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15" yWindow="2955" windowWidth="9570" windowHeight="2655" tabRatio="1000" firstSheet="11" activeTab="11"/>
  </bookViews>
  <sheets>
    <sheet name="RELATÓRIO" sheetId="2" state="hidden" r:id="rId1"/>
    <sheet name="RESUMO-DVOP_JBS (2)" sheetId="88" state="hidden" r:id="rId2"/>
    <sheet name="RESUMO-DVOP_AGRIMAT" sheetId="87" state="hidden" r:id="rId3"/>
    <sheet name="REAJU (2)" sheetId="69" state="hidden" r:id="rId4"/>
    <sheet name="Mat Asf" sheetId="66" state="hidden" r:id="rId5"/>
    <sheet name="Meio fio" sheetId="49" state="hidden" r:id="rId6"/>
    <sheet name="Limpeza da faixa de domínio" sheetId="11" state="hidden" r:id="rId7"/>
    <sheet name="DMT 50m" sheetId="98" state="hidden" r:id="rId8"/>
    <sheet name="DMT 1000 a 1200m" sheetId="97" state="hidden" r:id="rId9"/>
    <sheet name="Remoção Solo Mole" sheetId="96" state="hidden" r:id="rId10"/>
    <sheet name="OAC" sheetId="47" state="hidden" r:id="rId11"/>
    <sheet name="PLANILHA " sheetId="185" r:id="rId12"/>
    <sheet name="COMPOSIÇÕES" sheetId="195" r:id="rId13"/>
    <sheet name="Dreno" sheetId="25" state="hidden" r:id="rId14"/>
    <sheet name="Cerca" sheetId="26" state="hidden" r:id="rId15"/>
    <sheet name="Valeta" sheetId="50" state="hidden" r:id="rId16"/>
    <sheet name="Enleivamento" sheetId="80" state="hidden" r:id="rId17"/>
    <sheet name="Valeta (3)" sheetId="81" state="hidden" r:id="rId18"/>
    <sheet name="DMT modelo (2)" sheetId="92" state="hidden" r:id="rId19"/>
    <sheet name="Defensa" sheetId="71" state="hidden" r:id="rId20"/>
    <sheet name="Placas" sheetId="73" state="hidden" r:id="rId21"/>
    <sheet name="Grama" sheetId="70" state="hidden" r:id="rId22"/>
    <sheet name="Pintura" sheetId="72" state="hidden" r:id="rId23"/>
    <sheet name="REAJU" sheetId="68"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cab1" localSheetId="0">RELATÓRIO!$B$2:$G$13</definedName>
    <definedName name="_xlnm._FilterDatabase" localSheetId="4" hidden="1">'Mat Asf'!$A$11:$A$49</definedName>
    <definedName name="_xlnm._FilterDatabase" localSheetId="0" hidden="1">RELATÓRIO!#REF!</definedName>
    <definedName name="_xlnm._FilterDatabase" localSheetId="2" hidden="1">'RESUMO-DVOP_AGRIMAT'!$K$14:$K$87</definedName>
    <definedName name="_xlnm._FilterDatabase" localSheetId="1" hidden="1">'RESUMO-DVOP_JBS (2)'!$K$14:$K$87</definedName>
    <definedName name="_ind100" localSheetId="12">#REF!</definedName>
    <definedName name="_ind100" localSheetId="11">#REF!</definedName>
    <definedName name="_ind100">#REF!</definedName>
    <definedName name="_mem2">'[1]Mat Asf'!$H$37</definedName>
    <definedName name="_prd1" localSheetId="12">#REF!</definedName>
    <definedName name="_prd1" localSheetId="11">#REF!</definedName>
    <definedName name="_prd1">#REF!</definedName>
    <definedName name="_prt1" localSheetId="12">#REF!</definedName>
    <definedName name="_prt1" localSheetId="11">#REF!</definedName>
    <definedName name="_prt1">#REF!</definedName>
    <definedName name="_RET1" localSheetId="12">#REF!</definedName>
    <definedName name="_RET1" localSheetId="8">'DMT 1000 a 1200m'!#REF!</definedName>
    <definedName name="_RET1" localSheetId="7">'DMT 50m'!#REF!</definedName>
    <definedName name="_RET1" localSheetId="21">#REF!</definedName>
    <definedName name="_RET1" localSheetId="11">#REF!</definedName>
    <definedName name="_RET1">#REF!</definedName>
    <definedName name="a" localSheetId="12">#REF!</definedName>
    <definedName name="a">#REF!</definedName>
    <definedName name="abc" localSheetId="12">'[2]Aterro PonteSul'!#REF!</definedName>
    <definedName name="abc" localSheetId="11">'[2]Aterro PonteSul'!#REF!</definedName>
    <definedName name="abc">'[2]Aterro PonteSul'!#REF!</definedName>
    <definedName name="_xlnm.Print_Area" localSheetId="14">Cerca!$B$2:$N$35</definedName>
    <definedName name="_xlnm.Print_Area" localSheetId="12">COMPOSIÇÕES!$A$1:$G$77</definedName>
    <definedName name="_xlnm.Print_Area" localSheetId="19">Defensa!$A$1:$L$44</definedName>
    <definedName name="_xlnm.Print_Area" localSheetId="8">'DMT 1000 a 1200m'!$B$2:$M$61</definedName>
    <definedName name="_xlnm.Print_Area" localSheetId="7">'DMT 50m'!$B$2:$M$61</definedName>
    <definedName name="_xlnm.Print_Area" localSheetId="18">'DMT modelo (2)'!$D$2:$Z$49</definedName>
    <definedName name="_xlnm.Print_Area" localSheetId="13">Dreno!$B$2:$N$31</definedName>
    <definedName name="_xlnm.Print_Area" localSheetId="16">Enleivamento!$B$2:$L$40</definedName>
    <definedName name="_xlnm.Print_Area" localSheetId="6">'Limpeza da faixa de domínio'!$B$2:$H$63</definedName>
    <definedName name="_xlnm.Print_Area" localSheetId="4">'Mat Asf'!$B$1:$K$49</definedName>
    <definedName name="_xlnm.Print_Area" localSheetId="5">'Meio fio'!$B$2:$P$39</definedName>
    <definedName name="_xlnm.Print_Area" localSheetId="10">OAC!$B$2:$P$34</definedName>
    <definedName name="_xlnm.Print_Area" localSheetId="22">Pintura!$A$1:$M$46</definedName>
    <definedName name="_xlnm.Print_Area" localSheetId="20">Placas!$B$2:$K$33</definedName>
    <definedName name="_xlnm.Print_Area" localSheetId="11">'PLANILHA '!$A$1:$J$42</definedName>
    <definedName name="_xlnm.Print_Area" localSheetId="23">REAJU!$B$2:$J$38</definedName>
    <definedName name="_xlnm.Print_Area" localSheetId="3">'REAJU (2)'!$B$2:$J$36</definedName>
    <definedName name="_xlnm.Print_Area" localSheetId="0">RELATÓRIO!$B$2:$G$73</definedName>
    <definedName name="_xlnm.Print_Area" localSheetId="9">'Remoção Solo Mole'!$B$2:$S$35</definedName>
    <definedName name="_xlnm.Print_Area" localSheetId="2">'RESUMO-DVOP_AGRIMAT'!$B$2:$I$90</definedName>
    <definedName name="_xlnm.Print_Area" localSheetId="1">'RESUMO-DVOP_JBS (2)'!$B$2:$I$90</definedName>
    <definedName name="_xlnm.Print_Area" localSheetId="15">Valeta!$B$2:$J$41</definedName>
    <definedName name="_xlnm.Print_Area" localSheetId="17">'Valeta (3)'!$B$2:$J$40</definedName>
    <definedName name="_xlnm.Print_Area">#REF!</definedName>
    <definedName name="areafog" localSheetId="12">#REF!</definedName>
    <definedName name="areafog" localSheetId="11">#REF!</definedName>
    <definedName name="areafog">#REF!</definedName>
    <definedName name="areatsd" localSheetId="12">#REF!</definedName>
    <definedName name="areatsd" localSheetId="11">#REF!</definedName>
    <definedName name="areatsd">#REF!</definedName>
    <definedName name="areatss" localSheetId="12">#REF!</definedName>
    <definedName name="areatss" localSheetId="11">#REF!</definedName>
    <definedName name="areatss">#REF!</definedName>
    <definedName name="aterro" localSheetId="12">'[2]Aterro PonteSul'!#REF!</definedName>
    <definedName name="aterro" localSheetId="11">'[2]Aterro PonteSul'!#REF!</definedName>
    <definedName name="aterro">'[2]Aterro PonteSul'!#REF!</definedName>
    <definedName name="bacia" localSheetId="12">#REF!</definedName>
    <definedName name="bacia" localSheetId="11">#REF!</definedName>
    <definedName name="bacia">#REF!</definedName>
    <definedName name="bbdcc15" localSheetId="12">#REF!</definedName>
    <definedName name="bbdcc15" localSheetId="11">#REF!</definedName>
    <definedName name="bbdcc15">#REF!</definedName>
    <definedName name="bbdcc20" localSheetId="12">#REF!</definedName>
    <definedName name="bbdcc20" localSheetId="11">#REF!</definedName>
    <definedName name="bbdcc20">#REF!</definedName>
    <definedName name="bbdcc25" localSheetId="12">#REF!</definedName>
    <definedName name="bbdcc25" localSheetId="11">#REF!</definedName>
    <definedName name="bbdcc25">#REF!</definedName>
    <definedName name="bbdcc30" localSheetId="12">#REF!</definedName>
    <definedName name="bbdcc30" localSheetId="11">#REF!</definedName>
    <definedName name="bbdcc30">#REF!</definedName>
    <definedName name="bbdtc04" localSheetId="12">#REF!</definedName>
    <definedName name="bbdtc04" localSheetId="11">#REF!</definedName>
    <definedName name="bbdtc04">#REF!</definedName>
    <definedName name="bbdtc06" localSheetId="12">#REF!</definedName>
    <definedName name="bbdtc06" localSheetId="11">#REF!</definedName>
    <definedName name="bbdtc06">#REF!</definedName>
    <definedName name="bbdtc08" localSheetId="12">#REF!</definedName>
    <definedName name="bbdtc08" localSheetId="11">#REF!</definedName>
    <definedName name="bbdtc08">#REF!</definedName>
    <definedName name="bbdtc10" localSheetId="12">#REF!</definedName>
    <definedName name="bbdtc10" localSheetId="11">#REF!</definedName>
    <definedName name="bbdtc10">#REF!</definedName>
    <definedName name="bbdtc12" localSheetId="12">#REF!</definedName>
    <definedName name="bbdtc12" localSheetId="11">#REF!</definedName>
    <definedName name="bbdtc12">#REF!</definedName>
    <definedName name="bbdtc15" localSheetId="12">#REF!</definedName>
    <definedName name="bbdtc15" localSheetId="11">#REF!</definedName>
    <definedName name="bbdtc15">#REF!</definedName>
    <definedName name="bbscc15" localSheetId="12">#REF!</definedName>
    <definedName name="bbscc15" localSheetId="11">#REF!</definedName>
    <definedName name="bbscc15">#REF!</definedName>
    <definedName name="bbscc20" localSheetId="12">#REF!</definedName>
    <definedName name="bbscc20" localSheetId="11">#REF!</definedName>
    <definedName name="bbscc20">#REF!</definedName>
    <definedName name="bbscc25" localSheetId="12">#REF!</definedName>
    <definedName name="bbscc25" localSheetId="11">#REF!</definedName>
    <definedName name="bbscc25">#REF!</definedName>
    <definedName name="bbscc30" localSheetId="12">#REF!</definedName>
    <definedName name="bbscc30" localSheetId="11">#REF!</definedName>
    <definedName name="bbscc30">#REF!</definedName>
    <definedName name="bbstc04" localSheetId="12">#REF!</definedName>
    <definedName name="bbstc04" localSheetId="11">#REF!</definedName>
    <definedName name="bbstc04">#REF!</definedName>
    <definedName name="bbstc06" localSheetId="12">#REF!</definedName>
    <definedName name="bbstc06" localSheetId="11">#REF!</definedName>
    <definedName name="bbstc06">#REF!</definedName>
    <definedName name="bbstc08" localSheetId="12">#REF!</definedName>
    <definedName name="bbstc08" localSheetId="11">#REF!</definedName>
    <definedName name="bbstc08">#REF!</definedName>
    <definedName name="bbstc10" localSheetId="12">#REF!</definedName>
    <definedName name="bbstc10" localSheetId="11">#REF!</definedName>
    <definedName name="bbstc10">#REF!</definedName>
    <definedName name="bbstc12" localSheetId="12">#REF!</definedName>
    <definedName name="bbstc12" localSheetId="11">#REF!</definedName>
    <definedName name="bbstc12">#REF!</definedName>
    <definedName name="bbstc15" localSheetId="12">#REF!</definedName>
    <definedName name="bbstc15" localSheetId="11">#REF!</definedName>
    <definedName name="bbstc15">#REF!</definedName>
    <definedName name="bbtcc15" localSheetId="12">[2]DMT_EV!#REF!</definedName>
    <definedName name="bbtcc15" localSheetId="11">[2]DMT_EV!#REF!</definedName>
    <definedName name="bbtcc15">[2]DMT_EV!#REF!</definedName>
    <definedName name="bbtcc20" localSheetId="12">[2]DMT_EV!#REF!</definedName>
    <definedName name="bbtcc20" localSheetId="11">[2]DMT_EV!#REF!</definedName>
    <definedName name="bbtcc20">[2]DMT_EV!#REF!</definedName>
    <definedName name="bbtcc25" localSheetId="12">[2]DMT_EV!#REF!</definedName>
    <definedName name="bbtcc25" localSheetId="11">[2]DMT_EV!#REF!</definedName>
    <definedName name="bbtcc25">[2]DMT_EV!#REF!</definedName>
    <definedName name="bbtcc30" localSheetId="12">[2]DMT_EV!#REF!</definedName>
    <definedName name="bbtcc30" localSheetId="11">[2]DMT_EV!#REF!</definedName>
    <definedName name="bbtcc30">[2]DMT_EV!#REF!</definedName>
    <definedName name="bbttc04" localSheetId="12">#REF!</definedName>
    <definedName name="bbttc04" localSheetId="11">#REF!</definedName>
    <definedName name="bbttc04">#REF!</definedName>
    <definedName name="bbttc06" localSheetId="12">#REF!</definedName>
    <definedName name="bbttc06" localSheetId="11">#REF!</definedName>
    <definedName name="bbttc06">#REF!</definedName>
    <definedName name="bbttc08" localSheetId="12">#REF!</definedName>
    <definedName name="bbttc08" localSheetId="11">#REF!</definedName>
    <definedName name="bbttc08">#REF!</definedName>
    <definedName name="bbttc10" localSheetId="12">#REF!</definedName>
    <definedName name="bbttc10" localSheetId="11">#REF!</definedName>
    <definedName name="bbttc10">#REF!</definedName>
    <definedName name="bbttc12" localSheetId="12">#REF!</definedName>
    <definedName name="bbttc12" localSheetId="11">#REF!</definedName>
    <definedName name="bbttc12">#REF!</definedName>
    <definedName name="bbttc15" localSheetId="12">#REF!</definedName>
    <definedName name="bbttc15" localSheetId="11">#REF!</definedName>
    <definedName name="bbttc15">#REF!</definedName>
    <definedName name="betume" localSheetId="12">#REF!</definedName>
    <definedName name="betume" localSheetId="11">#REF!</definedName>
    <definedName name="betume">#REF!</definedName>
    <definedName name="cabeca" localSheetId="12">#REF!</definedName>
    <definedName name="cabeca" localSheetId="11">#REF!</definedName>
    <definedName name="cabeca">#REF!</definedName>
    <definedName name="cabeca1" localSheetId="12">#REF!</definedName>
    <definedName name="cabeca1" localSheetId="11">#REF!</definedName>
    <definedName name="cabeca1">#REF!</definedName>
    <definedName name="cabeçalho" localSheetId="12">#REF!</definedName>
    <definedName name="cabeçalho" localSheetId="11">#REF!</definedName>
    <definedName name="cabeçalho">#REF!</definedName>
    <definedName name="cabeçalho1" localSheetId="12">#REF!</definedName>
    <definedName name="cabeçalho1" localSheetId="11">#REF!</definedName>
    <definedName name="cabeçalho1">#REF!</definedName>
    <definedName name="cabgrama" localSheetId="21">Grama!$A$1:$J$12</definedName>
    <definedName name="cbdcc15" localSheetId="12">#REF!</definedName>
    <definedName name="cbdcc15" localSheetId="11">#REF!</definedName>
    <definedName name="cbdcc15">#REF!</definedName>
    <definedName name="cbdcc20" localSheetId="12">#REF!</definedName>
    <definedName name="cbdcc20" localSheetId="11">#REF!</definedName>
    <definedName name="cbdcc20">#REF!</definedName>
    <definedName name="cbdcc25" localSheetId="12">#REF!</definedName>
    <definedName name="cbdcc25" localSheetId="11">#REF!</definedName>
    <definedName name="cbdcc25">#REF!</definedName>
    <definedName name="cbdcc30" localSheetId="12">#REF!</definedName>
    <definedName name="cbdcc30" localSheetId="11">#REF!</definedName>
    <definedName name="cbdcc30">#REF!</definedName>
    <definedName name="cbdtc04" localSheetId="12">#REF!</definedName>
    <definedName name="cbdtc04" localSheetId="11">#REF!</definedName>
    <definedName name="cbdtc04">#REF!</definedName>
    <definedName name="cbdtc06" localSheetId="12">#REF!</definedName>
    <definedName name="cbdtc06" localSheetId="11">#REF!</definedName>
    <definedName name="cbdtc06">#REF!</definedName>
    <definedName name="cbdtc08" localSheetId="12">#REF!</definedName>
    <definedName name="cbdtc08" localSheetId="11">#REF!</definedName>
    <definedName name="cbdtc08">#REF!</definedName>
    <definedName name="cbdtc10" localSheetId="12">#REF!</definedName>
    <definedName name="cbdtc10" localSheetId="11">#REF!</definedName>
    <definedName name="cbdtc10">#REF!</definedName>
    <definedName name="cbdtc12" localSheetId="12">#REF!</definedName>
    <definedName name="cbdtc12" localSheetId="11">#REF!</definedName>
    <definedName name="cbdtc12">#REF!</definedName>
    <definedName name="cbdtc15" localSheetId="12">#REF!</definedName>
    <definedName name="cbdtc15" localSheetId="11">#REF!</definedName>
    <definedName name="cbdtc15">#REF!</definedName>
    <definedName name="cbscc15" localSheetId="12">#REF!</definedName>
    <definedName name="cbscc15" localSheetId="11">#REF!</definedName>
    <definedName name="cbscc15">#REF!</definedName>
    <definedName name="cbscc20" localSheetId="12">#REF!</definedName>
    <definedName name="cbscc20" localSheetId="11">#REF!</definedName>
    <definedName name="cbscc20">#REF!</definedName>
    <definedName name="cbscc25" localSheetId="12">#REF!</definedName>
    <definedName name="cbscc25" localSheetId="11">#REF!</definedName>
    <definedName name="cbscc25">#REF!</definedName>
    <definedName name="cbscc30" localSheetId="12">#REF!</definedName>
    <definedName name="cbscc30" localSheetId="11">#REF!</definedName>
    <definedName name="cbscc30">#REF!</definedName>
    <definedName name="cbstc04" localSheetId="12">#REF!</definedName>
    <definedName name="cbstc04" localSheetId="11">#REF!</definedName>
    <definedName name="cbstc04">#REF!</definedName>
    <definedName name="cbstc06" localSheetId="12">#REF!</definedName>
    <definedName name="cbstc06" localSheetId="11">#REF!</definedName>
    <definedName name="cbstc06">#REF!</definedName>
    <definedName name="cbstc08" localSheetId="12">#REF!</definedName>
    <definedName name="cbstc08" localSheetId="11">#REF!</definedName>
    <definedName name="cbstc08">#REF!</definedName>
    <definedName name="cbstc10" localSheetId="12">#REF!</definedName>
    <definedName name="cbstc10" localSheetId="11">#REF!</definedName>
    <definedName name="cbstc10">#REF!</definedName>
    <definedName name="cbstc12" localSheetId="12">#REF!</definedName>
    <definedName name="cbstc12" localSheetId="11">#REF!</definedName>
    <definedName name="cbstc12">#REF!</definedName>
    <definedName name="cbstc15" localSheetId="12">#REF!</definedName>
    <definedName name="cbstc15" localSheetId="11">#REF!</definedName>
    <definedName name="cbstc15">#REF!</definedName>
    <definedName name="cbtcc15" localSheetId="12">[2]DMT_EV!#REF!</definedName>
    <definedName name="cbtcc15" localSheetId="11">[2]DMT_EV!#REF!</definedName>
    <definedName name="cbtcc15">[2]DMT_EV!#REF!</definedName>
    <definedName name="cbtcc20" localSheetId="12">[2]DMT_EV!#REF!</definedName>
    <definedName name="cbtcc20" localSheetId="11">[2]DMT_EV!#REF!</definedName>
    <definedName name="cbtcc20">[2]DMT_EV!#REF!</definedName>
    <definedName name="cbtcc25" localSheetId="12">[2]DMT_EV!#REF!</definedName>
    <definedName name="cbtcc25" localSheetId="11">[2]DMT_EV!#REF!</definedName>
    <definedName name="cbtcc25">[2]DMT_EV!#REF!</definedName>
    <definedName name="cbtcc30" localSheetId="12">[2]DMT_EV!#REF!</definedName>
    <definedName name="cbtcc30" localSheetId="11">[2]DMT_EV!#REF!</definedName>
    <definedName name="cbtcc30">[2]DMT_EV!#REF!</definedName>
    <definedName name="cbttc04" localSheetId="12">#REF!</definedName>
    <definedName name="cbttc04" localSheetId="11">#REF!</definedName>
    <definedName name="cbttc04">#REF!</definedName>
    <definedName name="cbttc06" localSheetId="12">#REF!</definedName>
    <definedName name="cbttc06" localSheetId="11">#REF!</definedName>
    <definedName name="cbttc06">#REF!</definedName>
    <definedName name="cbttc08" localSheetId="12">#REF!</definedName>
    <definedName name="cbttc08" localSheetId="11">#REF!</definedName>
    <definedName name="cbttc08">#REF!</definedName>
    <definedName name="cbttc10" localSheetId="12">#REF!</definedName>
    <definedName name="cbttc10" localSheetId="11">#REF!</definedName>
    <definedName name="cbttc10">#REF!</definedName>
    <definedName name="cbttc12" localSheetId="12">#REF!</definedName>
    <definedName name="cbttc12" localSheetId="11">#REF!</definedName>
    <definedName name="cbttc12">#REF!</definedName>
    <definedName name="cbttc15" localSheetId="12">#REF!</definedName>
    <definedName name="cbttc15" localSheetId="11">#REF!</definedName>
    <definedName name="cbttc15">#REF!</definedName>
    <definedName name="ccerca" localSheetId="12">#REF!</definedName>
    <definedName name="ccerca" localSheetId="11">#REF!</definedName>
    <definedName name="ccerca">#REF!</definedName>
    <definedName name="cesar" localSheetId="12">#REF!</definedName>
    <definedName name="cesar" localSheetId="11">#REF!</definedName>
    <definedName name="cesar">#REF!</definedName>
    <definedName name="cm_30" localSheetId="12">#REF!</definedName>
    <definedName name="cm_30" localSheetId="11">#REF!</definedName>
    <definedName name="cm_30">#REF!</definedName>
    <definedName name="comp100" localSheetId="12">#REF!</definedName>
    <definedName name="comp100" localSheetId="11">#REF!</definedName>
    <definedName name="comp100">#REF!</definedName>
    <definedName name="comp95" localSheetId="12">#REF!</definedName>
    <definedName name="comp95" localSheetId="11">#REF!</definedName>
    <definedName name="comp95">#REF!</definedName>
    <definedName name="compala" localSheetId="12">#REF!</definedName>
    <definedName name="compala" localSheetId="11">#REF!</definedName>
    <definedName name="compala">#REF!</definedName>
    <definedName name="COMPOS">[3]Plan1!$A$2:$D$4073</definedName>
    <definedName name="conap" localSheetId="12">#REF!</definedName>
    <definedName name="conap" localSheetId="11">#REF!</definedName>
    <definedName name="conap">#REF!</definedName>
    <definedName name="conass" localSheetId="12">#REF!</definedName>
    <definedName name="conass" localSheetId="11">#REF!</definedName>
    <definedName name="conass">#REF!</definedName>
    <definedName name="connum" localSheetId="12">#REF!</definedName>
    <definedName name="connum" localSheetId="11">#REF!</definedName>
    <definedName name="connum">#REF!</definedName>
    <definedName name="conpro" localSheetId="12">#REF!</definedName>
    <definedName name="conpro" localSheetId="11">#REF!</definedName>
    <definedName name="conpro">#REF!</definedName>
    <definedName name="contrato" localSheetId="12">#REF!</definedName>
    <definedName name="contrato" localSheetId="11">#REF!</definedName>
    <definedName name="contrato">#REF!</definedName>
    <definedName name="corte" localSheetId="12">#REF!</definedName>
    <definedName name="corte" localSheetId="11">#REF!</definedName>
    <definedName name="corte">#REF!</definedName>
    <definedName name="DATA" localSheetId="12">#REF!</definedName>
    <definedName name="data" localSheetId="21">#REF!</definedName>
    <definedName name="DATA" localSheetId="11">#REF!</definedName>
    <definedName name="DATA" localSheetId="2">'RESUMO-DVOP_AGRIMAT'!$C$71</definedName>
    <definedName name="DATA" localSheetId="1">'RESUMO-DVOP_JBS (2)'!$C$71</definedName>
    <definedName name="DATA">#REF!</definedName>
    <definedName name="defensa" localSheetId="12">#REF!</definedName>
    <definedName name="defensa" localSheetId="11">#REF!</definedName>
    <definedName name="defensa">#REF!</definedName>
    <definedName name="dmt_1000" localSheetId="12">#REF!</definedName>
    <definedName name="dmt_1000" localSheetId="18">'DMT modelo (2)'!$AZ$35</definedName>
    <definedName name="dmt_1000" localSheetId="11">#REF!</definedName>
    <definedName name="dmt_1000">#REF!</definedName>
    <definedName name="dmt_1200" localSheetId="12">#REF!</definedName>
    <definedName name="dmt_1200" localSheetId="18">'DMT modelo (2)'!$BA$35</definedName>
    <definedName name="dmt_1200" localSheetId="11">#REF!</definedName>
    <definedName name="dmt_1200">#REF!</definedName>
    <definedName name="dmt_1400" localSheetId="12">#REF!</definedName>
    <definedName name="dmt_1400" localSheetId="18">'DMT modelo (2)'!$BB$35</definedName>
    <definedName name="dmt_1400" localSheetId="11">#REF!</definedName>
    <definedName name="dmt_1400">#REF!</definedName>
    <definedName name="dmt_200" localSheetId="12">#REF!</definedName>
    <definedName name="dmt_200" localSheetId="18">'DMT modelo (2)'!$AV$35</definedName>
    <definedName name="dmt_200" localSheetId="11">#REF!</definedName>
    <definedName name="dmt_200">#REF!</definedName>
    <definedName name="dmt_400" localSheetId="12">#REF!</definedName>
    <definedName name="dmt_400" localSheetId="18">'DMT modelo (2)'!$AW$35</definedName>
    <definedName name="dmt_400" localSheetId="11">#REF!</definedName>
    <definedName name="dmt_400">#REF!</definedName>
    <definedName name="dmt_50" localSheetId="12">#REF!</definedName>
    <definedName name="dmt_50" localSheetId="11">#REF!</definedName>
    <definedName name="dmt_50">#REF!</definedName>
    <definedName name="dmt_600" localSheetId="12">#REF!</definedName>
    <definedName name="dmt_600" localSheetId="18">'DMT modelo (2)'!$AX$35</definedName>
    <definedName name="dmt_600" localSheetId="11">#REF!</definedName>
    <definedName name="dmt_600">#REF!</definedName>
    <definedName name="dmt_800" localSheetId="12">#REF!</definedName>
    <definedName name="dmt_800" localSheetId="18">'DMT modelo (2)'!$AY$35</definedName>
    <definedName name="dmt_800" localSheetId="11">#REF!</definedName>
    <definedName name="dmt_800">#REF!</definedName>
    <definedName name="drena" localSheetId="12">#REF!</definedName>
    <definedName name="drena" localSheetId="21">#REF!</definedName>
    <definedName name="drena" localSheetId="11">#REF!</definedName>
    <definedName name="drena" localSheetId="2">'RESUMO-DVOP_AGRIMAT'!$H$46</definedName>
    <definedName name="drena" localSheetId="1">'RESUMO-DVOP_JBS (2)'!$H$45</definedName>
    <definedName name="drena">#REF!</definedName>
    <definedName name="dreno" localSheetId="12">#REF!</definedName>
    <definedName name="dreno" localSheetId="11">#REF!</definedName>
    <definedName name="dreno">#REF!</definedName>
    <definedName name="dtipo1" localSheetId="12">#REF!</definedName>
    <definedName name="dtipo1" localSheetId="11">#REF!</definedName>
    <definedName name="dtipo1">#REF!</definedName>
    <definedName name="dtipo2" localSheetId="12">#REF!</definedName>
    <definedName name="dtipo2" localSheetId="11">#REF!</definedName>
    <definedName name="dtipo2">#REF!</definedName>
    <definedName name="empo2" localSheetId="12">#REF!</definedName>
    <definedName name="empo2" localSheetId="18">'DMT modelo (2)'!$AA$13</definedName>
    <definedName name="empo2" localSheetId="11">#REF!</definedName>
    <definedName name="empo2">#REF!</definedName>
    <definedName name="Empola2" localSheetId="12">#REF!</definedName>
    <definedName name="Empola2" localSheetId="18">'DMT modelo (2)'!$AT$5</definedName>
    <definedName name="Empola2" localSheetId="11">#REF!</definedName>
    <definedName name="Empola2">#REF!</definedName>
    <definedName name="Empolo2" localSheetId="12">#REF!</definedName>
    <definedName name="Empolo2" localSheetId="18">'DMT modelo (2)'!$AT$5</definedName>
    <definedName name="Empolo2" localSheetId="11">#REF!</definedName>
    <definedName name="Empolo2">#REF!</definedName>
    <definedName name="empolo3" localSheetId="12">#REF!</definedName>
    <definedName name="empolo3" localSheetId="18">'DMT modelo (2)'!$AT$13</definedName>
    <definedName name="empolo3" localSheetId="11">#REF!</definedName>
    <definedName name="empolo3">#REF!</definedName>
    <definedName name="eng">'[1]Mat Asf'!$C$36</definedName>
    <definedName name="engfiscal" localSheetId="12">#REF!</definedName>
    <definedName name="engfiscal" localSheetId="11">#REF!</definedName>
    <definedName name="engfiscal">#REF!</definedName>
    <definedName name="engm1" localSheetId="12">#REF!</definedName>
    <definedName name="engm1" localSheetId="11">#REF!</definedName>
    <definedName name="engm1">#REF!</definedName>
    <definedName name="engm2" localSheetId="12">#REF!</definedName>
    <definedName name="engm2" localSheetId="11">#REF!</definedName>
    <definedName name="engm2">#REF!</definedName>
    <definedName name="engmds" localSheetId="12">#REF!</definedName>
    <definedName name="engmds" localSheetId="11">#REF!</definedName>
    <definedName name="engmds">#REF!</definedName>
    <definedName name="escavd" localSheetId="12">#REF!</definedName>
    <definedName name="escavd" localSheetId="11">#REF!</definedName>
    <definedName name="escavd">#REF!</definedName>
    <definedName name="escavgd" localSheetId="12">#REF!</definedName>
    <definedName name="escavgd" localSheetId="11">#REF!</definedName>
    <definedName name="escavgd">#REF!</definedName>
    <definedName name="escavgs" localSheetId="12">#REF!</definedName>
    <definedName name="escavgs" localSheetId="11">#REF!</definedName>
    <definedName name="escavgs">#REF!</definedName>
    <definedName name="escavgt" localSheetId="12">[2]DMT_EV!#REF!</definedName>
    <definedName name="escavgt" localSheetId="11">[2]DMT_EV!#REF!</definedName>
    <definedName name="escavgt">[2]DMT_EV!#REF!</definedName>
    <definedName name="escavs" localSheetId="12">#REF!</definedName>
    <definedName name="escavs" localSheetId="11">#REF!</definedName>
    <definedName name="escavs">#REF!</definedName>
    <definedName name="escavt" localSheetId="12">#REF!</definedName>
    <definedName name="escavt" localSheetId="11">#REF!</definedName>
    <definedName name="escavt">#REF!</definedName>
    <definedName name="etipo1" localSheetId="12">#REF!</definedName>
    <definedName name="etipo1" localSheetId="11">#REF!</definedName>
    <definedName name="etipo1">#REF!</definedName>
    <definedName name="etipo2" localSheetId="12">#REF!</definedName>
    <definedName name="etipo2" localSheetId="11">#REF!</definedName>
    <definedName name="etipo2">#REF!</definedName>
    <definedName name="faixa" localSheetId="12">#REF!</definedName>
    <definedName name="faixa" localSheetId="11">#REF!</definedName>
    <definedName name="faixa">#REF!</definedName>
    <definedName name="fator100" localSheetId="12">#REF!</definedName>
    <definedName name="fator100" localSheetId="11">#REF!</definedName>
    <definedName name="fator100">#REF!</definedName>
    <definedName name="fator50" localSheetId="12">#REF!</definedName>
    <definedName name="fator50" localSheetId="11">#REF!</definedName>
    <definedName name="fator50">#REF!</definedName>
    <definedName name="fdreno" localSheetId="12">#REF!</definedName>
    <definedName name="fdreno" localSheetId="11">#REF!</definedName>
    <definedName name="fdreno">#REF!</definedName>
    <definedName name="fir" localSheetId="12">[4]RELATÓRIO!$B$12</definedName>
    <definedName name="fir" localSheetId="11">[4]RELATÓRIO!$B$12</definedName>
    <definedName name="fir">RELATÓRIO!$B$12</definedName>
    <definedName name="firma" localSheetId="12">#REF!</definedName>
    <definedName name="firma" localSheetId="11">#REF!</definedName>
    <definedName name="firma">#REF!</definedName>
    <definedName name="foac" localSheetId="12">#REF!</definedName>
    <definedName name="foac" localSheetId="11">#REF!</definedName>
    <definedName name="foac">#REF!</definedName>
    <definedName name="foae" localSheetId="12">#REF!</definedName>
    <definedName name="foae" localSheetId="11">#REF!</definedName>
    <definedName name="foae">#REF!</definedName>
    <definedName name="foc" localSheetId="12">#REF!</definedName>
    <definedName name="foc" localSheetId="11">#REF!</definedName>
    <definedName name="foc">#REF!</definedName>
    <definedName name="FOG" localSheetId="12">#REF!</definedName>
    <definedName name="FOG" localSheetId="21">#REF!</definedName>
    <definedName name="FOG" localSheetId="11">#REF!</definedName>
    <definedName name="FOG">#REF!</definedName>
    <definedName name="fpavi" localSheetId="12">#REF!</definedName>
    <definedName name="fpavi" localSheetId="11">#REF!</definedName>
    <definedName name="fpavi">#REF!</definedName>
    <definedName name="fsinal" localSheetId="12">#REF!</definedName>
    <definedName name="fsinal" localSheetId="11">#REF!</definedName>
    <definedName name="fsinal">#REF!</definedName>
    <definedName name="fterra" localSheetId="12">#REF!</definedName>
    <definedName name="fterra" localSheetId="11">#REF!</definedName>
    <definedName name="fterra">#REF!</definedName>
    <definedName name="grama" localSheetId="12">#REF!</definedName>
    <definedName name="GRAMA" localSheetId="21">Grama!#REF!</definedName>
    <definedName name="grama" localSheetId="11">#REF!</definedName>
    <definedName name="grama">#REF!</definedName>
    <definedName name="_xlnm.Recorder" localSheetId="12">#REF!</definedName>
    <definedName name="_xlnm.Recorder" localSheetId="11">#REF!</definedName>
    <definedName name="_xlnm.Recorder">#REF!</definedName>
    <definedName name="Guias" localSheetId="12">#REF!</definedName>
    <definedName name="Guias" localSheetId="11">#REF!</definedName>
    <definedName name="Guias">#REF!</definedName>
    <definedName name="horad6" localSheetId="12">#REF!</definedName>
    <definedName name="horad6" localSheetId="11">#REF!</definedName>
    <definedName name="horad6">#REF!</definedName>
    <definedName name="horad8" localSheetId="12">#REF!</definedName>
    <definedName name="horad8" localSheetId="11">#REF!</definedName>
    <definedName name="horad8">#REF!</definedName>
    <definedName name="imparea" localSheetId="12">#REF!</definedName>
    <definedName name="imparea" localSheetId="11">#REF!</definedName>
    <definedName name="imparea">#REF!</definedName>
    <definedName name="kdren">REAJU!$J$30</definedName>
    <definedName name="koae" localSheetId="23">REAJU!$J$29</definedName>
    <definedName name="kpavi" localSheetId="8">'DMT 1000 a 1200m'!$D$51</definedName>
    <definedName name="kpavi" localSheetId="7">'DMT 50m'!$D$51</definedName>
    <definedName name="kpavi" localSheetId="23">REAJU!$J$28</definedName>
    <definedName name="KSIN">REAJU!$J$31</definedName>
    <definedName name="ksinal" localSheetId="12">'[5]Indice de Reajuste'!#REF!</definedName>
    <definedName name="ksinal" localSheetId="11">'[5]Indice de Reajuste'!#REF!</definedName>
    <definedName name="ksinal">'[5]Indice de Reajuste'!#REF!</definedName>
    <definedName name="kterra" localSheetId="23">REAJU!$J$27</definedName>
    <definedName name="licerra" localSheetId="12">#REF!</definedName>
    <definedName name="licerra" localSheetId="11">#REF!</definedName>
    <definedName name="licerra">#REF!</definedName>
    <definedName name="limata" localSheetId="12">#REF!</definedName>
    <definedName name="limata" localSheetId="11">#REF!</definedName>
    <definedName name="limata">#REF!</definedName>
    <definedName name="luis" localSheetId="12">'[4]REAJU (2)'!$H$35</definedName>
    <definedName name="luis" localSheetId="11">'[4]REAJU (2)'!$H$35</definedName>
    <definedName name="luis">'REAJU (2)'!$H$35</definedName>
    <definedName name="marco" localSheetId="12">#REF!</definedName>
    <definedName name="marco" localSheetId="11">#REF!</definedName>
    <definedName name="marco">#REF!</definedName>
    <definedName name="mds" localSheetId="12">#REF!</definedName>
    <definedName name="mds" localSheetId="11">#REF!</definedName>
    <definedName name="mds">#REF!</definedName>
    <definedName name="Mem">'[1]Mat Asf'!$C$37</definedName>
    <definedName name="mo_base" localSheetId="12">#REF!</definedName>
    <definedName name="mo_base" localSheetId="21">#REF!</definedName>
    <definedName name="mo_base" localSheetId="11">#REF!</definedName>
    <definedName name="mo_base">#REF!</definedName>
    <definedName name="mo_sub_base" localSheetId="12">#REF!</definedName>
    <definedName name="mo_sub_base" localSheetId="21">#REF!</definedName>
    <definedName name="mo_sub_base" localSheetId="11">#REF!</definedName>
    <definedName name="mo_sub_base" localSheetId="9">'Remoção Solo Mole'!$U$27</definedName>
    <definedName name="mo_sub_base">#REF!</definedName>
    <definedName name="mobase" localSheetId="12">#REF!</definedName>
    <definedName name="mobase" localSheetId="11">#REF!</definedName>
    <definedName name="mobase">#REF!</definedName>
    <definedName name="mocomercial" localSheetId="12">#REF!</definedName>
    <definedName name="mocomercial" localSheetId="11">#REF!</definedName>
    <definedName name="mocomercial">#REF!</definedName>
    <definedName name="molocal" localSheetId="12">#REF!</definedName>
    <definedName name="molocal" localSheetId="11">#REF!</definedName>
    <definedName name="molocal">#REF!</definedName>
    <definedName name="mosub" localSheetId="12">#REF!</definedName>
    <definedName name="mosub" localSheetId="11">#REF!</definedName>
    <definedName name="mosub">#REF!</definedName>
    <definedName name="muro" localSheetId="12">#REF!</definedName>
    <definedName name="muro" localSheetId="11">#REF!</definedName>
    <definedName name="muro">#REF!</definedName>
    <definedName name="nÁID" localSheetId="12">'[2]Aterro PonteSul'!#REF!</definedName>
    <definedName name="nÁID" localSheetId="11">'[2]Aterro PonteSul'!#REF!</definedName>
    <definedName name="nÁID">'[2]Aterro PonteSul'!#REF!</definedName>
    <definedName name="OAC" localSheetId="12">#REF!</definedName>
    <definedName name="OAC" localSheetId="21">#REF!</definedName>
    <definedName name="OAC" localSheetId="11">#REF!</definedName>
    <definedName name="OAC" localSheetId="2">'RESUMO-DVOP_AGRIMAT'!$H$57</definedName>
    <definedName name="OAC" localSheetId="1">'RESUMO-DVOP_JBS (2)'!$H$56</definedName>
    <definedName name="OAC">#REF!</definedName>
    <definedName name="OAE" localSheetId="12">#REF!</definedName>
    <definedName name="OAE" localSheetId="21">#REF!</definedName>
    <definedName name="OAE" localSheetId="11">#REF!</definedName>
    <definedName name="OAE" localSheetId="2">'RESUMO-DVOP_AGRIMAT'!$J$71</definedName>
    <definedName name="OAE" localSheetId="1">'RESUMO-DVOP_JBS (2)'!$J$71</definedName>
    <definedName name="OAE">#REF!</definedName>
    <definedName name="obra" localSheetId="12">#REF!</definedName>
    <definedName name="obra" localSheetId="11">#REF!</definedName>
    <definedName name="obra">#REF!</definedName>
    <definedName name="OCOM" localSheetId="12">#REF!</definedName>
    <definedName name="OCOM" localSheetId="21">#REF!</definedName>
    <definedName name="OCOM" localSheetId="11">#REF!</definedName>
    <definedName name="OCOM" localSheetId="2">'RESUMO-DVOP_AGRIMAT'!$H$66</definedName>
    <definedName name="OCOM" localSheetId="1">'RESUMO-DVOP_JBS (2)'!$H$66</definedName>
    <definedName name="OCOM">#REF!</definedName>
    <definedName name="Orçamento" localSheetId="12">#REF!</definedName>
    <definedName name="Orçamento" localSheetId="11">#REF!</definedName>
    <definedName name="Orçamento">#REF!</definedName>
    <definedName name="ordem" localSheetId="12">#REF!</definedName>
    <definedName name="ordem" localSheetId="11">#REF!</definedName>
    <definedName name="ordem">#REF!</definedName>
    <definedName name="orlando" localSheetId="12">#REF!</definedName>
    <definedName name="orlando" localSheetId="11">#REF!</definedName>
    <definedName name="orlando">#REF!</definedName>
    <definedName name="pal1x1" localSheetId="12">#REF!</definedName>
    <definedName name="pal1x1" localSheetId="11">#REF!</definedName>
    <definedName name="pal1x1">#REF!</definedName>
    <definedName name="patrolamento" localSheetId="12">#REF!</definedName>
    <definedName name="patrolamento" localSheetId="11">#REF!</definedName>
    <definedName name="patrolamento">#REF!</definedName>
    <definedName name="pavi" localSheetId="12">#REF!</definedName>
    <definedName name="pavi" localSheetId="21">#REF!</definedName>
    <definedName name="pavi" localSheetId="11">#REF!</definedName>
    <definedName name="pavi" localSheetId="2">'RESUMO-DVOP_AGRIMAT'!$H$37</definedName>
    <definedName name="pavi" localSheetId="1">'RESUMO-DVOP_JBS (2)'!$H$36</definedName>
    <definedName name="pavi">#REF!</definedName>
    <definedName name="pcat" localSheetId="12">#REF!</definedName>
    <definedName name="pcat" localSheetId="11">#REF!</definedName>
    <definedName name="pcat">#REF!</definedName>
    <definedName name="pdmt" localSheetId="12">#REF!</definedName>
    <definedName name="pdmt" localSheetId="11">#REF!</definedName>
    <definedName name="pdmt">#REF!</definedName>
    <definedName name="pdmt1000" localSheetId="12">#REF!</definedName>
    <definedName name="pdmt1000" localSheetId="11">#REF!</definedName>
    <definedName name="pdmt1000">#REF!</definedName>
    <definedName name="pdmt1200" localSheetId="12">#REF!</definedName>
    <definedName name="pdmt1200" localSheetId="11">#REF!</definedName>
    <definedName name="pdmt1200">#REF!</definedName>
    <definedName name="pdmt200" localSheetId="12">#REF!</definedName>
    <definedName name="pdmt200" localSheetId="11">#REF!</definedName>
    <definedName name="pdmt200">#REF!</definedName>
    <definedName name="pdmt400" localSheetId="12">#REF!</definedName>
    <definedName name="pdmt400" localSheetId="11">#REF!</definedName>
    <definedName name="pdmt400">#REF!</definedName>
    <definedName name="pdmt50" localSheetId="12">#REF!</definedName>
    <definedName name="pdmt50" localSheetId="11">#REF!</definedName>
    <definedName name="pdmt50">#REF!</definedName>
    <definedName name="pdmt600" localSheetId="12">#REF!</definedName>
    <definedName name="pdmt600" localSheetId="11">#REF!</definedName>
    <definedName name="pdmt600">#REF!</definedName>
    <definedName name="pdmt800" localSheetId="12">#REF!</definedName>
    <definedName name="pdmt800" localSheetId="11">#REF!</definedName>
    <definedName name="pdmt800">#REF!</definedName>
    <definedName name="PEDREIRA" localSheetId="12">#REF!</definedName>
    <definedName name="PEDREIRA" localSheetId="21">#REF!</definedName>
    <definedName name="PEDREIRA" localSheetId="11">#REF!</definedName>
    <definedName name="PEDREIRA">#REF!</definedName>
    <definedName name="perac" localSheetId="12">#REF!</definedName>
    <definedName name="perac" localSheetId="11">#REF!</definedName>
    <definedName name="perac">#REF!</definedName>
    <definedName name="persim" localSheetId="12">#REF!</definedName>
    <definedName name="persim" localSheetId="11">#REF!</definedName>
    <definedName name="persim">#REF!</definedName>
    <definedName name="pil2x05" localSheetId="12">#REF!</definedName>
    <definedName name="pil2x05" localSheetId="11">#REF!</definedName>
    <definedName name="pil2x05">#REF!</definedName>
    <definedName name="pil2x1" localSheetId="12">#REF!</definedName>
    <definedName name="pil2x1" localSheetId="11">#REF!</definedName>
    <definedName name="pil2x1">#REF!</definedName>
    <definedName name="pir" localSheetId="12">#REF!</definedName>
    <definedName name="pir" localSheetId="11">#REF!</definedName>
    <definedName name="pir">#REF!</definedName>
    <definedName name="portfiscal" localSheetId="12">#REF!</definedName>
    <definedName name="portfiscal" localSheetId="11">#REF!</definedName>
    <definedName name="portfiscal">#REF!</definedName>
    <definedName name="portm1" localSheetId="12">#REF!</definedName>
    <definedName name="portm1" localSheetId="11">#REF!</definedName>
    <definedName name="portm1">#REF!</definedName>
    <definedName name="portm2" localSheetId="12">#REF!</definedName>
    <definedName name="portm2" localSheetId="11">#REF!</definedName>
    <definedName name="portm2">#REF!</definedName>
    <definedName name="pro" localSheetId="12">#REF!</definedName>
    <definedName name="pro" localSheetId="11">#REF!</definedName>
    <definedName name="pro">#REF!</definedName>
    <definedName name="pz" localSheetId="12">#REF!</definedName>
    <definedName name="pz" localSheetId="11">#REF!</definedName>
    <definedName name="pz">#REF!</definedName>
    <definedName name="rdreno" localSheetId="12">#REF!</definedName>
    <definedName name="rdreno" localSheetId="11">#REF!</definedName>
    <definedName name="rdreno">#REF!</definedName>
    <definedName name="rea" localSheetId="23">REAJU!$J$20</definedName>
    <definedName name="rea" localSheetId="3">'REAJU (2)'!$J$20</definedName>
    <definedName name="reatd" localSheetId="12">#REF!</definedName>
    <definedName name="reatd" localSheetId="11">#REF!</definedName>
    <definedName name="reatd">#REF!</definedName>
    <definedName name="reatgd" localSheetId="12">#REF!</definedName>
    <definedName name="reatgd" localSheetId="11">#REF!</definedName>
    <definedName name="reatgd">#REF!</definedName>
    <definedName name="reatgs" localSheetId="12">#REF!</definedName>
    <definedName name="reatgs" localSheetId="11">#REF!</definedName>
    <definedName name="reatgs">#REF!</definedName>
    <definedName name="reatgt" localSheetId="12">[2]DMT_EV!#REF!</definedName>
    <definedName name="reatgt" localSheetId="11">[2]DMT_EV!#REF!</definedName>
    <definedName name="reatgt">[2]DMT_EV!#REF!</definedName>
    <definedName name="reats" localSheetId="12">#REF!</definedName>
    <definedName name="reats" localSheetId="11">#REF!</definedName>
    <definedName name="reats">#REF!</definedName>
    <definedName name="reatt" localSheetId="12">#REF!</definedName>
    <definedName name="reatt" localSheetId="11">#REF!</definedName>
    <definedName name="reatt">#REF!</definedName>
    <definedName name="referência" localSheetId="12">#REF!</definedName>
    <definedName name="referência" localSheetId="11">#REF!</definedName>
    <definedName name="referência">#REF!</definedName>
    <definedName name="REGULA" localSheetId="12">#REF!</definedName>
    <definedName name="REGULA" localSheetId="21">#REF!</definedName>
    <definedName name="REGULA" localSheetId="11">#REF!</definedName>
    <definedName name="REGULA">#REF!</definedName>
    <definedName name="REMOÇÃO" localSheetId="12">#REF!</definedName>
    <definedName name="REMOÇÃO" localSheetId="8">'DMT 1000 a 1200m'!$L$54</definedName>
    <definedName name="REMOÇÃO" localSheetId="7">'DMT 50m'!$L$54</definedName>
    <definedName name="REMOÇÃO" localSheetId="21">#REF!</definedName>
    <definedName name="REMOÇÃO" localSheetId="11">#REF!</definedName>
    <definedName name="REMOÇÃO">#REF!</definedName>
    <definedName name="roac" localSheetId="12">#REF!</definedName>
    <definedName name="roac" localSheetId="11">#REF!</definedName>
    <definedName name="roac">#REF!</definedName>
    <definedName name="roae" localSheetId="12">#REF!</definedName>
    <definedName name="roae" localSheetId="11">#REF!</definedName>
    <definedName name="roae">#REF!</definedName>
    <definedName name="roc" localSheetId="12">#REF!</definedName>
    <definedName name="roc" localSheetId="11">#REF!</definedName>
    <definedName name="roc">#REF!</definedName>
    <definedName name="rodovia" localSheetId="12">#REF!</definedName>
    <definedName name="rodovia" localSheetId="11">#REF!</definedName>
    <definedName name="rodovia">#REF!</definedName>
    <definedName name="rpavi" localSheetId="12">#REF!</definedName>
    <definedName name="rpavi" localSheetId="11">#REF!</definedName>
    <definedName name="rpavi">#REF!</definedName>
    <definedName name="RR_2C" localSheetId="12">#REF!</definedName>
    <definedName name="RR_2C" localSheetId="21">#REF!</definedName>
    <definedName name="RR_2C" localSheetId="11">#REF!</definedName>
    <definedName name="RR_2C">#REF!</definedName>
    <definedName name="rrcerca" localSheetId="12">#REF!</definedName>
    <definedName name="rrcerca" localSheetId="11">#REF!</definedName>
    <definedName name="rrcerca">#REF!</definedName>
    <definedName name="rsinal" localSheetId="12">#REF!</definedName>
    <definedName name="rsinal" localSheetId="11">#REF!</definedName>
    <definedName name="rsinal">#REF!</definedName>
    <definedName name="rterra" localSheetId="12">#REF!</definedName>
    <definedName name="rterra" localSheetId="11">#REF!</definedName>
    <definedName name="rterra">#REF!</definedName>
    <definedName name="saterro" localSheetId="12">#REF!</definedName>
    <definedName name="saterro" localSheetId="11">#REF!</definedName>
    <definedName name="saterro">#REF!</definedName>
    <definedName name="scat" localSheetId="12">#REF!</definedName>
    <definedName name="scat" localSheetId="11">#REF!</definedName>
    <definedName name="scat">#REF!</definedName>
    <definedName name="scorte" localSheetId="12">#REF!</definedName>
    <definedName name="scorte" localSheetId="11">#REF!</definedName>
    <definedName name="scorte">#REF!</definedName>
    <definedName name="sdmt" localSheetId="12">#REF!</definedName>
    <definedName name="sdmt" localSheetId="11">#REF!</definedName>
    <definedName name="sdmt">#REF!</definedName>
    <definedName name="sdmt1000" localSheetId="12">#REF!</definedName>
    <definedName name="sdmt1000" localSheetId="11">#REF!</definedName>
    <definedName name="sdmt1000">#REF!</definedName>
    <definedName name="sdmt1200" localSheetId="12">#REF!</definedName>
    <definedName name="sdmt1200" localSheetId="11">#REF!</definedName>
    <definedName name="sdmt1200">#REF!</definedName>
    <definedName name="sdmt200" localSheetId="12">#REF!</definedName>
    <definedName name="sdmt200" localSheetId="11">#REF!</definedName>
    <definedName name="sdmt200">#REF!</definedName>
    <definedName name="sdmt400" localSheetId="12">#REF!</definedName>
    <definedName name="sdmt400" localSheetId="11">#REF!</definedName>
    <definedName name="sdmt400">#REF!</definedName>
    <definedName name="sdmt50" localSheetId="12">#REF!</definedName>
    <definedName name="sdmt50" localSheetId="11">#REF!</definedName>
    <definedName name="sdmt50">#REF!</definedName>
    <definedName name="sdmt600" localSheetId="12">#REF!</definedName>
    <definedName name="sdmt600" localSheetId="11">#REF!</definedName>
    <definedName name="sdmt600">#REF!</definedName>
    <definedName name="sdmt800" localSheetId="12">#REF!</definedName>
    <definedName name="sdmt800" localSheetId="11">#REF!</definedName>
    <definedName name="sdmt800">#REF!</definedName>
    <definedName name="Serviços" localSheetId="12">[6]Serviços!$A$3:$E$1403</definedName>
    <definedName name="Serviços">[7]Serviços!$A$3:$E$1403</definedName>
    <definedName name="Serviços_1">[8]Serviços!$A$3:$AE$2694</definedName>
    <definedName name="Serviços_10">[8]Serviços!$A$3:$AE$2694</definedName>
    <definedName name="Serviços_11">[8]Serviços!$A$3:$AE$2694</definedName>
    <definedName name="Serviços_12">[8]Serviços!$A$3:$AE$2694</definedName>
    <definedName name="Serviços_2">[8]Serviços!$A$3:$AE$2694</definedName>
    <definedName name="Serviços_3">[8]Serviços!$A$3:$AE$2694</definedName>
    <definedName name="Serviços_4">[8]Serviços!$A$3:$AE$2694</definedName>
    <definedName name="Serviços_5">[8]Serviços!$A$3:$AE$2694</definedName>
    <definedName name="Serviços_6">[8]Serviços!$A$3:$AE$2694</definedName>
    <definedName name="Serviços_7">[8]Serviços!$A$3:$AE$2694</definedName>
    <definedName name="Serviços_8">[8]Serviços!$A$3:$AE$2694</definedName>
    <definedName name="Serviços_9">[8]Serviços!$A$3:$AE$2694</definedName>
    <definedName name="SINALI" localSheetId="12">#REF!</definedName>
    <definedName name="SINALI" localSheetId="11">#REF!</definedName>
    <definedName name="SINALI" localSheetId="2">'RESUMO-DVOP_AGRIMAT'!#REF!</definedName>
    <definedName name="SINALI" localSheetId="1">'RESUMO-DVOP_JBS (2)'!#REF!</definedName>
    <definedName name="SINALI">#REF!</definedName>
    <definedName name="subrog" localSheetId="12">#REF!</definedName>
    <definedName name="subrog" localSheetId="11">#REF!</definedName>
    <definedName name="subrog">#REF!</definedName>
    <definedName name="tabela1" localSheetId="0">RELATÓRIO!$L$80:$M$91</definedName>
    <definedName name="tcat" localSheetId="12">#REF!</definedName>
    <definedName name="tcat" localSheetId="11">#REF!</definedName>
    <definedName name="tcat">#REF!</definedName>
    <definedName name="terra" localSheetId="12">#REF!</definedName>
    <definedName name="terra" localSheetId="21">#REF!</definedName>
    <definedName name="terra" localSheetId="11">#REF!</definedName>
    <definedName name="terra" localSheetId="2">'RESUMO-DVOP_AGRIMAT'!$H$23</definedName>
    <definedName name="terra" localSheetId="1">'RESUMO-DVOP_JBS (2)'!$H$22</definedName>
    <definedName name="terra">#REF!</definedName>
    <definedName name="teste" localSheetId="12">#REF!</definedName>
    <definedName name="teste" localSheetId="11">#REF!</definedName>
    <definedName name="teste">#REF!</definedName>
    <definedName name="teste2" localSheetId="12">#REF!</definedName>
    <definedName name="teste2" localSheetId="11">#REF!</definedName>
    <definedName name="teste2">#REF!</definedName>
    <definedName name="_xlnm.Print_Titles" localSheetId="21">Grama!$1:$12</definedName>
    <definedName name="_xlnm.Print_Titles" localSheetId="6">'Limpeza da faixa de domínio'!$2:$14</definedName>
    <definedName name="_xlnm.Print_Titles" localSheetId="5">'Meio fio'!$2:$12</definedName>
    <definedName name="_xlnm.Print_Titles" localSheetId="11">'PLANILHA '!$1:$8</definedName>
    <definedName name="_xlnm.Print_Titles" localSheetId="0">RELATÓRIO!$2:$14</definedName>
    <definedName name="_xlnm.Print_Titles" localSheetId="2">'RESUMO-DVOP_AGRIMAT'!$2:$13</definedName>
    <definedName name="_xlnm.Print_Titles" localSheetId="1">'RESUMO-DVOP_JBS (2)'!$2:$13</definedName>
    <definedName name="trecho" localSheetId="12">#REF!</definedName>
    <definedName name="trecho" localSheetId="11">#REF!</definedName>
    <definedName name="trecho">#REF!</definedName>
    <definedName name="TSD" localSheetId="12">#REF!</definedName>
    <definedName name="TSD" localSheetId="11">#REF!</definedName>
    <definedName name="TSD">#REF!</definedName>
    <definedName name="TSs" localSheetId="12">#REF!</definedName>
    <definedName name="TSs" localSheetId="11">#REF!</definedName>
    <definedName name="TSs">#REF!</definedName>
    <definedName name="valeta" localSheetId="12">#REF!</definedName>
    <definedName name="valeta" localSheetId="11">#REF!</definedName>
    <definedName name="valeta">#REF!</definedName>
    <definedName name="volbase" localSheetId="12">#REF!</definedName>
    <definedName name="volbase" localSheetId="11">#REF!</definedName>
    <definedName name="volbase">#REF!</definedName>
    <definedName name="volsub" localSheetId="12">#REF!</definedName>
    <definedName name="volsub" localSheetId="11">#REF!</definedName>
    <definedName name="volsub">#REF!</definedName>
    <definedName name="zebra" localSheetId="12">#REF!</definedName>
    <definedName name="zebra" localSheetId="11">#REF!</definedName>
    <definedName name="zebra">#REF!</definedName>
    <definedName name="zenil" localSheetId="12">#REF!</definedName>
    <definedName name="zenil" localSheetId="11">#REF!</definedName>
    <definedName name="zenil">#REF!</definedName>
  </definedNames>
  <calcPr calcId="145621" fullPrecision="0"/>
</workbook>
</file>

<file path=xl/calcChain.xml><?xml version="1.0" encoding="utf-8"?>
<calcChain xmlns="http://schemas.openxmlformats.org/spreadsheetml/2006/main">
  <c r="H14" i="185" l="1"/>
  <c r="I14" i="185" s="1"/>
  <c r="J14" i="185" s="1"/>
  <c r="J13" i="185" s="1"/>
  <c r="G31" i="185" l="1"/>
  <c r="A23" i="185"/>
  <c r="A24" i="185"/>
  <c r="A25" i="185"/>
  <c r="A51" i="195"/>
  <c r="G21" i="195"/>
  <c r="C7" i="195"/>
  <c r="C4" i="195"/>
  <c r="C3" i="195"/>
  <c r="C2" i="195"/>
  <c r="A1" i="195"/>
  <c r="G71" i="195"/>
  <c r="G70" i="195"/>
  <c r="G69" i="195"/>
  <c r="G75" i="195"/>
  <c r="G56" i="195"/>
  <c r="G57" i="195"/>
  <c r="G42" i="195"/>
  <c r="G43" i="195"/>
  <c r="G14" i="195"/>
  <c r="G62" i="195"/>
  <c r="G68" i="195"/>
  <c r="G73" i="195"/>
  <c r="G67" i="195"/>
  <c r="K95" i="195"/>
  <c r="G60" i="195"/>
  <c r="G58" i="195"/>
  <c r="G49" i="195"/>
  <c r="G48" i="195"/>
  <c r="G47" i="195"/>
  <c r="G46" i="195"/>
  <c r="G45" i="195"/>
  <c r="G44" i="195"/>
  <c r="G41" i="195"/>
  <c r="G40" i="195"/>
  <c r="A35" i="195"/>
  <c r="G33" i="195"/>
  <c r="G32" i="195"/>
  <c r="G30" i="195"/>
  <c r="G29" i="195"/>
  <c r="J24" i="195"/>
  <c r="J25" i="195" s="1"/>
  <c r="G24" i="195"/>
  <c r="G23" i="195"/>
  <c r="G22" i="195"/>
  <c r="G20" i="195"/>
  <c r="G18" i="195"/>
  <c r="G16" i="195"/>
  <c r="G15" i="195"/>
  <c r="G76" i="195" l="1"/>
  <c r="G63" i="195"/>
  <c r="G36" i="195"/>
  <c r="F51" i="195" s="1"/>
  <c r="G30" i="185"/>
  <c r="G25" i="195"/>
  <c r="G51" i="195" l="1"/>
  <c r="G52" i="195" s="1"/>
  <c r="F35" i="195"/>
  <c r="G35" i="195" s="1"/>
  <c r="G26" i="185" l="1"/>
  <c r="H26" i="185" s="1"/>
  <c r="I26" i="185" s="1"/>
  <c r="J26" i="185" s="1"/>
  <c r="G27" i="185" l="1"/>
  <c r="H27" i="185" s="1"/>
  <c r="I27" i="185" s="1"/>
  <c r="J27" i="185" s="1"/>
  <c r="G24" i="185"/>
  <c r="H24" i="185" s="1"/>
  <c r="I24" i="185" s="1"/>
  <c r="J24" i="185" s="1"/>
  <c r="G23" i="185"/>
  <c r="G19" i="185"/>
  <c r="H19" i="185" s="1"/>
  <c r="I19" i="185" s="1"/>
  <c r="J19" i="185" s="1"/>
  <c r="G25" i="185"/>
  <c r="H25" i="185" s="1"/>
  <c r="I25" i="185" s="1"/>
  <c r="J25" i="185" s="1"/>
  <c r="G28" i="185"/>
  <c r="H28" i="185" s="1"/>
  <c r="I28" i="185" s="1"/>
  <c r="J28" i="185" s="1"/>
  <c r="G22" i="185"/>
  <c r="H22" i="185" s="1"/>
  <c r="I22" i="185" s="1"/>
  <c r="J22" i="185" s="1"/>
  <c r="G17" i="185"/>
  <c r="H17" i="185" s="1"/>
  <c r="I17" i="185" s="1"/>
  <c r="G21" i="185"/>
  <c r="H21" i="185" s="1"/>
  <c r="I21" i="185" s="1"/>
  <c r="J21" i="185" s="1"/>
  <c r="H11" i="185"/>
  <c r="I11" i="185" s="1"/>
  <c r="J11" i="185" s="1"/>
  <c r="G18" i="185"/>
  <c r="H18" i="185" s="1"/>
  <c r="I18" i="185" s="1"/>
  <c r="J18" i="185" s="1"/>
  <c r="G20" i="185"/>
  <c r="H20" i="185" s="1"/>
  <c r="I20" i="185" s="1"/>
  <c r="J20" i="185" s="1"/>
  <c r="H30" i="185"/>
  <c r="I30" i="185" s="1"/>
  <c r="J30" i="185" s="1"/>
  <c r="H29" i="185"/>
  <c r="I29" i="185" s="1"/>
  <c r="J29" i="185" s="1"/>
  <c r="H31" i="185"/>
  <c r="I31" i="185" s="1"/>
  <c r="J31" i="185" s="1"/>
  <c r="H10" i="185"/>
  <c r="I10" i="185" s="1"/>
  <c r="J10" i="185" s="1"/>
  <c r="B5" i="68"/>
  <c r="B6" i="68"/>
  <c r="B7" i="68"/>
  <c r="B8" i="68"/>
  <c r="B9" i="68"/>
  <c r="B10" i="68"/>
  <c r="B11" i="68"/>
  <c r="F11" i="68"/>
  <c r="G10" i="72"/>
  <c r="B14" i="72"/>
  <c r="E14" i="72"/>
  <c r="B16" i="72"/>
  <c r="E16" i="72"/>
  <c r="I16" i="72"/>
  <c r="J16" i="72"/>
  <c r="B17" i="72"/>
  <c r="E17" i="72"/>
  <c r="E18" i="72"/>
  <c r="B19" i="72"/>
  <c r="E19" i="72"/>
  <c r="I19" i="72"/>
  <c r="J19" i="72"/>
  <c r="B20" i="72"/>
  <c r="E20" i="72"/>
  <c r="E21" i="72"/>
  <c r="B22" i="72"/>
  <c r="E22" i="72"/>
  <c r="I22" i="72"/>
  <c r="J22" i="72"/>
  <c r="B24" i="72"/>
  <c r="E24" i="72"/>
  <c r="E25" i="72"/>
  <c r="B26" i="72"/>
  <c r="E26" i="72"/>
  <c r="I26" i="72"/>
  <c r="J26" i="72"/>
  <c r="B27" i="72"/>
  <c r="E27" i="72"/>
  <c r="B30" i="72"/>
  <c r="B31" i="72"/>
  <c r="E32" i="72"/>
  <c r="B33" i="72"/>
  <c r="E33" i="72"/>
  <c r="E34" i="72"/>
  <c r="E35" i="72"/>
  <c r="I35" i="72"/>
  <c r="E36" i="72"/>
  <c r="E38" i="72"/>
  <c r="E39" i="72"/>
  <c r="A40" i="72"/>
  <c r="K44" i="72"/>
  <c r="A4" i="70"/>
  <c r="A4" i="72" s="1"/>
  <c r="A5" i="70"/>
  <c r="A5" i="72" s="1"/>
  <c r="A6" i="70"/>
  <c r="A6" i="72" s="1"/>
  <c r="A7" i="70"/>
  <c r="A7" i="72" s="1"/>
  <c r="A8" i="70"/>
  <c r="A8" i="72" s="1"/>
  <c r="A9" i="70"/>
  <c r="A9" i="72"/>
  <c r="A10" i="70"/>
  <c r="A10" i="72" s="1"/>
  <c r="E10" i="70"/>
  <c r="J10" i="70"/>
  <c r="K10" i="72"/>
  <c r="B13" i="70"/>
  <c r="F13" i="70"/>
  <c r="I13" i="70"/>
  <c r="A14" i="70"/>
  <c r="A15" i="70" s="1"/>
  <c r="A16" i="70" s="1"/>
  <c r="A17" i="70" s="1"/>
  <c r="A18" i="70" s="1"/>
  <c r="A19" i="70" s="1"/>
  <c r="A20" i="70" s="1"/>
  <c r="A21" i="70" s="1"/>
  <c r="A22" i="70" s="1"/>
  <c r="A23" i="70" s="1"/>
  <c r="A24" i="70" s="1"/>
  <c r="A25" i="70" s="1"/>
  <c r="A26" i="70" s="1"/>
  <c r="A27" i="70" s="1"/>
  <c r="A28" i="70" s="1"/>
  <c r="A29" i="70" s="1"/>
  <c r="A30" i="70" s="1"/>
  <c r="B14" i="70"/>
  <c r="F14" i="70"/>
  <c r="B15" i="70"/>
  <c r="F15" i="70"/>
  <c r="B16" i="70"/>
  <c r="F16" i="70"/>
  <c r="B17" i="70"/>
  <c r="F17" i="70"/>
  <c r="B18" i="70"/>
  <c r="F18" i="70"/>
  <c r="B19" i="70"/>
  <c r="F19" i="70"/>
  <c r="G19" i="70" s="1"/>
  <c r="I19" i="70" s="1"/>
  <c r="B20" i="70"/>
  <c r="F20" i="70"/>
  <c r="G20" i="70" s="1"/>
  <c r="I20" i="70" s="1"/>
  <c r="B21" i="70"/>
  <c r="F21" i="70"/>
  <c r="G21" i="70" s="1"/>
  <c r="I21" i="70" s="1"/>
  <c r="B22" i="70"/>
  <c r="F22" i="70"/>
  <c r="B23" i="70"/>
  <c r="F23" i="70"/>
  <c r="B24" i="70"/>
  <c r="F24" i="70"/>
  <c r="B25" i="70"/>
  <c r="F25" i="70"/>
  <c r="G25" i="70" s="1"/>
  <c r="I25" i="70" s="1"/>
  <c r="B26" i="70"/>
  <c r="F26" i="70"/>
  <c r="B27" i="70"/>
  <c r="F27" i="70"/>
  <c r="B28" i="70"/>
  <c r="F28" i="70"/>
  <c r="B29" i="70"/>
  <c r="F29" i="70"/>
  <c r="G29" i="70" s="1"/>
  <c r="I29" i="70" s="1"/>
  <c r="B30" i="70"/>
  <c r="F30" i="70"/>
  <c r="B31" i="70"/>
  <c r="F31" i="70"/>
  <c r="G31" i="70" s="1"/>
  <c r="I31" i="70" s="1"/>
  <c r="A32" i="70"/>
  <c r="B32" i="70"/>
  <c r="F32" i="70"/>
  <c r="G33" i="70" s="1"/>
  <c r="I33" i="70" s="1"/>
  <c r="A33" i="70"/>
  <c r="A34" i="70" s="1"/>
  <c r="A35" i="70" s="1"/>
  <c r="A36" i="70" s="1"/>
  <c r="A37" i="70" s="1"/>
  <c r="A38" i="70" s="1"/>
  <c r="A39" i="70" s="1"/>
  <c r="A40" i="70" s="1"/>
  <c r="A41" i="70" s="1"/>
  <c r="A42" i="70" s="1"/>
  <c r="A43" i="70" s="1"/>
  <c r="A44" i="70" s="1"/>
  <c r="A45" i="70" s="1"/>
  <c r="A46" i="70" s="1"/>
  <c r="A47" i="70" s="1"/>
  <c r="A48" i="70" s="1"/>
  <c r="A49" i="70" s="1"/>
  <c r="A50" i="70" s="1"/>
  <c r="B33" i="70"/>
  <c r="F33" i="70"/>
  <c r="B34" i="70"/>
  <c r="F34" i="70"/>
  <c r="G34" i="70" s="1"/>
  <c r="I34" i="70" s="1"/>
  <c r="B35" i="70"/>
  <c r="F35" i="70"/>
  <c r="B36" i="70"/>
  <c r="F36" i="70"/>
  <c r="B37" i="70"/>
  <c r="F37" i="70"/>
  <c r="B38" i="70"/>
  <c r="F38" i="70"/>
  <c r="B39" i="70"/>
  <c r="F39" i="70"/>
  <c r="B40" i="70"/>
  <c r="F40" i="70"/>
  <c r="B41" i="70"/>
  <c r="F41" i="70"/>
  <c r="B42" i="70"/>
  <c r="F42" i="70"/>
  <c r="B43" i="70"/>
  <c r="F43" i="70"/>
  <c r="G43" i="70" s="1"/>
  <c r="I43" i="70" s="1"/>
  <c r="B44" i="70"/>
  <c r="F44" i="70"/>
  <c r="B45" i="70"/>
  <c r="F45" i="70"/>
  <c r="B46" i="70"/>
  <c r="F46" i="70"/>
  <c r="G46" i="70"/>
  <c r="I46" i="70" s="1"/>
  <c r="B47" i="70"/>
  <c r="F47" i="70"/>
  <c r="B48" i="70"/>
  <c r="F48" i="70"/>
  <c r="B49" i="70"/>
  <c r="F49" i="70"/>
  <c r="B50" i="70"/>
  <c r="F50" i="70"/>
  <c r="B51" i="70"/>
  <c r="F51" i="70"/>
  <c r="G51" i="70" s="1"/>
  <c r="I51" i="70" s="1"/>
  <c r="A52" i="70"/>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A105" i="70" s="1"/>
  <c r="A106" i="70" s="1"/>
  <c r="A107" i="70" s="1"/>
  <c r="A108" i="70" s="1"/>
  <c r="A109" i="70" s="1"/>
  <c r="A110" i="70" s="1"/>
  <c r="A111" i="70" s="1"/>
  <c r="B52" i="70"/>
  <c r="F52" i="70"/>
  <c r="B53" i="70"/>
  <c r="F53" i="70"/>
  <c r="B54" i="70"/>
  <c r="F54" i="70"/>
  <c r="B55" i="70"/>
  <c r="F55" i="70"/>
  <c r="G56" i="70" s="1"/>
  <c r="I56" i="70" s="1"/>
  <c r="B56" i="70"/>
  <c r="F56" i="70"/>
  <c r="B57" i="70"/>
  <c r="F57" i="70"/>
  <c r="B58" i="70"/>
  <c r="F58" i="70"/>
  <c r="B59" i="70"/>
  <c r="F59" i="70"/>
  <c r="B60" i="70"/>
  <c r="F60" i="70"/>
  <c r="B61" i="70"/>
  <c r="F61" i="70"/>
  <c r="B62" i="70"/>
  <c r="F62" i="70"/>
  <c r="B63" i="70"/>
  <c r="F63" i="70"/>
  <c r="B64" i="70"/>
  <c r="F64" i="70"/>
  <c r="B65" i="70"/>
  <c r="F65" i="70"/>
  <c r="B66" i="70"/>
  <c r="F66" i="70"/>
  <c r="G66" i="70" s="1"/>
  <c r="I66" i="70" s="1"/>
  <c r="B67" i="70"/>
  <c r="F67" i="70"/>
  <c r="G67" i="70" s="1"/>
  <c r="I67" i="70" s="1"/>
  <c r="B68" i="70"/>
  <c r="F68" i="70"/>
  <c r="B69" i="70"/>
  <c r="F69" i="70"/>
  <c r="G69" i="70" s="1"/>
  <c r="I69" i="70" s="1"/>
  <c r="B70" i="70"/>
  <c r="F70" i="70"/>
  <c r="B71" i="70"/>
  <c r="F71" i="70"/>
  <c r="I71" i="70"/>
  <c r="B72" i="70"/>
  <c r="F72" i="70"/>
  <c r="B73" i="70"/>
  <c r="F73" i="70"/>
  <c r="B74" i="70"/>
  <c r="F74" i="70"/>
  <c r="B75" i="70"/>
  <c r="F75" i="70"/>
  <c r="B76" i="70"/>
  <c r="F76" i="70"/>
  <c r="B77" i="70"/>
  <c r="F77" i="70"/>
  <c r="B78" i="70"/>
  <c r="F78" i="70"/>
  <c r="G78" i="70" s="1"/>
  <c r="I78" i="70" s="1"/>
  <c r="B79" i="70"/>
  <c r="F79" i="70"/>
  <c r="B80" i="70"/>
  <c r="F80" i="70"/>
  <c r="B81" i="70"/>
  <c r="F81" i="70"/>
  <c r="B82" i="70"/>
  <c r="F82" i="70"/>
  <c r="G83" i="70" s="1"/>
  <c r="I83" i="70" s="1"/>
  <c r="B83" i="70"/>
  <c r="F83" i="70"/>
  <c r="B84" i="70"/>
  <c r="F84" i="70"/>
  <c r="B85" i="70"/>
  <c r="F85" i="70"/>
  <c r="B86" i="70"/>
  <c r="F86" i="70"/>
  <c r="G86" i="70" s="1"/>
  <c r="I86" i="70" s="1"/>
  <c r="B87" i="70"/>
  <c r="F87" i="70"/>
  <c r="B88" i="70"/>
  <c r="F88" i="70"/>
  <c r="B89" i="70"/>
  <c r="F89" i="70"/>
  <c r="B90" i="70"/>
  <c r="F90" i="70"/>
  <c r="B91" i="70"/>
  <c r="F91" i="70"/>
  <c r="B92" i="70"/>
  <c r="F92" i="70"/>
  <c r="B93" i="70"/>
  <c r="F93" i="70"/>
  <c r="B94" i="70"/>
  <c r="F94" i="70"/>
  <c r="G95" i="70" s="1"/>
  <c r="I95" i="70" s="1"/>
  <c r="B95" i="70"/>
  <c r="F95" i="70"/>
  <c r="B96" i="70"/>
  <c r="F96" i="70"/>
  <c r="B97" i="70"/>
  <c r="F97" i="70"/>
  <c r="B98" i="70"/>
  <c r="F98" i="70"/>
  <c r="G99" i="70" s="1"/>
  <c r="I99" i="70" s="1"/>
  <c r="B99" i="70"/>
  <c r="F99" i="70"/>
  <c r="B100" i="70"/>
  <c r="F100" i="70"/>
  <c r="B101" i="70"/>
  <c r="F101" i="70"/>
  <c r="B102" i="70"/>
  <c r="F102" i="70"/>
  <c r="G102" i="70" s="1"/>
  <c r="I102" i="70" s="1"/>
  <c r="B103" i="70"/>
  <c r="F103" i="70"/>
  <c r="B104" i="70"/>
  <c r="F104" i="70"/>
  <c r="B105" i="70"/>
  <c r="F105" i="70"/>
  <c r="G105" i="70" s="1"/>
  <c r="I105" i="70" s="1"/>
  <c r="B106" i="70"/>
  <c r="F106" i="70"/>
  <c r="G107" i="70" s="1"/>
  <c r="I107" i="70" s="1"/>
  <c r="B107" i="70"/>
  <c r="F107" i="70"/>
  <c r="B108" i="70"/>
  <c r="F108" i="70"/>
  <c r="B109" i="70"/>
  <c r="F109" i="70"/>
  <c r="G109" i="70" s="1"/>
  <c r="I109" i="70" s="1"/>
  <c r="B110" i="70"/>
  <c r="F110" i="70"/>
  <c r="B111" i="70"/>
  <c r="F111" i="70"/>
  <c r="A114" i="70"/>
  <c r="H11" i="73"/>
  <c r="K11" i="73"/>
  <c r="L10" i="71" s="1"/>
  <c r="O14" i="73"/>
  <c r="Q14" i="73"/>
  <c r="T14" i="73"/>
  <c r="W14" i="73"/>
  <c r="F15" i="73"/>
  <c r="O15" i="73"/>
  <c r="I23" i="73"/>
  <c r="I28" i="73"/>
  <c r="C31" i="73"/>
  <c r="A4" i="71"/>
  <c r="A5" i="71"/>
  <c r="A6" i="71"/>
  <c r="A7" i="71"/>
  <c r="A8" i="71"/>
  <c r="A9" i="71"/>
  <c r="A10" i="71"/>
  <c r="G10" i="71"/>
  <c r="B13" i="71"/>
  <c r="E13" i="71"/>
  <c r="B14" i="71"/>
  <c r="E14" i="71"/>
  <c r="B15" i="71"/>
  <c r="E15" i="71"/>
  <c r="B16" i="71"/>
  <c r="E16" i="71"/>
  <c r="O16" i="71"/>
  <c r="P16" i="71"/>
  <c r="N16" i="71"/>
  <c r="B17" i="71"/>
  <c r="E17" i="71"/>
  <c r="O17" i="71"/>
  <c r="P17" i="71"/>
  <c r="B18" i="71"/>
  <c r="E18" i="71"/>
  <c r="O18" i="71"/>
  <c r="P18" i="71"/>
  <c r="N18" i="71" s="1"/>
  <c r="B19" i="71"/>
  <c r="E19" i="71"/>
  <c r="O19" i="71"/>
  <c r="P19" i="71"/>
  <c r="B20" i="71"/>
  <c r="E20" i="71"/>
  <c r="O20" i="71"/>
  <c r="P20" i="71"/>
  <c r="B21" i="71"/>
  <c r="E21" i="71"/>
  <c r="O21" i="71"/>
  <c r="P21" i="71"/>
  <c r="N21" i="71" s="1"/>
  <c r="B22" i="71"/>
  <c r="E22" i="71"/>
  <c r="O22" i="71"/>
  <c r="P22" i="71"/>
  <c r="B23" i="71"/>
  <c r="E23" i="71"/>
  <c r="O23" i="71"/>
  <c r="P23" i="71"/>
  <c r="N23" i="71" s="1"/>
  <c r="B24" i="71"/>
  <c r="O24" i="71"/>
  <c r="B25" i="71"/>
  <c r="O25" i="71"/>
  <c r="B26" i="71"/>
  <c r="O26" i="71"/>
  <c r="B27" i="71"/>
  <c r="O27" i="71"/>
  <c r="B28" i="71"/>
  <c r="O28" i="71"/>
  <c r="B29" i="71"/>
  <c r="O29" i="71"/>
  <c r="B35" i="71"/>
  <c r="E35" i="71"/>
  <c r="O35" i="71"/>
  <c r="P35" i="71"/>
  <c r="H36" i="71"/>
  <c r="A37" i="71"/>
  <c r="D5" i="92"/>
  <c r="D6" i="92"/>
  <c r="D7" i="92"/>
  <c r="D8" i="92"/>
  <c r="D9" i="92"/>
  <c r="D10" i="92"/>
  <c r="D11" i="92"/>
  <c r="W11" i="92"/>
  <c r="Y12" i="92"/>
  <c r="F14" i="92"/>
  <c r="I14" i="92"/>
  <c r="M14" i="92"/>
  <c r="P14" i="92"/>
  <c r="Y14" i="92"/>
  <c r="AC14" i="92"/>
  <c r="R14" i="92" s="1"/>
  <c r="AD14" i="92"/>
  <c r="U14" i="92" s="1"/>
  <c r="AE14" i="92"/>
  <c r="AF14" i="92"/>
  <c r="AG14" i="92"/>
  <c r="AI14" i="92"/>
  <c r="AJ14" i="92"/>
  <c r="AK14" i="92"/>
  <c r="F15" i="92"/>
  <c r="I15" i="92"/>
  <c r="L15" i="92"/>
  <c r="AD15" i="92" s="1"/>
  <c r="U15" i="92"/>
  <c r="M15" i="92"/>
  <c r="P15" i="92"/>
  <c r="Y15" i="92"/>
  <c r="AK15" i="92"/>
  <c r="F16" i="92"/>
  <c r="I16" i="92"/>
  <c r="L16" i="92"/>
  <c r="E16" i="92" s="1"/>
  <c r="AG16" i="92" s="1"/>
  <c r="AJ16" i="92"/>
  <c r="M16" i="92"/>
  <c r="P16" i="92"/>
  <c r="Y16" i="92"/>
  <c r="AK16" i="92"/>
  <c r="F17" i="92"/>
  <c r="I17" i="92"/>
  <c r="L17" i="92"/>
  <c r="AD17" i="92" s="1"/>
  <c r="U17" i="92" s="1"/>
  <c r="M17" i="92"/>
  <c r="P17" i="92"/>
  <c r="Y17" i="92"/>
  <c r="AK17" i="92"/>
  <c r="F18" i="92"/>
  <c r="I18" i="92"/>
  <c r="L18" i="92"/>
  <c r="M18" i="92"/>
  <c r="P18" i="92"/>
  <c r="Y18" i="92"/>
  <c r="AK18" i="92"/>
  <c r="F19" i="92"/>
  <c r="I19" i="92"/>
  <c r="L19" i="92"/>
  <c r="AJ19" i="92" s="1"/>
  <c r="M19" i="92"/>
  <c r="P19" i="92"/>
  <c r="Y19" i="92"/>
  <c r="AK19" i="92"/>
  <c r="E20" i="92"/>
  <c r="AE20" i="92" s="1"/>
  <c r="F20" i="92"/>
  <c r="I20" i="92"/>
  <c r="M20" i="92"/>
  <c r="P20" i="92"/>
  <c r="Y20" i="92"/>
  <c r="AD20" i="92"/>
  <c r="U20" i="92" s="1"/>
  <c r="AJ20" i="92"/>
  <c r="AK20" i="92"/>
  <c r="F21" i="92"/>
  <c r="I21" i="92"/>
  <c r="L21" i="92"/>
  <c r="M21" i="92"/>
  <c r="P21" i="92"/>
  <c r="Y21" i="92"/>
  <c r="AK21" i="92"/>
  <c r="F22" i="92"/>
  <c r="I22" i="92"/>
  <c r="L22" i="92"/>
  <c r="E22" i="92" s="1"/>
  <c r="H22" i="92" s="1"/>
  <c r="AF22" i="92" s="1"/>
  <c r="M22" i="92"/>
  <c r="P22" i="92"/>
  <c r="Y22" i="92"/>
  <c r="AK22" i="92"/>
  <c r="F23" i="92"/>
  <c r="I23" i="92"/>
  <c r="L23" i="92"/>
  <c r="E23" i="92"/>
  <c r="AE23" i="92" s="1"/>
  <c r="M23" i="92"/>
  <c r="P23" i="92"/>
  <c r="Y23" i="92"/>
  <c r="AK23" i="92"/>
  <c r="F24" i="92"/>
  <c r="I24" i="92"/>
  <c r="L24" i="92"/>
  <c r="AJ24" i="92" s="1"/>
  <c r="M24" i="92"/>
  <c r="P24" i="92"/>
  <c r="Y24" i="92"/>
  <c r="AK24" i="92"/>
  <c r="E25" i="92"/>
  <c r="H25" i="92" s="1"/>
  <c r="AF25" i="92" s="1"/>
  <c r="F25" i="92"/>
  <c r="I25" i="92"/>
  <c r="M25" i="92"/>
  <c r="P25" i="92"/>
  <c r="Y25" i="92"/>
  <c r="AD25" i="92"/>
  <c r="U25" i="92" s="1"/>
  <c r="AJ25" i="92"/>
  <c r="AK25" i="92"/>
  <c r="F26" i="92"/>
  <c r="I26" i="92"/>
  <c r="L26" i="92"/>
  <c r="AD26" i="92" s="1"/>
  <c r="U26" i="92" s="1"/>
  <c r="E26" i="92"/>
  <c r="AE26" i="92" s="1"/>
  <c r="M26" i="92"/>
  <c r="P26" i="92"/>
  <c r="Y26" i="92"/>
  <c r="AK26" i="92"/>
  <c r="F27" i="92"/>
  <c r="I27" i="92"/>
  <c r="L27" i="92"/>
  <c r="M27" i="92"/>
  <c r="P27" i="92"/>
  <c r="Y27" i="92"/>
  <c r="AK27" i="92"/>
  <c r="F28" i="92"/>
  <c r="I28" i="92"/>
  <c r="L28" i="92"/>
  <c r="AD28" i="92" s="1"/>
  <c r="U28" i="92" s="1"/>
  <c r="M28" i="92"/>
  <c r="P28" i="92"/>
  <c r="Y28" i="92"/>
  <c r="AK28" i="92"/>
  <c r="F29" i="92"/>
  <c r="I29" i="92"/>
  <c r="L29" i="92"/>
  <c r="E29" i="92" s="1"/>
  <c r="AE29" i="92" s="1"/>
  <c r="M29" i="92"/>
  <c r="P29" i="92"/>
  <c r="Y29" i="92"/>
  <c r="AK29" i="92"/>
  <c r="F30" i="92"/>
  <c r="I30" i="92"/>
  <c r="L30" i="92"/>
  <c r="M30" i="92"/>
  <c r="P30" i="92"/>
  <c r="Y30" i="92"/>
  <c r="AK30" i="92"/>
  <c r="F31" i="92"/>
  <c r="I31" i="92"/>
  <c r="L31" i="92"/>
  <c r="M31" i="92"/>
  <c r="P31" i="92"/>
  <c r="Y31" i="92"/>
  <c r="AK31" i="92"/>
  <c r="F32" i="92"/>
  <c r="I32" i="92"/>
  <c r="M32" i="92"/>
  <c r="P32" i="92"/>
  <c r="Y32" i="92"/>
  <c r="AC32" i="92"/>
  <c r="R32" i="92" s="1"/>
  <c r="AD32" i="92"/>
  <c r="U32" i="92" s="1"/>
  <c r="AE32" i="92"/>
  <c r="AF32" i="92"/>
  <c r="AG32" i="92"/>
  <c r="AI32" i="92"/>
  <c r="AJ32" i="92"/>
  <c r="AK32" i="92"/>
  <c r="F33" i="92"/>
  <c r="I33" i="92"/>
  <c r="L33" i="92"/>
  <c r="M33" i="92"/>
  <c r="P33" i="92"/>
  <c r="Y33" i="92"/>
  <c r="AK33" i="92"/>
  <c r="F34" i="92"/>
  <c r="I34" i="92"/>
  <c r="L34" i="92"/>
  <c r="AJ34" i="92" s="1"/>
  <c r="M34" i="92"/>
  <c r="P34" i="92"/>
  <c r="Y34" i="92"/>
  <c r="AK34" i="92"/>
  <c r="AC42" i="92"/>
  <c r="AD42" i="92"/>
  <c r="AC43" i="92"/>
  <c r="AD43" i="92"/>
  <c r="AD44" i="92" s="1"/>
  <c r="AD45" i="92" s="1"/>
  <c r="AD46" i="92" s="1"/>
  <c r="D47" i="92"/>
  <c r="B5" i="81"/>
  <c r="B6" i="81"/>
  <c r="B7" i="81"/>
  <c r="B8" i="81"/>
  <c r="B9" i="81"/>
  <c r="B10" i="81"/>
  <c r="B11" i="81"/>
  <c r="G11" i="81"/>
  <c r="J11" i="81"/>
  <c r="C14" i="81"/>
  <c r="F14" i="81"/>
  <c r="K14" i="81"/>
  <c r="M14" i="81"/>
  <c r="N14" i="81"/>
  <c r="L14" i="81"/>
  <c r="I14" i="81" s="1"/>
  <c r="P14" i="81"/>
  <c r="S14" i="81"/>
  <c r="V14" i="81"/>
  <c r="C15" i="81"/>
  <c r="F15" i="81"/>
  <c r="K15" i="81"/>
  <c r="M15" i="81"/>
  <c r="N15" i="81"/>
  <c r="P15" i="81"/>
  <c r="S15" i="81"/>
  <c r="V15" i="81"/>
  <c r="C16" i="81"/>
  <c r="F16" i="81"/>
  <c r="K16" i="81"/>
  <c r="M16" i="81"/>
  <c r="N16" i="81"/>
  <c r="P16" i="81"/>
  <c r="S16" i="81"/>
  <c r="V16" i="81"/>
  <c r="C17" i="81"/>
  <c r="F17" i="81"/>
  <c r="M17" i="81"/>
  <c r="N17" i="81"/>
  <c r="L17" i="81" s="1"/>
  <c r="I17" i="81" s="1"/>
  <c r="P17" i="81"/>
  <c r="S17" i="81"/>
  <c r="V17" i="81"/>
  <c r="M18" i="81"/>
  <c r="N18" i="81"/>
  <c r="P18" i="81"/>
  <c r="S18" i="81"/>
  <c r="V18" i="81"/>
  <c r="M19" i="81"/>
  <c r="N19" i="81"/>
  <c r="L19" i="81" s="1"/>
  <c r="P19" i="81"/>
  <c r="S19" i="81"/>
  <c r="V19" i="81"/>
  <c r="M20" i="81"/>
  <c r="N20" i="81"/>
  <c r="L20" i="81"/>
  <c r="M21" i="81"/>
  <c r="N21" i="81"/>
  <c r="M22" i="81"/>
  <c r="N22" i="81"/>
  <c r="L22" i="81" s="1"/>
  <c r="C23" i="81"/>
  <c r="F23" i="81"/>
  <c r="M23" i="81"/>
  <c r="N23" i="81"/>
  <c r="L23" i="81"/>
  <c r="C24" i="81"/>
  <c r="F24" i="81"/>
  <c r="M24" i="81"/>
  <c r="N24" i="81"/>
  <c r="C25" i="81"/>
  <c r="F25" i="81"/>
  <c r="M25" i="81"/>
  <c r="N25" i="81"/>
  <c r="C26" i="81"/>
  <c r="F26" i="81"/>
  <c r="M26" i="81"/>
  <c r="N26" i="81"/>
  <c r="C32" i="81"/>
  <c r="C33" i="81"/>
  <c r="B5" i="80"/>
  <c r="B6" i="80"/>
  <c r="B7" i="80"/>
  <c r="B8" i="80"/>
  <c r="B9" i="80"/>
  <c r="B10" i="80"/>
  <c r="B11" i="80"/>
  <c r="G11" i="80"/>
  <c r="L11" i="80"/>
  <c r="C14" i="80"/>
  <c r="F14" i="80"/>
  <c r="O14" i="80"/>
  <c r="P14" i="80"/>
  <c r="R14" i="80"/>
  <c r="U14" i="80"/>
  <c r="X14" i="80"/>
  <c r="C15" i="80"/>
  <c r="F15" i="80"/>
  <c r="O15" i="80"/>
  <c r="P15" i="80"/>
  <c r="R15" i="80"/>
  <c r="U15" i="80"/>
  <c r="X15" i="80"/>
  <c r="C16" i="80"/>
  <c r="O16" i="80"/>
  <c r="P16" i="80"/>
  <c r="N16" i="80" s="1"/>
  <c r="K16" i="80" s="1"/>
  <c r="R16" i="80"/>
  <c r="U16" i="80"/>
  <c r="X16" i="80"/>
  <c r="O17" i="80"/>
  <c r="P17" i="80"/>
  <c r="R17" i="80"/>
  <c r="U17" i="80"/>
  <c r="X17" i="80"/>
  <c r="O18" i="80"/>
  <c r="P18" i="80"/>
  <c r="N18" i="80" s="1"/>
  <c r="K18" i="80" s="1"/>
  <c r="R18" i="80"/>
  <c r="U18" i="80"/>
  <c r="X18" i="80"/>
  <c r="O19" i="80"/>
  <c r="P19" i="80"/>
  <c r="R19" i="80"/>
  <c r="U19" i="80"/>
  <c r="X19" i="80"/>
  <c r="O20" i="80"/>
  <c r="P20" i="80"/>
  <c r="A21" i="80"/>
  <c r="A23" i="80" s="1"/>
  <c r="O21" i="80"/>
  <c r="P21" i="80"/>
  <c r="N21" i="80"/>
  <c r="O22" i="80"/>
  <c r="P22" i="80"/>
  <c r="N22" i="80" s="1"/>
  <c r="C23" i="80"/>
  <c r="F23" i="80"/>
  <c r="O23" i="80"/>
  <c r="P23" i="80"/>
  <c r="N23" i="80" s="1"/>
  <c r="A24" i="80"/>
  <c r="C24" i="80"/>
  <c r="F24" i="80"/>
  <c r="O24" i="80"/>
  <c r="P24" i="80"/>
  <c r="A25" i="80"/>
  <c r="C25" i="80"/>
  <c r="F25" i="80"/>
  <c r="O25" i="80"/>
  <c r="P25" i="80"/>
  <c r="C26" i="80"/>
  <c r="F26" i="80"/>
  <c r="O26" i="80"/>
  <c r="P26" i="80"/>
  <c r="C32" i="80"/>
  <c r="C33" i="80"/>
  <c r="B5" i="50"/>
  <c r="B6" i="50"/>
  <c r="B7" i="50"/>
  <c r="B8" i="50"/>
  <c r="B9" i="50"/>
  <c r="B10" i="50"/>
  <c r="B11" i="50"/>
  <c r="G11" i="50"/>
  <c r="J11" i="50"/>
  <c r="C14" i="50"/>
  <c r="F14" i="50"/>
  <c r="M14" i="50"/>
  <c r="N14" i="50"/>
  <c r="L14" i="50" s="1"/>
  <c r="I14" i="50" s="1"/>
  <c r="P14" i="50"/>
  <c r="S14" i="50"/>
  <c r="V14" i="50"/>
  <c r="C15" i="50"/>
  <c r="F15" i="50"/>
  <c r="M15" i="50"/>
  <c r="N15" i="50"/>
  <c r="L15" i="50"/>
  <c r="I15" i="50" s="1"/>
  <c r="P15" i="50"/>
  <c r="S15" i="50"/>
  <c r="V15" i="50"/>
  <c r="C16" i="50"/>
  <c r="F16" i="50"/>
  <c r="M16" i="50"/>
  <c r="N16" i="50"/>
  <c r="L16" i="50" s="1"/>
  <c r="I16" i="50" s="1"/>
  <c r="P16" i="50"/>
  <c r="S16" i="50"/>
  <c r="V16" i="50"/>
  <c r="C17" i="50"/>
  <c r="F17" i="50"/>
  <c r="M17" i="50"/>
  <c r="N17" i="50"/>
  <c r="P17" i="50"/>
  <c r="S17" i="50"/>
  <c r="V17" i="50"/>
  <c r="C18" i="50"/>
  <c r="F18" i="50"/>
  <c r="M18" i="50"/>
  <c r="N18" i="50"/>
  <c r="P18" i="50"/>
  <c r="S18" i="50"/>
  <c r="V18" i="50"/>
  <c r="C19" i="50"/>
  <c r="F19" i="50"/>
  <c r="M19" i="50"/>
  <c r="N19" i="50"/>
  <c r="P19" i="50"/>
  <c r="S19" i="50"/>
  <c r="V19" i="50"/>
  <c r="C20" i="50"/>
  <c r="F20" i="50"/>
  <c r="M20" i="50"/>
  <c r="N20" i="50"/>
  <c r="L20" i="50" s="1"/>
  <c r="I20" i="50" s="1"/>
  <c r="P20" i="50"/>
  <c r="C21" i="50"/>
  <c r="F21" i="50"/>
  <c r="M21" i="50"/>
  <c r="N21" i="50"/>
  <c r="L21" i="50" s="1"/>
  <c r="I21" i="50" s="1"/>
  <c r="P21" i="50"/>
  <c r="C22" i="50"/>
  <c r="F22" i="50"/>
  <c r="M22" i="50"/>
  <c r="N22" i="50"/>
  <c r="P22" i="50"/>
  <c r="C23" i="50"/>
  <c r="F23" i="50"/>
  <c r="M23" i="50"/>
  <c r="N23" i="50"/>
  <c r="P23" i="50"/>
  <c r="C24" i="50"/>
  <c r="F24" i="50"/>
  <c r="M24" i="50"/>
  <c r="N24" i="50"/>
  <c r="P24" i="50"/>
  <c r="C25" i="50"/>
  <c r="F25" i="50"/>
  <c r="M25" i="50"/>
  <c r="N25" i="50"/>
  <c r="P25" i="50"/>
  <c r="C26" i="50"/>
  <c r="F26" i="50"/>
  <c r="M26" i="50"/>
  <c r="L26" i="50" s="1"/>
  <c r="I26" i="50" s="1"/>
  <c r="N26" i="50"/>
  <c r="P26" i="50"/>
  <c r="M27" i="50"/>
  <c r="N27" i="50"/>
  <c r="P27" i="50"/>
  <c r="M28" i="50"/>
  <c r="N28" i="50"/>
  <c r="P28" i="50"/>
  <c r="M29" i="50"/>
  <c r="L29" i="50" s="1"/>
  <c r="I29" i="50" s="1"/>
  <c r="N29" i="50"/>
  <c r="P29" i="50"/>
  <c r="M30" i="50"/>
  <c r="N30" i="50"/>
  <c r="P30" i="50"/>
  <c r="K32" i="50"/>
  <c r="K33" i="50"/>
  <c r="K35" i="50" s="1"/>
  <c r="C33" i="50"/>
  <c r="L33" i="50"/>
  <c r="L35" i="50" s="1"/>
  <c r="C34" i="50"/>
  <c r="L36" i="50"/>
  <c r="K37" i="50"/>
  <c r="L37" i="50"/>
  <c r="B4" i="26"/>
  <c r="B5" i="73"/>
  <c r="B5" i="26"/>
  <c r="B6" i="73" s="1"/>
  <c r="B6" i="26"/>
  <c r="B7" i="73" s="1"/>
  <c r="B7" i="26"/>
  <c r="B8" i="73" s="1"/>
  <c r="B8" i="26"/>
  <c r="B9" i="73"/>
  <c r="B9" i="26"/>
  <c r="B10" i="73" s="1"/>
  <c r="B10" i="26"/>
  <c r="B11" i="73" s="1"/>
  <c r="H10" i="26"/>
  <c r="C13" i="26"/>
  <c r="F13" i="26"/>
  <c r="R13" i="26"/>
  <c r="S13" i="26"/>
  <c r="P13" i="26" s="1"/>
  <c r="I13" i="26" s="1"/>
  <c r="C14" i="26"/>
  <c r="F14" i="26"/>
  <c r="R14" i="26"/>
  <c r="S14" i="26"/>
  <c r="C15" i="26"/>
  <c r="F15" i="26"/>
  <c r="R15" i="26"/>
  <c r="S15" i="26"/>
  <c r="P15" i="26" s="1"/>
  <c r="C16" i="26"/>
  <c r="F16" i="26"/>
  <c r="R16" i="26"/>
  <c r="S16" i="26"/>
  <c r="P16" i="26" s="1"/>
  <c r="I16" i="26" s="1"/>
  <c r="C17" i="26"/>
  <c r="F17" i="26"/>
  <c r="R17" i="26"/>
  <c r="S17" i="26"/>
  <c r="C18" i="26"/>
  <c r="F18" i="26"/>
  <c r="R18" i="26"/>
  <c r="S18" i="26"/>
  <c r="P18" i="26" s="1"/>
  <c r="R19" i="26"/>
  <c r="S19" i="26"/>
  <c r="C20" i="26"/>
  <c r="F20" i="26"/>
  <c r="R20" i="26"/>
  <c r="S20" i="26"/>
  <c r="C21" i="26"/>
  <c r="F21" i="26"/>
  <c r="R21" i="26"/>
  <c r="S21" i="26"/>
  <c r="R22" i="26"/>
  <c r="S22" i="26"/>
  <c r="R23" i="26"/>
  <c r="S23" i="26"/>
  <c r="R24" i="26"/>
  <c r="S24" i="26"/>
  <c r="R25" i="26"/>
  <c r="P25" i="26" s="1"/>
  <c r="Q25" i="26" s="1"/>
  <c r="S25" i="26"/>
  <c r="R26" i="26"/>
  <c r="S26" i="26"/>
  <c r="R27" i="26"/>
  <c r="S27" i="26"/>
  <c r="C30" i="26"/>
  <c r="F30" i="26"/>
  <c r="R30" i="26"/>
  <c r="S30" i="26"/>
  <c r="C31" i="26"/>
  <c r="F31" i="26"/>
  <c r="R31" i="26"/>
  <c r="S31" i="26"/>
  <c r="C33" i="26"/>
  <c r="C34" i="26"/>
  <c r="B5" i="25"/>
  <c r="B6" i="25"/>
  <c r="B7" i="25"/>
  <c r="B8" i="25"/>
  <c r="B9" i="25"/>
  <c r="B10" i="25"/>
  <c r="B11" i="25"/>
  <c r="H11" i="25"/>
  <c r="N11" i="25"/>
  <c r="N10" i="26" s="1"/>
  <c r="R14" i="25"/>
  <c r="T14" i="25"/>
  <c r="C15" i="25"/>
  <c r="F15" i="25"/>
  <c r="Q15" i="25"/>
  <c r="R15" i="25"/>
  <c r="C16" i="25"/>
  <c r="F16" i="25"/>
  <c r="Q16" i="25"/>
  <c r="R16" i="25"/>
  <c r="P16" i="25"/>
  <c r="I16" i="25" s="1"/>
  <c r="T16" i="25"/>
  <c r="C17" i="25"/>
  <c r="F17" i="25"/>
  <c r="Q17" i="25"/>
  <c r="R17" i="25"/>
  <c r="T17" i="25"/>
  <c r="A18" i="25"/>
  <c r="A19" i="25" s="1"/>
  <c r="A20" i="25"/>
  <c r="C20" i="25"/>
  <c r="F20" i="25"/>
  <c r="Q20" i="25"/>
  <c r="R20" i="25"/>
  <c r="P20" i="25" s="1"/>
  <c r="I20" i="25" s="1"/>
  <c r="T20" i="25"/>
  <c r="W20" i="25"/>
  <c r="Z20" i="25"/>
  <c r="Q21" i="25"/>
  <c r="R21" i="25"/>
  <c r="C22" i="25"/>
  <c r="F22" i="25"/>
  <c r="J22" i="25"/>
  <c r="Q22" i="25"/>
  <c r="R22" i="25"/>
  <c r="P22" i="25"/>
  <c r="H22" i="25"/>
  <c r="C23" i="25"/>
  <c r="F23" i="25"/>
  <c r="J23" i="25"/>
  <c r="Q23" i="25"/>
  <c r="R23" i="25"/>
  <c r="C25" i="25"/>
  <c r="C26" i="25"/>
  <c r="B4" i="47"/>
  <c r="B5" i="47"/>
  <c r="B6" i="47"/>
  <c r="B7" i="47"/>
  <c r="B8" i="47"/>
  <c r="B9" i="47"/>
  <c r="B10" i="47"/>
  <c r="G10" i="47"/>
  <c r="O10" i="47"/>
  <c r="K13" i="47"/>
  <c r="C14" i="47"/>
  <c r="K14" i="47" s="1"/>
  <c r="H14" i="47"/>
  <c r="I14" i="47" s="1"/>
  <c r="J14" i="47"/>
  <c r="L14" i="47"/>
  <c r="R14" i="47"/>
  <c r="C16" i="47"/>
  <c r="K16" i="47" s="1"/>
  <c r="H16" i="47"/>
  <c r="I16" i="47" s="1"/>
  <c r="J16" i="47"/>
  <c r="L16" i="47"/>
  <c r="R16" i="47"/>
  <c r="C17" i="47"/>
  <c r="K17" i="47" s="1"/>
  <c r="H17" i="47"/>
  <c r="I17" i="47" s="1"/>
  <c r="J17" i="47"/>
  <c r="L17" i="47"/>
  <c r="R17" i="47"/>
  <c r="C18" i="47"/>
  <c r="K18" i="47" s="1"/>
  <c r="H18" i="47"/>
  <c r="I18" i="47" s="1"/>
  <c r="J18" i="47"/>
  <c r="L18" i="47"/>
  <c r="R18" i="47"/>
  <c r="C19" i="47"/>
  <c r="K19" i="47" s="1"/>
  <c r="H19" i="47"/>
  <c r="I19" i="47"/>
  <c r="J19" i="47"/>
  <c r="L19" i="47"/>
  <c r="R19" i="47"/>
  <c r="C20" i="47"/>
  <c r="K20" i="47" s="1"/>
  <c r="H20" i="47"/>
  <c r="I20" i="47" s="1"/>
  <c r="J20" i="47"/>
  <c r="L20" i="47"/>
  <c r="R20" i="47"/>
  <c r="C21" i="47"/>
  <c r="K21" i="47" s="1"/>
  <c r="H21" i="47"/>
  <c r="I21" i="47" s="1"/>
  <c r="J21" i="47"/>
  <c r="L21" i="47"/>
  <c r="R21" i="47"/>
  <c r="C22" i="47"/>
  <c r="K22" i="47" s="1"/>
  <c r="H22" i="47"/>
  <c r="I22" i="47" s="1"/>
  <c r="J22" i="47"/>
  <c r="L22" i="47"/>
  <c r="R22" i="47"/>
  <c r="O23" i="47"/>
  <c r="P23" i="47"/>
  <c r="C27" i="47"/>
  <c r="K27" i="47"/>
  <c r="B28" i="47"/>
  <c r="B5" i="96"/>
  <c r="B6" i="96"/>
  <c r="B7" i="96"/>
  <c r="B8" i="96"/>
  <c r="B9" i="96"/>
  <c r="B10" i="96"/>
  <c r="B11" i="96"/>
  <c r="G11" i="96"/>
  <c r="R11" i="96"/>
  <c r="D14" i="96"/>
  <c r="H14" i="96"/>
  <c r="L14" i="96"/>
  <c r="U14" i="96" s="1"/>
  <c r="M14" i="96" s="1"/>
  <c r="X14" i="96" s="1"/>
  <c r="V14" i="96"/>
  <c r="W14" i="96"/>
  <c r="D15" i="96"/>
  <c r="H15" i="96"/>
  <c r="K15" i="96"/>
  <c r="Q15" i="96"/>
  <c r="S15" i="96"/>
  <c r="U15" i="96"/>
  <c r="M15" i="96" s="1"/>
  <c r="X15" i="96" s="1"/>
  <c r="V15" i="96"/>
  <c r="W15" i="96"/>
  <c r="D16" i="96"/>
  <c r="H16" i="96"/>
  <c r="K16" i="96"/>
  <c r="Q16" i="96"/>
  <c r="S16" i="96"/>
  <c r="U16" i="96"/>
  <c r="M16" i="96" s="1"/>
  <c r="X16" i="96" s="1"/>
  <c r="V16" i="96"/>
  <c r="W16" i="96"/>
  <c r="D17" i="96"/>
  <c r="H17" i="96"/>
  <c r="K17" i="96"/>
  <c r="S17" i="96"/>
  <c r="U17" i="96"/>
  <c r="M17" i="96" s="1"/>
  <c r="X17" i="96" s="1"/>
  <c r="V17" i="96"/>
  <c r="W17" i="96"/>
  <c r="D18" i="96"/>
  <c r="H18" i="96"/>
  <c r="K18" i="96"/>
  <c r="Q18" i="96"/>
  <c r="U18" i="96"/>
  <c r="M18" i="96" s="1"/>
  <c r="V18" i="96"/>
  <c r="W18" i="96"/>
  <c r="D19" i="96"/>
  <c r="H19" i="96"/>
  <c r="K19" i="96"/>
  <c r="Q19" i="96"/>
  <c r="S19" i="96"/>
  <c r="U19" i="96"/>
  <c r="M19" i="96"/>
  <c r="V19" i="96"/>
  <c r="W19" i="96"/>
  <c r="K20" i="96"/>
  <c r="U20" i="96"/>
  <c r="M20" i="96" s="1"/>
  <c r="X20" i="96" s="1"/>
  <c r="V20" i="96"/>
  <c r="Y20" i="96" s="1"/>
  <c r="W20" i="96"/>
  <c r="D21" i="96"/>
  <c r="H21" i="96"/>
  <c r="K21" i="96"/>
  <c r="U21" i="96"/>
  <c r="M21" i="96" s="1"/>
  <c r="X21" i="96" s="1"/>
  <c r="V21" i="96"/>
  <c r="W21" i="96"/>
  <c r="Y21" i="96" s="1"/>
  <c r="D22" i="96"/>
  <c r="K22" i="96"/>
  <c r="U22" i="96"/>
  <c r="M22" i="96" s="1"/>
  <c r="X22" i="96" s="1"/>
  <c r="V22" i="96"/>
  <c r="W22" i="96"/>
  <c r="K23" i="96"/>
  <c r="U23" i="96"/>
  <c r="M23" i="96"/>
  <c r="X23" i="96" s="1"/>
  <c r="V23" i="96"/>
  <c r="W23" i="96"/>
  <c r="U24" i="96"/>
  <c r="V24" i="96"/>
  <c r="W24" i="96"/>
  <c r="X24" i="96"/>
  <c r="D25" i="96"/>
  <c r="H25" i="96"/>
  <c r="K25" i="96"/>
  <c r="Q25" i="96"/>
  <c r="S25" i="96"/>
  <c r="U25" i="96"/>
  <c r="M25" i="96" s="1"/>
  <c r="D26" i="96"/>
  <c r="H26" i="96"/>
  <c r="K26" i="96"/>
  <c r="Q26" i="96"/>
  <c r="S26" i="96"/>
  <c r="U26" i="96"/>
  <c r="C28" i="96"/>
  <c r="C29" i="96"/>
  <c r="B4" i="97"/>
  <c r="B5" i="97"/>
  <c r="B6" i="97"/>
  <c r="B7" i="97"/>
  <c r="B8" i="97"/>
  <c r="B9" i="97"/>
  <c r="B10" i="97"/>
  <c r="I10" i="97"/>
  <c r="M10" i="97"/>
  <c r="J13" i="97"/>
  <c r="L13" i="97"/>
  <c r="C14" i="97"/>
  <c r="F14" i="97"/>
  <c r="O14" i="97"/>
  <c r="H14" i="97" s="1"/>
  <c r="L14" i="97" s="1"/>
  <c r="C15" i="97"/>
  <c r="F15" i="97"/>
  <c r="O15" i="97"/>
  <c r="H15" i="97" s="1"/>
  <c r="C16" i="97"/>
  <c r="F16" i="97"/>
  <c r="J16" i="97"/>
  <c r="L16" i="97"/>
  <c r="O16" i="97"/>
  <c r="H16" i="97" s="1"/>
  <c r="C17" i="97"/>
  <c r="F17" i="97"/>
  <c r="J17" i="97"/>
  <c r="L17" i="97"/>
  <c r="O17" i="97"/>
  <c r="H17" i="97"/>
  <c r="C51" i="97"/>
  <c r="F51" i="97"/>
  <c r="J51" i="97"/>
  <c r="L51" i="97"/>
  <c r="O51" i="97"/>
  <c r="H51" i="97" s="1"/>
  <c r="C52" i="97"/>
  <c r="F52" i="97"/>
  <c r="J52" i="97"/>
  <c r="L52" i="97"/>
  <c r="O52" i="97"/>
  <c r="H52" i="97" s="1"/>
  <c r="C53" i="97"/>
  <c r="F53" i="97"/>
  <c r="J53" i="97"/>
  <c r="L53" i="97"/>
  <c r="O53" i="97"/>
  <c r="H53" i="97" s="1"/>
  <c r="O54" i="97"/>
  <c r="C55" i="97"/>
  <c r="C56" i="97"/>
  <c r="B4" i="98"/>
  <c r="B5" i="98"/>
  <c r="B6" i="98"/>
  <c r="B7" i="98"/>
  <c r="B8" i="98"/>
  <c r="B9" i="98"/>
  <c r="B10" i="98"/>
  <c r="I10" i="98"/>
  <c r="M10" i="98"/>
  <c r="H13" i="98"/>
  <c r="C14" i="98"/>
  <c r="F14" i="98"/>
  <c r="O14" i="98"/>
  <c r="H14" i="98"/>
  <c r="O21" i="98" s="1"/>
  <c r="C15" i="98"/>
  <c r="F15" i="98"/>
  <c r="O15" i="98"/>
  <c r="H15" i="98" s="1"/>
  <c r="C16" i="98"/>
  <c r="F16" i="98"/>
  <c r="J16" i="98"/>
  <c r="L16" i="98"/>
  <c r="O16" i="98"/>
  <c r="H16" i="98" s="1"/>
  <c r="C17" i="98"/>
  <c r="F17" i="98"/>
  <c r="J17" i="98"/>
  <c r="L17" i="98"/>
  <c r="O17" i="98"/>
  <c r="H17" i="98"/>
  <c r="C51" i="98"/>
  <c r="F51" i="98"/>
  <c r="J51" i="98"/>
  <c r="L51" i="98"/>
  <c r="O51" i="98"/>
  <c r="H51" i="98" s="1"/>
  <c r="C52" i="98"/>
  <c r="F52" i="98"/>
  <c r="J52" i="98"/>
  <c r="L52" i="98"/>
  <c r="O52" i="98"/>
  <c r="H52" i="98" s="1"/>
  <c r="C53" i="98"/>
  <c r="F53" i="98"/>
  <c r="J53" i="98"/>
  <c r="L53" i="98"/>
  <c r="O53" i="98"/>
  <c r="H53" i="98"/>
  <c r="O54" i="98"/>
  <c r="C55" i="98"/>
  <c r="C56" i="98"/>
  <c r="B5" i="11"/>
  <c r="B6" i="11"/>
  <c r="B7" i="11"/>
  <c r="B8" i="11"/>
  <c r="B9" i="11"/>
  <c r="B10" i="11"/>
  <c r="B11" i="11"/>
  <c r="B12" i="11"/>
  <c r="E15" i="11"/>
  <c r="H15" i="11"/>
  <c r="B16" i="11"/>
  <c r="H60" i="11"/>
  <c r="B62" i="11"/>
  <c r="B4" i="49"/>
  <c r="B5" i="49"/>
  <c r="B6" i="49"/>
  <c r="B7" i="49"/>
  <c r="B8" i="49"/>
  <c r="B9" i="49"/>
  <c r="B10" i="49"/>
  <c r="C13" i="49"/>
  <c r="F13" i="49"/>
  <c r="M13" i="49"/>
  <c r="M31" i="49" s="1"/>
  <c r="N13" i="49"/>
  <c r="S13" i="49"/>
  <c r="T13" i="49"/>
  <c r="R13" i="49"/>
  <c r="I13" i="49"/>
  <c r="C14" i="49"/>
  <c r="F14" i="49"/>
  <c r="N14" i="49"/>
  <c r="S14" i="49"/>
  <c r="T14" i="49"/>
  <c r="C15" i="49"/>
  <c r="F15" i="49"/>
  <c r="N15" i="49"/>
  <c r="O15" i="49"/>
  <c r="S15" i="49"/>
  <c r="T15" i="49"/>
  <c r="C16" i="49"/>
  <c r="F16" i="49"/>
  <c r="N16" i="49"/>
  <c r="O16" i="49"/>
  <c r="S16" i="49"/>
  <c r="T16" i="49"/>
  <c r="R16" i="49" s="1"/>
  <c r="I16" i="49" s="1"/>
  <c r="C17" i="49"/>
  <c r="F17" i="49"/>
  <c r="N17" i="49"/>
  <c r="S17" i="49"/>
  <c r="T17" i="49"/>
  <c r="R17" i="49" s="1"/>
  <c r="C18" i="49"/>
  <c r="F18" i="49"/>
  <c r="N18" i="49"/>
  <c r="S18" i="49"/>
  <c r="T18" i="49"/>
  <c r="N19" i="49"/>
  <c r="S19" i="49"/>
  <c r="T19" i="49"/>
  <c r="R19" i="49"/>
  <c r="I19" i="49" s="1"/>
  <c r="C20" i="49"/>
  <c r="F20" i="49"/>
  <c r="N20" i="49"/>
  <c r="S20" i="49"/>
  <c r="T20" i="49"/>
  <c r="R20" i="49" s="1"/>
  <c r="C21" i="49"/>
  <c r="F21" i="49"/>
  <c r="N21" i="49"/>
  <c r="S21" i="49"/>
  <c r="T21" i="49"/>
  <c r="C22" i="49"/>
  <c r="F22" i="49"/>
  <c r="S22" i="49"/>
  <c r="T22" i="49"/>
  <c r="R22" i="49" s="1"/>
  <c r="I22" i="49" s="1"/>
  <c r="C23" i="49"/>
  <c r="F23" i="49"/>
  <c r="S23" i="49"/>
  <c r="T23" i="49"/>
  <c r="R23" i="49" s="1"/>
  <c r="I23" i="49" s="1"/>
  <c r="C24" i="49"/>
  <c r="F24" i="49"/>
  <c r="S24" i="49"/>
  <c r="T24" i="49"/>
  <c r="C25" i="49"/>
  <c r="F25" i="49"/>
  <c r="S25" i="49"/>
  <c r="T25" i="49"/>
  <c r="S26" i="49"/>
  <c r="T26" i="49"/>
  <c r="R26" i="49"/>
  <c r="I26" i="49"/>
  <c r="S27" i="49"/>
  <c r="T27" i="49"/>
  <c r="S28" i="49"/>
  <c r="T28" i="49"/>
  <c r="R28" i="49" s="1"/>
  <c r="I28" i="49" s="1"/>
  <c r="S29" i="49"/>
  <c r="T29" i="49"/>
  <c r="R29" i="49" s="1"/>
  <c r="I29" i="49" s="1"/>
  <c r="C30" i="49"/>
  <c r="F30" i="49"/>
  <c r="S30" i="49"/>
  <c r="T30" i="49"/>
  <c r="J31" i="49"/>
  <c r="K31" i="49"/>
  <c r="L31" i="49"/>
  <c r="C32" i="49"/>
  <c r="C33" i="49"/>
  <c r="B4" i="66"/>
  <c r="B5" i="66"/>
  <c r="B6" i="66"/>
  <c r="B7" i="66"/>
  <c r="B8" i="66"/>
  <c r="B9" i="66"/>
  <c r="B10" i="66"/>
  <c r="F10" i="66"/>
  <c r="H15" i="66"/>
  <c r="H16" i="66"/>
  <c r="C42" i="66"/>
  <c r="H48" i="66"/>
  <c r="H49" i="66"/>
  <c r="B5" i="69"/>
  <c r="B6" i="69"/>
  <c r="B7" i="69"/>
  <c r="B9" i="69"/>
  <c r="B10" i="69"/>
  <c r="B11" i="69"/>
  <c r="F11" i="69"/>
  <c r="F13" i="69"/>
  <c r="H13" i="69" s="1"/>
  <c r="H20" i="69" s="1"/>
  <c r="F20" i="69"/>
  <c r="I13" i="69"/>
  <c r="F14" i="69"/>
  <c r="H14" i="69" s="1"/>
  <c r="I14" i="69"/>
  <c r="I18" i="69" s="1"/>
  <c r="F15" i="69"/>
  <c r="H15" i="69" s="1"/>
  <c r="I15" i="69"/>
  <c r="I19" i="69" s="1"/>
  <c r="F16" i="69"/>
  <c r="H16" i="69" s="1"/>
  <c r="I16" i="69"/>
  <c r="F17" i="69"/>
  <c r="H17" i="69" s="1"/>
  <c r="I17" i="69"/>
  <c r="F18" i="69"/>
  <c r="H18" i="69" s="1"/>
  <c r="F19" i="69"/>
  <c r="H19" i="69" s="1"/>
  <c r="G20" i="69"/>
  <c r="O23" i="69"/>
  <c r="S23" i="69"/>
  <c r="O24" i="69"/>
  <c r="S24" i="69"/>
  <c r="O25" i="69"/>
  <c r="S25" i="69"/>
  <c r="M26" i="69"/>
  <c r="M27" i="69" s="1"/>
  <c r="N26" i="69"/>
  <c r="S26" i="69"/>
  <c r="N27" i="69"/>
  <c r="S27" i="69"/>
  <c r="C31" i="69"/>
  <c r="B5" i="87"/>
  <c r="B6" i="87"/>
  <c r="B7" i="87"/>
  <c r="B8" i="87"/>
  <c r="B9" i="87"/>
  <c r="B10" i="87"/>
  <c r="B12" i="87"/>
  <c r="E12" i="87"/>
  <c r="K14" i="87"/>
  <c r="G15" i="87"/>
  <c r="G16" i="87"/>
  <c r="G17" i="87"/>
  <c r="G18" i="87"/>
  <c r="G19" i="87"/>
  <c r="G20" i="87"/>
  <c r="G23" i="87"/>
  <c r="G26" i="87"/>
  <c r="G27" i="87"/>
  <c r="G28" i="87"/>
  <c r="G29" i="87"/>
  <c r="G30" i="87"/>
  <c r="G32" i="87"/>
  <c r="G33" i="87"/>
  <c r="G34" i="87"/>
  <c r="G35" i="87"/>
  <c r="G36" i="87"/>
  <c r="G40" i="87"/>
  <c r="G46" i="87"/>
  <c r="G56" i="87"/>
  <c r="G57" i="87"/>
  <c r="K67" i="87"/>
  <c r="K68" i="87"/>
  <c r="K69" i="87"/>
  <c r="K70" i="87"/>
  <c r="J71" i="87"/>
  <c r="K71" i="87"/>
  <c r="H79" i="87"/>
  <c r="B5" i="88"/>
  <c r="B6" i="88"/>
  <c r="B7" i="88"/>
  <c r="B8" i="88"/>
  <c r="B9" i="88"/>
  <c r="B10" i="88"/>
  <c r="B12" i="88"/>
  <c r="E12" i="88"/>
  <c r="K14" i="88"/>
  <c r="G45" i="88"/>
  <c r="G57" i="88"/>
  <c r="K67" i="88"/>
  <c r="K68" i="88"/>
  <c r="K69" i="88"/>
  <c r="K70" i="88"/>
  <c r="J71" i="88"/>
  <c r="K71" i="88"/>
  <c r="H79" i="88"/>
  <c r="I9" i="2"/>
  <c r="I10" i="2"/>
  <c r="E16" i="2"/>
  <c r="F16" i="2"/>
  <c r="E17" i="2"/>
  <c r="G17" i="2" s="1"/>
  <c r="K17" i="87" s="1"/>
  <c r="E18" i="2"/>
  <c r="G18" i="2" s="1"/>
  <c r="K16" i="88" s="1"/>
  <c r="E16" i="88" s="1"/>
  <c r="G16" i="88" s="1"/>
  <c r="E19" i="2"/>
  <c r="F19" i="2"/>
  <c r="E20" i="2"/>
  <c r="F20" i="2"/>
  <c r="E21" i="2"/>
  <c r="G21" i="2" s="1"/>
  <c r="E22" i="2"/>
  <c r="G22" i="2" s="1"/>
  <c r="F22" i="2"/>
  <c r="E23" i="2"/>
  <c r="F23" i="2"/>
  <c r="F24" i="2" s="1"/>
  <c r="E24" i="2"/>
  <c r="G24" i="2" s="1"/>
  <c r="K22" i="88" s="1"/>
  <c r="E22" i="88" s="1"/>
  <c r="G22" i="88" s="1"/>
  <c r="E27" i="2"/>
  <c r="F27" i="2"/>
  <c r="E28" i="2"/>
  <c r="G28" i="2" s="1"/>
  <c r="K27" i="87" s="1"/>
  <c r="F28" i="2"/>
  <c r="E29" i="2"/>
  <c r="F29" i="2"/>
  <c r="E30" i="2"/>
  <c r="F30" i="2"/>
  <c r="G30" i="2" s="1"/>
  <c r="K29" i="87" s="1"/>
  <c r="E31" i="2"/>
  <c r="F31" i="2"/>
  <c r="G31" i="2" s="1"/>
  <c r="K29" i="88" s="1"/>
  <c r="E29" i="88" s="1"/>
  <c r="E32" i="2"/>
  <c r="G32" i="2" s="1"/>
  <c r="K30" i="88" s="1"/>
  <c r="E33" i="2"/>
  <c r="G33" i="2" s="1"/>
  <c r="K32" i="87" s="1"/>
  <c r="F33" i="2"/>
  <c r="E34" i="2"/>
  <c r="F34" i="2"/>
  <c r="G34" i="2" s="1"/>
  <c r="K32" i="88" s="1"/>
  <c r="E32" i="88" s="1"/>
  <c r="G32" i="88" s="1"/>
  <c r="H34" i="2"/>
  <c r="E35" i="2"/>
  <c r="G35" i="2" s="1"/>
  <c r="F35" i="2"/>
  <c r="H35" i="2"/>
  <c r="E36" i="2"/>
  <c r="F36" i="2"/>
  <c r="E37" i="2"/>
  <c r="F37" i="2"/>
  <c r="G37" i="2" s="1"/>
  <c r="E38" i="2"/>
  <c r="F38" i="2"/>
  <c r="E41" i="2"/>
  <c r="E42" i="2"/>
  <c r="G42" i="2" s="1"/>
  <c r="E43" i="2"/>
  <c r="E44" i="2"/>
  <c r="F44" i="2"/>
  <c r="E45" i="2"/>
  <c r="G45" i="2" s="1"/>
  <c r="K43" i="88" s="1"/>
  <c r="E43" i="88" s="1"/>
  <c r="G43" i="88" s="1"/>
  <c r="E46" i="2"/>
  <c r="G46" i="2"/>
  <c r="K45" i="87" s="1"/>
  <c r="E45" i="87" s="1"/>
  <c r="G45" i="87" s="1"/>
  <c r="E47" i="2"/>
  <c r="G47" i="2" s="1"/>
  <c r="E48" i="2"/>
  <c r="G48" i="2" s="1"/>
  <c r="E49" i="2"/>
  <c r="G49" i="2"/>
  <c r="E51" i="2"/>
  <c r="F51" i="2"/>
  <c r="G51" i="2" s="1"/>
  <c r="K50" i="87" s="1"/>
  <c r="E50" i="87" s="1"/>
  <c r="G50" i="87" s="1"/>
  <c r="E52" i="2"/>
  <c r="G52" i="2" s="1"/>
  <c r="E53" i="2"/>
  <c r="G53" i="2" s="1"/>
  <c r="K52" i="87" s="1"/>
  <c r="E52" i="87" s="1"/>
  <c r="G52" i="87" s="1"/>
  <c r="E54" i="2"/>
  <c r="F54" i="2"/>
  <c r="E55" i="2"/>
  <c r="G55" i="2" s="1"/>
  <c r="E56" i="2"/>
  <c r="G56" i="2" s="1"/>
  <c r="E57" i="2"/>
  <c r="G57" i="2"/>
  <c r="K55" i="88" s="1"/>
  <c r="E55" i="88" s="1"/>
  <c r="G55" i="88" s="1"/>
  <c r="K56" i="87"/>
  <c r="E58" i="2"/>
  <c r="G58" i="2" s="1"/>
  <c r="E61" i="2"/>
  <c r="E62" i="2"/>
  <c r="E63" i="2"/>
  <c r="G63" i="2"/>
  <c r="K62" i="87" s="1"/>
  <c r="E62" i="87" s="1"/>
  <c r="G62" i="87" s="1"/>
  <c r="K62" i="88"/>
  <c r="E62" i="88" s="1"/>
  <c r="G62" i="88" s="1"/>
  <c r="E64" i="2"/>
  <c r="G64" i="2" s="1"/>
  <c r="E65" i="2"/>
  <c r="G65" i="2" s="1"/>
  <c r="E66" i="2"/>
  <c r="G66" i="2" s="1"/>
  <c r="E67" i="2"/>
  <c r="G67" i="2" s="1"/>
  <c r="O80" i="2"/>
  <c r="O81" i="2" s="1"/>
  <c r="P81" i="2" s="1"/>
  <c r="R80" i="2"/>
  <c r="S81" i="2"/>
  <c r="S82" i="2"/>
  <c r="R83" i="2"/>
  <c r="S83" i="2" s="1"/>
  <c r="S84" i="2"/>
  <c r="AD34" i="92"/>
  <c r="U34" i="92" s="1"/>
  <c r="AJ30" i="92"/>
  <c r="AG23" i="92"/>
  <c r="AE25" i="92"/>
  <c r="AD24" i="92"/>
  <c r="U24" i="92"/>
  <c r="AD23" i="92"/>
  <c r="U23" i="92" s="1"/>
  <c r="G54" i="70"/>
  <c r="I54" i="70" s="1"/>
  <c r="G49" i="70"/>
  <c r="I49" i="70" s="1"/>
  <c r="G37" i="70"/>
  <c r="I37" i="70" s="1"/>
  <c r="AJ23" i="92"/>
  <c r="G77" i="70"/>
  <c r="I77" i="70" s="1"/>
  <c r="H20" i="92"/>
  <c r="AC20" i="92"/>
  <c r="R20" i="92" s="1"/>
  <c r="AI20" i="92"/>
  <c r="AN20" i="92" s="1"/>
  <c r="P27" i="26"/>
  <c r="Q27" i="26" s="1"/>
  <c r="E15" i="92"/>
  <c r="AO32" i="92"/>
  <c r="AF20" i="92"/>
  <c r="Q14" i="96"/>
  <c r="Q27" i="96" s="1"/>
  <c r="U28" i="96" s="1"/>
  <c r="U31" i="96" s="1"/>
  <c r="V31" i="96" s="1"/>
  <c r="K86" i="88"/>
  <c r="K86" i="87"/>
  <c r="L30" i="69"/>
  <c r="H23" i="185" l="1"/>
  <c r="I23" i="185" s="1"/>
  <c r="J23" i="185" s="1"/>
  <c r="K66" i="87"/>
  <c r="E66" i="87" s="1"/>
  <c r="G66" i="87" s="1"/>
  <c r="K66" i="88"/>
  <c r="E66" i="88" s="1"/>
  <c r="G66" i="88" s="1"/>
  <c r="K22" i="87"/>
  <c r="E22" i="87" s="1"/>
  <c r="G22" i="87" s="1"/>
  <c r="K20" i="88"/>
  <c r="E20" i="88" s="1"/>
  <c r="G20" i="88" s="1"/>
  <c r="AD16" i="92"/>
  <c r="U16" i="92" s="1"/>
  <c r="G40" i="70"/>
  <c r="I40" i="70" s="1"/>
  <c r="G87" i="70"/>
  <c r="I87" i="70" s="1"/>
  <c r="L22" i="50"/>
  <c r="I22" i="50" s="1"/>
  <c r="G36" i="2"/>
  <c r="K34" i="88" s="1"/>
  <c r="E34" i="88" s="1"/>
  <c r="G34" i="88" s="1"/>
  <c r="P22" i="26"/>
  <c r="Q22" i="26" s="1"/>
  <c r="N19" i="71"/>
  <c r="G100" i="70"/>
  <c r="I100" i="70" s="1"/>
  <c r="G96" i="70"/>
  <c r="I96" i="70" s="1"/>
  <c r="G93" i="70"/>
  <c r="I93" i="70" s="1"/>
  <c r="G88" i="70"/>
  <c r="I88" i="70" s="1"/>
  <c r="G84" i="70"/>
  <c r="I84" i="70" s="1"/>
  <c r="G50" i="70"/>
  <c r="I50" i="70" s="1"/>
  <c r="G36" i="70"/>
  <c r="I36" i="70" s="1"/>
  <c r="AJ15" i="92"/>
  <c r="G16" i="2"/>
  <c r="K15" i="88" s="1"/>
  <c r="E15" i="88" s="1"/>
  <c r="G15" i="88" s="1"/>
  <c r="H22" i="88" s="1"/>
  <c r="J14" i="69"/>
  <c r="K14" i="69" s="1"/>
  <c r="E24" i="92"/>
  <c r="T25" i="69"/>
  <c r="G16" i="70"/>
  <c r="I16" i="70" s="1"/>
  <c r="AG26" i="92"/>
  <c r="AJ26" i="92"/>
  <c r="AL26" i="92" s="1"/>
  <c r="AD22" i="92"/>
  <c r="U22" i="92" s="1"/>
  <c r="T24" i="69"/>
  <c r="R14" i="49"/>
  <c r="I14" i="49" s="1"/>
  <c r="L54" i="97"/>
  <c r="P23" i="25"/>
  <c r="H23" i="25" s="1"/>
  <c r="P17" i="25"/>
  <c r="I17" i="25" s="1"/>
  <c r="P21" i="26"/>
  <c r="I21" i="26" s="1"/>
  <c r="P19" i="26"/>
  <c r="Q19" i="26" s="1"/>
  <c r="N17" i="80"/>
  <c r="AL32" i="92"/>
  <c r="AJ22" i="92"/>
  <c r="G65" i="70"/>
  <c r="I65" i="70" s="1"/>
  <c r="G61" i="70"/>
  <c r="I61" i="70" s="1"/>
  <c r="G41" i="70"/>
  <c r="I41" i="70" s="1"/>
  <c r="G38" i="70"/>
  <c r="I38" i="70" s="1"/>
  <c r="AH32" i="92"/>
  <c r="L28" i="50"/>
  <c r="I28" i="50" s="1"/>
  <c r="AD19" i="92"/>
  <c r="U19" i="92" s="1"/>
  <c r="G58" i="70"/>
  <c r="I58" i="70" s="1"/>
  <c r="G47" i="70"/>
  <c r="I47" i="70" s="1"/>
  <c r="G24" i="70"/>
  <c r="I24" i="70" s="1"/>
  <c r="G15" i="70"/>
  <c r="I15" i="70" s="1"/>
  <c r="H23" i="92"/>
  <c r="AC23" i="92" s="1"/>
  <c r="R23" i="92" s="1"/>
  <c r="R18" i="49"/>
  <c r="R15" i="49"/>
  <c r="I15" i="49" s="1"/>
  <c r="N26" i="80"/>
  <c r="K26" i="80" s="1"/>
  <c r="L26" i="81"/>
  <c r="I26" i="81" s="1"/>
  <c r="L24" i="81"/>
  <c r="I24" i="81" s="1"/>
  <c r="G111" i="70"/>
  <c r="I111" i="70" s="1"/>
  <c r="G48" i="70"/>
  <c r="I48" i="70" s="1"/>
  <c r="J9" i="185"/>
  <c r="K26" i="88"/>
  <c r="E26" i="88" s="1"/>
  <c r="G26" i="88" s="1"/>
  <c r="K31" i="87"/>
  <c r="E31" i="87" s="1"/>
  <c r="G31" i="87" s="1"/>
  <c r="K41" i="87"/>
  <c r="E41" i="87" s="1"/>
  <c r="G41" i="87" s="1"/>
  <c r="K40" i="88"/>
  <c r="E40" i="88" s="1"/>
  <c r="G40" i="88" s="1"/>
  <c r="J13" i="69"/>
  <c r="K13" i="69" s="1"/>
  <c r="K65" i="88"/>
  <c r="E65" i="88" s="1"/>
  <c r="G65" i="88" s="1"/>
  <c r="K65" i="87"/>
  <c r="E65" i="87" s="1"/>
  <c r="G65" i="87" s="1"/>
  <c r="I19" i="26"/>
  <c r="J19" i="69"/>
  <c r="K19" i="69" s="1"/>
  <c r="K36" i="87"/>
  <c r="K35" i="88"/>
  <c r="E35" i="88" s="1"/>
  <c r="G35" i="88" s="1"/>
  <c r="T23" i="69"/>
  <c r="I27" i="47"/>
  <c r="N15" i="80"/>
  <c r="I15" i="80" s="1"/>
  <c r="K15" i="80" s="1"/>
  <c r="AN32" i="92"/>
  <c r="G103" i="70"/>
  <c r="I103" i="70" s="1"/>
  <c r="G72" i="70"/>
  <c r="I72" i="70" s="1"/>
  <c r="G29" i="2"/>
  <c r="K44" i="88"/>
  <c r="E44" i="88" s="1"/>
  <c r="G44" i="88" s="1"/>
  <c r="G19" i="2"/>
  <c r="K17" i="88" s="1"/>
  <c r="E17" i="88" s="1"/>
  <c r="G17" i="88" s="1"/>
  <c r="L23" i="50"/>
  <c r="I23" i="50" s="1"/>
  <c r="L19" i="50"/>
  <c r="I19" i="50" s="1"/>
  <c r="AG20" i="92"/>
  <c r="AH20" i="92" s="1"/>
  <c r="Q16" i="26"/>
  <c r="J16" i="26" s="1"/>
  <c r="G54" i="2"/>
  <c r="O27" i="69"/>
  <c r="T27" i="69" s="1"/>
  <c r="R30" i="49"/>
  <c r="I30" i="49" s="1"/>
  <c r="R21" i="49"/>
  <c r="N19" i="80"/>
  <c r="AM32" i="92"/>
  <c r="T32" i="92" s="1"/>
  <c r="AR32" i="92" s="1"/>
  <c r="Z32" i="92" s="1"/>
  <c r="AW32" i="92" s="1"/>
  <c r="AO14" i="92"/>
  <c r="G110" i="70"/>
  <c r="I110" i="70" s="1"/>
  <c r="G68" i="70"/>
  <c r="I68" i="70" s="1"/>
  <c r="I27" i="72"/>
  <c r="G38" i="2"/>
  <c r="O31" i="49"/>
  <c r="P84" i="2"/>
  <c r="H27" i="47"/>
  <c r="L14" i="98"/>
  <c r="J16" i="69"/>
  <c r="K16" i="69" s="1"/>
  <c r="G20" i="2"/>
  <c r="K20" i="87" s="1"/>
  <c r="Y24" i="96"/>
  <c r="Y14" i="96"/>
  <c r="P30" i="26"/>
  <c r="Q30" i="26" s="1"/>
  <c r="L21" i="81"/>
  <c r="AP14" i="92"/>
  <c r="N35" i="71"/>
  <c r="G35" i="71" s="1"/>
  <c r="G36" i="71" s="1"/>
  <c r="G106" i="70"/>
  <c r="I106" i="70" s="1"/>
  <c r="G91" i="70"/>
  <c r="I91" i="70" s="1"/>
  <c r="G76" i="70"/>
  <c r="I76" i="70" s="1"/>
  <c r="G57" i="70"/>
  <c r="I57" i="70" s="1"/>
  <c r="G27" i="70"/>
  <c r="I27" i="70" s="1"/>
  <c r="G22" i="70"/>
  <c r="I22" i="70" s="1"/>
  <c r="G18" i="70"/>
  <c r="I18" i="70" s="1"/>
  <c r="AP23" i="92"/>
  <c r="J24" i="25"/>
  <c r="L30" i="50"/>
  <c r="I30" i="50" s="1"/>
  <c r="AP32" i="92"/>
  <c r="G35" i="70"/>
  <c r="I35" i="70" s="1"/>
  <c r="G32" i="70"/>
  <c r="I32" i="70" s="1"/>
  <c r="P17" i="26"/>
  <c r="I17" i="26" s="1"/>
  <c r="L15" i="81"/>
  <c r="I15" i="81" s="1"/>
  <c r="AC44" i="92"/>
  <c r="AC45" i="92" s="1"/>
  <c r="AC46" i="92" s="1"/>
  <c r="E19" i="92"/>
  <c r="AH14" i="92"/>
  <c r="G101" i="70"/>
  <c r="I101" i="70" s="1"/>
  <c r="G53" i="70"/>
  <c r="I53" i="70" s="1"/>
  <c r="R24" i="49"/>
  <c r="I24" i="49" s="1"/>
  <c r="P21" i="25"/>
  <c r="P31" i="26"/>
  <c r="H31" i="26" s="1"/>
  <c r="L25" i="50"/>
  <c r="I25" i="50" s="1"/>
  <c r="L18" i="50"/>
  <c r="I18" i="50" s="1"/>
  <c r="L17" i="50"/>
  <c r="I17" i="50" s="1"/>
  <c r="G108" i="70"/>
  <c r="I108" i="70" s="1"/>
  <c r="G97" i="70"/>
  <c r="I97" i="70" s="1"/>
  <c r="G89" i="70"/>
  <c r="I89" i="70" s="1"/>
  <c r="G85" i="70"/>
  <c r="I85" i="70" s="1"/>
  <c r="G81" i="70"/>
  <c r="I81" i="70" s="1"/>
  <c r="G74" i="70"/>
  <c r="I74" i="70" s="1"/>
  <c r="G59" i="70"/>
  <c r="I59" i="70" s="1"/>
  <c r="G28" i="70"/>
  <c r="I28" i="70" s="1"/>
  <c r="G17" i="70"/>
  <c r="I17" i="70" s="1"/>
  <c r="Y23" i="96"/>
  <c r="AQ26" i="92"/>
  <c r="AQ23" i="92"/>
  <c r="AP20" i="92"/>
  <c r="J17" i="185"/>
  <c r="K54" i="87"/>
  <c r="E54" i="87" s="1"/>
  <c r="G54" i="87" s="1"/>
  <c r="K53" i="88"/>
  <c r="E53" i="88" s="1"/>
  <c r="G53" i="88" s="1"/>
  <c r="K51" i="87"/>
  <c r="E51" i="87" s="1"/>
  <c r="G51" i="87" s="1"/>
  <c r="K50" i="88"/>
  <c r="E50" i="88" s="1"/>
  <c r="G50" i="88" s="1"/>
  <c r="Q21" i="26"/>
  <c r="Q15" i="26"/>
  <c r="J15" i="26" s="1"/>
  <c r="I15" i="26"/>
  <c r="K63" i="88"/>
  <c r="E63" i="88" s="1"/>
  <c r="G63" i="88" s="1"/>
  <c r="K63" i="87"/>
  <c r="E63" i="87" s="1"/>
  <c r="G63" i="87" s="1"/>
  <c r="K27" i="88"/>
  <c r="E27" i="88" s="1"/>
  <c r="G27" i="88" s="1"/>
  <c r="K28" i="87"/>
  <c r="K57" i="87"/>
  <c r="K56" i="88"/>
  <c r="E56" i="88" s="1"/>
  <c r="G56" i="88" s="1"/>
  <c r="I18" i="26"/>
  <c r="Q18" i="26"/>
  <c r="J18" i="26" s="1"/>
  <c r="Q31" i="26"/>
  <c r="K46" i="87"/>
  <c r="K45" i="88"/>
  <c r="K47" i="87"/>
  <c r="E47" i="87" s="1"/>
  <c r="G47" i="87" s="1"/>
  <c r="K46" i="88"/>
  <c r="E46" i="88" s="1"/>
  <c r="G46" i="88" s="1"/>
  <c r="K21" i="87"/>
  <c r="E21" i="87" s="1"/>
  <c r="G21" i="87" s="1"/>
  <c r="H23" i="87" s="1"/>
  <c r="K19" i="88"/>
  <c r="E19" i="88" s="1"/>
  <c r="G19" i="88" s="1"/>
  <c r="E31" i="92"/>
  <c r="AJ31" i="92"/>
  <c r="E30" i="92"/>
  <c r="AD30" i="92"/>
  <c r="U30" i="92" s="1"/>
  <c r="AO20" i="92"/>
  <c r="AR20" i="92" s="1"/>
  <c r="AQ20" i="92"/>
  <c r="E18" i="92"/>
  <c r="AD18" i="92"/>
  <c r="U18" i="92" s="1"/>
  <c r="AJ18" i="92"/>
  <c r="E28" i="92"/>
  <c r="AJ28" i="92"/>
  <c r="E27" i="92"/>
  <c r="AD27" i="92"/>
  <c r="U27" i="92" s="1"/>
  <c r="AJ27" i="92"/>
  <c r="AG22" i="92"/>
  <c r="AH22" i="92" s="1"/>
  <c r="AE22" i="92"/>
  <c r="AP22" i="92" s="1"/>
  <c r="R25" i="49"/>
  <c r="I25" i="49" s="1"/>
  <c r="Y15" i="96"/>
  <c r="P24" i="26"/>
  <c r="Q24" i="26" s="1"/>
  <c r="N24" i="80"/>
  <c r="K24" i="80" s="1"/>
  <c r="N31" i="49"/>
  <c r="L25" i="81"/>
  <c r="I25" i="81" s="1"/>
  <c r="G64" i="70"/>
  <c r="I64" i="70" s="1"/>
  <c r="G26" i="70"/>
  <c r="I26" i="70" s="1"/>
  <c r="Q86" i="2"/>
  <c r="C73" i="2" s="1"/>
  <c r="P15" i="25"/>
  <c r="I15" i="25" s="1"/>
  <c r="I24" i="25" s="1"/>
  <c r="F41" i="2" s="1"/>
  <c r="G41" i="2" s="1"/>
  <c r="E17" i="92"/>
  <c r="N17" i="71"/>
  <c r="G92" i="70"/>
  <c r="I92" i="70" s="1"/>
  <c r="G79" i="70"/>
  <c r="I79" i="70" s="1"/>
  <c r="G55" i="70"/>
  <c r="I55" i="70" s="1"/>
  <c r="G30" i="70"/>
  <c r="I30" i="70" s="1"/>
  <c r="G23" i="70"/>
  <c r="I23" i="70" s="1"/>
  <c r="AG24" i="92"/>
  <c r="AQ14" i="92"/>
  <c r="AS14" i="92" s="1"/>
  <c r="AE16" i="92"/>
  <c r="J15" i="69"/>
  <c r="K15" i="69" s="1"/>
  <c r="Y22" i="96"/>
  <c r="Y17" i="96"/>
  <c r="Y16" i="96"/>
  <c r="P14" i="26"/>
  <c r="L24" i="50"/>
  <c r="I24" i="50" s="1"/>
  <c r="G104" i="70"/>
  <c r="I104" i="70" s="1"/>
  <c r="G98" i="70"/>
  <c r="I98" i="70" s="1"/>
  <c r="G70" i="70"/>
  <c r="I70" i="70" s="1"/>
  <c r="G52" i="70"/>
  <c r="I52" i="70" s="1"/>
  <c r="K37" i="87"/>
  <c r="E37" i="87" s="1"/>
  <c r="G37" i="87" s="1"/>
  <c r="K36" i="88"/>
  <c r="E36" i="88" s="1"/>
  <c r="G36" i="88" s="1"/>
  <c r="AE15" i="92"/>
  <c r="H15" i="92"/>
  <c r="K55" i="87"/>
  <c r="E55" i="87" s="1"/>
  <c r="G55" i="87" s="1"/>
  <c r="K54" i="88"/>
  <c r="E54" i="88" s="1"/>
  <c r="G54" i="88" s="1"/>
  <c r="AQ25" i="92"/>
  <c r="AP25" i="92"/>
  <c r="AQ29" i="92"/>
  <c r="L27" i="50"/>
  <c r="I27" i="50" s="1"/>
  <c r="E34" i="92"/>
  <c r="AH25" i="92"/>
  <c r="N22" i="71"/>
  <c r="G94" i="70"/>
  <c r="I94" i="70" s="1"/>
  <c r="AI25" i="92"/>
  <c r="AC25" i="92"/>
  <c r="R25" i="92" s="1"/>
  <c r="K18" i="87"/>
  <c r="N20" i="80"/>
  <c r="L18" i="81"/>
  <c r="AJ17" i="92"/>
  <c r="H16" i="92"/>
  <c r="AN14" i="92"/>
  <c r="AR14" i="92" s="1"/>
  <c r="Q13" i="26"/>
  <c r="J13" i="26" s="1"/>
  <c r="Q17" i="26"/>
  <c r="J17" i="26" s="1"/>
  <c r="AD31" i="92"/>
  <c r="U31" i="92" s="1"/>
  <c r="AJ29" i="92"/>
  <c r="AL29" i="92" s="1"/>
  <c r="G75" i="70"/>
  <c r="I75" i="70" s="1"/>
  <c r="AG29" i="92"/>
  <c r="L54" i="98"/>
  <c r="S27" i="96"/>
  <c r="U27" i="96" s="1"/>
  <c r="U29" i="96" s="1"/>
  <c r="V29" i="96" s="1"/>
  <c r="V32" i="96" s="1"/>
  <c r="V33" i="96" s="1"/>
  <c r="G80" i="70"/>
  <c r="I80" i="70" s="1"/>
  <c r="K15" i="87"/>
  <c r="K51" i="88"/>
  <c r="E51" i="88" s="1"/>
  <c r="G51" i="88" s="1"/>
  <c r="AG15" i="92"/>
  <c r="H26" i="92"/>
  <c r="K28" i="88"/>
  <c r="E28" i="88" s="1"/>
  <c r="G28" i="88" s="1"/>
  <c r="AD29" i="92"/>
  <c r="U29" i="92" s="1"/>
  <c r="H29" i="92"/>
  <c r="AF29" i="92" s="1"/>
  <c r="K14" i="96"/>
  <c r="P20" i="26"/>
  <c r="N25" i="80"/>
  <c r="K25" i="80" s="1"/>
  <c r="N14" i="80"/>
  <c r="I14" i="80" s="1"/>
  <c r="K14" i="80" s="1"/>
  <c r="L16" i="81"/>
  <c r="I16" i="81" s="1"/>
  <c r="AQ32" i="92"/>
  <c r="G90" i="70"/>
  <c r="I90" i="70" s="1"/>
  <c r="G73" i="70"/>
  <c r="I73" i="70" s="1"/>
  <c r="K64" i="88"/>
  <c r="E64" i="88" s="1"/>
  <c r="G64" i="88" s="1"/>
  <c r="K64" i="87"/>
  <c r="E64" i="87" s="1"/>
  <c r="G64" i="87" s="1"/>
  <c r="K33" i="88"/>
  <c r="E33" i="88" s="1"/>
  <c r="G33" i="88" s="1"/>
  <c r="K34" i="87"/>
  <c r="G45" i="70"/>
  <c r="I45" i="70" s="1"/>
  <c r="G44" i="70"/>
  <c r="I44" i="70" s="1"/>
  <c r="E33" i="92"/>
  <c r="AD33" i="92"/>
  <c r="U33" i="92" s="1"/>
  <c r="AJ33" i="92"/>
  <c r="AC22" i="92"/>
  <c r="R22" i="92" s="1"/>
  <c r="AI22" i="92"/>
  <c r="AN22" i="92" s="1"/>
  <c r="H30" i="26"/>
  <c r="E21" i="92"/>
  <c r="AJ21" i="92"/>
  <c r="AD21" i="92"/>
  <c r="U21" i="92" s="1"/>
  <c r="G62" i="70"/>
  <c r="I62" i="70" s="1"/>
  <c r="G63" i="70"/>
  <c r="I63" i="70" s="1"/>
  <c r="O83" i="2"/>
  <c r="P83" i="2" s="1"/>
  <c r="P82" i="2"/>
  <c r="K53" i="87"/>
  <c r="E53" i="87" s="1"/>
  <c r="G53" i="87" s="1"/>
  <c r="K52" i="88"/>
  <c r="E52" i="88" s="1"/>
  <c r="G52" i="88" s="1"/>
  <c r="K18" i="88"/>
  <c r="E18" i="88" s="1"/>
  <c r="G18" i="88" s="1"/>
  <c r="K44" i="87"/>
  <c r="E44" i="87" s="1"/>
  <c r="G44" i="87" s="1"/>
  <c r="N20" i="71"/>
  <c r="G82" i="70"/>
  <c r="I82" i="70" s="1"/>
  <c r="AP26" i="92"/>
  <c r="K16" i="87"/>
  <c r="G44" i="2"/>
  <c r="K42" i="88" s="1"/>
  <c r="E42" i="88" s="1"/>
  <c r="G42" i="88" s="1"/>
  <c r="G23" i="2"/>
  <c r="O26" i="69"/>
  <c r="T26" i="69" s="1"/>
  <c r="J17" i="69"/>
  <c r="K17" i="69" s="1"/>
  <c r="R27" i="49"/>
  <c r="I27" i="49" s="1"/>
  <c r="P26" i="26"/>
  <c r="Q26" i="26" s="1"/>
  <c r="P23" i="26"/>
  <c r="Q23" i="26" s="1"/>
  <c r="G60" i="70"/>
  <c r="I60" i="70" s="1"/>
  <c r="G42" i="70"/>
  <c r="I42" i="70" s="1"/>
  <c r="G39" i="70"/>
  <c r="I39" i="70" s="1"/>
  <c r="G14" i="70"/>
  <c r="I14" i="70" s="1"/>
  <c r="J18" i="69"/>
  <c r="K18" i="69" s="1"/>
  <c r="AG25" i="92"/>
  <c r="K30" i="87"/>
  <c r="G27" i="2"/>
  <c r="K25" i="88" s="1"/>
  <c r="E25" i="88" s="1"/>
  <c r="G25" i="88" s="1"/>
  <c r="H36" i="88" s="1"/>
  <c r="I36" i="88" s="1"/>
  <c r="E30" i="88"/>
  <c r="G30" i="88" s="1"/>
  <c r="G29" i="88"/>
  <c r="I22" i="88"/>
  <c r="K43" i="87"/>
  <c r="E43" i="87" s="1"/>
  <c r="G43" i="87" s="1"/>
  <c r="K33" i="87"/>
  <c r="K49" i="88"/>
  <c r="E49" i="88" s="1"/>
  <c r="G49" i="88" s="1"/>
  <c r="K31" i="88"/>
  <c r="E31" i="88" s="1"/>
  <c r="G31" i="88" s="1"/>
  <c r="G30" i="69"/>
  <c r="J16" i="185" l="1"/>
  <c r="J33" i="185" s="1"/>
  <c r="J20" i="69"/>
  <c r="F30" i="69" s="1"/>
  <c r="I31" i="81"/>
  <c r="I31" i="49"/>
  <c r="F43" i="2" s="1"/>
  <c r="G43" i="2" s="1"/>
  <c r="K41" i="88" s="1"/>
  <c r="E41" i="88" s="1"/>
  <c r="G41" i="88" s="1"/>
  <c r="K35" i="87"/>
  <c r="AF23" i="92"/>
  <c r="AH23" i="92" s="1"/>
  <c r="AE24" i="92"/>
  <c r="H24" i="92"/>
  <c r="AS20" i="92"/>
  <c r="W20" i="92" s="1"/>
  <c r="AI23" i="92"/>
  <c r="AH29" i="92"/>
  <c r="H37" i="87"/>
  <c r="H19" i="92"/>
  <c r="AE19" i="92"/>
  <c r="AG19" i="92"/>
  <c r="I113" i="70"/>
  <c r="H57" i="87"/>
  <c r="AS23" i="92"/>
  <c r="H57" i="88"/>
  <c r="I32" i="50"/>
  <c r="K36" i="50" s="1"/>
  <c r="K19" i="87"/>
  <c r="AO22" i="92"/>
  <c r="AR22" i="92" s="1"/>
  <c r="C71" i="87"/>
  <c r="C71" i="88"/>
  <c r="K26" i="87"/>
  <c r="H34" i="92"/>
  <c r="AE34" i="92"/>
  <c r="AG34" i="92"/>
  <c r="H33" i="92"/>
  <c r="AG33" i="92"/>
  <c r="AE33" i="92"/>
  <c r="AF15" i="92"/>
  <c r="AH15" i="92" s="1"/>
  <c r="AI15" i="92"/>
  <c r="AC15" i="92"/>
  <c r="R15" i="92" s="1"/>
  <c r="AG28" i="92"/>
  <c r="H28" i="92"/>
  <c r="AE28" i="92"/>
  <c r="H30" i="92"/>
  <c r="AE30" i="92"/>
  <c r="AG30" i="92"/>
  <c r="AQ22" i="92"/>
  <c r="AS22" i="92" s="1"/>
  <c r="AE21" i="92"/>
  <c r="H21" i="92"/>
  <c r="AG21" i="92"/>
  <c r="AI16" i="92"/>
  <c r="AF16" i="92"/>
  <c r="AH16" i="92" s="1"/>
  <c r="AC16" i="92"/>
  <c r="R16" i="92" s="1"/>
  <c r="I14" i="26"/>
  <c r="Q14" i="26"/>
  <c r="J14" i="26" s="1"/>
  <c r="J32" i="26" s="1"/>
  <c r="F61" i="2" s="1"/>
  <c r="G61" i="2" s="1"/>
  <c r="H17" i="92"/>
  <c r="AG17" i="92"/>
  <c r="AE17" i="92"/>
  <c r="W14" i="92"/>
  <c r="V14" i="92"/>
  <c r="Z14" i="92"/>
  <c r="AN25" i="92"/>
  <c r="AO25" i="92"/>
  <c r="BB32" i="92"/>
  <c r="AX32" i="92"/>
  <c r="AZ32" i="92"/>
  <c r="BA32" i="92"/>
  <c r="AY32" i="92"/>
  <c r="AV32" i="92"/>
  <c r="AU32" i="92"/>
  <c r="AL33" i="92"/>
  <c r="K31" i="80"/>
  <c r="F62" i="2" s="1"/>
  <c r="G62" i="2" s="1"/>
  <c r="I20" i="26"/>
  <c r="Q20" i="26"/>
  <c r="K23" i="87"/>
  <c r="K21" i="88"/>
  <c r="E21" i="88" s="1"/>
  <c r="G21" i="88" s="1"/>
  <c r="AI26" i="92"/>
  <c r="AF26" i="92"/>
  <c r="AH26" i="92" s="1"/>
  <c r="AC26" i="92"/>
  <c r="R26" i="92" s="1"/>
  <c r="AP29" i="92"/>
  <c r="K42" i="87"/>
  <c r="E42" i="87" s="1"/>
  <c r="G42" i="87" s="1"/>
  <c r="H47" i="87" s="1"/>
  <c r="AS25" i="92"/>
  <c r="AC29" i="92"/>
  <c r="R29" i="92" s="1"/>
  <c r="AI29" i="92"/>
  <c r="AQ15" i="92"/>
  <c r="AM15" i="92"/>
  <c r="AP15" i="92"/>
  <c r="K40" i="87"/>
  <c r="K39" i="88"/>
  <c r="E39" i="88" s="1"/>
  <c r="G39" i="88" s="1"/>
  <c r="H46" i="88" s="1"/>
  <c r="I57" i="88" s="1"/>
  <c r="AP16" i="92"/>
  <c r="AQ16" i="92"/>
  <c r="AG27" i="92"/>
  <c r="AE27" i="92"/>
  <c r="AL27" i="92" s="1"/>
  <c r="H27" i="92"/>
  <c r="AG18" i="92"/>
  <c r="H18" i="92"/>
  <c r="AE18" i="92"/>
  <c r="H31" i="92"/>
  <c r="AG31" i="92"/>
  <c r="AE31" i="92"/>
  <c r="AL31" i="92" s="1"/>
  <c r="AL28" i="92"/>
  <c r="AQ24" i="92" l="1"/>
  <c r="AP24" i="92"/>
  <c r="V20" i="92"/>
  <c r="AF24" i="92"/>
  <c r="AH24" i="92" s="1"/>
  <c r="AC24" i="92"/>
  <c r="R24" i="92" s="1"/>
  <c r="AI24" i="92"/>
  <c r="Z20" i="92"/>
  <c r="AX20" i="92" s="1"/>
  <c r="AN23" i="92"/>
  <c r="AO23" i="92"/>
  <c r="I32" i="26"/>
  <c r="AS16" i="92"/>
  <c r="AP19" i="92"/>
  <c r="AQ19" i="92"/>
  <c r="AI19" i="92"/>
  <c r="AC19" i="92"/>
  <c r="R19" i="92" s="1"/>
  <c r="AF19" i="92"/>
  <c r="AH19" i="92" s="1"/>
  <c r="AI18" i="92"/>
  <c r="AC18" i="92"/>
  <c r="R18" i="92" s="1"/>
  <c r="AF18" i="92"/>
  <c r="AH18" i="92" s="1"/>
  <c r="AP17" i="92"/>
  <c r="AQ17" i="92"/>
  <c r="AP18" i="92"/>
  <c r="AQ18" i="92"/>
  <c r="AI28" i="92"/>
  <c r="AC28" i="92"/>
  <c r="R28" i="92" s="1"/>
  <c r="AF28" i="92"/>
  <c r="AH28" i="92" s="1"/>
  <c r="AU20" i="92"/>
  <c r="K60" i="87"/>
  <c r="E60" i="87" s="1"/>
  <c r="G60" i="87" s="1"/>
  <c r="K60" i="88"/>
  <c r="E60" i="88" s="1"/>
  <c r="G60" i="88" s="1"/>
  <c r="AN16" i="92"/>
  <c r="AO16" i="92"/>
  <c r="AC31" i="92"/>
  <c r="R31" i="92" s="1"/>
  <c r="AI31" i="92"/>
  <c r="AF31" i="92"/>
  <c r="AH31" i="92" s="1"/>
  <c r="K61" i="88"/>
  <c r="E61" i="88" s="1"/>
  <c r="G61" i="88" s="1"/>
  <c r="K61" i="87"/>
  <c r="E61" i="87" s="1"/>
  <c r="G61" i="87" s="1"/>
  <c r="H66" i="87" s="1"/>
  <c r="H73" i="87" s="1"/>
  <c r="AI33" i="92"/>
  <c r="AC33" i="92"/>
  <c r="R33" i="92" s="1"/>
  <c r="AF33" i="92"/>
  <c r="AH33" i="92" s="1"/>
  <c r="AI30" i="92"/>
  <c r="AC30" i="92"/>
  <c r="R30" i="92" s="1"/>
  <c r="AF30" i="92"/>
  <c r="AH30" i="92" s="1"/>
  <c r="AP31" i="92"/>
  <c r="AQ31" i="92"/>
  <c r="AM29" i="92"/>
  <c r="T29" i="92" s="1"/>
  <c r="AR29" i="92" s="1"/>
  <c r="Z29" i="92" s="1"/>
  <c r="AN29" i="92"/>
  <c r="AO29" i="92"/>
  <c r="AP21" i="92"/>
  <c r="AM21" i="92"/>
  <c r="AQ21" i="92"/>
  <c r="AP30" i="92"/>
  <c r="AQ30" i="92"/>
  <c r="AL30" i="92"/>
  <c r="AQ33" i="92"/>
  <c r="AP33" i="92"/>
  <c r="V22" i="92"/>
  <c r="Z22" i="92"/>
  <c r="W22" i="92"/>
  <c r="AM26" i="92"/>
  <c r="T26" i="92" s="1"/>
  <c r="AR26" i="92" s="1"/>
  <c r="Z26" i="92" s="1"/>
  <c r="AN26" i="92"/>
  <c r="AO26" i="92"/>
  <c r="AP27" i="92"/>
  <c r="AQ27" i="92"/>
  <c r="AZ14" i="92"/>
  <c r="AY14" i="92"/>
  <c r="AV14" i="92"/>
  <c r="BA14" i="92"/>
  <c r="AU14" i="92"/>
  <c r="BB14" i="92"/>
  <c r="AW14" i="92"/>
  <c r="AX14" i="92"/>
  <c r="AC21" i="92"/>
  <c r="R21" i="92" s="1"/>
  <c r="AI21" i="92"/>
  <c r="AF21" i="92"/>
  <c r="AH21" i="92" s="1"/>
  <c r="AI34" i="92"/>
  <c r="AC34" i="92"/>
  <c r="R34" i="92" s="1"/>
  <c r="AF34" i="92"/>
  <c r="AH34" i="92" s="1"/>
  <c r="AP28" i="92"/>
  <c r="AQ28" i="92"/>
  <c r="AI27" i="92"/>
  <c r="AC27" i="92"/>
  <c r="R27" i="92" s="1"/>
  <c r="AF27" i="92"/>
  <c r="AH27" i="92" s="1"/>
  <c r="AC17" i="92"/>
  <c r="R17" i="92" s="1"/>
  <c r="AI17" i="92"/>
  <c r="AF17" i="92"/>
  <c r="AH17" i="92" s="1"/>
  <c r="AN15" i="92"/>
  <c r="AL15" i="92"/>
  <c r="T15" i="92" s="1"/>
  <c r="AR15" i="92" s="1"/>
  <c r="Z15" i="92" s="1"/>
  <c r="AO15" i="92"/>
  <c r="AP34" i="92"/>
  <c r="AQ34" i="92"/>
  <c r="AR25" i="92"/>
  <c r="J49" i="185" l="1"/>
  <c r="J46" i="185"/>
  <c r="AW20" i="92"/>
  <c r="BB20" i="92"/>
  <c r="AN24" i="92"/>
  <c r="AO24" i="92"/>
  <c r="AZ20" i="92"/>
  <c r="BA20" i="92"/>
  <c r="AY20" i="92"/>
  <c r="AV20" i="92"/>
  <c r="AR23" i="92"/>
  <c r="AS24" i="92"/>
  <c r="AS34" i="92"/>
  <c r="AS19" i="92"/>
  <c r="AO19" i="92"/>
  <c r="AN19" i="92"/>
  <c r="AX15" i="92"/>
  <c r="AU15" i="92"/>
  <c r="AZ15" i="92"/>
  <c r="AW15" i="92"/>
  <c r="AY15" i="92"/>
  <c r="BB15" i="92"/>
  <c r="BA15" i="92"/>
  <c r="AV15" i="92"/>
  <c r="AZ29" i="92"/>
  <c r="BB29" i="92"/>
  <c r="AX29" i="92"/>
  <c r="AY29" i="92"/>
  <c r="AW29" i="92"/>
  <c r="AU29" i="92"/>
  <c r="BA29" i="92"/>
  <c r="AV29" i="92"/>
  <c r="I73" i="87"/>
  <c r="H76" i="87"/>
  <c r="H83" i="87" s="1"/>
  <c r="AN31" i="92"/>
  <c r="AM31" i="92"/>
  <c r="T31" i="92" s="1"/>
  <c r="AR31" i="92" s="1"/>
  <c r="Z31" i="92" s="1"/>
  <c r="AO31" i="92"/>
  <c r="AM28" i="92"/>
  <c r="T28" i="92" s="1"/>
  <c r="AR28" i="92" s="1"/>
  <c r="Z28" i="92" s="1"/>
  <c r="AN28" i="92"/>
  <c r="AO28" i="92"/>
  <c r="AM27" i="92"/>
  <c r="T27" i="92" s="1"/>
  <c r="AR27" i="92" s="1"/>
  <c r="Z27" i="92" s="1"/>
  <c r="AN27" i="92"/>
  <c r="AO27" i="92"/>
  <c r="AN21" i="92"/>
  <c r="AO21" i="92"/>
  <c r="AL21" i="92"/>
  <c r="T21" i="92" s="1"/>
  <c r="AR21" i="92" s="1"/>
  <c r="Z21" i="92" s="1"/>
  <c r="AU22" i="92"/>
  <c r="AY22" i="92"/>
  <c r="AV22" i="92"/>
  <c r="BB22" i="92"/>
  <c r="BA22" i="92"/>
  <c r="AZ22" i="92"/>
  <c r="AX22" i="92"/>
  <c r="AW22" i="92"/>
  <c r="AO33" i="92"/>
  <c r="AM33" i="92"/>
  <c r="T33" i="92" s="1"/>
  <c r="AN33" i="92"/>
  <c r="H66" i="88"/>
  <c r="AZ26" i="92"/>
  <c r="AW26" i="92"/>
  <c r="AY26" i="92"/>
  <c r="BB26" i="92"/>
  <c r="BA26" i="92"/>
  <c r="AX26" i="92"/>
  <c r="AU26" i="92"/>
  <c r="AV26" i="92"/>
  <c r="AN18" i="92"/>
  <c r="AR18" i="92" s="1"/>
  <c r="AO18" i="92"/>
  <c r="V25" i="92"/>
  <c r="Z25" i="92"/>
  <c r="W25" i="92"/>
  <c r="AR33" i="92"/>
  <c r="Z33" i="92" s="1"/>
  <c r="AR16" i="92"/>
  <c r="AS17" i="92"/>
  <c r="AN17" i="92"/>
  <c r="AO17" i="92"/>
  <c r="AN34" i="92"/>
  <c r="AO34" i="92"/>
  <c r="T30" i="92"/>
  <c r="AR30" i="92" s="1"/>
  <c r="Z30" i="92" s="1"/>
  <c r="AN30" i="92"/>
  <c r="AM30" i="92"/>
  <c r="AO30" i="92"/>
  <c r="AS18" i="92"/>
  <c r="J51" i="185" l="1"/>
  <c r="J52" i="185" s="1"/>
  <c r="AR19" i="92"/>
  <c r="V19" i="92" s="1"/>
  <c r="AR24" i="92"/>
  <c r="W23" i="92"/>
  <c r="V23" i="92"/>
  <c r="Z23" i="92"/>
  <c r="Z19" i="92"/>
  <c r="AR34" i="92"/>
  <c r="V34" i="92" s="1"/>
  <c r="AU27" i="92"/>
  <c r="AX27" i="92"/>
  <c r="AW27" i="92"/>
  <c r="AY27" i="92"/>
  <c r="BB27" i="92"/>
  <c r="AZ27" i="92"/>
  <c r="BA27" i="92"/>
  <c r="AV27" i="92"/>
  <c r="AZ31" i="92"/>
  <c r="BB31" i="92"/>
  <c r="AV31" i="92"/>
  <c r="AX31" i="92"/>
  <c r="BA31" i="92"/>
  <c r="AU31" i="92"/>
  <c r="AW31" i="92"/>
  <c r="AY31" i="92"/>
  <c r="AZ30" i="92"/>
  <c r="AV30" i="92"/>
  <c r="AY30" i="92"/>
  <c r="BB30" i="92"/>
  <c r="BA30" i="92"/>
  <c r="AU30" i="92"/>
  <c r="AX30" i="92"/>
  <c r="AW30" i="92"/>
  <c r="BA21" i="92"/>
  <c r="AV21" i="92"/>
  <c r="AX21" i="92"/>
  <c r="AZ21" i="92"/>
  <c r="BB21" i="92"/>
  <c r="AW21" i="92"/>
  <c r="AU21" i="92"/>
  <c r="AY21" i="92"/>
  <c r="I66" i="88"/>
  <c r="I73" i="88" s="1"/>
  <c r="I76" i="88" s="1"/>
  <c r="H73" i="88"/>
  <c r="H76" i="88" s="1"/>
  <c r="H83" i="88" s="1"/>
  <c r="Z34" i="92"/>
  <c r="W34" i="92"/>
  <c r="V18" i="92"/>
  <c r="W18" i="92"/>
  <c r="Z18" i="92"/>
  <c r="AZ33" i="92"/>
  <c r="AY33" i="92"/>
  <c r="BB33" i="92"/>
  <c r="AX33" i="92"/>
  <c r="AU33" i="92"/>
  <c r="AW33" i="92"/>
  <c r="AV33" i="92"/>
  <c r="BA33" i="92"/>
  <c r="W16" i="92"/>
  <c r="Z16" i="92"/>
  <c r="V16" i="92"/>
  <c r="AU25" i="92"/>
  <c r="BB25" i="92"/>
  <c r="AV25" i="92"/>
  <c r="AW25" i="92"/>
  <c r="BA25" i="92"/>
  <c r="AZ25" i="92"/>
  <c r="AX25" i="92"/>
  <c r="AY25" i="92"/>
  <c r="AZ28" i="92"/>
  <c r="AY28" i="92"/>
  <c r="AX28" i="92"/>
  <c r="BB28" i="92"/>
  <c r="AV28" i="92"/>
  <c r="BA28" i="92"/>
  <c r="AU28" i="92"/>
  <c r="AW28" i="92"/>
  <c r="AR17" i="92"/>
  <c r="W19" i="92" l="1"/>
  <c r="AZ23" i="92"/>
  <c r="AV23" i="92"/>
  <c r="BB23" i="92"/>
  <c r="AX23" i="92"/>
  <c r="BA23" i="92"/>
  <c r="AW23" i="92"/>
  <c r="AY23" i="92"/>
  <c r="AU23" i="92"/>
  <c r="V24" i="92"/>
  <c r="Z24" i="92"/>
  <c r="W24" i="92"/>
  <c r="AX19" i="92"/>
  <c r="AZ19" i="92"/>
  <c r="BA19" i="92"/>
  <c r="AU19" i="92"/>
  <c r="BB19" i="92"/>
  <c r="AV19" i="92"/>
  <c r="AY19" i="92"/>
  <c r="AW19" i="92"/>
  <c r="AY16" i="92"/>
  <c r="AW16" i="92"/>
  <c r="BB16" i="92"/>
  <c r="AZ16" i="92"/>
  <c r="AU16" i="92"/>
  <c r="BA16" i="92"/>
  <c r="AV16" i="92"/>
  <c r="AX16" i="92"/>
  <c r="Z17" i="92"/>
  <c r="V17" i="92"/>
  <c r="W17" i="92"/>
  <c r="AX34" i="92"/>
  <c r="AV34" i="92"/>
  <c r="BA34" i="92"/>
  <c r="AZ34" i="92"/>
  <c r="AW34" i="92"/>
  <c r="BB34" i="92"/>
  <c r="AY34" i="92"/>
  <c r="AU34" i="92"/>
  <c r="AZ18" i="92"/>
  <c r="AY18" i="92"/>
  <c r="AV18" i="92"/>
  <c r="BA18" i="92"/>
  <c r="AU18" i="92"/>
  <c r="AW18" i="92"/>
  <c r="BB18" i="92"/>
  <c r="AX18" i="92"/>
  <c r="AU24" i="92" l="1"/>
  <c r="AU35" i="92" s="1"/>
  <c r="AX24" i="92"/>
  <c r="AV24" i="92"/>
  <c r="BB24" i="92"/>
  <c r="AZ24" i="92"/>
  <c r="AY24" i="92"/>
  <c r="BA24" i="92"/>
  <c r="AW24" i="92"/>
  <c r="BA17" i="92"/>
  <c r="AY17" i="92"/>
  <c r="AU17" i="92"/>
  <c r="AX17" i="92"/>
  <c r="AX35" i="92" s="1"/>
  <c r="Y39" i="92" s="1"/>
  <c r="AW17" i="92"/>
  <c r="AZ17" i="92"/>
  <c r="BB17" i="92"/>
  <c r="BB35" i="92" s="1"/>
  <c r="Y43" i="92" s="1"/>
  <c r="AV17" i="92"/>
  <c r="AV35" i="92" s="1"/>
  <c r="AY35" i="92" l="1"/>
  <c r="Y40" i="92" s="1"/>
  <c r="AZ35" i="92"/>
  <c r="Y41" i="92" s="1"/>
  <c r="AW35" i="92"/>
  <c r="Y38" i="92" s="1"/>
  <c r="BA35" i="92"/>
  <c r="Y42" i="92" s="1"/>
  <c r="Y37" i="92"/>
  <c r="AT35" i="92" l="1"/>
  <c r="Y44" i="92"/>
</calcChain>
</file>

<file path=xl/sharedStrings.xml><?xml version="1.0" encoding="utf-8"?>
<sst xmlns="http://schemas.openxmlformats.org/spreadsheetml/2006/main" count="1455" uniqueCount="646">
  <si>
    <t>RELATÓRIO DOS SERVIÇOS EXECUTADOS</t>
  </si>
  <si>
    <t>Obra: Pavimentação Asfáltica</t>
  </si>
  <si>
    <t>TERRAPLENAGEM</t>
  </si>
  <si>
    <t>m²</t>
  </si>
  <si>
    <t>Remocao e limpeza de camada vegetal</t>
  </si>
  <si>
    <t>m³</t>
  </si>
  <si>
    <t>Compactação aterros 95% proctor normal</t>
  </si>
  <si>
    <t>Compactação aterros 100% proctor normal</t>
  </si>
  <si>
    <t>PAVIMENTAÇÃO</t>
  </si>
  <si>
    <t>Regularização do sub-leito</t>
  </si>
  <si>
    <t>Sub-base de solo estabilizado s/mistura</t>
  </si>
  <si>
    <t>Base de solo estabilizado s/mistura</t>
  </si>
  <si>
    <t>Execução de imprimação</t>
  </si>
  <si>
    <t>Tratamento superficial simples (TSS)</t>
  </si>
  <si>
    <t>Fog - exclusive emulsão asfáltica (TSD e TSS)</t>
  </si>
  <si>
    <t>Fornecimento e transporte emulsão asfáltica RR-2C</t>
  </si>
  <si>
    <t>t</t>
  </si>
  <si>
    <t>Fornecimento e transporte asfalto diluído CM-30</t>
  </si>
  <si>
    <t>Transporte de brita (Comercial)</t>
  </si>
  <si>
    <t>txKm</t>
  </si>
  <si>
    <t>Transporte de brita (Local)</t>
  </si>
  <si>
    <t>DRENAGEM</t>
  </si>
  <si>
    <t>m</t>
  </si>
  <si>
    <t>un</t>
  </si>
  <si>
    <t>OBRAS DE ARTE CORRENTES</t>
  </si>
  <si>
    <t>Escavação mecânical de valas em material de 1ª. categoria</t>
  </si>
  <si>
    <t>Reaterro e compactação com placa vibratória</t>
  </si>
  <si>
    <t>ESTADO DE MATO GROSSO</t>
  </si>
  <si>
    <t>SECRETARIA DE INFRA-ESTRUTURA</t>
  </si>
  <si>
    <t>R E S U M O    D E    M E D I Ç Ã O</t>
  </si>
  <si>
    <t>DEPARTAMENTO DE VIAÇÃO E OBRAS PÚBLICAS</t>
  </si>
  <si>
    <t>Número</t>
  </si>
  <si>
    <t>CONTRATO</t>
  </si>
  <si>
    <t>Assinatura</t>
  </si>
  <si>
    <t>: 10/12/93</t>
  </si>
  <si>
    <t>Aprovações</t>
  </si>
  <si>
    <t>: 13/12/93</t>
  </si>
  <si>
    <t>Processo</t>
  </si>
  <si>
    <t>: 455/93-AC</t>
  </si>
  <si>
    <t>CÓDIGO</t>
  </si>
  <si>
    <t>DISCRIMINAÇÃO</t>
  </si>
  <si>
    <t>UNID.</t>
  </si>
  <si>
    <t>QUANTIDADE</t>
  </si>
  <si>
    <t>PREÇO UNITÁRIO R$</t>
  </si>
  <si>
    <t>CUSTO PARCIAL R$</t>
  </si>
  <si>
    <t>TOTAIS PARCIAIS R$</t>
  </si>
  <si>
    <t>OBSERVAÇÃO</t>
  </si>
  <si>
    <t>TERRAPLANAGEM</t>
  </si>
  <si>
    <t>Comissão de fiscalização</t>
  </si>
  <si>
    <t>Engº. Ricardo Marques da Guia</t>
  </si>
  <si>
    <t>Engº. Luiz Tadeu Parisi</t>
  </si>
  <si>
    <t xml:space="preserve"> Membro Port. GP Nº. 695/97-AC</t>
  </si>
  <si>
    <t>Membro Port. GP Nº. 695/97-AC</t>
  </si>
  <si>
    <t>Fiscal Port. GP Nº. 695/97-AC</t>
  </si>
  <si>
    <t>m2</t>
  </si>
  <si>
    <t>Valeta de proteção com revestimento em concreto para corte</t>
  </si>
  <si>
    <t>Escavação mecânica de valas em material de 1ª categoria</t>
  </si>
  <si>
    <t/>
  </si>
  <si>
    <t>TOTAL DESTA MEDIÇÃO</t>
  </si>
  <si>
    <t>A DEDUZIR DA MEDIÇÃO ANTERIOR</t>
  </si>
  <si>
    <t>RESUMO DE REAJUSTAMENTO DE MEDIÇÃO</t>
  </si>
  <si>
    <t>PREVISTO</t>
  </si>
  <si>
    <t>: 195/93-P.JUR.</t>
  </si>
  <si>
    <t xml:space="preserve">                                                    CRONOGRAMA FINANCEIRO</t>
  </si>
  <si>
    <t>EXECUTADO</t>
  </si>
  <si>
    <t>MEDIÇÃO REFERÊNCIA</t>
  </si>
  <si>
    <t>MEDIÇÃO ANTERIOR R$</t>
  </si>
  <si>
    <t>VALOR REVISÍVEL R$</t>
  </si>
  <si>
    <t>FATOR</t>
  </si>
  <si>
    <t>VALOR REVISTO R$</t>
  </si>
  <si>
    <t>SOMA</t>
  </si>
  <si>
    <t xml:space="preserve"> </t>
  </si>
  <si>
    <t>ESTACAS</t>
  </si>
  <si>
    <t>D/2</t>
  </si>
  <si>
    <t>FRAC.</t>
  </si>
  <si>
    <t>(m)</t>
  </si>
  <si>
    <t>PLANILHA PARA CÁLCULO</t>
  </si>
  <si>
    <t>TOTAL</t>
  </si>
  <si>
    <t>DISTÂNCIA MÉDIA</t>
  </si>
  <si>
    <t>DE TRANSPORTE (DMT)</t>
  </si>
  <si>
    <t>ESCAVAÇÃO</t>
  </si>
  <si>
    <t>ESCAVAÇÃO (ESTACAS)</t>
  </si>
  <si>
    <t>APLICAÇÃO (ESTACAS)</t>
  </si>
  <si>
    <t>VOLUME</t>
  </si>
  <si>
    <t>DMT</t>
  </si>
  <si>
    <t>INICIAL</t>
  </si>
  <si>
    <t>FINAL</t>
  </si>
  <si>
    <t>Nº</t>
  </si>
  <si>
    <t>LADO</t>
  </si>
  <si>
    <t>a</t>
  </si>
  <si>
    <t>b</t>
  </si>
  <si>
    <t>c</t>
  </si>
  <si>
    <t>L</t>
  </si>
  <si>
    <t>L1</t>
  </si>
  <si>
    <t>L2</t>
  </si>
  <si>
    <t>E</t>
  </si>
  <si>
    <t>D</t>
  </si>
  <si>
    <t>PLANILHA PARA SERVIÇOS</t>
  </si>
  <si>
    <t>DE CÁLCULO DE ÁREA DE</t>
  </si>
  <si>
    <t>COMPLEMENTAÇÃO DE</t>
  </si>
  <si>
    <t>LARGURAS (m)</t>
  </si>
  <si>
    <t>SOMA DAS</t>
  </si>
  <si>
    <t>ÁREAS</t>
  </si>
  <si>
    <t>ESQUERDA</t>
  </si>
  <si>
    <t>DIREITA</t>
  </si>
  <si>
    <t>LARGURAS</t>
  </si>
  <si>
    <t>FOLHA Nº 01/01</t>
  </si>
  <si>
    <t>COMPRIMENTO</t>
  </si>
  <si>
    <t>LARGURA</t>
  </si>
  <si>
    <t>ESTACA</t>
  </si>
  <si>
    <t>TIPO</t>
  </si>
  <si>
    <t>(m³)</t>
  </si>
  <si>
    <t>EXTENSÃO</t>
  </si>
  <si>
    <t>ÁREA</t>
  </si>
  <si>
    <t>(m²)</t>
  </si>
  <si>
    <t>OBS.</t>
  </si>
  <si>
    <t>DISTÂNCIA</t>
  </si>
  <si>
    <t>ESP.</t>
  </si>
  <si>
    <t>FIXA (Km)</t>
  </si>
  <si>
    <t>(Km)</t>
  </si>
  <si>
    <t>mo_sub_base</t>
  </si>
  <si>
    <t>areabase</t>
  </si>
  <si>
    <t>Nesta medição</t>
  </si>
  <si>
    <t>TOTAL (m)</t>
  </si>
  <si>
    <t>ESQ.</t>
  </si>
  <si>
    <t>DIR.</t>
  </si>
  <si>
    <t>D/2 (m)</t>
  </si>
  <si>
    <t>ÁREAS (m²)</t>
  </si>
  <si>
    <t>PLANILHA PARA CÁLCULO DE ÁREA DE PLANTIO DE GRAMA (m²)</t>
  </si>
  <si>
    <t xml:space="preserve"> de janeiro de </t>
  </si>
  <si>
    <t xml:space="preserve"> de fevereiro de </t>
  </si>
  <si>
    <t xml:space="preserve"> de março de </t>
  </si>
  <si>
    <t xml:space="preserve"> de abril de </t>
  </si>
  <si>
    <t xml:space="preserve"> de maio de </t>
  </si>
  <si>
    <t xml:space="preserve"> de junho de </t>
  </si>
  <si>
    <t xml:space="preserve"> de julho de </t>
  </si>
  <si>
    <t xml:space="preserve"> de agosto de </t>
  </si>
  <si>
    <t xml:space="preserve"> de setembro de </t>
  </si>
  <si>
    <t xml:space="preserve"> de outubro de </t>
  </si>
  <si>
    <t xml:space="preserve"> de novembro de </t>
  </si>
  <si>
    <t xml:space="preserve"> de dezembro de </t>
  </si>
  <si>
    <t>MURO DE TESTA</t>
  </si>
  <si>
    <t>(ud)</t>
  </si>
  <si>
    <t>Importa  o  líquido  a  pagar  referente  aos  serviços  executados  em  R$</t>
  </si>
  <si>
    <t>PLANILHA PARA CÁLCULO DE OBRAS COMPLEMENTARES - CERCA DE ARAME C/4 FIOS ARAME FARPADO</t>
  </si>
  <si>
    <t>Código</t>
  </si>
  <si>
    <t>Resumo</t>
  </si>
  <si>
    <t>VOLUME ESCAVADO (m³)</t>
  </si>
  <si>
    <t>VOLUME COMPACTADO (m³)</t>
  </si>
  <si>
    <t>REMOÇÃO E RECONSTRUÇÃO (m)</t>
  </si>
  <si>
    <t>PLANILHA PARA SERVIÇOS DE EXECUÇÃO E RELAÇÃO DE OBRAS DE ARTE CORRENTES, ESCAVAÇÃO E REATERRO</t>
  </si>
  <si>
    <t>LARGURA (m)</t>
  </si>
  <si>
    <t>ALTURA (m)</t>
  </si>
  <si>
    <t>VOLUME REATERRO (m³)</t>
  </si>
  <si>
    <t>DIÂMETRO (m)</t>
  </si>
  <si>
    <t>CORPO (m)</t>
  </si>
  <si>
    <t>Tipo I (un)</t>
  </si>
  <si>
    <t>Tipo II (un)</t>
  </si>
  <si>
    <t>Tipo I (m)</t>
  </si>
  <si>
    <t>Tipo II (m)</t>
  </si>
  <si>
    <t>Entrada d'água</t>
  </si>
  <si>
    <t>Descida d'água</t>
  </si>
  <si>
    <t>Sarjeta de corte tipo A (m)</t>
  </si>
  <si>
    <t>Bacia de amort. (un)</t>
  </si>
  <si>
    <t>OBS</t>
  </si>
  <si>
    <t>CONSTRUÇÃO (m)</t>
  </si>
  <si>
    <t>Transporte mat. de jazida p/sub-base e base (volume pista acabada)</t>
  </si>
  <si>
    <t>Serviços</t>
  </si>
  <si>
    <t>Quantidade</t>
  </si>
  <si>
    <t>Indice/DNER</t>
  </si>
  <si>
    <t>Acumulado medição anterior</t>
  </si>
  <si>
    <t>Total acumulado</t>
  </si>
  <si>
    <r>
      <t xml:space="preserve">Escav., carga e transp. de mat. de 1ª. cat. DMT </t>
    </r>
    <r>
      <rPr>
        <sz val="8"/>
        <rFont val="Symbol"/>
        <family val="1"/>
        <charset val="2"/>
      </rPr>
      <t>£</t>
    </r>
    <r>
      <rPr>
        <sz val="8"/>
        <rFont val="Arial"/>
        <family val="2"/>
      </rPr>
      <t xml:space="preserve"> 50 m</t>
    </r>
  </si>
  <si>
    <r>
      <t xml:space="preserve">Escav., carga e transp. de mat. de 1ª. cat. DMT &gt; 50 e </t>
    </r>
    <r>
      <rPr>
        <sz val="8"/>
        <rFont val="Symbol"/>
        <family val="1"/>
        <charset val="2"/>
      </rPr>
      <t>£</t>
    </r>
    <r>
      <rPr>
        <sz val="8"/>
        <rFont val="Arial"/>
        <family val="2"/>
      </rPr>
      <t xml:space="preserve"> 200 m</t>
    </r>
  </si>
  <si>
    <r>
      <t xml:space="preserve">Escav., carga e transp. de mat. de 1ª. cat. DMT &gt; 200 e </t>
    </r>
    <r>
      <rPr>
        <sz val="8"/>
        <rFont val="Symbol"/>
        <family val="1"/>
        <charset val="2"/>
      </rPr>
      <t>£</t>
    </r>
    <r>
      <rPr>
        <sz val="8"/>
        <rFont val="Arial"/>
        <family val="2"/>
      </rPr>
      <t xml:space="preserve"> 400 m</t>
    </r>
  </si>
  <si>
    <r>
      <t xml:space="preserve">Escav., carga e transp. de mat. de 1ª. cat. DMT &gt; 400 e </t>
    </r>
    <r>
      <rPr>
        <sz val="8"/>
        <rFont val="Symbol"/>
        <family val="1"/>
        <charset val="2"/>
      </rPr>
      <t>£</t>
    </r>
    <r>
      <rPr>
        <sz val="8"/>
        <rFont val="Arial"/>
        <family val="2"/>
      </rPr>
      <t xml:space="preserve"> 600 m</t>
    </r>
  </si>
  <si>
    <r>
      <t xml:space="preserve">Escav., carga e transp. de mat. de 1ª. cat. DMT &gt; 600 e </t>
    </r>
    <r>
      <rPr>
        <sz val="8"/>
        <rFont val="Symbol"/>
        <family val="1"/>
        <charset val="2"/>
      </rPr>
      <t>£</t>
    </r>
    <r>
      <rPr>
        <sz val="8"/>
        <rFont val="Arial"/>
        <family val="2"/>
      </rPr>
      <t xml:space="preserve"> 800 m</t>
    </r>
  </si>
  <si>
    <t>BOCA (un)</t>
  </si>
  <si>
    <t>CAIXA Nº</t>
  </si>
  <si>
    <t>DMT (m)</t>
  </si>
  <si>
    <t>APLICAÇÃO</t>
  </si>
  <si>
    <t>0 a 50</t>
  </si>
  <si>
    <t>50 a 200</t>
  </si>
  <si>
    <t>200 a 400</t>
  </si>
  <si>
    <t>400 a 600</t>
  </si>
  <si>
    <t>600 a 800</t>
  </si>
  <si>
    <t>800 a 1000</t>
  </si>
  <si>
    <t>1000 a 1200</t>
  </si>
  <si>
    <t>1200 a 1400</t>
  </si>
  <si>
    <t>Reajustamento defintivo</t>
  </si>
  <si>
    <t>Transp. mat. de jazida p/sub-base e base (volume pista acabada)</t>
  </si>
  <si>
    <t>%</t>
  </si>
  <si>
    <t>GOVERNO DO ESTADO DE MATO GROSSO</t>
  </si>
  <si>
    <t>PRODEAGRO</t>
  </si>
  <si>
    <t>MEMORIAL DESCRITIVO - MATERIAIS BETUMINOSOS</t>
  </si>
  <si>
    <t>TOTAIS PARCIAIS   (R$)</t>
  </si>
  <si>
    <t>PRODUTO</t>
  </si>
  <si>
    <t>TRANSPORTE</t>
  </si>
  <si>
    <t>FORNECIMENTO E TRANSPORTE DE MATERIAIS BETUMINOSOS</t>
  </si>
  <si>
    <t>ton</t>
  </si>
  <si>
    <t>Fornecimento e transporte de asfalto CM-30</t>
  </si>
  <si>
    <t>Fornecimento e transporte de emulsão asfáltica RR-2C</t>
  </si>
  <si>
    <t>COMISSÃO  DE  FISCALIZAÇÃO</t>
  </si>
  <si>
    <t>Bonificação s/ itens 52.200 e 52.300</t>
  </si>
  <si>
    <r>
      <t>(m</t>
    </r>
    <r>
      <rPr>
        <vertAlign val="superscript"/>
        <sz val="8"/>
        <rFont val="Tahoma"/>
        <family val="2"/>
      </rPr>
      <t>2</t>
    </r>
    <r>
      <rPr>
        <sz val="8"/>
        <rFont val="Tahoma"/>
        <family val="2"/>
      </rPr>
      <t>)</t>
    </r>
  </si>
  <si>
    <t>Abr/00</t>
  </si>
  <si>
    <t>empo3</t>
  </si>
  <si>
    <r>
      <t xml:space="preserve">DMT &gt;     50 e </t>
    </r>
    <r>
      <rPr>
        <sz val="8"/>
        <rFont val="Symbol"/>
        <family val="1"/>
        <charset val="2"/>
      </rPr>
      <t>£</t>
    </r>
    <r>
      <rPr>
        <sz val="8"/>
        <rFont val="Arial"/>
        <family val="2"/>
      </rPr>
      <t xml:space="preserve">  200 m</t>
    </r>
  </si>
  <si>
    <r>
      <t xml:space="preserve">DMT &gt;   200 e </t>
    </r>
    <r>
      <rPr>
        <sz val="8"/>
        <rFont val="Symbol"/>
        <family val="1"/>
        <charset val="2"/>
      </rPr>
      <t>£</t>
    </r>
    <r>
      <rPr>
        <sz val="8"/>
        <rFont val="Arial"/>
        <family val="2"/>
      </rPr>
      <t xml:space="preserve">  400 m</t>
    </r>
  </si>
  <si>
    <r>
      <t xml:space="preserve">DMT &gt;   400 e </t>
    </r>
    <r>
      <rPr>
        <sz val="8"/>
        <rFont val="Symbol"/>
        <family val="1"/>
        <charset val="2"/>
      </rPr>
      <t>£</t>
    </r>
    <r>
      <rPr>
        <sz val="8"/>
        <rFont val="Arial"/>
        <family val="2"/>
      </rPr>
      <t xml:space="preserve">  600 m</t>
    </r>
  </si>
  <si>
    <t>TERRAP.</t>
  </si>
  <si>
    <t>PAVI.</t>
  </si>
  <si>
    <t>O.A.E.</t>
  </si>
  <si>
    <t>SINAL. HORIZ.</t>
  </si>
  <si>
    <t>Comissão de Fiscalização</t>
  </si>
  <si>
    <t>MEDIDOS NA 1ª MEDIÇÃO APÓS REPACTUAÇÃO DE PREÇOS - (03/10/00 a 31/10/00)</t>
  </si>
  <si>
    <t xml:space="preserve">   SECRETARIA DE ESTADO DE TRANSPORTES</t>
  </si>
  <si>
    <t>GOVERNO DO ESTADO DE MATO GROSSO                 SECRETARIA DE ESTADO DE TRANSPORTES</t>
  </si>
  <si>
    <t>GOVERNO DO ESTADO DE MATO GROSSO        SECRETARIA DE ESTADO DE TRANSPORTES</t>
  </si>
  <si>
    <t xml:space="preserve">   GOVERNO DO ESTADO DE MATO GROSSO</t>
  </si>
  <si>
    <t>SECRETARIA DE ESTADO DE TRANSPORTES</t>
  </si>
  <si>
    <t>GOVERNO DO ESTADO DE MATO GROSSO                         SECRETARIA DE ESTADO DE TRANSPORTES</t>
  </si>
  <si>
    <t>PLANILHA PARA CÁLCULO                 VALETA DE PROTEÇÃO                                      COM REVESTIMENTO VEGETAL                                    (m)</t>
  </si>
  <si>
    <t xml:space="preserve">        Engº. Luiz Carlos Ferreira</t>
  </si>
  <si>
    <t xml:space="preserve">        Fiscal Port. GP Nº. 695/97-AC</t>
  </si>
  <si>
    <t xml:space="preserve">            Engº. Luiz Tadeu Parisi</t>
  </si>
  <si>
    <t xml:space="preserve">            Membro Port. GP Nº. 695/97-AC</t>
  </si>
  <si>
    <t>GOVERNO DO ESTADO DE MATO GROSSO                                                            SECRETARIA DE ESTADO DE TRANSPORTES</t>
  </si>
  <si>
    <t>Dez/00</t>
  </si>
  <si>
    <t>K1</t>
  </si>
  <si>
    <t>K2</t>
  </si>
  <si>
    <t>R</t>
  </si>
  <si>
    <t>TOTAL ACUMULADO DESTA MEDIÇÃO</t>
  </si>
  <si>
    <t>VALOR LIQUIDO A RECEBER</t>
  </si>
  <si>
    <t>SOMA DAS LARGURAS   (m)</t>
  </si>
  <si>
    <t>GOVERNO DE MATO GROSSO                                                                                                SECRETARIA DE ESTADO DE TRANSPORTES</t>
  </si>
  <si>
    <t>PINTURA DE FAIXAS</t>
  </si>
  <si>
    <t>HORIZONTAIS (m²)</t>
  </si>
  <si>
    <t>E ZEBRADOS</t>
  </si>
  <si>
    <t>CONTÍNUA BRANCA</t>
  </si>
  <si>
    <t>CONTÍNUA AMARELA</t>
  </si>
  <si>
    <t>DESCONTÍNUA BRANCA</t>
  </si>
  <si>
    <t>DESCONTÍNUA AMARELA</t>
  </si>
  <si>
    <t>80.410 - PINTURA DE FAIXAS HORIZONTAIS</t>
  </si>
  <si>
    <t>-</t>
  </si>
  <si>
    <t>PLANILHA PARA CÁLCULO DE                             SINALIZAÇÃO VERTICAL                                 (un)</t>
  </si>
  <si>
    <t>Placa de regulamentação circular Ø 1,00 m</t>
  </si>
  <si>
    <t>Placa de Advertência 1,00 x 1,00 m</t>
  </si>
  <si>
    <t>UN</t>
  </si>
  <si>
    <t>GOVERNO DO ESTADO DE MATO GROSSO                                             SECRETARIA DE ESTADO DE TRANSPORTES</t>
  </si>
  <si>
    <r>
      <t xml:space="preserve">Escav., carga e transp. de mat. de 1ª. cat. DMT </t>
    </r>
    <r>
      <rPr>
        <sz val="8"/>
        <rFont val="Symbol"/>
        <family val="1"/>
        <charset val="2"/>
      </rPr>
      <t>£</t>
    </r>
    <r>
      <rPr>
        <sz val="8"/>
        <rFont val="Tahoma"/>
        <family val="2"/>
      </rPr>
      <t xml:space="preserve"> </t>
    </r>
    <r>
      <rPr>
        <sz val="8"/>
        <rFont val="Arial"/>
        <family val="2"/>
      </rPr>
      <t>50 m</t>
    </r>
  </si>
  <si>
    <t>Proibido ultrapassar</t>
  </si>
  <si>
    <t>Velocidade 40 km/h</t>
  </si>
  <si>
    <t>Curva a Direita</t>
  </si>
  <si>
    <t>Curva a Esquerda</t>
  </si>
  <si>
    <t>Total</t>
  </si>
  <si>
    <t>Valeta de proteção com revestimento em concreto para aterro (m)</t>
  </si>
  <si>
    <t>Reajustamento definitivo</t>
  </si>
  <si>
    <t>LIMPEZA DE FAIXA DE DOMÍNIO (m²)</t>
  </si>
  <si>
    <t>TOTAL......................................................................</t>
  </si>
  <si>
    <r>
      <t xml:space="preserve">DMT &gt;   600 e </t>
    </r>
    <r>
      <rPr>
        <sz val="8"/>
        <rFont val="Symbol"/>
        <family val="1"/>
        <charset val="2"/>
      </rPr>
      <t>£</t>
    </r>
    <r>
      <rPr>
        <sz val="8"/>
        <rFont val="Arial"/>
        <family val="2"/>
      </rPr>
      <t xml:space="preserve">  800 m</t>
    </r>
  </si>
  <si>
    <t xml:space="preserve">                    ZEBRADO BRANCO</t>
  </si>
  <si>
    <t xml:space="preserve">                     ZEBRADO AMARELO</t>
  </si>
  <si>
    <t>PLANILHA PARA CÁLCULO DE MEIO FIO SIMPLES, ENTRADA D'ÁGUA, DESCIDA D'ÁGUA, SARJETA DE CORTE E BACIA DE AMORTECIMENTO</t>
  </si>
  <si>
    <t>Meio-fio simples (m)</t>
  </si>
  <si>
    <t>80.420 - PINTURA DE SETAS E ZEBRADOS</t>
  </si>
  <si>
    <t>Fornecimento e transporte de emulsão asfaltica RR-2C</t>
  </si>
  <si>
    <t>Fornecimento e transporte de asfalto diluído CM-30</t>
  </si>
  <si>
    <t>Abr/03</t>
  </si>
  <si>
    <r>
      <t xml:space="preserve">DMT &gt;   800 e </t>
    </r>
    <r>
      <rPr>
        <sz val="8"/>
        <rFont val="Symbol"/>
        <family val="1"/>
        <charset val="2"/>
      </rPr>
      <t>£</t>
    </r>
    <r>
      <rPr>
        <sz val="8"/>
        <rFont val="Arial"/>
        <family val="2"/>
      </rPr>
      <t xml:space="preserve">  1000 m</t>
    </r>
  </si>
  <si>
    <r>
      <t xml:space="preserve">DMT &gt;   1000 </t>
    </r>
    <r>
      <rPr>
        <sz val="8"/>
        <rFont val="Symbol"/>
        <family val="1"/>
        <charset val="2"/>
      </rPr>
      <t>£</t>
    </r>
    <r>
      <rPr>
        <sz val="8"/>
        <rFont val="Arial"/>
        <family val="2"/>
      </rPr>
      <t xml:space="preserve">  1200 m</t>
    </r>
  </si>
  <si>
    <r>
      <t xml:space="preserve">DMT &gt;   1200 </t>
    </r>
    <r>
      <rPr>
        <sz val="8"/>
        <rFont val="Symbol"/>
        <family val="1"/>
        <charset val="2"/>
      </rPr>
      <t>£</t>
    </r>
    <r>
      <rPr>
        <sz val="8"/>
        <rFont val="Arial"/>
        <family val="2"/>
      </rPr>
      <t xml:space="preserve">  1400 m</t>
    </r>
  </si>
  <si>
    <t xml:space="preserve">Sinop/MT, </t>
  </si>
  <si>
    <t>Extensão: 255,00 Km</t>
  </si>
  <si>
    <t>DIFERENÇA DO FORNECIMENTO E TRANSPORTE DE MATERIAIS BETUMINOSOS</t>
  </si>
  <si>
    <t>Ordem de início de serviço:</t>
  </si>
  <si>
    <t>:</t>
  </si>
  <si>
    <t>2 S 02 110 00</t>
  </si>
  <si>
    <t>2 S 02 200 00</t>
  </si>
  <si>
    <t>2 S 02 200 01</t>
  </si>
  <si>
    <t>2 S 09 001 05</t>
  </si>
  <si>
    <t>2 S 02 300 00</t>
  </si>
  <si>
    <t>2 S 02 501 01</t>
  </si>
  <si>
    <t>M 103</t>
  </si>
  <si>
    <t>M 105</t>
  </si>
  <si>
    <t>I</t>
  </si>
  <si>
    <t>II</t>
  </si>
  <si>
    <t>III</t>
  </si>
  <si>
    <t>IV</t>
  </si>
  <si>
    <t>V</t>
  </si>
  <si>
    <t>Desmatamento Destocamento e limpeza até 0,15 m</t>
  </si>
  <si>
    <t>2 S 01 000 00</t>
  </si>
  <si>
    <t>2 S 01 100 01</t>
  </si>
  <si>
    <t>2 S 01 510 00</t>
  </si>
  <si>
    <t>2 S 01 511 00</t>
  </si>
  <si>
    <t>2 S 04 910 03</t>
  </si>
  <si>
    <t>2 S 04 100 03</t>
  </si>
  <si>
    <t>2 S 04 101 03</t>
  </si>
  <si>
    <t>VI</t>
  </si>
  <si>
    <t>SINALIZAÇÃO E OBRAS COMPLEMENTARES</t>
  </si>
  <si>
    <t>Cerca de arame farpado c/mourão de madeira de 4 fios</t>
  </si>
  <si>
    <t>Enleivamento</t>
  </si>
  <si>
    <t>Defensa maleável simples (fornec./implant.)</t>
  </si>
  <si>
    <t>Fornecimento e implentação de placas de sinalização total. refletiva</t>
  </si>
  <si>
    <t>Pintura de faixa - tinta durabilidade 2 anos</t>
  </si>
  <si>
    <t>Pintura de setas e zebrados - 2 anos</t>
  </si>
  <si>
    <t>Fornecimento e colocação de tacha refletiva bidirecional</t>
  </si>
  <si>
    <t>VII</t>
  </si>
  <si>
    <t>SUPERVISÃO DA OBRA</t>
  </si>
  <si>
    <t>txkm</t>
  </si>
  <si>
    <t>2 S 09 002 05</t>
  </si>
  <si>
    <t>2 S 02 500 01</t>
  </si>
  <si>
    <t>BSTC-CA-2</t>
  </si>
  <si>
    <t>Importa o líquido a pagar referente aos serviços executados em R$</t>
  </si>
  <si>
    <t>Desmatamento, destocamento e limpeza até 0,15 m</t>
  </si>
  <si>
    <t>2 S 06 410 00</t>
  </si>
  <si>
    <t>2 S 05 100 00</t>
  </si>
  <si>
    <t>2 S 06 000 01</t>
  </si>
  <si>
    <t>2 S 06 200 02</t>
  </si>
  <si>
    <t>2 S 06 100 21</t>
  </si>
  <si>
    <t>2 S 06 100 22</t>
  </si>
  <si>
    <t>2 S 06 121 01</t>
  </si>
  <si>
    <t>2 S 04 001 00</t>
  </si>
  <si>
    <t>2 S 03 940 01</t>
  </si>
  <si>
    <t>Rodovia/Programa: MT-170</t>
  </si>
  <si>
    <t>Tratamento superficial duplo (TSD) c/ capa selante</t>
  </si>
  <si>
    <t>BRASNORTE - CAMPO NOVO DO PARECIS</t>
  </si>
  <si>
    <t>2 S 04 100 02</t>
  </si>
  <si>
    <t>2 S 04 101 02</t>
  </si>
  <si>
    <t>Boca de BSTC Ø 0,80m normal</t>
  </si>
  <si>
    <t>Boca de BSTC Ø 1,00m normal</t>
  </si>
  <si>
    <t>LE</t>
  </si>
  <si>
    <t>LD</t>
  </si>
  <si>
    <t>SERVIÇOS PRELIMINARES</t>
  </si>
  <si>
    <t xml:space="preserve">Brasnorte/MT, </t>
  </si>
  <si>
    <t>SENTIDO CAMPO NOVO</t>
  </si>
  <si>
    <t>SENTIDO JUÍNA</t>
  </si>
  <si>
    <t>Entrada d´água - EDA-01</t>
  </si>
  <si>
    <t>2 S 04 942 01</t>
  </si>
  <si>
    <t xml:space="preserve">Tratamento superficial duplo (TSD) </t>
  </si>
  <si>
    <t>Boca de BDTC Ø 1,50m normal</t>
  </si>
  <si>
    <t>2 S 04 110 03</t>
  </si>
  <si>
    <t>Corpo de BDTC Ø 1,50m</t>
  </si>
  <si>
    <t>Corpo de BSTC Ø 1,00m</t>
  </si>
  <si>
    <t>Corpo de BSTC Ø 0,80m</t>
  </si>
  <si>
    <t>2 S 04 111 03</t>
  </si>
  <si>
    <t>Dreno longitudinal prof. p/corte em solo - DPS-07</t>
  </si>
  <si>
    <t>2 S 04 500 07</t>
  </si>
  <si>
    <t>2 S 04 502 02</t>
  </si>
  <si>
    <t>Boca saída p/dreno longitudinal prof. BSD 02</t>
  </si>
  <si>
    <t>Meio fio de concreto MFC 01</t>
  </si>
  <si>
    <t>2 S 04 942 02</t>
  </si>
  <si>
    <t>Entrada d´água - EDA-02</t>
  </si>
  <si>
    <t>Descida d´água tipo rap. - canal retang. - DAR-02</t>
  </si>
  <si>
    <t>2 S 04 940 02</t>
  </si>
  <si>
    <t>2 S 04 962 03</t>
  </si>
  <si>
    <t>Caixa de ligação e passagem - CLP-03</t>
  </si>
  <si>
    <t>2 S 04 964 01</t>
  </si>
  <si>
    <t>Tubulação de drenagem urbana - D= 0,40 m s/berço</t>
  </si>
  <si>
    <r>
      <t xml:space="preserve">Escav., carga e transp. de mat. de 1ª. cat. DMT &gt; 50 e </t>
    </r>
    <r>
      <rPr>
        <sz val="8"/>
        <rFont val="Symbol"/>
        <family val="1"/>
        <charset val="2"/>
      </rPr>
      <t>£</t>
    </r>
    <r>
      <rPr>
        <sz val="8"/>
        <rFont val="Arial"/>
        <family val="2"/>
      </rPr>
      <t xml:space="preserve"> 200 m c/m</t>
    </r>
  </si>
  <si>
    <t>2 S 01 100 03</t>
  </si>
  <si>
    <t>2 S 01 100 04</t>
  </si>
  <si>
    <r>
      <t xml:space="preserve">Escav., carga e transp. de mat. de 1ª. cat. DMT &gt; 400 e </t>
    </r>
    <r>
      <rPr>
        <sz val="8"/>
        <rFont val="Symbol"/>
        <family val="1"/>
        <charset val="2"/>
      </rPr>
      <t>£</t>
    </r>
    <r>
      <rPr>
        <sz val="8"/>
        <rFont val="Arial"/>
        <family val="2"/>
      </rPr>
      <t xml:space="preserve"> 600 m c/m</t>
    </r>
  </si>
  <si>
    <r>
      <t xml:space="preserve">Escav., carga e transp. de mat. de 1ª. cat. DMT &gt; 600 e </t>
    </r>
    <r>
      <rPr>
        <sz val="8"/>
        <rFont val="Symbol"/>
        <family val="1"/>
        <charset val="2"/>
      </rPr>
      <t>£</t>
    </r>
    <r>
      <rPr>
        <sz val="8"/>
        <rFont val="Arial"/>
        <family val="2"/>
      </rPr>
      <t xml:space="preserve"> 800 m c/m</t>
    </r>
  </si>
  <si>
    <t>2 S 01 100 02</t>
  </si>
  <si>
    <t>2 S 01 100 05</t>
  </si>
  <si>
    <t>DATA BASE:  SICRO NOV/2003</t>
  </si>
  <si>
    <t>2 S 04 910 01</t>
  </si>
  <si>
    <t>Reaterro e compactacao</t>
  </si>
  <si>
    <t>4 S 06 000 01</t>
  </si>
  <si>
    <t>4 S 06 200 02</t>
  </si>
  <si>
    <t>4 S 06 100 21</t>
  </si>
  <si>
    <t>4 S 06 100 22</t>
  </si>
  <si>
    <t>4 S 06 121 01</t>
  </si>
  <si>
    <t>Remoção e limpeza de camada vegetal</t>
  </si>
  <si>
    <t>Fornec. e transp. de emulsão asfaltica RR-2C c/ bonific. 15% NF</t>
  </si>
  <si>
    <t>Fornec. e transp. de asfalto diluído CM-30 c/ bonific. de 15% NF</t>
  </si>
  <si>
    <t>2 S 09 001 91</t>
  </si>
  <si>
    <t>2 S 09 002 91</t>
  </si>
  <si>
    <t>Transporte Comercial c/ basc. rodov. pavimentrada</t>
  </si>
  <si>
    <t>Transporte Comercial c/ basc. rodov. não pavimentrada</t>
  </si>
  <si>
    <t>3 S 02 500 01</t>
  </si>
  <si>
    <t>2 S 05 102 00</t>
  </si>
  <si>
    <t>Hidrossemeadura</t>
  </si>
  <si>
    <t>Desobstrução e limpeza de bueiros</t>
  </si>
  <si>
    <t>DIFERENÇA JBS-AGRIMAT</t>
  </si>
  <si>
    <t>Execução de capa selante</t>
  </si>
  <si>
    <t>DATA BASE:  PREÇO DA AGRIMAT</t>
  </si>
  <si>
    <t>Engº. Paulo Roberto S. Dorileo</t>
  </si>
  <si>
    <t xml:space="preserve">Engº. Zenildo Pinto de Castro Filho </t>
  </si>
  <si>
    <t>Engº. Luiz Antônio de Araujo Filho</t>
  </si>
  <si>
    <t>Fiscal Port. SEET Nº.  043/2004</t>
  </si>
  <si>
    <t>Membro Port. SEET Nº  043/2004</t>
  </si>
  <si>
    <t>Trecho:  Entrº BR-364 - Brasnorte</t>
  </si>
  <si>
    <t>Sub-trecho: Km 160 - Km 260 = 100,00 km</t>
  </si>
  <si>
    <t>Firma: AGRIMAT ENGª INDUSTRIA E COMÉRCIO LTDA</t>
  </si>
  <si>
    <t>I.C. Nº 237/93/05/01-ASJU</t>
  </si>
  <si>
    <t>Extensão:  100,00 km</t>
  </si>
  <si>
    <t xml:space="preserve">      Membro Port. SEET Nº  043/2004</t>
  </si>
  <si>
    <t xml:space="preserve">   Membro Port. SEET Nº  043/2004</t>
  </si>
  <si>
    <t xml:space="preserve">  Engº. Paulo Roberto S. Dorileo</t>
  </si>
  <si>
    <t xml:space="preserve">         Engº. Zenildo Pinto de Castro Filho </t>
  </si>
  <si>
    <t>PLANILHA PARA CÁLCULO                 DE PROTEÇÃO                                      COM PLANTIO DE GRAMA EM MUDAS                                                (m²)</t>
  </si>
  <si>
    <t>PLANILHA PARA CÁLCULO DE DRENO LONGITUDINAL PARA CORTE EM SOLO TIPO DPS 07</t>
  </si>
  <si>
    <t>PLANILHA PARA CÁLCULO DE TUBULAÇÃO DE DRENAGEM URBANA</t>
  </si>
  <si>
    <t>ACESSOS</t>
  </si>
  <si>
    <t>CAIXA LIGAÇÃO</t>
  </si>
  <si>
    <t>PASSAGEM CLP-03</t>
  </si>
  <si>
    <t>GOVERNO DO ESTADO DE MATO GROSSO                      SECRETARIA DE ESTADO DE TRANSPORTES</t>
  </si>
  <si>
    <t>GOVERNO DO ESTADO DE MATO GROSSO                                 SECRETARIA DE ESTADO DE TRANSPORTES</t>
  </si>
  <si>
    <t>GOVERNO DE MATO GROSSO</t>
  </si>
  <si>
    <t>SECRETARIA DE ESTADO DE INFRA-ESTRUTURA</t>
  </si>
  <si>
    <t>LARG. MÉDIA</t>
  </si>
  <si>
    <t xml:space="preserve">      Membro Port. Nº 043/2004</t>
  </si>
  <si>
    <t>Fiscal Port. Nº. 043/2004</t>
  </si>
  <si>
    <t>Fiscal Port. Nº 043/2004</t>
  </si>
  <si>
    <t xml:space="preserve">          Membro Port. Nº 043/2004</t>
  </si>
  <si>
    <t xml:space="preserve">  Membro Port. Nº 043/2004</t>
  </si>
  <si>
    <t>EMPOL. (m³/m³)</t>
  </si>
  <si>
    <t>Firma: Consórcio CONSTRUTORA TRIUNFO LTDA./AGM - CONSTRUÇÃO E PAVIMENTAÇÃO LTDA.</t>
  </si>
  <si>
    <t>BDTC-CA-2</t>
  </si>
  <si>
    <t>TRECHO SEGMENTO 2004 - MT 170</t>
  </si>
  <si>
    <t>GOVERNO DE MATO GROSSO                                                                       SECRETARIA DE ESTADO DE INFRA-ESTRUTURA</t>
  </si>
  <si>
    <t>TRECHO SEGMENTO 2003 - (TRAVESSIA URBANA BRASNORTE)</t>
  </si>
  <si>
    <t>LOCALIZAÇÃO</t>
  </si>
  <si>
    <t>LOCALIZAÇÃO (ESTACAS)</t>
  </si>
  <si>
    <t>DE ESCAV. CARGA E TRANSPORTE</t>
  </si>
  <si>
    <t>SOLO MOLE  (m³)</t>
  </si>
  <si>
    <t>PROFUNDIDADE</t>
  </si>
  <si>
    <t>EIXO</t>
  </si>
  <si>
    <t>PLANILHA PARA CÁLCULO DE ESCAV. CARGA E TRANSPORTE                                                DMT 1000 A 1200 M                                            (m³)</t>
  </si>
  <si>
    <t>Referência: 5ª Medição Provisória após repactuação de preços</t>
  </si>
  <si>
    <t>Período Simples: 01/06/04  a 30/06/04</t>
  </si>
  <si>
    <t>I.C. Nº</t>
  </si>
  <si>
    <t>Firma:</t>
  </si>
  <si>
    <t>Item</t>
  </si>
  <si>
    <t>ESPECIFICAÇÃO</t>
  </si>
  <si>
    <t>PREÇO R$</t>
  </si>
  <si>
    <t>Custo Direto</t>
  </si>
  <si>
    <t>1.0</t>
  </si>
  <si>
    <t>74209/001</t>
  </si>
  <si>
    <t>1.1</t>
  </si>
  <si>
    <t>Placa de obra em chapa de aço galvanizado</t>
  </si>
  <si>
    <t>2.0</t>
  </si>
  <si>
    <t>2.1</t>
  </si>
  <si>
    <t>2.2</t>
  </si>
  <si>
    <t>3.0</t>
  </si>
  <si>
    <t>3.1</t>
  </si>
  <si>
    <t>1.2</t>
  </si>
  <si>
    <t>1.3</t>
  </si>
  <si>
    <t>4.0</t>
  </si>
  <si>
    <t>TERRAPLENAGEM E PAVIMENTAÇÃO</t>
  </si>
  <si>
    <t xml:space="preserve">                                                           T O T A L  DO  ORÇAMENTO</t>
  </si>
  <si>
    <t>PREFEITURA MUNICIPAL DE SORRISO</t>
  </si>
  <si>
    <t>Quantidades</t>
  </si>
  <si>
    <t>Unidade</t>
  </si>
  <si>
    <t>Preço Total</t>
  </si>
  <si>
    <t>Custo Unitário</t>
  </si>
  <si>
    <t>B.D.I.</t>
  </si>
  <si>
    <t>B.D.I. (%)</t>
  </si>
  <si>
    <t>Serviços Topográficos para pavimentação, inclusive notas de serviços, acompanhamento e greide</t>
  </si>
  <si>
    <t>Regularização e compactação de subleito até 20 cm de espessura</t>
  </si>
  <si>
    <t>74205/001</t>
  </si>
  <si>
    <t>3.2</t>
  </si>
  <si>
    <t>H</t>
  </si>
  <si>
    <t>3.3</t>
  </si>
  <si>
    <t>3.4</t>
  </si>
  <si>
    <t>h</t>
  </si>
  <si>
    <t>Escavação mecânica de material de 1ª categoria, proveniente de corte de subleito.</t>
  </si>
  <si>
    <t>m³xkm</t>
  </si>
  <si>
    <t>Execução e Compactação de Base com solo estabilizado granulometricamente - exclusive escavação, carga e transporte e solo</t>
  </si>
  <si>
    <t>Transporte com caminhão basculante de 10m³, em via urbana pavimentada, dmt até 30km (unidade:m³xkm). AF_12/2016(areia)</t>
  </si>
  <si>
    <t>Transporte de material asfáltico, com caminhão com capacidade de 30000L em rodovia pavimentada para distâncias médias de transportes superiores a 100km. AF_02/2016 (Transporte de Asfálto Diluído CM-30)</t>
  </si>
  <si>
    <t>Transporte de material asfáltico, com caminhão com capacidade de 30000L em rodovia pavimentada para distâncias médias de transportes superiores a 100km. AF_02/2016 (Transporte de Emulsão Asfáltica RR-2C)</t>
  </si>
  <si>
    <t>Transporte  com caminhão basculante 6m3, em via urbana em leito natural</t>
  </si>
  <si>
    <t>3.5</t>
  </si>
  <si>
    <t>3.6</t>
  </si>
  <si>
    <t>3.7</t>
  </si>
  <si>
    <t>3.8</t>
  </si>
  <si>
    <t>3.9</t>
  </si>
  <si>
    <t>3.10</t>
  </si>
  <si>
    <t>3.11</t>
  </si>
  <si>
    <t>3.12</t>
  </si>
  <si>
    <t>3.13</t>
  </si>
  <si>
    <t>3.14</t>
  </si>
  <si>
    <t>COMPOSIÇÕES</t>
  </si>
  <si>
    <t>Indicador Físico</t>
  </si>
  <si>
    <t>Unid.</t>
  </si>
  <si>
    <t>Custo Unit (R$)</t>
  </si>
  <si>
    <t>Custo Total (R$)</t>
  </si>
  <si>
    <t>C - 002</t>
  </si>
  <si>
    <t>USINAGEM DE CBUQ COM CAP 50/70, PARA CAPA DE ROLAMENTO - Composição baseado no código 72962 (Composição AUXILIAR para as composições abaixo)</t>
  </si>
  <si>
    <t>T</t>
  </si>
  <si>
    <t>Equipamentos</t>
  </si>
  <si>
    <t>PÁ CARREGADEIRA SOBRE RODAS, POTÊNCIA 197 HP, CAPACIDADE DA CAÇAMBA 2,5 A 3,5 M3, PESO OPERACIONAL 18338 KG - CHP DIURNO. AF_06/2014</t>
  </si>
  <si>
    <t>CHP</t>
  </si>
  <si>
    <t>2.1.2</t>
  </si>
  <si>
    <t>TANQUE DE ASFALTO ESTACIONÁRIO COM SERPENTINA, CAPACIDADE 30.000 L - CHP DIURNO. AF_06/2014</t>
  </si>
  <si>
    <t>2.1.3</t>
  </si>
  <si>
    <t>USINA DE MISTURA ASFÁLTICA À QUENTE, TIPO CONTRA FLUXO, PROD 40 A 80 TON/HORA - CHP DIURNO. AF_03/2016</t>
  </si>
  <si>
    <t>Mão de Obra</t>
  </si>
  <si>
    <t>2.2.1</t>
  </si>
  <si>
    <t>SERVENTE COM ENCARGOS COMPLEMENTARES</t>
  </si>
  <si>
    <t xml:space="preserve">Materiais </t>
  </si>
  <si>
    <t>370</t>
  </si>
  <si>
    <t>AREIA MEDIA - POSTO JAZIDA/FORNECEDOR (RETIRADO NA JAZIDA, SEM TRANSPORTE)</t>
  </si>
  <si>
    <t>M³</t>
  </si>
  <si>
    <t>ANP</t>
  </si>
  <si>
    <t>1379</t>
  </si>
  <si>
    <t>CIMENTO PORTLAND COMPOSTO CP II-32</t>
  </si>
  <si>
    <t>KG</t>
  </si>
  <si>
    <t>4720</t>
  </si>
  <si>
    <t>PEDRA BRITADA N. 0, OU PEDRISCO (4,8 A 9,5 MM) POSTO PEDREIRA/FORNECEDOR, SEM FRETE</t>
  </si>
  <si>
    <t>4721</t>
  </si>
  <si>
    <t>PEDRA BRITADA N. 1 (9,5 a 19 MM) POSTO PEDREIRA/FORNECEDOR, SEM FRETE.</t>
  </si>
  <si>
    <t>Sub-Total:</t>
  </si>
  <si>
    <t>C - 003</t>
  </si>
  <si>
    <t>Tapa buraco (Composição baseada no item 3 S 08 100 00 - SICRO Set/2016)</t>
  </si>
  <si>
    <t>R$716.755,73 (Setecentos e dezesseis mil, setecentos e cinquenta e cinco reais e setenta e três centavos)</t>
  </si>
  <si>
    <t>3.1.1</t>
  </si>
  <si>
    <t>COMPACTADOR DE SOLOS DE PERCUSÃO (SOQUETE) COM MOTOR A GASOLINA, POTÊNCIA 3 CV - CHP DIURNO. AF_09/2016</t>
  </si>
  <si>
    <t>3.1.2</t>
  </si>
  <si>
    <t>COMPACTADOR DE SOLOS DE PERCUSSÃO (SOQUETE) COM MOTOR A GASOLINA 4 TEMPOS, POTÊNCIA 4 CV - CHI DIURNO. AF_08/2015</t>
  </si>
  <si>
    <t>CHI</t>
  </si>
  <si>
    <t>3.2.1</t>
  </si>
  <si>
    <t>ENCARREGADO GERAL COM ENCARGOS COMPLEMENTARES</t>
  </si>
  <si>
    <t>3.2.2</t>
  </si>
  <si>
    <t>3.3.1</t>
  </si>
  <si>
    <t>USINAGEM DE CBUQ COM CAP 50/70, PARA CAPA DE ROLAMENTO</t>
  </si>
  <si>
    <t>C - 004</t>
  </si>
  <si>
    <t>CONSTRUÇÃO DE PAVIMENTO COM APLICAÇÃO DE CONCRETO BETUMINOSO USINADO A QUENTE (CBUQ), CAMADA DE ROLAMENTO, COM ESPESSURA DE 3,0 CM EXCLUSIVE TRANSPORTE. AF_03/2017 (Composição baseada no item 95990 - SINAPI)</t>
  </si>
  <si>
    <t>4.1</t>
  </si>
  <si>
    <t>CONCRETO BETUMINOSO USINADO A QUENTE (CBUQ) PARA PAVIMENTACAO ASFALTICA, PADRAO DNIT, FAIXA C, COM CAP 50/70 - AQUISICAO POSTO USINA</t>
  </si>
  <si>
    <t>2,5548000</t>
  </si>
  <si>
    <t>5835</t>
  </si>
  <si>
    <t>4.2</t>
  </si>
  <si>
    <t>VIBROACABADORA DE ASFALTO SOBRE ESTEIRAS, LARGURA DE PAVIMENTAÇÃO 1,90 M A 5,30 M, POTÊNCIA 105 HP CAPACIDADE 450 T/H - CHP DIURNO. AF_11/2014</t>
  </si>
  <si>
    <t>0,0773000</t>
  </si>
  <si>
    <t>5837</t>
  </si>
  <si>
    <t>4.3</t>
  </si>
  <si>
    <t>VIBROACABADORA DE ASFALTO SOBRE ESTEIRAS, LARGURA DE PAVIMENTAÇÃO 1,90 M A 5,30 M, POTÊNCIA 105 HP CAPACIDADE 450 T/H - CHI DIURNO. AF_11/2014</t>
  </si>
  <si>
    <t>0,1581000</t>
  </si>
  <si>
    <t>88314</t>
  </si>
  <si>
    <t>RASTELEIRO COM ENCARGOS COMPLEMENTARES</t>
  </si>
  <si>
    <t>1,8834000</t>
  </si>
  <si>
    <t>91386</t>
  </si>
  <si>
    <t>CAMINHÃO BASCULANTE 10 M3, TRUCADO CABINE SIMPLES, PESO BRUTO TOTAL 23.000 KG, CARGA ÚTIL MÁXIMA 15.935 KG, DISTÂNCIA ENTRE EIXOS 4,80 M, POTÊNCIA 230 CV INCLUSIVE CAÇAMBA METÁLICA - CHP DIURNO. AF_06/2014</t>
  </si>
  <si>
    <t>95631</t>
  </si>
  <si>
    <t>ROLO COMPACTADOR VIBRATORIO TANDEM, ACO LISO, POTENCIA 125 HP, PESO SEM/COM LASTRO 10,20/11,65 T, LARGURA DE TRABALHO 1,73 M - CHP DIURNO. AF_11/2016</t>
  </si>
  <si>
    <t>0,1118000</t>
  </si>
  <si>
    <t>95632</t>
  </si>
  <si>
    <t>ROLO COMPACTADOR VIBRATORIO TANDEM, ACO LISO, POTENCIA 125 HP, PESO SEM/COM LASTRO 10,20/11,65 T, LARGURA DE TRABALHO 1,73 M - CHI DIURNO. AF_11/2016</t>
  </si>
  <si>
    <t>0,1236000</t>
  </si>
  <si>
    <t>96155</t>
  </si>
  <si>
    <t>TRATOR DE PNEUS COM POTÊNCIA DE 85 CV, TRAÇÃO 4X4, COM VASSOURA MECÂNICA ACOPLADA - CHI DIURNO. AF_02/2017</t>
  </si>
  <si>
    <t>0,1785000</t>
  </si>
  <si>
    <t>96157</t>
  </si>
  <si>
    <t>TRATOR DE PNEUS COM POTÊNCIA DE 85 CV, TRAÇÃO 4X4, COM VASSOURA MECÂNICA ACOPLADA - CHP DIURNO. AF_03/2017</t>
  </si>
  <si>
    <t>0,0569000</t>
  </si>
  <si>
    <t>96463</t>
  </si>
  <si>
    <t>ROLO COMPACTADOR DE PNEUS, ESTATICO, PRESSAO VARIAVEL, POTENCIA 110 HP, PESO SEM/COM LASTRO 10,8/27 T, LARGURA DE ROLAGEM 2,30 M - CHP DIURNO. AF_06/2017</t>
  </si>
  <si>
    <t>0,0582000</t>
  </si>
  <si>
    <t>96464</t>
  </si>
  <si>
    <t>ROLO COMPACTADOR DE PNEUS, ESTATICO, PRESSAO VARIAVEL, POTENCIA 110 HP, PESO SEM/COM LASTRO 10,8/27 T, LARGURA DE ROLAGEM 2,30 M - CHI DIURNO. AF_06/2017</t>
  </si>
  <si>
    <t>0,4126000</t>
  </si>
  <si>
    <t>PINTURA DE LIGACAO COM EMULSAO RR-2C (Composição baseada no item 72943 - SINAPI)</t>
  </si>
  <si>
    <t>M²</t>
  </si>
  <si>
    <t>0,5000000</t>
  </si>
  <si>
    <t>83362</t>
  </si>
  <si>
    <t>ESPARGIDOR DE ASFALTO PRESSURIZADO, TANQUE 6 M3 COM ISOLAÇÃO TÉRMICA, AQUECIDO COM 2 MAÇARICOS, COM BARRA ESPARGIDORA 3,60 M, MONTADO SOBRE CAMINHÃO  TOCO, PBT 14.300 KG, POTÊNCIA 185 CV - CHP DIURNO. AF_08/2015</t>
  </si>
  <si>
    <t>0,0018000</t>
  </si>
  <si>
    <t>88316</t>
  </si>
  <si>
    <t>0,0109000</t>
  </si>
  <si>
    <t>96013</t>
  </si>
  <si>
    <t>TRATOR DE PNEUS COM POTÊNCIA DE 122 CV, TRAÇÃO 4X4, COM VASSOURA MECÂNICA ACOPLADA - CHP DIURNO. AF_02/2017</t>
  </si>
  <si>
    <t>0,0004000</t>
  </si>
  <si>
    <t>96014</t>
  </si>
  <si>
    <t>TRATOR DE PNEUS COM POTÊNCIA DE 122 CV, TRAÇÃO 4X4, COM VASSOURA MECÂNICA ACOPLADA - CHI DIURNO. AF_02/2017</t>
  </si>
  <si>
    <t>0,0015000</t>
  </si>
  <si>
    <t>Execução de Imprimação com Asfalto diluído CM-30. AF_09/2017 (Composição baseada no item 96401)</t>
  </si>
  <si>
    <t>VASSOURA MECÂNICA REBOCÁVEL COM ESCOVA CILÍNDRICA, LARGURA ÚTIL DE VARRIMENTO DE 2,44 M - CHP DIURNO. AF_06/2014</t>
  </si>
  <si>
    <t>TRATOR DE PNEUS, POTÊNCIA 85 CV, TRAÇÃO 4X4, PESO COM LASTRO DE 4.675 KG - CHP DIURNO. AF_06/2014</t>
  </si>
  <si>
    <t>TRATOR DE PNEUS, POTÊNCIA 85 CV, TRAÇÃO 4X4, PESO COM LASTRO DE 4.675 KG - CHI DIURNO. AF_06/2014</t>
  </si>
  <si>
    <t>ESPARGIDOR DE ASFALTO PRESSURIZADO, TANQUE 6 M3 COM ISOLAÇÃO TÉRMICA, AQUECIDO COM 2 MAÇARICOS, COM BARRA ESPARGIDORA 3,60 M, MONTADO SOBRE CAMINHÃO  TOCO, PBT 14.300 KG, POTÊNCIA 185 CV - CHI DIURNO. AF_08/2015</t>
  </si>
  <si>
    <t>89035</t>
  </si>
  <si>
    <t>89036</t>
  </si>
  <si>
    <t>91486</t>
  </si>
  <si>
    <t>0,0017000</t>
  </si>
  <si>
    <t>1,2000000</t>
  </si>
  <si>
    <t>0,0010000</t>
  </si>
  <si>
    <t>0,0020000</t>
  </si>
  <si>
    <t>0,0014000</t>
  </si>
  <si>
    <t>4.1.1</t>
  </si>
  <si>
    <t>4.1.2</t>
  </si>
  <si>
    <t>4.1.3</t>
  </si>
  <si>
    <t>4.1.4</t>
  </si>
  <si>
    <t>4.1.5</t>
  </si>
  <si>
    <t>4.2.1</t>
  </si>
  <si>
    <t>1.1.1</t>
  </si>
  <si>
    <t>1.1.2</t>
  </si>
  <si>
    <t>1.1.3</t>
  </si>
  <si>
    <t>1.2.1</t>
  </si>
  <si>
    <t>1.3.1</t>
  </si>
  <si>
    <t>1.3.2</t>
  </si>
  <si>
    <t>1.3.3</t>
  </si>
  <si>
    <t>1.3.4</t>
  </si>
  <si>
    <t>1.3.5</t>
  </si>
  <si>
    <t>2.1.4</t>
  </si>
  <si>
    <t>2.1.5</t>
  </si>
  <si>
    <t>2.1.6</t>
  </si>
  <si>
    <t>2.1.7</t>
  </si>
  <si>
    <t>2.1.8</t>
  </si>
  <si>
    <t>2.1.9</t>
  </si>
  <si>
    <t>2.1.10</t>
  </si>
  <si>
    <t>2.1.11</t>
  </si>
  <si>
    <t>3.1.3</t>
  </si>
  <si>
    <t>4.3.1</t>
  </si>
  <si>
    <t>C - 001</t>
  </si>
  <si>
    <t>Transporte Comercial de Brita</t>
  </si>
  <si>
    <t>Transporte de material asfáltico, com caminhão com capacidade de 30000L em rodovia pavimentada para distâncias médias de transportes superiores a 100km. AF_02/2016 (Transporte de Cimento Asfáltico CAP-50/70)</t>
  </si>
  <si>
    <t>Transporte com Caminhão Basculante de 10m³, em via Pavimentada, DMT até 30km. AF_12/2016 (Transporte de Material de Base)</t>
  </si>
  <si>
    <t>CIMENTO ASFALTICO DE PETROLEO A GRANEL (CAP) 50/70 (SEM ICMS)* Valor referencial Julho 2019</t>
  </si>
  <si>
    <t>Construção de Pavimento com Aplicação de Concreto Betuminoso Usinado a Quente (CBUQ), camada de rolamento com espessura de 3,00cm, exclusive transporte AF_03/2017 - Baseada na Composição item 95990 (Sinapi)</t>
  </si>
  <si>
    <t>EMULSAO ASFALTICA CATIONICA RR-2C PARA USO EM PAVIMENTACAO ASFALTICA (COLETADO CAIXA NA ANP ACRESCIDO DE ICMS) *Valor referencial Julho 2019</t>
  </si>
  <si>
    <t>Pintura de Ligação com Emulsão de RR-2C - Baseada na Composição item 72943 (Sinpai)</t>
  </si>
  <si>
    <t>ASFALTO DILUIDO DE PETROLEO CM-30 (COLETADO CAIXA NA ANP ACRESCIDO DE ICMS) *Valor referencial Julho 2019</t>
  </si>
  <si>
    <t>Execução de Imprimação com Asfalto diluído CM-30. AF_09/2017 - Baseada na Composição 96401 (Sinapi)</t>
  </si>
  <si>
    <t xml:space="preserve">Escavação e carga material 1ª categoria, utilizando trator de esteiras de 110A a 160HP com lâmina, peso operacional  * 13T  e pá carregadeira com 170HP (Material de Jazida) </t>
  </si>
  <si>
    <t>74151/001</t>
  </si>
  <si>
    <t>Pavimentação Av. Claudino Frâncio</t>
  </si>
  <si>
    <t>Trecho do Loteamento Morada do Sol</t>
  </si>
  <si>
    <t xml:space="preserve">Local: Avenida Claudino Frâncio </t>
  </si>
  <si>
    <t>Tipo de intervenção: Pavimentação</t>
  </si>
  <si>
    <t>Prazo de Execução: 30 dias</t>
  </si>
  <si>
    <t>Área: 1.292,84m²</t>
  </si>
  <si>
    <t>Responsável Técnico: Eng. Civil Cassiane Pellizzaro Claus</t>
  </si>
  <si>
    <t>DRENAGEM DE ÁGUAS PLUVIAIS</t>
  </si>
  <si>
    <t>Boca de Lobo em Alvaenaria tijolo maciço, revestida com argamassa de cimento e areia  1:3, sobre lastro de concreto 10cm e  tampa de concreto armadoSOBRE LASTRO DE CONCRETO 10CM E TAMPA DE CONCRETO ARMADO</t>
  </si>
  <si>
    <t>3.15</t>
  </si>
  <si>
    <t xml:space="preserve">Boletins de referência: SINAPI/ Setembro 2019  s/ desoneração </t>
  </si>
  <si>
    <t>,</t>
  </si>
  <si>
    <t>Sorriso, Novembro 2019</t>
  </si>
  <si>
    <t>Data: 11/11/2019</t>
  </si>
  <si>
    <t>Cassiane Pellizzaro Claus</t>
  </si>
  <si>
    <t>Eng. Civil RNP 1211015173</t>
  </si>
  <si>
    <t>Guia (meio fio) concreto e sarjeta, moldada in loco em trecho reto com extrusora, 15cm base x 30cm altura.AF_06/2016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</si>
</sst>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4" formatCode="_-&quot;R$&quot;\ * #,##0.00_-;\-&quot;R$&quot;\ * #,##0.00_-;_-&quot;R$&quot;\ * &quot;-&quot;??_-;_-@_-"/>
    <numFmt numFmtId="43" formatCode="_-* #,##0.00_-;\-* #,##0.00_-;_-* &quot;-&quot;??_-;_-@_-"/>
    <numFmt numFmtId="164" formatCode="&quot;R$ &quot;#,##0.00_);\(&quot;R$ &quot;#,##0.00\)"/>
    <numFmt numFmtId="165" formatCode="_(* #,##0.00_);_(* \(#,##0.00\);_(* &quot;-&quot;??_);_(@_)"/>
    <numFmt numFmtId="166" formatCode="_(&quot;R$&quot;* #,##0.00_);_(&quot;R$&quot;* \(#,##0.00\);_(&quot;R$&quot;* &quot;-&quot;??_);_(@_)"/>
    <numFmt numFmtId="167" formatCode="&quot;Cr$&quot;#,##0_);\(&quot;Cr$&quot;#,##0\)"/>
    <numFmt numFmtId="168" formatCode="#,##0.0000"/>
    <numFmt numFmtId="169" formatCode="#,##0.000"/>
    <numFmt numFmtId="170" formatCode="_(* #,##0.000_);_(* \(#,##0.000\);_(* &quot;-&quot;??_);_(@_)"/>
    <numFmt numFmtId="171" formatCode="_(* #,##0.0000_);_(* \(#,##0.0000\);_(* &quot;-&quot;??_);_(@_)"/>
    <numFmt numFmtId="172" formatCode="_(* #,##0.00000_);_(* \(#,##0.00000\);_(* &quot;-&quot;??_);_(@_)"/>
    <numFmt numFmtId="173" formatCode="_(* #,##0.0_);_(* \(#,##0.0\);_(* &quot;-&quot;??_);_(@_)"/>
    <numFmt numFmtId="174" formatCode="_(* #,##0_);_(* \(#,##0\);_(* &quot;-&quot;??_);_(@_)"/>
    <numFmt numFmtId="175" formatCode="dd\-mmm\-\y\y"/>
    <numFmt numFmtId="176" formatCode="mmmm\-\y\y"/>
    <numFmt numFmtId="177" formatCode="d\ \ &quot;de&quot;\ mmmm\ &quot;de&quot;\ \y\y\y\y"/>
    <numFmt numFmtId="178" formatCode="mmm\-\y\y"/>
    <numFmt numFmtId="179" formatCode="_(&quot;R$&quot;* \ #,##0.00_);_(&quot;R$&quot;* \(#,##0.00\);_(&quot;R$&quot;* &quot;-&quot;??_);_(@_)"/>
    <numFmt numFmtId="180" formatCode="&quot;Local e Data: Juara-MT,&quot;\ dd\ &quot;de&quot;\ mmmm\ &quot;de&quot;\ \y\y\y\y\."/>
    <numFmt numFmtId="181" formatCode="#,##0.00;[Red]#,##0.00"/>
    <numFmt numFmtId="182" formatCode="_([$€]* #,##0.00_);_([$€]* \(#,##0.00\);_([$€]* &quot;-&quot;??_);_(@_)"/>
    <numFmt numFmtId="185" formatCode="_(&quot;R$ &quot;* #,##0.00_);_(&quot;R$ &quot;* \(#,##0.00\);_(&quot;R$ &quot;* &quot;-&quot;??_);_(@_)"/>
    <numFmt numFmtId="186" formatCode="_-&quot;$&quot;* #,##0_-;\-&quot;$&quot;* #,##0_-;_-&quot;$&quot;* &quot;-&quot;_-;_-@_-"/>
    <numFmt numFmtId="187" formatCode="_-&quot;$&quot;* #,##0.00_-;\-&quot;$&quot;* #,##0.00_-;_-&quot;$&quot;* &quot;-&quot;??_-;_-@_-"/>
    <numFmt numFmtId="188" formatCode="_([$€-2]* #,##0.00_);_([$€-2]* \(#,##0.00\);_([$€-2]* &quot;-&quot;??_)"/>
    <numFmt numFmtId="189" formatCode="_ * #,##0_ ;_ * \-#,##0_ ;_ * &quot;-&quot;_ ;_ @_ "/>
    <numFmt numFmtId="190" formatCode="_ * #,##0.00_ ;_ * \-#,##0.00_ ;_ * &quot;-&quot;??_ ;_ @_ "/>
    <numFmt numFmtId="191" formatCode="_ &quot;S/&quot;* #,##0_ ;_ &quot;S/&quot;* \-#,##0_ ;_ &quot;S/&quot;* &quot;-&quot;_ ;_ @_ "/>
    <numFmt numFmtId="192" formatCode="_ &quot;S/&quot;* #,##0.00_ ;_ &quot;S/&quot;* \-#,##0.00_ ;_ &quot;S/&quot;* &quot;-&quot;??_ ;_ @_ "/>
    <numFmt numFmtId="193" formatCode="_-* #,##0.00\ _E_s_c_._-;\-* #,##0.00\ _E_s_c_._-;_-* \-??\ _E_s_c_._-;_-@_-"/>
    <numFmt numFmtId="195" formatCode="#,##0.0000;[Red]\-#,##0.0000"/>
    <numFmt numFmtId="196" formatCode="#,##0.000;[Red]\-#,##0.000"/>
    <numFmt numFmtId="197" formatCode="#,##0.00000;[Red]\-#,##0.00000"/>
    <numFmt numFmtId="198" formatCode="#,##0.00_ ;[Red]\-#,##0.00\ "/>
  </numFmts>
  <fonts count="158">
    <font>
      <sz val="9"/>
      <name val="Arial"/>
    </font>
    <font>
      <sz val="11"/>
      <color theme="1"/>
      <name val="Calibri"/>
      <family val="2"/>
      <scheme val="minor"/>
    </font>
    <font>
      <sz val="11"/>
      <color theme="1"/>
      <name val="Calibri"/>
      <family val="2"/>
      <scheme val="minor"/>
    </font>
    <font>
      <sz val="11"/>
      <color indexed="8"/>
      <name val="Calibri"/>
      <family val="2"/>
    </font>
    <font>
      <b/>
      <sz val="9"/>
      <name val="Arial"/>
      <family val="2"/>
    </font>
    <font>
      <sz val="9"/>
      <name val="Arial"/>
      <family val="2"/>
    </font>
    <font>
      <b/>
      <sz val="10"/>
      <name val="Arial"/>
      <family val="2"/>
    </font>
    <font>
      <sz val="8"/>
      <name val="Arial"/>
      <family val="2"/>
    </font>
    <font>
      <b/>
      <sz val="8"/>
      <name val="Arial"/>
      <family val="2"/>
    </font>
    <font>
      <b/>
      <sz val="8"/>
      <name val="Arial"/>
      <family val="2"/>
    </font>
    <font>
      <b/>
      <sz val="12"/>
      <name val="Arial"/>
      <family val="2"/>
    </font>
    <font>
      <sz val="8"/>
      <name val="Arial"/>
      <family val="2"/>
    </font>
    <font>
      <sz val="12"/>
      <name val="Braggadocio"/>
      <family val="5"/>
    </font>
    <font>
      <b/>
      <sz val="9"/>
      <color indexed="10"/>
      <name val="Arial"/>
      <family val="2"/>
    </font>
    <font>
      <sz val="10"/>
      <name val="Arial"/>
      <family val="2"/>
    </font>
    <font>
      <sz val="10"/>
      <name val="Arial"/>
      <family val="2"/>
    </font>
    <font>
      <b/>
      <sz val="9"/>
      <name val="Arial"/>
      <family val="2"/>
    </font>
    <font>
      <sz val="9"/>
      <color indexed="10"/>
      <name val="Arial"/>
      <family val="2"/>
    </font>
    <font>
      <sz val="9"/>
      <name val="Arial"/>
      <family val="2"/>
    </font>
    <font>
      <sz val="8"/>
      <name val="Tahoma"/>
      <family val="2"/>
    </font>
    <font>
      <sz val="9"/>
      <name val="Arial Rounded MT Bold"/>
      <family val="2"/>
    </font>
    <font>
      <b/>
      <sz val="9"/>
      <color indexed="10"/>
      <name val="Arial"/>
      <family val="2"/>
    </font>
    <font>
      <sz val="10"/>
      <name val="Courier"/>
      <family val="3"/>
    </font>
    <font>
      <sz val="10"/>
      <name val="Tahoma"/>
      <family val="2"/>
    </font>
    <font>
      <sz val="9"/>
      <name val="Tahoma"/>
      <family val="2"/>
    </font>
    <font>
      <b/>
      <sz val="10"/>
      <name val="Tahoma"/>
      <family val="2"/>
    </font>
    <font>
      <b/>
      <sz val="8"/>
      <name val="Tahoma"/>
      <family val="2"/>
    </font>
    <font>
      <sz val="12"/>
      <name val="Tahoma"/>
      <family val="2"/>
    </font>
    <font>
      <b/>
      <sz val="12"/>
      <name val="Tahoma"/>
      <family val="2"/>
    </font>
    <font>
      <b/>
      <sz val="9"/>
      <name val="Tahoma"/>
      <family val="2"/>
    </font>
    <font>
      <sz val="14"/>
      <name val="Tahoma"/>
      <family val="2"/>
    </font>
    <font>
      <sz val="8"/>
      <name val="Symbol"/>
      <family val="1"/>
      <charset val="2"/>
    </font>
    <font>
      <sz val="7"/>
      <name val="Tahoma"/>
      <family val="2"/>
    </font>
    <font>
      <sz val="8"/>
      <color indexed="9"/>
      <name val="Arial"/>
      <family val="2"/>
    </font>
    <font>
      <b/>
      <sz val="8"/>
      <color indexed="10"/>
      <name val="Arial"/>
      <family val="2"/>
    </font>
    <font>
      <b/>
      <sz val="11"/>
      <name val="Tahoma"/>
      <family val="2"/>
    </font>
    <font>
      <b/>
      <sz val="8"/>
      <color indexed="9"/>
      <name val="Arial"/>
      <family val="2"/>
    </font>
    <font>
      <b/>
      <sz val="10"/>
      <color indexed="9"/>
      <name val="Arial Rounded MT Bold"/>
      <family val="2"/>
    </font>
    <font>
      <b/>
      <sz val="7"/>
      <name val="Tahoma"/>
      <family val="2"/>
    </font>
    <font>
      <sz val="6"/>
      <name val="Tahoma"/>
      <family val="2"/>
    </font>
    <font>
      <b/>
      <sz val="9"/>
      <color indexed="9"/>
      <name val="Arial"/>
      <family val="2"/>
    </font>
    <font>
      <b/>
      <sz val="8"/>
      <color indexed="17"/>
      <name val="Tahoma"/>
      <family val="2"/>
    </font>
    <font>
      <vertAlign val="superscript"/>
      <sz val="8"/>
      <name val="Tahoma"/>
      <family val="2"/>
    </font>
    <font>
      <sz val="9"/>
      <color indexed="9"/>
      <name val="Arial"/>
      <family val="2"/>
    </font>
    <font>
      <b/>
      <sz val="8"/>
      <color indexed="12"/>
      <name val="Arial"/>
      <family val="2"/>
    </font>
    <font>
      <b/>
      <sz val="8"/>
      <color indexed="17"/>
      <name val="Arial"/>
      <family val="2"/>
    </font>
    <font>
      <sz val="14"/>
      <name val="Braggadocio"/>
      <family val="5"/>
    </font>
    <font>
      <sz val="12"/>
      <name val="Arial"/>
      <family val="2"/>
    </font>
    <font>
      <sz val="11"/>
      <name val="Arial"/>
      <family val="2"/>
    </font>
    <font>
      <u/>
      <sz val="9"/>
      <name val="Arial"/>
      <family val="2"/>
    </font>
    <font>
      <sz val="8"/>
      <color indexed="10"/>
      <name val="Arial"/>
      <family val="2"/>
    </font>
    <font>
      <sz val="12"/>
      <name val="Arial"/>
      <family val="2"/>
    </font>
    <font>
      <b/>
      <sz val="7"/>
      <color indexed="17"/>
      <name val="Arial"/>
      <family val="2"/>
    </font>
    <font>
      <u/>
      <sz val="15"/>
      <name val="Arial"/>
      <family val="2"/>
    </font>
    <font>
      <b/>
      <i/>
      <sz val="8"/>
      <name val="Arial"/>
      <family val="2"/>
    </font>
    <font>
      <i/>
      <sz val="8"/>
      <name val="Arial"/>
      <family val="2"/>
    </font>
    <font>
      <b/>
      <i/>
      <sz val="8"/>
      <name val="Tahoma"/>
      <family val="2"/>
    </font>
    <font>
      <b/>
      <sz val="11"/>
      <name val="Arial"/>
      <family val="2"/>
    </font>
    <font>
      <sz val="11"/>
      <name val="Arial"/>
      <family val="2"/>
    </font>
    <font>
      <sz val="9"/>
      <color indexed="12"/>
      <name val="Arial"/>
      <family val="2"/>
    </font>
    <font>
      <b/>
      <i/>
      <sz val="9"/>
      <name val="Arial"/>
      <family val="2"/>
    </font>
    <font>
      <b/>
      <sz val="8"/>
      <color indexed="9"/>
      <name val="Tahoma"/>
      <family val="2"/>
    </font>
    <font>
      <sz val="8"/>
      <color indexed="9"/>
      <name val="Tahoma"/>
      <family val="2"/>
    </font>
    <font>
      <b/>
      <sz val="8"/>
      <color indexed="10"/>
      <name val="Tahoma"/>
      <family val="2"/>
    </font>
    <font>
      <sz val="8"/>
      <color indexed="10"/>
      <name val="Tahoma"/>
      <family val="2"/>
    </font>
    <font>
      <sz val="9"/>
      <color indexed="52"/>
      <name val="Arial"/>
      <family val="2"/>
    </font>
    <font>
      <b/>
      <i/>
      <sz val="8"/>
      <color indexed="12"/>
      <name val="Arial"/>
      <family val="2"/>
    </font>
    <font>
      <b/>
      <sz val="9"/>
      <color indexed="10"/>
      <name val="Tahoma"/>
      <family val="2"/>
    </font>
    <font>
      <b/>
      <sz val="11"/>
      <color indexed="10"/>
      <name val="Tahoma"/>
      <family val="2"/>
    </font>
    <font>
      <sz val="10"/>
      <name val="MS Sans Serif"/>
      <family val="2"/>
    </font>
    <font>
      <sz val="18"/>
      <name val="MS Sans Serif"/>
      <family val="2"/>
    </font>
    <font>
      <sz val="12"/>
      <name val="Times New Roman"/>
      <family val="1"/>
    </font>
    <font>
      <sz val="8"/>
      <name val="MS Sans Serif"/>
      <family val="2"/>
    </font>
    <font>
      <sz val="12"/>
      <name val="MS Sans Serif"/>
      <family val="2"/>
    </font>
    <font>
      <b/>
      <sz val="8"/>
      <name val="MS Sans Serif"/>
      <family val="2"/>
    </font>
    <font>
      <sz val="13.5"/>
      <name val="MS Sans Serif"/>
      <family val="2"/>
    </font>
    <font>
      <sz val="14"/>
      <name val="MS Sans Serif"/>
      <family val="2"/>
    </font>
    <font>
      <sz val="9"/>
      <name val="Arial"/>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0"/>
      <name val="Gill Sans MT"/>
      <family val="2"/>
    </font>
    <font>
      <sz val="9"/>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0"/>
      <name val="BERNHARD"/>
    </font>
    <font>
      <sz val="10"/>
      <name val="Helv"/>
    </font>
    <font>
      <sz val="1"/>
      <color indexed="8"/>
      <name val="Courier"/>
      <family val="3"/>
    </font>
    <font>
      <b/>
      <sz val="1"/>
      <color indexed="8"/>
      <name val="Courier"/>
      <family val="3"/>
    </font>
    <font>
      <sz val="10"/>
      <name val="Helv"/>
      <charset val="204"/>
    </font>
    <font>
      <sz val="7"/>
      <name val="Small Fonts"/>
      <family val="2"/>
    </font>
    <font>
      <sz val="11"/>
      <color rgb="FF000000"/>
      <name val="Calibri"/>
      <family val="2"/>
      <scheme val="minor"/>
    </font>
    <font>
      <sz val="10"/>
      <name val="Times New Roman"/>
      <family val="1"/>
    </font>
    <font>
      <sz val="10"/>
      <name val="Times New Roman"/>
      <family val="1"/>
      <charset val="204"/>
    </font>
    <font>
      <sz val="10"/>
      <name val="Arial"/>
      <family val="2"/>
      <charset val="1"/>
    </font>
    <font>
      <sz val="8"/>
      <name val="Helv"/>
    </font>
    <font>
      <sz val="9"/>
      <name val="Arial"/>
    </font>
    <font>
      <b/>
      <i/>
      <sz val="10"/>
      <name val="Gill Sans MT"/>
      <family val="2"/>
    </font>
    <font>
      <sz val="18"/>
      <name val="Candara"/>
      <family val="2"/>
    </font>
    <font>
      <sz val="10"/>
      <name val="Candara"/>
      <family val="2"/>
    </font>
    <font>
      <sz val="9"/>
      <name val="Candara"/>
      <family val="2"/>
    </font>
    <font>
      <sz val="8"/>
      <color indexed="8"/>
      <name val="Courier"/>
      <family val="3"/>
    </font>
    <font>
      <sz val="8"/>
      <name val="Courier"/>
      <family val="3"/>
    </font>
    <font>
      <sz val="10"/>
      <color indexed="8"/>
      <name val="Gill Sans MT"/>
      <family val="2"/>
    </font>
    <font>
      <sz val="12"/>
      <name val="Gill Sans MT"/>
      <family val="2"/>
    </font>
    <font>
      <sz val="8"/>
      <name val="Gill Sans MT"/>
      <family val="2"/>
    </font>
    <font>
      <sz val="10"/>
      <name val="Courier New"/>
      <family val="3"/>
    </font>
    <font>
      <b/>
      <sz val="18"/>
      <name val="Courier New"/>
      <family val="3"/>
    </font>
    <font>
      <b/>
      <sz val="16"/>
      <name val="Courier New"/>
      <family val="3"/>
    </font>
    <font>
      <b/>
      <sz val="12"/>
      <name val="Courier New"/>
      <family val="3"/>
    </font>
    <font>
      <b/>
      <sz val="11"/>
      <name val="Courier New"/>
      <family val="3"/>
    </font>
    <font>
      <sz val="9"/>
      <name val="Courier New"/>
      <family val="3"/>
    </font>
    <font>
      <b/>
      <sz val="9"/>
      <name val="Courier New"/>
      <family val="3"/>
    </font>
    <font>
      <b/>
      <sz val="14"/>
      <name val="Courier New"/>
      <family val="3"/>
    </font>
    <font>
      <b/>
      <sz val="10"/>
      <name val="Courier New"/>
      <family val="3"/>
    </font>
    <font>
      <b/>
      <sz val="12"/>
      <color rgb="FFFF0000"/>
      <name val="Courier New"/>
      <family val="3"/>
    </font>
    <font>
      <sz val="10"/>
      <color rgb="FFFF0000"/>
      <name val="Courier New"/>
      <family val="3"/>
    </font>
    <font>
      <b/>
      <sz val="10"/>
      <color rgb="FFFF0000"/>
      <name val="Courier New"/>
      <family val="3"/>
    </font>
    <font>
      <b/>
      <sz val="24"/>
      <name val="Courier New"/>
      <family val="3"/>
    </font>
    <font>
      <b/>
      <sz val="26"/>
      <name val="Courier New"/>
      <family val="3"/>
    </font>
    <font>
      <i/>
      <sz val="11"/>
      <name val="Courier New"/>
      <family val="3"/>
    </font>
    <font>
      <b/>
      <i/>
      <sz val="10"/>
      <name val="Courier New"/>
      <family val="3"/>
    </font>
    <font>
      <sz val="9"/>
      <color theme="1"/>
      <name val="Courier New"/>
      <family val="3"/>
    </font>
  </fonts>
  <fills count="8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1"/>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12"/>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48"/>
        <bgColor indexed="64"/>
      </patternFill>
    </fill>
    <fill>
      <patternFill patternType="solid">
        <fgColor indexed="42"/>
        <bgColor indexed="64"/>
      </patternFill>
    </fill>
    <fill>
      <patternFill patternType="solid">
        <fgColor indexed="53"/>
        <bgColor indexed="64"/>
      </patternFill>
    </fill>
    <fill>
      <patternFill patternType="solid">
        <fgColor indexed="62"/>
        <bgColor indexed="64"/>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49"/>
        <bgColor indexed="64"/>
      </patternFill>
    </fill>
    <fill>
      <patternFill patternType="solid">
        <fgColor indexed="17"/>
        <bgColor indexed="64"/>
      </patternFill>
    </fill>
    <fill>
      <patternFill patternType="solid">
        <fgColor indexed="46"/>
        <bgColor indexed="64"/>
      </patternFill>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s>
  <borders count="1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double">
        <color indexed="12"/>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thin">
        <color indexed="64"/>
      </top>
      <bottom style="hair">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76">
    <xf numFmtId="0" fontId="0" fillId="0" borderId="0"/>
    <xf numFmtId="165" fontId="7"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1"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6" borderId="0" applyNumberFormat="0" applyBorder="0" applyAlignment="0" applyProtection="0"/>
    <xf numFmtId="0" fontId="78" fillId="18" borderId="0" applyNumberFormat="0" applyBorder="0" applyAlignment="0" applyProtection="0"/>
    <xf numFmtId="0" fontId="78" fillId="12" borderId="0" applyNumberFormat="0" applyBorder="0" applyAlignment="0" applyProtection="0"/>
    <xf numFmtId="0" fontId="78" fillId="3" borderId="0" applyNumberFormat="0" applyBorder="0" applyAlignment="0" applyProtection="0"/>
    <xf numFmtId="0" fontId="78" fillId="6" borderId="0" applyNumberFormat="0" applyBorder="0" applyAlignment="0" applyProtection="0"/>
    <xf numFmtId="0" fontId="78" fillId="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8" borderId="0" applyNumberFormat="0" applyBorder="0" applyAlignment="0" applyProtection="0"/>
    <xf numFmtId="0" fontId="84" fillId="3" borderId="0" applyNumberFormat="0" applyBorder="0" applyAlignment="0" applyProtection="0"/>
    <xf numFmtId="0" fontId="79" fillId="6" borderId="0" applyNumberFormat="0" applyBorder="0" applyAlignment="0" applyProtection="0"/>
    <xf numFmtId="0" fontId="93" fillId="22" borderId="1" applyNumberFormat="0" applyAlignment="0" applyProtection="0"/>
    <xf numFmtId="0" fontId="80" fillId="23" borderId="1" applyNumberFormat="0" applyAlignment="0" applyProtection="0"/>
    <xf numFmtId="0" fontId="81" fillId="24" borderId="2" applyNumberFormat="0" applyAlignment="0" applyProtection="0"/>
    <xf numFmtId="0" fontId="82" fillId="0" borderId="3" applyNumberFormat="0" applyFill="0" applyAlignment="0" applyProtection="0"/>
    <xf numFmtId="0" fontId="81" fillId="24" borderId="2" applyNumberFormat="0" applyAlignment="0" applyProtection="0"/>
    <xf numFmtId="0" fontId="78" fillId="25" borderId="0" applyNumberFormat="0" applyBorder="0" applyAlignment="0" applyProtection="0"/>
    <xf numFmtId="0" fontId="78" fillId="18" borderId="0" applyNumberFormat="0" applyBorder="0" applyAlignment="0" applyProtection="0"/>
    <xf numFmtId="0" fontId="78" fillId="12" borderId="0" applyNumberFormat="0" applyBorder="0" applyAlignment="0" applyProtection="0"/>
    <xf numFmtId="0" fontId="78" fillId="26" borderId="0" applyNumberFormat="0" applyBorder="0" applyAlignment="0" applyProtection="0"/>
    <xf numFmtId="0" fontId="78" fillId="16" borderId="0" applyNumberFormat="0" applyBorder="0" applyAlignment="0" applyProtection="0"/>
    <xf numFmtId="0" fontId="78" fillId="20" borderId="0" applyNumberFormat="0" applyBorder="0" applyAlignment="0" applyProtection="0"/>
    <xf numFmtId="0" fontId="83" fillId="13" borderId="1" applyNumberFormat="0" applyAlignment="0" applyProtection="0"/>
    <xf numFmtId="182" fontId="5" fillId="0" borderId="0" applyFont="0" applyFill="0" applyBorder="0" applyAlignment="0" applyProtection="0"/>
    <xf numFmtId="0" fontId="3" fillId="0" borderId="0"/>
    <xf numFmtId="0" fontId="3" fillId="0" borderId="0"/>
    <xf numFmtId="0" fontId="87" fillId="0" borderId="0" applyNumberFormat="0" applyFill="0" applyBorder="0" applyAlignment="0" applyProtection="0"/>
    <xf numFmtId="0" fontId="79" fillId="4" borderId="0" applyNumberFormat="0" applyBorder="0" applyAlignment="0" applyProtection="0"/>
    <xf numFmtId="0" fontId="94" fillId="0" borderId="4" applyNumberFormat="0" applyFill="0" applyAlignment="0" applyProtection="0"/>
    <xf numFmtId="0" fontId="95" fillId="0" borderId="5" applyNumberFormat="0" applyFill="0" applyAlignment="0" applyProtection="0"/>
    <xf numFmtId="0" fontId="96" fillId="0" borderId="6" applyNumberFormat="0" applyFill="0" applyAlignment="0" applyProtection="0"/>
    <xf numFmtId="0" fontId="96" fillId="0" borderId="0" applyNumberFormat="0" applyFill="0" applyBorder="0" applyAlignment="0" applyProtection="0"/>
    <xf numFmtId="0" fontId="84" fillId="5" borderId="0" applyNumberFormat="0" applyBorder="0" applyAlignment="0" applyProtection="0"/>
    <xf numFmtId="0" fontId="22" fillId="0" borderId="0"/>
    <xf numFmtId="0" fontId="83" fillId="7" borderId="1" applyNumberFormat="0" applyAlignment="0" applyProtection="0"/>
    <xf numFmtId="0" fontId="97" fillId="0" borderId="7" applyNumberFormat="0" applyFill="0" applyAlignment="0" applyProtection="0"/>
    <xf numFmtId="44" fontId="77" fillId="0" borderId="0" applyFont="0" applyFill="0" applyBorder="0" applyAlignment="0" applyProtection="0"/>
    <xf numFmtId="185" fontId="14" fillId="0" borderId="0" applyFont="0" applyFill="0" applyBorder="0" applyAlignment="0" applyProtection="0"/>
    <xf numFmtId="44" fontId="102" fillId="0" borderId="0" applyFont="0" applyFill="0" applyBorder="0" applyAlignment="0" applyProtection="0"/>
    <xf numFmtId="0" fontId="85" fillId="13" borderId="0" applyNumberFormat="0" applyBorder="0" applyAlignment="0" applyProtection="0"/>
    <xf numFmtId="0" fontId="98" fillId="13" borderId="0" applyNumberFormat="0" applyBorder="0" applyAlignment="0" applyProtection="0"/>
    <xf numFmtId="0" fontId="69" fillId="0" borderId="0"/>
    <xf numFmtId="0" fontId="102" fillId="0" borderId="0"/>
    <xf numFmtId="0" fontId="102" fillId="0" borderId="0"/>
    <xf numFmtId="0" fontId="102" fillId="0" borderId="0"/>
    <xf numFmtId="0" fontId="69" fillId="0" borderId="0"/>
    <xf numFmtId="0" fontId="5" fillId="0" borderId="0"/>
    <xf numFmtId="0" fontId="5" fillId="0" borderId="0"/>
    <xf numFmtId="0" fontId="5" fillId="0" borderId="0"/>
    <xf numFmtId="0" fontId="14" fillId="0" borderId="0"/>
    <xf numFmtId="0" fontId="101"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15" fillId="0" borderId="0"/>
    <xf numFmtId="0" fontId="11" fillId="0" borderId="0"/>
    <xf numFmtId="0" fontId="15" fillId="0" borderId="0"/>
    <xf numFmtId="0" fontId="11" fillId="0" borderId="0"/>
    <xf numFmtId="0" fontId="69" fillId="10" borderId="8" applyNumberFormat="0" applyFont="0" applyAlignment="0" applyProtection="0"/>
    <xf numFmtId="0" fontId="14" fillId="10" borderId="8" applyNumberFormat="0" applyFont="0" applyAlignment="0" applyProtection="0"/>
    <xf numFmtId="0" fontId="86" fillId="22" borderId="9" applyNumberFormat="0" applyAlignment="0" applyProtection="0"/>
    <xf numFmtId="9" fontId="7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5" fillId="0" borderId="0" applyFont="0" applyFill="0" applyBorder="0" applyAlignment="0" applyProtection="0"/>
    <xf numFmtId="0" fontId="86" fillId="23" borderId="9" applyNumberFormat="0" applyAlignment="0" applyProtection="0"/>
    <xf numFmtId="40" fontId="69" fillId="0" borderId="0" applyFont="0" applyFill="0" applyBorder="0" applyAlignment="0" applyProtection="0"/>
    <xf numFmtId="168" fontId="14" fillId="0" borderId="0" applyFill="0" applyBorder="0" applyAlignment="0" applyProtection="0"/>
    <xf numFmtId="40" fontId="69" fillId="0" borderId="0" applyFont="0" applyFill="0" applyBorder="0" applyAlignment="0" applyProtection="0"/>
    <xf numFmtId="165" fontId="5" fillId="0" borderId="0" applyFont="0" applyFill="0" applyBorder="0" applyAlignment="0" applyProtection="0"/>
    <xf numFmtId="0" fontId="82" fillId="0" borderId="0" applyNumberFormat="0" applyFill="0" applyBorder="0" applyAlignment="0" applyProtection="0"/>
    <xf numFmtId="0" fontId="87" fillId="0" borderId="0" applyNumberFormat="0" applyFill="0" applyBorder="0" applyAlignment="0" applyProtection="0"/>
    <xf numFmtId="0" fontId="99" fillId="0" borderId="0" applyNumberFormat="0" applyFill="0" applyBorder="0" applyAlignment="0" applyProtection="0"/>
    <xf numFmtId="0" fontId="89" fillId="0" borderId="11" applyNumberFormat="0" applyFill="0" applyAlignment="0" applyProtection="0"/>
    <xf numFmtId="0" fontId="89" fillId="0" borderId="10" applyNumberFormat="0" applyFill="0" applyAlignment="0" applyProtection="0"/>
    <xf numFmtId="0" fontId="90" fillId="0" borderId="12" applyNumberFormat="0" applyFill="0" applyAlignment="0" applyProtection="0"/>
    <xf numFmtId="0" fontId="91" fillId="0" borderId="13"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92" fillId="0" borderId="14" applyNumberFormat="0" applyFill="0" applyAlignment="0" applyProtection="0"/>
    <xf numFmtId="165" fontId="5" fillId="0" borderId="0" applyFont="0" applyFill="0" applyBorder="0" applyAlignment="0" applyProtection="0"/>
    <xf numFmtId="40" fontId="69" fillId="0" borderId="0" applyFont="0" applyFill="0" applyBorder="0" applyAlignment="0" applyProtection="0"/>
    <xf numFmtId="165" fontId="14" fillId="0" borderId="0" applyFont="0" applyFill="0" applyBorder="0" applyAlignment="0" applyProtection="0"/>
    <xf numFmtId="43" fontId="102" fillId="0" borderId="0" applyFont="0" applyFill="0" applyBorder="0" applyAlignment="0" applyProtection="0"/>
    <xf numFmtId="0" fontId="82" fillId="0" borderId="0" applyNumberFormat="0" applyFill="0" applyBorder="0" applyAlignment="0" applyProtection="0"/>
    <xf numFmtId="0" fontId="69" fillId="0" borderId="0"/>
    <xf numFmtId="9" fontId="5" fillId="0" borderId="0" applyFont="0" applyFill="0" applyBorder="0" applyAlignment="0" applyProtection="0"/>
    <xf numFmtId="44" fontId="5" fillId="0" borderId="0" applyFont="0" applyFill="0" applyBorder="0" applyAlignment="0" applyProtection="0"/>
    <xf numFmtId="9" fontId="119" fillId="0" borderId="0" applyFont="0" applyFill="0" applyBorder="0" applyAlignment="0" applyProtection="0"/>
    <xf numFmtId="166" fontId="119" fillId="0" borderId="0" applyFont="0" applyFill="0" applyBorder="0" applyAlignment="0" applyProtection="0"/>
    <xf numFmtId="9" fontId="69"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5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6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6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71" borderId="0" applyNumberFormat="0" applyBorder="0" applyAlignment="0" applyProtection="0"/>
    <xf numFmtId="0" fontId="2" fillId="7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 fillId="7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6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7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76"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80"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118" fillId="61"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118" fillId="65"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118" fillId="69"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118" fillId="73"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118" fillId="7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118" fillId="81" borderId="0" applyNumberFormat="0" applyBorder="0" applyAlignment="0" applyProtection="0"/>
    <xf numFmtId="0" fontId="79" fillId="4" borderId="0" applyNumberFormat="0" applyBorder="0" applyAlignment="0" applyProtection="0"/>
    <xf numFmtId="0" fontId="79" fillId="4" borderId="0" applyNumberFormat="0" applyBorder="0" applyAlignment="0" applyProtection="0"/>
    <xf numFmtId="0" fontId="107" fillId="51" borderId="0" applyNumberFormat="0" applyBorder="0" applyAlignment="0" applyProtection="0"/>
    <xf numFmtId="0" fontId="93" fillId="22" borderId="1" applyNumberFormat="0" applyAlignment="0" applyProtection="0"/>
    <xf numFmtId="0" fontId="93" fillId="22" borderId="1" applyNumberFormat="0" applyAlignment="0" applyProtection="0"/>
    <xf numFmtId="0" fontId="112" fillId="55" borderId="99" applyNumberFormat="0" applyAlignment="0" applyProtection="0"/>
    <xf numFmtId="0" fontId="114" fillId="56" borderId="102" applyNumberFormat="0" applyAlignment="0" applyProtection="0"/>
    <xf numFmtId="0" fontId="97" fillId="0" borderId="7" applyNumberFormat="0" applyFill="0" applyAlignment="0" applyProtection="0"/>
    <xf numFmtId="0" fontId="97" fillId="0" borderId="7" applyNumberFormat="0" applyFill="0" applyAlignment="0" applyProtection="0"/>
    <xf numFmtId="0" fontId="113" fillId="0" borderId="101" applyNumberFormat="0" applyFill="0" applyAlignment="0" applyProtection="0"/>
    <xf numFmtId="0" fontId="120" fillId="0" borderId="0"/>
    <xf numFmtId="0" fontId="121" fillId="0" borderId="0"/>
    <xf numFmtId="0" fontId="120" fillId="0" borderId="0"/>
    <xf numFmtId="0" fontId="121" fillId="0" borderId="0"/>
    <xf numFmtId="186" fontId="119" fillId="0" borderId="0" applyFont="0" applyFill="0" applyBorder="0" applyAlignment="0" applyProtection="0"/>
    <xf numFmtId="187" fontId="119" fillId="0" borderId="0" applyFont="0" applyFill="0" applyBorder="0" applyAlignment="0" applyProtection="0"/>
    <xf numFmtId="0" fontId="122" fillId="0" borderId="0">
      <protection locked="0"/>
    </xf>
    <xf numFmtId="0" fontId="123" fillId="0" borderId="0">
      <protection locked="0"/>
    </xf>
    <xf numFmtId="0" fontId="123" fillId="0" borderId="0">
      <protection locked="0"/>
    </xf>
    <xf numFmtId="0" fontId="78" fillId="19" borderId="0" applyNumberFormat="0" applyBorder="0" applyAlignment="0" applyProtection="0"/>
    <xf numFmtId="0" fontId="78" fillId="19" borderId="0" applyNumberFormat="0" applyBorder="0" applyAlignment="0" applyProtection="0"/>
    <xf numFmtId="0" fontId="118" fillId="58"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118" fillId="62"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18" fillId="66"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118" fillId="70" borderId="0" applyNumberFormat="0" applyBorder="0" applyAlignment="0" applyProtection="0"/>
    <xf numFmtId="0" fontId="118" fillId="74"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118" fillId="78" borderId="0" applyNumberFormat="0" applyBorder="0" applyAlignment="0" applyProtection="0"/>
    <xf numFmtId="0" fontId="83" fillId="7" borderId="1" applyNumberFormat="0" applyAlignment="0" applyProtection="0"/>
    <xf numFmtId="0" fontId="83" fillId="7" borderId="1" applyNumberFormat="0" applyAlignment="0" applyProtection="0"/>
    <xf numFmtId="0" fontId="110" fillId="54" borderId="99" applyNumberFormat="0" applyAlignment="0" applyProtection="0"/>
    <xf numFmtId="0" fontId="124" fillId="0" borderId="0"/>
    <xf numFmtId="188" fontId="14"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84" fillId="3" borderId="0" applyNumberFormat="0" applyBorder="0" applyAlignment="0" applyProtection="0"/>
    <xf numFmtId="0" fontId="84" fillId="3" borderId="0" applyNumberFormat="0" applyBorder="0" applyAlignment="0" applyProtection="0"/>
    <xf numFmtId="0" fontId="108" fillId="52" borderId="0" applyNumberFormat="0" applyBorder="0" applyAlignment="0" applyProtection="0"/>
    <xf numFmtId="189" fontId="119" fillId="0" borderId="0" applyFont="0" applyFill="0" applyBorder="0" applyAlignment="0" applyProtection="0"/>
    <xf numFmtId="190" fontId="119" fillId="0" borderId="0" applyFont="0" applyFill="0" applyBorder="0" applyAlignment="0" applyProtection="0"/>
    <xf numFmtId="185" fontId="14" fillId="0" borderId="0" applyFont="0" applyFill="0" applyBorder="0" applyAlignment="0" applyProtection="0"/>
    <xf numFmtId="44" fontId="14" fillId="0" borderId="0" applyFont="0" applyFill="0" applyBorder="0" applyAlignment="0" applyProtection="0"/>
    <xf numFmtId="185" fontId="5" fillId="0" borderId="0" applyFont="0" applyFill="0" applyBorder="0" applyAlignment="0" applyProtection="0"/>
    <xf numFmtId="44" fontId="2" fillId="0" borderId="0" applyFont="0" applyFill="0" applyBorder="0" applyAlignment="0" applyProtection="0"/>
    <xf numFmtId="185" fontId="14" fillId="0" borderId="0" applyFont="0" applyFill="0" applyBorder="0" applyAlignment="0" applyProtection="0"/>
    <xf numFmtId="166" fontId="14" fillId="0" borderId="0" applyFont="0" applyFill="0" applyBorder="0" applyAlignment="0" applyProtection="0"/>
    <xf numFmtId="44" fontId="2" fillId="0" borderId="0" applyFont="0" applyFill="0" applyBorder="0" applyAlignment="0" applyProtection="0"/>
    <xf numFmtId="191" fontId="119" fillId="0" borderId="0" applyFont="0" applyFill="0" applyBorder="0" applyAlignment="0" applyProtection="0"/>
    <xf numFmtId="192" fontId="119" fillId="0" borderId="0" applyFont="0" applyFill="0" applyBorder="0" applyAlignment="0" applyProtection="0"/>
    <xf numFmtId="0" fontId="122" fillId="0" borderId="0">
      <protection locked="0"/>
    </xf>
    <xf numFmtId="0" fontId="98" fillId="13" borderId="0" applyNumberFormat="0" applyBorder="0" applyAlignment="0" applyProtection="0"/>
    <xf numFmtId="0" fontId="98" fillId="13" borderId="0" applyNumberFormat="0" applyBorder="0" applyAlignment="0" applyProtection="0"/>
    <xf numFmtId="0" fontId="109" fillId="53" borderId="0" applyNumberFormat="0" applyBorder="0" applyAlignment="0" applyProtection="0"/>
    <xf numFmtId="37" fontId="125" fillId="0" borderId="0"/>
    <xf numFmtId="0" fontId="14" fillId="0" borderId="0"/>
    <xf numFmtId="0" fontId="5" fillId="0" borderId="0"/>
    <xf numFmtId="0" fontId="5" fillId="0" borderId="0"/>
    <xf numFmtId="0" fontId="69" fillId="0" borderId="0"/>
    <xf numFmtId="0" fontId="14" fillId="0" borderId="0"/>
    <xf numFmtId="0" fontId="14" fillId="0" borderId="0"/>
    <xf numFmtId="0" fontId="2" fillId="0" borderId="0"/>
    <xf numFmtId="0" fontId="126" fillId="0" borderId="0"/>
    <xf numFmtId="0" fontId="2" fillId="0" borderId="0"/>
    <xf numFmtId="0" fontId="1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8" fillId="0" borderId="0" applyNumberFormat="0" applyFill="0" applyBorder="0" applyProtection="0">
      <alignment vertical="top" wrapText="1"/>
    </xf>
    <xf numFmtId="0" fontId="129" fillId="0" borderId="0"/>
    <xf numFmtId="0" fontId="14" fillId="10" borderId="8" applyNumberFormat="0" applyFont="0" applyAlignment="0" applyProtection="0"/>
    <xf numFmtId="0" fontId="14" fillId="10" borderId="8" applyNumberFormat="0" applyFont="0" applyAlignment="0" applyProtection="0"/>
    <xf numFmtId="0" fontId="2" fillId="57" borderId="103" applyNumberFormat="0" applyFont="0" applyAlignment="0" applyProtection="0"/>
    <xf numFmtId="9" fontId="3" fillId="0" borderId="0" applyFont="0" applyFill="0" applyBorder="0" applyAlignment="0" applyProtection="0"/>
    <xf numFmtId="9" fontId="14" fillId="0" borderId="0" applyFont="0" applyFill="0" applyBorder="0" applyAlignment="0" applyProtection="0"/>
    <xf numFmtId="9" fontId="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9" fillId="0" borderId="0" applyBorder="0" applyProtection="0"/>
    <xf numFmtId="9" fontId="2" fillId="0" borderId="0" applyFont="0" applyFill="0" applyBorder="0" applyAlignment="0" applyProtection="0"/>
    <xf numFmtId="9" fontId="2" fillId="0" borderId="0" applyFont="0" applyFill="0" applyBorder="0" applyAlignment="0" applyProtection="0"/>
    <xf numFmtId="0" fontId="122" fillId="0" borderId="0">
      <protection locked="0"/>
    </xf>
    <xf numFmtId="38" fontId="130" fillId="0" borderId="0"/>
    <xf numFmtId="0" fontId="86" fillId="22" borderId="9" applyNumberFormat="0" applyAlignment="0" applyProtection="0"/>
    <xf numFmtId="0" fontId="86" fillId="22" borderId="9" applyNumberFormat="0" applyAlignment="0" applyProtection="0"/>
    <xf numFmtId="0" fontId="111" fillId="55" borderId="100" applyNumberFormat="0" applyAlignment="0" applyProtection="0"/>
    <xf numFmtId="168" fontId="14" fillId="0" borderId="0" applyFill="0" applyBorder="0" applyAlignment="0" applyProtection="0"/>
    <xf numFmtId="40" fontId="69"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27" fillId="0" borderId="0" applyFont="0" applyFill="0" applyBorder="0" applyAlignment="0" applyProtection="0"/>
    <xf numFmtId="168" fontId="14" fillId="0" borderId="0" applyFill="0" applyBorder="0" applyAlignment="0" applyProtection="0"/>
    <xf numFmtId="165" fontId="127" fillId="0" borderId="0" applyFont="0" applyFill="0" applyBorder="0" applyAlignment="0" applyProtection="0"/>
    <xf numFmtId="165" fontId="14" fillId="0" borderId="0" applyFont="0" applyFill="0" applyBorder="0" applyAlignment="0" applyProtection="0"/>
    <xf numFmtId="2" fontId="129" fillId="0" borderId="0" applyBorder="0" applyProtection="0"/>
    <xf numFmtId="0" fontId="115" fillId="0" borderId="0" applyNumberFormat="0" applyFill="0" applyBorder="0" applyAlignment="0" applyProtection="0"/>
    <xf numFmtId="0" fontId="116" fillId="0" borderId="0" applyNumberFormat="0" applyFill="0" applyBorder="0" applyAlignment="0" applyProtection="0"/>
    <xf numFmtId="0" fontId="94" fillId="0" borderId="4" applyNumberFormat="0" applyFill="0" applyAlignment="0" applyProtection="0"/>
    <xf numFmtId="0" fontId="94" fillId="0" borderId="4" applyNumberFormat="0" applyFill="0" applyAlignment="0" applyProtection="0"/>
    <xf numFmtId="0" fontId="94" fillId="0" borderId="4" applyNumberFormat="0" applyFill="0" applyAlignment="0" applyProtection="0"/>
    <xf numFmtId="0" fontId="104" fillId="0" borderId="96" applyNumberFormat="0" applyFill="0" applyAlignment="0" applyProtection="0"/>
    <xf numFmtId="0" fontId="95" fillId="0" borderId="5" applyNumberFormat="0" applyFill="0" applyAlignment="0" applyProtection="0"/>
    <xf numFmtId="0" fontId="95" fillId="0" borderId="5" applyNumberFormat="0" applyFill="0" applyAlignment="0" applyProtection="0"/>
    <xf numFmtId="0" fontId="105" fillId="0" borderId="97" applyNumberFormat="0" applyFill="0" applyAlignment="0" applyProtection="0"/>
    <xf numFmtId="0" fontId="96" fillId="0" borderId="6" applyNumberFormat="0" applyFill="0" applyAlignment="0" applyProtection="0"/>
    <xf numFmtId="0" fontId="96" fillId="0" borderId="6" applyNumberFormat="0" applyFill="0" applyAlignment="0" applyProtection="0"/>
    <xf numFmtId="0" fontId="106" fillId="0" borderId="98"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3" fillId="0" borderId="0" applyNumberFormat="0" applyFill="0" applyBorder="0" applyAlignment="0" applyProtection="0"/>
    <xf numFmtId="0" fontId="122" fillId="0" borderId="105">
      <protection locked="0"/>
    </xf>
    <xf numFmtId="0" fontId="122" fillId="0" borderId="105">
      <protection locked="0"/>
    </xf>
    <xf numFmtId="0" fontId="117" fillId="0" borderId="104" applyNumberFormat="0" applyFill="0" applyAlignment="0" applyProtection="0"/>
    <xf numFmtId="40" fontId="69"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193" fontId="129" fillId="0" borderId="0" applyBorder="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59"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1" fillId="75" borderId="0" applyNumberFormat="0" applyBorder="0" applyAlignment="0" applyProtection="0"/>
    <xf numFmtId="0" fontId="1" fillId="79"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6" borderId="0" applyNumberFormat="0" applyBorder="0" applyAlignment="0" applyProtection="0"/>
    <xf numFmtId="0" fontId="1" fillId="80"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5" fillId="0" borderId="0"/>
    <xf numFmtId="0" fontId="1" fillId="57" borderId="103" applyNumberFormat="0" applyFont="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1" fillId="0" borderId="0"/>
    <xf numFmtId="0" fontId="5" fillId="0" borderId="0"/>
    <xf numFmtId="0" fontId="5" fillId="0" borderId="0"/>
    <xf numFmtId="168" fontId="14" fillId="0" borderId="0" applyFont="0" applyFill="0" applyBorder="0" applyAlignment="0" applyProtection="0"/>
    <xf numFmtId="0" fontId="3" fillId="0" borderId="0"/>
    <xf numFmtId="168" fontId="14" fillId="0" borderId="0" applyFont="0" applyFill="0" applyBorder="0" applyAlignment="0" applyProtection="0"/>
    <xf numFmtId="0" fontId="5" fillId="0" borderId="0"/>
    <xf numFmtId="0" fontId="5" fillId="0" borderId="0"/>
  </cellStyleXfs>
  <cellXfs count="1423">
    <xf numFmtId="0" fontId="0" fillId="0" borderId="0" xfId="0"/>
    <xf numFmtId="167" fontId="0" fillId="0" borderId="0" xfId="0" applyNumberFormat="1"/>
    <xf numFmtId="170" fontId="0" fillId="0" borderId="0" xfId="119" applyNumberFormat="1" applyFont="1"/>
    <xf numFmtId="170" fontId="5" fillId="0" borderId="0" xfId="119" applyNumberFormat="1"/>
    <xf numFmtId="170" fontId="5" fillId="0" borderId="0" xfId="119" applyNumberFormat="1" applyFont="1"/>
    <xf numFmtId="167" fontId="8" fillId="0" borderId="0" xfId="0" applyNumberFormat="1" applyFont="1" applyBorder="1" applyAlignment="1">
      <alignment horizontal="centerContinuous" vertical="top"/>
    </xf>
    <xf numFmtId="167" fontId="7" fillId="27" borderId="0" xfId="0" applyNumberFormat="1" applyFont="1" applyFill="1" applyBorder="1"/>
    <xf numFmtId="167" fontId="8" fillId="27" borderId="0" xfId="0" applyNumberFormat="1" applyFont="1" applyFill="1" applyBorder="1" applyAlignment="1">
      <alignment horizontal="centerContinuous"/>
    </xf>
    <xf numFmtId="167" fontId="8" fillId="27" borderId="0" xfId="0" applyNumberFormat="1" applyFont="1" applyFill="1" applyBorder="1" applyAlignment="1">
      <alignment horizontal="centerContinuous" vertical="top"/>
    </xf>
    <xf numFmtId="0" fontId="0" fillId="0" borderId="0" xfId="0" applyBorder="1"/>
    <xf numFmtId="165" fontId="11" fillId="27" borderId="15" xfId="0" applyNumberFormat="1" applyFont="1" applyFill="1" applyBorder="1" applyAlignment="1">
      <alignment horizontal="center" vertical="center" wrapText="1"/>
    </xf>
    <xf numFmtId="165" fontId="11" fillId="27" borderId="15" xfId="119" applyFont="1" applyFill="1" applyBorder="1" applyAlignment="1">
      <alignment horizontal="center" vertical="center" wrapText="1"/>
    </xf>
    <xf numFmtId="165" fontId="11" fillId="27" borderId="15" xfId="119" applyNumberFormat="1" applyFont="1" applyFill="1" applyBorder="1" applyAlignment="1">
      <alignment horizontal="center" vertical="center" wrapText="1"/>
    </xf>
    <xf numFmtId="167" fontId="11" fillId="27" borderId="15" xfId="0" applyNumberFormat="1" applyFont="1" applyFill="1" applyBorder="1" applyAlignment="1">
      <alignment horizontal="center" vertical="center" wrapText="1"/>
    </xf>
    <xf numFmtId="174" fontId="11" fillId="27" borderId="16" xfId="119" applyNumberFormat="1" applyFont="1" applyFill="1" applyBorder="1" applyAlignment="1">
      <alignment horizontal="center" vertical="center"/>
    </xf>
    <xf numFmtId="167" fontId="11" fillId="27" borderId="16" xfId="0" applyNumberFormat="1" applyFont="1" applyFill="1" applyBorder="1" applyAlignment="1">
      <alignment horizontal="center" vertical="center"/>
    </xf>
    <xf numFmtId="165" fontId="11" fillId="27" borderId="17" xfId="119" applyFont="1" applyFill="1" applyBorder="1" applyAlignment="1">
      <alignment horizontal="right" vertical="center"/>
    </xf>
    <xf numFmtId="165" fontId="11" fillId="27" borderId="15" xfId="119" applyFont="1" applyFill="1" applyBorder="1" applyAlignment="1">
      <alignment horizontal="center" vertical="center"/>
    </xf>
    <xf numFmtId="170" fontId="11" fillId="27" borderId="15" xfId="119" applyNumberFormat="1" applyFont="1" applyFill="1" applyBorder="1" applyAlignment="1">
      <alignment horizontal="center" vertical="center"/>
    </xf>
    <xf numFmtId="167" fontId="11" fillId="27" borderId="0" xfId="0" applyNumberFormat="1" applyFont="1" applyFill="1" applyBorder="1" applyAlignment="1">
      <alignment horizontal="center"/>
    </xf>
    <xf numFmtId="167" fontId="11" fillId="27" borderId="0" xfId="0" applyNumberFormat="1" applyFont="1" applyFill="1" applyBorder="1" applyAlignment="1">
      <alignment horizontal="centerContinuous"/>
    </xf>
    <xf numFmtId="167" fontId="7" fillId="27" borderId="18" xfId="0" applyNumberFormat="1" applyFont="1" applyFill="1" applyBorder="1"/>
    <xf numFmtId="167" fontId="7" fillId="27" borderId="19" xfId="0" applyNumberFormat="1" applyFont="1" applyFill="1" applyBorder="1"/>
    <xf numFmtId="167" fontId="7" fillId="27" borderId="20" xfId="0" applyNumberFormat="1" applyFont="1" applyFill="1" applyBorder="1"/>
    <xf numFmtId="167" fontId="8" fillId="27" borderId="21" xfId="0" applyNumberFormat="1" applyFont="1" applyFill="1" applyBorder="1" applyAlignment="1">
      <alignment horizontal="centerContinuous"/>
    </xf>
    <xf numFmtId="167" fontId="7" fillId="27" borderId="22" xfId="0" applyNumberFormat="1" applyFont="1" applyFill="1" applyBorder="1"/>
    <xf numFmtId="167" fontId="7" fillId="27" borderId="23" xfId="0" applyNumberFormat="1" applyFont="1" applyFill="1" applyBorder="1"/>
    <xf numFmtId="167" fontId="11" fillId="27" borderId="18" xfId="0" applyNumberFormat="1" applyFont="1" applyFill="1" applyBorder="1"/>
    <xf numFmtId="167" fontId="11" fillId="27" borderId="19" xfId="0" applyNumberFormat="1" applyFont="1" applyFill="1" applyBorder="1"/>
    <xf numFmtId="167" fontId="11" fillId="27" borderId="20" xfId="0" applyNumberFormat="1" applyFont="1" applyFill="1" applyBorder="1"/>
    <xf numFmtId="167" fontId="11" fillId="27" borderId="24" xfId="0" applyNumberFormat="1" applyFont="1" applyFill="1" applyBorder="1"/>
    <xf numFmtId="167" fontId="11" fillId="27" borderId="0" xfId="0" applyNumberFormat="1" applyFont="1" applyFill="1" applyBorder="1"/>
    <xf numFmtId="167" fontId="11" fillId="27" borderId="21" xfId="0" applyNumberFormat="1" applyFont="1" applyFill="1" applyBorder="1"/>
    <xf numFmtId="167" fontId="11" fillId="27" borderId="22" xfId="0" applyNumberFormat="1" applyFont="1" applyFill="1" applyBorder="1"/>
    <xf numFmtId="167" fontId="11" fillId="27" borderId="23" xfId="0" applyNumberFormat="1" applyFont="1" applyFill="1" applyBorder="1"/>
    <xf numFmtId="167" fontId="11" fillId="27" borderId="25" xfId="0" applyNumberFormat="1" applyFont="1" applyFill="1" applyBorder="1"/>
    <xf numFmtId="167" fontId="11" fillId="27" borderId="26" xfId="0" applyNumberFormat="1" applyFont="1" applyFill="1" applyBorder="1"/>
    <xf numFmtId="167" fontId="11" fillId="27" borderId="16" xfId="0" applyNumberFormat="1" applyFont="1" applyFill="1" applyBorder="1"/>
    <xf numFmtId="167" fontId="11" fillId="27" borderId="21" xfId="0" applyNumberFormat="1" applyFont="1" applyFill="1" applyBorder="1" applyAlignment="1">
      <alignment horizontal="centerContinuous"/>
    </xf>
    <xf numFmtId="167" fontId="11" fillId="27" borderId="23" xfId="0" applyNumberFormat="1" applyFont="1" applyFill="1" applyBorder="1" applyAlignment="1">
      <alignment horizontal="centerContinuous" vertical="top"/>
    </xf>
    <xf numFmtId="167" fontId="7" fillId="27" borderId="25" xfId="0" applyNumberFormat="1" applyFont="1" applyFill="1" applyBorder="1"/>
    <xf numFmtId="167" fontId="11" fillId="27" borderId="0" xfId="0" applyNumberFormat="1" applyFont="1" applyFill="1" applyBorder="1" applyAlignment="1">
      <alignment horizontal="left"/>
    </xf>
    <xf numFmtId="167" fontId="6" fillId="27" borderId="18" xfId="0" applyNumberFormat="1" applyFont="1" applyFill="1" applyBorder="1"/>
    <xf numFmtId="167" fontId="6" fillId="27" borderId="19" xfId="0" applyNumberFormat="1" applyFont="1" applyFill="1" applyBorder="1"/>
    <xf numFmtId="167" fontId="6" fillId="27" borderId="24" xfId="0" applyNumberFormat="1" applyFont="1" applyFill="1" applyBorder="1" applyAlignment="1">
      <alignment vertical="center"/>
    </xf>
    <xf numFmtId="167" fontId="6" fillId="27" borderId="23" xfId="0" applyNumberFormat="1" applyFont="1" applyFill="1" applyBorder="1"/>
    <xf numFmtId="167" fontId="9" fillId="27" borderId="0" xfId="0" applyNumberFormat="1" applyFont="1" applyFill="1" applyBorder="1" applyAlignment="1">
      <alignment horizontal="centerContinuous"/>
    </xf>
    <xf numFmtId="167" fontId="11" fillId="27" borderId="16" xfId="0" applyNumberFormat="1" applyFont="1" applyFill="1" applyBorder="1" applyAlignment="1">
      <alignment horizontal="centerContinuous" vertical="center"/>
    </xf>
    <xf numFmtId="167" fontId="6" fillId="27" borderId="20" xfId="0" applyNumberFormat="1" applyFont="1" applyFill="1" applyBorder="1"/>
    <xf numFmtId="167" fontId="6" fillId="27" borderId="21" xfId="0" applyNumberFormat="1" applyFont="1" applyFill="1" applyBorder="1" applyAlignment="1">
      <alignment horizontal="centerContinuous" vertical="center"/>
    </xf>
    <xf numFmtId="167" fontId="6" fillId="27" borderId="25" xfId="0" applyNumberFormat="1" applyFont="1" applyFill="1" applyBorder="1"/>
    <xf numFmtId="167" fontId="11" fillId="27" borderId="26" xfId="0" applyNumberFormat="1" applyFont="1" applyFill="1" applyBorder="1" applyAlignment="1">
      <alignment horizontal="centerContinuous"/>
    </xf>
    <xf numFmtId="167" fontId="11" fillId="27" borderId="16" xfId="0" applyNumberFormat="1" applyFont="1" applyFill="1" applyBorder="1" applyAlignment="1">
      <alignment horizontal="centerContinuous"/>
    </xf>
    <xf numFmtId="167" fontId="11" fillId="27" borderId="17" xfId="0" applyNumberFormat="1" applyFont="1" applyFill="1" applyBorder="1" applyAlignment="1">
      <alignment horizontal="centerContinuous"/>
    </xf>
    <xf numFmtId="167" fontId="11" fillId="27" borderId="26" xfId="0" applyNumberFormat="1" applyFont="1" applyFill="1" applyBorder="1" applyAlignment="1">
      <alignment horizontal="center" vertical="center"/>
    </xf>
    <xf numFmtId="167" fontId="11" fillId="27" borderId="17" xfId="0" applyNumberFormat="1" applyFont="1" applyFill="1" applyBorder="1" applyAlignment="1">
      <alignment horizontal="center" vertical="center"/>
    </xf>
    <xf numFmtId="174" fontId="11" fillId="27" borderId="16" xfId="119" applyNumberFormat="1" applyFont="1" applyFill="1" applyBorder="1" applyAlignment="1">
      <alignment horizontal="centerContinuous" vertical="center"/>
    </xf>
    <xf numFmtId="165" fontId="11" fillId="27" borderId="16" xfId="119" applyFont="1" applyFill="1" applyBorder="1" applyAlignment="1">
      <alignment horizontal="centerContinuous" vertical="center"/>
    </xf>
    <xf numFmtId="165" fontId="11" fillId="27" borderId="16" xfId="0" applyNumberFormat="1" applyFont="1" applyFill="1" applyBorder="1" applyAlignment="1">
      <alignment horizontal="centerContinuous" vertical="center" wrapText="1"/>
    </xf>
    <xf numFmtId="167" fontId="9" fillId="27" borderId="27" xfId="0" applyNumberFormat="1" applyFont="1" applyFill="1" applyBorder="1" applyAlignment="1">
      <alignment horizontal="center"/>
    </xf>
    <xf numFmtId="167" fontId="9" fillId="27" borderId="28" xfId="0" applyNumberFormat="1" applyFont="1" applyFill="1" applyBorder="1" applyAlignment="1">
      <alignment horizontal="center"/>
    </xf>
    <xf numFmtId="174" fontId="11" fillId="27" borderId="26" xfId="119" applyNumberFormat="1" applyFont="1" applyFill="1" applyBorder="1" applyAlignment="1">
      <alignment horizontal="left" vertical="center"/>
    </xf>
    <xf numFmtId="174" fontId="11" fillId="27" borderId="26" xfId="119" applyNumberFormat="1" applyFont="1" applyFill="1" applyBorder="1" applyAlignment="1">
      <alignment horizontal="center" vertical="center"/>
    </xf>
    <xf numFmtId="165" fontId="11" fillId="27" borderId="17" xfId="119" applyFont="1" applyFill="1" applyBorder="1" applyAlignment="1">
      <alignment horizontal="centerContinuous" vertical="center" wrapText="1"/>
    </xf>
    <xf numFmtId="165" fontId="7" fillId="27" borderId="0" xfId="119" applyFont="1" applyFill="1" applyBorder="1"/>
    <xf numFmtId="167" fontId="0" fillId="27" borderId="0" xfId="0" applyNumberFormat="1" applyFill="1" applyBorder="1"/>
    <xf numFmtId="165" fontId="5" fillId="27" borderId="0" xfId="119" applyFill="1" applyBorder="1"/>
    <xf numFmtId="174" fontId="5" fillId="27" borderId="0" xfId="119" applyNumberFormat="1" applyFill="1" applyBorder="1"/>
    <xf numFmtId="167" fontId="9" fillId="27" borderId="20" xfId="0" applyNumberFormat="1" applyFont="1" applyFill="1" applyBorder="1" applyAlignment="1">
      <alignment horizontal="centerContinuous"/>
    </xf>
    <xf numFmtId="167" fontId="12" fillId="27" borderId="24" xfId="0" applyNumberFormat="1" applyFont="1" applyFill="1" applyBorder="1" applyAlignment="1">
      <alignment horizontal="centerContinuous" vertical="center"/>
    </xf>
    <xf numFmtId="167" fontId="6" fillId="27" borderId="0" xfId="0" applyNumberFormat="1" applyFont="1" applyFill="1" applyBorder="1" applyAlignment="1">
      <alignment horizontal="centerContinuous" vertical="center"/>
    </xf>
    <xf numFmtId="170" fontId="5" fillId="27" borderId="0" xfId="119" applyNumberFormat="1" applyFill="1" applyBorder="1"/>
    <xf numFmtId="170" fontId="5" fillId="27" borderId="0" xfId="119" applyNumberFormat="1" applyFill="1"/>
    <xf numFmtId="167" fontId="0" fillId="27" borderId="0" xfId="0" applyNumberFormat="1" applyFill="1"/>
    <xf numFmtId="167" fontId="11" fillId="27" borderId="25" xfId="0" applyNumberFormat="1" applyFont="1" applyFill="1" applyBorder="1" applyAlignment="1">
      <alignment horizontal="centerContinuous" vertical="top"/>
    </xf>
    <xf numFmtId="167" fontId="11" fillId="27" borderId="21" xfId="0" applyNumberFormat="1" applyFont="1" applyFill="1" applyBorder="1" applyAlignment="1">
      <alignment horizontal="center"/>
    </xf>
    <xf numFmtId="167" fontId="9" fillId="27" borderId="15" xfId="0" applyNumberFormat="1" applyFont="1" applyFill="1" applyBorder="1" applyAlignment="1">
      <alignment horizontal="center"/>
    </xf>
    <xf numFmtId="167" fontId="11" fillId="27" borderId="24" xfId="0" applyNumberFormat="1" applyFont="1" applyFill="1" applyBorder="1" applyAlignment="1">
      <alignment horizontal="centerContinuous"/>
    </xf>
    <xf numFmtId="167" fontId="11" fillId="27" borderId="24" xfId="0" applyNumberFormat="1" applyFont="1" applyFill="1" applyBorder="1" applyAlignment="1">
      <alignment horizontal="centerContinuous" vertical="top"/>
    </xf>
    <xf numFmtId="167" fontId="11" fillId="27" borderId="0" xfId="0" applyNumberFormat="1" applyFont="1" applyFill="1" applyBorder="1" applyAlignment="1">
      <alignment horizontal="centerContinuous" vertical="top"/>
    </xf>
    <xf numFmtId="167" fontId="11" fillId="27" borderId="22" xfId="0" applyNumberFormat="1" applyFont="1" applyFill="1" applyBorder="1" applyAlignment="1">
      <alignment horizontal="centerContinuous" vertical="top"/>
    </xf>
    <xf numFmtId="174" fontId="11" fillId="27" borderId="26" xfId="119" applyNumberFormat="1" applyFont="1" applyFill="1" applyBorder="1" applyAlignment="1">
      <alignment horizontal="centerContinuous" vertical="center"/>
    </xf>
    <xf numFmtId="170" fontId="11" fillId="27" borderId="0" xfId="119" applyNumberFormat="1" applyFont="1" applyFill="1" applyBorder="1" applyAlignment="1">
      <alignment horizontal="center" vertical="center" wrapText="1"/>
    </xf>
    <xf numFmtId="9" fontId="11" fillId="27" borderId="0" xfId="119" applyNumberFormat="1" applyFont="1" applyFill="1" applyBorder="1" applyAlignment="1">
      <alignment horizontal="center" vertical="center" wrapText="1"/>
    </xf>
    <xf numFmtId="167" fontId="11" fillId="27" borderId="0" xfId="0" applyNumberFormat="1" applyFont="1" applyFill="1" applyBorder="1" applyAlignment="1">
      <alignment horizontal="center" vertical="center" wrapText="1"/>
    </xf>
    <xf numFmtId="170" fontId="5" fillId="27" borderId="0" xfId="119" applyNumberFormat="1" applyFont="1" applyFill="1" applyBorder="1"/>
    <xf numFmtId="1" fontId="11" fillId="27" borderId="26" xfId="119" applyNumberFormat="1" applyFont="1" applyFill="1" applyBorder="1" applyAlignment="1">
      <alignment horizontal="center" vertical="center"/>
    </xf>
    <xf numFmtId="167" fontId="11" fillId="27" borderId="21" xfId="0" applyNumberFormat="1" applyFont="1" applyFill="1" applyBorder="1" applyAlignment="1">
      <alignment horizontal="center" vertical="center" wrapText="1"/>
    </xf>
    <xf numFmtId="170" fontId="11" fillId="27" borderId="23" xfId="119" applyNumberFormat="1" applyFont="1" applyFill="1" applyBorder="1" applyAlignment="1">
      <alignment horizontal="center" vertical="center" wrapText="1"/>
    </xf>
    <xf numFmtId="167" fontId="11" fillId="27" borderId="25" xfId="0" applyNumberFormat="1" applyFont="1" applyFill="1" applyBorder="1" applyAlignment="1">
      <alignment horizontal="center" vertical="center" wrapText="1"/>
    </xf>
    <xf numFmtId="165" fontId="11" fillId="27" borderId="23" xfId="119" applyFont="1" applyFill="1" applyBorder="1" applyAlignment="1">
      <alignment horizontal="center" vertical="center" wrapText="1"/>
    </xf>
    <xf numFmtId="170" fontId="5" fillId="27" borderId="0" xfId="119" applyNumberFormat="1" applyFill="1" applyBorder="1" applyProtection="1">
      <protection locked="0"/>
    </xf>
    <xf numFmtId="167" fontId="0" fillId="27" borderId="0" xfId="0" applyNumberFormat="1" applyFill="1" applyBorder="1" applyProtection="1">
      <protection locked="0"/>
    </xf>
    <xf numFmtId="174" fontId="11" fillId="27" borderId="15" xfId="119" applyNumberFormat="1" applyFont="1" applyFill="1" applyBorder="1" applyAlignment="1">
      <alignment vertical="center" wrapText="1"/>
    </xf>
    <xf numFmtId="170" fontId="0" fillId="27" borderId="0" xfId="119" applyNumberFormat="1" applyFont="1" applyFill="1"/>
    <xf numFmtId="165" fontId="11" fillId="27" borderId="19" xfId="0" applyNumberFormat="1" applyFont="1" applyFill="1" applyBorder="1"/>
    <xf numFmtId="167" fontId="5" fillId="0" borderId="0" xfId="0" applyNumberFormat="1" applyFont="1"/>
    <xf numFmtId="167" fontId="0" fillId="0" borderId="0" xfId="0" applyNumberFormat="1" applyBorder="1"/>
    <xf numFmtId="165" fontId="5" fillId="27" borderId="0" xfId="119" applyFill="1" applyBorder="1" applyProtection="1">
      <protection locked="0"/>
    </xf>
    <xf numFmtId="165" fontId="5" fillId="0" borderId="0" xfId="119"/>
    <xf numFmtId="165" fontId="9" fillId="27" borderId="15" xfId="119" applyFont="1" applyFill="1" applyBorder="1" applyAlignment="1">
      <alignment horizontal="center" vertical="center" wrapText="1"/>
    </xf>
    <xf numFmtId="170" fontId="5" fillId="0" borderId="0" xfId="119" applyNumberFormat="1" applyProtection="1">
      <protection locked="0"/>
    </xf>
    <xf numFmtId="0" fontId="0" fillId="0" borderId="0" xfId="0" applyProtection="1">
      <protection locked="0"/>
    </xf>
    <xf numFmtId="165" fontId="7" fillId="0" borderId="0" xfId="119" applyFont="1"/>
    <xf numFmtId="170" fontId="4" fillId="0" borderId="0" xfId="119" applyNumberFormat="1" applyFont="1"/>
    <xf numFmtId="174" fontId="11" fillId="27" borderId="0" xfId="119" applyNumberFormat="1" applyFont="1" applyFill="1" applyBorder="1" applyAlignment="1">
      <alignment horizontal="center" vertical="center"/>
    </xf>
    <xf numFmtId="167" fontId="0" fillId="0" borderId="0" xfId="0" applyNumberFormat="1" applyFill="1" applyBorder="1"/>
    <xf numFmtId="170" fontId="0" fillId="0" borderId="0" xfId="119" applyNumberFormat="1" applyFont="1" applyFill="1" applyBorder="1"/>
    <xf numFmtId="174" fontId="0" fillId="0" borderId="0" xfId="119" applyNumberFormat="1" applyFont="1" applyFill="1" applyBorder="1"/>
    <xf numFmtId="170" fontId="13" fillId="27" borderId="0" xfId="119" applyNumberFormat="1" applyFont="1" applyFill="1"/>
    <xf numFmtId="165" fontId="7" fillId="27" borderId="19" xfId="119" applyFont="1" applyFill="1" applyBorder="1" applyProtection="1">
      <protection locked="0"/>
    </xf>
    <xf numFmtId="167" fontId="4" fillId="27" borderId="0" xfId="0" applyNumberFormat="1" applyFont="1" applyFill="1" applyBorder="1"/>
    <xf numFmtId="165" fontId="0" fillId="0" borderId="0" xfId="119" applyFont="1"/>
    <xf numFmtId="175" fontId="0" fillId="0" borderId="0" xfId="0" applyNumberFormat="1" applyFill="1" applyBorder="1"/>
    <xf numFmtId="174" fontId="5" fillId="27" borderId="0" xfId="119" applyNumberFormat="1" applyFill="1"/>
    <xf numFmtId="167" fontId="5" fillId="27" borderId="0" xfId="91" applyNumberFormat="1" applyFont="1" applyFill="1"/>
    <xf numFmtId="167" fontId="5" fillId="27" borderId="0" xfId="91" applyNumberFormat="1" applyFill="1"/>
    <xf numFmtId="170" fontId="5" fillId="27" borderId="0" xfId="91" applyNumberFormat="1" applyFont="1" applyFill="1" applyBorder="1"/>
    <xf numFmtId="167" fontId="5" fillId="0" borderId="0" xfId="91" applyNumberFormat="1"/>
    <xf numFmtId="174" fontId="5" fillId="27" borderId="0" xfId="119" applyNumberFormat="1" applyFill="1" applyBorder="1" applyAlignment="1">
      <alignment horizontal="right"/>
    </xf>
    <xf numFmtId="176" fontId="5" fillId="27" borderId="0" xfId="91" applyNumberFormat="1" applyFill="1"/>
    <xf numFmtId="177" fontId="5" fillId="27" borderId="0" xfId="91" applyNumberFormat="1" applyFill="1"/>
    <xf numFmtId="49" fontId="5" fillId="27" borderId="0" xfId="119" applyNumberFormat="1" applyFont="1" applyFill="1" applyBorder="1"/>
    <xf numFmtId="14" fontId="5" fillId="27" borderId="0" xfId="119" applyNumberFormat="1" applyFont="1" applyFill="1" applyBorder="1"/>
    <xf numFmtId="0" fontId="15" fillId="27" borderId="0" xfId="95" applyFill="1" applyBorder="1"/>
    <xf numFmtId="167" fontId="11" fillId="27" borderId="19" xfId="0" applyNumberFormat="1" applyFont="1" applyFill="1" applyBorder="1" applyAlignment="1">
      <alignment horizontal="center" vertical="center"/>
    </xf>
    <xf numFmtId="167" fontId="8" fillId="27" borderId="26" xfId="0" applyNumberFormat="1" applyFont="1" applyFill="1" applyBorder="1" applyAlignment="1">
      <alignment horizontal="centerContinuous"/>
    </xf>
    <xf numFmtId="170" fontId="9" fillId="27" borderId="15" xfId="119" applyNumberFormat="1" applyFont="1" applyFill="1" applyBorder="1" applyAlignment="1">
      <alignment horizontal="center" vertical="center" wrapText="1"/>
    </xf>
    <xf numFmtId="167" fontId="11" fillId="27" borderId="22" xfId="0" applyNumberFormat="1" applyFont="1" applyFill="1" applyBorder="1" applyAlignment="1">
      <alignment horizontal="center" vertical="center" wrapText="1"/>
    </xf>
    <xf numFmtId="171" fontId="5" fillId="0" borderId="0" xfId="119" applyNumberFormat="1"/>
    <xf numFmtId="170" fontId="0" fillId="27" borderId="0" xfId="119" applyNumberFormat="1" applyFont="1" applyFill="1" applyBorder="1"/>
    <xf numFmtId="167" fontId="0" fillId="0" borderId="0" xfId="0" applyNumberFormat="1" applyFill="1" applyBorder="1" applyAlignment="1"/>
    <xf numFmtId="167" fontId="20" fillId="28" borderId="15" xfId="0" applyNumberFormat="1" applyFont="1" applyFill="1" applyBorder="1" applyAlignment="1">
      <alignment horizontal="centerContinuous" vertical="center" wrapText="1"/>
    </xf>
    <xf numFmtId="170" fontId="7" fillId="0" borderId="0" xfId="119" applyNumberFormat="1" applyFont="1" applyFill="1" applyBorder="1"/>
    <xf numFmtId="167" fontId="20" fillId="28" borderId="0" xfId="0" applyNumberFormat="1" applyFont="1" applyFill="1" applyBorder="1" applyAlignment="1">
      <alignment horizontal="centerContinuous" vertical="center" wrapText="1"/>
    </xf>
    <xf numFmtId="167" fontId="19" fillId="27" borderId="0" xfId="0" applyNumberFormat="1" applyFont="1" applyFill="1" applyBorder="1"/>
    <xf numFmtId="167" fontId="19" fillId="27" borderId="21" xfId="0" applyNumberFormat="1" applyFont="1" applyFill="1" applyBorder="1"/>
    <xf numFmtId="3" fontId="19" fillId="27" borderId="15" xfId="119" applyNumberFormat="1" applyFont="1" applyFill="1" applyBorder="1" applyAlignment="1" applyProtection="1">
      <alignment horizontal="center"/>
      <protection locked="0"/>
    </xf>
    <xf numFmtId="165" fontId="19" fillId="27" borderId="15" xfId="119" applyFont="1" applyFill="1" applyBorder="1" applyProtection="1">
      <protection locked="0"/>
    </xf>
    <xf numFmtId="165" fontId="26" fillId="27" borderId="15" xfId="119" applyFont="1" applyFill="1" applyBorder="1" applyProtection="1">
      <protection locked="0"/>
    </xf>
    <xf numFmtId="167" fontId="19" fillId="27" borderId="27" xfId="0" applyNumberFormat="1" applyFont="1" applyFill="1" applyBorder="1"/>
    <xf numFmtId="167" fontId="25" fillId="27" borderId="18" xfId="0" applyNumberFormat="1" applyFont="1" applyFill="1" applyBorder="1"/>
    <xf numFmtId="167" fontId="19" fillId="27" borderId="20" xfId="0" applyNumberFormat="1" applyFont="1" applyFill="1" applyBorder="1"/>
    <xf numFmtId="167" fontId="19" fillId="27" borderId="18" xfId="0" applyNumberFormat="1" applyFont="1" applyFill="1" applyBorder="1"/>
    <xf numFmtId="167" fontId="19" fillId="27" borderId="19" xfId="0" applyNumberFormat="1" applyFont="1" applyFill="1" applyBorder="1"/>
    <xf numFmtId="167" fontId="27" fillId="27" borderId="28" xfId="0" applyNumberFormat="1" applyFont="1" applyFill="1" applyBorder="1" applyAlignment="1">
      <alignment horizontal="center" vertical="center"/>
    </xf>
    <xf numFmtId="167" fontId="25" fillId="27" borderId="24" xfId="0" applyNumberFormat="1" applyFont="1" applyFill="1" applyBorder="1" applyAlignment="1">
      <alignment vertical="center"/>
    </xf>
    <xf numFmtId="167" fontId="28" fillId="27" borderId="24" xfId="0" applyNumberFormat="1" applyFont="1" applyFill="1" applyBorder="1" applyAlignment="1">
      <alignment horizontal="centerContinuous" vertical="center"/>
    </xf>
    <xf numFmtId="167" fontId="28" fillId="27" borderId="0" xfId="0" applyNumberFormat="1" applyFont="1" applyFill="1" applyBorder="1" applyAlignment="1">
      <alignment horizontal="centerContinuous" vertical="center"/>
    </xf>
    <xf numFmtId="167" fontId="26" fillId="27" borderId="0" xfId="0" applyNumberFormat="1" applyFont="1" applyFill="1" applyBorder="1" applyAlignment="1">
      <alignment horizontal="centerContinuous"/>
    </xf>
    <xf numFmtId="167" fontId="26" fillId="27" borderId="21" xfId="0" applyNumberFormat="1" applyFont="1" applyFill="1" applyBorder="1" applyAlignment="1">
      <alignment horizontal="centerContinuous"/>
    </xf>
    <xf numFmtId="167" fontId="19" fillId="27" borderId="29" xfId="0" applyNumberFormat="1" applyFont="1" applyFill="1" applyBorder="1"/>
    <xf numFmtId="167" fontId="25" fillId="27" borderId="22" xfId="0" applyNumberFormat="1" applyFont="1" applyFill="1" applyBorder="1"/>
    <xf numFmtId="167" fontId="19" fillId="27" borderId="25" xfId="0" applyNumberFormat="1" applyFont="1" applyFill="1" applyBorder="1"/>
    <xf numFmtId="167" fontId="19" fillId="27" borderId="22" xfId="0" applyNumberFormat="1" applyFont="1" applyFill="1" applyBorder="1"/>
    <xf numFmtId="167" fontId="19" fillId="27" borderId="23" xfId="0" applyNumberFormat="1" applyFont="1" applyFill="1" applyBorder="1"/>
    <xf numFmtId="167" fontId="26" fillId="27" borderId="25" xfId="0" applyNumberFormat="1" applyFont="1" applyFill="1" applyBorder="1"/>
    <xf numFmtId="167" fontId="19" fillId="27" borderId="24" xfId="0" applyNumberFormat="1" applyFont="1" applyFill="1" applyBorder="1"/>
    <xf numFmtId="167" fontId="19" fillId="27" borderId="0" xfId="0" applyNumberFormat="1" applyFont="1" applyFill="1" applyBorder="1" applyAlignment="1">
      <alignment horizontal="center"/>
    </xf>
    <xf numFmtId="167" fontId="19" fillId="27" borderId="0" xfId="0" applyNumberFormat="1" applyFont="1" applyFill="1" applyBorder="1" applyAlignment="1">
      <alignment horizontal="left"/>
    </xf>
    <xf numFmtId="167" fontId="29" fillId="27" borderId="0" xfId="0" applyNumberFormat="1" applyFont="1" applyFill="1" applyBorder="1" applyAlignment="1">
      <alignment horizontal="right"/>
    </xf>
    <xf numFmtId="167" fontId="19" fillId="27" borderId="26" xfId="0" applyNumberFormat="1" applyFont="1" applyFill="1" applyBorder="1"/>
    <xf numFmtId="167" fontId="19" fillId="27" borderId="16" xfId="0" applyNumberFormat="1" applyFont="1" applyFill="1" applyBorder="1"/>
    <xf numFmtId="167" fontId="19" fillId="27" borderId="17" xfId="0" applyNumberFormat="1" applyFont="1" applyFill="1" applyBorder="1"/>
    <xf numFmtId="167" fontId="19" fillId="28" borderId="15" xfId="0" applyNumberFormat="1" applyFont="1" applyFill="1" applyBorder="1" applyAlignment="1">
      <alignment horizontal="centerContinuous" vertical="center"/>
    </xf>
    <xf numFmtId="167" fontId="19" fillId="28" borderId="26" xfId="0" applyNumberFormat="1" applyFont="1" applyFill="1" applyBorder="1" applyAlignment="1">
      <alignment horizontal="centerContinuous" vertical="center"/>
    </xf>
    <xf numFmtId="167" fontId="19" fillId="28" borderId="16" xfId="0" applyNumberFormat="1" applyFont="1" applyFill="1" applyBorder="1" applyAlignment="1">
      <alignment horizontal="centerContinuous" vertical="center"/>
    </xf>
    <xf numFmtId="167" fontId="19" fillId="28" borderId="17" xfId="0" applyNumberFormat="1" applyFont="1" applyFill="1" applyBorder="1" applyAlignment="1">
      <alignment horizontal="centerContinuous" vertical="center"/>
    </xf>
    <xf numFmtId="167" fontId="19" fillId="28" borderId="15" xfId="0" applyNumberFormat="1" applyFont="1" applyFill="1" applyBorder="1" applyAlignment="1">
      <alignment horizontal="center" vertical="center" wrapText="1"/>
    </xf>
    <xf numFmtId="167" fontId="19" fillId="27" borderId="26" xfId="0" applyNumberFormat="1" applyFont="1" applyFill="1" applyBorder="1" applyProtection="1">
      <protection locked="0"/>
    </xf>
    <xf numFmtId="167" fontId="26" fillId="27" borderId="16" xfId="0" applyNumberFormat="1" applyFont="1" applyFill="1" applyBorder="1" applyProtection="1">
      <protection locked="0"/>
    </xf>
    <xf numFmtId="165" fontId="19" fillId="27" borderId="26" xfId="119" applyFont="1" applyFill="1" applyBorder="1" applyProtection="1">
      <protection locked="0"/>
    </xf>
    <xf numFmtId="171" fontId="19" fillId="27" borderId="15" xfId="119" applyNumberFormat="1" applyFont="1" applyFill="1" applyBorder="1"/>
    <xf numFmtId="165" fontId="19" fillId="27" borderId="15" xfId="119" applyNumberFormat="1" applyFont="1" applyFill="1" applyBorder="1" applyProtection="1">
      <protection locked="0"/>
    </xf>
    <xf numFmtId="167" fontId="19" fillId="27" borderId="16" xfId="0" applyNumberFormat="1" applyFont="1" applyFill="1" applyBorder="1" applyProtection="1">
      <protection locked="0"/>
    </xf>
    <xf numFmtId="167" fontId="19" fillId="27" borderId="15" xfId="0" applyNumberFormat="1" applyFont="1" applyFill="1" applyBorder="1"/>
    <xf numFmtId="167" fontId="26" fillId="27" borderId="26" xfId="0" applyNumberFormat="1" applyFont="1" applyFill="1" applyBorder="1" applyProtection="1">
      <protection locked="0"/>
    </xf>
    <xf numFmtId="170" fontId="19" fillId="27" borderId="26" xfId="0" applyNumberFormat="1" applyFont="1" applyFill="1" applyBorder="1" applyProtection="1">
      <protection locked="0"/>
    </xf>
    <xf numFmtId="168" fontId="19" fillId="27" borderId="15" xfId="0" applyNumberFormat="1" applyFont="1" applyFill="1" applyBorder="1" applyProtection="1">
      <protection locked="0"/>
    </xf>
    <xf numFmtId="168" fontId="19" fillId="27" borderId="27" xfId="0" applyNumberFormat="1" applyFont="1" applyFill="1" applyBorder="1" applyProtection="1">
      <protection locked="0"/>
    </xf>
    <xf numFmtId="165" fontId="19" fillId="27" borderId="27" xfId="119" applyNumberFormat="1" applyFont="1" applyFill="1" applyBorder="1" applyProtection="1">
      <protection locked="0"/>
    </xf>
    <xf numFmtId="165" fontId="26" fillId="27" borderId="27" xfId="0" applyNumberFormat="1" applyFont="1" applyFill="1" applyBorder="1"/>
    <xf numFmtId="171" fontId="19" fillId="27" borderId="30" xfId="119" applyNumberFormat="1" applyFont="1" applyFill="1" applyBorder="1" applyProtection="1">
      <protection locked="0"/>
    </xf>
    <xf numFmtId="171" fontId="19" fillId="27" borderId="31" xfId="119" applyNumberFormat="1" applyFont="1" applyFill="1" applyBorder="1" applyProtection="1">
      <protection locked="0"/>
    </xf>
    <xf numFmtId="167" fontId="26" fillId="27" borderId="19" xfId="0" applyNumberFormat="1" applyFont="1" applyFill="1" applyBorder="1"/>
    <xf numFmtId="165" fontId="26" fillId="27" borderId="19" xfId="119" applyNumberFormat="1" applyFont="1" applyFill="1" applyBorder="1"/>
    <xf numFmtId="167" fontId="26" fillId="27" borderId="23" xfId="0" applyNumberFormat="1" applyFont="1" applyFill="1" applyBorder="1"/>
    <xf numFmtId="167" fontId="19" fillId="27" borderId="24" xfId="0" applyNumberFormat="1" applyFont="1" applyFill="1" applyBorder="1" applyAlignment="1">
      <alignment horizontal="centerContinuous"/>
    </xf>
    <xf numFmtId="167" fontId="19" fillId="27" borderId="0" xfId="0" applyNumberFormat="1" applyFont="1" applyFill="1" applyBorder="1" applyAlignment="1">
      <alignment horizontal="centerContinuous"/>
    </xf>
    <xf numFmtId="167" fontId="19" fillId="27" borderId="22" xfId="0" applyNumberFormat="1" applyFont="1" applyFill="1" applyBorder="1" applyAlignment="1">
      <alignment horizontal="centerContinuous"/>
    </xf>
    <xf numFmtId="167" fontId="19" fillId="27" borderId="23" xfId="0" applyNumberFormat="1" applyFont="1" applyFill="1" applyBorder="1" applyAlignment="1">
      <alignment horizontal="centerContinuous"/>
    </xf>
    <xf numFmtId="167" fontId="19" fillId="27" borderId="23" xfId="0" applyNumberFormat="1" applyFont="1" applyFill="1" applyBorder="1" applyAlignment="1">
      <alignment horizontal="centerContinuous" vertical="top"/>
    </xf>
    <xf numFmtId="167" fontId="26" fillId="27" borderId="23" xfId="0" applyNumberFormat="1" applyFont="1" applyFill="1" applyBorder="1" applyAlignment="1">
      <alignment horizontal="centerContinuous" vertical="top"/>
    </xf>
    <xf numFmtId="167" fontId="26" fillId="27" borderId="25" xfId="0" applyNumberFormat="1" applyFont="1" applyFill="1" applyBorder="1" applyAlignment="1">
      <alignment horizontal="centerContinuous"/>
    </xf>
    <xf numFmtId="170" fontId="19" fillId="27" borderId="29" xfId="119" applyNumberFormat="1" applyFont="1" applyFill="1" applyBorder="1" applyProtection="1">
      <protection locked="0"/>
    </xf>
    <xf numFmtId="172" fontId="7" fillId="0" borderId="0" xfId="119" applyNumberFormat="1" applyFont="1"/>
    <xf numFmtId="167" fontId="27" fillId="27" borderId="24" xfId="0" applyNumberFormat="1" applyFont="1" applyFill="1" applyBorder="1" applyAlignment="1">
      <alignment horizontal="centerContinuous" vertical="center"/>
    </xf>
    <xf numFmtId="167" fontId="19" fillId="27" borderId="0" xfId="0" applyNumberFormat="1" applyFont="1" applyFill="1" applyBorder="1" applyAlignment="1">
      <alignment horizontal="centerContinuous" vertical="center"/>
    </xf>
    <xf numFmtId="167" fontId="19" fillId="27" borderId="21" xfId="0" applyNumberFormat="1" applyFont="1" applyFill="1" applyBorder="1" applyAlignment="1">
      <alignment horizontal="centerContinuous"/>
    </xf>
    <xf numFmtId="167" fontId="19" fillId="27" borderId="25" xfId="0" applyNumberFormat="1" applyFont="1" applyFill="1" applyBorder="1" applyAlignment="1">
      <alignment horizontal="right"/>
    </xf>
    <xf numFmtId="167" fontId="19" fillId="27" borderId="24" xfId="0" applyNumberFormat="1" applyFont="1" applyFill="1" applyBorder="1" applyProtection="1">
      <protection locked="0"/>
    </xf>
    <xf numFmtId="167" fontId="19" fillId="27" borderId="22" xfId="0" applyNumberFormat="1" applyFont="1" applyFill="1" applyBorder="1" applyProtection="1">
      <protection locked="0"/>
    </xf>
    <xf numFmtId="167" fontId="19" fillId="27" borderId="15" xfId="0" applyNumberFormat="1" applyFont="1" applyFill="1" applyBorder="1" applyAlignment="1" applyProtection="1">
      <alignment horizontal="center"/>
      <protection locked="0"/>
    </xf>
    <xf numFmtId="167" fontId="19" fillId="27" borderId="15" xfId="0" applyNumberFormat="1" applyFont="1" applyFill="1" applyBorder="1" applyProtection="1">
      <protection locked="0"/>
    </xf>
    <xf numFmtId="167" fontId="19" fillId="27" borderId="23" xfId="0" applyNumberFormat="1" applyFont="1" applyFill="1" applyBorder="1" applyProtection="1">
      <protection locked="0"/>
    </xf>
    <xf numFmtId="167" fontId="19" fillId="27" borderId="25" xfId="0" applyNumberFormat="1" applyFont="1" applyFill="1" applyBorder="1" applyAlignment="1">
      <alignment horizontal="centerContinuous"/>
    </xf>
    <xf numFmtId="167" fontId="24" fillId="27" borderId="27" xfId="0" applyNumberFormat="1" applyFont="1" applyFill="1" applyBorder="1"/>
    <xf numFmtId="167" fontId="23" fillId="27" borderId="19" xfId="0" applyNumberFormat="1" applyFont="1" applyFill="1" applyBorder="1"/>
    <xf numFmtId="167" fontId="23" fillId="27" borderId="20" xfId="0" applyNumberFormat="1" applyFont="1" applyFill="1" applyBorder="1"/>
    <xf numFmtId="167" fontId="30" fillId="27" borderId="28" xfId="0" applyNumberFormat="1" applyFont="1" applyFill="1" applyBorder="1" applyAlignment="1">
      <alignment horizontal="centerContinuous" vertical="center"/>
    </xf>
    <xf numFmtId="167" fontId="23" fillId="27" borderId="0" xfId="0" applyNumberFormat="1" applyFont="1" applyFill="1" applyBorder="1" applyAlignment="1">
      <alignment vertical="center"/>
    </xf>
    <xf numFmtId="167" fontId="23" fillId="27" borderId="21" xfId="0" applyNumberFormat="1" applyFont="1" applyFill="1" applyBorder="1" applyAlignment="1">
      <alignment vertical="center"/>
    </xf>
    <xf numFmtId="167" fontId="24" fillId="27" borderId="19" xfId="0" applyNumberFormat="1" applyFont="1" applyFill="1" applyBorder="1"/>
    <xf numFmtId="167" fontId="24" fillId="27" borderId="20" xfId="0" applyNumberFormat="1" applyFont="1" applyFill="1" applyBorder="1"/>
    <xf numFmtId="167" fontId="24" fillId="27" borderId="0" xfId="0" applyNumberFormat="1" applyFont="1" applyFill="1" applyBorder="1"/>
    <xf numFmtId="167" fontId="24" fillId="27" borderId="21" xfId="0" applyNumberFormat="1" applyFont="1" applyFill="1" applyBorder="1"/>
    <xf numFmtId="167" fontId="24" fillId="28" borderId="15" xfId="0" applyNumberFormat="1" applyFont="1" applyFill="1" applyBorder="1" applyAlignment="1">
      <alignment horizontal="centerContinuous" vertical="center" wrapText="1"/>
    </xf>
    <xf numFmtId="167" fontId="19" fillId="27" borderId="15" xfId="0" applyNumberFormat="1" applyFont="1" applyFill="1" applyBorder="1" applyAlignment="1" applyProtection="1">
      <alignment horizontal="left" indent="1"/>
      <protection locked="0"/>
    </xf>
    <xf numFmtId="167" fontId="24" fillId="27" borderId="15" xfId="0" applyNumberFormat="1" applyFont="1" applyFill="1" applyBorder="1" applyAlignment="1">
      <alignment horizontal="left" indent="1"/>
    </xf>
    <xf numFmtId="167" fontId="24" fillId="27" borderId="26" xfId="0" applyNumberFormat="1" applyFont="1" applyFill="1" applyBorder="1"/>
    <xf numFmtId="167" fontId="29" fillId="27" borderId="16" xfId="0" applyNumberFormat="1" applyFont="1" applyFill="1" applyBorder="1"/>
    <xf numFmtId="170" fontId="29" fillId="27" borderId="16" xfId="119" applyNumberFormat="1" applyFont="1" applyFill="1" applyBorder="1"/>
    <xf numFmtId="167" fontId="29" fillId="27" borderId="17" xfId="0" applyNumberFormat="1" applyFont="1" applyFill="1" applyBorder="1"/>
    <xf numFmtId="167" fontId="19" fillId="28" borderId="32" xfId="87" applyNumberFormat="1" applyFont="1" applyFill="1" applyBorder="1" applyAlignment="1">
      <alignment horizontal="center" vertical="center" wrapText="1"/>
    </xf>
    <xf numFmtId="178" fontId="19" fillId="28" borderId="32" xfId="87" applyNumberFormat="1" applyFont="1" applyFill="1" applyBorder="1" applyAlignment="1">
      <alignment horizontal="center" vertical="center" wrapText="1"/>
    </xf>
    <xf numFmtId="170" fontId="19" fillId="27" borderId="25" xfId="119" applyNumberFormat="1" applyFont="1" applyFill="1" applyBorder="1" applyProtection="1">
      <protection locked="0"/>
    </xf>
    <xf numFmtId="170" fontId="19" fillId="27" borderId="17" xfId="119" applyNumberFormat="1" applyFont="1" applyFill="1" applyBorder="1" applyProtection="1">
      <protection locked="0"/>
    </xf>
    <xf numFmtId="167" fontId="19" fillId="29" borderId="33" xfId="87" applyNumberFormat="1" applyFont="1" applyFill="1" applyBorder="1" applyAlignment="1">
      <alignment horizontal="center" vertical="center" wrapText="1"/>
    </xf>
    <xf numFmtId="167" fontId="19" fillId="30" borderId="34" xfId="87" applyNumberFormat="1" applyFont="1" applyFill="1" applyBorder="1" applyAlignment="1">
      <alignment horizontal="center" vertical="center" wrapText="1"/>
    </xf>
    <xf numFmtId="167" fontId="19" fillId="31" borderId="35" xfId="87" applyNumberFormat="1" applyFont="1" applyFill="1" applyBorder="1" applyAlignment="1">
      <alignment horizontal="center" vertical="center" wrapText="1"/>
    </xf>
    <xf numFmtId="0" fontId="19" fillId="0" borderId="0" xfId="96" applyFont="1" applyProtection="1">
      <protection locked="0"/>
    </xf>
    <xf numFmtId="167" fontId="11" fillId="28" borderId="26" xfId="0" applyNumberFormat="1" applyFont="1" applyFill="1" applyBorder="1" applyAlignment="1">
      <alignment horizontal="centerContinuous"/>
    </xf>
    <xf numFmtId="167" fontId="11" fillId="28" borderId="16" xfId="0" applyNumberFormat="1" applyFont="1" applyFill="1" applyBorder="1" applyAlignment="1">
      <alignment horizontal="centerContinuous"/>
    </xf>
    <xf numFmtId="167" fontId="11" fillId="28" borderId="17" xfId="0" applyNumberFormat="1" applyFont="1" applyFill="1" applyBorder="1" applyAlignment="1">
      <alignment horizontal="centerContinuous"/>
    </xf>
    <xf numFmtId="167" fontId="11" fillId="28" borderId="26" xfId="0" applyNumberFormat="1" applyFont="1" applyFill="1" applyBorder="1" applyAlignment="1">
      <alignment horizontal="center" vertical="center"/>
    </xf>
    <xf numFmtId="167" fontId="11" fillId="28" borderId="16" xfId="0" applyNumberFormat="1" applyFont="1" applyFill="1" applyBorder="1" applyAlignment="1">
      <alignment horizontal="center" vertical="center"/>
    </xf>
    <xf numFmtId="167" fontId="11" fillId="28" borderId="17" xfId="0" applyNumberFormat="1" applyFont="1" applyFill="1" applyBorder="1" applyAlignment="1">
      <alignment horizontal="center" vertical="center"/>
    </xf>
    <xf numFmtId="167" fontId="11" fillId="28" borderId="29" xfId="0" applyNumberFormat="1" applyFont="1" applyFill="1" applyBorder="1" applyAlignment="1">
      <alignment horizontal="center" vertical="center" wrapText="1"/>
    </xf>
    <xf numFmtId="167" fontId="11" fillId="28" borderId="27" xfId="0" applyNumberFormat="1" applyFont="1" applyFill="1" applyBorder="1" applyAlignment="1">
      <alignment horizontal="center"/>
    </xf>
    <xf numFmtId="167" fontId="11" fillId="27" borderId="18" xfId="0" applyNumberFormat="1" applyFont="1" applyFill="1" applyBorder="1" applyAlignment="1">
      <alignment horizontal="left" indent="1"/>
    </xf>
    <xf numFmtId="167" fontId="19" fillId="27" borderId="0" xfId="0" applyNumberFormat="1" applyFont="1" applyFill="1" applyBorder="1" applyAlignment="1" applyProtection="1">
      <alignment horizontal="center"/>
      <protection locked="0"/>
    </xf>
    <xf numFmtId="49" fontId="19" fillId="27" borderId="15" xfId="119" applyNumberFormat="1" applyFont="1" applyFill="1" applyBorder="1" applyAlignment="1" applyProtection="1">
      <alignment horizontal="center" vertical="center"/>
      <protection locked="0"/>
    </xf>
    <xf numFmtId="167" fontId="19" fillId="27" borderId="0" xfId="0" applyNumberFormat="1" applyFont="1" applyFill="1" applyBorder="1" applyProtection="1">
      <protection locked="0"/>
    </xf>
    <xf numFmtId="167" fontId="19" fillId="28" borderId="16" xfId="0" applyNumberFormat="1" applyFont="1" applyFill="1" applyBorder="1"/>
    <xf numFmtId="167" fontId="19" fillId="28" borderId="26" xfId="0" applyNumberFormat="1" applyFont="1" applyFill="1" applyBorder="1"/>
    <xf numFmtId="167" fontId="19" fillId="28" borderId="17" xfId="0" applyNumberFormat="1" applyFont="1" applyFill="1" applyBorder="1"/>
    <xf numFmtId="167" fontId="7" fillId="27" borderId="15" xfId="0" applyNumberFormat="1" applyFont="1" applyFill="1" applyBorder="1" applyAlignment="1" applyProtection="1">
      <alignment horizontal="left" indent="1"/>
      <protection locked="0"/>
    </xf>
    <xf numFmtId="167" fontId="0" fillId="0" borderId="0" xfId="0" applyNumberFormat="1" applyFill="1" applyBorder="1" applyAlignment="1">
      <alignment horizontal="centerContinuous" wrapText="1"/>
    </xf>
    <xf numFmtId="167" fontId="0" fillId="0" borderId="0" xfId="0" applyNumberFormat="1" applyAlignment="1">
      <alignment horizontal="centerContinuous" wrapText="1"/>
    </xf>
    <xf numFmtId="167" fontId="11" fillId="0" borderId="0" xfId="0" applyNumberFormat="1" applyFont="1" applyFill="1" applyBorder="1" applyAlignment="1" applyProtection="1">
      <alignment horizontal="centerContinuous"/>
      <protection locked="0"/>
    </xf>
    <xf numFmtId="165" fontId="34" fillId="32" borderId="0" xfId="119" applyFont="1" applyFill="1" applyBorder="1" applyAlignment="1" applyProtection="1">
      <alignment horizontal="right" vertical="center"/>
      <protection locked="0"/>
    </xf>
    <xf numFmtId="167" fontId="11" fillId="33" borderId="18" xfId="0" applyNumberFormat="1" applyFont="1" applyFill="1" applyBorder="1" applyAlignment="1" applyProtection="1">
      <alignment horizontal="center" vertical="center"/>
      <protection locked="0"/>
    </xf>
    <xf numFmtId="167" fontId="11" fillId="29" borderId="18" xfId="0" applyNumberFormat="1" applyFont="1" applyFill="1" applyBorder="1" applyAlignment="1" applyProtection="1">
      <alignment horizontal="center" vertical="center"/>
      <protection locked="0"/>
    </xf>
    <xf numFmtId="171" fontId="34" fillId="32" borderId="0" xfId="119" applyNumberFormat="1" applyFont="1" applyFill="1" applyBorder="1" applyAlignment="1" applyProtection="1">
      <alignment horizontal="right" vertical="center"/>
      <protection locked="0"/>
    </xf>
    <xf numFmtId="0" fontId="0" fillId="34" borderId="0" xfId="0" applyFill="1"/>
    <xf numFmtId="0" fontId="0" fillId="0" borderId="0" xfId="0" applyFill="1"/>
    <xf numFmtId="165" fontId="33" fillId="34" borderId="0" xfId="119" applyFont="1" applyFill="1" applyBorder="1" applyAlignment="1" applyProtection="1">
      <alignment horizontal="right" vertical="center"/>
      <protection locked="0"/>
    </xf>
    <xf numFmtId="165" fontId="33" fillId="0" borderId="0" xfId="119" applyFont="1" applyFill="1" applyBorder="1" applyAlignment="1" applyProtection="1">
      <alignment horizontal="right" vertical="center"/>
      <protection locked="0"/>
    </xf>
    <xf numFmtId="171" fontId="33" fillId="34" borderId="0" xfId="119" applyNumberFormat="1" applyFont="1" applyFill="1" applyBorder="1" applyAlignment="1" applyProtection="1">
      <alignment horizontal="right" vertical="center"/>
      <protection locked="0"/>
    </xf>
    <xf numFmtId="170" fontId="5" fillId="35" borderId="0" xfId="119" applyNumberFormat="1" applyFill="1"/>
    <xf numFmtId="170" fontId="5" fillId="36" borderId="0" xfId="119" applyNumberFormat="1" applyFill="1"/>
    <xf numFmtId="170" fontId="5" fillId="37" borderId="0" xfId="119" applyNumberFormat="1" applyFill="1"/>
    <xf numFmtId="170" fontId="5" fillId="38" borderId="0" xfId="119" applyNumberFormat="1" applyFill="1"/>
    <xf numFmtId="170" fontId="5" fillId="39" borderId="0" xfId="119" applyNumberFormat="1" applyFill="1"/>
    <xf numFmtId="170" fontId="5" fillId="33" borderId="0" xfId="119" applyNumberFormat="1" applyFill="1"/>
    <xf numFmtId="170" fontId="5" fillId="40" borderId="0" xfId="119" applyNumberFormat="1" applyFill="1"/>
    <xf numFmtId="170" fontId="5" fillId="41" borderId="0" xfId="119" applyNumberFormat="1" applyFill="1"/>
    <xf numFmtId="0" fontId="0" fillId="0" borderId="0" xfId="0" applyFill="1" applyProtection="1">
      <protection locked="0"/>
    </xf>
    <xf numFmtId="170" fontId="5" fillId="0" borderId="0" xfId="119" applyNumberFormat="1" applyFill="1" applyProtection="1">
      <protection locked="0"/>
    </xf>
    <xf numFmtId="170" fontId="5" fillId="0" borderId="0" xfId="119" applyNumberFormat="1" applyFill="1"/>
    <xf numFmtId="49" fontId="19" fillId="28" borderId="32" xfId="87" applyNumberFormat="1" applyFont="1" applyFill="1" applyBorder="1" applyAlignment="1">
      <alignment horizontal="center" vertical="center" wrapText="1"/>
    </xf>
    <xf numFmtId="167" fontId="30" fillId="27" borderId="0" xfId="0" applyNumberFormat="1" applyFont="1" applyFill="1" applyBorder="1" applyAlignment="1">
      <alignment horizontal="centerContinuous" vertical="center"/>
    </xf>
    <xf numFmtId="167" fontId="35" fillId="27" borderId="0" xfId="0" applyNumberFormat="1" applyFont="1" applyFill="1" applyBorder="1" applyAlignment="1">
      <alignment vertical="center"/>
    </xf>
    <xf numFmtId="167" fontId="25" fillId="27" borderId="20" xfId="0" applyNumberFormat="1" applyFont="1" applyFill="1" applyBorder="1"/>
    <xf numFmtId="167" fontId="25" fillId="27" borderId="21" xfId="0" applyNumberFormat="1" applyFont="1" applyFill="1" applyBorder="1" applyAlignment="1">
      <alignment horizontal="centerContinuous" vertical="center"/>
    </xf>
    <xf numFmtId="167" fontId="25" fillId="27" borderId="25" xfId="0" applyNumberFormat="1" applyFont="1" applyFill="1" applyBorder="1"/>
    <xf numFmtId="167" fontId="19" fillId="27" borderId="21" xfId="0" applyNumberFormat="1" applyFont="1" applyFill="1" applyBorder="1" applyAlignment="1">
      <alignment horizontal="center"/>
    </xf>
    <xf numFmtId="167" fontId="19" fillId="27" borderId="29" xfId="0" applyNumberFormat="1" applyFont="1" applyFill="1" applyBorder="1" applyAlignment="1">
      <alignment horizontal="center" vertical="center" wrapText="1"/>
    </xf>
    <xf numFmtId="167" fontId="19" fillId="27" borderId="26" xfId="0" applyNumberFormat="1" applyFont="1" applyFill="1" applyBorder="1" applyAlignment="1">
      <alignment horizontal="centerContinuous"/>
    </xf>
    <xf numFmtId="167" fontId="19" fillId="27" borderId="16" xfId="0" applyNumberFormat="1" applyFont="1" applyFill="1" applyBorder="1" applyAlignment="1">
      <alignment horizontal="centerContinuous"/>
    </xf>
    <xf numFmtId="167" fontId="19" fillId="27" borderId="17" xfId="0" applyNumberFormat="1" applyFont="1" applyFill="1" applyBorder="1" applyAlignment="1">
      <alignment horizontal="centerContinuous"/>
    </xf>
    <xf numFmtId="167" fontId="26" fillId="27" borderId="15" xfId="0" applyNumberFormat="1" applyFont="1" applyFill="1" applyBorder="1" applyAlignment="1">
      <alignment horizontal="center"/>
    </xf>
    <xf numFmtId="167" fontId="19" fillId="28" borderId="26" xfId="0" applyNumberFormat="1" applyFont="1" applyFill="1" applyBorder="1" applyAlignment="1">
      <alignment horizontal="centerContinuous"/>
    </xf>
    <xf numFmtId="167" fontId="19" fillId="28" borderId="16" xfId="0" applyNumberFormat="1" applyFont="1" applyFill="1" applyBorder="1" applyAlignment="1">
      <alignment horizontal="centerContinuous"/>
    </xf>
    <xf numFmtId="167" fontId="19" fillId="28" borderId="17" xfId="0" applyNumberFormat="1" applyFont="1" applyFill="1" applyBorder="1" applyAlignment="1">
      <alignment horizontal="centerContinuous"/>
    </xf>
    <xf numFmtId="167" fontId="19" fillId="28" borderId="27" xfId="0" applyNumberFormat="1" applyFont="1" applyFill="1" applyBorder="1" applyAlignment="1">
      <alignment horizontal="center"/>
    </xf>
    <xf numFmtId="167" fontId="19" fillId="28" borderId="26" xfId="0" applyNumberFormat="1" applyFont="1" applyFill="1" applyBorder="1" applyAlignment="1">
      <alignment horizontal="center" vertical="center"/>
    </xf>
    <xf numFmtId="167" fontId="19" fillId="28" borderId="16" xfId="0" applyNumberFormat="1" applyFont="1" applyFill="1" applyBorder="1" applyAlignment="1">
      <alignment horizontal="center" vertical="center"/>
    </xf>
    <xf numFmtId="167" fontId="19" fillId="28" borderId="17" xfId="0" applyNumberFormat="1" applyFont="1" applyFill="1" applyBorder="1" applyAlignment="1">
      <alignment horizontal="center" vertical="center"/>
    </xf>
    <xf numFmtId="167" fontId="19" fillId="28" borderId="29" xfId="0" applyNumberFormat="1" applyFont="1" applyFill="1" applyBorder="1" applyAlignment="1">
      <alignment horizontal="center" vertical="center" wrapText="1"/>
    </xf>
    <xf numFmtId="174" fontId="19" fillId="27" borderId="26" xfId="119" applyNumberFormat="1" applyFont="1" applyFill="1" applyBorder="1" applyAlignment="1">
      <alignment horizontal="center" vertical="center"/>
    </xf>
    <xf numFmtId="167" fontId="19" fillId="27" borderId="16" xfId="0" applyNumberFormat="1" applyFont="1" applyFill="1" applyBorder="1" applyAlignment="1">
      <alignment horizontal="center" vertical="center"/>
    </xf>
    <xf numFmtId="165" fontId="19" fillId="27" borderId="17" xfId="119" applyFont="1" applyFill="1" applyBorder="1" applyAlignment="1">
      <alignment horizontal="right" vertical="center"/>
    </xf>
    <xf numFmtId="165" fontId="19" fillId="27" borderId="15" xfId="0" applyNumberFormat="1" applyFont="1" applyFill="1" applyBorder="1" applyAlignment="1">
      <alignment horizontal="center" vertical="center" wrapText="1"/>
    </xf>
    <xf numFmtId="165" fontId="19" fillId="27" borderId="15" xfId="119" applyNumberFormat="1" applyFont="1" applyFill="1" applyBorder="1" applyAlignment="1">
      <alignment horizontal="center" vertical="center" wrapText="1"/>
    </xf>
    <xf numFmtId="170" fontId="19" fillId="27" borderId="24" xfId="119" applyNumberFormat="1" applyFont="1" applyFill="1" applyBorder="1" applyAlignment="1">
      <alignment horizontal="center" vertical="center" wrapText="1"/>
    </xf>
    <xf numFmtId="9" fontId="19" fillId="27" borderId="0" xfId="119" applyNumberFormat="1" applyFont="1" applyFill="1" applyBorder="1" applyAlignment="1">
      <alignment horizontal="center" vertical="center" wrapText="1"/>
    </xf>
    <xf numFmtId="170" fontId="19" fillId="27" borderId="0" xfId="119" applyNumberFormat="1" applyFont="1" applyFill="1" applyBorder="1" applyAlignment="1">
      <alignment horizontal="center" vertical="center" wrapText="1"/>
    </xf>
    <xf numFmtId="167" fontId="19" fillId="27" borderId="21" xfId="0" applyNumberFormat="1" applyFont="1" applyFill="1" applyBorder="1" applyAlignment="1">
      <alignment horizontal="center" vertical="center" wrapText="1"/>
    </xf>
    <xf numFmtId="174" fontId="19" fillId="27" borderId="16" xfId="119" applyNumberFormat="1" applyFont="1" applyFill="1" applyBorder="1" applyAlignment="1">
      <alignment horizontal="center" vertical="center"/>
    </xf>
    <xf numFmtId="1" fontId="19" fillId="27" borderId="26" xfId="119" applyNumberFormat="1" applyFont="1" applyFill="1" applyBorder="1" applyAlignment="1">
      <alignment horizontal="center" vertical="center"/>
    </xf>
    <xf numFmtId="165" fontId="19" fillId="27" borderId="15" xfId="119" applyFont="1" applyFill="1" applyBorder="1" applyAlignment="1">
      <alignment horizontal="center" vertical="center" wrapText="1"/>
    </xf>
    <xf numFmtId="174" fontId="19" fillId="27" borderId="26" xfId="119" applyNumberFormat="1" applyFont="1" applyFill="1" applyBorder="1" applyAlignment="1">
      <alignment horizontal="centerContinuous" vertical="center"/>
    </xf>
    <xf numFmtId="167" fontId="19" fillId="27" borderId="16" xfId="0" applyNumberFormat="1" applyFont="1" applyFill="1" applyBorder="1" applyAlignment="1">
      <alignment horizontal="centerContinuous" vertical="center"/>
    </xf>
    <xf numFmtId="165" fontId="19" fillId="27" borderId="16" xfId="119" applyFont="1" applyFill="1" applyBorder="1" applyAlignment="1">
      <alignment horizontal="centerContinuous" vertical="center"/>
    </xf>
    <xf numFmtId="174" fontId="19" fillId="27" borderId="16" xfId="119" applyNumberFormat="1" applyFont="1" applyFill="1" applyBorder="1" applyAlignment="1">
      <alignment horizontal="centerContinuous" vertical="center"/>
    </xf>
    <xf numFmtId="165" fontId="19" fillId="27" borderId="16" xfId="0" applyNumberFormat="1" applyFont="1" applyFill="1" applyBorder="1" applyAlignment="1">
      <alignment horizontal="centerContinuous" vertical="center" wrapText="1"/>
    </xf>
    <xf numFmtId="165" fontId="19" fillId="27" borderId="22" xfId="119" applyFont="1" applyFill="1" applyBorder="1" applyAlignment="1">
      <alignment horizontal="center" vertical="center" wrapText="1"/>
    </xf>
    <xf numFmtId="165" fontId="19" fillId="27" borderId="23" xfId="119" applyFont="1" applyFill="1" applyBorder="1" applyAlignment="1">
      <alignment horizontal="center" vertical="center" wrapText="1"/>
    </xf>
    <xf numFmtId="170" fontId="19" fillId="27" borderId="23" xfId="119" applyNumberFormat="1" applyFont="1" applyFill="1" applyBorder="1" applyAlignment="1">
      <alignment horizontal="center" vertical="center" wrapText="1"/>
    </xf>
    <xf numFmtId="167" fontId="19" fillId="27" borderId="25" xfId="0" applyNumberFormat="1" applyFont="1" applyFill="1" applyBorder="1" applyAlignment="1">
      <alignment horizontal="center" vertical="center" wrapText="1"/>
    </xf>
    <xf numFmtId="167" fontId="19" fillId="27" borderId="22" xfId="0" applyNumberFormat="1" applyFont="1" applyFill="1" applyBorder="1" applyAlignment="1">
      <alignment horizontal="centerContinuous" vertical="top"/>
    </xf>
    <xf numFmtId="167" fontId="19" fillId="27" borderId="25" xfId="0" applyNumberFormat="1" applyFont="1" applyFill="1" applyBorder="1" applyAlignment="1">
      <alignment horizontal="centerContinuous" vertical="top"/>
    </xf>
    <xf numFmtId="167" fontId="26" fillId="27" borderId="0" xfId="0" applyNumberFormat="1" applyFont="1" applyFill="1" applyBorder="1" applyAlignment="1">
      <alignment horizontal="centerContinuous" vertical="top"/>
    </xf>
    <xf numFmtId="167" fontId="19" fillId="27" borderId="27" xfId="0" applyNumberFormat="1" applyFont="1" applyFill="1" applyBorder="1" applyAlignment="1">
      <alignment horizontal="center"/>
    </xf>
    <xf numFmtId="165" fontId="19" fillId="27" borderId="16" xfId="119" applyFont="1" applyFill="1" applyBorder="1" applyAlignment="1">
      <alignment horizontal="centerContinuous" vertical="center" wrapText="1"/>
    </xf>
    <xf numFmtId="167" fontId="19" fillId="27" borderId="24" xfId="0" applyNumberFormat="1" applyFont="1" applyFill="1" applyBorder="1" applyAlignment="1">
      <alignment horizontal="centerContinuous" vertical="top"/>
    </xf>
    <xf numFmtId="167" fontId="19" fillId="27" borderId="0" xfId="0" applyNumberFormat="1" applyFont="1" applyFill="1" applyBorder="1" applyAlignment="1">
      <alignment horizontal="centerContinuous" vertical="top"/>
    </xf>
    <xf numFmtId="167" fontId="19" fillId="27" borderId="21" xfId="0" applyNumberFormat="1" applyFont="1" applyFill="1" applyBorder="1" applyAlignment="1">
      <alignment horizontal="centerContinuous" vertical="top"/>
    </xf>
    <xf numFmtId="167" fontId="26" fillId="27" borderId="15" xfId="0" applyNumberFormat="1" applyFont="1" applyFill="1" applyBorder="1" applyAlignment="1" applyProtection="1">
      <alignment horizontal="left" indent="1" shrinkToFit="1"/>
      <protection locked="0"/>
    </xf>
    <xf numFmtId="167" fontId="7" fillId="27" borderId="15" xfId="0" applyNumberFormat="1" applyFont="1" applyFill="1" applyBorder="1" applyAlignment="1" applyProtection="1">
      <alignment horizontal="left" indent="1" shrinkToFit="1"/>
      <protection locked="0"/>
    </xf>
    <xf numFmtId="165" fontId="7" fillId="27" borderId="19" xfId="119" applyFont="1" applyFill="1" applyBorder="1"/>
    <xf numFmtId="165" fontId="36" fillId="33" borderId="15" xfId="119" applyFont="1" applyFill="1" applyBorder="1" applyProtection="1">
      <protection locked="0"/>
    </xf>
    <xf numFmtId="165" fontId="19" fillId="0" borderId="0" xfId="119" applyFont="1" applyProtection="1">
      <protection locked="0"/>
    </xf>
    <xf numFmtId="167" fontId="25" fillId="27" borderId="27" xfId="91" applyNumberFormat="1" applyFont="1" applyFill="1" applyBorder="1"/>
    <xf numFmtId="167" fontId="7" fillId="27" borderId="18" xfId="91" applyNumberFormat="1" applyFont="1" applyFill="1" applyBorder="1"/>
    <xf numFmtId="167" fontId="7" fillId="27" borderId="19" xfId="91" applyNumberFormat="1" applyFont="1" applyFill="1" applyBorder="1"/>
    <xf numFmtId="167" fontId="37" fillId="27" borderId="20" xfId="91" applyNumberFormat="1" applyFont="1" applyFill="1" applyBorder="1" applyAlignment="1">
      <alignment horizontal="center" vertical="center" textRotation="255"/>
    </xf>
    <xf numFmtId="167" fontId="28" fillId="27" borderId="24" xfId="91" applyNumberFormat="1" applyFont="1" applyFill="1" applyBorder="1" applyAlignment="1">
      <alignment horizontal="centerContinuous" vertical="center"/>
    </xf>
    <xf numFmtId="167" fontId="7" fillId="27" borderId="0" xfId="91" applyNumberFormat="1" applyFont="1" applyFill="1" applyBorder="1" applyAlignment="1">
      <alignment horizontal="centerContinuous" vertical="center"/>
    </xf>
    <xf numFmtId="167" fontId="7" fillId="27" borderId="0" xfId="91" applyNumberFormat="1" applyFont="1" applyFill="1" applyBorder="1" applyAlignment="1">
      <alignment horizontal="centerContinuous"/>
    </xf>
    <xf numFmtId="0" fontId="15" fillId="0" borderId="21" xfId="89" applyBorder="1" applyAlignment="1"/>
    <xf numFmtId="167" fontId="25" fillId="27" borderId="29" xfId="91" applyNumberFormat="1" applyFont="1" applyFill="1" applyBorder="1"/>
    <xf numFmtId="167" fontId="7" fillId="27" borderId="22" xfId="91" applyNumberFormat="1" applyFont="1" applyFill="1" applyBorder="1"/>
    <xf numFmtId="167" fontId="7" fillId="27" borderId="23" xfId="91" applyNumberFormat="1" applyFont="1" applyFill="1" applyBorder="1"/>
    <xf numFmtId="167" fontId="7" fillId="27" borderId="25" xfId="91" applyNumberFormat="1" applyFont="1" applyFill="1" applyBorder="1"/>
    <xf numFmtId="167" fontId="19" fillId="27" borderId="18" xfId="91" applyNumberFormat="1" applyFont="1" applyFill="1" applyBorder="1" applyProtection="1">
      <protection locked="0"/>
    </xf>
    <xf numFmtId="167" fontId="19" fillId="27" borderId="19" xfId="91" applyNumberFormat="1" applyFont="1" applyFill="1" applyBorder="1"/>
    <xf numFmtId="0" fontId="23" fillId="0" borderId="21" xfId="89" applyFont="1" applyBorder="1" applyAlignment="1"/>
    <xf numFmtId="167" fontId="19" fillId="27" borderId="24" xfId="91" applyNumberFormat="1" applyFont="1" applyFill="1" applyBorder="1" applyProtection="1">
      <protection locked="0"/>
    </xf>
    <xf numFmtId="167" fontId="19" fillId="27" borderId="0" xfId="91" applyNumberFormat="1" applyFont="1" applyFill="1" applyBorder="1"/>
    <xf numFmtId="167" fontId="19" fillId="27" borderId="23" xfId="91" applyNumberFormat="1" applyFont="1" applyFill="1" applyBorder="1"/>
    <xf numFmtId="167" fontId="26" fillId="27" borderId="23" xfId="91" applyNumberFormat="1" applyFont="1" applyFill="1" applyBorder="1"/>
    <xf numFmtId="167" fontId="26" fillId="27" borderId="0" xfId="91" applyNumberFormat="1" applyFont="1" applyFill="1" applyBorder="1"/>
    <xf numFmtId="167" fontId="19" fillId="42" borderId="26" xfId="91" applyNumberFormat="1" applyFont="1" applyFill="1" applyBorder="1" applyAlignment="1" applyProtection="1">
      <alignment vertical="center"/>
      <protection locked="0"/>
    </xf>
    <xf numFmtId="167" fontId="19" fillId="42" borderId="16" xfId="91" applyNumberFormat="1" applyFont="1" applyFill="1" applyBorder="1"/>
    <xf numFmtId="167" fontId="38" fillId="42" borderId="17" xfId="91" applyNumberFormat="1" applyFont="1" applyFill="1" applyBorder="1"/>
    <xf numFmtId="167" fontId="19" fillId="42" borderId="17" xfId="91" applyNumberFormat="1" applyFont="1" applyFill="1" applyBorder="1"/>
    <xf numFmtId="167" fontId="19" fillId="42" borderId="15" xfId="91" applyNumberFormat="1" applyFont="1" applyFill="1" applyBorder="1" applyAlignment="1">
      <alignment horizontal="centerContinuous" vertical="center" wrapText="1"/>
    </xf>
    <xf numFmtId="167" fontId="18" fillId="27" borderId="18" xfId="91" applyNumberFormat="1" applyFont="1" applyFill="1" applyBorder="1"/>
    <xf numFmtId="167" fontId="18" fillId="27" borderId="22" xfId="91" applyNumberFormat="1" applyFont="1" applyFill="1" applyBorder="1"/>
    <xf numFmtId="167" fontId="7" fillId="27" borderId="20" xfId="91" applyNumberFormat="1" applyFont="1" applyFill="1" applyBorder="1"/>
    <xf numFmtId="167" fontId="7" fillId="27" borderId="24" xfId="91" applyNumberFormat="1" applyFont="1" applyFill="1" applyBorder="1"/>
    <xf numFmtId="167" fontId="7" fillId="27" borderId="0" xfId="91" applyNumberFormat="1" applyFont="1" applyFill="1" applyBorder="1"/>
    <xf numFmtId="167" fontId="7" fillId="27" borderId="21" xfId="91" applyNumberFormat="1" applyFont="1" applyFill="1" applyBorder="1"/>
    <xf numFmtId="167" fontId="7" fillId="27" borderId="22" xfId="91" applyNumberFormat="1" applyFont="1" applyFill="1" applyBorder="1" applyAlignment="1">
      <alignment vertical="top"/>
    </xf>
    <xf numFmtId="167" fontId="19" fillId="42" borderId="26" xfId="91" applyNumberFormat="1" applyFont="1" applyFill="1" applyBorder="1" applyAlignment="1">
      <alignment vertical="center"/>
    </xf>
    <xf numFmtId="167" fontId="19" fillId="27" borderId="18" xfId="0" applyNumberFormat="1" applyFont="1" applyFill="1" applyBorder="1" applyProtection="1">
      <protection locked="0"/>
    </xf>
    <xf numFmtId="167" fontId="25" fillId="27" borderId="20" xfId="0" applyNumberFormat="1" applyFont="1" applyFill="1" applyBorder="1" applyProtection="1">
      <protection locked="0"/>
    </xf>
    <xf numFmtId="167" fontId="25" fillId="27" borderId="18" xfId="0" applyNumberFormat="1" applyFont="1" applyFill="1" applyBorder="1" applyProtection="1">
      <protection locked="0"/>
    </xf>
    <xf numFmtId="167" fontId="19" fillId="27" borderId="19" xfId="0" applyNumberFormat="1" applyFont="1" applyFill="1" applyBorder="1" applyProtection="1">
      <protection locked="0"/>
    </xf>
    <xf numFmtId="167" fontId="19" fillId="27" borderId="20" xfId="0" applyNumberFormat="1" applyFont="1" applyFill="1" applyBorder="1" applyProtection="1">
      <protection locked="0"/>
    </xf>
    <xf numFmtId="167" fontId="26" fillId="27" borderId="18" xfId="0" applyNumberFormat="1" applyFont="1" applyFill="1" applyBorder="1" applyAlignment="1" applyProtection="1">
      <alignment horizontal="centerContinuous"/>
      <protection locked="0"/>
    </xf>
    <xf numFmtId="167" fontId="19" fillId="27" borderId="19" xfId="0" applyNumberFormat="1" applyFont="1" applyFill="1" applyBorder="1" applyAlignment="1" applyProtection="1">
      <alignment horizontal="centerContinuous"/>
      <protection locked="0"/>
    </xf>
    <xf numFmtId="165" fontId="19" fillId="27" borderId="20" xfId="119" applyFont="1" applyFill="1" applyBorder="1" applyAlignment="1" applyProtection="1">
      <alignment horizontal="centerContinuous"/>
      <protection locked="0"/>
    </xf>
    <xf numFmtId="167" fontId="27" fillId="27" borderId="24" xfId="0" applyNumberFormat="1" applyFont="1" applyFill="1" applyBorder="1" applyAlignment="1" applyProtection="1">
      <alignment horizontal="centerContinuous" vertical="center"/>
      <protection locked="0"/>
    </xf>
    <xf numFmtId="167" fontId="25" fillId="27" borderId="21" xfId="0" applyNumberFormat="1" applyFont="1" applyFill="1" applyBorder="1" applyAlignment="1" applyProtection="1">
      <alignment horizontal="centerContinuous" vertical="center"/>
      <protection locked="0"/>
    </xf>
    <xf numFmtId="167" fontId="25" fillId="27" borderId="24" xfId="0" applyNumberFormat="1" applyFont="1" applyFill="1" applyBorder="1" applyAlignment="1" applyProtection="1">
      <alignment vertical="center"/>
      <protection locked="0"/>
    </xf>
    <xf numFmtId="167" fontId="28" fillId="27" borderId="0" xfId="0" applyNumberFormat="1" applyFont="1" applyFill="1" applyBorder="1" applyAlignment="1" applyProtection="1">
      <alignment horizontal="centerContinuous" vertical="center"/>
      <protection locked="0"/>
    </xf>
    <xf numFmtId="167" fontId="26" fillId="27" borderId="0" xfId="0" applyNumberFormat="1" applyFont="1" applyFill="1" applyBorder="1" applyAlignment="1" applyProtection="1">
      <alignment horizontal="centerContinuous"/>
      <protection locked="0"/>
    </xf>
    <xf numFmtId="167" fontId="26" fillId="27" borderId="21" xfId="0" applyNumberFormat="1" applyFont="1" applyFill="1" applyBorder="1" applyAlignment="1" applyProtection="1">
      <alignment horizontal="centerContinuous"/>
      <protection locked="0"/>
    </xf>
    <xf numFmtId="167" fontId="26" fillId="27" borderId="24" xfId="0" applyNumberFormat="1" applyFont="1" applyFill="1" applyBorder="1" applyAlignment="1" applyProtection="1">
      <alignment horizontal="centerContinuous"/>
      <protection locked="0"/>
    </xf>
    <xf numFmtId="165" fontId="26" fillId="27" borderId="21" xfId="119" applyFont="1" applyFill="1" applyBorder="1" applyAlignment="1" applyProtection="1">
      <alignment horizontal="centerContinuous"/>
      <protection locked="0"/>
    </xf>
    <xf numFmtId="167" fontId="25" fillId="27" borderId="25" xfId="0" applyNumberFormat="1" applyFont="1" applyFill="1" applyBorder="1" applyProtection="1">
      <protection locked="0"/>
    </xf>
    <xf numFmtId="167" fontId="25" fillId="27" borderId="22" xfId="0" applyNumberFormat="1" applyFont="1" applyFill="1" applyBorder="1" applyProtection="1">
      <protection locked="0"/>
    </xf>
    <xf numFmtId="167" fontId="19" fillId="27" borderId="25" xfId="0" applyNumberFormat="1" applyFont="1" applyFill="1" applyBorder="1" applyProtection="1">
      <protection locked="0"/>
    </xf>
    <xf numFmtId="167" fontId="19" fillId="27" borderId="24" xfId="0" applyNumberFormat="1" applyFont="1" applyFill="1" applyBorder="1" applyAlignment="1" applyProtection="1">
      <alignment horizontal="centerContinuous"/>
      <protection locked="0"/>
    </xf>
    <xf numFmtId="167" fontId="19" fillId="27" borderId="0" xfId="0" applyNumberFormat="1" applyFont="1" applyFill="1" applyBorder="1" applyAlignment="1" applyProtection="1">
      <alignment horizontal="centerContinuous"/>
      <protection locked="0"/>
    </xf>
    <xf numFmtId="165" fontId="19" fillId="27" borderId="21" xfId="119" applyFont="1" applyFill="1" applyBorder="1" applyAlignment="1" applyProtection="1">
      <alignment horizontal="centerContinuous"/>
      <protection locked="0"/>
    </xf>
    <xf numFmtId="167" fontId="19" fillId="27" borderId="21" xfId="0" applyNumberFormat="1" applyFont="1" applyFill="1" applyBorder="1" applyProtection="1">
      <protection locked="0"/>
    </xf>
    <xf numFmtId="167" fontId="19" fillId="27" borderId="21" xfId="0" applyNumberFormat="1" applyFont="1" applyFill="1" applyBorder="1" applyAlignment="1" applyProtection="1">
      <alignment horizontal="center"/>
      <protection locked="0"/>
    </xf>
    <xf numFmtId="167" fontId="19" fillId="27" borderId="0" xfId="0" applyNumberFormat="1" applyFont="1" applyFill="1" applyBorder="1" applyAlignment="1" applyProtection="1">
      <alignment horizontal="left"/>
      <protection locked="0"/>
    </xf>
    <xf numFmtId="167" fontId="19" fillId="27" borderId="22" xfId="0" applyNumberFormat="1" applyFont="1" applyFill="1" applyBorder="1" applyAlignment="1" applyProtection="1">
      <alignment horizontal="centerContinuous"/>
      <protection locked="0"/>
    </xf>
    <xf numFmtId="167" fontId="19" fillId="27" borderId="23" xfId="0" applyNumberFormat="1" applyFont="1" applyFill="1" applyBorder="1" applyAlignment="1" applyProtection="1">
      <alignment horizontal="centerContinuous"/>
      <protection locked="0"/>
    </xf>
    <xf numFmtId="165" fontId="19" fillId="27" borderId="25" xfId="119" applyFont="1" applyFill="1" applyBorder="1" applyAlignment="1" applyProtection="1">
      <alignment horizontal="centerContinuous"/>
      <protection locked="0"/>
    </xf>
    <xf numFmtId="167" fontId="19" fillId="27" borderId="16" xfId="0" applyNumberFormat="1" applyFont="1" applyFill="1" applyBorder="1" applyAlignment="1" applyProtection="1">
      <alignment horizontal="centerContinuous"/>
      <protection locked="0"/>
    </xf>
    <xf numFmtId="167" fontId="19" fillId="27" borderId="17" xfId="0" applyNumberFormat="1" applyFont="1" applyFill="1" applyBorder="1" applyAlignment="1" applyProtection="1">
      <alignment horizontal="centerContinuous"/>
      <protection locked="0"/>
    </xf>
    <xf numFmtId="0" fontId="19" fillId="27" borderId="26" xfId="0" applyFont="1" applyFill="1" applyBorder="1" applyAlignment="1">
      <alignment horizontal="centerContinuous" vertical="center"/>
    </xf>
    <xf numFmtId="167" fontId="26" fillId="27" borderId="16" xfId="0" applyNumberFormat="1" applyFont="1" applyFill="1" applyBorder="1" applyAlignment="1" applyProtection="1">
      <alignment horizontal="centerContinuous"/>
      <protection locked="0"/>
    </xf>
    <xf numFmtId="165" fontId="19" fillId="27" borderId="17" xfId="119" applyFont="1" applyFill="1" applyBorder="1" applyAlignment="1" applyProtection="1">
      <alignment horizontal="centerContinuous"/>
      <protection locked="0"/>
    </xf>
    <xf numFmtId="167" fontId="19" fillId="42" borderId="26" xfId="0" applyNumberFormat="1" applyFont="1" applyFill="1" applyBorder="1" applyAlignment="1" applyProtection="1">
      <alignment horizontal="center" vertical="center"/>
      <protection locked="0"/>
    </xf>
    <xf numFmtId="167" fontId="19" fillId="42" borderId="16" xfId="0" applyNumberFormat="1" applyFont="1" applyFill="1" applyBorder="1" applyAlignment="1" applyProtection="1">
      <alignment horizontal="center" vertical="center"/>
      <protection locked="0"/>
    </xf>
    <xf numFmtId="167" fontId="19" fillId="42" borderId="17" xfId="0" applyNumberFormat="1" applyFont="1" applyFill="1" applyBorder="1" applyAlignment="1" applyProtection="1">
      <alignment horizontal="center" vertical="center"/>
      <protection locked="0"/>
    </xf>
    <xf numFmtId="167" fontId="19" fillId="42" borderId="15" xfId="0" applyNumberFormat="1" applyFont="1" applyFill="1" applyBorder="1" applyAlignment="1" applyProtection="1">
      <alignment horizontal="center" vertical="center" wrapText="1"/>
      <protection locked="0"/>
    </xf>
    <xf numFmtId="174" fontId="19" fillId="27" borderId="15" xfId="119" applyNumberFormat="1" applyFont="1" applyFill="1" applyBorder="1" applyAlignment="1" applyProtection="1">
      <alignment horizontal="center" vertical="center"/>
      <protection locked="0"/>
    </xf>
    <xf numFmtId="174" fontId="19" fillId="27" borderId="26" xfId="119" applyNumberFormat="1" applyFont="1" applyFill="1" applyBorder="1" applyAlignment="1" applyProtection="1">
      <alignment horizontal="center" vertical="center"/>
      <protection locked="0"/>
    </xf>
    <xf numFmtId="167" fontId="19" fillId="27" borderId="16" xfId="0" applyNumberFormat="1" applyFont="1" applyFill="1" applyBorder="1" applyAlignment="1" applyProtection="1">
      <alignment horizontal="center" vertical="center"/>
      <protection locked="0"/>
    </xf>
    <xf numFmtId="165" fontId="19" fillId="27" borderId="17" xfId="119" applyFont="1" applyFill="1" applyBorder="1" applyAlignment="1" applyProtection="1">
      <alignment horizontal="right" vertical="center"/>
      <protection locked="0"/>
    </xf>
    <xf numFmtId="170" fontId="19" fillId="27" borderId="15" xfId="0" applyNumberFormat="1" applyFont="1" applyFill="1" applyBorder="1" applyAlignment="1" applyProtection="1">
      <alignment horizontal="center" vertical="center" wrapText="1"/>
      <protection locked="0"/>
    </xf>
    <xf numFmtId="174" fontId="19" fillId="27" borderId="15" xfId="119" applyNumberFormat="1" applyFont="1" applyFill="1" applyBorder="1" applyAlignment="1" applyProtection="1">
      <alignment horizontal="right" vertical="center"/>
      <protection locked="0"/>
    </xf>
    <xf numFmtId="170" fontId="19" fillId="27" borderId="15" xfId="119" applyNumberFormat="1" applyFont="1" applyFill="1" applyBorder="1" applyAlignment="1" applyProtection="1">
      <alignment horizontal="right" vertical="center"/>
      <protection locked="0"/>
    </xf>
    <xf numFmtId="165" fontId="19" fillId="27" borderId="15" xfId="119" applyFont="1" applyFill="1" applyBorder="1" applyAlignment="1" applyProtection="1">
      <alignment horizontal="right" vertical="center"/>
      <protection locked="0"/>
    </xf>
    <xf numFmtId="165" fontId="19" fillId="27" borderId="15" xfId="119" applyNumberFormat="1" applyFont="1" applyFill="1" applyBorder="1" applyAlignment="1" applyProtection="1">
      <alignment horizontal="right" vertical="center"/>
      <protection locked="0"/>
    </xf>
    <xf numFmtId="173" fontId="19" fillId="27" borderId="15" xfId="119" applyNumberFormat="1" applyFont="1" applyFill="1" applyBorder="1" applyAlignment="1" applyProtection="1">
      <alignment horizontal="right" vertical="center"/>
      <protection locked="0"/>
    </xf>
    <xf numFmtId="174" fontId="19" fillId="27" borderId="29" xfId="119" applyNumberFormat="1" applyFont="1" applyFill="1" applyBorder="1" applyAlignment="1" applyProtection="1">
      <alignment horizontal="right" vertical="center"/>
      <protection locked="0"/>
    </xf>
    <xf numFmtId="165" fontId="19" fillId="27" borderId="20" xfId="119" applyFont="1" applyFill="1" applyBorder="1" applyProtection="1">
      <protection locked="0"/>
    </xf>
    <xf numFmtId="165" fontId="19" fillId="27" borderId="21" xfId="119" applyFont="1" applyFill="1" applyBorder="1" applyProtection="1">
      <protection locked="0"/>
    </xf>
    <xf numFmtId="167" fontId="19" fillId="27" borderId="22" xfId="0" applyNumberFormat="1" applyFont="1" applyFill="1" applyBorder="1" applyAlignment="1" applyProtection="1">
      <alignment horizontal="centerContinuous" vertical="top"/>
      <protection locked="0"/>
    </xf>
    <xf numFmtId="167" fontId="19" fillId="27" borderId="23" xfId="0" applyNumberFormat="1" applyFont="1" applyFill="1" applyBorder="1" applyAlignment="1" applyProtection="1">
      <alignment horizontal="centerContinuous" vertical="top"/>
      <protection locked="0"/>
    </xf>
    <xf numFmtId="165" fontId="19" fillId="27" borderId="25" xfId="119" applyFont="1" applyFill="1" applyBorder="1" applyAlignment="1" applyProtection="1">
      <alignment horizontal="centerContinuous" vertical="top"/>
      <protection locked="0"/>
    </xf>
    <xf numFmtId="167" fontId="26" fillId="27" borderId="18" xfId="0" applyNumberFormat="1" applyFont="1" applyFill="1" applyBorder="1" applyAlignment="1">
      <alignment horizontal="centerContinuous"/>
    </xf>
    <xf numFmtId="167" fontId="19" fillId="27" borderId="19" xfId="0" applyNumberFormat="1" applyFont="1" applyFill="1" applyBorder="1" applyAlignment="1">
      <alignment horizontal="centerContinuous"/>
    </xf>
    <xf numFmtId="167" fontId="19" fillId="27" borderId="20" xfId="0" applyNumberFormat="1" applyFont="1" applyFill="1" applyBorder="1" applyAlignment="1">
      <alignment horizontal="centerContinuous"/>
    </xf>
    <xf numFmtId="170" fontId="24" fillId="0" borderId="0" xfId="119" applyNumberFormat="1" applyFont="1"/>
    <xf numFmtId="167" fontId="26" fillId="27" borderId="24" xfId="0" applyNumberFormat="1" applyFont="1" applyFill="1" applyBorder="1" applyAlignment="1">
      <alignment horizontal="centerContinuous"/>
    </xf>
    <xf numFmtId="167" fontId="19" fillId="27" borderId="26" xfId="0" applyNumberFormat="1" applyFont="1" applyFill="1" applyBorder="1" applyAlignment="1">
      <alignment horizontal="left"/>
    </xf>
    <xf numFmtId="167" fontId="19" fillId="27" borderId="16" xfId="0" applyNumberFormat="1" applyFont="1" applyFill="1" applyBorder="1" applyAlignment="1">
      <alignment horizontal="left"/>
    </xf>
    <xf numFmtId="167" fontId="26" fillId="27" borderId="26" xfId="0" applyNumberFormat="1" applyFont="1" applyFill="1" applyBorder="1" applyAlignment="1">
      <alignment horizontal="left"/>
    </xf>
    <xf numFmtId="167" fontId="19" fillId="27" borderId="26" xfId="0" applyNumberFormat="1" applyFont="1" applyFill="1" applyBorder="1" applyAlignment="1">
      <alignment horizontal="centerContinuous" vertical="center"/>
    </xf>
    <xf numFmtId="167" fontId="19" fillId="27" borderId="15" xfId="0" applyNumberFormat="1" applyFont="1" applyFill="1" applyBorder="1" applyAlignment="1">
      <alignment horizontal="center" vertical="center"/>
    </xf>
    <xf numFmtId="167" fontId="19" fillId="27" borderId="26" xfId="0" applyNumberFormat="1" applyFont="1" applyFill="1" applyBorder="1" applyAlignment="1">
      <alignment horizontal="center" vertical="center"/>
    </xf>
    <xf numFmtId="167" fontId="19" fillId="27" borderId="17" xfId="0" applyNumberFormat="1" applyFont="1" applyFill="1" applyBorder="1" applyAlignment="1">
      <alignment horizontal="center" vertical="center"/>
    </xf>
    <xf numFmtId="167" fontId="19" fillId="27" borderId="29" xfId="0" applyNumberFormat="1" applyFont="1" applyFill="1" applyBorder="1" applyAlignment="1">
      <alignment horizontal="center" vertical="center"/>
    </xf>
    <xf numFmtId="174" fontId="19" fillId="27" borderId="15" xfId="119" applyNumberFormat="1" applyFont="1" applyFill="1" applyBorder="1" applyAlignment="1">
      <alignment horizontal="center" vertical="center"/>
    </xf>
    <xf numFmtId="170" fontId="19" fillId="27" borderId="15" xfId="0" applyNumberFormat="1" applyFont="1" applyFill="1" applyBorder="1" applyAlignment="1">
      <alignment horizontal="center" vertical="center" wrapText="1"/>
    </xf>
    <xf numFmtId="165" fontId="19" fillId="27" borderId="15" xfId="119" applyFont="1" applyFill="1" applyBorder="1" applyAlignment="1">
      <alignment horizontal="right" vertical="center"/>
    </xf>
    <xf numFmtId="170" fontId="19" fillId="27" borderId="15" xfId="119" applyNumberFormat="1" applyFont="1" applyFill="1" applyBorder="1" applyAlignment="1">
      <alignment horizontal="right" vertical="center"/>
    </xf>
    <xf numFmtId="165" fontId="19" fillId="27" borderId="16" xfId="119" applyFont="1" applyFill="1" applyBorder="1" applyAlignment="1">
      <alignment horizontal="right" vertical="center"/>
    </xf>
    <xf numFmtId="0" fontId="24" fillId="27" borderId="18" xfId="0" applyFont="1" applyFill="1" applyBorder="1"/>
    <xf numFmtId="167" fontId="19" fillId="27" borderId="0" xfId="0" applyNumberFormat="1" applyFont="1" applyFill="1" applyBorder="1" applyAlignment="1">
      <alignment horizontal="left" vertical="top"/>
    </xf>
    <xf numFmtId="167" fontId="26" fillId="0" borderId="0" xfId="0" applyNumberFormat="1" applyFont="1" applyBorder="1" applyAlignment="1">
      <alignment horizontal="centerContinuous" vertical="top"/>
    </xf>
    <xf numFmtId="167" fontId="24" fillId="0" borderId="0" xfId="0" applyNumberFormat="1" applyFont="1"/>
    <xf numFmtId="171" fontId="19" fillId="27" borderId="19" xfId="119" applyNumberFormat="1" applyFont="1" applyFill="1" applyBorder="1"/>
    <xf numFmtId="167" fontId="19" fillId="27" borderId="18" xfId="0" applyNumberFormat="1" applyFont="1" applyFill="1" applyBorder="1" applyAlignment="1">
      <alignment horizontal="centerContinuous"/>
    </xf>
    <xf numFmtId="167" fontId="41" fillId="27" borderId="16" xfId="0" applyNumberFormat="1" applyFont="1" applyFill="1" applyBorder="1"/>
    <xf numFmtId="167" fontId="41" fillId="27" borderId="16" xfId="0" applyNumberFormat="1" applyFont="1" applyFill="1" applyBorder="1" applyAlignment="1">
      <alignment horizontal="centerContinuous"/>
    </xf>
    <xf numFmtId="167" fontId="41" fillId="27" borderId="17" xfId="0" applyNumberFormat="1" applyFont="1" applyFill="1" applyBorder="1" applyAlignment="1">
      <alignment horizontal="centerContinuous"/>
    </xf>
    <xf numFmtId="167" fontId="19" fillId="27" borderId="0" xfId="0" applyNumberFormat="1" applyFont="1" applyFill="1" applyBorder="1" applyAlignment="1">
      <alignment horizontal="center" vertical="center"/>
    </xf>
    <xf numFmtId="174" fontId="19" fillId="27" borderId="26" xfId="119" applyNumberFormat="1" applyFont="1" applyFill="1" applyBorder="1" applyAlignment="1">
      <alignment horizontal="left" vertical="center"/>
    </xf>
    <xf numFmtId="170" fontId="26" fillId="27" borderId="15" xfId="119" applyNumberFormat="1" applyFont="1" applyFill="1" applyBorder="1" applyAlignment="1">
      <alignment horizontal="centerContinuous" vertical="center" wrapText="1"/>
    </xf>
    <xf numFmtId="165" fontId="19" fillId="27" borderId="17" xfId="119" applyFont="1" applyFill="1" applyBorder="1" applyAlignment="1">
      <alignment horizontal="centerContinuous" vertical="center"/>
    </xf>
    <xf numFmtId="165" fontId="19" fillId="27" borderId="19" xfId="0" applyNumberFormat="1" applyFont="1" applyFill="1" applyBorder="1"/>
    <xf numFmtId="165" fontId="19" fillId="0" borderId="0" xfId="119" applyFont="1"/>
    <xf numFmtId="0" fontId="0" fillId="43" borderId="0" xfId="0" applyFill="1"/>
    <xf numFmtId="165" fontId="33" fillId="43" borderId="0" xfId="119" applyFont="1" applyFill="1" applyBorder="1" applyAlignment="1" applyProtection="1">
      <alignment horizontal="right" vertical="center"/>
      <protection locked="0"/>
    </xf>
    <xf numFmtId="171" fontId="33" fillId="43" borderId="0" xfId="119" applyNumberFormat="1" applyFont="1" applyFill="1" applyBorder="1" applyAlignment="1" applyProtection="1">
      <alignment horizontal="right" vertical="center"/>
      <protection locked="0"/>
    </xf>
    <xf numFmtId="171" fontId="33" fillId="0" borderId="0" xfId="119" applyNumberFormat="1" applyFont="1" applyFill="1" applyBorder="1" applyAlignment="1" applyProtection="1">
      <alignment horizontal="right" vertical="center"/>
      <protection locked="0"/>
    </xf>
    <xf numFmtId="174" fontId="11" fillId="27" borderId="15" xfId="119" applyNumberFormat="1" applyFont="1" applyFill="1" applyBorder="1" applyAlignment="1" applyProtection="1">
      <alignment horizontal="center" vertical="center"/>
      <protection locked="0"/>
    </xf>
    <xf numFmtId="165" fontId="11" fillId="27" borderId="15" xfId="119" applyNumberFormat="1" applyFont="1" applyFill="1" applyBorder="1" applyAlignment="1" applyProtection="1">
      <alignment horizontal="right" vertical="center"/>
      <protection locked="0"/>
    </xf>
    <xf numFmtId="174" fontId="11" fillId="27" borderId="15" xfId="119" applyNumberFormat="1" applyFont="1" applyFill="1" applyBorder="1" applyAlignment="1" applyProtection="1">
      <alignment horizontal="right" vertical="center"/>
      <protection locked="0"/>
    </xf>
    <xf numFmtId="170" fontId="11" fillId="27" borderId="31" xfId="119" applyNumberFormat="1" applyFont="1" applyFill="1" applyBorder="1" applyAlignment="1" applyProtection="1">
      <alignment horizontal="right" vertical="center"/>
      <protection locked="0"/>
    </xf>
    <xf numFmtId="170" fontId="11" fillId="27" borderId="36" xfId="119" applyNumberFormat="1" applyFont="1" applyFill="1" applyBorder="1" applyAlignment="1" applyProtection="1">
      <alignment horizontal="right" vertical="center"/>
      <protection locked="0"/>
    </xf>
    <xf numFmtId="170" fontId="40" fillId="38" borderId="37" xfId="119" applyNumberFormat="1" applyFont="1" applyFill="1" applyBorder="1"/>
    <xf numFmtId="170" fontId="19" fillId="27" borderId="38" xfId="119" applyNumberFormat="1" applyFont="1" applyFill="1" applyBorder="1" applyProtection="1">
      <protection locked="0"/>
    </xf>
    <xf numFmtId="165" fontId="26" fillId="27" borderId="27" xfId="119" applyFont="1" applyFill="1" applyBorder="1" applyProtection="1">
      <protection locked="0"/>
    </xf>
    <xf numFmtId="170" fontId="44" fillId="27" borderId="0" xfId="119" applyNumberFormat="1" applyFont="1" applyFill="1" applyAlignment="1">
      <alignment horizontal="right"/>
    </xf>
    <xf numFmtId="167" fontId="19" fillId="39" borderId="35" xfId="87" applyNumberFormat="1" applyFont="1" applyFill="1" applyBorder="1" applyAlignment="1">
      <alignment horizontal="center" vertical="center" wrapText="1"/>
    </xf>
    <xf numFmtId="170" fontId="19" fillId="27" borderId="39" xfId="119" applyNumberFormat="1" applyFont="1" applyFill="1" applyBorder="1" applyProtection="1">
      <protection locked="0"/>
    </xf>
    <xf numFmtId="170" fontId="19" fillId="27" borderId="40" xfId="119" applyNumberFormat="1" applyFont="1" applyFill="1" applyBorder="1" applyProtection="1">
      <protection locked="0"/>
    </xf>
    <xf numFmtId="171" fontId="19" fillId="27" borderId="36" xfId="119" applyNumberFormat="1" applyFont="1" applyFill="1" applyBorder="1" applyProtection="1">
      <protection locked="0"/>
    </xf>
    <xf numFmtId="165" fontId="26" fillId="27" borderId="22" xfId="119" applyFont="1" applyFill="1" applyBorder="1" applyProtection="1">
      <protection locked="0"/>
    </xf>
    <xf numFmtId="165" fontId="19" fillId="27" borderId="41" xfId="119" applyFont="1" applyFill="1" applyBorder="1" applyProtection="1">
      <protection locked="0"/>
    </xf>
    <xf numFmtId="165" fontId="19" fillId="27" borderId="42" xfId="119" applyFont="1" applyFill="1" applyBorder="1" applyProtection="1">
      <protection locked="0"/>
    </xf>
    <xf numFmtId="165" fontId="26" fillId="27" borderId="29" xfId="119" applyFont="1" applyFill="1" applyBorder="1" applyProtection="1">
      <protection locked="0"/>
    </xf>
    <xf numFmtId="165" fontId="19" fillId="27" borderId="42" xfId="119" applyNumberFormat="1" applyFont="1" applyFill="1" applyBorder="1" applyProtection="1">
      <protection locked="0"/>
    </xf>
    <xf numFmtId="167" fontId="35" fillId="27" borderId="19" xfId="0" applyNumberFormat="1" applyFont="1" applyFill="1" applyBorder="1" applyAlignment="1">
      <alignment vertical="center"/>
    </xf>
    <xf numFmtId="0" fontId="5" fillId="27" borderId="0" xfId="86" applyFill="1" applyBorder="1"/>
    <xf numFmtId="0" fontId="46" fillId="27" borderId="0" xfId="86" applyFont="1" applyFill="1" applyBorder="1" applyAlignment="1">
      <alignment horizontal="centerContinuous" vertical="center"/>
    </xf>
    <xf numFmtId="165" fontId="34" fillId="29" borderId="0" xfId="119" applyFont="1" applyFill="1"/>
    <xf numFmtId="165" fontId="21" fillId="27" borderId="0" xfId="119" applyFont="1" applyFill="1"/>
    <xf numFmtId="170" fontId="18" fillId="0" borderId="0" xfId="119" applyNumberFormat="1" applyFont="1"/>
    <xf numFmtId="170" fontId="49" fillId="27" borderId="0" xfId="119" applyNumberFormat="1" applyFont="1" applyFill="1"/>
    <xf numFmtId="165" fontId="11" fillId="27" borderId="0" xfId="119" applyFont="1" applyFill="1" applyBorder="1"/>
    <xf numFmtId="167" fontId="23" fillId="27" borderId="24" xfId="0" applyNumberFormat="1" applyFont="1" applyFill="1" applyBorder="1" applyAlignment="1">
      <alignment horizontal="centerContinuous"/>
    </xf>
    <xf numFmtId="170" fontId="8" fillId="27" borderId="15" xfId="119" applyNumberFormat="1" applyFont="1" applyFill="1" applyBorder="1" applyAlignment="1">
      <alignment horizontal="center" vertical="center" wrapText="1"/>
    </xf>
    <xf numFmtId="170" fontId="19" fillId="27" borderId="15" xfId="119" applyNumberFormat="1" applyFont="1" applyFill="1" applyBorder="1" applyAlignment="1">
      <alignment horizontal="center" vertical="center" wrapText="1"/>
    </xf>
    <xf numFmtId="170" fontId="19" fillId="27" borderId="26" xfId="119" applyNumberFormat="1" applyFont="1" applyFill="1" applyBorder="1" applyAlignment="1">
      <alignment horizontal="center" vertical="center" wrapText="1"/>
    </xf>
    <xf numFmtId="9" fontId="19" fillId="27" borderId="16" xfId="119" applyNumberFormat="1" applyFont="1" applyFill="1" applyBorder="1" applyAlignment="1">
      <alignment horizontal="center" vertical="center" wrapText="1"/>
    </xf>
    <xf numFmtId="170" fontId="19" fillId="27" borderId="16" xfId="119" applyNumberFormat="1" applyFont="1" applyFill="1" applyBorder="1" applyAlignment="1">
      <alignment horizontal="center" vertical="center" wrapText="1"/>
    </xf>
    <xf numFmtId="167" fontId="19" fillId="27" borderId="17" xfId="0" applyNumberFormat="1" applyFont="1" applyFill="1" applyBorder="1" applyAlignment="1">
      <alignment horizontal="center" vertical="center" wrapText="1"/>
    </xf>
    <xf numFmtId="167" fontId="41" fillId="27" borderId="26" xfId="0" applyNumberFormat="1" applyFont="1" applyFill="1" applyBorder="1" applyAlignment="1">
      <alignment horizontal="centerContinuous"/>
    </xf>
    <xf numFmtId="49" fontId="19" fillId="30" borderId="32" xfId="87" applyNumberFormat="1" applyFont="1" applyFill="1" applyBorder="1" applyAlignment="1">
      <alignment horizontal="center" vertical="center" wrapText="1"/>
    </xf>
    <xf numFmtId="178" fontId="19" fillId="30" borderId="32" xfId="87" applyNumberFormat="1" applyFont="1" applyFill="1" applyBorder="1" applyAlignment="1">
      <alignment horizontal="center" vertical="center" wrapText="1"/>
    </xf>
    <xf numFmtId="178" fontId="19" fillId="39" borderId="32" xfId="87" applyNumberFormat="1" applyFont="1" applyFill="1" applyBorder="1" applyAlignment="1">
      <alignment horizontal="center" vertical="center" wrapText="1"/>
    </xf>
    <xf numFmtId="170" fontId="19" fillId="27" borderId="43" xfId="119" applyNumberFormat="1" applyFont="1" applyFill="1" applyBorder="1" applyProtection="1">
      <protection locked="0"/>
    </xf>
    <xf numFmtId="170" fontId="19" fillId="27" borderId="44" xfId="119" applyNumberFormat="1" applyFont="1" applyFill="1" applyBorder="1" applyProtection="1">
      <protection locked="0"/>
    </xf>
    <xf numFmtId="167" fontId="19" fillId="0" borderId="33" xfId="87" applyNumberFormat="1" applyFont="1" applyFill="1" applyBorder="1" applyAlignment="1">
      <alignment horizontal="center" vertical="center" wrapText="1"/>
    </xf>
    <xf numFmtId="167" fontId="19" fillId="0" borderId="34" xfId="87" applyNumberFormat="1" applyFont="1" applyFill="1" applyBorder="1" applyAlignment="1">
      <alignment horizontal="center" vertical="center" wrapText="1"/>
    </xf>
    <xf numFmtId="167" fontId="19" fillId="0" borderId="35" xfId="87" applyNumberFormat="1" applyFont="1" applyFill="1" applyBorder="1" applyAlignment="1">
      <alignment horizontal="center" vertical="center" wrapText="1"/>
    </xf>
    <xf numFmtId="49" fontId="19" fillId="39" borderId="32" xfId="87" applyNumberFormat="1" applyFont="1" applyFill="1" applyBorder="1" applyAlignment="1">
      <alignment horizontal="center" vertical="center" wrapText="1"/>
    </xf>
    <xf numFmtId="171" fontId="19" fillId="27" borderId="45" xfId="119" applyNumberFormat="1" applyFont="1" applyFill="1" applyBorder="1" applyProtection="1">
      <protection locked="0"/>
    </xf>
    <xf numFmtId="171" fontId="19" fillId="27" borderId="35" xfId="119" applyNumberFormat="1" applyFont="1" applyFill="1" applyBorder="1" applyProtection="1">
      <protection locked="0"/>
    </xf>
    <xf numFmtId="165" fontId="26" fillId="27" borderId="46" xfId="119" applyNumberFormat="1" applyFont="1" applyFill="1" applyBorder="1" applyAlignment="1">
      <alignment horizontal="center" vertical="center" wrapText="1"/>
    </xf>
    <xf numFmtId="165" fontId="11" fillId="27" borderId="26" xfId="119" applyFont="1" applyFill="1" applyBorder="1" applyAlignment="1">
      <alignment horizontal="center" vertical="center" wrapText="1"/>
    </xf>
    <xf numFmtId="170" fontId="16" fillId="0" borderId="0" xfId="119" applyNumberFormat="1" applyFont="1"/>
    <xf numFmtId="167" fontId="11" fillId="27" borderId="17" xfId="0" applyNumberFormat="1" applyFont="1" applyFill="1" applyBorder="1" applyAlignment="1">
      <alignment horizontal="center" vertical="center" wrapText="1"/>
    </xf>
    <xf numFmtId="167" fontId="8" fillId="0" borderId="15" xfId="90" applyNumberFormat="1" applyFont="1" applyFill="1" applyBorder="1" applyAlignment="1">
      <alignment horizontal="center"/>
    </xf>
    <xf numFmtId="0" fontId="7" fillId="0" borderId="26" xfId="90" applyNumberFormat="1" applyFont="1" applyFill="1" applyBorder="1" applyAlignment="1">
      <alignment vertical="center"/>
    </xf>
    <xf numFmtId="0" fontId="7" fillId="0" borderId="16" xfId="90" applyNumberFormat="1" applyFont="1" applyFill="1" applyBorder="1" applyAlignment="1">
      <alignment horizontal="center" vertical="center"/>
    </xf>
    <xf numFmtId="165" fontId="7" fillId="0" borderId="16" xfId="119" applyFont="1" applyFill="1" applyBorder="1" applyAlignment="1">
      <alignment horizontal="center" vertical="center"/>
    </xf>
    <xf numFmtId="167" fontId="11" fillId="27" borderId="15" xfId="90" applyNumberFormat="1" applyFont="1" applyFill="1" applyBorder="1" applyAlignment="1">
      <alignment horizontal="left" vertical="center" wrapText="1"/>
    </xf>
    <xf numFmtId="165" fontId="50" fillId="27" borderId="15" xfId="119" applyFont="1" applyFill="1" applyBorder="1" applyAlignment="1">
      <alignment horizontal="left" vertical="center" wrapText="1"/>
    </xf>
    <xf numFmtId="165" fontId="11" fillId="27" borderId="26" xfId="119" applyNumberFormat="1" applyFont="1" applyFill="1" applyBorder="1" applyAlignment="1">
      <alignment horizontal="center" vertical="center" wrapText="1"/>
    </xf>
    <xf numFmtId="167" fontId="5" fillId="0" borderId="0" xfId="90" applyNumberFormat="1"/>
    <xf numFmtId="0" fontId="15" fillId="0" borderId="19" xfId="119" applyNumberFormat="1" applyFont="1" applyBorder="1" applyAlignment="1">
      <alignment horizontal="left" vertical="center"/>
    </xf>
    <xf numFmtId="0" fontId="15" fillId="0" borderId="20" xfId="119" applyNumberFormat="1" applyFont="1" applyBorder="1" applyAlignment="1">
      <alignment horizontal="left" vertical="center"/>
    </xf>
    <xf numFmtId="0" fontId="15" fillId="0" borderId="0" xfId="119" applyNumberFormat="1" applyFont="1" applyAlignment="1">
      <alignment horizontal="left" vertical="center"/>
    </xf>
    <xf numFmtId="0" fontId="15" fillId="0" borderId="21" xfId="119" applyNumberFormat="1" applyFont="1" applyBorder="1" applyAlignment="1">
      <alignment horizontal="left" vertical="center"/>
    </xf>
    <xf numFmtId="0" fontId="15" fillId="0" borderId="23" xfId="119" applyNumberFormat="1" applyFont="1" applyBorder="1" applyAlignment="1">
      <alignment horizontal="left" vertical="center"/>
    </xf>
    <xf numFmtId="0" fontId="15" fillId="0" borderId="25" xfId="119" applyNumberFormat="1" applyFont="1" applyBorder="1" applyAlignment="1">
      <alignment horizontal="left" vertical="center"/>
    </xf>
    <xf numFmtId="165" fontId="45" fillId="0" borderId="16" xfId="119" applyFont="1" applyFill="1" applyBorder="1" applyAlignment="1">
      <alignment horizontal="left"/>
    </xf>
    <xf numFmtId="165" fontId="45" fillId="0" borderId="17" xfId="119" applyFont="1" applyFill="1" applyBorder="1" applyAlignment="1">
      <alignment horizontal="left"/>
    </xf>
    <xf numFmtId="167" fontId="8" fillId="28" borderId="26" xfId="90" applyNumberFormat="1" applyFont="1" applyFill="1" applyBorder="1" applyAlignment="1">
      <alignment horizontal="centerContinuous" vertical="center"/>
    </xf>
    <xf numFmtId="167" fontId="7" fillId="28" borderId="16" xfId="90" applyNumberFormat="1" applyFont="1" applyFill="1" applyBorder="1" applyAlignment="1">
      <alignment horizontal="centerContinuous" vertical="center"/>
    </xf>
    <xf numFmtId="165" fontId="7" fillId="28" borderId="16" xfId="119" applyFont="1" applyFill="1" applyBorder="1" applyAlignment="1">
      <alignment horizontal="centerContinuous" vertical="center"/>
    </xf>
    <xf numFmtId="167" fontId="8" fillId="28" borderId="27" xfId="90" applyNumberFormat="1" applyFont="1" applyFill="1" applyBorder="1" applyAlignment="1">
      <alignment horizontal="center"/>
    </xf>
    <xf numFmtId="167" fontId="8" fillId="28" borderId="26" xfId="90" applyNumberFormat="1" applyFont="1" applyFill="1" applyBorder="1" applyAlignment="1">
      <alignment horizontal="center" vertical="center"/>
    </xf>
    <xf numFmtId="167" fontId="8" fillId="28" borderId="16" xfId="90" applyNumberFormat="1" applyFont="1" applyFill="1" applyBorder="1" applyAlignment="1">
      <alignment horizontal="center" vertical="center"/>
    </xf>
    <xf numFmtId="165" fontId="8" fillId="28" borderId="16" xfId="119" applyFont="1" applyFill="1" applyBorder="1" applyAlignment="1">
      <alignment horizontal="center" vertical="center"/>
    </xf>
    <xf numFmtId="167" fontId="8" fillId="28" borderId="17" xfId="90" applyNumberFormat="1" applyFont="1" applyFill="1" applyBorder="1" applyAlignment="1">
      <alignment horizontal="center" vertical="center"/>
    </xf>
    <xf numFmtId="167" fontId="8" fillId="28" borderId="29" xfId="90" applyNumberFormat="1" applyFont="1" applyFill="1" applyBorder="1" applyAlignment="1">
      <alignment horizontal="center" vertical="center" wrapText="1"/>
    </xf>
    <xf numFmtId="167" fontId="7" fillId="27" borderId="19" xfId="92" applyNumberFormat="1" applyFont="1" applyFill="1" applyBorder="1"/>
    <xf numFmtId="167" fontId="8" fillId="27" borderId="0" xfId="92" applyNumberFormat="1" applyFont="1" applyFill="1" applyBorder="1" applyAlignment="1">
      <alignment horizontal="centerContinuous"/>
    </xf>
    <xf numFmtId="167" fontId="7" fillId="27" borderId="23" xfId="92" applyNumberFormat="1" applyFont="1" applyFill="1" applyBorder="1"/>
    <xf numFmtId="167" fontId="11" fillId="27" borderId="19" xfId="92" applyNumberFormat="1" applyFont="1" applyFill="1" applyBorder="1"/>
    <xf numFmtId="167" fontId="11" fillId="27" borderId="20" xfId="92" applyNumberFormat="1" applyFont="1" applyFill="1" applyBorder="1"/>
    <xf numFmtId="167" fontId="11" fillId="27" borderId="0" xfId="92" applyNumberFormat="1" applyFont="1" applyFill="1" applyBorder="1"/>
    <xf numFmtId="167" fontId="11" fillId="27" borderId="21" xfId="92" applyNumberFormat="1" applyFont="1" applyFill="1" applyBorder="1"/>
    <xf numFmtId="167" fontId="11" fillId="27" borderId="0" xfId="92" applyNumberFormat="1" applyFont="1" applyFill="1" applyBorder="1" applyAlignment="1">
      <alignment horizontal="center"/>
    </xf>
    <xf numFmtId="167" fontId="11" fillId="27" borderId="21" xfId="92" applyNumberFormat="1" applyFont="1" applyFill="1" applyBorder="1" applyAlignment="1">
      <alignment horizontal="center"/>
    </xf>
    <xf numFmtId="167" fontId="11" fillId="27" borderId="23" xfId="92" applyNumberFormat="1" applyFont="1" applyFill="1" applyBorder="1"/>
    <xf numFmtId="167" fontId="11" fillId="27" borderId="25" xfId="92" applyNumberFormat="1" applyFont="1" applyFill="1" applyBorder="1"/>
    <xf numFmtId="167" fontId="11" fillId="27" borderId="16" xfId="92" applyNumberFormat="1" applyFont="1" applyFill="1" applyBorder="1"/>
    <xf numFmtId="167" fontId="11" fillId="27" borderId="26" xfId="92" applyNumberFormat="1" applyFont="1" applyFill="1" applyBorder="1" applyAlignment="1">
      <alignment horizontal="centerContinuous"/>
    </xf>
    <xf numFmtId="167" fontId="11" fillId="27" borderId="16" xfId="92" applyNumberFormat="1" applyFont="1" applyFill="1" applyBorder="1" applyAlignment="1">
      <alignment horizontal="centerContinuous"/>
    </xf>
    <xf numFmtId="167" fontId="11" fillId="27" borderId="17" xfId="92" applyNumberFormat="1" applyFont="1" applyFill="1" applyBorder="1" applyAlignment="1">
      <alignment horizontal="centerContinuous"/>
    </xf>
    <xf numFmtId="167" fontId="9" fillId="27" borderId="15" xfId="92" applyNumberFormat="1" applyFont="1" applyFill="1" applyBorder="1" applyAlignment="1">
      <alignment horizontal="center"/>
    </xf>
    <xf numFmtId="167" fontId="11" fillId="27" borderId="27" xfId="92" applyNumberFormat="1" applyFont="1" applyFill="1" applyBorder="1" applyAlignment="1">
      <alignment horizontal="center"/>
    </xf>
    <xf numFmtId="167" fontId="11" fillId="27" borderId="26" xfId="92" applyNumberFormat="1" applyFont="1" applyFill="1" applyBorder="1" applyAlignment="1">
      <alignment horizontal="center" vertical="center"/>
    </xf>
    <xf numFmtId="167" fontId="11" fillId="27" borderId="16" xfId="92" applyNumberFormat="1" applyFont="1" applyFill="1" applyBorder="1" applyAlignment="1">
      <alignment horizontal="center" vertical="center"/>
    </xf>
    <xf numFmtId="167" fontId="11" fillId="27" borderId="17" xfId="92" applyNumberFormat="1" applyFont="1" applyFill="1" applyBorder="1" applyAlignment="1">
      <alignment horizontal="center" vertical="center"/>
    </xf>
    <xf numFmtId="167" fontId="11" fillId="27" borderId="29" xfId="92" applyNumberFormat="1" applyFont="1" applyFill="1" applyBorder="1" applyAlignment="1">
      <alignment horizontal="center" vertical="center" wrapText="1"/>
    </xf>
    <xf numFmtId="165" fontId="11" fillId="27" borderId="17" xfId="119" applyFont="1" applyFill="1" applyBorder="1" applyAlignment="1">
      <alignment horizontal="center" vertical="center"/>
    </xf>
    <xf numFmtId="165" fontId="11" fillId="27" borderId="15" xfId="92" applyNumberFormat="1" applyFont="1" applyFill="1" applyBorder="1" applyAlignment="1">
      <alignment horizontal="center" vertical="center" wrapText="1"/>
    </xf>
    <xf numFmtId="167" fontId="11" fillId="27" borderId="24" xfId="92" applyNumberFormat="1" applyFont="1" applyFill="1" applyBorder="1" applyAlignment="1">
      <alignment horizontal="center" vertical="center"/>
    </xf>
    <xf numFmtId="167" fontId="11" fillId="27" borderId="0" xfId="92" applyNumberFormat="1" applyFont="1" applyFill="1" applyBorder="1" applyAlignment="1">
      <alignment horizontal="center" vertical="center"/>
    </xf>
    <xf numFmtId="167" fontId="11" fillId="27" borderId="21" xfId="92" applyNumberFormat="1" applyFont="1" applyFill="1" applyBorder="1" applyAlignment="1">
      <alignment horizontal="center" vertical="center"/>
    </xf>
    <xf numFmtId="165" fontId="11" fillId="27" borderId="22" xfId="119" applyFont="1" applyFill="1" applyBorder="1" applyAlignment="1">
      <alignment horizontal="center" vertical="center" wrapText="1"/>
    </xf>
    <xf numFmtId="167" fontId="11" fillId="27" borderId="25" xfId="92" applyNumberFormat="1" applyFont="1" applyFill="1" applyBorder="1" applyAlignment="1">
      <alignment horizontal="center" vertical="center" wrapText="1"/>
    </xf>
    <xf numFmtId="167" fontId="11" fillId="27" borderId="24" xfId="92" applyNumberFormat="1" applyFont="1" applyFill="1" applyBorder="1"/>
    <xf numFmtId="167" fontId="11" fillId="27" borderId="22" xfId="92" applyNumberFormat="1" applyFont="1" applyFill="1" applyBorder="1" applyAlignment="1">
      <alignment horizontal="centerContinuous" vertical="top"/>
    </xf>
    <xf numFmtId="167" fontId="11" fillId="27" borderId="23" xfId="92" applyNumberFormat="1" applyFont="1" applyFill="1" applyBorder="1" applyAlignment="1">
      <alignment horizontal="centerContinuous" vertical="top"/>
    </xf>
    <xf numFmtId="167" fontId="11" fillId="27" borderId="25" xfId="92" applyNumberFormat="1" applyFont="1" applyFill="1" applyBorder="1" applyAlignment="1">
      <alignment horizontal="centerContinuous" vertical="top"/>
    </xf>
    <xf numFmtId="167" fontId="8" fillId="27" borderId="0" xfId="92" applyNumberFormat="1" applyFont="1" applyFill="1" applyBorder="1" applyAlignment="1">
      <alignment horizontal="centerContinuous" vertical="top"/>
    </xf>
    <xf numFmtId="167" fontId="5" fillId="27" borderId="0" xfId="92" applyNumberFormat="1" applyFill="1" applyBorder="1"/>
    <xf numFmtId="167" fontId="5" fillId="0" borderId="0" xfId="92" applyNumberFormat="1"/>
    <xf numFmtId="0" fontId="14" fillId="0" borderId="19" xfId="88" applyNumberFormat="1" applyFont="1" applyBorder="1" applyAlignment="1">
      <alignment horizontal="left" vertical="center"/>
    </xf>
    <xf numFmtId="0" fontId="14" fillId="0" borderId="0" xfId="88" applyNumberFormat="1" applyFont="1" applyAlignment="1">
      <alignment horizontal="left" vertical="center"/>
    </xf>
    <xf numFmtId="0" fontId="14" fillId="0" borderId="23" xfId="88" applyNumberFormat="1" applyFont="1" applyBorder="1" applyAlignment="1">
      <alignment horizontal="left" vertical="center"/>
    </xf>
    <xf numFmtId="167" fontId="45" fillId="27" borderId="26" xfId="92" applyNumberFormat="1" applyFont="1" applyFill="1" applyBorder="1" applyAlignment="1">
      <alignment horizontal="centerContinuous"/>
    </xf>
    <xf numFmtId="167" fontId="11" fillId="0" borderId="26" xfId="92" applyNumberFormat="1" applyFont="1" applyFill="1" applyBorder="1"/>
    <xf numFmtId="167" fontId="11" fillId="0" borderId="16" xfId="92" applyNumberFormat="1" applyFont="1" applyFill="1" applyBorder="1"/>
    <xf numFmtId="167" fontId="11" fillId="0" borderId="26" xfId="92" applyNumberFormat="1" applyFont="1" applyFill="1" applyBorder="1" applyAlignment="1">
      <alignment horizontal="centerContinuous"/>
    </xf>
    <xf numFmtId="167" fontId="11" fillId="0" borderId="16" xfId="92" applyNumberFormat="1" applyFont="1" applyFill="1" applyBorder="1" applyAlignment="1">
      <alignment horizontal="centerContinuous"/>
    </xf>
    <xf numFmtId="167" fontId="11" fillId="0" borderId="17" xfId="92" applyNumberFormat="1" applyFont="1" applyFill="1" applyBorder="1" applyAlignment="1">
      <alignment horizontal="centerContinuous"/>
    </xf>
    <xf numFmtId="167" fontId="11" fillId="0" borderId="27" xfId="92" applyNumberFormat="1" applyFont="1" applyFill="1" applyBorder="1" applyAlignment="1">
      <alignment horizontal="center"/>
    </xf>
    <xf numFmtId="167" fontId="11" fillId="0" borderId="18" xfId="92" applyNumberFormat="1" applyFont="1" applyFill="1" applyBorder="1" applyAlignment="1">
      <alignment horizontal="centerContinuous"/>
    </xf>
    <xf numFmtId="167" fontId="11" fillId="0" borderId="19" xfId="92" applyNumberFormat="1" applyFont="1" applyFill="1" applyBorder="1" applyAlignment="1">
      <alignment horizontal="centerContinuous"/>
    </xf>
    <xf numFmtId="167" fontId="11" fillId="0" borderId="20" xfId="92" applyNumberFormat="1" applyFont="1" applyFill="1" applyBorder="1" applyAlignment="1">
      <alignment horizontal="centerContinuous"/>
    </xf>
    <xf numFmtId="167" fontId="11" fillId="0" borderId="26" xfId="92" applyNumberFormat="1" applyFont="1" applyFill="1" applyBorder="1" applyAlignment="1">
      <alignment horizontal="center" vertical="center"/>
    </xf>
    <xf numFmtId="167" fontId="11" fillId="0" borderId="16" xfId="92" applyNumberFormat="1" applyFont="1" applyFill="1" applyBorder="1" applyAlignment="1">
      <alignment horizontal="center" vertical="center"/>
    </xf>
    <xf numFmtId="167" fontId="11" fillId="0" borderId="17" xfId="92" applyNumberFormat="1" applyFont="1" applyFill="1" applyBorder="1" applyAlignment="1">
      <alignment horizontal="center" vertical="center"/>
    </xf>
    <xf numFmtId="167" fontId="11" fillId="0" borderId="29" xfId="92" applyNumberFormat="1" applyFont="1" applyFill="1" applyBorder="1" applyAlignment="1">
      <alignment horizontal="center" vertical="center" wrapText="1"/>
    </xf>
    <xf numFmtId="167" fontId="11" fillId="0" borderId="22" xfId="92" applyNumberFormat="1" applyFont="1" applyFill="1" applyBorder="1" applyAlignment="1">
      <alignment horizontal="centerContinuous" vertical="center" wrapText="1"/>
    </xf>
    <xf numFmtId="167" fontId="11" fillId="0" borderId="23" xfId="92" applyNumberFormat="1" applyFont="1" applyFill="1" applyBorder="1" applyAlignment="1">
      <alignment horizontal="centerContinuous" vertical="center" wrapText="1"/>
    </xf>
    <xf numFmtId="167" fontId="11" fillId="0" borderId="23" xfId="92" applyNumberFormat="1" applyFont="1" applyFill="1" applyBorder="1" applyAlignment="1">
      <alignment horizontal="center" vertical="center" wrapText="1"/>
    </xf>
    <xf numFmtId="167" fontId="11" fillId="0" borderId="25" xfId="92" applyNumberFormat="1" applyFont="1" applyFill="1" applyBorder="1" applyAlignment="1">
      <alignment horizontal="center" vertical="center" wrapText="1"/>
    </xf>
    <xf numFmtId="165" fontId="50" fillId="27" borderId="15" xfId="119" applyNumberFormat="1" applyFont="1" applyFill="1" applyBorder="1" applyAlignment="1">
      <alignment horizontal="center" vertical="center" wrapText="1"/>
    </xf>
    <xf numFmtId="1" fontId="8" fillId="27" borderId="26" xfId="119" applyNumberFormat="1" applyFont="1" applyFill="1" applyBorder="1" applyAlignment="1">
      <alignment horizontal="left" vertical="center"/>
    </xf>
    <xf numFmtId="165" fontId="8" fillId="27" borderId="15" xfId="119" applyNumberFormat="1" applyFont="1" applyFill="1" applyBorder="1" applyAlignment="1">
      <alignment horizontal="center" vertical="center" wrapText="1"/>
    </xf>
    <xf numFmtId="167" fontId="14" fillId="27" borderId="18" xfId="92" applyNumberFormat="1" applyFont="1" applyFill="1" applyBorder="1" applyAlignment="1">
      <alignment horizontal="left" vertical="center"/>
    </xf>
    <xf numFmtId="0" fontId="14" fillId="0" borderId="19" xfId="88" applyFont="1" applyBorder="1" applyAlignment="1">
      <alignment horizontal="left" vertical="center"/>
    </xf>
    <xf numFmtId="0" fontId="14" fillId="0" borderId="24" xfId="88" applyFont="1" applyBorder="1" applyAlignment="1">
      <alignment horizontal="left" vertical="center"/>
    </xf>
    <xf numFmtId="0" fontId="14" fillId="0" borderId="0" xfId="88" applyFont="1" applyAlignment="1">
      <alignment horizontal="left" vertical="center"/>
    </xf>
    <xf numFmtId="0" fontId="14" fillId="0" borderId="22" xfId="88" applyFont="1" applyBorder="1" applyAlignment="1">
      <alignment horizontal="left" vertical="center"/>
    </xf>
    <xf numFmtId="0" fontId="14" fillId="0" borderId="23" xfId="88" applyFont="1" applyBorder="1" applyAlignment="1">
      <alignment horizontal="left" vertical="center"/>
    </xf>
    <xf numFmtId="167" fontId="11" fillId="27" borderId="26" xfId="0" applyNumberFormat="1" applyFont="1" applyFill="1" applyBorder="1" applyAlignment="1">
      <alignment horizontal="centerContinuous" shrinkToFit="1"/>
    </xf>
    <xf numFmtId="167" fontId="11" fillId="27" borderId="16" xfId="0" applyNumberFormat="1" applyFont="1" applyFill="1" applyBorder="1" applyAlignment="1">
      <alignment horizontal="centerContinuous" shrinkToFit="1"/>
    </xf>
    <xf numFmtId="3" fontId="7" fillId="27" borderId="26" xfId="0" applyNumberFormat="1" applyFont="1" applyFill="1" applyBorder="1" applyProtection="1">
      <protection locked="0"/>
    </xf>
    <xf numFmtId="3" fontId="7" fillId="27" borderId="0" xfId="0" applyNumberFormat="1" applyFont="1" applyFill="1" applyBorder="1" applyAlignment="1" applyProtection="1">
      <alignment horizontal="center"/>
      <protection locked="0"/>
    </xf>
    <xf numFmtId="167" fontId="7" fillId="27" borderId="0" xfId="0" applyNumberFormat="1" applyFont="1" applyFill="1" applyBorder="1" applyProtection="1">
      <protection locked="0"/>
    </xf>
    <xf numFmtId="174" fontId="11" fillId="27" borderId="15" xfId="0" applyNumberFormat="1" applyFont="1" applyFill="1" applyBorder="1" applyAlignment="1">
      <alignment horizontal="center" vertical="center" wrapText="1"/>
    </xf>
    <xf numFmtId="167" fontId="0" fillId="27" borderId="0" xfId="0" applyNumberFormat="1" applyFill="1" applyBorder="1" applyAlignment="1">
      <alignment horizontal="centerContinuous" vertical="center" wrapText="1"/>
    </xf>
    <xf numFmtId="167" fontId="45" fillId="27" borderId="26" xfId="0" applyNumberFormat="1" applyFont="1" applyFill="1" applyBorder="1" applyAlignment="1">
      <alignment horizontal="centerContinuous" shrinkToFit="1"/>
    </xf>
    <xf numFmtId="174" fontId="11" fillId="27" borderId="29" xfId="0" applyNumberFormat="1" applyFont="1" applyFill="1" applyBorder="1" applyAlignment="1">
      <alignment horizontal="center" vertical="center" wrapText="1"/>
    </xf>
    <xf numFmtId="180" fontId="8" fillId="27" borderId="19" xfId="92" applyNumberFormat="1" applyFont="1" applyFill="1" applyBorder="1" applyAlignment="1">
      <alignment horizontal="left"/>
    </xf>
    <xf numFmtId="180" fontId="8" fillId="27" borderId="20" xfId="92" applyNumberFormat="1" applyFont="1" applyFill="1" applyBorder="1" applyAlignment="1">
      <alignment horizontal="left"/>
    </xf>
    <xf numFmtId="167" fontId="8" fillId="27" borderId="15" xfId="0" applyNumberFormat="1" applyFont="1" applyFill="1" applyBorder="1" applyAlignment="1" applyProtection="1">
      <alignment horizontal="left" indent="1"/>
      <protection locked="0"/>
    </xf>
    <xf numFmtId="167" fontId="7" fillId="27" borderId="15" xfId="0" applyNumberFormat="1" applyFont="1" applyFill="1" applyBorder="1" applyAlignment="1">
      <alignment horizontal="left" indent="1"/>
    </xf>
    <xf numFmtId="3" fontId="8" fillId="27" borderId="15" xfId="119" applyNumberFormat="1" applyFont="1" applyFill="1" applyBorder="1" applyAlignment="1" applyProtection="1">
      <alignment horizontal="center"/>
      <protection locked="0"/>
    </xf>
    <xf numFmtId="3" fontId="7" fillId="27" borderId="15" xfId="0" applyNumberFormat="1" applyFont="1" applyFill="1" applyBorder="1" applyAlignment="1" applyProtection="1">
      <alignment horizontal="center"/>
      <protection locked="0"/>
    </xf>
    <xf numFmtId="167" fontId="7" fillId="27" borderId="15" xfId="0" applyNumberFormat="1" applyFont="1" applyFill="1" applyBorder="1" applyAlignment="1">
      <alignment horizontal="center"/>
    </xf>
    <xf numFmtId="167" fontId="7" fillId="27" borderId="15" xfId="0" applyNumberFormat="1" applyFont="1" applyFill="1" applyBorder="1" applyAlignment="1" applyProtection="1">
      <alignment horizontal="center"/>
      <protection locked="0"/>
    </xf>
    <xf numFmtId="3" fontId="8" fillId="27" borderId="15" xfId="0" applyNumberFormat="1" applyFont="1" applyFill="1" applyBorder="1" applyAlignment="1" applyProtection="1">
      <alignment horizontal="center"/>
      <protection locked="0"/>
    </xf>
    <xf numFmtId="167" fontId="8" fillId="27" borderId="15" xfId="0" applyNumberFormat="1" applyFont="1" applyFill="1" applyBorder="1" applyProtection="1">
      <protection locked="0"/>
    </xf>
    <xf numFmtId="170" fontId="7" fillId="27" borderId="15" xfId="119" applyNumberFormat="1" applyFont="1" applyFill="1" applyBorder="1" applyProtection="1">
      <protection locked="0"/>
    </xf>
    <xf numFmtId="170" fontId="7" fillId="27" borderId="15" xfId="119" applyNumberFormat="1" applyFont="1" applyFill="1" applyBorder="1"/>
    <xf numFmtId="170" fontId="8" fillId="27" borderId="15" xfId="119" applyNumberFormat="1" applyFont="1" applyFill="1" applyBorder="1" applyProtection="1">
      <protection locked="0"/>
    </xf>
    <xf numFmtId="165" fontId="7" fillId="27" borderId="15" xfId="119" applyNumberFormat="1" applyFont="1" applyFill="1" applyBorder="1" applyProtection="1">
      <protection locked="0"/>
    </xf>
    <xf numFmtId="180" fontId="7" fillId="27" borderId="18" xfId="92" applyNumberFormat="1" applyFont="1" applyFill="1" applyBorder="1" applyAlignment="1">
      <alignment horizontal="left"/>
    </xf>
    <xf numFmtId="167" fontId="8" fillId="27" borderId="15" xfId="0" applyNumberFormat="1" applyFont="1" applyFill="1" applyBorder="1" applyAlignment="1" applyProtection="1">
      <alignment horizontal="left" indent="1" shrinkToFit="1"/>
      <protection locked="0"/>
    </xf>
    <xf numFmtId="3" fontId="7" fillId="27" borderId="15" xfId="119" applyNumberFormat="1" applyFont="1" applyFill="1" applyBorder="1" applyAlignment="1" applyProtection="1">
      <alignment horizontal="center"/>
      <protection locked="0"/>
    </xf>
    <xf numFmtId="3" fontId="7" fillId="0" borderId="15" xfId="93" applyNumberFormat="1" applyFont="1" applyBorder="1" applyAlignment="1">
      <alignment horizontal="center" vertical="center"/>
    </xf>
    <xf numFmtId="167" fontId="7" fillId="27" borderId="15" xfId="94" applyNumberFormat="1" applyFont="1" applyFill="1" applyBorder="1" applyAlignment="1" applyProtection="1">
      <alignment horizontal="left" indent="1" shrinkToFit="1"/>
      <protection locked="0"/>
    </xf>
    <xf numFmtId="167" fontId="7" fillId="0" borderId="16" xfId="0" applyNumberFormat="1" applyFont="1" applyBorder="1"/>
    <xf numFmtId="167" fontId="8" fillId="27" borderId="19" xfId="0" applyNumberFormat="1" applyFont="1" applyFill="1" applyBorder="1"/>
    <xf numFmtId="167" fontId="7" fillId="27" borderId="0" xfId="0" applyNumberFormat="1" applyFont="1" applyFill="1" applyBorder="1" applyAlignment="1">
      <alignment horizontal="center"/>
    </xf>
    <xf numFmtId="167" fontId="7" fillId="27" borderId="23" xfId="0" applyNumberFormat="1" applyFont="1" applyFill="1" applyBorder="1" applyAlignment="1">
      <alignment horizontal="center" vertical="top"/>
    </xf>
    <xf numFmtId="167" fontId="7" fillId="27" borderId="0" xfId="0" applyNumberFormat="1" applyFont="1" applyFill="1" applyBorder="1" applyAlignment="1">
      <alignment horizontal="centerContinuous"/>
    </xf>
    <xf numFmtId="167" fontId="7" fillId="27" borderId="23" xfId="0" applyNumberFormat="1" applyFont="1" applyFill="1" applyBorder="1" applyAlignment="1">
      <alignment horizontal="centerContinuous" vertical="top"/>
    </xf>
    <xf numFmtId="166" fontId="7" fillId="27" borderId="15" xfId="119" applyNumberFormat="1" applyFont="1" applyFill="1" applyBorder="1"/>
    <xf numFmtId="167" fontId="7" fillId="0" borderId="0" xfId="0" applyNumberFormat="1" applyFont="1" applyBorder="1"/>
    <xf numFmtId="167" fontId="7" fillId="27" borderId="15" xfId="0" applyNumberFormat="1" applyFont="1" applyFill="1" applyBorder="1"/>
    <xf numFmtId="4" fontId="7" fillId="27" borderId="15" xfId="0" applyNumberFormat="1" applyFont="1" applyFill="1" applyBorder="1" applyProtection="1">
      <protection locked="0"/>
    </xf>
    <xf numFmtId="165" fontId="7" fillId="27" borderId="15" xfId="119" applyFont="1" applyFill="1" applyBorder="1" applyProtection="1">
      <protection locked="0"/>
    </xf>
    <xf numFmtId="170" fontId="7" fillId="27" borderId="15" xfId="0" applyNumberFormat="1" applyFont="1" applyFill="1" applyBorder="1" applyProtection="1">
      <protection locked="0"/>
    </xf>
    <xf numFmtId="166" fontId="8" fillId="27" borderId="15" xfId="119" applyNumberFormat="1" applyFont="1" applyFill="1" applyBorder="1"/>
    <xf numFmtId="167" fontId="7" fillId="27" borderId="24" xfId="0" applyNumberFormat="1" applyFont="1" applyFill="1" applyBorder="1"/>
    <xf numFmtId="167" fontId="7" fillId="27" borderId="21" xfId="0" applyNumberFormat="1" applyFont="1" applyFill="1" applyBorder="1"/>
    <xf numFmtId="165" fontId="7" fillId="27" borderId="0" xfId="119" applyFont="1" applyFill="1" applyBorder="1" applyAlignment="1">
      <alignment horizontal="centerContinuous"/>
    </xf>
    <xf numFmtId="167" fontId="7" fillId="27" borderId="21" xfId="0" applyNumberFormat="1" applyFont="1" applyFill="1" applyBorder="1" applyAlignment="1">
      <alignment horizontal="centerContinuous"/>
    </xf>
    <xf numFmtId="167" fontId="7" fillId="27" borderId="22" xfId="0" applyNumberFormat="1" applyFont="1" applyFill="1" applyBorder="1" applyAlignment="1">
      <alignment vertical="top"/>
    </xf>
    <xf numFmtId="167" fontId="7" fillId="27" borderId="23" xfId="0" applyNumberFormat="1" applyFont="1" applyFill="1" applyBorder="1" applyAlignment="1">
      <alignment vertical="top"/>
    </xf>
    <xf numFmtId="165" fontId="7" fillId="27" borderId="23" xfId="119" applyFont="1" applyFill="1" applyBorder="1" applyAlignment="1">
      <alignment horizontal="centerContinuous" vertical="top"/>
    </xf>
    <xf numFmtId="167" fontId="7" fillId="27" borderId="25" xfId="0" applyNumberFormat="1" applyFont="1" applyFill="1" applyBorder="1" applyAlignment="1">
      <alignment horizontal="centerContinuous"/>
    </xf>
    <xf numFmtId="167" fontId="7" fillId="27" borderId="15" xfId="94" applyNumberFormat="1" applyFont="1" applyFill="1" applyBorder="1" applyAlignment="1" applyProtection="1">
      <alignment horizontal="center"/>
      <protection locked="0"/>
    </xf>
    <xf numFmtId="167" fontId="7" fillId="0" borderId="0" xfId="0" applyNumberFormat="1" applyFont="1" applyBorder="1" applyAlignment="1" applyProtection="1">
      <alignment horizontal="left" indent="1" shrinkToFit="1"/>
      <protection locked="0"/>
    </xf>
    <xf numFmtId="165" fontId="7" fillId="27" borderId="15" xfId="119" applyFont="1" applyFill="1" applyBorder="1"/>
    <xf numFmtId="0" fontId="7" fillId="27" borderId="15" xfId="94" applyFont="1" applyFill="1" applyBorder="1" applyAlignment="1" applyProtection="1">
      <alignment horizontal="center"/>
      <protection locked="0"/>
    </xf>
    <xf numFmtId="170" fontId="7" fillId="27" borderId="29" xfId="0" applyNumberFormat="1" applyFont="1" applyFill="1" applyBorder="1" applyProtection="1">
      <protection locked="0"/>
    </xf>
    <xf numFmtId="165" fontId="7" fillId="27" borderId="29" xfId="119" applyNumberFormat="1" applyFont="1" applyFill="1" applyBorder="1" applyProtection="1">
      <protection locked="0"/>
    </xf>
    <xf numFmtId="167" fontId="7" fillId="27" borderId="29" xfId="0" applyNumberFormat="1" applyFont="1" applyFill="1" applyBorder="1"/>
    <xf numFmtId="167" fontId="8" fillId="27" borderId="26" xfId="96" applyNumberFormat="1" applyFont="1" applyFill="1" applyBorder="1" applyAlignment="1" applyProtection="1">
      <alignment horizontal="center"/>
      <protection locked="0"/>
    </xf>
    <xf numFmtId="167" fontId="7" fillId="0" borderId="17" xfId="0" applyNumberFormat="1" applyFont="1" applyBorder="1"/>
    <xf numFmtId="167" fontId="7" fillId="0" borderId="0" xfId="0" applyNumberFormat="1" applyFont="1"/>
    <xf numFmtId="164" fontId="8" fillId="27" borderId="0" xfId="0" applyNumberFormat="1" applyFont="1" applyFill="1" applyBorder="1"/>
    <xf numFmtId="167" fontId="7" fillId="28" borderId="26" xfId="0" applyNumberFormat="1" applyFont="1" applyFill="1" applyBorder="1" applyAlignment="1" applyProtection="1">
      <alignment horizontal="left" indent="1"/>
      <protection locked="0"/>
    </xf>
    <xf numFmtId="167" fontId="7" fillId="28" borderId="15" xfId="0" applyNumberFormat="1" applyFont="1" applyFill="1" applyBorder="1" applyAlignment="1">
      <alignment horizontal="centerContinuous" vertical="center" wrapText="1"/>
    </xf>
    <xf numFmtId="167" fontId="8" fillId="28" borderId="26" xfId="0" applyNumberFormat="1" applyFont="1" applyFill="1" applyBorder="1"/>
    <xf numFmtId="167" fontId="7" fillId="27" borderId="26" xfId="0" applyNumberFormat="1" applyFont="1" applyFill="1" applyBorder="1" applyAlignment="1">
      <alignment horizontal="centerContinuous"/>
    </xf>
    <xf numFmtId="167" fontId="7" fillId="27" borderId="18" xfId="0" applyNumberFormat="1" applyFont="1" applyFill="1" applyBorder="1" applyAlignment="1">
      <alignment horizontal="left" indent="1"/>
    </xf>
    <xf numFmtId="167" fontId="7" fillId="27" borderId="24" xfId="0" applyNumberFormat="1" applyFont="1" applyFill="1" applyBorder="1" applyAlignment="1">
      <alignment horizontal="left" indent="1"/>
    </xf>
    <xf numFmtId="167" fontId="55" fillId="27" borderId="0" xfId="0" applyNumberFormat="1" applyFont="1" applyFill="1" applyBorder="1"/>
    <xf numFmtId="167" fontId="7" fillId="27" borderId="18" xfId="0" applyNumberFormat="1" applyFont="1" applyFill="1" applyBorder="1" applyAlignment="1" applyProtection="1">
      <alignment horizontal="left" indent="1"/>
      <protection locked="0"/>
    </xf>
    <xf numFmtId="167" fontId="7" fillId="27" borderId="24" xfId="0" applyNumberFormat="1" applyFont="1" applyFill="1" applyBorder="1" applyAlignment="1" applyProtection="1">
      <alignment horizontal="left" indent="1"/>
      <protection locked="0"/>
    </xf>
    <xf numFmtId="167" fontId="7" fillId="27" borderId="22" xfId="0" applyNumberFormat="1" applyFont="1" applyFill="1" applyBorder="1" applyAlignment="1" applyProtection="1">
      <alignment horizontal="left" indent="1"/>
      <protection locked="0"/>
    </xf>
    <xf numFmtId="171" fontId="19" fillId="27" borderId="40" xfId="119" applyNumberFormat="1" applyFont="1" applyFill="1" applyBorder="1" applyProtection="1">
      <protection locked="0"/>
    </xf>
    <xf numFmtId="165" fontId="13" fillId="27" borderId="0" xfId="119" applyFont="1" applyFill="1"/>
    <xf numFmtId="3" fontId="7" fillId="27" borderId="15" xfId="91" applyNumberFormat="1" applyFont="1" applyFill="1" applyBorder="1" applyAlignment="1" applyProtection="1">
      <alignment horizontal="center"/>
      <protection locked="0"/>
    </xf>
    <xf numFmtId="167" fontId="8" fillId="27" borderId="15" xfId="91" applyNumberFormat="1" applyFont="1" applyFill="1" applyBorder="1" applyProtection="1">
      <protection locked="0"/>
    </xf>
    <xf numFmtId="170" fontId="7" fillId="27" borderId="15" xfId="91" applyNumberFormat="1" applyFont="1" applyFill="1" applyBorder="1" applyProtection="1">
      <protection locked="0"/>
    </xf>
    <xf numFmtId="165" fontId="7" fillId="27" borderId="29" xfId="119" applyFont="1" applyFill="1" applyBorder="1" applyProtection="1">
      <protection locked="0"/>
    </xf>
    <xf numFmtId="166" fontId="7" fillId="27" borderId="26" xfId="119" applyNumberFormat="1" applyFont="1" applyFill="1" applyBorder="1"/>
    <xf numFmtId="165" fontId="7" fillId="27" borderId="17" xfId="119" applyFont="1" applyFill="1" applyBorder="1"/>
    <xf numFmtId="167" fontId="7" fillId="27" borderId="15" xfId="91" applyNumberFormat="1" applyFont="1" applyFill="1" applyBorder="1" applyAlignment="1" applyProtection="1">
      <alignment horizontal="justify"/>
      <protection locked="0"/>
    </xf>
    <xf numFmtId="167" fontId="7" fillId="27" borderId="15" xfId="91" applyNumberFormat="1" applyFont="1" applyFill="1" applyBorder="1" applyAlignment="1" applyProtection="1">
      <alignment horizontal="center"/>
      <protection locked="0"/>
    </xf>
    <xf numFmtId="165" fontId="7" fillId="27" borderId="27" xfId="119" applyNumberFormat="1" applyFont="1" applyFill="1" applyBorder="1" applyProtection="1">
      <protection locked="0"/>
    </xf>
    <xf numFmtId="3" fontId="7" fillId="27" borderId="15" xfId="91" applyNumberFormat="1" applyFont="1" applyFill="1" applyBorder="1" applyAlignment="1" applyProtection="1">
      <alignment horizontal="center" vertical="top"/>
      <protection locked="0"/>
    </xf>
    <xf numFmtId="179" fontId="7" fillId="27" borderId="46" xfId="91" applyNumberFormat="1" applyFont="1" applyFill="1" applyBorder="1"/>
    <xf numFmtId="165" fontId="7" fillId="27" borderId="26" xfId="119" applyFont="1" applyFill="1" applyBorder="1"/>
    <xf numFmtId="167" fontId="7" fillId="27" borderId="17" xfId="91" applyNumberFormat="1" applyFont="1" applyFill="1" applyBorder="1"/>
    <xf numFmtId="165" fontId="8" fillId="27" borderId="15" xfId="119" applyNumberFormat="1" applyFont="1" applyFill="1" applyBorder="1"/>
    <xf numFmtId="167" fontId="7" fillId="27" borderId="26" xfId="91" applyNumberFormat="1" applyFont="1" applyFill="1" applyBorder="1"/>
    <xf numFmtId="179" fontId="7" fillId="27" borderId="29" xfId="91" applyNumberFormat="1" applyFont="1" applyFill="1" applyBorder="1"/>
    <xf numFmtId="165" fontId="7" fillId="27" borderId="15" xfId="91" applyNumberFormat="1" applyFont="1" applyFill="1" applyBorder="1" applyProtection="1">
      <protection locked="0"/>
    </xf>
    <xf numFmtId="167" fontId="7" fillId="27" borderId="19" xfId="91" applyNumberFormat="1" applyFont="1" applyFill="1" applyBorder="1" applyProtection="1">
      <protection locked="0"/>
    </xf>
    <xf numFmtId="167" fontId="18" fillId="0" borderId="23" xfId="91" applyNumberFormat="1" applyFont="1" applyBorder="1"/>
    <xf numFmtId="167" fontId="8" fillId="27" borderId="19" xfId="91" applyNumberFormat="1" applyFont="1" applyFill="1" applyBorder="1"/>
    <xf numFmtId="167" fontId="8" fillId="27" borderId="0" xfId="91" applyNumberFormat="1" applyFont="1" applyFill="1" applyBorder="1"/>
    <xf numFmtId="167" fontId="7" fillId="27" borderId="0" xfId="91" applyNumberFormat="1" applyFont="1" applyFill="1" applyBorder="1" applyAlignment="1">
      <alignment horizontal="center"/>
    </xf>
    <xf numFmtId="167" fontId="7" fillId="27" borderId="21" xfId="91" applyNumberFormat="1" applyFont="1" applyFill="1" applyBorder="1" applyAlignment="1">
      <alignment horizontal="centerContinuous"/>
    </xf>
    <xf numFmtId="167" fontId="7" fillId="27" borderId="23" xfId="91" applyNumberFormat="1" applyFont="1" applyFill="1" applyBorder="1" applyAlignment="1">
      <alignment horizontal="center" vertical="top"/>
    </xf>
    <xf numFmtId="167" fontId="7" fillId="27" borderId="23" xfId="91" applyNumberFormat="1" applyFont="1" applyFill="1" applyBorder="1" applyAlignment="1">
      <alignment vertical="top"/>
    </xf>
    <xf numFmtId="167" fontId="7" fillId="27" borderId="23" xfId="91" applyNumberFormat="1" applyFont="1" applyFill="1" applyBorder="1" applyAlignment="1">
      <alignment horizontal="centerContinuous" vertical="top"/>
    </xf>
    <xf numFmtId="167" fontId="7" fillId="27" borderId="25" xfId="91" applyNumberFormat="1" applyFont="1" applyFill="1" applyBorder="1" applyAlignment="1">
      <alignment horizontal="centerContinuous"/>
    </xf>
    <xf numFmtId="165" fontId="11" fillId="27" borderId="26" xfId="119" applyNumberFormat="1" applyFont="1" applyFill="1" applyBorder="1" applyAlignment="1">
      <alignment horizontal="left" vertical="center" wrapText="1"/>
    </xf>
    <xf numFmtId="174" fontId="8" fillId="27" borderId="29" xfId="0" applyNumberFormat="1" applyFont="1" applyFill="1" applyBorder="1" applyAlignment="1">
      <alignment horizontal="center" vertical="center" wrapText="1"/>
    </xf>
    <xf numFmtId="174" fontId="7" fillId="27" borderId="26" xfId="119" applyNumberFormat="1" applyFont="1" applyFill="1" applyBorder="1" applyAlignment="1">
      <alignment horizontal="center" vertical="center"/>
    </xf>
    <xf numFmtId="167" fontId="7" fillId="27" borderId="23" xfId="0" applyNumberFormat="1" applyFont="1" applyFill="1" applyBorder="1" applyProtection="1">
      <protection locked="0"/>
    </xf>
    <xf numFmtId="167" fontId="54" fillId="27" borderId="16" xfId="0" applyNumberFormat="1" applyFont="1" applyFill="1" applyBorder="1" applyAlignment="1" applyProtection="1">
      <alignment horizontal="left" indent="1" shrinkToFit="1"/>
      <protection locked="0"/>
    </xf>
    <xf numFmtId="167" fontId="55" fillId="0" borderId="16" xfId="0" applyNumberFormat="1" applyFont="1" applyBorder="1"/>
    <xf numFmtId="167" fontId="56" fillId="27" borderId="26" xfId="0" applyNumberFormat="1" applyFont="1" applyFill="1" applyBorder="1"/>
    <xf numFmtId="165" fontId="7" fillId="27" borderId="0" xfId="119" applyNumberFormat="1" applyFont="1" applyFill="1" applyBorder="1"/>
    <xf numFmtId="167" fontId="6" fillId="27" borderId="21" xfId="0" applyNumberFormat="1" applyFont="1" applyFill="1" applyBorder="1"/>
    <xf numFmtId="167" fontId="7" fillId="27" borderId="0" xfId="0" applyNumberFormat="1" applyFont="1" applyFill="1" applyBorder="1" applyAlignment="1">
      <alignment horizontal="left"/>
    </xf>
    <xf numFmtId="167" fontId="7" fillId="27" borderId="26" xfId="0" applyNumberFormat="1" applyFont="1" applyFill="1" applyBorder="1"/>
    <xf numFmtId="167" fontId="7" fillId="27" borderId="16" xfId="0" applyNumberFormat="1" applyFont="1" applyFill="1" applyBorder="1"/>
    <xf numFmtId="167" fontId="8" fillId="27" borderId="26" xfId="0" applyNumberFormat="1" applyFont="1" applyFill="1" applyBorder="1" applyAlignment="1">
      <alignment horizontal="centerContinuous" shrinkToFit="1"/>
    </xf>
    <xf numFmtId="167" fontId="7" fillId="27" borderId="26" xfId="0" applyNumberFormat="1" applyFont="1" applyFill="1" applyBorder="1" applyAlignment="1">
      <alignment horizontal="centerContinuous" shrinkToFit="1"/>
    </xf>
    <xf numFmtId="167" fontId="8" fillId="27" borderId="15" xfId="0" applyNumberFormat="1" applyFont="1" applyFill="1" applyBorder="1" applyAlignment="1">
      <alignment horizontal="center"/>
    </xf>
    <xf numFmtId="167" fontId="7" fillId="27" borderId="16" xfId="0" applyNumberFormat="1" applyFont="1" applyFill="1" applyBorder="1" applyAlignment="1">
      <alignment horizontal="centerContinuous"/>
    </xf>
    <xf numFmtId="167" fontId="7" fillId="27" borderId="17" xfId="0" applyNumberFormat="1" applyFont="1" applyFill="1" applyBorder="1" applyAlignment="1">
      <alignment horizontal="centerContinuous"/>
    </xf>
    <xf numFmtId="167" fontId="7" fillId="27" borderId="27" xfId="0" applyNumberFormat="1" applyFont="1" applyFill="1" applyBorder="1" applyAlignment="1">
      <alignment horizontal="center"/>
    </xf>
    <xf numFmtId="167" fontId="7" fillId="27" borderId="20" xfId="0" applyNumberFormat="1" applyFont="1" applyFill="1" applyBorder="1" applyAlignment="1">
      <alignment horizontal="center" vertical="center"/>
    </xf>
    <xf numFmtId="167" fontId="7" fillId="27" borderId="26" xfId="0" applyNumberFormat="1" applyFont="1" applyFill="1" applyBorder="1" applyAlignment="1">
      <alignment horizontal="center" vertical="center"/>
    </xf>
    <xf numFmtId="167" fontId="7" fillId="27" borderId="16" xfId="0" applyNumberFormat="1" applyFont="1" applyFill="1" applyBorder="1" applyAlignment="1">
      <alignment horizontal="center" vertical="center"/>
    </xf>
    <xf numFmtId="167" fontId="7" fillId="27" borderId="17" xfId="0" applyNumberFormat="1" applyFont="1" applyFill="1" applyBorder="1" applyAlignment="1">
      <alignment horizontal="center" vertical="center"/>
    </xf>
    <xf numFmtId="167" fontId="7" fillId="27" borderId="29" xfId="0" applyNumberFormat="1" applyFont="1" applyFill="1" applyBorder="1" applyAlignment="1">
      <alignment horizontal="center" vertical="center" wrapText="1"/>
    </xf>
    <xf numFmtId="167" fontId="7" fillId="27" borderId="25" xfId="0" applyNumberFormat="1" applyFont="1" applyFill="1" applyBorder="1" applyAlignment="1">
      <alignment horizontal="center" vertical="center"/>
    </xf>
    <xf numFmtId="165" fontId="7" fillId="27" borderId="17" xfId="119" applyFont="1" applyFill="1" applyBorder="1" applyAlignment="1">
      <alignment horizontal="right" vertical="center"/>
    </xf>
    <xf numFmtId="165" fontId="7" fillId="27" borderId="15" xfId="0" applyNumberFormat="1" applyFont="1" applyFill="1" applyBorder="1" applyAlignment="1">
      <alignment horizontal="center" vertical="center" wrapText="1"/>
    </xf>
    <xf numFmtId="167" fontId="7" fillId="27" borderId="17" xfId="0" applyNumberFormat="1" applyFont="1" applyFill="1" applyBorder="1" applyAlignment="1">
      <alignment horizontal="center" vertical="center" wrapText="1"/>
    </xf>
    <xf numFmtId="174" fontId="7" fillId="27" borderId="16" xfId="119" applyNumberFormat="1" applyFont="1" applyFill="1" applyBorder="1" applyAlignment="1">
      <alignment horizontal="center" vertical="center"/>
    </xf>
    <xf numFmtId="165" fontId="7" fillId="27" borderId="17" xfId="119" applyFont="1" applyFill="1" applyBorder="1" applyAlignment="1">
      <alignment horizontal="center" vertical="center" wrapText="1"/>
    </xf>
    <xf numFmtId="174" fontId="7" fillId="27" borderId="26" xfId="119" applyNumberFormat="1" applyFont="1" applyFill="1" applyBorder="1" applyAlignment="1">
      <alignment horizontal="centerContinuous" vertical="center"/>
    </xf>
    <xf numFmtId="167" fontId="7" fillId="27" borderId="16" xfId="0" applyNumberFormat="1" applyFont="1" applyFill="1" applyBorder="1" applyAlignment="1">
      <alignment horizontal="centerContinuous" vertical="center"/>
    </xf>
    <xf numFmtId="165" fontId="7" fillId="27" borderId="16" xfId="119" applyFont="1" applyFill="1" applyBorder="1" applyAlignment="1">
      <alignment horizontal="centerContinuous" vertical="center"/>
    </xf>
    <xf numFmtId="174" fontId="7" fillId="27" borderId="16" xfId="119" applyNumberFormat="1" applyFont="1" applyFill="1" applyBorder="1" applyAlignment="1">
      <alignment horizontal="centerContinuous" vertical="center"/>
    </xf>
    <xf numFmtId="165" fontId="7" fillId="27" borderId="16" xfId="0" applyNumberFormat="1" applyFont="1" applyFill="1" applyBorder="1" applyAlignment="1">
      <alignment horizontal="centerContinuous" vertical="center" wrapText="1"/>
    </xf>
    <xf numFmtId="165" fontId="7" fillId="27" borderId="15" xfId="119" applyFont="1" applyFill="1" applyBorder="1" applyAlignment="1">
      <alignment horizontal="center" vertical="center" wrapText="1"/>
    </xf>
    <xf numFmtId="167" fontId="18" fillId="27" borderId="19" xfId="0" applyNumberFormat="1" applyFont="1" applyFill="1" applyBorder="1"/>
    <xf numFmtId="167" fontId="18" fillId="27" borderId="0" xfId="0" applyNumberFormat="1" applyFont="1" applyFill="1" applyBorder="1"/>
    <xf numFmtId="167" fontId="7" fillId="27" borderId="24" xfId="0" applyNumberFormat="1" applyFont="1" applyFill="1" applyBorder="1" applyAlignment="1">
      <alignment horizontal="centerContinuous"/>
    </xf>
    <xf numFmtId="167" fontId="7" fillId="27" borderId="0" xfId="0" applyNumberFormat="1" applyFont="1" applyFill="1" applyBorder="1" applyAlignment="1">
      <alignment horizontal="left" vertical="top"/>
    </xf>
    <xf numFmtId="167" fontId="7" fillId="27" borderId="21" xfId="0" applyNumberFormat="1" applyFont="1" applyFill="1" applyBorder="1" applyAlignment="1">
      <alignment horizontal="left"/>
    </xf>
    <xf numFmtId="167" fontId="7" fillId="27" borderId="24" xfId="0" applyNumberFormat="1" applyFont="1" applyFill="1" applyBorder="1" applyAlignment="1">
      <alignment horizontal="centerContinuous" vertical="top"/>
    </xf>
    <xf numFmtId="167" fontId="7" fillId="27" borderId="0" xfId="0" applyNumberFormat="1" applyFont="1" applyFill="1" applyBorder="1" applyAlignment="1">
      <alignment horizontal="centerContinuous" vertical="top"/>
    </xf>
    <xf numFmtId="167" fontId="7" fillId="27" borderId="22" xfId="0" applyNumberFormat="1" applyFont="1" applyFill="1" applyBorder="1" applyAlignment="1">
      <alignment horizontal="centerContinuous" vertical="top"/>
    </xf>
    <xf numFmtId="167" fontId="7" fillId="27" borderId="25" xfId="0" applyNumberFormat="1" applyFont="1" applyFill="1" applyBorder="1" applyAlignment="1">
      <alignment horizontal="centerContinuous" vertical="top"/>
    </xf>
    <xf numFmtId="170" fontId="59" fillId="0" borderId="0" xfId="119" applyNumberFormat="1" applyFont="1" applyAlignment="1">
      <alignment horizontal="right"/>
    </xf>
    <xf numFmtId="165" fontId="17" fillId="0" borderId="0" xfId="119" applyFont="1"/>
    <xf numFmtId="165" fontId="11" fillId="27" borderId="18" xfId="119" applyNumberFormat="1" applyFont="1" applyFill="1" applyBorder="1" applyAlignment="1">
      <alignment horizontal="center" vertical="center" wrapText="1"/>
    </xf>
    <xf numFmtId="165" fontId="8" fillId="27" borderId="47" xfId="119" applyNumberFormat="1" applyFont="1" applyFill="1" applyBorder="1" applyAlignment="1">
      <alignment horizontal="center" vertical="center"/>
    </xf>
    <xf numFmtId="167" fontId="41" fillId="27" borderId="26" xfId="0" applyNumberFormat="1" applyFont="1" applyFill="1" applyBorder="1" applyAlignment="1">
      <alignment horizontal="left" vertical="center"/>
    </xf>
    <xf numFmtId="167" fontId="61" fillId="33" borderId="26" xfId="0" applyNumberFormat="1" applyFont="1" applyFill="1" applyBorder="1" applyAlignment="1">
      <alignment horizontal="centerContinuous" vertical="center"/>
    </xf>
    <xf numFmtId="167" fontId="62" fillId="33" borderId="17" xfId="0" applyNumberFormat="1" applyFont="1" applyFill="1" applyBorder="1" applyAlignment="1">
      <alignment horizontal="centerContinuous" vertical="center"/>
    </xf>
    <xf numFmtId="14" fontId="5" fillId="29" borderId="0" xfId="119" applyNumberFormat="1" applyFont="1" applyFill="1" applyBorder="1"/>
    <xf numFmtId="165" fontId="8" fillId="27" borderId="16" xfId="119" applyFont="1" applyFill="1" applyBorder="1" applyAlignment="1">
      <alignment horizontal="centerContinuous" vertical="center"/>
    </xf>
    <xf numFmtId="174" fontId="8" fillId="27" borderId="16" xfId="119" applyNumberFormat="1" applyFont="1" applyFill="1" applyBorder="1" applyAlignment="1">
      <alignment horizontal="centerContinuous" vertical="center"/>
    </xf>
    <xf numFmtId="174" fontId="8" fillId="27" borderId="26" xfId="119" applyNumberFormat="1" applyFont="1" applyFill="1" applyBorder="1" applyAlignment="1">
      <alignment horizontal="centerContinuous" vertical="center"/>
    </xf>
    <xf numFmtId="167" fontId="11" fillId="27" borderId="0" xfId="0" applyNumberFormat="1" applyFont="1" applyFill="1" applyBorder="1" applyAlignment="1">
      <alignment horizontal="center" vertical="center"/>
    </xf>
    <xf numFmtId="165" fontId="7" fillId="27" borderId="27" xfId="0" applyNumberFormat="1" applyFont="1" applyFill="1" applyBorder="1" applyAlignment="1">
      <alignment horizontal="center" vertical="center" wrapText="1"/>
    </xf>
    <xf numFmtId="165" fontId="8" fillId="27" borderId="46" xfId="119" applyFont="1" applyFill="1" applyBorder="1" applyAlignment="1">
      <alignment horizontal="center" vertical="center" wrapText="1"/>
    </xf>
    <xf numFmtId="170" fontId="11" fillId="27" borderId="15" xfId="119" applyNumberFormat="1" applyFont="1" applyFill="1" applyBorder="1" applyAlignment="1" applyProtection="1">
      <alignment horizontal="right" vertical="center"/>
      <protection locked="0"/>
    </xf>
    <xf numFmtId="167" fontId="55" fillId="27" borderId="19" xfId="0" applyNumberFormat="1" applyFont="1" applyFill="1" applyBorder="1"/>
    <xf numFmtId="166" fontId="55" fillId="27" borderId="19" xfId="0" applyNumberFormat="1" applyFont="1" applyFill="1" applyBorder="1"/>
    <xf numFmtId="167" fontId="55" fillId="27" borderId="23" xfId="0" applyNumberFormat="1" applyFont="1" applyFill="1" applyBorder="1"/>
    <xf numFmtId="165" fontId="63" fillId="27" borderId="15" xfId="119" applyFont="1" applyFill="1" applyBorder="1" applyAlignment="1">
      <alignment horizontal="centerContinuous" vertical="center" wrapText="1"/>
    </xf>
    <xf numFmtId="174" fontId="19" fillId="27" borderId="18" xfId="119" applyNumberFormat="1" applyFont="1" applyFill="1" applyBorder="1" applyAlignment="1">
      <alignment horizontal="left" vertical="center"/>
    </xf>
    <xf numFmtId="165" fontId="19" fillId="27" borderId="19" xfId="0" applyNumberFormat="1" applyFont="1" applyFill="1" applyBorder="1" applyAlignment="1">
      <alignment horizontal="center" vertical="center" wrapText="1"/>
    </xf>
    <xf numFmtId="165" fontId="19" fillId="27" borderId="19" xfId="119" applyFont="1" applyFill="1" applyBorder="1" applyAlignment="1">
      <alignment horizontal="center" vertical="center" wrapText="1"/>
    </xf>
    <xf numFmtId="165" fontId="63" fillId="27" borderId="19" xfId="119" applyFont="1" applyFill="1" applyBorder="1" applyAlignment="1">
      <alignment horizontal="centerContinuous" vertical="center" wrapText="1"/>
    </xf>
    <xf numFmtId="170" fontId="26" fillId="27" borderId="19" xfId="119" applyNumberFormat="1" applyFont="1" applyFill="1" applyBorder="1" applyAlignment="1">
      <alignment horizontal="centerContinuous" vertical="center" wrapText="1"/>
    </xf>
    <xf numFmtId="165" fontId="19" fillId="27" borderId="19" xfId="119" applyFont="1" applyFill="1" applyBorder="1" applyAlignment="1">
      <alignment horizontal="centerContinuous" vertical="center"/>
    </xf>
    <xf numFmtId="165" fontId="26" fillId="27" borderId="20" xfId="119" applyNumberFormat="1" applyFont="1" applyFill="1" applyBorder="1" applyAlignment="1">
      <alignment horizontal="center" vertical="center" wrapText="1"/>
    </xf>
    <xf numFmtId="174" fontId="64" fillId="27" borderId="26" xfId="119" applyNumberFormat="1" applyFont="1" applyFill="1" applyBorder="1" applyAlignment="1">
      <alignment horizontal="center" vertical="center"/>
    </xf>
    <xf numFmtId="165" fontId="64" fillId="27" borderId="15" xfId="0" applyNumberFormat="1" applyFont="1" applyFill="1" applyBorder="1" applyAlignment="1">
      <alignment horizontal="center" vertical="center" wrapText="1"/>
    </xf>
    <xf numFmtId="165" fontId="64" fillId="27" borderId="15" xfId="119" applyFont="1" applyFill="1" applyBorder="1" applyAlignment="1">
      <alignment horizontal="center" vertical="center" wrapText="1"/>
    </xf>
    <xf numFmtId="165" fontId="64" fillId="27" borderId="15" xfId="119" applyNumberFormat="1" applyFont="1" applyFill="1" applyBorder="1" applyAlignment="1">
      <alignment horizontal="center" vertical="center" wrapText="1"/>
    </xf>
    <xf numFmtId="165" fontId="64" fillId="27" borderId="17" xfId="119" applyFont="1" applyFill="1" applyBorder="1" applyAlignment="1">
      <alignment horizontal="right" vertical="center"/>
    </xf>
    <xf numFmtId="1" fontId="50" fillId="27" borderId="26" xfId="119" applyNumberFormat="1" applyFont="1" applyFill="1" applyBorder="1" applyAlignment="1">
      <alignment horizontal="center" vertical="center"/>
    </xf>
    <xf numFmtId="167" fontId="50" fillId="27" borderId="16" xfId="0" applyNumberFormat="1" applyFont="1" applyFill="1" applyBorder="1" applyAlignment="1">
      <alignment horizontal="center" vertical="center"/>
    </xf>
    <xf numFmtId="165" fontId="50" fillId="27" borderId="17" xfId="119" applyFont="1" applyFill="1" applyBorder="1" applyAlignment="1">
      <alignment horizontal="right" vertical="center"/>
    </xf>
    <xf numFmtId="174" fontId="50" fillId="27" borderId="16" xfId="119" applyNumberFormat="1" applyFont="1" applyFill="1" applyBorder="1" applyAlignment="1">
      <alignment horizontal="center" vertical="center"/>
    </xf>
    <xf numFmtId="165" fontId="50" fillId="27" borderId="15" xfId="119" applyFont="1" applyFill="1" applyBorder="1" applyAlignment="1">
      <alignment horizontal="center" vertical="center"/>
    </xf>
    <xf numFmtId="174" fontId="50" fillId="27" borderId="26" xfId="119" applyNumberFormat="1" applyFont="1" applyFill="1" applyBorder="1" applyAlignment="1">
      <alignment horizontal="left" vertical="center"/>
    </xf>
    <xf numFmtId="167" fontId="50" fillId="27" borderId="16" xfId="92" applyNumberFormat="1" applyFont="1" applyFill="1" applyBorder="1" applyAlignment="1">
      <alignment horizontal="left" vertical="center"/>
    </xf>
    <xf numFmtId="165" fontId="50" fillId="27" borderId="16" xfId="119" applyFont="1" applyFill="1" applyBorder="1" applyAlignment="1">
      <alignment horizontal="left" vertical="center"/>
    </xf>
    <xf numFmtId="174" fontId="50" fillId="27" borderId="16" xfId="119" applyNumberFormat="1" applyFont="1" applyFill="1" applyBorder="1" applyAlignment="1">
      <alignment horizontal="left" vertical="center"/>
    </xf>
    <xf numFmtId="165" fontId="50" fillId="27" borderId="17" xfId="119" applyFont="1" applyFill="1" applyBorder="1" applyAlignment="1">
      <alignment horizontal="left" vertical="center"/>
    </xf>
    <xf numFmtId="165" fontId="50" fillId="27" borderId="15" xfId="92" applyNumberFormat="1" applyFont="1" applyFill="1" applyBorder="1" applyAlignment="1">
      <alignment horizontal="left" vertical="center" wrapText="1"/>
    </xf>
    <xf numFmtId="165" fontId="50" fillId="27" borderId="15" xfId="119" applyFont="1" applyFill="1" applyBorder="1" applyAlignment="1">
      <alignment horizontal="center" vertical="center" wrapText="1"/>
    </xf>
    <xf numFmtId="167" fontId="50" fillId="27" borderId="16" xfId="92" applyNumberFormat="1" applyFont="1" applyFill="1" applyBorder="1" applyAlignment="1">
      <alignment horizontal="center" vertical="center"/>
    </xf>
    <xf numFmtId="174" fontId="50" fillId="27" borderId="26" xfId="119" applyNumberFormat="1" applyFont="1" applyFill="1" applyBorder="1" applyAlignment="1">
      <alignment horizontal="center" vertical="center"/>
    </xf>
    <xf numFmtId="165" fontId="50" fillId="27" borderId="15" xfId="92" applyNumberFormat="1" applyFont="1" applyFill="1" applyBorder="1" applyAlignment="1">
      <alignment horizontal="center" vertical="center" wrapText="1"/>
    </xf>
    <xf numFmtId="170" fontId="50" fillId="27" borderId="26" xfId="119" applyNumberFormat="1" applyFont="1" applyFill="1" applyBorder="1" applyAlignment="1">
      <alignment horizontal="left" vertical="center" wrapText="1"/>
    </xf>
    <xf numFmtId="170" fontId="50" fillId="27" borderId="16" xfId="119" applyNumberFormat="1" applyFont="1" applyFill="1" applyBorder="1" applyAlignment="1">
      <alignment horizontal="left" vertical="center" wrapText="1"/>
    </xf>
    <xf numFmtId="170" fontId="50" fillId="27" borderId="17" xfId="119" applyNumberFormat="1" applyFont="1" applyFill="1" applyBorder="1" applyAlignment="1">
      <alignment horizontal="left" vertical="center" wrapText="1"/>
    </xf>
    <xf numFmtId="165" fontId="34" fillId="27" borderId="15" xfId="119" applyFont="1" applyFill="1" applyBorder="1" applyAlignment="1">
      <alignment horizontal="right" vertical="center" wrapText="1"/>
    </xf>
    <xf numFmtId="1" fontId="34" fillId="27" borderId="26" xfId="119" applyNumberFormat="1" applyFont="1" applyFill="1" applyBorder="1" applyAlignment="1">
      <alignment horizontal="left" vertical="center"/>
    </xf>
    <xf numFmtId="165" fontId="50" fillId="27" borderId="15" xfId="0" applyNumberFormat="1" applyFont="1" applyFill="1" applyBorder="1" applyAlignment="1">
      <alignment horizontal="center" vertical="center" wrapText="1"/>
    </xf>
    <xf numFmtId="174" fontId="50" fillId="27" borderId="15" xfId="119" applyNumberFormat="1" applyFont="1" applyFill="1" applyBorder="1" applyAlignment="1">
      <alignment horizontal="center" vertical="center" wrapText="1"/>
    </xf>
    <xf numFmtId="174" fontId="50" fillId="27" borderId="26" xfId="119" applyNumberFormat="1" applyFont="1" applyFill="1" applyBorder="1" applyAlignment="1">
      <alignment horizontal="centerContinuous" vertical="center"/>
    </xf>
    <xf numFmtId="167" fontId="50" fillId="27" borderId="16" xfId="0" applyNumberFormat="1" applyFont="1" applyFill="1" applyBorder="1" applyAlignment="1">
      <alignment horizontal="centerContinuous" vertical="center"/>
    </xf>
    <xf numFmtId="165" fontId="50" fillId="27" borderId="16" xfId="119" applyFont="1" applyFill="1" applyBorder="1" applyAlignment="1">
      <alignment horizontal="centerContinuous" vertical="center"/>
    </xf>
    <xf numFmtId="174" fontId="50" fillId="27" borderId="16" xfId="119" applyNumberFormat="1" applyFont="1" applyFill="1" applyBorder="1" applyAlignment="1">
      <alignment horizontal="centerContinuous" vertical="center"/>
    </xf>
    <xf numFmtId="165" fontId="50" fillId="27" borderId="16" xfId="0" applyNumberFormat="1" applyFont="1" applyFill="1" applyBorder="1" applyAlignment="1">
      <alignment horizontal="centerContinuous" vertical="center" wrapText="1"/>
    </xf>
    <xf numFmtId="0" fontId="50" fillId="0" borderId="26" xfId="90" applyNumberFormat="1" applyFont="1" applyFill="1" applyBorder="1" applyAlignment="1">
      <alignment vertical="center"/>
    </xf>
    <xf numFmtId="0" fontId="50" fillId="0" borderId="16" xfId="90" applyNumberFormat="1" applyFont="1" applyFill="1" applyBorder="1" applyAlignment="1">
      <alignment horizontal="center" vertical="center"/>
    </xf>
    <xf numFmtId="165" fontId="50" fillId="0" borderId="16" xfId="119" applyFont="1" applyFill="1" applyBorder="1" applyAlignment="1">
      <alignment horizontal="center" vertical="center"/>
    </xf>
    <xf numFmtId="170" fontId="65" fillId="27" borderId="0" xfId="119" applyNumberFormat="1" applyFont="1" applyFill="1" applyBorder="1"/>
    <xf numFmtId="170" fontId="65" fillId="0" borderId="0" xfId="119" applyNumberFormat="1" applyFont="1"/>
    <xf numFmtId="170" fontId="50" fillId="27" borderId="15" xfId="119" applyNumberFormat="1" applyFont="1" applyFill="1" applyBorder="1" applyAlignment="1">
      <alignment horizontal="center" vertical="center" wrapText="1"/>
    </xf>
    <xf numFmtId="165" fontId="50" fillId="27" borderId="15" xfId="119" applyFont="1" applyFill="1" applyBorder="1" applyAlignment="1">
      <alignment vertical="center"/>
    </xf>
    <xf numFmtId="0" fontId="7" fillId="0" borderId="38" xfId="0" applyFont="1" applyBorder="1" applyAlignment="1">
      <alignment vertical="center"/>
    </xf>
    <xf numFmtId="0" fontId="7" fillId="0" borderId="44" xfId="0" applyFont="1" applyBorder="1" applyAlignment="1">
      <alignment vertical="center"/>
    </xf>
    <xf numFmtId="170" fontId="11" fillId="27" borderId="42" xfId="119" applyNumberFormat="1" applyFont="1" applyFill="1" applyBorder="1" applyAlignment="1" applyProtection="1">
      <alignment horizontal="right" vertical="center"/>
      <protection locked="0"/>
    </xf>
    <xf numFmtId="1" fontId="34" fillId="27" borderId="26" xfId="119" applyNumberFormat="1" applyFont="1" applyFill="1" applyBorder="1" applyAlignment="1">
      <alignment horizontal="center" vertical="center"/>
    </xf>
    <xf numFmtId="174" fontId="34" fillId="27" borderId="26" xfId="119" applyNumberFormat="1" applyFont="1" applyFill="1" applyBorder="1" applyAlignment="1">
      <alignment horizontal="left" vertical="center"/>
    </xf>
    <xf numFmtId="165" fontId="8" fillId="27" borderId="15" xfId="119" applyFont="1" applyFill="1" applyBorder="1" applyAlignment="1">
      <alignment horizontal="center" vertical="center" wrapText="1"/>
    </xf>
    <xf numFmtId="165" fontId="50" fillId="27" borderId="27" xfId="119" applyNumberFormat="1" applyFont="1" applyFill="1" applyBorder="1" applyAlignment="1">
      <alignment horizontal="center" vertical="center" wrapText="1"/>
    </xf>
    <xf numFmtId="165" fontId="8" fillId="27" borderId="46" xfId="119" applyNumberFormat="1" applyFont="1" applyFill="1" applyBorder="1" applyAlignment="1">
      <alignment horizontal="center" vertical="center" wrapText="1"/>
    </xf>
    <xf numFmtId="165" fontId="34" fillId="27" borderId="27" xfId="119" applyNumberFormat="1" applyFont="1" applyFill="1" applyBorder="1" applyAlignment="1">
      <alignment horizontal="center" vertical="center" wrapText="1"/>
    </xf>
    <xf numFmtId="165" fontId="11" fillId="27" borderId="27" xfId="119" applyFont="1" applyFill="1" applyBorder="1" applyAlignment="1">
      <alignment horizontal="center" vertical="center" wrapText="1"/>
    </xf>
    <xf numFmtId="165" fontId="11" fillId="27" borderId="46" xfId="119" applyFont="1" applyFill="1" applyBorder="1" applyAlignment="1">
      <alignment horizontal="center" vertical="center" wrapText="1"/>
    </xf>
    <xf numFmtId="165" fontId="64" fillId="27" borderId="27" xfId="119" applyNumberFormat="1" applyFont="1" applyFill="1" applyBorder="1" applyAlignment="1">
      <alignment horizontal="center" vertical="center" wrapText="1"/>
    </xf>
    <xf numFmtId="167" fontId="19" fillId="27" borderId="15" xfId="96" applyNumberFormat="1" applyFont="1" applyFill="1" applyBorder="1" applyAlignment="1" applyProtection="1">
      <alignment horizontal="center"/>
      <protection locked="0"/>
    </xf>
    <xf numFmtId="167" fontId="7" fillId="27" borderId="26" xfId="0" applyNumberFormat="1" applyFont="1" applyFill="1" applyBorder="1" applyAlignment="1">
      <alignment horizontal="left"/>
    </xf>
    <xf numFmtId="0" fontId="18" fillId="0" borderId="0" xfId="0" applyFont="1" applyFill="1"/>
    <xf numFmtId="170" fontId="43" fillId="38" borderId="37" xfId="119" applyNumberFormat="1" applyFont="1" applyFill="1" applyBorder="1"/>
    <xf numFmtId="0" fontId="7" fillId="0" borderId="43" xfId="0" applyFont="1" applyBorder="1" applyAlignment="1">
      <alignment vertical="center"/>
    </xf>
    <xf numFmtId="170" fontId="11" fillId="27" borderId="29" xfId="119" applyNumberFormat="1" applyFont="1" applyFill="1" applyBorder="1" applyAlignment="1" applyProtection="1">
      <alignment horizontal="right" vertical="center"/>
      <protection locked="0"/>
    </xf>
    <xf numFmtId="170" fontId="11" fillId="27" borderId="30" xfId="119" applyNumberFormat="1" applyFont="1" applyFill="1" applyBorder="1" applyAlignment="1" applyProtection="1">
      <alignment horizontal="right" vertical="center"/>
      <protection locked="0"/>
    </xf>
    <xf numFmtId="170" fontId="8" fillId="27" borderId="48" xfId="119" applyNumberFormat="1" applyFont="1" applyFill="1" applyBorder="1" applyAlignment="1" applyProtection="1">
      <alignment horizontal="right" vertical="center"/>
      <protection locked="0"/>
    </xf>
    <xf numFmtId="167" fontId="19" fillId="27" borderId="15" xfId="96" applyNumberFormat="1" applyFont="1" applyFill="1" applyBorder="1" applyAlignment="1" applyProtection="1">
      <alignment horizontal="left" indent="1"/>
      <protection locked="0"/>
    </xf>
    <xf numFmtId="167" fontId="54" fillId="27" borderId="16" xfId="0" applyNumberFormat="1" applyFont="1" applyFill="1" applyBorder="1" applyAlignment="1" applyProtection="1">
      <alignment horizontal="left" indent="1"/>
      <protection locked="0"/>
    </xf>
    <xf numFmtId="167" fontId="7" fillId="0" borderId="16" xfId="0" applyNumberFormat="1" applyFont="1" applyBorder="1" applyAlignment="1"/>
    <xf numFmtId="167" fontId="26" fillId="27" borderId="26" xfId="0" applyNumberFormat="1" applyFont="1" applyFill="1" applyBorder="1" applyAlignment="1" applyProtection="1">
      <alignment horizontal="centerContinuous" vertical="center"/>
      <protection locked="0"/>
    </xf>
    <xf numFmtId="167" fontId="26" fillId="27" borderId="16" xfId="0" applyNumberFormat="1" applyFont="1" applyFill="1" applyBorder="1" applyAlignment="1" applyProtection="1">
      <alignment horizontal="centerContinuous" vertical="center"/>
      <protection locked="0"/>
    </xf>
    <xf numFmtId="167" fontId="7" fillId="27" borderId="29" xfId="0" applyNumberFormat="1" applyFont="1" applyFill="1" applyBorder="1" applyAlignment="1" applyProtection="1">
      <alignment horizontal="left" indent="1"/>
      <protection locked="0"/>
    </xf>
    <xf numFmtId="167" fontId="7" fillId="27" borderId="29" xfId="0" applyNumberFormat="1" applyFont="1" applyFill="1" applyBorder="1" applyAlignment="1" applyProtection="1">
      <alignment horizontal="center"/>
      <protection locked="0"/>
    </xf>
    <xf numFmtId="166" fontId="8" fillId="27" borderId="28" xfId="119" applyNumberFormat="1" applyFont="1" applyFill="1" applyBorder="1"/>
    <xf numFmtId="165" fontId="7" fillId="27" borderId="23" xfId="119" applyFont="1" applyFill="1" applyBorder="1"/>
    <xf numFmtId="167" fontId="66" fillId="27" borderId="24" xfId="0" applyNumberFormat="1" applyFont="1" applyFill="1" applyBorder="1" applyAlignment="1">
      <alignment horizontal="left" indent="1"/>
    </xf>
    <xf numFmtId="174" fontId="8" fillId="27" borderId="26" xfId="119" applyNumberFormat="1" applyFont="1" applyFill="1" applyBorder="1" applyAlignment="1">
      <alignment horizontal="left" vertical="center"/>
    </xf>
    <xf numFmtId="174" fontId="64" fillId="27" borderId="16" xfId="119" applyNumberFormat="1" applyFont="1" applyFill="1" applyBorder="1" applyAlignment="1">
      <alignment horizontal="left" vertical="center"/>
    </xf>
    <xf numFmtId="170" fontId="19" fillId="27" borderId="15" xfId="0" applyNumberFormat="1" applyFont="1" applyFill="1" applyBorder="1" applyAlignment="1">
      <alignment horizontal="left" vertical="center" wrapText="1"/>
    </xf>
    <xf numFmtId="170" fontId="19" fillId="27" borderId="15" xfId="0" applyNumberFormat="1" applyFont="1" applyFill="1" applyBorder="1" applyAlignment="1">
      <alignment horizontal="left" vertical="center"/>
    </xf>
    <xf numFmtId="167" fontId="26" fillId="27" borderId="29" xfId="0" applyNumberFormat="1" applyFont="1" applyFill="1" applyBorder="1" applyAlignment="1">
      <alignment horizontal="center" vertical="center"/>
    </xf>
    <xf numFmtId="167" fontId="11" fillId="27" borderId="15" xfId="0" applyNumberFormat="1" applyFont="1" applyFill="1" applyBorder="1" applyAlignment="1">
      <alignment horizontal="left" vertical="center" wrapText="1"/>
    </xf>
    <xf numFmtId="1" fontId="19" fillId="27" borderId="16" xfId="119" applyNumberFormat="1" applyFont="1" applyFill="1" applyBorder="1" applyAlignment="1">
      <alignment horizontal="center" vertical="center"/>
    </xf>
    <xf numFmtId="167" fontId="67" fillId="27" borderId="0" xfId="0" applyNumberFormat="1" applyFont="1" applyFill="1" applyBorder="1"/>
    <xf numFmtId="165" fontId="7" fillId="27" borderId="15" xfId="0" applyNumberFormat="1" applyFont="1" applyFill="1" applyBorder="1" applyProtection="1">
      <protection locked="0"/>
    </xf>
    <xf numFmtId="165" fontId="5" fillId="27" borderId="0" xfId="119" applyFill="1"/>
    <xf numFmtId="165" fontId="7" fillId="27" borderId="29" xfId="119" applyFont="1" applyFill="1" applyBorder="1"/>
    <xf numFmtId="181" fontId="26" fillId="27" borderId="15" xfId="119" applyNumberFormat="1" applyFont="1" applyFill="1" applyBorder="1"/>
    <xf numFmtId="167" fontId="68" fillId="27" borderId="0" xfId="0" applyNumberFormat="1" applyFont="1" applyFill="1" applyBorder="1"/>
    <xf numFmtId="167" fontId="7" fillId="27" borderId="23" xfId="0" applyNumberFormat="1" applyFont="1" applyFill="1" applyBorder="1" applyAlignment="1">
      <alignment horizontal="left" vertical="top"/>
    </xf>
    <xf numFmtId="174" fontId="8" fillId="27" borderId="26" xfId="119" applyNumberFormat="1" applyFont="1" applyFill="1" applyBorder="1" applyAlignment="1">
      <alignment horizontal="center" vertical="center"/>
    </xf>
    <xf numFmtId="174" fontId="8" fillId="27" borderId="16" xfId="119" applyNumberFormat="1" applyFont="1" applyFill="1" applyBorder="1" applyAlignment="1">
      <alignment horizontal="center" vertical="center"/>
    </xf>
    <xf numFmtId="170" fontId="11" fillId="27" borderId="16" xfId="119" applyNumberFormat="1" applyFont="1" applyFill="1" applyBorder="1" applyAlignment="1">
      <alignment horizontal="center" vertical="center" wrapText="1"/>
    </xf>
    <xf numFmtId="167" fontId="7" fillId="27" borderId="25" xfId="0" applyNumberFormat="1" applyFont="1" applyFill="1" applyBorder="1" applyAlignment="1">
      <alignment horizontal="left" vertical="top"/>
    </xf>
    <xf numFmtId="167" fontId="7" fillId="27" borderId="21" xfId="0" applyNumberFormat="1" applyFont="1" applyFill="1" applyBorder="1" applyAlignment="1">
      <alignment horizontal="left" vertical="top"/>
    </xf>
    <xf numFmtId="167" fontId="7" fillId="27" borderId="24" xfId="0" applyNumberFormat="1" applyFont="1" applyFill="1" applyBorder="1" applyAlignment="1">
      <alignment horizontal="left"/>
    </xf>
    <xf numFmtId="167" fontId="7" fillId="27" borderId="24" xfId="0" applyNumberFormat="1" applyFont="1" applyFill="1" applyBorder="1" applyAlignment="1">
      <alignment horizontal="left" vertical="top"/>
    </xf>
    <xf numFmtId="167" fontId="7" fillId="27" borderId="0" xfId="0" applyNumberFormat="1" applyFont="1" applyFill="1" applyBorder="1" applyAlignment="1">
      <alignment horizontal="center" vertical="top"/>
    </xf>
    <xf numFmtId="165" fontId="8" fillId="0" borderId="15" xfId="119" applyFont="1" applyBorder="1"/>
    <xf numFmtId="9" fontId="11" fillId="27" borderId="16" xfId="119" applyNumberFormat="1" applyFont="1" applyFill="1" applyBorder="1" applyAlignment="1">
      <alignment horizontal="center" vertical="center" wrapText="1"/>
    </xf>
    <xf numFmtId="167" fontId="11" fillId="27" borderId="17" xfId="92" applyNumberFormat="1" applyFont="1" applyFill="1" applyBorder="1" applyAlignment="1">
      <alignment horizontal="center" vertical="center" wrapText="1"/>
    </xf>
    <xf numFmtId="167" fontId="25" fillId="27" borderId="28" xfId="91" applyNumberFormat="1" applyFont="1" applyFill="1" applyBorder="1" applyAlignment="1"/>
    <xf numFmtId="167" fontId="8" fillId="27" borderId="16" xfId="0" applyNumberFormat="1" applyFont="1" applyFill="1" applyBorder="1" applyAlignment="1">
      <alignment horizontal="center"/>
    </xf>
    <xf numFmtId="167" fontId="8" fillId="27" borderId="17" xfId="0" applyNumberFormat="1" applyFont="1" applyFill="1" applyBorder="1" applyAlignment="1">
      <alignment horizontal="center"/>
    </xf>
    <xf numFmtId="167" fontId="8" fillId="27" borderId="26" xfId="0" applyNumberFormat="1" applyFont="1" applyFill="1" applyBorder="1" applyAlignment="1">
      <alignment horizontal="left"/>
    </xf>
    <xf numFmtId="167" fontId="39" fillId="27" borderId="29" xfId="0" applyNumberFormat="1" applyFont="1" applyFill="1" applyBorder="1" applyAlignment="1">
      <alignment horizontal="center" vertical="center"/>
    </xf>
    <xf numFmtId="170" fontId="26" fillId="27" borderId="15" xfId="119" applyNumberFormat="1" applyFont="1" applyFill="1" applyBorder="1" applyAlignment="1">
      <alignment horizontal="right" vertical="center"/>
    </xf>
    <xf numFmtId="174" fontId="7" fillId="27" borderId="26" xfId="119" applyNumberFormat="1" applyFont="1" applyFill="1" applyBorder="1" applyAlignment="1">
      <alignment horizontal="left" vertical="center"/>
    </xf>
    <xf numFmtId="170" fontId="7" fillId="27" borderId="15" xfId="119" applyNumberFormat="1" applyFont="1" applyFill="1" applyBorder="1" applyAlignment="1">
      <alignment horizontal="center" vertical="center" wrapText="1"/>
    </xf>
    <xf numFmtId="165" fontId="7" fillId="27" borderId="15" xfId="119" applyFont="1" applyFill="1" applyBorder="1" applyAlignment="1">
      <alignment vertical="center"/>
    </xf>
    <xf numFmtId="165" fontId="7" fillId="27" borderId="15" xfId="119" applyNumberFormat="1" applyFont="1" applyFill="1" applyBorder="1" applyAlignment="1">
      <alignment horizontal="center" vertical="center" wrapText="1"/>
    </xf>
    <xf numFmtId="167" fontId="26" fillId="27" borderId="24" xfId="0" applyNumberFormat="1" applyFont="1" applyFill="1" applyBorder="1"/>
    <xf numFmtId="167" fontId="8" fillId="27" borderId="26" xfId="0" applyNumberFormat="1" applyFont="1" applyFill="1" applyBorder="1"/>
    <xf numFmtId="167" fontId="8" fillId="27" borderId="24" xfId="0" applyNumberFormat="1" applyFont="1" applyFill="1" applyBorder="1"/>
    <xf numFmtId="167" fontId="32" fillId="27" borderId="26" xfId="0" applyNumberFormat="1" applyFont="1" applyFill="1" applyBorder="1"/>
    <xf numFmtId="167" fontId="19" fillId="27" borderId="26" xfId="0" applyNumberFormat="1" applyFont="1" applyFill="1" applyBorder="1" applyAlignment="1" applyProtection="1">
      <alignment horizontal="centerContinuous"/>
      <protection locked="0"/>
    </xf>
    <xf numFmtId="0" fontId="17" fillId="29" borderId="0" xfId="0" applyFont="1" applyFill="1"/>
    <xf numFmtId="0" fontId="17" fillId="0" borderId="0" xfId="0" applyFont="1" applyFill="1"/>
    <xf numFmtId="165" fontId="50" fillId="29" borderId="0" xfId="119" applyFont="1" applyFill="1" applyBorder="1" applyAlignment="1" applyProtection="1">
      <alignment horizontal="right" vertical="center"/>
      <protection locked="0"/>
    </xf>
    <xf numFmtId="171" fontId="50" fillId="29" borderId="0" xfId="119" applyNumberFormat="1" applyFont="1" applyFill="1" applyBorder="1" applyAlignment="1" applyProtection="1">
      <alignment horizontal="right" vertical="center"/>
      <protection locked="0"/>
    </xf>
    <xf numFmtId="171" fontId="50" fillId="0" borderId="0" xfId="119" applyNumberFormat="1" applyFont="1" applyFill="1" applyBorder="1" applyAlignment="1" applyProtection="1">
      <alignment horizontal="right" vertical="center"/>
      <protection locked="0"/>
    </xf>
    <xf numFmtId="167" fontId="26" fillId="27" borderId="15" xfId="0" applyNumberFormat="1" applyFont="1" applyFill="1" applyBorder="1" applyAlignment="1">
      <alignment horizontal="left" vertical="center"/>
    </xf>
    <xf numFmtId="167" fontId="26" fillId="39" borderId="15" xfId="0" applyNumberFormat="1" applyFont="1" applyFill="1" applyBorder="1" applyAlignment="1">
      <alignment horizontal="left" vertical="center"/>
    </xf>
    <xf numFmtId="174" fontId="19" fillId="39" borderId="16" xfId="119" applyNumberFormat="1" applyFont="1" applyFill="1" applyBorder="1" applyAlignment="1">
      <alignment horizontal="center" vertical="center"/>
    </xf>
    <xf numFmtId="167" fontId="19" fillId="39" borderId="16" xfId="0" applyNumberFormat="1" applyFont="1" applyFill="1" applyBorder="1" applyAlignment="1">
      <alignment horizontal="center" vertical="center"/>
    </xf>
    <xf numFmtId="165" fontId="19" fillId="39" borderId="17" xfId="119" applyFont="1" applyFill="1" applyBorder="1" applyAlignment="1">
      <alignment horizontal="right" vertical="center"/>
    </xf>
    <xf numFmtId="170" fontId="19" fillId="39" borderId="15" xfId="0" applyNumberFormat="1" applyFont="1" applyFill="1" applyBorder="1" applyAlignment="1">
      <alignment horizontal="center" vertical="center" wrapText="1"/>
    </xf>
    <xf numFmtId="167" fontId="7" fillId="27" borderId="22" xfId="0" applyNumberFormat="1" applyFont="1" applyFill="1" applyBorder="1" applyAlignment="1">
      <alignment horizontal="left" vertical="top"/>
    </xf>
    <xf numFmtId="0" fontId="69" fillId="0" borderId="0" xfId="76" applyBorder="1" applyAlignment="1">
      <alignment vertical="center"/>
    </xf>
    <xf numFmtId="0" fontId="72" fillId="0" borderId="0" xfId="76" applyFont="1" applyBorder="1" applyAlignment="1">
      <alignment vertical="center"/>
    </xf>
    <xf numFmtId="0" fontId="69" fillId="0" borderId="0" xfId="76" applyFont="1" applyBorder="1" applyAlignment="1">
      <alignment vertical="center"/>
    </xf>
    <xf numFmtId="40" fontId="72" fillId="0" borderId="0" xfId="76" applyNumberFormat="1" applyFont="1" applyBorder="1" applyAlignment="1">
      <alignment vertical="center"/>
    </xf>
    <xf numFmtId="0" fontId="69" fillId="0" borderId="0" xfId="76"/>
    <xf numFmtId="4" fontId="72" fillId="0" borderId="0" xfId="76" applyNumberFormat="1" applyFont="1" applyBorder="1" applyAlignment="1">
      <alignment vertical="center"/>
    </xf>
    <xf numFmtId="40" fontId="69" fillId="0" borderId="0" xfId="76" applyNumberFormat="1"/>
    <xf numFmtId="40" fontId="74" fillId="0" borderId="0" xfId="76" applyNumberFormat="1" applyFont="1" applyBorder="1" applyAlignment="1">
      <alignment vertical="center"/>
    </xf>
    <xf numFmtId="0" fontId="71" fillId="0" borderId="0" xfId="76" applyFont="1" applyBorder="1" applyAlignment="1">
      <alignment vertical="center"/>
    </xf>
    <xf numFmtId="0" fontId="71" fillId="0" borderId="0" xfId="76" applyFont="1" applyBorder="1" applyAlignment="1">
      <alignment horizontal="center" vertical="center"/>
    </xf>
    <xf numFmtId="0" fontId="69" fillId="0" borderId="0" xfId="76" applyBorder="1" applyAlignment="1">
      <alignment horizontal="center" vertical="center"/>
    </xf>
    <xf numFmtId="165" fontId="69" fillId="0" borderId="0" xfId="76" applyNumberFormat="1" applyBorder="1" applyAlignment="1">
      <alignment vertical="center"/>
    </xf>
    <xf numFmtId="0" fontId="72" fillId="0" borderId="0" xfId="76" applyFont="1" applyBorder="1" applyAlignment="1">
      <alignment horizontal="center" vertical="center"/>
    </xf>
    <xf numFmtId="0" fontId="69" fillId="0" borderId="0" xfId="76" applyAlignment="1">
      <alignment vertical="center"/>
    </xf>
    <xf numFmtId="0" fontId="69" fillId="0" borderId="0" xfId="76" applyAlignment="1">
      <alignment horizontal="center" vertical="center"/>
    </xf>
    <xf numFmtId="0" fontId="69" fillId="49" borderId="0" xfId="76" applyFill="1" applyBorder="1" applyAlignment="1">
      <alignment vertical="center"/>
    </xf>
    <xf numFmtId="0" fontId="69" fillId="49" borderId="0" xfId="76" applyFont="1" applyFill="1" applyBorder="1" applyAlignment="1">
      <alignment vertical="center"/>
    </xf>
    <xf numFmtId="0" fontId="72" fillId="49" borderId="0" xfId="76" applyFont="1" applyFill="1" applyBorder="1" applyAlignment="1">
      <alignment vertical="center"/>
    </xf>
    <xf numFmtId="0" fontId="100" fillId="0" borderId="0" xfId="124" applyFont="1" applyBorder="1" applyAlignment="1">
      <alignment vertical="center"/>
    </xf>
    <xf numFmtId="0" fontId="100" fillId="0" borderId="0" xfId="124" applyFont="1"/>
    <xf numFmtId="0" fontId="133" fillId="0" borderId="0" xfId="124" quotePrefix="1" applyFont="1" applyBorder="1" applyAlignment="1">
      <alignment horizontal="center" vertical="center"/>
    </xf>
    <xf numFmtId="0" fontId="134" fillId="0" borderId="0" xfId="124" applyFont="1" applyBorder="1" applyAlignment="1">
      <alignment vertical="center"/>
    </xf>
    <xf numFmtId="0" fontId="134" fillId="0" borderId="0" xfId="124" applyFont="1" applyBorder="1" applyAlignment="1">
      <alignment horizontal="centerContinuous"/>
    </xf>
    <xf numFmtId="0" fontId="135" fillId="0" borderId="0" xfId="83" applyFont="1" applyAlignment="1" applyProtection="1"/>
    <xf numFmtId="0" fontId="134" fillId="0" borderId="0" xfId="124" applyFont="1" applyBorder="1" applyAlignment="1">
      <alignment horizontal="left"/>
    </xf>
    <xf numFmtId="0" fontId="136" fillId="0" borderId="0" xfId="372" applyFont="1" applyBorder="1" applyAlignment="1">
      <alignment horizontal="left" vertical="center" wrapText="1"/>
    </xf>
    <xf numFmtId="40" fontId="134" fillId="0" borderId="0" xfId="124" applyNumberFormat="1" applyFont="1" applyBorder="1" applyAlignment="1">
      <alignment vertical="center"/>
    </xf>
    <xf numFmtId="0" fontId="137" fillId="0" borderId="0" xfId="372" applyFont="1" applyFill="1" applyBorder="1" applyAlignment="1">
      <alignment horizontal="center" vertical="center" wrapText="1"/>
    </xf>
    <xf numFmtId="0" fontId="137" fillId="0" borderId="0" xfId="372" applyFont="1" applyBorder="1" applyAlignment="1">
      <alignment horizontal="left" vertical="center" wrapText="1"/>
    </xf>
    <xf numFmtId="0" fontId="138" fillId="0" borderId="0" xfId="372" applyFont="1" applyFill="1" applyBorder="1" applyAlignment="1">
      <alignment horizontal="left" vertical="center" wrapText="1"/>
    </xf>
    <xf numFmtId="0" fontId="134" fillId="0" borderId="50" xfId="124" applyFont="1" applyBorder="1" applyAlignment="1">
      <alignment horizontal="left"/>
    </xf>
    <xf numFmtId="40" fontId="134" fillId="0" borderId="0" xfId="124" applyNumberFormat="1" applyFont="1" applyBorder="1" applyAlignment="1">
      <alignment horizontal="centerContinuous"/>
    </xf>
    <xf numFmtId="0" fontId="134" fillId="0" borderId="0" xfId="124" applyFont="1" applyBorder="1" applyAlignment="1">
      <alignment horizontal="centerContinuous" vertical="center"/>
    </xf>
    <xf numFmtId="0" fontId="132" fillId="0" borderId="0" xfId="124" applyFont="1" applyBorder="1" applyAlignment="1">
      <alignment horizontal="left"/>
    </xf>
    <xf numFmtId="40" fontId="132" fillId="0" borderId="0" xfId="124" applyNumberFormat="1" applyFont="1" applyBorder="1" applyAlignment="1">
      <alignment horizontal="center"/>
    </xf>
    <xf numFmtId="0" fontId="132" fillId="0" borderId="0" xfId="124" applyFont="1" applyBorder="1" applyAlignment="1">
      <alignment horizontal="center"/>
    </xf>
    <xf numFmtId="0" fontId="132" fillId="0" borderId="0" xfId="124" applyFont="1" applyBorder="1" applyAlignment="1"/>
    <xf numFmtId="0" fontId="100" fillId="0" borderId="0" xfId="124" applyFont="1" applyBorder="1" applyAlignment="1">
      <alignment horizontal="left"/>
    </xf>
    <xf numFmtId="40" fontId="100" fillId="0" borderId="0" xfId="124" applyNumberFormat="1" applyFont="1" applyBorder="1" applyAlignment="1">
      <alignment horizontal="center"/>
    </xf>
    <xf numFmtId="0" fontId="100" fillId="0" borderId="0" xfId="124" applyFont="1" applyBorder="1" applyAlignment="1">
      <alignment horizontal="center"/>
    </xf>
    <xf numFmtId="0" fontId="100" fillId="0" borderId="0" xfId="124" applyFont="1" applyBorder="1" applyAlignment="1"/>
    <xf numFmtId="198" fontId="100" fillId="0" borderId="0" xfId="124" applyNumberFormat="1" applyFont="1" applyBorder="1" applyAlignment="1">
      <alignment horizontal="left"/>
    </xf>
    <xf numFmtId="0" fontId="100" fillId="0" borderId="0" xfId="124" applyFont="1" applyFill="1" applyBorder="1" applyAlignment="1">
      <alignment horizontal="center"/>
    </xf>
    <xf numFmtId="0" fontId="100" fillId="0" borderId="0" xfId="124" applyFont="1" applyFill="1" applyBorder="1" applyAlignment="1"/>
    <xf numFmtId="0" fontId="72" fillId="0" borderId="0" xfId="124" applyFont="1" applyBorder="1" applyAlignment="1">
      <alignment vertical="center"/>
    </xf>
    <xf numFmtId="40" fontId="72" fillId="0" borderId="0" xfId="124" applyNumberFormat="1" applyFont="1" applyBorder="1" applyAlignment="1">
      <alignment vertical="center"/>
    </xf>
    <xf numFmtId="0" fontId="75" fillId="0" borderId="0" xfId="124" applyFont="1" applyBorder="1" applyAlignment="1">
      <alignment vertical="center"/>
    </xf>
    <xf numFmtId="2" fontId="72" fillId="0" borderId="0" xfId="124" applyNumberFormat="1" applyFont="1" applyBorder="1" applyAlignment="1">
      <alignment vertical="center"/>
    </xf>
    <xf numFmtId="0" fontId="76" fillId="0" borderId="0" xfId="124" applyFont="1" applyBorder="1" applyAlignment="1">
      <alignment horizontal="centerContinuous" vertical="center"/>
    </xf>
    <xf numFmtId="0" fontId="69" fillId="0" borderId="0" xfId="124" applyBorder="1" applyAlignment="1">
      <alignment vertical="center"/>
    </xf>
    <xf numFmtId="0" fontId="70" fillId="0" borderId="0" xfId="124" quotePrefix="1" applyFont="1" applyBorder="1" applyAlignment="1">
      <alignment horizontal="center" vertical="center"/>
    </xf>
    <xf numFmtId="40" fontId="73" fillId="0" borderId="0" xfId="287" applyFont="1" applyBorder="1" applyAlignment="1">
      <alignment vertical="center"/>
    </xf>
    <xf numFmtId="0" fontId="69" fillId="0" borderId="0" xfId="124" applyBorder="1" applyAlignment="1">
      <alignment horizontal="centerContinuous"/>
    </xf>
    <xf numFmtId="40" fontId="73" fillId="0" borderId="0" xfId="124" applyNumberFormat="1" applyFont="1" applyBorder="1" applyAlignment="1">
      <alignment vertical="center"/>
    </xf>
    <xf numFmtId="0" fontId="139" fillId="0" borderId="0" xfId="124" applyFont="1" applyBorder="1" applyAlignment="1">
      <alignment vertical="center"/>
    </xf>
    <xf numFmtId="0" fontId="139" fillId="0" borderId="0" xfId="124" applyFont="1" applyBorder="1" applyAlignment="1">
      <alignment horizontal="center" vertical="center"/>
    </xf>
    <xf numFmtId="0" fontId="72" fillId="0" borderId="0" xfId="124" applyFont="1" applyBorder="1" applyAlignment="1">
      <alignment horizontal="centerContinuous" vertical="center"/>
    </xf>
    <xf numFmtId="0" fontId="100" fillId="0" borderId="0" xfId="124" applyFont="1" applyBorder="1" applyAlignment="1">
      <alignment horizontal="center" vertical="center"/>
    </xf>
    <xf numFmtId="165" fontId="100" fillId="0" borderId="0" xfId="124" applyNumberFormat="1" applyFont="1" applyBorder="1" applyAlignment="1">
      <alignment vertical="center"/>
    </xf>
    <xf numFmtId="0" fontId="69" fillId="0" borderId="0" xfId="124" applyBorder="1" applyAlignment="1">
      <alignment horizontal="centerContinuous" vertical="center"/>
    </xf>
    <xf numFmtId="0" fontId="140" fillId="0" borderId="0" xfId="124" applyFont="1" applyBorder="1" applyAlignment="1">
      <alignment vertical="center"/>
    </xf>
    <xf numFmtId="0" fontId="140" fillId="0" borderId="0" xfId="124" applyFont="1" applyBorder="1" applyAlignment="1">
      <alignment horizontal="center" vertical="center"/>
    </xf>
    <xf numFmtId="0" fontId="100" fillId="0" borderId="0" xfId="124" applyFont="1" applyAlignment="1">
      <alignment vertical="center"/>
    </xf>
    <xf numFmtId="0" fontId="100" fillId="0" borderId="0" xfId="124" applyFont="1" applyAlignment="1">
      <alignment horizontal="center" vertical="center"/>
    </xf>
    <xf numFmtId="0" fontId="69" fillId="0" borderId="0" xfId="124" applyAlignment="1">
      <alignment vertical="center"/>
    </xf>
    <xf numFmtId="0" fontId="141" fillId="0" borderId="0" xfId="0" applyFont="1" applyAlignment="1">
      <alignment horizontal="left"/>
    </xf>
    <xf numFmtId="0" fontId="136" fillId="0" borderId="0" xfId="372" applyNumberFormat="1" applyFont="1" applyFill="1" applyBorder="1" applyAlignment="1">
      <alignment horizontal="center" vertical="center" wrapText="1"/>
    </xf>
    <xf numFmtId="0" fontId="136" fillId="0" borderId="0" xfId="372" applyFont="1" applyFill="1" applyBorder="1" applyAlignment="1">
      <alignment horizontal="center" vertical="center" wrapText="1"/>
    </xf>
    <xf numFmtId="0" fontId="143" fillId="27" borderId="50" xfId="76" applyFont="1" applyFill="1" applyBorder="1" applyAlignment="1">
      <alignment vertical="center"/>
    </xf>
    <xf numFmtId="0" fontId="143" fillId="27" borderId="0" xfId="76" applyFont="1" applyFill="1" applyBorder="1" applyAlignment="1">
      <alignment vertical="center"/>
    </xf>
    <xf numFmtId="0" fontId="144" fillId="27" borderId="0" xfId="76" applyFont="1" applyFill="1" applyBorder="1" applyAlignment="1">
      <alignment horizontal="left" vertical="center"/>
    </xf>
    <xf numFmtId="0" fontId="142" fillId="27" borderId="0" xfId="76" applyFont="1" applyFill="1" applyBorder="1" applyAlignment="1">
      <alignment horizontal="left" vertical="center"/>
    </xf>
    <xf numFmtId="0" fontId="142" fillId="27" borderId="51" xfId="76" applyFont="1" applyFill="1" applyBorder="1" applyAlignment="1">
      <alignment horizontal="left" vertical="center"/>
    </xf>
    <xf numFmtId="0" fontId="145" fillId="27" borderId="67" xfId="76" applyFont="1" applyFill="1" applyBorder="1" applyAlignment="1">
      <alignment horizontal="center" vertical="center"/>
    </xf>
    <xf numFmtId="0" fontId="145" fillId="27" borderId="64" xfId="76" applyFont="1" applyFill="1" applyBorder="1" applyAlignment="1">
      <alignment horizontal="center" vertical="center"/>
    </xf>
    <xf numFmtId="0" fontId="145" fillId="27" borderId="64" xfId="76" applyFont="1" applyFill="1" applyBorder="1" applyAlignment="1">
      <alignment horizontal="center"/>
    </xf>
    <xf numFmtId="0" fontId="145" fillId="49" borderId="70" xfId="76" applyFont="1" applyFill="1" applyBorder="1" applyAlignment="1">
      <alignment horizontal="center" vertical="center"/>
    </xf>
    <xf numFmtId="0" fontId="145" fillId="49" borderId="71" xfId="76" applyFont="1" applyFill="1" applyBorder="1" applyAlignment="1">
      <alignment horizontal="center" vertical="center"/>
    </xf>
    <xf numFmtId="0" fontId="144" fillId="49" borderId="71" xfId="76" applyFont="1" applyFill="1" applyBorder="1" applyAlignment="1">
      <alignment vertical="center"/>
    </xf>
    <xf numFmtId="0" fontId="149" fillId="49" borderId="71" xfId="76" applyFont="1" applyFill="1" applyBorder="1" applyAlignment="1">
      <alignment horizontal="center" vertical="center"/>
    </xf>
    <xf numFmtId="0" fontId="149" fillId="49" borderId="71" xfId="76" applyFont="1" applyFill="1" applyBorder="1" applyAlignment="1">
      <alignment horizontal="center" vertical="center" wrapText="1"/>
    </xf>
    <xf numFmtId="0" fontId="149" fillId="49" borderId="72" xfId="76" applyFont="1" applyFill="1" applyBorder="1" applyAlignment="1">
      <alignment horizontal="center" vertical="center" wrapText="1"/>
    </xf>
    <xf numFmtId="0" fontId="147" fillId="49" borderId="73" xfId="76" applyFont="1" applyFill="1" applyBorder="1" applyAlignment="1">
      <alignment horizontal="center" vertical="center"/>
    </xf>
    <xf numFmtId="0" fontId="147" fillId="49" borderId="74" xfId="76" applyFont="1" applyFill="1" applyBorder="1" applyAlignment="1">
      <alignment horizontal="center" vertical="center"/>
    </xf>
    <xf numFmtId="44" fontId="147" fillId="49" borderId="75" xfId="71" applyFont="1" applyFill="1" applyBorder="1" applyAlignment="1">
      <alignment horizontal="right" vertical="center"/>
    </xf>
    <xf numFmtId="0" fontId="146" fillId="27" borderId="70" xfId="76" applyFont="1" applyFill="1" applyBorder="1" applyAlignment="1">
      <alignment horizontal="center" vertical="center"/>
    </xf>
    <xf numFmtId="0" fontId="146" fillId="27" borderId="71" xfId="76" applyFont="1" applyFill="1" applyBorder="1" applyAlignment="1">
      <alignment horizontal="center" vertical="center"/>
    </xf>
    <xf numFmtId="0" fontId="146" fillId="27" borderId="61" xfId="76" applyFont="1" applyFill="1" applyBorder="1" applyAlignment="1">
      <alignment horizontal="center" vertical="center"/>
    </xf>
    <xf numFmtId="0" fontId="146" fillId="50" borderId="68" xfId="76" applyNumberFormat="1" applyFont="1" applyFill="1" applyBorder="1" applyAlignment="1">
      <alignment horizontal="center" vertical="center"/>
    </xf>
    <xf numFmtId="38" fontId="146" fillId="49" borderId="79" xfId="76" applyNumberFormat="1" applyFont="1" applyFill="1" applyBorder="1" applyAlignment="1">
      <alignment horizontal="center"/>
    </xf>
    <xf numFmtId="38" fontId="147" fillId="49" borderId="81" xfId="76" applyNumberFormat="1" applyFont="1" applyFill="1" applyBorder="1" applyAlignment="1">
      <alignment horizontal="center"/>
    </xf>
    <xf numFmtId="44" fontId="147" fillId="49" borderId="76" xfId="71" applyFont="1" applyFill="1" applyBorder="1" applyAlignment="1">
      <alignment horizontal="right"/>
    </xf>
    <xf numFmtId="0" fontId="141" fillId="50" borderId="52" xfId="124" applyNumberFormat="1" applyFont="1" applyFill="1" applyBorder="1" applyAlignment="1">
      <alignment horizontal="center" vertical="center"/>
    </xf>
    <xf numFmtId="40" fontId="146" fillId="27" borderId="32" xfId="76" applyNumberFormat="1" applyFont="1" applyFill="1" applyBorder="1" applyAlignment="1">
      <alignment horizontal="center" vertical="center"/>
    </xf>
    <xf numFmtId="0" fontId="141" fillId="0" borderId="52" xfId="0" applyFont="1" applyFill="1" applyBorder="1" applyAlignment="1">
      <alignment horizontal="center" vertical="center" wrapText="1"/>
    </xf>
    <xf numFmtId="0" fontId="141" fillId="0" borderId="73" xfId="0" applyFont="1" applyFill="1" applyBorder="1" applyAlignment="1">
      <alignment horizontal="center" vertical="center" wrapText="1"/>
    </xf>
    <xf numFmtId="40" fontId="146" fillId="27" borderId="74" xfId="76" applyNumberFormat="1" applyFont="1" applyFill="1" applyBorder="1" applyAlignment="1">
      <alignment horizontal="center" vertical="center"/>
    </xf>
    <xf numFmtId="0" fontId="141" fillId="0" borderId="0" xfId="76" applyFont="1"/>
    <xf numFmtId="40" fontId="141" fillId="0" borderId="0" xfId="76" applyNumberFormat="1" applyFont="1"/>
    <xf numFmtId="40" fontId="141" fillId="0" borderId="0" xfId="105" applyFont="1"/>
    <xf numFmtId="0" fontId="151" fillId="0" borderId="0" xfId="76" applyFont="1"/>
    <xf numFmtId="0" fontId="152" fillId="0" borderId="0" xfId="76" applyFont="1" applyAlignment="1">
      <alignment horizontal="center"/>
    </xf>
    <xf numFmtId="0" fontId="144" fillId="27" borderId="0" xfId="76" applyFont="1" applyFill="1" applyBorder="1" applyAlignment="1">
      <alignment horizontal="left" vertical="center" wrapText="1"/>
    </xf>
    <xf numFmtId="0" fontId="142" fillId="27" borderId="0" xfId="76" applyFont="1" applyFill="1" applyBorder="1" applyAlignment="1">
      <alignment vertical="center" wrapText="1"/>
    </xf>
    <xf numFmtId="0" fontId="149" fillId="27" borderId="0" xfId="76" applyFont="1" applyFill="1" applyBorder="1" applyAlignment="1">
      <alignment vertical="top" wrapText="1"/>
    </xf>
    <xf numFmtId="0" fontId="149" fillId="27" borderId="51" xfId="76" applyFont="1" applyFill="1" applyBorder="1" applyAlignment="1">
      <alignment vertical="top" wrapText="1"/>
    </xf>
    <xf numFmtId="0" fontId="144" fillId="27" borderId="62" xfId="76" applyFont="1" applyFill="1" applyBorder="1" applyAlignment="1">
      <alignment horizontal="left" vertical="center"/>
    </xf>
    <xf numFmtId="0" fontId="142" fillId="27" borderId="80" xfId="76" applyFont="1" applyFill="1" applyBorder="1" applyAlignment="1">
      <alignment vertical="center" wrapText="1"/>
    </xf>
    <xf numFmtId="0" fontId="143" fillId="27" borderId="108" xfId="76" applyFont="1" applyFill="1" applyBorder="1" applyAlignment="1">
      <alignment vertical="center"/>
    </xf>
    <xf numFmtId="0" fontId="143" fillId="27" borderId="89" xfId="76" applyFont="1" applyFill="1" applyBorder="1" applyAlignment="1">
      <alignment vertical="center"/>
    </xf>
    <xf numFmtId="0" fontId="149" fillId="27" borderId="89" xfId="76" applyFont="1" applyFill="1" applyBorder="1" applyAlignment="1">
      <alignment vertical="top" wrapText="1"/>
    </xf>
    <xf numFmtId="0" fontId="149" fillId="27" borderId="109" xfId="76" applyFont="1" applyFill="1" applyBorder="1" applyAlignment="1">
      <alignment vertical="top" wrapText="1"/>
    </xf>
    <xf numFmtId="40" fontId="146" fillId="50" borderId="71" xfId="105" applyFont="1" applyFill="1" applyBorder="1" applyAlignment="1">
      <alignment horizontal="center" vertical="center"/>
    </xf>
    <xf numFmtId="44" fontId="146" fillId="27" borderId="32" xfId="71" applyFont="1" applyFill="1" applyBorder="1" applyAlignment="1">
      <alignment horizontal="center" vertical="center"/>
    </xf>
    <xf numFmtId="10" fontId="146" fillId="27" borderId="32" xfId="100" applyNumberFormat="1" applyFont="1" applyFill="1" applyBorder="1" applyAlignment="1">
      <alignment horizontal="center" vertical="center"/>
    </xf>
    <xf numFmtId="44" fontId="146" fillId="27" borderId="61" xfId="71" applyFont="1" applyFill="1" applyBorder="1" applyAlignment="1">
      <alignment horizontal="center" vertical="center"/>
    </xf>
    <xf numFmtId="0" fontId="146" fillId="27" borderId="71" xfId="76" applyFont="1" applyFill="1" applyBorder="1" applyAlignment="1">
      <alignment horizontal="left" vertical="center"/>
    </xf>
    <xf numFmtId="44" fontId="146" fillId="27" borderId="71" xfId="71" applyFont="1" applyFill="1" applyBorder="1" applyAlignment="1">
      <alignment horizontal="center" vertical="center"/>
    </xf>
    <xf numFmtId="10" fontId="146" fillId="27" borderId="71" xfId="100" applyNumberFormat="1" applyFont="1" applyFill="1" applyBorder="1" applyAlignment="1">
      <alignment horizontal="center" vertical="center"/>
    </xf>
    <xf numFmtId="40" fontId="146" fillId="50" borderId="32" xfId="76" applyNumberFormat="1" applyFont="1" applyFill="1" applyBorder="1" applyAlignment="1">
      <alignment horizontal="center" vertical="center"/>
    </xf>
    <xf numFmtId="40" fontId="146" fillId="50" borderId="61" xfId="76" applyNumberFormat="1" applyFont="1" applyFill="1" applyBorder="1" applyAlignment="1">
      <alignment horizontal="left" vertical="center" wrapText="1"/>
    </xf>
    <xf numFmtId="40" fontId="146" fillId="50" borderId="32" xfId="76" applyNumberFormat="1" applyFont="1" applyFill="1" applyBorder="1" applyAlignment="1">
      <alignment horizontal="left" vertical="center" wrapText="1"/>
    </xf>
    <xf numFmtId="40" fontId="146" fillId="0" borderId="74" xfId="105" applyFont="1" applyFill="1" applyBorder="1" applyAlignment="1">
      <alignment horizontal="center" vertical="center"/>
    </xf>
    <xf numFmtId="44" fontId="146" fillId="27" borderId="74" xfId="71" applyFont="1" applyFill="1" applyBorder="1" applyAlignment="1">
      <alignment horizontal="center" vertical="center"/>
    </xf>
    <xf numFmtId="10" fontId="146" fillId="27" borderId="74" xfId="100" applyNumberFormat="1" applyFont="1" applyFill="1" applyBorder="1" applyAlignment="1">
      <alignment horizontal="center" vertical="center"/>
    </xf>
    <xf numFmtId="38" fontId="146" fillId="50" borderId="32" xfId="76" applyNumberFormat="1" applyFont="1" applyFill="1" applyBorder="1" applyAlignment="1">
      <alignment horizontal="center" vertical="center"/>
    </xf>
    <xf numFmtId="40" fontId="146" fillId="0" borderId="32" xfId="105" applyFont="1" applyFill="1" applyBorder="1" applyAlignment="1">
      <alignment horizontal="center" vertical="center"/>
    </xf>
    <xf numFmtId="38" fontId="146" fillId="50" borderId="74" xfId="76" applyNumberFormat="1" applyFont="1" applyFill="1" applyBorder="1" applyAlignment="1">
      <alignment horizontal="center" vertical="center"/>
    </xf>
    <xf numFmtId="40" fontId="146" fillId="50" borderId="74" xfId="76" applyNumberFormat="1" applyFont="1" applyFill="1" applyBorder="1" applyAlignment="1">
      <alignment horizontal="left" vertical="center" wrapText="1"/>
    </xf>
    <xf numFmtId="0" fontId="145" fillId="82" borderId="32" xfId="124" applyFont="1" applyFill="1" applyBorder="1" applyAlignment="1">
      <alignment horizontal="center" vertical="center"/>
    </xf>
    <xf numFmtId="0" fontId="155" fillId="82" borderId="57" xfId="124" applyFont="1" applyFill="1" applyBorder="1" applyAlignment="1">
      <alignment vertical="center"/>
    </xf>
    <xf numFmtId="0" fontId="145" fillId="82" borderId="61" xfId="124" applyFont="1" applyFill="1" applyBorder="1" applyAlignment="1">
      <alignment horizontal="center" vertical="center"/>
    </xf>
    <xf numFmtId="38" fontId="149" fillId="82" borderId="52" xfId="124" applyNumberFormat="1" applyFont="1" applyFill="1" applyBorder="1" applyAlignment="1">
      <alignment horizontal="center" vertical="center"/>
    </xf>
    <xf numFmtId="38" fontId="149" fillId="82" borderId="32" xfId="124" applyNumberFormat="1" applyFont="1" applyFill="1" applyBorder="1" applyAlignment="1">
      <alignment horizontal="center" vertical="center"/>
    </xf>
    <xf numFmtId="40" fontId="149" fillId="82" borderId="32" xfId="124" applyNumberFormat="1" applyFont="1" applyFill="1" applyBorder="1" applyAlignment="1">
      <alignment horizontal="center" vertical="center" wrapText="1"/>
    </xf>
    <xf numFmtId="0" fontId="141" fillId="0" borderId="32" xfId="124" applyFont="1" applyBorder="1" applyAlignment="1">
      <alignment horizontal="center" vertical="center"/>
    </xf>
    <xf numFmtId="0" fontId="141" fillId="0" borderId="32" xfId="124" applyFont="1" applyFill="1" applyBorder="1" applyAlignment="1">
      <alignment horizontal="center" vertical="center"/>
    </xf>
    <xf numFmtId="185" fontId="141" fillId="27" borderId="106" xfId="236" applyFont="1" applyFill="1" applyBorder="1" applyAlignment="1">
      <alignment horizontal="center" vertical="center"/>
    </xf>
    <xf numFmtId="0" fontId="149" fillId="27" borderId="62" xfId="124" applyNumberFormat="1" applyFont="1" applyFill="1" applyBorder="1" applyAlignment="1">
      <alignment horizontal="right"/>
    </xf>
    <xf numFmtId="0" fontId="149" fillId="27" borderId="80" xfId="124" applyNumberFormat="1" applyFont="1" applyFill="1" applyBorder="1" applyAlignment="1">
      <alignment horizontal="right"/>
    </xf>
    <xf numFmtId="185" fontId="149" fillId="27" borderId="80" xfId="236" applyFont="1" applyFill="1" applyBorder="1" applyAlignment="1">
      <alignment horizontal="right"/>
    </xf>
    <xf numFmtId="40" fontId="141" fillId="50" borderId="32" xfId="124" applyNumberFormat="1" applyFont="1" applyFill="1" applyBorder="1" applyAlignment="1">
      <alignment horizontal="center" vertical="center"/>
    </xf>
    <xf numFmtId="40" fontId="141" fillId="50" borderId="32" xfId="124" applyNumberFormat="1" applyFont="1" applyFill="1" applyBorder="1" applyAlignment="1">
      <alignment horizontal="center" vertical="center" wrapText="1"/>
    </xf>
    <xf numFmtId="0" fontId="141" fillId="0" borderId="0" xfId="124" applyFont="1"/>
    <xf numFmtId="0" fontId="141" fillId="0" borderId="0" xfId="124" applyFont="1" applyAlignment="1">
      <alignment vertical="top"/>
    </xf>
    <xf numFmtId="40" fontId="141" fillId="0" borderId="0" xfId="124" applyNumberFormat="1" applyFont="1"/>
    <xf numFmtId="0" fontId="153" fillId="50" borderId="50" xfId="124" applyFont="1" applyFill="1" applyBorder="1" applyAlignment="1">
      <alignment vertical="center"/>
    </xf>
    <xf numFmtId="0" fontId="153" fillId="50" borderId="0" xfId="124" applyFont="1" applyFill="1" applyBorder="1" applyAlignment="1">
      <alignment vertical="center"/>
    </xf>
    <xf numFmtId="0" fontId="148" fillId="50" borderId="0" xfId="124" applyFont="1" applyFill="1" applyBorder="1" applyAlignment="1">
      <alignment vertical="center"/>
    </xf>
    <xf numFmtId="40" fontId="149" fillId="82" borderId="59" xfId="124" applyNumberFormat="1" applyFont="1" applyFill="1" applyBorder="1" applyAlignment="1">
      <alignment horizontal="center" vertical="center" wrapText="1"/>
    </xf>
    <xf numFmtId="0" fontId="145" fillId="82" borderId="68" xfId="124" applyFont="1" applyFill="1" applyBorder="1" applyAlignment="1">
      <alignment horizontal="center" vertical="center"/>
    </xf>
    <xf numFmtId="0" fontId="145" fillId="82" borderId="58" xfId="124" applyFont="1" applyFill="1" applyBorder="1" applyAlignment="1">
      <alignment horizontal="center"/>
    </xf>
    <xf numFmtId="38" fontId="149" fillId="83" borderId="52" xfId="124" applyNumberFormat="1" applyFont="1" applyFill="1" applyBorder="1" applyAlignment="1">
      <alignment horizontal="center" vertical="center"/>
    </xf>
    <xf numFmtId="38" fontId="149" fillId="83" borderId="32" xfId="124" applyNumberFormat="1" applyFont="1" applyFill="1" applyBorder="1" applyAlignment="1">
      <alignment horizontal="center" vertical="center"/>
    </xf>
    <xf numFmtId="40" fontId="149" fillId="83" borderId="32" xfId="124" applyNumberFormat="1" applyFont="1" applyFill="1" applyBorder="1" applyAlignment="1">
      <alignment horizontal="center" vertical="center" wrapText="1"/>
    </xf>
    <xf numFmtId="0" fontId="145" fillId="82" borderId="61" xfId="124" applyFont="1" applyFill="1" applyBorder="1" applyAlignment="1">
      <alignment horizontal="center" vertical="center" wrapText="1"/>
    </xf>
    <xf numFmtId="0" fontId="145" fillId="82" borderId="56" xfId="124" applyFont="1" applyFill="1" applyBorder="1" applyAlignment="1">
      <alignment horizontal="center" vertical="center" wrapText="1"/>
    </xf>
    <xf numFmtId="185" fontId="141" fillId="0" borderId="32" xfId="236" applyFont="1" applyFill="1" applyBorder="1" applyAlignment="1">
      <alignment horizontal="center" vertical="center"/>
    </xf>
    <xf numFmtId="40" fontId="149" fillId="82" borderId="54" xfId="124" applyNumberFormat="1" applyFont="1" applyFill="1" applyBorder="1" applyAlignment="1">
      <alignment horizontal="center" vertical="center" wrapText="1"/>
    </xf>
    <xf numFmtId="40" fontId="149" fillId="82" borderId="57" xfId="124" applyNumberFormat="1" applyFont="1" applyFill="1" applyBorder="1" applyAlignment="1">
      <alignment horizontal="center" vertical="center" wrapText="1"/>
    </xf>
    <xf numFmtId="38" fontId="141" fillId="0" borderId="32" xfId="124" applyNumberFormat="1" applyFont="1" applyFill="1" applyBorder="1" applyAlignment="1">
      <alignment horizontal="center" vertical="center"/>
    </xf>
    <xf numFmtId="40" fontId="141" fillId="0" borderId="32" xfId="124" applyNumberFormat="1" applyFont="1" applyFill="1" applyBorder="1" applyAlignment="1">
      <alignment horizontal="center" vertical="center" wrapText="1"/>
    </xf>
    <xf numFmtId="40" fontId="141" fillId="0" borderId="32" xfId="124" applyNumberFormat="1" applyFont="1" applyFill="1" applyBorder="1" applyAlignment="1">
      <alignment horizontal="center" vertical="center"/>
    </xf>
    <xf numFmtId="195" fontId="141" fillId="0" borderId="32" xfId="287" applyNumberFormat="1" applyFont="1" applyFill="1" applyBorder="1" applyAlignment="1">
      <alignment horizontal="center" vertical="center"/>
    </xf>
    <xf numFmtId="44" fontId="141" fillId="0" borderId="32" xfId="71" applyFont="1" applyBorder="1" applyAlignment="1">
      <alignment horizontal="center" vertical="center"/>
    </xf>
    <xf numFmtId="0" fontId="156" fillId="0" borderId="32" xfId="124" applyNumberFormat="1" applyFont="1" applyFill="1" applyBorder="1" applyAlignment="1">
      <alignment horizontal="center" vertical="center"/>
    </xf>
    <xf numFmtId="0" fontId="141" fillId="0" borderId="32" xfId="124" applyNumberFormat="1" applyFont="1" applyFill="1" applyBorder="1" applyAlignment="1">
      <alignment horizontal="center" vertical="center"/>
    </xf>
    <xf numFmtId="195" fontId="141" fillId="0" borderId="32" xfId="124" applyNumberFormat="1" applyFont="1" applyFill="1" applyBorder="1" applyAlignment="1">
      <alignment horizontal="center" vertical="center" wrapText="1"/>
    </xf>
    <xf numFmtId="185" fontId="149" fillId="0" borderId="106" xfId="236" applyFont="1" applyFill="1" applyBorder="1" applyAlignment="1">
      <alignment horizontal="center" vertical="center"/>
    </xf>
    <xf numFmtId="0" fontId="149" fillId="27" borderId="59" xfId="124" applyNumberFormat="1" applyFont="1" applyFill="1" applyBorder="1" applyAlignment="1">
      <alignment horizontal="center" vertical="center"/>
    </xf>
    <xf numFmtId="185" fontId="149" fillId="27" borderId="53" xfId="236" applyFont="1" applyFill="1" applyBorder="1" applyAlignment="1">
      <alignment horizontal="center" vertical="center"/>
    </xf>
    <xf numFmtId="38" fontId="156" fillId="50" borderId="32" xfId="124" applyNumberFormat="1" applyFont="1" applyFill="1" applyBorder="1" applyAlignment="1">
      <alignment horizontal="center" vertical="center"/>
    </xf>
    <xf numFmtId="40" fontId="156" fillId="50" borderId="54" xfId="124" applyNumberFormat="1" applyFont="1" applyFill="1" applyBorder="1" applyAlignment="1">
      <alignment horizontal="center" vertical="center" wrapText="1"/>
    </xf>
    <xf numFmtId="40" fontId="156" fillId="50" borderId="59" xfId="124" applyNumberFormat="1" applyFont="1" applyFill="1" applyBorder="1" applyAlignment="1">
      <alignment horizontal="center" vertical="center" wrapText="1"/>
    </xf>
    <xf numFmtId="40" fontId="156" fillId="50" borderId="53" xfId="124" applyNumberFormat="1" applyFont="1" applyFill="1" applyBorder="1" applyAlignment="1">
      <alignment horizontal="center" vertical="center" wrapText="1"/>
    </xf>
    <xf numFmtId="38" fontId="141" fillId="50" borderId="32" xfId="124" applyNumberFormat="1" applyFont="1" applyFill="1" applyBorder="1" applyAlignment="1">
      <alignment horizontal="center" vertical="center"/>
    </xf>
    <xf numFmtId="40" fontId="141" fillId="50" borderId="32" xfId="287" applyNumberFormat="1" applyFont="1" applyFill="1" applyBorder="1" applyAlignment="1">
      <alignment horizontal="center" vertical="center"/>
    </xf>
    <xf numFmtId="44" fontId="146" fillId="27" borderId="32" xfId="126" applyFont="1" applyFill="1" applyBorder="1" applyAlignment="1">
      <alignment horizontal="center" vertical="center"/>
    </xf>
    <xf numFmtId="0" fontId="141" fillId="27" borderId="32" xfId="124" applyNumberFormat="1" applyFont="1" applyFill="1" applyBorder="1" applyAlignment="1">
      <alignment horizontal="center" vertical="center"/>
    </xf>
    <xf numFmtId="0" fontId="141" fillId="50" borderId="32" xfId="124" applyFont="1" applyFill="1" applyBorder="1" applyAlignment="1">
      <alignment horizontal="center" vertical="center"/>
    </xf>
    <xf numFmtId="166" fontId="157" fillId="0" borderId="32" xfId="373" applyNumberFormat="1" applyFont="1" applyBorder="1" applyAlignment="1">
      <alignment horizontal="center" vertical="center"/>
    </xf>
    <xf numFmtId="196" fontId="141" fillId="50" borderId="32" xfId="287" applyNumberFormat="1" applyFont="1" applyFill="1" applyBorder="1" applyAlignment="1">
      <alignment horizontal="center" vertical="center"/>
    </xf>
    <xf numFmtId="185" fontId="149" fillId="27" borderId="106" xfId="236" applyFont="1" applyFill="1" applyBorder="1" applyAlignment="1">
      <alignment horizontal="center" vertical="center"/>
    </xf>
    <xf numFmtId="40" fontId="141" fillId="0" borderId="32" xfId="124" applyNumberFormat="1" applyFont="1" applyFill="1" applyBorder="1" applyAlignment="1">
      <alignment horizontal="left" vertical="center" wrapText="1"/>
    </xf>
    <xf numFmtId="0" fontId="141" fillId="0" borderId="32" xfId="124" applyFont="1" applyFill="1" applyBorder="1" applyAlignment="1">
      <alignment horizontal="left" vertical="center" wrapText="1"/>
    </xf>
    <xf numFmtId="185" fontId="141" fillId="27" borderId="32" xfId="236" applyFont="1" applyFill="1" applyBorder="1" applyAlignment="1">
      <alignment horizontal="center" vertical="center"/>
    </xf>
    <xf numFmtId="197" fontId="141" fillId="50" borderId="32" xfId="287" applyNumberFormat="1" applyFont="1" applyFill="1" applyBorder="1" applyAlignment="1">
      <alignment horizontal="center" vertical="center"/>
    </xf>
    <xf numFmtId="40" fontId="141" fillId="50" borderId="32" xfId="124" applyNumberFormat="1" applyFont="1" applyFill="1" applyBorder="1" applyAlignment="1">
      <alignment horizontal="left" vertical="center" wrapText="1"/>
    </xf>
    <xf numFmtId="0" fontId="141" fillId="50" borderId="32" xfId="124" applyFont="1" applyFill="1" applyBorder="1" applyAlignment="1">
      <alignment horizontal="left" vertical="center"/>
    </xf>
    <xf numFmtId="0" fontId="156" fillId="84" borderId="32" xfId="124" applyNumberFormat="1" applyFont="1" applyFill="1" applyBorder="1" applyAlignment="1">
      <alignment horizontal="center"/>
    </xf>
    <xf numFmtId="38" fontId="156" fillId="84" borderId="32" xfId="124" applyNumberFormat="1" applyFont="1" applyFill="1" applyBorder="1" applyAlignment="1">
      <alignment horizontal="center"/>
    </xf>
    <xf numFmtId="0" fontId="156" fillId="84" borderId="32" xfId="124" applyNumberFormat="1" applyFont="1" applyFill="1" applyBorder="1" applyAlignment="1">
      <alignment horizontal="center" vertical="center"/>
    </xf>
    <xf numFmtId="38" fontId="156" fillId="84" borderId="32" xfId="124" applyNumberFormat="1" applyFont="1" applyFill="1" applyBorder="1" applyAlignment="1">
      <alignment horizontal="center" vertical="center"/>
    </xf>
    <xf numFmtId="43" fontId="149" fillId="27" borderId="106" xfId="236" applyNumberFormat="1" applyFont="1" applyFill="1" applyBorder="1" applyAlignment="1">
      <alignment horizontal="center" vertical="center"/>
    </xf>
    <xf numFmtId="44" fontId="141" fillId="50" borderId="32" xfId="71" applyFont="1" applyFill="1" applyBorder="1" applyAlignment="1">
      <alignment horizontal="center" vertical="center" wrapText="1"/>
    </xf>
    <xf numFmtId="38" fontId="141" fillId="50" borderId="52" xfId="124" applyNumberFormat="1" applyFont="1" applyFill="1" applyBorder="1" applyAlignment="1">
      <alignment horizontal="center" vertical="center"/>
    </xf>
    <xf numFmtId="44" fontId="146" fillId="0" borderId="32" xfId="126" applyFont="1" applyFill="1" applyBorder="1" applyAlignment="1">
      <alignment horizontal="center" vertical="center"/>
    </xf>
    <xf numFmtId="44" fontId="146" fillId="0" borderId="32" xfId="126" applyFont="1" applyFill="1" applyBorder="1" applyAlignment="1">
      <alignment horizontal="left" vertical="center" wrapText="1"/>
    </xf>
    <xf numFmtId="44" fontId="141" fillId="0" borderId="32" xfId="126" applyFont="1" applyFill="1" applyBorder="1" applyAlignment="1">
      <alignment horizontal="center" vertical="center"/>
    </xf>
    <xf numFmtId="44" fontId="141" fillId="0" borderId="32" xfId="126" applyFont="1" applyFill="1" applyBorder="1" applyAlignment="1">
      <alignment horizontal="left" vertical="center" wrapText="1"/>
    </xf>
    <xf numFmtId="44" fontId="141" fillId="0" borderId="32" xfId="126" applyFont="1" applyFill="1" applyBorder="1" applyAlignment="1">
      <alignment horizontal="left" vertical="center"/>
    </xf>
    <xf numFmtId="1" fontId="146" fillId="0" borderId="32" xfId="126" applyNumberFormat="1" applyFont="1" applyFill="1" applyBorder="1" applyAlignment="1">
      <alignment horizontal="center" vertical="center"/>
    </xf>
    <xf numFmtId="0" fontId="141" fillId="0" borderId="66" xfId="0" applyFont="1" applyFill="1" applyBorder="1" applyAlignment="1">
      <alignment horizontal="center" vertical="center" wrapText="1"/>
    </xf>
    <xf numFmtId="38" fontId="146" fillId="50" borderId="60" xfId="76" applyNumberFormat="1" applyFont="1" applyFill="1" applyBorder="1" applyAlignment="1">
      <alignment horizontal="center" vertical="center"/>
    </xf>
    <xf numFmtId="40" fontId="146" fillId="50" borderId="60" xfId="76" applyNumberFormat="1" applyFont="1" applyFill="1" applyBorder="1" applyAlignment="1">
      <alignment horizontal="left" vertical="center" wrapText="1"/>
    </xf>
    <xf numFmtId="40" fontId="146" fillId="27" borderId="60" xfId="76" applyNumberFormat="1" applyFont="1" applyFill="1" applyBorder="1" applyAlignment="1">
      <alignment horizontal="center" vertical="center"/>
    </xf>
    <xf numFmtId="40" fontId="146" fillId="0" borderId="60" xfId="105" applyFont="1" applyFill="1" applyBorder="1" applyAlignment="1">
      <alignment horizontal="center" vertical="center"/>
    </xf>
    <xf numFmtId="44" fontId="146" fillId="27" borderId="60" xfId="71" applyFont="1" applyFill="1" applyBorder="1" applyAlignment="1">
      <alignment horizontal="center" vertical="center"/>
    </xf>
    <xf numFmtId="10" fontId="146" fillId="27" borderId="60" xfId="100" applyNumberFormat="1" applyFont="1" applyFill="1" applyBorder="1" applyAlignment="1">
      <alignment horizontal="center" vertical="center"/>
    </xf>
    <xf numFmtId="44" fontId="146" fillId="27" borderId="106" xfId="71" applyFont="1" applyFill="1" applyBorder="1" applyAlignment="1">
      <alignment horizontal="center" vertical="center"/>
    </xf>
    <xf numFmtId="44" fontId="150" fillId="49" borderId="77" xfId="71" applyFont="1" applyFill="1" applyBorder="1" applyAlignment="1">
      <alignment horizontal="right"/>
    </xf>
    <xf numFmtId="44" fontId="146" fillId="27" borderId="75" xfId="71" applyFont="1" applyFill="1" applyBorder="1" applyAlignment="1">
      <alignment horizontal="center" vertical="center"/>
    </xf>
    <xf numFmtId="44" fontId="146" fillId="27" borderId="72" xfId="71" applyFont="1" applyFill="1" applyBorder="1" applyAlignment="1">
      <alignment horizontal="center" vertical="center"/>
    </xf>
    <xf numFmtId="44" fontId="146" fillId="27" borderId="69" xfId="71" applyFont="1" applyFill="1" applyBorder="1" applyAlignment="1">
      <alignment horizontal="center" vertical="center"/>
    </xf>
    <xf numFmtId="44" fontId="72" fillId="0" borderId="0" xfId="76" applyNumberFormat="1" applyFont="1" applyBorder="1" applyAlignment="1">
      <alignment vertical="center"/>
    </xf>
    <xf numFmtId="44" fontId="72" fillId="0" borderId="0" xfId="71" applyFont="1" applyBorder="1" applyAlignment="1">
      <alignment vertical="center"/>
    </xf>
    <xf numFmtId="0" fontId="146" fillId="27" borderId="64" xfId="76" applyFont="1" applyFill="1" applyBorder="1" applyAlignment="1">
      <alignment horizontal="center" vertical="center"/>
    </xf>
    <xf numFmtId="0" fontId="146" fillId="50" borderId="67" xfId="76" applyNumberFormat="1" applyFont="1" applyFill="1" applyBorder="1" applyAlignment="1">
      <alignment horizontal="center" vertical="center"/>
    </xf>
    <xf numFmtId="40" fontId="146" fillId="50" borderId="49" xfId="76" applyNumberFormat="1" applyFont="1" applyFill="1" applyBorder="1" applyAlignment="1">
      <alignment horizontal="left" vertical="center" wrapText="1"/>
    </xf>
    <xf numFmtId="40" fontId="146" fillId="50" borderId="0" xfId="76" applyNumberFormat="1" applyFont="1" applyFill="1" applyBorder="1" applyAlignment="1">
      <alignment horizontal="center" vertical="center"/>
    </xf>
    <xf numFmtId="40" fontId="146" fillId="0" borderId="0" xfId="105" applyFont="1" applyFill="1" applyBorder="1" applyAlignment="1">
      <alignment horizontal="center" vertical="center"/>
    </xf>
    <xf numFmtId="44" fontId="146" fillId="27" borderId="0" xfId="71" applyFont="1" applyFill="1" applyBorder="1" applyAlignment="1">
      <alignment horizontal="center" vertical="center"/>
    </xf>
    <xf numFmtId="10" fontId="146" fillId="27" borderId="0" xfId="100" applyNumberFormat="1" applyFont="1" applyFill="1" applyBorder="1" applyAlignment="1">
      <alignment horizontal="center" vertical="center"/>
    </xf>
    <xf numFmtId="44" fontId="146" fillId="27" borderId="63" xfId="71" applyFont="1" applyFill="1" applyBorder="1" applyAlignment="1">
      <alignment horizontal="center" vertical="center"/>
    </xf>
    <xf numFmtId="44" fontId="146" fillId="27" borderId="77" xfId="71" applyFont="1" applyFill="1" applyBorder="1" applyAlignment="1">
      <alignment horizontal="center" vertical="center"/>
    </xf>
    <xf numFmtId="0" fontId="146" fillId="27" borderId="71" xfId="76" applyFont="1" applyFill="1" applyBorder="1" applyAlignment="1">
      <alignment horizontal="left" vertical="center" wrapText="1"/>
    </xf>
    <xf numFmtId="38" fontId="156" fillId="0" borderId="32" xfId="124" applyNumberFormat="1" applyFont="1" applyFill="1" applyBorder="1" applyAlignment="1">
      <alignment horizontal="center" vertical="center"/>
    </xf>
    <xf numFmtId="44" fontId="141" fillId="0" borderId="32" xfId="71" applyFont="1" applyFill="1" applyBorder="1" applyAlignment="1">
      <alignment horizontal="center" vertical="center"/>
    </xf>
    <xf numFmtId="167" fontId="53" fillId="27" borderId="26" xfId="0" applyNumberFormat="1" applyFont="1" applyFill="1" applyBorder="1" applyAlignment="1">
      <alignment horizontal="center" vertical="center"/>
    </xf>
    <xf numFmtId="167" fontId="53" fillId="27" borderId="16" xfId="0" applyNumberFormat="1" applyFont="1" applyFill="1" applyBorder="1" applyAlignment="1">
      <alignment horizontal="center" vertical="center"/>
    </xf>
    <xf numFmtId="167" fontId="53" fillId="27" borderId="17" xfId="0" applyNumberFormat="1" applyFont="1" applyFill="1" applyBorder="1" applyAlignment="1">
      <alignment horizontal="center" vertical="center"/>
    </xf>
    <xf numFmtId="167" fontId="24" fillId="28" borderId="27" xfId="0" applyNumberFormat="1" applyFont="1" applyFill="1" applyBorder="1" applyAlignment="1">
      <alignment horizontal="center" vertical="center"/>
    </xf>
    <xf numFmtId="167" fontId="24" fillId="28" borderId="29" xfId="0" applyNumberFormat="1" applyFont="1" applyFill="1" applyBorder="1" applyAlignment="1">
      <alignment horizontal="center" vertical="center"/>
    </xf>
    <xf numFmtId="165" fontId="55" fillId="27" borderId="19" xfId="119" applyFont="1" applyFill="1" applyBorder="1" applyAlignment="1" applyProtection="1">
      <alignment horizontal="left" vertical="top" wrapText="1"/>
      <protection locked="0"/>
    </xf>
    <xf numFmtId="165" fontId="55" fillId="27" borderId="20" xfId="119" applyFont="1" applyFill="1" applyBorder="1" applyAlignment="1" applyProtection="1">
      <alignment horizontal="left" vertical="top" wrapText="1"/>
      <protection locked="0"/>
    </xf>
    <xf numFmtId="165" fontId="55" fillId="27" borderId="23" xfId="119" applyFont="1" applyFill="1" applyBorder="1" applyAlignment="1" applyProtection="1">
      <alignment horizontal="left" vertical="top" wrapText="1"/>
      <protection locked="0"/>
    </xf>
    <xf numFmtId="165" fontId="55" fillId="27" borderId="25" xfId="119" applyFont="1" applyFill="1" applyBorder="1" applyAlignment="1" applyProtection="1">
      <alignment horizontal="left" vertical="top" wrapText="1"/>
      <protection locked="0"/>
    </xf>
    <xf numFmtId="167" fontId="54" fillId="27" borderId="0" xfId="0" applyNumberFormat="1" applyFont="1" applyFill="1" applyBorder="1" applyAlignment="1">
      <alignment horizontal="left" vertical="center" wrapText="1" indent="9"/>
    </xf>
    <xf numFmtId="0" fontId="54" fillId="0" borderId="0" xfId="0" applyFont="1" applyAlignment="1">
      <alignment horizontal="left" vertical="center" wrapText="1" indent="9"/>
    </xf>
    <xf numFmtId="167" fontId="35" fillId="27" borderId="27" xfId="0" applyNumberFormat="1" applyFont="1" applyFill="1" applyBorder="1" applyAlignment="1">
      <alignment vertical="center" wrapText="1"/>
    </xf>
    <xf numFmtId="0" fontId="48" fillId="0" borderId="28" xfId="0" applyFont="1" applyBorder="1" applyAlignment="1">
      <alignment vertical="center" wrapText="1"/>
    </xf>
    <xf numFmtId="0" fontId="48" fillId="0" borderId="29" xfId="0" applyFont="1" applyBorder="1" applyAlignment="1">
      <alignment vertical="center" wrapText="1"/>
    </xf>
    <xf numFmtId="165" fontId="19" fillId="27" borderId="0" xfId="119" applyNumberFormat="1" applyFont="1" applyFill="1" applyBorder="1" applyAlignment="1" applyProtection="1">
      <alignment horizontal="justify" vertical="top" wrapText="1"/>
      <protection locked="0"/>
    </xf>
    <xf numFmtId="165" fontId="19" fillId="27" borderId="21" xfId="119" applyNumberFormat="1" applyFont="1" applyFill="1" applyBorder="1" applyAlignment="1" applyProtection="1">
      <alignment horizontal="justify" vertical="top" wrapText="1"/>
      <protection locked="0"/>
    </xf>
    <xf numFmtId="165" fontId="19" fillId="27" borderId="23" xfId="119" applyNumberFormat="1" applyFont="1" applyFill="1" applyBorder="1" applyAlignment="1" applyProtection="1">
      <alignment horizontal="justify" vertical="top" wrapText="1"/>
      <protection locked="0"/>
    </xf>
    <xf numFmtId="165" fontId="19" fillId="27" borderId="25" xfId="119" applyNumberFormat="1" applyFont="1" applyFill="1" applyBorder="1" applyAlignment="1" applyProtection="1">
      <alignment horizontal="justify" vertical="top" wrapText="1"/>
      <protection locked="0"/>
    </xf>
    <xf numFmtId="167" fontId="19" fillId="27" borderId="0" xfId="0" applyNumberFormat="1" applyFont="1" applyFill="1" applyBorder="1" applyAlignment="1">
      <alignment horizontal="left" vertical="center"/>
    </xf>
    <xf numFmtId="167" fontId="35" fillId="27" borderId="18" xfId="0" applyNumberFormat="1" applyFont="1" applyFill="1" applyBorder="1" applyAlignment="1">
      <alignment vertical="center" wrapText="1"/>
    </xf>
    <xf numFmtId="0" fontId="48" fillId="0" borderId="19" xfId="0" applyFont="1" applyBorder="1" applyAlignment="1">
      <alignment vertical="center" wrapText="1"/>
    </xf>
    <xf numFmtId="0" fontId="48" fillId="0" borderId="20" xfId="0" applyFont="1" applyBorder="1" applyAlignment="1">
      <alignment vertical="center" wrapText="1"/>
    </xf>
    <xf numFmtId="0" fontId="48" fillId="0" borderId="24" xfId="0" applyFont="1" applyBorder="1" applyAlignment="1">
      <alignment vertical="center" wrapText="1"/>
    </xf>
    <xf numFmtId="0" fontId="48" fillId="0" borderId="0" xfId="0" applyFont="1" applyAlignment="1">
      <alignment vertical="center" wrapText="1"/>
    </xf>
    <xf numFmtId="0" fontId="48" fillId="0" borderId="21" xfId="0" applyFont="1" applyBorder="1" applyAlignment="1">
      <alignment vertical="center" wrapText="1"/>
    </xf>
    <xf numFmtId="0" fontId="48" fillId="0" borderId="22" xfId="0" applyFont="1" applyBorder="1" applyAlignment="1">
      <alignment vertical="center" wrapText="1"/>
    </xf>
    <xf numFmtId="0" fontId="48" fillId="0" borderId="23" xfId="0" applyFont="1" applyBorder="1" applyAlignment="1">
      <alignment vertical="center" wrapText="1"/>
    </xf>
    <xf numFmtId="0" fontId="48" fillId="0" borderId="25" xfId="0" applyFont="1" applyBorder="1" applyAlignment="1">
      <alignment vertical="center" wrapText="1"/>
    </xf>
    <xf numFmtId="167" fontId="26" fillId="27" borderId="0" xfId="89" applyNumberFormat="1" applyFont="1" applyFill="1" applyBorder="1" applyAlignment="1">
      <alignment horizontal="center" vertical="center"/>
    </xf>
    <xf numFmtId="167" fontId="19" fillId="42" borderId="27" xfId="91" applyNumberFormat="1" applyFont="1" applyFill="1" applyBorder="1" applyAlignment="1">
      <alignment horizontal="center" vertical="center" wrapText="1"/>
    </xf>
    <xf numFmtId="167" fontId="19" fillId="42" borderId="29" xfId="91" applyNumberFormat="1" applyFont="1" applyFill="1" applyBorder="1" applyAlignment="1">
      <alignment horizontal="center" vertical="center" wrapText="1"/>
    </xf>
    <xf numFmtId="39" fontId="8" fillId="27" borderId="19" xfId="119" applyNumberFormat="1" applyFont="1" applyFill="1" applyBorder="1" applyAlignment="1">
      <alignment horizontal="center"/>
    </xf>
    <xf numFmtId="165" fontId="7" fillId="27" borderId="19" xfId="119" applyFont="1" applyFill="1" applyBorder="1" applyAlignment="1" applyProtection="1">
      <alignment horizontal="left" vertical="top" wrapText="1"/>
      <protection locked="0"/>
    </xf>
    <xf numFmtId="165" fontId="7" fillId="27" borderId="20" xfId="119" applyFont="1" applyFill="1" applyBorder="1" applyAlignment="1" applyProtection="1">
      <alignment horizontal="left" vertical="top" wrapText="1"/>
      <protection locked="0"/>
    </xf>
    <xf numFmtId="165" fontId="7" fillId="27" borderId="23" xfId="119" applyFont="1" applyFill="1" applyBorder="1" applyAlignment="1" applyProtection="1">
      <alignment horizontal="left" vertical="top" wrapText="1"/>
      <protection locked="0"/>
    </xf>
    <xf numFmtId="165" fontId="7" fillId="27" borderId="25" xfId="119" applyFont="1" applyFill="1" applyBorder="1" applyAlignment="1" applyProtection="1">
      <alignment horizontal="left" vertical="top" wrapText="1"/>
      <protection locked="0"/>
    </xf>
    <xf numFmtId="167" fontId="19" fillId="42" borderId="18" xfId="91" applyNumberFormat="1" applyFont="1" applyFill="1" applyBorder="1" applyAlignment="1">
      <alignment horizontal="center" vertical="center" wrapText="1"/>
    </xf>
    <xf numFmtId="167" fontId="19" fillId="42" borderId="20" xfId="91" applyNumberFormat="1" applyFont="1" applyFill="1" applyBorder="1" applyAlignment="1">
      <alignment horizontal="center" vertical="center" wrapText="1"/>
    </xf>
    <xf numFmtId="167" fontId="19" fillId="42" borderId="22" xfId="91" applyNumberFormat="1" applyFont="1" applyFill="1" applyBorder="1" applyAlignment="1">
      <alignment horizontal="center" vertical="center" wrapText="1"/>
    </xf>
    <xf numFmtId="167" fontId="19" fillId="42" borderId="25" xfId="91" applyNumberFormat="1" applyFont="1" applyFill="1" applyBorder="1" applyAlignment="1">
      <alignment horizontal="center" vertical="center" wrapText="1"/>
    </xf>
    <xf numFmtId="167" fontId="19" fillId="42" borderId="26" xfId="91" applyNumberFormat="1" applyFont="1" applyFill="1" applyBorder="1" applyAlignment="1">
      <alignment horizontal="center" vertical="center" wrapText="1"/>
    </xf>
    <xf numFmtId="167" fontId="19" fillId="42" borderId="16" xfId="91" applyNumberFormat="1" applyFont="1" applyFill="1" applyBorder="1" applyAlignment="1">
      <alignment horizontal="center" vertical="center" wrapText="1"/>
    </xf>
    <xf numFmtId="167" fontId="19" fillId="42" borderId="17" xfId="91" applyNumberFormat="1" applyFont="1" applyFill="1" applyBorder="1" applyAlignment="1">
      <alignment horizontal="center" vertical="center" wrapText="1"/>
    </xf>
    <xf numFmtId="167" fontId="11" fillId="27" borderId="27" xfId="0" applyNumberFormat="1" applyFont="1" applyFill="1" applyBorder="1" applyAlignment="1">
      <alignment horizontal="center" vertical="center" wrapText="1"/>
    </xf>
    <xf numFmtId="167" fontId="11" fillId="27" borderId="29" xfId="0" applyNumberFormat="1" applyFont="1" applyFill="1" applyBorder="1" applyAlignment="1">
      <alignment horizontal="center" vertical="center" wrapText="1"/>
    </xf>
    <xf numFmtId="167" fontId="11" fillId="27" borderId="26" xfId="0" applyNumberFormat="1" applyFont="1" applyFill="1" applyBorder="1" applyAlignment="1">
      <alignment horizontal="center" vertical="center" wrapText="1"/>
    </xf>
    <xf numFmtId="167" fontId="11" fillId="27" borderId="16" xfId="0" applyNumberFormat="1" applyFont="1" applyFill="1" applyBorder="1" applyAlignment="1">
      <alignment horizontal="center" vertical="center" wrapText="1"/>
    </xf>
    <xf numFmtId="167" fontId="11" fillId="27" borderId="17" xfId="0" applyNumberFormat="1" applyFont="1" applyFill="1" applyBorder="1" applyAlignment="1">
      <alignment horizontal="center" vertical="center" wrapText="1"/>
    </xf>
    <xf numFmtId="0" fontId="0" fillId="0" borderId="29" xfId="0" applyBorder="1" applyAlignment="1">
      <alignment horizontal="center" vertical="center" wrapText="1"/>
    </xf>
    <xf numFmtId="167" fontId="8" fillId="27" borderId="27" xfId="0" applyNumberFormat="1" applyFont="1" applyFill="1" applyBorder="1" applyAlignment="1">
      <alignment horizontal="center" vertical="center" wrapText="1"/>
    </xf>
    <xf numFmtId="167" fontId="8" fillId="27" borderId="28" xfId="0" applyNumberFormat="1" applyFont="1" applyFill="1" applyBorder="1" applyAlignment="1">
      <alignment horizontal="center" vertical="center" wrapText="1"/>
    </xf>
    <xf numFmtId="167" fontId="8" fillId="27" borderId="29" xfId="0" applyNumberFormat="1" applyFont="1" applyFill="1" applyBorder="1" applyAlignment="1">
      <alignment horizontal="center" vertical="center" wrapText="1"/>
    </xf>
    <xf numFmtId="167" fontId="11" fillId="27" borderId="27" xfId="0" applyNumberFormat="1" applyFont="1" applyFill="1" applyBorder="1" applyAlignment="1">
      <alignment horizontal="center" vertical="center"/>
    </xf>
    <xf numFmtId="0" fontId="0" fillId="0" borderId="29" xfId="0" applyBorder="1" applyAlignment="1">
      <alignment horizontal="center" vertical="center"/>
    </xf>
    <xf numFmtId="167" fontId="16" fillId="27" borderId="28" xfId="0" applyNumberFormat="1"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9" xfId="0" applyFont="1" applyBorder="1" applyAlignment="1">
      <alignment horizontal="center" vertical="center" wrapText="1"/>
    </xf>
    <xf numFmtId="167" fontId="11" fillId="28" borderId="27" xfId="0" applyNumberFormat="1" applyFont="1" applyFill="1" applyBorder="1" applyAlignment="1">
      <alignment horizontal="center" vertical="center" wrapText="1"/>
    </xf>
    <xf numFmtId="167" fontId="11" fillId="28" borderId="29" xfId="0" applyNumberFormat="1" applyFont="1" applyFill="1" applyBorder="1" applyAlignment="1">
      <alignment horizontal="center" vertical="center" wrapText="1"/>
    </xf>
    <xf numFmtId="167" fontId="28" fillId="27" borderId="18" xfId="0" applyNumberFormat="1" applyFont="1" applyFill="1" applyBorder="1" applyAlignment="1">
      <alignment vertical="center" wrapText="1"/>
    </xf>
    <xf numFmtId="0" fontId="47" fillId="0" borderId="19" xfId="0" applyFont="1" applyBorder="1" applyAlignment="1">
      <alignment wrapText="1"/>
    </xf>
    <xf numFmtId="0" fontId="47" fillId="0" borderId="20" xfId="0" applyFont="1" applyBorder="1" applyAlignment="1">
      <alignment wrapText="1"/>
    </xf>
    <xf numFmtId="0" fontId="47" fillId="0" borderId="24" xfId="0" applyFont="1" applyBorder="1" applyAlignment="1">
      <alignment wrapText="1"/>
    </xf>
    <xf numFmtId="0" fontId="47" fillId="0" borderId="0" xfId="0" applyFont="1" applyAlignment="1">
      <alignment wrapText="1"/>
    </xf>
    <xf numFmtId="0" fontId="47" fillId="0" borderId="21" xfId="0" applyFont="1" applyBorder="1" applyAlignment="1">
      <alignment wrapText="1"/>
    </xf>
    <xf numFmtId="0" fontId="47" fillId="0" borderId="22" xfId="0" applyFont="1" applyBorder="1" applyAlignment="1">
      <alignment wrapText="1"/>
    </xf>
    <xf numFmtId="0" fontId="47" fillId="0" borderId="23" xfId="0" applyFont="1" applyBorder="1" applyAlignment="1">
      <alignment wrapText="1"/>
    </xf>
    <xf numFmtId="0" fontId="47" fillId="0" borderId="25" xfId="0" applyFont="1" applyBorder="1" applyAlignment="1">
      <alignment wrapText="1"/>
    </xf>
    <xf numFmtId="167" fontId="9" fillId="27" borderId="18" xfId="0" applyNumberFormat="1" applyFont="1" applyFill="1"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5" xfId="0" applyBorder="1" applyAlignment="1">
      <alignment horizontal="center" vertical="center" wrapText="1"/>
    </xf>
    <xf numFmtId="0" fontId="149" fillId="27" borderId="64" xfId="76" applyFont="1" applyFill="1" applyBorder="1" applyAlignment="1">
      <alignment horizontal="center" vertical="center"/>
    </xf>
    <xf numFmtId="0" fontId="149" fillId="27" borderId="77" xfId="76" applyFont="1" applyFill="1" applyBorder="1" applyAlignment="1">
      <alignment horizontal="center" vertical="center"/>
    </xf>
    <xf numFmtId="0" fontId="154" fillId="27" borderId="78" xfId="76" applyFont="1" applyFill="1" applyBorder="1" applyAlignment="1">
      <alignment horizontal="center" vertical="center"/>
    </xf>
    <xf numFmtId="0" fontId="154" fillId="27" borderId="83" xfId="76" applyFont="1" applyFill="1" applyBorder="1" applyAlignment="1">
      <alignment horizontal="center" vertical="center"/>
    </xf>
    <xf numFmtId="0" fontId="154" fillId="27" borderId="87" xfId="76" applyFont="1" applyFill="1" applyBorder="1" applyAlignment="1">
      <alignment horizontal="center" vertical="center"/>
    </xf>
    <xf numFmtId="0" fontId="154" fillId="27" borderId="66" xfId="76" applyFont="1" applyFill="1" applyBorder="1" applyAlignment="1">
      <alignment horizontal="center" vertical="center"/>
    </xf>
    <xf numFmtId="0" fontId="154" fillId="27" borderId="60" xfId="76" applyFont="1" applyFill="1" applyBorder="1" applyAlignment="1">
      <alignment horizontal="center" vertical="center"/>
    </xf>
    <xf numFmtId="0" fontId="154" fillId="27" borderId="86" xfId="76" applyFont="1" applyFill="1" applyBorder="1" applyAlignment="1">
      <alignment horizontal="center" vertical="center"/>
    </xf>
    <xf numFmtId="0" fontId="144" fillId="0" borderId="0" xfId="76" applyFont="1" applyFill="1" applyBorder="1" applyAlignment="1">
      <alignment horizontal="left" vertical="center" wrapText="1"/>
    </xf>
    <xf numFmtId="0" fontId="150" fillId="0" borderId="89" xfId="76" applyFont="1" applyFill="1" applyBorder="1" applyAlignment="1">
      <alignment horizontal="left" vertical="center" wrapText="1"/>
    </xf>
    <xf numFmtId="0" fontId="144" fillId="0" borderId="49" xfId="76" applyFont="1" applyFill="1" applyBorder="1" applyAlignment="1">
      <alignment horizontal="left" vertical="center" wrapText="1"/>
    </xf>
    <xf numFmtId="38" fontId="144" fillId="0" borderId="85" xfId="76" applyNumberFormat="1" applyFont="1" applyFill="1" applyBorder="1" applyAlignment="1">
      <alignment horizontal="center" vertical="center"/>
    </xf>
    <xf numFmtId="38" fontId="144" fillId="0" borderId="82" xfId="76" applyNumberFormat="1" applyFont="1" applyFill="1" applyBorder="1" applyAlignment="1">
      <alignment horizontal="center" vertical="center"/>
    </xf>
    <xf numFmtId="38" fontId="144" fillId="0" borderId="65" xfId="76" applyNumberFormat="1" applyFont="1" applyFill="1" applyBorder="1" applyAlignment="1">
      <alignment horizontal="center" vertical="center"/>
    </xf>
    <xf numFmtId="0" fontId="141" fillId="0" borderId="66" xfId="76" applyFont="1" applyBorder="1" applyAlignment="1">
      <alignment horizontal="left"/>
    </xf>
    <xf numFmtId="0" fontId="141" fillId="0" borderId="60" xfId="76" applyFont="1" applyBorder="1" applyAlignment="1">
      <alignment horizontal="left"/>
    </xf>
    <xf numFmtId="0" fontId="141" fillId="0" borderId="86" xfId="76" applyFont="1" applyBorder="1" applyAlignment="1">
      <alignment horizontal="left"/>
    </xf>
    <xf numFmtId="0" fontId="147" fillId="49" borderId="88" xfId="76" applyFont="1" applyFill="1" applyBorder="1" applyAlignment="1">
      <alignment horizontal="left" vertical="center"/>
    </xf>
    <xf numFmtId="0" fontId="147" fillId="49" borderId="89" xfId="76" applyFont="1" applyFill="1" applyBorder="1" applyAlignment="1">
      <alignment horizontal="left" vertical="center"/>
    </xf>
    <xf numFmtId="0" fontId="147" fillId="49" borderId="90" xfId="76" applyFont="1" applyFill="1" applyBorder="1" applyAlignment="1">
      <alignment horizontal="left" vertical="center"/>
    </xf>
    <xf numFmtId="40" fontId="147" fillId="49" borderId="107" xfId="76" applyNumberFormat="1" applyFont="1" applyFill="1" applyBorder="1" applyAlignment="1">
      <alignment horizontal="left" wrapText="1"/>
    </xf>
    <xf numFmtId="40" fontId="147" fillId="49" borderId="83" xfId="76" applyNumberFormat="1" applyFont="1" applyFill="1" applyBorder="1" applyAlignment="1">
      <alignment horizontal="left" wrapText="1"/>
    </xf>
    <xf numFmtId="40" fontId="147" fillId="49" borderId="84" xfId="76" applyNumberFormat="1" applyFont="1" applyFill="1" applyBorder="1" applyAlignment="1">
      <alignment horizontal="left" wrapText="1"/>
    </xf>
    <xf numFmtId="40" fontId="144" fillId="49" borderId="50" xfId="76" applyNumberFormat="1" applyFont="1" applyFill="1" applyBorder="1" applyAlignment="1">
      <alignment horizontal="right"/>
    </xf>
    <xf numFmtId="40" fontId="144" fillId="49" borderId="0" xfId="76" applyNumberFormat="1" applyFont="1" applyFill="1" applyBorder="1" applyAlignment="1">
      <alignment horizontal="right"/>
    </xf>
    <xf numFmtId="40" fontId="144" fillId="49" borderId="63" xfId="76" applyNumberFormat="1" applyFont="1" applyFill="1" applyBorder="1" applyAlignment="1">
      <alignment horizontal="right"/>
    </xf>
    <xf numFmtId="0" fontId="149" fillId="27" borderId="54" xfId="124" applyNumberFormat="1" applyFont="1" applyFill="1" applyBorder="1" applyAlignment="1">
      <alignment horizontal="right" vertical="center"/>
    </xf>
    <xf numFmtId="0" fontId="149" fillId="27" borderId="59" xfId="124" applyNumberFormat="1" applyFont="1" applyFill="1" applyBorder="1" applyAlignment="1">
      <alignment horizontal="right" vertical="center"/>
    </xf>
    <xf numFmtId="0" fontId="149" fillId="27" borderId="57" xfId="124" applyNumberFormat="1" applyFont="1" applyFill="1" applyBorder="1" applyAlignment="1">
      <alignment horizontal="right" vertical="center"/>
    </xf>
    <xf numFmtId="40" fontId="156" fillId="84" borderId="54" xfId="124" applyNumberFormat="1" applyFont="1" applyFill="1" applyBorder="1" applyAlignment="1">
      <alignment horizontal="left" vertical="center" wrapText="1"/>
    </xf>
    <xf numFmtId="40" fontId="156" fillId="84" borderId="59" xfId="124" applyNumberFormat="1" applyFont="1" applyFill="1" applyBorder="1" applyAlignment="1">
      <alignment horizontal="left" vertical="center" wrapText="1"/>
    </xf>
    <xf numFmtId="40" fontId="156" fillId="84" borderId="57" xfId="124" applyNumberFormat="1" applyFont="1" applyFill="1" applyBorder="1" applyAlignment="1">
      <alignment horizontal="left" vertical="center" wrapText="1"/>
    </xf>
    <xf numFmtId="40" fontId="156" fillId="84" borderId="32" xfId="124" applyNumberFormat="1" applyFont="1" applyFill="1" applyBorder="1" applyAlignment="1">
      <alignment horizontal="left" wrapText="1"/>
    </xf>
    <xf numFmtId="40" fontId="156" fillId="84" borderId="54" xfId="124" applyNumberFormat="1" applyFont="1" applyFill="1" applyBorder="1" applyAlignment="1">
      <alignment horizontal="center" vertical="center" wrapText="1"/>
    </xf>
    <xf numFmtId="40" fontId="156" fillId="84" borderId="59" xfId="124" applyNumberFormat="1" applyFont="1" applyFill="1" applyBorder="1" applyAlignment="1">
      <alignment horizontal="center" vertical="center" wrapText="1"/>
    </xf>
    <xf numFmtId="40" fontId="156" fillId="84" borderId="57" xfId="124" applyNumberFormat="1" applyFont="1" applyFill="1" applyBorder="1" applyAlignment="1">
      <alignment horizontal="center" vertical="center" wrapText="1"/>
    </xf>
    <xf numFmtId="40" fontId="149" fillId="83" borderId="54" xfId="124" applyNumberFormat="1" applyFont="1" applyFill="1" applyBorder="1" applyAlignment="1">
      <alignment horizontal="left" vertical="center" wrapText="1"/>
    </xf>
    <xf numFmtId="40" fontId="149" fillId="83" borderId="59" xfId="124" applyNumberFormat="1" applyFont="1" applyFill="1" applyBorder="1" applyAlignment="1">
      <alignment horizontal="left" vertical="center" wrapText="1"/>
    </xf>
    <xf numFmtId="40" fontId="149" fillId="83" borderId="57" xfId="124" applyNumberFormat="1" applyFont="1" applyFill="1" applyBorder="1" applyAlignment="1">
      <alignment horizontal="left" vertical="center" wrapText="1"/>
    </xf>
    <xf numFmtId="40" fontId="156" fillId="0" borderId="54" xfId="124" applyNumberFormat="1" applyFont="1" applyFill="1" applyBorder="1" applyAlignment="1">
      <alignment horizontal="left" vertical="center" wrapText="1"/>
    </xf>
    <xf numFmtId="40" fontId="156" fillId="0" borderId="59" xfId="124" applyNumberFormat="1" applyFont="1" applyFill="1" applyBorder="1" applyAlignment="1">
      <alignment horizontal="left" vertical="center" wrapText="1"/>
    </xf>
    <xf numFmtId="40" fontId="156" fillId="0" borderId="57" xfId="124" applyNumberFormat="1" applyFont="1" applyFill="1" applyBorder="1" applyAlignment="1">
      <alignment horizontal="left" vertical="center" wrapText="1"/>
    </xf>
    <xf numFmtId="0" fontId="149" fillId="27" borderId="59" xfId="124" applyNumberFormat="1" applyFont="1" applyFill="1" applyBorder="1" applyAlignment="1">
      <alignment horizontal="center" vertical="center"/>
    </xf>
    <xf numFmtId="0" fontId="154" fillId="50" borderId="85" xfId="124" applyFont="1" applyFill="1" applyBorder="1" applyAlignment="1">
      <alignment horizontal="center" vertical="center"/>
    </xf>
    <xf numFmtId="0" fontId="154" fillId="50" borderId="82" xfId="124" applyFont="1" applyFill="1" applyBorder="1" applyAlignment="1">
      <alignment horizontal="center" vertical="center"/>
    </xf>
    <xf numFmtId="0" fontId="154" fillId="50" borderId="65" xfId="124" applyFont="1" applyFill="1" applyBorder="1" applyAlignment="1">
      <alignment horizontal="center" vertical="center"/>
    </xf>
    <xf numFmtId="0" fontId="153" fillId="49" borderId="32" xfId="124" applyFont="1" applyFill="1" applyBorder="1" applyAlignment="1">
      <alignment horizontal="center"/>
    </xf>
    <xf numFmtId="0" fontId="145" fillId="82" borderId="55" xfId="124" applyFont="1" applyFill="1" applyBorder="1" applyAlignment="1">
      <alignment horizontal="center" vertical="center"/>
    </xf>
    <xf numFmtId="0" fontId="145" fillId="82" borderId="58" xfId="124" applyFont="1" applyFill="1" applyBorder="1" applyAlignment="1">
      <alignment horizontal="center" vertical="center"/>
    </xf>
    <xf numFmtId="0" fontId="145" fillId="82" borderId="56" xfId="124" applyFont="1" applyFill="1" applyBorder="1" applyAlignment="1">
      <alignment horizontal="center" vertical="center"/>
    </xf>
    <xf numFmtId="0" fontId="148" fillId="50" borderId="80" xfId="124" applyFont="1" applyFill="1" applyBorder="1" applyAlignment="1">
      <alignment horizontal="left" vertical="center" wrapText="1"/>
    </xf>
    <xf numFmtId="0" fontId="153" fillId="0" borderId="59" xfId="124" applyFont="1" applyFill="1" applyBorder="1" applyAlignment="1">
      <alignment horizontal="center"/>
    </xf>
    <xf numFmtId="40" fontId="149" fillId="83" borderId="54" xfId="124" applyNumberFormat="1" applyFont="1" applyFill="1" applyBorder="1" applyAlignment="1">
      <alignment horizontal="center" vertical="center" wrapText="1"/>
    </xf>
    <xf numFmtId="40" fontId="149" fillId="83" borderId="59" xfId="124" applyNumberFormat="1" applyFont="1" applyFill="1" applyBorder="1" applyAlignment="1">
      <alignment horizontal="center" vertical="center" wrapText="1"/>
    </xf>
    <xf numFmtId="40" fontId="149" fillId="83" borderId="57" xfId="124" applyNumberFormat="1" applyFont="1" applyFill="1" applyBorder="1" applyAlignment="1">
      <alignment horizontal="center" vertical="center" wrapText="1"/>
    </xf>
    <xf numFmtId="0" fontId="149" fillId="0" borderId="54" xfId="124" applyNumberFormat="1" applyFont="1" applyFill="1" applyBorder="1" applyAlignment="1">
      <alignment horizontal="center" vertical="center"/>
    </xf>
    <xf numFmtId="0" fontId="149" fillId="0" borderId="59" xfId="124" applyNumberFormat="1" applyFont="1" applyFill="1" applyBorder="1" applyAlignment="1">
      <alignment horizontal="center" vertical="center"/>
    </xf>
    <xf numFmtId="0" fontId="149" fillId="27" borderId="54" xfId="124" applyNumberFormat="1" applyFont="1" applyFill="1" applyBorder="1" applyAlignment="1">
      <alignment horizontal="center" vertical="center"/>
    </xf>
    <xf numFmtId="167" fontId="24" fillId="27" borderId="27" xfId="0" applyNumberFormat="1" applyFont="1" applyFill="1" applyBorder="1" applyAlignment="1">
      <alignment horizontal="center" vertical="center" wrapText="1"/>
    </xf>
    <xf numFmtId="167" fontId="24" fillId="27" borderId="28" xfId="0" applyNumberFormat="1" applyFont="1" applyFill="1" applyBorder="1" applyAlignment="1">
      <alignment horizontal="center" vertical="center" wrapText="1"/>
    </xf>
    <xf numFmtId="167" fontId="24" fillId="27" borderId="29" xfId="0" applyNumberFormat="1" applyFont="1" applyFill="1" applyBorder="1" applyAlignment="1">
      <alignment horizontal="center" vertical="center" wrapText="1"/>
    </xf>
    <xf numFmtId="167" fontId="19" fillId="28" borderId="18" xfId="0" applyNumberFormat="1" applyFont="1" applyFill="1" applyBorder="1" applyAlignment="1">
      <alignment horizontal="center" vertical="center"/>
    </xf>
    <xf numFmtId="167" fontId="19" fillId="28" borderId="19" xfId="0" applyNumberFormat="1" applyFont="1" applyFill="1" applyBorder="1" applyAlignment="1">
      <alignment horizontal="center" vertical="center"/>
    </xf>
    <xf numFmtId="167" fontId="19" fillId="28" borderId="20" xfId="0" applyNumberFormat="1" applyFont="1" applyFill="1" applyBorder="1" applyAlignment="1">
      <alignment horizontal="center" vertical="center"/>
    </xf>
    <xf numFmtId="167" fontId="19" fillId="28" borderId="22" xfId="0" applyNumberFormat="1" applyFont="1" applyFill="1" applyBorder="1" applyAlignment="1">
      <alignment horizontal="center" vertical="center"/>
    </xf>
    <xf numFmtId="167" fontId="19" fillId="28" borderId="23" xfId="0" applyNumberFormat="1" applyFont="1" applyFill="1" applyBorder="1" applyAlignment="1">
      <alignment horizontal="center" vertical="center"/>
    </xf>
    <xf numFmtId="167" fontId="19" fillId="28" borderId="25" xfId="0" applyNumberFormat="1" applyFont="1" applyFill="1" applyBorder="1" applyAlignment="1">
      <alignment horizontal="center" vertical="center"/>
    </xf>
    <xf numFmtId="0" fontId="47" fillId="0" borderId="19" xfId="0" applyFont="1" applyBorder="1" applyAlignment="1">
      <alignment vertical="center" wrapText="1"/>
    </xf>
    <xf numFmtId="0" fontId="47" fillId="0" borderId="20" xfId="0" applyFont="1" applyBorder="1" applyAlignment="1">
      <alignment vertical="center" wrapText="1"/>
    </xf>
    <xf numFmtId="0" fontId="47" fillId="0" borderId="24" xfId="0" applyFont="1" applyBorder="1" applyAlignment="1">
      <alignment vertical="center" wrapText="1"/>
    </xf>
    <xf numFmtId="0" fontId="47" fillId="0" borderId="0" xfId="0" applyFont="1" applyAlignment="1">
      <alignment vertical="center" wrapText="1"/>
    </xf>
    <xf numFmtId="0" fontId="47" fillId="0" borderId="21" xfId="0" applyFont="1" applyBorder="1" applyAlignment="1">
      <alignment vertical="center" wrapText="1"/>
    </xf>
    <xf numFmtId="0" fontId="47" fillId="0" borderId="22" xfId="0" applyFont="1" applyBorder="1" applyAlignment="1">
      <alignment vertical="center" wrapText="1"/>
    </xf>
    <xf numFmtId="0" fontId="47" fillId="0" borderId="23" xfId="0" applyFont="1" applyBorder="1" applyAlignment="1">
      <alignment vertical="center" wrapText="1"/>
    </xf>
    <xf numFmtId="0" fontId="47" fillId="0" borderId="25" xfId="0" applyFont="1" applyBorder="1" applyAlignment="1">
      <alignment vertical="center" wrapText="1"/>
    </xf>
    <xf numFmtId="167" fontId="11" fillId="27" borderId="28" xfId="0" applyNumberFormat="1" applyFont="1" applyFill="1" applyBorder="1" applyAlignment="1">
      <alignment horizontal="center" vertical="center" wrapText="1"/>
    </xf>
    <xf numFmtId="167" fontId="11" fillId="28" borderId="27" xfId="0" applyNumberFormat="1" applyFont="1" applyFill="1" applyBorder="1" applyAlignment="1">
      <alignment horizontal="center" vertical="center"/>
    </xf>
    <xf numFmtId="167" fontId="11" fillId="28" borderId="29" xfId="0" applyNumberFormat="1" applyFont="1" applyFill="1" applyBorder="1" applyAlignment="1">
      <alignment horizontal="center" vertical="center"/>
    </xf>
    <xf numFmtId="167" fontId="11" fillId="28" borderId="18" xfId="0" applyNumberFormat="1" applyFont="1" applyFill="1" applyBorder="1" applyAlignment="1">
      <alignment horizontal="center" vertical="center"/>
    </xf>
    <xf numFmtId="167" fontId="11" fillId="28" borderId="19" xfId="0" applyNumberFormat="1" applyFont="1" applyFill="1" applyBorder="1" applyAlignment="1">
      <alignment horizontal="center" vertical="center"/>
    </xf>
    <xf numFmtId="167" fontId="11" fillId="28" borderId="20" xfId="0" applyNumberFormat="1" applyFont="1" applyFill="1" applyBorder="1" applyAlignment="1">
      <alignment horizontal="center" vertical="center"/>
    </xf>
    <xf numFmtId="167" fontId="11" fillId="28" borderId="22" xfId="0" applyNumberFormat="1" applyFont="1" applyFill="1" applyBorder="1" applyAlignment="1">
      <alignment horizontal="center" vertical="center"/>
    </xf>
    <xf numFmtId="167" fontId="11" fillId="28" borderId="23" xfId="0" applyNumberFormat="1" applyFont="1" applyFill="1" applyBorder="1" applyAlignment="1">
      <alignment horizontal="center" vertical="center"/>
    </xf>
    <xf numFmtId="167" fontId="11" fillId="28" borderId="25" xfId="0" applyNumberFormat="1" applyFont="1" applyFill="1" applyBorder="1" applyAlignment="1">
      <alignment horizontal="center" vertical="center"/>
    </xf>
    <xf numFmtId="167" fontId="18" fillId="27" borderId="27" xfId="0" applyNumberFormat="1" applyFont="1" applyFill="1" applyBorder="1" applyAlignment="1">
      <alignment horizontal="center" vertical="center" wrapText="1"/>
    </xf>
    <xf numFmtId="167" fontId="18" fillId="27" borderId="28" xfId="0" applyNumberFormat="1" applyFont="1" applyFill="1" applyBorder="1" applyAlignment="1">
      <alignment horizontal="center" vertical="center" wrapText="1"/>
    </xf>
    <xf numFmtId="167" fontId="18" fillId="27" borderId="29" xfId="0" applyNumberFormat="1" applyFont="1" applyFill="1" applyBorder="1" applyAlignment="1">
      <alignment horizontal="center" vertical="center" wrapText="1"/>
    </xf>
    <xf numFmtId="167" fontId="57" fillId="27" borderId="18" xfId="0" applyNumberFormat="1" applyFont="1" applyFill="1" applyBorder="1" applyAlignment="1">
      <alignment vertical="center" wrapText="1"/>
    </xf>
    <xf numFmtId="0" fontId="58" fillId="0" borderId="19" xfId="0" applyFont="1" applyBorder="1" applyAlignment="1">
      <alignment vertical="center" wrapText="1"/>
    </xf>
    <xf numFmtId="0" fontId="58" fillId="0" borderId="24" xfId="0" applyFont="1" applyBorder="1" applyAlignment="1">
      <alignment vertical="center" wrapText="1"/>
    </xf>
    <xf numFmtId="0" fontId="58" fillId="0" borderId="0" xfId="0" applyFont="1" applyAlignment="1">
      <alignment vertical="center" wrapText="1"/>
    </xf>
    <xf numFmtId="0" fontId="58" fillId="0" borderId="22" xfId="0" applyFont="1" applyBorder="1" applyAlignment="1">
      <alignment vertical="center" wrapText="1"/>
    </xf>
    <xf numFmtId="0" fontId="58" fillId="0" borderId="23" xfId="0" applyFont="1" applyBorder="1" applyAlignment="1">
      <alignment vertical="center" wrapText="1"/>
    </xf>
    <xf numFmtId="167" fontId="19" fillId="42" borderId="27" xfId="0" applyNumberFormat="1" applyFont="1" applyFill="1" applyBorder="1" applyAlignment="1" applyProtection="1">
      <alignment horizontal="center" vertical="center"/>
      <protection locked="0"/>
    </xf>
    <xf numFmtId="167" fontId="19" fillId="42" borderId="29" xfId="0" applyNumberFormat="1" applyFont="1" applyFill="1" applyBorder="1" applyAlignment="1" applyProtection="1">
      <alignment horizontal="center" vertical="center"/>
      <protection locked="0"/>
    </xf>
    <xf numFmtId="167" fontId="19" fillId="42" borderId="27" xfId="0" applyNumberFormat="1" applyFont="1" applyFill="1" applyBorder="1" applyAlignment="1" applyProtection="1">
      <alignment horizontal="center" vertical="center" wrapText="1"/>
      <protection locked="0"/>
    </xf>
    <xf numFmtId="167" fontId="19" fillId="42" borderId="29" xfId="0" applyNumberFormat="1" applyFont="1" applyFill="1" applyBorder="1" applyAlignment="1" applyProtection="1">
      <alignment horizontal="center" vertical="center" wrapText="1"/>
      <protection locked="0"/>
    </xf>
    <xf numFmtId="167" fontId="19" fillId="42" borderId="26" xfId="0" applyNumberFormat="1" applyFont="1" applyFill="1" applyBorder="1" applyAlignment="1" applyProtection="1">
      <alignment horizontal="center" vertical="center"/>
      <protection locked="0"/>
    </xf>
    <xf numFmtId="167" fontId="19" fillId="42" borderId="16" xfId="0" applyNumberFormat="1" applyFont="1" applyFill="1" applyBorder="1" applyAlignment="1" applyProtection="1">
      <alignment horizontal="center" vertical="center"/>
      <protection locked="0"/>
    </xf>
    <xf numFmtId="167" fontId="19" fillId="42" borderId="17" xfId="0" applyNumberFormat="1" applyFont="1" applyFill="1" applyBorder="1" applyAlignment="1" applyProtection="1">
      <alignment horizontal="center" vertical="center"/>
      <protection locked="0"/>
    </xf>
    <xf numFmtId="170" fontId="5" fillId="0" borderId="27" xfId="119" applyNumberFormat="1" applyFont="1" applyFill="1" applyBorder="1" applyAlignment="1">
      <alignment horizontal="center" vertical="center"/>
    </xf>
    <xf numFmtId="170" fontId="5" fillId="0" borderId="29" xfId="119" applyNumberFormat="1" applyFont="1" applyFill="1" applyBorder="1" applyAlignment="1">
      <alignment horizontal="center" vertical="center"/>
    </xf>
    <xf numFmtId="167" fontId="11" fillId="29" borderId="26" xfId="0" applyNumberFormat="1" applyFont="1" applyFill="1" applyBorder="1" applyAlignment="1" applyProtection="1">
      <alignment horizontal="center" vertical="center"/>
      <protection locked="0"/>
    </xf>
    <xf numFmtId="167" fontId="11" fillId="29" borderId="16" xfId="0" applyNumberFormat="1" applyFont="1" applyFill="1" applyBorder="1" applyAlignment="1" applyProtection="1">
      <alignment horizontal="center" vertical="center"/>
      <protection locked="0"/>
    </xf>
    <xf numFmtId="167" fontId="33" fillId="45" borderId="27" xfId="0" applyNumberFormat="1" applyFont="1" applyFill="1" applyBorder="1" applyAlignment="1" applyProtection="1">
      <alignment horizontal="center" vertical="center"/>
      <protection locked="0"/>
    </xf>
    <xf numFmtId="167" fontId="33" fillId="45" borderId="28" xfId="0" applyNumberFormat="1" applyFont="1" applyFill="1" applyBorder="1" applyAlignment="1" applyProtection="1">
      <alignment horizontal="center" vertical="center"/>
      <protection locked="0"/>
    </xf>
    <xf numFmtId="167" fontId="11" fillId="46" borderId="27" xfId="0" applyNumberFormat="1" applyFont="1" applyFill="1" applyBorder="1" applyAlignment="1" applyProtection="1">
      <alignment horizontal="center" vertical="center"/>
      <protection locked="0"/>
    </xf>
    <xf numFmtId="167" fontId="11" fillId="46" borderId="28" xfId="0" applyNumberFormat="1" applyFont="1" applyFill="1" applyBorder="1" applyAlignment="1" applyProtection="1">
      <alignment horizontal="center" vertical="center"/>
      <protection locked="0"/>
    </xf>
    <xf numFmtId="167" fontId="11" fillId="47" borderId="24" xfId="0" applyNumberFormat="1" applyFont="1" applyFill="1" applyBorder="1" applyAlignment="1" applyProtection="1">
      <alignment horizontal="center" vertical="center"/>
      <protection locked="0"/>
    </xf>
    <xf numFmtId="167" fontId="11" fillId="47" borderId="27" xfId="0" applyNumberFormat="1" applyFont="1" applyFill="1" applyBorder="1" applyAlignment="1" applyProtection="1">
      <alignment horizontal="center" vertical="center"/>
      <protection locked="0"/>
    </xf>
    <xf numFmtId="167" fontId="11" fillId="47" borderId="28" xfId="0" applyNumberFormat="1" applyFont="1" applyFill="1" applyBorder="1" applyAlignment="1" applyProtection="1">
      <alignment horizontal="center" vertical="center"/>
      <protection locked="0"/>
    </xf>
    <xf numFmtId="167" fontId="11" fillId="44" borderId="27" xfId="0" applyNumberFormat="1" applyFont="1" applyFill="1" applyBorder="1" applyAlignment="1" applyProtection="1">
      <alignment horizontal="center" vertical="center"/>
      <protection locked="0"/>
    </xf>
    <xf numFmtId="167" fontId="11" fillId="44" borderId="28" xfId="0" applyNumberFormat="1" applyFont="1" applyFill="1" applyBorder="1" applyAlignment="1" applyProtection="1">
      <alignment horizontal="center" vertical="center"/>
      <protection locked="0"/>
    </xf>
    <xf numFmtId="170" fontId="8" fillId="28" borderId="91" xfId="119" applyNumberFormat="1" applyFont="1" applyFill="1" applyBorder="1" applyAlignment="1" applyProtection="1">
      <alignment horizontal="center" vertical="center"/>
      <protection locked="0"/>
    </xf>
    <xf numFmtId="170" fontId="8" fillId="28" borderId="92" xfId="119" applyNumberFormat="1" applyFont="1" applyFill="1" applyBorder="1" applyAlignment="1" applyProtection="1">
      <alignment horizontal="center" vertical="center"/>
      <protection locked="0"/>
    </xf>
    <xf numFmtId="170" fontId="8" fillId="28" borderId="93" xfId="119" applyNumberFormat="1" applyFont="1" applyFill="1" applyBorder="1" applyAlignment="1" applyProtection="1">
      <alignment horizontal="center" vertical="center"/>
      <protection locked="0"/>
    </xf>
    <xf numFmtId="0" fontId="8" fillId="0" borderId="94" xfId="0" applyFont="1" applyBorder="1" applyAlignment="1">
      <alignment horizontal="center" vertical="center"/>
    </xf>
    <xf numFmtId="0" fontId="8" fillId="0" borderId="95" xfId="0" applyFont="1" applyBorder="1" applyAlignment="1">
      <alignment horizontal="center" vertical="center"/>
    </xf>
    <xf numFmtId="167" fontId="33" fillId="48" borderId="27" xfId="0" applyNumberFormat="1" applyFont="1" applyFill="1" applyBorder="1" applyAlignment="1" applyProtection="1">
      <alignment horizontal="center" vertical="center"/>
      <protection locked="0"/>
    </xf>
    <xf numFmtId="167" fontId="33" fillId="48" borderId="28" xfId="0" applyNumberFormat="1" applyFont="1" applyFill="1" applyBorder="1" applyAlignment="1" applyProtection="1">
      <alignment horizontal="center" vertical="center"/>
      <protection locked="0"/>
    </xf>
    <xf numFmtId="167" fontId="11" fillId="33" borderId="24" xfId="0" applyNumberFormat="1" applyFont="1" applyFill="1" applyBorder="1" applyAlignment="1" applyProtection="1">
      <alignment horizontal="center" vertical="center"/>
      <protection locked="0"/>
    </xf>
    <xf numFmtId="167" fontId="11" fillId="33" borderId="0" xfId="0" applyNumberFormat="1" applyFont="1" applyFill="1" applyBorder="1" applyAlignment="1" applyProtection="1">
      <alignment horizontal="center" vertical="center"/>
      <protection locked="0"/>
    </xf>
    <xf numFmtId="167" fontId="39" fillId="42" borderId="27" xfId="0" applyNumberFormat="1" applyFont="1" applyFill="1" applyBorder="1" applyAlignment="1" applyProtection="1">
      <alignment horizontal="center" vertical="center" wrapText="1"/>
      <protection locked="0"/>
    </xf>
    <xf numFmtId="167" fontId="39" fillId="42" borderId="29" xfId="0" applyNumberFormat="1" applyFont="1" applyFill="1" applyBorder="1" applyAlignment="1" applyProtection="1">
      <alignment horizontal="center" vertical="center" wrapText="1"/>
      <protection locked="0"/>
    </xf>
    <xf numFmtId="180" fontId="11" fillId="27" borderId="18" xfId="92" applyNumberFormat="1" applyFont="1" applyFill="1" applyBorder="1" applyAlignment="1">
      <alignment horizontal="left"/>
    </xf>
    <xf numFmtId="180" fontId="11" fillId="27" borderId="19" xfId="92" applyNumberFormat="1" applyFont="1" applyFill="1" applyBorder="1" applyAlignment="1">
      <alignment horizontal="left"/>
    </xf>
    <xf numFmtId="167" fontId="8" fillId="27" borderId="27" xfId="92" applyNumberFormat="1" applyFont="1" applyFill="1" applyBorder="1" applyAlignment="1">
      <alignment horizontal="center" vertical="center" wrapText="1"/>
    </xf>
    <xf numFmtId="0" fontId="15" fillId="0" borderId="28" xfId="88" applyBorder="1" applyAlignment="1">
      <alignment horizontal="center" vertical="center" wrapText="1"/>
    </xf>
    <xf numFmtId="0" fontId="15" fillId="0" borderId="29" xfId="88" applyBorder="1" applyAlignment="1">
      <alignment horizontal="center" vertical="center" wrapText="1"/>
    </xf>
    <xf numFmtId="167" fontId="11" fillId="27" borderId="18" xfId="92" applyNumberFormat="1" applyFont="1" applyFill="1" applyBorder="1" applyAlignment="1">
      <alignment horizontal="center" vertical="center"/>
    </xf>
    <xf numFmtId="167" fontId="11" fillId="27" borderId="19" xfId="92" applyNumberFormat="1" applyFont="1" applyFill="1" applyBorder="1" applyAlignment="1">
      <alignment horizontal="center" vertical="center"/>
    </xf>
    <xf numFmtId="167" fontId="11" fillId="27" borderId="20" xfId="92" applyNumberFormat="1" applyFont="1" applyFill="1" applyBorder="1" applyAlignment="1">
      <alignment horizontal="center" vertical="center"/>
    </xf>
    <xf numFmtId="167" fontId="11" fillId="27" borderId="22" xfId="92" applyNumberFormat="1" applyFont="1" applyFill="1" applyBorder="1" applyAlignment="1">
      <alignment horizontal="center" vertical="center"/>
    </xf>
    <xf numFmtId="167" fontId="11" fillId="27" borderId="23" xfId="92" applyNumberFormat="1" applyFont="1" applyFill="1" applyBorder="1" applyAlignment="1">
      <alignment horizontal="center" vertical="center"/>
    </xf>
    <xf numFmtId="167" fontId="11" fillId="27" borderId="25" xfId="92" applyNumberFormat="1" applyFont="1" applyFill="1" applyBorder="1" applyAlignment="1">
      <alignment horizontal="center" vertical="center"/>
    </xf>
    <xf numFmtId="167" fontId="7" fillId="27" borderId="18" xfId="92" applyNumberFormat="1" applyFont="1" applyFill="1" applyBorder="1" applyAlignment="1">
      <alignment horizontal="center"/>
    </xf>
    <xf numFmtId="167" fontId="7" fillId="27" borderId="19" xfId="92" applyNumberFormat="1" applyFont="1" applyFill="1" applyBorder="1" applyAlignment="1">
      <alignment horizontal="center"/>
    </xf>
    <xf numFmtId="167" fontId="7" fillId="27" borderId="20" xfId="92" applyNumberFormat="1" applyFont="1" applyFill="1" applyBorder="1" applyAlignment="1">
      <alignment horizontal="center"/>
    </xf>
    <xf numFmtId="167" fontId="7" fillId="27" borderId="24" xfId="92" applyNumberFormat="1" applyFont="1" applyFill="1" applyBorder="1" applyAlignment="1">
      <alignment horizontal="center"/>
    </xf>
    <xf numFmtId="167" fontId="7" fillId="27" borderId="0" xfId="92" applyNumberFormat="1" applyFont="1" applyFill="1" applyBorder="1" applyAlignment="1">
      <alignment horizontal="center"/>
    </xf>
    <xf numFmtId="167" fontId="7" fillId="27" borderId="21" xfId="92" applyNumberFormat="1" applyFont="1" applyFill="1" applyBorder="1" applyAlignment="1">
      <alignment horizontal="center"/>
    </xf>
    <xf numFmtId="167" fontId="7" fillId="27" borderId="22" xfId="92" applyNumberFormat="1" applyFont="1" applyFill="1" applyBorder="1" applyAlignment="1">
      <alignment horizontal="center"/>
    </xf>
    <xf numFmtId="167" fontId="7" fillId="27" borderId="23" xfId="92" applyNumberFormat="1" applyFont="1" applyFill="1" applyBorder="1" applyAlignment="1">
      <alignment horizontal="center"/>
    </xf>
    <xf numFmtId="167" fontId="7" fillId="27" borderId="25" xfId="92" applyNumberFormat="1" applyFont="1" applyFill="1" applyBorder="1" applyAlignment="1">
      <alignment horizontal="center"/>
    </xf>
    <xf numFmtId="0" fontId="28" fillId="27" borderId="18" xfId="92" applyNumberFormat="1" applyFont="1" applyFill="1" applyBorder="1" applyAlignment="1">
      <alignment horizontal="left" vertical="center" wrapText="1"/>
    </xf>
    <xf numFmtId="0" fontId="27" fillId="0" borderId="19" xfId="0" applyFont="1" applyBorder="1" applyAlignment="1">
      <alignment vertical="center" wrapText="1"/>
    </xf>
    <xf numFmtId="0" fontId="27" fillId="0" borderId="20" xfId="0" applyFont="1" applyBorder="1" applyAlignment="1">
      <alignment vertical="center" wrapText="1"/>
    </xf>
    <xf numFmtId="0" fontId="27" fillId="0" borderId="24" xfId="0" applyFont="1" applyBorder="1" applyAlignment="1">
      <alignment vertical="center" wrapText="1"/>
    </xf>
    <xf numFmtId="0" fontId="27" fillId="0" borderId="0" xfId="0" applyFont="1" applyAlignment="1">
      <alignment vertical="center" wrapText="1"/>
    </xf>
    <xf numFmtId="0" fontId="27" fillId="0" borderId="21" xfId="0" applyFont="1" applyBorder="1" applyAlignment="1">
      <alignment vertical="center" wrapText="1"/>
    </xf>
    <xf numFmtId="0" fontId="27" fillId="0" borderId="22" xfId="0" applyFont="1" applyBorder="1" applyAlignment="1">
      <alignment vertical="center" wrapText="1"/>
    </xf>
    <xf numFmtId="0" fontId="27" fillId="0" borderId="23" xfId="0" applyFont="1" applyBorder="1" applyAlignment="1">
      <alignment vertical="center" wrapText="1"/>
    </xf>
    <xf numFmtId="0" fontId="27" fillId="0" borderId="25" xfId="0" applyFont="1" applyBorder="1" applyAlignment="1">
      <alignment vertical="center" wrapText="1"/>
    </xf>
    <xf numFmtId="167" fontId="0" fillId="27" borderId="0" xfId="0" applyNumberFormat="1" applyFill="1" applyBorder="1" applyAlignment="1">
      <alignment horizontal="center" vertical="center" wrapText="1"/>
    </xf>
    <xf numFmtId="167" fontId="11" fillId="27" borderId="18" xfId="0" applyNumberFormat="1" applyFont="1" applyFill="1" applyBorder="1" applyAlignment="1">
      <alignment horizontal="center" vertical="center"/>
    </xf>
    <xf numFmtId="167" fontId="11" fillId="27" borderId="20" xfId="0" applyNumberFormat="1" applyFont="1" applyFill="1" applyBorder="1" applyAlignment="1">
      <alignment horizontal="center" vertical="center"/>
    </xf>
    <xf numFmtId="167" fontId="11" fillId="27" borderId="22" xfId="0" applyNumberFormat="1" applyFont="1" applyFill="1" applyBorder="1" applyAlignment="1">
      <alignment horizontal="center" vertical="center"/>
    </xf>
    <xf numFmtId="167" fontId="11" fillId="27" borderId="25" xfId="0" applyNumberFormat="1" applyFont="1" applyFill="1" applyBorder="1" applyAlignment="1">
      <alignment horizontal="center" vertical="center"/>
    </xf>
    <xf numFmtId="167" fontId="10" fillId="27" borderId="18" xfId="0" applyNumberFormat="1" applyFont="1" applyFill="1" applyBorder="1" applyAlignment="1">
      <alignment vertical="center" wrapText="1"/>
    </xf>
    <xf numFmtId="0" fontId="51" fillId="0" borderId="19" xfId="0" applyFont="1" applyBorder="1" applyAlignment="1">
      <alignment vertical="center" wrapText="1"/>
    </xf>
    <xf numFmtId="0" fontId="51" fillId="0" borderId="20" xfId="0" applyFont="1" applyBorder="1" applyAlignment="1">
      <alignment vertical="center" wrapText="1"/>
    </xf>
    <xf numFmtId="0" fontId="51" fillId="0" borderId="24" xfId="0" applyFont="1" applyBorder="1" applyAlignment="1">
      <alignment vertical="center" wrapText="1"/>
    </xf>
    <xf numFmtId="0" fontId="51" fillId="0" borderId="0" xfId="0" applyFont="1" applyAlignment="1">
      <alignment vertical="center" wrapText="1"/>
    </xf>
    <xf numFmtId="0" fontId="51" fillId="0" borderId="21" xfId="0" applyFont="1" applyBorder="1" applyAlignment="1">
      <alignment vertical="center" wrapText="1"/>
    </xf>
    <xf numFmtId="0" fontId="51" fillId="0" borderId="22" xfId="0" applyFont="1" applyBorder="1" applyAlignment="1">
      <alignment vertical="center" wrapText="1"/>
    </xf>
    <xf numFmtId="0" fontId="51" fillId="0" borderId="23" xfId="0" applyFont="1" applyBorder="1" applyAlignment="1">
      <alignment vertical="center" wrapText="1"/>
    </xf>
    <xf numFmtId="0" fontId="51" fillId="0" borderId="25" xfId="0" applyFont="1" applyBorder="1" applyAlignment="1">
      <alignment vertical="center" wrapText="1"/>
    </xf>
    <xf numFmtId="167" fontId="16" fillId="28" borderId="27" xfId="90" applyNumberFormat="1" applyFont="1" applyFill="1" applyBorder="1" applyAlignment="1">
      <alignment horizontal="center" vertical="center" wrapText="1"/>
    </xf>
    <xf numFmtId="0" fontId="18" fillId="28" borderId="28" xfId="88" applyFont="1" applyFill="1" applyBorder="1" applyAlignment="1">
      <alignment horizontal="center" vertical="center" wrapText="1"/>
    </xf>
    <xf numFmtId="0" fontId="18" fillId="28" borderId="29" xfId="88" applyFont="1" applyFill="1" applyBorder="1" applyAlignment="1">
      <alignment horizontal="center" vertical="center" wrapText="1"/>
    </xf>
    <xf numFmtId="167" fontId="8" fillId="28" borderId="27" xfId="90" applyNumberFormat="1" applyFont="1" applyFill="1" applyBorder="1" applyAlignment="1">
      <alignment horizontal="center" vertical="center" wrapText="1"/>
    </xf>
    <xf numFmtId="167" fontId="8" fillId="28" borderId="29" xfId="90" applyNumberFormat="1" applyFont="1" applyFill="1" applyBorder="1" applyAlignment="1">
      <alignment horizontal="center" vertical="center" wrapText="1"/>
    </xf>
    <xf numFmtId="165" fontId="7" fillId="27" borderId="18" xfId="119" applyFont="1" applyFill="1" applyBorder="1" applyAlignment="1">
      <alignment horizontal="center"/>
    </xf>
    <xf numFmtId="165" fontId="7" fillId="27" borderId="19" xfId="119" applyFont="1" applyFill="1" applyBorder="1" applyAlignment="1">
      <alignment horizontal="center"/>
    </xf>
    <xf numFmtId="165" fontId="7" fillId="27" borderId="20" xfId="119" applyFont="1" applyFill="1" applyBorder="1" applyAlignment="1">
      <alignment horizontal="center"/>
    </xf>
    <xf numFmtId="165" fontId="7" fillId="27" borderId="24" xfId="119" applyFont="1" applyFill="1" applyBorder="1" applyAlignment="1">
      <alignment horizontal="center"/>
    </xf>
    <xf numFmtId="165" fontId="7" fillId="27" borderId="0" xfId="119" applyFont="1" applyFill="1" applyBorder="1" applyAlignment="1">
      <alignment horizontal="center"/>
    </xf>
    <xf numFmtId="165" fontId="7" fillId="27" borderId="21" xfId="119" applyFont="1" applyFill="1" applyBorder="1" applyAlignment="1">
      <alignment horizontal="center"/>
    </xf>
    <xf numFmtId="165" fontId="7" fillId="27" borderId="22" xfId="119" applyFont="1" applyFill="1" applyBorder="1" applyAlignment="1">
      <alignment horizontal="center"/>
    </xf>
    <xf numFmtId="165" fontId="7" fillId="27" borderId="23" xfId="119" applyFont="1" applyFill="1" applyBorder="1" applyAlignment="1">
      <alignment horizontal="center"/>
    </xf>
    <xf numFmtId="165" fontId="7" fillId="27" borderId="25" xfId="119" applyFont="1" applyFill="1" applyBorder="1" applyAlignment="1">
      <alignment horizontal="center"/>
    </xf>
    <xf numFmtId="167" fontId="35" fillId="27" borderId="18" xfId="90" applyNumberFormat="1" applyFont="1" applyFill="1" applyBorder="1" applyAlignment="1">
      <alignment horizontal="left" vertical="center" wrapText="1"/>
    </xf>
    <xf numFmtId="167" fontId="35" fillId="27" borderId="19" xfId="90" applyNumberFormat="1" applyFont="1" applyFill="1" applyBorder="1" applyAlignment="1">
      <alignment horizontal="left" vertical="center" wrapText="1"/>
    </xf>
    <xf numFmtId="167" fontId="35" fillId="27" borderId="20" xfId="90" applyNumberFormat="1" applyFont="1" applyFill="1" applyBorder="1" applyAlignment="1">
      <alignment horizontal="left" vertical="center" wrapText="1"/>
    </xf>
    <xf numFmtId="167" fontId="35" fillId="27" borderId="24" xfId="90" applyNumberFormat="1" applyFont="1" applyFill="1" applyBorder="1" applyAlignment="1">
      <alignment horizontal="left" vertical="center" wrapText="1"/>
    </xf>
    <xf numFmtId="167" fontId="35" fillId="27" borderId="0" xfId="90" applyNumberFormat="1" applyFont="1" applyFill="1" applyBorder="1" applyAlignment="1">
      <alignment horizontal="left" vertical="center" wrapText="1"/>
    </xf>
    <xf numFmtId="167" fontId="35" fillId="27" borderId="21" xfId="90" applyNumberFormat="1" applyFont="1" applyFill="1" applyBorder="1" applyAlignment="1">
      <alignment horizontal="left" vertical="center" wrapText="1"/>
    </xf>
    <xf numFmtId="167" fontId="35" fillId="27" borderId="22" xfId="90" applyNumberFormat="1" applyFont="1" applyFill="1" applyBorder="1" applyAlignment="1">
      <alignment horizontal="left" vertical="center" wrapText="1"/>
    </xf>
    <xf numFmtId="167" fontId="35" fillId="27" borderId="23" xfId="90" applyNumberFormat="1" applyFont="1" applyFill="1" applyBorder="1" applyAlignment="1">
      <alignment horizontal="left" vertical="center" wrapText="1"/>
    </xf>
    <xf numFmtId="167" fontId="35" fillId="27" borderId="25" xfId="90" applyNumberFormat="1" applyFont="1" applyFill="1" applyBorder="1" applyAlignment="1">
      <alignment horizontal="left" vertical="center" wrapText="1"/>
    </xf>
    <xf numFmtId="180" fontId="18" fillId="0" borderId="19" xfId="90" applyNumberFormat="1" applyFont="1" applyBorder="1" applyAlignment="1">
      <alignment horizontal="left"/>
    </xf>
    <xf numFmtId="167" fontId="8" fillId="28" borderId="18" xfId="90" applyNumberFormat="1" applyFont="1" applyFill="1" applyBorder="1" applyAlignment="1">
      <alignment horizontal="center" vertical="center"/>
    </xf>
    <xf numFmtId="167" fontId="8" fillId="28" borderId="19" xfId="90" applyNumberFormat="1" applyFont="1" applyFill="1" applyBorder="1" applyAlignment="1">
      <alignment horizontal="center" vertical="center"/>
    </xf>
    <xf numFmtId="167" fontId="8" fillId="28" borderId="20" xfId="90" applyNumberFormat="1" applyFont="1" applyFill="1" applyBorder="1" applyAlignment="1">
      <alignment horizontal="center" vertical="center"/>
    </xf>
    <xf numFmtId="174" fontId="54" fillId="27" borderId="26" xfId="119" applyNumberFormat="1" applyFont="1" applyFill="1" applyBorder="1" applyAlignment="1">
      <alignment horizontal="center" vertical="center"/>
    </xf>
    <xf numFmtId="0" fontId="60" fillId="0" borderId="16" xfId="0" applyFont="1" applyBorder="1" applyAlignment="1">
      <alignment vertical="center"/>
    </xf>
    <xf numFmtId="0" fontId="60" fillId="0" borderId="17" xfId="0" applyFont="1" applyBorder="1" applyAlignment="1">
      <alignment vertical="center"/>
    </xf>
    <xf numFmtId="170" fontId="11" fillId="27" borderId="26" xfId="119" applyNumberFormat="1" applyFont="1" applyFill="1" applyBorder="1" applyAlignment="1">
      <alignment horizontal="left" vertical="center" wrapText="1"/>
    </xf>
    <xf numFmtId="170" fontId="11" fillId="27" borderId="16" xfId="119" applyNumberFormat="1" applyFont="1" applyFill="1" applyBorder="1" applyAlignment="1">
      <alignment horizontal="left" vertical="center" wrapText="1"/>
    </xf>
    <xf numFmtId="170" fontId="11" fillId="27" borderId="17" xfId="119" applyNumberFormat="1" applyFont="1" applyFill="1" applyBorder="1" applyAlignment="1">
      <alignment horizontal="left" vertical="center" wrapText="1"/>
    </xf>
    <xf numFmtId="170" fontId="11" fillId="27" borderId="26" xfId="119" applyNumberFormat="1" applyFont="1" applyFill="1" applyBorder="1" applyAlignment="1">
      <alignment horizontal="center" vertical="center" wrapText="1"/>
    </xf>
    <xf numFmtId="170" fontId="11" fillId="27" borderId="16" xfId="119" applyNumberFormat="1" applyFont="1" applyFill="1" applyBorder="1" applyAlignment="1">
      <alignment horizontal="center" vertical="center" wrapText="1"/>
    </xf>
    <xf numFmtId="170" fontId="11" fillId="27" borderId="17" xfId="119" applyNumberFormat="1" applyFont="1" applyFill="1" applyBorder="1" applyAlignment="1">
      <alignment horizontal="center" vertical="center" wrapText="1"/>
    </xf>
    <xf numFmtId="170" fontId="50" fillId="27" borderId="26" xfId="119" applyNumberFormat="1" applyFont="1" applyFill="1" applyBorder="1" applyAlignment="1">
      <alignment horizontal="left" vertical="center" wrapText="1"/>
    </xf>
    <xf numFmtId="170" fontId="50" fillId="27" borderId="16" xfId="119" applyNumberFormat="1" applyFont="1" applyFill="1" applyBorder="1" applyAlignment="1">
      <alignment horizontal="left" vertical="center" wrapText="1"/>
    </xf>
    <xf numFmtId="170" fontId="50" fillId="27" borderId="17" xfId="119" applyNumberFormat="1" applyFont="1" applyFill="1" applyBorder="1" applyAlignment="1">
      <alignment horizontal="left" vertical="center" wrapText="1"/>
    </xf>
    <xf numFmtId="170" fontId="50" fillId="27" borderId="26" xfId="119" applyNumberFormat="1" applyFont="1" applyFill="1" applyBorder="1" applyAlignment="1">
      <alignment horizontal="center" vertical="center" wrapText="1"/>
    </xf>
    <xf numFmtId="170" fontId="50" fillId="27" borderId="16" xfId="119" applyNumberFormat="1" applyFont="1" applyFill="1" applyBorder="1" applyAlignment="1">
      <alignment horizontal="center" vertical="center" wrapText="1"/>
    </xf>
    <xf numFmtId="170" fontId="50" fillId="27" borderId="17" xfId="119" applyNumberFormat="1" applyFont="1" applyFill="1" applyBorder="1" applyAlignment="1">
      <alignment horizontal="center" vertical="center" wrapText="1"/>
    </xf>
    <xf numFmtId="167" fontId="11" fillId="27" borderId="24" xfId="92" applyNumberFormat="1" applyFont="1" applyFill="1" applyBorder="1" applyAlignment="1">
      <alignment horizontal="center" vertical="top"/>
    </xf>
    <xf numFmtId="167" fontId="11" fillId="27" borderId="0" xfId="92" applyNumberFormat="1" applyFont="1" applyFill="1" applyBorder="1" applyAlignment="1">
      <alignment horizontal="center" vertical="top"/>
    </xf>
    <xf numFmtId="167" fontId="11" fillId="27" borderId="0" xfId="92" applyNumberFormat="1" applyFont="1" applyFill="1" applyBorder="1" applyAlignment="1">
      <alignment horizontal="center"/>
    </xf>
    <xf numFmtId="167" fontId="11" fillId="27" borderId="21" xfId="92" applyNumberFormat="1" applyFont="1" applyFill="1" applyBorder="1" applyAlignment="1">
      <alignment horizontal="center"/>
    </xf>
    <xf numFmtId="167" fontId="11" fillId="27" borderId="21" xfId="92" applyNumberFormat="1" applyFont="1" applyFill="1" applyBorder="1" applyAlignment="1">
      <alignment horizontal="center" vertical="top"/>
    </xf>
    <xf numFmtId="167" fontId="11" fillId="27" borderId="24" xfId="92" applyNumberFormat="1" applyFont="1" applyFill="1" applyBorder="1" applyAlignment="1">
      <alignment horizontal="center"/>
    </xf>
    <xf numFmtId="167" fontId="28" fillId="27" borderId="18" xfId="92" applyNumberFormat="1" applyFont="1" applyFill="1" applyBorder="1" applyAlignment="1">
      <alignment horizontal="left" vertical="center" wrapText="1"/>
    </xf>
    <xf numFmtId="0" fontId="27" fillId="0" borderId="19" xfId="92" applyFont="1" applyBorder="1" applyAlignment="1">
      <alignment horizontal="left" vertical="center" wrapText="1"/>
    </xf>
    <xf numFmtId="0" fontId="27" fillId="0" borderId="24" xfId="92" applyFont="1" applyBorder="1" applyAlignment="1">
      <alignment horizontal="left" vertical="center" wrapText="1"/>
    </xf>
    <xf numFmtId="0" fontId="27" fillId="0" borderId="0" xfId="92" applyFont="1" applyAlignment="1">
      <alignment horizontal="left" vertical="center" wrapText="1"/>
    </xf>
    <xf numFmtId="0" fontId="27" fillId="0" borderId="22" xfId="92" applyFont="1" applyBorder="1" applyAlignment="1">
      <alignment horizontal="left" vertical="center" wrapText="1"/>
    </xf>
    <xf numFmtId="0" fontId="27" fillId="0" borderId="23" xfId="92" applyFont="1" applyBorder="1" applyAlignment="1">
      <alignment horizontal="left" vertical="center" wrapText="1"/>
    </xf>
    <xf numFmtId="167" fontId="52" fillId="0" borderId="26" xfId="92" applyNumberFormat="1" applyFont="1" applyFill="1" applyBorder="1" applyAlignment="1">
      <alignment horizontal="left"/>
    </xf>
    <xf numFmtId="167" fontId="52" fillId="0" borderId="16" xfId="92" applyNumberFormat="1" applyFont="1" applyFill="1" applyBorder="1" applyAlignment="1">
      <alignment horizontal="left"/>
    </xf>
    <xf numFmtId="167" fontId="52" fillId="0" borderId="17" xfId="92" applyNumberFormat="1" applyFont="1" applyFill="1" applyBorder="1" applyAlignment="1">
      <alignment horizontal="left"/>
    </xf>
    <xf numFmtId="167" fontId="9" fillId="0" borderId="26" xfId="92" applyNumberFormat="1" applyFont="1" applyFill="1" applyBorder="1" applyAlignment="1">
      <alignment horizontal="center"/>
    </xf>
    <xf numFmtId="167" fontId="9" fillId="0" borderId="16" xfId="92" applyNumberFormat="1" applyFont="1" applyFill="1" applyBorder="1" applyAlignment="1">
      <alignment horizontal="center"/>
    </xf>
    <xf numFmtId="167" fontId="9" fillId="0" borderId="17" xfId="92" applyNumberFormat="1" applyFont="1" applyFill="1" applyBorder="1" applyAlignment="1">
      <alignment horizontal="center"/>
    </xf>
    <xf numFmtId="167" fontId="18" fillId="27" borderId="24" xfId="92" applyNumberFormat="1" applyFont="1" applyFill="1" applyBorder="1" applyAlignment="1">
      <alignment horizontal="center"/>
    </xf>
    <xf numFmtId="167" fontId="18" fillId="27" borderId="0" xfId="92" applyNumberFormat="1" applyFont="1" applyFill="1" applyBorder="1" applyAlignment="1">
      <alignment horizontal="center"/>
    </xf>
    <xf numFmtId="167" fontId="18" fillId="27" borderId="21" xfId="92" applyNumberFormat="1" applyFont="1" applyFill="1" applyBorder="1" applyAlignment="1">
      <alignment horizontal="center"/>
    </xf>
    <xf numFmtId="167" fontId="8" fillId="27" borderId="24" xfId="92" applyNumberFormat="1" applyFont="1" applyFill="1" applyBorder="1" applyAlignment="1">
      <alignment horizontal="center"/>
    </xf>
    <xf numFmtId="167" fontId="8" fillId="27" borderId="0" xfId="92" applyNumberFormat="1" applyFont="1" applyFill="1" applyBorder="1" applyAlignment="1">
      <alignment horizontal="center"/>
    </xf>
    <xf numFmtId="167" fontId="8" fillId="27" borderId="21" xfId="92" applyNumberFormat="1" applyFont="1" applyFill="1" applyBorder="1" applyAlignment="1">
      <alignment horizontal="center"/>
    </xf>
    <xf numFmtId="167" fontId="8" fillId="27" borderId="22" xfId="92" applyNumberFormat="1" applyFont="1" applyFill="1" applyBorder="1" applyAlignment="1">
      <alignment horizontal="center"/>
    </xf>
    <xf numFmtId="167" fontId="8" fillId="27" borderId="23" xfId="92" applyNumberFormat="1" applyFont="1" applyFill="1" applyBorder="1" applyAlignment="1">
      <alignment horizontal="center"/>
    </xf>
    <xf numFmtId="167" fontId="8" fillId="27" borderId="25" xfId="92" applyNumberFormat="1" applyFont="1" applyFill="1" applyBorder="1" applyAlignment="1">
      <alignment horizontal="center"/>
    </xf>
    <xf numFmtId="167" fontId="9" fillId="27" borderId="18" xfId="92" applyNumberFormat="1" applyFont="1" applyFill="1" applyBorder="1" applyAlignment="1">
      <alignment horizontal="center"/>
    </xf>
    <xf numFmtId="167" fontId="9" fillId="27" borderId="19" xfId="92" applyNumberFormat="1" applyFont="1" applyFill="1" applyBorder="1" applyAlignment="1">
      <alignment horizontal="center"/>
    </xf>
    <xf numFmtId="167" fontId="9" fillId="27" borderId="20" xfId="92" applyNumberFormat="1" applyFont="1" applyFill="1" applyBorder="1" applyAlignment="1">
      <alignment horizontal="center"/>
    </xf>
    <xf numFmtId="167" fontId="5" fillId="0" borderId="24" xfId="92" applyNumberFormat="1" applyFont="1" applyBorder="1" applyAlignment="1">
      <alignment horizontal="center"/>
    </xf>
    <xf numFmtId="167" fontId="5" fillId="0" borderId="0" xfId="92" applyNumberFormat="1" applyFont="1" applyBorder="1" applyAlignment="1">
      <alignment horizontal="center"/>
    </xf>
    <xf numFmtId="167" fontId="5" fillId="0" borderId="21" xfId="92" applyNumberFormat="1" applyFont="1" applyBorder="1" applyAlignment="1">
      <alignment horizontal="center"/>
    </xf>
    <xf numFmtId="167" fontId="11" fillId="27" borderId="22" xfId="92" applyNumberFormat="1" applyFont="1" applyFill="1" applyBorder="1" applyAlignment="1">
      <alignment horizontal="center"/>
    </xf>
    <xf numFmtId="167" fontId="11" fillId="27" borderId="23" xfId="92" applyNumberFormat="1" applyFont="1" applyFill="1" applyBorder="1" applyAlignment="1">
      <alignment horizontal="center"/>
    </xf>
    <xf numFmtId="167" fontId="11" fillId="27" borderId="25" xfId="92" applyNumberFormat="1" applyFont="1" applyFill="1" applyBorder="1" applyAlignment="1">
      <alignment horizontal="center"/>
    </xf>
  </cellXfs>
  <cellStyles count="376">
    <cellStyle name="12" xfId="1"/>
    <cellStyle name="20% - Accent1" xfId="2"/>
    <cellStyle name="20% - Accent2" xfId="3"/>
    <cellStyle name="20% - Accent3" xfId="4"/>
    <cellStyle name="20% - Accent4" xfId="5"/>
    <cellStyle name="20% - Accent5" xfId="6"/>
    <cellStyle name="20% - Accent6" xfId="7"/>
    <cellStyle name="20% - Ênfase1 2" xfId="8"/>
    <cellStyle name="20% - Ênfase1 2 2" xfId="130"/>
    <cellStyle name="20% - Ênfase1 3" xfId="131"/>
    <cellStyle name="20% - Ênfase1 4" xfId="132"/>
    <cellStyle name="20% - Ênfase1 4 2" xfId="336"/>
    <cellStyle name="20% - Ênfase2 2" xfId="9"/>
    <cellStyle name="20% - Ênfase2 2 2" xfId="133"/>
    <cellStyle name="20% - Ênfase2 3" xfId="134"/>
    <cellStyle name="20% - Ênfase2 4" xfId="135"/>
    <cellStyle name="20% - Ênfase2 4 2" xfId="337"/>
    <cellStyle name="20% - Ênfase3 2" xfId="10"/>
    <cellStyle name="20% - Ênfase3 2 2" xfId="136"/>
    <cellStyle name="20% - Ênfase3 3" xfId="137"/>
    <cellStyle name="20% - Ênfase3 4" xfId="138"/>
    <cellStyle name="20% - Ênfase3 4 2" xfId="338"/>
    <cellStyle name="20% - Ênfase4 2" xfId="11"/>
    <cellStyle name="20% - Ênfase4 2 2" xfId="139"/>
    <cellStyle name="20% - Ênfase4 3" xfId="140"/>
    <cellStyle name="20% - Ênfase4 4" xfId="141"/>
    <cellStyle name="20% - Ênfase4 4 2" xfId="339"/>
    <cellStyle name="20% - Ênfase5 2" xfId="12"/>
    <cellStyle name="20% - Ênfase5 3" xfId="142"/>
    <cellStyle name="20% - Ênfase5 3 2" xfId="340"/>
    <cellStyle name="20% - Ênfase6 2" xfId="13"/>
    <cellStyle name="20% - Ênfase6 2 2" xfId="143"/>
    <cellStyle name="20% - Ênfase6 3" xfId="144"/>
    <cellStyle name="20% - Ênfase6 4" xfId="145"/>
    <cellStyle name="20% - Ênfase6 4 2" xfId="341"/>
    <cellStyle name="40% - Accent1" xfId="14"/>
    <cellStyle name="40% - Accent2" xfId="15"/>
    <cellStyle name="40% - Accent3" xfId="16"/>
    <cellStyle name="40% - Accent4" xfId="17"/>
    <cellStyle name="40% - Accent5" xfId="18"/>
    <cellStyle name="40% - Accent6" xfId="19"/>
    <cellStyle name="40% - Ênfase1 2" xfId="20"/>
    <cellStyle name="40% - Ênfase1 2 2" xfId="146"/>
    <cellStyle name="40% - Ênfase1 3" xfId="147"/>
    <cellStyle name="40% - Ênfase1 4" xfId="148"/>
    <cellStyle name="40% - Ênfase1 4 2" xfId="342"/>
    <cellStyle name="40% - Ênfase2 2" xfId="21"/>
    <cellStyle name="40% - Ênfase2 3" xfId="149"/>
    <cellStyle name="40% - Ênfase2 3 2" xfId="343"/>
    <cellStyle name="40% - Ênfase3 2" xfId="22"/>
    <cellStyle name="40% - Ênfase3 2 2" xfId="150"/>
    <cellStyle name="40% - Ênfase3 3" xfId="151"/>
    <cellStyle name="40% - Ênfase3 4" xfId="152"/>
    <cellStyle name="40% - Ênfase3 4 2" xfId="344"/>
    <cellStyle name="40% - Ênfase4 2" xfId="23"/>
    <cellStyle name="40% - Ênfase4 2 2" xfId="153"/>
    <cellStyle name="40% - Ênfase4 3" xfId="154"/>
    <cellStyle name="40% - Ênfase4 4" xfId="155"/>
    <cellStyle name="40% - Ênfase4 4 2" xfId="345"/>
    <cellStyle name="40% - Ênfase5 2" xfId="24"/>
    <cellStyle name="40% - Ênfase5 2 2" xfId="156"/>
    <cellStyle name="40% - Ênfase5 3" xfId="157"/>
    <cellStyle name="40% - Ênfase5 4" xfId="158"/>
    <cellStyle name="40% - Ênfase5 4 2" xfId="346"/>
    <cellStyle name="40% - Ênfase6 2" xfId="25"/>
    <cellStyle name="40% - Ênfase6 2 2" xfId="159"/>
    <cellStyle name="40% - Ênfase6 3" xfId="160"/>
    <cellStyle name="40% - Ênfase6 4" xfId="161"/>
    <cellStyle name="40% - Ênfase6 4 2" xfId="347"/>
    <cellStyle name="60% - Accent1" xfId="26"/>
    <cellStyle name="60% - Accent2" xfId="27"/>
    <cellStyle name="60% - Accent3" xfId="28"/>
    <cellStyle name="60% - Accent4" xfId="29"/>
    <cellStyle name="60% - Accent5" xfId="30"/>
    <cellStyle name="60% - Accent6" xfId="31"/>
    <cellStyle name="60% - Ênfase1 2" xfId="32"/>
    <cellStyle name="60% - Ênfase1 2 2" xfId="162"/>
    <cellStyle name="60% - Ênfase1 3" xfId="163"/>
    <cellStyle name="60% - Ênfase1 4" xfId="164"/>
    <cellStyle name="60% - Ênfase2 2" xfId="33"/>
    <cellStyle name="60% - Ênfase2 2 2" xfId="165"/>
    <cellStyle name="60% - Ênfase2 3" xfId="166"/>
    <cellStyle name="60% - Ênfase2 4" xfId="167"/>
    <cellStyle name="60% - Ênfase3 2" xfId="34"/>
    <cellStyle name="60% - Ênfase3 2 2" xfId="168"/>
    <cellStyle name="60% - Ênfase3 3" xfId="169"/>
    <cellStyle name="60% - Ênfase3 4" xfId="170"/>
    <cellStyle name="60% - Ênfase4 2" xfId="35"/>
    <cellStyle name="60% - Ênfase4 2 2" xfId="171"/>
    <cellStyle name="60% - Ênfase4 3" xfId="172"/>
    <cellStyle name="60% - Ênfase4 4" xfId="173"/>
    <cellStyle name="60% - Ênfase5 2" xfId="36"/>
    <cellStyle name="60% - Ênfase5 2 2" xfId="174"/>
    <cellStyle name="60% - Ênfase5 3" xfId="175"/>
    <cellStyle name="60% - Ênfase5 4" xfId="176"/>
    <cellStyle name="60% - Ênfase6 2" xfId="37"/>
    <cellStyle name="60% - Ênfase6 2 2" xfId="177"/>
    <cellStyle name="60% - Ênfase6 3" xfId="178"/>
    <cellStyle name="60% - Ênfase6 4" xfId="179"/>
    <cellStyle name="Accent1" xfId="38"/>
    <cellStyle name="Accent2" xfId="39"/>
    <cellStyle name="Accent3" xfId="40"/>
    <cellStyle name="Accent4" xfId="41"/>
    <cellStyle name="Accent5" xfId="42"/>
    <cellStyle name="Accent6" xfId="43"/>
    <cellStyle name="Bad" xfId="44"/>
    <cellStyle name="Bom 2" xfId="45"/>
    <cellStyle name="Bom 2 2" xfId="180"/>
    <cellStyle name="Bom 3" xfId="181"/>
    <cellStyle name="Bom 4" xfId="182"/>
    <cellStyle name="Calculation" xfId="46"/>
    <cellStyle name="Cálculo 2" xfId="47"/>
    <cellStyle name="Cálculo 2 2" xfId="183"/>
    <cellStyle name="Cálculo 3" xfId="184"/>
    <cellStyle name="Cálculo 4" xfId="185"/>
    <cellStyle name="Célula de Verificação 2" xfId="48"/>
    <cellStyle name="Célula de Verificação 3" xfId="186"/>
    <cellStyle name="Célula Vinculada 2" xfId="49"/>
    <cellStyle name="Célula Vinculada 2 2" xfId="187"/>
    <cellStyle name="Célula Vinculada 3" xfId="188"/>
    <cellStyle name="Célula Vinculada 4" xfId="189"/>
    <cellStyle name="Check Cell" xfId="50"/>
    <cellStyle name="Comma0 - Modelo1" xfId="190"/>
    <cellStyle name="Comma0 - Style1" xfId="191"/>
    <cellStyle name="Comma1 - Modelo2" xfId="192"/>
    <cellStyle name="Comma1 - Style2" xfId="193"/>
    <cellStyle name="Currency [0]_1995" xfId="194"/>
    <cellStyle name="Currency_1995" xfId="195"/>
    <cellStyle name="Dia" xfId="196"/>
    <cellStyle name="Encabez1" xfId="197"/>
    <cellStyle name="Encabez2" xfId="198"/>
    <cellStyle name="Ênfase1 2" xfId="51"/>
    <cellStyle name="Ênfase1 2 2" xfId="199"/>
    <cellStyle name="Ênfase1 3" xfId="200"/>
    <cellStyle name="Ênfase1 4" xfId="201"/>
    <cellStyle name="Ênfase2 2" xfId="52"/>
    <cellStyle name="Ênfase2 2 2" xfId="202"/>
    <cellStyle name="Ênfase2 3" xfId="203"/>
    <cellStyle name="Ênfase2 4" xfId="204"/>
    <cellStyle name="Ênfase3 2" xfId="53"/>
    <cellStyle name="Ênfase3 2 2" xfId="205"/>
    <cellStyle name="Ênfase3 3" xfId="206"/>
    <cellStyle name="Ênfase3 4" xfId="207"/>
    <cellStyle name="Ênfase4 2" xfId="54"/>
    <cellStyle name="Ênfase4 2 2" xfId="208"/>
    <cellStyle name="Ênfase4 3" xfId="209"/>
    <cellStyle name="Ênfase4 4" xfId="210"/>
    <cellStyle name="Ênfase5 2" xfId="55"/>
    <cellStyle name="Ênfase5 3" xfId="211"/>
    <cellStyle name="Ênfase6 2" xfId="56"/>
    <cellStyle name="Ênfase6 2 2" xfId="212"/>
    <cellStyle name="Ênfase6 3" xfId="213"/>
    <cellStyle name="Ênfase6 4" xfId="214"/>
    <cellStyle name="Entrada 2" xfId="57"/>
    <cellStyle name="Entrada 2 2" xfId="215"/>
    <cellStyle name="Entrada 3" xfId="216"/>
    <cellStyle name="Entrada 4" xfId="217"/>
    <cellStyle name="Estilo 1" xfId="218"/>
    <cellStyle name="Euro" xfId="58"/>
    <cellStyle name="Euro 2" xfId="219"/>
    <cellStyle name="Excel Built-in Normal" xfId="59"/>
    <cellStyle name="Excel Built-in Normal 1" xfId="60"/>
    <cellStyle name="Explanatory Text" xfId="61"/>
    <cellStyle name="F2" xfId="220"/>
    <cellStyle name="F3" xfId="221"/>
    <cellStyle name="F4" xfId="222"/>
    <cellStyle name="F5" xfId="223"/>
    <cellStyle name="F6" xfId="224"/>
    <cellStyle name="F7" xfId="225"/>
    <cellStyle name="F8" xfId="226"/>
    <cellStyle name="Fijo" xfId="227"/>
    <cellStyle name="Financiero" xfId="228"/>
    <cellStyle name="Good" xfId="62"/>
    <cellStyle name="Heading 1" xfId="63"/>
    <cellStyle name="Heading 2" xfId="64"/>
    <cellStyle name="Heading 3" xfId="65"/>
    <cellStyle name="Heading 4" xfId="66"/>
    <cellStyle name="Incorreto 2" xfId="67"/>
    <cellStyle name="Incorreto 2 2" xfId="229"/>
    <cellStyle name="Incorreto 3" xfId="230"/>
    <cellStyle name="Incorreto 4" xfId="231"/>
    <cellStyle name="Indefinido" xfId="68"/>
    <cellStyle name="Input" xfId="69"/>
    <cellStyle name="Linked Cell" xfId="70"/>
    <cellStyle name="Millares [0]_10 AVERIAS MASIVAS + ANT" xfId="232"/>
    <cellStyle name="Millares_10 AVERIAS MASIVAS + ANT" xfId="233"/>
    <cellStyle name="Moeda" xfId="71" builtinId="4"/>
    <cellStyle name="Moeda 2" xfId="72"/>
    <cellStyle name="Moeda 2 2" xfId="234"/>
    <cellStyle name="Moeda 2 2 2" xfId="235"/>
    <cellStyle name="Moeda 2 3" xfId="236"/>
    <cellStyle name="Moeda 3" xfId="73"/>
    <cellStyle name="Moeda 3 2" xfId="237"/>
    <cellStyle name="Moeda 3 2 2" xfId="349"/>
    <cellStyle name="Moeda 3 3" xfId="348"/>
    <cellStyle name="Moeda 4" xfId="126"/>
    <cellStyle name="Moeda 4 2" xfId="238"/>
    <cellStyle name="Moeda 5" xfId="239"/>
    <cellStyle name="Moeda 5 2" xfId="240"/>
    <cellStyle name="Moeda 5 2 2" xfId="350"/>
    <cellStyle name="Moeda 6" xfId="371"/>
    <cellStyle name="Moeda 6 2" xfId="373"/>
    <cellStyle name="Moneda [0]_10 AVERIAS MASIVAS + ANT" xfId="241"/>
    <cellStyle name="Moneda_10 AVERIAS MASIVAS + ANT" xfId="242"/>
    <cellStyle name="Monetario" xfId="243"/>
    <cellStyle name="Neutra 2" xfId="74"/>
    <cellStyle name="Neutra 2 2" xfId="244"/>
    <cellStyle name="Neutra 3" xfId="245"/>
    <cellStyle name="Neutra 4" xfId="246"/>
    <cellStyle name="Neutral" xfId="75"/>
    <cellStyle name="no dec" xfId="247"/>
    <cellStyle name="Normal" xfId="0" builtinId="0"/>
    <cellStyle name="Normal 10" xfId="248"/>
    <cellStyle name="Normal 11" xfId="249"/>
    <cellStyle name="Normal 11 2" xfId="370"/>
    <cellStyle name="Normal 12" xfId="250"/>
    <cellStyle name="Normal 13" xfId="368"/>
    <cellStyle name="Normal 13 2" xfId="369"/>
    <cellStyle name="Normal 15" xfId="374"/>
    <cellStyle name="Normal 2" xfId="76"/>
    <cellStyle name="Normal 2 2" xfId="77"/>
    <cellStyle name="Normal 2 2 2" xfId="124"/>
    <cellStyle name="Normal 2 2 2 2" xfId="351"/>
    <cellStyle name="Normal 2 2 3" xfId="251"/>
    <cellStyle name="Normal 2 2 4" xfId="252"/>
    <cellStyle name="Normal 2 3" xfId="253"/>
    <cellStyle name="Normal 3" xfId="78"/>
    <cellStyle name="Normal 3 2" xfId="79"/>
    <cellStyle name="Normal 3 2 2" xfId="254"/>
    <cellStyle name="Normal 3 2 2 2" xfId="353"/>
    <cellStyle name="Normal 3 2 3" xfId="352"/>
    <cellStyle name="Normal 3 3" xfId="255"/>
    <cellStyle name="Normal 3 3 2" xfId="256"/>
    <cellStyle name="Normal 3 3 2 2" xfId="354"/>
    <cellStyle name="Normal 3 3 3" xfId="257"/>
    <cellStyle name="Normal 3 4" xfId="335"/>
    <cellStyle name="Normal 4" xfId="80"/>
    <cellStyle name="Normal 4 2" xfId="258"/>
    <cellStyle name="Normal 4 2 2" xfId="259"/>
    <cellStyle name="Normal 4 2 3" xfId="260"/>
    <cellStyle name="Normal 4 3" xfId="261"/>
    <cellStyle name="Normal 5" xfId="81"/>
    <cellStyle name="Normal 5 2" xfId="262"/>
    <cellStyle name="Normal 5 3" xfId="263"/>
    <cellStyle name="Normal 5 4" xfId="264"/>
    <cellStyle name="Normal 6" xfId="82"/>
    <cellStyle name="Normal 6 2" xfId="265"/>
    <cellStyle name="Normal 7" xfId="83"/>
    <cellStyle name="Normal 7 2" xfId="375"/>
    <cellStyle name="Normal 8" xfId="84"/>
    <cellStyle name="Normal 8 2" xfId="85"/>
    <cellStyle name="Normal 8 2 2" xfId="355"/>
    <cellStyle name="Normal 9" xfId="266"/>
    <cellStyle name="Normal_1° Med. após Rep. 1med-1" xfId="86"/>
    <cellStyle name="Normal_10ª medição após repactuação" xfId="87"/>
    <cellStyle name="Normal_12MED-1 Após Repact" xfId="88"/>
    <cellStyle name="Normal_2ª Mediçao DVOP repactuada (2.500)" xfId="89"/>
    <cellStyle name="Normal_3ª medição 199 após repactuação" xfId="90"/>
    <cellStyle name="Normal_5ª Medição 199" xfId="91"/>
    <cellStyle name="Normal_Cópia de 9 medição 199 após repactuação" xfId="92"/>
    <cellStyle name="Normal_DVOP tabela abril 2000" xfId="93"/>
    <cellStyle name="Normal_Geral" xfId="94"/>
    <cellStyle name="Normal_juara Ponte" xfId="95"/>
    <cellStyle name="Normal_Pesquisa no referencial 10 de maio de 2013" xfId="372"/>
    <cellStyle name="Normal_Saldo até mar 98" xfId="96"/>
    <cellStyle name="Nota 2" xfId="97"/>
    <cellStyle name="Nota 2 2" xfId="267"/>
    <cellStyle name="Nota 3" xfId="268"/>
    <cellStyle name="Nota 4" xfId="269"/>
    <cellStyle name="Nota 4 2" xfId="356"/>
    <cellStyle name="Note" xfId="98"/>
    <cellStyle name="Output" xfId="99"/>
    <cellStyle name="Porcentagem" xfId="100" builtinId="5"/>
    <cellStyle name="Porcentagem 2" xfId="101"/>
    <cellStyle name="Porcentagem 2 2" xfId="129"/>
    <cellStyle name="Porcentagem 2 2 2" xfId="270"/>
    <cellStyle name="Porcentagem 2 2 3" xfId="271"/>
    <cellStyle name="Porcentagem 2 3" xfId="272"/>
    <cellStyle name="Porcentagem 2 4" xfId="273"/>
    <cellStyle name="Porcentagem 3" xfId="102"/>
    <cellStyle name="Porcentagem 3 2" xfId="274"/>
    <cellStyle name="Porcentagem 3 2 2" xfId="275"/>
    <cellStyle name="Porcentagem 3 2 3" xfId="276"/>
    <cellStyle name="Porcentagem 3 3" xfId="277"/>
    <cellStyle name="Porcentagem 4" xfId="103"/>
    <cellStyle name="Porcentagem 4 2" xfId="278"/>
    <cellStyle name="Porcentagem 4 3" xfId="125"/>
    <cellStyle name="Porcentagem 5" xfId="127"/>
    <cellStyle name="Porcentagem 5 2" xfId="279"/>
    <cellStyle name="Porcentagem 5 2 2" xfId="358"/>
    <cellStyle name="Porcentagem 5 3" xfId="357"/>
    <cellStyle name="Porcentagem 6" xfId="280"/>
    <cellStyle name="Porcentagem 6 2" xfId="359"/>
    <cellStyle name="Porcentaje" xfId="281"/>
    <cellStyle name="RM" xfId="282"/>
    <cellStyle name="Saída 2" xfId="104"/>
    <cellStyle name="Saída 2 2" xfId="283"/>
    <cellStyle name="Saída 3" xfId="284"/>
    <cellStyle name="Saída 4" xfId="285"/>
    <cellStyle name="Separador de milhares 2" xfId="105"/>
    <cellStyle name="Separador de milhares 2 2" xfId="106"/>
    <cellStyle name="Separador de milhares 2 2 2" xfId="286"/>
    <cellStyle name="Separador de milhares 2 2 3" xfId="287"/>
    <cellStyle name="Separador de milhares 2 3" xfId="288"/>
    <cellStyle name="Separador de milhares 2 3 2" xfId="289"/>
    <cellStyle name="Separador de milhares 2 3 3" xfId="290"/>
    <cellStyle name="Separador de milhares 3" xfId="107"/>
    <cellStyle name="Separador de milhares 3 2" xfId="291"/>
    <cellStyle name="Separador de milhares 3 2 2" xfId="292"/>
    <cellStyle name="Separador de milhares 4" xfId="108"/>
    <cellStyle name="Separador de milhares 4 2" xfId="293"/>
    <cellStyle name="Separador de milhares 5" xfId="128"/>
    <cellStyle name="TableStyleLight1" xfId="294"/>
    <cellStyle name="Texto de Aviso 2" xfId="109"/>
    <cellStyle name="Texto de Aviso 3" xfId="295"/>
    <cellStyle name="Texto Explicativo 2" xfId="110"/>
    <cellStyle name="Texto Explicativo 3" xfId="296"/>
    <cellStyle name="Title" xfId="111"/>
    <cellStyle name="Título 1 1" xfId="112"/>
    <cellStyle name="Título 1 1 2" xfId="297"/>
    <cellStyle name="Título 1 2" xfId="113"/>
    <cellStyle name="Título 1 2 2" xfId="298"/>
    <cellStyle name="Título 1 3" xfId="299"/>
    <cellStyle name="Título 1 4" xfId="300"/>
    <cellStyle name="Título 2 2" xfId="114"/>
    <cellStyle name="Título 2 2 2" xfId="301"/>
    <cellStyle name="Título 2 3" xfId="302"/>
    <cellStyle name="Título 2 4" xfId="303"/>
    <cellStyle name="Título 3 2" xfId="115"/>
    <cellStyle name="Título 3 2 2" xfId="304"/>
    <cellStyle name="Título 3 3" xfId="305"/>
    <cellStyle name="Título 3 4" xfId="306"/>
    <cellStyle name="Título 4 2" xfId="116"/>
    <cellStyle name="Título 4 2 2" xfId="307"/>
    <cellStyle name="Título 4 3" xfId="308"/>
    <cellStyle name="Título 4 4" xfId="309"/>
    <cellStyle name="Título 5" xfId="117"/>
    <cellStyle name="Título 5 2" xfId="310"/>
    <cellStyle name="Título 6" xfId="311"/>
    <cellStyle name="Título 6 2" xfId="312"/>
    <cellStyle name="Total 2" xfId="118"/>
    <cellStyle name="Total 2 2" xfId="313"/>
    <cellStyle name="Total 3" xfId="314"/>
    <cellStyle name="Total 4" xfId="315"/>
    <cellStyle name="Vírgula" xfId="119" builtinId="3"/>
    <cellStyle name="Vírgula 2" xfId="120"/>
    <cellStyle name="Vírgula 2 2" xfId="316"/>
    <cellStyle name="Vírgula 2 2 2" xfId="317"/>
    <cellStyle name="Vírgula 2 2 2 2" xfId="360"/>
    <cellStyle name="Vírgula 2 2 3" xfId="318"/>
    <cellStyle name="Vírgula 2 2 3 2" xfId="361"/>
    <cellStyle name="Vírgula 2 3" xfId="319"/>
    <cellStyle name="Vírgula 2 3 2" xfId="320"/>
    <cellStyle name="Vírgula 2 3 2 2" xfId="362"/>
    <cellStyle name="Vírgula 2 4" xfId="321"/>
    <cellStyle name="Vírgula 2 5" xfId="322"/>
    <cellStyle name="Vírgula 3" xfId="121"/>
    <cellStyle name="Vírgula 3 2" xfId="122"/>
    <cellStyle name="Vírgula 3 2 2" xfId="323"/>
    <cellStyle name="Vírgula 3 2 2 2" xfId="324"/>
    <cellStyle name="Vírgula 3 2 2 2 2" xfId="364"/>
    <cellStyle name="Vírgula 3 2 3" xfId="325"/>
    <cellStyle name="Vírgula 3 2 4" xfId="326"/>
    <cellStyle name="Vírgula 3 2 5" xfId="363"/>
    <cellStyle name="Vírgula 3 3" xfId="327"/>
    <cellStyle name="Vírgula 3 3 2" xfId="365"/>
    <cellStyle name="Vírgula 4" xfId="328"/>
    <cellStyle name="Vírgula 4 2" xfId="329"/>
    <cellStyle name="Vírgula 4 3" xfId="330"/>
    <cellStyle name="Vírgula 5" xfId="331"/>
    <cellStyle name="Vírgula 5 2" xfId="332"/>
    <cellStyle name="Vírgula 6" xfId="333"/>
    <cellStyle name="Vírgula 6 2" xfId="366"/>
    <cellStyle name="Vírgula 7" xfId="334"/>
    <cellStyle name="Vírgula 7 2" xfId="367"/>
    <cellStyle name="Warning Text" xfId="123"/>
  </cellStyles>
  <dxfs count="4">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5</xdr:row>
      <xdr:rowOff>0</xdr:rowOff>
    </xdr:from>
    <xdr:to>
      <xdr:col>7</xdr:col>
      <xdr:colOff>0</xdr:colOff>
      <xdr:row>5</xdr:row>
      <xdr:rowOff>0</xdr:rowOff>
    </xdr:to>
    <xdr:sp macro="" textlink="">
      <xdr:nvSpPr>
        <xdr:cNvPr id="955322" name="Line 2"/>
        <xdr:cNvSpPr>
          <a:spLocks noChangeShapeType="1"/>
        </xdr:cNvSpPr>
      </xdr:nvSpPr>
      <xdr:spPr bwMode="auto">
        <a:xfrm>
          <a:off x="7353300" y="1457325"/>
          <a:ext cx="0" cy="0"/>
        </a:xfrm>
        <a:prstGeom prst="line">
          <a:avLst/>
        </a:prstGeom>
        <a:noFill/>
        <a:ln w="9525">
          <a:solidFill>
            <a:srgbClr val="000000"/>
          </a:solidFill>
          <a:round/>
          <a:headEnd/>
          <a:tailEnd/>
        </a:ln>
      </xdr:spPr>
    </xdr:sp>
    <xdr:clientData/>
  </xdr:twoCellAnchor>
  <xdr:twoCellAnchor>
    <xdr:from>
      <xdr:col>7</xdr:col>
      <xdr:colOff>0</xdr:colOff>
      <xdr:row>11</xdr:row>
      <xdr:rowOff>0</xdr:rowOff>
    </xdr:from>
    <xdr:to>
      <xdr:col>7</xdr:col>
      <xdr:colOff>0</xdr:colOff>
      <xdr:row>11</xdr:row>
      <xdr:rowOff>0</xdr:rowOff>
    </xdr:to>
    <xdr:sp macro="" textlink="">
      <xdr:nvSpPr>
        <xdr:cNvPr id="955323" name="Line 3"/>
        <xdr:cNvSpPr>
          <a:spLocks noChangeShapeType="1"/>
        </xdr:cNvSpPr>
      </xdr:nvSpPr>
      <xdr:spPr bwMode="auto">
        <a:xfrm>
          <a:off x="7353300" y="23717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4" name="Line 4"/>
        <xdr:cNvSpPr>
          <a:spLocks noChangeShapeType="1"/>
        </xdr:cNvSpPr>
      </xdr:nvSpPr>
      <xdr:spPr bwMode="auto">
        <a:xfrm flipV="1">
          <a:off x="7353300" y="48101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5" name="Line 5"/>
        <xdr:cNvSpPr>
          <a:spLocks noChangeShapeType="1"/>
        </xdr:cNvSpPr>
      </xdr:nvSpPr>
      <xdr:spPr bwMode="auto">
        <a:xfrm>
          <a:off x="7353300" y="48101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6" name="Line 6"/>
        <xdr:cNvSpPr>
          <a:spLocks noChangeShapeType="1"/>
        </xdr:cNvSpPr>
      </xdr:nvSpPr>
      <xdr:spPr bwMode="auto">
        <a:xfrm>
          <a:off x="7353300" y="481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7" name="Line 7"/>
        <xdr:cNvSpPr>
          <a:spLocks noChangeShapeType="1"/>
        </xdr:cNvSpPr>
      </xdr:nvSpPr>
      <xdr:spPr bwMode="auto">
        <a:xfrm flipV="1">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8" name="Line 8"/>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9" name="Line 9"/>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0" name="Line 10"/>
        <xdr:cNvSpPr>
          <a:spLocks noChangeShapeType="1"/>
        </xdr:cNvSpPr>
      </xdr:nvSpPr>
      <xdr:spPr bwMode="auto">
        <a:xfrm flipV="1">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1" name="Line 11"/>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2" name="Line 12"/>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3" name="Line 13"/>
        <xdr:cNvSpPr>
          <a:spLocks noChangeShapeType="1"/>
        </xdr:cNvSpPr>
      </xdr:nvSpPr>
      <xdr:spPr bwMode="auto">
        <a:xfrm flipV="1">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4" name="Line 14"/>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5" name="Line 15"/>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6" name="Line 16"/>
        <xdr:cNvSpPr>
          <a:spLocks noChangeShapeType="1"/>
        </xdr:cNvSpPr>
      </xdr:nvSpPr>
      <xdr:spPr bwMode="auto">
        <a:xfrm flipV="1">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7" name="Line 17"/>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8" name="Line 18"/>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39" name="Line 19"/>
        <xdr:cNvSpPr>
          <a:spLocks noChangeShapeType="1"/>
        </xdr:cNvSpPr>
      </xdr:nvSpPr>
      <xdr:spPr bwMode="auto">
        <a:xfrm flipV="1">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0" name="Line 20"/>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1" name="Line 21"/>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2" name="Line 22"/>
        <xdr:cNvSpPr>
          <a:spLocks noChangeShapeType="1"/>
        </xdr:cNvSpPr>
      </xdr:nvSpPr>
      <xdr:spPr bwMode="auto">
        <a:xfrm flipV="1">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3" name="Line 23"/>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4" name="Line 24"/>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5" name="Line 25"/>
        <xdr:cNvSpPr>
          <a:spLocks noChangeShapeType="1"/>
        </xdr:cNvSpPr>
      </xdr:nvSpPr>
      <xdr:spPr bwMode="auto">
        <a:xfrm flipV="1">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6" name="Line 26"/>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7" name="Line 27"/>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8" name="Line 28"/>
        <xdr:cNvSpPr>
          <a:spLocks noChangeShapeType="1"/>
        </xdr:cNvSpPr>
      </xdr:nvSpPr>
      <xdr:spPr bwMode="auto">
        <a:xfrm flipV="1">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9" name="Line 29"/>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50" name="Line 30"/>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1" name="Line 31"/>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2" name="Line 3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3" name="Line 3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4" name="Line 34"/>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5" name="Line 3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6" name="Line 3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7" name="Line 37"/>
        <xdr:cNvSpPr>
          <a:spLocks noChangeShapeType="1"/>
        </xdr:cNvSpPr>
      </xdr:nvSpPr>
      <xdr:spPr bwMode="auto">
        <a:xfrm flipV="1">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8" name="Line 38"/>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9" name="Line 39"/>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0" name="Line 40"/>
        <xdr:cNvSpPr>
          <a:spLocks noChangeShapeType="1"/>
        </xdr:cNvSpPr>
      </xdr:nvSpPr>
      <xdr:spPr bwMode="auto">
        <a:xfrm flipV="1">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1" name="Line 41"/>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2" name="Line 42"/>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3" name="Line 49"/>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4" name="Line 50"/>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5" name="Line 51"/>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6" name="Line 52"/>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7" name="Line 53"/>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8" name="Line 54"/>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9" name="Line 55"/>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0" name="Line 56"/>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1" name="Line 57"/>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2" name="Line 58"/>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3" name="Line 59"/>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4" name="Line 60"/>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5" name="Line 62"/>
        <xdr:cNvSpPr>
          <a:spLocks noChangeShapeType="1"/>
        </xdr:cNvSpPr>
      </xdr:nvSpPr>
      <xdr:spPr bwMode="auto">
        <a:xfrm flipV="1">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6" name="Line 63"/>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7" name="Line 64"/>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8" name="Line 65"/>
        <xdr:cNvSpPr>
          <a:spLocks noChangeShapeType="1"/>
        </xdr:cNvSpPr>
      </xdr:nvSpPr>
      <xdr:spPr bwMode="auto">
        <a:xfrm flipV="1">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9" name="Line 66"/>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80" name="Line 67"/>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1" name="Line 68"/>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2" name="Line 69"/>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3" name="Line 70"/>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4" name="Line 71"/>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5" name="Line 7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6" name="Line 7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7" name="Line 74"/>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8" name="Line 7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9" name="Line 7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90" name="Line 77"/>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91" name="Line 78"/>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6" name="Line 79"/>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7" name="Line 80"/>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8" name="Line 81"/>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9" name="Line 8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0" name="Line 83"/>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1" name="Line 84"/>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2" name="Line 8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3" name="Line 86"/>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4" name="Line 87"/>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5" name="Line 88"/>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6" name="Line 89"/>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7" name="Line 90"/>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8" name="Line 91"/>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9" name="Line 92"/>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0" name="Line 9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1" name="Line 94"/>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2" name="Line 95"/>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3" name="Line 9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4" name="Line 97"/>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editAs="oneCell">
    <xdr:from>
      <xdr:col>1</xdr:col>
      <xdr:colOff>133350</xdr:colOff>
      <xdr:row>1</xdr:row>
      <xdr:rowOff>9525</xdr:rowOff>
    </xdr:from>
    <xdr:to>
      <xdr:col>1</xdr:col>
      <xdr:colOff>590550</xdr:colOff>
      <xdr:row>2</xdr:row>
      <xdr:rowOff>238125</xdr:rowOff>
    </xdr:to>
    <xdr:pic>
      <xdr:nvPicPr>
        <xdr:cNvPr id="961555" name="Picture 139"/>
        <xdr:cNvPicPr>
          <a:picLocks noChangeAspect="1" noChangeArrowheads="1"/>
        </xdr:cNvPicPr>
      </xdr:nvPicPr>
      <xdr:blipFill>
        <a:blip xmlns:r="http://schemas.openxmlformats.org/officeDocument/2006/relationships" r:embed="rId1"/>
        <a:srcRect/>
        <a:stretch>
          <a:fillRect/>
        </a:stretch>
      </xdr:blipFill>
      <xdr:spPr bwMode="auto">
        <a:xfrm>
          <a:off x="495300" y="161925"/>
          <a:ext cx="457200" cy="4762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35</xdr:row>
      <xdr:rowOff>0</xdr:rowOff>
    </xdr:from>
    <xdr:to>
      <xdr:col>5</xdr:col>
      <xdr:colOff>0</xdr:colOff>
      <xdr:row>35</xdr:row>
      <xdr:rowOff>0</xdr:rowOff>
    </xdr:to>
    <xdr:sp macro="" textlink="">
      <xdr:nvSpPr>
        <xdr:cNvPr id="957864" name="Line 1"/>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65" name="Line 2"/>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66" name="Line 3"/>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67" name="Line 4"/>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68" name="Line 5"/>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69" name="Line 6"/>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0" name="Line 7"/>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1" name="Line 8"/>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2" name="Line 9"/>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3" name="Line 10"/>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4" name="Line 11"/>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5" name="Line 12"/>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6" name="Line 13"/>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7" name="Line 14"/>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8" name="Line 15"/>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9" name="Line 16"/>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0" name="Line 17"/>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1" name="Line 18"/>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2" name="Line 19"/>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3" name="Line 20"/>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4" name="Line 21"/>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5" name="Line 22"/>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6" name="Line 23"/>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7" name="Line 24"/>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8" name="Line 25"/>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9" name="Line 26"/>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0" name="Line 27"/>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1" name="Line 28"/>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2" name="Line 29"/>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3" name="Line 30"/>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4" name="Line 31"/>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5" name="Line 32"/>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6" name="Line 33"/>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7" name="Line 34"/>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8" name="Line 35"/>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9" name="Line 36"/>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900" name="Line 37"/>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901" name="Line 38"/>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902" name="Line 39"/>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editAs="oneCell">
    <xdr:from>
      <xdr:col>1</xdr:col>
      <xdr:colOff>76200</xdr:colOff>
      <xdr:row>1</xdr:row>
      <xdr:rowOff>19050</xdr:rowOff>
    </xdr:from>
    <xdr:to>
      <xdr:col>2</xdr:col>
      <xdr:colOff>438150</xdr:colOff>
      <xdr:row>3</xdr:row>
      <xdr:rowOff>180975</xdr:rowOff>
    </xdr:to>
    <xdr:pic>
      <xdr:nvPicPr>
        <xdr:cNvPr id="957903" name="Picture 40"/>
        <xdr:cNvPicPr>
          <a:picLocks noChangeAspect="1" noChangeArrowheads="1"/>
        </xdr:cNvPicPr>
      </xdr:nvPicPr>
      <xdr:blipFill>
        <a:blip xmlns:r="http://schemas.openxmlformats.org/officeDocument/2006/relationships" r:embed="rId1"/>
        <a:srcRect/>
        <a:stretch>
          <a:fillRect/>
        </a:stretch>
      </xdr:blipFill>
      <xdr:spPr bwMode="auto">
        <a:xfrm>
          <a:off x="990600" y="171450"/>
          <a:ext cx="866775" cy="542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3</xdr:col>
      <xdr:colOff>361950</xdr:colOff>
      <xdr:row>2</xdr:row>
      <xdr:rowOff>247650</xdr:rowOff>
    </xdr:to>
    <xdr:pic>
      <xdr:nvPicPr>
        <xdr:cNvPr id="923699" name="Picture 41"/>
        <xdr:cNvPicPr>
          <a:picLocks noChangeAspect="1" noChangeArrowheads="1"/>
        </xdr:cNvPicPr>
      </xdr:nvPicPr>
      <xdr:blipFill>
        <a:blip xmlns:r="http://schemas.openxmlformats.org/officeDocument/2006/relationships" r:embed="rId1"/>
        <a:srcRect/>
        <a:stretch>
          <a:fillRect/>
        </a:stretch>
      </xdr:blipFill>
      <xdr:spPr bwMode="auto">
        <a:xfrm>
          <a:off x="771525" y="209550"/>
          <a:ext cx="866775" cy="485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66676</xdr:colOff>
      <xdr:row>0</xdr:row>
      <xdr:rowOff>47625</xdr:rowOff>
    </xdr:from>
    <xdr:to>
      <xdr:col>0</xdr:col>
      <xdr:colOff>831167</xdr:colOff>
      <xdr:row>1</xdr:row>
      <xdr:rowOff>228600</xdr:rowOff>
    </xdr:to>
    <xdr:pic>
      <xdr:nvPicPr>
        <xdr:cNvPr id="943141" name="Imagem 1" descr="Sorriso"/>
        <xdr:cNvPicPr>
          <a:picLocks noChangeAspect="1" noChangeArrowheads="1"/>
        </xdr:cNvPicPr>
      </xdr:nvPicPr>
      <xdr:blipFill>
        <a:blip xmlns:r="http://schemas.openxmlformats.org/officeDocument/2006/relationships" r:embed="rId1"/>
        <a:srcRect/>
        <a:stretch>
          <a:fillRect/>
        </a:stretch>
      </xdr:blipFill>
      <xdr:spPr bwMode="auto">
        <a:xfrm>
          <a:off x="66676" y="47625"/>
          <a:ext cx="764491" cy="7048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52917</xdr:colOff>
      <xdr:row>0</xdr:row>
      <xdr:rowOff>31749</xdr:rowOff>
    </xdr:from>
    <xdr:to>
      <xdr:col>1</xdr:col>
      <xdr:colOff>31994</xdr:colOff>
      <xdr:row>0</xdr:row>
      <xdr:rowOff>910166</xdr:rowOff>
    </xdr:to>
    <xdr:pic>
      <xdr:nvPicPr>
        <xdr:cNvPr id="3" name="Imagem 1" descr="Sorriso"/>
        <xdr:cNvPicPr>
          <a:picLocks noChangeAspect="1" noChangeArrowheads="1"/>
        </xdr:cNvPicPr>
      </xdr:nvPicPr>
      <xdr:blipFill>
        <a:blip xmlns:r="http://schemas.openxmlformats.org/officeDocument/2006/relationships" r:embed="rId1"/>
        <a:srcRect/>
        <a:stretch>
          <a:fillRect/>
        </a:stretch>
      </xdr:blipFill>
      <xdr:spPr bwMode="auto">
        <a:xfrm>
          <a:off x="52917" y="31749"/>
          <a:ext cx="952744" cy="878417"/>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31</xdr:row>
      <xdr:rowOff>0</xdr:rowOff>
    </xdr:from>
    <xdr:to>
      <xdr:col>7</xdr:col>
      <xdr:colOff>0</xdr:colOff>
      <xdr:row>31</xdr:row>
      <xdr:rowOff>0</xdr:rowOff>
    </xdr:to>
    <xdr:sp macro="" textlink="">
      <xdr:nvSpPr>
        <xdr:cNvPr id="932398" name="Line 1"/>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399" name="Line 4"/>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0" name="Line 7"/>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1" name="Line 10"/>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2" name="Line 13"/>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3" name="Line 16"/>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4" name="Line 19"/>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5" name="Line 22"/>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6" name="Line 25"/>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7" name="Line 28"/>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8" name="Line 31"/>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9" name="Line 34"/>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10" name="Line 37"/>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47625</xdr:rowOff>
    </xdr:from>
    <xdr:to>
      <xdr:col>3</xdr:col>
      <xdr:colOff>361950</xdr:colOff>
      <xdr:row>3</xdr:row>
      <xdr:rowOff>152400</xdr:rowOff>
    </xdr:to>
    <xdr:pic>
      <xdr:nvPicPr>
        <xdr:cNvPr id="932411" name="Picture 41"/>
        <xdr:cNvPicPr>
          <a:picLocks noChangeAspect="1" noChangeArrowheads="1"/>
        </xdr:cNvPicPr>
      </xdr:nvPicPr>
      <xdr:blipFill>
        <a:blip xmlns:r="http://schemas.openxmlformats.org/officeDocument/2006/relationships" r:embed="rId1"/>
        <a:srcRect/>
        <a:stretch>
          <a:fillRect/>
        </a:stretch>
      </xdr:blipFill>
      <xdr:spPr bwMode="auto">
        <a:xfrm>
          <a:off x="1219200" y="200025"/>
          <a:ext cx="866775" cy="4857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35</xdr:row>
      <xdr:rowOff>0</xdr:rowOff>
    </xdr:from>
    <xdr:to>
      <xdr:col>7</xdr:col>
      <xdr:colOff>0</xdr:colOff>
      <xdr:row>35</xdr:row>
      <xdr:rowOff>0</xdr:rowOff>
    </xdr:to>
    <xdr:sp macro="" textlink="">
      <xdr:nvSpPr>
        <xdr:cNvPr id="933422" name="Line 1"/>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3" name="Line 2"/>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4" name="Line 3"/>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5" name="Line 4"/>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6" name="Line 5"/>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7" name="Line 6"/>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8" name="Line 7"/>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9" name="Line 8"/>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0" name="Line 9"/>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1" name="Line 10"/>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2" name="Line 11"/>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3" name="Line 12"/>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4" name="Line 13"/>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38100</xdr:rowOff>
    </xdr:from>
    <xdr:to>
      <xdr:col>3</xdr:col>
      <xdr:colOff>361950</xdr:colOff>
      <xdr:row>2</xdr:row>
      <xdr:rowOff>238125</xdr:rowOff>
    </xdr:to>
    <xdr:pic>
      <xdr:nvPicPr>
        <xdr:cNvPr id="933435" name="Picture 15"/>
        <xdr:cNvPicPr>
          <a:picLocks noChangeAspect="1" noChangeArrowheads="1"/>
        </xdr:cNvPicPr>
      </xdr:nvPicPr>
      <xdr:blipFill>
        <a:blip xmlns:r="http://schemas.openxmlformats.org/officeDocument/2006/relationships" r:embed="rId1"/>
        <a:srcRect/>
        <a:stretch>
          <a:fillRect/>
        </a:stretch>
      </xdr:blipFill>
      <xdr:spPr bwMode="auto">
        <a:xfrm>
          <a:off x="771525" y="200025"/>
          <a:ext cx="866775" cy="4857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0</xdr:colOff>
      <xdr:row>41</xdr:row>
      <xdr:rowOff>0</xdr:rowOff>
    </xdr:to>
    <xdr:sp macro="" textlink="">
      <xdr:nvSpPr>
        <xdr:cNvPr id="934446" name="Line 1"/>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7" name="Line 2"/>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8" name="Line 3"/>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9" name="Line 4"/>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0" name="Line 5"/>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1" name="Line 6"/>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2" name="Line 7"/>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3" name="Line 8"/>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4" name="Line 9"/>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5" name="Line 10"/>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6" name="Line 11"/>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7" name="Line 12"/>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8" name="Line 13"/>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4459" name="Picture 15"/>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40</xdr:row>
      <xdr:rowOff>0</xdr:rowOff>
    </xdr:from>
    <xdr:to>
      <xdr:col>7</xdr:col>
      <xdr:colOff>0</xdr:colOff>
      <xdr:row>40</xdr:row>
      <xdr:rowOff>0</xdr:rowOff>
    </xdr:to>
    <xdr:sp macro="" textlink="">
      <xdr:nvSpPr>
        <xdr:cNvPr id="935470" name="Line 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1" name="Line 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2" name="Line 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3" name="Line 4"/>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4" name="Line 5"/>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5" name="Line 6"/>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6" name="Line 7"/>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7" name="Line 8"/>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8" name="Line 9"/>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9" name="Line 10"/>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0" name="Line 1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1" name="Line 1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2" name="Line 1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5483" name="Picture 14"/>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40</xdr:row>
      <xdr:rowOff>0</xdr:rowOff>
    </xdr:from>
    <xdr:to>
      <xdr:col>7</xdr:col>
      <xdr:colOff>0</xdr:colOff>
      <xdr:row>40</xdr:row>
      <xdr:rowOff>0</xdr:rowOff>
    </xdr:to>
    <xdr:sp macro="" textlink="">
      <xdr:nvSpPr>
        <xdr:cNvPr id="936494" name="Line 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5" name="Line 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6" name="Line 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7" name="Line 4"/>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8" name="Line 5"/>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9" name="Line 6"/>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0" name="Line 7"/>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1" name="Line 8"/>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2" name="Line 9"/>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3" name="Line 10"/>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4" name="Line 1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5" name="Line 1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6" name="Line 1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6507" name="Picture 14"/>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45</xdr:row>
      <xdr:rowOff>0</xdr:rowOff>
    </xdr:from>
    <xdr:to>
      <xdr:col>7</xdr:col>
      <xdr:colOff>0</xdr:colOff>
      <xdr:row>45</xdr:row>
      <xdr:rowOff>0</xdr:rowOff>
    </xdr:to>
    <xdr:sp macro="" textlink="">
      <xdr:nvSpPr>
        <xdr:cNvPr id="958888" name="Line 1"/>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89" name="Line 2"/>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0" name="Line 3"/>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1" name="Line 4"/>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2" name="Line 5"/>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3" name="Line 6"/>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4" name="Line 7"/>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5" name="Line 8"/>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6" name="Line 9"/>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7" name="Line 10"/>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8" name="Line 11"/>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9" name="Line 12"/>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900" name="Line 13"/>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editAs="oneCell">
    <xdr:from>
      <xdr:col>3</xdr:col>
      <xdr:colOff>38100</xdr:colOff>
      <xdr:row>1</xdr:row>
      <xdr:rowOff>38100</xdr:rowOff>
    </xdr:from>
    <xdr:to>
      <xdr:col>4</xdr:col>
      <xdr:colOff>495300</xdr:colOff>
      <xdr:row>3</xdr:row>
      <xdr:rowOff>142875</xdr:rowOff>
    </xdr:to>
    <xdr:pic>
      <xdr:nvPicPr>
        <xdr:cNvPr id="958901" name="Figura 41"/>
        <xdr:cNvPicPr>
          <a:picLocks noChangeAspect="1" noChangeArrowheads="1"/>
        </xdr:cNvPicPr>
      </xdr:nvPicPr>
      <xdr:blipFill>
        <a:blip xmlns:r="http://schemas.openxmlformats.org/officeDocument/2006/relationships" r:embed="rId1"/>
        <a:srcRect/>
        <a:stretch>
          <a:fillRect/>
        </a:stretch>
      </xdr:blipFill>
      <xdr:spPr bwMode="auto">
        <a:xfrm>
          <a:off x="371475" y="190500"/>
          <a:ext cx="904875" cy="457200"/>
        </a:xfrm>
        <a:prstGeom prst="rect">
          <a:avLst/>
        </a:prstGeom>
        <a:solidFill>
          <a:srgbClr val="FFFFFF"/>
        </a:solidFill>
        <a:ln w="1">
          <a:noFill/>
          <a:miter lim="800000"/>
          <a:headEnd/>
          <a:tailEnd/>
        </a:ln>
      </xdr:spPr>
    </xdr:pic>
    <xdr:clientData/>
  </xdr:twoCellAnchor>
  <xdr:twoCellAnchor>
    <xdr:from>
      <xdr:col>7</xdr:col>
      <xdr:colOff>0</xdr:colOff>
      <xdr:row>37</xdr:row>
      <xdr:rowOff>0</xdr:rowOff>
    </xdr:from>
    <xdr:to>
      <xdr:col>7</xdr:col>
      <xdr:colOff>0</xdr:colOff>
      <xdr:row>37</xdr:row>
      <xdr:rowOff>0</xdr:rowOff>
    </xdr:to>
    <xdr:sp macro="" textlink="">
      <xdr:nvSpPr>
        <xdr:cNvPr id="958902" name="Line 1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3" name="Line 1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4" name="Line 1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5" name="Line 1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6" name="Line 1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7" name="Line 2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8" name="Line 21"/>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9" name="Line 22"/>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0" name="Line 23"/>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1" name="Line 24"/>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2" name="Line 2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3" name="Line 2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4" name="Line 2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5" name="Line 2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6" name="Line 2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7" name="Line 3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8" name="Line 31"/>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9" name="Line 32"/>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0" name="Line 33"/>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1" name="Line 34"/>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2" name="Line 3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3" name="Line 3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4" name="Line 3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5" name="Line 3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6" name="Line 3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7" name="Line 4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76</xdr:row>
      <xdr:rowOff>0</xdr:rowOff>
    </xdr:from>
    <xdr:to>
      <xdr:col>6</xdr:col>
      <xdr:colOff>0</xdr:colOff>
      <xdr:row>76</xdr:row>
      <xdr:rowOff>0</xdr:rowOff>
    </xdr:to>
    <xdr:sp macro="" textlink="">
      <xdr:nvSpPr>
        <xdr:cNvPr id="850824" name="Line 1"/>
        <xdr:cNvSpPr>
          <a:spLocks noChangeShapeType="1"/>
        </xdr:cNvSpPr>
      </xdr:nvSpPr>
      <xdr:spPr bwMode="auto">
        <a:xfrm flipV="1">
          <a:off x="7219950" y="11658600"/>
          <a:ext cx="0" cy="0"/>
        </a:xfrm>
        <a:prstGeom prst="line">
          <a:avLst/>
        </a:prstGeom>
        <a:noFill/>
        <a:ln w="9525">
          <a:solidFill>
            <a:srgbClr val="000000"/>
          </a:solidFill>
          <a:round/>
          <a:headEnd/>
          <a:tailEnd/>
        </a:ln>
      </xdr:spPr>
    </xdr:sp>
    <xdr:clientData/>
  </xdr:twoCellAnchor>
  <xdr:twoCellAnchor>
    <xdr:from>
      <xdr:col>6</xdr:col>
      <xdr:colOff>0</xdr:colOff>
      <xdr:row>76</xdr:row>
      <xdr:rowOff>0</xdr:rowOff>
    </xdr:from>
    <xdr:to>
      <xdr:col>6</xdr:col>
      <xdr:colOff>0</xdr:colOff>
      <xdr:row>76</xdr:row>
      <xdr:rowOff>0</xdr:rowOff>
    </xdr:to>
    <xdr:sp macro="" textlink="">
      <xdr:nvSpPr>
        <xdr:cNvPr id="850825" name="Line 2"/>
        <xdr:cNvSpPr>
          <a:spLocks noChangeShapeType="1"/>
        </xdr:cNvSpPr>
      </xdr:nvSpPr>
      <xdr:spPr bwMode="auto">
        <a:xfrm flipV="1">
          <a:off x="7219950" y="116586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6" name="Line 3"/>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7" name="Line 4"/>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8" name="Line 5"/>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84</xdr:row>
      <xdr:rowOff>66675</xdr:rowOff>
    </xdr:from>
    <xdr:to>
      <xdr:col>6</xdr:col>
      <xdr:colOff>0</xdr:colOff>
      <xdr:row>84</xdr:row>
      <xdr:rowOff>66675</xdr:rowOff>
    </xdr:to>
    <xdr:sp macro="" textlink="">
      <xdr:nvSpPr>
        <xdr:cNvPr id="850829" name="Line 6"/>
        <xdr:cNvSpPr>
          <a:spLocks noChangeShapeType="1"/>
        </xdr:cNvSpPr>
      </xdr:nvSpPr>
      <xdr:spPr bwMode="auto">
        <a:xfrm>
          <a:off x="7219950" y="12696825"/>
          <a:ext cx="0" cy="0"/>
        </a:xfrm>
        <a:prstGeom prst="line">
          <a:avLst/>
        </a:prstGeom>
        <a:noFill/>
        <a:ln w="9525">
          <a:solidFill>
            <a:srgbClr val="000000"/>
          </a:solidFill>
          <a:round/>
          <a:headEnd/>
          <a:tailEnd/>
        </a:ln>
      </xdr:spPr>
    </xdr:sp>
    <xdr:clientData/>
  </xdr:twoCellAnchor>
  <xdr:twoCellAnchor>
    <xdr:from>
      <xdr:col>5</xdr:col>
      <xdr:colOff>485775</xdr:colOff>
      <xdr:row>4</xdr:row>
      <xdr:rowOff>133350</xdr:rowOff>
    </xdr:from>
    <xdr:to>
      <xdr:col>6</xdr:col>
      <xdr:colOff>95250</xdr:colOff>
      <xdr:row>10</xdr:row>
      <xdr:rowOff>9525</xdr:rowOff>
    </xdr:to>
    <xdr:sp macro="" textlink="">
      <xdr:nvSpPr>
        <xdr:cNvPr id="850830" name="AutoShape 7"/>
        <xdr:cNvSpPr>
          <a:spLocks/>
        </xdr:cNvSpPr>
      </xdr:nvSpPr>
      <xdr:spPr bwMode="auto">
        <a:xfrm>
          <a:off x="6972300" y="895350"/>
          <a:ext cx="342900" cy="819150"/>
        </a:xfrm>
        <a:prstGeom prst="leftBrace">
          <a:avLst>
            <a:gd name="adj1" fmla="val 19907"/>
            <a:gd name="adj2" fmla="val 50000"/>
          </a:avLst>
        </a:prstGeom>
        <a:noFill/>
        <a:ln w="9525">
          <a:solidFill>
            <a:srgbClr val="000000"/>
          </a:solidFill>
          <a:round/>
          <a:headEnd/>
          <a:tailEnd/>
        </a:ln>
      </xdr:spPr>
    </xdr:sp>
    <xdr:clientData/>
  </xdr:twoCellAnchor>
  <xdr:twoCellAnchor editAs="oneCell">
    <xdr:from>
      <xdr:col>1</xdr:col>
      <xdr:colOff>85725</xdr:colOff>
      <xdr:row>1</xdr:row>
      <xdr:rowOff>19050</xdr:rowOff>
    </xdr:from>
    <xdr:to>
      <xdr:col>1</xdr:col>
      <xdr:colOff>885825</xdr:colOff>
      <xdr:row>3</xdr:row>
      <xdr:rowOff>171450</xdr:rowOff>
    </xdr:to>
    <xdr:pic>
      <xdr:nvPicPr>
        <xdr:cNvPr id="850831" name="Picture 8"/>
        <xdr:cNvPicPr>
          <a:picLocks noChangeAspect="1" noChangeArrowheads="1"/>
        </xdr:cNvPicPr>
      </xdr:nvPicPr>
      <xdr:blipFill>
        <a:blip xmlns:r="http://schemas.openxmlformats.org/officeDocument/2006/relationships" r:embed="rId1"/>
        <a:srcRect/>
        <a:stretch>
          <a:fillRect/>
        </a:stretch>
      </xdr:blipFill>
      <xdr:spPr bwMode="auto">
        <a:xfrm>
          <a:off x="800100" y="171450"/>
          <a:ext cx="800100" cy="5715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44</xdr:row>
      <xdr:rowOff>0</xdr:rowOff>
    </xdr:from>
    <xdr:to>
      <xdr:col>6</xdr:col>
      <xdr:colOff>0</xdr:colOff>
      <xdr:row>44</xdr:row>
      <xdr:rowOff>0</xdr:rowOff>
    </xdr:to>
    <xdr:sp macro="" textlink="">
      <xdr:nvSpPr>
        <xdr:cNvPr id="937518" name="Line 1"/>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19" name="Line 2"/>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0" name="Line 3"/>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1" name="Line 4"/>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2" name="Line 5"/>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3" name="Line 6"/>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4" name="Line 7"/>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5" name="Line 8"/>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6" name="Line 9"/>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7" name="Line 10"/>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8" name="Line 11"/>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9" name="Line 12"/>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30" name="Line 13"/>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editAs="oneCell">
    <xdr:from>
      <xdr:col>0</xdr:col>
      <xdr:colOff>228600</xdr:colOff>
      <xdr:row>0</xdr:row>
      <xdr:rowOff>38100</xdr:rowOff>
    </xdr:from>
    <xdr:to>
      <xdr:col>2</xdr:col>
      <xdr:colOff>228600</xdr:colOff>
      <xdr:row>2</xdr:row>
      <xdr:rowOff>161925</xdr:rowOff>
    </xdr:to>
    <xdr:pic>
      <xdr:nvPicPr>
        <xdr:cNvPr id="937531" name="Picture 14"/>
        <xdr:cNvPicPr>
          <a:picLocks noChangeAspect="1" noChangeArrowheads="1"/>
        </xdr:cNvPicPr>
      </xdr:nvPicPr>
      <xdr:blipFill>
        <a:blip xmlns:r="http://schemas.openxmlformats.org/officeDocument/2006/relationships" r:embed="rId1"/>
        <a:srcRect/>
        <a:stretch>
          <a:fillRect/>
        </a:stretch>
      </xdr:blipFill>
      <xdr:spPr bwMode="auto">
        <a:xfrm>
          <a:off x="228600" y="38100"/>
          <a:ext cx="561975" cy="5238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33</xdr:row>
      <xdr:rowOff>0</xdr:rowOff>
    </xdr:from>
    <xdr:to>
      <xdr:col>7</xdr:col>
      <xdr:colOff>0</xdr:colOff>
      <xdr:row>33</xdr:row>
      <xdr:rowOff>0</xdr:rowOff>
    </xdr:to>
    <xdr:sp macro="" textlink="">
      <xdr:nvSpPr>
        <xdr:cNvPr id="938542" name="Line 1"/>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3" name="Line 2"/>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4" name="Line 3"/>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5" name="Line 4"/>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6" name="Line 5"/>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7" name="Line 6"/>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8" name="Line 7"/>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9" name="Line 8"/>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0" name="Line 9"/>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1" name="Line 10"/>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2" name="Line 11"/>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3" name="Line 12"/>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4" name="Line 13"/>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28575</xdr:rowOff>
    </xdr:from>
    <xdr:to>
      <xdr:col>3</xdr:col>
      <xdr:colOff>361950</xdr:colOff>
      <xdr:row>3</xdr:row>
      <xdr:rowOff>152400</xdr:rowOff>
    </xdr:to>
    <xdr:pic>
      <xdr:nvPicPr>
        <xdr:cNvPr id="938555" name="Picture 15"/>
        <xdr:cNvPicPr>
          <a:picLocks noChangeAspect="1" noChangeArrowheads="1"/>
        </xdr:cNvPicPr>
      </xdr:nvPicPr>
      <xdr:blipFill>
        <a:blip xmlns:r="http://schemas.openxmlformats.org/officeDocument/2006/relationships" r:embed="rId1"/>
        <a:srcRect/>
        <a:stretch>
          <a:fillRect/>
        </a:stretch>
      </xdr:blipFill>
      <xdr:spPr bwMode="auto">
        <a:xfrm>
          <a:off x="771525" y="180975"/>
          <a:ext cx="866775" cy="4762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0</xdr:colOff>
      <xdr:row>50</xdr:row>
      <xdr:rowOff>0</xdr:rowOff>
    </xdr:from>
    <xdr:to>
      <xdr:col>5</xdr:col>
      <xdr:colOff>0</xdr:colOff>
      <xdr:row>50</xdr:row>
      <xdr:rowOff>0</xdr:rowOff>
    </xdr:to>
    <xdr:sp macro="" textlink="">
      <xdr:nvSpPr>
        <xdr:cNvPr id="879383" name="Line 1"/>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4" name="Line 2"/>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5" name="Line 3"/>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6" name="Line 4"/>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7" name="Line 5"/>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8" name="Line 6"/>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editAs="oneCell">
    <xdr:from>
      <xdr:col>0</xdr:col>
      <xdr:colOff>133350</xdr:colOff>
      <xdr:row>0</xdr:row>
      <xdr:rowOff>28575</xdr:rowOff>
    </xdr:from>
    <xdr:to>
      <xdr:col>2</xdr:col>
      <xdr:colOff>133350</xdr:colOff>
      <xdr:row>2</xdr:row>
      <xdr:rowOff>152400</xdr:rowOff>
    </xdr:to>
    <xdr:pic>
      <xdr:nvPicPr>
        <xdr:cNvPr id="879389" name="Picture 7"/>
        <xdr:cNvPicPr>
          <a:picLocks noChangeAspect="1" noChangeArrowheads="1"/>
        </xdr:cNvPicPr>
      </xdr:nvPicPr>
      <xdr:blipFill>
        <a:blip xmlns:r="http://schemas.openxmlformats.org/officeDocument/2006/relationships" r:embed="rId1"/>
        <a:srcRect/>
        <a:stretch>
          <a:fillRect/>
        </a:stretch>
      </xdr:blipFill>
      <xdr:spPr bwMode="auto">
        <a:xfrm>
          <a:off x="133350" y="28575"/>
          <a:ext cx="561975" cy="5238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42</xdr:row>
      <xdr:rowOff>0</xdr:rowOff>
    </xdr:from>
    <xdr:to>
      <xdr:col>6</xdr:col>
      <xdr:colOff>0</xdr:colOff>
      <xdr:row>42</xdr:row>
      <xdr:rowOff>0</xdr:rowOff>
    </xdr:to>
    <xdr:sp macro="" textlink="">
      <xdr:nvSpPr>
        <xdr:cNvPr id="944573" name="Line 1"/>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4" name="Line 2"/>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5" name="Line 3"/>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6" name="Line 4"/>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7" name="Line 5"/>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8" name="Line 6"/>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9" name="Line 7"/>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0" name="Line 8"/>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1" name="Line 9"/>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2" name="Line 10"/>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3" name="Line 11"/>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4" name="Line 12"/>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editAs="oneCell">
    <xdr:from>
      <xdr:col>0</xdr:col>
      <xdr:colOff>219075</xdr:colOff>
      <xdr:row>0</xdr:row>
      <xdr:rowOff>38100</xdr:rowOff>
    </xdr:from>
    <xdr:to>
      <xdr:col>2</xdr:col>
      <xdr:colOff>219075</xdr:colOff>
      <xdr:row>2</xdr:row>
      <xdr:rowOff>161925</xdr:rowOff>
    </xdr:to>
    <xdr:pic>
      <xdr:nvPicPr>
        <xdr:cNvPr id="944585" name="Picture 13"/>
        <xdr:cNvPicPr>
          <a:picLocks noChangeAspect="1" noChangeArrowheads="1"/>
        </xdr:cNvPicPr>
      </xdr:nvPicPr>
      <xdr:blipFill>
        <a:blip xmlns:r="http://schemas.openxmlformats.org/officeDocument/2006/relationships" r:embed="rId1"/>
        <a:srcRect/>
        <a:stretch>
          <a:fillRect/>
        </a:stretch>
      </xdr:blipFill>
      <xdr:spPr bwMode="auto">
        <a:xfrm>
          <a:off x="219075" y="38100"/>
          <a:ext cx="561975" cy="5238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38</xdr:row>
      <xdr:rowOff>0</xdr:rowOff>
    </xdr:from>
    <xdr:to>
      <xdr:col>7</xdr:col>
      <xdr:colOff>0</xdr:colOff>
      <xdr:row>38</xdr:row>
      <xdr:rowOff>0</xdr:rowOff>
    </xdr:to>
    <xdr:sp macro="" textlink="">
      <xdr:nvSpPr>
        <xdr:cNvPr id="927504" name="Line 1"/>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5" name="Line 2"/>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6" name="Line 3"/>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7" name="Line 4"/>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8" name="Line 5"/>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9" name="Line 6"/>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0" name="Line 7"/>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1" name="Line 8"/>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2" name="Line 9"/>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3" name="Line 10"/>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4" name="Line 11"/>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5" name="Line 12"/>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6" name="Line 13"/>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723900</xdr:colOff>
      <xdr:row>4</xdr:row>
      <xdr:rowOff>133350</xdr:rowOff>
    </xdr:from>
    <xdr:to>
      <xdr:col>8</xdr:col>
      <xdr:colOff>123825</xdr:colOff>
      <xdr:row>9</xdr:row>
      <xdr:rowOff>9525</xdr:rowOff>
    </xdr:to>
    <xdr:sp macro="" textlink="">
      <xdr:nvSpPr>
        <xdr:cNvPr id="927517" name="AutoShape 15"/>
        <xdr:cNvSpPr>
          <a:spLocks/>
        </xdr:cNvSpPr>
      </xdr:nvSpPr>
      <xdr:spPr bwMode="auto">
        <a:xfrm>
          <a:off x="7820025" y="857250"/>
          <a:ext cx="342900" cy="638175"/>
        </a:xfrm>
        <a:prstGeom prst="leftBrace">
          <a:avLst>
            <a:gd name="adj1" fmla="val 15509"/>
            <a:gd name="adj2" fmla="val 50000"/>
          </a:avLst>
        </a:prstGeom>
        <a:noFill/>
        <a:ln w="9525">
          <a:solidFill>
            <a:srgbClr val="000000"/>
          </a:solidFill>
          <a:round/>
          <a:headEnd/>
          <a:tailEnd/>
        </a:ln>
      </xdr:spPr>
    </xdr:sp>
    <xdr:clientData/>
  </xdr:twoCellAnchor>
  <xdr:twoCellAnchor>
    <xdr:from>
      <xdr:col>5</xdr:col>
      <xdr:colOff>733425</xdr:colOff>
      <xdr:row>4</xdr:row>
      <xdr:rowOff>104775</xdr:rowOff>
    </xdr:from>
    <xdr:to>
      <xdr:col>6</xdr:col>
      <xdr:colOff>123825</xdr:colOff>
      <xdr:row>8</xdr:row>
      <xdr:rowOff>57150</xdr:rowOff>
    </xdr:to>
    <xdr:sp macro="" textlink="">
      <xdr:nvSpPr>
        <xdr:cNvPr id="927518" name="AutoShape 16"/>
        <xdr:cNvSpPr>
          <a:spLocks/>
        </xdr:cNvSpPr>
      </xdr:nvSpPr>
      <xdr:spPr bwMode="auto">
        <a:xfrm>
          <a:off x="5943600" y="828675"/>
          <a:ext cx="333375" cy="561975"/>
        </a:xfrm>
        <a:prstGeom prst="leftBrace">
          <a:avLst>
            <a:gd name="adj1" fmla="val 14048"/>
            <a:gd name="adj2" fmla="val 50000"/>
          </a:avLst>
        </a:prstGeom>
        <a:noFill/>
        <a:ln w="9525">
          <a:solidFill>
            <a:srgbClr val="000000"/>
          </a:solidFill>
          <a:round/>
          <a:headEnd/>
          <a:tailEnd/>
        </a:ln>
      </xdr:spPr>
    </xdr:sp>
    <xdr:clientData/>
  </xdr:twoCellAnchor>
  <xdr:twoCellAnchor editAs="oneCell">
    <xdr:from>
      <xdr:col>1</xdr:col>
      <xdr:colOff>76200</xdr:colOff>
      <xdr:row>1</xdr:row>
      <xdr:rowOff>28575</xdr:rowOff>
    </xdr:from>
    <xdr:to>
      <xdr:col>1</xdr:col>
      <xdr:colOff>838200</xdr:colOff>
      <xdr:row>3</xdr:row>
      <xdr:rowOff>171450</xdr:rowOff>
    </xdr:to>
    <xdr:pic>
      <xdr:nvPicPr>
        <xdr:cNvPr id="927519" name="Picture 17"/>
        <xdr:cNvPicPr>
          <a:picLocks noChangeAspect="1" noChangeArrowheads="1"/>
        </xdr:cNvPicPr>
      </xdr:nvPicPr>
      <xdr:blipFill>
        <a:blip xmlns:r="http://schemas.openxmlformats.org/officeDocument/2006/relationships" r:embed="rId1"/>
        <a:srcRect/>
        <a:stretch>
          <a:fillRect/>
        </a:stretch>
      </xdr:blipFill>
      <xdr:spPr bwMode="auto">
        <a:xfrm>
          <a:off x="790575" y="180975"/>
          <a:ext cx="762000"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76</xdr:row>
      <xdr:rowOff>0</xdr:rowOff>
    </xdr:from>
    <xdr:to>
      <xdr:col>6</xdr:col>
      <xdr:colOff>0</xdr:colOff>
      <xdr:row>76</xdr:row>
      <xdr:rowOff>0</xdr:rowOff>
    </xdr:to>
    <xdr:sp macro="" textlink="">
      <xdr:nvSpPr>
        <xdr:cNvPr id="851848" name="Line 1"/>
        <xdr:cNvSpPr>
          <a:spLocks noChangeShapeType="1"/>
        </xdr:cNvSpPr>
      </xdr:nvSpPr>
      <xdr:spPr bwMode="auto">
        <a:xfrm flipV="1">
          <a:off x="7219950" y="11630025"/>
          <a:ext cx="0" cy="0"/>
        </a:xfrm>
        <a:prstGeom prst="line">
          <a:avLst/>
        </a:prstGeom>
        <a:noFill/>
        <a:ln w="9525">
          <a:solidFill>
            <a:srgbClr val="000000"/>
          </a:solidFill>
          <a:round/>
          <a:headEnd/>
          <a:tailEnd/>
        </a:ln>
      </xdr:spPr>
    </xdr:sp>
    <xdr:clientData/>
  </xdr:twoCellAnchor>
  <xdr:twoCellAnchor>
    <xdr:from>
      <xdr:col>6</xdr:col>
      <xdr:colOff>0</xdr:colOff>
      <xdr:row>76</xdr:row>
      <xdr:rowOff>0</xdr:rowOff>
    </xdr:from>
    <xdr:to>
      <xdr:col>6</xdr:col>
      <xdr:colOff>0</xdr:colOff>
      <xdr:row>76</xdr:row>
      <xdr:rowOff>0</xdr:rowOff>
    </xdr:to>
    <xdr:sp macro="" textlink="">
      <xdr:nvSpPr>
        <xdr:cNvPr id="851849" name="Line 2"/>
        <xdr:cNvSpPr>
          <a:spLocks noChangeShapeType="1"/>
        </xdr:cNvSpPr>
      </xdr:nvSpPr>
      <xdr:spPr bwMode="auto">
        <a:xfrm flipV="1">
          <a:off x="7219950" y="116300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0" name="Line 3"/>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1" name="Line 4"/>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2" name="Line 5"/>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84</xdr:row>
      <xdr:rowOff>66675</xdr:rowOff>
    </xdr:from>
    <xdr:to>
      <xdr:col>6</xdr:col>
      <xdr:colOff>0</xdr:colOff>
      <xdr:row>84</xdr:row>
      <xdr:rowOff>66675</xdr:rowOff>
    </xdr:to>
    <xdr:sp macro="" textlink="">
      <xdr:nvSpPr>
        <xdr:cNvPr id="851853" name="Line 6"/>
        <xdr:cNvSpPr>
          <a:spLocks noChangeShapeType="1"/>
        </xdr:cNvSpPr>
      </xdr:nvSpPr>
      <xdr:spPr bwMode="auto">
        <a:xfrm>
          <a:off x="7219950" y="12668250"/>
          <a:ext cx="0" cy="0"/>
        </a:xfrm>
        <a:prstGeom prst="line">
          <a:avLst/>
        </a:prstGeom>
        <a:noFill/>
        <a:ln w="9525">
          <a:solidFill>
            <a:srgbClr val="000000"/>
          </a:solidFill>
          <a:round/>
          <a:headEnd/>
          <a:tailEnd/>
        </a:ln>
      </xdr:spPr>
    </xdr:sp>
    <xdr:clientData/>
  </xdr:twoCellAnchor>
  <xdr:twoCellAnchor>
    <xdr:from>
      <xdr:col>5</xdr:col>
      <xdr:colOff>485775</xdr:colOff>
      <xdr:row>4</xdr:row>
      <xdr:rowOff>133350</xdr:rowOff>
    </xdr:from>
    <xdr:to>
      <xdr:col>6</xdr:col>
      <xdr:colOff>95250</xdr:colOff>
      <xdr:row>10</xdr:row>
      <xdr:rowOff>9525</xdr:rowOff>
    </xdr:to>
    <xdr:sp macro="" textlink="">
      <xdr:nvSpPr>
        <xdr:cNvPr id="851854" name="AutoShape 7"/>
        <xdr:cNvSpPr>
          <a:spLocks/>
        </xdr:cNvSpPr>
      </xdr:nvSpPr>
      <xdr:spPr bwMode="auto">
        <a:xfrm>
          <a:off x="6972300" y="895350"/>
          <a:ext cx="342900" cy="790575"/>
        </a:xfrm>
        <a:prstGeom prst="leftBrace">
          <a:avLst>
            <a:gd name="adj1" fmla="val 19213"/>
            <a:gd name="adj2" fmla="val 50000"/>
          </a:avLst>
        </a:prstGeom>
        <a:noFill/>
        <a:ln w="9525">
          <a:solidFill>
            <a:srgbClr val="000000"/>
          </a:solidFill>
          <a:round/>
          <a:headEnd/>
          <a:tailEnd/>
        </a:ln>
      </xdr:spPr>
    </xdr:sp>
    <xdr:clientData/>
  </xdr:twoCellAnchor>
  <xdr:twoCellAnchor editAs="oneCell">
    <xdr:from>
      <xdr:col>1</xdr:col>
      <xdr:colOff>85725</xdr:colOff>
      <xdr:row>1</xdr:row>
      <xdr:rowOff>19050</xdr:rowOff>
    </xdr:from>
    <xdr:to>
      <xdr:col>1</xdr:col>
      <xdr:colOff>885825</xdr:colOff>
      <xdr:row>3</xdr:row>
      <xdr:rowOff>171450</xdr:rowOff>
    </xdr:to>
    <xdr:pic>
      <xdr:nvPicPr>
        <xdr:cNvPr id="851855" name="Picture 8"/>
        <xdr:cNvPicPr>
          <a:picLocks noChangeAspect="1" noChangeArrowheads="1"/>
        </xdr:cNvPicPr>
      </xdr:nvPicPr>
      <xdr:blipFill>
        <a:blip xmlns:r="http://schemas.openxmlformats.org/officeDocument/2006/relationships" r:embed="rId1"/>
        <a:srcRect/>
        <a:stretch>
          <a:fillRect/>
        </a:stretch>
      </xdr:blipFill>
      <xdr:spPr bwMode="auto">
        <a:xfrm>
          <a:off x="800100" y="171450"/>
          <a:ext cx="800100" cy="571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36</xdr:row>
      <xdr:rowOff>0</xdr:rowOff>
    </xdr:from>
    <xdr:to>
      <xdr:col>7</xdr:col>
      <xdr:colOff>0</xdr:colOff>
      <xdr:row>36</xdr:row>
      <xdr:rowOff>0</xdr:rowOff>
    </xdr:to>
    <xdr:sp macro="" textlink="">
      <xdr:nvSpPr>
        <xdr:cNvPr id="925456" name="Line 1"/>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7" name="Line 2"/>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8" name="Line 3"/>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9" name="Line 4"/>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0" name="Line 5"/>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1" name="Line 6"/>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2" name="Line 7"/>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3" name="Line 8"/>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4" name="Line 9"/>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5" name="Line 10"/>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6" name="Line 11"/>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7" name="Line 12"/>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8" name="Line 13"/>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723900</xdr:colOff>
      <xdr:row>4</xdr:row>
      <xdr:rowOff>133350</xdr:rowOff>
    </xdr:from>
    <xdr:to>
      <xdr:col>8</xdr:col>
      <xdr:colOff>123825</xdr:colOff>
      <xdr:row>9</xdr:row>
      <xdr:rowOff>9525</xdr:rowOff>
    </xdr:to>
    <xdr:sp macro="" textlink="">
      <xdr:nvSpPr>
        <xdr:cNvPr id="925469" name="AutoShape 14"/>
        <xdr:cNvSpPr>
          <a:spLocks/>
        </xdr:cNvSpPr>
      </xdr:nvSpPr>
      <xdr:spPr bwMode="auto">
        <a:xfrm>
          <a:off x="7820025" y="857250"/>
          <a:ext cx="342900" cy="638175"/>
        </a:xfrm>
        <a:prstGeom prst="leftBrace">
          <a:avLst>
            <a:gd name="adj1" fmla="val 15509"/>
            <a:gd name="adj2" fmla="val 50000"/>
          </a:avLst>
        </a:prstGeom>
        <a:noFill/>
        <a:ln w="9525">
          <a:solidFill>
            <a:srgbClr val="000000"/>
          </a:solidFill>
          <a:round/>
          <a:headEnd/>
          <a:tailEnd/>
        </a:ln>
      </xdr:spPr>
    </xdr:sp>
    <xdr:clientData/>
  </xdr:twoCellAnchor>
  <xdr:twoCellAnchor>
    <xdr:from>
      <xdr:col>5</xdr:col>
      <xdr:colOff>733425</xdr:colOff>
      <xdr:row>4</xdr:row>
      <xdr:rowOff>104775</xdr:rowOff>
    </xdr:from>
    <xdr:to>
      <xdr:col>6</xdr:col>
      <xdr:colOff>123825</xdr:colOff>
      <xdr:row>8</xdr:row>
      <xdr:rowOff>57150</xdr:rowOff>
    </xdr:to>
    <xdr:sp macro="" textlink="">
      <xdr:nvSpPr>
        <xdr:cNvPr id="925470" name="AutoShape 15"/>
        <xdr:cNvSpPr>
          <a:spLocks/>
        </xdr:cNvSpPr>
      </xdr:nvSpPr>
      <xdr:spPr bwMode="auto">
        <a:xfrm>
          <a:off x="5943600" y="828675"/>
          <a:ext cx="333375" cy="561975"/>
        </a:xfrm>
        <a:prstGeom prst="leftBrace">
          <a:avLst>
            <a:gd name="adj1" fmla="val 14048"/>
            <a:gd name="adj2" fmla="val 50000"/>
          </a:avLst>
        </a:prstGeom>
        <a:noFill/>
        <a:ln w="9525">
          <a:solidFill>
            <a:srgbClr val="000000"/>
          </a:solidFill>
          <a:round/>
          <a:headEnd/>
          <a:tailEnd/>
        </a:ln>
      </xdr:spPr>
    </xdr:sp>
    <xdr:clientData/>
  </xdr:twoCellAnchor>
  <xdr:twoCellAnchor editAs="oneCell">
    <xdr:from>
      <xdr:col>1</xdr:col>
      <xdr:colOff>76200</xdr:colOff>
      <xdr:row>1</xdr:row>
      <xdr:rowOff>28575</xdr:rowOff>
    </xdr:from>
    <xdr:to>
      <xdr:col>1</xdr:col>
      <xdr:colOff>838200</xdr:colOff>
      <xdr:row>3</xdr:row>
      <xdr:rowOff>171450</xdr:rowOff>
    </xdr:to>
    <xdr:pic>
      <xdr:nvPicPr>
        <xdr:cNvPr id="925471" name="Picture 16"/>
        <xdr:cNvPicPr>
          <a:picLocks noChangeAspect="1" noChangeArrowheads="1"/>
        </xdr:cNvPicPr>
      </xdr:nvPicPr>
      <xdr:blipFill>
        <a:blip xmlns:r="http://schemas.openxmlformats.org/officeDocument/2006/relationships" r:embed="rId1"/>
        <a:srcRect/>
        <a:stretch>
          <a:fillRect/>
        </a:stretch>
      </xdr:blipFill>
      <xdr:spPr bwMode="auto">
        <a:xfrm>
          <a:off x="790575" y="180975"/>
          <a:ext cx="762000"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49</xdr:row>
      <xdr:rowOff>0</xdr:rowOff>
    </xdr:from>
    <xdr:to>
      <xdr:col>6</xdr:col>
      <xdr:colOff>0</xdr:colOff>
      <xdr:row>49</xdr:row>
      <xdr:rowOff>0</xdr:rowOff>
    </xdr:to>
    <xdr:sp macro="" textlink="">
      <xdr:nvSpPr>
        <xdr:cNvPr id="961008" name="Line 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09" name="Line 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0" name="Line 3"/>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1" name="Line 4"/>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2" name="Line 5"/>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3" name="Line 6"/>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4" name="Line 7"/>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5" name="Line 8"/>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6" name="Line 9"/>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7" name="Line 10"/>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8" name="Line 1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5</xdr:col>
      <xdr:colOff>581025</xdr:colOff>
      <xdr:row>3</xdr:row>
      <xdr:rowOff>123825</xdr:rowOff>
    </xdr:from>
    <xdr:to>
      <xdr:col>6</xdr:col>
      <xdr:colOff>47625</xdr:colOff>
      <xdr:row>8</xdr:row>
      <xdr:rowOff>9525</xdr:rowOff>
    </xdr:to>
    <xdr:sp macro="" textlink="">
      <xdr:nvSpPr>
        <xdr:cNvPr id="961019" name="Desenhando 16"/>
        <xdr:cNvSpPr>
          <a:spLocks/>
        </xdr:cNvSpPr>
      </xdr:nvSpPr>
      <xdr:spPr bwMode="auto">
        <a:xfrm>
          <a:off x="6972300" y="695325"/>
          <a:ext cx="276225" cy="657225"/>
        </a:xfrm>
        <a:custGeom>
          <a:avLst/>
          <a:gdLst>
            <a:gd name="T0" fmla="*/ 2147483647 w 16384"/>
            <a:gd name="T1" fmla="*/ 0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0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6384"/>
            <a:gd name="T100" fmla="*/ 0 h 16384"/>
            <a:gd name="T101" fmla="*/ 16384 w 16384"/>
            <a:gd name="T102" fmla="*/ 16384 h 1638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6384" h="16384">
              <a:moveTo>
                <a:pt x="16384" y="0"/>
              </a:moveTo>
              <a:lnTo>
                <a:pt x="15545" y="0"/>
              </a:lnTo>
              <a:lnTo>
                <a:pt x="14733" y="27"/>
              </a:lnTo>
              <a:lnTo>
                <a:pt x="13946" y="52"/>
              </a:lnTo>
              <a:lnTo>
                <a:pt x="13186" y="105"/>
              </a:lnTo>
              <a:lnTo>
                <a:pt x="12478" y="157"/>
              </a:lnTo>
              <a:lnTo>
                <a:pt x="11796" y="236"/>
              </a:lnTo>
              <a:lnTo>
                <a:pt x="11168" y="315"/>
              </a:lnTo>
              <a:lnTo>
                <a:pt x="10590" y="393"/>
              </a:lnTo>
              <a:lnTo>
                <a:pt x="10040" y="498"/>
              </a:lnTo>
              <a:lnTo>
                <a:pt x="9568" y="603"/>
              </a:lnTo>
              <a:lnTo>
                <a:pt x="9175" y="708"/>
              </a:lnTo>
              <a:lnTo>
                <a:pt x="8834" y="839"/>
              </a:lnTo>
              <a:lnTo>
                <a:pt x="8546" y="944"/>
              </a:lnTo>
              <a:lnTo>
                <a:pt x="8336" y="1075"/>
              </a:lnTo>
              <a:lnTo>
                <a:pt x="8231" y="1232"/>
              </a:lnTo>
              <a:lnTo>
                <a:pt x="8179" y="1363"/>
              </a:lnTo>
              <a:lnTo>
                <a:pt x="8179" y="6816"/>
              </a:lnTo>
              <a:lnTo>
                <a:pt x="8127" y="6947"/>
              </a:lnTo>
              <a:lnTo>
                <a:pt x="8021" y="7104"/>
              </a:lnTo>
              <a:lnTo>
                <a:pt x="7812" y="7236"/>
              </a:lnTo>
              <a:lnTo>
                <a:pt x="7550" y="7340"/>
              </a:lnTo>
              <a:lnTo>
                <a:pt x="7209" y="7471"/>
              </a:lnTo>
              <a:lnTo>
                <a:pt x="6789" y="7576"/>
              </a:lnTo>
              <a:lnTo>
                <a:pt x="6318" y="7681"/>
              </a:lnTo>
              <a:lnTo>
                <a:pt x="5794" y="7785"/>
              </a:lnTo>
              <a:lnTo>
                <a:pt x="5216" y="7864"/>
              </a:lnTo>
              <a:lnTo>
                <a:pt x="4588" y="7943"/>
              </a:lnTo>
              <a:lnTo>
                <a:pt x="3906" y="8021"/>
              </a:lnTo>
              <a:lnTo>
                <a:pt x="3198" y="8074"/>
              </a:lnTo>
              <a:lnTo>
                <a:pt x="2438" y="8127"/>
              </a:lnTo>
              <a:lnTo>
                <a:pt x="1651" y="8153"/>
              </a:lnTo>
              <a:lnTo>
                <a:pt x="839" y="8179"/>
              </a:lnTo>
              <a:lnTo>
                <a:pt x="0" y="8179"/>
              </a:lnTo>
              <a:lnTo>
                <a:pt x="839" y="8179"/>
              </a:lnTo>
              <a:lnTo>
                <a:pt x="1651" y="8205"/>
              </a:lnTo>
              <a:lnTo>
                <a:pt x="2438" y="8231"/>
              </a:lnTo>
              <a:lnTo>
                <a:pt x="3198" y="8284"/>
              </a:lnTo>
              <a:lnTo>
                <a:pt x="3906" y="8336"/>
              </a:lnTo>
              <a:lnTo>
                <a:pt x="4588" y="8415"/>
              </a:lnTo>
              <a:lnTo>
                <a:pt x="5216" y="8493"/>
              </a:lnTo>
              <a:lnTo>
                <a:pt x="5794" y="8599"/>
              </a:lnTo>
              <a:lnTo>
                <a:pt x="6318" y="8677"/>
              </a:lnTo>
              <a:lnTo>
                <a:pt x="6789" y="8808"/>
              </a:lnTo>
              <a:lnTo>
                <a:pt x="7209" y="8913"/>
              </a:lnTo>
              <a:lnTo>
                <a:pt x="7550" y="9044"/>
              </a:lnTo>
              <a:lnTo>
                <a:pt x="7812" y="9148"/>
              </a:lnTo>
              <a:lnTo>
                <a:pt x="8021" y="9280"/>
              </a:lnTo>
              <a:lnTo>
                <a:pt x="8127" y="9437"/>
              </a:lnTo>
              <a:lnTo>
                <a:pt x="8179" y="9568"/>
              </a:lnTo>
              <a:lnTo>
                <a:pt x="8179" y="15021"/>
              </a:lnTo>
              <a:lnTo>
                <a:pt x="8231" y="15152"/>
              </a:lnTo>
              <a:lnTo>
                <a:pt x="8336" y="15309"/>
              </a:lnTo>
              <a:lnTo>
                <a:pt x="8546" y="15440"/>
              </a:lnTo>
              <a:lnTo>
                <a:pt x="8834" y="15545"/>
              </a:lnTo>
              <a:lnTo>
                <a:pt x="9175" y="15676"/>
              </a:lnTo>
              <a:lnTo>
                <a:pt x="9568" y="15781"/>
              </a:lnTo>
              <a:lnTo>
                <a:pt x="10040" y="15886"/>
              </a:lnTo>
              <a:lnTo>
                <a:pt x="10590" y="15991"/>
              </a:lnTo>
              <a:lnTo>
                <a:pt x="11168" y="16069"/>
              </a:lnTo>
              <a:lnTo>
                <a:pt x="11796" y="16148"/>
              </a:lnTo>
              <a:lnTo>
                <a:pt x="12478" y="16227"/>
              </a:lnTo>
              <a:lnTo>
                <a:pt x="13186" y="16279"/>
              </a:lnTo>
              <a:lnTo>
                <a:pt x="13946" y="16332"/>
              </a:lnTo>
              <a:lnTo>
                <a:pt x="14733" y="16357"/>
              </a:lnTo>
              <a:lnTo>
                <a:pt x="15545" y="16384"/>
              </a:lnTo>
              <a:lnTo>
                <a:pt x="16384" y="16384"/>
              </a:lnTo>
            </a:path>
          </a:pathLst>
        </a:custGeom>
        <a:noFill/>
        <a:ln w="1">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0" name="Line 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1" name="Line 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2" name="Line 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3" name="Line 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4" name="Line 1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5" name="Line 1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6" name="Line 2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7" name="Line 2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8" name="Line 2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9" name="Line 2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0" name="Line 2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1" name="Line 25"/>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2" name="Line 2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3" name="Line 2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4" name="Line 2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5" name="Line 2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6" name="Line 3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7" name="Line 3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8" name="Line 3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9" name="Line 3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0" name="Line 3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1" name="Line 3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2" name="Line 3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3" name="Line 3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4" name="Line 3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5" name="Line 3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6" name="Line 4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7" name="Line 4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8" name="Line 4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9" name="Line 4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0" name="Line 4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1" name="Line 4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2" name="Line 4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3" name="Line 4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4" name="Line 4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5" name="Line 49"/>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6" name="Line 5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7" name="Line 5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8" name="Line 5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9" name="Line 5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0" name="Line 5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1" name="Line 5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2" name="Line 5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3" name="Line 5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4" name="Line 5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5" name="Line 5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6" name="Line 6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7" name="Line 61"/>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68" name="Line 6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69" name="Line 63"/>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0" name="Line 64"/>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1" name="Line 65"/>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2" name="Line 66"/>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3" name="Line 67"/>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4" name="Line 68"/>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5" name="Line 69"/>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6" name="Line 70"/>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7" name="Line 7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8" name="Line 7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79" name="Line 7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0" name="Line 7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1" name="Line 7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2" name="Line 7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3" name="Line 7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4" name="Line 7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5" name="Line 7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6" name="Line 8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7" name="Line 8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8" name="Line 8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9" name="Line 8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90" name="Line 84"/>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1" name="Line 8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2" name="Line 8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3" name="Line 8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4" name="Line 8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5" name="Line 9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6" name="Line 9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7" name="Line 9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8" name="Line 9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9" name="Line 9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0" name="Line 9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1" name="Line 9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2" name="Line 9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3" name="Line 9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4" name="Line 9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5" name="Line 10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6" name="Line 10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7" name="Line 10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8" name="Line 10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9" name="Line 10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0" name="Line 10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1" name="Line 10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2" name="Line 10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3" name="Line 10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4" name="Line 109"/>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5" name="Line 11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6" name="Line 11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7" name="Line 11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8" name="Line 11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9" name="Line 1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0" name="Line 1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1" name="Line 1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2" name="Line 1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3" name="Line 11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4" name="Line 11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5" name="Line 12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6" name="Line 121"/>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7" name="Line 122"/>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8" name="Line 123"/>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9" name="Line 124"/>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0" name="Line 125"/>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1" name="Line 126"/>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2" name="Line 127"/>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3" name="Line 128"/>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4" name="Line 129"/>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5" name="Line 130"/>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6" name="Line 131"/>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7" name="Line 132"/>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8" name="Line 133"/>
        <xdr:cNvSpPr>
          <a:spLocks noChangeShapeType="1"/>
        </xdr:cNvSpPr>
      </xdr:nvSpPr>
      <xdr:spPr bwMode="auto">
        <a:xfrm>
          <a:off x="6391275" y="3371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39" name="Line 13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0" name="Line 13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1" name="Line 13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2" name="Line 13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3" name="Line 13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4" name="Line 13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5" name="Line 14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6" name="Line 14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7" name="Line 14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8" name="Line 14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9" name="Line 14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0" name="Line 145"/>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1" name="Line 14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2" name="Line 14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3" name="Line 14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4" name="Line 14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5" name="Line 15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6" name="Line 15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7" name="Line 15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8" name="Line 15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9" name="Line 15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0" name="Line 15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1" name="Line 15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2" name="Line 15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3" name="Line 15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4" name="Line 15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5" name="Line 16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6" name="Line 16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7" name="Line 16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8" name="Line 16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9" name="Line 16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0" name="Line 16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1" name="Line 16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2" name="Line 16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3" name="Line 16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4" name="Line 169"/>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editAs="oneCell">
    <xdr:from>
      <xdr:col>1</xdr:col>
      <xdr:colOff>76200</xdr:colOff>
      <xdr:row>0</xdr:row>
      <xdr:rowOff>19050</xdr:rowOff>
    </xdr:from>
    <xdr:to>
      <xdr:col>1</xdr:col>
      <xdr:colOff>838200</xdr:colOff>
      <xdr:row>2</xdr:row>
      <xdr:rowOff>171450</xdr:rowOff>
    </xdr:to>
    <xdr:pic>
      <xdr:nvPicPr>
        <xdr:cNvPr id="961175" name="Picture 194"/>
        <xdr:cNvPicPr>
          <a:picLocks noChangeAspect="1" noChangeArrowheads="1"/>
        </xdr:cNvPicPr>
      </xdr:nvPicPr>
      <xdr:blipFill>
        <a:blip xmlns:r="http://schemas.openxmlformats.org/officeDocument/2006/relationships" r:embed="rId1"/>
        <a:srcRect/>
        <a:stretch>
          <a:fillRect/>
        </a:stretch>
      </xdr:blipFill>
      <xdr:spPr bwMode="auto">
        <a:xfrm>
          <a:off x="790575" y="19050"/>
          <a:ext cx="762000" cy="533400"/>
        </a:xfrm>
        <a:prstGeom prst="rect">
          <a:avLst/>
        </a:prstGeom>
        <a:noFill/>
        <a:ln w="9525">
          <a:noFill/>
          <a:miter lim="800000"/>
          <a:headEnd/>
          <a:tailEnd/>
        </a:ln>
      </xdr:spPr>
    </xdr:pic>
    <xdr:clientData/>
  </xdr:twoCellAnchor>
  <xdr:twoCellAnchor>
    <xdr:from>
      <xdr:col>5</xdr:col>
      <xdr:colOff>0</xdr:colOff>
      <xdr:row>26</xdr:row>
      <xdr:rowOff>0</xdr:rowOff>
    </xdr:from>
    <xdr:to>
      <xdr:col>5</xdr:col>
      <xdr:colOff>0</xdr:colOff>
      <xdr:row>26</xdr:row>
      <xdr:rowOff>0</xdr:rowOff>
    </xdr:to>
    <xdr:sp macro="" textlink="">
      <xdr:nvSpPr>
        <xdr:cNvPr id="961176" name="Line 19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7" name="Line 19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8" name="Line 19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9" name="Line 19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0" name="Line 19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1" name="Line 20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2" name="Line 20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3" name="Line 20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4" name="Line 20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5" name="Line 20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6" name="Line 20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7" name="Line 206"/>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8" name="Line 20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9" name="Line 20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0" name="Line 20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1" name="Line 21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2" name="Line 21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3" name="Line 21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4" name="Line 21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5" name="Line 2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6" name="Line 2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7" name="Line 2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8" name="Line 2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9" name="Line 218"/>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0" name="Line 23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1" name="Line 232"/>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2" name="Line 23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3" name="Line 234"/>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4" name="Line 235"/>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5" name="Line 236"/>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6" name="Line 237"/>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7" name="Line 238"/>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8" name="Line 239"/>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9" name="Line 240"/>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0" name="Line 24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1" name="Line 242"/>
        <xdr:cNvSpPr>
          <a:spLocks noChangeShapeType="1"/>
        </xdr:cNvSpPr>
      </xdr:nvSpPr>
      <xdr:spPr bwMode="auto">
        <a:xfrm>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2" name="Line 24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3" name="Line 244"/>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4" name="Line 245"/>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5" name="Line 246"/>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6" name="Line 247"/>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7" name="Line 248"/>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8" name="Line 249"/>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9" name="Line 250"/>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0" name="Line 25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1" name="Line 252"/>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2" name="Line 25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3" name="Line 254"/>
        <xdr:cNvSpPr>
          <a:spLocks noChangeShapeType="1"/>
        </xdr:cNvSpPr>
      </xdr:nvSpPr>
      <xdr:spPr bwMode="auto">
        <a:xfrm>
          <a:off x="6391275" y="42862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4" name="Line 255"/>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5" name="Line 256"/>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6" name="Line 257"/>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7" name="Line 258"/>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8" name="Line 259"/>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9" name="Line 260"/>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0" name="Line 261"/>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1" name="Line 262"/>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2" name="Line 263"/>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3" name="Line 264"/>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4" name="Line 265"/>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5" name="Line 266"/>
        <xdr:cNvSpPr>
          <a:spLocks noChangeShapeType="1"/>
        </xdr:cNvSpPr>
      </xdr:nvSpPr>
      <xdr:spPr bwMode="auto">
        <a:xfrm>
          <a:off x="6391275" y="45910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6" name="Line 267"/>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7" name="Line 268"/>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8" name="Line 269"/>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9" name="Line 270"/>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0" name="Line 271"/>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1" name="Line 272"/>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2" name="Line 273"/>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3" name="Line 274"/>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4" name="Line 275"/>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5" name="Line 276"/>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6" name="Line 277"/>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7" name="Line 278"/>
        <xdr:cNvSpPr>
          <a:spLocks noChangeShapeType="1"/>
        </xdr:cNvSpPr>
      </xdr:nvSpPr>
      <xdr:spPr bwMode="auto">
        <a:xfrm>
          <a:off x="6391275" y="4743450"/>
          <a:ext cx="0"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39</xdr:row>
      <xdr:rowOff>0</xdr:rowOff>
    </xdr:from>
    <xdr:to>
      <xdr:col>7</xdr:col>
      <xdr:colOff>0</xdr:colOff>
      <xdr:row>39</xdr:row>
      <xdr:rowOff>0</xdr:rowOff>
    </xdr:to>
    <xdr:sp macro="" textlink="">
      <xdr:nvSpPr>
        <xdr:cNvPr id="931374" name="Line 1"/>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5" name="Line 2"/>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6" name="Line 3"/>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7" name="Line 4"/>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8" name="Line 5"/>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9" name="Line 6"/>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0" name="Line 7"/>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1" name="Line 8"/>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2" name="Line 9"/>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3" name="Line 10"/>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4" name="Line 11"/>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5" name="Line 12"/>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6" name="Line 13"/>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304800</xdr:colOff>
      <xdr:row>2</xdr:row>
      <xdr:rowOff>238125</xdr:rowOff>
    </xdr:to>
    <xdr:pic>
      <xdr:nvPicPr>
        <xdr:cNvPr id="931387" name="Picture 40"/>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14</xdr:row>
      <xdr:rowOff>0</xdr:rowOff>
    </xdr:from>
    <xdr:to>
      <xdr:col>2</xdr:col>
      <xdr:colOff>0</xdr:colOff>
      <xdr:row>14</xdr:row>
      <xdr:rowOff>0</xdr:rowOff>
    </xdr:to>
    <xdr:sp macro="" textlink="">
      <xdr:nvSpPr>
        <xdr:cNvPr id="956840" name="Line 4"/>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1" name="Line 5"/>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2" name="Line 6"/>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3" name="Line 7"/>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4" name="Line 8"/>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5" name="Line 9"/>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6" name="Line 10"/>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7" name="Line 11"/>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8" name="Line 12"/>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9" name="Line 13"/>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0" name="Line 14"/>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1" name="Line 15"/>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2" name="Line 16"/>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3" name="Line 17"/>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4" name="Line 18"/>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5" name="Line 19"/>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6" name="Line 20"/>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7" name="Line 21"/>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8" name="Line 22"/>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9" name="Line 23"/>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0" name="Line 24"/>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1" name="Line 25"/>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2" name="Line 26"/>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3" name="Line 27"/>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4" name="Line 28"/>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5" name="Line 29"/>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6" name="Line 30"/>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7" name="Line 31"/>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8" name="Line 32"/>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9" name="Line 33"/>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0" name="Line 34"/>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1" name="Line 35"/>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2" name="Line 36"/>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3" name="Line 37"/>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4" name="Line 38"/>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5" name="Line 39"/>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6" name="Line 40"/>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7" name="Line 41"/>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8" name="Line 42"/>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1</xdr:col>
      <xdr:colOff>809625</xdr:colOff>
      <xdr:row>3</xdr:row>
      <xdr:rowOff>133350</xdr:rowOff>
    </xdr:to>
    <xdr:pic>
      <xdr:nvPicPr>
        <xdr:cNvPr id="956879" name="Figura 43"/>
        <xdr:cNvPicPr>
          <a:picLocks noChangeAspect="1" noChangeArrowheads="1"/>
        </xdr:cNvPicPr>
      </xdr:nvPicPr>
      <xdr:blipFill>
        <a:blip xmlns:r="http://schemas.openxmlformats.org/officeDocument/2006/relationships" r:embed="rId1"/>
        <a:srcRect/>
        <a:stretch>
          <a:fillRect/>
        </a:stretch>
      </xdr:blipFill>
      <xdr:spPr bwMode="auto">
        <a:xfrm>
          <a:off x="752475" y="190500"/>
          <a:ext cx="771525" cy="447675"/>
        </a:xfrm>
        <a:prstGeom prst="rect">
          <a:avLst/>
        </a:prstGeom>
        <a:solidFill>
          <a:srgbClr val="FFFFFF"/>
        </a:solid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61</xdr:row>
      <xdr:rowOff>0</xdr:rowOff>
    </xdr:from>
    <xdr:to>
      <xdr:col>7</xdr:col>
      <xdr:colOff>0</xdr:colOff>
      <xdr:row>61</xdr:row>
      <xdr:rowOff>0</xdr:rowOff>
    </xdr:to>
    <xdr:sp macro="" textlink="">
      <xdr:nvSpPr>
        <xdr:cNvPr id="951515" name="Line 1025"/>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6" name="Line 1026"/>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7" name="Line 1027"/>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8" name="Line 1028"/>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9" name="Line 1029"/>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0" name="Line 1030"/>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1" name="Line 1031"/>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2" name="Line 1032"/>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3" name="Line 1033"/>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4" name="Line 1034"/>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371475</xdr:colOff>
      <xdr:row>2</xdr:row>
      <xdr:rowOff>257175</xdr:rowOff>
    </xdr:to>
    <xdr:pic>
      <xdr:nvPicPr>
        <xdr:cNvPr id="951525" name="Picture 1035"/>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61</xdr:row>
      <xdr:rowOff>0</xdr:rowOff>
    </xdr:from>
    <xdr:to>
      <xdr:col>7</xdr:col>
      <xdr:colOff>0</xdr:colOff>
      <xdr:row>61</xdr:row>
      <xdr:rowOff>0</xdr:rowOff>
    </xdr:to>
    <xdr:sp macro="" textlink="">
      <xdr:nvSpPr>
        <xdr:cNvPr id="952539" name="Line 1"/>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0" name="Line 2"/>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1" name="Line 3"/>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2" name="Line 4"/>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3" name="Line 5"/>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4" name="Line 6"/>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5" name="Line 7"/>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6" name="Line 8"/>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7" name="Line 9"/>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8" name="Line 10"/>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371475</xdr:colOff>
      <xdr:row>2</xdr:row>
      <xdr:rowOff>257175</xdr:rowOff>
    </xdr:to>
    <xdr:pic>
      <xdr:nvPicPr>
        <xdr:cNvPr id="952549" name="Picture 11"/>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3&#170;%20medi&#231;&#227;o%20Agrimat%20abril_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dilson\Triunfo\Obra\Obra%20n&#186;%20199\Medi%20ap&#243;s%20repactua&#231;&#227;o\8%20medi&#231;&#227;o%20199%20ap&#243;s%20repactua&#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19\d\Users\Camila\AppData\Local\Microsoft\Windows\Temporary%20Internet%20Files\Content.IE5\TSJ4BF0P\planilha%20de%20quantitativos%20E%20OR&#199;AMENTO%20-%20bela%20vista%20-%20nova%20mutu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16.0.19\d\Meus%20documentos\DEISE\2005\SINFRA\MODELOS\N.MUTUM-STA%20RITA%20DO%20TRIVELATO%20QUANTITATIVO%20(altera&#231;&#245;es%20do%20Fabia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s-03\c\Extenso\Extenso_97.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_med"/>
      <sheetName val="RELATÓRIO"/>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t="str">
            <v xml:space="preserve"> Obra:  Pavimentação Asfáltica</v>
          </cell>
        </row>
        <row r="6">
          <cell r="B6" t="str">
            <v xml:space="preserve"> Rodovia/Programa:  MT-170</v>
          </cell>
        </row>
        <row r="7">
          <cell r="B7" t="str">
            <v xml:space="preserve"> Trecho:  Entrº BR-364 - Brasnorte</v>
          </cell>
        </row>
        <row r="8">
          <cell r="B8" t="str">
            <v xml:space="preserve"> Sub-trecho:  Km 160 - Km 260 = 100,00 km</v>
          </cell>
        </row>
        <row r="10">
          <cell r="B10" t="str">
            <v>Ordem início serviço:   02/02/2004</v>
          </cell>
        </row>
        <row r="28">
          <cell r="B28" t="str">
            <v xml:space="preserve"> Local e Data:  Brasnorte/MT, 30 de abril de 2004</v>
          </cell>
        </row>
        <row r="29">
          <cell r="C29" t="str">
            <v>Comissão de Fiscalização</v>
          </cell>
        </row>
      </sheetData>
      <sheetData sheetId="15"/>
      <sheetData sheetId="16">
        <row r="11">
          <cell r="R11" t="str">
            <v>I.C. Nº 237/93/05/01-ASJU</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tivo modelo DVOP"/>
      <sheetName val="Saldo de Contrato"/>
      <sheetName val="Preços unitários Mar 99"/>
      <sheetName val="Carimbo Fiscal"/>
      <sheetName val="Saldo de quantidades"/>
      <sheetName val="Ofício"/>
      <sheetName val="Ofício Rea"/>
      <sheetName val="Atenção"/>
      <sheetName val="RELATÓRIO"/>
      <sheetName val="RESUMO-DVOP"/>
      <sheetName val="Mat Asf"/>
      <sheetName val="REAJU"/>
      <sheetName val="Crono Físico-Financeiro"/>
      <sheetName val="Meio fio"/>
      <sheetName val="Limpeza da faixa de domínio"/>
      <sheetName val="Cortes"/>
      <sheetName val="Remoção"/>
      <sheetName val="Compac alas"/>
      <sheetName val="OAC"/>
      <sheetName val="Regula"/>
      <sheetName val="Sub-base"/>
      <sheetName val="Base"/>
      <sheetName val="Imprimação"/>
      <sheetName val="TSD-FOG"/>
      <sheetName val="AGREGADOS"/>
      <sheetName val="CBUQ"/>
      <sheetName val="Plan2"/>
      <sheetName val="Pintura"/>
      <sheetName val="Dreno"/>
      <sheetName val="Cerca"/>
      <sheetName val="Defensa"/>
      <sheetName val="Ponte"/>
      <sheetName val="Ponte 2"/>
      <sheetName val="AÇO CA-50"/>
      <sheetName val="AÇO CA-50 (2)"/>
      <sheetName val="AÇO CA-50 (3)"/>
      <sheetName val="AÇO CA-50 (4)"/>
      <sheetName val="Valeta"/>
      <sheetName val="Placas"/>
      <sheetName val="DMT modelo"/>
      <sheetName val="Aterro  (2)"/>
      <sheetName val="Aterro 100%"/>
      <sheetName val="Aterro 95%"/>
      <sheetName val="Grama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34">
          <cell r="C134" t="str">
            <v>Juara/MT, 2 de julho de 2001</v>
          </cell>
        </row>
      </sheetData>
      <sheetData sheetId="9"/>
      <sheetData sheetId="10" refreshError="1"/>
      <sheetData sheetId="11"/>
      <sheetData sheetId="12" refreshError="1"/>
      <sheetData sheetId="13" refreshError="1"/>
      <sheetData sheetId="14">
        <row r="12">
          <cell r="G12" t="str">
            <v>I.C. Nº 195/93-P.JUR.</v>
          </cell>
        </row>
      </sheetData>
      <sheetData sheetId="15" refreshError="1"/>
      <sheetData sheetId="16"/>
      <sheetData sheetId="17" refreshError="1"/>
      <sheetData sheetId="18" refreshError="1"/>
      <sheetData sheetId="19">
        <row r="5">
          <cell r="B5" t="str">
            <v>Obra: Pavimentação Asfáltica</v>
          </cell>
        </row>
        <row r="6">
          <cell r="B6" t="str">
            <v>Rodovia/Programa: MT-220/338</v>
          </cell>
        </row>
        <row r="7">
          <cell r="B7" t="str">
            <v>Trecho: Entrº. BR-163 - Entrº. MT-220/338 - Juara</v>
          </cell>
        </row>
        <row r="8">
          <cell r="B8" t="str">
            <v>Sub-trecho:</v>
          </cell>
        </row>
        <row r="9">
          <cell r="B9" t="str">
            <v>Referência:  8ª Med. Prov. após repactuação de preços</v>
          </cell>
        </row>
        <row r="10">
          <cell r="B10" t="str">
            <v>Ordem de início de serviço: Nº 036/97 - 01/09/97</v>
          </cell>
        </row>
        <row r="11">
          <cell r="B11" t="str">
            <v>Período: 01/06/01 a 30/06/01</v>
          </cell>
        </row>
      </sheetData>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ódulo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Módulo2"/>
      <sheetName val="Extenso_97"/>
    </sheetNames>
    <definedNames>
      <definedName name="extenso"/>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B2:T91"/>
  <sheetViews>
    <sheetView showGridLines="0" workbookViewId="0"/>
  </sheetViews>
  <sheetFormatPr defaultColWidth="10.7109375" defaultRowHeight="12"/>
  <cols>
    <col min="1" max="1" width="5.42578125" style="1" customWidth="1"/>
    <col min="2" max="2" width="11.140625" style="1" customWidth="1"/>
    <col min="3" max="3" width="49.7109375" style="1" customWidth="1"/>
    <col min="4" max="4" width="5.7109375" style="1" bestFit="1" customWidth="1"/>
    <col min="5" max="5" width="12.42578125" style="1" bestFit="1" customWidth="1"/>
    <col min="6" max="6" width="13.42578125" style="1" bestFit="1" customWidth="1"/>
    <col min="7" max="7" width="12.42578125" style="1" bestFit="1" customWidth="1"/>
    <col min="8" max="8" width="20.7109375" style="1" customWidth="1"/>
    <col min="9" max="9" width="14.42578125" style="1" customWidth="1"/>
    <col min="10" max="10" width="5.5703125" style="1" customWidth="1"/>
    <col min="11" max="19" width="10.7109375" style="1" customWidth="1"/>
    <col min="20" max="16384" width="10.7109375" style="1"/>
  </cols>
  <sheetData>
    <row r="2" spans="2:13" ht="20.100000000000001" customHeight="1">
      <c r="B2" s="206"/>
      <c r="C2" s="465" t="s">
        <v>219</v>
      </c>
      <c r="D2" s="207"/>
      <c r="E2" s="207"/>
      <c r="F2" s="207"/>
      <c r="G2" s="208"/>
      <c r="H2" s="106"/>
      <c r="I2" s="106"/>
      <c r="J2" s="106"/>
      <c r="K2" s="106"/>
    </row>
    <row r="3" spans="2:13" ht="20.100000000000001" customHeight="1">
      <c r="B3" s="209"/>
      <c r="C3" s="272" t="s">
        <v>216</v>
      </c>
      <c r="D3" s="210"/>
      <c r="E3" s="210"/>
      <c r="F3" s="210"/>
      <c r="G3" s="211"/>
      <c r="H3" s="106"/>
      <c r="I3" s="106"/>
      <c r="J3" s="106"/>
      <c r="K3" s="106"/>
      <c r="L3" s="466"/>
    </row>
    <row r="4" spans="2:13" ht="51.75" customHeight="1">
      <c r="B4" s="1104" t="s">
        <v>0</v>
      </c>
      <c r="C4" s="1105"/>
      <c r="D4" s="1105"/>
      <c r="E4" s="1105"/>
      <c r="F4" s="1105"/>
      <c r="G4" s="1106"/>
      <c r="H4" s="106"/>
      <c r="I4" s="106"/>
      <c r="J4" s="106"/>
      <c r="K4" s="106"/>
      <c r="L4" s="467"/>
    </row>
    <row r="5" spans="2:13">
      <c r="B5" s="650" t="s">
        <v>1</v>
      </c>
      <c r="C5" s="212"/>
      <c r="D5" s="212"/>
      <c r="E5" s="212"/>
      <c r="F5" s="212"/>
      <c r="G5" s="213"/>
      <c r="H5" s="106"/>
      <c r="I5" s="106"/>
      <c r="J5" s="106"/>
      <c r="K5" s="106"/>
      <c r="L5" s="466"/>
    </row>
    <row r="6" spans="2:13">
      <c r="B6" s="651" t="s">
        <v>324</v>
      </c>
      <c r="C6" s="214"/>
      <c r="D6" s="214"/>
      <c r="E6" s="214"/>
      <c r="F6" s="214"/>
      <c r="G6" s="215"/>
      <c r="H6" s="106"/>
      <c r="I6" s="106"/>
      <c r="J6" s="106"/>
      <c r="K6" s="106"/>
    </row>
    <row r="7" spans="2:13">
      <c r="B7" s="651" t="s">
        <v>393</v>
      </c>
      <c r="C7" s="214"/>
      <c r="D7" s="214"/>
      <c r="E7" s="214"/>
      <c r="F7" s="214"/>
      <c r="G7" s="215"/>
      <c r="H7" s="106"/>
      <c r="I7" s="106"/>
      <c r="J7" s="106"/>
      <c r="K7" s="106"/>
    </row>
    <row r="8" spans="2:13">
      <c r="B8" s="651" t="s">
        <v>394</v>
      </c>
      <c r="C8" s="214"/>
      <c r="D8" s="214"/>
      <c r="E8" s="214"/>
      <c r="F8" s="214"/>
      <c r="G8" s="215"/>
      <c r="H8" s="106"/>
      <c r="I8" s="106"/>
      <c r="J8" s="106"/>
      <c r="K8" s="106"/>
    </row>
    <row r="9" spans="2:13">
      <c r="B9" s="651" t="s">
        <v>397</v>
      </c>
      <c r="C9" s="214"/>
      <c r="D9" s="214"/>
      <c r="E9" s="214"/>
      <c r="F9" s="214"/>
      <c r="G9" s="215"/>
      <c r="H9" s="106"/>
      <c r="I9" s="106" t="str">
        <f>RIGHT(B11,20)</f>
        <v>01/06/04  a 30/06/04</v>
      </c>
      <c r="J9" s="106"/>
      <c r="K9" s="106"/>
    </row>
    <row r="10" spans="2:13">
      <c r="B10" s="651" t="s">
        <v>431</v>
      </c>
      <c r="C10" s="214"/>
      <c r="D10" s="214"/>
      <c r="E10" s="214"/>
      <c r="F10" s="214"/>
      <c r="G10" s="215"/>
      <c r="H10" s="106"/>
      <c r="I10" s="106" t="str">
        <f>RIGHT($B$10,52)</f>
        <v>ia: 5ª Medição Provisória após repactuação de preços</v>
      </c>
      <c r="J10" s="106"/>
      <c r="K10" s="106"/>
    </row>
    <row r="11" spans="2:13">
      <c r="B11" s="651" t="s">
        <v>432</v>
      </c>
      <c r="C11" s="214"/>
      <c r="D11" s="214"/>
      <c r="E11" s="214"/>
      <c r="F11" s="214"/>
      <c r="G11" s="215"/>
      <c r="H11" s="106"/>
      <c r="I11" s="106"/>
      <c r="J11" s="106"/>
      <c r="K11" s="113"/>
      <c r="L11" s="112"/>
    </row>
    <row r="12" spans="2:13">
      <c r="B12" s="823" t="s">
        <v>395</v>
      </c>
      <c r="C12" s="214"/>
      <c r="D12" s="214"/>
      <c r="E12" s="214"/>
      <c r="F12" s="214"/>
      <c r="G12" s="215"/>
      <c r="H12" s="106"/>
      <c r="I12" s="106"/>
      <c r="J12" s="106"/>
      <c r="K12" s="113"/>
      <c r="L12" s="112"/>
    </row>
    <row r="13" spans="2:13">
      <c r="B13" s="1107" t="s">
        <v>145</v>
      </c>
      <c r="C13" s="1107" t="s">
        <v>167</v>
      </c>
      <c r="D13" s="1107" t="s">
        <v>23</v>
      </c>
      <c r="E13" s="216" t="s">
        <v>168</v>
      </c>
      <c r="F13" s="216"/>
      <c r="G13" s="216"/>
      <c r="H13" s="131"/>
      <c r="I13" s="132"/>
      <c r="J13" s="106"/>
      <c r="K13" s="247"/>
      <c r="L13" s="248"/>
      <c r="M13" s="248"/>
    </row>
    <row r="14" spans="2:13" ht="36" customHeight="1">
      <c r="B14" s="1108"/>
      <c r="C14" s="1108"/>
      <c r="D14" s="1108"/>
      <c r="E14" s="216" t="s">
        <v>170</v>
      </c>
      <c r="F14" s="216" t="s">
        <v>122</v>
      </c>
      <c r="G14" s="216" t="s">
        <v>171</v>
      </c>
      <c r="H14" s="131"/>
      <c r="I14" s="134"/>
      <c r="J14" s="106"/>
      <c r="K14" s="106"/>
    </row>
    <row r="15" spans="2:13">
      <c r="B15" s="599" t="s">
        <v>286</v>
      </c>
      <c r="C15" s="597" t="s">
        <v>2</v>
      </c>
      <c r="D15" s="604"/>
      <c r="E15" s="604"/>
      <c r="F15" s="604"/>
      <c r="G15" s="604"/>
      <c r="H15" s="107"/>
      <c r="I15" s="133"/>
      <c r="J15" s="106"/>
      <c r="K15" s="106"/>
    </row>
    <row r="16" spans="2:13">
      <c r="B16" s="611" t="s">
        <v>291</v>
      </c>
      <c r="C16" s="246" t="s">
        <v>314</v>
      </c>
      <c r="D16" s="602" t="s">
        <v>3</v>
      </c>
      <c r="E16" s="605">
        <f t="shared" ref="E16:E24" si="0">I16</f>
        <v>0</v>
      </c>
      <c r="F16" s="608" t="e">
        <f>#REF!</f>
        <v>#REF!</v>
      </c>
      <c r="G16" s="608" t="e">
        <f t="shared" ref="G16:G24" si="1">SUM(E16:F16)</f>
        <v>#REF!</v>
      </c>
      <c r="H16" s="107"/>
      <c r="I16" s="133"/>
      <c r="J16" s="106"/>
      <c r="K16" s="106"/>
    </row>
    <row r="17" spans="2:11">
      <c r="B17" s="600"/>
      <c r="C17" s="246" t="s">
        <v>4</v>
      </c>
      <c r="D17" s="602" t="s">
        <v>3</v>
      </c>
      <c r="E17" s="605">
        <f t="shared" si="0"/>
        <v>0</v>
      </c>
      <c r="F17" s="605">
        <v>0</v>
      </c>
      <c r="G17" s="605">
        <f t="shared" si="1"/>
        <v>0</v>
      </c>
      <c r="H17" s="107"/>
      <c r="I17" s="133"/>
      <c r="J17" s="106"/>
      <c r="K17" s="106"/>
    </row>
    <row r="18" spans="2:11">
      <c r="B18" s="611" t="s">
        <v>292</v>
      </c>
      <c r="C18" s="246" t="s">
        <v>250</v>
      </c>
      <c r="D18" s="602" t="s">
        <v>5</v>
      </c>
      <c r="E18" s="605">
        <f t="shared" si="0"/>
        <v>0</v>
      </c>
      <c r="F18" s="605">
        <v>3519.53</v>
      </c>
      <c r="G18" s="605">
        <f t="shared" si="1"/>
        <v>3519.53</v>
      </c>
      <c r="H18" s="107"/>
      <c r="I18" s="133"/>
      <c r="J18" s="106"/>
      <c r="K18" s="108"/>
    </row>
    <row r="19" spans="2:11">
      <c r="B19" s="611" t="s">
        <v>364</v>
      </c>
      <c r="C19" s="246" t="s">
        <v>359</v>
      </c>
      <c r="D19" s="602" t="s">
        <v>5</v>
      </c>
      <c r="E19" s="605">
        <f t="shared" si="0"/>
        <v>0</v>
      </c>
      <c r="F19" s="605" t="e">
        <f>ROUND(#REF!*0.4491,3)</f>
        <v>#REF!</v>
      </c>
      <c r="G19" s="605" t="e">
        <f t="shared" si="1"/>
        <v>#REF!</v>
      </c>
      <c r="H19" s="107"/>
      <c r="I19" s="133"/>
      <c r="J19" s="106"/>
      <c r="K19" s="108"/>
    </row>
    <row r="20" spans="2:11">
      <c r="B20" s="611" t="s">
        <v>360</v>
      </c>
      <c r="C20" s="246" t="s">
        <v>174</v>
      </c>
      <c r="D20" s="602" t="s">
        <v>5</v>
      </c>
      <c r="E20" s="605">
        <f t="shared" si="0"/>
        <v>0</v>
      </c>
      <c r="F20" s="605" t="e">
        <f>ROUND(#REF!*0.5509,3)</f>
        <v>#REF!</v>
      </c>
      <c r="G20" s="605" t="e">
        <f t="shared" si="1"/>
        <v>#REF!</v>
      </c>
      <c r="H20" s="107"/>
      <c r="I20" s="133"/>
      <c r="J20" s="106"/>
      <c r="K20" s="108"/>
    </row>
    <row r="21" spans="2:11">
      <c r="B21" s="611" t="s">
        <v>361</v>
      </c>
      <c r="C21" s="246" t="s">
        <v>362</v>
      </c>
      <c r="D21" s="602" t="s">
        <v>5</v>
      </c>
      <c r="E21" s="605">
        <f t="shared" si="0"/>
        <v>0</v>
      </c>
      <c r="F21" s="605">
        <v>4828.72</v>
      </c>
      <c r="G21" s="605">
        <f t="shared" si="1"/>
        <v>4828.72</v>
      </c>
      <c r="H21" s="107"/>
      <c r="I21" s="133"/>
      <c r="J21" s="106"/>
      <c r="K21" s="108"/>
    </row>
    <row r="22" spans="2:11">
      <c r="B22" s="611" t="s">
        <v>365</v>
      </c>
      <c r="C22" s="246" t="s">
        <v>363</v>
      </c>
      <c r="D22" s="602" t="s">
        <v>5</v>
      </c>
      <c r="E22" s="605">
        <f t="shared" si="0"/>
        <v>0</v>
      </c>
      <c r="F22" s="605" t="e">
        <f>#REF!</f>
        <v>#REF!</v>
      </c>
      <c r="G22" s="605" t="e">
        <f t="shared" si="1"/>
        <v>#REF!</v>
      </c>
      <c r="H22" s="107"/>
      <c r="I22" s="133"/>
      <c r="J22" s="106"/>
      <c r="K22" s="108"/>
    </row>
    <row r="23" spans="2:11">
      <c r="B23" s="611" t="s">
        <v>293</v>
      </c>
      <c r="C23" s="246" t="s">
        <v>6</v>
      </c>
      <c r="D23" s="602" t="s">
        <v>5</v>
      </c>
      <c r="E23" s="605">
        <f t="shared" si="0"/>
        <v>0</v>
      </c>
      <c r="F23" s="605" t="e">
        <f>#REF!</f>
        <v>#REF!</v>
      </c>
      <c r="G23" s="605" t="e">
        <f t="shared" si="1"/>
        <v>#REF!</v>
      </c>
      <c r="H23" s="107"/>
      <c r="I23" s="133"/>
      <c r="J23" s="106"/>
      <c r="K23" s="108"/>
    </row>
    <row r="24" spans="2:11">
      <c r="B24" s="611" t="s">
        <v>294</v>
      </c>
      <c r="C24" s="246" t="s">
        <v>7</v>
      </c>
      <c r="D24" s="602" t="s">
        <v>5</v>
      </c>
      <c r="E24" s="605">
        <f t="shared" si="0"/>
        <v>0</v>
      </c>
      <c r="F24" s="605" t="e">
        <f>#REF!-RELATÓRIO!F23</f>
        <v>#REF!</v>
      </c>
      <c r="G24" s="605" t="e">
        <f t="shared" si="1"/>
        <v>#REF!</v>
      </c>
      <c r="H24" s="107"/>
      <c r="I24" s="133"/>
      <c r="J24" s="106"/>
      <c r="K24" s="108"/>
    </row>
    <row r="25" spans="2:11">
      <c r="B25" s="601"/>
      <c r="C25" s="218"/>
      <c r="D25" s="602"/>
      <c r="E25" s="606"/>
      <c r="F25" s="605"/>
      <c r="G25" s="605"/>
      <c r="H25" s="107"/>
      <c r="I25" s="133"/>
      <c r="J25" s="106"/>
      <c r="K25" s="108"/>
    </row>
    <row r="26" spans="2:11">
      <c r="B26" s="599" t="s">
        <v>287</v>
      </c>
      <c r="C26" s="597" t="s">
        <v>8</v>
      </c>
      <c r="D26" s="602"/>
      <c r="E26" s="607"/>
      <c r="F26" s="605"/>
      <c r="G26" s="605"/>
      <c r="H26" s="107"/>
      <c r="I26" s="133"/>
      <c r="J26" s="106"/>
      <c r="K26" s="108"/>
    </row>
    <row r="27" spans="2:11">
      <c r="B27" s="600" t="s">
        <v>277</v>
      </c>
      <c r="C27" s="246" t="s">
        <v>9</v>
      </c>
      <c r="D27" s="602" t="s">
        <v>3</v>
      </c>
      <c r="E27" s="605">
        <f t="shared" ref="E27:E38" si="2">I27</f>
        <v>0</v>
      </c>
      <c r="F27" s="605" t="e">
        <f>_RET1</f>
        <v>#REF!</v>
      </c>
      <c r="G27" s="605" t="e">
        <f t="shared" ref="G27:G38" si="3">SUM(E27:F27)</f>
        <v>#REF!</v>
      </c>
      <c r="H27" s="107"/>
      <c r="I27" s="133"/>
      <c r="J27" s="106"/>
      <c r="K27" s="106"/>
    </row>
    <row r="28" spans="2:11">
      <c r="B28" s="600" t="s">
        <v>277</v>
      </c>
      <c r="C28" s="246" t="s">
        <v>10</v>
      </c>
      <c r="D28" s="602" t="s">
        <v>5</v>
      </c>
      <c r="E28" s="605">
        <f t="shared" si="2"/>
        <v>0</v>
      </c>
      <c r="F28" s="605" t="e">
        <f>#REF!</f>
        <v>#REF!</v>
      </c>
      <c r="G28" s="605" t="e">
        <f t="shared" si="3"/>
        <v>#REF!</v>
      </c>
      <c r="H28" s="107"/>
      <c r="I28" s="133"/>
      <c r="J28" s="106"/>
      <c r="K28" s="106"/>
    </row>
    <row r="29" spans="2:11">
      <c r="B29" s="600" t="s">
        <v>277</v>
      </c>
      <c r="C29" s="246" t="s">
        <v>11</v>
      </c>
      <c r="D29" s="602" t="s">
        <v>5</v>
      </c>
      <c r="E29" s="605">
        <f t="shared" si="2"/>
        <v>0</v>
      </c>
      <c r="F29" s="605" t="e">
        <f>#REF!</f>
        <v>#REF!</v>
      </c>
      <c r="G29" s="605" t="e">
        <f t="shared" si="3"/>
        <v>#REF!</v>
      </c>
      <c r="H29" s="107"/>
      <c r="I29" s="133"/>
      <c r="J29" s="106"/>
      <c r="K29" s="106"/>
    </row>
    <row r="30" spans="2:11">
      <c r="B30" s="600" t="s">
        <v>277</v>
      </c>
      <c r="C30" s="246" t="s">
        <v>12</v>
      </c>
      <c r="D30" s="602" t="s">
        <v>3</v>
      </c>
      <c r="E30" s="605">
        <f t="shared" si="2"/>
        <v>0</v>
      </c>
      <c r="F30" s="605" t="e">
        <f>#REF!</f>
        <v>#REF!</v>
      </c>
      <c r="G30" s="605" t="e">
        <f t="shared" si="3"/>
        <v>#REF!</v>
      </c>
      <c r="H30" s="107"/>
      <c r="I30" s="133"/>
      <c r="J30" s="106"/>
      <c r="K30" s="106"/>
    </row>
    <row r="31" spans="2:11">
      <c r="B31" s="600" t="s">
        <v>277</v>
      </c>
      <c r="C31" s="246" t="s">
        <v>339</v>
      </c>
      <c r="D31" s="602" t="s">
        <v>3</v>
      </c>
      <c r="E31" s="605">
        <f t="shared" si="2"/>
        <v>0</v>
      </c>
      <c r="F31" s="605" t="e">
        <f>#REF!</f>
        <v>#REF!</v>
      </c>
      <c r="G31" s="605" t="e">
        <f t="shared" si="3"/>
        <v>#REF!</v>
      </c>
      <c r="H31" s="107"/>
      <c r="I31" s="133"/>
      <c r="J31" s="106"/>
      <c r="K31" s="106"/>
    </row>
    <row r="32" spans="2:11">
      <c r="B32" s="600" t="s">
        <v>277</v>
      </c>
      <c r="C32" s="246" t="s">
        <v>13</v>
      </c>
      <c r="D32" s="602" t="s">
        <v>3</v>
      </c>
      <c r="E32" s="605">
        <f t="shared" si="2"/>
        <v>0</v>
      </c>
      <c r="F32" s="605"/>
      <c r="G32" s="605">
        <f t="shared" si="3"/>
        <v>0</v>
      </c>
      <c r="H32" s="107"/>
      <c r="I32" s="133"/>
      <c r="J32" s="106"/>
      <c r="K32" s="106"/>
    </row>
    <row r="33" spans="2:11">
      <c r="B33" s="600" t="s">
        <v>277</v>
      </c>
      <c r="C33" s="246" t="s">
        <v>14</v>
      </c>
      <c r="D33" s="602" t="s">
        <v>3</v>
      </c>
      <c r="E33" s="605">
        <f t="shared" si="2"/>
        <v>0</v>
      </c>
      <c r="F33" s="605" t="e">
        <f>#REF!</f>
        <v>#REF!</v>
      </c>
      <c r="G33" s="605" t="e">
        <f t="shared" si="3"/>
        <v>#REF!</v>
      </c>
      <c r="H33" s="107"/>
      <c r="I33" s="133"/>
      <c r="J33" s="106"/>
      <c r="K33" s="106"/>
    </row>
    <row r="34" spans="2:11">
      <c r="B34" s="600" t="s">
        <v>277</v>
      </c>
      <c r="C34" s="320" t="s">
        <v>166</v>
      </c>
      <c r="D34" s="602" t="s">
        <v>19</v>
      </c>
      <c r="E34" s="605">
        <f t="shared" si="2"/>
        <v>0</v>
      </c>
      <c r="F34" s="605" t="e">
        <f>#REF!+#REF!</f>
        <v>#REF!</v>
      </c>
      <c r="G34" s="605" t="e">
        <f t="shared" si="3"/>
        <v>#REF!</v>
      </c>
      <c r="H34" s="107" t="e">
        <f>#REF!</f>
        <v>#REF!</v>
      </c>
      <c r="I34" s="133"/>
      <c r="J34" s="106"/>
      <c r="K34" s="106"/>
    </row>
    <row r="35" spans="2:11">
      <c r="B35" s="600" t="s">
        <v>277</v>
      </c>
      <c r="C35" s="246" t="s">
        <v>15</v>
      </c>
      <c r="D35" s="602" t="s">
        <v>16</v>
      </c>
      <c r="E35" s="605">
        <f t="shared" si="2"/>
        <v>0</v>
      </c>
      <c r="F35" s="605" t="e">
        <f>#REF!</f>
        <v>#REF!</v>
      </c>
      <c r="G35" s="605" t="e">
        <f t="shared" si="3"/>
        <v>#REF!</v>
      </c>
      <c r="H35" s="107" t="e">
        <f>#REF!</f>
        <v>#REF!</v>
      </c>
      <c r="I35" s="133"/>
      <c r="J35" s="106"/>
      <c r="K35" s="106"/>
    </row>
    <row r="36" spans="2:11">
      <c r="B36" s="600" t="s">
        <v>277</v>
      </c>
      <c r="C36" s="246" t="s">
        <v>17</v>
      </c>
      <c r="D36" s="602" t="s">
        <v>16</v>
      </c>
      <c r="E36" s="605">
        <f t="shared" si="2"/>
        <v>0</v>
      </c>
      <c r="F36" s="605" t="e">
        <f>#REF!</f>
        <v>#REF!</v>
      </c>
      <c r="G36" s="605" t="e">
        <f t="shared" si="3"/>
        <v>#REF!</v>
      </c>
      <c r="H36" s="107"/>
      <c r="I36" s="133"/>
      <c r="J36" s="106"/>
      <c r="K36" s="106"/>
    </row>
    <row r="37" spans="2:11">
      <c r="B37" s="600" t="s">
        <v>377</v>
      </c>
      <c r="C37" s="320" t="s">
        <v>380</v>
      </c>
      <c r="D37" s="602" t="s">
        <v>19</v>
      </c>
      <c r="E37" s="605">
        <f t="shared" si="2"/>
        <v>0</v>
      </c>
      <c r="F37" s="605" t="e">
        <f>#REF!</f>
        <v>#REF!</v>
      </c>
      <c r="G37" s="605" t="e">
        <f t="shared" si="3"/>
        <v>#REF!</v>
      </c>
      <c r="H37" s="107"/>
      <c r="I37" s="133"/>
      <c r="J37" s="106"/>
      <c r="K37" s="106"/>
    </row>
    <row r="38" spans="2:11">
      <c r="B38" s="600" t="s">
        <v>378</v>
      </c>
      <c r="C38" s="320" t="s">
        <v>379</v>
      </c>
      <c r="D38" s="602" t="s">
        <v>19</v>
      </c>
      <c r="E38" s="605">
        <f t="shared" si="2"/>
        <v>0</v>
      </c>
      <c r="F38" s="605" t="e">
        <f>#REF!</f>
        <v>#REF!</v>
      </c>
      <c r="G38" s="605" t="e">
        <f t="shared" si="3"/>
        <v>#REF!</v>
      </c>
      <c r="H38" s="107"/>
      <c r="I38" s="133"/>
      <c r="J38" s="106"/>
      <c r="K38" s="106"/>
    </row>
    <row r="39" spans="2:11">
      <c r="B39" s="602"/>
      <c r="C39" s="217"/>
      <c r="D39" s="602"/>
      <c r="E39" s="605"/>
      <c r="F39" s="605"/>
      <c r="G39" s="605"/>
      <c r="H39" s="107"/>
      <c r="I39" s="133"/>
      <c r="J39" s="106"/>
      <c r="K39" s="106"/>
    </row>
    <row r="40" spans="2:11">
      <c r="B40" s="599" t="s">
        <v>289</v>
      </c>
      <c r="C40" s="597" t="s">
        <v>21</v>
      </c>
      <c r="D40" s="602"/>
      <c r="E40" s="607"/>
      <c r="F40" s="605"/>
      <c r="G40" s="605"/>
      <c r="H40" s="107"/>
      <c r="I40" s="133"/>
      <c r="J40" s="106"/>
      <c r="K40" s="108"/>
    </row>
    <row r="41" spans="2:11">
      <c r="B41" s="600" t="s">
        <v>347</v>
      </c>
      <c r="C41" s="320" t="s">
        <v>346</v>
      </c>
      <c r="D41" s="602" t="s">
        <v>22</v>
      </c>
      <c r="E41" s="605">
        <f t="shared" ref="E41:E49" si="4">I41</f>
        <v>0</v>
      </c>
      <c r="F41" s="608">
        <f>Dreno!I24</f>
        <v>100</v>
      </c>
      <c r="G41" s="608">
        <f t="shared" ref="G41:G49" si="5">SUM(E41:F41)</f>
        <v>100</v>
      </c>
      <c r="H41" s="107"/>
      <c r="I41" s="133"/>
      <c r="J41" s="106"/>
      <c r="K41" s="108"/>
    </row>
    <row r="42" spans="2:11">
      <c r="B42" s="600" t="s">
        <v>348</v>
      </c>
      <c r="C42" s="320" t="s">
        <v>349</v>
      </c>
      <c r="D42" s="602" t="s">
        <v>23</v>
      </c>
      <c r="E42" s="605">
        <f>I42</f>
        <v>0</v>
      </c>
      <c r="F42" s="608">
        <v>2</v>
      </c>
      <c r="G42" s="608">
        <f>SUM(E42:F42)</f>
        <v>2</v>
      </c>
      <c r="H42" s="107"/>
      <c r="I42" s="133"/>
      <c r="J42" s="106"/>
      <c r="K42" s="108"/>
    </row>
    <row r="43" spans="2:11">
      <c r="B43" s="600" t="s">
        <v>295</v>
      </c>
      <c r="C43" s="320" t="s">
        <v>350</v>
      </c>
      <c r="D43" s="602" t="s">
        <v>22</v>
      </c>
      <c r="E43" s="605">
        <f t="shared" si="4"/>
        <v>0</v>
      </c>
      <c r="F43" s="608">
        <f>'Meio fio'!I31</f>
        <v>520</v>
      </c>
      <c r="G43" s="605">
        <f t="shared" si="5"/>
        <v>520</v>
      </c>
      <c r="H43" s="107"/>
      <c r="I43" s="133"/>
      <c r="J43" s="106"/>
      <c r="K43" s="108"/>
    </row>
    <row r="44" spans="2:11">
      <c r="B44" s="600" t="s">
        <v>354</v>
      </c>
      <c r="C44" s="320" t="s">
        <v>353</v>
      </c>
      <c r="D44" s="602" t="s">
        <v>22</v>
      </c>
      <c r="E44" s="605">
        <f t="shared" si="4"/>
        <v>0</v>
      </c>
      <c r="F44" s="608">
        <f>'Meio fio'!L31</f>
        <v>28.1</v>
      </c>
      <c r="G44" s="605">
        <f t="shared" si="5"/>
        <v>28.1</v>
      </c>
      <c r="H44" s="107"/>
      <c r="I44" s="133"/>
      <c r="J44" s="106"/>
      <c r="K44" s="106"/>
    </row>
    <row r="45" spans="2:11">
      <c r="B45" s="600" t="s">
        <v>338</v>
      </c>
      <c r="C45" s="320" t="s">
        <v>337</v>
      </c>
      <c r="D45" s="602" t="s">
        <v>23</v>
      </c>
      <c r="E45" s="605">
        <f t="shared" si="4"/>
        <v>0</v>
      </c>
      <c r="F45" s="608">
        <v>2</v>
      </c>
      <c r="G45" s="605">
        <f t="shared" si="5"/>
        <v>2</v>
      </c>
      <c r="H45" s="107"/>
      <c r="I45" s="133"/>
      <c r="J45" s="106"/>
      <c r="K45" s="106"/>
    </row>
    <row r="46" spans="2:11">
      <c r="B46" s="600" t="s">
        <v>351</v>
      </c>
      <c r="C46" s="320" t="s">
        <v>352</v>
      </c>
      <c r="D46" s="602" t="s">
        <v>23</v>
      </c>
      <c r="E46" s="605">
        <f>I46</f>
        <v>0</v>
      </c>
      <c r="F46" s="608">
        <v>2</v>
      </c>
      <c r="G46" s="605">
        <f>SUM(E46:F46)</f>
        <v>2</v>
      </c>
      <c r="H46" s="107"/>
      <c r="I46" s="133"/>
      <c r="J46" s="106"/>
      <c r="K46" s="106"/>
    </row>
    <row r="47" spans="2:11">
      <c r="B47" s="600" t="s">
        <v>355</v>
      </c>
      <c r="C47" s="320" t="s">
        <v>356</v>
      </c>
      <c r="D47" s="602" t="s">
        <v>23</v>
      </c>
      <c r="E47" s="605">
        <f t="shared" si="4"/>
        <v>0</v>
      </c>
      <c r="F47" s="608">
        <v>6</v>
      </c>
      <c r="G47" s="605">
        <f t="shared" si="5"/>
        <v>6</v>
      </c>
      <c r="H47" s="107"/>
      <c r="I47" s="133"/>
      <c r="J47" s="106"/>
      <c r="K47" s="106"/>
    </row>
    <row r="48" spans="2:11">
      <c r="B48" s="600" t="s">
        <v>357</v>
      </c>
      <c r="C48" s="320" t="s">
        <v>358</v>
      </c>
      <c r="D48" s="602" t="s">
        <v>22</v>
      </c>
      <c r="E48" s="605">
        <f>I48</f>
        <v>0</v>
      </c>
      <c r="F48" s="608">
        <v>197</v>
      </c>
      <c r="G48" s="605">
        <f>SUM(E48:F48)</f>
        <v>197</v>
      </c>
      <c r="H48" s="107"/>
      <c r="I48" s="133"/>
      <c r="J48" s="106"/>
      <c r="K48" s="106"/>
    </row>
    <row r="49" spans="2:11">
      <c r="B49" s="600"/>
      <c r="C49" s="320"/>
      <c r="D49" s="602"/>
      <c r="E49" s="605">
        <f t="shared" si="4"/>
        <v>0</v>
      </c>
      <c r="F49" s="605">
        <v>0</v>
      </c>
      <c r="G49" s="605">
        <f t="shared" si="5"/>
        <v>0</v>
      </c>
      <c r="H49" s="107"/>
      <c r="I49" s="133"/>
      <c r="J49" s="106"/>
      <c r="K49" s="106"/>
    </row>
    <row r="50" spans="2:11">
      <c r="B50" s="603" t="s">
        <v>288</v>
      </c>
      <c r="C50" s="597" t="s">
        <v>24</v>
      </c>
      <c r="D50" s="602"/>
      <c r="E50" s="607"/>
      <c r="F50" s="605"/>
      <c r="G50" s="605"/>
      <c r="H50" s="107"/>
      <c r="I50" s="133"/>
      <c r="J50" s="106"/>
      <c r="K50" s="108"/>
    </row>
    <row r="51" spans="2:11">
      <c r="B51" s="600" t="s">
        <v>327</v>
      </c>
      <c r="C51" s="246" t="s">
        <v>344</v>
      </c>
      <c r="D51" s="602" t="s">
        <v>22</v>
      </c>
      <c r="E51" s="605">
        <f t="shared" ref="E51:E58" si="6">I51</f>
        <v>0</v>
      </c>
      <c r="F51" s="608">
        <f>OAC!O18</f>
        <v>18</v>
      </c>
      <c r="G51" s="608">
        <f t="shared" ref="G51:G58" si="7">SUM(E51:F51)</f>
        <v>18</v>
      </c>
      <c r="H51" s="107"/>
      <c r="I51" s="133"/>
      <c r="J51" s="106"/>
      <c r="K51" s="106"/>
    </row>
    <row r="52" spans="2:11">
      <c r="B52" s="600" t="s">
        <v>296</v>
      </c>
      <c r="C52" s="246" t="s">
        <v>343</v>
      </c>
      <c r="D52" s="602" t="s">
        <v>22</v>
      </c>
      <c r="E52" s="605">
        <f t="shared" si="6"/>
        <v>0</v>
      </c>
      <c r="F52" s="608">
        <v>2</v>
      </c>
      <c r="G52" s="608">
        <f t="shared" si="7"/>
        <v>2</v>
      </c>
      <c r="H52" s="107"/>
      <c r="I52" s="133"/>
      <c r="J52" s="106"/>
      <c r="K52" s="106"/>
    </row>
    <row r="53" spans="2:11">
      <c r="B53" s="600" t="s">
        <v>341</v>
      </c>
      <c r="C53" s="246" t="s">
        <v>342</v>
      </c>
      <c r="D53" s="602" t="s">
        <v>22</v>
      </c>
      <c r="E53" s="605">
        <f>I53</f>
        <v>0</v>
      </c>
      <c r="F53" s="608">
        <v>2</v>
      </c>
      <c r="G53" s="608">
        <f>SUM(E53:F53)</f>
        <v>2</v>
      </c>
      <c r="H53" s="107"/>
      <c r="I53" s="133"/>
      <c r="J53" s="106"/>
      <c r="K53" s="106"/>
    </row>
    <row r="54" spans="2:11">
      <c r="B54" s="600" t="s">
        <v>328</v>
      </c>
      <c r="C54" s="246" t="s">
        <v>329</v>
      </c>
      <c r="D54" s="602" t="s">
        <v>23</v>
      </c>
      <c r="E54" s="605">
        <f t="shared" si="6"/>
        <v>0</v>
      </c>
      <c r="F54" s="608">
        <f>OAC!P18</f>
        <v>2</v>
      </c>
      <c r="G54" s="608">
        <f t="shared" si="7"/>
        <v>2</v>
      </c>
      <c r="H54" s="107"/>
      <c r="I54" s="133"/>
      <c r="J54" s="106"/>
      <c r="K54" s="106"/>
    </row>
    <row r="55" spans="2:11">
      <c r="B55" s="600" t="s">
        <v>297</v>
      </c>
      <c r="C55" s="246" t="s">
        <v>330</v>
      </c>
      <c r="D55" s="602" t="s">
        <v>23</v>
      </c>
      <c r="E55" s="605">
        <f t="shared" si="6"/>
        <v>0</v>
      </c>
      <c r="F55" s="608">
        <v>1</v>
      </c>
      <c r="G55" s="608">
        <f t="shared" si="7"/>
        <v>1</v>
      </c>
      <c r="H55" s="107"/>
      <c r="I55" s="133"/>
      <c r="J55" s="106"/>
      <c r="K55" s="106"/>
    </row>
    <row r="56" spans="2:11">
      <c r="B56" s="600" t="s">
        <v>345</v>
      </c>
      <c r="C56" s="246" t="s">
        <v>340</v>
      </c>
      <c r="D56" s="602" t="s">
        <v>23</v>
      </c>
      <c r="E56" s="605">
        <f>I56</f>
        <v>0</v>
      </c>
      <c r="F56" s="608">
        <v>1</v>
      </c>
      <c r="G56" s="608">
        <f>SUM(E56:F56)</f>
        <v>1</v>
      </c>
      <c r="H56" s="107"/>
      <c r="I56" s="133"/>
      <c r="J56" s="106"/>
      <c r="K56" s="106"/>
    </row>
    <row r="57" spans="2:11">
      <c r="B57" s="600" t="s">
        <v>322</v>
      </c>
      <c r="C57" s="246" t="s">
        <v>25</v>
      </c>
      <c r="D57" s="602" t="s">
        <v>5</v>
      </c>
      <c r="E57" s="605">
        <f t="shared" si="6"/>
        <v>0</v>
      </c>
      <c r="F57" s="605">
        <v>352.5</v>
      </c>
      <c r="G57" s="605">
        <f t="shared" si="7"/>
        <v>352.5</v>
      </c>
      <c r="H57" s="107"/>
      <c r="I57" s="133"/>
      <c r="J57" s="106"/>
      <c r="K57" s="106"/>
    </row>
    <row r="58" spans="2:11">
      <c r="B58" s="600" t="s">
        <v>323</v>
      </c>
      <c r="C58" s="246" t="s">
        <v>26</v>
      </c>
      <c r="D58" s="602" t="s">
        <v>5</v>
      </c>
      <c r="E58" s="605">
        <f t="shared" si="6"/>
        <v>0</v>
      </c>
      <c r="F58" s="605">
        <v>180</v>
      </c>
      <c r="G58" s="605">
        <f t="shared" si="7"/>
        <v>180</v>
      </c>
      <c r="H58" s="107"/>
      <c r="I58" s="133"/>
      <c r="J58" s="106"/>
      <c r="K58" s="106"/>
    </row>
    <row r="59" spans="2:11">
      <c r="B59" s="601"/>
      <c r="C59" s="218"/>
      <c r="D59" s="602"/>
      <c r="E59" s="606"/>
      <c r="F59" s="605"/>
      <c r="G59" s="605"/>
      <c r="H59" s="107"/>
      <c r="I59" s="133"/>
      <c r="J59" s="106"/>
      <c r="K59" s="106"/>
    </row>
    <row r="60" spans="2:11">
      <c r="B60" s="603" t="s">
        <v>298</v>
      </c>
      <c r="C60" s="597" t="s">
        <v>299</v>
      </c>
      <c r="D60" s="602"/>
      <c r="E60" s="607"/>
      <c r="F60" s="605"/>
      <c r="G60" s="605"/>
      <c r="H60" s="107"/>
      <c r="I60" s="133"/>
      <c r="J60" s="106"/>
      <c r="K60" s="108"/>
    </row>
    <row r="61" spans="2:11">
      <c r="B61" s="600" t="s">
        <v>315</v>
      </c>
      <c r="C61" s="246" t="s">
        <v>300</v>
      </c>
      <c r="D61" s="602" t="s">
        <v>22</v>
      </c>
      <c r="E61" s="605">
        <f t="shared" ref="E61:E67" si="8">I61</f>
        <v>0</v>
      </c>
      <c r="F61" s="605">
        <f>Cerca!J32*0</f>
        <v>0</v>
      </c>
      <c r="G61" s="605">
        <f t="shared" ref="G61:G67" si="9">SUM(E61:F61)</f>
        <v>0</v>
      </c>
      <c r="H61" s="107"/>
      <c r="I61" s="133"/>
      <c r="J61" s="106"/>
      <c r="K61" s="106"/>
    </row>
    <row r="62" spans="2:11">
      <c r="B62" s="600" t="s">
        <v>316</v>
      </c>
      <c r="C62" s="246" t="s">
        <v>301</v>
      </c>
      <c r="D62" s="602" t="s">
        <v>3</v>
      </c>
      <c r="E62" s="605">
        <f t="shared" si="8"/>
        <v>0</v>
      </c>
      <c r="F62" s="608">
        <f>Enleivamento!K31</f>
        <v>9060</v>
      </c>
      <c r="G62" s="608">
        <f t="shared" si="9"/>
        <v>9060</v>
      </c>
      <c r="H62" s="107"/>
      <c r="I62" s="133"/>
      <c r="J62" s="106"/>
      <c r="K62" s="106"/>
    </row>
    <row r="63" spans="2:11">
      <c r="B63" s="600" t="s">
        <v>317</v>
      </c>
      <c r="C63" s="246" t="s">
        <v>302</v>
      </c>
      <c r="D63" s="602" t="s">
        <v>22</v>
      </c>
      <c r="E63" s="605">
        <f t="shared" si="8"/>
        <v>0</v>
      </c>
      <c r="F63" s="605">
        <v>0</v>
      </c>
      <c r="G63" s="605">
        <f t="shared" si="9"/>
        <v>0</v>
      </c>
      <c r="H63" s="107"/>
      <c r="I63" s="133"/>
      <c r="J63" s="106"/>
      <c r="K63" s="106"/>
    </row>
    <row r="64" spans="2:11">
      <c r="B64" s="600" t="s">
        <v>318</v>
      </c>
      <c r="C64" s="246" t="s">
        <v>303</v>
      </c>
      <c r="D64" s="602" t="s">
        <v>3</v>
      </c>
      <c r="E64" s="605">
        <f t="shared" si="8"/>
        <v>0</v>
      </c>
      <c r="F64" s="605">
        <v>0</v>
      </c>
      <c r="G64" s="605">
        <f t="shared" si="9"/>
        <v>0</v>
      </c>
      <c r="H64" s="107"/>
      <c r="I64" s="133"/>
      <c r="J64" s="106"/>
      <c r="K64" s="106"/>
    </row>
    <row r="65" spans="2:18">
      <c r="B65" s="600" t="s">
        <v>319</v>
      </c>
      <c r="C65" s="246" t="s">
        <v>304</v>
      </c>
      <c r="D65" s="602" t="s">
        <v>3</v>
      </c>
      <c r="E65" s="605">
        <f t="shared" si="8"/>
        <v>0</v>
      </c>
      <c r="F65" s="605">
        <v>0</v>
      </c>
      <c r="G65" s="605">
        <f t="shared" si="9"/>
        <v>0</v>
      </c>
      <c r="H65" s="107"/>
      <c r="I65" s="133"/>
      <c r="J65" s="106"/>
      <c r="K65" s="106"/>
    </row>
    <row r="66" spans="2:18">
      <c r="B66" s="600" t="s">
        <v>320</v>
      </c>
      <c r="C66" s="246" t="s">
        <v>305</v>
      </c>
      <c r="D66" s="602" t="s">
        <v>3</v>
      </c>
      <c r="E66" s="605">
        <f t="shared" si="8"/>
        <v>0</v>
      </c>
      <c r="F66" s="605">
        <v>0</v>
      </c>
      <c r="G66" s="605">
        <f t="shared" si="9"/>
        <v>0</v>
      </c>
      <c r="H66" s="107"/>
      <c r="I66" s="133"/>
      <c r="J66" s="106"/>
      <c r="K66" s="106"/>
    </row>
    <row r="67" spans="2:18">
      <c r="B67" s="600" t="s">
        <v>321</v>
      </c>
      <c r="C67" s="246" t="s">
        <v>306</v>
      </c>
      <c r="D67" s="602" t="s">
        <v>3</v>
      </c>
      <c r="E67" s="605">
        <f t="shared" si="8"/>
        <v>0</v>
      </c>
      <c r="F67" s="605">
        <v>0</v>
      </c>
      <c r="G67" s="605">
        <f t="shared" si="9"/>
        <v>0</v>
      </c>
      <c r="H67" s="107"/>
      <c r="I67" s="133"/>
      <c r="J67" s="106"/>
      <c r="K67" s="106"/>
    </row>
    <row r="68" spans="2:18">
      <c r="B68" s="600"/>
      <c r="C68" s="246"/>
      <c r="D68" s="602"/>
      <c r="E68" s="605"/>
      <c r="F68" s="605"/>
      <c r="G68" s="605"/>
      <c r="H68" s="107"/>
      <c r="I68" s="133"/>
      <c r="J68" s="106"/>
      <c r="K68" s="106"/>
    </row>
    <row r="69" spans="2:18">
      <c r="B69" s="600"/>
      <c r="C69" s="246"/>
      <c r="D69" s="602"/>
      <c r="E69" s="605"/>
      <c r="F69" s="605"/>
      <c r="G69" s="605"/>
      <c r="H69" s="107"/>
      <c r="I69" s="133"/>
      <c r="J69" s="106"/>
      <c r="K69" s="106"/>
    </row>
    <row r="70" spans="2:18">
      <c r="B70" s="600"/>
      <c r="C70" s="246"/>
      <c r="D70" s="602"/>
      <c r="E70" s="605"/>
      <c r="F70" s="605"/>
      <c r="G70" s="605"/>
      <c r="H70" s="107"/>
      <c r="I70" s="133"/>
      <c r="J70" s="106"/>
      <c r="K70" s="106"/>
    </row>
    <row r="71" spans="2:18">
      <c r="B71" s="602"/>
      <c r="C71" s="246"/>
      <c r="D71" s="602"/>
      <c r="E71" s="605"/>
      <c r="F71" s="605"/>
      <c r="G71" s="605"/>
      <c r="H71" s="107"/>
      <c r="I71" s="133"/>
      <c r="J71" s="106"/>
      <c r="K71" s="106"/>
    </row>
    <row r="72" spans="2:18">
      <c r="B72" s="601"/>
      <c r="C72" s="598"/>
      <c r="D72" s="602"/>
      <c r="E72" s="606"/>
      <c r="F72" s="605"/>
      <c r="G72" s="605"/>
      <c r="H72" s="107"/>
      <c r="I72" s="133"/>
      <c r="J72" s="106"/>
      <c r="K72" s="106"/>
    </row>
    <row r="73" spans="2:18">
      <c r="B73" s="219"/>
      <c r="C73" s="220" t="str">
        <f>Q86</f>
        <v>Brasnorte/MT, 2 de março de 2004</v>
      </c>
      <c r="D73" s="220"/>
      <c r="E73" s="221"/>
      <c r="F73" s="220"/>
      <c r="G73" s="222"/>
      <c r="H73" s="106"/>
      <c r="I73" s="106"/>
      <c r="J73" s="106"/>
      <c r="K73" s="108"/>
    </row>
    <row r="74" spans="2:18">
      <c r="B74" s="65"/>
      <c r="C74" s="65"/>
      <c r="D74" s="65"/>
      <c r="E74" s="130"/>
      <c r="F74" s="65"/>
      <c r="G74" s="65"/>
      <c r="H74" s="106"/>
      <c r="I74" s="106"/>
      <c r="J74" s="106"/>
      <c r="K74" s="108"/>
    </row>
    <row r="75" spans="2:18">
      <c r="B75" s="73"/>
      <c r="C75" s="73"/>
      <c r="D75" s="73"/>
      <c r="E75" s="94"/>
      <c r="F75" s="73"/>
      <c r="G75" s="73"/>
    </row>
    <row r="76" spans="2:18">
      <c r="B76" s="73"/>
      <c r="C76" s="73"/>
      <c r="D76" s="73"/>
      <c r="E76" s="94"/>
      <c r="F76" s="73"/>
      <c r="G76" s="73"/>
    </row>
    <row r="77" spans="2:18">
      <c r="E77" s="2"/>
    </row>
    <row r="80" spans="2:18">
      <c r="L80" s="114">
        <v>1</v>
      </c>
      <c r="M80" s="115" t="s">
        <v>129</v>
      </c>
      <c r="N80" s="116"/>
      <c r="O80" s="117" t="str">
        <f>$B$11</f>
        <v>Período Simples: 01/06/04  a 30/06/04</v>
      </c>
      <c r="P80" s="71"/>
      <c r="Q80" s="118"/>
      <c r="R80" s="117" t="str">
        <f>$B$11</f>
        <v>Período Simples: 01/06/04  a 30/06/04</v>
      </c>
    </row>
    <row r="81" spans="12:20">
      <c r="L81" s="114">
        <v>2</v>
      </c>
      <c r="M81" s="115" t="s">
        <v>130</v>
      </c>
      <c r="N81" s="116"/>
      <c r="O81" s="123" t="str">
        <f>RIGHT(O80,8)</f>
        <v>30/06/04</v>
      </c>
      <c r="P81" s="67">
        <f>YEAR(O81)</f>
        <v>2004</v>
      </c>
      <c r="Q81" s="118"/>
      <c r="R81" s="736">
        <v>38048</v>
      </c>
      <c r="S81" s="67">
        <f>YEAR(R81)</f>
        <v>2004</v>
      </c>
      <c r="T81" s="123"/>
    </row>
    <row r="82" spans="12:20">
      <c r="L82" s="114">
        <v>3</v>
      </c>
      <c r="M82" s="115" t="s">
        <v>131</v>
      </c>
      <c r="N82" s="116"/>
      <c r="O82" s="116"/>
      <c r="P82" s="119">
        <f>DAY(O81)</f>
        <v>30</v>
      </c>
      <c r="Q82" s="118"/>
      <c r="R82" s="116"/>
      <c r="S82" s="119">
        <f>DAY(R81)</f>
        <v>2</v>
      </c>
      <c r="T82" s="112"/>
    </row>
    <row r="83" spans="12:20">
      <c r="L83" s="114">
        <v>4</v>
      </c>
      <c r="M83" s="115" t="s">
        <v>132</v>
      </c>
      <c r="N83" s="116"/>
      <c r="O83" s="114">
        <f>MONTH(O81)</f>
        <v>6</v>
      </c>
      <c r="P83" s="120" t="str">
        <f>VLOOKUP(O83,tabela1,2)</f>
        <v xml:space="preserve"> de junho de </v>
      </c>
      <c r="Q83" s="118"/>
      <c r="R83" s="114">
        <f>MONTH(R81)</f>
        <v>3</v>
      </c>
      <c r="S83" s="120" t="str">
        <f>VLOOKUP(R83,tabela1,2)</f>
        <v xml:space="preserve"> de março de </v>
      </c>
    </row>
    <row r="84" spans="12:20">
      <c r="L84" s="114">
        <v>5</v>
      </c>
      <c r="M84" s="115" t="s">
        <v>133</v>
      </c>
      <c r="N84" s="116"/>
      <c r="O84" s="116"/>
      <c r="P84" s="67">
        <f>YEAR(O81)</f>
        <v>2004</v>
      </c>
      <c r="Q84" s="118"/>
      <c r="R84" s="116"/>
      <c r="S84" s="67">
        <f>YEAR(R81)</f>
        <v>2004</v>
      </c>
    </row>
    <row r="85" spans="12:20">
      <c r="L85" s="114">
        <v>6</v>
      </c>
      <c r="M85" s="115" t="s">
        <v>134</v>
      </c>
      <c r="N85" s="116"/>
      <c r="O85" s="121"/>
      <c r="P85" s="115" t="s">
        <v>272</v>
      </c>
      <c r="Q85" s="118"/>
      <c r="R85" s="121"/>
      <c r="S85" s="115" t="s">
        <v>334</v>
      </c>
    </row>
    <row r="86" spans="12:20">
      <c r="L86" s="114">
        <v>7</v>
      </c>
      <c r="M86" s="115" t="s">
        <v>135</v>
      </c>
      <c r="N86" s="116"/>
      <c r="O86" s="116"/>
      <c r="P86" s="116"/>
      <c r="Q86" s="111" t="str">
        <f>CONCATENATE($S$85,$S$82, $S$83,$S$84,)</f>
        <v>Brasnorte/MT, 2 de março de 2004</v>
      </c>
    </row>
    <row r="87" spans="12:20">
      <c r="L87" s="114">
        <v>8</v>
      </c>
      <c r="M87" s="115" t="s">
        <v>136</v>
      </c>
      <c r="N87" s="116"/>
      <c r="O87" s="116"/>
      <c r="P87" s="116"/>
      <c r="Q87" s="118"/>
    </row>
    <row r="88" spans="12:20">
      <c r="L88" s="114">
        <v>9</v>
      </c>
      <c r="M88" s="115" t="s">
        <v>137</v>
      </c>
      <c r="N88" s="116"/>
      <c r="O88" s="116"/>
      <c r="P88" s="116"/>
      <c r="Q88" s="118"/>
    </row>
    <row r="89" spans="12:20">
      <c r="L89" s="114">
        <v>10</v>
      </c>
      <c r="M89" s="115" t="s">
        <v>138</v>
      </c>
      <c r="N89" s="116"/>
      <c r="O89" s="116"/>
      <c r="P89" s="116"/>
      <c r="Q89" s="118"/>
    </row>
    <row r="90" spans="12:20">
      <c r="L90" s="114">
        <v>11</v>
      </c>
      <c r="M90" s="115" t="s">
        <v>139</v>
      </c>
      <c r="N90" s="116"/>
      <c r="O90" s="116"/>
      <c r="P90" s="116"/>
      <c r="Q90" s="118"/>
    </row>
    <row r="91" spans="12:20">
      <c r="L91" s="114">
        <v>12</v>
      </c>
      <c r="M91" s="115" t="s">
        <v>140</v>
      </c>
      <c r="N91" s="116"/>
      <c r="O91" s="116"/>
      <c r="P91" s="116"/>
      <c r="Q91" s="118"/>
    </row>
  </sheetData>
  <mergeCells count="4">
    <mergeCell ref="B4:G4"/>
    <mergeCell ref="B13:B14"/>
    <mergeCell ref="C13:C14"/>
    <mergeCell ref="D13:D14"/>
  </mergeCells>
  <phoneticPr fontId="11" type="noConversion"/>
  <printOptions horizontalCentered="1"/>
  <pageMargins left="0.47244094488188981" right="0.39370078740157483" top="0.98425196850393704" bottom="0.98425196850393704" header="0.31496062992125984" footer="0.59055118110236227"/>
  <pageSetup paperSize="9" orientation="portrait" useFirstPageNumber="1" horizontalDpi="4294967294" verticalDpi="300" r:id="rId1"/>
  <headerFooter alignWithMargins="0">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X38"/>
  <sheetViews>
    <sheetView showGridLines="0" workbookViewId="0">
      <selection activeCell="Q10" sqref="Q10"/>
    </sheetView>
  </sheetViews>
  <sheetFormatPr defaultColWidth="10.7109375" defaultRowHeight="12"/>
  <cols>
    <col min="1" max="1" width="13.7109375" style="3" customWidth="1"/>
    <col min="2" max="2" width="7.5703125" style="1" customWidth="1"/>
    <col min="3" max="3" width="7.7109375" style="1" customWidth="1"/>
    <col min="4" max="4" width="1.7109375" style="1" customWidth="1"/>
    <col min="5" max="5" width="7.7109375" style="1" customWidth="1"/>
    <col min="6" max="6" width="10" style="1" customWidth="1"/>
    <col min="7" max="7" width="7.7109375" style="1" customWidth="1"/>
    <col min="8" max="8" width="1.7109375" style="1" customWidth="1"/>
    <col min="9" max="10" width="7.7109375" style="1" customWidth="1"/>
    <col min="11" max="11" width="1.7109375" style="1" customWidth="1"/>
    <col min="12" max="12" width="7.7109375" style="1" customWidth="1"/>
    <col min="13" max="13" width="9.140625" style="1" customWidth="1"/>
    <col min="14" max="14" width="10.42578125" style="1" customWidth="1"/>
    <col min="15" max="15" width="9.140625" style="1" customWidth="1"/>
    <col min="16" max="16" width="9.5703125" style="1" customWidth="1"/>
    <col min="17" max="17" width="11.5703125" style="1" customWidth="1"/>
    <col min="18" max="18" width="8" style="1" customWidth="1"/>
    <col min="19" max="19" width="18.5703125" style="1" customWidth="1"/>
    <col min="20" max="20" width="10.7109375" style="3" customWidth="1"/>
    <col min="21" max="21" width="16.28515625" style="3" customWidth="1"/>
    <col min="22" max="22" width="15.28515625" style="3" customWidth="1"/>
    <col min="23" max="24" width="10.7109375" style="3" customWidth="1"/>
    <col min="25" max="25" width="16" style="3" customWidth="1"/>
    <col min="26" max="232" width="10.7109375" style="3" customWidth="1"/>
    <col min="233" max="16384" width="10.7109375" style="3"/>
  </cols>
  <sheetData>
    <row r="2" spans="1:232" ht="15" customHeight="1">
      <c r="B2" s="143"/>
      <c r="C2" s="273"/>
      <c r="D2" s="1163" t="s">
        <v>422</v>
      </c>
      <c r="E2" s="1164"/>
      <c r="F2" s="1164"/>
      <c r="G2" s="1164"/>
      <c r="H2" s="1164"/>
      <c r="I2" s="1164"/>
      <c r="J2" s="1164"/>
      <c r="K2" s="1164"/>
      <c r="L2" s="1164"/>
      <c r="M2" s="1164"/>
      <c r="N2" s="1164"/>
      <c r="O2" s="1164"/>
      <c r="P2" s="1165"/>
      <c r="Q2" s="410" t="s">
        <v>106</v>
      </c>
      <c r="R2" s="411"/>
      <c r="S2" s="412"/>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row>
    <row r="3" spans="1:232" ht="15">
      <c r="B3" s="196"/>
      <c r="C3" s="274"/>
      <c r="D3" s="1166"/>
      <c r="E3" s="1167"/>
      <c r="F3" s="1167"/>
      <c r="G3" s="1167"/>
      <c r="H3" s="1167"/>
      <c r="I3" s="1167"/>
      <c r="J3" s="1167"/>
      <c r="K3" s="1167"/>
      <c r="L3" s="1167"/>
      <c r="M3" s="1167"/>
      <c r="N3" s="1167"/>
      <c r="O3" s="1167"/>
      <c r="P3" s="1168"/>
      <c r="Q3" s="414"/>
      <c r="R3" s="149"/>
      <c r="S3" s="150"/>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row>
    <row r="4" spans="1:232" ht="15" customHeight="1">
      <c r="B4" s="154"/>
      <c r="C4" s="275"/>
      <c r="D4" s="1169"/>
      <c r="E4" s="1170"/>
      <c r="F4" s="1170"/>
      <c r="G4" s="1170"/>
      <c r="H4" s="1170"/>
      <c r="I4" s="1170"/>
      <c r="J4" s="1170"/>
      <c r="K4" s="1170"/>
      <c r="L4" s="1170"/>
      <c r="M4" s="1170"/>
      <c r="N4" s="1170"/>
      <c r="O4" s="1170"/>
      <c r="P4" s="1171"/>
      <c r="Q4" s="414"/>
      <c r="R4" s="188"/>
      <c r="S4" s="198"/>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c r="CH4" s="413"/>
      <c r="CI4" s="413"/>
      <c r="CJ4" s="413"/>
      <c r="CK4" s="413"/>
      <c r="CL4" s="413"/>
      <c r="CM4" s="413"/>
      <c r="CN4" s="413"/>
      <c r="CO4" s="413"/>
      <c r="CP4" s="413"/>
      <c r="CQ4" s="413"/>
      <c r="CR4" s="413"/>
      <c r="CS4" s="413"/>
      <c r="CT4" s="413"/>
      <c r="CU4" s="413"/>
      <c r="CV4" s="413"/>
      <c r="CW4" s="413"/>
      <c r="CX4" s="413"/>
      <c r="CY4" s="413"/>
      <c r="CZ4" s="413"/>
      <c r="DA4" s="413"/>
      <c r="DB4" s="413"/>
      <c r="DC4" s="413"/>
      <c r="DD4" s="413"/>
      <c r="DE4" s="413"/>
      <c r="DF4" s="413"/>
      <c r="DG4" s="413"/>
      <c r="DH4" s="413"/>
      <c r="DI4" s="413"/>
      <c r="DJ4" s="413"/>
      <c r="DK4" s="413"/>
      <c r="DL4" s="413"/>
      <c r="DM4" s="413"/>
      <c r="DN4" s="413"/>
      <c r="DO4" s="413"/>
      <c r="DP4" s="413"/>
      <c r="DQ4" s="413"/>
      <c r="DR4" s="413"/>
      <c r="DS4" s="413"/>
      <c r="DT4" s="413"/>
      <c r="DU4" s="413"/>
      <c r="DV4" s="413"/>
      <c r="DW4" s="413"/>
      <c r="DX4" s="413"/>
      <c r="DY4" s="413"/>
      <c r="DZ4" s="413"/>
      <c r="EA4" s="413"/>
      <c r="EB4" s="413"/>
      <c r="EC4" s="413"/>
      <c r="ED4" s="413"/>
      <c r="EE4" s="413"/>
      <c r="EF4" s="413"/>
      <c r="EG4" s="413"/>
      <c r="EH4" s="413"/>
      <c r="EI4" s="413"/>
      <c r="EJ4" s="413"/>
      <c r="EK4" s="413"/>
      <c r="EL4" s="413"/>
      <c r="EM4" s="413"/>
      <c r="EN4" s="413"/>
      <c r="EO4" s="413"/>
      <c r="EP4" s="413"/>
      <c r="EQ4" s="413"/>
      <c r="ER4" s="413"/>
      <c r="ES4" s="413"/>
      <c r="ET4" s="413"/>
      <c r="EU4" s="413"/>
      <c r="EV4" s="413"/>
      <c r="EW4" s="413"/>
      <c r="EX4" s="413"/>
      <c r="EY4" s="413"/>
      <c r="EZ4" s="413"/>
      <c r="FA4" s="413"/>
      <c r="FB4" s="413"/>
      <c r="FC4" s="413"/>
      <c r="FD4" s="413"/>
      <c r="FE4" s="413"/>
      <c r="FF4" s="413"/>
      <c r="FG4" s="413"/>
      <c r="FH4" s="413"/>
      <c r="FI4" s="413"/>
      <c r="FJ4" s="413"/>
      <c r="FK4" s="413"/>
      <c r="FL4" s="413"/>
      <c r="FM4" s="413"/>
      <c r="FN4" s="413"/>
      <c r="FO4" s="413"/>
      <c r="FP4" s="413"/>
      <c r="FQ4" s="413"/>
      <c r="FR4" s="413"/>
      <c r="FS4" s="413"/>
      <c r="FT4" s="413"/>
      <c r="FU4" s="413"/>
      <c r="FV4" s="413"/>
      <c r="FW4" s="413"/>
      <c r="FX4" s="413"/>
      <c r="FY4" s="413"/>
      <c r="FZ4" s="413"/>
      <c r="GA4" s="413"/>
      <c r="GB4" s="413"/>
      <c r="GC4" s="413"/>
      <c r="GD4" s="413"/>
      <c r="GE4" s="413"/>
      <c r="GF4" s="413"/>
      <c r="GG4" s="413"/>
      <c r="GH4" s="413"/>
      <c r="GI4" s="413"/>
      <c r="GJ4" s="413"/>
      <c r="GK4" s="413"/>
      <c r="GL4" s="413"/>
      <c r="GM4" s="413"/>
      <c r="GN4" s="413"/>
      <c r="GO4" s="413"/>
      <c r="GP4" s="413"/>
      <c r="GQ4" s="413"/>
      <c r="GR4" s="413"/>
      <c r="GS4" s="413"/>
      <c r="GT4" s="413"/>
      <c r="GU4" s="413"/>
      <c r="GV4" s="413"/>
      <c r="GW4" s="413"/>
      <c r="GX4" s="413"/>
      <c r="GY4" s="413"/>
      <c r="GZ4" s="413"/>
      <c r="HA4" s="413"/>
      <c r="HB4" s="413"/>
      <c r="HC4" s="413"/>
      <c r="HD4" s="413"/>
      <c r="HE4" s="413"/>
      <c r="HF4" s="413"/>
      <c r="HG4" s="413"/>
      <c r="HH4" s="413"/>
      <c r="HI4" s="413"/>
      <c r="HJ4" s="413"/>
      <c r="HK4" s="413"/>
      <c r="HL4" s="413"/>
      <c r="HM4" s="413"/>
      <c r="HN4" s="413"/>
      <c r="HO4" s="413"/>
      <c r="HP4" s="413"/>
      <c r="HQ4" s="413"/>
      <c r="HR4" s="413"/>
      <c r="HS4" s="413"/>
      <c r="HT4" s="413"/>
      <c r="HU4" s="413"/>
      <c r="HV4" s="413"/>
      <c r="HW4" s="413"/>
      <c r="HX4" s="413"/>
    </row>
    <row r="5" spans="1:232" ht="12.75">
      <c r="B5" s="143" t="e">
        <f>#REF!</f>
        <v>#REF!</v>
      </c>
      <c r="C5" s="144"/>
      <c r="D5" s="144"/>
      <c r="E5" s="144"/>
      <c r="F5" s="144"/>
      <c r="G5" s="144"/>
      <c r="H5" s="144"/>
      <c r="I5" s="144"/>
      <c r="J5" s="144"/>
      <c r="K5" s="144"/>
      <c r="L5" s="144"/>
      <c r="M5" s="144"/>
      <c r="N5" s="144"/>
      <c r="O5" s="144"/>
      <c r="P5" s="142"/>
      <c r="Q5" s="473" t="s">
        <v>76</v>
      </c>
      <c r="R5" s="188"/>
      <c r="S5" s="198"/>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c r="DK5" s="413"/>
      <c r="DL5" s="413"/>
      <c r="DM5" s="413"/>
      <c r="DN5" s="413"/>
      <c r="DO5" s="413"/>
      <c r="DP5" s="413"/>
      <c r="DQ5" s="413"/>
      <c r="DR5" s="413"/>
      <c r="DS5" s="413"/>
      <c r="DT5" s="413"/>
      <c r="DU5" s="413"/>
      <c r="DV5" s="413"/>
      <c r="DW5" s="413"/>
      <c r="DX5" s="413"/>
      <c r="DY5" s="413"/>
      <c r="DZ5" s="413"/>
      <c r="EA5" s="413"/>
      <c r="EB5" s="413"/>
      <c r="EC5" s="413"/>
      <c r="ED5" s="413"/>
      <c r="EE5" s="413"/>
      <c r="EF5" s="413"/>
      <c r="EG5" s="413"/>
      <c r="EH5" s="413"/>
      <c r="EI5" s="413"/>
      <c r="EJ5" s="413"/>
      <c r="EK5" s="413"/>
      <c r="EL5" s="413"/>
      <c r="EM5" s="413"/>
      <c r="EN5" s="413"/>
      <c r="EO5" s="413"/>
      <c r="EP5" s="413"/>
      <c r="EQ5" s="413"/>
      <c r="ER5" s="413"/>
      <c r="ES5" s="413"/>
      <c r="ET5" s="413"/>
      <c r="EU5" s="413"/>
      <c r="EV5" s="413"/>
      <c r="EW5" s="413"/>
      <c r="EX5" s="413"/>
      <c r="EY5" s="413"/>
      <c r="EZ5" s="413"/>
      <c r="FA5" s="413"/>
      <c r="FB5" s="413"/>
      <c r="FC5" s="413"/>
      <c r="FD5" s="413"/>
      <c r="FE5" s="413"/>
      <c r="FF5" s="413"/>
      <c r="FG5" s="413"/>
      <c r="FH5" s="413"/>
      <c r="FI5" s="413"/>
      <c r="FJ5" s="413"/>
      <c r="FK5" s="413"/>
      <c r="FL5" s="413"/>
      <c r="FM5" s="413"/>
      <c r="FN5" s="413"/>
      <c r="FO5" s="413"/>
      <c r="FP5" s="413"/>
      <c r="FQ5" s="413"/>
      <c r="FR5" s="413"/>
      <c r="FS5" s="413"/>
      <c r="FT5" s="413"/>
      <c r="FU5" s="413"/>
      <c r="FV5" s="413"/>
      <c r="FW5" s="413"/>
      <c r="FX5" s="413"/>
      <c r="FY5" s="413"/>
      <c r="FZ5" s="413"/>
      <c r="GA5" s="413"/>
      <c r="GB5" s="413"/>
      <c r="GC5" s="413"/>
      <c r="GD5" s="413"/>
      <c r="GE5" s="413"/>
      <c r="GF5" s="413"/>
      <c r="GG5" s="413"/>
      <c r="GH5" s="413"/>
      <c r="GI5" s="413"/>
      <c r="GJ5" s="413"/>
      <c r="GK5" s="413"/>
      <c r="GL5" s="413"/>
      <c r="GM5" s="413"/>
      <c r="GN5" s="413"/>
      <c r="GO5" s="413"/>
      <c r="GP5" s="413"/>
      <c r="GQ5" s="413"/>
      <c r="GR5" s="413"/>
      <c r="GS5" s="413"/>
      <c r="GT5" s="413"/>
      <c r="GU5" s="413"/>
      <c r="GV5" s="413"/>
      <c r="GW5" s="413"/>
      <c r="GX5" s="413"/>
      <c r="GY5" s="413"/>
      <c r="GZ5" s="413"/>
      <c r="HA5" s="413"/>
      <c r="HB5" s="413"/>
      <c r="HC5" s="413"/>
      <c r="HD5" s="413"/>
      <c r="HE5" s="413"/>
      <c r="HF5" s="413"/>
      <c r="HG5" s="413"/>
      <c r="HH5" s="413"/>
      <c r="HI5" s="413"/>
      <c r="HJ5" s="413"/>
      <c r="HK5" s="413"/>
      <c r="HL5" s="413"/>
      <c r="HM5" s="413"/>
      <c r="HN5" s="413"/>
      <c r="HO5" s="413"/>
      <c r="HP5" s="413"/>
      <c r="HQ5" s="413"/>
      <c r="HR5" s="413"/>
      <c r="HS5" s="413"/>
      <c r="HT5" s="413"/>
      <c r="HU5" s="413"/>
      <c r="HV5" s="413"/>
      <c r="HW5" s="413"/>
      <c r="HX5" s="413"/>
    </row>
    <row r="6" spans="1:232">
      <c r="B6" s="157" t="e">
        <f>#REF!</f>
        <v>#REF!</v>
      </c>
      <c r="C6" s="135"/>
      <c r="D6" s="135"/>
      <c r="E6" s="135"/>
      <c r="F6" s="135"/>
      <c r="G6" s="135"/>
      <c r="H6" s="135"/>
      <c r="I6" s="135"/>
      <c r="J6" s="135"/>
      <c r="K6" s="135"/>
      <c r="L6" s="135"/>
      <c r="M6" s="135"/>
      <c r="N6" s="135"/>
      <c r="O6" s="135"/>
      <c r="P6" s="136"/>
      <c r="Q6" s="187"/>
      <c r="R6" s="188"/>
      <c r="S6" s="198"/>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row>
    <row r="7" spans="1:232" ht="12.75">
      <c r="B7" s="157" t="e">
        <f>#REF!</f>
        <v>#REF!</v>
      </c>
      <c r="C7" s="158"/>
      <c r="D7" s="135"/>
      <c r="E7" s="158"/>
      <c r="F7" s="158"/>
      <c r="G7" s="158"/>
      <c r="H7" s="158"/>
      <c r="I7" s="158"/>
      <c r="J7" s="158"/>
      <c r="K7" s="158"/>
      <c r="L7" s="158"/>
      <c r="M7" s="158"/>
      <c r="N7" s="158"/>
      <c r="O7" s="158"/>
      <c r="P7" s="276"/>
      <c r="Q7" s="473" t="s">
        <v>426</v>
      </c>
      <c r="R7" s="188"/>
      <c r="S7" s="198"/>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c r="DL7" s="413"/>
      <c r="DM7" s="413"/>
      <c r="DN7" s="413"/>
      <c r="DO7" s="413"/>
      <c r="DP7" s="413"/>
      <c r="DQ7" s="413"/>
      <c r="DR7" s="413"/>
      <c r="DS7" s="413"/>
      <c r="DT7" s="413"/>
      <c r="DU7" s="413"/>
      <c r="DV7" s="413"/>
      <c r="DW7" s="413"/>
      <c r="DX7" s="413"/>
      <c r="DY7" s="413"/>
      <c r="DZ7" s="413"/>
      <c r="EA7" s="413"/>
      <c r="EB7" s="413"/>
      <c r="EC7" s="413"/>
      <c r="ED7" s="413"/>
      <c r="EE7" s="413"/>
      <c r="EF7" s="413"/>
      <c r="EG7" s="413"/>
      <c r="EH7" s="413"/>
      <c r="EI7" s="413"/>
      <c r="EJ7" s="413"/>
      <c r="EK7" s="413"/>
      <c r="EL7" s="413"/>
      <c r="EM7" s="413"/>
      <c r="EN7" s="413"/>
      <c r="EO7" s="413"/>
      <c r="EP7" s="413"/>
      <c r="EQ7" s="413"/>
      <c r="ER7" s="413"/>
      <c r="ES7" s="413"/>
      <c r="ET7" s="413"/>
      <c r="EU7" s="413"/>
      <c r="EV7" s="413"/>
      <c r="EW7" s="413"/>
      <c r="EX7" s="413"/>
      <c r="EY7" s="413"/>
      <c r="EZ7" s="413"/>
      <c r="FA7" s="413"/>
      <c r="FB7" s="413"/>
      <c r="FC7" s="413"/>
      <c r="FD7" s="413"/>
      <c r="FE7" s="413"/>
      <c r="FF7" s="413"/>
      <c r="FG7" s="413"/>
      <c r="FH7" s="413"/>
      <c r="FI7" s="413"/>
      <c r="FJ7" s="413"/>
      <c r="FK7" s="413"/>
      <c r="FL7" s="413"/>
      <c r="FM7" s="413"/>
      <c r="FN7" s="413"/>
      <c r="FO7" s="413"/>
      <c r="FP7" s="413"/>
      <c r="FQ7" s="413"/>
      <c r="FR7" s="413"/>
      <c r="FS7" s="413"/>
      <c r="FT7" s="413"/>
      <c r="FU7" s="413"/>
      <c r="FV7" s="413"/>
      <c r="FW7" s="413"/>
      <c r="FX7" s="413"/>
      <c r="FY7" s="413"/>
      <c r="FZ7" s="413"/>
      <c r="GA7" s="413"/>
      <c r="GB7" s="413"/>
      <c r="GC7" s="413"/>
      <c r="GD7" s="413"/>
      <c r="GE7" s="413"/>
      <c r="GF7" s="413"/>
      <c r="GG7" s="413"/>
      <c r="GH7" s="413"/>
      <c r="GI7" s="413"/>
      <c r="GJ7" s="413"/>
      <c r="GK7" s="413"/>
      <c r="GL7" s="413"/>
      <c r="GM7" s="413"/>
      <c r="GN7" s="413"/>
      <c r="GO7" s="413"/>
      <c r="GP7" s="413"/>
      <c r="GQ7" s="413"/>
      <c r="GR7" s="413"/>
      <c r="GS7" s="413"/>
      <c r="GT7" s="413"/>
      <c r="GU7" s="413"/>
      <c r="GV7" s="413"/>
      <c r="GW7" s="413"/>
      <c r="GX7" s="413"/>
      <c r="GY7" s="413"/>
      <c r="GZ7" s="413"/>
      <c r="HA7" s="413"/>
      <c r="HB7" s="413"/>
      <c r="HC7" s="413"/>
      <c r="HD7" s="413"/>
      <c r="HE7" s="413"/>
      <c r="HF7" s="413"/>
      <c r="HG7" s="413"/>
      <c r="HH7" s="413"/>
      <c r="HI7" s="413"/>
      <c r="HJ7" s="413"/>
      <c r="HK7" s="413"/>
      <c r="HL7" s="413"/>
      <c r="HM7" s="413"/>
      <c r="HN7" s="413"/>
      <c r="HO7" s="413"/>
      <c r="HP7" s="413"/>
      <c r="HQ7" s="413"/>
      <c r="HR7" s="413"/>
      <c r="HS7" s="413"/>
      <c r="HT7" s="413"/>
      <c r="HU7" s="413"/>
      <c r="HV7" s="413"/>
      <c r="HW7" s="413"/>
      <c r="HX7" s="413"/>
    </row>
    <row r="8" spans="1:232">
      <c r="B8" s="157" t="e">
        <f>#REF!</f>
        <v>#REF!</v>
      </c>
      <c r="C8" s="135"/>
      <c r="D8" s="135"/>
      <c r="E8" s="159"/>
      <c r="F8" s="158"/>
      <c r="G8" s="158"/>
      <c r="H8" s="158"/>
      <c r="I8" s="158"/>
      <c r="J8" s="158"/>
      <c r="K8" s="158"/>
      <c r="L8" s="158"/>
      <c r="M8" s="158"/>
      <c r="N8" s="158"/>
      <c r="O8" s="158"/>
      <c r="P8" s="276"/>
      <c r="Q8" s="187"/>
      <c r="R8" s="188"/>
      <c r="S8" s="198"/>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c r="DY8" s="413"/>
      <c r="DZ8" s="413"/>
      <c r="EA8" s="413"/>
      <c r="EB8" s="413"/>
      <c r="EC8" s="413"/>
      <c r="ED8" s="413"/>
      <c r="EE8" s="413"/>
      <c r="EF8" s="413"/>
      <c r="EG8" s="413"/>
      <c r="EH8" s="413"/>
      <c r="EI8" s="413"/>
      <c r="EJ8" s="413"/>
      <c r="EK8" s="413"/>
      <c r="EL8" s="413"/>
      <c r="EM8" s="413"/>
      <c r="EN8" s="413"/>
      <c r="EO8" s="413"/>
      <c r="EP8" s="413"/>
      <c r="EQ8" s="413"/>
      <c r="ER8" s="413"/>
      <c r="ES8" s="413"/>
      <c r="ET8" s="413"/>
      <c r="EU8" s="413"/>
      <c r="EV8" s="413"/>
      <c r="EW8" s="413"/>
      <c r="EX8" s="413"/>
      <c r="EY8" s="413"/>
      <c r="EZ8" s="413"/>
      <c r="FA8" s="413"/>
      <c r="FB8" s="413"/>
      <c r="FC8" s="413"/>
      <c r="FD8" s="413"/>
      <c r="FE8" s="413"/>
      <c r="FF8" s="413"/>
      <c r="FG8" s="413"/>
      <c r="FH8" s="413"/>
      <c r="FI8" s="413"/>
      <c r="FJ8" s="413"/>
      <c r="FK8" s="413"/>
      <c r="FL8" s="413"/>
      <c r="FM8" s="413"/>
      <c r="FN8" s="413"/>
      <c r="FO8" s="413"/>
      <c r="FP8" s="413"/>
      <c r="FQ8" s="413"/>
      <c r="FR8" s="413"/>
      <c r="FS8" s="413"/>
      <c r="FT8" s="413"/>
      <c r="FU8" s="413"/>
      <c r="FV8" s="413"/>
      <c r="FW8" s="413"/>
      <c r="FX8" s="413"/>
      <c r="FY8" s="413"/>
      <c r="FZ8" s="413"/>
      <c r="GA8" s="413"/>
      <c r="GB8" s="413"/>
      <c r="GC8" s="413"/>
      <c r="GD8" s="413"/>
      <c r="GE8" s="413"/>
      <c r="GF8" s="413"/>
      <c r="GG8" s="413"/>
      <c r="GH8" s="413"/>
      <c r="GI8" s="413"/>
      <c r="GJ8" s="413"/>
      <c r="GK8" s="413"/>
      <c r="GL8" s="413"/>
      <c r="GM8" s="413"/>
      <c r="GN8" s="413"/>
      <c r="GO8" s="413"/>
      <c r="GP8" s="413"/>
      <c r="GQ8" s="413"/>
      <c r="GR8" s="413"/>
      <c r="GS8" s="413"/>
      <c r="GT8" s="413"/>
      <c r="GU8" s="413"/>
      <c r="GV8" s="413"/>
      <c r="GW8" s="413"/>
      <c r="GX8" s="413"/>
      <c r="GY8" s="413"/>
      <c r="GZ8" s="413"/>
      <c r="HA8" s="413"/>
      <c r="HB8" s="413"/>
      <c r="HC8" s="413"/>
      <c r="HD8" s="413"/>
      <c r="HE8" s="413"/>
      <c r="HF8" s="413"/>
      <c r="HG8" s="413"/>
      <c r="HH8" s="413"/>
      <c r="HI8" s="413"/>
      <c r="HJ8" s="413"/>
      <c r="HK8" s="413"/>
      <c r="HL8" s="413"/>
      <c r="HM8" s="413"/>
      <c r="HN8" s="413"/>
      <c r="HO8" s="413"/>
      <c r="HP8" s="413"/>
      <c r="HQ8" s="413"/>
      <c r="HR8" s="413"/>
      <c r="HS8" s="413"/>
      <c r="HT8" s="413"/>
      <c r="HU8" s="413"/>
      <c r="HV8" s="413"/>
      <c r="HW8" s="413"/>
      <c r="HX8" s="413"/>
    </row>
    <row r="9" spans="1:232" ht="12.75">
      <c r="B9" s="859" t="e">
        <f>#REF!</f>
        <v>#REF!</v>
      </c>
      <c r="C9" s="135"/>
      <c r="D9" s="135"/>
      <c r="E9" s="135"/>
      <c r="F9" s="135"/>
      <c r="G9" s="135"/>
      <c r="H9" s="135"/>
      <c r="I9" s="135"/>
      <c r="J9" s="135"/>
      <c r="K9" s="135"/>
      <c r="L9" s="135"/>
      <c r="M9" s="135"/>
      <c r="N9" s="135"/>
      <c r="O9" s="135"/>
      <c r="P9" s="136"/>
      <c r="Q9" s="473" t="s">
        <v>427</v>
      </c>
      <c r="R9" s="188"/>
      <c r="S9" s="198"/>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row>
    <row r="10" spans="1:232">
      <c r="B10" s="154" t="e">
        <f>#REF!</f>
        <v>#REF!</v>
      </c>
      <c r="C10" s="155"/>
      <c r="D10" s="155"/>
      <c r="E10" s="155"/>
      <c r="F10" s="155"/>
      <c r="G10" s="155"/>
      <c r="H10" s="155"/>
      <c r="I10" s="155"/>
      <c r="J10" s="155"/>
      <c r="K10" s="155"/>
      <c r="L10" s="155"/>
      <c r="M10" s="155"/>
      <c r="N10" s="155"/>
      <c r="O10" s="155"/>
      <c r="P10" s="153"/>
      <c r="Q10" s="189"/>
      <c r="R10" s="190"/>
      <c r="S10" s="205"/>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3"/>
      <c r="GI10" s="413"/>
      <c r="GJ10" s="413"/>
      <c r="GK10" s="413"/>
      <c r="GL10" s="413"/>
      <c r="GM10" s="413"/>
      <c r="GN10" s="413"/>
      <c r="GO10" s="413"/>
      <c r="GP10" s="413"/>
      <c r="GQ10" s="413"/>
      <c r="GR10" s="413"/>
      <c r="GS10" s="413"/>
      <c r="GT10" s="413"/>
      <c r="GU10" s="413"/>
      <c r="GV10" s="413"/>
      <c r="GW10" s="413"/>
      <c r="GX10" s="413"/>
      <c r="GY10" s="413"/>
      <c r="GZ10" s="413"/>
      <c r="HA10" s="413"/>
      <c r="HB10" s="413"/>
      <c r="HC10" s="413"/>
      <c r="HD10" s="413"/>
      <c r="HE10" s="413"/>
      <c r="HF10" s="413"/>
      <c r="HG10" s="413"/>
      <c r="HH10" s="413"/>
      <c r="HI10" s="413"/>
      <c r="HJ10" s="413"/>
      <c r="HK10" s="413"/>
      <c r="HL10" s="413"/>
      <c r="HM10" s="413"/>
      <c r="HN10" s="413"/>
      <c r="HO10" s="413"/>
      <c r="HP10" s="413"/>
      <c r="HQ10" s="413"/>
      <c r="HR10" s="413"/>
      <c r="HS10" s="413"/>
      <c r="HT10" s="413"/>
      <c r="HU10" s="413"/>
      <c r="HV10" s="413"/>
      <c r="HW10" s="413"/>
      <c r="HX10" s="413"/>
    </row>
    <row r="11" spans="1:232">
      <c r="B11" s="415" t="e">
        <f>#REF!</f>
        <v>#REF!</v>
      </c>
      <c r="C11" s="416"/>
      <c r="D11" s="416"/>
      <c r="E11" s="416"/>
      <c r="F11" s="417"/>
      <c r="G11" s="417" t="e">
        <f>#REF!</f>
        <v>#REF!</v>
      </c>
      <c r="H11" s="416"/>
      <c r="I11" s="279"/>
      <c r="J11" s="415"/>
      <c r="K11" s="416"/>
      <c r="L11" s="416"/>
      <c r="M11" s="279"/>
      <c r="N11" s="279"/>
      <c r="O11" s="279"/>
      <c r="P11" s="280"/>
      <c r="Q11" s="161"/>
      <c r="R11" s="281" t="e">
        <f>#REF!</f>
        <v>#REF!</v>
      </c>
      <c r="S11" s="280"/>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row>
    <row r="12" spans="1:232">
      <c r="B12" s="278" t="s">
        <v>424</v>
      </c>
      <c r="C12" s="279"/>
      <c r="D12" s="279"/>
      <c r="E12" s="280"/>
      <c r="F12" s="314" t="s">
        <v>116</v>
      </c>
      <c r="G12" s="418" t="s">
        <v>425</v>
      </c>
      <c r="H12" s="279"/>
      <c r="I12" s="279"/>
      <c r="J12" s="279"/>
      <c r="K12" s="279"/>
      <c r="L12" s="280"/>
      <c r="M12" s="314" t="s">
        <v>112</v>
      </c>
      <c r="N12" s="314" t="s">
        <v>412</v>
      </c>
      <c r="O12" s="314" t="s">
        <v>117</v>
      </c>
      <c r="P12" s="314" t="s">
        <v>68</v>
      </c>
      <c r="Q12" s="314" t="s">
        <v>83</v>
      </c>
      <c r="R12" s="314" t="s">
        <v>84</v>
      </c>
      <c r="S12" s="314" t="s">
        <v>46</v>
      </c>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row>
    <row r="13" spans="1:232">
      <c r="B13" s="419" t="s">
        <v>87</v>
      </c>
      <c r="C13" s="420" t="s">
        <v>85</v>
      </c>
      <c r="D13" s="291"/>
      <c r="E13" s="421" t="s">
        <v>74</v>
      </c>
      <c r="F13" s="277" t="s">
        <v>118</v>
      </c>
      <c r="G13" s="420" t="s">
        <v>85</v>
      </c>
      <c r="H13" s="291"/>
      <c r="I13" s="421" t="s">
        <v>74</v>
      </c>
      <c r="J13" s="420" t="s">
        <v>86</v>
      </c>
      <c r="K13" s="291"/>
      <c r="L13" s="421" t="s">
        <v>74</v>
      </c>
      <c r="M13" s="422" t="s">
        <v>75</v>
      </c>
      <c r="N13" s="422" t="s">
        <v>75</v>
      </c>
      <c r="O13" s="422" t="s">
        <v>75</v>
      </c>
      <c r="P13" s="853" t="s">
        <v>418</v>
      </c>
      <c r="Q13" s="422" t="s">
        <v>111</v>
      </c>
      <c r="R13" s="422" t="s">
        <v>119</v>
      </c>
      <c r="S13" s="828"/>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row>
    <row r="14" spans="1:232">
      <c r="A14" s="442"/>
      <c r="B14" s="423"/>
      <c r="C14" s="299"/>
      <c r="D14" s="291" t="str">
        <f t="shared" ref="D14:D19" si="0">IF(E14&gt;0,"+","")</f>
        <v/>
      </c>
      <c r="E14" s="292"/>
      <c r="F14" s="424"/>
      <c r="G14" s="299">
        <v>240</v>
      </c>
      <c r="H14" s="291" t="str">
        <f t="shared" ref="H14:H19" si="1">IF(I14&gt;0,"+","")</f>
        <v/>
      </c>
      <c r="I14" s="292"/>
      <c r="J14" s="299">
        <v>253</v>
      </c>
      <c r="K14" s="291" t="e">
        <f t="shared" ref="K14:K23" si="2">IF(L14&gt;0,"+","")</f>
        <v>#REF!</v>
      </c>
      <c r="L14" s="292" t="e">
        <f>#REF!</f>
        <v>#REF!</v>
      </c>
      <c r="M14" s="425" t="e">
        <f t="shared" ref="M14:M23" si="3">IF(U14=0,"",U14)</f>
        <v>#REF!</v>
      </c>
      <c r="N14" s="425">
        <v>23.5</v>
      </c>
      <c r="O14" s="425">
        <v>0.88</v>
      </c>
      <c r="P14" s="425">
        <v>1</v>
      </c>
      <c r="Q14" s="426" t="e">
        <f>IF(N14=0,"",TRUNC(M14*N14*O14,3))</f>
        <v>#REF!</v>
      </c>
      <c r="R14" s="426">
        <v>750</v>
      </c>
      <c r="S14" s="426">
        <v>0</v>
      </c>
      <c r="T14" s="413"/>
      <c r="U14" s="413" t="e">
        <f t="shared" ref="U14:U26" si="4">((J14-G14)*20)-I14+L14</f>
        <v>#REF!</v>
      </c>
      <c r="V14" s="413">
        <f t="shared" ref="V14:V22" si="5">(G14-C14)*20+I14-E14</f>
        <v>4800</v>
      </c>
      <c r="W14" s="413">
        <f t="shared" ref="W14:W24" si="6">F14*1000</f>
        <v>0</v>
      </c>
      <c r="X14" s="413" t="e">
        <f>M14/2</f>
        <v>#REF!</v>
      </c>
      <c r="Y14" s="413" t="e">
        <f>TRUNC(SUM(V14:X14)/1000,3)</f>
        <v>#REF!</v>
      </c>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row>
    <row r="15" spans="1:232">
      <c r="A15" s="442"/>
      <c r="B15" s="423"/>
      <c r="C15" s="299"/>
      <c r="D15" s="291" t="str">
        <f t="shared" si="0"/>
        <v/>
      </c>
      <c r="E15" s="292"/>
      <c r="F15" s="424"/>
      <c r="G15" s="299"/>
      <c r="H15" s="291" t="str">
        <f t="shared" si="1"/>
        <v/>
      </c>
      <c r="I15" s="292"/>
      <c r="J15" s="299"/>
      <c r="K15" s="291" t="str">
        <f t="shared" si="2"/>
        <v/>
      </c>
      <c r="L15" s="292"/>
      <c r="M15" s="425" t="str">
        <f t="shared" si="3"/>
        <v/>
      </c>
      <c r="N15" s="425"/>
      <c r="O15" s="425"/>
      <c r="P15" s="425"/>
      <c r="Q15" s="426" t="str">
        <f>IF(N15=0,"",TRUNC(M15*N15*O15,3))</f>
        <v/>
      </c>
      <c r="R15" s="426"/>
      <c r="S15" s="426" t="str">
        <f>IF(R15=0,"",ROUNDDOWN(P15*Q15*R15,3))</f>
        <v/>
      </c>
      <c r="T15" s="413"/>
      <c r="U15" s="413">
        <f t="shared" si="4"/>
        <v>0</v>
      </c>
      <c r="V15" s="413">
        <f t="shared" si="5"/>
        <v>0</v>
      </c>
      <c r="W15" s="413">
        <f t="shared" si="6"/>
        <v>0</v>
      </c>
      <c r="X15" s="413" t="e">
        <f>M15/2</f>
        <v>#VALUE!</v>
      </c>
      <c r="Y15" s="413" t="e">
        <f>TRUNC(SUM(V15:X15)/1000,3)</f>
        <v>#VALUE!</v>
      </c>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row>
    <row r="16" spans="1:232">
      <c r="A16" s="442"/>
      <c r="B16" s="423"/>
      <c r="C16" s="299"/>
      <c r="D16" s="291" t="str">
        <f t="shared" si="0"/>
        <v/>
      </c>
      <c r="E16" s="292"/>
      <c r="F16" s="424"/>
      <c r="G16" s="299"/>
      <c r="H16" s="291" t="str">
        <f t="shared" si="1"/>
        <v/>
      </c>
      <c r="I16" s="292"/>
      <c r="J16" s="299"/>
      <c r="K16" s="291" t="str">
        <f t="shared" si="2"/>
        <v/>
      </c>
      <c r="L16" s="292"/>
      <c r="M16" s="425" t="str">
        <f t="shared" si="3"/>
        <v/>
      </c>
      <c r="N16" s="425"/>
      <c r="O16" s="425"/>
      <c r="P16" s="425"/>
      <c r="Q16" s="426" t="str">
        <f>IF(N16=0,"",TRUNC(M16*N16*O16,3))</f>
        <v/>
      </c>
      <c r="R16" s="426"/>
      <c r="S16" s="426" t="str">
        <f>IF(R16=0,"",ROUNDDOWN(P16*Q16*R16,3))</f>
        <v/>
      </c>
      <c r="T16" s="413"/>
      <c r="U16" s="413">
        <f t="shared" si="4"/>
        <v>0</v>
      </c>
      <c r="V16" s="413">
        <f t="shared" si="5"/>
        <v>0</v>
      </c>
      <c r="W16" s="413">
        <f t="shared" si="6"/>
        <v>0</v>
      </c>
      <c r="X16" s="413" t="e">
        <f>M16/2</f>
        <v>#VALUE!</v>
      </c>
      <c r="Y16" s="413" t="e">
        <f>TRUNC(SUM(V16:X16)/1000,3)</f>
        <v>#VALUE!</v>
      </c>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row>
    <row r="17" spans="1:232">
      <c r="A17" s="442"/>
      <c r="B17" s="423"/>
      <c r="C17" s="299"/>
      <c r="D17" s="291" t="str">
        <f t="shared" si="0"/>
        <v/>
      </c>
      <c r="E17" s="292"/>
      <c r="F17" s="424"/>
      <c r="G17" s="299"/>
      <c r="H17" s="291" t="str">
        <f t="shared" si="1"/>
        <v/>
      </c>
      <c r="I17" s="292"/>
      <c r="J17" s="299"/>
      <c r="K17" s="291" t="str">
        <f t="shared" si="2"/>
        <v/>
      </c>
      <c r="L17" s="292"/>
      <c r="M17" s="425" t="str">
        <f t="shared" si="3"/>
        <v/>
      </c>
      <c r="N17" s="425"/>
      <c r="O17" s="425"/>
      <c r="P17" s="425"/>
      <c r="Q17" s="426"/>
      <c r="R17" s="426"/>
      <c r="S17" s="426" t="str">
        <f>IF(R17=0,"",ROUNDDOWN(P17*Q17*R17,3))</f>
        <v/>
      </c>
      <c r="T17" s="413"/>
      <c r="U17" s="413">
        <f t="shared" si="4"/>
        <v>0</v>
      </c>
      <c r="V17" s="413">
        <f t="shared" si="5"/>
        <v>0</v>
      </c>
      <c r="W17" s="413">
        <f t="shared" si="6"/>
        <v>0</v>
      </c>
      <c r="X17" s="413" t="e">
        <f>M17/2</f>
        <v>#VALUE!</v>
      </c>
      <c r="Y17" s="413" t="e">
        <f>TRUNC(SUM(V17:X17)/1000,3)</f>
        <v>#VALUE!</v>
      </c>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row>
    <row r="18" spans="1:232">
      <c r="A18" s="442"/>
      <c r="B18" s="423"/>
      <c r="C18" s="299"/>
      <c r="D18" s="291" t="str">
        <f t="shared" si="0"/>
        <v/>
      </c>
      <c r="E18" s="292"/>
      <c r="F18" s="424"/>
      <c r="G18" s="299"/>
      <c r="H18" s="291" t="str">
        <f t="shared" si="1"/>
        <v/>
      </c>
      <c r="I18" s="292"/>
      <c r="J18" s="299"/>
      <c r="K18" s="291" t="str">
        <f t="shared" si="2"/>
        <v/>
      </c>
      <c r="L18" s="427"/>
      <c r="M18" s="425" t="str">
        <f t="shared" si="3"/>
        <v/>
      </c>
      <c r="N18" s="425"/>
      <c r="O18" s="425"/>
      <c r="P18" s="425"/>
      <c r="Q18" s="426" t="str">
        <f>IF(N18=0,"",TRUNC(M18*N18*O18,3))</f>
        <v/>
      </c>
      <c r="R18" s="426"/>
      <c r="S18" s="426"/>
      <c r="T18" s="413"/>
      <c r="U18" s="413">
        <f t="shared" si="4"/>
        <v>0</v>
      </c>
      <c r="V18" s="413">
        <f t="shared" si="5"/>
        <v>0</v>
      </c>
      <c r="W18" s="413">
        <f t="shared" si="6"/>
        <v>0</v>
      </c>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3"/>
      <c r="FI18" s="413"/>
      <c r="FJ18" s="413"/>
      <c r="FK18" s="413"/>
      <c r="FL18" s="413"/>
      <c r="FM18" s="413"/>
      <c r="FN18" s="413"/>
      <c r="FO18" s="413"/>
      <c r="FP18" s="413"/>
      <c r="FQ18" s="413"/>
      <c r="FR18" s="413"/>
      <c r="FS18" s="413"/>
      <c r="FT18" s="413"/>
      <c r="FU18" s="413"/>
      <c r="FV18" s="413"/>
      <c r="FW18" s="413"/>
      <c r="FX18" s="413"/>
      <c r="FY18" s="413"/>
      <c r="FZ18" s="413"/>
      <c r="GA18" s="413"/>
      <c r="GB18" s="413"/>
      <c r="GC18" s="413"/>
      <c r="GD18" s="413"/>
      <c r="GE18" s="413"/>
      <c r="GF18" s="413"/>
      <c r="GG18" s="413"/>
      <c r="GH18" s="413"/>
      <c r="GI18" s="413"/>
      <c r="GJ18" s="413"/>
      <c r="GK18" s="413"/>
      <c r="GL18" s="413"/>
      <c r="GM18" s="413"/>
      <c r="GN18" s="413"/>
      <c r="GO18" s="413"/>
      <c r="GP18" s="413"/>
      <c r="GQ18" s="413"/>
      <c r="GR18" s="413"/>
      <c r="GS18" s="413"/>
      <c r="GT18" s="413"/>
      <c r="GU18" s="413"/>
      <c r="GV18" s="413"/>
      <c r="GW18" s="413"/>
      <c r="GX18" s="413"/>
      <c r="GY18" s="413"/>
      <c r="GZ18" s="413"/>
      <c r="HA18" s="413"/>
      <c r="HB18" s="413"/>
      <c r="HC18" s="413"/>
      <c r="HD18" s="413"/>
      <c r="HE18" s="413"/>
      <c r="HF18" s="413"/>
      <c r="HG18" s="413"/>
      <c r="HH18" s="413"/>
      <c r="HI18" s="413"/>
      <c r="HJ18" s="413"/>
      <c r="HK18" s="413"/>
      <c r="HL18" s="413"/>
      <c r="HM18" s="413"/>
      <c r="HN18" s="413"/>
      <c r="HO18" s="413"/>
      <c r="HP18" s="413"/>
      <c r="HQ18" s="413"/>
      <c r="HR18" s="413"/>
      <c r="HS18" s="413"/>
      <c r="HT18" s="413"/>
      <c r="HU18" s="413"/>
      <c r="HV18" s="413"/>
      <c r="HW18" s="413"/>
      <c r="HX18" s="413"/>
    </row>
    <row r="19" spans="1:232">
      <c r="A19" s="442"/>
      <c r="B19" s="423"/>
      <c r="C19" s="299"/>
      <c r="D19" s="291" t="str">
        <f t="shared" si="0"/>
        <v/>
      </c>
      <c r="E19" s="292"/>
      <c r="F19" s="424"/>
      <c r="G19" s="299"/>
      <c r="H19" s="291" t="str">
        <f t="shared" si="1"/>
        <v/>
      </c>
      <c r="I19" s="292"/>
      <c r="J19" s="299"/>
      <c r="K19" s="291" t="str">
        <f t="shared" si="2"/>
        <v/>
      </c>
      <c r="L19" s="427"/>
      <c r="M19" s="425" t="str">
        <f t="shared" si="3"/>
        <v/>
      </c>
      <c r="N19" s="425"/>
      <c r="O19" s="425"/>
      <c r="P19" s="425"/>
      <c r="Q19" s="426" t="str">
        <f>IF(N19=0,"",TRUNC(M19*N19*O19,3))</f>
        <v/>
      </c>
      <c r="R19" s="426"/>
      <c r="S19" s="426" t="str">
        <f>IF(R19=0,"",ROUNDDOWN(P19*Q19*R19,3))</f>
        <v/>
      </c>
      <c r="T19" s="413"/>
      <c r="U19" s="413">
        <f t="shared" si="4"/>
        <v>0</v>
      </c>
      <c r="V19" s="413">
        <f t="shared" si="5"/>
        <v>0</v>
      </c>
      <c r="W19" s="413">
        <f t="shared" si="6"/>
        <v>0</v>
      </c>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3"/>
      <c r="FI19" s="413"/>
      <c r="FJ19" s="413"/>
      <c r="FK19" s="413"/>
      <c r="FL19" s="413"/>
      <c r="FM19" s="413"/>
      <c r="FN19" s="413"/>
      <c r="FO19" s="413"/>
      <c r="FP19" s="413"/>
      <c r="FQ19" s="413"/>
      <c r="FR19" s="413"/>
      <c r="FS19" s="413"/>
      <c r="FT19" s="413"/>
      <c r="FU19" s="413"/>
      <c r="FV19" s="413"/>
      <c r="FW19" s="413"/>
      <c r="FX19" s="413"/>
      <c r="FY19" s="413"/>
      <c r="FZ19" s="413"/>
      <c r="GA19" s="413"/>
      <c r="GB19" s="413"/>
      <c r="GC19" s="413"/>
      <c r="GD19" s="413"/>
      <c r="GE19" s="413"/>
      <c r="GF19" s="413"/>
      <c r="GG19" s="413"/>
      <c r="GH19" s="413"/>
      <c r="GI19" s="413"/>
      <c r="GJ19" s="413"/>
      <c r="GK19" s="413"/>
      <c r="GL19" s="413"/>
      <c r="GM19" s="413"/>
      <c r="GN19" s="413"/>
      <c r="GO19" s="413"/>
      <c r="GP19" s="413"/>
      <c r="GQ19" s="413"/>
      <c r="GR19" s="413"/>
      <c r="GS19" s="413"/>
      <c r="GT19" s="413"/>
      <c r="GU19" s="413"/>
      <c r="GV19" s="413"/>
      <c r="GW19" s="413"/>
      <c r="GX19" s="413"/>
      <c r="GY19" s="413"/>
      <c r="GZ19" s="413"/>
      <c r="HA19" s="413"/>
      <c r="HB19" s="413"/>
      <c r="HC19" s="413"/>
      <c r="HD19" s="413"/>
      <c r="HE19" s="413"/>
      <c r="HF19" s="413"/>
      <c r="HG19" s="413"/>
      <c r="HH19" s="413"/>
      <c r="HI19" s="413"/>
      <c r="HJ19" s="413"/>
      <c r="HK19" s="413"/>
      <c r="HL19" s="413"/>
      <c r="HM19" s="413"/>
      <c r="HN19" s="413"/>
      <c r="HO19" s="413"/>
      <c r="HP19" s="413"/>
      <c r="HQ19" s="413"/>
      <c r="HR19" s="413"/>
      <c r="HS19" s="413"/>
      <c r="HT19" s="413"/>
      <c r="HU19" s="413"/>
      <c r="HV19" s="413"/>
      <c r="HW19" s="413"/>
      <c r="HX19" s="413"/>
    </row>
    <row r="20" spans="1:232">
      <c r="A20" s="442"/>
      <c r="B20" s="423"/>
      <c r="C20" s="825"/>
      <c r="D20" s="291"/>
      <c r="E20" s="292"/>
      <c r="F20" s="424"/>
      <c r="G20" s="299"/>
      <c r="H20" s="291"/>
      <c r="I20" s="292"/>
      <c r="J20" s="299"/>
      <c r="K20" s="291" t="str">
        <f t="shared" si="2"/>
        <v/>
      </c>
      <c r="L20" s="427"/>
      <c r="M20" s="425" t="str">
        <f t="shared" si="3"/>
        <v/>
      </c>
      <c r="N20" s="425"/>
      <c r="O20" s="425"/>
      <c r="P20" s="425"/>
      <c r="Q20" s="426"/>
      <c r="R20" s="426"/>
      <c r="S20" s="426"/>
      <c r="T20" s="413"/>
      <c r="U20" s="413">
        <f t="shared" si="4"/>
        <v>0</v>
      </c>
      <c r="V20" s="413">
        <f t="shared" si="5"/>
        <v>0</v>
      </c>
      <c r="W20" s="413">
        <f t="shared" si="6"/>
        <v>0</v>
      </c>
      <c r="X20" s="413" t="e">
        <f>M20/2</f>
        <v>#VALUE!</v>
      </c>
      <c r="Y20" s="413" t="e">
        <f>TRUNC(SUM(V20:X20)/1000,3)</f>
        <v>#VALUE!</v>
      </c>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row>
    <row r="21" spans="1:232">
      <c r="A21" s="442"/>
      <c r="B21" s="423"/>
      <c r="C21" s="830"/>
      <c r="D21" s="291" t="str">
        <f>IF(E21&gt;0,"+","")</f>
        <v/>
      </c>
      <c r="E21" s="299"/>
      <c r="F21" s="826"/>
      <c r="G21" s="299"/>
      <c r="H21" s="291" t="str">
        <f>IF(I21&gt;0,"+","")</f>
        <v/>
      </c>
      <c r="I21" s="292"/>
      <c r="J21" s="299"/>
      <c r="K21" s="291" t="str">
        <f t="shared" si="2"/>
        <v/>
      </c>
      <c r="L21" s="427"/>
      <c r="M21" s="425" t="str">
        <f t="shared" si="3"/>
        <v/>
      </c>
      <c r="N21" s="425"/>
      <c r="O21" s="425"/>
      <c r="P21" s="425"/>
      <c r="Q21" s="426"/>
      <c r="R21" s="426"/>
      <c r="S21" s="426"/>
      <c r="T21" s="413"/>
      <c r="U21" s="413">
        <f t="shared" si="4"/>
        <v>0</v>
      </c>
      <c r="V21" s="413">
        <f t="shared" si="5"/>
        <v>0</v>
      </c>
      <c r="W21" s="413">
        <f t="shared" si="6"/>
        <v>0</v>
      </c>
      <c r="X21" s="413" t="e">
        <f>M21/2</f>
        <v>#VALUE!</v>
      </c>
      <c r="Y21" s="413" t="e">
        <f>TRUNC(SUM(V21:X21)/1000,3)</f>
        <v>#VALUE!</v>
      </c>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413"/>
      <c r="CS21" s="413"/>
      <c r="CT21" s="413"/>
      <c r="CU21" s="413"/>
      <c r="CV21" s="413"/>
      <c r="CW21" s="413"/>
      <c r="CX21" s="413"/>
      <c r="CY21" s="413"/>
      <c r="CZ21" s="413"/>
      <c r="DA21" s="413"/>
      <c r="DB21" s="413"/>
      <c r="DC21" s="413"/>
      <c r="DD21" s="413"/>
      <c r="DE21" s="413"/>
      <c r="DF21" s="413"/>
      <c r="DG21" s="413"/>
      <c r="DH21" s="413"/>
      <c r="DI21" s="413"/>
      <c r="DJ21" s="413"/>
      <c r="DK21" s="413"/>
      <c r="DL21" s="413"/>
      <c r="DM21" s="413"/>
      <c r="DN21" s="413"/>
      <c r="DO21" s="413"/>
      <c r="DP21" s="413"/>
      <c r="DQ21" s="413"/>
      <c r="DR21" s="413"/>
      <c r="DS21" s="413"/>
      <c r="DT21" s="413"/>
      <c r="DU21" s="413"/>
      <c r="DV21" s="413"/>
      <c r="DW21" s="413"/>
      <c r="DX21" s="413"/>
      <c r="DY21" s="413"/>
      <c r="DZ21" s="413"/>
      <c r="EA21" s="413"/>
      <c r="EB21" s="413"/>
      <c r="EC21" s="413"/>
      <c r="ED21" s="413"/>
      <c r="EE21" s="413"/>
      <c r="EF21" s="413"/>
      <c r="EG21" s="413"/>
      <c r="EH21" s="413"/>
      <c r="EI21" s="413"/>
      <c r="EJ21" s="413"/>
      <c r="EK21" s="413"/>
      <c r="EL21" s="413"/>
      <c r="EM21" s="413"/>
      <c r="EN21" s="413"/>
      <c r="EO21" s="413"/>
      <c r="EP21" s="413"/>
      <c r="EQ21" s="413"/>
      <c r="ER21" s="413"/>
      <c r="ES21" s="413"/>
      <c r="ET21" s="413"/>
      <c r="EU21" s="413"/>
      <c r="EV21" s="413"/>
      <c r="EW21" s="413"/>
      <c r="EX21" s="413"/>
      <c r="EY21" s="413"/>
      <c r="EZ21" s="413"/>
      <c r="FA21" s="413"/>
      <c r="FB21" s="413"/>
      <c r="FC21" s="413"/>
      <c r="FD21" s="413"/>
      <c r="FE21" s="413"/>
      <c r="FF21" s="413"/>
      <c r="FG21" s="413"/>
      <c r="FH21" s="413"/>
      <c r="FI21" s="413"/>
      <c r="FJ21" s="413"/>
      <c r="FK21" s="413"/>
      <c r="FL21" s="413"/>
      <c r="FM21" s="413"/>
      <c r="FN21" s="413"/>
      <c r="FO21" s="413"/>
      <c r="FP21" s="413"/>
      <c r="FQ21" s="413"/>
      <c r="FR21" s="413"/>
      <c r="FS21" s="413"/>
      <c r="FT21" s="413"/>
      <c r="FU21" s="413"/>
      <c r="FV21" s="413"/>
      <c r="FW21" s="413"/>
      <c r="FX21" s="413"/>
      <c r="FY21" s="413"/>
      <c r="FZ21" s="413"/>
      <c r="GA21" s="413"/>
      <c r="GB21" s="413"/>
      <c r="GC21" s="413"/>
      <c r="GD21" s="413"/>
      <c r="GE21" s="413"/>
      <c r="GF21" s="413"/>
      <c r="GG21" s="413"/>
      <c r="GH21" s="413"/>
      <c r="GI21" s="413"/>
      <c r="GJ21" s="413"/>
      <c r="GK21" s="413"/>
      <c r="GL21" s="413"/>
      <c r="GM21" s="413"/>
      <c r="GN21" s="413"/>
      <c r="GO21" s="413"/>
      <c r="GP21" s="413"/>
      <c r="GQ21" s="413"/>
      <c r="GR21" s="413"/>
      <c r="GS21" s="413"/>
      <c r="GT21" s="413"/>
      <c r="GU21" s="413"/>
      <c r="GV21" s="413"/>
      <c r="GW21" s="413"/>
      <c r="GX21" s="413"/>
      <c r="GY21" s="413"/>
      <c r="GZ21" s="413"/>
      <c r="HA21" s="413"/>
      <c r="HB21" s="413"/>
      <c r="HC21" s="413"/>
      <c r="HD21" s="413"/>
      <c r="HE21" s="413"/>
      <c r="HF21" s="413"/>
      <c r="HG21" s="413"/>
      <c r="HH21" s="413"/>
      <c r="HI21" s="413"/>
      <c r="HJ21" s="413"/>
      <c r="HK21" s="413"/>
      <c r="HL21" s="413"/>
      <c r="HM21" s="413"/>
      <c r="HN21" s="413"/>
      <c r="HO21" s="413"/>
      <c r="HP21" s="413"/>
      <c r="HQ21" s="413"/>
      <c r="HR21" s="413"/>
      <c r="HS21" s="413"/>
      <c r="HT21" s="413"/>
      <c r="HU21" s="413"/>
      <c r="HV21" s="413"/>
      <c r="HW21" s="413"/>
      <c r="HX21" s="413"/>
    </row>
    <row r="22" spans="1:232">
      <c r="A22" s="442"/>
      <c r="B22" s="423"/>
      <c r="C22" s="830"/>
      <c r="D22" s="291" t="str">
        <f>IF(E22&gt;0,"+","")</f>
        <v/>
      </c>
      <c r="E22" s="299"/>
      <c r="F22" s="827"/>
      <c r="G22" s="299"/>
      <c r="H22" s="291"/>
      <c r="I22" s="292"/>
      <c r="J22" s="299"/>
      <c r="K22" s="291" t="str">
        <f t="shared" si="2"/>
        <v/>
      </c>
      <c r="L22" s="427"/>
      <c r="M22" s="425" t="str">
        <f t="shared" si="3"/>
        <v/>
      </c>
      <c r="N22" s="425"/>
      <c r="O22" s="425"/>
      <c r="P22" s="425"/>
      <c r="Q22" s="426"/>
      <c r="R22" s="426"/>
      <c r="S22" s="426"/>
      <c r="T22" s="413"/>
      <c r="U22" s="413">
        <f t="shared" si="4"/>
        <v>0</v>
      </c>
      <c r="V22" s="413">
        <f t="shared" si="5"/>
        <v>0</v>
      </c>
      <c r="W22" s="413">
        <f t="shared" si="6"/>
        <v>0</v>
      </c>
      <c r="X22" s="413" t="e">
        <f>M22/2</f>
        <v>#VALUE!</v>
      </c>
      <c r="Y22" s="413" t="e">
        <f>TRUNC(SUM(V22:X22)/1000,3)</f>
        <v>#VALUE!</v>
      </c>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row>
    <row r="23" spans="1:232">
      <c r="A23" s="442"/>
      <c r="B23" s="423"/>
      <c r="C23" s="299"/>
      <c r="D23" s="291"/>
      <c r="E23" s="292"/>
      <c r="F23" s="827"/>
      <c r="G23" s="299"/>
      <c r="H23" s="291"/>
      <c r="I23" s="292"/>
      <c r="J23" s="299"/>
      <c r="K23" s="291" t="str">
        <f t="shared" si="2"/>
        <v/>
      </c>
      <c r="L23" s="427"/>
      <c r="M23" s="425" t="str">
        <f t="shared" si="3"/>
        <v/>
      </c>
      <c r="N23" s="425"/>
      <c r="O23" s="425"/>
      <c r="P23" s="425"/>
      <c r="Q23" s="426"/>
      <c r="R23" s="426"/>
      <c r="S23" s="426"/>
      <c r="T23" s="413"/>
      <c r="U23" s="413">
        <f t="shared" si="4"/>
        <v>0</v>
      </c>
      <c r="V23" s="413">
        <f>(C23-G23)*20+I23-E23</f>
        <v>0</v>
      </c>
      <c r="W23" s="413">
        <f t="shared" si="6"/>
        <v>0</v>
      </c>
      <c r="X23" s="413" t="e">
        <f>M23/2</f>
        <v>#VALUE!</v>
      </c>
      <c r="Y23" s="413" t="e">
        <f>TRUNC(SUM(V23:X23)/1000,3)</f>
        <v>#VALUE!</v>
      </c>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row>
    <row r="24" spans="1:232">
      <c r="A24" s="442"/>
      <c r="B24" s="423"/>
      <c r="C24" s="299"/>
      <c r="D24" s="291"/>
      <c r="E24" s="292"/>
      <c r="F24" s="424"/>
      <c r="G24" s="299"/>
      <c r="H24" s="291"/>
      <c r="I24" s="292"/>
      <c r="J24" s="299"/>
      <c r="K24" s="291"/>
      <c r="L24" s="427"/>
      <c r="M24" s="425"/>
      <c r="N24" s="425"/>
      <c r="O24" s="425"/>
      <c r="P24" s="425"/>
      <c r="Q24" s="426"/>
      <c r="R24" s="426"/>
      <c r="S24" s="426"/>
      <c r="T24" s="413"/>
      <c r="U24" s="413">
        <f t="shared" si="4"/>
        <v>0</v>
      </c>
      <c r="V24" s="413">
        <f>(G24-C24)*20+I24-E24</f>
        <v>0</v>
      </c>
      <c r="W24" s="413">
        <f t="shared" si="6"/>
        <v>0</v>
      </c>
      <c r="X24" s="413">
        <f>M24/2</f>
        <v>0</v>
      </c>
      <c r="Y24" s="413">
        <f>TRUNC(SUM(V24:X24)/1000,3)</f>
        <v>0</v>
      </c>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row>
    <row r="25" spans="1:232">
      <c r="A25" s="442"/>
      <c r="B25" s="423"/>
      <c r="C25" s="299"/>
      <c r="D25" s="291" t="str">
        <f>IF(E25&gt;0,"+","")</f>
        <v/>
      </c>
      <c r="E25" s="292"/>
      <c r="F25" s="424"/>
      <c r="G25" s="299"/>
      <c r="H25" s="291" t="str">
        <f>IF(I25&gt;0,"+","")</f>
        <v/>
      </c>
      <c r="I25" s="292"/>
      <c r="J25" s="299"/>
      <c r="K25" s="291" t="str">
        <f>IF(L25&gt;0,"+","")</f>
        <v/>
      </c>
      <c r="L25" s="427"/>
      <c r="M25" s="425" t="str">
        <f>IF(U25=0,"",U25)</f>
        <v/>
      </c>
      <c r="N25" s="425"/>
      <c r="O25" s="425"/>
      <c r="P25" s="425"/>
      <c r="Q25" s="426" t="str">
        <f>IF(N25=0,"",ROUNDDOWN(M25*N25*O25,3) )</f>
        <v/>
      </c>
      <c r="R25" s="426"/>
      <c r="S25" s="426" t="str">
        <f>IF(R25=0,"",ROUNDDOWN(P25*Q25*R25,3))</f>
        <v/>
      </c>
      <c r="T25" s="413"/>
      <c r="U25" s="413">
        <f t="shared" si="4"/>
        <v>0</v>
      </c>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3"/>
      <c r="GI25" s="413"/>
      <c r="GJ25" s="413"/>
      <c r="GK25" s="413"/>
      <c r="GL25" s="413"/>
      <c r="GM25" s="413"/>
      <c r="GN25" s="413"/>
      <c r="GO25" s="413"/>
      <c r="GP25" s="413"/>
      <c r="GQ25" s="413"/>
      <c r="GR25" s="413"/>
      <c r="GS25" s="413"/>
      <c r="GT25" s="413"/>
      <c r="GU25" s="413"/>
      <c r="GV25" s="413"/>
      <c r="GW25" s="413"/>
      <c r="GX25" s="413"/>
      <c r="GY25" s="413"/>
      <c r="GZ25" s="413"/>
      <c r="HA25" s="413"/>
      <c r="HB25" s="413"/>
      <c r="HC25" s="413"/>
      <c r="HD25" s="413"/>
      <c r="HE25" s="413"/>
      <c r="HF25" s="413"/>
      <c r="HG25" s="413"/>
      <c r="HH25" s="413"/>
      <c r="HI25" s="413"/>
      <c r="HJ25" s="413"/>
      <c r="HK25" s="413"/>
      <c r="HL25" s="413"/>
      <c r="HM25" s="413"/>
      <c r="HN25" s="413"/>
      <c r="HO25" s="413"/>
      <c r="HP25" s="413"/>
      <c r="HQ25" s="413"/>
      <c r="HR25" s="413"/>
      <c r="HS25" s="413"/>
      <c r="HT25" s="413"/>
      <c r="HU25" s="413"/>
      <c r="HV25" s="413"/>
      <c r="HW25" s="413"/>
      <c r="HX25" s="413"/>
    </row>
    <row r="26" spans="1:232">
      <c r="A26" s="442"/>
      <c r="B26" s="423"/>
      <c r="C26" s="299"/>
      <c r="D26" s="291" t="str">
        <f>IF(E26&gt;0,"+","")</f>
        <v/>
      </c>
      <c r="E26" s="292"/>
      <c r="F26" s="424"/>
      <c r="G26" s="299"/>
      <c r="H26" s="291" t="str">
        <f>IF(I26&gt;0,"+","")</f>
        <v/>
      </c>
      <c r="I26" s="292"/>
      <c r="J26" s="299"/>
      <c r="K26" s="291" t="str">
        <f>IF(L26&gt;0,"+","")</f>
        <v/>
      </c>
      <c r="L26" s="427"/>
      <c r="M26" s="425"/>
      <c r="N26" s="425"/>
      <c r="O26" s="425"/>
      <c r="P26" s="425"/>
      <c r="Q26" s="426" t="str">
        <f>IF(N26=0,"",ROUNDDOWN(M26*N26*O26,3) )</f>
        <v/>
      </c>
      <c r="R26" s="426"/>
      <c r="S26" s="426" t="str">
        <f>IF(R26=0,"",ROUNDDOWN(P26*Q26*R26,3))</f>
        <v/>
      </c>
      <c r="T26" s="413"/>
      <c r="U26" s="413">
        <f t="shared" si="4"/>
        <v>0</v>
      </c>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row>
    <row r="27" spans="1:232">
      <c r="A27" s="442"/>
      <c r="B27" s="302" t="s">
        <v>77</v>
      </c>
      <c r="C27" s="305"/>
      <c r="D27" s="303"/>
      <c r="E27" s="304"/>
      <c r="F27" s="306"/>
      <c r="G27" s="306"/>
      <c r="H27" s="306"/>
      <c r="I27" s="306"/>
      <c r="J27" s="306"/>
      <c r="K27" s="306"/>
      <c r="L27" s="315"/>
      <c r="M27" s="315"/>
      <c r="N27" s="315"/>
      <c r="O27" s="315"/>
      <c r="P27" s="292"/>
      <c r="Q27" s="854" t="e">
        <f>SUM(Q14:Q26)</f>
        <v>#REF!</v>
      </c>
      <c r="R27" s="426"/>
      <c r="S27" s="854">
        <f>SUM(S14:S26)</f>
        <v>0</v>
      </c>
      <c r="T27" s="413"/>
      <c r="U27" s="413">
        <f>S27</f>
        <v>0</v>
      </c>
      <c r="V27" s="413" t="s">
        <v>120</v>
      </c>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row>
    <row r="28" spans="1:232">
      <c r="B28" s="428"/>
      <c r="C28" s="144" t="e">
        <f>#REF!</f>
        <v>#REF!</v>
      </c>
      <c r="D28" s="144"/>
      <c r="E28" s="144"/>
      <c r="F28" s="144"/>
      <c r="G28" s="144"/>
      <c r="H28" s="144"/>
      <c r="I28" s="144"/>
      <c r="J28" s="144"/>
      <c r="K28" s="144"/>
      <c r="L28" s="144"/>
      <c r="M28" s="144"/>
      <c r="N28" s="144"/>
      <c r="O28" s="432"/>
      <c r="P28" s="144"/>
      <c r="Q28" s="144"/>
      <c r="R28" s="144"/>
      <c r="S28" s="142"/>
      <c r="T28" s="413"/>
      <c r="U28" s="413" t="e">
        <f>Q27</f>
        <v>#REF!</v>
      </c>
      <c r="V28" s="413" t="s">
        <v>121</v>
      </c>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row>
    <row r="29" spans="1:232">
      <c r="B29" s="157"/>
      <c r="C29" s="135" t="e">
        <f>#REF!</f>
        <v>#REF!</v>
      </c>
      <c r="D29" s="135"/>
      <c r="E29" s="135"/>
      <c r="F29" s="135"/>
      <c r="G29" s="135"/>
      <c r="H29" s="135"/>
      <c r="I29" s="135"/>
      <c r="J29" s="135"/>
      <c r="K29" s="135"/>
      <c r="L29" s="135"/>
      <c r="M29" s="135"/>
      <c r="N29" s="135"/>
      <c r="O29" s="135"/>
      <c r="P29" s="135"/>
      <c r="Q29" s="135"/>
      <c r="R29" s="135"/>
      <c r="S29" s="136"/>
      <c r="T29" s="413"/>
      <c r="U29" s="413">
        <f>+mo_sub_base</f>
        <v>0</v>
      </c>
      <c r="V29" s="413">
        <f>+U29*0.57</f>
        <v>0</v>
      </c>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row>
    <row r="30" spans="1:232">
      <c r="B30" s="157"/>
      <c r="C30" s="135"/>
      <c r="D30" s="135"/>
      <c r="E30" s="135"/>
      <c r="F30" s="135"/>
      <c r="G30" s="135"/>
      <c r="H30" s="135"/>
      <c r="I30" s="135"/>
      <c r="J30" s="135"/>
      <c r="K30" s="135"/>
      <c r="L30" s="135"/>
      <c r="M30" s="135"/>
      <c r="N30" s="135"/>
      <c r="O30" s="135"/>
      <c r="P30" s="135"/>
      <c r="Q30" s="135"/>
      <c r="R30" s="135"/>
      <c r="S30" s="136"/>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row>
    <row r="31" spans="1:232">
      <c r="B31" s="157"/>
      <c r="C31" s="135"/>
      <c r="D31" s="135"/>
      <c r="E31" s="135"/>
      <c r="F31" s="135"/>
      <c r="G31" s="135"/>
      <c r="H31" s="135"/>
      <c r="I31" s="135"/>
      <c r="J31" s="135"/>
      <c r="K31" s="135"/>
      <c r="L31" s="135"/>
      <c r="M31" s="135"/>
      <c r="N31" s="135"/>
      <c r="O31" s="135"/>
      <c r="P31" s="135"/>
      <c r="Q31" s="135"/>
      <c r="R31" s="135"/>
      <c r="S31" s="136"/>
      <c r="T31" s="413"/>
      <c r="U31" s="413" t="e">
        <f>+U28</f>
        <v>#REF!</v>
      </c>
      <c r="V31" s="413" t="e">
        <f>+U31*8.6</f>
        <v>#REF!</v>
      </c>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row>
    <row r="32" spans="1:232">
      <c r="B32" s="157"/>
      <c r="C32" s="135"/>
      <c r="D32" s="135"/>
      <c r="E32" s="135"/>
      <c r="F32" s="135"/>
      <c r="G32" s="135"/>
      <c r="H32" s="135"/>
      <c r="I32" s="135"/>
      <c r="J32" s="135"/>
      <c r="K32" s="135"/>
      <c r="L32" s="135"/>
      <c r="M32" s="135"/>
      <c r="N32" s="135"/>
      <c r="O32" s="135"/>
      <c r="P32" s="135"/>
      <c r="Q32" s="135"/>
      <c r="R32" s="135"/>
      <c r="S32" s="136"/>
      <c r="T32" s="413"/>
      <c r="U32" s="413"/>
      <c r="V32" s="413" t="e">
        <f>+V31+V29</f>
        <v>#REF!</v>
      </c>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row>
    <row r="33" spans="2:232">
      <c r="B33" s="187"/>
      <c r="C33" s="188"/>
      <c r="D33" s="188"/>
      <c r="E33" s="188"/>
      <c r="F33" s="188"/>
      <c r="G33" s="188"/>
      <c r="H33" s="158"/>
      <c r="I33" s="188"/>
      <c r="J33" s="188"/>
      <c r="K33" s="188"/>
      <c r="L33" s="188"/>
      <c r="M33" s="188"/>
      <c r="N33" s="188"/>
      <c r="O33" s="159"/>
      <c r="P33" s="188"/>
      <c r="Q33" s="188"/>
      <c r="R33" s="188"/>
      <c r="S33" s="198"/>
      <c r="T33" s="413"/>
      <c r="U33" s="413"/>
      <c r="V33" s="413" t="e">
        <f>+V32+#REF!</f>
        <v>#REF!</v>
      </c>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row>
    <row r="34" spans="2:232">
      <c r="B34" s="316"/>
      <c r="C34" s="317"/>
      <c r="D34" s="317"/>
      <c r="E34" s="616" t="s">
        <v>388</v>
      </c>
      <c r="F34" s="618"/>
      <c r="G34" s="618"/>
      <c r="H34" s="694"/>
      <c r="I34" s="694"/>
      <c r="J34" s="618"/>
      <c r="K34" s="694"/>
      <c r="L34" s="317"/>
      <c r="M34" s="317"/>
      <c r="N34" s="317"/>
      <c r="O34" s="429"/>
      <c r="P34" s="317"/>
      <c r="Q34" s="724" t="s">
        <v>390</v>
      </c>
      <c r="R34" s="317"/>
      <c r="S34" s="318"/>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row>
    <row r="35" spans="2:232">
      <c r="B35" s="311"/>
      <c r="C35" s="837" t="s">
        <v>413</v>
      </c>
      <c r="D35" s="191"/>
      <c r="E35" s="617"/>
      <c r="F35" s="632"/>
      <c r="G35" s="632"/>
      <c r="H35" s="837"/>
      <c r="I35" s="837"/>
      <c r="J35" s="619"/>
      <c r="K35" s="837"/>
      <c r="L35" s="191"/>
      <c r="M35" s="191"/>
      <c r="N35" s="191"/>
      <c r="O35" s="191"/>
      <c r="P35" s="191"/>
      <c r="Q35" s="841" t="s">
        <v>415</v>
      </c>
      <c r="R35" s="191"/>
      <c r="S35" s="312"/>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3"/>
      <c r="FI35" s="413"/>
      <c r="FJ35" s="413"/>
      <c r="FK35" s="413"/>
      <c r="FL35" s="413"/>
      <c r="FM35" s="413"/>
      <c r="FN35" s="413"/>
      <c r="FO35" s="413"/>
      <c r="FP35" s="413"/>
      <c r="FQ35" s="413"/>
      <c r="FR35" s="413"/>
      <c r="FS35" s="413"/>
      <c r="FT35" s="413"/>
      <c r="FU35" s="413"/>
      <c r="FV35" s="413"/>
      <c r="FW35" s="413"/>
      <c r="FX35" s="413"/>
      <c r="FY35" s="413"/>
      <c r="FZ35" s="413"/>
      <c r="GA35" s="413"/>
      <c r="GB35" s="413"/>
      <c r="GC35" s="413"/>
      <c r="GD35" s="413"/>
      <c r="GE35" s="413"/>
      <c r="GF35" s="413"/>
      <c r="GG35" s="413"/>
      <c r="GH35" s="413"/>
      <c r="GI35" s="413"/>
      <c r="GJ35" s="413"/>
      <c r="GK35" s="413"/>
      <c r="GL35" s="413"/>
      <c r="GM35" s="413"/>
      <c r="GN35" s="413"/>
      <c r="GO35" s="413"/>
      <c r="GP35" s="413"/>
      <c r="GQ35" s="413"/>
      <c r="GR35" s="413"/>
      <c r="GS35" s="413"/>
      <c r="GT35" s="413"/>
      <c r="GU35" s="413"/>
      <c r="GV35" s="413"/>
      <c r="GW35" s="413"/>
      <c r="GX35" s="413"/>
      <c r="GY35" s="413"/>
      <c r="GZ35" s="413"/>
      <c r="HA35" s="413"/>
      <c r="HB35" s="413"/>
      <c r="HC35" s="413"/>
      <c r="HD35" s="413"/>
      <c r="HE35" s="413"/>
      <c r="HF35" s="413"/>
      <c r="HG35" s="413"/>
      <c r="HH35" s="413"/>
      <c r="HI35" s="413"/>
      <c r="HJ35" s="413"/>
      <c r="HK35" s="413"/>
      <c r="HL35" s="413"/>
      <c r="HM35" s="413"/>
      <c r="HN35" s="413"/>
      <c r="HO35" s="413"/>
      <c r="HP35" s="413"/>
      <c r="HQ35" s="413"/>
      <c r="HR35" s="413"/>
      <c r="HS35" s="413"/>
      <c r="HT35" s="413"/>
      <c r="HU35" s="413"/>
      <c r="HV35" s="413"/>
      <c r="HW35" s="413"/>
      <c r="HX35" s="413"/>
    </row>
    <row r="36" spans="2:232">
      <c r="B36" s="430"/>
      <c r="C36" s="430"/>
      <c r="D36" s="430"/>
      <c r="E36" s="430"/>
      <c r="F36" s="430"/>
      <c r="G36" s="430"/>
      <c r="H36" s="430"/>
      <c r="I36" s="430"/>
      <c r="J36" s="430"/>
      <c r="K36" s="430"/>
      <c r="L36" s="430"/>
      <c r="M36" s="430"/>
      <c r="N36" s="430"/>
      <c r="O36" s="430"/>
      <c r="P36" s="430"/>
      <c r="Q36" s="430"/>
      <c r="R36" s="430"/>
      <c r="S36" s="430"/>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row>
    <row r="37" spans="2:232">
      <c r="B37" s="431"/>
      <c r="C37" s="431"/>
      <c r="D37" s="431"/>
      <c r="E37" s="431"/>
      <c r="F37" s="431"/>
      <c r="G37" s="431"/>
      <c r="H37" s="431"/>
      <c r="I37" s="431"/>
      <c r="J37" s="431"/>
      <c r="K37" s="431"/>
      <c r="L37" s="431"/>
      <c r="M37" s="431"/>
      <c r="N37" s="431"/>
      <c r="O37" s="431"/>
      <c r="P37" s="431"/>
      <c r="Q37" s="431"/>
      <c r="R37" s="431"/>
      <c r="S37" s="431"/>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row>
    <row r="38" spans="2:232">
      <c r="B38" s="431"/>
      <c r="C38" s="431"/>
      <c r="D38" s="431"/>
      <c r="E38" s="431"/>
      <c r="F38" s="431"/>
      <c r="G38" s="431"/>
      <c r="H38" s="431"/>
      <c r="I38" s="431"/>
      <c r="J38" s="431"/>
      <c r="K38" s="431"/>
      <c r="L38" s="431"/>
      <c r="M38" s="431"/>
      <c r="N38" s="431"/>
      <c r="O38" s="431"/>
      <c r="P38" s="431"/>
      <c r="Q38" s="431"/>
      <c r="R38" s="431"/>
      <c r="S38" s="431"/>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c r="CJ38" s="413"/>
      <c r="CK38" s="413"/>
      <c r="CL38" s="413"/>
      <c r="CM38" s="413"/>
      <c r="CN38" s="413"/>
      <c r="CO38" s="413"/>
      <c r="CP38" s="413"/>
      <c r="CQ38" s="413"/>
      <c r="CR38" s="413"/>
      <c r="CS38" s="413"/>
      <c r="CT38" s="413"/>
      <c r="CU38" s="413"/>
      <c r="CV38" s="413"/>
      <c r="CW38" s="413"/>
      <c r="CX38" s="413"/>
      <c r="CY38" s="413"/>
      <c r="CZ38" s="413"/>
      <c r="DA38" s="413"/>
      <c r="DB38" s="413"/>
      <c r="DC38" s="413"/>
      <c r="DD38" s="413"/>
      <c r="DE38" s="413"/>
      <c r="DF38" s="413"/>
      <c r="DG38" s="413"/>
      <c r="DH38" s="413"/>
      <c r="DI38" s="413"/>
      <c r="DJ38" s="413"/>
      <c r="DK38" s="413"/>
      <c r="DL38" s="413"/>
      <c r="DM38" s="413"/>
      <c r="DN38" s="413"/>
      <c r="DO38" s="413"/>
      <c r="DP38" s="413"/>
      <c r="DQ38" s="413"/>
      <c r="DR38" s="413"/>
      <c r="DS38" s="413"/>
      <c r="DT38" s="413"/>
      <c r="DU38" s="413"/>
      <c r="DV38" s="413"/>
      <c r="DW38" s="413"/>
      <c r="DX38" s="413"/>
      <c r="DY38" s="413"/>
      <c r="DZ38" s="413"/>
      <c r="EA38" s="413"/>
      <c r="EB38" s="413"/>
      <c r="EC38" s="413"/>
      <c r="ED38" s="413"/>
      <c r="EE38" s="413"/>
      <c r="EF38" s="413"/>
      <c r="EG38" s="413"/>
      <c r="EH38" s="413"/>
      <c r="EI38" s="413"/>
      <c r="EJ38" s="413"/>
      <c r="EK38" s="413"/>
      <c r="EL38" s="413"/>
      <c r="EM38" s="413"/>
      <c r="EN38" s="413"/>
      <c r="EO38" s="413"/>
      <c r="EP38" s="413"/>
      <c r="EQ38" s="413"/>
      <c r="ER38" s="413"/>
      <c r="ES38" s="413"/>
      <c r="ET38" s="413"/>
      <c r="EU38" s="413"/>
      <c r="EV38" s="413"/>
      <c r="EW38" s="413"/>
      <c r="EX38" s="413"/>
      <c r="EY38" s="413"/>
      <c r="EZ38" s="413"/>
      <c r="FA38" s="413"/>
      <c r="FB38" s="413"/>
      <c r="FC38" s="413"/>
      <c r="FD38" s="413"/>
      <c r="FE38" s="413"/>
      <c r="FF38" s="413"/>
      <c r="FG38" s="413"/>
      <c r="FH38" s="413"/>
      <c r="FI38" s="413"/>
      <c r="FJ38" s="413"/>
      <c r="FK38" s="413"/>
      <c r="FL38" s="413"/>
      <c r="FM38" s="413"/>
      <c r="FN38" s="413"/>
      <c r="FO38" s="413"/>
      <c r="FP38" s="413"/>
      <c r="FQ38" s="413"/>
      <c r="FR38" s="413"/>
      <c r="FS38" s="413"/>
      <c r="FT38" s="413"/>
      <c r="FU38" s="413"/>
      <c r="FV38" s="413"/>
      <c r="FW38" s="413"/>
      <c r="FX38" s="413"/>
      <c r="FY38" s="413"/>
      <c r="FZ38" s="413"/>
      <c r="GA38" s="413"/>
      <c r="GB38" s="413"/>
      <c r="GC38" s="413"/>
      <c r="GD38" s="413"/>
      <c r="GE38" s="413"/>
      <c r="GF38" s="413"/>
      <c r="GG38" s="413"/>
      <c r="GH38" s="413"/>
      <c r="GI38" s="413"/>
      <c r="GJ38" s="413"/>
      <c r="GK38" s="413"/>
      <c r="GL38" s="413"/>
      <c r="GM38" s="413"/>
      <c r="GN38" s="413"/>
      <c r="GO38" s="413"/>
      <c r="GP38" s="413"/>
      <c r="GQ38" s="413"/>
      <c r="GR38" s="413"/>
      <c r="GS38" s="413"/>
      <c r="GT38" s="413"/>
      <c r="GU38" s="413"/>
      <c r="GV38" s="413"/>
      <c r="GW38" s="413"/>
      <c r="GX38" s="413"/>
      <c r="GY38" s="413"/>
      <c r="GZ38" s="413"/>
      <c r="HA38" s="413"/>
      <c r="HB38" s="413"/>
      <c r="HC38" s="413"/>
      <c r="HD38" s="413"/>
      <c r="HE38" s="413"/>
      <c r="HF38" s="413"/>
      <c r="HG38" s="413"/>
      <c r="HH38" s="413"/>
      <c r="HI38" s="413"/>
      <c r="HJ38" s="413"/>
      <c r="HK38" s="413"/>
      <c r="HL38" s="413"/>
      <c r="HM38" s="413"/>
      <c r="HN38" s="413"/>
      <c r="HO38" s="413"/>
      <c r="HP38" s="413"/>
      <c r="HQ38" s="413"/>
      <c r="HR38" s="413"/>
      <c r="HS38" s="413"/>
      <c r="HT38" s="413"/>
      <c r="HU38" s="413"/>
      <c r="HV38" s="413"/>
      <c r="HW38" s="413"/>
      <c r="HX38" s="413"/>
    </row>
  </sheetData>
  <mergeCells count="1">
    <mergeCell ref="D2:P4"/>
  </mergeCells>
  <phoneticPr fontId="11" type="noConversion"/>
  <printOptions horizontalCentered="1" verticalCentered="1"/>
  <pageMargins left="0.39370078740157483" right="0.39370078740157483" top="0.55118110236220474" bottom="0.78740157480314965" header="0" footer="0.59055118110236227"/>
  <pageSetup paperSize="9" scale="95" orientation="landscape" horizontalDpi="300" verticalDpi="300" r:id="rId1"/>
  <headerFooter alignWithMargins="0">
    <oddFooter>&amp;CFolha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5"/>
  <sheetViews>
    <sheetView showGridLines="0" workbookViewId="0">
      <selection activeCell="B23" sqref="B23"/>
    </sheetView>
  </sheetViews>
  <sheetFormatPr defaultColWidth="10.7109375" defaultRowHeight="12"/>
  <cols>
    <col min="1" max="1" width="10.7109375" style="3" customWidth="1"/>
    <col min="2" max="2" width="6.7109375" style="1" customWidth="1"/>
    <col min="3" max="3" width="1.7109375" style="1" customWidth="1"/>
    <col min="4" max="4" width="6.7109375" style="1" customWidth="1"/>
    <col min="5" max="9" width="15.28515625" style="1" customWidth="1"/>
    <col min="10" max="10" width="6.140625" style="1" customWidth="1"/>
    <col min="11" max="11" width="2" style="1" customWidth="1"/>
    <col min="12" max="12" width="6.28515625" style="1" customWidth="1"/>
    <col min="13" max="13" width="12.140625" style="1" customWidth="1"/>
    <col min="14" max="14" width="10.5703125" style="1" customWidth="1"/>
    <col min="15" max="16" width="13.7109375" style="1" customWidth="1"/>
    <col min="17" max="17" width="10.7109375" style="3" customWidth="1"/>
    <col min="18" max="18" width="16.28515625" style="3" customWidth="1"/>
    <col min="19" max="19" width="16.5703125" style="3" customWidth="1"/>
    <col min="20" max="16384" width="10.7109375" style="3"/>
  </cols>
  <sheetData>
    <row r="1" spans="1:45">
      <c r="A1" s="72"/>
      <c r="B1" s="73"/>
      <c r="C1" s="73"/>
      <c r="D1" s="73"/>
      <c r="E1" s="73"/>
      <c r="F1" s="73"/>
      <c r="G1" s="73"/>
      <c r="H1" s="73"/>
      <c r="I1" s="73"/>
      <c r="J1" s="73"/>
      <c r="K1" s="73"/>
      <c r="L1" s="73"/>
      <c r="M1" s="73"/>
      <c r="N1" s="73"/>
      <c r="O1" s="73"/>
      <c r="P1" s="73"/>
      <c r="Q1" s="72"/>
      <c r="R1" s="72"/>
      <c r="S1" s="72"/>
      <c r="T1" s="72"/>
    </row>
    <row r="2" spans="1:45" ht="23.25" customHeight="1">
      <c r="A2" s="72"/>
      <c r="B2" s="21"/>
      <c r="C2" s="43"/>
      <c r="D2" s="48"/>
      <c r="E2" s="42" t="s">
        <v>410</v>
      </c>
      <c r="F2" s="22"/>
      <c r="G2" s="22"/>
      <c r="H2" s="22"/>
      <c r="I2" s="22"/>
      <c r="J2" s="22"/>
      <c r="K2" s="22"/>
      <c r="L2" s="22"/>
      <c r="M2" s="22"/>
      <c r="N2" s="23"/>
      <c r="O2" s="1172" t="s">
        <v>150</v>
      </c>
      <c r="P2" s="1173"/>
      <c r="Q2" s="71"/>
      <c r="R2" s="71"/>
      <c r="S2" s="71"/>
      <c r="T2" s="71"/>
    </row>
    <row r="3" spans="1:45" ht="23.25" customHeight="1">
      <c r="A3" s="72"/>
      <c r="B3" s="25"/>
      <c r="C3" s="45"/>
      <c r="D3" s="50"/>
      <c r="E3" s="44" t="s">
        <v>411</v>
      </c>
      <c r="F3" s="26"/>
      <c r="G3" s="26"/>
      <c r="H3" s="26"/>
      <c r="I3" s="26"/>
      <c r="J3" s="26"/>
      <c r="K3" s="26"/>
      <c r="L3" s="26"/>
      <c r="M3" s="26"/>
      <c r="N3" s="40"/>
      <c r="O3" s="1174"/>
      <c r="P3" s="1175"/>
      <c r="Q3" s="71"/>
      <c r="R3" s="71"/>
      <c r="S3" s="71"/>
      <c r="T3" s="71"/>
    </row>
    <row r="4" spans="1:45">
      <c r="A4" s="72"/>
      <c r="B4" s="27" t="e">
        <f>#REF!</f>
        <v>#REF!</v>
      </c>
      <c r="C4" s="28"/>
      <c r="D4" s="28"/>
      <c r="E4" s="28"/>
      <c r="F4" s="28"/>
      <c r="G4" s="28"/>
      <c r="H4" s="28"/>
      <c r="I4" s="28"/>
      <c r="J4" s="28"/>
      <c r="K4" s="28"/>
      <c r="L4" s="28"/>
      <c r="M4" s="28"/>
      <c r="N4" s="29"/>
      <c r="O4" s="1174"/>
      <c r="P4" s="1175"/>
      <c r="Q4" s="71"/>
      <c r="R4" s="71"/>
      <c r="S4" s="71"/>
      <c r="T4" s="71"/>
    </row>
    <row r="5" spans="1:45">
      <c r="A5" s="72"/>
      <c r="B5" s="30" t="e">
        <f>#REF!</f>
        <v>#REF!</v>
      </c>
      <c r="C5" s="31"/>
      <c r="D5" s="31"/>
      <c r="E5" s="31"/>
      <c r="F5" s="31"/>
      <c r="G5" s="31"/>
      <c r="H5" s="31"/>
      <c r="I5" s="31"/>
      <c r="J5" s="31"/>
      <c r="K5" s="31"/>
      <c r="L5" s="31"/>
      <c r="M5" s="31"/>
      <c r="N5" s="32"/>
      <c r="O5" s="1174"/>
      <c r="P5" s="1175"/>
      <c r="Q5" s="71"/>
      <c r="R5" s="71"/>
      <c r="S5" s="71"/>
      <c r="T5" s="71"/>
    </row>
    <row r="6" spans="1:45">
      <c r="A6" s="72"/>
      <c r="B6" s="30" t="e">
        <f>#REF!</f>
        <v>#REF!</v>
      </c>
      <c r="C6" s="31"/>
      <c r="D6" s="31"/>
      <c r="E6" s="19"/>
      <c r="F6" s="19"/>
      <c r="G6" s="19"/>
      <c r="H6" s="19"/>
      <c r="I6" s="19"/>
      <c r="J6" s="19"/>
      <c r="K6" s="19"/>
      <c r="L6" s="19"/>
      <c r="M6" s="19"/>
      <c r="N6" s="75"/>
      <c r="O6" s="1174"/>
      <c r="P6" s="1175"/>
      <c r="Q6" s="71"/>
      <c r="R6" s="71"/>
      <c r="S6" s="71"/>
      <c r="T6" s="71"/>
    </row>
    <row r="7" spans="1:45">
      <c r="A7" s="72"/>
      <c r="B7" s="30" t="e">
        <f>#REF!</f>
        <v>#REF!</v>
      </c>
      <c r="C7" s="31"/>
      <c r="D7" s="31"/>
      <c r="E7" s="19"/>
      <c r="F7" s="19"/>
      <c r="G7" s="19"/>
      <c r="H7" s="19"/>
      <c r="I7" s="19"/>
      <c r="J7" s="19"/>
      <c r="K7" s="19"/>
      <c r="L7" s="19"/>
      <c r="M7" s="19"/>
      <c r="N7" s="75"/>
      <c r="O7" s="1174"/>
      <c r="P7" s="1175"/>
      <c r="Q7" s="71"/>
      <c r="R7" s="71"/>
      <c r="S7" s="71"/>
      <c r="T7" s="71"/>
    </row>
    <row r="8" spans="1:45">
      <c r="A8" s="72"/>
      <c r="B8" s="861" t="e">
        <f>#REF!</f>
        <v>#REF!</v>
      </c>
      <c r="C8" s="31"/>
      <c r="D8" s="31"/>
      <c r="E8" s="31"/>
      <c r="F8" s="31"/>
      <c r="G8" s="31"/>
      <c r="H8" s="31"/>
      <c r="I8" s="31"/>
      <c r="J8" s="31"/>
      <c r="K8" s="31"/>
      <c r="L8" s="31"/>
      <c r="M8" s="31"/>
      <c r="N8" s="32"/>
      <c r="O8" s="1174"/>
      <c r="P8" s="1175"/>
      <c r="Q8" s="71"/>
      <c r="R8" s="71"/>
      <c r="S8" s="71"/>
      <c r="T8" s="71"/>
    </row>
    <row r="9" spans="1:45">
      <c r="A9" s="72"/>
      <c r="B9" s="30" t="e">
        <f>#REF!</f>
        <v>#REF!</v>
      </c>
      <c r="C9" s="34"/>
      <c r="D9" s="34"/>
      <c r="E9" s="34"/>
      <c r="F9" s="34"/>
      <c r="G9" s="34"/>
      <c r="H9" s="34"/>
      <c r="I9" s="34"/>
      <c r="J9" s="34"/>
      <c r="K9" s="34"/>
      <c r="L9" s="34"/>
      <c r="M9" s="34"/>
      <c r="N9" s="35"/>
      <c r="O9" s="1176"/>
      <c r="P9" s="1177"/>
      <c r="Q9" s="71"/>
      <c r="R9" s="71"/>
      <c r="S9" s="71"/>
      <c r="T9" s="71"/>
    </row>
    <row r="10" spans="1:45">
      <c r="A10" s="72"/>
      <c r="B10" s="36" t="str">
        <f>RELATÓRIO!B11</f>
        <v>Período Simples: 01/06/04  a 30/06/04</v>
      </c>
      <c r="C10" s="37"/>
      <c r="D10" s="37"/>
      <c r="E10" s="37"/>
      <c r="F10" s="37"/>
      <c r="G10" s="860" t="str">
        <f>RELATÓRIO!B12</f>
        <v>Firma: AGRIMAT ENGª INDUSTRIA E COMÉRCIO LTDA</v>
      </c>
      <c r="H10" s="37"/>
      <c r="I10" s="37"/>
      <c r="J10" s="52"/>
      <c r="K10" s="52"/>
      <c r="L10" s="52"/>
      <c r="M10" s="52"/>
      <c r="N10" s="53"/>
      <c r="O10" s="51" t="str">
        <f>'Limpeza da faixa de domínio'!G12</f>
        <v>I.C. Nº 237/93/05/01-ASJU</v>
      </c>
      <c r="P10" s="53"/>
      <c r="Q10" s="71"/>
      <c r="R10" s="71"/>
      <c r="S10" s="71"/>
      <c r="T10" s="71"/>
    </row>
    <row r="11" spans="1:45">
      <c r="A11" s="72"/>
      <c r="B11" s="231" t="s">
        <v>72</v>
      </c>
      <c r="C11" s="232"/>
      <c r="D11" s="233"/>
      <c r="E11" s="238" t="s">
        <v>107</v>
      </c>
      <c r="F11" s="1161" t="s">
        <v>151</v>
      </c>
      <c r="G11" s="1161" t="s">
        <v>152</v>
      </c>
      <c r="H11" s="1161" t="s">
        <v>147</v>
      </c>
      <c r="I11" s="1161" t="s">
        <v>153</v>
      </c>
      <c r="J11" s="231" t="s">
        <v>109</v>
      </c>
      <c r="K11" s="232"/>
      <c r="L11" s="233"/>
      <c r="M11" s="1161" t="s">
        <v>154</v>
      </c>
      <c r="N11" s="1161" t="s">
        <v>110</v>
      </c>
      <c r="O11" s="1161" t="s">
        <v>155</v>
      </c>
      <c r="P11" s="1161" t="s">
        <v>177</v>
      </c>
      <c r="Q11" s="71"/>
      <c r="R11" s="71"/>
      <c r="S11" s="71"/>
      <c r="T11" s="71"/>
    </row>
    <row r="12" spans="1:45">
      <c r="A12" s="72"/>
      <c r="B12" s="234" t="s">
        <v>85</v>
      </c>
      <c r="C12" s="235"/>
      <c r="D12" s="236" t="s">
        <v>74</v>
      </c>
      <c r="E12" s="237" t="s">
        <v>75</v>
      </c>
      <c r="F12" s="1162"/>
      <c r="G12" s="1162"/>
      <c r="H12" s="1162"/>
      <c r="I12" s="1162"/>
      <c r="J12" s="234" t="s">
        <v>85</v>
      </c>
      <c r="K12" s="235"/>
      <c r="L12" s="236" t="s">
        <v>74</v>
      </c>
      <c r="M12" s="1162" t="s">
        <v>75</v>
      </c>
      <c r="N12" s="1162"/>
      <c r="O12" s="1162"/>
      <c r="P12" s="1162"/>
      <c r="Q12" s="71"/>
      <c r="R12" s="71"/>
      <c r="S12" s="71"/>
      <c r="T12" s="71"/>
    </row>
    <row r="13" spans="1:45">
      <c r="A13" s="72"/>
      <c r="B13" s="824" t="s">
        <v>326</v>
      </c>
      <c r="C13" s="15"/>
      <c r="D13" s="16"/>
      <c r="E13" s="10"/>
      <c r="F13" s="11"/>
      <c r="G13" s="11"/>
      <c r="H13" s="12"/>
      <c r="J13" s="62"/>
      <c r="K13" s="15" t="str">
        <f>IF(L13&gt;0,"+","")</f>
        <v/>
      </c>
      <c r="L13" s="16"/>
      <c r="M13" s="12"/>
      <c r="N13" s="12"/>
      <c r="O13" s="12"/>
      <c r="P13" s="93"/>
      <c r="Q13" s="85"/>
      <c r="R13" s="85"/>
      <c r="S13" s="85"/>
      <c r="T13" s="71"/>
    </row>
    <row r="14" spans="1:45" ht="12" customHeight="1">
      <c r="A14" s="72"/>
      <c r="B14" s="855">
        <v>247</v>
      </c>
      <c r="C14" s="705" t="str">
        <f>IF(D14=0,"      ","+")</f>
        <v>+</v>
      </c>
      <c r="D14" s="709">
        <v>10</v>
      </c>
      <c r="E14" s="710">
        <v>21</v>
      </c>
      <c r="F14" s="719">
        <v>4.0199999999999996</v>
      </c>
      <c r="G14" s="719">
        <v>1.66</v>
      </c>
      <c r="H14" s="856">
        <f>ROUNDDOWN(E14*F14*G14,3)</f>
        <v>140.137</v>
      </c>
      <c r="I14" s="856">
        <f>H14-TRUNC(((PI()*M14^2*2)/4)*O14,3)</f>
        <v>113.434</v>
      </c>
      <c r="J14" s="687">
        <f>B14</f>
        <v>247</v>
      </c>
      <c r="K14" s="705" t="str">
        <f>C14</f>
        <v>+</v>
      </c>
      <c r="L14" s="709">
        <f>IF(D14=0,"",D14)</f>
        <v>10</v>
      </c>
      <c r="M14" s="857">
        <v>1</v>
      </c>
      <c r="N14" s="858" t="s">
        <v>420</v>
      </c>
      <c r="O14" s="858">
        <v>17</v>
      </c>
      <c r="P14" s="719">
        <v>2</v>
      </c>
      <c r="Q14" s="790"/>
      <c r="R14" s="790">
        <f>(PI()*0.6^2)*O14</f>
        <v>19.227</v>
      </c>
      <c r="S14" s="790"/>
      <c r="T14" s="790"/>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ht="12" customHeight="1">
      <c r="A15" s="72"/>
      <c r="B15" s="855"/>
      <c r="C15" s="705"/>
      <c r="D15" s="709"/>
      <c r="E15" s="710"/>
      <c r="F15" s="719"/>
      <c r="G15" s="719"/>
      <c r="H15" s="856"/>
      <c r="I15" s="856"/>
      <c r="J15" s="687"/>
      <c r="K15" s="705"/>
      <c r="L15" s="709"/>
      <c r="M15" s="857"/>
      <c r="N15" s="858"/>
      <c r="O15" s="858"/>
      <c r="P15" s="719"/>
      <c r="Q15" s="790"/>
      <c r="R15" s="790"/>
      <c r="S15" s="790"/>
      <c r="T15" s="790"/>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c r="A16" s="72"/>
      <c r="B16" s="855">
        <v>947</v>
      </c>
      <c r="C16" s="705" t="str">
        <f t="shared" ref="C16:C22" si="0">IF(D16=0,"      ","+")</f>
        <v xml:space="preserve">      </v>
      </c>
      <c r="D16" s="709"/>
      <c r="E16" s="710">
        <v>15</v>
      </c>
      <c r="F16" s="719">
        <v>2.2999999999999998</v>
      </c>
      <c r="G16" s="719">
        <v>1.17</v>
      </c>
      <c r="H16" s="856">
        <f t="shared" ref="H16:H22" si="1">ROUNDDOWN(E16*F16*G16,3)</f>
        <v>40.365000000000002</v>
      </c>
      <c r="I16" s="856">
        <f t="shared" ref="I16:I22" si="2">H16-TRUNC(((PI()*M16^2)/4)*O16,3)</f>
        <v>27.013999999999999</v>
      </c>
      <c r="J16" s="687">
        <f t="shared" ref="J16:K22" si="3">B16</f>
        <v>947</v>
      </c>
      <c r="K16" s="705" t="str">
        <f t="shared" si="3"/>
        <v xml:space="preserve">      </v>
      </c>
      <c r="L16" s="709" t="str">
        <f t="shared" ref="L16:L22" si="4">IF(D16=0,"",D16)</f>
        <v/>
      </c>
      <c r="M16" s="857">
        <v>1</v>
      </c>
      <c r="N16" s="858" t="s">
        <v>312</v>
      </c>
      <c r="O16" s="858">
        <v>17</v>
      </c>
      <c r="P16" s="719">
        <v>2</v>
      </c>
      <c r="Q16" s="790"/>
      <c r="R16" s="790">
        <f t="shared" ref="R16:R22" si="5">(PI()*0.6^2)*O16</f>
        <v>19.227</v>
      </c>
      <c r="S16" s="790"/>
      <c r="T16" s="79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c r="A17" s="72"/>
      <c r="B17" s="855">
        <v>990</v>
      </c>
      <c r="C17" s="705" t="str">
        <f t="shared" si="0"/>
        <v>+</v>
      </c>
      <c r="D17" s="709">
        <v>10</v>
      </c>
      <c r="E17" s="710">
        <v>15</v>
      </c>
      <c r="F17" s="719">
        <v>2.5</v>
      </c>
      <c r="G17" s="719">
        <v>1.7</v>
      </c>
      <c r="H17" s="856">
        <f t="shared" si="1"/>
        <v>63.75</v>
      </c>
      <c r="I17" s="856">
        <f t="shared" si="2"/>
        <v>51.97</v>
      </c>
      <c r="J17" s="687">
        <f t="shared" si="3"/>
        <v>990</v>
      </c>
      <c r="K17" s="705" t="str">
        <f t="shared" si="3"/>
        <v>+</v>
      </c>
      <c r="L17" s="709">
        <f t="shared" si="4"/>
        <v>10</v>
      </c>
      <c r="M17" s="857">
        <v>1</v>
      </c>
      <c r="N17" s="858" t="s">
        <v>312</v>
      </c>
      <c r="O17" s="858">
        <v>15</v>
      </c>
      <c r="P17" s="719">
        <v>2</v>
      </c>
      <c r="Q17" s="790"/>
      <c r="R17" s="790">
        <f t="shared" si="5"/>
        <v>16.965</v>
      </c>
      <c r="S17" s="790"/>
      <c r="T17" s="790"/>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row>
    <row r="18" spans="1:45">
      <c r="A18" s="72"/>
      <c r="B18" s="855">
        <v>1031</v>
      </c>
      <c r="C18" s="761" t="str">
        <f t="shared" si="0"/>
        <v xml:space="preserve">      </v>
      </c>
      <c r="D18" s="762"/>
      <c r="E18" s="710">
        <v>18</v>
      </c>
      <c r="F18" s="719">
        <v>2.2599999999999998</v>
      </c>
      <c r="G18" s="719">
        <v>1.85</v>
      </c>
      <c r="H18" s="856">
        <f t="shared" si="1"/>
        <v>75.257999999999996</v>
      </c>
      <c r="I18" s="856">
        <f t="shared" si="2"/>
        <v>61.121000000000002</v>
      </c>
      <c r="J18" s="687">
        <f t="shared" si="3"/>
        <v>1031</v>
      </c>
      <c r="K18" s="761" t="str">
        <f t="shared" si="3"/>
        <v xml:space="preserve">      </v>
      </c>
      <c r="L18" s="762" t="str">
        <f t="shared" si="4"/>
        <v/>
      </c>
      <c r="M18" s="857">
        <v>1</v>
      </c>
      <c r="N18" s="858" t="s">
        <v>312</v>
      </c>
      <c r="O18" s="858">
        <v>18</v>
      </c>
      <c r="P18" s="719">
        <v>2</v>
      </c>
      <c r="Q18" s="790"/>
      <c r="R18" s="790">
        <f t="shared" si="5"/>
        <v>20.358000000000001</v>
      </c>
      <c r="S18" s="790"/>
      <c r="T18" s="790"/>
      <c r="U18" s="791"/>
      <c r="V18" s="791"/>
      <c r="W18" s="791"/>
      <c r="X18" s="791"/>
      <c r="Y18" s="791"/>
      <c r="Z18" s="791"/>
      <c r="AA18" s="791"/>
      <c r="AB18" s="791"/>
      <c r="AC18" s="791"/>
      <c r="AD18" s="791"/>
      <c r="AE18" s="791"/>
      <c r="AF18" s="791"/>
      <c r="AG18" s="791"/>
      <c r="AH18" s="791"/>
      <c r="AI18" s="791"/>
      <c r="AJ18" s="791"/>
      <c r="AK18" s="791"/>
      <c r="AL18" s="791"/>
      <c r="AM18" s="791"/>
      <c r="AN18" s="791"/>
      <c r="AO18" s="791"/>
      <c r="AP18" s="791"/>
      <c r="AQ18" s="791"/>
      <c r="AR18" s="791"/>
      <c r="AS18" s="791"/>
    </row>
    <row r="19" spans="1:45">
      <c r="A19" s="72"/>
      <c r="B19" s="855">
        <v>1041</v>
      </c>
      <c r="C19" s="761" t="str">
        <f t="shared" si="0"/>
        <v xml:space="preserve">      </v>
      </c>
      <c r="D19" s="762"/>
      <c r="E19" s="710">
        <v>18.5</v>
      </c>
      <c r="F19" s="719">
        <v>2.5</v>
      </c>
      <c r="G19" s="719">
        <v>2.2000000000000002</v>
      </c>
      <c r="H19" s="856">
        <f t="shared" si="1"/>
        <v>101.75</v>
      </c>
      <c r="I19" s="856">
        <f t="shared" si="2"/>
        <v>87.613</v>
      </c>
      <c r="J19" s="687">
        <f t="shared" si="3"/>
        <v>1041</v>
      </c>
      <c r="K19" s="761" t="str">
        <f t="shared" si="3"/>
        <v xml:space="preserve">      </v>
      </c>
      <c r="L19" s="762" t="str">
        <f t="shared" si="4"/>
        <v/>
      </c>
      <c r="M19" s="857">
        <v>1</v>
      </c>
      <c r="N19" s="858" t="s">
        <v>312</v>
      </c>
      <c r="O19" s="858">
        <v>18</v>
      </c>
      <c r="P19" s="719">
        <v>2</v>
      </c>
      <c r="Q19" s="790"/>
      <c r="R19" s="790">
        <f t="shared" si="5"/>
        <v>20.358000000000001</v>
      </c>
      <c r="S19" s="790"/>
      <c r="T19" s="790"/>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791"/>
      <c r="AR19" s="791"/>
      <c r="AS19" s="791"/>
    </row>
    <row r="20" spans="1:45">
      <c r="A20" s="72"/>
      <c r="B20" s="855">
        <v>1117</v>
      </c>
      <c r="C20" s="761" t="str">
        <f t="shared" si="0"/>
        <v xml:space="preserve">      </v>
      </c>
      <c r="D20" s="762"/>
      <c r="E20" s="710">
        <v>18</v>
      </c>
      <c r="F20" s="719">
        <v>2.5</v>
      </c>
      <c r="G20" s="719">
        <v>0.95</v>
      </c>
      <c r="H20" s="856">
        <f t="shared" si="1"/>
        <v>42.75</v>
      </c>
      <c r="I20" s="856">
        <f t="shared" si="2"/>
        <v>28.613</v>
      </c>
      <c r="J20" s="687">
        <f t="shared" si="3"/>
        <v>1117</v>
      </c>
      <c r="K20" s="761" t="str">
        <f t="shared" si="3"/>
        <v xml:space="preserve">      </v>
      </c>
      <c r="L20" s="762" t="str">
        <f t="shared" si="4"/>
        <v/>
      </c>
      <c r="M20" s="857">
        <v>1</v>
      </c>
      <c r="N20" s="858" t="s">
        <v>312</v>
      </c>
      <c r="O20" s="858">
        <v>18</v>
      </c>
      <c r="P20" s="719">
        <v>2</v>
      </c>
      <c r="Q20" s="790"/>
      <c r="R20" s="790">
        <f t="shared" si="5"/>
        <v>20.358000000000001</v>
      </c>
      <c r="S20" s="790"/>
      <c r="T20" s="790"/>
      <c r="U20" s="791"/>
      <c r="V20" s="791"/>
      <c r="W20" s="791"/>
      <c r="X20" s="791"/>
      <c r="Y20" s="791"/>
      <c r="Z20" s="791"/>
      <c r="AA20" s="791"/>
      <c r="AB20" s="791"/>
      <c r="AC20" s="791"/>
      <c r="AD20" s="791"/>
      <c r="AE20" s="791"/>
      <c r="AF20" s="791"/>
      <c r="AG20" s="791"/>
      <c r="AH20" s="791"/>
      <c r="AI20" s="791"/>
      <c r="AJ20" s="791"/>
      <c r="AK20" s="791"/>
      <c r="AL20" s="791"/>
      <c r="AM20" s="791"/>
      <c r="AN20" s="791"/>
      <c r="AO20" s="791"/>
      <c r="AP20" s="791"/>
      <c r="AQ20" s="791"/>
      <c r="AR20" s="791"/>
      <c r="AS20" s="791"/>
    </row>
    <row r="21" spans="1:45">
      <c r="A21" s="72"/>
      <c r="B21" s="855">
        <v>1228</v>
      </c>
      <c r="C21" s="761" t="str">
        <f t="shared" si="0"/>
        <v xml:space="preserve">      </v>
      </c>
      <c r="D21" s="762"/>
      <c r="E21" s="710">
        <v>17.8</v>
      </c>
      <c r="F21" s="719">
        <v>2.35</v>
      </c>
      <c r="G21" s="719">
        <v>0.74</v>
      </c>
      <c r="H21" s="856">
        <f t="shared" si="1"/>
        <v>30.954000000000001</v>
      </c>
      <c r="I21" s="856">
        <f t="shared" si="2"/>
        <v>16.817</v>
      </c>
      <c r="J21" s="687">
        <f t="shared" si="3"/>
        <v>1228</v>
      </c>
      <c r="K21" s="761" t="str">
        <f t="shared" si="3"/>
        <v xml:space="preserve">      </v>
      </c>
      <c r="L21" s="762" t="str">
        <f t="shared" si="4"/>
        <v/>
      </c>
      <c r="M21" s="857">
        <v>1</v>
      </c>
      <c r="N21" s="858" t="s">
        <v>312</v>
      </c>
      <c r="O21" s="858">
        <v>18</v>
      </c>
      <c r="P21" s="719">
        <v>2</v>
      </c>
      <c r="Q21" s="790"/>
      <c r="R21" s="790">
        <f t="shared" si="5"/>
        <v>20.358000000000001</v>
      </c>
      <c r="S21" s="790"/>
      <c r="T21" s="790"/>
      <c r="U21" s="791"/>
      <c r="V21" s="791"/>
      <c r="W21" s="791"/>
      <c r="X21" s="791"/>
      <c r="Y21" s="791"/>
      <c r="Z21" s="791"/>
      <c r="AA21" s="791"/>
      <c r="AB21" s="791"/>
      <c r="AC21" s="791"/>
      <c r="AD21" s="791"/>
      <c r="AE21" s="791"/>
      <c r="AF21" s="791"/>
      <c r="AG21" s="791"/>
      <c r="AH21" s="791"/>
      <c r="AI21" s="791"/>
      <c r="AJ21" s="791"/>
      <c r="AK21" s="791"/>
      <c r="AL21" s="791"/>
      <c r="AM21" s="791"/>
      <c r="AN21" s="791"/>
      <c r="AO21" s="791"/>
      <c r="AP21" s="791"/>
      <c r="AQ21" s="791"/>
      <c r="AR21" s="791"/>
      <c r="AS21" s="791"/>
    </row>
    <row r="22" spans="1:45">
      <c r="A22" s="72"/>
      <c r="B22" s="855">
        <v>1398</v>
      </c>
      <c r="C22" s="761" t="str">
        <f t="shared" si="0"/>
        <v xml:space="preserve">      </v>
      </c>
      <c r="D22" s="762"/>
      <c r="E22" s="710">
        <v>18.2</v>
      </c>
      <c r="F22" s="719">
        <v>2.5</v>
      </c>
      <c r="G22" s="719">
        <v>1.1000000000000001</v>
      </c>
      <c r="H22" s="856">
        <f t="shared" si="1"/>
        <v>50.05</v>
      </c>
      <c r="I22" s="856">
        <f t="shared" si="2"/>
        <v>35.912999999999997</v>
      </c>
      <c r="J22" s="687">
        <f t="shared" si="3"/>
        <v>1398</v>
      </c>
      <c r="K22" s="761" t="str">
        <f t="shared" si="3"/>
        <v xml:space="preserve">      </v>
      </c>
      <c r="L22" s="762" t="str">
        <f t="shared" si="4"/>
        <v/>
      </c>
      <c r="M22" s="857">
        <v>1</v>
      </c>
      <c r="N22" s="858" t="s">
        <v>312</v>
      </c>
      <c r="O22" s="858">
        <v>18</v>
      </c>
      <c r="P22" s="719">
        <v>2</v>
      </c>
      <c r="Q22" s="790"/>
      <c r="R22" s="790">
        <f t="shared" si="5"/>
        <v>20.358000000000001</v>
      </c>
      <c r="S22" s="790"/>
      <c r="T22" s="790"/>
      <c r="U22" s="791"/>
      <c r="V22" s="791"/>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row>
    <row r="23" spans="1:45">
      <c r="A23" s="72"/>
      <c r="B23" s="824"/>
      <c r="C23" s="761"/>
      <c r="D23" s="762"/>
      <c r="E23" s="780"/>
      <c r="F23" s="771"/>
      <c r="G23" s="771"/>
      <c r="H23" s="792"/>
      <c r="I23" s="792"/>
      <c r="J23" s="773"/>
      <c r="K23" s="761"/>
      <c r="L23" s="762"/>
      <c r="M23" s="793"/>
      <c r="N23" s="577"/>
      <c r="O23" s="127">
        <f>SUM(O16:O22)</f>
        <v>122</v>
      </c>
      <c r="P23" s="127">
        <f>SUM(P16:P22)</f>
        <v>14</v>
      </c>
      <c r="Q23" s="790"/>
      <c r="R23" s="790"/>
      <c r="S23" s="790"/>
      <c r="T23" s="790"/>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pans="1:45">
      <c r="A24" s="72"/>
      <c r="B24" s="765"/>
      <c r="C24" s="761"/>
      <c r="D24" s="762"/>
      <c r="E24" s="780"/>
      <c r="F24" s="771"/>
      <c r="G24" s="771"/>
      <c r="H24" s="792"/>
      <c r="I24" s="792"/>
      <c r="J24" s="773"/>
      <c r="K24" s="761"/>
      <c r="L24" s="762"/>
      <c r="M24" s="793"/>
      <c r="N24" s="577"/>
      <c r="O24" s="577"/>
      <c r="P24" s="771"/>
      <c r="Q24" s="790"/>
      <c r="R24" s="790"/>
      <c r="S24" s="790"/>
      <c r="T24" s="790"/>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72"/>
      <c r="B25" s="765"/>
      <c r="C25" s="761"/>
      <c r="D25" s="762"/>
      <c r="E25" s="780"/>
      <c r="F25" s="771"/>
      <c r="G25" s="771"/>
      <c r="H25" s="792"/>
      <c r="I25" s="792"/>
      <c r="J25" s="773"/>
      <c r="K25" s="761"/>
      <c r="L25" s="762"/>
      <c r="M25" s="793"/>
      <c r="N25" s="577"/>
      <c r="O25" s="577"/>
      <c r="P25" s="771"/>
      <c r="Q25" s="85"/>
      <c r="R25" s="85"/>
      <c r="S25" s="71"/>
      <c r="T25" s="71"/>
    </row>
    <row r="26" spans="1:45">
      <c r="A26" s="72"/>
      <c r="B26" s="765"/>
      <c r="C26" s="761"/>
      <c r="D26" s="762"/>
      <c r="E26" s="780"/>
      <c r="F26" s="771"/>
      <c r="G26" s="771"/>
      <c r="H26" s="792"/>
      <c r="I26" s="792"/>
      <c r="J26" s="773"/>
      <c r="K26" s="761"/>
      <c r="L26" s="762"/>
      <c r="M26" s="793"/>
      <c r="N26" s="577"/>
      <c r="O26" s="577"/>
      <c r="P26" s="771"/>
      <c r="Q26" s="85"/>
      <c r="R26" s="85"/>
      <c r="S26" s="71"/>
      <c r="T26" s="71"/>
    </row>
    <row r="27" spans="1:45">
      <c r="A27" s="72"/>
      <c r="B27" s="61"/>
      <c r="C27" s="15" t="str">
        <f>IF(D27=0,"      ","+")</f>
        <v xml:space="preserve">      </v>
      </c>
      <c r="D27" s="16"/>
      <c r="E27" s="10" t="s">
        <v>77</v>
      </c>
      <c r="F27" s="11"/>
      <c r="G27" s="100"/>
      <c r="H27" s="127">
        <f>SUM(H13:H26)</f>
        <v>545.01400000000001</v>
      </c>
      <c r="I27" s="127">
        <f>SUM(I13:I26)</f>
        <v>422.495</v>
      </c>
      <c r="J27" s="62"/>
      <c r="K27" s="15" t="str">
        <f>IF(L27&gt;0,"+","")</f>
        <v/>
      </c>
      <c r="L27" s="16"/>
      <c r="M27" s="12"/>
      <c r="N27" s="12"/>
      <c r="O27" s="127"/>
      <c r="P27" s="127"/>
      <c r="Q27" s="85"/>
      <c r="R27" s="85"/>
      <c r="S27" s="71"/>
      <c r="T27" s="85"/>
    </row>
    <row r="28" spans="1:45">
      <c r="A28" s="72"/>
      <c r="B28" s="239" t="e">
        <f>#REF!</f>
        <v>#REF!</v>
      </c>
      <c r="C28" s="28"/>
      <c r="D28" s="28"/>
      <c r="E28" s="28"/>
      <c r="F28" s="28"/>
      <c r="G28" s="28"/>
      <c r="H28" s="28"/>
      <c r="I28" s="95"/>
      <c r="J28" s="28"/>
      <c r="K28" s="28"/>
      <c r="L28" s="28"/>
      <c r="M28" s="28"/>
      <c r="N28" s="28"/>
      <c r="O28" s="28"/>
      <c r="P28" s="29"/>
      <c r="Q28" s="71"/>
      <c r="R28" s="85"/>
      <c r="S28" s="71"/>
      <c r="T28" s="85"/>
    </row>
    <row r="29" spans="1:45">
      <c r="A29" s="72"/>
      <c r="B29" s="30"/>
      <c r="C29" s="31" t="s">
        <v>214</v>
      </c>
      <c r="D29" s="31"/>
      <c r="E29" s="31"/>
      <c r="F29" s="31"/>
      <c r="G29" s="31"/>
      <c r="I29" s="31"/>
      <c r="J29" s="31"/>
      <c r="K29" s="31"/>
      <c r="L29" s="31"/>
      <c r="M29" s="31"/>
      <c r="N29" s="31"/>
      <c r="P29" s="32"/>
      <c r="Q29" s="71"/>
      <c r="R29" s="85"/>
      <c r="S29" s="71"/>
      <c r="T29" s="85"/>
    </row>
    <row r="30" spans="1:45">
      <c r="A30" s="72"/>
      <c r="B30" s="30"/>
      <c r="C30" s="31"/>
      <c r="D30" s="31"/>
      <c r="E30" s="31"/>
      <c r="F30" s="31"/>
      <c r="G30" s="31"/>
      <c r="H30" s="31"/>
      <c r="I30" s="31"/>
      <c r="J30" s="31"/>
      <c r="K30" s="31"/>
      <c r="L30" s="31"/>
      <c r="M30" s="31"/>
      <c r="N30" s="31"/>
      <c r="O30" s="31"/>
      <c r="P30" s="32"/>
      <c r="Q30" s="71"/>
      <c r="R30" s="71"/>
      <c r="S30" s="71"/>
      <c r="T30" s="71"/>
    </row>
    <row r="31" spans="1:45">
      <c r="A31" s="72"/>
      <c r="B31" s="30"/>
      <c r="C31" s="31"/>
      <c r="D31" s="31"/>
      <c r="E31" s="31"/>
      <c r="F31" s="31"/>
      <c r="G31" s="31"/>
      <c r="H31" s="31"/>
      <c r="I31" s="31"/>
      <c r="J31" s="31"/>
      <c r="K31" s="31"/>
      <c r="L31" s="31"/>
      <c r="M31" s="31"/>
      <c r="N31" s="31"/>
      <c r="O31" s="31"/>
      <c r="P31" s="32"/>
      <c r="Q31" s="71"/>
      <c r="R31" s="71"/>
      <c r="S31" s="71"/>
      <c r="T31" s="71"/>
    </row>
    <row r="32" spans="1:45">
      <c r="A32" s="72"/>
      <c r="B32" s="77"/>
      <c r="C32" s="20"/>
      <c r="D32" s="20"/>
      <c r="E32" s="616" t="s">
        <v>388</v>
      </c>
      <c r="F32" s="20"/>
      <c r="G32" s="20"/>
      <c r="H32" s="694" t="s">
        <v>389</v>
      </c>
      <c r="I32" s="317"/>
      <c r="J32" s="317"/>
      <c r="K32" s="317"/>
      <c r="L32" s="429"/>
      <c r="M32" s="317"/>
      <c r="N32" s="724" t="s">
        <v>390</v>
      </c>
      <c r="O32" s="317"/>
      <c r="P32" s="38"/>
      <c r="Q32" s="71"/>
      <c r="R32" s="71"/>
      <c r="S32" s="71"/>
      <c r="T32" s="71"/>
    </row>
    <row r="33" spans="1:20">
      <c r="A33" s="72"/>
      <c r="B33" s="78"/>
      <c r="C33" s="79"/>
      <c r="D33" s="723" t="s">
        <v>398</v>
      </c>
      <c r="E33" s="845"/>
      <c r="F33" s="79"/>
      <c r="G33" s="79"/>
      <c r="H33" s="723" t="s">
        <v>392</v>
      </c>
      <c r="I33" s="317"/>
      <c r="J33" s="317"/>
      <c r="K33" s="317"/>
      <c r="L33" s="317"/>
      <c r="M33" s="317"/>
      <c r="N33" s="723" t="s">
        <v>391</v>
      </c>
      <c r="O33" s="317"/>
      <c r="P33" s="38"/>
      <c r="Q33" s="71"/>
      <c r="R33" s="71"/>
      <c r="S33" s="71"/>
      <c r="T33" s="71"/>
    </row>
    <row r="34" spans="1:20">
      <c r="A34" s="72"/>
      <c r="B34" s="80"/>
      <c r="C34" s="39"/>
      <c r="D34" s="39"/>
      <c r="E34" s="39"/>
      <c r="F34" s="39"/>
      <c r="G34" s="39"/>
      <c r="H34" s="39"/>
      <c r="I34" s="39"/>
      <c r="J34" s="39"/>
      <c r="K34" s="39"/>
      <c r="L34" s="39"/>
      <c r="M34" s="39"/>
      <c r="N34" s="39"/>
      <c r="O34" s="39"/>
      <c r="P34" s="74"/>
      <c r="Q34" s="71"/>
      <c r="R34" s="71"/>
      <c r="S34" s="71"/>
      <c r="T34" s="71"/>
    </row>
    <row r="35" spans="1:20">
      <c r="A35" s="72"/>
      <c r="B35" s="8"/>
      <c r="C35" s="8"/>
      <c r="D35" s="8"/>
      <c r="E35" s="8"/>
      <c r="F35" s="8"/>
      <c r="G35" s="8"/>
      <c r="H35" s="8"/>
      <c r="I35" s="8"/>
      <c r="J35" s="8"/>
      <c r="K35" s="8"/>
      <c r="L35" s="8"/>
      <c r="M35" s="8"/>
      <c r="N35" s="8"/>
      <c r="O35" s="8"/>
      <c r="P35" s="8"/>
      <c r="Q35" s="71"/>
      <c r="R35" s="71"/>
      <c r="S35" s="71"/>
      <c r="T35" s="71"/>
    </row>
  </sheetData>
  <mergeCells count="9">
    <mergeCell ref="O2:P9"/>
    <mergeCell ref="G11:G12"/>
    <mergeCell ref="F11:F12"/>
    <mergeCell ref="P11:P12"/>
    <mergeCell ref="O11:O12"/>
    <mergeCell ref="N11:N12"/>
    <mergeCell ref="M11:M12"/>
    <mergeCell ref="H11:H12"/>
    <mergeCell ref="I11:I12"/>
  </mergeCells>
  <phoneticPr fontId="11" type="noConversion"/>
  <printOptions horizontalCentered="1" verticalCentered="1"/>
  <pageMargins left="0.39370078740157483" right="0.39370078740157483" top="0.39370078740157483" bottom="0.31496062992125984" header="0" footer="0"/>
  <pageSetup paperSize="9" orientation="landscape" horizontalDpi="180" verticalDpi="18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107"/>
  <sheetViews>
    <sheetView showGridLines="0" tabSelected="1" view="pageBreakPreview" zoomScaleNormal="75" zoomScaleSheetLayoutView="100" workbookViewId="0">
      <selection activeCell="G30" sqref="G30"/>
    </sheetView>
  </sheetViews>
  <sheetFormatPr defaultColWidth="11.42578125" defaultRowHeight="12.75"/>
  <cols>
    <col min="1" max="1" width="14.5703125" style="889" bestFit="1" customWidth="1"/>
    <col min="2" max="2" width="8.140625" style="889" customWidth="1"/>
    <col min="3" max="3" width="81.140625" style="889" customWidth="1"/>
    <col min="4" max="4" width="11.42578125" style="890" customWidth="1"/>
    <col min="5" max="5" width="15.7109375" style="889" bestFit="1" customWidth="1"/>
    <col min="6" max="6" width="18.5703125" style="889" customWidth="1"/>
    <col min="7" max="7" width="14.28515625" style="889" customWidth="1"/>
    <col min="8" max="8" width="15.28515625" style="889" customWidth="1"/>
    <col min="9" max="9" width="18.140625" style="889" customWidth="1"/>
    <col min="10" max="10" width="23.140625" style="890" bestFit="1" customWidth="1"/>
    <col min="11" max="11" width="20.7109375" style="889" customWidth="1"/>
    <col min="12" max="16384" width="11.42578125" style="889"/>
  </cols>
  <sheetData>
    <row r="1" spans="1:13" s="876" customFormat="1" ht="41.25" customHeight="1">
      <c r="A1" s="1180" t="s">
        <v>453</v>
      </c>
      <c r="B1" s="1181"/>
      <c r="C1" s="1181"/>
      <c r="D1" s="1181"/>
      <c r="E1" s="1181"/>
      <c r="F1" s="1181"/>
      <c r="G1" s="1181"/>
      <c r="H1" s="1181"/>
      <c r="I1" s="1181"/>
      <c r="J1" s="1182"/>
    </row>
    <row r="2" spans="1:13" s="876" customFormat="1" ht="21" customHeight="1" thickBot="1">
      <c r="A2" s="1183"/>
      <c r="B2" s="1184"/>
      <c r="C2" s="1184"/>
      <c r="D2" s="1184"/>
      <c r="E2" s="1184"/>
      <c r="F2" s="1184"/>
      <c r="G2" s="1184"/>
      <c r="H2" s="1184"/>
      <c r="I2" s="1184"/>
      <c r="J2" s="1185"/>
    </row>
    <row r="3" spans="1:13" s="876" customFormat="1" ht="40.5" customHeight="1">
      <c r="A3" s="944"/>
      <c r="B3" s="945"/>
      <c r="C3" s="978" t="s">
        <v>631</v>
      </c>
      <c r="D3" s="946"/>
      <c r="E3" s="982" t="s">
        <v>633</v>
      </c>
      <c r="F3" s="983"/>
      <c r="G3" s="983"/>
      <c r="H3" s="979"/>
      <c r="I3" s="979"/>
      <c r="J3" s="979"/>
    </row>
    <row r="4" spans="1:13" s="876" customFormat="1" ht="21" customHeight="1">
      <c r="A4" s="944"/>
      <c r="B4" s="945"/>
      <c r="C4" s="946" t="s">
        <v>632</v>
      </c>
      <c r="D4" s="946"/>
      <c r="E4" s="1188" t="s">
        <v>634</v>
      </c>
      <c r="F4" s="1186"/>
      <c r="G4" s="947"/>
      <c r="H4" s="947"/>
      <c r="I4" s="947"/>
      <c r="J4" s="948"/>
    </row>
    <row r="5" spans="1:13" s="876" customFormat="1" ht="21" customHeight="1">
      <c r="A5" s="944"/>
      <c r="B5" s="945"/>
      <c r="C5" s="1186" t="s">
        <v>639</v>
      </c>
      <c r="D5" s="1186"/>
      <c r="E5" s="1188" t="s">
        <v>642</v>
      </c>
      <c r="F5" s="1186"/>
      <c r="G5" s="1186"/>
      <c r="H5" s="980"/>
      <c r="I5" s="980"/>
      <c r="J5" s="981"/>
    </row>
    <row r="6" spans="1:13" s="876" customFormat="1" ht="21" customHeight="1" thickBot="1">
      <c r="A6" s="984"/>
      <c r="B6" s="985"/>
      <c r="C6" s="1187" t="s">
        <v>635</v>
      </c>
      <c r="D6" s="1187"/>
      <c r="E6" s="1187"/>
      <c r="F6" s="986"/>
      <c r="G6" s="986"/>
      <c r="H6" s="986"/>
      <c r="I6" s="986"/>
      <c r="J6" s="987"/>
    </row>
    <row r="7" spans="1:13" s="877" customFormat="1" ht="19.5" customHeight="1" thickBot="1">
      <c r="A7" s="949" t="s">
        <v>145</v>
      </c>
      <c r="B7" s="950" t="s">
        <v>435</v>
      </c>
      <c r="C7" s="951" t="s">
        <v>436</v>
      </c>
      <c r="D7" s="1178" t="s">
        <v>454</v>
      </c>
      <c r="E7" s="1178"/>
      <c r="F7" s="1178" t="s">
        <v>437</v>
      </c>
      <c r="G7" s="1178"/>
      <c r="H7" s="1178"/>
      <c r="I7" s="1178"/>
      <c r="J7" s="1179"/>
      <c r="K7" s="879"/>
    </row>
    <row r="8" spans="1:13" s="891" customFormat="1" ht="33" customHeight="1">
      <c r="A8" s="952"/>
      <c r="B8" s="953"/>
      <c r="C8" s="954"/>
      <c r="D8" s="955" t="s">
        <v>455</v>
      </c>
      <c r="E8" s="955" t="s">
        <v>168</v>
      </c>
      <c r="F8" s="955" t="s">
        <v>438</v>
      </c>
      <c r="G8" s="955" t="s">
        <v>459</v>
      </c>
      <c r="H8" s="955" t="s">
        <v>458</v>
      </c>
      <c r="I8" s="956" t="s">
        <v>457</v>
      </c>
      <c r="J8" s="957" t="s">
        <v>456</v>
      </c>
      <c r="K8" s="877"/>
    </row>
    <row r="9" spans="1:13" s="891" customFormat="1" ht="15" customHeight="1" thickBot="1">
      <c r="A9" s="958"/>
      <c r="B9" s="959" t="s">
        <v>439</v>
      </c>
      <c r="C9" s="1195" t="s">
        <v>333</v>
      </c>
      <c r="D9" s="1196"/>
      <c r="E9" s="1196"/>
      <c r="F9" s="1196"/>
      <c r="G9" s="1196"/>
      <c r="H9" s="1196"/>
      <c r="I9" s="1197"/>
      <c r="J9" s="960">
        <f>SUM(J10:J11)</f>
        <v>0</v>
      </c>
      <c r="K9" s="877"/>
    </row>
    <row r="10" spans="1:13" s="876" customFormat="1" ht="15" customHeight="1">
      <c r="A10" s="961" t="s">
        <v>440</v>
      </c>
      <c r="B10" s="962" t="s">
        <v>441</v>
      </c>
      <c r="C10" s="992" t="s">
        <v>442</v>
      </c>
      <c r="D10" s="962" t="s">
        <v>3</v>
      </c>
      <c r="E10" s="988">
        <v>3.5</v>
      </c>
      <c r="F10" s="993">
        <v>0</v>
      </c>
      <c r="G10" s="994">
        <v>0.20699999999999999</v>
      </c>
      <c r="H10" s="993">
        <f>TRUNC(F10*G10,2)</f>
        <v>0</v>
      </c>
      <c r="I10" s="993">
        <f>TRUNC(F10+H10,2)</f>
        <v>0</v>
      </c>
      <c r="J10" s="1088">
        <f>TRUNC(E10*I10,2)</f>
        <v>0</v>
      </c>
      <c r="K10" s="881"/>
      <c r="L10" s="877"/>
      <c r="M10" s="877"/>
    </row>
    <row r="11" spans="1:13" s="876" customFormat="1" ht="24">
      <c r="A11" s="964">
        <v>78472</v>
      </c>
      <c r="B11" s="963" t="s">
        <v>449</v>
      </c>
      <c r="C11" s="996" t="s">
        <v>460</v>
      </c>
      <c r="D11" s="995" t="s">
        <v>3</v>
      </c>
      <c r="E11" s="1002">
        <v>1292.8399999999999</v>
      </c>
      <c r="F11" s="989">
        <v>0</v>
      </c>
      <c r="G11" s="990">
        <v>0.02</v>
      </c>
      <c r="H11" s="991">
        <f>TRUNC(F11*G11,2)</f>
        <v>0</v>
      </c>
      <c r="I11" s="991">
        <f>TRUNC(F11+H11,2)</f>
        <v>0</v>
      </c>
      <c r="J11" s="1089">
        <f>TRUNC(E11*I11,2)</f>
        <v>0</v>
      </c>
      <c r="K11" s="883"/>
      <c r="L11" s="877"/>
      <c r="M11" s="877"/>
    </row>
    <row r="12" spans="1:13" s="876" customFormat="1">
      <c r="A12" s="1093"/>
      <c r="B12" s="1092"/>
      <c r="C12" s="1094"/>
      <c r="D12" s="1095"/>
      <c r="E12" s="1096"/>
      <c r="F12" s="1097"/>
      <c r="G12" s="1098"/>
      <c r="H12" s="1097"/>
      <c r="I12" s="1099"/>
      <c r="J12" s="1100"/>
      <c r="K12" s="883"/>
      <c r="L12" s="877"/>
      <c r="M12" s="877"/>
    </row>
    <row r="13" spans="1:13" s="876" customFormat="1" ht="13.5" thickBot="1">
      <c r="A13" s="958"/>
      <c r="B13" s="959" t="s">
        <v>443</v>
      </c>
      <c r="C13" s="1195" t="s">
        <v>636</v>
      </c>
      <c r="D13" s="1196"/>
      <c r="E13" s="1196"/>
      <c r="F13" s="1196"/>
      <c r="G13" s="1196"/>
      <c r="H13" s="1196"/>
      <c r="I13" s="1197"/>
      <c r="J13" s="960">
        <f>SUM(J14:J15)</f>
        <v>0</v>
      </c>
      <c r="K13" s="883"/>
      <c r="L13" s="877"/>
      <c r="M13" s="877"/>
    </row>
    <row r="14" spans="1:13" s="876" customFormat="1" ht="36">
      <c r="A14" s="961">
        <v>83659</v>
      </c>
      <c r="B14" s="962" t="s">
        <v>444</v>
      </c>
      <c r="C14" s="1101" t="s">
        <v>637</v>
      </c>
      <c r="D14" s="962" t="s">
        <v>3</v>
      </c>
      <c r="E14" s="988">
        <v>2</v>
      </c>
      <c r="F14" s="993">
        <v>0</v>
      </c>
      <c r="G14" s="994">
        <v>0.20699999999999999</v>
      </c>
      <c r="H14" s="993">
        <f>TRUNC(F14*G14,2)</f>
        <v>0</v>
      </c>
      <c r="I14" s="993">
        <f>TRUNC(F14+H14,2)</f>
        <v>0</v>
      </c>
      <c r="J14" s="1088">
        <f>TRUNC(E14*I14,2)</f>
        <v>0</v>
      </c>
      <c r="K14" s="883"/>
      <c r="L14" s="877"/>
      <c r="M14" s="877"/>
    </row>
    <row r="15" spans="1:13" s="876" customFormat="1" ht="13.5" thickBot="1">
      <c r="A15" s="1093"/>
      <c r="B15" s="1092"/>
      <c r="C15" s="1094"/>
      <c r="D15" s="1095"/>
      <c r="E15" s="1096"/>
      <c r="F15" s="1097"/>
      <c r="G15" s="1098"/>
      <c r="H15" s="1097"/>
      <c r="I15" s="1099"/>
      <c r="J15" s="1100"/>
      <c r="K15" s="883"/>
      <c r="L15" s="877"/>
      <c r="M15" s="877"/>
    </row>
    <row r="16" spans="1:13" s="892" customFormat="1" ht="15" customHeight="1">
      <c r="A16" s="965"/>
      <c r="B16" s="966" t="s">
        <v>446</v>
      </c>
      <c r="C16" s="1198" t="s">
        <v>451</v>
      </c>
      <c r="D16" s="1199"/>
      <c r="E16" s="1199"/>
      <c r="F16" s="1199"/>
      <c r="G16" s="1199"/>
      <c r="H16" s="1199"/>
      <c r="I16" s="1200"/>
      <c r="J16" s="967">
        <f>TRUNC(SUM(J17:J31),2)</f>
        <v>0</v>
      </c>
      <c r="K16" s="877"/>
      <c r="L16" s="877"/>
      <c r="M16" s="877"/>
    </row>
    <row r="17" spans="1:16384" s="878" customFormat="1" ht="27" customHeight="1">
      <c r="A17" s="968" t="s">
        <v>462</v>
      </c>
      <c r="B17" s="1001" t="s">
        <v>447</v>
      </c>
      <c r="C17" s="997" t="s">
        <v>468</v>
      </c>
      <c r="D17" s="969" t="s">
        <v>5</v>
      </c>
      <c r="E17" s="1002">
        <v>155.47</v>
      </c>
      <c r="F17" s="989">
        <v>0</v>
      </c>
      <c r="G17" s="990">
        <f>G10</f>
        <v>0.20699999999999999</v>
      </c>
      <c r="H17" s="989">
        <f>TRUNC(F17*G17,2)</f>
        <v>0</v>
      </c>
      <c r="I17" s="989">
        <f>TRUNC(F17+H17,2)</f>
        <v>0</v>
      </c>
      <c r="J17" s="1085">
        <f>TRUNC(E17*I17,2)</f>
        <v>0</v>
      </c>
      <c r="K17" s="877"/>
      <c r="L17" s="877"/>
      <c r="M17" s="877"/>
    </row>
    <row r="18" spans="1:16384" s="878" customFormat="1" ht="15" customHeight="1">
      <c r="A18" s="968">
        <v>97912</v>
      </c>
      <c r="B18" s="1001" t="s">
        <v>463</v>
      </c>
      <c r="C18" s="997" t="s">
        <v>474</v>
      </c>
      <c r="D18" s="969" t="s">
        <v>469</v>
      </c>
      <c r="E18" s="1002">
        <v>202.11</v>
      </c>
      <c r="F18" s="989">
        <v>0</v>
      </c>
      <c r="G18" s="990">
        <f t="shared" ref="G18:G28" si="0">G$10</f>
        <v>0.20699999999999999</v>
      </c>
      <c r="H18" s="989">
        <f t="shared" ref="H18:H31" si="1">TRUNC(F18*G18,2)</f>
        <v>0</v>
      </c>
      <c r="I18" s="989">
        <f t="shared" ref="I18:I31" si="2">TRUNC(F18+H18,2)</f>
        <v>0</v>
      </c>
      <c r="J18" s="1085">
        <f t="shared" ref="J18:J31" si="3">TRUNC(E18*I18,2)</f>
        <v>0</v>
      </c>
      <c r="K18" s="877"/>
      <c r="L18" s="877"/>
      <c r="M18" s="877"/>
    </row>
    <row r="19" spans="1:16384" s="878" customFormat="1" ht="15" customHeight="1">
      <c r="A19" s="968">
        <v>72961</v>
      </c>
      <c r="B19" s="1001" t="s">
        <v>465</v>
      </c>
      <c r="C19" s="997" t="s">
        <v>461</v>
      </c>
      <c r="D19" s="969" t="s">
        <v>3</v>
      </c>
      <c r="E19" s="1002">
        <v>1554.68</v>
      </c>
      <c r="F19" s="989">
        <v>0</v>
      </c>
      <c r="G19" s="990">
        <f t="shared" si="0"/>
        <v>0.20699999999999999</v>
      </c>
      <c r="H19" s="989">
        <f t="shared" si="1"/>
        <v>0</v>
      </c>
      <c r="I19" s="989">
        <f t="shared" si="2"/>
        <v>0</v>
      </c>
      <c r="J19" s="1085">
        <f t="shared" si="3"/>
        <v>0</v>
      </c>
      <c r="K19" s="877"/>
      <c r="L19" s="877"/>
      <c r="M19" s="877"/>
    </row>
    <row r="20" spans="1:16384" s="878" customFormat="1" ht="24">
      <c r="A20" s="968">
        <v>96387</v>
      </c>
      <c r="B20" s="1001" t="s">
        <v>466</v>
      </c>
      <c r="C20" s="997" t="s">
        <v>470</v>
      </c>
      <c r="D20" s="969" t="s">
        <v>5</v>
      </c>
      <c r="E20" s="1002">
        <v>233.2</v>
      </c>
      <c r="F20" s="989">
        <v>0</v>
      </c>
      <c r="G20" s="990">
        <f t="shared" si="0"/>
        <v>0.20699999999999999</v>
      </c>
      <c r="H20" s="989">
        <f t="shared" si="1"/>
        <v>0</v>
      </c>
      <c r="I20" s="989">
        <f t="shared" si="2"/>
        <v>0</v>
      </c>
      <c r="J20" s="1085">
        <f t="shared" si="3"/>
        <v>0</v>
      </c>
      <c r="K20" s="877"/>
      <c r="L20" s="877"/>
      <c r="M20" s="877"/>
    </row>
    <row r="21" spans="1:16384" s="878" customFormat="1" ht="36">
      <c r="A21" s="968" t="s">
        <v>628</v>
      </c>
      <c r="B21" s="1001" t="s">
        <v>475</v>
      </c>
      <c r="C21" s="997" t="s">
        <v>627</v>
      </c>
      <c r="D21" s="969" t="s">
        <v>5</v>
      </c>
      <c r="E21" s="1002">
        <v>466.4</v>
      </c>
      <c r="F21" s="989">
        <v>0</v>
      </c>
      <c r="G21" s="990">
        <f t="shared" si="0"/>
        <v>0.20699999999999999</v>
      </c>
      <c r="H21" s="989">
        <f t="shared" si="1"/>
        <v>0</v>
      </c>
      <c r="I21" s="989">
        <f t="shared" si="2"/>
        <v>0</v>
      </c>
      <c r="J21" s="1085">
        <f t="shared" si="3"/>
        <v>0</v>
      </c>
      <c r="K21" s="877"/>
      <c r="L21" s="877"/>
      <c r="M21" s="877"/>
    </row>
    <row r="22" spans="1:16384" s="878" customFormat="1" ht="24">
      <c r="A22" s="968">
        <v>95875</v>
      </c>
      <c r="B22" s="1001" t="s">
        <v>476</v>
      </c>
      <c r="C22" s="997" t="s">
        <v>620</v>
      </c>
      <c r="D22" s="969" t="s">
        <v>469</v>
      </c>
      <c r="E22" s="1002">
        <v>7275.84</v>
      </c>
      <c r="F22" s="989">
        <v>0</v>
      </c>
      <c r="G22" s="990">
        <f t="shared" si="0"/>
        <v>0.20699999999999999</v>
      </c>
      <c r="H22" s="989">
        <f t="shared" si="1"/>
        <v>0</v>
      </c>
      <c r="I22" s="989">
        <f t="shared" si="2"/>
        <v>0</v>
      </c>
      <c r="J22" s="1085">
        <f t="shared" si="3"/>
        <v>0</v>
      </c>
      <c r="K22" s="877"/>
      <c r="L22" s="877"/>
      <c r="M22" s="877"/>
    </row>
    <row r="23" spans="1:16384" s="878" customFormat="1" ht="24">
      <c r="A23" s="1071" t="str">
        <f>COMPOSIÇÕES!A65</f>
        <v>C - 004</v>
      </c>
      <c r="B23" s="1001" t="s">
        <v>477</v>
      </c>
      <c r="C23" s="997" t="s">
        <v>626</v>
      </c>
      <c r="D23" s="969" t="s">
        <v>3</v>
      </c>
      <c r="E23" s="1002">
        <v>1292.8399999999999</v>
      </c>
      <c r="F23" s="989">
        <v>0</v>
      </c>
      <c r="G23" s="990">
        <f t="shared" si="0"/>
        <v>0.20699999999999999</v>
      </c>
      <c r="H23" s="989">
        <f t="shared" si="1"/>
        <v>0</v>
      </c>
      <c r="I23" s="989">
        <f t="shared" si="2"/>
        <v>0</v>
      </c>
      <c r="J23" s="1085">
        <f t="shared" si="3"/>
        <v>0</v>
      </c>
      <c r="K23" s="877"/>
      <c r="L23" s="877"/>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7"/>
      <c r="AK23" s="877"/>
      <c r="AL23" s="877"/>
      <c r="AM23" s="877"/>
      <c r="AN23" s="877"/>
      <c r="AO23" s="877"/>
      <c r="AP23" s="877"/>
      <c r="AQ23" s="877"/>
      <c r="AR23" s="877"/>
      <c r="AS23" s="877"/>
      <c r="AT23" s="877"/>
      <c r="AU23" s="877"/>
      <c r="AV23" s="877"/>
      <c r="AW23" s="877"/>
      <c r="AX23" s="877"/>
      <c r="AY23" s="877"/>
      <c r="AZ23" s="877"/>
      <c r="BA23" s="877"/>
      <c r="BB23" s="877"/>
      <c r="BC23" s="877"/>
      <c r="BD23" s="877"/>
      <c r="BE23" s="877"/>
      <c r="BF23" s="877"/>
      <c r="BG23" s="877"/>
      <c r="BH23" s="877"/>
      <c r="BI23" s="877"/>
      <c r="BJ23" s="877"/>
      <c r="BK23" s="877"/>
      <c r="BL23" s="877"/>
      <c r="BM23" s="877"/>
      <c r="BN23" s="877"/>
      <c r="BO23" s="877"/>
      <c r="BP23" s="877"/>
      <c r="BQ23" s="877"/>
      <c r="BR23" s="877"/>
      <c r="BS23" s="877"/>
      <c r="BT23" s="877"/>
      <c r="BU23" s="877"/>
      <c r="BV23" s="877"/>
      <c r="BW23" s="877"/>
      <c r="BX23" s="877"/>
      <c r="BY23" s="877"/>
      <c r="BZ23" s="877"/>
      <c r="CA23" s="877"/>
      <c r="CB23" s="877"/>
      <c r="CC23" s="877"/>
      <c r="CD23" s="877"/>
      <c r="CE23" s="877"/>
      <c r="CF23" s="877"/>
      <c r="CG23" s="877"/>
      <c r="CH23" s="877"/>
      <c r="CI23" s="877"/>
      <c r="CJ23" s="877"/>
      <c r="CK23" s="877"/>
      <c r="CL23" s="877"/>
      <c r="CM23" s="877"/>
      <c r="CN23" s="877"/>
      <c r="CO23" s="877"/>
      <c r="CP23" s="877"/>
      <c r="CQ23" s="877"/>
      <c r="CR23" s="877"/>
      <c r="CS23" s="877"/>
      <c r="CT23" s="877"/>
      <c r="CU23" s="877"/>
      <c r="CV23" s="877"/>
      <c r="CW23" s="877"/>
      <c r="CX23" s="877"/>
      <c r="CY23" s="877"/>
      <c r="CZ23" s="877"/>
      <c r="DA23" s="877"/>
      <c r="DB23" s="877"/>
      <c r="DC23" s="877"/>
      <c r="DD23" s="877"/>
      <c r="DE23" s="877"/>
      <c r="DF23" s="877"/>
      <c r="DG23" s="877"/>
      <c r="DH23" s="877"/>
      <c r="DI23" s="877"/>
      <c r="DJ23" s="877"/>
      <c r="DK23" s="877"/>
      <c r="DL23" s="877"/>
      <c r="DM23" s="877"/>
      <c r="DN23" s="877"/>
      <c r="DO23" s="877"/>
      <c r="DP23" s="877"/>
      <c r="DQ23" s="877"/>
      <c r="DR23" s="877"/>
      <c r="DS23" s="877"/>
      <c r="DT23" s="877"/>
      <c r="DU23" s="877"/>
      <c r="DV23" s="877"/>
      <c r="DW23" s="877"/>
      <c r="DX23" s="877"/>
      <c r="DY23" s="877"/>
      <c r="DZ23" s="877"/>
      <c r="EA23" s="877"/>
      <c r="EB23" s="877"/>
      <c r="EC23" s="877"/>
      <c r="ED23" s="877"/>
      <c r="EE23" s="877"/>
      <c r="EF23" s="877"/>
      <c r="EG23" s="877"/>
      <c r="EH23" s="877"/>
      <c r="EI23" s="877"/>
      <c r="EJ23" s="877"/>
      <c r="EK23" s="877"/>
      <c r="EL23" s="877"/>
      <c r="EM23" s="877"/>
      <c r="EN23" s="877"/>
      <c r="EO23" s="877"/>
      <c r="EP23" s="877"/>
      <c r="EQ23" s="877"/>
      <c r="ER23" s="877"/>
      <c r="ES23" s="877"/>
      <c r="ET23" s="877"/>
      <c r="EU23" s="877"/>
      <c r="EV23" s="877"/>
      <c r="EW23" s="877"/>
      <c r="EX23" s="877"/>
      <c r="EY23" s="877"/>
      <c r="EZ23" s="877"/>
      <c r="FA23" s="877"/>
      <c r="FB23" s="877"/>
      <c r="FC23" s="877"/>
      <c r="FD23" s="877"/>
      <c r="FE23" s="877"/>
      <c r="FF23" s="877"/>
      <c r="FG23" s="877"/>
      <c r="FH23" s="877"/>
      <c r="FI23" s="877"/>
      <c r="FJ23" s="877"/>
      <c r="FK23" s="877"/>
      <c r="FL23" s="877"/>
      <c r="FM23" s="877"/>
      <c r="FN23" s="877"/>
      <c r="FO23" s="877"/>
      <c r="FP23" s="877"/>
      <c r="FQ23" s="877"/>
      <c r="FR23" s="877"/>
      <c r="FS23" s="877"/>
      <c r="FT23" s="877"/>
      <c r="FU23" s="877"/>
      <c r="FV23" s="877"/>
      <c r="FW23" s="877"/>
      <c r="FX23" s="877"/>
      <c r="FY23" s="877"/>
      <c r="FZ23" s="877"/>
      <c r="GA23" s="877"/>
      <c r="GB23" s="877"/>
      <c r="GC23" s="877"/>
      <c r="GD23" s="877"/>
      <c r="GE23" s="877"/>
      <c r="GF23" s="877"/>
      <c r="GG23" s="877"/>
      <c r="GH23" s="877"/>
      <c r="GI23" s="877"/>
      <c r="GJ23" s="877"/>
      <c r="GK23" s="877"/>
      <c r="GL23" s="877"/>
      <c r="GM23" s="877"/>
      <c r="GN23" s="877"/>
      <c r="GO23" s="877"/>
      <c r="GP23" s="877"/>
      <c r="GQ23" s="877"/>
      <c r="GR23" s="877"/>
      <c r="GS23" s="877"/>
      <c r="GT23" s="877"/>
      <c r="GU23" s="877"/>
      <c r="GV23" s="877"/>
      <c r="GW23" s="877"/>
      <c r="GX23" s="877"/>
      <c r="GY23" s="877"/>
      <c r="GZ23" s="877"/>
      <c r="HA23" s="877"/>
      <c r="HB23" s="877"/>
      <c r="HC23" s="877"/>
      <c r="HD23" s="877"/>
      <c r="HE23" s="877"/>
      <c r="HF23" s="877"/>
      <c r="HG23" s="877"/>
      <c r="HH23" s="877"/>
      <c r="HI23" s="877"/>
      <c r="HJ23" s="877"/>
      <c r="HK23" s="877"/>
      <c r="HL23" s="877"/>
      <c r="HM23" s="877"/>
      <c r="HN23" s="877"/>
      <c r="HO23" s="877"/>
      <c r="HP23" s="877"/>
      <c r="HQ23" s="877"/>
      <c r="HR23" s="877"/>
      <c r="HS23" s="877"/>
      <c r="HT23" s="877"/>
      <c r="HU23" s="877"/>
      <c r="HV23" s="877"/>
      <c r="HW23" s="877"/>
      <c r="HX23" s="877"/>
      <c r="HY23" s="877"/>
      <c r="HZ23" s="877"/>
      <c r="IA23" s="877"/>
      <c r="IB23" s="877"/>
      <c r="IC23" s="877"/>
      <c r="ID23" s="877"/>
      <c r="IE23" s="877"/>
      <c r="IF23" s="877"/>
      <c r="IG23" s="877"/>
      <c r="IH23" s="877"/>
      <c r="II23" s="877"/>
      <c r="IJ23" s="877"/>
      <c r="IK23" s="877"/>
      <c r="IL23" s="877"/>
      <c r="IM23" s="877"/>
      <c r="IN23" s="877"/>
      <c r="IO23" s="877"/>
      <c r="IP23" s="877"/>
      <c r="IQ23" s="877"/>
      <c r="IR23" s="877"/>
      <c r="IS23" s="877"/>
      <c r="IT23" s="877"/>
      <c r="IU23" s="877"/>
      <c r="IV23" s="877"/>
      <c r="IW23" s="877"/>
      <c r="IX23" s="877"/>
      <c r="IY23" s="877"/>
      <c r="IZ23" s="877"/>
      <c r="JA23" s="877"/>
      <c r="JB23" s="877"/>
      <c r="JC23" s="877"/>
      <c r="JD23" s="877"/>
      <c r="JE23" s="877"/>
      <c r="JF23" s="877"/>
      <c r="JG23" s="877"/>
      <c r="JH23" s="877"/>
      <c r="JI23" s="877"/>
      <c r="JJ23" s="877"/>
      <c r="JK23" s="877"/>
      <c r="JL23" s="877"/>
      <c r="JM23" s="877"/>
      <c r="JN23" s="877"/>
      <c r="JO23" s="877"/>
      <c r="JP23" s="877"/>
      <c r="JQ23" s="877"/>
      <c r="JR23" s="877"/>
      <c r="JS23" s="877"/>
      <c r="JT23" s="877"/>
      <c r="JU23" s="877"/>
      <c r="JV23" s="877"/>
      <c r="JW23" s="877"/>
      <c r="JX23" s="877"/>
      <c r="JY23" s="877"/>
      <c r="JZ23" s="877"/>
      <c r="KA23" s="877"/>
      <c r="KB23" s="877"/>
      <c r="KC23" s="877"/>
      <c r="KD23" s="877"/>
      <c r="KE23" s="877"/>
      <c r="KF23" s="877"/>
      <c r="KG23" s="877"/>
      <c r="KH23" s="877"/>
      <c r="KI23" s="877"/>
      <c r="KJ23" s="877"/>
      <c r="KK23" s="877"/>
      <c r="KL23" s="877"/>
      <c r="KM23" s="877"/>
      <c r="KN23" s="877"/>
      <c r="KO23" s="877"/>
      <c r="KP23" s="877"/>
      <c r="KQ23" s="877"/>
      <c r="KR23" s="877"/>
      <c r="KS23" s="877"/>
      <c r="KT23" s="877"/>
      <c r="KU23" s="877"/>
      <c r="KV23" s="877"/>
      <c r="KW23" s="877"/>
      <c r="KX23" s="877"/>
      <c r="KY23" s="877"/>
      <c r="KZ23" s="877"/>
      <c r="LA23" s="877"/>
      <c r="LB23" s="877"/>
      <c r="LC23" s="877"/>
      <c r="LD23" s="877"/>
      <c r="LE23" s="877"/>
      <c r="LF23" s="877"/>
      <c r="LG23" s="877"/>
      <c r="LH23" s="877"/>
      <c r="LI23" s="877"/>
      <c r="LJ23" s="877"/>
      <c r="LK23" s="877"/>
      <c r="LL23" s="877"/>
      <c r="LM23" s="877"/>
      <c r="LN23" s="877"/>
      <c r="LO23" s="877"/>
      <c r="LP23" s="877"/>
      <c r="LQ23" s="877"/>
      <c r="LR23" s="877"/>
      <c r="LS23" s="877"/>
      <c r="LT23" s="877"/>
      <c r="LU23" s="877"/>
      <c r="LV23" s="877"/>
      <c r="LW23" s="877"/>
      <c r="LX23" s="877"/>
      <c r="LY23" s="877"/>
      <c r="LZ23" s="877"/>
      <c r="MA23" s="877"/>
      <c r="MB23" s="877"/>
      <c r="MC23" s="877"/>
      <c r="MD23" s="877"/>
      <c r="ME23" s="877"/>
      <c r="MF23" s="877"/>
      <c r="MG23" s="877"/>
      <c r="MH23" s="877"/>
      <c r="MI23" s="877"/>
      <c r="MJ23" s="877"/>
      <c r="MK23" s="877"/>
      <c r="ML23" s="877"/>
      <c r="MM23" s="877"/>
      <c r="MN23" s="877"/>
      <c r="MO23" s="877"/>
      <c r="MP23" s="877"/>
      <c r="MQ23" s="877"/>
      <c r="MR23" s="877"/>
      <c r="MS23" s="877"/>
      <c r="MT23" s="877"/>
      <c r="MU23" s="877"/>
      <c r="MV23" s="877"/>
      <c r="MW23" s="877"/>
      <c r="MX23" s="877"/>
      <c r="MY23" s="877"/>
      <c r="MZ23" s="877"/>
      <c r="NA23" s="877"/>
      <c r="NB23" s="877"/>
      <c r="NC23" s="877"/>
      <c r="ND23" s="877"/>
      <c r="NE23" s="877"/>
      <c r="NF23" s="877"/>
      <c r="NG23" s="877"/>
      <c r="NH23" s="877"/>
      <c r="NI23" s="877"/>
      <c r="NJ23" s="877"/>
      <c r="NK23" s="877"/>
      <c r="NL23" s="877"/>
      <c r="NM23" s="877"/>
      <c r="NN23" s="877"/>
      <c r="NO23" s="877"/>
      <c r="NP23" s="877"/>
      <c r="NQ23" s="877"/>
      <c r="NR23" s="877"/>
      <c r="NS23" s="877"/>
      <c r="NT23" s="877"/>
      <c r="NU23" s="877"/>
      <c r="NV23" s="877"/>
      <c r="NW23" s="877"/>
      <c r="NX23" s="877"/>
      <c r="NY23" s="877"/>
      <c r="NZ23" s="877"/>
      <c r="OA23" s="877"/>
      <c r="OB23" s="877"/>
      <c r="OC23" s="877"/>
      <c r="OD23" s="877"/>
      <c r="OE23" s="877"/>
      <c r="OF23" s="877"/>
      <c r="OG23" s="877"/>
      <c r="OH23" s="877"/>
      <c r="OI23" s="877"/>
      <c r="OJ23" s="877"/>
      <c r="OK23" s="877"/>
      <c r="OL23" s="877"/>
      <c r="OM23" s="877"/>
      <c r="ON23" s="877"/>
      <c r="OO23" s="877"/>
      <c r="OP23" s="877"/>
      <c r="OQ23" s="877"/>
      <c r="OR23" s="877"/>
      <c r="OS23" s="877"/>
      <c r="OT23" s="877"/>
      <c r="OU23" s="877"/>
      <c r="OV23" s="877"/>
      <c r="OW23" s="877"/>
      <c r="OX23" s="877"/>
      <c r="OY23" s="877"/>
      <c r="OZ23" s="877"/>
      <c r="PA23" s="877"/>
      <c r="PB23" s="877"/>
      <c r="PC23" s="877"/>
      <c r="PD23" s="877"/>
      <c r="PE23" s="877"/>
      <c r="PF23" s="877"/>
      <c r="PG23" s="877"/>
      <c r="PH23" s="877"/>
      <c r="PI23" s="877"/>
      <c r="PJ23" s="877"/>
      <c r="PK23" s="877"/>
      <c r="PL23" s="877"/>
      <c r="PM23" s="877"/>
      <c r="PN23" s="877"/>
      <c r="PO23" s="877"/>
      <c r="PP23" s="877"/>
      <c r="PQ23" s="877"/>
      <c r="PR23" s="877"/>
      <c r="PS23" s="877"/>
      <c r="PT23" s="877"/>
      <c r="PU23" s="877"/>
      <c r="PV23" s="877"/>
      <c r="PW23" s="877"/>
      <c r="PX23" s="877"/>
      <c r="PY23" s="877"/>
      <c r="PZ23" s="877"/>
      <c r="QA23" s="877"/>
      <c r="QB23" s="877"/>
      <c r="QC23" s="877"/>
      <c r="QD23" s="877"/>
      <c r="QE23" s="877"/>
      <c r="QF23" s="877"/>
      <c r="QG23" s="877"/>
      <c r="QH23" s="877"/>
      <c r="QI23" s="877"/>
      <c r="QJ23" s="877"/>
      <c r="QK23" s="877"/>
      <c r="QL23" s="877"/>
      <c r="QM23" s="877"/>
      <c r="QN23" s="877"/>
      <c r="QO23" s="877"/>
      <c r="QP23" s="877"/>
      <c r="QQ23" s="877"/>
      <c r="QR23" s="877"/>
      <c r="QS23" s="877"/>
      <c r="QT23" s="877"/>
      <c r="QU23" s="877"/>
      <c r="QV23" s="877"/>
      <c r="QW23" s="877"/>
      <c r="QX23" s="877"/>
      <c r="QY23" s="877"/>
      <c r="QZ23" s="877"/>
      <c r="RA23" s="877"/>
      <c r="RB23" s="877"/>
      <c r="RC23" s="877"/>
      <c r="RD23" s="877"/>
      <c r="RE23" s="877"/>
      <c r="RF23" s="877"/>
      <c r="RG23" s="877"/>
      <c r="RH23" s="877"/>
      <c r="RI23" s="877"/>
      <c r="RJ23" s="877"/>
      <c r="RK23" s="877"/>
      <c r="RL23" s="877"/>
      <c r="RM23" s="877"/>
      <c r="RN23" s="877"/>
      <c r="RO23" s="877"/>
      <c r="RP23" s="877"/>
      <c r="RQ23" s="877"/>
      <c r="RR23" s="877"/>
      <c r="RS23" s="877"/>
      <c r="RT23" s="877"/>
      <c r="RU23" s="877"/>
      <c r="RV23" s="877"/>
      <c r="RW23" s="877"/>
      <c r="RX23" s="877"/>
      <c r="RY23" s="877"/>
      <c r="RZ23" s="877"/>
      <c r="SA23" s="877"/>
      <c r="SB23" s="877"/>
      <c r="SC23" s="877"/>
      <c r="SD23" s="877"/>
      <c r="SE23" s="877"/>
      <c r="SF23" s="877"/>
      <c r="SG23" s="877"/>
      <c r="SH23" s="877"/>
      <c r="SI23" s="877"/>
      <c r="SJ23" s="877"/>
      <c r="SK23" s="877"/>
      <c r="SL23" s="877"/>
      <c r="SM23" s="877"/>
      <c r="SN23" s="877"/>
      <c r="SO23" s="877"/>
      <c r="SP23" s="877"/>
      <c r="SQ23" s="877"/>
      <c r="SR23" s="877"/>
      <c r="SS23" s="877"/>
      <c r="ST23" s="877"/>
      <c r="SU23" s="877"/>
      <c r="SV23" s="877"/>
      <c r="SW23" s="877"/>
      <c r="SX23" s="877"/>
      <c r="SY23" s="877"/>
      <c r="SZ23" s="877"/>
      <c r="TA23" s="877"/>
      <c r="TB23" s="877"/>
      <c r="TC23" s="877"/>
      <c r="TD23" s="877"/>
      <c r="TE23" s="877"/>
      <c r="TF23" s="877"/>
      <c r="TG23" s="877"/>
      <c r="TH23" s="877"/>
      <c r="TI23" s="877"/>
      <c r="TJ23" s="877"/>
      <c r="TK23" s="877"/>
      <c r="TL23" s="877"/>
      <c r="TM23" s="877"/>
      <c r="TN23" s="877"/>
      <c r="TO23" s="877"/>
      <c r="TP23" s="877"/>
      <c r="TQ23" s="877"/>
      <c r="TR23" s="877"/>
      <c r="TS23" s="877"/>
      <c r="TT23" s="877"/>
      <c r="TU23" s="877"/>
      <c r="TV23" s="877"/>
      <c r="TW23" s="877"/>
      <c r="TX23" s="877"/>
      <c r="TY23" s="877"/>
      <c r="TZ23" s="877"/>
      <c r="UA23" s="877"/>
      <c r="UB23" s="877"/>
      <c r="UC23" s="877"/>
      <c r="UD23" s="877"/>
      <c r="UE23" s="877"/>
      <c r="UF23" s="877"/>
      <c r="UG23" s="877"/>
      <c r="UH23" s="877"/>
      <c r="UI23" s="877"/>
      <c r="UJ23" s="877"/>
      <c r="UK23" s="877"/>
      <c r="UL23" s="877"/>
      <c r="UM23" s="877"/>
      <c r="UN23" s="877"/>
      <c r="UO23" s="877"/>
      <c r="UP23" s="877"/>
      <c r="UQ23" s="877"/>
      <c r="UR23" s="877"/>
      <c r="US23" s="877"/>
      <c r="UT23" s="877"/>
      <c r="UU23" s="877"/>
      <c r="UV23" s="877"/>
      <c r="UW23" s="877"/>
      <c r="UX23" s="877"/>
      <c r="UY23" s="877"/>
      <c r="UZ23" s="877"/>
      <c r="VA23" s="877"/>
      <c r="VB23" s="877"/>
      <c r="VC23" s="877"/>
      <c r="VD23" s="877"/>
      <c r="VE23" s="877"/>
      <c r="VF23" s="877"/>
      <c r="VG23" s="877"/>
      <c r="VH23" s="877"/>
      <c r="VI23" s="877"/>
      <c r="VJ23" s="877"/>
      <c r="VK23" s="877"/>
      <c r="VL23" s="877"/>
      <c r="VM23" s="877"/>
      <c r="VN23" s="877"/>
      <c r="VO23" s="877"/>
      <c r="VP23" s="877"/>
      <c r="VQ23" s="877"/>
      <c r="VR23" s="877"/>
      <c r="VS23" s="877"/>
      <c r="VT23" s="877"/>
      <c r="VU23" s="877"/>
      <c r="VV23" s="877"/>
      <c r="VW23" s="877"/>
      <c r="VX23" s="877"/>
      <c r="VY23" s="877"/>
      <c r="VZ23" s="877"/>
      <c r="WA23" s="877"/>
      <c r="WB23" s="877"/>
      <c r="WC23" s="877"/>
      <c r="WD23" s="877"/>
      <c r="WE23" s="877"/>
      <c r="WF23" s="877"/>
      <c r="WG23" s="877"/>
      <c r="WH23" s="877"/>
      <c r="WI23" s="877"/>
      <c r="WJ23" s="877"/>
      <c r="WK23" s="877"/>
      <c r="WL23" s="877"/>
      <c r="WM23" s="877"/>
      <c r="WN23" s="877"/>
      <c r="WO23" s="877"/>
      <c r="WP23" s="877"/>
      <c r="WQ23" s="877"/>
      <c r="WR23" s="877"/>
      <c r="WS23" s="877"/>
      <c r="WT23" s="877"/>
      <c r="WU23" s="877"/>
      <c r="WV23" s="877"/>
      <c r="WW23" s="877"/>
      <c r="WX23" s="877"/>
      <c r="WY23" s="877"/>
      <c r="WZ23" s="877"/>
      <c r="XA23" s="877"/>
      <c r="XB23" s="877"/>
      <c r="XC23" s="877"/>
      <c r="XD23" s="877"/>
      <c r="XE23" s="877"/>
      <c r="XF23" s="877"/>
      <c r="XG23" s="877"/>
      <c r="XH23" s="877"/>
      <c r="XI23" s="877"/>
      <c r="XJ23" s="877"/>
      <c r="XK23" s="877"/>
      <c r="XL23" s="877"/>
      <c r="XM23" s="877"/>
      <c r="XN23" s="877"/>
      <c r="XO23" s="877"/>
      <c r="XP23" s="877"/>
      <c r="XQ23" s="877"/>
      <c r="XR23" s="877"/>
      <c r="XS23" s="877"/>
      <c r="XT23" s="877"/>
      <c r="XU23" s="877"/>
      <c r="XV23" s="877"/>
      <c r="XW23" s="877"/>
      <c r="XX23" s="877"/>
      <c r="XY23" s="877"/>
      <c r="XZ23" s="877"/>
      <c r="YA23" s="877"/>
      <c r="YB23" s="877"/>
      <c r="YC23" s="877"/>
      <c r="YD23" s="877"/>
      <c r="YE23" s="877"/>
      <c r="YF23" s="877"/>
      <c r="YG23" s="877"/>
      <c r="YH23" s="877"/>
      <c r="YI23" s="877"/>
      <c r="YJ23" s="877"/>
      <c r="YK23" s="877"/>
      <c r="YL23" s="877"/>
      <c r="YM23" s="877"/>
      <c r="YN23" s="877"/>
      <c r="YO23" s="877"/>
      <c r="YP23" s="877"/>
      <c r="YQ23" s="877"/>
      <c r="YR23" s="877"/>
      <c r="YS23" s="877"/>
      <c r="YT23" s="877"/>
      <c r="YU23" s="877"/>
      <c r="YV23" s="877"/>
      <c r="YW23" s="877"/>
      <c r="YX23" s="877"/>
      <c r="YY23" s="877"/>
      <c r="YZ23" s="877"/>
      <c r="ZA23" s="877"/>
      <c r="ZB23" s="877"/>
      <c r="ZC23" s="877"/>
      <c r="ZD23" s="877"/>
      <c r="ZE23" s="877"/>
      <c r="ZF23" s="877"/>
      <c r="ZG23" s="877"/>
      <c r="ZH23" s="877"/>
      <c r="ZI23" s="877"/>
      <c r="ZJ23" s="877"/>
      <c r="ZK23" s="877"/>
      <c r="ZL23" s="877"/>
      <c r="ZM23" s="877"/>
      <c r="ZN23" s="877"/>
      <c r="ZO23" s="877"/>
      <c r="ZP23" s="877"/>
      <c r="ZQ23" s="877"/>
      <c r="ZR23" s="877"/>
      <c r="ZS23" s="877"/>
      <c r="ZT23" s="877"/>
      <c r="ZU23" s="877"/>
      <c r="ZV23" s="877"/>
      <c r="ZW23" s="877"/>
      <c r="ZX23" s="877"/>
      <c r="ZY23" s="877"/>
      <c r="ZZ23" s="877"/>
      <c r="AAA23" s="877"/>
      <c r="AAB23" s="877"/>
      <c r="AAC23" s="877"/>
      <c r="AAD23" s="877"/>
      <c r="AAE23" s="877"/>
      <c r="AAF23" s="877"/>
      <c r="AAG23" s="877"/>
      <c r="AAH23" s="877"/>
      <c r="AAI23" s="877"/>
      <c r="AAJ23" s="877"/>
      <c r="AAK23" s="877"/>
      <c r="AAL23" s="877"/>
      <c r="AAM23" s="877"/>
      <c r="AAN23" s="877"/>
      <c r="AAO23" s="877"/>
      <c r="AAP23" s="877"/>
      <c r="AAQ23" s="877"/>
      <c r="AAR23" s="877"/>
      <c r="AAS23" s="877"/>
      <c r="AAT23" s="877"/>
      <c r="AAU23" s="877"/>
      <c r="AAV23" s="877"/>
      <c r="AAW23" s="877"/>
      <c r="AAX23" s="877"/>
      <c r="AAY23" s="877"/>
      <c r="AAZ23" s="877"/>
      <c r="ABA23" s="877"/>
      <c r="ABB23" s="877"/>
      <c r="ABC23" s="877"/>
      <c r="ABD23" s="877"/>
      <c r="ABE23" s="877"/>
      <c r="ABF23" s="877"/>
      <c r="ABG23" s="877"/>
      <c r="ABH23" s="877"/>
      <c r="ABI23" s="877"/>
      <c r="ABJ23" s="877"/>
      <c r="ABK23" s="877"/>
      <c r="ABL23" s="877"/>
      <c r="ABM23" s="877"/>
      <c r="ABN23" s="877"/>
      <c r="ABO23" s="877"/>
      <c r="ABP23" s="877"/>
      <c r="ABQ23" s="877"/>
      <c r="ABR23" s="877"/>
      <c r="ABS23" s="877"/>
      <c r="ABT23" s="877"/>
      <c r="ABU23" s="877"/>
      <c r="ABV23" s="877"/>
      <c r="ABW23" s="877"/>
      <c r="ABX23" s="877"/>
      <c r="ABY23" s="877"/>
      <c r="ABZ23" s="877"/>
      <c r="ACA23" s="877"/>
      <c r="ACB23" s="877"/>
      <c r="ACC23" s="877"/>
      <c r="ACD23" s="877"/>
      <c r="ACE23" s="877"/>
      <c r="ACF23" s="877"/>
      <c r="ACG23" s="877"/>
      <c r="ACH23" s="877"/>
      <c r="ACI23" s="877"/>
      <c r="ACJ23" s="877"/>
      <c r="ACK23" s="877"/>
      <c r="ACL23" s="877"/>
      <c r="ACM23" s="877"/>
      <c r="ACN23" s="877"/>
      <c r="ACO23" s="877"/>
      <c r="ACP23" s="877"/>
      <c r="ACQ23" s="877"/>
      <c r="ACR23" s="877"/>
      <c r="ACS23" s="877"/>
      <c r="ACT23" s="877"/>
      <c r="ACU23" s="877"/>
      <c r="ACV23" s="877"/>
      <c r="ACW23" s="877"/>
      <c r="ACX23" s="877"/>
      <c r="ACY23" s="877"/>
      <c r="ACZ23" s="877"/>
      <c r="ADA23" s="877"/>
      <c r="ADB23" s="877"/>
      <c r="ADC23" s="877"/>
      <c r="ADD23" s="877"/>
      <c r="ADE23" s="877"/>
      <c r="ADF23" s="877"/>
      <c r="ADG23" s="877"/>
      <c r="ADH23" s="877"/>
      <c r="ADI23" s="877"/>
      <c r="ADJ23" s="877"/>
      <c r="ADK23" s="877"/>
      <c r="ADL23" s="877"/>
      <c r="ADM23" s="877"/>
      <c r="ADN23" s="877"/>
      <c r="ADO23" s="877"/>
      <c r="ADP23" s="877"/>
      <c r="ADQ23" s="877"/>
      <c r="ADR23" s="877"/>
      <c r="ADS23" s="877"/>
      <c r="ADT23" s="877"/>
      <c r="ADU23" s="877"/>
      <c r="ADV23" s="877"/>
      <c r="ADW23" s="877"/>
      <c r="ADX23" s="877"/>
      <c r="ADY23" s="877"/>
      <c r="ADZ23" s="877"/>
      <c r="AEA23" s="877"/>
      <c r="AEB23" s="877"/>
      <c r="AEC23" s="877"/>
      <c r="AED23" s="877"/>
      <c r="AEE23" s="877"/>
      <c r="AEF23" s="877"/>
      <c r="AEG23" s="877"/>
      <c r="AEH23" s="877"/>
      <c r="AEI23" s="877"/>
      <c r="AEJ23" s="877"/>
      <c r="AEK23" s="877"/>
      <c r="AEL23" s="877"/>
      <c r="AEM23" s="877"/>
      <c r="AEN23" s="877"/>
      <c r="AEO23" s="877"/>
      <c r="AEP23" s="877"/>
      <c r="AEQ23" s="877"/>
      <c r="AER23" s="877"/>
      <c r="AES23" s="877"/>
      <c r="AET23" s="877"/>
      <c r="AEU23" s="877"/>
      <c r="AEV23" s="877"/>
      <c r="AEW23" s="877"/>
      <c r="AEX23" s="877"/>
      <c r="AEY23" s="877"/>
      <c r="AEZ23" s="877"/>
      <c r="AFA23" s="877"/>
      <c r="AFB23" s="877"/>
      <c r="AFC23" s="877"/>
      <c r="AFD23" s="877"/>
      <c r="AFE23" s="877"/>
      <c r="AFF23" s="877"/>
      <c r="AFG23" s="877"/>
      <c r="AFH23" s="877"/>
      <c r="AFI23" s="877"/>
      <c r="AFJ23" s="877"/>
      <c r="AFK23" s="877"/>
      <c r="AFL23" s="877"/>
      <c r="AFM23" s="877"/>
      <c r="AFN23" s="877"/>
      <c r="AFO23" s="877"/>
      <c r="AFP23" s="877"/>
      <c r="AFQ23" s="877"/>
      <c r="AFR23" s="877"/>
      <c r="AFS23" s="877"/>
      <c r="AFT23" s="877"/>
      <c r="AFU23" s="877"/>
      <c r="AFV23" s="877"/>
      <c r="AFW23" s="877"/>
      <c r="AFX23" s="877"/>
      <c r="AFY23" s="877"/>
      <c r="AFZ23" s="877"/>
      <c r="AGA23" s="877"/>
      <c r="AGB23" s="877"/>
      <c r="AGC23" s="877"/>
      <c r="AGD23" s="877"/>
      <c r="AGE23" s="877"/>
      <c r="AGF23" s="877"/>
      <c r="AGG23" s="877"/>
      <c r="AGH23" s="877"/>
      <c r="AGI23" s="877"/>
      <c r="AGJ23" s="877"/>
      <c r="AGK23" s="877"/>
      <c r="AGL23" s="877"/>
      <c r="AGM23" s="877"/>
      <c r="AGN23" s="877"/>
      <c r="AGO23" s="877"/>
      <c r="AGP23" s="877"/>
      <c r="AGQ23" s="877"/>
      <c r="AGR23" s="877"/>
      <c r="AGS23" s="877"/>
      <c r="AGT23" s="877"/>
      <c r="AGU23" s="877"/>
      <c r="AGV23" s="877"/>
      <c r="AGW23" s="877"/>
      <c r="AGX23" s="877"/>
      <c r="AGY23" s="877"/>
      <c r="AGZ23" s="877"/>
      <c r="AHA23" s="877"/>
      <c r="AHB23" s="877"/>
      <c r="AHC23" s="877"/>
      <c r="AHD23" s="877"/>
      <c r="AHE23" s="877"/>
      <c r="AHF23" s="877"/>
      <c r="AHG23" s="877"/>
      <c r="AHH23" s="877"/>
      <c r="AHI23" s="877"/>
      <c r="AHJ23" s="877"/>
      <c r="AHK23" s="877"/>
      <c r="AHL23" s="877"/>
      <c r="AHM23" s="877"/>
      <c r="AHN23" s="877"/>
      <c r="AHO23" s="877"/>
      <c r="AHP23" s="877"/>
      <c r="AHQ23" s="877"/>
      <c r="AHR23" s="877"/>
      <c r="AHS23" s="877"/>
      <c r="AHT23" s="877"/>
      <c r="AHU23" s="877"/>
      <c r="AHV23" s="877"/>
      <c r="AHW23" s="877"/>
      <c r="AHX23" s="877"/>
      <c r="AHY23" s="877"/>
      <c r="AHZ23" s="877"/>
      <c r="AIA23" s="877"/>
      <c r="AIB23" s="877"/>
      <c r="AIC23" s="877"/>
      <c r="AID23" s="877"/>
      <c r="AIE23" s="877"/>
      <c r="AIF23" s="877"/>
      <c r="AIG23" s="877"/>
      <c r="AIH23" s="877"/>
      <c r="AII23" s="877"/>
      <c r="AIJ23" s="877"/>
      <c r="AIK23" s="877"/>
      <c r="AIL23" s="877"/>
      <c r="AIM23" s="877"/>
      <c r="AIN23" s="877"/>
      <c r="AIO23" s="877"/>
      <c r="AIP23" s="877"/>
      <c r="AIQ23" s="877"/>
      <c r="AIR23" s="877"/>
      <c r="AIS23" s="877"/>
      <c r="AIT23" s="877"/>
      <c r="AIU23" s="877"/>
      <c r="AIV23" s="877"/>
      <c r="AIW23" s="877"/>
      <c r="AIX23" s="877"/>
      <c r="AIY23" s="877"/>
      <c r="AIZ23" s="877"/>
      <c r="AJA23" s="877"/>
      <c r="AJB23" s="877"/>
      <c r="AJC23" s="877"/>
      <c r="AJD23" s="877"/>
      <c r="AJE23" s="877"/>
      <c r="AJF23" s="877"/>
      <c r="AJG23" s="877"/>
      <c r="AJH23" s="877"/>
      <c r="AJI23" s="877"/>
      <c r="AJJ23" s="877"/>
      <c r="AJK23" s="877"/>
      <c r="AJL23" s="877"/>
      <c r="AJM23" s="877"/>
      <c r="AJN23" s="877"/>
      <c r="AJO23" s="877"/>
      <c r="AJP23" s="877"/>
      <c r="AJQ23" s="877"/>
      <c r="AJR23" s="877"/>
      <c r="AJS23" s="877"/>
      <c r="AJT23" s="877"/>
      <c r="AJU23" s="877"/>
      <c r="AJV23" s="877"/>
      <c r="AJW23" s="877"/>
      <c r="AJX23" s="877"/>
      <c r="AJY23" s="877"/>
      <c r="AJZ23" s="877"/>
      <c r="AKA23" s="877"/>
      <c r="AKB23" s="877"/>
      <c r="AKC23" s="877"/>
      <c r="AKD23" s="877"/>
      <c r="AKE23" s="877"/>
      <c r="AKF23" s="877"/>
      <c r="AKG23" s="877"/>
      <c r="AKH23" s="877"/>
      <c r="AKI23" s="877"/>
      <c r="AKJ23" s="877"/>
      <c r="AKK23" s="877"/>
      <c r="AKL23" s="877"/>
      <c r="AKM23" s="877"/>
      <c r="AKN23" s="877"/>
      <c r="AKO23" s="877"/>
      <c r="AKP23" s="877"/>
      <c r="AKQ23" s="877"/>
      <c r="AKR23" s="877"/>
      <c r="AKS23" s="877"/>
      <c r="AKT23" s="877"/>
      <c r="AKU23" s="877"/>
      <c r="AKV23" s="877"/>
      <c r="AKW23" s="877"/>
      <c r="AKX23" s="877"/>
      <c r="AKY23" s="877"/>
      <c r="AKZ23" s="877"/>
      <c r="ALA23" s="877"/>
      <c r="ALB23" s="877"/>
      <c r="ALC23" s="877"/>
      <c r="ALD23" s="877"/>
      <c r="ALE23" s="877"/>
      <c r="ALF23" s="877"/>
      <c r="ALG23" s="877"/>
      <c r="ALH23" s="877"/>
      <c r="ALI23" s="877"/>
      <c r="ALJ23" s="877"/>
      <c r="ALK23" s="877"/>
      <c r="ALL23" s="877"/>
      <c r="ALM23" s="877"/>
      <c r="ALN23" s="877"/>
      <c r="ALO23" s="877"/>
      <c r="ALP23" s="877"/>
      <c r="ALQ23" s="877"/>
      <c r="ALR23" s="877"/>
      <c r="ALS23" s="877"/>
      <c r="ALT23" s="877"/>
      <c r="ALU23" s="877"/>
      <c r="ALV23" s="877"/>
      <c r="ALW23" s="877"/>
      <c r="ALX23" s="877"/>
      <c r="ALY23" s="877"/>
      <c r="ALZ23" s="877"/>
      <c r="AMA23" s="877"/>
      <c r="AMB23" s="877"/>
      <c r="AMC23" s="877"/>
      <c r="AMD23" s="877"/>
      <c r="AME23" s="877"/>
      <c r="AMF23" s="877"/>
      <c r="AMG23" s="877"/>
      <c r="AMH23" s="877"/>
      <c r="AMI23" s="877"/>
      <c r="AMJ23" s="877"/>
      <c r="AMK23" s="877"/>
      <c r="AML23" s="877"/>
      <c r="AMM23" s="877"/>
      <c r="AMN23" s="877"/>
      <c r="AMO23" s="877"/>
      <c r="AMP23" s="877"/>
      <c r="AMQ23" s="877"/>
      <c r="AMR23" s="877"/>
      <c r="AMS23" s="877"/>
      <c r="AMT23" s="877"/>
      <c r="AMU23" s="877"/>
      <c r="AMV23" s="877"/>
      <c r="AMW23" s="877"/>
      <c r="AMX23" s="877"/>
      <c r="AMY23" s="877"/>
      <c r="AMZ23" s="877"/>
      <c r="ANA23" s="877"/>
      <c r="ANB23" s="877"/>
      <c r="ANC23" s="877"/>
      <c r="AND23" s="877"/>
      <c r="ANE23" s="877"/>
      <c r="ANF23" s="877"/>
      <c r="ANG23" s="877"/>
      <c r="ANH23" s="877"/>
      <c r="ANI23" s="877"/>
      <c r="ANJ23" s="877"/>
      <c r="ANK23" s="877"/>
      <c r="ANL23" s="877"/>
      <c r="ANM23" s="877"/>
      <c r="ANN23" s="877"/>
      <c r="ANO23" s="877"/>
      <c r="ANP23" s="877"/>
      <c r="ANQ23" s="877"/>
      <c r="ANR23" s="877"/>
      <c r="ANS23" s="877"/>
      <c r="ANT23" s="877"/>
      <c r="ANU23" s="877"/>
      <c r="ANV23" s="877"/>
      <c r="ANW23" s="877"/>
      <c r="ANX23" s="877"/>
      <c r="ANY23" s="877"/>
      <c r="ANZ23" s="877"/>
      <c r="AOA23" s="877"/>
      <c r="AOB23" s="877"/>
      <c r="AOC23" s="877"/>
      <c r="AOD23" s="877"/>
      <c r="AOE23" s="877"/>
      <c r="AOF23" s="877"/>
      <c r="AOG23" s="877"/>
      <c r="AOH23" s="877"/>
      <c r="AOI23" s="877"/>
      <c r="AOJ23" s="877"/>
      <c r="AOK23" s="877"/>
      <c r="AOL23" s="877"/>
      <c r="AOM23" s="877"/>
      <c r="AON23" s="877"/>
      <c r="AOO23" s="877"/>
      <c r="AOP23" s="877"/>
      <c r="AOQ23" s="877"/>
      <c r="AOR23" s="877"/>
      <c r="AOS23" s="877"/>
      <c r="AOT23" s="877"/>
      <c r="AOU23" s="877"/>
      <c r="AOV23" s="877"/>
      <c r="AOW23" s="877"/>
      <c r="AOX23" s="877"/>
      <c r="AOY23" s="877"/>
      <c r="AOZ23" s="877"/>
      <c r="APA23" s="877"/>
      <c r="APB23" s="877"/>
      <c r="APC23" s="877"/>
      <c r="APD23" s="877"/>
      <c r="APE23" s="877"/>
      <c r="APF23" s="877"/>
      <c r="APG23" s="877"/>
      <c r="APH23" s="877"/>
      <c r="API23" s="877"/>
      <c r="APJ23" s="877"/>
      <c r="APK23" s="877"/>
      <c r="APL23" s="877"/>
      <c r="APM23" s="877"/>
      <c r="APN23" s="877"/>
      <c r="APO23" s="877"/>
      <c r="APP23" s="877"/>
      <c r="APQ23" s="877"/>
      <c r="APR23" s="877"/>
      <c r="APS23" s="877"/>
      <c r="APT23" s="877"/>
      <c r="APU23" s="877"/>
      <c r="APV23" s="877"/>
      <c r="APW23" s="877"/>
      <c r="APX23" s="877"/>
      <c r="APY23" s="877"/>
      <c r="APZ23" s="877"/>
      <c r="AQA23" s="877"/>
      <c r="AQB23" s="877"/>
      <c r="AQC23" s="877"/>
      <c r="AQD23" s="877"/>
      <c r="AQE23" s="877"/>
      <c r="AQF23" s="877"/>
      <c r="AQG23" s="877"/>
      <c r="AQH23" s="877"/>
      <c r="AQI23" s="877"/>
      <c r="AQJ23" s="877"/>
      <c r="AQK23" s="877"/>
      <c r="AQL23" s="877"/>
      <c r="AQM23" s="877"/>
      <c r="AQN23" s="877"/>
      <c r="AQO23" s="877"/>
      <c r="AQP23" s="877"/>
      <c r="AQQ23" s="877"/>
      <c r="AQR23" s="877"/>
      <c r="AQS23" s="877"/>
      <c r="AQT23" s="877"/>
      <c r="AQU23" s="877"/>
      <c r="AQV23" s="877"/>
      <c r="AQW23" s="877"/>
      <c r="AQX23" s="877"/>
      <c r="AQY23" s="877"/>
      <c r="AQZ23" s="877"/>
      <c r="ARA23" s="877"/>
      <c r="ARB23" s="877"/>
      <c r="ARC23" s="877"/>
      <c r="ARD23" s="877"/>
      <c r="ARE23" s="877"/>
      <c r="ARF23" s="877"/>
      <c r="ARG23" s="877"/>
      <c r="ARH23" s="877"/>
      <c r="ARI23" s="877"/>
      <c r="ARJ23" s="877"/>
      <c r="ARK23" s="877"/>
      <c r="ARL23" s="877"/>
      <c r="ARM23" s="877"/>
      <c r="ARN23" s="877"/>
      <c r="ARO23" s="877"/>
      <c r="ARP23" s="877"/>
      <c r="ARQ23" s="877"/>
      <c r="ARR23" s="877"/>
      <c r="ARS23" s="877"/>
      <c r="ART23" s="877"/>
      <c r="ARU23" s="877"/>
      <c r="ARV23" s="877"/>
      <c r="ARW23" s="877"/>
      <c r="ARX23" s="877"/>
      <c r="ARY23" s="877"/>
      <c r="ARZ23" s="877"/>
      <c r="ASA23" s="877"/>
      <c r="ASB23" s="877"/>
      <c r="ASC23" s="877"/>
      <c r="ASD23" s="877"/>
      <c r="ASE23" s="877"/>
      <c r="ASF23" s="877"/>
      <c r="ASG23" s="877"/>
      <c r="ASH23" s="877"/>
      <c r="ASI23" s="877"/>
      <c r="ASJ23" s="877"/>
      <c r="ASK23" s="877"/>
      <c r="ASL23" s="877"/>
      <c r="ASM23" s="877"/>
      <c r="ASN23" s="877"/>
      <c r="ASO23" s="877"/>
      <c r="ASP23" s="877"/>
      <c r="ASQ23" s="877"/>
      <c r="ASR23" s="877"/>
      <c r="ASS23" s="877"/>
      <c r="AST23" s="877"/>
      <c r="ASU23" s="877"/>
      <c r="ASV23" s="877"/>
      <c r="ASW23" s="877"/>
      <c r="ASX23" s="877"/>
      <c r="ASY23" s="877"/>
      <c r="ASZ23" s="877"/>
      <c r="ATA23" s="877"/>
      <c r="ATB23" s="877"/>
      <c r="ATC23" s="877"/>
      <c r="ATD23" s="877"/>
      <c r="ATE23" s="877"/>
      <c r="ATF23" s="877"/>
      <c r="ATG23" s="877"/>
      <c r="ATH23" s="877"/>
      <c r="ATI23" s="877"/>
      <c r="ATJ23" s="877"/>
      <c r="ATK23" s="877"/>
      <c r="ATL23" s="877"/>
      <c r="ATM23" s="877"/>
      <c r="ATN23" s="877"/>
      <c r="ATO23" s="877"/>
      <c r="ATP23" s="877"/>
      <c r="ATQ23" s="877"/>
      <c r="ATR23" s="877"/>
      <c r="ATS23" s="877"/>
      <c r="ATT23" s="877"/>
      <c r="ATU23" s="877"/>
      <c r="ATV23" s="877"/>
      <c r="ATW23" s="877"/>
      <c r="ATX23" s="877"/>
      <c r="ATY23" s="877"/>
      <c r="ATZ23" s="877"/>
      <c r="AUA23" s="877"/>
      <c r="AUB23" s="877"/>
      <c r="AUC23" s="877"/>
      <c r="AUD23" s="877"/>
      <c r="AUE23" s="877"/>
      <c r="AUF23" s="877"/>
      <c r="AUG23" s="877"/>
      <c r="AUH23" s="877"/>
      <c r="AUI23" s="877"/>
      <c r="AUJ23" s="877"/>
      <c r="AUK23" s="877"/>
      <c r="AUL23" s="877"/>
      <c r="AUM23" s="877"/>
      <c r="AUN23" s="877"/>
      <c r="AUO23" s="877"/>
      <c r="AUP23" s="877"/>
      <c r="AUQ23" s="877"/>
      <c r="AUR23" s="877"/>
      <c r="AUS23" s="877"/>
      <c r="AUT23" s="877"/>
      <c r="AUU23" s="877"/>
      <c r="AUV23" s="877"/>
      <c r="AUW23" s="877"/>
      <c r="AUX23" s="877"/>
      <c r="AUY23" s="877"/>
      <c r="AUZ23" s="877"/>
      <c r="AVA23" s="877"/>
      <c r="AVB23" s="877"/>
      <c r="AVC23" s="877"/>
      <c r="AVD23" s="877"/>
      <c r="AVE23" s="877"/>
      <c r="AVF23" s="877"/>
      <c r="AVG23" s="877"/>
      <c r="AVH23" s="877"/>
      <c r="AVI23" s="877"/>
      <c r="AVJ23" s="877"/>
      <c r="AVK23" s="877"/>
      <c r="AVL23" s="877"/>
      <c r="AVM23" s="877"/>
      <c r="AVN23" s="877"/>
      <c r="AVO23" s="877"/>
      <c r="AVP23" s="877"/>
      <c r="AVQ23" s="877"/>
      <c r="AVR23" s="877"/>
      <c r="AVS23" s="877"/>
      <c r="AVT23" s="877"/>
      <c r="AVU23" s="877"/>
      <c r="AVV23" s="877"/>
      <c r="AVW23" s="877"/>
      <c r="AVX23" s="877"/>
      <c r="AVY23" s="877"/>
      <c r="AVZ23" s="877"/>
      <c r="AWA23" s="877"/>
      <c r="AWB23" s="877"/>
      <c r="AWC23" s="877"/>
      <c r="AWD23" s="877"/>
      <c r="AWE23" s="877"/>
      <c r="AWF23" s="877"/>
      <c r="AWG23" s="877"/>
      <c r="AWH23" s="877"/>
      <c r="AWI23" s="877"/>
      <c r="AWJ23" s="877"/>
      <c r="AWK23" s="877"/>
      <c r="AWL23" s="877"/>
      <c r="AWM23" s="877"/>
      <c r="AWN23" s="877"/>
      <c r="AWO23" s="877"/>
      <c r="AWP23" s="877"/>
      <c r="AWQ23" s="877"/>
      <c r="AWR23" s="877"/>
      <c r="AWS23" s="877"/>
      <c r="AWT23" s="877"/>
      <c r="AWU23" s="877"/>
      <c r="AWV23" s="877"/>
      <c r="AWW23" s="877"/>
      <c r="AWX23" s="877"/>
      <c r="AWY23" s="877"/>
      <c r="AWZ23" s="877"/>
      <c r="AXA23" s="877"/>
      <c r="AXB23" s="877"/>
      <c r="AXC23" s="877"/>
      <c r="AXD23" s="877"/>
      <c r="AXE23" s="877"/>
      <c r="AXF23" s="877"/>
      <c r="AXG23" s="877"/>
      <c r="AXH23" s="877"/>
      <c r="AXI23" s="877"/>
      <c r="AXJ23" s="877"/>
      <c r="AXK23" s="877"/>
      <c r="AXL23" s="877"/>
      <c r="AXM23" s="877"/>
      <c r="AXN23" s="877"/>
      <c r="AXO23" s="877"/>
      <c r="AXP23" s="877"/>
      <c r="AXQ23" s="877"/>
      <c r="AXR23" s="877"/>
      <c r="AXS23" s="877"/>
      <c r="AXT23" s="877"/>
      <c r="AXU23" s="877"/>
      <c r="AXV23" s="877"/>
      <c r="AXW23" s="877"/>
      <c r="AXX23" s="877"/>
      <c r="AXY23" s="877"/>
      <c r="AXZ23" s="877"/>
      <c r="AYA23" s="877"/>
      <c r="AYB23" s="877"/>
      <c r="AYC23" s="877"/>
      <c r="AYD23" s="877"/>
      <c r="AYE23" s="877"/>
      <c r="AYF23" s="877"/>
      <c r="AYG23" s="877"/>
      <c r="AYH23" s="877"/>
      <c r="AYI23" s="877"/>
      <c r="AYJ23" s="877"/>
      <c r="AYK23" s="877"/>
      <c r="AYL23" s="877"/>
      <c r="AYM23" s="877"/>
      <c r="AYN23" s="877"/>
      <c r="AYO23" s="877"/>
      <c r="AYP23" s="877"/>
      <c r="AYQ23" s="877"/>
      <c r="AYR23" s="877"/>
      <c r="AYS23" s="877"/>
      <c r="AYT23" s="877"/>
      <c r="AYU23" s="877"/>
      <c r="AYV23" s="877"/>
      <c r="AYW23" s="877"/>
      <c r="AYX23" s="877"/>
      <c r="AYY23" s="877"/>
      <c r="AYZ23" s="877"/>
      <c r="AZA23" s="877"/>
      <c r="AZB23" s="877"/>
      <c r="AZC23" s="877"/>
      <c r="AZD23" s="877"/>
      <c r="AZE23" s="877"/>
      <c r="AZF23" s="877"/>
      <c r="AZG23" s="877"/>
      <c r="AZH23" s="877"/>
      <c r="AZI23" s="877"/>
      <c r="AZJ23" s="877"/>
      <c r="AZK23" s="877"/>
      <c r="AZL23" s="877"/>
      <c r="AZM23" s="877"/>
      <c r="AZN23" s="877"/>
      <c r="AZO23" s="877"/>
      <c r="AZP23" s="877"/>
      <c r="AZQ23" s="877"/>
      <c r="AZR23" s="877"/>
      <c r="AZS23" s="877"/>
      <c r="AZT23" s="877"/>
      <c r="AZU23" s="877"/>
      <c r="AZV23" s="877"/>
      <c r="AZW23" s="877"/>
      <c r="AZX23" s="877"/>
      <c r="AZY23" s="877"/>
      <c r="AZZ23" s="877"/>
      <c r="BAA23" s="877"/>
      <c r="BAB23" s="877"/>
      <c r="BAC23" s="877"/>
      <c r="BAD23" s="877"/>
      <c r="BAE23" s="877"/>
      <c r="BAF23" s="877"/>
      <c r="BAG23" s="877"/>
      <c r="BAH23" s="877"/>
      <c r="BAI23" s="877"/>
      <c r="BAJ23" s="877"/>
      <c r="BAK23" s="877"/>
      <c r="BAL23" s="877"/>
      <c r="BAM23" s="877"/>
      <c r="BAN23" s="877"/>
      <c r="BAO23" s="877"/>
      <c r="BAP23" s="877"/>
      <c r="BAQ23" s="877"/>
      <c r="BAR23" s="877"/>
      <c r="BAS23" s="877"/>
      <c r="BAT23" s="877"/>
      <c r="BAU23" s="877"/>
      <c r="BAV23" s="877"/>
      <c r="BAW23" s="877"/>
      <c r="BAX23" s="877"/>
      <c r="BAY23" s="877"/>
      <c r="BAZ23" s="877"/>
      <c r="BBA23" s="877"/>
      <c r="BBB23" s="877"/>
      <c r="BBC23" s="877"/>
      <c r="BBD23" s="877"/>
      <c r="BBE23" s="877"/>
      <c r="BBF23" s="877"/>
      <c r="BBG23" s="877"/>
      <c r="BBH23" s="877"/>
      <c r="BBI23" s="877"/>
      <c r="BBJ23" s="877"/>
      <c r="BBK23" s="877"/>
      <c r="BBL23" s="877"/>
      <c r="BBM23" s="877"/>
      <c r="BBN23" s="877"/>
      <c r="BBO23" s="877"/>
      <c r="BBP23" s="877"/>
      <c r="BBQ23" s="877"/>
      <c r="BBR23" s="877"/>
      <c r="BBS23" s="877"/>
      <c r="BBT23" s="877"/>
      <c r="BBU23" s="877"/>
      <c r="BBV23" s="877"/>
      <c r="BBW23" s="877"/>
      <c r="BBX23" s="877"/>
      <c r="BBY23" s="877"/>
      <c r="BBZ23" s="877"/>
      <c r="BCA23" s="877"/>
      <c r="BCB23" s="877"/>
      <c r="BCC23" s="877"/>
      <c r="BCD23" s="877"/>
      <c r="BCE23" s="877"/>
      <c r="BCF23" s="877"/>
      <c r="BCG23" s="877"/>
      <c r="BCH23" s="877"/>
      <c r="BCI23" s="877"/>
      <c r="BCJ23" s="877"/>
      <c r="BCK23" s="877"/>
      <c r="BCL23" s="877"/>
      <c r="BCM23" s="877"/>
      <c r="BCN23" s="877"/>
      <c r="BCO23" s="877"/>
      <c r="BCP23" s="877"/>
      <c r="BCQ23" s="877"/>
      <c r="BCR23" s="877"/>
      <c r="BCS23" s="877"/>
      <c r="BCT23" s="877"/>
      <c r="BCU23" s="877"/>
      <c r="BCV23" s="877"/>
      <c r="BCW23" s="877"/>
      <c r="BCX23" s="877"/>
      <c r="BCY23" s="877"/>
      <c r="BCZ23" s="877"/>
      <c r="BDA23" s="877"/>
      <c r="BDB23" s="877"/>
      <c r="BDC23" s="877"/>
      <c r="BDD23" s="877"/>
      <c r="BDE23" s="877"/>
      <c r="BDF23" s="877"/>
      <c r="BDG23" s="877"/>
      <c r="BDH23" s="877"/>
      <c r="BDI23" s="877"/>
      <c r="BDJ23" s="877"/>
      <c r="BDK23" s="877"/>
      <c r="BDL23" s="877"/>
      <c r="BDM23" s="877"/>
      <c r="BDN23" s="877"/>
      <c r="BDO23" s="877"/>
      <c r="BDP23" s="877"/>
      <c r="BDQ23" s="877"/>
      <c r="BDR23" s="877"/>
      <c r="BDS23" s="877"/>
      <c r="BDT23" s="877"/>
      <c r="BDU23" s="877"/>
      <c r="BDV23" s="877"/>
      <c r="BDW23" s="877"/>
      <c r="BDX23" s="877"/>
      <c r="BDY23" s="877"/>
      <c r="BDZ23" s="877"/>
      <c r="BEA23" s="877"/>
      <c r="BEB23" s="877"/>
      <c r="BEC23" s="877"/>
      <c r="BED23" s="877"/>
      <c r="BEE23" s="877"/>
      <c r="BEF23" s="877"/>
      <c r="BEG23" s="877"/>
      <c r="BEH23" s="877"/>
      <c r="BEI23" s="877"/>
      <c r="BEJ23" s="877"/>
      <c r="BEK23" s="877"/>
      <c r="BEL23" s="877"/>
      <c r="BEM23" s="877"/>
      <c r="BEN23" s="877"/>
      <c r="BEO23" s="877"/>
      <c r="BEP23" s="877"/>
      <c r="BEQ23" s="877"/>
      <c r="BER23" s="877"/>
      <c r="BES23" s="877"/>
      <c r="BET23" s="877"/>
      <c r="BEU23" s="877"/>
      <c r="BEV23" s="877"/>
      <c r="BEW23" s="877"/>
      <c r="BEX23" s="877"/>
      <c r="BEY23" s="877"/>
      <c r="BEZ23" s="877"/>
      <c r="BFA23" s="877"/>
      <c r="BFB23" s="877"/>
      <c r="BFC23" s="877"/>
      <c r="BFD23" s="877"/>
      <c r="BFE23" s="877"/>
      <c r="BFF23" s="877"/>
      <c r="BFG23" s="877"/>
      <c r="BFH23" s="877"/>
      <c r="BFI23" s="877"/>
      <c r="BFJ23" s="877"/>
      <c r="BFK23" s="877"/>
      <c r="BFL23" s="877"/>
      <c r="BFM23" s="877"/>
      <c r="BFN23" s="877"/>
      <c r="BFO23" s="877"/>
      <c r="BFP23" s="877"/>
      <c r="BFQ23" s="877"/>
      <c r="BFR23" s="877"/>
      <c r="BFS23" s="877"/>
      <c r="BFT23" s="877"/>
      <c r="BFU23" s="877"/>
      <c r="BFV23" s="877"/>
      <c r="BFW23" s="877"/>
      <c r="BFX23" s="877"/>
      <c r="BFY23" s="877"/>
      <c r="BFZ23" s="877"/>
      <c r="BGA23" s="877"/>
      <c r="BGB23" s="877"/>
      <c r="BGC23" s="877"/>
      <c r="BGD23" s="877"/>
      <c r="BGE23" s="877"/>
      <c r="BGF23" s="877"/>
      <c r="BGG23" s="877"/>
      <c r="BGH23" s="877"/>
      <c r="BGI23" s="877"/>
      <c r="BGJ23" s="877"/>
      <c r="BGK23" s="877"/>
      <c r="BGL23" s="877"/>
      <c r="BGM23" s="877"/>
      <c r="BGN23" s="877"/>
      <c r="BGO23" s="877"/>
      <c r="BGP23" s="877"/>
      <c r="BGQ23" s="877"/>
      <c r="BGR23" s="877"/>
      <c r="BGS23" s="877"/>
      <c r="BGT23" s="877"/>
      <c r="BGU23" s="877"/>
      <c r="BGV23" s="877"/>
      <c r="BGW23" s="877"/>
      <c r="BGX23" s="877"/>
      <c r="BGY23" s="877"/>
      <c r="BGZ23" s="877"/>
      <c r="BHA23" s="877"/>
      <c r="BHB23" s="877"/>
      <c r="BHC23" s="877"/>
      <c r="BHD23" s="877"/>
      <c r="BHE23" s="877"/>
      <c r="BHF23" s="877"/>
      <c r="BHG23" s="877"/>
      <c r="BHH23" s="877"/>
      <c r="BHI23" s="877"/>
      <c r="BHJ23" s="877"/>
      <c r="BHK23" s="877"/>
      <c r="BHL23" s="877"/>
      <c r="BHM23" s="877"/>
      <c r="BHN23" s="877"/>
      <c r="BHO23" s="877"/>
      <c r="BHP23" s="877"/>
      <c r="BHQ23" s="877"/>
      <c r="BHR23" s="877"/>
      <c r="BHS23" s="877"/>
      <c r="BHT23" s="877"/>
      <c r="BHU23" s="877"/>
      <c r="BHV23" s="877"/>
      <c r="BHW23" s="877"/>
      <c r="BHX23" s="877"/>
      <c r="BHY23" s="877"/>
      <c r="BHZ23" s="877"/>
      <c r="BIA23" s="877"/>
      <c r="BIB23" s="877"/>
      <c r="BIC23" s="877"/>
      <c r="BID23" s="877"/>
      <c r="BIE23" s="877"/>
      <c r="BIF23" s="877"/>
      <c r="BIG23" s="877"/>
      <c r="BIH23" s="877"/>
      <c r="BII23" s="877"/>
      <c r="BIJ23" s="877"/>
      <c r="BIK23" s="877"/>
      <c r="BIL23" s="877"/>
      <c r="BIM23" s="877"/>
      <c r="BIN23" s="877"/>
      <c r="BIO23" s="877"/>
      <c r="BIP23" s="877"/>
      <c r="BIQ23" s="877"/>
      <c r="BIR23" s="877"/>
      <c r="BIS23" s="877"/>
      <c r="BIT23" s="877"/>
      <c r="BIU23" s="877"/>
      <c r="BIV23" s="877"/>
      <c r="BIW23" s="877"/>
      <c r="BIX23" s="877"/>
      <c r="BIY23" s="877"/>
      <c r="BIZ23" s="877"/>
      <c r="BJA23" s="877"/>
      <c r="BJB23" s="877"/>
      <c r="BJC23" s="877"/>
      <c r="BJD23" s="877"/>
      <c r="BJE23" s="877"/>
      <c r="BJF23" s="877"/>
      <c r="BJG23" s="877"/>
      <c r="BJH23" s="877"/>
      <c r="BJI23" s="877"/>
      <c r="BJJ23" s="877"/>
      <c r="BJK23" s="877"/>
      <c r="BJL23" s="877"/>
      <c r="BJM23" s="877"/>
      <c r="BJN23" s="877"/>
      <c r="BJO23" s="877"/>
      <c r="BJP23" s="877"/>
      <c r="BJQ23" s="877"/>
      <c r="BJR23" s="877"/>
      <c r="BJS23" s="877"/>
      <c r="BJT23" s="877"/>
      <c r="BJU23" s="877"/>
      <c r="BJV23" s="877"/>
      <c r="BJW23" s="877"/>
      <c r="BJX23" s="877"/>
      <c r="BJY23" s="877"/>
      <c r="BJZ23" s="877"/>
      <c r="BKA23" s="877"/>
      <c r="BKB23" s="877"/>
      <c r="BKC23" s="877"/>
      <c r="BKD23" s="877"/>
      <c r="BKE23" s="877"/>
      <c r="BKF23" s="877"/>
      <c r="BKG23" s="877"/>
      <c r="BKH23" s="877"/>
      <c r="BKI23" s="877"/>
      <c r="BKJ23" s="877"/>
      <c r="BKK23" s="877"/>
      <c r="BKL23" s="877"/>
      <c r="BKM23" s="877"/>
      <c r="BKN23" s="877"/>
      <c r="BKO23" s="877"/>
      <c r="BKP23" s="877"/>
      <c r="BKQ23" s="877"/>
      <c r="BKR23" s="877"/>
      <c r="BKS23" s="877"/>
      <c r="BKT23" s="877"/>
      <c r="BKU23" s="877"/>
      <c r="BKV23" s="877"/>
      <c r="BKW23" s="877"/>
      <c r="BKX23" s="877"/>
      <c r="BKY23" s="877"/>
      <c r="BKZ23" s="877"/>
      <c r="BLA23" s="877"/>
      <c r="BLB23" s="877"/>
      <c r="BLC23" s="877"/>
      <c r="BLD23" s="877"/>
      <c r="BLE23" s="877"/>
      <c r="BLF23" s="877"/>
      <c r="BLG23" s="877"/>
      <c r="BLH23" s="877"/>
      <c r="BLI23" s="877"/>
      <c r="BLJ23" s="877"/>
      <c r="BLK23" s="877"/>
      <c r="BLL23" s="877"/>
      <c r="BLM23" s="877"/>
      <c r="BLN23" s="877"/>
      <c r="BLO23" s="877"/>
      <c r="BLP23" s="877"/>
      <c r="BLQ23" s="877"/>
      <c r="BLR23" s="877"/>
      <c r="BLS23" s="877"/>
      <c r="BLT23" s="877"/>
      <c r="BLU23" s="877"/>
      <c r="BLV23" s="877"/>
      <c r="BLW23" s="877"/>
      <c r="BLX23" s="877"/>
      <c r="BLY23" s="877"/>
      <c r="BLZ23" s="877"/>
      <c r="BMA23" s="877"/>
      <c r="BMB23" s="877"/>
      <c r="BMC23" s="877"/>
      <c r="BMD23" s="877"/>
      <c r="BME23" s="877"/>
      <c r="BMF23" s="877"/>
      <c r="BMG23" s="877"/>
      <c r="BMH23" s="877"/>
      <c r="BMI23" s="877"/>
      <c r="BMJ23" s="877"/>
      <c r="BMK23" s="877"/>
      <c r="BML23" s="877"/>
      <c r="BMM23" s="877"/>
      <c r="BMN23" s="877"/>
      <c r="BMO23" s="877"/>
      <c r="BMP23" s="877"/>
      <c r="BMQ23" s="877"/>
      <c r="BMR23" s="877"/>
      <c r="BMS23" s="877"/>
      <c r="BMT23" s="877"/>
      <c r="BMU23" s="877"/>
      <c r="BMV23" s="877"/>
      <c r="BMW23" s="877"/>
      <c r="BMX23" s="877"/>
      <c r="BMY23" s="877"/>
      <c r="BMZ23" s="877"/>
      <c r="BNA23" s="877"/>
      <c r="BNB23" s="877"/>
      <c r="BNC23" s="877"/>
      <c r="BND23" s="877"/>
      <c r="BNE23" s="877"/>
      <c r="BNF23" s="877"/>
      <c r="BNG23" s="877"/>
      <c r="BNH23" s="877"/>
      <c r="BNI23" s="877"/>
      <c r="BNJ23" s="877"/>
      <c r="BNK23" s="877"/>
      <c r="BNL23" s="877"/>
      <c r="BNM23" s="877"/>
      <c r="BNN23" s="877"/>
      <c r="BNO23" s="877"/>
      <c r="BNP23" s="877"/>
      <c r="BNQ23" s="877"/>
      <c r="BNR23" s="877"/>
      <c r="BNS23" s="877"/>
      <c r="BNT23" s="877"/>
      <c r="BNU23" s="877"/>
      <c r="BNV23" s="877"/>
      <c r="BNW23" s="877"/>
      <c r="BNX23" s="877"/>
      <c r="BNY23" s="877"/>
      <c r="BNZ23" s="877"/>
      <c r="BOA23" s="877"/>
      <c r="BOB23" s="877"/>
      <c r="BOC23" s="877"/>
      <c r="BOD23" s="877"/>
      <c r="BOE23" s="877"/>
      <c r="BOF23" s="877"/>
      <c r="BOG23" s="877"/>
      <c r="BOH23" s="877"/>
      <c r="BOI23" s="877"/>
      <c r="BOJ23" s="877"/>
      <c r="BOK23" s="877"/>
      <c r="BOL23" s="877"/>
      <c r="BOM23" s="877"/>
      <c r="BON23" s="877"/>
      <c r="BOO23" s="877"/>
      <c r="BOP23" s="877"/>
      <c r="BOQ23" s="877"/>
      <c r="BOR23" s="877"/>
      <c r="BOS23" s="877"/>
      <c r="BOT23" s="877"/>
      <c r="BOU23" s="877"/>
      <c r="BOV23" s="877"/>
      <c r="BOW23" s="877"/>
      <c r="BOX23" s="877"/>
      <c r="BOY23" s="877"/>
      <c r="BOZ23" s="877"/>
      <c r="BPA23" s="877"/>
      <c r="BPB23" s="877"/>
      <c r="BPC23" s="877"/>
      <c r="BPD23" s="877"/>
      <c r="BPE23" s="877"/>
      <c r="BPF23" s="877"/>
      <c r="BPG23" s="877"/>
      <c r="BPH23" s="877"/>
      <c r="BPI23" s="877"/>
      <c r="BPJ23" s="877"/>
      <c r="BPK23" s="877"/>
      <c r="BPL23" s="877"/>
      <c r="BPM23" s="877"/>
      <c r="BPN23" s="877"/>
      <c r="BPO23" s="877"/>
      <c r="BPP23" s="877"/>
      <c r="BPQ23" s="877"/>
      <c r="BPR23" s="877"/>
      <c r="BPS23" s="877"/>
      <c r="BPT23" s="877"/>
      <c r="BPU23" s="877"/>
      <c r="BPV23" s="877"/>
      <c r="BPW23" s="877"/>
      <c r="BPX23" s="877"/>
      <c r="BPY23" s="877"/>
      <c r="BPZ23" s="877"/>
      <c r="BQA23" s="877"/>
      <c r="BQB23" s="877"/>
      <c r="BQC23" s="877"/>
      <c r="BQD23" s="877"/>
      <c r="BQE23" s="877"/>
      <c r="BQF23" s="877"/>
      <c r="BQG23" s="877"/>
      <c r="BQH23" s="877"/>
      <c r="BQI23" s="877"/>
      <c r="BQJ23" s="877"/>
      <c r="BQK23" s="877"/>
      <c r="BQL23" s="877"/>
      <c r="BQM23" s="877"/>
      <c r="BQN23" s="877"/>
      <c r="BQO23" s="877"/>
      <c r="BQP23" s="877"/>
      <c r="BQQ23" s="877"/>
      <c r="BQR23" s="877"/>
      <c r="BQS23" s="877"/>
      <c r="BQT23" s="877"/>
      <c r="BQU23" s="877"/>
      <c r="BQV23" s="877"/>
      <c r="BQW23" s="877"/>
      <c r="BQX23" s="877"/>
      <c r="BQY23" s="877"/>
      <c r="BQZ23" s="877"/>
      <c r="BRA23" s="877"/>
      <c r="BRB23" s="877"/>
      <c r="BRC23" s="877"/>
      <c r="BRD23" s="877"/>
      <c r="BRE23" s="877"/>
      <c r="BRF23" s="877"/>
      <c r="BRG23" s="877"/>
      <c r="BRH23" s="877"/>
      <c r="BRI23" s="877"/>
      <c r="BRJ23" s="877"/>
      <c r="BRK23" s="877"/>
      <c r="BRL23" s="877"/>
      <c r="BRM23" s="877"/>
      <c r="BRN23" s="877"/>
      <c r="BRO23" s="877"/>
      <c r="BRP23" s="877"/>
      <c r="BRQ23" s="877"/>
      <c r="BRR23" s="877"/>
      <c r="BRS23" s="877"/>
      <c r="BRT23" s="877"/>
      <c r="BRU23" s="877"/>
      <c r="BRV23" s="877"/>
      <c r="BRW23" s="877"/>
      <c r="BRX23" s="877"/>
      <c r="BRY23" s="877"/>
      <c r="BRZ23" s="877"/>
      <c r="BSA23" s="877"/>
      <c r="BSB23" s="877"/>
      <c r="BSC23" s="877"/>
      <c r="BSD23" s="877"/>
      <c r="BSE23" s="877"/>
      <c r="BSF23" s="877"/>
      <c r="BSG23" s="877"/>
      <c r="BSH23" s="877"/>
      <c r="BSI23" s="877"/>
      <c r="BSJ23" s="877"/>
      <c r="BSK23" s="877"/>
      <c r="BSL23" s="877"/>
      <c r="BSM23" s="877"/>
      <c r="BSN23" s="877"/>
      <c r="BSO23" s="877"/>
      <c r="BSP23" s="877"/>
      <c r="BSQ23" s="877"/>
      <c r="BSR23" s="877"/>
      <c r="BSS23" s="877"/>
      <c r="BST23" s="877"/>
      <c r="BSU23" s="877"/>
      <c r="BSV23" s="877"/>
      <c r="BSW23" s="877"/>
      <c r="BSX23" s="877"/>
      <c r="BSY23" s="877"/>
      <c r="BSZ23" s="877"/>
      <c r="BTA23" s="877"/>
      <c r="BTB23" s="877"/>
      <c r="BTC23" s="877"/>
      <c r="BTD23" s="877"/>
      <c r="BTE23" s="877"/>
      <c r="BTF23" s="877"/>
      <c r="BTG23" s="877"/>
      <c r="BTH23" s="877"/>
      <c r="BTI23" s="877"/>
      <c r="BTJ23" s="877"/>
      <c r="BTK23" s="877"/>
      <c r="BTL23" s="877"/>
      <c r="BTM23" s="877"/>
      <c r="BTN23" s="877"/>
      <c r="BTO23" s="877"/>
      <c r="BTP23" s="877"/>
      <c r="BTQ23" s="877"/>
      <c r="BTR23" s="877"/>
      <c r="BTS23" s="877"/>
      <c r="BTT23" s="877"/>
      <c r="BTU23" s="877"/>
      <c r="BTV23" s="877"/>
      <c r="BTW23" s="877"/>
      <c r="BTX23" s="877"/>
      <c r="BTY23" s="877"/>
      <c r="BTZ23" s="877"/>
      <c r="BUA23" s="877"/>
      <c r="BUB23" s="877"/>
      <c r="BUC23" s="877"/>
      <c r="BUD23" s="877"/>
      <c r="BUE23" s="877"/>
      <c r="BUF23" s="877"/>
      <c r="BUG23" s="877"/>
      <c r="BUH23" s="877"/>
      <c r="BUI23" s="877"/>
      <c r="BUJ23" s="877"/>
      <c r="BUK23" s="877"/>
      <c r="BUL23" s="877"/>
      <c r="BUM23" s="877"/>
      <c r="BUN23" s="877"/>
      <c r="BUO23" s="877"/>
      <c r="BUP23" s="877"/>
      <c r="BUQ23" s="877"/>
      <c r="BUR23" s="877"/>
      <c r="BUS23" s="877"/>
      <c r="BUT23" s="877"/>
      <c r="BUU23" s="877"/>
      <c r="BUV23" s="877"/>
      <c r="BUW23" s="877"/>
      <c r="BUX23" s="877"/>
      <c r="BUY23" s="877"/>
      <c r="BUZ23" s="877"/>
      <c r="BVA23" s="877"/>
      <c r="BVB23" s="877"/>
      <c r="BVC23" s="877"/>
      <c r="BVD23" s="877"/>
      <c r="BVE23" s="877"/>
      <c r="BVF23" s="877"/>
      <c r="BVG23" s="877"/>
      <c r="BVH23" s="877"/>
      <c r="BVI23" s="877"/>
      <c r="BVJ23" s="877"/>
      <c r="BVK23" s="877"/>
      <c r="BVL23" s="877"/>
      <c r="BVM23" s="877"/>
      <c r="BVN23" s="877"/>
      <c r="BVO23" s="877"/>
      <c r="BVP23" s="877"/>
      <c r="BVQ23" s="877"/>
      <c r="BVR23" s="877"/>
      <c r="BVS23" s="877"/>
      <c r="BVT23" s="877"/>
      <c r="BVU23" s="877"/>
      <c r="BVV23" s="877"/>
      <c r="BVW23" s="877"/>
      <c r="BVX23" s="877"/>
      <c r="BVY23" s="877"/>
      <c r="BVZ23" s="877"/>
      <c r="BWA23" s="877"/>
      <c r="BWB23" s="877"/>
      <c r="BWC23" s="877"/>
      <c r="BWD23" s="877"/>
      <c r="BWE23" s="877"/>
      <c r="BWF23" s="877"/>
      <c r="BWG23" s="877"/>
      <c r="BWH23" s="877"/>
      <c r="BWI23" s="877"/>
      <c r="BWJ23" s="877"/>
      <c r="BWK23" s="877"/>
      <c r="BWL23" s="877"/>
      <c r="BWM23" s="877"/>
      <c r="BWN23" s="877"/>
      <c r="BWO23" s="877"/>
      <c r="BWP23" s="877"/>
      <c r="BWQ23" s="877"/>
      <c r="BWR23" s="877"/>
      <c r="BWS23" s="877"/>
      <c r="BWT23" s="877"/>
      <c r="BWU23" s="877"/>
      <c r="BWV23" s="877"/>
      <c r="BWW23" s="877"/>
      <c r="BWX23" s="877"/>
      <c r="BWY23" s="877"/>
      <c r="BWZ23" s="877"/>
      <c r="BXA23" s="877"/>
      <c r="BXB23" s="877"/>
      <c r="BXC23" s="877"/>
      <c r="BXD23" s="877"/>
      <c r="BXE23" s="877"/>
      <c r="BXF23" s="877"/>
      <c r="BXG23" s="877"/>
      <c r="BXH23" s="877"/>
      <c r="BXI23" s="877"/>
      <c r="BXJ23" s="877"/>
      <c r="BXK23" s="877"/>
      <c r="BXL23" s="877"/>
      <c r="BXM23" s="877"/>
      <c r="BXN23" s="877"/>
      <c r="BXO23" s="877"/>
      <c r="BXP23" s="877"/>
      <c r="BXQ23" s="877"/>
      <c r="BXR23" s="877"/>
      <c r="BXS23" s="877"/>
      <c r="BXT23" s="877"/>
      <c r="BXU23" s="877"/>
      <c r="BXV23" s="877"/>
      <c r="BXW23" s="877"/>
      <c r="BXX23" s="877"/>
      <c r="BXY23" s="877"/>
      <c r="BXZ23" s="877"/>
      <c r="BYA23" s="877"/>
      <c r="BYB23" s="877"/>
      <c r="BYC23" s="877"/>
      <c r="BYD23" s="877"/>
      <c r="BYE23" s="877"/>
      <c r="BYF23" s="877"/>
      <c r="BYG23" s="877"/>
      <c r="BYH23" s="877"/>
      <c r="BYI23" s="877"/>
      <c r="BYJ23" s="877"/>
      <c r="BYK23" s="877"/>
      <c r="BYL23" s="877"/>
      <c r="BYM23" s="877"/>
      <c r="BYN23" s="877"/>
      <c r="BYO23" s="877"/>
      <c r="BYP23" s="877"/>
      <c r="BYQ23" s="877"/>
      <c r="BYR23" s="877"/>
      <c r="BYS23" s="877"/>
      <c r="BYT23" s="877"/>
      <c r="BYU23" s="877"/>
      <c r="BYV23" s="877"/>
      <c r="BYW23" s="877"/>
      <c r="BYX23" s="877"/>
      <c r="BYY23" s="877"/>
      <c r="BYZ23" s="877"/>
      <c r="BZA23" s="877"/>
      <c r="BZB23" s="877"/>
      <c r="BZC23" s="877"/>
      <c r="BZD23" s="877"/>
      <c r="BZE23" s="877"/>
      <c r="BZF23" s="877"/>
      <c r="BZG23" s="877"/>
      <c r="BZH23" s="877"/>
      <c r="BZI23" s="877"/>
      <c r="BZJ23" s="877"/>
      <c r="BZK23" s="877"/>
      <c r="BZL23" s="877"/>
      <c r="BZM23" s="877"/>
      <c r="BZN23" s="877"/>
      <c r="BZO23" s="877"/>
      <c r="BZP23" s="877"/>
      <c r="BZQ23" s="877"/>
      <c r="BZR23" s="877"/>
      <c r="BZS23" s="877"/>
      <c r="BZT23" s="877"/>
      <c r="BZU23" s="877"/>
      <c r="BZV23" s="877"/>
      <c r="BZW23" s="877"/>
      <c r="BZX23" s="877"/>
      <c r="BZY23" s="877"/>
      <c r="BZZ23" s="877"/>
      <c r="CAA23" s="877"/>
      <c r="CAB23" s="877"/>
      <c r="CAC23" s="877"/>
      <c r="CAD23" s="877"/>
      <c r="CAE23" s="877"/>
      <c r="CAF23" s="877"/>
      <c r="CAG23" s="877"/>
      <c r="CAH23" s="877"/>
      <c r="CAI23" s="877"/>
      <c r="CAJ23" s="877"/>
      <c r="CAK23" s="877"/>
      <c r="CAL23" s="877"/>
      <c r="CAM23" s="877"/>
      <c r="CAN23" s="877"/>
      <c r="CAO23" s="877"/>
      <c r="CAP23" s="877"/>
      <c r="CAQ23" s="877"/>
      <c r="CAR23" s="877"/>
      <c r="CAS23" s="877"/>
      <c r="CAT23" s="877"/>
      <c r="CAU23" s="877"/>
      <c r="CAV23" s="877"/>
      <c r="CAW23" s="877"/>
      <c r="CAX23" s="877"/>
      <c r="CAY23" s="877"/>
      <c r="CAZ23" s="877"/>
      <c r="CBA23" s="877"/>
      <c r="CBB23" s="877"/>
      <c r="CBC23" s="877"/>
      <c r="CBD23" s="877"/>
      <c r="CBE23" s="877"/>
      <c r="CBF23" s="877"/>
      <c r="CBG23" s="877"/>
      <c r="CBH23" s="877"/>
      <c r="CBI23" s="877"/>
      <c r="CBJ23" s="877"/>
      <c r="CBK23" s="877"/>
      <c r="CBL23" s="877"/>
      <c r="CBM23" s="877"/>
      <c r="CBN23" s="877"/>
      <c r="CBO23" s="877"/>
      <c r="CBP23" s="877"/>
      <c r="CBQ23" s="877"/>
      <c r="CBR23" s="877"/>
      <c r="CBS23" s="877"/>
      <c r="CBT23" s="877"/>
      <c r="CBU23" s="877"/>
      <c r="CBV23" s="877"/>
      <c r="CBW23" s="877"/>
      <c r="CBX23" s="877"/>
      <c r="CBY23" s="877"/>
      <c r="CBZ23" s="877"/>
      <c r="CCA23" s="877"/>
      <c r="CCB23" s="877"/>
      <c r="CCC23" s="877"/>
      <c r="CCD23" s="877"/>
      <c r="CCE23" s="877"/>
      <c r="CCF23" s="877"/>
      <c r="CCG23" s="877"/>
      <c r="CCH23" s="877"/>
      <c r="CCI23" s="877"/>
      <c r="CCJ23" s="877"/>
      <c r="CCK23" s="877"/>
      <c r="CCL23" s="877"/>
      <c r="CCM23" s="877"/>
      <c r="CCN23" s="877"/>
      <c r="CCO23" s="877"/>
      <c r="CCP23" s="877"/>
      <c r="CCQ23" s="877"/>
      <c r="CCR23" s="877"/>
      <c r="CCS23" s="877"/>
      <c r="CCT23" s="877"/>
      <c r="CCU23" s="877"/>
      <c r="CCV23" s="877"/>
      <c r="CCW23" s="877"/>
      <c r="CCX23" s="877"/>
      <c r="CCY23" s="877"/>
      <c r="CCZ23" s="877"/>
      <c r="CDA23" s="877"/>
      <c r="CDB23" s="877"/>
      <c r="CDC23" s="877"/>
      <c r="CDD23" s="877"/>
      <c r="CDE23" s="877"/>
      <c r="CDF23" s="877"/>
      <c r="CDG23" s="877"/>
      <c r="CDH23" s="877"/>
      <c r="CDI23" s="877"/>
      <c r="CDJ23" s="877"/>
      <c r="CDK23" s="877"/>
      <c r="CDL23" s="877"/>
      <c r="CDM23" s="877"/>
      <c r="CDN23" s="877"/>
      <c r="CDO23" s="877"/>
      <c r="CDP23" s="877"/>
      <c r="CDQ23" s="877"/>
      <c r="CDR23" s="877"/>
      <c r="CDS23" s="877"/>
      <c r="CDT23" s="877"/>
      <c r="CDU23" s="877"/>
      <c r="CDV23" s="877"/>
      <c r="CDW23" s="877"/>
      <c r="CDX23" s="877"/>
      <c r="CDY23" s="877"/>
      <c r="CDZ23" s="877"/>
      <c r="CEA23" s="877"/>
      <c r="CEB23" s="877"/>
      <c r="CEC23" s="877"/>
      <c r="CED23" s="877"/>
      <c r="CEE23" s="877"/>
      <c r="CEF23" s="877"/>
      <c r="CEG23" s="877"/>
      <c r="CEH23" s="877"/>
      <c r="CEI23" s="877"/>
      <c r="CEJ23" s="877"/>
      <c r="CEK23" s="877"/>
      <c r="CEL23" s="877"/>
      <c r="CEM23" s="877"/>
      <c r="CEN23" s="877"/>
      <c r="CEO23" s="877"/>
      <c r="CEP23" s="877"/>
      <c r="CEQ23" s="877"/>
      <c r="CER23" s="877"/>
      <c r="CES23" s="877"/>
      <c r="CET23" s="877"/>
      <c r="CEU23" s="877"/>
      <c r="CEV23" s="877"/>
      <c r="CEW23" s="877"/>
      <c r="CEX23" s="877"/>
      <c r="CEY23" s="877"/>
      <c r="CEZ23" s="877"/>
      <c r="CFA23" s="877"/>
      <c r="CFB23" s="877"/>
      <c r="CFC23" s="877"/>
      <c r="CFD23" s="877"/>
      <c r="CFE23" s="877"/>
      <c r="CFF23" s="877"/>
      <c r="CFG23" s="877"/>
      <c r="CFH23" s="877"/>
      <c r="CFI23" s="877"/>
      <c r="CFJ23" s="877"/>
      <c r="CFK23" s="877"/>
      <c r="CFL23" s="877"/>
      <c r="CFM23" s="877"/>
      <c r="CFN23" s="877"/>
      <c r="CFO23" s="877"/>
      <c r="CFP23" s="877"/>
      <c r="CFQ23" s="877"/>
      <c r="CFR23" s="877"/>
      <c r="CFS23" s="877"/>
      <c r="CFT23" s="877"/>
      <c r="CFU23" s="877"/>
      <c r="CFV23" s="877"/>
      <c r="CFW23" s="877"/>
      <c r="CFX23" s="877"/>
      <c r="CFY23" s="877"/>
      <c r="CFZ23" s="877"/>
      <c r="CGA23" s="877"/>
      <c r="CGB23" s="877"/>
      <c r="CGC23" s="877"/>
      <c r="CGD23" s="877"/>
      <c r="CGE23" s="877"/>
      <c r="CGF23" s="877"/>
      <c r="CGG23" s="877"/>
      <c r="CGH23" s="877"/>
      <c r="CGI23" s="877"/>
      <c r="CGJ23" s="877"/>
      <c r="CGK23" s="877"/>
      <c r="CGL23" s="877"/>
      <c r="CGM23" s="877"/>
      <c r="CGN23" s="877"/>
      <c r="CGO23" s="877"/>
      <c r="CGP23" s="877"/>
      <c r="CGQ23" s="877"/>
      <c r="CGR23" s="877"/>
      <c r="CGS23" s="877"/>
      <c r="CGT23" s="877"/>
      <c r="CGU23" s="877"/>
      <c r="CGV23" s="877"/>
      <c r="CGW23" s="877"/>
      <c r="CGX23" s="877"/>
      <c r="CGY23" s="877"/>
      <c r="CGZ23" s="877"/>
      <c r="CHA23" s="877"/>
      <c r="CHB23" s="877"/>
      <c r="CHC23" s="877"/>
      <c r="CHD23" s="877"/>
      <c r="CHE23" s="877"/>
      <c r="CHF23" s="877"/>
      <c r="CHG23" s="877"/>
      <c r="CHH23" s="877"/>
      <c r="CHI23" s="877"/>
      <c r="CHJ23" s="877"/>
      <c r="CHK23" s="877"/>
      <c r="CHL23" s="877"/>
      <c r="CHM23" s="877"/>
      <c r="CHN23" s="877"/>
      <c r="CHO23" s="877"/>
      <c r="CHP23" s="877"/>
      <c r="CHQ23" s="877"/>
      <c r="CHR23" s="877"/>
      <c r="CHS23" s="877"/>
      <c r="CHT23" s="877"/>
      <c r="CHU23" s="877"/>
      <c r="CHV23" s="877"/>
      <c r="CHW23" s="877"/>
      <c r="CHX23" s="877"/>
      <c r="CHY23" s="877"/>
      <c r="CHZ23" s="877"/>
      <c r="CIA23" s="877"/>
      <c r="CIB23" s="877"/>
      <c r="CIC23" s="877"/>
      <c r="CID23" s="877"/>
      <c r="CIE23" s="877"/>
      <c r="CIF23" s="877"/>
      <c r="CIG23" s="877"/>
      <c r="CIH23" s="877"/>
      <c r="CII23" s="877"/>
      <c r="CIJ23" s="877"/>
      <c r="CIK23" s="877"/>
      <c r="CIL23" s="877"/>
      <c r="CIM23" s="877"/>
      <c r="CIN23" s="877"/>
      <c r="CIO23" s="877"/>
      <c r="CIP23" s="877"/>
      <c r="CIQ23" s="877"/>
      <c r="CIR23" s="877"/>
      <c r="CIS23" s="877"/>
      <c r="CIT23" s="877"/>
      <c r="CIU23" s="877"/>
      <c r="CIV23" s="877"/>
      <c r="CIW23" s="877"/>
      <c r="CIX23" s="877"/>
      <c r="CIY23" s="877"/>
      <c r="CIZ23" s="877"/>
      <c r="CJA23" s="877"/>
      <c r="CJB23" s="877"/>
      <c r="CJC23" s="877"/>
      <c r="CJD23" s="877"/>
      <c r="CJE23" s="877"/>
      <c r="CJF23" s="877"/>
      <c r="CJG23" s="877"/>
      <c r="CJH23" s="877"/>
      <c r="CJI23" s="877"/>
      <c r="CJJ23" s="877"/>
      <c r="CJK23" s="877"/>
      <c r="CJL23" s="877"/>
      <c r="CJM23" s="877"/>
      <c r="CJN23" s="877"/>
      <c r="CJO23" s="877"/>
      <c r="CJP23" s="877"/>
      <c r="CJQ23" s="877"/>
      <c r="CJR23" s="877"/>
      <c r="CJS23" s="877"/>
      <c r="CJT23" s="877"/>
      <c r="CJU23" s="877"/>
      <c r="CJV23" s="877"/>
      <c r="CJW23" s="877"/>
      <c r="CJX23" s="877"/>
      <c r="CJY23" s="877"/>
      <c r="CJZ23" s="877"/>
      <c r="CKA23" s="877"/>
      <c r="CKB23" s="877"/>
      <c r="CKC23" s="877"/>
      <c r="CKD23" s="877"/>
      <c r="CKE23" s="877"/>
      <c r="CKF23" s="877"/>
      <c r="CKG23" s="877"/>
      <c r="CKH23" s="877"/>
      <c r="CKI23" s="877"/>
      <c r="CKJ23" s="877"/>
      <c r="CKK23" s="877"/>
      <c r="CKL23" s="877"/>
      <c r="CKM23" s="877"/>
      <c r="CKN23" s="877"/>
      <c r="CKO23" s="877"/>
      <c r="CKP23" s="877"/>
      <c r="CKQ23" s="877"/>
      <c r="CKR23" s="877"/>
      <c r="CKS23" s="877"/>
      <c r="CKT23" s="877"/>
      <c r="CKU23" s="877"/>
      <c r="CKV23" s="877"/>
      <c r="CKW23" s="877"/>
      <c r="CKX23" s="877"/>
      <c r="CKY23" s="877"/>
      <c r="CKZ23" s="877"/>
      <c r="CLA23" s="877"/>
      <c r="CLB23" s="877"/>
      <c r="CLC23" s="877"/>
      <c r="CLD23" s="877"/>
      <c r="CLE23" s="877"/>
      <c r="CLF23" s="877"/>
      <c r="CLG23" s="877"/>
      <c r="CLH23" s="877"/>
      <c r="CLI23" s="877"/>
      <c r="CLJ23" s="877"/>
      <c r="CLK23" s="877"/>
      <c r="CLL23" s="877"/>
      <c r="CLM23" s="877"/>
      <c r="CLN23" s="877"/>
      <c r="CLO23" s="877"/>
      <c r="CLP23" s="877"/>
      <c r="CLQ23" s="877"/>
      <c r="CLR23" s="877"/>
      <c r="CLS23" s="877"/>
      <c r="CLT23" s="877"/>
      <c r="CLU23" s="877"/>
      <c r="CLV23" s="877"/>
      <c r="CLW23" s="877"/>
      <c r="CLX23" s="877"/>
      <c r="CLY23" s="877"/>
      <c r="CLZ23" s="877"/>
      <c r="CMA23" s="877"/>
      <c r="CMB23" s="877"/>
      <c r="CMC23" s="877"/>
      <c r="CMD23" s="877"/>
      <c r="CME23" s="877"/>
      <c r="CMF23" s="877"/>
      <c r="CMG23" s="877"/>
      <c r="CMH23" s="877"/>
      <c r="CMI23" s="877"/>
      <c r="CMJ23" s="877"/>
      <c r="CMK23" s="877"/>
      <c r="CML23" s="877"/>
      <c r="CMM23" s="877"/>
      <c r="CMN23" s="877"/>
      <c r="CMO23" s="877"/>
      <c r="CMP23" s="877"/>
      <c r="CMQ23" s="877"/>
      <c r="CMR23" s="877"/>
      <c r="CMS23" s="877"/>
      <c r="CMT23" s="877"/>
      <c r="CMU23" s="877"/>
      <c r="CMV23" s="877"/>
      <c r="CMW23" s="877"/>
      <c r="CMX23" s="877"/>
      <c r="CMY23" s="877"/>
      <c r="CMZ23" s="877"/>
      <c r="CNA23" s="877"/>
      <c r="CNB23" s="877"/>
      <c r="CNC23" s="877"/>
      <c r="CND23" s="877"/>
      <c r="CNE23" s="877"/>
      <c r="CNF23" s="877"/>
      <c r="CNG23" s="877"/>
      <c r="CNH23" s="877"/>
      <c r="CNI23" s="877"/>
      <c r="CNJ23" s="877"/>
      <c r="CNK23" s="877"/>
      <c r="CNL23" s="877"/>
      <c r="CNM23" s="877"/>
      <c r="CNN23" s="877"/>
      <c r="CNO23" s="877"/>
      <c r="CNP23" s="877"/>
      <c r="CNQ23" s="877"/>
      <c r="CNR23" s="877"/>
      <c r="CNS23" s="877"/>
      <c r="CNT23" s="877"/>
      <c r="CNU23" s="877"/>
      <c r="CNV23" s="877"/>
      <c r="CNW23" s="877"/>
      <c r="CNX23" s="877"/>
      <c r="CNY23" s="877"/>
      <c r="CNZ23" s="877"/>
      <c r="COA23" s="877"/>
      <c r="COB23" s="877"/>
      <c r="COC23" s="877"/>
      <c r="COD23" s="877"/>
      <c r="COE23" s="877"/>
      <c r="COF23" s="877"/>
      <c r="COG23" s="877"/>
      <c r="COH23" s="877"/>
      <c r="COI23" s="877"/>
      <c r="COJ23" s="877"/>
      <c r="COK23" s="877"/>
      <c r="COL23" s="877"/>
      <c r="COM23" s="877"/>
      <c r="CON23" s="877"/>
      <c r="COO23" s="877"/>
      <c r="COP23" s="877"/>
      <c r="COQ23" s="877"/>
      <c r="COR23" s="877"/>
      <c r="COS23" s="877"/>
      <c r="COT23" s="877"/>
      <c r="COU23" s="877"/>
      <c r="COV23" s="877"/>
      <c r="COW23" s="877"/>
      <c r="COX23" s="877"/>
      <c r="COY23" s="877"/>
      <c r="COZ23" s="877"/>
      <c r="CPA23" s="877"/>
      <c r="CPB23" s="877"/>
      <c r="CPC23" s="877"/>
      <c r="CPD23" s="877"/>
      <c r="CPE23" s="877"/>
      <c r="CPF23" s="877"/>
      <c r="CPG23" s="877"/>
      <c r="CPH23" s="877"/>
      <c r="CPI23" s="877"/>
      <c r="CPJ23" s="877"/>
      <c r="CPK23" s="877"/>
      <c r="CPL23" s="877"/>
      <c r="CPM23" s="877"/>
      <c r="CPN23" s="877"/>
      <c r="CPO23" s="877"/>
      <c r="CPP23" s="877"/>
      <c r="CPQ23" s="877"/>
      <c r="CPR23" s="877"/>
      <c r="CPS23" s="877"/>
      <c r="CPT23" s="877"/>
      <c r="CPU23" s="877"/>
      <c r="CPV23" s="877"/>
      <c r="CPW23" s="877"/>
      <c r="CPX23" s="877"/>
      <c r="CPY23" s="877"/>
      <c r="CPZ23" s="877"/>
      <c r="CQA23" s="877"/>
      <c r="CQB23" s="877"/>
      <c r="CQC23" s="877"/>
      <c r="CQD23" s="877"/>
      <c r="CQE23" s="877"/>
      <c r="CQF23" s="877"/>
      <c r="CQG23" s="877"/>
      <c r="CQH23" s="877"/>
      <c r="CQI23" s="877"/>
      <c r="CQJ23" s="877"/>
      <c r="CQK23" s="877"/>
      <c r="CQL23" s="877"/>
      <c r="CQM23" s="877"/>
      <c r="CQN23" s="877"/>
      <c r="CQO23" s="877"/>
      <c r="CQP23" s="877"/>
      <c r="CQQ23" s="877"/>
      <c r="CQR23" s="877"/>
      <c r="CQS23" s="877"/>
      <c r="CQT23" s="877"/>
      <c r="CQU23" s="877"/>
      <c r="CQV23" s="877"/>
      <c r="CQW23" s="877"/>
      <c r="CQX23" s="877"/>
      <c r="CQY23" s="877"/>
      <c r="CQZ23" s="877"/>
      <c r="CRA23" s="877"/>
      <c r="CRB23" s="877"/>
      <c r="CRC23" s="877"/>
      <c r="CRD23" s="877"/>
      <c r="CRE23" s="877"/>
      <c r="CRF23" s="877"/>
      <c r="CRG23" s="877"/>
      <c r="CRH23" s="877"/>
      <c r="CRI23" s="877"/>
      <c r="CRJ23" s="877"/>
      <c r="CRK23" s="877"/>
      <c r="CRL23" s="877"/>
      <c r="CRM23" s="877"/>
      <c r="CRN23" s="877"/>
      <c r="CRO23" s="877"/>
      <c r="CRP23" s="877"/>
      <c r="CRQ23" s="877"/>
      <c r="CRR23" s="877"/>
      <c r="CRS23" s="877"/>
      <c r="CRT23" s="877"/>
      <c r="CRU23" s="877"/>
      <c r="CRV23" s="877"/>
      <c r="CRW23" s="877"/>
      <c r="CRX23" s="877"/>
      <c r="CRY23" s="877"/>
      <c r="CRZ23" s="877"/>
      <c r="CSA23" s="877"/>
      <c r="CSB23" s="877"/>
      <c r="CSC23" s="877"/>
      <c r="CSD23" s="877"/>
      <c r="CSE23" s="877"/>
      <c r="CSF23" s="877"/>
      <c r="CSG23" s="877"/>
      <c r="CSH23" s="877"/>
      <c r="CSI23" s="877"/>
      <c r="CSJ23" s="877"/>
      <c r="CSK23" s="877"/>
      <c r="CSL23" s="877"/>
      <c r="CSM23" s="877"/>
      <c r="CSN23" s="877"/>
      <c r="CSO23" s="877"/>
      <c r="CSP23" s="877"/>
      <c r="CSQ23" s="877"/>
      <c r="CSR23" s="877"/>
      <c r="CSS23" s="877"/>
      <c r="CST23" s="877"/>
      <c r="CSU23" s="877"/>
      <c r="CSV23" s="877"/>
      <c r="CSW23" s="877"/>
      <c r="CSX23" s="877"/>
      <c r="CSY23" s="877"/>
      <c r="CSZ23" s="877"/>
      <c r="CTA23" s="877"/>
      <c r="CTB23" s="877"/>
      <c r="CTC23" s="877"/>
      <c r="CTD23" s="877"/>
      <c r="CTE23" s="877"/>
      <c r="CTF23" s="877"/>
      <c r="CTG23" s="877"/>
      <c r="CTH23" s="877"/>
      <c r="CTI23" s="877"/>
      <c r="CTJ23" s="877"/>
      <c r="CTK23" s="877"/>
      <c r="CTL23" s="877"/>
      <c r="CTM23" s="877"/>
      <c r="CTN23" s="877"/>
      <c r="CTO23" s="877"/>
      <c r="CTP23" s="877"/>
      <c r="CTQ23" s="877"/>
      <c r="CTR23" s="877"/>
      <c r="CTS23" s="877"/>
      <c r="CTT23" s="877"/>
      <c r="CTU23" s="877"/>
      <c r="CTV23" s="877"/>
      <c r="CTW23" s="877"/>
      <c r="CTX23" s="877"/>
      <c r="CTY23" s="877"/>
      <c r="CTZ23" s="877"/>
      <c r="CUA23" s="877"/>
      <c r="CUB23" s="877"/>
      <c r="CUC23" s="877"/>
      <c r="CUD23" s="877"/>
      <c r="CUE23" s="877"/>
      <c r="CUF23" s="877"/>
      <c r="CUG23" s="877"/>
      <c r="CUH23" s="877"/>
      <c r="CUI23" s="877"/>
      <c r="CUJ23" s="877"/>
      <c r="CUK23" s="877"/>
      <c r="CUL23" s="877"/>
      <c r="CUM23" s="877"/>
      <c r="CUN23" s="877"/>
      <c r="CUO23" s="877"/>
      <c r="CUP23" s="877"/>
      <c r="CUQ23" s="877"/>
      <c r="CUR23" s="877"/>
      <c r="CUS23" s="877"/>
      <c r="CUT23" s="877"/>
      <c r="CUU23" s="877"/>
      <c r="CUV23" s="877"/>
      <c r="CUW23" s="877"/>
      <c r="CUX23" s="877"/>
      <c r="CUY23" s="877"/>
      <c r="CUZ23" s="877"/>
      <c r="CVA23" s="877"/>
      <c r="CVB23" s="877"/>
      <c r="CVC23" s="877"/>
      <c r="CVD23" s="877"/>
      <c r="CVE23" s="877"/>
      <c r="CVF23" s="877"/>
      <c r="CVG23" s="877"/>
      <c r="CVH23" s="877"/>
      <c r="CVI23" s="877"/>
      <c r="CVJ23" s="877"/>
      <c r="CVK23" s="877"/>
      <c r="CVL23" s="877"/>
      <c r="CVM23" s="877"/>
      <c r="CVN23" s="877"/>
      <c r="CVO23" s="877"/>
      <c r="CVP23" s="877"/>
      <c r="CVQ23" s="877"/>
      <c r="CVR23" s="877"/>
      <c r="CVS23" s="877"/>
      <c r="CVT23" s="877"/>
      <c r="CVU23" s="877"/>
      <c r="CVV23" s="877"/>
      <c r="CVW23" s="877"/>
      <c r="CVX23" s="877"/>
      <c r="CVY23" s="877"/>
      <c r="CVZ23" s="877"/>
      <c r="CWA23" s="877"/>
      <c r="CWB23" s="877"/>
      <c r="CWC23" s="877"/>
      <c r="CWD23" s="877"/>
      <c r="CWE23" s="877"/>
      <c r="CWF23" s="877"/>
      <c r="CWG23" s="877"/>
      <c r="CWH23" s="877"/>
      <c r="CWI23" s="877"/>
      <c r="CWJ23" s="877"/>
      <c r="CWK23" s="877"/>
      <c r="CWL23" s="877"/>
      <c r="CWM23" s="877"/>
      <c r="CWN23" s="877"/>
      <c r="CWO23" s="877"/>
      <c r="CWP23" s="877"/>
      <c r="CWQ23" s="877"/>
      <c r="CWR23" s="877"/>
      <c r="CWS23" s="877"/>
      <c r="CWT23" s="877"/>
      <c r="CWU23" s="877"/>
      <c r="CWV23" s="877"/>
      <c r="CWW23" s="877"/>
      <c r="CWX23" s="877"/>
      <c r="CWY23" s="877"/>
      <c r="CWZ23" s="877"/>
      <c r="CXA23" s="877"/>
      <c r="CXB23" s="877"/>
      <c r="CXC23" s="877"/>
      <c r="CXD23" s="877"/>
      <c r="CXE23" s="877"/>
      <c r="CXF23" s="877"/>
      <c r="CXG23" s="877"/>
      <c r="CXH23" s="877"/>
      <c r="CXI23" s="877"/>
      <c r="CXJ23" s="877"/>
      <c r="CXK23" s="877"/>
      <c r="CXL23" s="877"/>
      <c r="CXM23" s="877"/>
      <c r="CXN23" s="877"/>
      <c r="CXO23" s="877"/>
      <c r="CXP23" s="877"/>
      <c r="CXQ23" s="877"/>
      <c r="CXR23" s="877"/>
      <c r="CXS23" s="877"/>
      <c r="CXT23" s="877"/>
      <c r="CXU23" s="877"/>
      <c r="CXV23" s="877"/>
      <c r="CXW23" s="877"/>
      <c r="CXX23" s="877"/>
      <c r="CXY23" s="877"/>
      <c r="CXZ23" s="877"/>
      <c r="CYA23" s="877"/>
      <c r="CYB23" s="877"/>
      <c r="CYC23" s="877"/>
      <c r="CYD23" s="877"/>
      <c r="CYE23" s="877"/>
      <c r="CYF23" s="877"/>
      <c r="CYG23" s="877"/>
      <c r="CYH23" s="877"/>
      <c r="CYI23" s="877"/>
      <c r="CYJ23" s="877"/>
      <c r="CYK23" s="877"/>
      <c r="CYL23" s="877"/>
      <c r="CYM23" s="877"/>
      <c r="CYN23" s="877"/>
      <c r="CYO23" s="877"/>
      <c r="CYP23" s="877"/>
      <c r="CYQ23" s="877"/>
      <c r="CYR23" s="877"/>
      <c r="CYS23" s="877"/>
      <c r="CYT23" s="877"/>
      <c r="CYU23" s="877"/>
      <c r="CYV23" s="877"/>
      <c r="CYW23" s="877"/>
      <c r="CYX23" s="877"/>
      <c r="CYY23" s="877"/>
      <c r="CYZ23" s="877"/>
      <c r="CZA23" s="877"/>
      <c r="CZB23" s="877"/>
      <c r="CZC23" s="877"/>
      <c r="CZD23" s="877"/>
      <c r="CZE23" s="877"/>
      <c r="CZF23" s="877"/>
      <c r="CZG23" s="877"/>
      <c r="CZH23" s="877"/>
      <c r="CZI23" s="877"/>
      <c r="CZJ23" s="877"/>
      <c r="CZK23" s="877"/>
      <c r="CZL23" s="877"/>
      <c r="CZM23" s="877"/>
      <c r="CZN23" s="877"/>
      <c r="CZO23" s="877"/>
      <c r="CZP23" s="877"/>
      <c r="CZQ23" s="877"/>
      <c r="CZR23" s="877"/>
      <c r="CZS23" s="877"/>
      <c r="CZT23" s="877"/>
      <c r="CZU23" s="877"/>
      <c r="CZV23" s="877"/>
      <c r="CZW23" s="877"/>
      <c r="CZX23" s="877"/>
      <c r="CZY23" s="877"/>
      <c r="CZZ23" s="877"/>
      <c r="DAA23" s="877"/>
      <c r="DAB23" s="877"/>
      <c r="DAC23" s="877"/>
      <c r="DAD23" s="877"/>
      <c r="DAE23" s="877"/>
      <c r="DAF23" s="877"/>
      <c r="DAG23" s="877"/>
      <c r="DAH23" s="877"/>
      <c r="DAI23" s="877"/>
      <c r="DAJ23" s="877"/>
      <c r="DAK23" s="877"/>
      <c r="DAL23" s="877"/>
      <c r="DAM23" s="877"/>
      <c r="DAN23" s="877"/>
      <c r="DAO23" s="877"/>
      <c r="DAP23" s="877"/>
      <c r="DAQ23" s="877"/>
      <c r="DAR23" s="877"/>
      <c r="DAS23" s="877"/>
      <c r="DAT23" s="877"/>
      <c r="DAU23" s="877"/>
      <c r="DAV23" s="877"/>
      <c r="DAW23" s="877"/>
      <c r="DAX23" s="877"/>
      <c r="DAY23" s="877"/>
      <c r="DAZ23" s="877"/>
      <c r="DBA23" s="877"/>
      <c r="DBB23" s="877"/>
      <c r="DBC23" s="877"/>
      <c r="DBD23" s="877"/>
      <c r="DBE23" s="877"/>
      <c r="DBF23" s="877"/>
      <c r="DBG23" s="877"/>
      <c r="DBH23" s="877"/>
      <c r="DBI23" s="877"/>
      <c r="DBJ23" s="877"/>
      <c r="DBK23" s="877"/>
      <c r="DBL23" s="877"/>
      <c r="DBM23" s="877"/>
      <c r="DBN23" s="877"/>
      <c r="DBO23" s="877"/>
      <c r="DBP23" s="877"/>
      <c r="DBQ23" s="877"/>
      <c r="DBR23" s="877"/>
      <c r="DBS23" s="877"/>
      <c r="DBT23" s="877"/>
      <c r="DBU23" s="877"/>
      <c r="DBV23" s="877"/>
      <c r="DBW23" s="877"/>
      <c r="DBX23" s="877"/>
      <c r="DBY23" s="877"/>
      <c r="DBZ23" s="877"/>
      <c r="DCA23" s="877"/>
      <c r="DCB23" s="877"/>
      <c r="DCC23" s="877"/>
      <c r="DCD23" s="877"/>
      <c r="DCE23" s="877"/>
      <c r="DCF23" s="877"/>
      <c r="DCG23" s="877"/>
      <c r="DCH23" s="877"/>
      <c r="DCI23" s="877"/>
      <c r="DCJ23" s="877"/>
      <c r="DCK23" s="877"/>
      <c r="DCL23" s="877"/>
      <c r="DCM23" s="877"/>
      <c r="DCN23" s="877"/>
      <c r="DCO23" s="877"/>
      <c r="DCP23" s="877"/>
      <c r="DCQ23" s="877"/>
      <c r="DCR23" s="877"/>
      <c r="DCS23" s="877"/>
      <c r="DCT23" s="877"/>
      <c r="DCU23" s="877"/>
      <c r="DCV23" s="877"/>
      <c r="DCW23" s="877"/>
      <c r="DCX23" s="877"/>
      <c r="DCY23" s="877"/>
      <c r="DCZ23" s="877"/>
      <c r="DDA23" s="877"/>
      <c r="DDB23" s="877"/>
      <c r="DDC23" s="877"/>
      <c r="DDD23" s="877"/>
      <c r="DDE23" s="877"/>
      <c r="DDF23" s="877"/>
      <c r="DDG23" s="877"/>
      <c r="DDH23" s="877"/>
      <c r="DDI23" s="877"/>
      <c r="DDJ23" s="877"/>
      <c r="DDK23" s="877"/>
      <c r="DDL23" s="877"/>
      <c r="DDM23" s="877"/>
      <c r="DDN23" s="877"/>
      <c r="DDO23" s="877"/>
      <c r="DDP23" s="877"/>
      <c r="DDQ23" s="877"/>
      <c r="DDR23" s="877"/>
      <c r="DDS23" s="877"/>
      <c r="DDT23" s="877"/>
      <c r="DDU23" s="877"/>
      <c r="DDV23" s="877"/>
      <c r="DDW23" s="877"/>
      <c r="DDX23" s="877"/>
      <c r="DDY23" s="877"/>
      <c r="DDZ23" s="877"/>
      <c r="DEA23" s="877"/>
      <c r="DEB23" s="877"/>
      <c r="DEC23" s="877"/>
      <c r="DED23" s="877"/>
      <c r="DEE23" s="877"/>
      <c r="DEF23" s="877"/>
      <c r="DEG23" s="877"/>
      <c r="DEH23" s="877"/>
      <c r="DEI23" s="877"/>
      <c r="DEJ23" s="877"/>
      <c r="DEK23" s="877"/>
      <c r="DEL23" s="877"/>
      <c r="DEM23" s="877"/>
      <c r="DEN23" s="877"/>
      <c r="DEO23" s="877"/>
      <c r="DEP23" s="877"/>
      <c r="DEQ23" s="877"/>
      <c r="DER23" s="877"/>
      <c r="DES23" s="877"/>
      <c r="DET23" s="877"/>
      <c r="DEU23" s="877"/>
      <c r="DEV23" s="877"/>
      <c r="DEW23" s="877"/>
      <c r="DEX23" s="877"/>
      <c r="DEY23" s="877"/>
      <c r="DEZ23" s="877"/>
      <c r="DFA23" s="877"/>
      <c r="DFB23" s="877"/>
      <c r="DFC23" s="877"/>
      <c r="DFD23" s="877"/>
      <c r="DFE23" s="877"/>
      <c r="DFF23" s="877"/>
      <c r="DFG23" s="877"/>
      <c r="DFH23" s="877"/>
      <c r="DFI23" s="877"/>
      <c r="DFJ23" s="877"/>
      <c r="DFK23" s="877"/>
      <c r="DFL23" s="877"/>
      <c r="DFM23" s="877"/>
      <c r="DFN23" s="877"/>
      <c r="DFO23" s="877"/>
      <c r="DFP23" s="877"/>
      <c r="DFQ23" s="877"/>
      <c r="DFR23" s="877"/>
      <c r="DFS23" s="877"/>
      <c r="DFT23" s="877"/>
      <c r="DFU23" s="877"/>
      <c r="DFV23" s="877"/>
      <c r="DFW23" s="877"/>
      <c r="DFX23" s="877"/>
      <c r="DFY23" s="877"/>
      <c r="DFZ23" s="877"/>
      <c r="DGA23" s="877"/>
      <c r="DGB23" s="877"/>
      <c r="DGC23" s="877"/>
      <c r="DGD23" s="877"/>
      <c r="DGE23" s="877"/>
      <c r="DGF23" s="877"/>
      <c r="DGG23" s="877"/>
      <c r="DGH23" s="877"/>
      <c r="DGI23" s="877"/>
      <c r="DGJ23" s="877"/>
      <c r="DGK23" s="877"/>
      <c r="DGL23" s="877"/>
      <c r="DGM23" s="877"/>
      <c r="DGN23" s="877"/>
      <c r="DGO23" s="877"/>
      <c r="DGP23" s="877"/>
      <c r="DGQ23" s="877"/>
      <c r="DGR23" s="877"/>
      <c r="DGS23" s="877"/>
      <c r="DGT23" s="877"/>
      <c r="DGU23" s="877"/>
      <c r="DGV23" s="877"/>
      <c r="DGW23" s="877"/>
      <c r="DGX23" s="877"/>
      <c r="DGY23" s="877"/>
      <c r="DGZ23" s="877"/>
      <c r="DHA23" s="877"/>
      <c r="DHB23" s="877"/>
      <c r="DHC23" s="877"/>
      <c r="DHD23" s="877"/>
      <c r="DHE23" s="877"/>
      <c r="DHF23" s="877"/>
      <c r="DHG23" s="877"/>
      <c r="DHH23" s="877"/>
      <c r="DHI23" s="877"/>
      <c r="DHJ23" s="877"/>
      <c r="DHK23" s="877"/>
      <c r="DHL23" s="877"/>
      <c r="DHM23" s="877"/>
      <c r="DHN23" s="877"/>
      <c r="DHO23" s="877"/>
      <c r="DHP23" s="877"/>
      <c r="DHQ23" s="877"/>
      <c r="DHR23" s="877"/>
      <c r="DHS23" s="877"/>
      <c r="DHT23" s="877"/>
      <c r="DHU23" s="877"/>
      <c r="DHV23" s="877"/>
      <c r="DHW23" s="877"/>
      <c r="DHX23" s="877"/>
      <c r="DHY23" s="877"/>
      <c r="DHZ23" s="877"/>
      <c r="DIA23" s="877"/>
      <c r="DIB23" s="877"/>
      <c r="DIC23" s="877"/>
      <c r="DID23" s="877"/>
      <c r="DIE23" s="877"/>
      <c r="DIF23" s="877"/>
      <c r="DIG23" s="877"/>
      <c r="DIH23" s="877"/>
      <c r="DII23" s="877"/>
      <c r="DIJ23" s="877"/>
      <c r="DIK23" s="877"/>
      <c r="DIL23" s="877"/>
      <c r="DIM23" s="877"/>
      <c r="DIN23" s="877"/>
      <c r="DIO23" s="877"/>
      <c r="DIP23" s="877"/>
      <c r="DIQ23" s="877"/>
      <c r="DIR23" s="877"/>
      <c r="DIS23" s="877"/>
      <c r="DIT23" s="877"/>
      <c r="DIU23" s="877"/>
      <c r="DIV23" s="877"/>
      <c r="DIW23" s="877"/>
      <c r="DIX23" s="877"/>
      <c r="DIY23" s="877"/>
      <c r="DIZ23" s="877"/>
      <c r="DJA23" s="877"/>
      <c r="DJB23" s="877"/>
      <c r="DJC23" s="877"/>
      <c r="DJD23" s="877"/>
      <c r="DJE23" s="877"/>
      <c r="DJF23" s="877"/>
      <c r="DJG23" s="877"/>
      <c r="DJH23" s="877"/>
      <c r="DJI23" s="877"/>
      <c r="DJJ23" s="877"/>
      <c r="DJK23" s="877"/>
      <c r="DJL23" s="877"/>
      <c r="DJM23" s="877"/>
      <c r="DJN23" s="877"/>
      <c r="DJO23" s="877"/>
      <c r="DJP23" s="877"/>
      <c r="DJQ23" s="877"/>
      <c r="DJR23" s="877"/>
      <c r="DJS23" s="877"/>
      <c r="DJT23" s="877"/>
      <c r="DJU23" s="877"/>
      <c r="DJV23" s="877"/>
      <c r="DJW23" s="877"/>
      <c r="DJX23" s="877"/>
      <c r="DJY23" s="877"/>
      <c r="DJZ23" s="877"/>
      <c r="DKA23" s="877"/>
      <c r="DKB23" s="877"/>
      <c r="DKC23" s="877"/>
      <c r="DKD23" s="877"/>
      <c r="DKE23" s="877"/>
      <c r="DKF23" s="877"/>
      <c r="DKG23" s="877"/>
      <c r="DKH23" s="877"/>
      <c r="DKI23" s="877"/>
      <c r="DKJ23" s="877"/>
      <c r="DKK23" s="877"/>
      <c r="DKL23" s="877"/>
      <c r="DKM23" s="877"/>
      <c r="DKN23" s="877"/>
      <c r="DKO23" s="877"/>
      <c r="DKP23" s="877"/>
      <c r="DKQ23" s="877"/>
      <c r="DKR23" s="877"/>
      <c r="DKS23" s="877"/>
      <c r="DKT23" s="877"/>
      <c r="DKU23" s="877"/>
      <c r="DKV23" s="877"/>
      <c r="DKW23" s="877"/>
      <c r="DKX23" s="877"/>
      <c r="DKY23" s="877"/>
      <c r="DKZ23" s="877"/>
      <c r="DLA23" s="877"/>
      <c r="DLB23" s="877"/>
      <c r="DLC23" s="877"/>
      <c r="DLD23" s="877"/>
      <c r="DLE23" s="877"/>
      <c r="DLF23" s="877"/>
      <c r="DLG23" s="877"/>
      <c r="DLH23" s="877"/>
      <c r="DLI23" s="877"/>
      <c r="DLJ23" s="877"/>
      <c r="DLK23" s="877"/>
      <c r="DLL23" s="877"/>
      <c r="DLM23" s="877"/>
      <c r="DLN23" s="877"/>
      <c r="DLO23" s="877"/>
      <c r="DLP23" s="877"/>
      <c r="DLQ23" s="877"/>
      <c r="DLR23" s="877"/>
      <c r="DLS23" s="877"/>
      <c r="DLT23" s="877"/>
      <c r="DLU23" s="877"/>
      <c r="DLV23" s="877"/>
      <c r="DLW23" s="877"/>
      <c r="DLX23" s="877"/>
      <c r="DLY23" s="877"/>
      <c r="DLZ23" s="877"/>
      <c r="DMA23" s="877"/>
      <c r="DMB23" s="877"/>
      <c r="DMC23" s="877"/>
      <c r="DMD23" s="877"/>
      <c r="DME23" s="877"/>
      <c r="DMF23" s="877"/>
      <c r="DMG23" s="877"/>
      <c r="DMH23" s="877"/>
      <c r="DMI23" s="877"/>
      <c r="DMJ23" s="877"/>
      <c r="DMK23" s="877"/>
      <c r="DML23" s="877"/>
      <c r="DMM23" s="877"/>
      <c r="DMN23" s="877"/>
      <c r="DMO23" s="877"/>
      <c r="DMP23" s="877"/>
      <c r="DMQ23" s="877"/>
      <c r="DMR23" s="877"/>
      <c r="DMS23" s="877"/>
      <c r="DMT23" s="877"/>
      <c r="DMU23" s="877"/>
      <c r="DMV23" s="877"/>
      <c r="DMW23" s="877"/>
      <c r="DMX23" s="877"/>
      <c r="DMY23" s="877"/>
      <c r="DMZ23" s="877"/>
      <c r="DNA23" s="877"/>
      <c r="DNB23" s="877"/>
      <c r="DNC23" s="877"/>
      <c r="DND23" s="877"/>
      <c r="DNE23" s="877"/>
      <c r="DNF23" s="877"/>
      <c r="DNG23" s="877"/>
      <c r="DNH23" s="877"/>
      <c r="DNI23" s="877"/>
      <c r="DNJ23" s="877"/>
      <c r="DNK23" s="877"/>
      <c r="DNL23" s="877"/>
      <c r="DNM23" s="877"/>
      <c r="DNN23" s="877"/>
      <c r="DNO23" s="877"/>
      <c r="DNP23" s="877"/>
      <c r="DNQ23" s="877"/>
      <c r="DNR23" s="877"/>
      <c r="DNS23" s="877"/>
      <c r="DNT23" s="877"/>
      <c r="DNU23" s="877"/>
      <c r="DNV23" s="877"/>
      <c r="DNW23" s="877"/>
      <c r="DNX23" s="877"/>
      <c r="DNY23" s="877"/>
      <c r="DNZ23" s="877"/>
      <c r="DOA23" s="877"/>
      <c r="DOB23" s="877"/>
      <c r="DOC23" s="877"/>
      <c r="DOD23" s="877"/>
      <c r="DOE23" s="877"/>
      <c r="DOF23" s="877"/>
      <c r="DOG23" s="877"/>
      <c r="DOH23" s="877"/>
      <c r="DOI23" s="877"/>
      <c r="DOJ23" s="877"/>
      <c r="DOK23" s="877"/>
      <c r="DOL23" s="877"/>
      <c r="DOM23" s="877"/>
      <c r="DON23" s="877"/>
      <c r="DOO23" s="877"/>
      <c r="DOP23" s="877"/>
      <c r="DOQ23" s="877"/>
      <c r="DOR23" s="877"/>
      <c r="DOS23" s="877"/>
      <c r="DOT23" s="877"/>
      <c r="DOU23" s="877"/>
      <c r="DOV23" s="877"/>
      <c r="DOW23" s="877"/>
      <c r="DOX23" s="877"/>
      <c r="DOY23" s="877"/>
      <c r="DOZ23" s="877"/>
      <c r="DPA23" s="877"/>
      <c r="DPB23" s="877"/>
      <c r="DPC23" s="877"/>
      <c r="DPD23" s="877"/>
      <c r="DPE23" s="877"/>
      <c r="DPF23" s="877"/>
      <c r="DPG23" s="877"/>
      <c r="DPH23" s="877"/>
      <c r="DPI23" s="877"/>
      <c r="DPJ23" s="877"/>
      <c r="DPK23" s="877"/>
      <c r="DPL23" s="877"/>
      <c r="DPM23" s="877"/>
      <c r="DPN23" s="877"/>
      <c r="DPO23" s="877"/>
      <c r="DPP23" s="877"/>
      <c r="DPQ23" s="877"/>
      <c r="DPR23" s="877"/>
      <c r="DPS23" s="877"/>
      <c r="DPT23" s="877"/>
      <c r="DPU23" s="877"/>
      <c r="DPV23" s="877"/>
      <c r="DPW23" s="877"/>
      <c r="DPX23" s="877"/>
      <c r="DPY23" s="877"/>
      <c r="DPZ23" s="877"/>
      <c r="DQA23" s="877"/>
      <c r="DQB23" s="877"/>
      <c r="DQC23" s="877"/>
      <c r="DQD23" s="877"/>
      <c r="DQE23" s="877"/>
      <c r="DQF23" s="877"/>
      <c r="DQG23" s="877"/>
      <c r="DQH23" s="877"/>
      <c r="DQI23" s="877"/>
      <c r="DQJ23" s="877"/>
      <c r="DQK23" s="877"/>
      <c r="DQL23" s="877"/>
      <c r="DQM23" s="877"/>
      <c r="DQN23" s="877"/>
      <c r="DQO23" s="877"/>
      <c r="DQP23" s="877"/>
      <c r="DQQ23" s="877"/>
      <c r="DQR23" s="877"/>
      <c r="DQS23" s="877"/>
      <c r="DQT23" s="877"/>
      <c r="DQU23" s="877"/>
      <c r="DQV23" s="877"/>
      <c r="DQW23" s="877"/>
      <c r="DQX23" s="877"/>
      <c r="DQY23" s="877"/>
      <c r="DQZ23" s="877"/>
      <c r="DRA23" s="877"/>
      <c r="DRB23" s="877"/>
      <c r="DRC23" s="877"/>
      <c r="DRD23" s="877"/>
      <c r="DRE23" s="877"/>
      <c r="DRF23" s="877"/>
      <c r="DRG23" s="877"/>
      <c r="DRH23" s="877"/>
      <c r="DRI23" s="877"/>
      <c r="DRJ23" s="877"/>
      <c r="DRK23" s="877"/>
      <c r="DRL23" s="877"/>
      <c r="DRM23" s="877"/>
      <c r="DRN23" s="877"/>
      <c r="DRO23" s="877"/>
      <c r="DRP23" s="877"/>
      <c r="DRQ23" s="877"/>
      <c r="DRR23" s="877"/>
      <c r="DRS23" s="877"/>
      <c r="DRT23" s="877"/>
      <c r="DRU23" s="877"/>
      <c r="DRV23" s="877"/>
      <c r="DRW23" s="877"/>
      <c r="DRX23" s="877"/>
      <c r="DRY23" s="877"/>
      <c r="DRZ23" s="877"/>
      <c r="DSA23" s="877"/>
      <c r="DSB23" s="877"/>
      <c r="DSC23" s="877"/>
      <c r="DSD23" s="877"/>
      <c r="DSE23" s="877"/>
      <c r="DSF23" s="877"/>
      <c r="DSG23" s="877"/>
      <c r="DSH23" s="877"/>
      <c r="DSI23" s="877"/>
      <c r="DSJ23" s="877"/>
      <c r="DSK23" s="877"/>
      <c r="DSL23" s="877"/>
      <c r="DSM23" s="877"/>
      <c r="DSN23" s="877"/>
      <c r="DSO23" s="877"/>
      <c r="DSP23" s="877"/>
      <c r="DSQ23" s="877"/>
      <c r="DSR23" s="877"/>
      <c r="DSS23" s="877"/>
      <c r="DST23" s="877"/>
      <c r="DSU23" s="877"/>
      <c r="DSV23" s="877"/>
      <c r="DSW23" s="877"/>
      <c r="DSX23" s="877"/>
      <c r="DSY23" s="877"/>
      <c r="DSZ23" s="877"/>
      <c r="DTA23" s="877"/>
      <c r="DTB23" s="877"/>
      <c r="DTC23" s="877"/>
      <c r="DTD23" s="877"/>
      <c r="DTE23" s="877"/>
      <c r="DTF23" s="877"/>
      <c r="DTG23" s="877"/>
      <c r="DTH23" s="877"/>
      <c r="DTI23" s="877"/>
      <c r="DTJ23" s="877"/>
      <c r="DTK23" s="877"/>
      <c r="DTL23" s="877"/>
      <c r="DTM23" s="877"/>
      <c r="DTN23" s="877"/>
      <c r="DTO23" s="877"/>
      <c r="DTP23" s="877"/>
      <c r="DTQ23" s="877"/>
      <c r="DTR23" s="877"/>
      <c r="DTS23" s="877"/>
      <c r="DTT23" s="877"/>
      <c r="DTU23" s="877"/>
      <c r="DTV23" s="877"/>
      <c r="DTW23" s="877"/>
      <c r="DTX23" s="877"/>
      <c r="DTY23" s="877"/>
      <c r="DTZ23" s="877"/>
      <c r="DUA23" s="877"/>
      <c r="DUB23" s="877"/>
      <c r="DUC23" s="877"/>
      <c r="DUD23" s="877"/>
      <c r="DUE23" s="877"/>
      <c r="DUF23" s="877"/>
      <c r="DUG23" s="877"/>
      <c r="DUH23" s="877"/>
      <c r="DUI23" s="877"/>
      <c r="DUJ23" s="877"/>
      <c r="DUK23" s="877"/>
      <c r="DUL23" s="877"/>
      <c r="DUM23" s="877"/>
      <c r="DUN23" s="877"/>
      <c r="DUO23" s="877"/>
      <c r="DUP23" s="877"/>
      <c r="DUQ23" s="877"/>
      <c r="DUR23" s="877"/>
      <c r="DUS23" s="877"/>
      <c r="DUT23" s="877"/>
      <c r="DUU23" s="877"/>
      <c r="DUV23" s="877"/>
      <c r="DUW23" s="877"/>
      <c r="DUX23" s="877"/>
      <c r="DUY23" s="877"/>
      <c r="DUZ23" s="877"/>
      <c r="DVA23" s="877"/>
      <c r="DVB23" s="877"/>
      <c r="DVC23" s="877"/>
      <c r="DVD23" s="877"/>
      <c r="DVE23" s="877"/>
      <c r="DVF23" s="877"/>
      <c r="DVG23" s="877"/>
      <c r="DVH23" s="877"/>
      <c r="DVI23" s="877"/>
      <c r="DVJ23" s="877"/>
      <c r="DVK23" s="877"/>
      <c r="DVL23" s="877"/>
      <c r="DVM23" s="877"/>
      <c r="DVN23" s="877"/>
      <c r="DVO23" s="877"/>
      <c r="DVP23" s="877"/>
      <c r="DVQ23" s="877"/>
      <c r="DVR23" s="877"/>
      <c r="DVS23" s="877"/>
      <c r="DVT23" s="877"/>
      <c r="DVU23" s="877"/>
      <c r="DVV23" s="877"/>
      <c r="DVW23" s="877"/>
      <c r="DVX23" s="877"/>
      <c r="DVY23" s="877"/>
      <c r="DVZ23" s="877"/>
      <c r="DWA23" s="877"/>
      <c r="DWB23" s="877"/>
      <c r="DWC23" s="877"/>
      <c r="DWD23" s="877"/>
      <c r="DWE23" s="877"/>
      <c r="DWF23" s="877"/>
      <c r="DWG23" s="877"/>
      <c r="DWH23" s="877"/>
      <c r="DWI23" s="877"/>
      <c r="DWJ23" s="877"/>
      <c r="DWK23" s="877"/>
      <c r="DWL23" s="877"/>
      <c r="DWM23" s="877"/>
      <c r="DWN23" s="877"/>
      <c r="DWO23" s="877"/>
      <c r="DWP23" s="877"/>
      <c r="DWQ23" s="877"/>
      <c r="DWR23" s="877"/>
      <c r="DWS23" s="877"/>
      <c r="DWT23" s="877"/>
      <c r="DWU23" s="877"/>
      <c r="DWV23" s="877"/>
      <c r="DWW23" s="877"/>
      <c r="DWX23" s="877"/>
      <c r="DWY23" s="877"/>
      <c r="DWZ23" s="877"/>
      <c r="DXA23" s="877"/>
      <c r="DXB23" s="877"/>
      <c r="DXC23" s="877"/>
      <c r="DXD23" s="877"/>
      <c r="DXE23" s="877"/>
      <c r="DXF23" s="877"/>
      <c r="DXG23" s="877"/>
      <c r="DXH23" s="877"/>
      <c r="DXI23" s="877"/>
      <c r="DXJ23" s="877"/>
      <c r="DXK23" s="877"/>
      <c r="DXL23" s="877"/>
      <c r="DXM23" s="877"/>
      <c r="DXN23" s="877"/>
      <c r="DXO23" s="877"/>
      <c r="DXP23" s="877"/>
      <c r="DXQ23" s="877"/>
      <c r="DXR23" s="877"/>
      <c r="DXS23" s="877"/>
      <c r="DXT23" s="877"/>
      <c r="DXU23" s="877"/>
      <c r="DXV23" s="877"/>
      <c r="DXW23" s="877"/>
      <c r="DXX23" s="877"/>
      <c r="DXY23" s="877"/>
      <c r="DXZ23" s="877"/>
      <c r="DYA23" s="877"/>
      <c r="DYB23" s="877"/>
      <c r="DYC23" s="877"/>
      <c r="DYD23" s="877"/>
      <c r="DYE23" s="877"/>
      <c r="DYF23" s="877"/>
      <c r="DYG23" s="877"/>
      <c r="DYH23" s="877"/>
      <c r="DYI23" s="877"/>
      <c r="DYJ23" s="877"/>
      <c r="DYK23" s="877"/>
      <c r="DYL23" s="877"/>
      <c r="DYM23" s="877"/>
      <c r="DYN23" s="877"/>
      <c r="DYO23" s="877"/>
      <c r="DYP23" s="877"/>
      <c r="DYQ23" s="877"/>
      <c r="DYR23" s="877"/>
      <c r="DYS23" s="877"/>
      <c r="DYT23" s="877"/>
      <c r="DYU23" s="877"/>
      <c r="DYV23" s="877"/>
      <c r="DYW23" s="877"/>
      <c r="DYX23" s="877"/>
      <c r="DYY23" s="877"/>
      <c r="DYZ23" s="877"/>
      <c r="DZA23" s="877"/>
      <c r="DZB23" s="877"/>
      <c r="DZC23" s="877"/>
      <c r="DZD23" s="877"/>
      <c r="DZE23" s="877"/>
      <c r="DZF23" s="877"/>
      <c r="DZG23" s="877"/>
      <c r="DZH23" s="877"/>
      <c r="DZI23" s="877"/>
      <c r="DZJ23" s="877"/>
      <c r="DZK23" s="877"/>
      <c r="DZL23" s="877"/>
      <c r="DZM23" s="877"/>
      <c r="DZN23" s="877"/>
      <c r="DZO23" s="877"/>
      <c r="DZP23" s="877"/>
      <c r="DZQ23" s="877"/>
      <c r="DZR23" s="877"/>
      <c r="DZS23" s="877"/>
      <c r="DZT23" s="877"/>
      <c r="DZU23" s="877"/>
      <c r="DZV23" s="877"/>
      <c r="DZW23" s="877"/>
      <c r="DZX23" s="877"/>
      <c r="DZY23" s="877"/>
      <c r="DZZ23" s="877"/>
      <c r="EAA23" s="877"/>
      <c r="EAB23" s="877"/>
      <c r="EAC23" s="877"/>
      <c r="EAD23" s="877"/>
      <c r="EAE23" s="877"/>
      <c r="EAF23" s="877"/>
      <c r="EAG23" s="877"/>
      <c r="EAH23" s="877"/>
      <c r="EAI23" s="877"/>
      <c r="EAJ23" s="877"/>
      <c r="EAK23" s="877"/>
      <c r="EAL23" s="877"/>
      <c r="EAM23" s="877"/>
      <c r="EAN23" s="877"/>
      <c r="EAO23" s="877"/>
      <c r="EAP23" s="877"/>
      <c r="EAQ23" s="877"/>
      <c r="EAR23" s="877"/>
      <c r="EAS23" s="877"/>
      <c r="EAT23" s="877"/>
      <c r="EAU23" s="877"/>
      <c r="EAV23" s="877"/>
      <c r="EAW23" s="877"/>
      <c r="EAX23" s="877"/>
      <c r="EAY23" s="877"/>
      <c r="EAZ23" s="877"/>
      <c r="EBA23" s="877"/>
      <c r="EBB23" s="877"/>
      <c r="EBC23" s="877"/>
      <c r="EBD23" s="877"/>
      <c r="EBE23" s="877"/>
      <c r="EBF23" s="877"/>
      <c r="EBG23" s="877"/>
      <c r="EBH23" s="877"/>
      <c r="EBI23" s="877"/>
      <c r="EBJ23" s="877"/>
      <c r="EBK23" s="877"/>
      <c r="EBL23" s="877"/>
      <c r="EBM23" s="877"/>
      <c r="EBN23" s="877"/>
      <c r="EBO23" s="877"/>
      <c r="EBP23" s="877"/>
      <c r="EBQ23" s="877"/>
      <c r="EBR23" s="877"/>
      <c r="EBS23" s="877"/>
      <c r="EBT23" s="877"/>
      <c r="EBU23" s="877"/>
      <c r="EBV23" s="877"/>
      <c r="EBW23" s="877"/>
      <c r="EBX23" s="877"/>
      <c r="EBY23" s="877"/>
      <c r="EBZ23" s="877"/>
      <c r="ECA23" s="877"/>
      <c r="ECB23" s="877"/>
      <c r="ECC23" s="877"/>
      <c r="ECD23" s="877"/>
      <c r="ECE23" s="877"/>
      <c r="ECF23" s="877"/>
      <c r="ECG23" s="877"/>
      <c r="ECH23" s="877"/>
      <c r="ECI23" s="877"/>
      <c r="ECJ23" s="877"/>
      <c r="ECK23" s="877"/>
      <c r="ECL23" s="877"/>
      <c r="ECM23" s="877"/>
      <c r="ECN23" s="877"/>
      <c r="ECO23" s="877"/>
      <c r="ECP23" s="877"/>
      <c r="ECQ23" s="877"/>
      <c r="ECR23" s="877"/>
      <c r="ECS23" s="877"/>
      <c r="ECT23" s="877"/>
      <c r="ECU23" s="877"/>
      <c r="ECV23" s="877"/>
      <c r="ECW23" s="877"/>
      <c r="ECX23" s="877"/>
      <c r="ECY23" s="877"/>
      <c r="ECZ23" s="877"/>
      <c r="EDA23" s="877"/>
      <c r="EDB23" s="877"/>
      <c r="EDC23" s="877"/>
      <c r="EDD23" s="877"/>
      <c r="EDE23" s="877"/>
      <c r="EDF23" s="877"/>
      <c r="EDG23" s="877"/>
      <c r="EDH23" s="877"/>
      <c r="EDI23" s="877"/>
      <c r="EDJ23" s="877"/>
      <c r="EDK23" s="877"/>
      <c r="EDL23" s="877"/>
      <c r="EDM23" s="877"/>
      <c r="EDN23" s="877"/>
      <c r="EDO23" s="877"/>
      <c r="EDP23" s="877"/>
      <c r="EDQ23" s="877"/>
      <c r="EDR23" s="877"/>
      <c r="EDS23" s="877"/>
      <c r="EDT23" s="877"/>
      <c r="EDU23" s="877"/>
      <c r="EDV23" s="877"/>
      <c r="EDW23" s="877"/>
      <c r="EDX23" s="877"/>
      <c r="EDY23" s="877"/>
      <c r="EDZ23" s="877"/>
      <c r="EEA23" s="877"/>
      <c r="EEB23" s="877"/>
      <c r="EEC23" s="877"/>
      <c r="EED23" s="877"/>
      <c r="EEE23" s="877"/>
      <c r="EEF23" s="877"/>
      <c r="EEG23" s="877"/>
      <c r="EEH23" s="877"/>
      <c r="EEI23" s="877"/>
      <c r="EEJ23" s="877"/>
      <c r="EEK23" s="877"/>
      <c r="EEL23" s="877"/>
      <c r="EEM23" s="877"/>
      <c r="EEN23" s="877"/>
      <c r="EEO23" s="877"/>
      <c r="EEP23" s="877"/>
      <c r="EEQ23" s="877"/>
      <c r="EER23" s="877"/>
      <c r="EES23" s="877"/>
      <c r="EET23" s="877"/>
      <c r="EEU23" s="877"/>
      <c r="EEV23" s="877"/>
      <c r="EEW23" s="877"/>
      <c r="EEX23" s="877"/>
      <c r="EEY23" s="877"/>
      <c r="EEZ23" s="877"/>
      <c r="EFA23" s="877"/>
      <c r="EFB23" s="877"/>
      <c r="EFC23" s="877"/>
      <c r="EFD23" s="877"/>
      <c r="EFE23" s="877"/>
      <c r="EFF23" s="877"/>
      <c r="EFG23" s="877"/>
      <c r="EFH23" s="877"/>
      <c r="EFI23" s="877"/>
      <c r="EFJ23" s="877"/>
      <c r="EFK23" s="877"/>
      <c r="EFL23" s="877"/>
      <c r="EFM23" s="877"/>
      <c r="EFN23" s="877"/>
      <c r="EFO23" s="877"/>
      <c r="EFP23" s="877"/>
      <c r="EFQ23" s="877"/>
      <c r="EFR23" s="877"/>
      <c r="EFS23" s="877"/>
      <c r="EFT23" s="877"/>
      <c r="EFU23" s="877"/>
      <c r="EFV23" s="877"/>
      <c r="EFW23" s="877"/>
      <c r="EFX23" s="877"/>
      <c r="EFY23" s="877"/>
      <c r="EFZ23" s="877"/>
      <c r="EGA23" s="877"/>
      <c r="EGB23" s="877"/>
      <c r="EGC23" s="877"/>
      <c r="EGD23" s="877"/>
      <c r="EGE23" s="877"/>
      <c r="EGF23" s="877"/>
      <c r="EGG23" s="877"/>
      <c r="EGH23" s="877"/>
      <c r="EGI23" s="877"/>
      <c r="EGJ23" s="877"/>
      <c r="EGK23" s="877"/>
      <c r="EGL23" s="877"/>
      <c r="EGM23" s="877"/>
      <c r="EGN23" s="877"/>
      <c r="EGO23" s="877"/>
      <c r="EGP23" s="877"/>
      <c r="EGQ23" s="877"/>
      <c r="EGR23" s="877"/>
      <c r="EGS23" s="877"/>
      <c r="EGT23" s="877"/>
      <c r="EGU23" s="877"/>
      <c r="EGV23" s="877"/>
      <c r="EGW23" s="877"/>
      <c r="EGX23" s="877"/>
      <c r="EGY23" s="877"/>
      <c r="EGZ23" s="877"/>
      <c r="EHA23" s="877"/>
      <c r="EHB23" s="877"/>
      <c r="EHC23" s="877"/>
      <c r="EHD23" s="877"/>
      <c r="EHE23" s="877"/>
      <c r="EHF23" s="877"/>
      <c r="EHG23" s="877"/>
      <c r="EHH23" s="877"/>
      <c r="EHI23" s="877"/>
      <c r="EHJ23" s="877"/>
      <c r="EHK23" s="877"/>
      <c r="EHL23" s="877"/>
      <c r="EHM23" s="877"/>
      <c r="EHN23" s="877"/>
      <c r="EHO23" s="877"/>
      <c r="EHP23" s="877"/>
      <c r="EHQ23" s="877"/>
      <c r="EHR23" s="877"/>
      <c r="EHS23" s="877"/>
      <c r="EHT23" s="877"/>
      <c r="EHU23" s="877"/>
      <c r="EHV23" s="877"/>
      <c r="EHW23" s="877"/>
      <c r="EHX23" s="877"/>
      <c r="EHY23" s="877"/>
      <c r="EHZ23" s="877"/>
      <c r="EIA23" s="877"/>
      <c r="EIB23" s="877"/>
      <c r="EIC23" s="877"/>
      <c r="EID23" s="877"/>
      <c r="EIE23" s="877"/>
      <c r="EIF23" s="877"/>
      <c r="EIG23" s="877"/>
      <c r="EIH23" s="877"/>
      <c r="EII23" s="877"/>
      <c r="EIJ23" s="877"/>
      <c r="EIK23" s="877"/>
      <c r="EIL23" s="877"/>
      <c r="EIM23" s="877"/>
      <c r="EIN23" s="877"/>
      <c r="EIO23" s="877"/>
      <c r="EIP23" s="877"/>
      <c r="EIQ23" s="877"/>
      <c r="EIR23" s="877"/>
      <c r="EIS23" s="877"/>
      <c r="EIT23" s="877"/>
      <c r="EIU23" s="877"/>
      <c r="EIV23" s="877"/>
      <c r="EIW23" s="877"/>
      <c r="EIX23" s="877"/>
      <c r="EIY23" s="877"/>
      <c r="EIZ23" s="877"/>
      <c r="EJA23" s="877"/>
      <c r="EJB23" s="877"/>
      <c r="EJC23" s="877"/>
      <c r="EJD23" s="877"/>
      <c r="EJE23" s="877"/>
      <c r="EJF23" s="877"/>
      <c r="EJG23" s="877"/>
      <c r="EJH23" s="877"/>
      <c r="EJI23" s="877"/>
      <c r="EJJ23" s="877"/>
      <c r="EJK23" s="877"/>
      <c r="EJL23" s="877"/>
      <c r="EJM23" s="877"/>
      <c r="EJN23" s="877"/>
      <c r="EJO23" s="877"/>
      <c r="EJP23" s="877"/>
      <c r="EJQ23" s="877"/>
      <c r="EJR23" s="877"/>
      <c r="EJS23" s="877"/>
      <c r="EJT23" s="877"/>
      <c r="EJU23" s="877"/>
      <c r="EJV23" s="877"/>
      <c r="EJW23" s="877"/>
      <c r="EJX23" s="877"/>
      <c r="EJY23" s="877"/>
      <c r="EJZ23" s="877"/>
      <c r="EKA23" s="877"/>
      <c r="EKB23" s="877"/>
      <c r="EKC23" s="877"/>
      <c r="EKD23" s="877"/>
      <c r="EKE23" s="877"/>
      <c r="EKF23" s="877"/>
      <c r="EKG23" s="877"/>
      <c r="EKH23" s="877"/>
      <c r="EKI23" s="877"/>
      <c r="EKJ23" s="877"/>
      <c r="EKK23" s="877"/>
      <c r="EKL23" s="877"/>
      <c r="EKM23" s="877"/>
      <c r="EKN23" s="877"/>
      <c r="EKO23" s="877"/>
      <c r="EKP23" s="877"/>
      <c r="EKQ23" s="877"/>
      <c r="EKR23" s="877"/>
      <c r="EKS23" s="877"/>
      <c r="EKT23" s="877"/>
      <c r="EKU23" s="877"/>
      <c r="EKV23" s="877"/>
      <c r="EKW23" s="877"/>
      <c r="EKX23" s="877"/>
      <c r="EKY23" s="877"/>
      <c r="EKZ23" s="877"/>
      <c r="ELA23" s="877"/>
      <c r="ELB23" s="877"/>
      <c r="ELC23" s="877"/>
      <c r="ELD23" s="877"/>
      <c r="ELE23" s="877"/>
      <c r="ELF23" s="877"/>
      <c r="ELG23" s="877"/>
      <c r="ELH23" s="877"/>
      <c r="ELI23" s="877"/>
      <c r="ELJ23" s="877"/>
      <c r="ELK23" s="877"/>
      <c r="ELL23" s="877"/>
      <c r="ELM23" s="877"/>
      <c r="ELN23" s="877"/>
      <c r="ELO23" s="877"/>
      <c r="ELP23" s="877"/>
      <c r="ELQ23" s="877"/>
      <c r="ELR23" s="877"/>
      <c r="ELS23" s="877"/>
      <c r="ELT23" s="877"/>
      <c r="ELU23" s="877"/>
      <c r="ELV23" s="877"/>
      <c r="ELW23" s="877"/>
      <c r="ELX23" s="877"/>
      <c r="ELY23" s="877"/>
      <c r="ELZ23" s="877"/>
      <c r="EMA23" s="877"/>
      <c r="EMB23" s="877"/>
      <c r="EMC23" s="877"/>
      <c r="EMD23" s="877"/>
      <c r="EME23" s="877"/>
      <c r="EMF23" s="877"/>
      <c r="EMG23" s="877"/>
      <c r="EMH23" s="877"/>
      <c r="EMI23" s="877"/>
      <c r="EMJ23" s="877"/>
      <c r="EMK23" s="877"/>
      <c r="EML23" s="877"/>
      <c r="EMM23" s="877"/>
      <c r="EMN23" s="877"/>
      <c r="EMO23" s="877"/>
      <c r="EMP23" s="877"/>
      <c r="EMQ23" s="877"/>
      <c r="EMR23" s="877"/>
      <c r="EMS23" s="877"/>
      <c r="EMT23" s="877"/>
      <c r="EMU23" s="877"/>
      <c r="EMV23" s="877"/>
      <c r="EMW23" s="877"/>
      <c r="EMX23" s="877"/>
      <c r="EMY23" s="877"/>
      <c r="EMZ23" s="877"/>
      <c r="ENA23" s="877"/>
      <c r="ENB23" s="877"/>
      <c r="ENC23" s="877"/>
      <c r="END23" s="877"/>
      <c r="ENE23" s="877"/>
      <c r="ENF23" s="877"/>
      <c r="ENG23" s="877"/>
      <c r="ENH23" s="877"/>
      <c r="ENI23" s="877"/>
      <c r="ENJ23" s="877"/>
      <c r="ENK23" s="877"/>
      <c r="ENL23" s="877"/>
      <c r="ENM23" s="877"/>
      <c r="ENN23" s="877"/>
      <c r="ENO23" s="877"/>
      <c r="ENP23" s="877"/>
      <c r="ENQ23" s="877"/>
      <c r="ENR23" s="877"/>
      <c r="ENS23" s="877"/>
      <c r="ENT23" s="877"/>
      <c r="ENU23" s="877"/>
      <c r="ENV23" s="877"/>
      <c r="ENW23" s="877"/>
      <c r="ENX23" s="877"/>
      <c r="ENY23" s="877"/>
      <c r="ENZ23" s="877"/>
      <c r="EOA23" s="877"/>
      <c r="EOB23" s="877"/>
      <c r="EOC23" s="877"/>
      <c r="EOD23" s="877"/>
      <c r="EOE23" s="877"/>
      <c r="EOF23" s="877"/>
      <c r="EOG23" s="877"/>
      <c r="EOH23" s="877"/>
      <c r="EOI23" s="877"/>
      <c r="EOJ23" s="877"/>
      <c r="EOK23" s="877"/>
      <c r="EOL23" s="877"/>
      <c r="EOM23" s="877"/>
      <c r="EON23" s="877"/>
      <c r="EOO23" s="877"/>
      <c r="EOP23" s="877"/>
      <c r="EOQ23" s="877"/>
      <c r="EOR23" s="877"/>
      <c r="EOS23" s="877"/>
      <c r="EOT23" s="877"/>
      <c r="EOU23" s="877"/>
      <c r="EOV23" s="877"/>
      <c r="EOW23" s="877"/>
      <c r="EOX23" s="877"/>
      <c r="EOY23" s="877"/>
      <c r="EOZ23" s="877"/>
      <c r="EPA23" s="877"/>
      <c r="EPB23" s="877"/>
      <c r="EPC23" s="877"/>
      <c r="EPD23" s="877"/>
      <c r="EPE23" s="877"/>
      <c r="EPF23" s="877"/>
      <c r="EPG23" s="877"/>
      <c r="EPH23" s="877"/>
      <c r="EPI23" s="877"/>
      <c r="EPJ23" s="877"/>
      <c r="EPK23" s="877"/>
      <c r="EPL23" s="877"/>
      <c r="EPM23" s="877"/>
      <c r="EPN23" s="877"/>
      <c r="EPO23" s="877"/>
      <c r="EPP23" s="877"/>
      <c r="EPQ23" s="877"/>
      <c r="EPR23" s="877"/>
      <c r="EPS23" s="877"/>
      <c r="EPT23" s="877"/>
      <c r="EPU23" s="877"/>
      <c r="EPV23" s="877"/>
      <c r="EPW23" s="877"/>
      <c r="EPX23" s="877"/>
      <c r="EPY23" s="877"/>
      <c r="EPZ23" s="877"/>
      <c r="EQA23" s="877"/>
      <c r="EQB23" s="877"/>
      <c r="EQC23" s="877"/>
      <c r="EQD23" s="877"/>
      <c r="EQE23" s="877"/>
      <c r="EQF23" s="877"/>
      <c r="EQG23" s="877"/>
      <c r="EQH23" s="877"/>
      <c r="EQI23" s="877"/>
      <c r="EQJ23" s="877"/>
      <c r="EQK23" s="877"/>
      <c r="EQL23" s="877"/>
      <c r="EQM23" s="877"/>
      <c r="EQN23" s="877"/>
      <c r="EQO23" s="877"/>
      <c r="EQP23" s="877"/>
      <c r="EQQ23" s="877"/>
      <c r="EQR23" s="877"/>
      <c r="EQS23" s="877"/>
      <c r="EQT23" s="877"/>
      <c r="EQU23" s="877"/>
      <c r="EQV23" s="877"/>
      <c r="EQW23" s="877"/>
      <c r="EQX23" s="877"/>
      <c r="EQY23" s="877"/>
      <c r="EQZ23" s="877"/>
      <c r="ERA23" s="877"/>
      <c r="ERB23" s="877"/>
      <c r="ERC23" s="877"/>
      <c r="ERD23" s="877"/>
      <c r="ERE23" s="877"/>
      <c r="ERF23" s="877"/>
      <c r="ERG23" s="877"/>
      <c r="ERH23" s="877"/>
      <c r="ERI23" s="877"/>
      <c r="ERJ23" s="877"/>
      <c r="ERK23" s="877"/>
      <c r="ERL23" s="877"/>
      <c r="ERM23" s="877"/>
      <c r="ERN23" s="877"/>
      <c r="ERO23" s="877"/>
      <c r="ERP23" s="877"/>
      <c r="ERQ23" s="877"/>
      <c r="ERR23" s="877"/>
      <c r="ERS23" s="877"/>
      <c r="ERT23" s="877"/>
      <c r="ERU23" s="877"/>
      <c r="ERV23" s="877"/>
      <c r="ERW23" s="877"/>
      <c r="ERX23" s="877"/>
      <c r="ERY23" s="877"/>
      <c r="ERZ23" s="877"/>
      <c r="ESA23" s="877"/>
      <c r="ESB23" s="877"/>
      <c r="ESC23" s="877"/>
      <c r="ESD23" s="877"/>
      <c r="ESE23" s="877"/>
      <c r="ESF23" s="877"/>
      <c r="ESG23" s="877"/>
      <c r="ESH23" s="877"/>
      <c r="ESI23" s="877"/>
      <c r="ESJ23" s="877"/>
      <c r="ESK23" s="877"/>
      <c r="ESL23" s="877"/>
      <c r="ESM23" s="877"/>
      <c r="ESN23" s="877"/>
      <c r="ESO23" s="877"/>
      <c r="ESP23" s="877"/>
      <c r="ESQ23" s="877"/>
      <c r="ESR23" s="877"/>
      <c r="ESS23" s="877"/>
      <c r="EST23" s="877"/>
      <c r="ESU23" s="877"/>
      <c r="ESV23" s="877"/>
      <c r="ESW23" s="877"/>
      <c r="ESX23" s="877"/>
      <c r="ESY23" s="877"/>
      <c r="ESZ23" s="877"/>
      <c r="ETA23" s="877"/>
      <c r="ETB23" s="877"/>
      <c r="ETC23" s="877"/>
      <c r="ETD23" s="877"/>
      <c r="ETE23" s="877"/>
      <c r="ETF23" s="877"/>
      <c r="ETG23" s="877"/>
      <c r="ETH23" s="877"/>
      <c r="ETI23" s="877"/>
      <c r="ETJ23" s="877"/>
      <c r="ETK23" s="877"/>
      <c r="ETL23" s="877"/>
      <c r="ETM23" s="877"/>
      <c r="ETN23" s="877"/>
      <c r="ETO23" s="877"/>
      <c r="ETP23" s="877"/>
      <c r="ETQ23" s="877"/>
      <c r="ETR23" s="877"/>
      <c r="ETS23" s="877"/>
      <c r="ETT23" s="877"/>
      <c r="ETU23" s="877"/>
      <c r="ETV23" s="877"/>
      <c r="ETW23" s="877"/>
      <c r="ETX23" s="877"/>
      <c r="ETY23" s="877"/>
      <c r="ETZ23" s="877"/>
      <c r="EUA23" s="877"/>
      <c r="EUB23" s="877"/>
      <c r="EUC23" s="877"/>
      <c r="EUD23" s="877"/>
      <c r="EUE23" s="877"/>
      <c r="EUF23" s="877"/>
      <c r="EUG23" s="877"/>
      <c r="EUH23" s="877"/>
      <c r="EUI23" s="877"/>
      <c r="EUJ23" s="877"/>
      <c r="EUK23" s="877"/>
      <c r="EUL23" s="877"/>
      <c r="EUM23" s="877"/>
      <c r="EUN23" s="877"/>
      <c r="EUO23" s="877"/>
      <c r="EUP23" s="877"/>
      <c r="EUQ23" s="877"/>
      <c r="EUR23" s="877"/>
      <c r="EUS23" s="877"/>
      <c r="EUT23" s="877"/>
      <c r="EUU23" s="877"/>
      <c r="EUV23" s="877"/>
      <c r="EUW23" s="877"/>
      <c r="EUX23" s="877"/>
      <c r="EUY23" s="877"/>
      <c r="EUZ23" s="877"/>
      <c r="EVA23" s="877"/>
      <c r="EVB23" s="877"/>
      <c r="EVC23" s="877"/>
      <c r="EVD23" s="877"/>
      <c r="EVE23" s="877"/>
      <c r="EVF23" s="877"/>
      <c r="EVG23" s="877"/>
      <c r="EVH23" s="877"/>
      <c r="EVI23" s="877"/>
      <c r="EVJ23" s="877"/>
      <c r="EVK23" s="877"/>
      <c r="EVL23" s="877"/>
      <c r="EVM23" s="877"/>
      <c r="EVN23" s="877"/>
      <c r="EVO23" s="877"/>
      <c r="EVP23" s="877"/>
      <c r="EVQ23" s="877"/>
      <c r="EVR23" s="877"/>
      <c r="EVS23" s="877"/>
      <c r="EVT23" s="877"/>
      <c r="EVU23" s="877"/>
      <c r="EVV23" s="877"/>
      <c r="EVW23" s="877"/>
      <c r="EVX23" s="877"/>
      <c r="EVY23" s="877"/>
      <c r="EVZ23" s="877"/>
      <c r="EWA23" s="877"/>
      <c r="EWB23" s="877"/>
      <c r="EWC23" s="877"/>
      <c r="EWD23" s="877"/>
      <c r="EWE23" s="877"/>
      <c r="EWF23" s="877"/>
      <c r="EWG23" s="877"/>
      <c r="EWH23" s="877"/>
      <c r="EWI23" s="877"/>
      <c r="EWJ23" s="877"/>
      <c r="EWK23" s="877"/>
      <c r="EWL23" s="877"/>
      <c r="EWM23" s="877"/>
      <c r="EWN23" s="877"/>
      <c r="EWO23" s="877"/>
      <c r="EWP23" s="877"/>
      <c r="EWQ23" s="877"/>
      <c r="EWR23" s="877"/>
      <c r="EWS23" s="877"/>
      <c r="EWT23" s="877"/>
      <c r="EWU23" s="877"/>
      <c r="EWV23" s="877"/>
      <c r="EWW23" s="877"/>
      <c r="EWX23" s="877"/>
      <c r="EWY23" s="877"/>
      <c r="EWZ23" s="877"/>
      <c r="EXA23" s="877"/>
      <c r="EXB23" s="877"/>
      <c r="EXC23" s="877"/>
      <c r="EXD23" s="877"/>
      <c r="EXE23" s="877"/>
      <c r="EXF23" s="877"/>
      <c r="EXG23" s="877"/>
      <c r="EXH23" s="877"/>
      <c r="EXI23" s="877"/>
      <c r="EXJ23" s="877"/>
      <c r="EXK23" s="877"/>
      <c r="EXL23" s="877"/>
      <c r="EXM23" s="877"/>
      <c r="EXN23" s="877"/>
      <c r="EXO23" s="877"/>
      <c r="EXP23" s="877"/>
      <c r="EXQ23" s="877"/>
      <c r="EXR23" s="877"/>
      <c r="EXS23" s="877"/>
      <c r="EXT23" s="877"/>
      <c r="EXU23" s="877"/>
      <c r="EXV23" s="877"/>
      <c r="EXW23" s="877"/>
      <c r="EXX23" s="877"/>
      <c r="EXY23" s="877"/>
      <c r="EXZ23" s="877"/>
      <c r="EYA23" s="877"/>
      <c r="EYB23" s="877"/>
      <c r="EYC23" s="877"/>
      <c r="EYD23" s="877"/>
      <c r="EYE23" s="877"/>
      <c r="EYF23" s="877"/>
      <c r="EYG23" s="877"/>
      <c r="EYH23" s="877"/>
      <c r="EYI23" s="877"/>
      <c r="EYJ23" s="877"/>
      <c r="EYK23" s="877"/>
      <c r="EYL23" s="877"/>
      <c r="EYM23" s="877"/>
      <c r="EYN23" s="877"/>
      <c r="EYO23" s="877"/>
      <c r="EYP23" s="877"/>
      <c r="EYQ23" s="877"/>
      <c r="EYR23" s="877"/>
      <c r="EYS23" s="877"/>
      <c r="EYT23" s="877"/>
      <c r="EYU23" s="877"/>
      <c r="EYV23" s="877"/>
      <c r="EYW23" s="877"/>
      <c r="EYX23" s="877"/>
      <c r="EYY23" s="877"/>
      <c r="EYZ23" s="877"/>
      <c r="EZA23" s="877"/>
      <c r="EZB23" s="877"/>
      <c r="EZC23" s="877"/>
      <c r="EZD23" s="877"/>
      <c r="EZE23" s="877"/>
      <c r="EZF23" s="877"/>
      <c r="EZG23" s="877"/>
      <c r="EZH23" s="877"/>
      <c r="EZI23" s="877"/>
      <c r="EZJ23" s="877"/>
      <c r="EZK23" s="877"/>
      <c r="EZL23" s="877"/>
      <c r="EZM23" s="877"/>
      <c r="EZN23" s="877"/>
      <c r="EZO23" s="877"/>
      <c r="EZP23" s="877"/>
      <c r="EZQ23" s="877"/>
      <c r="EZR23" s="877"/>
      <c r="EZS23" s="877"/>
      <c r="EZT23" s="877"/>
      <c r="EZU23" s="877"/>
      <c r="EZV23" s="877"/>
      <c r="EZW23" s="877"/>
      <c r="EZX23" s="877"/>
      <c r="EZY23" s="877"/>
      <c r="EZZ23" s="877"/>
      <c r="FAA23" s="877"/>
      <c r="FAB23" s="877"/>
      <c r="FAC23" s="877"/>
      <c r="FAD23" s="877"/>
      <c r="FAE23" s="877"/>
      <c r="FAF23" s="877"/>
      <c r="FAG23" s="877"/>
      <c r="FAH23" s="877"/>
      <c r="FAI23" s="877"/>
      <c r="FAJ23" s="877"/>
      <c r="FAK23" s="877"/>
      <c r="FAL23" s="877"/>
      <c r="FAM23" s="877"/>
      <c r="FAN23" s="877"/>
      <c r="FAO23" s="877"/>
      <c r="FAP23" s="877"/>
      <c r="FAQ23" s="877"/>
      <c r="FAR23" s="877"/>
      <c r="FAS23" s="877"/>
      <c r="FAT23" s="877"/>
      <c r="FAU23" s="877"/>
      <c r="FAV23" s="877"/>
      <c r="FAW23" s="877"/>
      <c r="FAX23" s="877"/>
      <c r="FAY23" s="877"/>
      <c r="FAZ23" s="877"/>
      <c r="FBA23" s="877"/>
      <c r="FBB23" s="877"/>
      <c r="FBC23" s="877"/>
      <c r="FBD23" s="877"/>
      <c r="FBE23" s="877"/>
      <c r="FBF23" s="877"/>
      <c r="FBG23" s="877"/>
      <c r="FBH23" s="877"/>
      <c r="FBI23" s="877"/>
      <c r="FBJ23" s="877"/>
      <c r="FBK23" s="877"/>
      <c r="FBL23" s="877"/>
      <c r="FBM23" s="877"/>
      <c r="FBN23" s="877"/>
      <c r="FBO23" s="877"/>
      <c r="FBP23" s="877"/>
      <c r="FBQ23" s="877"/>
      <c r="FBR23" s="877"/>
      <c r="FBS23" s="877"/>
      <c r="FBT23" s="877"/>
      <c r="FBU23" s="877"/>
      <c r="FBV23" s="877"/>
      <c r="FBW23" s="877"/>
      <c r="FBX23" s="877"/>
      <c r="FBY23" s="877"/>
      <c r="FBZ23" s="877"/>
      <c r="FCA23" s="877"/>
      <c r="FCB23" s="877"/>
      <c r="FCC23" s="877"/>
      <c r="FCD23" s="877"/>
      <c r="FCE23" s="877"/>
      <c r="FCF23" s="877"/>
      <c r="FCG23" s="877"/>
      <c r="FCH23" s="877"/>
      <c r="FCI23" s="877"/>
      <c r="FCJ23" s="877"/>
      <c r="FCK23" s="877"/>
      <c r="FCL23" s="877"/>
      <c r="FCM23" s="877"/>
      <c r="FCN23" s="877"/>
      <c r="FCO23" s="877"/>
      <c r="FCP23" s="877"/>
      <c r="FCQ23" s="877"/>
      <c r="FCR23" s="877"/>
      <c r="FCS23" s="877"/>
      <c r="FCT23" s="877"/>
      <c r="FCU23" s="877"/>
      <c r="FCV23" s="877"/>
      <c r="FCW23" s="877"/>
      <c r="FCX23" s="877"/>
      <c r="FCY23" s="877"/>
      <c r="FCZ23" s="877"/>
      <c r="FDA23" s="877"/>
      <c r="FDB23" s="877"/>
      <c r="FDC23" s="877"/>
      <c r="FDD23" s="877"/>
      <c r="FDE23" s="877"/>
      <c r="FDF23" s="877"/>
      <c r="FDG23" s="877"/>
      <c r="FDH23" s="877"/>
      <c r="FDI23" s="877"/>
      <c r="FDJ23" s="877"/>
      <c r="FDK23" s="877"/>
      <c r="FDL23" s="877"/>
      <c r="FDM23" s="877"/>
      <c r="FDN23" s="877"/>
      <c r="FDO23" s="877"/>
      <c r="FDP23" s="877"/>
      <c r="FDQ23" s="877"/>
      <c r="FDR23" s="877"/>
      <c r="FDS23" s="877"/>
      <c r="FDT23" s="877"/>
      <c r="FDU23" s="877"/>
      <c r="FDV23" s="877"/>
      <c r="FDW23" s="877"/>
      <c r="FDX23" s="877"/>
      <c r="FDY23" s="877"/>
      <c r="FDZ23" s="877"/>
      <c r="FEA23" s="877"/>
      <c r="FEB23" s="877"/>
      <c r="FEC23" s="877"/>
      <c r="FED23" s="877"/>
      <c r="FEE23" s="877"/>
      <c r="FEF23" s="877"/>
      <c r="FEG23" s="877"/>
      <c r="FEH23" s="877"/>
      <c r="FEI23" s="877"/>
      <c r="FEJ23" s="877"/>
      <c r="FEK23" s="877"/>
      <c r="FEL23" s="877"/>
      <c r="FEM23" s="877"/>
      <c r="FEN23" s="877"/>
      <c r="FEO23" s="877"/>
      <c r="FEP23" s="877"/>
      <c r="FEQ23" s="877"/>
      <c r="FER23" s="877"/>
      <c r="FES23" s="877"/>
      <c r="FET23" s="877"/>
      <c r="FEU23" s="877"/>
      <c r="FEV23" s="877"/>
      <c r="FEW23" s="877"/>
      <c r="FEX23" s="877"/>
      <c r="FEY23" s="877"/>
      <c r="FEZ23" s="877"/>
      <c r="FFA23" s="877"/>
      <c r="FFB23" s="877"/>
      <c r="FFC23" s="877"/>
      <c r="FFD23" s="877"/>
      <c r="FFE23" s="877"/>
      <c r="FFF23" s="877"/>
      <c r="FFG23" s="877"/>
      <c r="FFH23" s="877"/>
      <c r="FFI23" s="877"/>
      <c r="FFJ23" s="877"/>
      <c r="FFK23" s="877"/>
      <c r="FFL23" s="877"/>
      <c r="FFM23" s="877"/>
      <c r="FFN23" s="877"/>
      <c r="FFO23" s="877"/>
      <c r="FFP23" s="877"/>
      <c r="FFQ23" s="877"/>
      <c r="FFR23" s="877"/>
      <c r="FFS23" s="877"/>
      <c r="FFT23" s="877"/>
      <c r="FFU23" s="877"/>
      <c r="FFV23" s="877"/>
      <c r="FFW23" s="877"/>
      <c r="FFX23" s="877"/>
      <c r="FFY23" s="877"/>
      <c r="FFZ23" s="877"/>
      <c r="FGA23" s="877"/>
      <c r="FGB23" s="877"/>
      <c r="FGC23" s="877"/>
      <c r="FGD23" s="877"/>
      <c r="FGE23" s="877"/>
      <c r="FGF23" s="877"/>
      <c r="FGG23" s="877"/>
      <c r="FGH23" s="877"/>
      <c r="FGI23" s="877"/>
      <c r="FGJ23" s="877"/>
      <c r="FGK23" s="877"/>
      <c r="FGL23" s="877"/>
      <c r="FGM23" s="877"/>
      <c r="FGN23" s="877"/>
      <c r="FGO23" s="877"/>
      <c r="FGP23" s="877"/>
      <c r="FGQ23" s="877"/>
      <c r="FGR23" s="877"/>
      <c r="FGS23" s="877"/>
      <c r="FGT23" s="877"/>
      <c r="FGU23" s="877"/>
      <c r="FGV23" s="877"/>
      <c r="FGW23" s="877"/>
      <c r="FGX23" s="877"/>
      <c r="FGY23" s="877"/>
      <c r="FGZ23" s="877"/>
      <c r="FHA23" s="877"/>
      <c r="FHB23" s="877"/>
      <c r="FHC23" s="877"/>
      <c r="FHD23" s="877"/>
      <c r="FHE23" s="877"/>
      <c r="FHF23" s="877"/>
      <c r="FHG23" s="877"/>
      <c r="FHH23" s="877"/>
      <c r="FHI23" s="877"/>
      <c r="FHJ23" s="877"/>
      <c r="FHK23" s="877"/>
      <c r="FHL23" s="877"/>
      <c r="FHM23" s="877"/>
      <c r="FHN23" s="877"/>
      <c r="FHO23" s="877"/>
      <c r="FHP23" s="877"/>
      <c r="FHQ23" s="877"/>
      <c r="FHR23" s="877"/>
      <c r="FHS23" s="877"/>
      <c r="FHT23" s="877"/>
      <c r="FHU23" s="877"/>
      <c r="FHV23" s="877"/>
      <c r="FHW23" s="877"/>
      <c r="FHX23" s="877"/>
      <c r="FHY23" s="877"/>
      <c r="FHZ23" s="877"/>
      <c r="FIA23" s="877"/>
      <c r="FIB23" s="877"/>
      <c r="FIC23" s="877"/>
      <c r="FID23" s="877"/>
      <c r="FIE23" s="877"/>
      <c r="FIF23" s="877"/>
      <c r="FIG23" s="877"/>
      <c r="FIH23" s="877"/>
      <c r="FII23" s="877"/>
      <c r="FIJ23" s="877"/>
      <c r="FIK23" s="877"/>
      <c r="FIL23" s="877"/>
      <c r="FIM23" s="877"/>
      <c r="FIN23" s="877"/>
      <c r="FIO23" s="877"/>
      <c r="FIP23" s="877"/>
      <c r="FIQ23" s="877"/>
      <c r="FIR23" s="877"/>
      <c r="FIS23" s="877"/>
      <c r="FIT23" s="877"/>
      <c r="FIU23" s="877"/>
      <c r="FIV23" s="877"/>
      <c r="FIW23" s="877"/>
      <c r="FIX23" s="877"/>
      <c r="FIY23" s="877"/>
      <c r="FIZ23" s="877"/>
      <c r="FJA23" s="877"/>
      <c r="FJB23" s="877"/>
      <c r="FJC23" s="877"/>
      <c r="FJD23" s="877"/>
      <c r="FJE23" s="877"/>
      <c r="FJF23" s="877"/>
      <c r="FJG23" s="877"/>
      <c r="FJH23" s="877"/>
      <c r="FJI23" s="877"/>
      <c r="FJJ23" s="877"/>
      <c r="FJK23" s="877"/>
      <c r="FJL23" s="877"/>
      <c r="FJM23" s="877"/>
      <c r="FJN23" s="877"/>
      <c r="FJO23" s="877"/>
      <c r="FJP23" s="877"/>
      <c r="FJQ23" s="877"/>
      <c r="FJR23" s="877"/>
      <c r="FJS23" s="877"/>
      <c r="FJT23" s="877"/>
      <c r="FJU23" s="877"/>
      <c r="FJV23" s="877"/>
      <c r="FJW23" s="877"/>
      <c r="FJX23" s="877"/>
      <c r="FJY23" s="877"/>
      <c r="FJZ23" s="877"/>
      <c r="FKA23" s="877"/>
      <c r="FKB23" s="877"/>
      <c r="FKC23" s="877"/>
      <c r="FKD23" s="877"/>
      <c r="FKE23" s="877"/>
      <c r="FKF23" s="877"/>
      <c r="FKG23" s="877"/>
      <c r="FKH23" s="877"/>
      <c r="FKI23" s="877"/>
      <c r="FKJ23" s="877"/>
      <c r="FKK23" s="877"/>
      <c r="FKL23" s="877"/>
      <c r="FKM23" s="877"/>
      <c r="FKN23" s="877"/>
      <c r="FKO23" s="877"/>
      <c r="FKP23" s="877"/>
      <c r="FKQ23" s="877"/>
      <c r="FKR23" s="877"/>
      <c r="FKS23" s="877"/>
      <c r="FKT23" s="877"/>
      <c r="FKU23" s="877"/>
      <c r="FKV23" s="877"/>
      <c r="FKW23" s="877"/>
      <c r="FKX23" s="877"/>
      <c r="FKY23" s="877"/>
      <c r="FKZ23" s="877"/>
      <c r="FLA23" s="877"/>
      <c r="FLB23" s="877"/>
      <c r="FLC23" s="877"/>
      <c r="FLD23" s="877"/>
      <c r="FLE23" s="877"/>
      <c r="FLF23" s="877"/>
      <c r="FLG23" s="877"/>
      <c r="FLH23" s="877"/>
      <c r="FLI23" s="877"/>
      <c r="FLJ23" s="877"/>
      <c r="FLK23" s="877"/>
      <c r="FLL23" s="877"/>
      <c r="FLM23" s="877"/>
      <c r="FLN23" s="877"/>
      <c r="FLO23" s="877"/>
      <c r="FLP23" s="877"/>
      <c r="FLQ23" s="877"/>
      <c r="FLR23" s="877"/>
      <c r="FLS23" s="877"/>
      <c r="FLT23" s="877"/>
      <c r="FLU23" s="877"/>
      <c r="FLV23" s="877"/>
      <c r="FLW23" s="877"/>
      <c r="FLX23" s="877"/>
      <c r="FLY23" s="877"/>
      <c r="FLZ23" s="877"/>
      <c r="FMA23" s="877"/>
      <c r="FMB23" s="877"/>
      <c r="FMC23" s="877"/>
      <c r="FMD23" s="877"/>
      <c r="FME23" s="877"/>
      <c r="FMF23" s="877"/>
      <c r="FMG23" s="877"/>
      <c r="FMH23" s="877"/>
      <c r="FMI23" s="877"/>
      <c r="FMJ23" s="877"/>
      <c r="FMK23" s="877"/>
      <c r="FML23" s="877"/>
      <c r="FMM23" s="877"/>
      <c r="FMN23" s="877"/>
      <c r="FMO23" s="877"/>
      <c r="FMP23" s="877"/>
      <c r="FMQ23" s="877"/>
      <c r="FMR23" s="877"/>
      <c r="FMS23" s="877"/>
      <c r="FMT23" s="877"/>
      <c r="FMU23" s="877"/>
      <c r="FMV23" s="877"/>
      <c r="FMW23" s="877"/>
      <c r="FMX23" s="877"/>
      <c r="FMY23" s="877"/>
      <c r="FMZ23" s="877"/>
      <c r="FNA23" s="877"/>
      <c r="FNB23" s="877"/>
      <c r="FNC23" s="877"/>
      <c r="FND23" s="877"/>
      <c r="FNE23" s="877"/>
      <c r="FNF23" s="877"/>
      <c r="FNG23" s="877"/>
      <c r="FNH23" s="877"/>
      <c r="FNI23" s="877"/>
      <c r="FNJ23" s="877"/>
      <c r="FNK23" s="877"/>
      <c r="FNL23" s="877"/>
      <c r="FNM23" s="877"/>
      <c r="FNN23" s="877"/>
      <c r="FNO23" s="877"/>
      <c r="FNP23" s="877"/>
      <c r="FNQ23" s="877"/>
      <c r="FNR23" s="877"/>
      <c r="FNS23" s="877"/>
      <c r="FNT23" s="877"/>
      <c r="FNU23" s="877"/>
      <c r="FNV23" s="877"/>
      <c r="FNW23" s="877"/>
      <c r="FNX23" s="877"/>
      <c r="FNY23" s="877"/>
      <c r="FNZ23" s="877"/>
      <c r="FOA23" s="877"/>
      <c r="FOB23" s="877"/>
      <c r="FOC23" s="877"/>
      <c r="FOD23" s="877"/>
      <c r="FOE23" s="877"/>
      <c r="FOF23" s="877"/>
      <c r="FOG23" s="877"/>
      <c r="FOH23" s="877"/>
      <c r="FOI23" s="877"/>
      <c r="FOJ23" s="877"/>
      <c r="FOK23" s="877"/>
      <c r="FOL23" s="877"/>
      <c r="FOM23" s="877"/>
      <c r="FON23" s="877"/>
      <c r="FOO23" s="877"/>
      <c r="FOP23" s="877"/>
      <c r="FOQ23" s="877"/>
      <c r="FOR23" s="877"/>
      <c r="FOS23" s="877"/>
      <c r="FOT23" s="877"/>
      <c r="FOU23" s="877"/>
      <c r="FOV23" s="877"/>
      <c r="FOW23" s="877"/>
      <c r="FOX23" s="877"/>
      <c r="FOY23" s="877"/>
      <c r="FOZ23" s="877"/>
      <c r="FPA23" s="877"/>
      <c r="FPB23" s="877"/>
      <c r="FPC23" s="877"/>
      <c r="FPD23" s="877"/>
      <c r="FPE23" s="877"/>
      <c r="FPF23" s="877"/>
      <c r="FPG23" s="877"/>
      <c r="FPH23" s="877"/>
      <c r="FPI23" s="877"/>
      <c r="FPJ23" s="877"/>
      <c r="FPK23" s="877"/>
      <c r="FPL23" s="877"/>
      <c r="FPM23" s="877"/>
      <c r="FPN23" s="877"/>
      <c r="FPO23" s="877"/>
      <c r="FPP23" s="877"/>
      <c r="FPQ23" s="877"/>
      <c r="FPR23" s="877"/>
      <c r="FPS23" s="877"/>
      <c r="FPT23" s="877"/>
      <c r="FPU23" s="877"/>
      <c r="FPV23" s="877"/>
      <c r="FPW23" s="877"/>
      <c r="FPX23" s="877"/>
      <c r="FPY23" s="877"/>
      <c r="FPZ23" s="877"/>
      <c r="FQA23" s="877"/>
      <c r="FQB23" s="877"/>
      <c r="FQC23" s="877"/>
      <c r="FQD23" s="877"/>
      <c r="FQE23" s="877"/>
      <c r="FQF23" s="877"/>
      <c r="FQG23" s="877"/>
      <c r="FQH23" s="877"/>
      <c r="FQI23" s="877"/>
      <c r="FQJ23" s="877"/>
      <c r="FQK23" s="877"/>
      <c r="FQL23" s="877"/>
      <c r="FQM23" s="877"/>
      <c r="FQN23" s="877"/>
      <c r="FQO23" s="877"/>
      <c r="FQP23" s="877"/>
      <c r="FQQ23" s="877"/>
      <c r="FQR23" s="877"/>
      <c r="FQS23" s="877"/>
      <c r="FQT23" s="877"/>
      <c r="FQU23" s="877"/>
      <c r="FQV23" s="877"/>
      <c r="FQW23" s="877"/>
      <c r="FQX23" s="877"/>
      <c r="FQY23" s="877"/>
      <c r="FQZ23" s="877"/>
      <c r="FRA23" s="877"/>
      <c r="FRB23" s="877"/>
      <c r="FRC23" s="877"/>
      <c r="FRD23" s="877"/>
      <c r="FRE23" s="877"/>
      <c r="FRF23" s="877"/>
      <c r="FRG23" s="877"/>
      <c r="FRH23" s="877"/>
      <c r="FRI23" s="877"/>
      <c r="FRJ23" s="877"/>
      <c r="FRK23" s="877"/>
      <c r="FRL23" s="877"/>
      <c r="FRM23" s="877"/>
      <c r="FRN23" s="877"/>
      <c r="FRO23" s="877"/>
      <c r="FRP23" s="877"/>
      <c r="FRQ23" s="877"/>
      <c r="FRR23" s="877"/>
      <c r="FRS23" s="877"/>
      <c r="FRT23" s="877"/>
      <c r="FRU23" s="877"/>
      <c r="FRV23" s="877"/>
      <c r="FRW23" s="877"/>
      <c r="FRX23" s="877"/>
      <c r="FRY23" s="877"/>
      <c r="FRZ23" s="877"/>
      <c r="FSA23" s="877"/>
      <c r="FSB23" s="877"/>
      <c r="FSC23" s="877"/>
      <c r="FSD23" s="877"/>
      <c r="FSE23" s="877"/>
      <c r="FSF23" s="877"/>
      <c r="FSG23" s="877"/>
      <c r="FSH23" s="877"/>
      <c r="FSI23" s="877"/>
      <c r="FSJ23" s="877"/>
      <c r="FSK23" s="877"/>
      <c r="FSL23" s="877"/>
      <c r="FSM23" s="877"/>
      <c r="FSN23" s="877"/>
      <c r="FSO23" s="877"/>
      <c r="FSP23" s="877"/>
      <c r="FSQ23" s="877"/>
      <c r="FSR23" s="877"/>
      <c r="FSS23" s="877"/>
      <c r="FST23" s="877"/>
      <c r="FSU23" s="877"/>
      <c r="FSV23" s="877"/>
      <c r="FSW23" s="877"/>
      <c r="FSX23" s="877"/>
      <c r="FSY23" s="877"/>
      <c r="FSZ23" s="877"/>
      <c r="FTA23" s="877"/>
      <c r="FTB23" s="877"/>
      <c r="FTC23" s="877"/>
      <c r="FTD23" s="877"/>
      <c r="FTE23" s="877"/>
      <c r="FTF23" s="877"/>
      <c r="FTG23" s="877"/>
      <c r="FTH23" s="877"/>
      <c r="FTI23" s="877"/>
      <c r="FTJ23" s="877"/>
      <c r="FTK23" s="877"/>
      <c r="FTL23" s="877"/>
      <c r="FTM23" s="877"/>
      <c r="FTN23" s="877"/>
      <c r="FTO23" s="877"/>
      <c r="FTP23" s="877"/>
      <c r="FTQ23" s="877"/>
      <c r="FTR23" s="877"/>
      <c r="FTS23" s="877"/>
      <c r="FTT23" s="877"/>
      <c r="FTU23" s="877"/>
      <c r="FTV23" s="877"/>
      <c r="FTW23" s="877"/>
      <c r="FTX23" s="877"/>
      <c r="FTY23" s="877"/>
      <c r="FTZ23" s="877"/>
      <c r="FUA23" s="877"/>
      <c r="FUB23" s="877"/>
      <c r="FUC23" s="877"/>
      <c r="FUD23" s="877"/>
      <c r="FUE23" s="877"/>
      <c r="FUF23" s="877"/>
      <c r="FUG23" s="877"/>
      <c r="FUH23" s="877"/>
      <c r="FUI23" s="877"/>
      <c r="FUJ23" s="877"/>
      <c r="FUK23" s="877"/>
      <c r="FUL23" s="877"/>
      <c r="FUM23" s="877"/>
      <c r="FUN23" s="877"/>
      <c r="FUO23" s="877"/>
      <c r="FUP23" s="877"/>
      <c r="FUQ23" s="877"/>
      <c r="FUR23" s="877"/>
      <c r="FUS23" s="877"/>
      <c r="FUT23" s="877"/>
      <c r="FUU23" s="877"/>
      <c r="FUV23" s="877"/>
      <c r="FUW23" s="877"/>
      <c r="FUX23" s="877"/>
      <c r="FUY23" s="877"/>
      <c r="FUZ23" s="877"/>
      <c r="FVA23" s="877"/>
      <c r="FVB23" s="877"/>
      <c r="FVC23" s="877"/>
      <c r="FVD23" s="877"/>
      <c r="FVE23" s="877"/>
      <c r="FVF23" s="877"/>
      <c r="FVG23" s="877"/>
      <c r="FVH23" s="877"/>
      <c r="FVI23" s="877"/>
      <c r="FVJ23" s="877"/>
      <c r="FVK23" s="877"/>
      <c r="FVL23" s="877"/>
      <c r="FVM23" s="877"/>
      <c r="FVN23" s="877"/>
      <c r="FVO23" s="877"/>
      <c r="FVP23" s="877"/>
      <c r="FVQ23" s="877"/>
      <c r="FVR23" s="877"/>
      <c r="FVS23" s="877"/>
      <c r="FVT23" s="877"/>
      <c r="FVU23" s="877"/>
      <c r="FVV23" s="877"/>
      <c r="FVW23" s="877"/>
      <c r="FVX23" s="877"/>
      <c r="FVY23" s="877"/>
      <c r="FVZ23" s="877"/>
      <c r="FWA23" s="877"/>
      <c r="FWB23" s="877"/>
      <c r="FWC23" s="877"/>
      <c r="FWD23" s="877"/>
      <c r="FWE23" s="877"/>
      <c r="FWF23" s="877"/>
      <c r="FWG23" s="877"/>
      <c r="FWH23" s="877"/>
      <c r="FWI23" s="877"/>
      <c r="FWJ23" s="877"/>
      <c r="FWK23" s="877"/>
      <c r="FWL23" s="877"/>
      <c r="FWM23" s="877"/>
      <c r="FWN23" s="877"/>
      <c r="FWO23" s="877"/>
      <c r="FWP23" s="877"/>
      <c r="FWQ23" s="877"/>
      <c r="FWR23" s="877"/>
      <c r="FWS23" s="877"/>
      <c r="FWT23" s="877"/>
      <c r="FWU23" s="877"/>
      <c r="FWV23" s="877"/>
      <c r="FWW23" s="877"/>
      <c r="FWX23" s="877"/>
      <c r="FWY23" s="877"/>
      <c r="FWZ23" s="877"/>
      <c r="FXA23" s="877"/>
      <c r="FXB23" s="877"/>
      <c r="FXC23" s="877"/>
      <c r="FXD23" s="877"/>
      <c r="FXE23" s="877"/>
      <c r="FXF23" s="877"/>
      <c r="FXG23" s="877"/>
      <c r="FXH23" s="877"/>
      <c r="FXI23" s="877"/>
      <c r="FXJ23" s="877"/>
      <c r="FXK23" s="877"/>
      <c r="FXL23" s="877"/>
      <c r="FXM23" s="877"/>
      <c r="FXN23" s="877"/>
      <c r="FXO23" s="877"/>
      <c r="FXP23" s="877"/>
      <c r="FXQ23" s="877"/>
      <c r="FXR23" s="877"/>
      <c r="FXS23" s="877"/>
      <c r="FXT23" s="877"/>
      <c r="FXU23" s="877"/>
      <c r="FXV23" s="877"/>
      <c r="FXW23" s="877"/>
      <c r="FXX23" s="877"/>
      <c r="FXY23" s="877"/>
      <c r="FXZ23" s="877"/>
      <c r="FYA23" s="877"/>
      <c r="FYB23" s="877"/>
      <c r="FYC23" s="877"/>
      <c r="FYD23" s="877"/>
      <c r="FYE23" s="877"/>
      <c r="FYF23" s="877"/>
      <c r="FYG23" s="877"/>
      <c r="FYH23" s="877"/>
      <c r="FYI23" s="877"/>
      <c r="FYJ23" s="877"/>
      <c r="FYK23" s="877"/>
      <c r="FYL23" s="877"/>
      <c r="FYM23" s="877"/>
      <c r="FYN23" s="877"/>
      <c r="FYO23" s="877"/>
      <c r="FYP23" s="877"/>
      <c r="FYQ23" s="877"/>
      <c r="FYR23" s="877"/>
      <c r="FYS23" s="877"/>
      <c r="FYT23" s="877"/>
      <c r="FYU23" s="877"/>
      <c r="FYV23" s="877"/>
      <c r="FYW23" s="877"/>
      <c r="FYX23" s="877"/>
      <c r="FYY23" s="877"/>
      <c r="FYZ23" s="877"/>
      <c r="FZA23" s="877"/>
      <c r="FZB23" s="877"/>
      <c r="FZC23" s="877"/>
      <c r="FZD23" s="877"/>
      <c r="FZE23" s="877"/>
      <c r="FZF23" s="877"/>
      <c r="FZG23" s="877"/>
      <c r="FZH23" s="877"/>
      <c r="FZI23" s="877"/>
      <c r="FZJ23" s="877"/>
      <c r="FZK23" s="877"/>
      <c r="FZL23" s="877"/>
      <c r="FZM23" s="877"/>
      <c r="FZN23" s="877"/>
      <c r="FZO23" s="877"/>
      <c r="FZP23" s="877"/>
      <c r="FZQ23" s="877"/>
      <c r="FZR23" s="877"/>
      <c r="FZS23" s="877"/>
      <c r="FZT23" s="877"/>
      <c r="FZU23" s="877"/>
      <c r="FZV23" s="877"/>
      <c r="FZW23" s="877"/>
      <c r="FZX23" s="877"/>
      <c r="FZY23" s="877"/>
      <c r="FZZ23" s="877"/>
      <c r="GAA23" s="877"/>
      <c r="GAB23" s="877"/>
      <c r="GAC23" s="877"/>
      <c r="GAD23" s="877"/>
      <c r="GAE23" s="877"/>
      <c r="GAF23" s="877"/>
      <c r="GAG23" s="877"/>
      <c r="GAH23" s="877"/>
      <c r="GAI23" s="877"/>
      <c r="GAJ23" s="877"/>
      <c r="GAK23" s="877"/>
      <c r="GAL23" s="877"/>
      <c r="GAM23" s="877"/>
      <c r="GAN23" s="877"/>
      <c r="GAO23" s="877"/>
      <c r="GAP23" s="877"/>
      <c r="GAQ23" s="877"/>
      <c r="GAR23" s="877"/>
      <c r="GAS23" s="877"/>
      <c r="GAT23" s="877"/>
      <c r="GAU23" s="877"/>
      <c r="GAV23" s="877"/>
      <c r="GAW23" s="877"/>
      <c r="GAX23" s="877"/>
      <c r="GAY23" s="877"/>
      <c r="GAZ23" s="877"/>
      <c r="GBA23" s="877"/>
      <c r="GBB23" s="877"/>
      <c r="GBC23" s="877"/>
      <c r="GBD23" s="877"/>
      <c r="GBE23" s="877"/>
      <c r="GBF23" s="877"/>
      <c r="GBG23" s="877"/>
      <c r="GBH23" s="877"/>
      <c r="GBI23" s="877"/>
      <c r="GBJ23" s="877"/>
      <c r="GBK23" s="877"/>
      <c r="GBL23" s="877"/>
      <c r="GBM23" s="877"/>
      <c r="GBN23" s="877"/>
      <c r="GBO23" s="877"/>
      <c r="GBP23" s="877"/>
      <c r="GBQ23" s="877"/>
      <c r="GBR23" s="877"/>
      <c r="GBS23" s="877"/>
      <c r="GBT23" s="877"/>
      <c r="GBU23" s="877"/>
      <c r="GBV23" s="877"/>
      <c r="GBW23" s="877"/>
      <c r="GBX23" s="877"/>
      <c r="GBY23" s="877"/>
      <c r="GBZ23" s="877"/>
      <c r="GCA23" s="877"/>
      <c r="GCB23" s="877"/>
      <c r="GCC23" s="877"/>
      <c r="GCD23" s="877"/>
      <c r="GCE23" s="877"/>
      <c r="GCF23" s="877"/>
      <c r="GCG23" s="877"/>
      <c r="GCH23" s="877"/>
      <c r="GCI23" s="877"/>
      <c r="GCJ23" s="877"/>
      <c r="GCK23" s="877"/>
      <c r="GCL23" s="877"/>
      <c r="GCM23" s="877"/>
      <c r="GCN23" s="877"/>
      <c r="GCO23" s="877"/>
      <c r="GCP23" s="877"/>
      <c r="GCQ23" s="877"/>
      <c r="GCR23" s="877"/>
      <c r="GCS23" s="877"/>
      <c r="GCT23" s="877"/>
      <c r="GCU23" s="877"/>
      <c r="GCV23" s="877"/>
      <c r="GCW23" s="877"/>
      <c r="GCX23" s="877"/>
      <c r="GCY23" s="877"/>
      <c r="GCZ23" s="877"/>
      <c r="GDA23" s="877"/>
      <c r="GDB23" s="877"/>
      <c r="GDC23" s="877"/>
      <c r="GDD23" s="877"/>
      <c r="GDE23" s="877"/>
      <c r="GDF23" s="877"/>
      <c r="GDG23" s="877"/>
      <c r="GDH23" s="877"/>
      <c r="GDI23" s="877"/>
      <c r="GDJ23" s="877"/>
      <c r="GDK23" s="877"/>
      <c r="GDL23" s="877"/>
      <c r="GDM23" s="877"/>
      <c r="GDN23" s="877"/>
      <c r="GDO23" s="877"/>
      <c r="GDP23" s="877"/>
      <c r="GDQ23" s="877"/>
      <c r="GDR23" s="877"/>
      <c r="GDS23" s="877"/>
      <c r="GDT23" s="877"/>
      <c r="GDU23" s="877"/>
      <c r="GDV23" s="877"/>
      <c r="GDW23" s="877"/>
      <c r="GDX23" s="877"/>
      <c r="GDY23" s="877"/>
      <c r="GDZ23" s="877"/>
      <c r="GEA23" s="877"/>
      <c r="GEB23" s="877"/>
      <c r="GEC23" s="877"/>
      <c r="GED23" s="877"/>
      <c r="GEE23" s="877"/>
      <c r="GEF23" s="877"/>
      <c r="GEG23" s="877"/>
      <c r="GEH23" s="877"/>
      <c r="GEI23" s="877"/>
      <c r="GEJ23" s="877"/>
      <c r="GEK23" s="877"/>
      <c r="GEL23" s="877"/>
      <c r="GEM23" s="877"/>
      <c r="GEN23" s="877"/>
      <c r="GEO23" s="877"/>
      <c r="GEP23" s="877"/>
      <c r="GEQ23" s="877"/>
      <c r="GER23" s="877"/>
      <c r="GES23" s="877"/>
      <c r="GET23" s="877"/>
      <c r="GEU23" s="877"/>
      <c r="GEV23" s="877"/>
      <c r="GEW23" s="877"/>
      <c r="GEX23" s="877"/>
      <c r="GEY23" s="877"/>
      <c r="GEZ23" s="877"/>
      <c r="GFA23" s="877"/>
      <c r="GFB23" s="877"/>
      <c r="GFC23" s="877"/>
      <c r="GFD23" s="877"/>
      <c r="GFE23" s="877"/>
      <c r="GFF23" s="877"/>
      <c r="GFG23" s="877"/>
      <c r="GFH23" s="877"/>
      <c r="GFI23" s="877"/>
      <c r="GFJ23" s="877"/>
      <c r="GFK23" s="877"/>
      <c r="GFL23" s="877"/>
      <c r="GFM23" s="877"/>
      <c r="GFN23" s="877"/>
      <c r="GFO23" s="877"/>
      <c r="GFP23" s="877"/>
      <c r="GFQ23" s="877"/>
      <c r="GFR23" s="877"/>
      <c r="GFS23" s="877"/>
      <c r="GFT23" s="877"/>
      <c r="GFU23" s="877"/>
      <c r="GFV23" s="877"/>
      <c r="GFW23" s="877"/>
      <c r="GFX23" s="877"/>
      <c r="GFY23" s="877"/>
      <c r="GFZ23" s="877"/>
      <c r="GGA23" s="877"/>
      <c r="GGB23" s="877"/>
      <c r="GGC23" s="877"/>
      <c r="GGD23" s="877"/>
      <c r="GGE23" s="877"/>
      <c r="GGF23" s="877"/>
      <c r="GGG23" s="877"/>
      <c r="GGH23" s="877"/>
      <c r="GGI23" s="877"/>
      <c r="GGJ23" s="877"/>
      <c r="GGK23" s="877"/>
      <c r="GGL23" s="877"/>
      <c r="GGM23" s="877"/>
      <c r="GGN23" s="877"/>
      <c r="GGO23" s="877"/>
      <c r="GGP23" s="877"/>
      <c r="GGQ23" s="877"/>
      <c r="GGR23" s="877"/>
      <c r="GGS23" s="877"/>
      <c r="GGT23" s="877"/>
      <c r="GGU23" s="877"/>
      <c r="GGV23" s="877"/>
      <c r="GGW23" s="877"/>
      <c r="GGX23" s="877"/>
      <c r="GGY23" s="877"/>
      <c r="GGZ23" s="877"/>
      <c r="GHA23" s="877"/>
      <c r="GHB23" s="877"/>
      <c r="GHC23" s="877"/>
      <c r="GHD23" s="877"/>
      <c r="GHE23" s="877"/>
      <c r="GHF23" s="877"/>
      <c r="GHG23" s="877"/>
      <c r="GHH23" s="877"/>
      <c r="GHI23" s="877"/>
      <c r="GHJ23" s="877"/>
      <c r="GHK23" s="877"/>
      <c r="GHL23" s="877"/>
      <c r="GHM23" s="877"/>
      <c r="GHN23" s="877"/>
      <c r="GHO23" s="877"/>
      <c r="GHP23" s="877"/>
      <c r="GHQ23" s="877"/>
      <c r="GHR23" s="877"/>
      <c r="GHS23" s="877"/>
      <c r="GHT23" s="877"/>
      <c r="GHU23" s="877"/>
      <c r="GHV23" s="877"/>
      <c r="GHW23" s="877"/>
      <c r="GHX23" s="877"/>
      <c r="GHY23" s="877"/>
      <c r="GHZ23" s="877"/>
      <c r="GIA23" s="877"/>
      <c r="GIB23" s="877"/>
      <c r="GIC23" s="877"/>
      <c r="GID23" s="877"/>
      <c r="GIE23" s="877"/>
      <c r="GIF23" s="877"/>
      <c r="GIG23" s="877"/>
      <c r="GIH23" s="877"/>
      <c r="GII23" s="877"/>
      <c r="GIJ23" s="877"/>
      <c r="GIK23" s="877"/>
      <c r="GIL23" s="877"/>
      <c r="GIM23" s="877"/>
      <c r="GIN23" s="877"/>
      <c r="GIO23" s="877"/>
      <c r="GIP23" s="877"/>
      <c r="GIQ23" s="877"/>
      <c r="GIR23" s="877"/>
      <c r="GIS23" s="877"/>
      <c r="GIT23" s="877"/>
      <c r="GIU23" s="877"/>
      <c r="GIV23" s="877"/>
      <c r="GIW23" s="877"/>
      <c r="GIX23" s="877"/>
      <c r="GIY23" s="877"/>
      <c r="GIZ23" s="877"/>
      <c r="GJA23" s="877"/>
      <c r="GJB23" s="877"/>
      <c r="GJC23" s="877"/>
      <c r="GJD23" s="877"/>
      <c r="GJE23" s="877"/>
      <c r="GJF23" s="877"/>
      <c r="GJG23" s="877"/>
      <c r="GJH23" s="877"/>
      <c r="GJI23" s="877"/>
      <c r="GJJ23" s="877"/>
      <c r="GJK23" s="877"/>
      <c r="GJL23" s="877"/>
      <c r="GJM23" s="877"/>
      <c r="GJN23" s="877"/>
      <c r="GJO23" s="877"/>
      <c r="GJP23" s="877"/>
      <c r="GJQ23" s="877"/>
      <c r="GJR23" s="877"/>
      <c r="GJS23" s="877"/>
      <c r="GJT23" s="877"/>
      <c r="GJU23" s="877"/>
      <c r="GJV23" s="877"/>
      <c r="GJW23" s="877"/>
      <c r="GJX23" s="877"/>
      <c r="GJY23" s="877"/>
      <c r="GJZ23" s="877"/>
      <c r="GKA23" s="877"/>
      <c r="GKB23" s="877"/>
      <c r="GKC23" s="877"/>
      <c r="GKD23" s="877"/>
      <c r="GKE23" s="877"/>
      <c r="GKF23" s="877"/>
      <c r="GKG23" s="877"/>
      <c r="GKH23" s="877"/>
      <c r="GKI23" s="877"/>
      <c r="GKJ23" s="877"/>
      <c r="GKK23" s="877"/>
      <c r="GKL23" s="877"/>
      <c r="GKM23" s="877"/>
      <c r="GKN23" s="877"/>
      <c r="GKO23" s="877"/>
      <c r="GKP23" s="877"/>
      <c r="GKQ23" s="877"/>
      <c r="GKR23" s="877"/>
      <c r="GKS23" s="877"/>
      <c r="GKT23" s="877"/>
      <c r="GKU23" s="877"/>
      <c r="GKV23" s="877"/>
      <c r="GKW23" s="877"/>
      <c r="GKX23" s="877"/>
      <c r="GKY23" s="877"/>
      <c r="GKZ23" s="877"/>
      <c r="GLA23" s="877"/>
      <c r="GLB23" s="877"/>
      <c r="GLC23" s="877"/>
      <c r="GLD23" s="877"/>
      <c r="GLE23" s="877"/>
      <c r="GLF23" s="877"/>
      <c r="GLG23" s="877"/>
      <c r="GLH23" s="877"/>
      <c r="GLI23" s="877"/>
      <c r="GLJ23" s="877"/>
      <c r="GLK23" s="877"/>
      <c r="GLL23" s="877"/>
      <c r="GLM23" s="877"/>
      <c r="GLN23" s="877"/>
      <c r="GLO23" s="877"/>
      <c r="GLP23" s="877"/>
      <c r="GLQ23" s="877"/>
      <c r="GLR23" s="877"/>
      <c r="GLS23" s="877"/>
      <c r="GLT23" s="877"/>
      <c r="GLU23" s="877"/>
      <c r="GLV23" s="877"/>
      <c r="GLW23" s="877"/>
      <c r="GLX23" s="877"/>
      <c r="GLY23" s="877"/>
      <c r="GLZ23" s="877"/>
      <c r="GMA23" s="877"/>
      <c r="GMB23" s="877"/>
      <c r="GMC23" s="877"/>
      <c r="GMD23" s="877"/>
      <c r="GME23" s="877"/>
      <c r="GMF23" s="877"/>
      <c r="GMG23" s="877"/>
      <c r="GMH23" s="877"/>
      <c r="GMI23" s="877"/>
      <c r="GMJ23" s="877"/>
      <c r="GMK23" s="877"/>
      <c r="GML23" s="877"/>
      <c r="GMM23" s="877"/>
      <c r="GMN23" s="877"/>
      <c r="GMO23" s="877"/>
      <c r="GMP23" s="877"/>
      <c r="GMQ23" s="877"/>
      <c r="GMR23" s="877"/>
      <c r="GMS23" s="877"/>
      <c r="GMT23" s="877"/>
      <c r="GMU23" s="877"/>
      <c r="GMV23" s="877"/>
      <c r="GMW23" s="877"/>
      <c r="GMX23" s="877"/>
      <c r="GMY23" s="877"/>
      <c r="GMZ23" s="877"/>
      <c r="GNA23" s="877"/>
      <c r="GNB23" s="877"/>
      <c r="GNC23" s="877"/>
      <c r="GND23" s="877"/>
      <c r="GNE23" s="877"/>
      <c r="GNF23" s="877"/>
      <c r="GNG23" s="877"/>
      <c r="GNH23" s="877"/>
      <c r="GNI23" s="877"/>
      <c r="GNJ23" s="877"/>
      <c r="GNK23" s="877"/>
      <c r="GNL23" s="877"/>
      <c r="GNM23" s="877"/>
      <c r="GNN23" s="877"/>
      <c r="GNO23" s="877"/>
      <c r="GNP23" s="877"/>
      <c r="GNQ23" s="877"/>
      <c r="GNR23" s="877"/>
      <c r="GNS23" s="877"/>
      <c r="GNT23" s="877"/>
      <c r="GNU23" s="877"/>
      <c r="GNV23" s="877"/>
      <c r="GNW23" s="877"/>
      <c r="GNX23" s="877"/>
      <c r="GNY23" s="877"/>
      <c r="GNZ23" s="877"/>
      <c r="GOA23" s="877"/>
      <c r="GOB23" s="877"/>
      <c r="GOC23" s="877"/>
      <c r="GOD23" s="877"/>
      <c r="GOE23" s="877"/>
      <c r="GOF23" s="877"/>
      <c r="GOG23" s="877"/>
      <c r="GOH23" s="877"/>
      <c r="GOI23" s="877"/>
      <c r="GOJ23" s="877"/>
      <c r="GOK23" s="877"/>
      <c r="GOL23" s="877"/>
      <c r="GOM23" s="877"/>
      <c r="GON23" s="877"/>
      <c r="GOO23" s="877"/>
      <c r="GOP23" s="877"/>
      <c r="GOQ23" s="877"/>
      <c r="GOR23" s="877"/>
      <c r="GOS23" s="877"/>
      <c r="GOT23" s="877"/>
      <c r="GOU23" s="877"/>
      <c r="GOV23" s="877"/>
      <c r="GOW23" s="877"/>
      <c r="GOX23" s="877"/>
      <c r="GOY23" s="877"/>
      <c r="GOZ23" s="877"/>
      <c r="GPA23" s="877"/>
      <c r="GPB23" s="877"/>
      <c r="GPC23" s="877"/>
      <c r="GPD23" s="877"/>
      <c r="GPE23" s="877"/>
      <c r="GPF23" s="877"/>
      <c r="GPG23" s="877"/>
      <c r="GPH23" s="877"/>
      <c r="GPI23" s="877"/>
      <c r="GPJ23" s="877"/>
      <c r="GPK23" s="877"/>
      <c r="GPL23" s="877"/>
      <c r="GPM23" s="877"/>
      <c r="GPN23" s="877"/>
      <c r="GPO23" s="877"/>
      <c r="GPP23" s="877"/>
      <c r="GPQ23" s="877"/>
      <c r="GPR23" s="877"/>
      <c r="GPS23" s="877"/>
      <c r="GPT23" s="877"/>
      <c r="GPU23" s="877"/>
      <c r="GPV23" s="877"/>
      <c r="GPW23" s="877"/>
      <c r="GPX23" s="877"/>
      <c r="GPY23" s="877"/>
      <c r="GPZ23" s="877"/>
      <c r="GQA23" s="877"/>
      <c r="GQB23" s="877"/>
      <c r="GQC23" s="877"/>
      <c r="GQD23" s="877"/>
      <c r="GQE23" s="877"/>
      <c r="GQF23" s="877"/>
      <c r="GQG23" s="877"/>
      <c r="GQH23" s="877"/>
      <c r="GQI23" s="877"/>
      <c r="GQJ23" s="877"/>
      <c r="GQK23" s="877"/>
      <c r="GQL23" s="877"/>
      <c r="GQM23" s="877"/>
      <c r="GQN23" s="877"/>
      <c r="GQO23" s="877"/>
      <c r="GQP23" s="877"/>
      <c r="GQQ23" s="877"/>
      <c r="GQR23" s="877"/>
      <c r="GQS23" s="877"/>
      <c r="GQT23" s="877"/>
      <c r="GQU23" s="877"/>
      <c r="GQV23" s="877"/>
      <c r="GQW23" s="877"/>
      <c r="GQX23" s="877"/>
      <c r="GQY23" s="877"/>
      <c r="GQZ23" s="877"/>
      <c r="GRA23" s="877"/>
      <c r="GRB23" s="877"/>
      <c r="GRC23" s="877"/>
      <c r="GRD23" s="877"/>
      <c r="GRE23" s="877"/>
      <c r="GRF23" s="877"/>
      <c r="GRG23" s="877"/>
      <c r="GRH23" s="877"/>
      <c r="GRI23" s="877"/>
      <c r="GRJ23" s="877"/>
      <c r="GRK23" s="877"/>
      <c r="GRL23" s="877"/>
      <c r="GRM23" s="877"/>
      <c r="GRN23" s="877"/>
      <c r="GRO23" s="877"/>
      <c r="GRP23" s="877"/>
      <c r="GRQ23" s="877"/>
      <c r="GRR23" s="877"/>
      <c r="GRS23" s="877"/>
      <c r="GRT23" s="877"/>
      <c r="GRU23" s="877"/>
      <c r="GRV23" s="877"/>
      <c r="GRW23" s="877"/>
      <c r="GRX23" s="877"/>
      <c r="GRY23" s="877"/>
      <c r="GRZ23" s="877"/>
      <c r="GSA23" s="877"/>
      <c r="GSB23" s="877"/>
      <c r="GSC23" s="877"/>
      <c r="GSD23" s="877"/>
      <c r="GSE23" s="877"/>
      <c r="GSF23" s="877"/>
      <c r="GSG23" s="877"/>
      <c r="GSH23" s="877"/>
      <c r="GSI23" s="877"/>
      <c r="GSJ23" s="877"/>
      <c r="GSK23" s="877"/>
      <c r="GSL23" s="877"/>
      <c r="GSM23" s="877"/>
      <c r="GSN23" s="877"/>
      <c r="GSO23" s="877"/>
      <c r="GSP23" s="877"/>
      <c r="GSQ23" s="877"/>
      <c r="GSR23" s="877"/>
      <c r="GSS23" s="877"/>
      <c r="GST23" s="877"/>
      <c r="GSU23" s="877"/>
      <c r="GSV23" s="877"/>
      <c r="GSW23" s="877"/>
      <c r="GSX23" s="877"/>
      <c r="GSY23" s="877"/>
      <c r="GSZ23" s="877"/>
      <c r="GTA23" s="877"/>
      <c r="GTB23" s="877"/>
      <c r="GTC23" s="877"/>
      <c r="GTD23" s="877"/>
      <c r="GTE23" s="877"/>
      <c r="GTF23" s="877"/>
      <c r="GTG23" s="877"/>
      <c r="GTH23" s="877"/>
      <c r="GTI23" s="877"/>
      <c r="GTJ23" s="877"/>
      <c r="GTK23" s="877"/>
      <c r="GTL23" s="877"/>
      <c r="GTM23" s="877"/>
      <c r="GTN23" s="877"/>
      <c r="GTO23" s="877"/>
      <c r="GTP23" s="877"/>
      <c r="GTQ23" s="877"/>
      <c r="GTR23" s="877"/>
      <c r="GTS23" s="877"/>
      <c r="GTT23" s="877"/>
      <c r="GTU23" s="877"/>
      <c r="GTV23" s="877"/>
      <c r="GTW23" s="877"/>
      <c r="GTX23" s="877"/>
      <c r="GTY23" s="877"/>
      <c r="GTZ23" s="877"/>
      <c r="GUA23" s="877"/>
      <c r="GUB23" s="877"/>
      <c r="GUC23" s="877"/>
      <c r="GUD23" s="877"/>
      <c r="GUE23" s="877"/>
      <c r="GUF23" s="877"/>
      <c r="GUG23" s="877"/>
      <c r="GUH23" s="877"/>
      <c r="GUI23" s="877"/>
      <c r="GUJ23" s="877"/>
      <c r="GUK23" s="877"/>
      <c r="GUL23" s="877"/>
      <c r="GUM23" s="877"/>
      <c r="GUN23" s="877"/>
      <c r="GUO23" s="877"/>
      <c r="GUP23" s="877"/>
      <c r="GUQ23" s="877"/>
      <c r="GUR23" s="877"/>
      <c r="GUS23" s="877"/>
      <c r="GUT23" s="877"/>
      <c r="GUU23" s="877"/>
      <c r="GUV23" s="877"/>
      <c r="GUW23" s="877"/>
      <c r="GUX23" s="877"/>
      <c r="GUY23" s="877"/>
      <c r="GUZ23" s="877"/>
      <c r="GVA23" s="877"/>
      <c r="GVB23" s="877"/>
      <c r="GVC23" s="877"/>
      <c r="GVD23" s="877"/>
      <c r="GVE23" s="877"/>
      <c r="GVF23" s="877"/>
      <c r="GVG23" s="877"/>
      <c r="GVH23" s="877"/>
      <c r="GVI23" s="877"/>
      <c r="GVJ23" s="877"/>
      <c r="GVK23" s="877"/>
      <c r="GVL23" s="877"/>
      <c r="GVM23" s="877"/>
      <c r="GVN23" s="877"/>
      <c r="GVO23" s="877"/>
      <c r="GVP23" s="877"/>
      <c r="GVQ23" s="877"/>
      <c r="GVR23" s="877"/>
      <c r="GVS23" s="877"/>
      <c r="GVT23" s="877"/>
      <c r="GVU23" s="877"/>
      <c r="GVV23" s="877"/>
      <c r="GVW23" s="877"/>
      <c r="GVX23" s="877"/>
      <c r="GVY23" s="877"/>
      <c r="GVZ23" s="877"/>
      <c r="GWA23" s="877"/>
      <c r="GWB23" s="877"/>
      <c r="GWC23" s="877"/>
      <c r="GWD23" s="877"/>
      <c r="GWE23" s="877"/>
      <c r="GWF23" s="877"/>
      <c r="GWG23" s="877"/>
      <c r="GWH23" s="877"/>
      <c r="GWI23" s="877"/>
      <c r="GWJ23" s="877"/>
      <c r="GWK23" s="877"/>
      <c r="GWL23" s="877"/>
      <c r="GWM23" s="877"/>
      <c r="GWN23" s="877"/>
      <c r="GWO23" s="877"/>
      <c r="GWP23" s="877"/>
      <c r="GWQ23" s="877"/>
      <c r="GWR23" s="877"/>
      <c r="GWS23" s="877"/>
      <c r="GWT23" s="877"/>
      <c r="GWU23" s="877"/>
      <c r="GWV23" s="877"/>
      <c r="GWW23" s="877"/>
      <c r="GWX23" s="877"/>
      <c r="GWY23" s="877"/>
      <c r="GWZ23" s="877"/>
      <c r="GXA23" s="877"/>
      <c r="GXB23" s="877"/>
      <c r="GXC23" s="877"/>
      <c r="GXD23" s="877"/>
      <c r="GXE23" s="877"/>
      <c r="GXF23" s="877"/>
      <c r="GXG23" s="877"/>
      <c r="GXH23" s="877"/>
      <c r="GXI23" s="877"/>
      <c r="GXJ23" s="877"/>
      <c r="GXK23" s="877"/>
      <c r="GXL23" s="877"/>
      <c r="GXM23" s="877"/>
      <c r="GXN23" s="877"/>
      <c r="GXO23" s="877"/>
      <c r="GXP23" s="877"/>
      <c r="GXQ23" s="877"/>
      <c r="GXR23" s="877"/>
      <c r="GXS23" s="877"/>
      <c r="GXT23" s="877"/>
      <c r="GXU23" s="877"/>
      <c r="GXV23" s="877"/>
      <c r="GXW23" s="877"/>
      <c r="GXX23" s="877"/>
      <c r="GXY23" s="877"/>
      <c r="GXZ23" s="877"/>
      <c r="GYA23" s="877"/>
      <c r="GYB23" s="877"/>
      <c r="GYC23" s="877"/>
      <c r="GYD23" s="877"/>
      <c r="GYE23" s="877"/>
      <c r="GYF23" s="877"/>
      <c r="GYG23" s="877"/>
      <c r="GYH23" s="877"/>
      <c r="GYI23" s="877"/>
      <c r="GYJ23" s="877"/>
      <c r="GYK23" s="877"/>
      <c r="GYL23" s="877"/>
      <c r="GYM23" s="877"/>
      <c r="GYN23" s="877"/>
      <c r="GYO23" s="877"/>
      <c r="GYP23" s="877"/>
      <c r="GYQ23" s="877"/>
      <c r="GYR23" s="877"/>
      <c r="GYS23" s="877"/>
      <c r="GYT23" s="877"/>
      <c r="GYU23" s="877"/>
      <c r="GYV23" s="877"/>
      <c r="GYW23" s="877"/>
      <c r="GYX23" s="877"/>
      <c r="GYY23" s="877"/>
      <c r="GYZ23" s="877"/>
      <c r="GZA23" s="877"/>
      <c r="GZB23" s="877"/>
      <c r="GZC23" s="877"/>
      <c r="GZD23" s="877"/>
      <c r="GZE23" s="877"/>
      <c r="GZF23" s="877"/>
      <c r="GZG23" s="877"/>
      <c r="GZH23" s="877"/>
      <c r="GZI23" s="877"/>
      <c r="GZJ23" s="877"/>
      <c r="GZK23" s="877"/>
      <c r="GZL23" s="877"/>
      <c r="GZM23" s="877"/>
      <c r="GZN23" s="877"/>
      <c r="GZO23" s="877"/>
      <c r="GZP23" s="877"/>
      <c r="GZQ23" s="877"/>
      <c r="GZR23" s="877"/>
      <c r="GZS23" s="877"/>
      <c r="GZT23" s="877"/>
      <c r="GZU23" s="877"/>
      <c r="GZV23" s="877"/>
      <c r="GZW23" s="877"/>
      <c r="GZX23" s="877"/>
      <c r="GZY23" s="877"/>
      <c r="GZZ23" s="877"/>
      <c r="HAA23" s="877"/>
      <c r="HAB23" s="877"/>
      <c r="HAC23" s="877"/>
      <c r="HAD23" s="877"/>
      <c r="HAE23" s="877"/>
      <c r="HAF23" s="877"/>
      <c r="HAG23" s="877"/>
      <c r="HAH23" s="877"/>
      <c r="HAI23" s="877"/>
      <c r="HAJ23" s="877"/>
      <c r="HAK23" s="877"/>
      <c r="HAL23" s="877"/>
      <c r="HAM23" s="877"/>
      <c r="HAN23" s="877"/>
      <c r="HAO23" s="877"/>
      <c r="HAP23" s="877"/>
      <c r="HAQ23" s="877"/>
      <c r="HAR23" s="877"/>
      <c r="HAS23" s="877"/>
      <c r="HAT23" s="877"/>
      <c r="HAU23" s="877"/>
      <c r="HAV23" s="877"/>
      <c r="HAW23" s="877"/>
      <c r="HAX23" s="877"/>
      <c r="HAY23" s="877"/>
      <c r="HAZ23" s="877"/>
      <c r="HBA23" s="877"/>
      <c r="HBB23" s="877"/>
      <c r="HBC23" s="877"/>
      <c r="HBD23" s="877"/>
      <c r="HBE23" s="877"/>
      <c r="HBF23" s="877"/>
      <c r="HBG23" s="877"/>
      <c r="HBH23" s="877"/>
      <c r="HBI23" s="877"/>
      <c r="HBJ23" s="877"/>
      <c r="HBK23" s="877"/>
      <c r="HBL23" s="877"/>
      <c r="HBM23" s="877"/>
      <c r="HBN23" s="877"/>
      <c r="HBO23" s="877"/>
      <c r="HBP23" s="877"/>
      <c r="HBQ23" s="877"/>
      <c r="HBR23" s="877"/>
      <c r="HBS23" s="877"/>
      <c r="HBT23" s="877"/>
      <c r="HBU23" s="877"/>
      <c r="HBV23" s="877"/>
      <c r="HBW23" s="877"/>
      <c r="HBX23" s="877"/>
      <c r="HBY23" s="877"/>
      <c r="HBZ23" s="877"/>
      <c r="HCA23" s="877"/>
      <c r="HCB23" s="877"/>
      <c r="HCC23" s="877"/>
      <c r="HCD23" s="877"/>
      <c r="HCE23" s="877"/>
      <c r="HCF23" s="877"/>
      <c r="HCG23" s="877"/>
      <c r="HCH23" s="877"/>
      <c r="HCI23" s="877"/>
      <c r="HCJ23" s="877"/>
      <c r="HCK23" s="877"/>
      <c r="HCL23" s="877"/>
      <c r="HCM23" s="877"/>
      <c r="HCN23" s="877"/>
      <c r="HCO23" s="877"/>
      <c r="HCP23" s="877"/>
      <c r="HCQ23" s="877"/>
      <c r="HCR23" s="877"/>
      <c r="HCS23" s="877"/>
      <c r="HCT23" s="877"/>
      <c r="HCU23" s="877"/>
      <c r="HCV23" s="877"/>
      <c r="HCW23" s="877"/>
      <c r="HCX23" s="877"/>
      <c r="HCY23" s="877"/>
      <c r="HCZ23" s="877"/>
      <c r="HDA23" s="877"/>
      <c r="HDB23" s="877"/>
      <c r="HDC23" s="877"/>
      <c r="HDD23" s="877"/>
      <c r="HDE23" s="877"/>
      <c r="HDF23" s="877"/>
      <c r="HDG23" s="877"/>
      <c r="HDH23" s="877"/>
      <c r="HDI23" s="877"/>
      <c r="HDJ23" s="877"/>
      <c r="HDK23" s="877"/>
      <c r="HDL23" s="877"/>
      <c r="HDM23" s="877"/>
      <c r="HDN23" s="877"/>
      <c r="HDO23" s="877"/>
      <c r="HDP23" s="877"/>
      <c r="HDQ23" s="877"/>
      <c r="HDR23" s="877"/>
      <c r="HDS23" s="877"/>
      <c r="HDT23" s="877"/>
      <c r="HDU23" s="877"/>
      <c r="HDV23" s="877"/>
      <c r="HDW23" s="877"/>
      <c r="HDX23" s="877"/>
      <c r="HDY23" s="877"/>
      <c r="HDZ23" s="877"/>
      <c r="HEA23" s="877"/>
      <c r="HEB23" s="877"/>
      <c r="HEC23" s="877"/>
      <c r="HED23" s="877"/>
      <c r="HEE23" s="877"/>
      <c r="HEF23" s="877"/>
      <c r="HEG23" s="877"/>
      <c r="HEH23" s="877"/>
      <c r="HEI23" s="877"/>
      <c r="HEJ23" s="877"/>
      <c r="HEK23" s="877"/>
      <c r="HEL23" s="877"/>
      <c r="HEM23" s="877"/>
      <c r="HEN23" s="877"/>
      <c r="HEO23" s="877"/>
      <c r="HEP23" s="877"/>
      <c r="HEQ23" s="877"/>
      <c r="HER23" s="877"/>
      <c r="HES23" s="877"/>
      <c r="HET23" s="877"/>
      <c r="HEU23" s="877"/>
      <c r="HEV23" s="877"/>
      <c r="HEW23" s="877"/>
      <c r="HEX23" s="877"/>
      <c r="HEY23" s="877"/>
      <c r="HEZ23" s="877"/>
      <c r="HFA23" s="877"/>
      <c r="HFB23" s="877"/>
      <c r="HFC23" s="877"/>
      <c r="HFD23" s="877"/>
      <c r="HFE23" s="877"/>
      <c r="HFF23" s="877"/>
      <c r="HFG23" s="877"/>
      <c r="HFH23" s="877"/>
      <c r="HFI23" s="877"/>
      <c r="HFJ23" s="877"/>
      <c r="HFK23" s="877"/>
      <c r="HFL23" s="877"/>
      <c r="HFM23" s="877"/>
      <c r="HFN23" s="877"/>
      <c r="HFO23" s="877"/>
      <c r="HFP23" s="877"/>
      <c r="HFQ23" s="877"/>
      <c r="HFR23" s="877"/>
      <c r="HFS23" s="877"/>
      <c r="HFT23" s="877"/>
      <c r="HFU23" s="877"/>
      <c r="HFV23" s="877"/>
      <c r="HFW23" s="877"/>
      <c r="HFX23" s="877"/>
      <c r="HFY23" s="877"/>
      <c r="HFZ23" s="877"/>
      <c r="HGA23" s="877"/>
      <c r="HGB23" s="877"/>
      <c r="HGC23" s="877"/>
      <c r="HGD23" s="877"/>
      <c r="HGE23" s="877"/>
      <c r="HGF23" s="877"/>
      <c r="HGG23" s="877"/>
      <c r="HGH23" s="877"/>
      <c r="HGI23" s="877"/>
      <c r="HGJ23" s="877"/>
      <c r="HGK23" s="877"/>
      <c r="HGL23" s="877"/>
      <c r="HGM23" s="877"/>
      <c r="HGN23" s="877"/>
      <c r="HGO23" s="877"/>
      <c r="HGP23" s="877"/>
      <c r="HGQ23" s="877"/>
      <c r="HGR23" s="877"/>
      <c r="HGS23" s="877"/>
      <c r="HGT23" s="877"/>
      <c r="HGU23" s="877"/>
      <c r="HGV23" s="877"/>
      <c r="HGW23" s="877"/>
      <c r="HGX23" s="877"/>
      <c r="HGY23" s="877"/>
      <c r="HGZ23" s="877"/>
      <c r="HHA23" s="877"/>
      <c r="HHB23" s="877"/>
      <c r="HHC23" s="877"/>
      <c r="HHD23" s="877"/>
      <c r="HHE23" s="877"/>
      <c r="HHF23" s="877"/>
      <c r="HHG23" s="877"/>
      <c r="HHH23" s="877"/>
      <c r="HHI23" s="877"/>
      <c r="HHJ23" s="877"/>
      <c r="HHK23" s="877"/>
      <c r="HHL23" s="877"/>
      <c r="HHM23" s="877"/>
      <c r="HHN23" s="877"/>
      <c r="HHO23" s="877"/>
      <c r="HHP23" s="877"/>
      <c r="HHQ23" s="877"/>
      <c r="HHR23" s="877"/>
      <c r="HHS23" s="877"/>
      <c r="HHT23" s="877"/>
      <c r="HHU23" s="877"/>
      <c r="HHV23" s="877"/>
      <c r="HHW23" s="877"/>
      <c r="HHX23" s="877"/>
      <c r="HHY23" s="877"/>
      <c r="HHZ23" s="877"/>
      <c r="HIA23" s="877"/>
      <c r="HIB23" s="877"/>
      <c r="HIC23" s="877"/>
      <c r="HID23" s="877"/>
      <c r="HIE23" s="877"/>
      <c r="HIF23" s="877"/>
      <c r="HIG23" s="877"/>
      <c r="HIH23" s="877"/>
      <c r="HII23" s="877"/>
      <c r="HIJ23" s="877"/>
      <c r="HIK23" s="877"/>
      <c r="HIL23" s="877"/>
      <c r="HIM23" s="877"/>
      <c r="HIN23" s="877"/>
      <c r="HIO23" s="877"/>
      <c r="HIP23" s="877"/>
      <c r="HIQ23" s="877"/>
      <c r="HIR23" s="877"/>
      <c r="HIS23" s="877"/>
      <c r="HIT23" s="877"/>
      <c r="HIU23" s="877"/>
      <c r="HIV23" s="877"/>
      <c r="HIW23" s="877"/>
      <c r="HIX23" s="877"/>
      <c r="HIY23" s="877"/>
      <c r="HIZ23" s="877"/>
      <c r="HJA23" s="877"/>
      <c r="HJB23" s="877"/>
      <c r="HJC23" s="877"/>
      <c r="HJD23" s="877"/>
      <c r="HJE23" s="877"/>
      <c r="HJF23" s="877"/>
      <c r="HJG23" s="877"/>
      <c r="HJH23" s="877"/>
      <c r="HJI23" s="877"/>
      <c r="HJJ23" s="877"/>
      <c r="HJK23" s="877"/>
      <c r="HJL23" s="877"/>
      <c r="HJM23" s="877"/>
      <c r="HJN23" s="877"/>
      <c r="HJO23" s="877"/>
      <c r="HJP23" s="877"/>
      <c r="HJQ23" s="877"/>
      <c r="HJR23" s="877"/>
      <c r="HJS23" s="877"/>
      <c r="HJT23" s="877"/>
      <c r="HJU23" s="877"/>
      <c r="HJV23" s="877"/>
      <c r="HJW23" s="877"/>
      <c r="HJX23" s="877"/>
      <c r="HJY23" s="877"/>
      <c r="HJZ23" s="877"/>
      <c r="HKA23" s="877"/>
      <c r="HKB23" s="877"/>
      <c r="HKC23" s="877"/>
      <c r="HKD23" s="877"/>
      <c r="HKE23" s="877"/>
      <c r="HKF23" s="877"/>
      <c r="HKG23" s="877"/>
      <c r="HKH23" s="877"/>
      <c r="HKI23" s="877"/>
      <c r="HKJ23" s="877"/>
      <c r="HKK23" s="877"/>
      <c r="HKL23" s="877"/>
      <c r="HKM23" s="877"/>
      <c r="HKN23" s="877"/>
      <c r="HKO23" s="877"/>
      <c r="HKP23" s="877"/>
      <c r="HKQ23" s="877"/>
      <c r="HKR23" s="877"/>
      <c r="HKS23" s="877"/>
      <c r="HKT23" s="877"/>
      <c r="HKU23" s="877"/>
      <c r="HKV23" s="877"/>
      <c r="HKW23" s="877"/>
      <c r="HKX23" s="877"/>
      <c r="HKY23" s="877"/>
      <c r="HKZ23" s="877"/>
      <c r="HLA23" s="877"/>
      <c r="HLB23" s="877"/>
      <c r="HLC23" s="877"/>
      <c r="HLD23" s="877"/>
      <c r="HLE23" s="877"/>
      <c r="HLF23" s="877"/>
      <c r="HLG23" s="877"/>
      <c r="HLH23" s="877"/>
      <c r="HLI23" s="877"/>
      <c r="HLJ23" s="877"/>
      <c r="HLK23" s="877"/>
      <c r="HLL23" s="877"/>
      <c r="HLM23" s="877"/>
      <c r="HLN23" s="877"/>
      <c r="HLO23" s="877"/>
      <c r="HLP23" s="877"/>
      <c r="HLQ23" s="877"/>
      <c r="HLR23" s="877"/>
      <c r="HLS23" s="877"/>
      <c r="HLT23" s="877"/>
      <c r="HLU23" s="877"/>
      <c r="HLV23" s="877"/>
      <c r="HLW23" s="877"/>
      <c r="HLX23" s="877"/>
      <c r="HLY23" s="877"/>
      <c r="HLZ23" s="877"/>
      <c r="HMA23" s="877"/>
      <c r="HMB23" s="877"/>
      <c r="HMC23" s="877"/>
      <c r="HMD23" s="877"/>
      <c r="HME23" s="877"/>
      <c r="HMF23" s="877"/>
      <c r="HMG23" s="877"/>
      <c r="HMH23" s="877"/>
      <c r="HMI23" s="877"/>
      <c r="HMJ23" s="877"/>
      <c r="HMK23" s="877"/>
      <c r="HML23" s="877"/>
      <c r="HMM23" s="877"/>
      <c r="HMN23" s="877"/>
      <c r="HMO23" s="877"/>
      <c r="HMP23" s="877"/>
      <c r="HMQ23" s="877"/>
      <c r="HMR23" s="877"/>
      <c r="HMS23" s="877"/>
      <c r="HMT23" s="877"/>
      <c r="HMU23" s="877"/>
      <c r="HMV23" s="877"/>
      <c r="HMW23" s="877"/>
      <c r="HMX23" s="877"/>
      <c r="HMY23" s="877"/>
      <c r="HMZ23" s="877"/>
      <c r="HNA23" s="877"/>
      <c r="HNB23" s="877"/>
      <c r="HNC23" s="877"/>
      <c r="HND23" s="877"/>
      <c r="HNE23" s="877"/>
      <c r="HNF23" s="877"/>
      <c r="HNG23" s="877"/>
      <c r="HNH23" s="877"/>
      <c r="HNI23" s="877"/>
      <c r="HNJ23" s="877"/>
      <c r="HNK23" s="877"/>
      <c r="HNL23" s="877"/>
      <c r="HNM23" s="877"/>
      <c r="HNN23" s="877"/>
      <c r="HNO23" s="877"/>
      <c r="HNP23" s="877"/>
      <c r="HNQ23" s="877"/>
      <c r="HNR23" s="877"/>
      <c r="HNS23" s="877"/>
      <c r="HNT23" s="877"/>
      <c r="HNU23" s="877"/>
      <c r="HNV23" s="877"/>
      <c r="HNW23" s="877"/>
      <c r="HNX23" s="877"/>
      <c r="HNY23" s="877"/>
      <c r="HNZ23" s="877"/>
      <c r="HOA23" s="877"/>
      <c r="HOB23" s="877"/>
      <c r="HOC23" s="877"/>
      <c r="HOD23" s="877"/>
      <c r="HOE23" s="877"/>
      <c r="HOF23" s="877"/>
      <c r="HOG23" s="877"/>
      <c r="HOH23" s="877"/>
      <c r="HOI23" s="877"/>
      <c r="HOJ23" s="877"/>
      <c r="HOK23" s="877"/>
      <c r="HOL23" s="877"/>
      <c r="HOM23" s="877"/>
      <c r="HON23" s="877"/>
      <c r="HOO23" s="877"/>
      <c r="HOP23" s="877"/>
      <c r="HOQ23" s="877"/>
      <c r="HOR23" s="877"/>
      <c r="HOS23" s="877"/>
      <c r="HOT23" s="877"/>
      <c r="HOU23" s="877"/>
      <c r="HOV23" s="877"/>
      <c r="HOW23" s="877"/>
      <c r="HOX23" s="877"/>
      <c r="HOY23" s="877"/>
      <c r="HOZ23" s="877"/>
      <c r="HPA23" s="877"/>
      <c r="HPB23" s="877"/>
      <c r="HPC23" s="877"/>
      <c r="HPD23" s="877"/>
      <c r="HPE23" s="877"/>
      <c r="HPF23" s="877"/>
      <c r="HPG23" s="877"/>
      <c r="HPH23" s="877"/>
      <c r="HPI23" s="877"/>
      <c r="HPJ23" s="877"/>
      <c r="HPK23" s="877"/>
      <c r="HPL23" s="877"/>
      <c r="HPM23" s="877"/>
      <c r="HPN23" s="877"/>
      <c r="HPO23" s="877"/>
      <c r="HPP23" s="877"/>
      <c r="HPQ23" s="877"/>
      <c r="HPR23" s="877"/>
      <c r="HPS23" s="877"/>
      <c r="HPT23" s="877"/>
      <c r="HPU23" s="877"/>
      <c r="HPV23" s="877"/>
      <c r="HPW23" s="877"/>
      <c r="HPX23" s="877"/>
      <c r="HPY23" s="877"/>
      <c r="HPZ23" s="877"/>
      <c r="HQA23" s="877"/>
      <c r="HQB23" s="877"/>
      <c r="HQC23" s="877"/>
      <c r="HQD23" s="877"/>
      <c r="HQE23" s="877"/>
      <c r="HQF23" s="877"/>
      <c r="HQG23" s="877"/>
      <c r="HQH23" s="877"/>
      <c r="HQI23" s="877"/>
      <c r="HQJ23" s="877"/>
      <c r="HQK23" s="877"/>
      <c r="HQL23" s="877"/>
      <c r="HQM23" s="877"/>
      <c r="HQN23" s="877"/>
      <c r="HQO23" s="877"/>
      <c r="HQP23" s="877"/>
      <c r="HQQ23" s="877"/>
      <c r="HQR23" s="877"/>
      <c r="HQS23" s="877"/>
      <c r="HQT23" s="877"/>
      <c r="HQU23" s="877"/>
      <c r="HQV23" s="877"/>
      <c r="HQW23" s="877"/>
      <c r="HQX23" s="877"/>
      <c r="HQY23" s="877"/>
      <c r="HQZ23" s="877"/>
      <c r="HRA23" s="877"/>
      <c r="HRB23" s="877"/>
      <c r="HRC23" s="877"/>
      <c r="HRD23" s="877"/>
      <c r="HRE23" s="877"/>
      <c r="HRF23" s="877"/>
      <c r="HRG23" s="877"/>
      <c r="HRH23" s="877"/>
      <c r="HRI23" s="877"/>
      <c r="HRJ23" s="877"/>
      <c r="HRK23" s="877"/>
      <c r="HRL23" s="877"/>
      <c r="HRM23" s="877"/>
      <c r="HRN23" s="877"/>
      <c r="HRO23" s="877"/>
      <c r="HRP23" s="877"/>
      <c r="HRQ23" s="877"/>
      <c r="HRR23" s="877"/>
      <c r="HRS23" s="877"/>
      <c r="HRT23" s="877"/>
      <c r="HRU23" s="877"/>
      <c r="HRV23" s="877"/>
      <c r="HRW23" s="877"/>
      <c r="HRX23" s="877"/>
      <c r="HRY23" s="877"/>
      <c r="HRZ23" s="877"/>
      <c r="HSA23" s="877"/>
      <c r="HSB23" s="877"/>
      <c r="HSC23" s="877"/>
      <c r="HSD23" s="877"/>
      <c r="HSE23" s="877"/>
      <c r="HSF23" s="877"/>
      <c r="HSG23" s="877"/>
      <c r="HSH23" s="877"/>
      <c r="HSI23" s="877"/>
      <c r="HSJ23" s="877"/>
      <c r="HSK23" s="877"/>
      <c r="HSL23" s="877"/>
      <c r="HSM23" s="877"/>
      <c r="HSN23" s="877"/>
      <c r="HSO23" s="877"/>
      <c r="HSP23" s="877"/>
      <c r="HSQ23" s="877"/>
      <c r="HSR23" s="877"/>
      <c r="HSS23" s="877"/>
      <c r="HST23" s="877"/>
      <c r="HSU23" s="877"/>
      <c r="HSV23" s="877"/>
      <c r="HSW23" s="877"/>
      <c r="HSX23" s="877"/>
      <c r="HSY23" s="877"/>
      <c r="HSZ23" s="877"/>
      <c r="HTA23" s="877"/>
      <c r="HTB23" s="877"/>
      <c r="HTC23" s="877"/>
      <c r="HTD23" s="877"/>
      <c r="HTE23" s="877"/>
      <c r="HTF23" s="877"/>
      <c r="HTG23" s="877"/>
      <c r="HTH23" s="877"/>
      <c r="HTI23" s="877"/>
      <c r="HTJ23" s="877"/>
      <c r="HTK23" s="877"/>
      <c r="HTL23" s="877"/>
      <c r="HTM23" s="877"/>
      <c r="HTN23" s="877"/>
      <c r="HTO23" s="877"/>
      <c r="HTP23" s="877"/>
      <c r="HTQ23" s="877"/>
      <c r="HTR23" s="877"/>
      <c r="HTS23" s="877"/>
      <c r="HTT23" s="877"/>
      <c r="HTU23" s="877"/>
      <c r="HTV23" s="877"/>
      <c r="HTW23" s="877"/>
      <c r="HTX23" s="877"/>
      <c r="HTY23" s="877"/>
      <c r="HTZ23" s="877"/>
      <c r="HUA23" s="877"/>
      <c r="HUB23" s="877"/>
      <c r="HUC23" s="877"/>
      <c r="HUD23" s="877"/>
      <c r="HUE23" s="877"/>
      <c r="HUF23" s="877"/>
      <c r="HUG23" s="877"/>
      <c r="HUH23" s="877"/>
      <c r="HUI23" s="877"/>
      <c r="HUJ23" s="877"/>
      <c r="HUK23" s="877"/>
      <c r="HUL23" s="877"/>
      <c r="HUM23" s="877"/>
      <c r="HUN23" s="877"/>
      <c r="HUO23" s="877"/>
      <c r="HUP23" s="877"/>
      <c r="HUQ23" s="877"/>
      <c r="HUR23" s="877"/>
      <c r="HUS23" s="877"/>
      <c r="HUT23" s="877"/>
      <c r="HUU23" s="877"/>
      <c r="HUV23" s="877"/>
      <c r="HUW23" s="877"/>
      <c r="HUX23" s="877"/>
      <c r="HUY23" s="877"/>
      <c r="HUZ23" s="877"/>
      <c r="HVA23" s="877"/>
      <c r="HVB23" s="877"/>
      <c r="HVC23" s="877"/>
      <c r="HVD23" s="877"/>
      <c r="HVE23" s="877"/>
      <c r="HVF23" s="877"/>
      <c r="HVG23" s="877"/>
      <c r="HVH23" s="877"/>
      <c r="HVI23" s="877"/>
      <c r="HVJ23" s="877"/>
      <c r="HVK23" s="877"/>
      <c r="HVL23" s="877"/>
      <c r="HVM23" s="877"/>
      <c r="HVN23" s="877"/>
      <c r="HVO23" s="877"/>
      <c r="HVP23" s="877"/>
      <c r="HVQ23" s="877"/>
      <c r="HVR23" s="877"/>
      <c r="HVS23" s="877"/>
      <c r="HVT23" s="877"/>
      <c r="HVU23" s="877"/>
      <c r="HVV23" s="877"/>
      <c r="HVW23" s="877"/>
      <c r="HVX23" s="877"/>
      <c r="HVY23" s="877"/>
      <c r="HVZ23" s="877"/>
      <c r="HWA23" s="877"/>
      <c r="HWB23" s="877"/>
      <c r="HWC23" s="877"/>
      <c r="HWD23" s="877"/>
      <c r="HWE23" s="877"/>
      <c r="HWF23" s="877"/>
      <c r="HWG23" s="877"/>
      <c r="HWH23" s="877"/>
      <c r="HWI23" s="877"/>
      <c r="HWJ23" s="877"/>
      <c r="HWK23" s="877"/>
      <c r="HWL23" s="877"/>
      <c r="HWM23" s="877"/>
      <c r="HWN23" s="877"/>
      <c r="HWO23" s="877"/>
      <c r="HWP23" s="877"/>
      <c r="HWQ23" s="877"/>
      <c r="HWR23" s="877"/>
      <c r="HWS23" s="877"/>
      <c r="HWT23" s="877"/>
      <c r="HWU23" s="877"/>
      <c r="HWV23" s="877"/>
      <c r="HWW23" s="877"/>
      <c r="HWX23" s="877"/>
      <c r="HWY23" s="877"/>
      <c r="HWZ23" s="877"/>
      <c r="HXA23" s="877"/>
      <c r="HXB23" s="877"/>
      <c r="HXC23" s="877"/>
      <c r="HXD23" s="877"/>
      <c r="HXE23" s="877"/>
      <c r="HXF23" s="877"/>
      <c r="HXG23" s="877"/>
      <c r="HXH23" s="877"/>
      <c r="HXI23" s="877"/>
      <c r="HXJ23" s="877"/>
      <c r="HXK23" s="877"/>
      <c r="HXL23" s="877"/>
      <c r="HXM23" s="877"/>
      <c r="HXN23" s="877"/>
      <c r="HXO23" s="877"/>
      <c r="HXP23" s="877"/>
      <c r="HXQ23" s="877"/>
      <c r="HXR23" s="877"/>
      <c r="HXS23" s="877"/>
      <c r="HXT23" s="877"/>
      <c r="HXU23" s="877"/>
      <c r="HXV23" s="877"/>
      <c r="HXW23" s="877"/>
      <c r="HXX23" s="877"/>
      <c r="HXY23" s="877"/>
      <c r="HXZ23" s="877"/>
      <c r="HYA23" s="877"/>
      <c r="HYB23" s="877"/>
      <c r="HYC23" s="877"/>
      <c r="HYD23" s="877"/>
      <c r="HYE23" s="877"/>
      <c r="HYF23" s="877"/>
      <c r="HYG23" s="877"/>
      <c r="HYH23" s="877"/>
      <c r="HYI23" s="877"/>
      <c r="HYJ23" s="877"/>
      <c r="HYK23" s="877"/>
      <c r="HYL23" s="877"/>
      <c r="HYM23" s="877"/>
      <c r="HYN23" s="877"/>
      <c r="HYO23" s="877"/>
      <c r="HYP23" s="877"/>
      <c r="HYQ23" s="877"/>
      <c r="HYR23" s="877"/>
      <c r="HYS23" s="877"/>
      <c r="HYT23" s="877"/>
      <c r="HYU23" s="877"/>
      <c r="HYV23" s="877"/>
      <c r="HYW23" s="877"/>
      <c r="HYX23" s="877"/>
      <c r="HYY23" s="877"/>
      <c r="HYZ23" s="877"/>
      <c r="HZA23" s="877"/>
      <c r="HZB23" s="877"/>
      <c r="HZC23" s="877"/>
      <c r="HZD23" s="877"/>
      <c r="HZE23" s="877"/>
      <c r="HZF23" s="877"/>
      <c r="HZG23" s="877"/>
      <c r="HZH23" s="877"/>
      <c r="HZI23" s="877"/>
      <c r="HZJ23" s="877"/>
      <c r="HZK23" s="877"/>
      <c r="HZL23" s="877"/>
      <c r="HZM23" s="877"/>
      <c r="HZN23" s="877"/>
      <c r="HZO23" s="877"/>
      <c r="HZP23" s="877"/>
      <c r="HZQ23" s="877"/>
      <c r="HZR23" s="877"/>
      <c r="HZS23" s="877"/>
      <c r="HZT23" s="877"/>
      <c r="HZU23" s="877"/>
      <c r="HZV23" s="877"/>
      <c r="HZW23" s="877"/>
      <c r="HZX23" s="877"/>
      <c r="HZY23" s="877"/>
      <c r="HZZ23" s="877"/>
      <c r="IAA23" s="877"/>
      <c r="IAB23" s="877"/>
      <c r="IAC23" s="877"/>
      <c r="IAD23" s="877"/>
      <c r="IAE23" s="877"/>
      <c r="IAF23" s="877"/>
      <c r="IAG23" s="877"/>
      <c r="IAH23" s="877"/>
      <c r="IAI23" s="877"/>
      <c r="IAJ23" s="877"/>
      <c r="IAK23" s="877"/>
      <c r="IAL23" s="877"/>
      <c r="IAM23" s="877"/>
      <c r="IAN23" s="877"/>
      <c r="IAO23" s="877"/>
      <c r="IAP23" s="877"/>
      <c r="IAQ23" s="877"/>
      <c r="IAR23" s="877"/>
      <c r="IAS23" s="877"/>
      <c r="IAT23" s="877"/>
      <c r="IAU23" s="877"/>
      <c r="IAV23" s="877"/>
      <c r="IAW23" s="877"/>
      <c r="IAX23" s="877"/>
      <c r="IAY23" s="877"/>
      <c r="IAZ23" s="877"/>
      <c r="IBA23" s="877"/>
      <c r="IBB23" s="877"/>
      <c r="IBC23" s="877"/>
      <c r="IBD23" s="877"/>
      <c r="IBE23" s="877"/>
      <c r="IBF23" s="877"/>
      <c r="IBG23" s="877"/>
      <c r="IBH23" s="877"/>
      <c r="IBI23" s="877"/>
      <c r="IBJ23" s="877"/>
      <c r="IBK23" s="877"/>
      <c r="IBL23" s="877"/>
      <c r="IBM23" s="877"/>
      <c r="IBN23" s="877"/>
      <c r="IBO23" s="877"/>
      <c r="IBP23" s="877"/>
      <c r="IBQ23" s="877"/>
      <c r="IBR23" s="877"/>
      <c r="IBS23" s="877"/>
      <c r="IBT23" s="877"/>
      <c r="IBU23" s="877"/>
      <c r="IBV23" s="877"/>
      <c r="IBW23" s="877"/>
      <c r="IBX23" s="877"/>
      <c r="IBY23" s="877"/>
      <c r="IBZ23" s="877"/>
      <c r="ICA23" s="877"/>
      <c r="ICB23" s="877"/>
      <c r="ICC23" s="877"/>
      <c r="ICD23" s="877"/>
      <c r="ICE23" s="877"/>
      <c r="ICF23" s="877"/>
      <c r="ICG23" s="877"/>
      <c r="ICH23" s="877"/>
      <c r="ICI23" s="877"/>
      <c r="ICJ23" s="877"/>
      <c r="ICK23" s="877"/>
      <c r="ICL23" s="877"/>
      <c r="ICM23" s="877"/>
      <c r="ICN23" s="877"/>
      <c r="ICO23" s="877"/>
      <c r="ICP23" s="877"/>
      <c r="ICQ23" s="877"/>
      <c r="ICR23" s="877"/>
      <c r="ICS23" s="877"/>
      <c r="ICT23" s="877"/>
      <c r="ICU23" s="877"/>
      <c r="ICV23" s="877"/>
      <c r="ICW23" s="877"/>
      <c r="ICX23" s="877"/>
      <c r="ICY23" s="877"/>
      <c r="ICZ23" s="877"/>
      <c r="IDA23" s="877"/>
      <c r="IDB23" s="877"/>
      <c r="IDC23" s="877"/>
      <c r="IDD23" s="877"/>
      <c r="IDE23" s="877"/>
      <c r="IDF23" s="877"/>
      <c r="IDG23" s="877"/>
      <c r="IDH23" s="877"/>
      <c r="IDI23" s="877"/>
      <c r="IDJ23" s="877"/>
      <c r="IDK23" s="877"/>
      <c r="IDL23" s="877"/>
      <c r="IDM23" s="877"/>
      <c r="IDN23" s="877"/>
      <c r="IDO23" s="877"/>
      <c r="IDP23" s="877"/>
      <c r="IDQ23" s="877"/>
      <c r="IDR23" s="877"/>
      <c r="IDS23" s="877"/>
      <c r="IDT23" s="877"/>
      <c r="IDU23" s="877"/>
      <c r="IDV23" s="877"/>
      <c r="IDW23" s="877"/>
      <c r="IDX23" s="877"/>
      <c r="IDY23" s="877"/>
      <c r="IDZ23" s="877"/>
      <c r="IEA23" s="877"/>
      <c r="IEB23" s="877"/>
      <c r="IEC23" s="877"/>
      <c r="IED23" s="877"/>
      <c r="IEE23" s="877"/>
      <c r="IEF23" s="877"/>
      <c r="IEG23" s="877"/>
      <c r="IEH23" s="877"/>
      <c r="IEI23" s="877"/>
      <c r="IEJ23" s="877"/>
      <c r="IEK23" s="877"/>
      <c r="IEL23" s="877"/>
      <c r="IEM23" s="877"/>
      <c r="IEN23" s="877"/>
      <c r="IEO23" s="877"/>
      <c r="IEP23" s="877"/>
      <c r="IEQ23" s="877"/>
      <c r="IER23" s="877"/>
      <c r="IES23" s="877"/>
      <c r="IET23" s="877"/>
      <c r="IEU23" s="877"/>
      <c r="IEV23" s="877"/>
      <c r="IEW23" s="877"/>
      <c r="IEX23" s="877"/>
      <c r="IEY23" s="877"/>
      <c r="IEZ23" s="877"/>
      <c r="IFA23" s="877"/>
      <c r="IFB23" s="877"/>
      <c r="IFC23" s="877"/>
      <c r="IFD23" s="877"/>
      <c r="IFE23" s="877"/>
      <c r="IFF23" s="877"/>
      <c r="IFG23" s="877"/>
      <c r="IFH23" s="877"/>
      <c r="IFI23" s="877"/>
      <c r="IFJ23" s="877"/>
      <c r="IFK23" s="877"/>
      <c r="IFL23" s="877"/>
      <c r="IFM23" s="877"/>
      <c r="IFN23" s="877"/>
      <c r="IFO23" s="877"/>
      <c r="IFP23" s="877"/>
      <c r="IFQ23" s="877"/>
      <c r="IFR23" s="877"/>
      <c r="IFS23" s="877"/>
      <c r="IFT23" s="877"/>
      <c r="IFU23" s="877"/>
      <c r="IFV23" s="877"/>
      <c r="IFW23" s="877"/>
      <c r="IFX23" s="877"/>
      <c r="IFY23" s="877"/>
      <c r="IFZ23" s="877"/>
      <c r="IGA23" s="877"/>
      <c r="IGB23" s="877"/>
      <c r="IGC23" s="877"/>
      <c r="IGD23" s="877"/>
      <c r="IGE23" s="877"/>
      <c r="IGF23" s="877"/>
      <c r="IGG23" s="877"/>
      <c r="IGH23" s="877"/>
      <c r="IGI23" s="877"/>
      <c r="IGJ23" s="877"/>
      <c r="IGK23" s="877"/>
      <c r="IGL23" s="877"/>
      <c r="IGM23" s="877"/>
      <c r="IGN23" s="877"/>
      <c r="IGO23" s="877"/>
      <c r="IGP23" s="877"/>
      <c r="IGQ23" s="877"/>
      <c r="IGR23" s="877"/>
      <c r="IGS23" s="877"/>
      <c r="IGT23" s="877"/>
      <c r="IGU23" s="877"/>
      <c r="IGV23" s="877"/>
      <c r="IGW23" s="877"/>
      <c r="IGX23" s="877"/>
      <c r="IGY23" s="877"/>
      <c r="IGZ23" s="877"/>
      <c r="IHA23" s="877"/>
      <c r="IHB23" s="877"/>
      <c r="IHC23" s="877"/>
      <c r="IHD23" s="877"/>
      <c r="IHE23" s="877"/>
      <c r="IHF23" s="877"/>
      <c r="IHG23" s="877"/>
      <c r="IHH23" s="877"/>
      <c r="IHI23" s="877"/>
      <c r="IHJ23" s="877"/>
      <c r="IHK23" s="877"/>
      <c r="IHL23" s="877"/>
      <c r="IHM23" s="877"/>
      <c r="IHN23" s="877"/>
      <c r="IHO23" s="877"/>
      <c r="IHP23" s="877"/>
      <c r="IHQ23" s="877"/>
      <c r="IHR23" s="877"/>
      <c r="IHS23" s="877"/>
      <c r="IHT23" s="877"/>
      <c r="IHU23" s="877"/>
      <c r="IHV23" s="877"/>
      <c r="IHW23" s="877"/>
      <c r="IHX23" s="877"/>
      <c r="IHY23" s="877"/>
      <c r="IHZ23" s="877"/>
      <c r="IIA23" s="877"/>
      <c r="IIB23" s="877"/>
      <c r="IIC23" s="877"/>
      <c r="IID23" s="877"/>
      <c r="IIE23" s="877"/>
      <c r="IIF23" s="877"/>
      <c r="IIG23" s="877"/>
      <c r="IIH23" s="877"/>
      <c r="III23" s="877"/>
      <c r="IIJ23" s="877"/>
      <c r="IIK23" s="877"/>
      <c r="IIL23" s="877"/>
      <c r="IIM23" s="877"/>
      <c r="IIN23" s="877"/>
      <c r="IIO23" s="877"/>
      <c r="IIP23" s="877"/>
      <c r="IIQ23" s="877"/>
      <c r="IIR23" s="877"/>
      <c r="IIS23" s="877"/>
      <c r="IIT23" s="877"/>
      <c r="IIU23" s="877"/>
      <c r="IIV23" s="877"/>
      <c r="IIW23" s="877"/>
      <c r="IIX23" s="877"/>
      <c r="IIY23" s="877"/>
      <c r="IIZ23" s="877"/>
      <c r="IJA23" s="877"/>
      <c r="IJB23" s="877"/>
      <c r="IJC23" s="877"/>
      <c r="IJD23" s="877"/>
      <c r="IJE23" s="877"/>
      <c r="IJF23" s="877"/>
      <c r="IJG23" s="877"/>
      <c r="IJH23" s="877"/>
      <c r="IJI23" s="877"/>
      <c r="IJJ23" s="877"/>
      <c r="IJK23" s="877"/>
      <c r="IJL23" s="877"/>
      <c r="IJM23" s="877"/>
      <c r="IJN23" s="877"/>
      <c r="IJO23" s="877"/>
      <c r="IJP23" s="877"/>
      <c r="IJQ23" s="877"/>
      <c r="IJR23" s="877"/>
      <c r="IJS23" s="877"/>
      <c r="IJT23" s="877"/>
      <c r="IJU23" s="877"/>
      <c r="IJV23" s="877"/>
      <c r="IJW23" s="877"/>
      <c r="IJX23" s="877"/>
      <c r="IJY23" s="877"/>
      <c r="IJZ23" s="877"/>
      <c r="IKA23" s="877"/>
      <c r="IKB23" s="877"/>
      <c r="IKC23" s="877"/>
      <c r="IKD23" s="877"/>
      <c r="IKE23" s="877"/>
      <c r="IKF23" s="877"/>
      <c r="IKG23" s="877"/>
      <c r="IKH23" s="877"/>
      <c r="IKI23" s="877"/>
      <c r="IKJ23" s="877"/>
      <c r="IKK23" s="877"/>
      <c r="IKL23" s="877"/>
      <c r="IKM23" s="877"/>
      <c r="IKN23" s="877"/>
      <c r="IKO23" s="877"/>
      <c r="IKP23" s="877"/>
      <c r="IKQ23" s="877"/>
      <c r="IKR23" s="877"/>
      <c r="IKS23" s="877"/>
      <c r="IKT23" s="877"/>
      <c r="IKU23" s="877"/>
      <c r="IKV23" s="877"/>
      <c r="IKW23" s="877"/>
      <c r="IKX23" s="877"/>
      <c r="IKY23" s="877"/>
      <c r="IKZ23" s="877"/>
      <c r="ILA23" s="877"/>
      <c r="ILB23" s="877"/>
      <c r="ILC23" s="877"/>
      <c r="ILD23" s="877"/>
      <c r="ILE23" s="877"/>
      <c r="ILF23" s="877"/>
      <c r="ILG23" s="877"/>
      <c r="ILH23" s="877"/>
      <c r="ILI23" s="877"/>
      <c r="ILJ23" s="877"/>
      <c r="ILK23" s="877"/>
      <c r="ILL23" s="877"/>
      <c r="ILM23" s="877"/>
      <c r="ILN23" s="877"/>
      <c r="ILO23" s="877"/>
      <c r="ILP23" s="877"/>
      <c r="ILQ23" s="877"/>
      <c r="ILR23" s="877"/>
      <c r="ILS23" s="877"/>
      <c r="ILT23" s="877"/>
      <c r="ILU23" s="877"/>
      <c r="ILV23" s="877"/>
      <c r="ILW23" s="877"/>
      <c r="ILX23" s="877"/>
      <c r="ILY23" s="877"/>
      <c r="ILZ23" s="877"/>
      <c r="IMA23" s="877"/>
      <c r="IMB23" s="877"/>
      <c r="IMC23" s="877"/>
      <c r="IMD23" s="877"/>
      <c r="IME23" s="877"/>
      <c r="IMF23" s="877"/>
      <c r="IMG23" s="877"/>
      <c r="IMH23" s="877"/>
      <c r="IMI23" s="877"/>
      <c r="IMJ23" s="877"/>
      <c r="IMK23" s="877"/>
      <c r="IML23" s="877"/>
      <c r="IMM23" s="877"/>
      <c r="IMN23" s="877"/>
      <c r="IMO23" s="877"/>
      <c r="IMP23" s="877"/>
      <c r="IMQ23" s="877"/>
      <c r="IMR23" s="877"/>
      <c r="IMS23" s="877"/>
      <c r="IMT23" s="877"/>
      <c r="IMU23" s="877"/>
      <c r="IMV23" s="877"/>
      <c r="IMW23" s="877"/>
      <c r="IMX23" s="877"/>
      <c r="IMY23" s="877"/>
      <c r="IMZ23" s="877"/>
      <c r="INA23" s="877"/>
      <c r="INB23" s="877"/>
      <c r="INC23" s="877"/>
      <c r="IND23" s="877"/>
      <c r="INE23" s="877"/>
      <c r="INF23" s="877"/>
      <c r="ING23" s="877"/>
      <c r="INH23" s="877"/>
      <c r="INI23" s="877"/>
      <c r="INJ23" s="877"/>
      <c r="INK23" s="877"/>
      <c r="INL23" s="877"/>
      <c r="INM23" s="877"/>
      <c r="INN23" s="877"/>
      <c r="INO23" s="877"/>
      <c r="INP23" s="877"/>
      <c r="INQ23" s="877"/>
      <c r="INR23" s="877"/>
      <c r="INS23" s="877"/>
      <c r="INT23" s="877"/>
      <c r="INU23" s="877"/>
      <c r="INV23" s="877"/>
      <c r="INW23" s="877"/>
      <c r="INX23" s="877"/>
      <c r="INY23" s="877"/>
      <c r="INZ23" s="877"/>
      <c r="IOA23" s="877"/>
      <c r="IOB23" s="877"/>
      <c r="IOC23" s="877"/>
      <c r="IOD23" s="877"/>
      <c r="IOE23" s="877"/>
      <c r="IOF23" s="877"/>
      <c r="IOG23" s="877"/>
      <c r="IOH23" s="877"/>
      <c r="IOI23" s="877"/>
      <c r="IOJ23" s="877"/>
      <c r="IOK23" s="877"/>
      <c r="IOL23" s="877"/>
      <c r="IOM23" s="877"/>
      <c r="ION23" s="877"/>
      <c r="IOO23" s="877"/>
      <c r="IOP23" s="877"/>
      <c r="IOQ23" s="877"/>
      <c r="IOR23" s="877"/>
      <c r="IOS23" s="877"/>
      <c r="IOT23" s="877"/>
      <c r="IOU23" s="877"/>
      <c r="IOV23" s="877"/>
      <c r="IOW23" s="877"/>
      <c r="IOX23" s="877"/>
      <c r="IOY23" s="877"/>
      <c r="IOZ23" s="877"/>
      <c r="IPA23" s="877"/>
      <c r="IPB23" s="877"/>
      <c r="IPC23" s="877"/>
      <c r="IPD23" s="877"/>
      <c r="IPE23" s="877"/>
      <c r="IPF23" s="877"/>
      <c r="IPG23" s="877"/>
      <c r="IPH23" s="877"/>
      <c r="IPI23" s="877"/>
      <c r="IPJ23" s="877"/>
      <c r="IPK23" s="877"/>
      <c r="IPL23" s="877"/>
      <c r="IPM23" s="877"/>
      <c r="IPN23" s="877"/>
      <c r="IPO23" s="877"/>
      <c r="IPP23" s="877"/>
      <c r="IPQ23" s="877"/>
      <c r="IPR23" s="877"/>
      <c r="IPS23" s="877"/>
      <c r="IPT23" s="877"/>
      <c r="IPU23" s="877"/>
      <c r="IPV23" s="877"/>
      <c r="IPW23" s="877"/>
      <c r="IPX23" s="877"/>
      <c r="IPY23" s="877"/>
      <c r="IPZ23" s="877"/>
      <c r="IQA23" s="877"/>
      <c r="IQB23" s="877"/>
      <c r="IQC23" s="877"/>
      <c r="IQD23" s="877"/>
      <c r="IQE23" s="877"/>
      <c r="IQF23" s="877"/>
      <c r="IQG23" s="877"/>
      <c r="IQH23" s="877"/>
      <c r="IQI23" s="877"/>
      <c r="IQJ23" s="877"/>
      <c r="IQK23" s="877"/>
      <c r="IQL23" s="877"/>
      <c r="IQM23" s="877"/>
      <c r="IQN23" s="877"/>
      <c r="IQO23" s="877"/>
      <c r="IQP23" s="877"/>
      <c r="IQQ23" s="877"/>
      <c r="IQR23" s="877"/>
      <c r="IQS23" s="877"/>
      <c r="IQT23" s="877"/>
      <c r="IQU23" s="877"/>
      <c r="IQV23" s="877"/>
      <c r="IQW23" s="877"/>
      <c r="IQX23" s="877"/>
      <c r="IQY23" s="877"/>
      <c r="IQZ23" s="877"/>
      <c r="IRA23" s="877"/>
      <c r="IRB23" s="877"/>
      <c r="IRC23" s="877"/>
      <c r="IRD23" s="877"/>
      <c r="IRE23" s="877"/>
      <c r="IRF23" s="877"/>
      <c r="IRG23" s="877"/>
      <c r="IRH23" s="877"/>
      <c r="IRI23" s="877"/>
      <c r="IRJ23" s="877"/>
      <c r="IRK23" s="877"/>
      <c r="IRL23" s="877"/>
      <c r="IRM23" s="877"/>
      <c r="IRN23" s="877"/>
      <c r="IRO23" s="877"/>
      <c r="IRP23" s="877"/>
      <c r="IRQ23" s="877"/>
      <c r="IRR23" s="877"/>
      <c r="IRS23" s="877"/>
      <c r="IRT23" s="877"/>
      <c r="IRU23" s="877"/>
      <c r="IRV23" s="877"/>
      <c r="IRW23" s="877"/>
      <c r="IRX23" s="877"/>
      <c r="IRY23" s="877"/>
      <c r="IRZ23" s="877"/>
      <c r="ISA23" s="877"/>
      <c r="ISB23" s="877"/>
      <c r="ISC23" s="877"/>
      <c r="ISD23" s="877"/>
      <c r="ISE23" s="877"/>
      <c r="ISF23" s="877"/>
      <c r="ISG23" s="877"/>
      <c r="ISH23" s="877"/>
      <c r="ISI23" s="877"/>
      <c r="ISJ23" s="877"/>
      <c r="ISK23" s="877"/>
      <c r="ISL23" s="877"/>
      <c r="ISM23" s="877"/>
      <c r="ISN23" s="877"/>
      <c r="ISO23" s="877"/>
      <c r="ISP23" s="877"/>
      <c r="ISQ23" s="877"/>
      <c r="ISR23" s="877"/>
      <c r="ISS23" s="877"/>
      <c r="IST23" s="877"/>
      <c r="ISU23" s="877"/>
      <c r="ISV23" s="877"/>
      <c r="ISW23" s="877"/>
      <c r="ISX23" s="877"/>
      <c r="ISY23" s="877"/>
      <c r="ISZ23" s="877"/>
      <c r="ITA23" s="877"/>
      <c r="ITB23" s="877"/>
      <c r="ITC23" s="877"/>
      <c r="ITD23" s="877"/>
      <c r="ITE23" s="877"/>
      <c r="ITF23" s="877"/>
      <c r="ITG23" s="877"/>
      <c r="ITH23" s="877"/>
      <c r="ITI23" s="877"/>
      <c r="ITJ23" s="877"/>
      <c r="ITK23" s="877"/>
      <c r="ITL23" s="877"/>
      <c r="ITM23" s="877"/>
      <c r="ITN23" s="877"/>
      <c r="ITO23" s="877"/>
      <c r="ITP23" s="877"/>
      <c r="ITQ23" s="877"/>
      <c r="ITR23" s="877"/>
      <c r="ITS23" s="877"/>
      <c r="ITT23" s="877"/>
      <c r="ITU23" s="877"/>
      <c r="ITV23" s="877"/>
      <c r="ITW23" s="877"/>
      <c r="ITX23" s="877"/>
      <c r="ITY23" s="877"/>
      <c r="ITZ23" s="877"/>
      <c r="IUA23" s="877"/>
      <c r="IUB23" s="877"/>
      <c r="IUC23" s="877"/>
      <c r="IUD23" s="877"/>
      <c r="IUE23" s="877"/>
      <c r="IUF23" s="877"/>
      <c r="IUG23" s="877"/>
      <c r="IUH23" s="877"/>
      <c r="IUI23" s="877"/>
      <c r="IUJ23" s="877"/>
      <c r="IUK23" s="877"/>
      <c r="IUL23" s="877"/>
      <c r="IUM23" s="877"/>
      <c r="IUN23" s="877"/>
      <c r="IUO23" s="877"/>
      <c r="IUP23" s="877"/>
      <c r="IUQ23" s="877"/>
      <c r="IUR23" s="877"/>
      <c r="IUS23" s="877"/>
      <c r="IUT23" s="877"/>
      <c r="IUU23" s="877"/>
      <c r="IUV23" s="877"/>
      <c r="IUW23" s="877"/>
      <c r="IUX23" s="877"/>
      <c r="IUY23" s="877"/>
      <c r="IUZ23" s="877"/>
      <c r="IVA23" s="877"/>
      <c r="IVB23" s="877"/>
      <c r="IVC23" s="877"/>
      <c r="IVD23" s="877"/>
      <c r="IVE23" s="877"/>
      <c r="IVF23" s="877"/>
      <c r="IVG23" s="877"/>
      <c r="IVH23" s="877"/>
      <c r="IVI23" s="877"/>
      <c r="IVJ23" s="877"/>
      <c r="IVK23" s="877"/>
      <c r="IVL23" s="877"/>
      <c r="IVM23" s="877"/>
      <c r="IVN23" s="877"/>
      <c r="IVO23" s="877"/>
      <c r="IVP23" s="877"/>
      <c r="IVQ23" s="877"/>
      <c r="IVR23" s="877"/>
      <c r="IVS23" s="877"/>
      <c r="IVT23" s="877"/>
      <c r="IVU23" s="877"/>
      <c r="IVV23" s="877"/>
      <c r="IVW23" s="877"/>
      <c r="IVX23" s="877"/>
      <c r="IVY23" s="877"/>
      <c r="IVZ23" s="877"/>
      <c r="IWA23" s="877"/>
      <c r="IWB23" s="877"/>
      <c r="IWC23" s="877"/>
      <c r="IWD23" s="877"/>
      <c r="IWE23" s="877"/>
      <c r="IWF23" s="877"/>
      <c r="IWG23" s="877"/>
      <c r="IWH23" s="877"/>
      <c r="IWI23" s="877"/>
      <c r="IWJ23" s="877"/>
      <c r="IWK23" s="877"/>
      <c r="IWL23" s="877"/>
      <c r="IWM23" s="877"/>
      <c r="IWN23" s="877"/>
      <c r="IWO23" s="877"/>
      <c r="IWP23" s="877"/>
      <c r="IWQ23" s="877"/>
      <c r="IWR23" s="877"/>
      <c r="IWS23" s="877"/>
      <c r="IWT23" s="877"/>
      <c r="IWU23" s="877"/>
      <c r="IWV23" s="877"/>
      <c r="IWW23" s="877"/>
      <c r="IWX23" s="877"/>
      <c r="IWY23" s="877"/>
      <c r="IWZ23" s="877"/>
      <c r="IXA23" s="877"/>
      <c r="IXB23" s="877"/>
      <c r="IXC23" s="877"/>
      <c r="IXD23" s="877"/>
      <c r="IXE23" s="877"/>
      <c r="IXF23" s="877"/>
      <c r="IXG23" s="877"/>
      <c r="IXH23" s="877"/>
      <c r="IXI23" s="877"/>
      <c r="IXJ23" s="877"/>
      <c r="IXK23" s="877"/>
      <c r="IXL23" s="877"/>
      <c r="IXM23" s="877"/>
      <c r="IXN23" s="877"/>
      <c r="IXO23" s="877"/>
      <c r="IXP23" s="877"/>
      <c r="IXQ23" s="877"/>
      <c r="IXR23" s="877"/>
      <c r="IXS23" s="877"/>
      <c r="IXT23" s="877"/>
      <c r="IXU23" s="877"/>
      <c r="IXV23" s="877"/>
      <c r="IXW23" s="877"/>
      <c r="IXX23" s="877"/>
      <c r="IXY23" s="877"/>
      <c r="IXZ23" s="877"/>
      <c r="IYA23" s="877"/>
      <c r="IYB23" s="877"/>
      <c r="IYC23" s="877"/>
      <c r="IYD23" s="877"/>
      <c r="IYE23" s="877"/>
      <c r="IYF23" s="877"/>
      <c r="IYG23" s="877"/>
      <c r="IYH23" s="877"/>
      <c r="IYI23" s="877"/>
      <c r="IYJ23" s="877"/>
      <c r="IYK23" s="877"/>
      <c r="IYL23" s="877"/>
      <c r="IYM23" s="877"/>
      <c r="IYN23" s="877"/>
      <c r="IYO23" s="877"/>
      <c r="IYP23" s="877"/>
      <c r="IYQ23" s="877"/>
      <c r="IYR23" s="877"/>
      <c r="IYS23" s="877"/>
      <c r="IYT23" s="877"/>
      <c r="IYU23" s="877"/>
      <c r="IYV23" s="877"/>
      <c r="IYW23" s="877"/>
      <c r="IYX23" s="877"/>
      <c r="IYY23" s="877"/>
      <c r="IYZ23" s="877"/>
      <c r="IZA23" s="877"/>
      <c r="IZB23" s="877"/>
      <c r="IZC23" s="877"/>
      <c r="IZD23" s="877"/>
      <c r="IZE23" s="877"/>
      <c r="IZF23" s="877"/>
      <c r="IZG23" s="877"/>
      <c r="IZH23" s="877"/>
      <c r="IZI23" s="877"/>
      <c r="IZJ23" s="877"/>
      <c r="IZK23" s="877"/>
      <c r="IZL23" s="877"/>
      <c r="IZM23" s="877"/>
      <c r="IZN23" s="877"/>
      <c r="IZO23" s="877"/>
      <c r="IZP23" s="877"/>
      <c r="IZQ23" s="877"/>
      <c r="IZR23" s="877"/>
      <c r="IZS23" s="877"/>
      <c r="IZT23" s="877"/>
      <c r="IZU23" s="877"/>
      <c r="IZV23" s="877"/>
      <c r="IZW23" s="877"/>
      <c r="IZX23" s="877"/>
      <c r="IZY23" s="877"/>
      <c r="IZZ23" s="877"/>
      <c r="JAA23" s="877"/>
      <c r="JAB23" s="877"/>
      <c r="JAC23" s="877"/>
      <c r="JAD23" s="877"/>
      <c r="JAE23" s="877"/>
      <c r="JAF23" s="877"/>
      <c r="JAG23" s="877"/>
      <c r="JAH23" s="877"/>
      <c r="JAI23" s="877"/>
      <c r="JAJ23" s="877"/>
      <c r="JAK23" s="877"/>
      <c r="JAL23" s="877"/>
      <c r="JAM23" s="877"/>
      <c r="JAN23" s="877"/>
      <c r="JAO23" s="877"/>
      <c r="JAP23" s="877"/>
      <c r="JAQ23" s="877"/>
      <c r="JAR23" s="877"/>
      <c r="JAS23" s="877"/>
      <c r="JAT23" s="877"/>
      <c r="JAU23" s="877"/>
      <c r="JAV23" s="877"/>
      <c r="JAW23" s="877"/>
      <c r="JAX23" s="877"/>
      <c r="JAY23" s="877"/>
      <c r="JAZ23" s="877"/>
      <c r="JBA23" s="877"/>
      <c r="JBB23" s="877"/>
      <c r="JBC23" s="877"/>
      <c r="JBD23" s="877"/>
      <c r="JBE23" s="877"/>
      <c r="JBF23" s="877"/>
      <c r="JBG23" s="877"/>
      <c r="JBH23" s="877"/>
      <c r="JBI23" s="877"/>
      <c r="JBJ23" s="877"/>
      <c r="JBK23" s="877"/>
      <c r="JBL23" s="877"/>
      <c r="JBM23" s="877"/>
      <c r="JBN23" s="877"/>
      <c r="JBO23" s="877"/>
      <c r="JBP23" s="877"/>
      <c r="JBQ23" s="877"/>
      <c r="JBR23" s="877"/>
      <c r="JBS23" s="877"/>
      <c r="JBT23" s="877"/>
      <c r="JBU23" s="877"/>
      <c r="JBV23" s="877"/>
      <c r="JBW23" s="877"/>
      <c r="JBX23" s="877"/>
      <c r="JBY23" s="877"/>
      <c r="JBZ23" s="877"/>
      <c r="JCA23" s="877"/>
      <c r="JCB23" s="877"/>
      <c r="JCC23" s="877"/>
      <c r="JCD23" s="877"/>
      <c r="JCE23" s="877"/>
      <c r="JCF23" s="877"/>
      <c r="JCG23" s="877"/>
      <c r="JCH23" s="877"/>
      <c r="JCI23" s="877"/>
      <c r="JCJ23" s="877"/>
      <c r="JCK23" s="877"/>
      <c r="JCL23" s="877"/>
      <c r="JCM23" s="877"/>
      <c r="JCN23" s="877"/>
      <c r="JCO23" s="877"/>
      <c r="JCP23" s="877"/>
      <c r="JCQ23" s="877"/>
      <c r="JCR23" s="877"/>
      <c r="JCS23" s="877"/>
      <c r="JCT23" s="877"/>
      <c r="JCU23" s="877"/>
      <c r="JCV23" s="877"/>
      <c r="JCW23" s="877"/>
      <c r="JCX23" s="877"/>
      <c r="JCY23" s="877"/>
      <c r="JCZ23" s="877"/>
      <c r="JDA23" s="877"/>
      <c r="JDB23" s="877"/>
      <c r="JDC23" s="877"/>
      <c r="JDD23" s="877"/>
      <c r="JDE23" s="877"/>
      <c r="JDF23" s="877"/>
      <c r="JDG23" s="877"/>
      <c r="JDH23" s="877"/>
      <c r="JDI23" s="877"/>
      <c r="JDJ23" s="877"/>
      <c r="JDK23" s="877"/>
      <c r="JDL23" s="877"/>
      <c r="JDM23" s="877"/>
      <c r="JDN23" s="877"/>
      <c r="JDO23" s="877"/>
      <c r="JDP23" s="877"/>
      <c r="JDQ23" s="877"/>
      <c r="JDR23" s="877"/>
      <c r="JDS23" s="877"/>
      <c r="JDT23" s="877"/>
      <c r="JDU23" s="877"/>
      <c r="JDV23" s="877"/>
      <c r="JDW23" s="877"/>
      <c r="JDX23" s="877"/>
      <c r="JDY23" s="877"/>
      <c r="JDZ23" s="877"/>
      <c r="JEA23" s="877"/>
      <c r="JEB23" s="877"/>
      <c r="JEC23" s="877"/>
      <c r="JED23" s="877"/>
      <c r="JEE23" s="877"/>
      <c r="JEF23" s="877"/>
      <c r="JEG23" s="877"/>
      <c r="JEH23" s="877"/>
      <c r="JEI23" s="877"/>
      <c r="JEJ23" s="877"/>
      <c r="JEK23" s="877"/>
      <c r="JEL23" s="877"/>
      <c r="JEM23" s="877"/>
      <c r="JEN23" s="877"/>
      <c r="JEO23" s="877"/>
      <c r="JEP23" s="877"/>
      <c r="JEQ23" s="877"/>
      <c r="JER23" s="877"/>
      <c r="JES23" s="877"/>
      <c r="JET23" s="877"/>
      <c r="JEU23" s="877"/>
      <c r="JEV23" s="877"/>
      <c r="JEW23" s="877"/>
      <c r="JEX23" s="877"/>
      <c r="JEY23" s="877"/>
      <c r="JEZ23" s="877"/>
      <c r="JFA23" s="877"/>
      <c r="JFB23" s="877"/>
      <c r="JFC23" s="877"/>
      <c r="JFD23" s="877"/>
      <c r="JFE23" s="877"/>
      <c r="JFF23" s="877"/>
      <c r="JFG23" s="877"/>
      <c r="JFH23" s="877"/>
      <c r="JFI23" s="877"/>
      <c r="JFJ23" s="877"/>
      <c r="JFK23" s="877"/>
      <c r="JFL23" s="877"/>
      <c r="JFM23" s="877"/>
      <c r="JFN23" s="877"/>
      <c r="JFO23" s="877"/>
      <c r="JFP23" s="877"/>
      <c r="JFQ23" s="877"/>
      <c r="JFR23" s="877"/>
      <c r="JFS23" s="877"/>
      <c r="JFT23" s="877"/>
      <c r="JFU23" s="877"/>
      <c r="JFV23" s="877"/>
      <c r="JFW23" s="877"/>
      <c r="JFX23" s="877"/>
      <c r="JFY23" s="877"/>
      <c r="JFZ23" s="877"/>
      <c r="JGA23" s="877"/>
      <c r="JGB23" s="877"/>
      <c r="JGC23" s="877"/>
      <c r="JGD23" s="877"/>
      <c r="JGE23" s="877"/>
      <c r="JGF23" s="877"/>
      <c r="JGG23" s="877"/>
      <c r="JGH23" s="877"/>
      <c r="JGI23" s="877"/>
      <c r="JGJ23" s="877"/>
      <c r="JGK23" s="877"/>
      <c r="JGL23" s="877"/>
      <c r="JGM23" s="877"/>
      <c r="JGN23" s="877"/>
      <c r="JGO23" s="877"/>
      <c r="JGP23" s="877"/>
      <c r="JGQ23" s="877"/>
      <c r="JGR23" s="877"/>
      <c r="JGS23" s="877"/>
      <c r="JGT23" s="877"/>
      <c r="JGU23" s="877"/>
      <c r="JGV23" s="877"/>
      <c r="JGW23" s="877"/>
      <c r="JGX23" s="877"/>
      <c r="JGY23" s="877"/>
      <c r="JGZ23" s="877"/>
      <c r="JHA23" s="877"/>
      <c r="JHB23" s="877"/>
      <c r="JHC23" s="877"/>
      <c r="JHD23" s="877"/>
      <c r="JHE23" s="877"/>
      <c r="JHF23" s="877"/>
      <c r="JHG23" s="877"/>
      <c r="JHH23" s="877"/>
      <c r="JHI23" s="877"/>
      <c r="JHJ23" s="877"/>
      <c r="JHK23" s="877"/>
      <c r="JHL23" s="877"/>
      <c r="JHM23" s="877"/>
      <c r="JHN23" s="877"/>
      <c r="JHO23" s="877"/>
      <c r="JHP23" s="877"/>
      <c r="JHQ23" s="877"/>
      <c r="JHR23" s="877"/>
      <c r="JHS23" s="877"/>
      <c r="JHT23" s="877"/>
      <c r="JHU23" s="877"/>
      <c r="JHV23" s="877"/>
      <c r="JHW23" s="877"/>
      <c r="JHX23" s="877"/>
      <c r="JHY23" s="877"/>
      <c r="JHZ23" s="877"/>
      <c r="JIA23" s="877"/>
      <c r="JIB23" s="877"/>
      <c r="JIC23" s="877"/>
      <c r="JID23" s="877"/>
      <c r="JIE23" s="877"/>
      <c r="JIF23" s="877"/>
      <c r="JIG23" s="877"/>
      <c r="JIH23" s="877"/>
      <c r="JII23" s="877"/>
      <c r="JIJ23" s="877"/>
      <c r="JIK23" s="877"/>
      <c r="JIL23" s="877"/>
      <c r="JIM23" s="877"/>
      <c r="JIN23" s="877"/>
      <c r="JIO23" s="877"/>
      <c r="JIP23" s="877"/>
      <c r="JIQ23" s="877"/>
      <c r="JIR23" s="877"/>
      <c r="JIS23" s="877"/>
      <c r="JIT23" s="877"/>
      <c r="JIU23" s="877"/>
      <c r="JIV23" s="877"/>
      <c r="JIW23" s="877"/>
      <c r="JIX23" s="877"/>
      <c r="JIY23" s="877"/>
      <c r="JIZ23" s="877"/>
      <c r="JJA23" s="877"/>
      <c r="JJB23" s="877"/>
      <c r="JJC23" s="877"/>
      <c r="JJD23" s="877"/>
      <c r="JJE23" s="877"/>
      <c r="JJF23" s="877"/>
      <c r="JJG23" s="877"/>
      <c r="JJH23" s="877"/>
      <c r="JJI23" s="877"/>
      <c r="JJJ23" s="877"/>
      <c r="JJK23" s="877"/>
      <c r="JJL23" s="877"/>
      <c r="JJM23" s="877"/>
      <c r="JJN23" s="877"/>
      <c r="JJO23" s="877"/>
      <c r="JJP23" s="877"/>
      <c r="JJQ23" s="877"/>
      <c r="JJR23" s="877"/>
      <c r="JJS23" s="877"/>
      <c r="JJT23" s="877"/>
      <c r="JJU23" s="877"/>
      <c r="JJV23" s="877"/>
      <c r="JJW23" s="877"/>
      <c r="JJX23" s="877"/>
      <c r="JJY23" s="877"/>
      <c r="JJZ23" s="877"/>
      <c r="JKA23" s="877"/>
      <c r="JKB23" s="877"/>
      <c r="JKC23" s="877"/>
      <c r="JKD23" s="877"/>
      <c r="JKE23" s="877"/>
      <c r="JKF23" s="877"/>
      <c r="JKG23" s="877"/>
      <c r="JKH23" s="877"/>
      <c r="JKI23" s="877"/>
      <c r="JKJ23" s="877"/>
      <c r="JKK23" s="877"/>
      <c r="JKL23" s="877"/>
      <c r="JKM23" s="877"/>
      <c r="JKN23" s="877"/>
      <c r="JKO23" s="877"/>
      <c r="JKP23" s="877"/>
      <c r="JKQ23" s="877"/>
      <c r="JKR23" s="877"/>
      <c r="JKS23" s="877"/>
      <c r="JKT23" s="877"/>
      <c r="JKU23" s="877"/>
      <c r="JKV23" s="877"/>
      <c r="JKW23" s="877"/>
      <c r="JKX23" s="877"/>
      <c r="JKY23" s="877"/>
      <c r="JKZ23" s="877"/>
      <c r="JLA23" s="877"/>
      <c r="JLB23" s="877"/>
      <c r="JLC23" s="877"/>
      <c r="JLD23" s="877"/>
      <c r="JLE23" s="877"/>
      <c r="JLF23" s="877"/>
      <c r="JLG23" s="877"/>
      <c r="JLH23" s="877"/>
      <c r="JLI23" s="877"/>
      <c r="JLJ23" s="877"/>
      <c r="JLK23" s="877"/>
      <c r="JLL23" s="877"/>
      <c r="JLM23" s="877"/>
      <c r="JLN23" s="877"/>
      <c r="JLO23" s="877"/>
      <c r="JLP23" s="877"/>
      <c r="JLQ23" s="877"/>
      <c r="JLR23" s="877"/>
      <c r="JLS23" s="877"/>
      <c r="JLT23" s="877"/>
      <c r="JLU23" s="877"/>
      <c r="JLV23" s="877"/>
      <c r="JLW23" s="877"/>
      <c r="JLX23" s="877"/>
      <c r="JLY23" s="877"/>
      <c r="JLZ23" s="877"/>
      <c r="JMA23" s="877"/>
      <c r="JMB23" s="877"/>
      <c r="JMC23" s="877"/>
      <c r="JMD23" s="877"/>
      <c r="JME23" s="877"/>
      <c r="JMF23" s="877"/>
      <c r="JMG23" s="877"/>
      <c r="JMH23" s="877"/>
      <c r="JMI23" s="877"/>
      <c r="JMJ23" s="877"/>
      <c r="JMK23" s="877"/>
      <c r="JML23" s="877"/>
      <c r="JMM23" s="877"/>
      <c r="JMN23" s="877"/>
      <c r="JMO23" s="877"/>
      <c r="JMP23" s="877"/>
      <c r="JMQ23" s="877"/>
      <c r="JMR23" s="877"/>
      <c r="JMS23" s="877"/>
      <c r="JMT23" s="877"/>
      <c r="JMU23" s="877"/>
      <c r="JMV23" s="877"/>
      <c r="JMW23" s="877"/>
      <c r="JMX23" s="877"/>
      <c r="JMY23" s="877"/>
      <c r="JMZ23" s="877"/>
      <c r="JNA23" s="877"/>
      <c r="JNB23" s="877"/>
      <c r="JNC23" s="877"/>
      <c r="JND23" s="877"/>
      <c r="JNE23" s="877"/>
      <c r="JNF23" s="877"/>
      <c r="JNG23" s="877"/>
      <c r="JNH23" s="877"/>
      <c r="JNI23" s="877"/>
      <c r="JNJ23" s="877"/>
      <c r="JNK23" s="877"/>
      <c r="JNL23" s="877"/>
      <c r="JNM23" s="877"/>
      <c r="JNN23" s="877"/>
      <c r="JNO23" s="877"/>
      <c r="JNP23" s="877"/>
      <c r="JNQ23" s="877"/>
      <c r="JNR23" s="877"/>
      <c r="JNS23" s="877"/>
      <c r="JNT23" s="877"/>
      <c r="JNU23" s="877"/>
      <c r="JNV23" s="877"/>
      <c r="JNW23" s="877"/>
      <c r="JNX23" s="877"/>
      <c r="JNY23" s="877"/>
      <c r="JNZ23" s="877"/>
      <c r="JOA23" s="877"/>
      <c r="JOB23" s="877"/>
      <c r="JOC23" s="877"/>
      <c r="JOD23" s="877"/>
      <c r="JOE23" s="877"/>
      <c r="JOF23" s="877"/>
      <c r="JOG23" s="877"/>
      <c r="JOH23" s="877"/>
      <c r="JOI23" s="877"/>
      <c r="JOJ23" s="877"/>
      <c r="JOK23" s="877"/>
      <c r="JOL23" s="877"/>
      <c r="JOM23" s="877"/>
      <c r="JON23" s="877"/>
      <c r="JOO23" s="877"/>
      <c r="JOP23" s="877"/>
      <c r="JOQ23" s="877"/>
      <c r="JOR23" s="877"/>
      <c r="JOS23" s="877"/>
      <c r="JOT23" s="877"/>
      <c r="JOU23" s="877"/>
      <c r="JOV23" s="877"/>
      <c r="JOW23" s="877"/>
      <c r="JOX23" s="877"/>
      <c r="JOY23" s="877"/>
      <c r="JOZ23" s="877"/>
      <c r="JPA23" s="877"/>
      <c r="JPB23" s="877"/>
      <c r="JPC23" s="877"/>
      <c r="JPD23" s="877"/>
      <c r="JPE23" s="877"/>
      <c r="JPF23" s="877"/>
      <c r="JPG23" s="877"/>
      <c r="JPH23" s="877"/>
      <c r="JPI23" s="877"/>
      <c r="JPJ23" s="877"/>
      <c r="JPK23" s="877"/>
      <c r="JPL23" s="877"/>
      <c r="JPM23" s="877"/>
      <c r="JPN23" s="877"/>
      <c r="JPO23" s="877"/>
      <c r="JPP23" s="877"/>
      <c r="JPQ23" s="877"/>
      <c r="JPR23" s="877"/>
      <c r="JPS23" s="877"/>
      <c r="JPT23" s="877"/>
      <c r="JPU23" s="877"/>
      <c r="JPV23" s="877"/>
      <c r="JPW23" s="877"/>
      <c r="JPX23" s="877"/>
      <c r="JPY23" s="877"/>
      <c r="JPZ23" s="877"/>
      <c r="JQA23" s="877"/>
      <c r="JQB23" s="877"/>
      <c r="JQC23" s="877"/>
      <c r="JQD23" s="877"/>
      <c r="JQE23" s="877"/>
      <c r="JQF23" s="877"/>
      <c r="JQG23" s="877"/>
      <c r="JQH23" s="877"/>
      <c r="JQI23" s="877"/>
      <c r="JQJ23" s="877"/>
      <c r="JQK23" s="877"/>
      <c r="JQL23" s="877"/>
      <c r="JQM23" s="877"/>
      <c r="JQN23" s="877"/>
      <c r="JQO23" s="877"/>
      <c r="JQP23" s="877"/>
      <c r="JQQ23" s="877"/>
      <c r="JQR23" s="877"/>
      <c r="JQS23" s="877"/>
      <c r="JQT23" s="877"/>
      <c r="JQU23" s="877"/>
      <c r="JQV23" s="877"/>
      <c r="JQW23" s="877"/>
      <c r="JQX23" s="877"/>
      <c r="JQY23" s="877"/>
      <c r="JQZ23" s="877"/>
      <c r="JRA23" s="877"/>
      <c r="JRB23" s="877"/>
      <c r="JRC23" s="877"/>
      <c r="JRD23" s="877"/>
      <c r="JRE23" s="877"/>
      <c r="JRF23" s="877"/>
      <c r="JRG23" s="877"/>
      <c r="JRH23" s="877"/>
      <c r="JRI23" s="877"/>
      <c r="JRJ23" s="877"/>
      <c r="JRK23" s="877"/>
      <c r="JRL23" s="877"/>
      <c r="JRM23" s="877"/>
      <c r="JRN23" s="877"/>
      <c r="JRO23" s="877"/>
      <c r="JRP23" s="877"/>
      <c r="JRQ23" s="877"/>
      <c r="JRR23" s="877"/>
      <c r="JRS23" s="877"/>
      <c r="JRT23" s="877"/>
      <c r="JRU23" s="877"/>
      <c r="JRV23" s="877"/>
      <c r="JRW23" s="877"/>
      <c r="JRX23" s="877"/>
      <c r="JRY23" s="877"/>
      <c r="JRZ23" s="877"/>
      <c r="JSA23" s="877"/>
      <c r="JSB23" s="877"/>
      <c r="JSC23" s="877"/>
      <c r="JSD23" s="877"/>
      <c r="JSE23" s="877"/>
      <c r="JSF23" s="877"/>
      <c r="JSG23" s="877"/>
      <c r="JSH23" s="877"/>
      <c r="JSI23" s="877"/>
      <c r="JSJ23" s="877"/>
      <c r="JSK23" s="877"/>
      <c r="JSL23" s="877"/>
      <c r="JSM23" s="877"/>
      <c r="JSN23" s="877"/>
      <c r="JSO23" s="877"/>
      <c r="JSP23" s="877"/>
      <c r="JSQ23" s="877"/>
      <c r="JSR23" s="877"/>
      <c r="JSS23" s="877"/>
      <c r="JST23" s="877"/>
      <c r="JSU23" s="877"/>
      <c r="JSV23" s="877"/>
      <c r="JSW23" s="877"/>
      <c r="JSX23" s="877"/>
      <c r="JSY23" s="877"/>
      <c r="JSZ23" s="877"/>
      <c r="JTA23" s="877"/>
      <c r="JTB23" s="877"/>
      <c r="JTC23" s="877"/>
      <c r="JTD23" s="877"/>
      <c r="JTE23" s="877"/>
      <c r="JTF23" s="877"/>
      <c r="JTG23" s="877"/>
      <c r="JTH23" s="877"/>
      <c r="JTI23" s="877"/>
      <c r="JTJ23" s="877"/>
      <c r="JTK23" s="877"/>
      <c r="JTL23" s="877"/>
      <c r="JTM23" s="877"/>
      <c r="JTN23" s="877"/>
      <c r="JTO23" s="877"/>
      <c r="JTP23" s="877"/>
      <c r="JTQ23" s="877"/>
      <c r="JTR23" s="877"/>
      <c r="JTS23" s="877"/>
      <c r="JTT23" s="877"/>
      <c r="JTU23" s="877"/>
      <c r="JTV23" s="877"/>
      <c r="JTW23" s="877"/>
      <c r="JTX23" s="877"/>
      <c r="JTY23" s="877"/>
      <c r="JTZ23" s="877"/>
      <c r="JUA23" s="877"/>
      <c r="JUB23" s="877"/>
      <c r="JUC23" s="877"/>
      <c r="JUD23" s="877"/>
      <c r="JUE23" s="877"/>
      <c r="JUF23" s="877"/>
      <c r="JUG23" s="877"/>
      <c r="JUH23" s="877"/>
      <c r="JUI23" s="877"/>
      <c r="JUJ23" s="877"/>
      <c r="JUK23" s="877"/>
      <c r="JUL23" s="877"/>
      <c r="JUM23" s="877"/>
      <c r="JUN23" s="877"/>
      <c r="JUO23" s="877"/>
      <c r="JUP23" s="877"/>
      <c r="JUQ23" s="877"/>
      <c r="JUR23" s="877"/>
      <c r="JUS23" s="877"/>
      <c r="JUT23" s="877"/>
      <c r="JUU23" s="877"/>
      <c r="JUV23" s="877"/>
      <c r="JUW23" s="877"/>
      <c r="JUX23" s="877"/>
      <c r="JUY23" s="877"/>
      <c r="JUZ23" s="877"/>
      <c r="JVA23" s="877"/>
      <c r="JVB23" s="877"/>
      <c r="JVC23" s="877"/>
      <c r="JVD23" s="877"/>
      <c r="JVE23" s="877"/>
      <c r="JVF23" s="877"/>
      <c r="JVG23" s="877"/>
      <c r="JVH23" s="877"/>
      <c r="JVI23" s="877"/>
      <c r="JVJ23" s="877"/>
      <c r="JVK23" s="877"/>
      <c r="JVL23" s="877"/>
      <c r="JVM23" s="877"/>
      <c r="JVN23" s="877"/>
      <c r="JVO23" s="877"/>
      <c r="JVP23" s="877"/>
      <c r="JVQ23" s="877"/>
      <c r="JVR23" s="877"/>
      <c r="JVS23" s="877"/>
      <c r="JVT23" s="877"/>
      <c r="JVU23" s="877"/>
      <c r="JVV23" s="877"/>
      <c r="JVW23" s="877"/>
      <c r="JVX23" s="877"/>
      <c r="JVY23" s="877"/>
      <c r="JVZ23" s="877"/>
      <c r="JWA23" s="877"/>
      <c r="JWB23" s="877"/>
      <c r="JWC23" s="877"/>
      <c r="JWD23" s="877"/>
      <c r="JWE23" s="877"/>
      <c r="JWF23" s="877"/>
      <c r="JWG23" s="877"/>
      <c r="JWH23" s="877"/>
      <c r="JWI23" s="877"/>
      <c r="JWJ23" s="877"/>
      <c r="JWK23" s="877"/>
      <c r="JWL23" s="877"/>
      <c r="JWM23" s="877"/>
      <c r="JWN23" s="877"/>
      <c r="JWO23" s="877"/>
      <c r="JWP23" s="877"/>
      <c r="JWQ23" s="877"/>
      <c r="JWR23" s="877"/>
      <c r="JWS23" s="877"/>
      <c r="JWT23" s="877"/>
      <c r="JWU23" s="877"/>
      <c r="JWV23" s="877"/>
      <c r="JWW23" s="877"/>
      <c r="JWX23" s="877"/>
      <c r="JWY23" s="877"/>
      <c r="JWZ23" s="877"/>
      <c r="JXA23" s="877"/>
      <c r="JXB23" s="877"/>
      <c r="JXC23" s="877"/>
      <c r="JXD23" s="877"/>
      <c r="JXE23" s="877"/>
      <c r="JXF23" s="877"/>
      <c r="JXG23" s="877"/>
      <c r="JXH23" s="877"/>
      <c r="JXI23" s="877"/>
      <c r="JXJ23" s="877"/>
      <c r="JXK23" s="877"/>
      <c r="JXL23" s="877"/>
      <c r="JXM23" s="877"/>
      <c r="JXN23" s="877"/>
      <c r="JXO23" s="877"/>
      <c r="JXP23" s="877"/>
      <c r="JXQ23" s="877"/>
      <c r="JXR23" s="877"/>
      <c r="JXS23" s="877"/>
      <c r="JXT23" s="877"/>
      <c r="JXU23" s="877"/>
      <c r="JXV23" s="877"/>
      <c r="JXW23" s="877"/>
      <c r="JXX23" s="877"/>
      <c r="JXY23" s="877"/>
      <c r="JXZ23" s="877"/>
      <c r="JYA23" s="877"/>
      <c r="JYB23" s="877"/>
      <c r="JYC23" s="877"/>
      <c r="JYD23" s="877"/>
      <c r="JYE23" s="877"/>
      <c r="JYF23" s="877"/>
      <c r="JYG23" s="877"/>
      <c r="JYH23" s="877"/>
      <c r="JYI23" s="877"/>
      <c r="JYJ23" s="877"/>
      <c r="JYK23" s="877"/>
      <c r="JYL23" s="877"/>
      <c r="JYM23" s="877"/>
      <c r="JYN23" s="877"/>
      <c r="JYO23" s="877"/>
      <c r="JYP23" s="877"/>
      <c r="JYQ23" s="877"/>
      <c r="JYR23" s="877"/>
      <c r="JYS23" s="877"/>
      <c r="JYT23" s="877"/>
      <c r="JYU23" s="877"/>
      <c r="JYV23" s="877"/>
      <c r="JYW23" s="877"/>
      <c r="JYX23" s="877"/>
      <c r="JYY23" s="877"/>
      <c r="JYZ23" s="877"/>
      <c r="JZA23" s="877"/>
      <c r="JZB23" s="877"/>
      <c r="JZC23" s="877"/>
      <c r="JZD23" s="877"/>
      <c r="JZE23" s="877"/>
      <c r="JZF23" s="877"/>
      <c r="JZG23" s="877"/>
      <c r="JZH23" s="877"/>
      <c r="JZI23" s="877"/>
      <c r="JZJ23" s="877"/>
      <c r="JZK23" s="877"/>
      <c r="JZL23" s="877"/>
      <c r="JZM23" s="877"/>
      <c r="JZN23" s="877"/>
      <c r="JZO23" s="877"/>
      <c r="JZP23" s="877"/>
      <c r="JZQ23" s="877"/>
      <c r="JZR23" s="877"/>
      <c r="JZS23" s="877"/>
      <c r="JZT23" s="877"/>
      <c r="JZU23" s="877"/>
      <c r="JZV23" s="877"/>
      <c r="JZW23" s="877"/>
      <c r="JZX23" s="877"/>
      <c r="JZY23" s="877"/>
      <c r="JZZ23" s="877"/>
      <c r="KAA23" s="877"/>
      <c r="KAB23" s="877"/>
      <c r="KAC23" s="877"/>
      <c r="KAD23" s="877"/>
      <c r="KAE23" s="877"/>
      <c r="KAF23" s="877"/>
      <c r="KAG23" s="877"/>
      <c r="KAH23" s="877"/>
      <c r="KAI23" s="877"/>
      <c r="KAJ23" s="877"/>
      <c r="KAK23" s="877"/>
      <c r="KAL23" s="877"/>
      <c r="KAM23" s="877"/>
      <c r="KAN23" s="877"/>
      <c r="KAO23" s="877"/>
      <c r="KAP23" s="877"/>
      <c r="KAQ23" s="877"/>
      <c r="KAR23" s="877"/>
      <c r="KAS23" s="877"/>
      <c r="KAT23" s="877"/>
      <c r="KAU23" s="877"/>
      <c r="KAV23" s="877"/>
      <c r="KAW23" s="877"/>
      <c r="KAX23" s="877"/>
      <c r="KAY23" s="877"/>
      <c r="KAZ23" s="877"/>
      <c r="KBA23" s="877"/>
      <c r="KBB23" s="877"/>
      <c r="KBC23" s="877"/>
      <c r="KBD23" s="877"/>
      <c r="KBE23" s="877"/>
      <c r="KBF23" s="877"/>
      <c r="KBG23" s="877"/>
      <c r="KBH23" s="877"/>
      <c r="KBI23" s="877"/>
      <c r="KBJ23" s="877"/>
      <c r="KBK23" s="877"/>
      <c r="KBL23" s="877"/>
      <c r="KBM23" s="877"/>
      <c r="KBN23" s="877"/>
      <c r="KBO23" s="877"/>
      <c r="KBP23" s="877"/>
      <c r="KBQ23" s="877"/>
      <c r="KBR23" s="877"/>
      <c r="KBS23" s="877"/>
      <c r="KBT23" s="877"/>
      <c r="KBU23" s="877"/>
      <c r="KBV23" s="877"/>
      <c r="KBW23" s="877"/>
      <c r="KBX23" s="877"/>
      <c r="KBY23" s="877"/>
      <c r="KBZ23" s="877"/>
      <c r="KCA23" s="877"/>
      <c r="KCB23" s="877"/>
      <c r="KCC23" s="877"/>
      <c r="KCD23" s="877"/>
      <c r="KCE23" s="877"/>
      <c r="KCF23" s="877"/>
      <c r="KCG23" s="877"/>
      <c r="KCH23" s="877"/>
      <c r="KCI23" s="877"/>
      <c r="KCJ23" s="877"/>
      <c r="KCK23" s="877"/>
      <c r="KCL23" s="877"/>
      <c r="KCM23" s="877"/>
      <c r="KCN23" s="877"/>
      <c r="KCO23" s="877"/>
      <c r="KCP23" s="877"/>
      <c r="KCQ23" s="877"/>
      <c r="KCR23" s="877"/>
      <c r="KCS23" s="877"/>
      <c r="KCT23" s="877"/>
      <c r="KCU23" s="877"/>
      <c r="KCV23" s="877"/>
      <c r="KCW23" s="877"/>
      <c r="KCX23" s="877"/>
      <c r="KCY23" s="877"/>
      <c r="KCZ23" s="877"/>
      <c r="KDA23" s="877"/>
      <c r="KDB23" s="877"/>
      <c r="KDC23" s="877"/>
      <c r="KDD23" s="877"/>
      <c r="KDE23" s="877"/>
      <c r="KDF23" s="877"/>
      <c r="KDG23" s="877"/>
      <c r="KDH23" s="877"/>
      <c r="KDI23" s="877"/>
      <c r="KDJ23" s="877"/>
      <c r="KDK23" s="877"/>
      <c r="KDL23" s="877"/>
      <c r="KDM23" s="877"/>
      <c r="KDN23" s="877"/>
      <c r="KDO23" s="877"/>
      <c r="KDP23" s="877"/>
      <c r="KDQ23" s="877"/>
      <c r="KDR23" s="877"/>
      <c r="KDS23" s="877"/>
      <c r="KDT23" s="877"/>
      <c r="KDU23" s="877"/>
      <c r="KDV23" s="877"/>
      <c r="KDW23" s="877"/>
      <c r="KDX23" s="877"/>
      <c r="KDY23" s="877"/>
      <c r="KDZ23" s="877"/>
      <c r="KEA23" s="877"/>
      <c r="KEB23" s="877"/>
      <c r="KEC23" s="877"/>
      <c r="KED23" s="877"/>
      <c r="KEE23" s="877"/>
      <c r="KEF23" s="877"/>
      <c r="KEG23" s="877"/>
      <c r="KEH23" s="877"/>
      <c r="KEI23" s="877"/>
      <c r="KEJ23" s="877"/>
      <c r="KEK23" s="877"/>
      <c r="KEL23" s="877"/>
      <c r="KEM23" s="877"/>
      <c r="KEN23" s="877"/>
      <c r="KEO23" s="877"/>
      <c r="KEP23" s="877"/>
      <c r="KEQ23" s="877"/>
      <c r="KER23" s="877"/>
      <c r="KES23" s="877"/>
      <c r="KET23" s="877"/>
      <c r="KEU23" s="877"/>
      <c r="KEV23" s="877"/>
      <c r="KEW23" s="877"/>
      <c r="KEX23" s="877"/>
      <c r="KEY23" s="877"/>
      <c r="KEZ23" s="877"/>
      <c r="KFA23" s="877"/>
      <c r="KFB23" s="877"/>
      <c r="KFC23" s="877"/>
      <c r="KFD23" s="877"/>
      <c r="KFE23" s="877"/>
      <c r="KFF23" s="877"/>
      <c r="KFG23" s="877"/>
      <c r="KFH23" s="877"/>
      <c r="KFI23" s="877"/>
      <c r="KFJ23" s="877"/>
      <c r="KFK23" s="877"/>
      <c r="KFL23" s="877"/>
      <c r="KFM23" s="877"/>
      <c r="KFN23" s="877"/>
      <c r="KFO23" s="877"/>
      <c r="KFP23" s="877"/>
      <c r="KFQ23" s="877"/>
      <c r="KFR23" s="877"/>
      <c r="KFS23" s="877"/>
      <c r="KFT23" s="877"/>
      <c r="KFU23" s="877"/>
      <c r="KFV23" s="877"/>
      <c r="KFW23" s="877"/>
      <c r="KFX23" s="877"/>
      <c r="KFY23" s="877"/>
      <c r="KFZ23" s="877"/>
      <c r="KGA23" s="877"/>
      <c r="KGB23" s="877"/>
      <c r="KGC23" s="877"/>
      <c r="KGD23" s="877"/>
      <c r="KGE23" s="877"/>
      <c r="KGF23" s="877"/>
      <c r="KGG23" s="877"/>
      <c r="KGH23" s="877"/>
      <c r="KGI23" s="877"/>
      <c r="KGJ23" s="877"/>
      <c r="KGK23" s="877"/>
      <c r="KGL23" s="877"/>
      <c r="KGM23" s="877"/>
      <c r="KGN23" s="877"/>
      <c r="KGO23" s="877"/>
      <c r="KGP23" s="877"/>
      <c r="KGQ23" s="877"/>
      <c r="KGR23" s="877"/>
      <c r="KGS23" s="877"/>
      <c r="KGT23" s="877"/>
      <c r="KGU23" s="877"/>
      <c r="KGV23" s="877"/>
      <c r="KGW23" s="877"/>
      <c r="KGX23" s="877"/>
      <c r="KGY23" s="877"/>
      <c r="KGZ23" s="877"/>
      <c r="KHA23" s="877"/>
      <c r="KHB23" s="877"/>
      <c r="KHC23" s="877"/>
      <c r="KHD23" s="877"/>
      <c r="KHE23" s="877"/>
      <c r="KHF23" s="877"/>
      <c r="KHG23" s="877"/>
      <c r="KHH23" s="877"/>
      <c r="KHI23" s="877"/>
      <c r="KHJ23" s="877"/>
      <c r="KHK23" s="877"/>
      <c r="KHL23" s="877"/>
      <c r="KHM23" s="877"/>
      <c r="KHN23" s="877"/>
      <c r="KHO23" s="877"/>
      <c r="KHP23" s="877"/>
      <c r="KHQ23" s="877"/>
      <c r="KHR23" s="877"/>
      <c r="KHS23" s="877"/>
      <c r="KHT23" s="877"/>
      <c r="KHU23" s="877"/>
      <c r="KHV23" s="877"/>
      <c r="KHW23" s="877"/>
      <c r="KHX23" s="877"/>
      <c r="KHY23" s="877"/>
      <c r="KHZ23" s="877"/>
      <c r="KIA23" s="877"/>
      <c r="KIB23" s="877"/>
      <c r="KIC23" s="877"/>
      <c r="KID23" s="877"/>
      <c r="KIE23" s="877"/>
      <c r="KIF23" s="877"/>
      <c r="KIG23" s="877"/>
      <c r="KIH23" s="877"/>
      <c r="KII23" s="877"/>
      <c r="KIJ23" s="877"/>
      <c r="KIK23" s="877"/>
      <c r="KIL23" s="877"/>
      <c r="KIM23" s="877"/>
      <c r="KIN23" s="877"/>
      <c r="KIO23" s="877"/>
      <c r="KIP23" s="877"/>
      <c r="KIQ23" s="877"/>
      <c r="KIR23" s="877"/>
      <c r="KIS23" s="877"/>
      <c r="KIT23" s="877"/>
      <c r="KIU23" s="877"/>
      <c r="KIV23" s="877"/>
      <c r="KIW23" s="877"/>
      <c r="KIX23" s="877"/>
      <c r="KIY23" s="877"/>
      <c r="KIZ23" s="877"/>
      <c r="KJA23" s="877"/>
      <c r="KJB23" s="877"/>
      <c r="KJC23" s="877"/>
      <c r="KJD23" s="877"/>
      <c r="KJE23" s="877"/>
      <c r="KJF23" s="877"/>
      <c r="KJG23" s="877"/>
      <c r="KJH23" s="877"/>
      <c r="KJI23" s="877"/>
      <c r="KJJ23" s="877"/>
      <c r="KJK23" s="877"/>
      <c r="KJL23" s="877"/>
      <c r="KJM23" s="877"/>
      <c r="KJN23" s="877"/>
      <c r="KJO23" s="877"/>
      <c r="KJP23" s="877"/>
      <c r="KJQ23" s="877"/>
      <c r="KJR23" s="877"/>
      <c r="KJS23" s="877"/>
      <c r="KJT23" s="877"/>
      <c r="KJU23" s="877"/>
      <c r="KJV23" s="877"/>
      <c r="KJW23" s="877"/>
      <c r="KJX23" s="877"/>
      <c r="KJY23" s="877"/>
      <c r="KJZ23" s="877"/>
      <c r="KKA23" s="877"/>
      <c r="KKB23" s="877"/>
      <c r="KKC23" s="877"/>
      <c r="KKD23" s="877"/>
      <c r="KKE23" s="877"/>
      <c r="KKF23" s="877"/>
      <c r="KKG23" s="877"/>
      <c r="KKH23" s="877"/>
      <c r="KKI23" s="877"/>
      <c r="KKJ23" s="877"/>
      <c r="KKK23" s="877"/>
      <c r="KKL23" s="877"/>
      <c r="KKM23" s="877"/>
      <c r="KKN23" s="877"/>
      <c r="KKO23" s="877"/>
      <c r="KKP23" s="877"/>
      <c r="KKQ23" s="877"/>
      <c r="KKR23" s="877"/>
      <c r="KKS23" s="877"/>
      <c r="KKT23" s="877"/>
      <c r="KKU23" s="877"/>
      <c r="KKV23" s="877"/>
      <c r="KKW23" s="877"/>
      <c r="KKX23" s="877"/>
      <c r="KKY23" s="877"/>
      <c r="KKZ23" s="877"/>
      <c r="KLA23" s="877"/>
      <c r="KLB23" s="877"/>
      <c r="KLC23" s="877"/>
      <c r="KLD23" s="877"/>
      <c r="KLE23" s="877"/>
      <c r="KLF23" s="877"/>
      <c r="KLG23" s="877"/>
      <c r="KLH23" s="877"/>
      <c r="KLI23" s="877"/>
      <c r="KLJ23" s="877"/>
      <c r="KLK23" s="877"/>
      <c r="KLL23" s="877"/>
      <c r="KLM23" s="877"/>
      <c r="KLN23" s="877"/>
      <c r="KLO23" s="877"/>
      <c r="KLP23" s="877"/>
      <c r="KLQ23" s="877"/>
      <c r="KLR23" s="877"/>
      <c r="KLS23" s="877"/>
      <c r="KLT23" s="877"/>
      <c r="KLU23" s="877"/>
      <c r="KLV23" s="877"/>
      <c r="KLW23" s="877"/>
      <c r="KLX23" s="877"/>
      <c r="KLY23" s="877"/>
      <c r="KLZ23" s="877"/>
      <c r="KMA23" s="877"/>
      <c r="KMB23" s="877"/>
      <c r="KMC23" s="877"/>
      <c r="KMD23" s="877"/>
      <c r="KME23" s="877"/>
      <c r="KMF23" s="877"/>
      <c r="KMG23" s="877"/>
      <c r="KMH23" s="877"/>
      <c r="KMI23" s="877"/>
      <c r="KMJ23" s="877"/>
      <c r="KMK23" s="877"/>
      <c r="KML23" s="877"/>
      <c r="KMM23" s="877"/>
      <c r="KMN23" s="877"/>
      <c r="KMO23" s="877"/>
      <c r="KMP23" s="877"/>
      <c r="KMQ23" s="877"/>
      <c r="KMR23" s="877"/>
      <c r="KMS23" s="877"/>
      <c r="KMT23" s="877"/>
      <c r="KMU23" s="877"/>
      <c r="KMV23" s="877"/>
      <c r="KMW23" s="877"/>
      <c r="KMX23" s="877"/>
      <c r="KMY23" s="877"/>
      <c r="KMZ23" s="877"/>
      <c r="KNA23" s="877"/>
      <c r="KNB23" s="877"/>
      <c r="KNC23" s="877"/>
      <c r="KND23" s="877"/>
      <c r="KNE23" s="877"/>
      <c r="KNF23" s="877"/>
      <c r="KNG23" s="877"/>
      <c r="KNH23" s="877"/>
      <c r="KNI23" s="877"/>
      <c r="KNJ23" s="877"/>
      <c r="KNK23" s="877"/>
      <c r="KNL23" s="877"/>
      <c r="KNM23" s="877"/>
      <c r="KNN23" s="877"/>
      <c r="KNO23" s="877"/>
      <c r="KNP23" s="877"/>
      <c r="KNQ23" s="877"/>
      <c r="KNR23" s="877"/>
      <c r="KNS23" s="877"/>
      <c r="KNT23" s="877"/>
      <c r="KNU23" s="877"/>
      <c r="KNV23" s="877"/>
      <c r="KNW23" s="877"/>
      <c r="KNX23" s="877"/>
      <c r="KNY23" s="877"/>
      <c r="KNZ23" s="877"/>
      <c r="KOA23" s="877"/>
      <c r="KOB23" s="877"/>
      <c r="KOC23" s="877"/>
      <c r="KOD23" s="877"/>
      <c r="KOE23" s="877"/>
      <c r="KOF23" s="877"/>
      <c r="KOG23" s="877"/>
      <c r="KOH23" s="877"/>
      <c r="KOI23" s="877"/>
      <c r="KOJ23" s="877"/>
      <c r="KOK23" s="877"/>
      <c r="KOL23" s="877"/>
      <c r="KOM23" s="877"/>
      <c r="KON23" s="877"/>
      <c r="KOO23" s="877"/>
      <c r="KOP23" s="877"/>
      <c r="KOQ23" s="877"/>
      <c r="KOR23" s="877"/>
      <c r="KOS23" s="877"/>
      <c r="KOT23" s="877"/>
      <c r="KOU23" s="877"/>
      <c r="KOV23" s="877"/>
      <c r="KOW23" s="877"/>
      <c r="KOX23" s="877"/>
      <c r="KOY23" s="877"/>
      <c r="KOZ23" s="877"/>
      <c r="KPA23" s="877"/>
      <c r="KPB23" s="877"/>
      <c r="KPC23" s="877"/>
      <c r="KPD23" s="877"/>
      <c r="KPE23" s="877"/>
      <c r="KPF23" s="877"/>
      <c r="KPG23" s="877"/>
      <c r="KPH23" s="877"/>
      <c r="KPI23" s="877"/>
      <c r="KPJ23" s="877"/>
      <c r="KPK23" s="877"/>
      <c r="KPL23" s="877"/>
      <c r="KPM23" s="877"/>
      <c r="KPN23" s="877"/>
      <c r="KPO23" s="877"/>
      <c r="KPP23" s="877"/>
      <c r="KPQ23" s="877"/>
      <c r="KPR23" s="877"/>
      <c r="KPS23" s="877"/>
      <c r="KPT23" s="877"/>
      <c r="KPU23" s="877"/>
      <c r="KPV23" s="877"/>
      <c r="KPW23" s="877"/>
      <c r="KPX23" s="877"/>
      <c r="KPY23" s="877"/>
      <c r="KPZ23" s="877"/>
      <c r="KQA23" s="877"/>
      <c r="KQB23" s="877"/>
      <c r="KQC23" s="877"/>
      <c r="KQD23" s="877"/>
      <c r="KQE23" s="877"/>
      <c r="KQF23" s="877"/>
      <c r="KQG23" s="877"/>
      <c r="KQH23" s="877"/>
      <c r="KQI23" s="877"/>
      <c r="KQJ23" s="877"/>
      <c r="KQK23" s="877"/>
      <c r="KQL23" s="877"/>
      <c r="KQM23" s="877"/>
      <c r="KQN23" s="877"/>
      <c r="KQO23" s="877"/>
      <c r="KQP23" s="877"/>
      <c r="KQQ23" s="877"/>
      <c r="KQR23" s="877"/>
      <c r="KQS23" s="877"/>
      <c r="KQT23" s="877"/>
      <c r="KQU23" s="877"/>
      <c r="KQV23" s="877"/>
      <c r="KQW23" s="877"/>
      <c r="KQX23" s="877"/>
      <c r="KQY23" s="877"/>
      <c r="KQZ23" s="877"/>
      <c r="KRA23" s="877"/>
      <c r="KRB23" s="877"/>
      <c r="KRC23" s="877"/>
      <c r="KRD23" s="877"/>
      <c r="KRE23" s="877"/>
      <c r="KRF23" s="877"/>
      <c r="KRG23" s="877"/>
      <c r="KRH23" s="877"/>
      <c r="KRI23" s="877"/>
      <c r="KRJ23" s="877"/>
      <c r="KRK23" s="877"/>
      <c r="KRL23" s="877"/>
      <c r="KRM23" s="877"/>
      <c r="KRN23" s="877"/>
      <c r="KRO23" s="877"/>
      <c r="KRP23" s="877"/>
      <c r="KRQ23" s="877"/>
      <c r="KRR23" s="877"/>
      <c r="KRS23" s="877"/>
      <c r="KRT23" s="877"/>
      <c r="KRU23" s="877"/>
      <c r="KRV23" s="877"/>
      <c r="KRW23" s="877"/>
      <c r="KRX23" s="877"/>
      <c r="KRY23" s="877"/>
      <c r="KRZ23" s="877"/>
      <c r="KSA23" s="877"/>
      <c r="KSB23" s="877"/>
      <c r="KSC23" s="877"/>
      <c r="KSD23" s="877"/>
      <c r="KSE23" s="877"/>
      <c r="KSF23" s="877"/>
      <c r="KSG23" s="877"/>
      <c r="KSH23" s="877"/>
      <c r="KSI23" s="877"/>
      <c r="KSJ23" s="877"/>
      <c r="KSK23" s="877"/>
      <c r="KSL23" s="877"/>
      <c r="KSM23" s="877"/>
      <c r="KSN23" s="877"/>
      <c r="KSO23" s="877"/>
      <c r="KSP23" s="877"/>
      <c r="KSQ23" s="877"/>
      <c r="KSR23" s="877"/>
      <c r="KSS23" s="877"/>
      <c r="KST23" s="877"/>
      <c r="KSU23" s="877"/>
      <c r="KSV23" s="877"/>
      <c r="KSW23" s="877"/>
      <c r="KSX23" s="877"/>
      <c r="KSY23" s="877"/>
      <c r="KSZ23" s="877"/>
      <c r="KTA23" s="877"/>
      <c r="KTB23" s="877"/>
      <c r="KTC23" s="877"/>
      <c r="KTD23" s="877"/>
      <c r="KTE23" s="877"/>
      <c r="KTF23" s="877"/>
      <c r="KTG23" s="877"/>
      <c r="KTH23" s="877"/>
      <c r="KTI23" s="877"/>
      <c r="KTJ23" s="877"/>
      <c r="KTK23" s="877"/>
      <c r="KTL23" s="877"/>
      <c r="KTM23" s="877"/>
      <c r="KTN23" s="877"/>
      <c r="KTO23" s="877"/>
      <c r="KTP23" s="877"/>
      <c r="KTQ23" s="877"/>
      <c r="KTR23" s="877"/>
      <c r="KTS23" s="877"/>
      <c r="KTT23" s="877"/>
      <c r="KTU23" s="877"/>
      <c r="KTV23" s="877"/>
      <c r="KTW23" s="877"/>
      <c r="KTX23" s="877"/>
      <c r="KTY23" s="877"/>
      <c r="KTZ23" s="877"/>
      <c r="KUA23" s="877"/>
      <c r="KUB23" s="877"/>
      <c r="KUC23" s="877"/>
      <c r="KUD23" s="877"/>
      <c r="KUE23" s="877"/>
      <c r="KUF23" s="877"/>
      <c r="KUG23" s="877"/>
      <c r="KUH23" s="877"/>
      <c r="KUI23" s="877"/>
      <c r="KUJ23" s="877"/>
      <c r="KUK23" s="877"/>
      <c r="KUL23" s="877"/>
      <c r="KUM23" s="877"/>
      <c r="KUN23" s="877"/>
      <c r="KUO23" s="877"/>
      <c r="KUP23" s="877"/>
      <c r="KUQ23" s="877"/>
      <c r="KUR23" s="877"/>
      <c r="KUS23" s="877"/>
      <c r="KUT23" s="877"/>
      <c r="KUU23" s="877"/>
      <c r="KUV23" s="877"/>
      <c r="KUW23" s="877"/>
      <c r="KUX23" s="877"/>
      <c r="KUY23" s="877"/>
      <c r="KUZ23" s="877"/>
      <c r="KVA23" s="877"/>
      <c r="KVB23" s="877"/>
      <c r="KVC23" s="877"/>
      <c r="KVD23" s="877"/>
      <c r="KVE23" s="877"/>
      <c r="KVF23" s="877"/>
      <c r="KVG23" s="877"/>
      <c r="KVH23" s="877"/>
      <c r="KVI23" s="877"/>
      <c r="KVJ23" s="877"/>
      <c r="KVK23" s="877"/>
      <c r="KVL23" s="877"/>
      <c r="KVM23" s="877"/>
      <c r="KVN23" s="877"/>
      <c r="KVO23" s="877"/>
      <c r="KVP23" s="877"/>
      <c r="KVQ23" s="877"/>
      <c r="KVR23" s="877"/>
      <c r="KVS23" s="877"/>
      <c r="KVT23" s="877"/>
      <c r="KVU23" s="877"/>
      <c r="KVV23" s="877"/>
      <c r="KVW23" s="877"/>
      <c r="KVX23" s="877"/>
      <c r="KVY23" s="877"/>
      <c r="KVZ23" s="877"/>
      <c r="KWA23" s="877"/>
      <c r="KWB23" s="877"/>
      <c r="KWC23" s="877"/>
      <c r="KWD23" s="877"/>
      <c r="KWE23" s="877"/>
      <c r="KWF23" s="877"/>
      <c r="KWG23" s="877"/>
      <c r="KWH23" s="877"/>
      <c r="KWI23" s="877"/>
      <c r="KWJ23" s="877"/>
      <c r="KWK23" s="877"/>
      <c r="KWL23" s="877"/>
      <c r="KWM23" s="877"/>
      <c r="KWN23" s="877"/>
      <c r="KWO23" s="877"/>
      <c r="KWP23" s="877"/>
      <c r="KWQ23" s="877"/>
      <c r="KWR23" s="877"/>
      <c r="KWS23" s="877"/>
      <c r="KWT23" s="877"/>
      <c r="KWU23" s="877"/>
      <c r="KWV23" s="877"/>
      <c r="KWW23" s="877"/>
      <c r="KWX23" s="877"/>
      <c r="KWY23" s="877"/>
      <c r="KWZ23" s="877"/>
      <c r="KXA23" s="877"/>
      <c r="KXB23" s="877"/>
      <c r="KXC23" s="877"/>
      <c r="KXD23" s="877"/>
      <c r="KXE23" s="877"/>
      <c r="KXF23" s="877"/>
      <c r="KXG23" s="877"/>
      <c r="KXH23" s="877"/>
      <c r="KXI23" s="877"/>
      <c r="KXJ23" s="877"/>
      <c r="KXK23" s="877"/>
      <c r="KXL23" s="877"/>
      <c r="KXM23" s="877"/>
      <c r="KXN23" s="877"/>
      <c r="KXO23" s="877"/>
      <c r="KXP23" s="877"/>
      <c r="KXQ23" s="877"/>
      <c r="KXR23" s="877"/>
      <c r="KXS23" s="877"/>
      <c r="KXT23" s="877"/>
      <c r="KXU23" s="877"/>
      <c r="KXV23" s="877"/>
      <c r="KXW23" s="877"/>
      <c r="KXX23" s="877"/>
      <c r="KXY23" s="877"/>
      <c r="KXZ23" s="877"/>
      <c r="KYA23" s="877"/>
      <c r="KYB23" s="877"/>
      <c r="KYC23" s="877"/>
      <c r="KYD23" s="877"/>
      <c r="KYE23" s="877"/>
      <c r="KYF23" s="877"/>
      <c r="KYG23" s="877"/>
      <c r="KYH23" s="877"/>
      <c r="KYI23" s="877"/>
      <c r="KYJ23" s="877"/>
      <c r="KYK23" s="877"/>
      <c r="KYL23" s="877"/>
      <c r="KYM23" s="877"/>
      <c r="KYN23" s="877"/>
      <c r="KYO23" s="877"/>
      <c r="KYP23" s="877"/>
      <c r="KYQ23" s="877"/>
      <c r="KYR23" s="877"/>
      <c r="KYS23" s="877"/>
      <c r="KYT23" s="877"/>
      <c r="KYU23" s="877"/>
      <c r="KYV23" s="877"/>
      <c r="KYW23" s="877"/>
      <c r="KYX23" s="877"/>
      <c r="KYY23" s="877"/>
      <c r="KYZ23" s="877"/>
      <c r="KZA23" s="877"/>
      <c r="KZB23" s="877"/>
      <c r="KZC23" s="877"/>
      <c r="KZD23" s="877"/>
      <c r="KZE23" s="877"/>
      <c r="KZF23" s="877"/>
      <c r="KZG23" s="877"/>
      <c r="KZH23" s="877"/>
      <c r="KZI23" s="877"/>
      <c r="KZJ23" s="877"/>
      <c r="KZK23" s="877"/>
      <c r="KZL23" s="877"/>
      <c r="KZM23" s="877"/>
      <c r="KZN23" s="877"/>
      <c r="KZO23" s="877"/>
      <c r="KZP23" s="877"/>
      <c r="KZQ23" s="877"/>
      <c r="KZR23" s="877"/>
      <c r="KZS23" s="877"/>
      <c r="KZT23" s="877"/>
      <c r="KZU23" s="877"/>
      <c r="KZV23" s="877"/>
      <c r="KZW23" s="877"/>
      <c r="KZX23" s="877"/>
      <c r="KZY23" s="877"/>
      <c r="KZZ23" s="877"/>
      <c r="LAA23" s="877"/>
      <c r="LAB23" s="877"/>
      <c r="LAC23" s="877"/>
      <c r="LAD23" s="877"/>
      <c r="LAE23" s="877"/>
      <c r="LAF23" s="877"/>
      <c r="LAG23" s="877"/>
      <c r="LAH23" s="877"/>
      <c r="LAI23" s="877"/>
      <c r="LAJ23" s="877"/>
      <c r="LAK23" s="877"/>
      <c r="LAL23" s="877"/>
      <c r="LAM23" s="877"/>
      <c r="LAN23" s="877"/>
      <c r="LAO23" s="877"/>
      <c r="LAP23" s="877"/>
      <c r="LAQ23" s="877"/>
      <c r="LAR23" s="877"/>
      <c r="LAS23" s="877"/>
      <c r="LAT23" s="877"/>
      <c r="LAU23" s="877"/>
      <c r="LAV23" s="877"/>
      <c r="LAW23" s="877"/>
      <c r="LAX23" s="877"/>
      <c r="LAY23" s="877"/>
      <c r="LAZ23" s="877"/>
      <c r="LBA23" s="877"/>
      <c r="LBB23" s="877"/>
      <c r="LBC23" s="877"/>
      <c r="LBD23" s="877"/>
      <c r="LBE23" s="877"/>
      <c r="LBF23" s="877"/>
      <c r="LBG23" s="877"/>
      <c r="LBH23" s="877"/>
      <c r="LBI23" s="877"/>
      <c r="LBJ23" s="877"/>
      <c r="LBK23" s="877"/>
      <c r="LBL23" s="877"/>
      <c r="LBM23" s="877"/>
      <c r="LBN23" s="877"/>
      <c r="LBO23" s="877"/>
      <c r="LBP23" s="877"/>
      <c r="LBQ23" s="877"/>
      <c r="LBR23" s="877"/>
      <c r="LBS23" s="877"/>
      <c r="LBT23" s="877"/>
      <c r="LBU23" s="877"/>
      <c r="LBV23" s="877"/>
      <c r="LBW23" s="877"/>
      <c r="LBX23" s="877"/>
      <c r="LBY23" s="877"/>
      <c r="LBZ23" s="877"/>
      <c r="LCA23" s="877"/>
      <c r="LCB23" s="877"/>
      <c r="LCC23" s="877"/>
      <c r="LCD23" s="877"/>
      <c r="LCE23" s="877"/>
      <c r="LCF23" s="877"/>
      <c r="LCG23" s="877"/>
      <c r="LCH23" s="877"/>
      <c r="LCI23" s="877"/>
      <c r="LCJ23" s="877"/>
      <c r="LCK23" s="877"/>
      <c r="LCL23" s="877"/>
      <c r="LCM23" s="877"/>
      <c r="LCN23" s="877"/>
      <c r="LCO23" s="877"/>
      <c r="LCP23" s="877"/>
      <c r="LCQ23" s="877"/>
      <c r="LCR23" s="877"/>
      <c r="LCS23" s="877"/>
      <c r="LCT23" s="877"/>
      <c r="LCU23" s="877"/>
      <c r="LCV23" s="877"/>
      <c r="LCW23" s="877"/>
      <c r="LCX23" s="877"/>
      <c r="LCY23" s="877"/>
      <c r="LCZ23" s="877"/>
      <c r="LDA23" s="877"/>
      <c r="LDB23" s="877"/>
      <c r="LDC23" s="877"/>
      <c r="LDD23" s="877"/>
      <c r="LDE23" s="877"/>
      <c r="LDF23" s="877"/>
      <c r="LDG23" s="877"/>
      <c r="LDH23" s="877"/>
      <c r="LDI23" s="877"/>
      <c r="LDJ23" s="877"/>
      <c r="LDK23" s="877"/>
      <c r="LDL23" s="877"/>
      <c r="LDM23" s="877"/>
      <c r="LDN23" s="877"/>
      <c r="LDO23" s="877"/>
      <c r="LDP23" s="877"/>
      <c r="LDQ23" s="877"/>
      <c r="LDR23" s="877"/>
      <c r="LDS23" s="877"/>
      <c r="LDT23" s="877"/>
      <c r="LDU23" s="877"/>
      <c r="LDV23" s="877"/>
      <c r="LDW23" s="877"/>
      <c r="LDX23" s="877"/>
      <c r="LDY23" s="877"/>
      <c r="LDZ23" s="877"/>
      <c r="LEA23" s="877"/>
      <c r="LEB23" s="877"/>
      <c r="LEC23" s="877"/>
      <c r="LED23" s="877"/>
      <c r="LEE23" s="877"/>
      <c r="LEF23" s="877"/>
      <c r="LEG23" s="877"/>
      <c r="LEH23" s="877"/>
      <c r="LEI23" s="877"/>
      <c r="LEJ23" s="877"/>
      <c r="LEK23" s="877"/>
      <c r="LEL23" s="877"/>
      <c r="LEM23" s="877"/>
      <c r="LEN23" s="877"/>
      <c r="LEO23" s="877"/>
      <c r="LEP23" s="877"/>
      <c r="LEQ23" s="877"/>
      <c r="LER23" s="877"/>
      <c r="LES23" s="877"/>
      <c r="LET23" s="877"/>
      <c r="LEU23" s="877"/>
      <c r="LEV23" s="877"/>
      <c r="LEW23" s="877"/>
      <c r="LEX23" s="877"/>
      <c r="LEY23" s="877"/>
      <c r="LEZ23" s="877"/>
      <c r="LFA23" s="877"/>
      <c r="LFB23" s="877"/>
      <c r="LFC23" s="877"/>
      <c r="LFD23" s="877"/>
      <c r="LFE23" s="877"/>
      <c r="LFF23" s="877"/>
      <c r="LFG23" s="877"/>
      <c r="LFH23" s="877"/>
      <c r="LFI23" s="877"/>
      <c r="LFJ23" s="877"/>
      <c r="LFK23" s="877"/>
      <c r="LFL23" s="877"/>
      <c r="LFM23" s="877"/>
      <c r="LFN23" s="877"/>
      <c r="LFO23" s="877"/>
      <c r="LFP23" s="877"/>
      <c r="LFQ23" s="877"/>
      <c r="LFR23" s="877"/>
      <c r="LFS23" s="877"/>
      <c r="LFT23" s="877"/>
      <c r="LFU23" s="877"/>
      <c r="LFV23" s="877"/>
      <c r="LFW23" s="877"/>
      <c r="LFX23" s="877"/>
      <c r="LFY23" s="877"/>
      <c r="LFZ23" s="877"/>
      <c r="LGA23" s="877"/>
      <c r="LGB23" s="877"/>
      <c r="LGC23" s="877"/>
      <c r="LGD23" s="877"/>
      <c r="LGE23" s="877"/>
      <c r="LGF23" s="877"/>
      <c r="LGG23" s="877"/>
      <c r="LGH23" s="877"/>
      <c r="LGI23" s="877"/>
      <c r="LGJ23" s="877"/>
      <c r="LGK23" s="877"/>
      <c r="LGL23" s="877"/>
      <c r="LGM23" s="877"/>
      <c r="LGN23" s="877"/>
      <c r="LGO23" s="877"/>
      <c r="LGP23" s="877"/>
      <c r="LGQ23" s="877"/>
      <c r="LGR23" s="877"/>
      <c r="LGS23" s="877"/>
      <c r="LGT23" s="877"/>
      <c r="LGU23" s="877"/>
      <c r="LGV23" s="877"/>
      <c r="LGW23" s="877"/>
      <c r="LGX23" s="877"/>
      <c r="LGY23" s="877"/>
      <c r="LGZ23" s="877"/>
      <c r="LHA23" s="877"/>
      <c r="LHB23" s="877"/>
      <c r="LHC23" s="877"/>
      <c r="LHD23" s="877"/>
      <c r="LHE23" s="877"/>
      <c r="LHF23" s="877"/>
      <c r="LHG23" s="877"/>
      <c r="LHH23" s="877"/>
      <c r="LHI23" s="877"/>
      <c r="LHJ23" s="877"/>
      <c r="LHK23" s="877"/>
      <c r="LHL23" s="877"/>
      <c r="LHM23" s="877"/>
      <c r="LHN23" s="877"/>
      <c r="LHO23" s="877"/>
      <c r="LHP23" s="877"/>
      <c r="LHQ23" s="877"/>
      <c r="LHR23" s="877"/>
      <c r="LHS23" s="877"/>
      <c r="LHT23" s="877"/>
      <c r="LHU23" s="877"/>
      <c r="LHV23" s="877"/>
      <c r="LHW23" s="877"/>
      <c r="LHX23" s="877"/>
      <c r="LHY23" s="877"/>
      <c r="LHZ23" s="877"/>
      <c r="LIA23" s="877"/>
      <c r="LIB23" s="877"/>
      <c r="LIC23" s="877"/>
      <c r="LID23" s="877"/>
      <c r="LIE23" s="877"/>
      <c r="LIF23" s="877"/>
      <c r="LIG23" s="877"/>
      <c r="LIH23" s="877"/>
      <c r="LII23" s="877"/>
      <c r="LIJ23" s="877"/>
      <c r="LIK23" s="877"/>
      <c r="LIL23" s="877"/>
      <c r="LIM23" s="877"/>
      <c r="LIN23" s="877"/>
      <c r="LIO23" s="877"/>
      <c r="LIP23" s="877"/>
      <c r="LIQ23" s="877"/>
      <c r="LIR23" s="877"/>
      <c r="LIS23" s="877"/>
      <c r="LIT23" s="877"/>
      <c r="LIU23" s="877"/>
      <c r="LIV23" s="877"/>
      <c r="LIW23" s="877"/>
      <c r="LIX23" s="877"/>
      <c r="LIY23" s="877"/>
      <c r="LIZ23" s="877"/>
      <c r="LJA23" s="877"/>
      <c r="LJB23" s="877"/>
      <c r="LJC23" s="877"/>
      <c r="LJD23" s="877"/>
      <c r="LJE23" s="877"/>
      <c r="LJF23" s="877"/>
      <c r="LJG23" s="877"/>
      <c r="LJH23" s="877"/>
      <c r="LJI23" s="877"/>
      <c r="LJJ23" s="877"/>
      <c r="LJK23" s="877"/>
      <c r="LJL23" s="877"/>
      <c r="LJM23" s="877"/>
      <c r="LJN23" s="877"/>
      <c r="LJO23" s="877"/>
      <c r="LJP23" s="877"/>
      <c r="LJQ23" s="877"/>
      <c r="LJR23" s="877"/>
      <c r="LJS23" s="877"/>
      <c r="LJT23" s="877"/>
      <c r="LJU23" s="877"/>
      <c r="LJV23" s="877"/>
      <c r="LJW23" s="877"/>
      <c r="LJX23" s="877"/>
      <c r="LJY23" s="877"/>
      <c r="LJZ23" s="877"/>
      <c r="LKA23" s="877"/>
      <c r="LKB23" s="877"/>
      <c r="LKC23" s="877"/>
      <c r="LKD23" s="877"/>
      <c r="LKE23" s="877"/>
      <c r="LKF23" s="877"/>
      <c r="LKG23" s="877"/>
      <c r="LKH23" s="877"/>
      <c r="LKI23" s="877"/>
      <c r="LKJ23" s="877"/>
      <c r="LKK23" s="877"/>
      <c r="LKL23" s="877"/>
      <c r="LKM23" s="877"/>
      <c r="LKN23" s="877"/>
      <c r="LKO23" s="877"/>
      <c r="LKP23" s="877"/>
      <c r="LKQ23" s="877"/>
      <c r="LKR23" s="877"/>
      <c r="LKS23" s="877"/>
      <c r="LKT23" s="877"/>
      <c r="LKU23" s="877"/>
      <c r="LKV23" s="877"/>
      <c r="LKW23" s="877"/>
      <c r="LKX23" s="877"/>
      <c r="LKY23" s="877"/>
      <c r="LKZ23" s="877"/>
      <c r="LLA23" s="877"/>
      <c r="LLB23" s="877"/>
      <c r="LLC23" s="877"/>
      <c r="LLD23" s="877"/>
      <c r="LLE23" s="877"/>
      <c r="LLF23" s="877"/>
      <c r="LLG23" s="877"/>
      <c r="LLH23" s="877"/>
      <c r="LLI23" s="877"/>
      <c r="LLJ23" s="877"/>
      <c r="LLK23" s="877"/>
      <c r="LLL23" s="877"/>
      <c r="LLM23" s="877"/>
      <c r="LLN23" s="877"/>
      <c r="LLO23" s="877"/>
      <c r="LLP23" s="877"/>
      <c r="LLQ23" s="877"/>
      <c r="LLR23" s="877"/>
      <c r="LLS23" s="877"/>
      <c r="LLT23" s="877"/>
      <c r="LLU23" s="877"/>
      <c r="LLV23" s="877"/>
      <c r="LLW23" s="877"/>
      <c r="LLX23" s="877"/>
      <c r="LLY23" s="877"/>
      <c r="LLZ23" s="877"/>
      <c r="LMA23" s="877"/>
      <c r="LMB23" s="877"/>
      <c r="LMC23" s="877"/>
      <c r="LMD23" s="877"/>
      <c r="LME23" s="877"/>
      <c r="LMF23" s="877"/>
      <c r="LMG23" s="877"/>
      <c r="LMH23" s="877"/>
      <c r="LMI23" s="877"/>
      <c r="LMJ23" s="877"/>
      <c r="LMK23" s="877"/>
      <c r="LML23" s="877"/>
      <c r="LMM23" s="877"/>
      <c r="LMN23" s="877"/>
      <c r="LMO23" s="877"/>
      <c r="LMP23" s="877"/>
      <c r="LMQ23" s="877"/>
      <c r="LMR23" s="877"/>
      <c r="LMS23" s="877"/>
      <c r="LMT23" s="877"/>
      <c r="LMU23" s="877"/>
      <c r="LMV23" s="877"/>
      <c r="LMW23" s="877"/>
      <c r="LMX23" s="877"/>
      <c r="LMY23" s="877"/>
      <c r="LMZ23" s="877"/>
      <c r="LNA23" s="877"/>
      <c r="LNB23" s="877"/>
      <c r="LNC23" s="877"/>
      <c r="LND23" s="877"/>
      <c r="LNE23" s="877"/>
      <c r="LNF23" s="877"/>
      <c r="LNG23" s="877"/>
      <c r="LNH23" s="877"/>
      <c r="LNI23" s="877"/>
      <c r="LNJ23" s="877"/>
      <c r="LNK23" s="877"/>
      <c r="LNL23" s="877"/>
      <c r="LNM23" s="877"/>
      <c r="LNN23" s="877"/>
      <c r="LNO23" s="877"/>
      <c r="LNP23" s="877"/>
      <c r="LNQ23" s="877"/>
      <c r="LNR23" s="877"/>
      <c r="LNS23" s="877"/>
      <c r="LNT23" s="877"/>
      <c r="LNU23" s="877"/>
      <c r="LNV23" s="877"/>
      <c r="LNW23" s="877"/>
      <c r="LNX23" s="877"/>
      <c r="LNY23" s="877"/>
      <c r="LNZ23" s="877"/>
      <c r="LOA23" s="877"/>
      <c r="LOB23" s="877"/>
      <c r="LOC23" s="877"/>
      <c r="LOD23" s="877"/>
      <c r="LOE23" s="877"/>
      <c r="LOF23" s="877"/>
      <c r="LOG23" s="877"/>
      <c r="LOH23" s="877"/>
      <c r="LOI23" s="877"/>
      <c r="LOJ23" s="877"/>
      <c r="LOK23" s="877"/>
      <c r="LOL23" s="877"/>
      <c r="LOM23" s="877"/>
      <c r="LON23" s="877"/>
      <c r="LOO23" s="877"/>
      <c r="LOP23" s="877"/>
      <c r="LOQ23" s="877"/>
      <c r="LOR23" s="877"/>
      <c r="LOS23" s="877"/>
      <c r="LOT23" s="877"/>
      <c r="LOU23" s="877"/>
      <c r="LOV23" s="877"/>
      <c r="LOW23" s="877"/>
      <c r="LOX23" s="877"/>
      <c r="LOY23" s="877"/>
      <c r="LOZ23" s="877"/>
      <c r="LPA23" s="877"/>
      <c r="LPB23" s="877"/>
      <c r="LPC23" s="877"/>
      <c r="LPD23" s="877"/>
      <c r="LPE23" s="877"/>
      <c r="LPF23" s="877"/>
      <c r="LPG23" s="877"/>
      <c r="LPH23" s="877"/>
      <c r="LPI23" s="877"/>
      <c r="LPJ23" s="877"/>
      <c r="LPK23" s="877"/>
      <c r="LPL23" s="877"/>
      <c r="LPM23" s="877"/>
      <c r="LPN23" s="877"/>
      <c r="LPO23" s="877"/>
      <c r="LPP23" s="877"/>
      <c r="LPQ23" s="877"/>
      <c r="LPR23" s="877"/>
      <c r="LPS23" s="877"/>
      <c r="LPT23" s="877"/>
      <c r="LPU23" s="877"/>
      <c r="LPV23" s="877"/>
      <c r="LPW23" s="877"/>
      <c r="LPX23" s="877"/>
      <c r="LPY23" s="877"/>
      <c r="LPZ23" s="877"/>
      <c r="LQA23" s="877"/>
      <c r="LQB23" s="877"/>
      <c r="LQC23" s="877"/>
      <c r="LQD23" s="877"/>
      <c r="LQE23" s="877"/>
      <c r="LQF23" s="877"/>
      <c r="LQG23" s="877"/>
      <c r="LQH23" s="877"/>
      <c r="LQI23" s="877"/>
      <c r="LQJ23" s="877"/>
      <c r="LQK23" s="877"/>
      <c r="LQL23" s="877"/>
      <c r="LQM23" s="877"/>
      <c r="LQN23" s="877"/>
      <c r="LQO23" s="877"/>
      <c r="LQP23" s="877"/>
      <c r="LQQ23" s="877"/>
      <c r="LQR23" s="877"/>
      <c r="LQS23" s="877"/>
      <c r="LQT23" s="877"/>
      <c r="LQU23" s="877"/>
      <c r="LQV23" s="877"/>
      <c r="LQW23" s="877"/>
      <c r="LQX23" s="877"/>
      <c r="LQY23" s="877"/>
      <c r="LQZ23" s="877"/>
      <c r="LRA23" s="877"/>
      <c r="LRB23" s="877"/>
      <c r="LRC23" s="877"/>
      <c r="LRD23" s="877"/>
      <c r="LRE23" s="877"/>
      <c r="LRF23" s="877"/>
      <c r="LRG23" s="877"/>
      <c r="LRH23" s="877"/>
      <c r="LRI23" s="877"/>
      <c r="LRJ23" s="877"/>
      <c r="LRK23" s="877"/>
      <c r="LRL23" s="877"/>
      <c r="LRM23" s="877"/>
      <c r="LRN23" s="877"/>
      <c r="LRO23" s="877"/>
      <c r="LRP23" s="877"/>
      <c r="LRQ23" s="877"/>
      <c r="LRR23" s="877"/>
      <c r="LRS23" s="877"/>
      <c r="LRT23" s="877"/>
      <c r="LRU23" s="877"/>
      <c r="LRV23" s="877"/>
      <c r="LRW23" s="877"/>
      <c r="LRX23" s="877"/>
      <c r="LRY23" s="877"/>
      <c r="LRZ23" s="877"/>
      <c r="LSA23" s="877"/>
      <c r="LSB23" s="877"/>
      <c r="LSC23" s="877"/>
      <c r="LSD23" s="877"/>
      <c r="LSE23" s="877"/>
      <c r="LSF23" s="877"/>
      <c r="LSG23" s="877"/>
      <c r="LSH23" s="877"/>
      <c r="LSI23" s="877"/>
      <c r="LSJ23" s="877"/>
      <c r="LSK23" s="877"/>
      <c r="LSL23" s="877"/>
      <c r="LSM23" s="877"/>
      <c r="LSN23" s="877"/>
      <c r="LSO23" s="877"/>
      <c r="LSP23" s="877"/>
      <c r="LSQ23" s="877"/>
      <c r="LSR23" s="877"/>
      <c r="LSS23" s="877"/>
      <c r="LST23" s="877"/>
      <c r="LSU23" s="877"/>
      <c r="LSV23" s="877"/>
      <c r="LSW23" s="877"/>
      <c r="LSX23" s="877"/>
      <c r="LSY23" s="877"/>
      <c r="LSZ23" s="877"/>
      <c r="LTA23" s="877"/>
      <c r="LTB23" s="877"/>
      <c r="LTC23" s="877"/>
      <c r="LTD23" s="877"/>
      <c r="LTE23" s="877"/>
      <c r="LTF23" s="877"/>
      <c r="LTG23" s="877"/>
      <c r="LTH23" s="877"/>
      <c r="LTI23" s="877"/>
      <c r="LTJ23" s="877"/>
      <c r="LTK23" s="877"/>
      <c r="LTL23" s="877"/>
      <c r="LTM23" s="877"/>
      <c r="LTN23" s="877"/>
      <c r="LTO23" s="877"/>
      <c r="LTP23" s="877"/>
      <c r="LTQ23" s="877"/>
      <c r="LTR23" s="877"/>
      <c r="LTS23" s="877"/>
      <c r="LTT23" s="877"/>
      <c r="LTU23" s="877"/>
      <c r="LTV23" s="877"/>
      <c r="LTW23" s="877"/>
      <c r="LTX23" s="877"/>
      <c r="LTY23" s="877"/>
      <c r="LTZ23" s="877"/>
      <c r="LUA23" s="877"/>
      <c r="LUB23" s="877"/>
      <c r="LUC23" s="877"/>
      <c r="LUD23" s="877"/>
      <c r="LUE23" s="877"/>
      <c r="LUF23" s="877"/>
      <c r="LUG23" s="877"/>
      <c r="LUH23" s="877"/>
      <c r="LUI23" s="877"/>
      <c r="LUJ23" s="877"/>
      <c r="LUK23" s="877"/>
      <c r="LUL23" s="877"/>
      <c r="LUM23" s="877"/>
      <c r="LUN23" s="877"/>
      <c r="LUO23" s="877"/>
      <c r="LUP23" s="877"/>
      <c r="LUQ23" s="877"/>
      <c r="LUR23" s="877"/>
      <c r="LUS23" s="877"/>
      <c r="LUT23" s="877"/>
      <c r="LUU23" s="877"/>
      <c r="LUV23" s="877"/>
      <c r="LUW23" s="877"/>
      <c r="LUX23" s="877"/>
      <c r="LUY23" s="877"/>
      <c r="LUZ23" s="877"/>
      <c r="LVA23" s="877"/>
      <c r="LVB23" s="877"/>
      <c r="LVC23" s="877"/>
      <c r="LVD23" s="877"/>
      <c r="LVE23" s="877"/>
      <c r="LVF23" s="877"/>
      <c r="LVG23" s="877"/>
      <c r="LVH23" s="877"/>
      <c r="LVI23" s="877"/>
      <c r="LVJ23" s="877"/>
      <c r="LVK23" s="877"/>
      <c r="LVL23" s="877"/>
      <c r="LVM23" s="877"/>
      <c r="LVN23" s="877"/>
      <c r="LVO23" s="877"/>
      <c r="LVP23" s="877"/>
      <c r="LVQ23" s="877"/>
      <c r="LVR23" s="877"/>
      <c r="LVS23" s="877"/>
      <c r="LVT23" s="877"/>
      <c r="LVU23" s="877"/>
      <c r="LVV23" s="877"/>
      <c r="LVW23" s="877"/>
      <c r="LVX23" s="877"/>
      <c r="LVY23" s="877"/>
      <c r="LVZ23" s="877"/>
      <c r="LWA23" s="877"/>
      <c r="LWB23" s="877"/>
      <c r="LWC23" s="877"/>
      <c r="LWD23" s="877"/>
      <c r="LWE23" s="877"/>
      <c r="LWF23" s="877"/>
      <c r="LWG23" s="877"/>
      <c r="LWH23" s="877"/>
      <c r="LWI23" s="877"/>
      <c r="LWJ23" s="877"/>
      <c r="LWK23" s="877"/>
      <c r="LWL23" s="877"/>
      <c r="LWM23" s="877"/>
      <c r="LWN23" s="877"/>
      <c r="LWO23" s="877"/>
      <c r="LWP23" s="877"/>
      <c r="LWQ23" s="877"/>
      <c r="LWR23" s="877"/>
      <c r="LWS23" s="877"/>
      <c r="LWT23" s="877"/>
      <c r="LWU23" s="877"/>
      <c r="LWV23" s="877"/>
      <c r="LWW23" s="877"/>
      <c r="LWX23" s="877"/>
      <c r="LWY23" s="877"/>
      <c r="LWZ23" s="877"/>
      <c r="LXA23" s="877"/>
      <c r="LXB23" s="877"/>
      <c r="LXC23" s="877"/>
      <c r="LXD23" s="877"/>
      <c r="LXE23" s="877"/>
      <c r="LXF23" s="877"/>
      <c r="LXG23" s="877"/>
      <c r="LXH23" s="877"/>
      <c r="LXI23" s="877"/>
      <c r="LXJ23" s="877"/>
      <c r="LXK23" s="877"/>
      <c r="LXL23" s="877"/>
      <c r="LXM23" s="877"/>
      <c r="LXN23" s="877"/>
      <c r="LXO23" s="877"/>
      <c r="LXP23" s="877"/>
      <c r="LXQ23" s="877"/>
      <c r="LXR23" s="877"/>
      <c r="LXS23" s="877"/>
      <c r="LXT23" s="877"/>
      <c r="LXU23" s="877"/>
      <c r="LXV23" s="877"/>
      <c r="LXW23" s="877"/>
      <c r="LXX23" s="877"/>
      <c r="LXY23" s="877"/>
      <c r="LXZ23" s="877"/>
      <c r="LYA23" s="877"/>
      <c r="LYB23" s="877"/>
      <c r="LYC23" s="877"/>
      <c r="LYD23" s="877"/>
      <c r="LYE23" s="877"/>
      <c r="LYF23" s="877"/>
      <c r="LYG23" s="877"/>
      <c r="LYH23" s="877"/>
      <c r="LYI23" s="877"/>
      <c r="LYJ23" s="877"/>
      <c r="LYK23" s="877"/>
      <c r="LYL23" s="877"/>
      <c r="LYM23" s="877"/>
      <c r="LYN23" s="877"/>
      <c r="LYO23" s="877"/>
      <c r="LYP23" s="877"/>
      <c r="LYQ23" s="877"/>
      <c r="LYR23" s="877"/>
      <c r="LYS23" s="877"/>
      <c r="LYT23" s="877"/>
      <c r="LYU23" s="877"/>
      <c r="LYV23" s="877"/>
      <c r="LYW23" s="877"/>
      <c r="LYX23" s="877"/>
      <c r="LYY23" s="877"/>
      <c r="LYZ23" s="877"/>
      <c r="LZA23" s="877"/>
      <c r="LZB23" s="877"/>
      <c r="LZC23" s="877"/>
      <c r="LZD23" s="877"/>
      <c r="LZE23" s="877"/>
      <c r="LZF23" s="877"/>
      <c r="LZG23" s="877"/>
      <c r="LZH23" s="877"/>
      <c r="LZI23" s="877"/>
      <c r="LZJ23" s="877"/>
      <c r="LZK23" s="877"/>
      <c r="LZL23" s="877"/>
      <c r="LZM23" s="877"/>
      <c r="LZN23" s="877"/>
      <c r="LZO23" s="877"/>
      <c r="LZP23" s="877"/>
      <c r="LZQ23" s="877"/>
      <c r="LZR23" s="877"/>
      <c r="LZS23" s="877"/>
      <c r="LZT23" s="877"/>
      <c r="LZU23" s="877"/>
      <c r="LZV23" s="877"/>
      <c r="LZW23" s="877"/>
      <c r="LZX23" s="877"/>
      <c r="LZY23" s="877"/>
      <c r="LZZ23" s="877"/>
      <c r="MAA23" s="877"/>
      <c r="MAB23" s="877"/>
      <c r="MAC23" s="877"/>
      <c r="MAD23" s="877"/>
      <c r="MAE23" s="877"/>
      <c r="MAF23" s="877"/>
      <c r="MAG23" s="877"/>
      <c r="MAH23" s="877"/>
      <c r="MAI23" s="877"/>
      <c r="MAJ23" s="877"/>
      <c r="MAK23" s="877"/>
      <c r="MAL23" s="877"/>
      <c r="MAM23" s="877"/>
      <c r="MAN23" s="877"/>
      <c r="MAO23" s="877"/>
      <c r="MAP23" s="877"/>
      <c r="MAQ23" s="877"/>
      <c r="MAR23" s="877"/>
      <c r="MAS23" s="877"/>
      <c r="MAT23" s="877"/>
      <c r="MAU23" s="877"/>
      <c r="MAV23" s="877"/>
      <c r="MAW23" s="877"/>
      <c r="MAX23" s="877"/>
      <c r="MAY23" s="877"/>
      <c r="MAZ23" s="877"/>
      <c r="MBA23" s="877"/>
      <c r="MBB23" s="877"/>
      <c r="MBC23" s="877"/>
      <c r="MBD23" s="877"/>
      <c r="MBE23" s="877"/>
      <c r="MBF23" s="877"/>
      <c r="MBG23" s="877"/>
      <c r="MBH23" s="877"/>
      <c r="MBI23" s="877"/>
      <c r="MBJ23" s="877"/>
      <c r="MBK23" s="877"/>
      <c r="MBL23" s="877"/>
      <c r="MBM23" s="877"/>
      <c r="MBN23" s="877"/>
      <c r="MBO23" s="877"/>
      <c r="MBP23" s="877"/>
      <c r="MBQ23" s="877"/>
      <c r="MBR23" s="877"/>
      <c r="MBS23" s="877"/>
      <c r="MBT23" s="877"/>
      <c r="MBU23" s="877"/>
      <c r="MBV23" s="877"/>
      <c r="MBW23" s="877"/>
      <c r="MBX23" s="877"/>
      <c r="MBY23" s="877"/>
      <c r="MBZ23" s="877"/>
      <c r="MCA23" s="877"/>
      <c r="MCB23" s="877"/>
      <c r="MCC23" s="877"/>
      <c r="MCD23" s="877"/>
      <c r="MCE23" s="877"/>
      <c r="MCF23" s="877"/>
      <c r="MCG23" s="877"/>
      <c r="MCH23" s="877"/>
      <c r="MCI23" s="877"/>
      <c r="MCJ23" s="877"/>
      <c r="MCK23" s="877"/>
      <c r="MCL23" s="877"/>
      <c r="MCM23" s="877"/>
      <c r="MCN23" s="877"/>
      <c r="MCO23" s="877"/>
      <c r="MCP23" s="877"/>
      <c r="MCQ23" s="877"/>
      <c r="MCR23" s="877"/>
      <c r="MCS23" s="877"/>
      <c r="MCT23" s="877"/>
      <c r="MCU23" s="877"/>
      <c r="MCV23" s="877"/>
      <c r="MCW23" s="877"/>
      <c r="MCX23" s="877"/>
      <c r="MCY23" s="877"/>
      <c r="MCZ23" s="877"/>
      <c r="MDA23" s="877"/>
      <c r="MDB23" s="877"/>
      <c r="MDC23" s="877"/>
      <c r="MDD23" s="877"/>
      <c r="MDE23" s="877"/>
      <c r="MDF23" s="877"/>
      <c r="MDG23" s="877"/>
      <c r="MDH23" s="877"/>
      <c r="MDI23" s="877"/>
      <c r="MDJ23" s="877"/>
      <c r="MDK23" s="877"/>
      <c r="MDL23" s="877"/>
      <c r="MDM23" s="877"/>
      <c r="MDN23" s="877"/>
      <c r="MDO23" s="877"/>
      <c r="MDP23" s="877"/>
      <c r="MDQ23" s="877"/>
      <c r="MDR23" s="877"/>
      <c r="MDS23" s="877"/>
      <c r="MDT23" s="877"/>
      <c r="MDU23" s="877"/>
      <c r="MDV23" s="877"/>
      <c r="MDW23" s="877"/>
      <c r="MDX23" s="877"/>
      <c r="MDY23" s="877"/>
      <c r="MDZ23" s="877"/>
      <c r="MEA23" s="877"/>
      <c r="MEB23" s="877"/>
      <c r="MEC23" s="877"/>
      <c r="MED23" s="877"/>
      <c r="MEE23" s="877"/>
      <c r="MEF23" s="877"/>
      <c r="MEG23" s="877"/>
      <c r="MEH23" s="877"/>
      <c r="MEI23" s="877"/>
      <c r="MEJ23" s="877"/>
      <c r="MEK23" s="877"/>
      <c r="MEL23" s="877"/>
      <c r="MEM23" s="877"/>
      <c r="MEN23" s="877"/>
      <c r="MEO23" s="877"/>
      <c r="MEP23" s="877"/>
      <c r="MEQ23" s="877"/>
      <c r="MER23" s="877"/>
      <c r="MES23" s="877"/>
      <c r="MET23" s="877"/>
      <c r="MEU23" s="877"/>
      <c r="MEV23" s="877"/>
      <c r="MEW23" s="877"/>
      <c r="MEX23" s="877"/>
      <c r="MEY23" s="877"/>
      <c r="MEZ23" s="877"/>
      <c r="MFA23" s="877"/>
      <c r="MFB23" s="877"/>
      <c r="MFC23" s="877"/>
      <c r="MFD23" s="877"/>
      <c r="MFE23" s="877"/>
      <c r="MFF23" s="877"/>
      <c r="MFG23" s="877"/>
      <c r="MFH23" s="877"/>
      <c r="MFI23" s="877"/>
      <c r="MFJ23" s="877"/>
      <c r="MFK23" s="877"/>
      <c r="MFL23" s="877"/>
      <c r="MFM23" s="877"/>
      <c r="MFN23" s="877"/>
      <c r="MFO23" s="877"/>
      <c r="MFP23" s="877"/>
      <c r="MFQ23" s="877"/>
      <c r="MFR23" s="877"/>
      <c r="MFS23" s="877"/>
      <c r="MFT23" s="877"/>
      <c r="MFU23" s="877"/>
      <c r="MFV23" s="877"/>
      <c r="MFW23" s="877"/>
      <c r="MFX23" s="877"/>
      <c r="MFY23" s="877"/>
      <c r="MFZ23" s="877"/>
      <c r="MGA23" s="877"/>
      <c r="MGB23" s="877"/>
      <c r="MGC23" s="877"/>
      <c r="MGD23" s="877"/>
      <c r="MGE23" s="877"/>
      <c r="MGF23" s="877"/>
      <c r="MGG23" s="877"/>
      <c r="MGH23" s="877"/>
      <c r="MGI23" s="877"/>
      <c r="MGJ23" s="877"/>
      <c r="MGK23" s="877"/>
      <c r="MGL23" s="877"/>
      <c r="MGM23" s="877"/>
      <c r="MGN23" s="877"/>
      <c r="MGO23" s="877"/>
      <c r="MGP23" s="877"/>
      <c r="MGQ23" s="877"/>
      <c r="MGR23" s="877"/>
      <c r="MGS23" s="877"/>
      <c r="MGT23" s="877"/>
      <c r="MGU23" s="877"/>
      <c r="MGV23" s="877"/>
      <c r="MGW23" s="877"/>
      <c r="MGX23" s="877"/>
      <c r="MGY23" s="877"/>
      <c r="MGZ23" s="877"/>
      <c r="MHA23" s="877"/>
      <c r="MHB23" s="877"/>
      <c r="MHC23" s="877"/>
      <c r="MHD23" s="877"/>
      <c r="MHE23" s="877"/>
      <c r="MHF23" s="877"/>
      <c r="MHG23" s="877"/>
      <c r="MHH23" s="877"/>
      <c r="MHI23" s="877"/>
      <c r="MHJ23" s="877"/>
      <c r="MHK23" s="877"/>
      <c r="MHL23" s="877"/>
      <c r="MHM23" s="877"/>
      <c r="MHN23" s="877"/>
      <c r="MHO23" s="877"/>
      <c r="MHP23" s="877"/>
      <c r="MHQ23" s="877"/>
      <c r="MHR23" s="877"/>
      <c r="MHS23" s="877"/>
      <c r="MHT23" s="877"/>
      <c r="MHU23" s="877"/>
      <c r="MHV23" s="877"/>
      <c r="MHW23" s="877"/>
      <c r="MHX23" s="877"/>
      <c r="MHY23" s="877"/>
      <c r="MHZ23" s="877"/>
      <c r="MIA23" s="877"/>
      <c r="MIB23" s="877"/>
      <c r="MIC23" s="877"/>
      <c r="MID23" s="877"/>
      <c r="MIE23" s="877"/>
      <c r="MIF23" s="877"/>
      <c r="MIG23" s="877"/>
      <c r="MIH23" s="877"/>
      <c r="MII23" s="877"/>
      <c r="MIJ23" s="877"/>
      <c r="MIK23" s="877"/>
      <c r="MIL23" s="877"/>
      <c r="MIM23" s="877"/>
      <c r="MIN23" s="877"/>
      <c r="MIO23" s="877"/>
      <c r="MIP23" s="877"/>
      <c r="MIQ23" s="877"/>
      <c r="MIR23" s="877"/>
      <c r="MIS23" s="877"/>
      <c r="MIT23" s="877"/>
      <c r="MIU23" s="877"/>
      <c r="MIV23" s="877"/>
      <c r="MIW23" s="877"/>
      <c r="MIX23" s="877"/>
      <c r="MIY23" s="877"/>
      <c r="MIZ23" s="877"/>
      <c r="MJA23" s="877"/>
      <c r="MJB23" s="877"/>
      <c r="MJC23" s="877"/>
      <c r="MJD23" s="877"/>
      <c r="MJE23" s="877"/>
      <c r="MJF23" s="877"/>
      <c r="MJG23" s="877"/>
      <c r="MJH23" s="877"/>
      <c r="MJI23" s="877"/>
      <c r="MJJ23" s="877"/>
      <c r="MJK23" s="877"/>
      <c r="MJL23" s="877"/>
      <c r="MJM23" s="877"/>
      <c r="MJN23" s="877"/>
      <c r="MJO23" s="877"/>
      <c r="MJP23" s="877"/>
      <c r="MJQ23" s="877"/>
      <c r="MJR23" s="877"/>
      <c r="MJS23" s="877"/>
      <c r="MJT23" s="877"/>
      <c r="MJU23" s="877"/>
      <c r="MJV23" s="877"/>
      <c r="MJW23" s="877"/>
      <c r="MJX23" s="877"/>
      <c r="MJY23" s="877"/>
      <c r="MJZ23" s="877"/>
      <c r="MKA23" s="877"/>
      <c r="MKB23" s="877"/>
      <c r="MKC23" s="877"/>
      <c r="MKD23" s="877"/>
      <c r="MKE23" s="877"/>
      <c r="MKF23" s="877"/>
      <c r="MKG23" s="877"/>
      <c r="MKH23" s="877"/>
      <c r="MKI23" s="877"/>
      <c r="MKJ23" s="877"/>
      <c r="MKK23" s="877"/>
      <c r="MKL23" s="877"/>
      <c r="MKM23" s="877"/>
      <c r="MKN23" s="877"/>
      <c r="MKO23" s="877"/>
      <c r="MKP23" s="877"/>
      <c r="MKQ23" s="877"/>
      <c r="MKR23" s="877"/>
      <c r="MKS23" s="877"/>
      <c r="MKT23" s="877"/>
      <c r="MKU23" s="877"/>
      <c r="MKV23" s="877"/>
      <c r="MKW23" s="877"/>
      <c r="MKX23" s="877"/>
      <c r="MKY23" s="877"/>
      <c r="MKZ23" s="877"/>
      <c r="MLA23" s="877"/>
      <c r="MLB23" s="877"/>
      <c r="MLC23" s="877"/>
      <c r="MLD23" s="877"/>
      <c r="MLE23" s="877"/>
      <c r="MLF23" s="877"/>
      <c r="MLG23" s="877"/>
      <c r="MLH23" s="877"/>
      <c r="MLI23" s="877"/>
      <c r="MLJ23" s="877"/>
      <c r="MLK23" s="877"/>
      <c r="MLL23" s="877"/>
      <c r="MLM23" s="877"/>
      <c r="MLN23" s="877"/>
      <c r="MLO23" s="877"/>
      <c r="MLP23" s="877"/>
      <c r="MLQ23" s="877"/>
      <c r="MLR23" s="877"/>
      <c r="MLS23" s="877"/>
      <c r="MLT23" s="877"/>
      <c r="MLU23" s="877"/>
      <c r="MLV23" s="877"/>
      <c r="MLW23" s="877"/>
      <c r="MLX23" s="877"/>
      <c r="MLY23" s="877"/>
      <c r="MLZ23" s="877"/>
      <c r="MMA23" s="877"/>
      <c r="MMB23" s="877"/>
      <c r="MMC23" s="877"/>
      <c r="MMD23" s="877"/>
      <c r="MME23" s="877"/>
      <c r="MMF23" s="877"/>
      <c r="MMG23" s="877"/>
      <c r="MMH23" s="877"/>
      <c r="MMI23" s="877"/>
      <c r="MMJ23" s="877"/>
      <c r="MMK23" s="877"/>
      <c r="MML23" s="877"/>
      <c r="MMM23" s="877"/>
      <c r="MMN23" s="877"/>
      <c r="MMO23" s="877"/>
      <c r="MMP23" s="877"/>
      <c r="MMQ23" s="877"/>
      <c r="MMR23" s="877"/>
      <c r="MMS23" s="877"/>
      <c r="MMT23" s="877"/>
      <c r="MMU23" s="877"/>
      <c r="MMV23" s="877"/>
      <c r="MMW23" s="877"/>
      <c r="MMX23" s="877"/>
      <c r="MMY23" s="877"/>
      <c r="MMZ23" s="877"/>
      <c r="MNA23" s="877"/>
      <c r="MNB23" s="877"/>
      <c r="MNC23" s="877"/>
      <c r="MND23" s="877"/>
      <c r="MNE23" s="877"/>
      <c r="MNF23" s="877"/>
      <c r="MNG23" s="877"/>
      <c r="MNH23" s="877"/>
      <c r="MNI23" s="877"/>
      <c r="MNJ23" s="877"/>
      <c r="MNK23" s="877"/>
      <c r="MNL23" s="877"/>
      <c r="MNM23" s="877"/>
      <c r="MNN23" s="877"/>
      <c r="MNO23" s="877"/>
      <c r="MNP23" s="877"/>
      <c r="MNQ23" s="877"/>
      <c r="MNR23" s="877"/>
      <c r="MNS23" s="877"/>
      <c r="MNT23" s="877"/>
      <c r="MNU23" s="877"/>
      <c r="MNV23" s="877"/>
      <c r="MNW23" s="877"/>
      <c r="MNX23" s="877"/>
      <c r="MNY23" s="877"/>
      <c r="MNZ23" s="877"/>
      <c r="MOA23" s="877"/>
      <c r="MOB23" s="877"/>
      <c r="MOC23" s="877"/>
      <c r="MOD23" s="877"/>
      <c r="MOE23" s="877"/>
      <c r="MOF23" s="877"/>
      <c r="MOG23" s="877"/>
      <c r="MOH23" s="877"/>
      <c r="MOI23" s="877"/>
      <c r="MOJ23" s="877"/>
      <c r="MOK23" s="877"/>
      <c r="MOL23" s="877"/>
      <c r="MOM23" s="877"/>
      <c r="MON23" s="877"/>
      <c r="MOO23" s="877"/>
      <c r="MOP23" s="877"/>
      <c r="MOQ23" s="877"/>
      <c r="MOR23" s="877"/>
      <c r="MOS23" s="877"/>
      <c r="MOT23" s="877"/>
      <c r="MOU23" s="877"/>
      <c r="MOV23" s="877"/>
      <c r="MOW23" s="877"/>
      <c r="MOX23" s="877"/>
      <c r="MOY23" s="877"/>
      <c r="MOZ23" s="877"/>
      <c r="MPA23" s="877"/>
      <c r="MPB23" s="877"/>
      <c r="MPC23" s="877"/>
      <c r="MPD23" s="877"/>
      <c r="MPE23" s="877"/>
      <c r="MPF23" s="877"/>
      <c r="MPG23" s="877"/>
      <c r="MPH23" s="877"/>
      <c r="MPI23" s="877"/>
      <c r="MPJ23" s="877"/>
      <c r="MPK23" s="877"/>
      <c r="MPL23" s="877"/>
      <c r="MPM23" s="877"/>
      <c r="MPN23" s="877"/>
      <c r="MPO23" s="877"/>
      <c r="MPP23" s="877"/>
      <c r="MPQ23" s="877"/>
      <c r="MPR23" s="877"/>
      <c r="MPS23" s="877"/>
      <c r="MPT23" s="877"/>
      <c r="MPU23" s="877"/>
      <c r="MPV23" s="877"/>
      <c r="MPW23" s="877"/>
      <c r="MPX23" s="877"/>
      <c r="MPY23" s="877"/>
      <c r="MPZ23" s="877"/>
      <c r="MQA23" s="877"/>
      <c r="MQB23" s="877"/>
      <c r="MQC23" s="877"/>
      <c r="MQD23" s="877"/>
      <c r="MQE23" s="877"/>
      <c r="MQF23" s="877"/>
      <c r="MQG23" s="877"/>
      <c r="MQH23" s="877"/>
      <c r="MQI23" s="877"/>
      <c r="MQJ23" s="877"/>
      <c r="MQK23" s="877"/>
      <c r="MQL23" s="877"/>
      <c r="MQM23" s="877"/>
      <c r="MQN23" s="877"/>
      <c r="MQO23" s="877"/>
      <c r="MQP23" s="877"/>
      <c r="MQQ23" s="877"/>
      <c r="MQR23" s="877"/>
      <c r="MQS23" s="877"/>
      <c r="MQT23" s="877"/>
      <c r="MQU23" s="877"/>
      <c r="MQV23" s="877"/>
      <c r="MQW23" s="877"/>
      <c r="MQX23" s="877"/>
      <c r="MQY23" s="877"/>
      <c r="MQZ23" s="877"/>
      <c r="MRA23" s="877"/>
      <c r="MRB23" s="877"/>
      <c r="MRC23" s="877"/>
      <c r="MRD23" s="877"/>
      <c r="MRE23" s="877"/>
      <c r="MRF23" s="877"/>
      <c r="MRG23" s="877"/>
      <c r="MRH23" s="877"/>
      <c r="MRI23" s="877"/>
      <c r="MRJ23" s="877"/>
      <c r="MRK23" s="877"/>
      <c r="MRL23" s="877"/>
      <c r="MRM23" s="877"/>
      <c r="MRN23" s="877"/>
      <c r="MRO23" s="877"/>
      <c r="MRP23" s="877"/>
      <c r="MRQ23" s="877"/>
      <c r="MRR23" s="877"/>
      <c r="MRS23" s="877"/>
      <c r="MRT23" s="877"/>
      <c r="MRU23" s="877"/>
      <c r="MRV23" s="877"/>
      <c r="MRW23" s="877"/>
      <c r="MRX23" s="877"/>
      <c r="MRY23" s="877"/>
      <c r="MRZ23" s="877"/>
      <c r="MSA23" s="877"/>
      <c r="MSB23" s="877"/>
      <c r="MSC23" s="877"/>
      <c r="MSD23" s="877"/>
      <c r="MSE23" s="877"/>
      <c r="MSF23" s="877"/>
      <c r="MSG23" s="877"/>
      <c r="MSH23" s="877"/>
      <c r="MSI23" s="877"/>
      <c r="MSJ23" s="877"/>
      <c r="MSK23" s="877"/>
      <c r="MSL23" s="877"/>
      <c r="MSM23" s="877"/>
      <c r="MSN23" s="877"/>
      <c r="MSO23" s="877"/>
      <c r="MSP23" s="877"/>
      <c r="MSQ23" s="877"/>
      <c r="MSR23" s="877"/>
      <c r="MSS23" s="877"/>
      <c r="MST23" s="877"/>
      <c r="MSU23" s="877"/>
      <c r="MSV23" s="877"/>
      <c r="MSW23" s="877"/>
      <c r="MSX23" s="877"/>
      <c r="MSY23" s="877"/>
      <c r="MSZ23" s="877"/>
      <c r="MTA23" s="877"/>
      <c r="MTB23" s="877"/>
      <c r="MTC23" s="877"/>
      <c r="MTD23" s="877"/>
      <c r="MTE23" s="877"/>
      <c r="MTF23" s="877"/>
      <c r="MTG23" s="877"/>
      <c r="MTH23" s="877"/>
      <c r="MTI23" s="877"/>
      <c r="MTJ23" s="877"/>
      <c r="MTK23" s="877"/>
      <c r="MTL23" s="877"/>
      <c r="MTM23" s="877"/>
      <c r="MTN23" s="877"/>
      <c r="MTO23" s="877"/>
      <c r="MTP23" s="877"/>
      <c r="MTQ23" s="877"/>
      <c r="MTR23" s="877"/>
      <c r="MTS23" s="877"/>
      <c r="MTT23" s="877"/>
      <c r="MTU23" s="877"/>
      <c r="MTV23" s="877"/>
      <c r="MTW23" s="877"/>
      <c r="MTX23" s="877"/>
      <c r="MTY23" s="877"/>
      <c r="MTZ23" s="877"/>
      <c r="MUA23" s="877"/>
      <c r="MUB23" s="877"/>
      <c r="MUC23" s="877"/>
      <c r="MUD23" s="877"/>
      <c r="MUE23" s="877"/>
      <c r="MUF23" s="877"/>
      <c r="MUG23" s="877"/>
      <c r="MUH23" s="877"/>
      <c r="MUI23" s="877"/>
      <c r="MUJ23" s="877"/>
      <c r="MUK23" s="877"/>
      <c r="MUL23" s="877"/>
      <c r="MUM23" s="877"/>
      <c r="MUN23" s="877"/>
      <c r="MUO23" s="877"/>
      <c r="MUP23" s="877"/>
      <c r="MUQ23" s="877"/>
      <c r="MUR23" s="877"/>
      <c r="MUS23" s="877"/>
      <c r="MUT23" s="877"/>
      <c r="MUU23" s="877"/>
      <c r="MUV23" s="877"/>
      <c r="MUW23" s="877"/>
      <c r="MUX23" s="877"/>
      <c r="MUY23" s="877"/>
      <c r="MUZ23" s="877"/>
      <c r="MVA23" s="877"/>
      <c r="MVB23" s="877"/>
      <c r="MVC23" s="877"/>
      <c r="MVD23" s="877"/>
      <c r="MVE23" s="877"/>
      <c r="MVF23" s="877"/>
      <c r="MVG23" s="877"/>
      <c r="MVH23" s="877"/>
      <c r="MVI23" s="877"/>
      <c r="MVJ23" s="877"/>
      <c r="MVK23" s="877"/>
      <c r="MVL23" s="877"/>
      <c r="MVM23" s="877"/>
      <c r="MVN23" s="877"/>
      <c r="MVO23" s="877"/>
      <c r="MVP23" s="877"/>
      <c r="MVQ23" s="877"/>
      <c r="MVR23" s="877"/>
      <c r="MVS23" s="877"/>
      <c r="MVT23" s="877"/>
      <c r="MVU23" s="877"/>
      <c r="MVV23" s="877"/>
      <c r="MVW23" s="877"/>
      <c r="MVX23" s="877"/>
      <c r="MVY23" s="877"/>
      <c r="MVZ23" s="877"/>
      <c r="MWA23" s="877"/>
      <c r="MWB23" s="877"/>
      <c r="MWC23" s="877"/>
      <c r="MWD23" s="877"/>
      <c r="MWE23" s="877"/>
      <c r="MWF23" s="877"/>
      <c r="MWG23" s="877"/>
      <c r="MWH23" s="877"/>
      <c r="MWI23" s="877"/>
      <c r="MWJ23" s="877"/>
      <c r="MWK23" s="877"/>
      <c r="MWL23" s="877"/>
      <c r="MWM23" s="877"/>
      <c r="MWN23" s="877"/>
      <c r="MWO23" s="877"/>
      <c r="MWP23" s="877"/>
      <c r="MWQ23" s="877"/>
      <c r="MWR23" s="877"/>
      <c r="MWS23" s="877"/>
      <c r="MWT23" s="877"/>
      <c r="MWU23" s="877"/>
      <c r="MWV23" s="877"/>
      <c r="MWW23" s="877"/>
      <c r="MWX23" s="877"/>
      <c r="MWY23" s="877"/>
      <c r="MWZ23" s="877"/>
      <c r="MXA23" s="877"/>
      <c r="MXB23" s="877"/>
      <c r="MXC23" s="877"/>
      <c r="MXD23" s="877"/>
      <c r="MXE23" s="877"/>
      <c r="MXF23" s="877"/>
      <c r="MXG23" s="877"/>
      <c r="MXH23" s="877"/>
      <c r="MXI23" s="877"/>
      <c r="MXJ23" s="877"/>
      <c r="MXK23" s="877"/>
      <c r="MXL23" s="877"/>
      <c r="MXM23" s="877"/>
      <c r="MXN23" s="877"/>
      <c r="MXO23" s="877"/>
      <c r="MXP23" s="877"/>
      <c r="MXQ23" s="877"/>
      <c r="MXR23" s="877"/>
      <c r="MXS23" s="877"/>
      <c r="MXT23" s="877"/>
      <c r="MXU23" s="877"/>
      <c r="MXV23" s="877"/>
      <c r="MXW23" s="877"/>
      <c r="MXX23" s="877"/>
      <c r="MXY23" s="877"/>
      <c r="MXZ23" s="877"/>
      <c r="MYA23" s="877"/>
      <c r="MYB23" s="877"/>
      <c r="MYC23" s="877"/>
      <c r="MYD23" s="877"/>
      <c r="MYE23" s="877"/>
      <c r="MYF23" s="877"/>
      <c r="MYG23" s="877"/>
      <c r="MYH23" s="877"/>
      <c r="MYI23" s="877"/>
      <c r="MYJ23" s="877"/>
      <c r="MYK23" s="877"/>
      <c r="MYL23" s="877"/>
      <c r="MYM23" s="877"/>
      <c r="MYN23" s="877"/>
      <c r="MYO23" s="877"/>
      <c r="MYP23" s="877"/>
      <c r="MYQ23" s="877"/>
      <c r="MYR23" s="877"/>
      <c r="MYS23" s="877"/>
      <c r="MYT23" s="877"/>
      <c r="MYU23" s="877"/>
      <c r="MYV23" s="877"/>
      <c r="MYW23" s="877"/>
      <c r="MYX23" s="877"/>
      <c r="MYY23" s="877"/>
      <c r="MYZ23" s="877"/>
      <c r="MZA23" s="877"/>
      <c r="MZB23" s="877"/>
      <c r="MZC23" s="877"/>
      <c r="MZD23" s="877"/>
      <c r="MZE23" s="877"/>
      <c r="MZF23" s="877"/>
      <c r="MZG23" s="877"/>
      <c r="MZH23" s="877"/>
      <c r="MZI23" s="877"/>
      <c r="MZJ23" s="877"/>
      <c r="MZK23" s="877"/>
      <c r="MZL23" s="877"/>
      <c r="MZM23" s="877"/>
      <c r="MZN23" s="877"/>
      <c r="MZO23" s="877"/>
      <c r="MZP23" s="877"/>
      <c r="MZQ23" s="877"/>
      <c r="MZR23" s="877"/>
      <c r="MZS23" s="877"/>
      <c r="MZT23" s="877"/>
      <c r="MZU23" s="877"/>
      <c r="MZV23" s="877"/>
      <c r="MZW23" s="877"/>
      <c r="MZX23" s="877"/>
      <c r="MZY23" s="877"/>
      <c r="MZZ23" s="877"/>
      <c r="NAA23" s="877"/>
      <c r="NAB23" s="877"/>
      <c r="NAC23" s="877"/>
      <c r="NAD23" s="877"/>
      <c r="NAE23" s="877"/>
      <c r="NAF23" s="877"/>
      <c r="NAG23" s="877"/>
      <c r="NAH23" s="877"/>
      <c r="NAI23" s="877"/>
      <c r="NAJ23" s="877"/>
      <c r="NAK23" s="877"/>
      <c r="NAL23" s="877"/>
      <c r="NAM23" s="877"/>
      <c r="NAN23" s="877"/>
      <c r="NAO23" s="877"/>
      <c r="NAP23" s="877"/>
      <c r="NAQ23" s="877"/>
      <c r="NAR23" s="877"/>
      <c r="NAS23" s="877"/>
      <c r="NAT23" s="877"/>
      <c r="NAU23" s="877"/>
      <c r="NAV23" s="877"/>
      <c r="NAW23" s="877"/>
      <c r="NAX23" s="877"/>
      <c r="NAY23" s="877"/>
      <c r="NAZ23" s="877"/>
      <c r="NBA23" s="877"/>
      <c r="NBB23" s="877"/>
      <c r="NBC23" s="877"/>
      <c r="NBD23" s="877"/>
      <c r="NBE23" s="877"/>
      <c r="NBF23" s="877"/>
      <c r="NBG23" s="877"/>
      <c r="NBH23" s="877"/>
      <c r="NBI23" s="877"/>
      <c r="NBJ23" s="877"/>
      <c r="NBK23" s="877"/>
      <c r="NBL23" s="877"/>
      <c r="NBM23" s="877"/>
      <c r="NBN23" s="877"/>
      <c r="NBO23" s="877"/>
      <c r="NBP23" s="877"/>
      <c r="NBQ23" s="877"/>
      <c r="NBR23" s="877"/>
      <c r="NBS23" s="877"/>
      <c r="NBT23" s="877"/>
      <c r="NBU23" s="877"/>
      <c r="NBV23" s="877"/>
      <c r="NBW23" s="877"/>
      <c r="NBX23" s="877"/>
      <c r="NBY23" s="877"/>
      <c r="NBZ23" s="877"/>
      <c r="NCA23" s="877"/>
      <c r="NCB23" s="877"/>
      <c r="NCC23" s="877"/>
      <c r="NCD23" s="877"/>
      <c r="NCE23" s="877"/>
      <c r="NCF23" s="877"/>
      <c r="NCG23" s="877"/>
      <c r="NCH23" s="877"/>
      <c r="NCI23" s="877"/>
      <c r="NCJ23" s="877"/>
      <c r="NCK23" s="877"/>
      <c r="NCL23" s="877"/>
      <c r="NCM23" s="877"/>
      <c r="NCN23" s="877"/>
      <c r="NCO23" s="877"/>
      <c r="NCP23" s="877"/>
      <c r="NCQ23" s="877"/>
      <c r="NCR23" s="877"/>
      <c r="NCS23" s="877"/>
      <c r="NCT23" s="877"/>
      <c r="NCU23" s="877"/>
      <c r="NCV23" s="877"/>
      <c r="NCW23" s="877"/>
      <c r="NCX23" s="877"/>
      <c r="NCY23" s="877"/>
      <c r="NCZ23" s="877"/>
      <c r="NDA23" s="877"/>
      <c r="NDB23" s="877"/>
      <c r="NDC23" s="877"/>
      <c r="NDD23" s="877"/>
      <c r="NDE23" s="877"/>
      <c r="NDF23" s="877"/>
      <c r="NDG23" s="877"/>
      <c r="NDH23" s="877"/>
      <c r="NDI23" s="877"/>
      <c r="NDJ23" s="877"/>
      <c r="NDK23" s="877"/>
      <c r="NDL23" s="877"/>
      <c r="NDM23" s="877"/>
      <c r="NDN23" s="877"/>
      <c r="NDO23" s="877"/>
      <c r="NDP23" s="877"/>
      <c r="NDQ23" s="877"/>
      <c r="NDR23" s="877"/>
      <c r="NDS23" s="877"/>
      <c r="NDT23" s="877"/>
      <c r="NDU23" s="877"/>
      <c r="NDV23" s="877"/>
      <c r="NDW23" s="877"/>
      <c r="NDX23" s="877"/>
      <c r="NDY23" s="877"/>
      <c r="NDZ23" s="877"/>
      <c r="NEA23" s="877"/>
      <c r="NEB23" s="877"/>
      <c r="NEC23" s="877"/>
      <c r="NED23" s="877"/>
      <c r="NEE23" s="877"/>
      <c r="NEF23" s="877"/>
      <c r="NEG23" s="877"/>
      <c r="NEH23" s="877"/>
      <c r="NEI23" s="877"/>
      <c r="NEJ23" s="877"/>
      <c r="NEK23" s="877"/>
      <c r="NEL23" s="877"/>
      <c r="NEM23" s="877"/>
      <c r="NEN23" s="877"/>
      <c r="NEO23" s="877"/>
      <c r="NEP23" s="877"/>
      <c r="NEQ23" s="877"/>
      <c r="NER23" s="877"/>
      <c r="NES23" s="877"/>
      <c r="NET23" s="877"/>
      <c r="NEU23" s="877"/>
      <c r="NEV23" s="877"/>
      <c r="NEW23" s="877"/>
      <c r="NEX23" s="877"/>
      <c r="NEY23" s="877"/>
      <c r="NEZ23" s="877"/>
      <c r="NFA23" s="877"/>
      <c r="NFB23" s="877"/>
      <c r="NFC23" s="877"/>
      <c r="NFD23" s="877"/>
      <c r="NFE23" s="877"/>
      <c r="NFF23" s="877"/>
      <c r="NFG23" s="877"/>
      <c r="NFH23" s="877"/>
      <c r="NFI23" s="877"/>
      <c r="NFJ23" s="877"/>
      <c r="NFK23" s="877"/>
      <c r="NFL23" s="877"/>
      <c r="NFM23" s="877"/>
      <c r="NFN23" s="877"/>
      <c r="NFO23" s="877"/>
      <c r="NFP23" s="877"/>
      <c r="NFQ23" s="877"/>
      <c r="NFR23" s="877"/>
      <c r="NFS23" s="877"/>
      <c r="NFT23" s="877"/>
      <c r="NFU23" s="877"/>
      <c r="NFV23" s="877"/>
      <c r="NFW23" s="877"/>
      <c r="NFX23" s="877"/>
      <c r="NFY23" s="877"/>
      <c r="NFZ23" s="877"/>
      <c r="NGA23" s="877"/>
      <c r="NGB23" s="877"/>
      <c r="NGC23" s="877"/>
      <c r="NGD23" s="877"/>
      <c r="NGE23" s="877"/>
      <c r="NGF23" s="877"/>
      <c r="NGG23" s="877"/>
      <c r="NGH23" s="877"/>
      <c r="NGI23" s="877"/>
      <c r="NGJ23" s="877"/>
      <c r="NGK23" s="877"/>
      <c r="NGL23" s="877"/>
      <c r="NGM23" s="877"/>
      <c r="NGN23" s="877"/>
      <c r="NGO23" s="877"/>
      <c r="NGP23" s="877"/>
      <c r="NGQ23" s="877"/>
      <c r="NGR23" s="877"/>
      <c r="NGS23" s="877"/>
      <c r="NGT23" s="877"/>
      <c r="NGU23" s="877"/>
      <c r="NGV23" s="877"/>
      <c r="NGW23" s="877"/>
      <c r="NGX23" s="877"/>
      <c r="NGY23" s="877"/>
      <c r="NGZ23" s="877"/>
      <c r="NHA23" s="877"/>
      <c r="NHB23" s="877"/>
      <c r="NHC23" s="877"/>
      <c r="NHD23" s="877"/>
      <c r="NHE23" s="877"/>
      <c r="NHF23" s="877"/>
      <c r="NHG23" s="877"/>
      <c r="NHH23" s="877"/>
      <c r="NHI23" s="877"/>
      <c r="NHJ23" s="877"/>
      <c r="NHK23" s="877"/>
      <c r="NHL23" s="877"/>
      <c r="NHM23" s="877"/>
      <c r="NHN23" s="877"/>
      <c r="NHO23" s="877"/>
      <c r="NHP23" s="877"/>
      <c r="NHQ23" s="877"/>
      <c r="NHR23" s="877"/>
      <c r="NHS23" s="877"/>
      <c r="NHT23" s="877"/>
      <c r="NHU23" s="877"/>
      <c r="NHV23" s="877"/>
      <c r="NHW23" s="877"/>
      <c r="NHX23" s="877"/>
      <c r="NHY23" s="877"/>
      <c r="NHZ23" s="877"/>
      <c r="NIA23" s="877"/>
      <c r="NIB23" s="877"/>
      <c r="NIC23" s="877"/>
      <c r="NID23" s="877"/>
      <c r="NIE23" s="877"/>
      <c r="NIF23" s="877"/>
      <c r="NIG23" s="877"/>
      <c r="NIH23" s="877"/>
      <c r="NII23" s="877"/>
      <c r="NIJ23" s="877"/>
      <c r="NIK23" s="877"/>
      <c r="NIL23" s="877"/>
      <c r="NIM23" s="877"/>
      <c r="NIN23" s="877"/>
      <c r="NIO23" s="877"/>
      <c r="NIP23" s="877"/>
      <c r="NIQ23" s="877"/>
      <c r="NIR23" s="877"/>
      <c r="NIS23" s="877"/>
      <c r="NIT23" s="877"/>
      <c r="NIU23" s="877"/>
      <c r="NIV23" s="877"/>
      <c r="NIW23" s="877"/>
      <c r="NIX23" s="877"/>
      <c r="NIY23" s="877"/>
      <c r="NIZ23" s="877"/>
      <c r="NJA23" s="877"/>
      <c r="NJB23" s="877"/>
      <c r="NJC23" s="877"/>
      <c r="NJD23" s="877"/>
      <c r="NJE23" s="877"/>
      <c r="NJF23" s="877"/>
      <c r="NJG23" s="877"/>
      <c r="NJH23" s="877"/>
      <c r="NJI23" s="877"/>
      <c r="NJJ23" s="877"/>
      <c r="NJK23" s="877"/>
      <c r="NJL23" s="877"/>
      <c r="NJM23" s="877"/>
      <c r="NJN23" s="877"/>
      <c r="NJO23" s="877"/>
      <c r="NJP23" s="877"/>
      <c r="NJQ23" s="877"/>
      <c r="NJR23" s="877"/>
      <c r="NJS23" s="877"/>
      <c r="NJT23" s="877"/>
      <c r="NJU23" s="877"/>
      <c r="NJV23" s="877"/>
      <c r="NJW23" s="877"/>
      <c r="NJX23" s="877"/>
      <c r="NJY23" s="877"/>
      <c r="NJZ23" s="877"/>
      <c r="NKA23" s="877"/>
      <c r="NKB23" s="877"/>
      <c r="NKC23" s="877"/>
      <c r="NKD23" s="877"/>
      <c r="NKE23" s="877"/>
      <c r="NKF23" s="877"/>
      <c r="NKG23" s="877"/>
      <c r="NKH23" s="877"/>
      <c r="NKI23" s="877"/>
      <c r="NKJ23" s="877"/>
      <c r="NKK23" s="877"/>
      <c r="NKL23" s="877"/>
      <c r="NKM23" s="877"/>
      <c r="NKN23" s="877"/>
      <c r="NKO23" s="877"/>
      <c r="NKP23" s="877"/>
      <c r="NKQ23" s="877"/>
      <c r="NKR23" s="877"/>
      <c r="NKS23" s="877"/>
      <c r="NKT23" s="877"/>
      <c r="NKU23" s="877"/>
      <c r="NKV23" s="877"/>
      <c r="NKW23" s="877"/>
      <c r="NKX23" s="877"/>
      <c r="NKY23" s="877"/>
      <c r="NKZ23" s="877"/>
      <c r="NLA23" s="877"/>
      <c r="NLB23" s="877"/>
      <c r="NLC23" s="877"/>
      <c r="NLD23" s="877"/>
      <c r="NLE23" s="877"/>
      <c r="NLF23" s="877"/>
      <c r="NLG23" s="877"/>
      <c r="NLH23" s="877"/>
      <c r="NLI23" s="877"/>
      <c r="NLJ23" s="877"/>
      <c r="NLK23" s="877"/>
      <c r="NLL23" s="877"/>
      <c r="NLM23" s="877"/>
      <c r="NLN23" s="877"/>
      <c r="NLO23" s="877"/>
      <c r="NLP23" s="877"/>
      <c r="NLQ23" s="877"/>
      <c r="NLR23" s="877"/>
      <c r="NLS23" s="877"/>
      <c r="NLT23" s="877"/>
      <c r="NLU23" s="877"/>
      <c r="NLV23" s="877"/>
      <c r="NLW23" s="877"/>
      <c r="NLX23" s="877"/>
      <c r="NLY23" s="877"/>
      <c r="NLZ23" s="877"/>
      <c r="NMA23" s="877"/>
      <c r="NMB23" s="877"/>
      <c r="NMC23" s="877"/>
      <c r="NMD23" s="877"/>
      <c r="NME23" s="877"/>
      <c r="NMF23" s="877"/>
      <c r="NMG23" s="877"/>
      <c r="NMH23" s="877"/>
      <c r="NMI23" s="877"/>
      <c r="NMJ23" s="877"/>
      <c r="NMK23" s="877"/>
      <c r="NML23" s="877"/>
      <c r="NMM23" s="877"/>
      <c r="NMN23" s="877"/>
      <c r="NMO23" s="877"/>
      <c r="NMP23" s="877"/>
      <c r="NMQ23" s="877"/>
      <c r="NMR23" s="877"/>
      <c r="NMS23" s="877"/>
      <c r="NMT23" s="877"/>
      <c r="NMU23" s="877"/>
      <c r="NMV23" s="877"/>
      <c r="NMW23" s="877"/>
      <c r="NMX23" s="877"/>
      <c r="NMY23" s="877"/>
      <c r="NMZ23" s="877"/>
      <c r="NNA23" s="877"/>
      <c r="NNB23" s="877"/>
      <c r="NNC23" s="877"/>
      <c r="NND23" s="877"/>
      <c r="NNE23" s="877"/>
      <c r="NNF23" s="877"/>
      <c r="NNG23" s="877"/>
      <c r="NNH23" s="877"/>
      <c r="NNI23" s="877"/>
      <c r="NNJ23" s="877"/>
      <c r="NNK23" s="877"/>
      <c r="NNL23" s="877"/>
      <c r="NNM23" s="877"/>
      <c r="NNN23" s="877"/>
      <c r="NNO23" s="877"/>
      <c r="NNP23" s="877"/>
      <c r="NNQ23" s="877"/>
      <c r="NNR23" s="877"/>
      <c r="NNS23" s="877"/>
      <c r="NNT23" s="877"/>
      <c r="NNU23" s="877"/>
      <c r="NNV23" s="877"/>
      <c r="NNW23" s="877"/>
      <c r="NNX23" s="877"/>
      <c r="NNY23" s="877"/>
      <c r="NNZ23" s="877"/>
      <c r="NOA23" s="877"/>
      <c r="NOB23" s="877"/>
      <c r="NOC23" s="877"/>
      <c r="NOD23" s="877"/>
      <c r="NOE23" s="877"/>
      <c r="NOF23" s="877"/>
      <c r="NOG23" s="877"/>
      <c r="NOH23" s="877"/>
      <c r="NOI23" s="877"/>
      <c r="NOJ23" s="877"/>
      <c r="NOK23" s="877"/>
      <c r="NOL23" s="877"/>
      <c r="NOM23" s="877"/>
      <c r="NON23" s="877"/>
      <c r="NOO23" s="877"/>
      <c r="NOP23" s="877"/>
      <c r="NOQ23" s="877"/>
      <c r="NOR23" s="877"/>
      <c r="NOS23" s="877"/>
      <c r="NOT23" s="877"/>
      <c r="NOU23" s="877"/>
      <c r="NOV23" s="877"/>
      <c r="NOW23" s="877"/>
      <c r="NOX23" s="877"/>
      <c r="NOY23" s="877"/>
      <c r="NOZ23" s="877"/>
      <c r="NPA23" s="877"/>
      <c r="NPB23" s="877"/>
      <c r="NPC23" s="877"/>
      <c r="NPD23" s="877"/>
      <c r="NPE23" s="877"/>
      <c r="NPF23" s="877"/>
      <c r="NPG23" s="877"/>
      <c r="NPH23" s="877"/>
      <c r="NPI23" s="877"/>
      <c r="NPJ23" s="877"/>
      <c r="NPK23" s="877"/>
      <c r="NPL23" s="877"/>
      <c r="NPM23" s="877"/>
      <c r="NPN23" s="877"/>
      <c r="NPO23" s="877"/>
      <c r="NPP23" s="877"/>
      <c r="NPQ23" s="877"/>
      <c r="NPR23" s="877"/>
      <c r="NPS23" s="877"/>
      <c r="NPT23" s="877"/>
      <c r="NPU23" s="877"/>
      <c r="NPV23" s="877"/>
      <c r="NPW23" s="877"/>
      <c r="NPX23" s="877"/>
      <c r="NPY23" s="877"/>
      <c r="NPZ23" s="877"/>
      <c r="NQA23" s="877"/>
      <c r="NQB23" s="877"/>
      <c r="NQC23" s="877"/>
      <c r="NQD23" s="877"/>
      <c r="NQE23" s="877"/>
      <c r="NQF23" s="877"/>
      <c r="NQG23" s="877"/>
      <c r="NQH23" s="877"/>
      <c r="NQI23" s="877"/>
      <c r="NQJ23" s="877"/>
      <c r="NQK23" s="877"/>
      <c r="NQL23" s="877"/>
      <c r="NQM23" s="877"/>
      <c r="NQN23" s="877"/>
      <c r="NQO23" s="877"/>
      <c r="NQP23" s="877"/>
      <c r="NQQ23" s="877"/>
      <c r="NQR23" s="877"/>
      <c r="NQS23" s="877"/>
      <c r="NQT23" s="877"/>
      <c r="NQU23" s="877"/>
      <c r="NQV23" s="877"/>
      <c r="NQW23" s="877"/>
      <c r="NQX23" s="877"/>
      <c r="NQY23" s="877"/>
      <c r="NQZ23" s="877"/>
      <c r="NRA23" s="877"/>
      <c r="NRB23" s="877"/>
      <c r="NRC23" s="877"/>
      <c r="NRD23" s="877"/>
      <c r="NRE23" s="877"/>
      <c r="NRF23" s="877"/>
      <c r="NRG23" s="877"/>
      <c r="NRH23" s="877"/>
      <c r="NRI23" s="877"/>
      <c r="NRJ23" s="877"/>
      <c r="NRK23" s="877"/>
      <c r="NRL23" s="877"/>
      <c r="NRM23" s="877"/>
      <c r="NRN23" s="877"/>
      <c r="NRO23" s="877"/>
      <c r="NRP23" s="877"/>
      <c r="NRQ23" s="877"/>
      <c r="NRR23" s="877"/>
      <c r="NRS23" s="877"/>
      <c r="NRT23" s="877"/>
      <c r="NRU23" s="877"/>
      <c r="NRV23" s="877"/>
      <c r="NRW23" s="877"/>
      <c r="NRX23" s="877"/>
      <c r="NRY23" s="877"/>
      <c r="NRZ23" s="877"/>
      <c r="NSA23" s="877"/>
      <c r="NSB23" s="877"/>
      <c r="NSC23" s="877"/>
      <c r="NSD23" s="877"/>
      <c r="NSE23" s="877"/>
      <c r="NSF23" s="877"/>
      <c r="NSG23" s="877"/>
      <c r="NSH23" s="877"/>
      <c r="NSI23" s="877"/>
      <c r="NSJ23" s="877"/>
      <c r="NSK23" s="877"/>
      <c r="NSL23" s="877"/>
      <c r="NSM23" s="877"/>
      <c r="NSN23" s="877"/>
      <c r="NSO23" s="877"/>
      <c r="NSP23" s="877"/>
      <c r="NSQ23" s="877"/>
      <c r="NSR23" s="877"/>
      <c r="NSS23" s="877"/>
      <c r="NST23" s="877"/>
      <c r="NSU23" s="877"/>
      <c r="NSV23" s="877"/>
      <c r="NSW23" s="877"/>
      <c r="NSX23" s="877"/>
      <c r="NSY23" s="877"/>
      <c r="NSZ23" s="877"/>
      <c r="NTA23" s="877"/>
      <c r="NTB23" s="877"/>
      <c r="NTC23" s="877"/>
      <c r="NTD23" s="877"/>
      <c r="NTE23" s="877"/>
      <c r="NTF23" s="877"/>
      <c r="NTG23" s="877"/>
      <c r="NTH23" s="877"/>
      <c r="NTI23" s="877"/>
      <c r="NTJ23" s="877"/>
      <c r="NTK23" s="877"/>
      <c r="NTL23" s="877"/>
      <c r="NTM23" s="877"/>
      <c r="NTN23" s="877"/>
      <c r="NTO23" s="877"/>
      <c r="NTP23" s="877"/>
      <c r="NTQ23" s="877"/>
      <c r="NTR23" s="877"/>
      <c r="NTS23" s="877"/>
      <c r="NTT23" s="877"/>
      <c r="NTU23" s="877"/>
      <c r="NTV23" s="877"/>
      <c r="NTW23" s="877"/>
      <c r="NTX23" s="877"/>
      <c r="NTY23" s="877"/>
      <c r="NTZ23" s="877"/>
      <c r="NUA23" s="877"/>
      <c r="NUB23" s="877"/>
      <c r="NUC23" s="877"/>
      <c r="NUD23" s="877"/>
      <c r="NUE23" s="877"/>
      <c r="NUF23" s="877"/>
      <c r="NUG23" s="877"/>
      <c r="NUH23" s="877"/>
      <c r="NUI23" s="877"/>
      <c r="NUJ23" s="877"/>
      <c r="NUK23" s="877"/>
      <c r="NUL23" s="877"/>
      <c r="NUM23" s="877"/>
      <c r="NUN23" s="877"/>
      <c r="NUO23" s="877"/>
      <c r="NUP23" s="877"/>
      <c r="NUQ23" s="877"/>
      <c r="NUR23" s="877"/>
      <c r="NUS23" s="877"/>
      <c r="NUT23" s="877"/>
      <c r="NUU23" s="877"/>
      <c r="NUV23" s="877"/>
      <c r="NUW23" s="877"/>
      <c r="NUX23" s="877"/>
      <c r="NUY23" s="877"/>
      <c r="NUZ23" s="877"/>
      <c r="NVA23" s="877"/>
      <c r="NVB23" s="877"/>
      <c r="NVC23" s="877"/>
      <c r="NVD23" s="877"/>
      <c r="NVE23" s="877"/>
      <c r="NVF23" s="877"/>
      <c r="NVG23" s="877"/>
      <c r="NVH23" s="877"/>
      <c r="NVI23" s="877"/>
      <c r="NVJ23" s="877"/>
      <c r="NVK23" s="877"/>
      <c r="NVL23" s="877"/>
      <c r="NVM23" s="877"/>
      <c r="NVN23" s="877"/>
      <c r="NVO23" s="877"/>
      <c r="NVP23" s="877"/>
      <c r="NVQ23" s="877"/>
      <c r="NVR23" s="877"/>
      <c r="NVS23" s="877"/>
      <c r="NVT23" s="877"/>
      <c r="NVU23" s="877"/>
      <c r="NVV23" s="877"/>
      <c r="NVW23" s="877"/>
      <c r="NVX23" s="877"/>
      <c r="NVY23" s="877"/>
      <c r="NVZ23" s="877"/>
      <c r="NWA23" s="877"/>
      <c r="NWB23" s="877"/>
      <c r="NWC23" s="877"/>
      <c r="NWD23" s="877"/>
      <c r="NWE23" s="877"/>
      <c r="NWF23" s="877"/>
      <c r="NWG23" s="877"/>
      <c r="NWH23" s="877"/>
      <c r="NWI23" s="877"/>
      <c r="NWJ23" s="877"/>
      <c r="NWK23" s="877"/>
      <c r="NWL23" s="877"/>
      <c r="NWM23" s="877"/>
      <c r="NWN23" s="877"/>
      <c r="NWO23" s="877"/>
      <c r="NWP23" s="877"/>
      <c r="NWQ23" s="877"/>
      <c r="NWR23" s="877"/>
      <c r="NWS23" s="877"/>
      <c r="NWT23" s="877"/>
      <c r="NWU23" s="877"/>
      <c r="NWV23" s="877"/>
      <c r="NWW23" s="877"/>
      <c r="NWX23" s="877"/>
      <c r="NWY23" s="877"/>
      <c r="NWZ23" s="877"/>
      <c r="NXA23" s="877"/>
      <c r="NXB23" s="877"/>
      <c r="NXC23" s="877"/>
      <c r="NXD23" s="877"/>
      <c r="NXE23" s="877"/>
      <c r="NXF23" s="877"/>
      <c r="NXG23" s="877"/>
      <c r="NXH23" s="877"/>
      <c r="NXI23" s="877"/>
      <c r="NXJ23" s="877"/>
      <c r="NXK23" s="877"/>
      <c r="NXL23" s="877"/>
      <c r="NXM23" s="877"/>
      <c r="NXN23" s="877"/>
      <c r="NXO23" s="877"/>
      <c r="NXP23" s="877"/>
      <c r="NXQ23" s="877"/>
      <c r="NXR23" s="877"/>
      <c r="NXS23" s="877"/>
      <c r="NXT23" s="877"/>
      <c r="NXU23" s="877"/>
      <c r="NXV23" s="877"/>
      <c r="NXW23" s="877"/>
      <c r="NXX23" s="877"/>
      <c r="NXY23" s="877"/>
      <c r="NXZ23" s="877"/>
      <c r="NYA23" s="877"/>
      <c r="NYB23" s="877"/>
      <c r="NYC23" s="877"/>
      <c r="NYD23" s="877"/>
      <c r="NYE23" s="877"/>
      <c r="NYF23" s="877"/>
      <c r="NYG23" s="877"/>
      <c r="NYH23" s="877"/>
      <c r="NYI23" s="877"/>
      <c r="NYJ23" s="877"/>
      <c r="NYK23" s="877"/>
      <c r="NYL23" s="877"/>
      <c r="NYM23" s="877"/>
      <c r="NYN23" s="877"/>
      <c r="NYO23" s="877"/>
      <c r="NYP23" s="877"/>
      <c r="NYQ23" s="877"/>
      <c r="NYR23" s="877"/>
      <c r="NYS23" s="877"/>
      <c r="NYT23" s="877"/>
      <c r="NYU23" s="877"/>
      <c r="NYV23" s="877"/>
      <c r="NYW23" s="877"/>
      <c r="NYX23" s="877"/>
      <c r="NYY23" s="877"/>
      <c r="NYZ23" s="877"/>
      <c r="NZA23" s="877"/>
      <c r="NZB23" s="877"/>
      <c r="NZC23" s="877"/>
      <c r="NZD23" s="877"/>
      <c r="NZE23" s="877"/>
      <c r="NZF23" s="877"/>
      <c r="NZG23" s="877"/>
      <c r="NZH23" s="877"/>
      <c r="NZI23" s="877"/>
      <c r="NZJ23" s="877"/>
      <c r="NZK23" s="877"/>
      <c r="NZL23" s="877"/>
      <c r="NZM23" s="877"/>
      <c r="NZN23" s="877"/>
      <c r="NZO23" s="877"/>
      <c r="NZP23" s="877"/>
      <c r="NZQ23" s="877"/>
      <c r="NZR23" s="877"/>
      <c r="NZS23" s="877"/>
      <c r="NZT23" s="877"/>
      <c r="NZU23" s="877"/>
      <c r="NZV23" s="877"/>
      <c r="NZW23" s="877"/>
      <c r="NZX23" s="877"/>
      <c r="NZY23" s="877"/>
      <c r="NZZ23" s="877"/>
      <c r="OAA23" s="877"/>
      <c r="OAB23" s="877"/>
      <c r="OAC23" s="877"/>
      <c r="OAD23" s="877"/>
      <c r="OAE23" s="877"/>
      <c r="OAF23" s="877"/>
      <c r="OAG23" s="877"/>
      <c r="OAH23" s="877"/>
      <c r="OAI23" s="877"/>
      <c r="OAJ23" s="877"/>
      <c r="OAK23" s="877"/>
      <c r="OAL23" s="877"/>
      <c r="OAM23" s="877"/>
      <c r="OAN23" s="877"/>
      <c r="OAO23" s="877"/>
      <c r="OAP23" s="877"/>
      <c r="OAQ23" s="877"/>
      <c r="OAR23" s="877"/>
      <c r="OAS23" s="877"/>
      <c r="OAT23" s="877"/>
      <c r="OAU23" s="877"/>
      <c r="OAV23" s="877"/>
      <c r="OAW23" s="877"/>
      <c r="OAX23" s="877"/>
      <c r="OAY23" s="877"/>
      <c r="OAZ23" s="877"/>
      <c r="OBA23" s="877"/>
      <c r="OBB23" s="877"/>
      <c r="OBC23" s="877"/>
      <c r="OBD23" s="877"/>
      <c r="OBE23" s="877"/>
      <c r="OBF23" s="877"/>
      <c r="OBG23" s="877"/>
      <c r="OBH23" s="877"/>
      <c r="OBI23" s="877"/>
      <c r="OBJ23" s="877"/>
      <c r="OBK23" s="877"/>
      <c r="OBL23" s="877"/>
      <c r="OBM23" s="877"/>
      <c r="OBN23" s="877"/>
      <c r="OBO23" s="877"/>
      <c r="OBP23" s="877"/>
      <c r="OBQ23" s="877"/>
      <c r="OBR23" s="877"/>
      <c r="OBS23" s="877"/>
      <c r="OBT23" s="877"/>
      <c r="OBU23" s="877"/>
      <c r="OBV23" s="877"/>
      <c r="OBW23" s="877"/>
      <c r="OBX23" s="877"/>
      <c r="OBY23" s="877"/>
      <c r="OBZ23" s="877"/>
      <c r="OCA23" s="877"/>
      <c r="OCB23" s="877"/>
      <c r="OCC23" s="877"/>
      <c r="OCD23" s="877"/>
      <c r="OCE23" s="877"/>
      <c r="OCF23" s="877"/>
      <c r="OCG23" s="877"/>
      <c r="OCH23" s="877"/>
      <c r="OCI23" s="877"/>
      <c r="OCJ23" s="877"/>
      <c r="OCK23" s="877"/>
      <c r="OCL23" s="877"/>
      <c r="OCM23" s="877"/>
      <c r="OCN23" s="877"/>
      <c r="OCO23" s="877"/>
      <c r="OCP23" s="877"/>
      <c r="OCQ23" s="877"/>
      <c r="OCR23" s="877"/>
      <c r="OCS23" s="877"/>
      <c r="OCT23" s="877"/>
      <c r="OCU23" s="877"/>
      <c r="OCV23" s="877"/>
      <c r="OCW23" s="877"/>
      <c r="OCX23" s="877"/>
      <c r="OCY23" s="877"/>
      <c r="OCZ23" s="877"/>
      <c r="ODA23" s="877"/>
      <c r="ODB23" s="877"/>
      <c r="ODC23" s="877"/>
      <c r="ODD23" s="877"/>
      <c r="ODE23" s="877"/>
      <c r="ODF23" s="877"/>
      <c r="ODG23" s="877"/>
      <c r="ODH23" s="877"/>
      <c r="ODI23" s="877"/>
      <c r="ODJ23" s="877"/>
      <c r="ODK23" s="877"/>
      <c r="ODL23" s="877"/>
      <c r="ODM23" s="877"/>
      <c r="ODN23" s="877"/>
      <c r="ODO23" s="877"/>
      <c r="ODP23" s="877"/>
      <c r="ODQ23" s="877"/>
      <c r="ODR23" s="877"/>
      <c r="ODS23" s="877"/>
      <c r="ODT23" s="877"/>
      <c r="ODU23" s="877"/>
      <c r="ODV23" s="877"/>
      <c r="ODW23" s="877"/>
      <c r="ODX23" s="877"/>
      <c r="ODY23" s="877"/>
      <c r="ODZ23" s="877"/>
      <c r="OEA23" s="877"/>
      <c r="OEB23" s="877"/>
      <c r="OEC23" s="877"/>
      <c r="OED23" s="877"/>
      <c r="OEE23" s="877"/>
      <c r="OEF23" s="877"/>
      <c r="OEG23" s="877"/>
      <c r="OEH23" s="877"/>
      <c r="OEI23" s="877"/>
      <c r="OEJ23" s="877"/>
      <c r="OEK23" s="877"/>
      <c r="OEL23" s="877"/>
      <c r="OEM23" s="877"/>
      <c r="OEN23" s="877"/>
      <c r="OEO23" s="877"/>
      <c r="OEP23" s="877"/>
      <c r="OEQ23" s="877"/>
      <c r="OER23" s="877"/>
      <c r="OES23" s="877"/>
      <c r="OET23" s="877"/>
      <c r="OEU23" s="877"/>
      <c r="OEV23" s="877"/>
      <c r="OEW23" s="877"/>
      <c r="OEX23" s="877"/>
      <c r="OEY23" s="877"/>
      <c r="OEZ23" s="877"/>
      <c r="OFA23" s="877"/>
      <c r="OFB23" s="877"/>
      <c r="OFC23" s="877"/>
      <c r="OFD23" s="877"/>
      <c r="OFE23" s="877"/>
      <c r="OFF23" s="877"/>
      <c r="OFG23" s="877"/>
      <c r="OFH23" s="877"/>
      <c r="OFI23" s="877"/>
      <c r="OFJ23" s="877"/>
      <c r="OFK23" s="877"/>
      <c r="OFL23" s="877"/>
      <c r="OFM23" s="877"/>
      <c r="OFN23" s="877"/>
      <c r="OFO23" s="877"/>
      <c r="OFP23" s="877"/>
      <c r="OFQ23" s="877"/>
      <c r="OFR23" s="877"/>
      <c r="OFS23" s="877"/>
      <c r="OFT23" s="877"/>
      <c r="OFU23" s="877"/>
      <c r="OFV23" s="877"/>
      <c r="OFW23" s="877"/>
      <c r="OFX23" s="877"/>
      <c r="OFY23" s="877"/>
      <c r="OFZ23" s="877"/>
      <c r="OGA23" s="877"/>
      <c r="OGB23" s="877"/>
      <c r="OGC23" s="877"/>
      <c r="OGD23" s="877"/>
      <c r="OGE23" s="877"/>
      <c r="OGF23" s="877"/>
      <c r="OGG23" s="877"/>
      <c r="OGH23" s="877"/>
      <c r="OGI23" s="877"/>
      <c r="OGJ23" s="877"/>
      <c r="OGK23" s="877"/>
      <c r="OGL23" s="877"/>
      <c r="OGM23" s="877"/>
      <c r="OGN23" s="877"/>
      <c r="OGO23" s="877"/>
      <c r="OGP23" s="877"/>
      <c r="OGQ23" s="877"/>
      <c r="OGR23" s="877"/>
      <c r="OGS23" s="877"/>
      <c r="OGT23" s="877"/>
      <c r="OGU23" s="877"/>
      <c r="OGV23" s="877"/>
      <c r="OGW23" s="877"/>
      <c r="OGX23" s="877"/>
      <c r="OGY23" s="877"/>
      <c r="OGZ23" s="877"/>
      <c r="OHA23" s="877"/>
      <c r="OHB23" s="877"/>
      <c r="OHC23" s="877"/>
      <c r="OHD23" s="877"/>
      <c r="OHE23" s="877"/>
      <c r="OHF23" s="877"/>
      <c r="OHG23" s="877"/>
      <c r="OHH23" s="877"/>
      <c r="OHI23" s="877"/>
      <c r="OHJ23" s="877"/>
      <c r="OHK23" s="877"/>
      <c r="OHL23" s="877"/>
      <c r="OHM23" s="877"/>
      <c r="OHN23" s="877"/>
      <c r="OHO23" s="877"/>
      <c r="OHP23" s="877"/>
      <c r="OHQ23" s="877"/>
      <c r="OHR23" s="877"/>
      <c r="OHS23" s="877"/>
      <c r="OHT23" s="877"/>
      <c r="OHU23" s="877"/>
      <c r="OHV23" s="877"/>
      <c r="OHW23" s="877"/>
      <c r="OHX23" s="877"/>
      <c r="OHY23" s="877"/>
      <c r="OHZ23" s="877"/>
      <c r="OIA23" s="877"/>
      <c r="OIB23" s="877"/>
      <c r="OIC23" s="877"/>
      <c r="OID23" s="877"/>
      <c r="OIE23" s="877"/>
      <c r="OIF23" s="877"/>
      <c r="OIG23" s="877"/>
      <c r="OIH23" s="877"/>
      <c r="OII23" s="877"/>
      <c r="OIJ23" s="877"/>
      <c r="OIK23" s="877"/>
      <c r="OIL23" s="877"/>
      <c r="OIM23" s="877"/>
      <c r="OIN23" s="877"/>
      <c r="OIO23" s="877"/>
      <c r="OIP23" s="877"/>
      <c r="OIQ23" s="877"/>
      <c r="OIR23" s="877"/>
      <c r="OIS23" s="877"/>
      <c r="OIT23" s="877"/>
      <c r="OIU23" s="877"/>
      <c r="OIV23" s="877"/>
      <c r="OIW23" s="877"/>
      <c r="OIX23" s="877"/>
      <c r="OIY23" s="877"/>
      <c r="OIZ23" s="877"/>
      <c r="OJA23" s="877"/>
      <c r="OJB23" s="877"/>
      <c r="OJC23" s="877"/>
      <c r="OJD23" s="877"/>
      <c r="OJE23" s="877"/>
      <c r="OJF23" s="877"/>
      <c r="OJG23" s="877"/>
      <c r="OJH23" s="877"/>
      <c r="OJI23" s="877"/>
      <c r="OJJ23" s="877"/>
      <c r="OJK23" s="877"/>
      <c r="OJL23" s="877"/>
      <c r="OJM23" s="877"/>
      <c r="OJN23" s="877"/>
      <c r="OJO23" s="877"/>
      <c r="OJP23" s="877"/>
      <c r="OJQ23" s="877"/>
      <c r="OJR23" s="877"/>
      <c r="OJS23" s="877"/>
      <c r="OJT23" s="877"/>
      <c r="OJU23" s="877"/>
      <c r="OJV23" s="877"/>
      <c r="OJW23" s="877"/>
      <c r="OJX23" s="877"/>
      <c r="OJY23" s="877"/>
      <c r="OJZ23" s="877"/>
      <c r="OKA23" s="877"/>
      <c r="OKB23" s="877"/>
      <c r="OKC23" s="877"/>
      <c r="OKD23" s="877"/>
      <c r="OKE23" s="877"/>
      <c r="OKF23" s="877"/>
      <c r="OKG23" s="877"/>
      <c r="OKH23" s="877"/>
      <c r="OKI23" s="877"/>
      <c r="OKJ23" s="877"/>
      <c r="OKK23" s="877"/>
      <c r="OKL23" s="877"/>
      <c r="OKM23" s="877"/>
      <c r="OKN23" s="877"/>
      <c r="OKO23" s="877"/>
      <c r="OKP23" s="877"/>
      <c r="OKQ23" s="877"/>
      <c r="OKR23" s="877"/>
      <c r="OKS23" s="877"/>
      <c r="OKT23" s="877"/>
      <c r="OKU23" s="877"/>
      <c r="OKV23" s="877"/>
      <c r="OKW23" s="877"/>
      <c r="OKX23" s="877"/>
      <c r="OKY23" s="877"/>
      <c r="OKZ23" s="877"/>
      <c r="OLA23" s="877"/>
      <c r="OLB23" s="877"/>
      <c r="OLC23" s="877"/>
      <c r="OLD23" s="877"/>
      <c r="OLE23" s="877"/>
      <c r="OLF23" s="877"/>
      <c r="OLG23" s="877"/>
      <c r="OLH23" s="877"/>
      <c r="OLI23" s="877"/>
      <c r="OLJ23" s="877"/>
      <c r="OLK23" s="877"/>
      <c r="OLL23" s="877"/>
      <c r="OLM23" s="877"/>
      <c r="OLN23" s="877"/>
      <c r="OLO23" s="877"/>
      <c r="OLP23" s="877"/>
      <c r="OLQ23" s="877"/>
      <c r="OLR23" s="877"/>
      <c r="OLS23" s="877"/>
      <c r="OLT23" s="877"/>
      <c r="OLU23" s="877"/>
      <c r="OLV23" s="877"/>
      <c r="OLW23" s="877"/>
      <c r="OLX23" s="877"/>
      <c r="OLY23" s="877"/>
      <c r="OLZ23" s="877"/>
      <c r="OMA23" s="877"/>
      <c r="OMB23" s="877"/>
      <c r="OMC23" s="877"/>
      <c r="OMD23" s="877"/>
      <c r="OME23" s="877"/>
      <c r="OMF23" s="877"/>
      <c r="OMG23" s="877"/>
      <c r="OMH23" s="877"/>
      <c r="OMI23" s="877"/>
      <c r="OMJ23" s="877"/>
      <c r="OMK23" s="877"/>
      <c r="OML23" s="877"/>
      <c r="OMM23" s="877"/>
      <c r="OMN23" s="877"/>
      <c r="OMO23" s="877"/>
      <c r="OMP23" s="877"/>
      <c r="OMQ23" s="877"/>
      <c r="OMR23" s="877"/>
      <c r="OMS23" s="877"/>
      <c r="OMT23" s="877"/>
      <c r="OMU23" s="877"/>
      <c r="OMV23" s="877"/>
      <c r="OMW23" s="877"/>
      <c r="OMX23" s="877"/>
      <c r="OMY23" s="877"/>
      <c r="OMZ23" s="877"/>
      <c r="ONA23" s="877"/>
      <c r="ONB23" s="877"/>
      <c r="ONC23" s="877"/>
      <c r="OND23" s="877"/>
      <c r="ONE23" s="877"/>
      <c r="ONF23" s="877"/>
      <c r="ONG23" s="877"/>
      <c r="ONH23" s="877"/>
      <c r="ONI23" s="877"/>
      <c r="ONJ23" s="877"/>
      <c r="ONK23" s="877"/>
      <c r="ONL23" s="877"/>
      <c r="ONM23" s="877"/>
      <c r="ONN23" s="877"/>
      <c r="ONO23" s="877"/>
      <c r="ONP23" s="877"/>
      <c r="ONQ23" s="877"/>
      <c r="ONR23" s="877"/>
      <c r="ONS23" s="877"/>
      <c r="ONT23" s="877"/>
      <c r="ONU23" s="877"/>
      <c r="ONV23" s="877"/>
      <c r="ONW23" s="877"/>
      <c r="ONX23" s="877"/>
      <c r="ONY23" s="877"/>
      <c r="ONZ23" s="877"/>
      <c r="OOA23" s="877"/>
      <c r="OOB23" s="877"/>
      <c r="OOC23" s="877"/>
      <c r="OOD23" s="877"/>
      <c r="OOE23" s="877"/>
      <c r="OOF23" s="877"/>
      <c r="OOG23" s="877"/>
      <c r="OOH23" s="877"/>
      <c r="OOI23" s="877"/>
      <c r="OOJ23" s="877"/>
      <c r="OOK23" s="877"/>
      <c r="OOL23" s="877"/>
      <c r="OOM23" s="877"/>
      <c r="OON23" s="877"/>
      <c r="OOO23" s="877"/>
      <c r="OOP23" s="877"/>
      <c r="OOQ23" s="877"/>
      <c r="OOR23" s="877"/>
      <c r="OOS23" s="877"/>
      <c r="OOT23" s="877"/>
      <c r="OOU23" s="877"/>
      <c r="OOV23" s="877"/>
      <c r="OOW23" s="877"/>
      <c r="OOX23" s="877"/>
      <c r="OOY23" s="877"/>
      <c r="OOZ23" s="877"/>
      <c r="OPA23" s="877"/>
      <c r="OPB23" s="877"/>
      <c r="OPC23" s="877"/>
      <c r="OPD23" s="877"/>
      <c r="OPE23" s="877"/>
      <c r="OPF23" s="877"/>
      <c r="OPG23" s="877"/>
      <c r="OPH23" s="877"/>
      <c r="OPI23" s="877"/>
      <c r="OPJ23" s="877"/>
      <c r="OPK23" s="877"/>
      <c r="OPL23" s="877"/>
      <c r="OPM23" s="877"/>
      <c r="OPN23" s="877"/>
      <c r="OPO23" s="877"/>
      <c r="OPP23" s="877"/>
      <c r="OPQ23" s="877"/>
      <c r="OPR23" s="877"/>
      <c r="OPS23" s="877"/>
      <c r="OPT23" s="877"/>
      <c r="OPU23" s="877"/>
      <c r="OPV23" s="877"/>
      <c r="OPW23" s="877"/>
      <c r="OPX23" s="877"/>
      <c r="OPY23" s="877"/>
      <c r="OPZ23" s="877"/>
      <c r="OQA23" s="877"/>
      <c r="OQB23" s="877"/>
      <c r="OQC23" s="877"/>
      <c r="OQD23" s="877"/>
      <c r="OQE23" s="877"/>
      <c r="OQF23" s="877"/>
      <c r="OQG23" s="877"/>
      <c r="OQH23" s="877"/>
      <c r="OQI23" s="877"/>
      <c r="OQJ23" s="877"/>
      <c r="OQK23" s="877"/>
      <c r="OQL23" s="877"/>
      <c r="OQM23" s="877"/>
      <c r="OQN23" s="877"/>
      <c r="OQO23" s="877"/>
      <c r="OQP23" s="877"/>
      <c r="OQQ23" s="877"/>
      <c r="OQR23" s="877"/>
      <c r="OQS23" s="877"/>
      <c r="OQT23" s="877"/>
      <c r="OQU23" s="877"/>
      <c r="OQV23" s="877"/>
      <c r="OQW23" s="877"/>
      <c r="OQX23" s="877"/>
      <c r="OQY23" s="877"/>
      <c r="OQZ23" s="877"/>
      <c r="ORA23" s="877"/>
      <c r="ORB23" s="877"/>
      <c r="ORC23" s="877"/>
      <c r="ORD23" s="877"/>
      <c r="ORE23" s="877"/>
      <c r="ORF23" s="877"/>
      <c r="ORG23" s="877"/>
      <c r="ORH23" s="877"/>
      <c r="ORI23" s="877"/>
      <c r="ORJ23" s="877"/>
      <c r="ORK23" s="877"/>
      <c r="ORL23" s="877"/>
      <c r="ORM23" s="877"/>
      <c r="ORN23" s="877"/>
      <c r="ORO23" s="877"/>
      <c r="ORP23" s="877"/>
      <c r="ORQ23" s="877"/>
      <c r="ORR23" s="877"/>
      <c r="ORS23" s="877"/>
      <c r="ORT23" s="877"/>
      <c r="ORU23" s="877"/>
      <c r="ORV23" s="877"/>
      <c r="ORW23" s="877"/>
      <c r="ORX23" s="877"/>
      <c r="ORY23" s="877"/>
      <c r="ORZ23" s="877"/>
      <c r="OSA23" s="877"/>
      <c r="OSB23" s="877"/>
      <c r="OSC23" s="877"/>
      <c r="OSD23" s="877"/>
      <c r="OSE23" s="877"/>
      <c r="OSF23" s="877"/>
      <c r="OSG23" s="877"/>
      <c r="OSH23" s="877"/>
      <c r="OSI23" s="877"/>
      <c r="OSJ23" s="877"/>
      <c r="OSK23" s="877"/>
      <c r="OSL23" s="877"/>
      <c r="OSM23" s="877"/>
      <c r="OSN23" s="877"/>
      <c r="OSO23" s="877"/>
      <c r="OSP23" s="877"/>
      <c r="OSQ23" s="877"/>
      <c r="OSR23" s="877"/>
      <c r="OSS23" s="877"/>
      <c r="OST23" s="877"/>
      <c r="OSU23" s="877"/>
      <c r="OSV23" s="877"/>
      <c r="OSW23" s="877"/>
      <c r="OSX23" s="877"/>
      <c r="OSY23" s="877"/>
      <c r="OSZ23" s="877"/>
      <c r="OTA23" s="877"/>
      <c r="OTB23" s="877"/>
      <c r="OTC23" s="877"/>
      <c r="OTD23" s="877"/>
      <c r="OTE23" s="877"/>
      <c r="OTF23" s="877"/>
      <c r="OTG23" s="877"/>
      <c r="OTH23" s="877"/>
      <c r="OTI23" s="877"/>
      <c r="OTJ23" s="877"/>
      <c r="OTK23" s="877"/>
      <c r="OTL23" s="877"/>
      <c r="OTM23" s="877"/>
      <c r="OTN23" s="877"/>
      <c r="OTO23" s="877"/>
      <c r="OTP23" s="877"/>
      <c r="OTQ23" s="877"/>
      <c r="OTR23" s="877"/>
      <c r="OTS23" s="877"/>
      <c r="OTT23" s="877"/>
      <c r="OTU23" s="877"/>
      <c r="OTV23" s="877"/>
      <c r="OTW23" s="877"/>
      <c r="OTX23" s="877"/>
      <c r="OTY23" s="877"/>
      <c r="OTZ23" s="877"/>
      <c r="OUA23" s="877"/>
      <c r="OUB23" s="877"/>
      <c r="OUC23" s="877"/>
      <c r="OUD23" s="877"/>
      <c r="OUE23" s="877"/>
      <c r="OUF23" s="877"/>
      <c r="OUG23" s="877"/>
      <c r="OUH23" s="877"/>
      <c r="OUI23" s="877"/>
      <c r="OUJ23" s="877"/>
      <c r="OUK23" s="877"/>
      <c r="OUL23" s="877"/>
      <c r="OUM23" s="877"/>
      <c r="OUN23" s="877"/>
      <c r="OUO23" s="877"/>
      <c r="OUP23" s="877"/>
      <c r="OUQ23" s="877"/>
      <c r="OUR23" s="877"/>
      <c r="OUS23" s="877"/>
      <c r="OUT23" s="877"/>
      <c r="OUU23" s="877"/>
      <c r="OUV23" s="877"/>
      <c r="OUW23" s="877"/>
      <c r="OUX23" s="877"/>
      <c r="OUY23" s="877"/>
      <c r="OUZ23" s="877"/>
      <c r="OVA23" s="877"/>
      <c r="OVB23" s="877"/>
      <c r="OVC23" s="877"/>
      <c r="OVD23" s="877"/>
      <c r="OVE23" s="877"/>
      <c r="OVF23" s="877"/>
      <c r="OVG23" s="877"/>
      <c r="OVH23" s="877"/>
      <c r="OVI23" s="877"/>
      <c r="OVJ23" s="877"/>
      <c r="OVK23" s="877"/>
      <c r="OVL23" s="877"/>
      <c r="OVM23" s="877"/>
      <c r="OVN23" s="877"/>
      <c r="OVO23" s="877"/>
      <c r="OVP23" s="877"/>
      <c r="OVQ23" s="877"/>
      <c r="OVR23" s="877"/>
      <c r="OVS23" s="877"/>
      <c r="OVT23" s="877"/>
      <c r="OVU23" s="877"/>
      <c r="OVV23" s="877"/>
      <c r="OVW23" s="877"/>
      <c r="OVX23" s="877"/>
      <c r="OVY23" s="877"/>
      <c r="OVZ23" s="877"/>
      <c r="OWA23" s="877"/>
      <c r="OWB23" s="877"/>
      <c r="OWC23" s="877"/>
      <c r="OWD23" s="877"/>
      <c r="OWE23" s="877"/>
      <c r="OWF23" s="877"/>
      <c r="OWG23" s="877"/>
      <c r="OWH23" s="877"/>
      <c r="OWI23" s="877"/>
      <c r="OWJ23" s="877"/>
      <c r="OWK23" s="877"/>
      <c r="OWL23" s="877"/>
      <c r="OWM23" s="877"/>
      <c r="OWN23" s="877"/>
      <c r="OWO23" s="877"/>
      <c r="OWP23" s="877"/>
      <c r="OWQ23" s="877"/>
      <c r="OWR23" s="877"/>
      <c r="OWS23" s="877"/>
      <c r="OWT23" s="877"/>
      <c r="OWU23" s="877"/>
      <c r="OWV23" s="877"/>
      <c r="OWW23" s="877"/>
      <c r="OWX23" s="877"/>
      <c r="OWY23" s="877"/>
      <c r="OWZ23" s="877"/>
      <c r="OXA23" s="877"/>
      <c r="OXB23" s="877"/>
      <c r="OXC23" s="877"/>
      <c r="OXD23" s="877"/>
      <c r="OXE23" s="877"/>
      <c r="OXF23" s="877"/>
      <c r="OXG23" s="877"/>
      <c r="OXH23" s="877"/>
      <c r="OXI23" s="877"/>
      <c r="OXJ23" s="877"/>
      <c r="OXK23" s="877"/>
      <c r="OXL23" s="877"/>
      <c r="OXM23" s="877"/>
      <c r="OXN23" s="877"/>
      <c r="OXO23" s="877"/>
      <c r="OXP23" s="877"/>
      <c r="OXQ23" s="877"/>
      <c r="OXR23" s="877"/>
      <c r="OXS23" s="877"/>
      <c r="OXT23" s="877"/>
      <c r="OXU23" s="877"/>
      <c r="OXV23" s="877"/>
      <c r="OXW23" s="877"/>
      <c r="OXX23" s="877"/>
      <c r="OXY23" s="877"/>
      <c r="OXZ23" s="877"/>
      <c r="OYA23" s="877"/>
      <c r="OYB23" s="877"/>
      <c r="OYC23" s="877"/>
      <c r="OYD23" s="877"/>
      <c r="OYE23" s="877"/>
      <c r="OYF23" s="877"/>
      <c r="OYG23" s="877"/>
      <c r="OYH23" s="877"/>
      <c r="OYI23" s="877"/>
      <c r="OYJ23" s="877"/>
      <c r="OYK23" s="877"/>
      <c r="OYL23" s="877"/>
      <c r="OYM23" s="877"/>
      <c r="OYN23" s="877"/>
      <c r="OYO23" s="877"/>
      <c r="OYP23" s="877"/>
      <c r="OYQ23" s="877"/>
      <c r="OYR23" s="877"/>
      <c r="OYS23" s="877"/>
      <c r="OYT23" s="877"/>
      <c r="OYU23" s="877"/>
      <c r="OYV23" s="877"/>
      <c r="OYW23" s="877"/>
      <c r="OYX23" s="877"/>
      <c r="OYY23" s="877"/>
      <c r="OYZ23" s="877"/>
      <c r="OZA23" s="877"/>
      <c r="OZB23" s="877"/>
      <c r="OZC23" s="877"/>
      <c r="OZD23" s="877"/>
      <c r="OZE23" s="877"/>
      <c r="OZF23" s="877"/>
      <c r="OZG23" s="877"/>
      <c r="OZH23" s="877"/>
      <c r="OZI23" s="877"/>
      <c r="OZJ23" s="877"/>
      <c r="OZK23" s="877"/>
      <c r="OZL23" s="877"/>
      <c r="OZM23" s="877"/>
      <c r="OZN23" s="877"/>
      <c r="OZO23" s="877"/>
      <c r="OZP23" s="877"/>
      <c r="OZQ23" s="877"/>
      <c r="OZR23" s="877"/>
      <c r="OZS23" s="877"/>
      <c r="OZT23" s="877"/>
      <c r="OZU23" s="877"/>
      <c r="OZV23" s="877"/>
      <c r="OZW23" s="877"/>
      <c r="OZX23" s="877"/>
      <c r="OZY23" s="877"/>
      <c r="OZZ23" s="877"/>
      <c r="PAA23" s="877"/>
      <c r="PAB23" s="877"/>
      <c r="PAC23" s="877"/>
      <c r="PAD23" s="877"/>
      <c r="PAE23" s="877"/>
      <c r="PAF23" s="877"/>
      <c r="PAG23" s="877"/>
      <c r="PAH23" s="877"/>
      <c r="PAI23" s="877"/>
      <c r="PAJ23" s="877"/>
      <c r="PAK23" s="877"/>
      <c r="PAL23" s="877"/>
      <c r="PAM23" s="877"/>
      <c r="PAN23" s="877"/>
      <c r="PAO23" s="877"/>
      <c r="PAP23" s="877"/>
      <c r="PAQ23" s="877"/>
      <c r="PAR23" s="877"/>
      <c r="PAS23" s="877"/>
      <c r="PAT23" s="877"/>
      <c r="PAU23" s="877"/>
      <c r="PAV23" s="877"/>
      <c r="PAW23" s="877"/>
      <c r="PAX23" s="877"/>
      <c r="PAY23" s="877"/>
      <c r="PAZ23" s="877"/>
      <c r="PBA23" s="877"/>
      <c r="PBB23" s="877"/>
      <c r="PBC23" s="877"/>
      <c r="PBD23" s="877"/>
      <c r="PBE23" s="877"/>
      <c r="PBF23" s="877"/>
      <c r="PBG23" s="877"/>
      <c r="PBH23" s="877"/>
      <c r="PBI23" s="877"/>
      <c r="PBJ23" s="877"/>
      <c r="PBK23" s="877"/>
      <c r="PBL23" s="877"/>
      <c r="PBM23" s="877"/>
      <c r="PBN23" s="877"/>
      <c r="PBO23" s="877"/>
      <c r="PBP23" s="877"/>
      <c r="PBQ23" s="877"/>
      <c r="PBR23" s="877"/>
      <c r="PBS23" s="877"/>
      <c r="PBT23" s="877"/>
      <c r="PBU23" s="877"/>
      <c r="PBV23" s="877"/>
      <c r="PBW23" s="877"/>
      <c r="PBX23" s="877"/>
      <c r="PBY23" s="877"/>
      <c r="PBZ23" s="877"/>
      <c r="PCA23" s="877"/>
      <c r="PCB23" s="877"/>
      <c r="PCC23" s="877"/>
      <c r="PCD23" s="877"/>
      <c r="PCE23" s="877"/>
      <c r="PCF23" s="877"/>
      <c r="PCG23" s="877"/>
      <c r="PCH23" s="877"/>
      <c r="PCI23" s="877"/>
      <c r="PCJ23" s="877"/>
      <c r="PCK23" s="877"/>
      <c r="PCL23" s="877"/>
      <c r="PCM23" s="877"/>
      <c r="PCN23" s="877"/>
      <c r="PCO23" s="877"/>
      <c r="PCP23" s="877"/>
      <c r="PCQ23" s="877"/>
      <c r="PCR23" s="877"/>
      <c r="PCS23" s="877"/>
      <c r="PCT23" s="877"/>
      <c r="PCU23" s="877"/>
      <c r="PCV23" s="877"/>
      <c r="PCW23" s="877"/>
      <c r="PCX23" s="877"/>
      <c r="PCY23" s="877"/>
      <c r="PCZ23" s="877"/>
      <c r="PDA23" s="877"/>
      <c r="PDB23" s="877"/>
      <c r="PDC23" s="877"/>
      <c r="PDD23" s="877"/>
      <c r="PDE23" s="877"/>
      <c r="PDF23" s="877"/>
      <c r="PDG23" s="877"/>
      <c r="PDH23" s="877"/>
      <c r="PDI23" s="877"/>
      <c r="PDJ23" s="877"/>
      <c r="PDK23" s="877"/>
      <c r="PDL23" s="877"/>
      <c r="PDM23" s="877"/>
      <c r="PDN23" s="877"/>
      <c r="PDO23" s="877"/>
      <c r="PDP23" s="877"/>
      <c r="PDQ23" s="877"/>
      <c r="PDR23" s="877"/>
      <c r="PDS23" s="877"/>
      <c r="PDT23" s="877"/>
      <c r="PDU23" s="877"/>
      <c r="PDV23" s="877"/>
      <c r="PDW23" s="877"/>
      <c r="PDX23" s="877"/>
      <c r="PDY23" s="877"/>
      <c r="PDZ23" s="877"/>
      <c r="PEA23" s="877"/>
      <c r="PEB23" s="877"/>
      <c r="PEC23" s="877"/>
      <c r="PED23" s="877"/>
      <c r="PEE23" s="877"/>
      <c r="PEF23" s="877"/>
      <c r="PEG23" s="877"/>
      <c r="PEH23" s="877"/>
      <c r="PEI23" s="877"/>
      <c r="PEJ23" s="877"/>
      <c r="PEK23" s="877"/>
      <c r="PEL23" s="877"/>
      <c r="PEM23" s="877"/>
      <c r="PEN23" s="877"/>
      <c r="PEO23" s="877"/>
      <c r="PEP23" s="877"/>
      <c r="PEQ23" s="877"/>
      <c r="PER23" s="877"/>
      <c r="PES23" s="877"/>
      <c r="PET23" s="877"/>
      <c r="PEU23" s="877"/>
      <c r="PEV23" s="877"/>
      <c r="PEW23" s="877"/>
      <c r="PEX23" s="877"/>
      <c r="PEY23" s="877"/>
      <c r="PEZ23" s="877"/>
      <c r="PFA23" s="877"/>
      <c r="PFB23" s="877"/>
      <c r="PFC23" s="877"/>
      <c r="PFD23" s="877"/>
      <c r="PFE23" s="877"/>
      <c r="PFF23" s="877"/>
      <c r="PFG23" s="877"/>
      <c r="PFH23" s="877"/>
      <c r="PFI23" s="877"/>
      <c r="PFJ23" s="877"/>
      <c r="PFK23" s="877"/>
      <c r="PFL23" s="877"/>
      <c r="PFM23" s="877"/>
      <c r="PFN23" s="877"/>
      <c r="PFO23" s="877"/>
      <c r="PFP23" s="877"/>
      <c r="PFQ23" s="877"/>
      <c r="PFR23" s="877"/>
      <c r="PFS23" s="877"/>
      <c r="PFT23" s="877"/>
      <c r="PFU23" s="877"/>
      <c r="PFV23" s="877"/>
      <c r="PFW23" s="877"/>
      <c r="PFX23" s="877"/>
      <c r="PFY23" s="877"/>
      <c r="PFZ23" s="877"/>
      <c r="PGA23" s="877"/>
      <c r="PGB23" s="877"/>
      <c r="PGC23" s="877"/>
      <c r="PGD23" s="877"/>
      <c r="PGE23" s="877"/>
      <c r="PGF23" s="877"/>
      <c r="PGG23" s="877"/>
      <c r="PGH23" s="877"/>
      <c r="PGI23" s="877"/>
      <c r="PGJ23" s="877"/>
      <c r="PGK23" s="877"/>
      <c r="PGL23" s="877"/>
      <c r="PGM23" s="877"/>
      <c r="PGN23" s="877"/>
      <c r="PGO23" s="877"/>
      <c r="PGP23" s="877"/>
      <c r="PGQ23" s="877"/>
      <c r="PGR23" s="877"/>
      <c r="PGS23" s="877"/>
      <c r="PGT23" s="877"/>
      <c r="PGU23" s="877"/>
      <c r="PGV23" s="877"/>
      <c r="PGW23" s="877"/>
      <c r="PGX23" s="877"/>
      <c r="PGY23" s="877"/>
      <c r="PGZ23" s="877"/>
      <c r="PHA23" s="877"/>
      <c r="PHB23" s="877"/>
      <c r="PHC23" s="877"/>
      <c r="PHD23" s="877"/>
      <c r="PHE23" s="877"/>
      <c r="PHF23" s="877"/>
      <c r="PHG23" s="877"/>
      <c r="PHH23" s="877"/>
      <c r="PHI23" s="877"/>
      <c r="PHJ23" s="877"/>
      <c r="PHK23" s="877"/>
      <c r="PHL23" s="877"/>
      <c r="PHM23" s="877"/>
      <c r="PHN23" s="877"/>
      <c r="PHO23" s="877"/>
      <c r="PHP23" s="877"/>
      <c r="PHQ23" s="877"/>
      <c r="PHR23" s="877"/>
      <c r="PHS23" s="877"/>
      <c r="PHT23" s="877"/>
      <c r="PHU23" s="877"/>
      <c r="PHV23" s="877"/>
      <c r="PHW23" s="877"/>
      <c r="PHX23" s="877"/>
      <c r="PHY23" s="877"/>
      <c r="PHZ23" s="877"/>
      <c r="PIA23" s="877"/>
      <c r="PIB23" s="877"/>
      <c r="PIC23" s="877"/>
      <c r="PID23" s="877"/>
      <c r="PIE23" s="877"/>
      <c r="PIF23" s="877"/>
      <c r="PIG23" s="877"/>
      <c r="PIH23" s="877"/>
      <c r="PII23" s="877"/>
      <c r="PIJ23" s="877"/>
      <c r="PIK23" s="877"/>
      <c r="PIL23" s="877"/>
      <c r="PIM23" s="877"/>
      <c r="PIN23" s="877"/>
      <c r="PIO23" s="877"/>
      <c r="PIP23" s="877"/>
      <c r="PIQ23" s="877"/>
      <c r="PIR23" s="877"/>
      <c r="PIS23" s="877"/>
      <c r="PIT23" s="877"/>
      <c r="PIU23" s="877"/>
      <c r="PIV23" s="877"/>
      <c r="PIW23" s="877"/>
      <c r="PIX23" s="877"/>
      <c r="PIY23" s="877"/>
      <c r="PIZ23" s="877"/>
      <c r="PJA23" s="877"/>
      <c r="PJB23" s="877"/>
      <c r="PJC23" s="877"/>
      <c r="PJD23" s="877"/>
      <c r="PJE23" s="877"/>
      <c r="PJF23" s="877"/>
      <c r="PJG23" s="877"/>
      <c r="PJH23" s="877"/>
      <c r="PJI23" s="877"/>
      <c r="PJJ23" s="877"/>
      <c r="PJK23" s="877"/>
      <c r="PJL23" s="877"/>
      <c r="PJM23" s="877"/>
      <c r="PJN23" s="877"/>
      <c r="PJO23" s="877"/>
      <c r="PJP23" s="877"/>
      <c r="PJQ23" s="877"/>
      <c r="PJR23" s="877"/>
      <c r="PJS23" s="877"/>
      <c r="PJT23" s="877"/>
      <c r="PJU23" s="877"/>
      <c r="PJV23" s="877"/>
      <c r="PJW23" s="877"/>
      <c r="PJX23" s="877"/>
      <c r="PJY23" s="877"/>
      <c r="PJZ23" s="877"/>
      <c r="PKA23" s="877"/>
      <c r="PKB23" s="877"/>
      <c r="PKC23" s="877"/>
      <c r="PKD23" s="877"/>
      <c r="PKE23" s="877"/>
      <c r="PKF23" s="877"/>
      <c r="PKG23" s="877"/>
      <c r="PKH23" s="877"/>
      <c r="PKI23" s="877"/>
      <c r="PKJ23" s="877"/>
      <c r="PKK23" s="877"/>
      <c r="PKL23" s="877"/>
      <c r="PKM23" s="877"/>
      <c r="PKN23" s="877"/>
      <c r="PKO23" s="877"/>
      <c r="PKP23" s="877"/>
      <c r="PKQ23" s="877"/>
      <c r="PKR23" s="877"/>
      <c r="PKS23" s="877"/>
      <c r="PKT23" s="877"/>
      <c r="PKU23" s="877"/>
      <c r="PKV23" s="877"/>
      <c r="PKW23" s="877"/>
      <c r="PKX23" s="877"/>
      <c r="PKY23" s="877"/>
      <c r="PKZ23" s="877"/>
      <c r="PLA23" s="877"/>
      <c r="PLB23" s="877"/>
      <c r="PLC23" s="877"/>
      <c r="PLD23" s="877"/>
      <c r="PLE23" s="877"/>
      <c r="PLF23" s="877"/>
      <c r="PLG23" s="877"/>
      <c r="PLH23" s="877"/>
      <c r="PLI23" s="877"/>
      <c r="PLJ23" s="877"/>
      <c r="PLK23" s="877"/>
      <c r="PLL23" s="877"/>
      <c r="PLM23" s="877"/>
      <c r="PLN23" s="877"/>
      <c r="PLO23" s="877"/>
      <c r="PLP23" s="877"/>
      <c r="PLQ23" s="877"/>
      <c r="PLR23" s="877"/>
      <c r="PLS23" s="877"/>
      <c r="PLT23" s="877"/>
      <c r="PLU23" s="877"/>
      <c r="PLV23" s="877"/>
      <c r="PLW23" s="877"/>
      <c r="PLX23" s="877"/>
      <c r="PLY23" s="877"/>
      <c r="PLZ23" s="877"/>
      <c r="PMA23" s="877"/>
      <c r="PMB23" s="877"/>
      <c r="PMC23" s="877"/>
      <c r="PMD23" s="877"/>
      <c r="PME23" s="877"/>
      <c r="PMF23" s="877"/>
      <c r="PMG23" s="877"/>
      <c r="PMH23" s="877"/>
      <c r="PMI23" s="877"/>
      <c r="PMJ23" s="877"/>
      <c r="PMK23" s="877"/>
      <c r="PML23" s="877"/>
      <c r="PMM23" s="877"/>
      <c r="PMN23" s="877"/>
      <c r="PMO23" s="877"/>
      <c r="PMP23" s="877"/>
      <c r="PMQ23" s="877"/>
      <c r="PMR23" s="877"/>
      <c r="PMS23" s="877"/>
      <c r="PMT23" s="877"/>
      <c r="PMU23" s="877"/>
      <c r="PMV23" s="877"/>
      <c r="PMW23" s="877"/>
      <c r="PMX23" s="877"/>
      <c r="PMY23" s="877"/>
      <c r="PMZ23" s="877"/>
      <c r="PNA23" s="877"/>
      <c r="PNB23" s="877"/>
      <c r="PNC23" s="877"/>
      <c r="PND23" s="877"/>
      <c r="PNE23" s="877"/>
      <c r="PNF23" s="877"/>
      <c r="PNG23" s="877"/>
      <c r="PNH23" s="877"/>
      <c r="PNI23" s="877"/>
      <c r="PNJ23" s="877"/>
      <c r="PNK23" s="877"/>
      <c r="PNL23" s="877"/>
      <c r="PNM23" s="877"/>
      <c r="PNN23" s="877"/>
      <c r="PNO23" s="877"/>
      <c r="PNP23" s="877"/>
      <c r="PNQ23" s="877"/>
      <c r="PNR23" s="877"/>
      <c r="PNS23" s="877"/>
      <c r="PNT23" s="877"/>
      <c r="PNU23" s="877"/>
      <c r="PNV23" s="877"/>
      <c r="PNW23" s="877"/>
      <c r="PNX23" s="877"/>
      <c r="PNY23" s="877"/>
      <c r="PNZ23" s="877"/>
      <c r="POA23" s="877"/>
      <c r="POB23" s="877"/>
      <c r="POC23" s="877"/>
      <c r="POD23" s="877"/>
      <c r="POE23" s="877"/>
      <c r="POF23" s="877"/>
      <c r="POG23" s="877"/>
      <c r="POH23" s="877"/>
      <c r="POI23" s="877"/>
      <c r="POJ23" s="877"/>
      <c r="POK23" s="877"/>
      <c r="POL23" s="877"/>
      <c r="POM23" s="877"/>
      <c r="PON23" s="877"/>
      <c r="POO23" s="877"/>
      <c r="POP23" s="877"/>
      <c r="POQ23" s="877"/>
      <c r="POR23" s="877"/>
      <c r="POS23" s="877"/>
      <c r="POT23" s="877"/>
      <c r="POU23" s="877"/>
      <c r="POV23" s="877"/>
      <c r="POW23" s="877"/>
      <c r="POX23" s="877"/>
      <c r="POY23" s="877"/>
      <c r="POZ23" s="877"/>
      <c r="PPA23" s="877"/>
      <c r="PPB23" s="877"/>
      <c r="PPC23" s="877"/>
      <c r="PPD23" s="877"/>
      <c r="PPE23" s="877"/>
      <c r="PPF23" s="877"/>
      <c r="PPG23" s="877"/>
      <c r="PPH23" s="877"/>
      <c r="PPI23" s="877"/>
      <c r="PPJ23" s="877"/>
      <c r="PPK23" s="877"/>
      <c r="PPL23" s="877"/>
      <c r="PPM23" s="877"/>
      <c r="PPN23" s="877"/>
      <c r="PPO23" s="877"/>
      <c r="PPP23" s="877"/>
      <c r="PPQ23" s="877"/>
      <c r="PPR23" s="877"/>
      <c r="PPS23" s="877"/>
      <c r="PPT23" s="877"/>
      <c r="PPU23" s="877"/>
      <c r="PPV23" s="877"/>
      <c r="PPW23" s="877"/>
      <c r="PPX23" s="877"/>
      <c r="PPY23" s="877"/>
      <c r="PPZ23" s="877"/>
      <c r="PQA23" s="877"/>
      <c r="PQB23" s="877"/>
      <c r="PQC23" s="877"/>
      <c r="PQD23" s="877"/>
      <c r="PQE23" s="877"/>
      <c r="PQF23" s="877"/>
      <c r="PQG23" s="877"/>
      <c r="PQH23" s="877"/>
      <c r="PQI23" s="877"/>
      <c r="PQJ23" s="877"/>
      <c r="PQK23" s="877"/>
      <c r="PQL23" s="877"/>
      <c r="PQM23" s="877"/>
      <c r="PQN23" s="877"/>
      <c r="PQO23" s="877"/>
      <c r="PQP23" s="877"/>
      <c r="PQQ23" s="877"/>
      <c r="PQR23" s="877"/>
      <c r="PQS23" s="877"/>
      <c r="PQT23" s="877"/>
      <c r="PQU23" s="877"/>
      <c r="PQV23" s="877"/>
      <c r="PQW23" s="877"/>
      <c r="PQX23" s="877"/>
      <c r="PQY23" s="877"/>
      <c r="PQZ23" s="877"/>
      <c r="PRA23" s="877"/>
      <c r="PRB23" s="877"/>
      <c r="PRC23" s="877"/>
      <c r="PRD23" s="877"/>
      <c r="PRE23" s="877"/>
      <c r="PRF23" s="877"/>
      <c r="PRG23" s="877"/>
      <c r="PRH23" s="877"/>
      <c r="PRI23" s="877"/>
      <c r="PRJ23" s="877"/>
      <c r="PRK23" s="877"/>
      <c r="PRL23" s="877"/>
      <c r="PRM23" s="877"/>
      <c r="PRN23" s="877"/>
      <c r="PRO23" s="877"/>
      <c r="PRP23" s="877"/>
      <c r="PRQ23" s="877"/>
      <c r="PRR23" s="877"/>
      <c r="PRS23" s="877"/>
      <c r="PRT23" s="877"/>
      <c r="PRU23" s="877"/>
      <c r="PRV23" s="877"/>
      <c r="PRW23" s="877"/>
      <c r="PRX23" s="877"/>
      <c r="PRY23" s="877"/>
      <c r="PRZ23" s="877"/>
      <c r="PSA23" s="877"/>
      <c r="PSB23" s="877"/>
      <c r="PSC23" s="877"/>
      <c r="PSD23" s="877"/>
      <c r="PSE23" s="877"/>
      <c r="PSF23" s="877"/>
      <c r="PSG23" s="877"/>
      <c r="PSH23" s="877"/>
      <c r="PSI23" s="877"/>
      <c r="PSJ23" s="877"/>
      <c r="PSK23" s="877"/>
      <c r="PSL23" s="877"/>
      <c r="PSM23" s="877"/>
      <c r="PSN23" s="877"/>
      <c r="PSO23" s="877"/>
      <c r="PSP23" s="877"/>
      <c r="PSQ23" s="877"/>
      <c r="PSR23" s="877"/>
      <c r="PSS23" s="877"/>
      <c r="PST23" s="877"/>
      <c r="PSU23" s="877"/>
      <c r="PSV23" s="877"/>
      <c r="PSW23" s="877"/>
      <c r="PSX23" s="877"/>
      <c r="PSY23" s="877"/>
      <c r="PSZ23" s="877"/>
      <c r="PTA23" s="877"/>
      <c r="PTB23" s="877"/>
      <c r="PTC23" s="877"/>
      <c r="PTD23" s="877"/>
      <c r="PTE23" s="877"/>
      <c r="PTF23" s="877"/>
      <c r="PTG23" s="877"/>
      <c r="PTH23" s="877"/>
      <c r="PTI23" s="877"/>
      <c r="PTJ23" s="877"/>
      <c r="PTK23" s="877"/>
      <c r="PTL23" s="877"/>
      <c r="PTM23" s="877"/>
      <c r="PTN23" s="877"/>
      <c r="PTO23" s="877"/>
      <c r="PTP23" s="877"/>
      <c r="PTQ23" s="877"/>
      <c r="PTR23" s="877"/>
      <c r="PTS23" s="877"/>
      <c r="PTT23" s="877"/>
      <c r="PTU23" s="877"/>
      <c r="PTV23" s="877"/>
      <c r="PTW23" s="877"/>
      <c r="PTX23" s="877"/>
      <c r="PTY23" s="877"/>
      <c r="PTZ23" s="877"/>
      <c r="PUA23" s="877"/>
      <c r="PUB23" s="877"/>
      <c r="PUC23" s="877"/>
      <c r="PUD23" s="877"/>
      <c r="PUE23" s="877"/>
      <c r="PUF23" s="877"/>
      <c r="PUG23" s="877"/>
      <c r="PUH23" s="877"/>
      <c r="PUI23" s="877"/>
      <c r="PUJ23" s="877"/>
      <c r="PUK23" s="877"/>
      <c r="PUL23" s="877"/>
      <c r="PUM23" s="877"/>
      <c r="PUN23" s="877"/>
      <c r="PUO23" s="877"/>
      <c r="PUP23" s="877"/>
      <c r="PUQ23" s="877"/>
      <c r="PUR23" s="877"/>
      <c r="PUS23" s="877"/>
      <c r="PUT23" s="877"/>
      <c r="PUU23" s="877"/>
      <c r="PUV23" s="877"/>
      <c r="PUW23" s="877"/>
      <c r="PUX23" s="877"/>
      <c r="PUY23" s="877"/>
      <c r="PUZ23" s="877"/>
      <c r="PVA23" s="877"/>
      <c r="PVB23" s="877"/>
      <c r="PVC23" s="877"/>
      <c r="PVD23" s="877"/>
      <c r="PVE23" s="877"/>
      <c r="PVF23" s="877"/>
      <c r="PVG23" s="877"/>
      <c r="PVH23" s="877"/>
      <c r="PVI23" s="877"/>
      <c r="PVJ23" s="877"/>
      <c r="PVK23" s="877"/>
      <c r="PVL23" s="877"/>
      <c r="PVM23" s="877"/>
      <c r="PVN23" s="877"/>
      <c r="PVO23" s="877"/>
      <c r="PVP23" s="877"/>
      <c r="PVQ23" s="877"/>
      <c r="PVR23" s="877"/>
      <c r="PVS23" s="877"/>
      <c r="PVT23" s="877"/>
      <c r="PVU23" s="877"/>
      <c r="PVV23" s="877"/>
      <c r="PVW23" s="877"/>
      <c r="PVX23" s="877"/>
      <c r="PVY23" s="877"/>
      <c r="PVZ23" s="877"/>
      <c r="PWA23" s="877"/>
      <c r="PWB23" s="877"/>
      <c r="PWC23" s="877"/>
      <c r="PWD23" s="877"/>
      <c r="PWE23" s="877"/>
      <c r="PWF23" s="877"/>
      <c r="PWG23" s="877"/>
      <c r="PWH23" s="877"/>
      <c r="PWI23" s="877"/>
      <c r="PWJ23" s="877"/>
      <c r="PWK23" s="877"/>
      <c r="PWL23" s="877"/>
      <c r="PWM23" s="877"/>
      <c r="PWN23" s="877"/>
      <c r="PWO23" s="877"/>
      <c r="PWP23" s="877"/>
      <c r="PWQ23" s="877"/>
      <c r="PWR23" s="877"/>
      <c r="PWS23" s="877"/>
      <c r="PWT23" s="877"/>
      <c r="PWU23" s="877"/>
      <c r="PWV23" s="877"/>
      <c r="PWW23" s="877"/>
      <c r="PWX23" s="877"/>
      <c r="PWY23" s="877"/>
      <c r="PWZ23" s="877"/>
      <c r="PXA23" s="877"/>
      <c r="PXB23" s="877"/>
      <c r="PXC23" s="877"/>
      <c r="PXD23" s="877"/>
      <c r="PXE23" s="877"/>
      <c r="PXF23" s="877"/>
      <c r="PXG23" s="877"/>
      <c r="PXH23" s="877"/>
      <c r="PXI23" s="877"/>
      <c r="PXJ23" s="877"/>
      <c r="PXK23" s="877"/>
      <c r="PXL23" s="877"/>
      <c r="PXM23" s="877"/>
      <c r="PXN23" s="877"/>
      <c r="PXO23" s="877"/>
      <c r="PXP23" s="877"/>
      <c r="PXQ23" s="877"/>
      <c r="PXR23" s="877"/>
      <c r="PXS23" s="877"/>
      <c r="PXT23" s="877"/>
      <c r="PXU23" s="877"/>
      <c r="PXV23" s="877"/>
      <c r="PXW23" s="877"/>
      <c r="PXX23" s="877"/>
      <c r="PXY23" s="877"/>
      <c r="PXZ23" s="877"/>
      <c r="PYA23" s="877"/>
      <c r="PYB23" s="877"/>
      <c r="PYC23" s="877"/>
      <c r="PYD23" s="877"/>
      <c r="PYE23" s="877"/>
      <c r="PYF23" s="877"/>
      <c r="PYG23" s="877"/>
      <c r="PYH23" s="877"/>
      <c r="PYI23" s="877"/>
      <c r="PYJ23" s="877"/>
      <c r="PYK23" s="877"/>
      <c r="PYL23" s="877"/>
      <c r="PYM23" s="877"/>
      <c r="PYN23" s="877"/>
      <c r="PYO23" s="877"/>
      <c r="PYP23" s="877"/>
      <c r="PYQ23" s="877"/>
      <c r="PYR23" s="877"/>
      <c r="PYS23" s="877"/>
      <c r="PYT23" s="877"/>
      <c r="PYU23" s="877"/>
      <c r="PYV23" s="877"/>
      <c r="PYW23" s="877"/>
      <c r="PYX23" s="877"/>
      <c r="PYY23" s="877"/>
      <c r="PYZ23" s="877"/>
      <c r="PZA23" s="877"/>
      <c r="PZB23" s="877"/>
      <c r="PZC23" s="877"/>
      <c r="PZD23" s="877"/>
      <c r="PZE23" s="877"/>
      <c r="PZF23" s="877"/>
      <c r="PZG23" s="877"/>
      <c r="PZH23" s="877"/>
      <c r="PZI23" s="877"/>
      <c r="PZJ23" s="877"/>
      <c r="PZK23" s="877"/>
      <c r="PZL23" s="877"/>
      <c r="PZM23" s="877"/>
      <c r="PZN23" s="877"/>
      <c r="PZO23" s="877"/>
      <c r="PZP23" s="877"/>
      <c r="PZQ23" s="877"/>
      <c r="PZR23" s="877"/>
      <c r="PZS23" s="877"/>
      <c r="PZT23" s="877"/>
      <c r="PZU23" s="877"/>
      <c r="PZV23" s="877"/>
      <c r="PZW23" s="877"/>
      <c r="PZX23" s="877"/>
      <c r="PZY23" s="877"/>
      <c r="PZZ23" s="877"/>
      <c r="QAA23" s="877"/>
      <c r="QAB23" s="877"/>
      <c r="QAC23" s="877"/>
      <c r="QAD23" s="877"/>
      <c r="QAE23" s="877"/>
      <c r="QAF23" s="877"/>
      <c r="QAG23" s="877"/>
      <c r="QAH23" s="877"/>
      <c r="QAI23" s="877"/>
      <c r="QAJ23" s="877"/>
      <c r="QAK23" s="877"/>
      <c r="QAL23" s="877"/>
      <c r="QAM23" s="877"/>
      <c r="QAN23" s="877"/>
      <c r="QAO23" s="877"/>
      <c r="QAP23" s="877"/>
      <c r="QAQ23" s="877"/>
      <c r="QAR23" s="877"/>
      <c r="QAS23" s="877"/>
      <c r="QAT23" s="877"/>
      <c r="QAU23" s="877"/>
      <c r="QAV23" s="877"/>
      <c r="QAW23" s="877"/>
      <c r="QAX23" s="877"/>
      <c r="QAY23" s="877"/>
      <c r="QAZ23" s="877"/>
      <c r="QBA23" s="877"/>
      <c r="QBB23" s="877"/>
      <c r="QBC23" s="877"/>
      <c r="QBD23" s="877"/>
      <c r="QBE23" s="877"/>
      <c r="QBF23" s="877"/>
      <c r="QBG23" s="877"/>
      <c r="QBH23" s="877"/>
      <c r="QBI23" s="877"/>
      <c r="QBJ23" s="877"/>
      <c r="QBK23" s="877"/>
      <c r="QBL23" s="877"/>
      <c r="QBM23" s="877"/>
      <c r="QBN23" s="877"/>
      <c r="QBO23" s="877"/>
      <c r="QBP23" s="877"/>
      <c r="QBQ23" s="877"/>
      <c r="QBR23" s="877"/>
      <c r="QBS23" s="877"/>
      <c r="QBT23" s="877"/>
      <c r="QBU23" s="877"/>
      <c r="QBV23" s="877"/>
      <c r="QBW23" s="877"/>
      <c r="QBX23" s="877"/>
      <c r="QBY23" s="877"/>
      <c r="QBZ23" s="877"/>
      <c r="QCA23" s="877"/>
      <c r="QCB23" s="877"/>
      <c r="QCC23" s="877"/>
      <c r="QCD23" s="877"/>
      <c r="QCE23" s="877"/>
      <c r="QCF23" s="877"/>
      <c r="QCG23" s="877"/>
      <c r="QCH23" s="877"/>
      <c r="QCI23" s="877"/>
      <c r="QCJ23" s="877"/>
      <c r="QCK23" s="877"/>
      <c r="QCL23" s="877"/>
      <c r="QCM23" s="877"/>
      <c r="QCN23" s="877"/>
      <c r="QCO23" s="877"/>
      <c r="QCP23" s="877"/>
      <c r="QCQ23" s="877"/>
      <c r="QCR23" s="877"/>
      <c r="QCS23" s="877"/>
      <c r="QCT23" s="877"/>
      <c r="QCU23" s="877"/>
      <c r="QCV23" s="877"/>
      <c r="QCW23" s="877"/>
      <c r="QCX23" s="877"/>
      <c r="QCY23" s="877"/>
      <c r="QCZ23" s="877"/>
      <c r="QDA23" s="877"/>
      <c r="QDB23" s="877"/>
      <c r="QDC23" s="877"/>
      <c r="QDD23" s="877"/>
      <c r="QDE23" s="877"/>
      <c r="QDF23" s="877"/>
      <c r="QDG23" s="877"/>
      <c r="QDH23" s="877"/>
      <c r="QDI23" s="877"/>
      <c r="QDJ23" s="877"/>
      <c r="QDK23" s="877"/>
      <c r="QDL23" s="877"/>
      <c r="QDM23" s="877"/>
      <c r="QDN23" s="877"/>
      <c r="QDO23" s="877"/>
      <c r="QDP23" s="877"/>
      <c r="QDQ23" s="877"/>
      <c r="QDR23" s="877"/>
      <c r="QDS23" s="877"/>
      <c r="QDT23" s="877"/>
      <c r="QDU23" s="877"/>
      <c r="QDV23" s="877"/>
      <c r="QDW23" s="877"/>
      <c r="QDX23" s="877"/>
      <c r="QDY23" s="877"/>
      <c r="QDZ23" s="877"/>
      <c r="QEA23" s="877"/>
      <c r="QEB23" s="877"/>
      <c r="QEC23" s="877"/>
      <c r="QED23" s="877"/>
      <c r="QEE23" s="877"/>
      <c r="QEF23" s="877"/>
      <c r="QEG23" s="877"/>
      <c r="QEH23" s="877"/>
      <c r="QEI23" s="877"/>
      <c r="QEJ23" s="877"/>
      <c r="QEK23" s="877"/>
      <c r="QEL23" s="877"/>
      <c r="QEM23" s="877"/>
      <c r="QEN23" s="877"/>
      <c r="QEO23" s="877"/>
      <c r="QEP23" s="877"/>
      <c r="QEQ23" s="877"/>
      <c r="QER23" s="877"/>
      <c r="QES23" s="877"/>
      <c r="QET23" s="877"/>
      <c r="QEU23" s="877"/>
      <c r="QEV23" s="877"/>
      <c r="QEW23" s="877"/>
      <c r="QEX23" s="877"/>
      <c r="QEY23" s="877"/>
      <c r="QEZ23" s="877"/>
      <c r="QFA23" s="877"/>
      <c r="QFB23" s="877"/>
      <c r="QFC23" s="877"/>
      <c r="QFD23" s="877"/>
      <c r="QFE23" s="877"/>
      <c r="QFF23" s="877"/>
      <c r="QFG23" s="877"/>
      <c r="QFH23" s="877"/>
      <c r="QFI23" s="877"/>
      <c r="QFJ23" s="877"/>
      <c r="QFK23" s="877"/>
      <c r="QFL23" s="877"/>
      <c r="QFM23" s="877"/>
      <c r="QFN23" s="877"/>
      <c r="QFO23" s="877"/>
      <c r="QFP23" s="877"/>
      <c r="QFQ23" s="877"/>
      <c r="QFR23" s="877"/>
      <c r="QFS23" s="877"/>
      <c r="QFT23" s="877"/>
      <c r="QFU23" s="877"/>
      <c r="QFV23" s="877"/>
      <c r="QFW23" s="877"/>
      <c r="QFX23" s="877"/>
      <c r="QFY23" s="877"/>
      <c r="QFZ23" s="877"/>
      <c r="QGA23" s="877"/>
      <c r="QGB23" s="877"/>
      <c r="QGC23" s="877"/>
      <c r="QGD23" s="877"/>
      <c r="QGE23" s="877"/>
      <c r="QGF23" s="877"/>
      <c r="QGG23" s="877"/>
      <c r="QGH23" s="877"/>
      <c r="QGI23" s="877"/>
      <c r="QGJ23" s="877"/>
      <c r="QGK23" s="877"/>
      <c r="QGL23" s="877"/>
      <c r="QGM23" s="877"/>
      <c r="QGN23" s="877"/>
      <c r="QGO23" s="877"/>
      <c r="QGP23" s="877"/>
      <c r="QGQ23" s="877"/>
      <c r="QGR23" s="877"/>
      <c r="QGS23" s="877"/>
      <c r="QGT23" s="877"/>
      <c r="QGU23" s="877"/>
      <c r="QGV23" s="877"/>
      <c r="QGW23" s="877"/>
      <c r="QGX23" s="877"/>
      <c r="QGY23" s="877"/>
      <c r="QGZ23" s="877"/>
      <c r="QHA23" s="877"/>
      <c r="QHB23" s="877"/>
      <c r="QHC23" s="877"/>
      <c r="QHD23" s="877"/>
      <c r="QHE23" s="877"/>
      <c r="QHF23" s="877"/>
      <c r="QHG23" s="877"/>
      <c r="QHH23" s="877"/>
      <c r="QHI23" s="877"/>
      <c r="QHJ23" s="877"/>
      <c r="QHK23" s="877"/>
      <c r="QHL23" s="877"/>
      <c r="QHM23" s="877"/>
      <c r="QHN23" s="877"/>
      <c r="QHO23" s="877"/>
      <c r="QHP23" s="877"/>
      <c r="QHQ23" s="877"/>
      <c r="QHR23" s="877"/>
      <c r="QHS23" s="877"/>
      <c r="QHT23" s="877"/>
      <c r="QHU23" s="877"/>
      <c r="QHV23" s="877"/>
      <c r="QHW23" s="877"/>
      <c r="QHX23" s="877"/>
      <c r="QHY23" s="877"/>
      <c r="QHZ23" s="877"/>
      <c r="QIA23" s="877"/>
      <c r="QIB23" s="877"/>
      <c r="QIC23" s="877"/>
      <c r="QID23" s="877"/>
      <c r="QIE23" s="877"/>
      <c r="QIF23" s="877"/>
      <c r="QIG23" s="877"/>
      <c r="QIH23" s="877"/>
      <c r="QII23" s="877"/>
      <c r="QIJ23" s="877"/>
      <c r="QIK23" s="877"/>
      <c r="QIL23" s="877"/>
      <c r="QIM23" s="877"/>
      <c r="QIN23" s="877"/>
      <c r="QIO23" s="877"/>
      <c r="QIP23" s="877"/>
      <c r="QIQ23" s="877"/>
      <c r="QIR23" s="877"/>
      <c r="QIS23" s="877"/>
      <c r="QIT23" s="877"/>
      <c r="QIU23" s="877"/>
      <c r="QIV23" s="877"/>
      <c r="QIW23" s="877"/>
      <c r="QIX23" s="877"/>
      <c r="QIY23" s="877"/>
      <c r="QIZ23" s="877"/>
      <c r="QJA23" s="877"/>
      <c r="QJB23" s="877"/>
      <c r="QJC23" s="877"/>
      <c r="QJD23" s="877"/>
      <c r="QJE23" s="877"/>
      <c r="QJF23" s="877"/>
      <c r="QJG23" s="877"/>
      <c r="QJH23" s="877"/>
      <c r="QJI23" s="877"/>
      <c r="QJJ23" s="877"/>
      <c r="QJK23" s="877"/>
      <c r="QJL23" s="877"/>
      <c r="QJM23" s="877"/>
      <c r="QJN23" s="877"/>
      <c r="QJO23" s="877"/>
      <c r="QJP23" s="877"/>
      <c r="QJQ23" s="877"/>
      <c r="QJR23" s="877"/>
      <c r="QJS23" s="877"/>
      <c r="QJT23" s="877"/>
      <c r="QJU23" s="877"/>
      <c r="QJV23" s="877"/>
      <c r="QJW23" s="877"/>
      <c r="QJX23" s="877"/>
      <c r="QJY23" s="877"/>
      <c r="QJZ23" s="877"/>
      <c r="QKA23" s="877"/>
      <c r="QKB23" s="877"/>
      <c r="QKC23" s="877"/>
      <c r="QKD23" s="877"/>
      <c r="QKE23" s="877"/>
      <c r="QKF23" s="877"/>
      <c r="QKG23" s="877"/>
      <c r="QKH23" s="877"/>
      <c r="QKI23" s="877"/>
      <c r="QKJ23" s="877"/>
      <c r="QKK23" s="877"/>
      <c r="QKL23" s="877"/>
      <c r="QKM23" s="877"/>
      <c r="QKN23" s="877"/>
      <c r="QKO23" s="877"/>
      <c r="QKP23" s="877"/>
      <c r="QKQ23" s="877"/>
      <c r="QKR23" s="877"/>
      <c r="QKS23" s="877"/>
      <c r="QKT23" s="877"/>
      <c r="QKU23" s="877"/>
      <c r="QKV23" s="877"/>
      <c r="QKW23" s="877"/>
      <c r="QKX23" s="877"/>
      <c r="QKY23" s="877"/>
      <c r="QKZ23" s="877"/>
      <c r="QLA23" s="877"/>
      <c r="QLB23" s="877"/>
      <c r="QLC23" s="877"/>
      <c r="QLD23" s="877"/>
      <c r="QLE23" s="877"/>
      <c r="QLF23" s="877"/>
      <c r="QLG23" s="877"/>
      <c r="QLH23" s="877"/>
      <c r="QLI23" s="877"/>
      <c r="QLJ23" s="877"/>
      <c r="QLK23" s="877"/>
      <c r="QLL23" s="877"/>
      <c r="QLM23" s="877"/>
      <c r="QLN23" s="877"/>
      <c r="QLO23" s="877"/>
      <c r="QLP23" s="877"/>
      <c r="QLQ23" s="877"/>
      <c r="QLR23" s="877"/>
      <c r="QLS23" s="877"/>
      <c r="QLT23" s="877"/>
      <c r="QLU23" s="877"/>
      <c r="QLV23" s="877"/>
      <c r="QLW23" s="877"/>
      <c r="QLX23" s="877"/>
      <c r="QLY23" s="877"/>
      <c r="QLZ23" s="877"/>
      <c r="QMA23" s="877"/>
      <c r="QMB23" s="877"/>
      <c r="QMC23" s="877"/>
      <c r="QMD23" s="877"/>
      <c r="QME23" s="877"/>
      <c r="QMF23" s="877"/>
      <c r="QMG23" s="877"/>
      <c r="QMH23" s="877"/>
      <c r="QMI23" s="877"/>
      <c r="QMJ23" s="877"/>
      <c r="QMK23" s="877"/>
      <c r="QML23" s="877"/>
      <c r="QMM23" s="877"/>
      <c r="QMN23" s="877"/>
      <c r="QMO23" s="877"/>
      <c r="QMP23" s="877"/>
      <c r="QMQ23" s="877"/>
      <c r="QMR23" s="877"/>
      <c r="QMS23" s="877"/>
      <c r="QMT23" s="877"/>
      <c r="QMU23" s="877"/>
      <c r="QMV23" s="877"/>
      <c r="QMW23" s="877"/>
      <c r="QMX23" s="877"/>
      <c r="QMY23" s="877"/>
      <c r="QMZ23" s="877"/>
      <c r="QNA23" s="877"/>
      <c r="QNB23" s="877"/>
      <c r="QNC23" s="877"/>
      <c r="QND23" s="877"/>
      <c r="QNE23" s="877"/>
      <c r="QNF23" s="877"/>
      <c r="QNG23" s="877"/>
      <c r="QNH23" s="877"/>
      <c r="QNI23" s="877"/>
      <c r="QNJ23" s="877"/>
      <c r="QNK23" s="877"/>
      <c r="QNL23" s="877"/>
      <c r="QNM23" s="877"/>
      <c r="QNN23" s="877"/>
      <c r="QNO23" s="877"/>
      <c r="QNP23" s="877"/>
      <c r="QNQ23" s="877"/>
      <c r="QNR23" s="877"/>
      <c r="QNS23" s="877"/>
      <c r="QNT23" s="877"/>
      <c r="QNU23" s="877"/>
      <c r="QNV23" s="877"/>
      <c r="QNW23" s="877"/>
      <c r="QNX23" s="877"/>
      <c r="QNY23" s="877"/>
      <c r="QNZ23" s="877"/>
      <c r="QOA23" s="877"/>
      <c r="QOB23" s="877"/>
      <c r="QOC23" s="877"/>
      <c r="QOD23" s="877"/>
      <c r="QOE23" s="877"/>
      <c r="QOF23" s="877"/>
      <c r="QOG23" s="877"/>
      <c r="QOH23" s="877"/>
      <c r="QOI23" s="877"/>
      <c r="QOJ23" s="877"/>
      <c r="QOK23" s="877"/>
      <c r="QOL23" s="877"/>
      <c r="QOM23" s="877"/>
      <c r="QON23" s="877"/>
      <c r="QOO23" s="877"/>
      <c r="QOP23" s="877"/>
      <c r="QOQ23" s="877"/>
      <c r="QOR23" s="877"/>
      <c r="QOS23" s="877"/>
      <c r="QOT23" s="877"/>
      <c r="QOU23" s="877"/>
      <c r="QOV23" s="877"/>
      <c r="QOW23" s="877"/>
      <c r="QOX23" s="877"/>
      <c r="QOY23" s="877"/>
      <c r="QOZ23" s="877"/>
      <c r="QPA23" s="877"/>
      <c r="QPB23" s="877"/>
      <c r="QPC23" s="877"/>
      <c r="QPD23" s="877"/>
      <c r="QPE23" s="877"/>
      <c r="QPF23" s="877"/>
      <c r="QPG23" s="877"/>
      <c r="QPH23" s="877"/>
      <c r="QPI23" s="877"/>
      <c r="QPJ23" s="877"/>
      <c r="QPK23" s="877"/>
      <c r="QPL23" s="877"/>
      <c r="QPM23" s="877"/>
      <c r="QPN23" s="877"/>
      <c r="QPO23" s="877"/>
      <c r="QPP23" s="877"/>
      <c r="QPQ23" s="877"/>
      <c r="QPR23" s="877"/>
      <c r="QPS23" s="877"/>
      <c r="QPT23" s="877"/>
      <c r="QPU23" s="877"/>
      <c r="QPV23" s="877"/>
      <c r="QPW23" s="877"/>
      <c r="QPX23" s="877"/>
      <c r="QPY23" s="877"/>
      <c r="QPZ23" s="877"/>
      <c r="QQA23" s="877"/>
      <c r="QQB23" s="877"/>
      <c r="QQC23" s="877"/>
      <c r="QQD23" s="877"/>
      <c r="QQE23" s="877"/>
      <c r="QQF23" s="877"/>
      <c r="QQG23" s="877"/>
      <c r="QQH23" s="877"/>
      <c r="QQI23" s="877"/>
      <c r="QQJ23" s="877"/>
      <c r="QQK23" s="877"/>
      <c r="QQL23" s="877"/>
      <c r="QQM23" s="877"/>
      <c r="QQN23" s="877"/>
      <c r="QQO23" s="877"/>
      <c r="QQP23" s="877"/>
      <c r="QQQ23" s="877"/>
      <c r="QQR23" s="877"/>
      <c r="QQS23" s="877"/>
      <c r="QQT23" s="877"/>
      <c r="QQU23" s="877"/>
      <c r="QQV23" s="877"/>
      <c r="QQW23" s="877"/>
      <c r="QQX23" s="877"/>
      <c r="QQY23" s="877"/>
      <c r="QQZ23" s="877"/>
      <c r="QRA23" s="877"/>
      <c r="QRB23" s="877"/>
      <c r="QRC23" s="877"/>
      <c r="QRD23" s="877"/>
      <c r="QRE23" s="877"/>
      <c r="QRF23" s="877"/>
      <c r="QRG23" s="877"/>
      <c r="QRH23" s="877"/>
      <c r="QRI23" s="877"/>
      <c r="QRJ23" s="877"/>
      <c r="QRK23" s="877"/>
      <c r="QRL23" s="877"/>
      <c r="QRM23" s="877"/>
      <c r="QRN23" s="877"/>
      <c r="QRO23" s="877"/>
      <c r="QRP23" s="877"/>
      <c r="QRQ23" s="877"/>
      <c r="QRR23" s="877"/>
      <c r="QRS23" s="877"/>
      <c r="QRT23" s="877"/>
      <c r="QRU23" s="877"/>
      <c r="QRV23" s="877"/>
      <c r="QRW23" s="877"/>
      <c r="QRX23" s="877"/>
      <c r="QRY23" s="877"/>
      <c r="QRZ23" s="877"/>
      <c r="QSA23" s="877"/>
      <c r="QSB23" s="877"/>
      <c r="QSC23" s="877"/>
      <c r="QSD23" s="877"/>
      <c r="QSE23" s="877"/>
      <c r="QSF23" s="877"/>
      <c r="QSG23" s="877"/>
      <c r="QSH23" s="877"/>
      <c r="QSI23" s="877"/>
      <c r="QSJ23" s="877"/>
      <c r="QSK23" s="877"/>
      <c r="QSL23" s="877"/>
      <c r="QSM23" s="877"/>
      <c r="QSN23" s="877"/>
      <c r="QSO23" s="877"/>
      <c r="QSP23" s="877"/>
      <c r="QSQ23" s="877"/>
      <c r="QSR23" s="877"/>
      <c r="QSS23" s="877"/>
      <c r="QST23" s="877"/>
      <c r="QSU23" s="877"/>
      <c r="QSV23" s="877"/>
      <c r="QSW23" s="877"/>
      <c r="QSX23" s="877"/>
      <c r="QSY23" s="877"/>
      <c r="QSZ23" s="877"/>
      <c r="QTA23" s="877"/>
      <c r="QTB23" s="877"/>
      <c r="QTC23" s="877"/>
      <c r="QTD23" s="877"/>
      <c r="QTE23" s="877"/>
      <c r="QTF23" s="877"/>
      <c r="QTG23" s="877"/>
      <c r="QTH23" s="877"/>
      <c r="QTI23" s="877"/>
      <c r="QTJ23" s="877"/>
      <c r="QTK23" s="877"/>
      <c r="QTL23" s="877"/>
      <c r="QTM23" s="877"/>
      <c r="QTN23" s="877"/>
      <c r="QTO23" s="877"/>
      <c r="QTP23" s="877"/>
      <c r="QTQ23" s="877"/>
      <c r="QTR23" s="877"/>
      <c r="QTS23" s="877"/>
      <c r="QTT23" s="877"/>
      <c r="QTU23" s="877"/>
      <c r="QTV23" s="877"/>
      <c r="QTW23" s="877"/>
      <c r="QTX23" s="877"/>
      <c r="QTY23" s="877"/>
      <c r="QTZ23" s="877"/>
      <c r="QUA23" s="877"/>
      <c r="QUB23" s="877"/>
      <c r="QUC23" s="877"/>
      <c r="QUD23" s="877"/>
      <c r="QUE23" s="877"/>
      <c r="QUF23" s="877"/>
      <c r="QUG23" s="877"/>
      <c r="QUH23" s="877"/>
      <c r="QUI23" s="877"/>
      <c r="QUJ23" s="877"/>
      <c r="QUK23" s="877"/>
      <c r="QUL23" s="877"/>
      <c r="QUM23" s="877"/>
      <c r="QUN23" s="877"/>
      <c r="QUO23" s="877"/>
      <c r="QUP23" s="877"/>
      <c r="QUQ23" s="877"/>
      <c r="QUR23" s="877"/>
      <c r="QUS23" s="877"/>
      <c r="QUT23" s="877"/>
      <c r="QUU23" s="877"/>
      <c r="QUV23" s="877"/>
      <c r="QUW23" s="877"/>
      <c r="QUX23" s="877"/>
      <c r="QUY23" s="877"/>
      <c r="QUZ23" s="877"/>
      <c r="QVA23" s="877"/>
      <c r="QVB23" s="877"/>
      <c r="QVC23" s="877"/>
      <c r="QVD23" s="877"/>
      <c r="QVE23" s="877"/>
      <c r="QVF23" s="877"/>
      <c r="QVG23" s="877"/>
      <c r="QVH23" s="877"/>
      <c r="QVI23" s="877"/>
      <c r="QVJ23" s="877"/>
      <c r="QVK23" s="877"/>
      <c r="QVL23" s="877"/>
      <c r="QVM23" s="877"/>
      <c r="QVN23" s="877"/>
      <c r="QVO23" s="877"/>
      <c r="QVP23" s="877"/>
      <c r="QVQ23" s="877"/>
      <c r="QVR23" s="877"/>
      <c r="QVS23" s="877"/>
      <c r="QVT23" s="877"/>
      <c r="QVU23" s="877"/>
      <c r="QVV23" s="877"/>
      <c r="QVW23" s="877"/>
      <c r="QVX23" s="877"/>
      <c r="QVY23" s="877"/>
      <c r="QVZ23" s="877"/>
      <c r="QWA23" s="877"/>
      <c r="QWB23" s="877"/>
      <c r="QWC23" s="877"/>
      <c r="QWD23" s="877"/>
      <c r="QWE23" s="877"/>
      <c r="QWF23" s="877"/>
      <c r="QWG23" s="877"/>
      <c r="QWH23" s="877"/>
      <c r="QWI23" s="877"/>
      <c r="QWJ23" s="877"/>
      <c r="QWK23" s="877"/>
      <c r="QWL23" s="877"/>
      <c r="QWM23" s="877"/>
      <c r="QWN23" s="877"/>
      <c r="QWO23" s="877"/>
      <c r="QWP23" s="877"/>
      <c r="QWQ23" s="877"/>
      <c r="QWR23" s="877"/>
      <c r="QWS23" s="877"/>
      <c r="QWT23" s="877"/>
      <c r="QWU23" s="877"/>
      <c r="QWV23" s="877"/>
      <c r="QWW23" s="877"/>
      <c r="QWX23" s="877"/>
      <c r="QWY23" s="877"/>
      <c r="QWZ23" s="877"/>
      <c r="QXA23" s="877"/>
      <c r="QXB23" s="877"/>
      <c r="QXC23" s="877"/>
      <c r="QXD23" s="877"/>
      <c r="QXE23" s="877"/>
      <c r="QXF23" s="877"/>
      <c r="QXG23" s="877"/>
      <c r="QXH23" s="877"/>
      <c r="QXI23" s="877"/>
      <c r="QXJ23" s="877"/>
      <c r="QXK23" s="877"/>
      <c r="QXL23" s="877"/>
      <c r="QXM23" s="877"/>
      <c r="QXN23" s="877"/>
      <c r="QXO23" s="877"/>
      <c r="QXP23" s="877"/>
      <c r="QXQ23" s="877"/>
      <c r="QXR23" s="877"/>
      <c r="QXS23" s="877"/>
      <c r="QXT23" s="877"/>
      <c r="QXU23" s="877"/>
      <c r="QXV23" s="877"/>
      <c r="QXW23" s="877"/>
      <c r="QXX23" s="877"/>
      <c r="QXY23" s="877"/>
      <c r="QXZ23" s="877"/>
      <c r="QYA23" s="877"/>
      <c r="QYB23" s="877"/>
      <c r="QYC23" s="877"/>
      <c r="QYD23" s="877"/>
      <c r="QYE23" s="877"/>
      <c r="QYF23" s="877"/>
      <c r="QYG23" s="877"/>
      <c r="QYH23" s="877"/>
      <c r="QYI23" s="877"/>
      <c r="QYJ23" s="877"/>
      <c r="QYK23" s="877"/>
      <c r="QYL23" s="877"/>
      <c r="QYM23" s="877"/>
      <c r="QYN23" s="877"/>
      <c r="QYO23" s="877"/>
      <c r="QYP23" s="877"/>
      <c r="QYQ23" s="877"/>
      <c r="QYR23" s="877"/>
      <c r="QYS23" s="877"/>
      <c r="QYT23" s="877"/>
      <c r="QYU23" s="877"/>
      <c r="QYV23" s="877"/>
      <c r="QYW23" s="877"/>
      <c r="QYX23" s="877"/>
      <c r="QYY23" s="877"/>
      <c r="QYZ23" s="877"/>
      <c r="QZA23" s="877"/>
      <c r="QZB23" s="877"/>
      <c r="QZC23" s="877"/>
      <c r="QZD23" s="877"/>
      <c r="QZE23" s="877"/>
      <c r="QZF23" s="877"/>
      <c r="QZG23" s="877"/>
      <c r="QZH23" s="877"/>
      <c r="QZI23" s="877"/>
      <c r="QZJ23" s="877"/>
      <c r="QZK23" s="877"/>
      <c r="QZL23" s="877"/>
      <c r="QZM23" s="877"/>
      <c r="QZN23" s="877"/>
      <c r="QZO23" s="877"/>
      <c r="QZP23" s="877"/>
      <c r="QZQ23" s="877"/>
      <c r="QZR23" s="877"/>
      <c r="QZS23" s="877"/>
      <c r="QZT23" s="877"/>
      <c r="QZU23" s="877"/>
      <c r="QZV23" s="877"/>
      <c r="QZW23" s="877"/>
      <c r="QZX23" s="877"/>
      <c r="QZY23" s="877"/>
      <c r="QZZ23" s="877"/>
      <c r="RAA23" s="877"/>
      <c r="RAB23" s="877"/>
      <c r="RAC23" s="877"/>
      <c r="RAD23" s="877"/>
      <c r="RAE23" s="877"/>
      <c r="RAF23" s="877"/>
      <c r="RAG23" s="877"/>
      <c r="RAH23" s="877"/>
      <c r="RAI23" s="877"/>
      <c r="RAJ23" s="877"/>
      <c r="RAK23" s="877"/>
      <c r="RAL23" s="877"/>
      <c r="RAM23" s="877"/>
      <c r="RAN23" s="877"/>
      <c r="RAO23" s="877"/>
      <c r="RAP23" s="877"/>
      <c r="RAQ23" s="877"/>
      <c r="RAR23" s="877"/>
      <c r="RAS23" s="877"/>
      <c r="RAT23" s="877"/>
      <c r="RAU23" s="877"/>
      <c r="RAV23" s="877"/>
      <c r="RAW23" s="877"/>
      <c r="RAX23" s="877"/>
      <c r="RAY23" s="877"/>
      <c r="RAZ23" s="877"/>
      <c r="RBA23" s="877"/>
      <c r="RBB23" s="877"/>
      <c r="RBC23" s="877"/>
      <c r="RBD23" s="877"/>
      <c r="RBE23" s="877"/>
      <c r="RBF23" s="877"/>
      <c r="RBG23" s="877"/>
      <c r="RBH23" s="877"/>
      <c r="RBI23" s="877"/>
      <c r="RBJ23" s="877"/>
      <c r="RBK23" s="877"/>
      <c r="RBL23" s="877"/>
      <c r="RBM23" s="877"/>
      <c r="RBN23" s="877"/>
      <c r="RBO23" s="877"/>
      <c r="RBP23" s="877"/>
      <c r="RBQ23" s="877"/>
      <c r="RBR23" s="877"/>
      <c r="RBS23" s="877"/>
      <c r="RBT23" s="877"/>
      <c r="RBU23" s="877"/>
      <c r="RBV23" s="877"/>
      <c r="RBW23" s="877"/>
      <c r="RBX23" s="877"/>
      <c r="RBY23" s="877"/>
      <c r="RBZ23" s="877"/>
      <c r="RCA23" s="877"/>
      <c r="RCB23" s="877"/>
      <c r="RCC23" s="877"/>
      <c r="RCD23" s="877"/>
      <c r="RCE23" s="877"/>
      <c r="RCF23" s="877"/>
      <c r="RCG23" s="877"/>
      <c r="RCH23" s="877"/>
      <c r="RCI23" s="877"/>
      <c r="RCJ23" s="877"/>
      <c r="RCK23" s="877"/>
      <c r="RCL23" s="877"/>
      <c r="RCM23" s="877"/>
      <c r="RCN23" s="877"/>
      <c r="RCO23" s="877"/>
      <c r="RCP23" s="877"/>
      <c r="RCQ23" s="877"/>
      <c r="RCR23" s="877"/>
      <c r="RCS23" s="877"/>
      <c r="RCT23" s="877"/>
      <c r="RCU23" s="877"/>
      <c r="RCV23" s="877"/>
      <c r="RCW23" s="877"/>
      <c r="RCX23" s="877"/>
      <c r="RCY23" s="877"/>
      <c r="RCZ23" s="877"/>
      <c r="RDA23" s="877"/>
      <c r="RDB23" s="877"/>
      <c r="RDC23" s="877"/>
      <c r="RDD23" s="877"/>
      <c r="RDE23" s="877"/>
      <c r="RDF23" s="877"/>
      <c r="RDG23" s="877"/>
      <c r="RDH23" s="877"/>
      <c r="RDI23" s="877"/>
      <c r="RDJ23" s="877"/>
      <c r="RDK23" s="877"/>
      <c r="RDL23" s="877"/>
      <c r="RDM23" s="877"/>
      <c r="RDN23" s="877"/>
      <c r="RDO23" s="877"/>
      <c r="RDP23" s="877"/>
      <c r="RDQ23" s="877"/>
      <c r="RDR23" s="877"/>
      <c r="RDS23" s="877"/>
      <c r="RDT23" s="877"/>
      <c r="RDU23" s="877"/>
      <c r="RDV23" s="877"/>
      <c r="RDW23" s="877"/>
      <c r="RDX23" s="877"/>
      <c r="RDY23" s="877"/>
      <c r="RDZ23" s="877"/>
      <c r="REA23" s="877"/>
      <c r="REB23" s="877"/>
      <c r="REC23" s="877"/>
      <c r="RED23" s="877"/>
      <c r="REE23" s="877"/>
      <c r="REF23" s="877"/>
      <c r="REG23" s="877"/>
      <c r="REH23" s="877"/>
      <c r="REI23" s="877"/>
      <c r="REJ23" s="877"/>
      <c r="REK23" s="877"/>
      <c r="REL23" s="877"/>
      <c r="REM23" s="877"/>
      <c r="REN23" s="877"/>
      <c r="REO23" s="877"/>
      <c r="REP23" s="877"/>
      <c r="REQ23" s="877"/>
      <c r="RER23" s="877"/>
      <c r="RES23" s="877"/>
      <c r="RET23" s="877"/>
      <c r="REU23" s="877"/>
      <c r="REV23" s="877"/>
      <c r="REW23" s="877"/>
      <c r="REX23" s="877"/>
      <c r="REY23" s="877"/>
      <c r="REZ23" s="877"/>
      <c r="RFA23" s="877"/>
      <c r="RFB23" s="877"/>
      <c r="RFC23" s="877"/>
      <c r="RFD23" s="877"/>
      <c r="RFE23" s="877"/>
      <c r="RFF23" s="877"/>
      <c r="RFG23" s="877"/>
      <c r="RFH23" s="877"/>
      <c r="RFI23" s="877"/>
      <c r="RFJ23" s="877"/>
      <c r="RFK23" s="877"/>
      <c r="RFL23" s="877"/>
      <c r="RFM23" s="877"/>
      <c r="RFN23" s="877"/>
      <c r="RFO23" s="877"/>
      <c r="RFP23" s="877"/>
      <c r="RFQ23" s="877"/>
      <c r="RFR23" s="877"/>
      <c r="RFS23" s="877"/>
      <c r="RFT23" s="877"/>
      <c r="RFU23" s="877"/>
      <c r="RFV23" s="877"/>
      <c r="RFW23" s="877"/>
      <c r="RFX23" s="877"/>
      <c r="RFY23" s="877"/>
      <c r="RFZ23" s="877"/>
      <c r="RGA23" s="877"/>
      <c r="RGB23" s="877"/>
      <c r="RGC23" s="877"/>
      <c r="RGD23" s="877"/>
      <c r="RGE23" s="877"/>
      <c r="RGF23" s="877"/>
      <c r="RGG23" s="877"/>
      <c r="RGH23" s="877"/>
      <c r="RGI23" s="877"/>
      <c r="RGJ23" s="877"/>
      <c r="RGK23" s="877"/>
      <c r="RGL23" s="877"/>
      <c r="RGM23" s="877"/>
      <c r="RGN23" s="877"/>
      <c r="RGO23" s="877"/>
      <c r="RGP23" s="877"/>
      <c r="RGQ23" s="877"/>
      <c r="RGR23" s="877"/>
      <c r="RGS23" s="877"/>
      <c r="RGT23" s="877"/>
      <c r="RGU23" s="877"/>
      <c r="RGV23" s="877"/>
      <c r="RGW23" s="877"/>
      <c r="RGX23" s="877"/>
      <c r="RGY23" s="877"/>
      <c r="RGZ23" s="877"/>
      <c r="RHA23" s="877"/>
      <c r="RHB23" s="877"/>
      <c r="RHC23" s="877"/>
      <c r="RHD23" s="877"/>
      <c r="RHE23" s="877"/>
      <c r="RHF23" s="877"/>
      <c r="RHG23" s="877"/>
      <c r="RHH23" s="877"/>
      <c r="RHI23" s="877"/>
      <c r="RHJ23" s="877"/>
      <c r="RHK23" s="877"/>
      <c r="RHL23" s="877"/>
      <c r="RHM23" s="877"/>
      <c r="RHN23" s="877"/>
      <c r="RHO23" s="877"/>
      <c r="RHP23" s="877"/>
      <c r="RHQ23" s="877"/>
      <c r="RHR23" s="877"/>
      <c r="RHS23" s="877"/>
      <c r="RHT23" s="877"/>
      <c r="RHU23" s="877"/>
      <c r="RHV23" s="877"/>
      <c r="RHW23" s="877"/>
      <c r="RHX23" s="877"/>
      <c r="RHY23" s="877"/>
      <c r="RHZ23" s="877"/>
      <c r="RIA23" s="877"/>
      <c r="RIB23" s="877"/>
      <c r="RIC23" s="877"/>
      <c r="RID23" s="877"/>
      <c r="RIE23" s="877"/>
      <c r="RIF23" s="877"/>
      <c r="RIG23" s="877"/>
      <c r="RIH23" s="877"/>
      <c r="RII23" s="877"/>
      <c r="RIJ23" s="877"/>
      <c r="RIK23" s="877"/>
      <c r="RIL23" s="877"/>
      <c r="RIM23" s="877"/>
      <c r="RIN23" s="877"/>
      <c r="RIO23" s="877"/>
      <c r="RIP23" s="877"/>
      <c r="RIQ23" s="877"/>
      <c r="RIR23" s="877"/>
      <c r="RIS23" s="877"/>
      <c r="RIT23" s="877"/>
      <c r="RIU23" s="877"/>
      <c r="RIV23" s="877"/>
      <c r="RIW23" s="877"/>
      <c r="RIX23" s="877"/>
      <c r="RIY23" s="877"/>
      <c r="RIZ23" s="877"/>
      <c r="RJA23" s="877"/>
      <c r="RJB23" s="877"/>
      <c r="RJC23" s="877"/>
      <c r="RJD23" s="877"/>
      <c r="RJE23" s="877"/>
      <c r="RJF23" s="877"/>
      <c r="RJG23" s="877"/>
      <c r="RJH23" s="877"/>
      <c r="RJI23" s="877"/>
      <c r="RJJ23" s="877"/>
      <c r="RJK23" s="877"/>
      <c r="RJL23" s="877"/>
      <c r="RJM23" s="877"/>
      <c r="RJN23" s="877"/>
      <c r="RJO23" s="877"/>
      <c r="RJP23" s="877"/>
      <c r="RJQ23" s="877"/>
      <c r="RJR23" s="877"/>
      <c r="RJS23" s="877"/>
      <c r="RJT23" s="877"/>
      <c r="RJU23" s="877"/>
      <c r="RJV23" s="877"/>
      <c r="RJW23" s="877"/>
      <c r="RJX23" s="877"/>
      <c r="RJY23" s="877"/>
      <c r="RJZ23" s="877"/>
      <c r="RKA23" s="877"/>
      <c r="RKB23" s="877"/>
      <c r="RKC23" s="877"/>
      <c r="RKD23" s="877"/>
      <c r="RKE23" s="877"/>
      <c r="RKF23" s="877"/>
      <c r="RKG23" s="877"/>
      <c r="RKH23" s="877"/>
      <c r="RKI23" s="877"/>
      <c r="RKJ23" s="877"/>
      <c r="RKK23" s="877"/>
      <c r="RKL23" s="877"/>
      <c r="RKM23" s="877"/>
      <c r="RKN23" s="877"/>
      <c r="RKO23" s="877"/>
      <c r="RKP23" s="877"/>
      <c r="RKQ23" s="877"/>
      <c r="RKR23" s="877"/>
      <c r="RKS23" s="877"/>
      <c r="RKT23" s="877"/>
      <c r="RKU23" s="877"/>
      <c r="RKV23" s="877"/>
      <c r="RKW23" s="877"/>
      <c r="RKX23" s="877"/>
      <c r="RKY23" s="877"/>
      <c r="RKZ23" s="877"/>
      <c r="RLA23" s="877"/>
      <c r="RLB23" s="877"/>
      <c r="RLC23" s="877"/>
      <c r="RLD23" s="877"/>
      <c r="RLE23" s="877"/>
      <c r="RLF23" s="877"/>
      <c r="RLG23" s="877"/>
      <c r="RLH23" s="877"/>
      <c r="RLI23" s="877"/>
      <c r="RLJ23" s="877"/>
      <c r="RLK23" s="877"/>
      <c r="RLL23" s="877"/>
      <c r="RLM23" s="877"/>
      <c r="RLN23" s="877"/>
      <c r="RLO23" s="877"/>
      <c r="RLP23" s="877"/>
      <c r="RLQ23" s="877"/>
      <c r="RLR23" s="877"/>
      <c r="RLS23" s="877"/>
      <c r="RLT23" s="877"/>
      <c r="RLU23" s="877"/>
      <c r="RLV23" s="877"/>
      <c r="RLW23" s="877"/>
      <c r="RLX23" s="877"/>
      <c r="RLY23" s="877"/>
      <c r="RLZ23" s="877"/>
      <c r="RMA23" s="877"/>
      <c r="RMB23" s="877"/>
      <c r="RMC23" s="877"/>
      <c r="RMD23" s="877"/>
      <c r="RME23" s="877"/>
      <c r="RMF23" s="877"/>
      <c r="RMG23" s="877"/>
      <c r="RMH23" s="877"/>
      <c r="RMI23" s="877"/>
      <c r="RMJ23" s="877"/>
      <c r="RMK23" s="877"/>
      <c r="RML23" s="877"/>
      <c r="RMM23" s="877"/>
      <c r="RMN23" s="877"/>
      <c r="RMO23" s="877"/>
      <c r="RMP23" s="877"/>
      <c r="RMQ23" s="877"/>
      <c r="RMR23" s="877"/>
      <c r="RMS23" s="877"/>
      <c r="RMT23" s="877"/>
      <c r="RMU23" s="877"/>
      <c r="RMV23" s="877"/>
      <c r="RMW23" s="877"/>
      <c r="RMX23" s="877"/>
      <c r="RMY23" s="877"/>
      <c r="RMZ23" s="877"/>
      <c r="RNA23" s="877"/>
      <c r="RNB23" s="877"/>
      <c r="RNC23" s="877"/>
      <c r="RND23" s="877"/>
      <c r="RNE23" s="877"/>
      <c r="RNF23" s="877"/>
      <c r="RNG23" s="877"/>
      <c r="RNH23" s="877"/>
      <c r="RNI23" s="877"/>
      <c r="RNJ23" s="877"/>
      <c r="RNK23" s="877"/>
      <c r="RNL23" s="877"/>
      <c r="RNM23" s="877"/>
      <c r="RNN23" s="877"/>
      <c r="RNO23" s="877"/>
      <c r="RNP23" s="877"/>
      <c r="RNQ23" s="877"/>
      <c r="RNR23" s="877"/>
      <c r="RNS23" s="877"/>
      <c r="RNT23" s="877"/>
      <c r="RNU23" s="877"/>
      <c r="RNV23" s="877"/>
      <c r="RNW23" s="877"/>
      <c r="RNX23" s="877"/>
      <c r="RNY23" s="877"/>
      <c r="RNZ23" s="877"/>
      <c r="ROA23" s="877"/>
      <c r="ROB23" s="877"/>
      <c r="ROC23" s="877"/>
      <c r="ROD23" s="877"/>
      <c r="ROE23" s="877"/>
      <c r="ROF23" s="877"/>
      <c r="ROG23" s="877"/>
      <c r="ROH23" s="877"/>
      <c r="ROI23" s="877"/>
      <c r="ROJ23" s="877"/>
      <c r="ROK23" s="877"/>
      <c r="ROL23" s="877"/>
      <c r="ROM23" s="877"/>
      <c r="RON23" s="877"/>
      <c r="ROO23" s="877"/>
      <c r="ROP23" s="877"/>
      <c r="ROQ23" s="877"/>
      <c r="ROR23" s="877"/>
      <c r="ROS23" s="877"/>
      <c r="ROT23" s="877"/>
      <c r="ROU23" s="877"/>
      <c r="ROV23" s="877"/>
      <c r="ROW23" s="877"/>
      <c r="ROX23" s="877"/>
      <c r="ROY23" s="877"/>
      <c r="ROZ23" s="877"/>
      <c r="RPA23" s="877"/>
      <c r="RPB23" s="877"/>
      <c r="RPC23" s="877"/>
      <c r="RPD23" s="877"/>
      <c r="RPE23" s="877"/>
      <c r="RPF23" s="877"/>
      <c r="RPG23" s="877"/>
      <c r="RPH23" s="877"/>
      <c r="RPI23" s="877"/>
      <c r="RPJ23" s="877"/>
      <c r="RPK23" s="877"/>
      <c r="RPL23" s="877"/>
      <c r="RPM23" s="877"/>
      <c r="RPN23" s="877"/>
      <c r="RPO23" s="877"/>
      <c r="RPP23" s="877"/>
      <c r="RPQ23" s="877"/>
      <c r="RPR23" s="877"/>
      <c r="RPS23" s="877"/>
      <c r="RPT23" s="877"/>
      <c r="RPU23" s="877"/>
      <c r="RPV23" s="877"/>
      <c r="RPW23" s="877"/>
      <c r="RPX23" s="877"/>
      <c r="RPY23" s="877"/>
      <c r="RPZ23" s="877"/>
      <c r="RQA23" s="877"/>
      <c r="RQB23" s="877"/>
      <c r="RQC23" s="877"/>
      <c r="RQD23" s="877"/>
      <c r="RQE23" s="877"/>
      <c r="RQF23" s="877"/>
      <c r="RQG23" s="877"/>
      <c r="RQH23" s="877"/>
      <c r="RQI23" s="877"/>
      <c r="RQJ23" s="877"/>
      <c r="RQK23" s="877"/>
      <c r="RQL23" s="877"/>
      <c r="RQM23" s="877"/>
      <c r="RQN23" s="877"/>
      <c r="RQO23" s="877"/>
      <c r="RQP23" s="877"/>
      <c r="RQQ23" s="877"/>
      <c r="RQR23" s="877"/>
      <c r="RQS23" s="877"/>
      <c r="RQT23" s="877"/>
      <c r="RQU23" s="877"/>
      <c r="RQV23" s="877"/>
      <c r="RQW23" s="877"/>
      <c r="RQX23" s="877"/>
      <c r="RQY23" s="877"/>
      <c r="RQZ23" s="877"/>
      <c r="RRA23" s="877"/>
      <c r="RRB23" s="877"/>
      <c r="RRC23" s="877"/>
      <c r="RRD23" s="877"/>
      <c r="RRE23" s="877"/>
      <c r="RRF23" s="877"/>
      <c r="RRG23" s="877"/>
      <c r="RRH23" s="877"/>
      <c r="RRI23" s="877"/>
      <c r="RRJ23" s="877"/>
      <c r="RRK23" s="877"/>
      <c r="RRL23" s="877"/>
      <c r="RRM23" s="877"/>
      <c r="RRN23" s="877"/>
      <c r="RRO23" s="877"/>
      <c r="RRP23" s="877"/>
      <c r="RRQ23" s="877"/>
      <c r="RRR23" s="877"/>
      <c r="RRS23" s="877"/>
      <c r="RRT23" s="877"/>
      <c r="RRU23" s="877"/>
      <c r="RRV23" s="877"/>
      <c r="RRW23" s="877"/>
      <c r="RRX23" s="877"/>
      <c r="RRY23" s="877"/>
      <c r="RRZ23" s="877"/>
      <c r="RSA23" s="877"/>
      <c r="RSB23" s="877"/>
      <c r="RSC23" s="877"/>
      <c r="RSD23" s="877"/>
      <c r="RSE23" s="877"/>
      <c r="RSF23" s="877"/>
      <c r="RSG23" s="877"/>
      <c r="RSH23" s="877"/>
      <c r="RSI23" s="877"/>
      <c r="RSJ23" s="877"/>
      <c r="RSK23" s="877"/>
      <c r="RSL23" s="877"/>
      <c r="RSM23" s="877"/>
      <c r="RSN23" s="877"/>
      <c r="RSO23" s="877"/>
      <c r="RSP23" s="877"/>
      <c r="RSQ23" s="877"/>
      <c r="RSR23" s="877"/>
      <c r="RSS23" s="877"/>
      <c r="RST23" s="877"/>
      <c r="RSU23" s="877"/>
      <c r="RSV23" s="877"/>
      <c r="RSW23" s="877"/>
      <c r="RSX23" s="877"/>
      <c r="RSY23" s="877"/>
      <c r="RSZ23" s="877"/>
      <c r="RTA23" s="877"/>
      <c r="RTB23" s="877"/>
      <c r="RTC23" s="877"/>
      <c r="RTD23" s="877"/>
      <c r="RTE23" s="877"/>
      <c r="RTF23" s="877"/>
      <c r="RTG23" s="877"/>
      <c r="RTH23" s="877"/>
      <c r="RTI23" s="877"/>
      <c r="RTJ23" s="877"/>
      <c r="RTK23" s="877"/>
      <c r="RTL23" s="877"/>
      <c r="RTM23" s="877"/>
      <c r="RTN23" s="877"/>
      <c r="RTO23" s="877"/>
      <c r="RTP23" s="877"/>
      <c r="RTQ23" s="877"/>
      <c r="RTR23" s="877"/>
      <c r="RTS23" s="877"/>
      <c r="RTT23" s="877"/>
      <c r="RTU23" s="877"/>
      <c r="RTV23" s="877"/>
      <c r="RTW23" s="877"/>
      <c r="RTX23" s="877"/>
      <c r="RTY23" s="877"/>
      <c r="RTZ23" s="877"/>
      <c r="RUA23" s="877"/>
      <c r="RUB23" s="877"/>
      <c r="RUC23" s="877"/>
      <c r="RUD23" s="877"/>
      <c r="RUE23" s="877"/>
      <c r="RUF23" s="877"/>
      <c r="RUG23" s="877"/>
      <c r="RUH23" s="877"/>
      <c r="RUI23" s="877"/>
      <c r="RUJ23" s="877"/>
      <c r="RUK23" s="877"/>
      <c r="RUL23" s="877"/>
      <c r="RUM23" s="877"/>
      <c r="RUN23" s="877"/>
      <c r="RUO23" s="877"/>
      <c r="RUP23" s="877"/>
      <c r="RUQ23" s="877"/>
      <c r="RUR23" s="877"/>
      <c r="RUS23" s="877"/>
      <c r="RUT23" s="877"/>
      <c r="RUU23" s="877"/>
      <c r="RUV23" s="877"/>
      <c r="RUW23" s="877"/>
      <c r="RUX23" s="877"/>
      <c r="RUY23" s="877"/>
      <c r="RUZ23" s="877"/>
      <c r="RVA23" s="877"/>
      <c r="RVB23" s="877"/>
      <c r="RVC23" s="877"/>
      <c r="RVD23" s="877"/>
      <c r="RVE23" s="877"/>
      <c r="RVF23" s="877"/>
      <c r="RVG23" s="877"/>
      <c r="RVH23" s="877"/>
      <c r="RVI23" s="877"/>
      <c r="RVJ23" s="877"/>
      <c r="RVK23" s="877"/>
      <c r="RVL23" s="877"/>
      <c r="RVM23" s="877"/>
      <c r="RVN23" s="877"/>
      <c r="RVO23" s="877"/>
      <c r="RVP23" s="877"/>
      <c r="RVQ23" s="877"/>
      <c r="RVR23" s="877"/>
      <c r="RVS23" s="877"/>
      <c r="RVT23" s="877"/>
      <c r="RVU23" s="877"/>
      <c r="RVV23" s="877"/>
      <c r="RVW23" s="877"/>
      <c r="RVX23" s="877"/>
      <c r="RVY23" s="877"/>
      <c r="RVZ23" s="877"/>
      <c r="RWA23" s="877"/>
      <c r="RWB23" s="877"/>
      <c r="RWC23" s="877"/>
      <c r="RWD23" s="877"/>
      <c r="RWE23" s="877"/>
      <c r="RWF23" s="877"/>
      <c r="RWG23" s="877"/>
      <c r="RWH23" s="877"/>
      <c r="RWI23" s="877"/>
      <c r="RWJ23" s="877"/>
      <c r="RWK23" s="877"/>
      <c r="RWL23" s="877"/>
      <c r="RWM23" s="877"/>
      <c r="RWN23" s="877"/>
      <c r="RWO23" s="877"/>
      <c r="RWP23" s="877"/>
      <c r="RWQ23" s="877"/>
      <c r="RWR23" s="877"/>
      <c r="RWS23" s="877"/>
      <c r="RWT23" s="877"/>
      <c r="RWU23" s="877"/>
      <c r="RWV23" s="877"/>
      <c r="RWW23" s="877"/>
      <c r="RWX23" s="877"/>
      <c r="RWY23" s="877"/>
      <c r="RWZ23" s="877"/>
      <c r="RXA23" s="877"/>
      <c r="RXB23" s="877"/>
      <c r="RXC23" s="877"/>
      <c r="RXD23" s="877"/>
      <c r="RXE23" s="877"/>
      <c r="RXF23" s="877"/>
      <c r="RXG23" s="877"/>
      <c r="RXH23" s="877"/>
      <c r="RXI23" s="877"/>
      <c r="RXJ23" s="877"/>
      <c r="RXK23" s="877"/>
      <c r="RXL23" s="877"/>
      <c r="RXM23" s="877"/>
      <c r="RXN23" s="877"/>
      <c r="RXO23" s="877"/>
      <c r="RXP23" s="877"/>
      <c r="RXQ23" s="877"/>
      <c r="RXR23" s="877"/>
      <c r="RXS23" s="877"/>
      <c r="RXT23" s="877"/>
      <c r="RXU23" s="877"/>
      <c r="RXV23" s="877"/>
      <c r="RXW23" s="877"/>
      <c r="RXX23" s="877"/>
      <c r="RXY23" s="877"/>
      <c r="RXZ23" s="877"/>
      <c r="RYA23" s="877"/>
      <c r="RYB23" s="877"/>
      <c r="RYC23" s="877"/>
      <c r="RYD23" s="877"/>
      <c r="RYE23" s="877"/>
      <c r="RYF23" s="877"/>
      <c r="RYG23" s="877"/>
      <c r="RYH23" s="877"/>
      <c r="RYI23" s="877"/>
      <c r="RYJ23" s="877"/>
      <c r="RYK23" s="877"/>
      <c r="RYL23" s="877"/>
      <c r="RYM23" s="877"/>
      <c r="RYN23" s="877"/>
      <c r="RYO23" s="877"/>
      <c r="RYP23" s="877"/>
      <c r="RYQ23" s="877"/>
      <c r="RYR23" s="877"/>
      <c r="RYS23" s="877"/>
      <c r="RYT23" s="877"/>
      <c r="RYU23" s="877"/>
      <c r="RYV23" s="877"/>
      <c r="RYW23" s="877"/>
      <c r="RYX23" s="877"/>
      <c r="RYY23" s="877"/>
      <c r="RYZ23" s="877"/>
      <c r="RZA23" s="877"/>
      <c r="RZB23" s="877"/>
      <c r="RZC23" s="877"/>
      <c r="RZD23" s="877"/>
      <c r="RZE23" s="877"/>
      <c r="RZF23" s="877"/>
      <c r="RZG23" s="877"/>
      <c r="RZH23" s="877"/>
      <c r="RZI23" s="877"/>
      <c r="RZJ23" s="877"/>
      <c r="RZK23" s="877"/>
      <c r="RZL23" s="877"/>
      <c r="RZM23" s="877"/>
      <c r="RZN23" s="877"/>
      <c r="RZO23" s="877"/>
      <c r="RZP23" s="877"/>
      <c r="RZQ23" s="877"/>
      <c r="RZR23" s="877"/>
      <c r="RZS23" s="877"/>
      <c r="RZT23" s="877"/>
      <c r="RZU23" s="877"/>
      <c r="RZV23" s="877"/>
      <c r="RZW23" s="877"/>
      <c r="RZX23" s="877"/>
      <c r="RZY23" s="877"/>
      <c r="RZZ23" s="877"/>
      <c r="SAA23" s="877"/>
      <c r="SAB23" s="877"/>
      <c r="SAC23" s="877"/>
      <c r="SAD23" s="877"/>
      <c r="SAE23" s="877"/>
      <c r="SAF23" s="877"/>
      <c r="SAG23" s="877"/>
      <c r="SAH23" s="877"/>
      <c r="SAI23" s="877"/>
      <c r="SAJ23" s="877"/>
      <c r="SAK23" s="877"/>
      <c r="SAL23" s="877"/>
      <c r="SAM23" s="877"/>
      <c r="SAN23" s="877"/>
      <c r="SAO23" s="877"/>
      <c r="SAP23" s="877"/>
      <c r="SAQ23" s="877"/>
      <c r="SAR23" s="877"/>
      <c r="SAS23" s="877"/>
      <c r="SAT23" s="877"/>
      <c r="SAU23" s="877"/>
      <c r="SAV23" s="877"/>
      <c r="SAW23" s="877"/>
      <c r="SAX23" s="877"/>
      <c r="SAY23" s="877"/>
      <c r="SAZ23" s="877"/>
      <c r="SBA23" s="877"/>
      <c r="SBB23" s="877"/>
      <c r="SBC23" s="877"/>
      <c r="SBD23" s="877"/>
      <c r="SBE23" s="877"/>
      <c r="SBF23" s="877"/>
      <c r="SBG23" s="877"/>
      <c r="SBH23" s="877"/>
      <c r="SBI23" s="877"/>
      <c r="SBJ23" s="877"/>
      <c r="SBK23" s="877"/>
      <c r="SBL23" s="877"/>
      <c r="SBM23" s="877"/>
      <c r="SBN23" s="877"/>
      <c r="SBO23" s="877"/>
      <c r="SBP23" s="877"/>
      <c r="SBQ23" s="877"/>
      <c r="SBR23" s="877"/>
      <c r="SBS23" s="877"/>
      <c r="SBT23" s="877"/>
      <c r="SBU23" s="877"/>
      <c r="SBV23" s="877"/>
      <c r="SBW23" s="877"/>
      <c r="SBX23" s="877"/>
      <c r="SBY23" s="877"/>
      <c r="SBZ23" s="877"/>
      <c r="SCA23" s="877"/>
      <c r="SCB23" s="877"/>
      <c r="SCC23" s="877"/>
      <c r="SCD23" s="877"/>
      <c r="SCE23" s="877"/>
      <c r="SCF23" s="877"/>
      <c r="SCG23" s="877"/>
      <c r="SCH23" s="877"/>
      <c r="SCI23" s="877"/>
      <c r="SCJ23" s="877"/>
      <c r="SCK23" s="877"/>
      <c r="SCL23" s="877"/>
      <c r="SCM23" s="877"/>
      <c r="SCN23" s="877"/>
      <c r="SCO23" s="877"/>
      <c r="SCP23" s="877"/>
      <c r="SCQ23" s="877"/>
      <c r="SCR23" s="877"/>
      <c r="SCS23" s="877"/>
      <c r="SCT23" s="877"/>
      <c r="SCU23" s="877"/>
      <c r="SCV23" s="877"/>
      <c r="SCW23" s="877"/>
      <c r="SCX23" s="877"/>
      <c r="SCY23" s="877"/>
      <c r="SCZ23" s="877"/>
      <c r="SDA23" s="877"/>
      <c r="SDB23" s="877"/>
      <c r="SDC23" s="877"/>
      <c r="SDD23" s="877"/>
      <c r="SDE23" s="877"/>
      <c r="SDF23" s="877"/>
      <c r="SDG23" s="877"/>
      <c r="SDH23" s="877"/>
      <c r="SDI23" s="877"/>
      <c r="SDJ23" s="877"/>
      <c r="SDK23" s="877"/>
      <c r="SDL23" s="877"/>
      <c r="SDM23" s="877"/>
      <c r="SDN23" s="877"/>
      <c r="SDO23" s="877"/>
      <c r="SDP23" s="877"/>
      <c r="SDQ23" s="877"/>
      <c r="SDR23" s="877"/>
      <c r="SDS23" s="877"/>
      <c r="SDT23" s="877"/>
      <c r="SDU23" s="877"/>
      <c r="SDV23" s="877"/>
      <c r="SDW23" s="877"/>
      <c r="SDX23" s="877"/>
      <c r="SDY23" s="877"/>
      <c r="SDZ23" s="877"/>
      <c r="SEA23" s="877"/>
      <c r="SEB23" s="877"/>
      <c r="SEC23" s="877"/>
      <c r="SED23" s="877"/>
      <c r="SEE23" s="877"/>
      <c r="SEF23" s="877"/>
      <c r="SEG23" s="877"/>
      <c r="SEH23" s="877"/>
      <c r="SEI23" s="877"/>
      <c r="SEJ23" s="877"/>
      <c r="SEK23" s="877"/>
      <c r="SEL23" s="877"/>
      <c r="SEM23" s="877"/>
      <c r="SEN23" s="877"/>
      <c r="SEO23" s="877"/>
      <c r="SEP23" s="877"/>
      <c r="SEQ23" s="877"/>
      <c r="SER23" s="877"/>
      <c r="SES23" s="877"/>
      <c r="SET23" s="877"/>
      <c r="SEU23" s="877"/>
      <c r="SEV23" s="877"/>
      <c r="SEW23" s="877"/>
      <c r="SEX23" s="877"/>
      <c r="SEY23" s="877"/>
      <c r="SEZ23" s="877"/>
      <c r="SFA23" s="877"/>
      <c r="SFB23" s="877"/>
      <c r="SFC23" s="877"/>
      <c r="SFD23" s="877"/>
      <c r="SFE23" s="877"/>
      <c r="SFF23" s="877"/>
      <c r="SFG23" s="877"/>
      <c r="SFH23" s="877"/>
      <c r="SFI23" s="877"/>
      <c r="SFJ23" s="877"/>
      <c r="SFK23" s="877"/>
      <c r="SFL23" s="877"/>
      <c r="SFM23" s="877"/>
      <c r="SFN23" s="877"/>
      <c r="SFO23" s="877"/>
      <c r="SFP23" s="877"/>
      <c r="SFQ23" s="877"/>
      <c r="SFR23" s="877"/>
      <c r="SFS23" s="877"/>
      <c r="SFT23" s="877"/>
      <c r="SFU23" s="877"/>
      <c r="SFV23" s="877"/>
      <c r="SFW23" s="877"/>
      <c r="SFX23" s="877"/>
      <c r="SFY23" s="877"/>
      <c r="SFZ23" s="877"/>
      <c r="SGA23" s="877"/>
      <c r="SGB23" s="877"/>
      <c r="SGC23" s="877"/>
      <c r="SGD23" s="877"/>
      <c r="SGE23" s="877"/>
      <c r="SGF23" s="877"/>
      <c r="SGG23" s="877"/>
      <c r="SGH23" s="877"/>
      <c r="SGI23" s="877"/>
      <c r="SGJ23" s="877"/>
      <c r="SGK23" s="877"/>
      <c r="SGL23" s="877"/>
      <c r="SGM23" s="877"/>
      <c r="SGN23" s="877"/>
      <c r="SGO23" s="877"/>
      <c r="SGP23" s="877"/>
      <c r="SGQ23" s="877"/>
      <c r="SGR23" s="877"/>
      <c r="SGS23" s="877"/>
      <c r="SGT23" s="877"/>
      <c r="SGU23" s="877"/>
      <c r="SGV23" s="877"/>
      <c r="SGW23" s="877"/>
      <c r="SGX23" s="877"/>
      <c r="SGY23" s="877"/>
      <c r="SGZ23" s="877"/>
      <c r="SHA23" s="877"/>
      <c r="SHB23" s="877"/>
      <c r="SHC23" s="877"/>
      <c r="SHD23" s="877"/>
      <c r="SHE23" s="877"/>
      <c r="SHF23" s="877"/>
      <c r="SHG23" s="877"/>
      <c r="SHH23" s="877"/>
      <c r="SHI23" s="877"/>
      <c r="SHJ23" s="877"/>
      <c r="SHK23" s="877"/>
      <c r="SHL23" s="877"/>
      <c r="SHM23" s="877"/>
      <c r="SHN23" s="877"/>
      <c r="SHO23" s="877"/>
      <c r="SHP23" s="877"/>
      <c r="SHQ23" s="877"/>
      <c r="SHR23" s="877"/>
      <c r="SHS23" s="877"/>
      <c r="SHT23" s="877"/>
      <c r="SHU23" s="877"/>
      <c r="SHV23" s="877"/>
      <c r="SHW23" s="877"/>
      <c r="SHX23" s="877"/>
      <c r="SHY23" s="877"/>
      <c r="SHZ23" s="877"/>
      <c r="SIA23" s="877"/>
      <c r="SIB23" s="877"/>
      <c r="SIC23" s="877"/>
      <c r="SID23" s="877"/>
      <c r="SIE23" s="877"/>
      <c r="SIF23" s="877"/>
      <c r="SIG23" s="877"/>
      <c r="SIH23" s="877"/>
      <c r="SII23" s="877"/>
      <c r="SIJ23" s="877"/>
      <c r="SIK23" s="877"/>
      <c r="SIL23" s="877"/>
      <c r="SIM23" s="877"/>
      <c r="SIN23" s="877"/>
      <c r="SIO23" s="877"/>
      <c r="SIP23" s="877"/>
      <c r="SIQ23" s="877"/>
      <c r="SIR23" s="877"/>
      <c r="SIS23" s="877"/>
      <c r="SIT23" s="877"/>
      <c r="SIU23" s="877"/>
      <c r="SIV23" s="877"/>
      <c r="SIW23" s="877"/>
      <c r="SIX23" s="877"/>
      <c r="SIY23" s="877"/>
      <c r="SIZ23" s="877"/>
      <c r="SJA23" s="877"/>
      <c r="SJB23" s="877"/>
      <c r="SJC23" s="877"/>
      <c r="SJD23" s="877"/>
      <c r="SJE23" s="877"/>
      <c r="SJF23" s="877"/>
      <c r="SJG23" s="877"/>
      <c r="SJH23" s="877"/>
      <c r="SJI23" s="877"/>
      <c r="SJJ23" s="877"/>
      <c r="SJK23" s="877"/>
      <c r="SJL23" s="877"/>
      <c r="SJM23" s="877"/>
      <c r="SJN23" s="877"/>
      <c r="SJO23" s="877"/>
      <c r="SJP23" s="877"/>
      <c r="SJQ23" s="877"/>
      <c r="SJR23" s="877"/>
      <c r="SJS23" s="877"/>
      <c r="SJT23" s="877"/>
      <c r="SJU23" s="877"/>
      <c r="SJV23" s="877"/>
      <c r="SJW23" s="877"/>
      <c r="SJX23" s="877"/>
      <c r="SJY23" s="877"/>
      <c r="SJZ23" s="877"/>
      <c r="SKA23" s="877"/>
      <c r="SKB23" s="877"/>
      <c r="SKC23" s="877"/>
      <c r="SKD23" s="877"/>
      <c r="SKE23" s="877"/>
      <c r="SKF23" s="877"/>
      <c r="SKG23" s="877"/>
      <c r="SKH23" s="877"/>
      <c r="SKI23" s="877"/>
      <c r="SKJ23" s="877"/>
      <c r="SKK23" s="877"/>
      <c r="SKL23" s="877"/>
      <c r="SKM23" s="877"/>
      <c r="SKN23" s="877"/>
      <c r="SKO23" s="877"/>
      <c r="SKP23" s="877"/>
      <c r="SKQ23" s="877"/>
      <c r="SKR23" s="877"/>
      <c r="SKS23" s="877"/>
      <c r="SKT23" s="877"/>
      <c r="SKU23" s="877"/>
      <c r="SKV23" s="877"/>
      <c r="SKW23" s="877"/>
      <c r="SKX23" s="877"/>
      <c r="SKY23" s="877"/>
      <c r="SKZ23" s="877"/>
      <c r="SLA23" s="877"/>
      <c r="SLB23" s="877"/>
      <c r="SLC23" s="877"/>
      <c r="SLD23" s="877"/>
      <c r="SLE23" s="877"/>
      <c r="SLF23" s="877"/>
      <c r="SLG23" s="877"/>
      <c r="SLH23" s="877"/>
      <c r="SLI23" s="877"/>
      <c r="SLJ23" s="877"/>
      <c r="SLK23" s="877"/>
      <c r="SLL23" s="877"/>
      <c r="SLM23" s="877"/>
      <c r="SLN23" s="877"/>
      <c r="SLO23" s="877"/>
      <c r="SLP23" s="877"/>
      <c r="SLQ23" s="877"/>
      <c r="SLR23" s="877"/>
      <c r="SLS23" s="877"/>
      <c r="SLT23" s="877"/>
      <c r="SLU23" s="877"/>
      <c r="SLV23" s="877"/>
      <c r="SLW23" s="877"/>
      <c r="SLX23" s="877"/>
      <c r="SLY23" s="877"/>
      <c r="SLZ23" s="877"/>
      <c r="SMA23" s="877"/>
      <c r="SMB23" s="877"/>
      <c r="SMC23" s="877"/>
      <c r="SMD23" s="877"/>
      <c r="SME23" s="877"/>
      <c r="SMF23" s="877"/>
      <c r="SMG23" s="877"/>
      <c r="SMH23" s="877"/>
      <c r="SMI23" s="877"/>
      <c r="SMJ23" s="877"/>
      <c r="SMK23" s="877"/>
      <c r="SML23" s="877"/>
      <c r="SMM23" s="877"/>
      <c r="SMN23" s="877"/>
      <c r="SMO23" s="877"/>
      <c r="SMP23" s="877"/>
      <c r="SMQ23" s="877"/>
      <c r="SMR23" s="877"/>
      <c r="SMS23" s="877"/>
      <c r="SMT23" s="877"/>
      <c r="SMU23" s="877"/>
      <c r="SMV23" s="877"/>
      <c r="SMW23" s="877"/>
      <c r="SMX23" s="877"/>
      <c r="SMY23" s="877"/>
      <c r="SMZ23" s="877"/>
      <c r="SNA23" s="877"/>
      <c r="SNB23" s="877"/>
      <c r="SNC23" s="877"/>
      <c r="SND23" s="877"/>
      <c r="SNE23" s="877"/>
      <c r="SNF23" s="877"/>
      <c r="SNG23" s="877"/>
      <c r="SNH23" s="877"/>
      <c r="SNI23" s="877"/>
      <c r="SNJ23" s="877"/>
      <c r="SNK23" s="877"/>
      <c r="SNL23" s="877"/>
      <c r="SNM23" s="877"/>
      <c r="SNN23" s="877"/>
      <c r="SNO23" s="877"/>
      <c r="SNP23" s="877"/>
      <c r="SNQ23" s="877"/>
      <c r="SNR23" s="877"/>
      <c r="SNS23" s="877"/>
      <c r="SNT23" s="877"/>
      <c r="SNU23" s="877"/>
      <c r="SNV23" s="877"/>
      <c r="SNW23" s="877"/>
      <c r="SNX23" s="877"/>
      <c r="SNY23" s="877"/>
      <c r="SNZ23" s="877"/>
      <c r="SOA23" s="877"/>
      <c r="SOB23" s="877"/>
      <c r="SOC23" s="877"/>
      <c r="SOD23" s="877"/>
      <c r="SOE23" s="877"/>
      <c r="SOF23" s="877"/>
      <c r="SOG23" s="877"/>
      <c r="SOH23" s="877"/>
      <c r="SOI23" s="877"/>
      <c r="SOJ23" s="877"/>
      <c r="SOK23" s="877"/>
      <c r="SOL23" s="877"/>
      <c r="SOM23" s="877"/>
      <c r="SON23" s="877"/>
      <c r="SOO23" s="877"/>
      <c r="SOP23" s="877"/>
      <c r="SOQ23" s="877"/>
      <c r="SOR23" s="877"/>
      <c r="SOS23" s="877"/>
      <c r="SOT23" s="877"/>
      <c r="SOU23" s="877"/>
      <c r="SOV23" s="877"/>
      <c r="SOW23" s="877"/>
      <c r="SOX23" s="877"/>
      <c r="SOY23" s="877"/>
      <c r="SOZ23" s="877"/>
      <c r="SPA23" s="877"/>
      <c r="SPB23" s="877"/>
      <c r="SPC23" s="877"/>
      <c r="SPD23" s="877"/>
      <c r="SPE23" s="877"/>
      <c r="SPF23" s="877"/>
      <c r="SPG23" s="877"/>
      <c r="SPH23" s="877"/>
      <c r="SPI23" s="877"/>
      <c r="SPJ23" s="877"/>
      <c r="SPK23" s="877"/>
      <c r="SPL23" s="877"/>
      <c r="SPM23" s="877"/>
      <c r="SPN23" s="877"/>
      <c r="SPO23" s="877"/>
      <c r="SPP23" s="877"/>
      <c r="SPQ23" s="877"/>
      <c r="SPR23" s="877"/>
      <c r="SPS23" s="877"/>
      <c r="SPT23" s="877"/>
      <c r="SPU23" s="877"/>
      <c r="SPV23" s="877"/>
      <c r="SPW23" s="877"/>
      <c r="SPX23" s="877"/>
      <c r="SPY23" s="877"/>
      <c r="SPZ23" s="877"/>
      <c r="SQA23" s="877"/>
      <c r="SQB23" s="877"/>
      <c r="SQC23" s="877"/>
      <c r="SQD23" s="877"/>
      <c r="SQE23" s="877"/>
      <c r="SQF23" s="877"/>
      <c r="SQG23" s="877"/>
      <c r="SQH23" s="877"/>
      <c r="SQI23" s="877"/>
      <c r="SQJ23" s="877"/>
      <c r="SQK23" s="877"/>
      <c r="SQL23" s="877"/>
      <c r="SQM23" s="877"/>
      <c r="SQN23" s="877"/>
      <c r="SQO23" s="877"/>
      <c r="SQP23" s="877"/>
      <c r="SQQ23" s="877"/>
      <c r="SQR23" s="877"/>
      <c r="SQS23" s="877"/>
      <c r="SQT23" s="877"/>
      <c r="SQU23" s="877"/>
      <c r="SQV23" s="877"/>
      <c r="SQW23" s="877"/>
      <c r="SQX23" s="877"/>
      <c r="SQY23" s="877"/>
      <c r="SQZ23" s="877"/>
      <c r="SRA23" s="877"/>
      <c r="SRB23" s="877"/>
      <c r="SRC23" s="877"/>
      <c r="SRD23" s="877"/>
      <c r="SRE23" s="877"/>
      <c r="SRF23" s="877"/>
      <c r="SRG23" s="877"/>
      <c r="SRH23" s="877"/>
      <c r="SRI23" s="877"/>
      <c r="SRJ23" s="877"/>
      <c r="SRK23" s="877"/>
      <c r="SRL23" s="877"/>
      <c r="SRM23" s="877"/>
      <c r="SRN23" s="877"/>
      <c r="SRO23" s="877"/>
      <c r="SRP23" s="877"/>
      <c r="SRQ23" s="877"/>
      <c r="SRR23" s="877"/>
      <c r="SRS23" s="877"/>
      <c r="SRT23" s="877"/>
      <c r="SRU23" s="877"/>
      <c r="SRV23" s="877"/>
      <c r="SRW23" s="877"/>
      <c r="SRX23" s="877"/>
      <c r="SRY23" s="877"/>
      <c r="SRZ23" s="877"/>
      <c r="SSA23" s="877"/>
      <c r="SSB23" s="877"/>
      <c r="SSC23" s="877"/>
      <c r="SSD23" s="877"/>
      <c r="SSE23" s="877"/>
      <c r="SSF23" s="877"/>
      <c r="SSG23" s="877"/>
      <c r="SSH23" s="877"/>
      <c r="SSI23" s="877"/>
      <c r="SSJ23" s="877"/>
      <c r="SSK23" s="877"/>
      <c r="SSL23" s="877"/>
      <c r="SSM23" s="877"/>
      <c r="SSN23" s="877"/>
      <c r="SSO23" s="877"/>
      <c r="SSP23" s="877"/>
      <c r="SSQ23" s="877"/>
      <c r="SSR23" s="877"/>
      <c r="SSS23" s="877"/>
      <c r="SST23" s="877"/>
      <c r="SSU23" s="877"/>
      <c r="SSV23" s="877"/>
      <c r="SSW23" s="877"/>
      <c r="SSX23" s="877"/>
      <c r="SSY23" s="877"/>
      <c r="SSZ23" s="877"/>
      <c r="STA23" s="877"/>
      <c r="STB23" s="877"/>
      <c r="STC23" s="877"/>
      <c r="STD23" s="877"/>
      <c r="STE23" s="877"/>
      <c r="STF23" s="877"/>
      <c r="STG23" s="877"/>
      <c r="STH23" s="877"/>
      <c r="STI23" s="877"/>
      <c r="STJ23" s="877"/>
      <c r="STK23" s="877"/>
      <c r="STL23" s="877"/>
      <c r="STM23" s="877"/>
      <c r="STN23" s="877"/>
      <c r="STO23" s="877"/>
      <c r="STP23" s="877"/>
      <c r="STQ23" s="877"/>
      <c r="STR23" s="877"/>
      <c r="STS23" s="877"/>
      <c r="STT23" s="877"/>
      <c r="STU23" s="877"/>
      <c r="STV23" s="877"/>
      <c r="STW23" s="877"/>
      <c r="STX23" s="877"/>
      <c r="STY23" s="877"/>
      <c r="STZ23" s="877"/>
      <c r="SUA23" s="877"/>
      <c r="SUB23" s="877"/>
      <c r="SUC23" s="877"/>
      <c r="SUD23" s="877"/>
      <c r="SUE23" s="877"/>
      <c r="SUF23" s="877"/>
      <c r="SUG23" s="877"/>
      <c r="SUH23" s="877"/>
      <c r="SUI23" s="877"/>
      <c r="SUJ23" s="877"/>
      <c r="SUK23" s="877"/>
      <c r="SUL23" s="877"/>
      <c r="SUM23" s="877"/>
      <c r="SUN23" s="877"/>
      <c r="SUO23" s="877"/>
      <c r="SUP23" s="877"/>
      <c r="SUQ23" s="877"/>
      <c r="SUR23" s="877"/>
      <c r="SUS23" s="877"/>
      <c r="SUT23" s="877"/>
      <c r="SUU23" s="877"/>
      <c r="SUV23" s="877"/>
      <c r="SUW23" s="877"/>
      <c r="SUX23" s="877"/>
      <c r="SUY23" s="877"/>
      <c r="SUZ23" s="877"/>
      <c r="SVA23" s="877"/>
      <c r="SVB23" s="877"/>
      <c r="SVC23" s="877"/>
      <c r="SVD23" s="877"/>
      <c r="SVE23" s="877"/>
      <c r="SVF23" s="877"/>
      <c r="SVG23" s="877"/>
      <c r="SVH23" s="877"/>
      <c r="SVI23" s="877"/>
      <c r="SVJ23" s="877"/>
      <c r="SVK23" s="877"/>
      <c r="SVL23" s="877"/>
      <c r="SVM23" s="877"/>
      <c r="SVN23" s="877"/>
      <c r="SVO23" s="877"/>
      <c r="SVP23" s="877"/>
      <c r="SVQ23" s="877"/>
      <c r="SVR23" s="877"/>
      <c r="SVS23" s="877"/>
      <c r="SVT23" s="877"/>
      <c r="SVU23" s="877"/>
      <c r="SVV23" s="877"/>
      <c r="SVW23" s="877"/>
      <c r="SVX23" s="877"/>
      <c r="SVY23" s="877"/>
      <c r="SVZ23" s="877"/>
      <c r="SWA23" s="877"/>
      <c r="SWB23" s="877"/>
      <c r="SWC23" s="877"/>
      <c r="SWD23" s="877"/>
      <c r="SWE23" s="877"/>
      <c r="SWF23" s="877"/>
      <c r="SWG23" s="877"/>
      <c r="SWH23" s="877"/>
      <c r="SWI23" s="877"/>
      <c r="SWJ23" s="877"/>
      <c r="SWK23" s="877"/>
      <c r="SWL23" s="877"/>
      <c r="SWM23" s="877"/>
      <c r="SWN23" s="877"/>
      <c r="SWO23" s="877"/>
      <c r="SWP23" s="877"/>
      <c r="SWQ23" s="877"/>
      <c r="SWR23" s="877"/>
      <c r="SWS23" s="877"/>
      <c r="SWT23" s="877"/>
      <c r="SWU23" s="877"/>
      <c r="SWV23" s="877"/>
      <c r="SWW23" s="877"/>
      <c r="SWX23" s="877"/>
      <c r="SWY23" s="877"/>
      <c r="SWZ23" s="877"/>
      <c r="SXA23" s="877"/>
      <c r="SXB23" s="877"/>
      <c r="SXC23" s="877"/>
      <c r="SXD23" s="877"/>
      <c r="SXE23" s="877"/>
      <c r="SXF23" s="877"/>
      <c r="SXG23" s="877"/>
      <c r="SXH23" s="877"/>
      <c r="SXI23" s="877"/>
      <c r="SXJ23" s="877"/>
      <c r="SXK23" s="877"/>
      <c r="SXL23" s="877"/>
      <c r="SXM23" s="877"/>
      <c r="SXN23" s="877"/>
      <c r="SXO23" s="877"/>
      <c r="SXP23" s="877"/>
      <c r="SXQ23" s="877"/>
      <c r="SXR23" s="877"/>
      <c r="SXS23" s="877"/>
      <c r="SXT23" s="877"/>
      <c r="SXU23" s="877"/>
      <c r="SXV23" s="877"/>
      <c r="SXW23" s="877"/>
      <c r="SXX23" s="877"/>
      <c r="SXY23" s="877"/>
      <c r="SXZ23" s="877"/>
      <c r="SYA23" s="877"/>
      <c r="SYB23" s="877"/>
      <c r="SYC23" s="877"/>
      <c r="SYD23" s="877"/>
      <c r="SYE23" s="877"/>
      <c r="SYF23" s="877"/>
      <c r="SYG23" s="877"/>
      <c r="SYH23" s="877"/>
      <c r="SYI23" s="877"/>
      <c r="SYJ23" s="877"/>
      <c r="SYK23" s="877"/>
      <c r="SYL23" s="877"/>
      <c r="SYM23" s="877"/>
      <c r="SYN23" s="877"/>
      <c r="SYO23" s="877"/>
      <c r="SYP23" s="877"/>
      <c r="SYQ23" s="877"/>
      <c r="SYR23" s="877"/>
      <c r="SYS23" s="877"/>
      <c r="SYT23" s="877"/>
      <c r="SYU23" s="877"/>
      <c r="SYV23" s="877"/>
      <c r="SYW23" s="877"/>
      <c r="SYX23" s="877"/>
      <c r="SYY23" s="877"/>
      <c r="SYZ23" s="877"/>
      <c r="SZA23" s="877"/>
      <c r="SZB23" s="877"/>
      <c r="SZC23" s="877"/>
      <c r="SZD23" s="877"/>
      <c r="SZE23" s="877"/>
      <c r="SZF23" s="877"/>
      <c r="SZG23" s="877"/>
      <c r="SZH23" s="877"/>
      <c r="SZI23" s="877"/>
      <c r="SZJ23" s="877"/>
      <c r="SZK23" s="877"/>
      <c r="SZL23" s="877"/>
      <c r="SZM23" s="877"/>
      <c r="SZN23" s="877"/>
      <c r="SZO23" s="877"/>
      <c r="SZP23" s="877"/>
      <c r="SZQ23" s="877"/>
      <c r="SZR23" s="877"/>
      <c r="SZS23" s="877"/>
      <c r="SZT23" s="877"/>
      <c r="SZU23" s="877"/>
      <c r="SZV23" s="877"/>
      <c r="SZW23" s="877"/>
      <c r="SZX23" s="877"/>
      <c r="SZY23" s="877"/>
      <c r="SZZ23" s="877"/>
      <c r="TAA23" s="877"/>
      <c r="TAB23" s="877"/>
      <c r="TAC23" s="877"/>
      <c r="TAD23" s="877"/>
      <c r="TAE23" s="877"/>
      <c r="TAF23" s="877"/>
      <c r="TAG23" s="877"/>
      <c r="TAH23" s="877"/>
      <c r="TAI23" s="877"/>
      <c r="TAJ23" s="877"/>
      <c r="TAK23" s="877"/>
      <c r="TAL23" s="877"/>
      <c r="TAM23" s="877"/>
      <c r="TAN23" s="877"/>
      <c r="TAO23" s="877"/>
      <c r="TAP23" s="877"/>
      <c r="TAQ23" s="877"/>
      <c r="TAR23" s="877"/>
      <c r="TAS23" s="877"/>
      <c r="TAT23" s="877"/>
      <c r="TAU23" s="877"/>
      <c r="TAV23" s="877"/>
      <c r="TAW23" s="877"/>
      <c r="TAX23" s="877"/>
      <c r="TAY23" s="877"/>
      <c r="TAZ23" s="877"/>
      <c r="TBA23" s="877"/>
      <c r="TBB23" s="877"/>
      <c r="TBC23" s="877"/>
      <c r="TBD23" s="877"/>
      <c r="TBE23" s="877"/>
      <c r="TBF23" s="877"/>
      <c r="TBG23" s="877"/>
      <c r="TBH23" s="877"/>
      <c r="TBI23" s="877"/>
      <c r="TBJ23" s="877"/>
      <c r="TBK23" s="877"/>
      <c r="TBL23" s="877"/>
      <c r="TBM23" s="877"/>
      <c r="TBN23" s="877"/>
      <c r="TBO23" s="877"/>
      <c r="TBP23" s="877"/>
      <c r="TBQ23" s="877"/>
      <c r="TBR23" s="877"/>
      <c r="TBS23" s="877"/>
      <c r="TBT23" s="877"/>
      <c r="TBU23" s="877"/>
      <c r="TBV23" s="877"/>
      <c r="TBW23" s="877"/>
      <c r="TBX23" s="877"/>
      <c r="TBY23" s="877"/>
      <c r="TBZ23" s="877"/>
      <c r="TCA23" s="877"/>
      <c r="TCB23" s="877"/>
      <c r="TCC23" s="877"/>
      <c r="TCD23" s="877"/>
      <c r="TCE23" s="877"/>
      <c r="TCF23" s="877"/>
      <c r="TCG23" s="877"/>
      <c r="TCH23" s="877"/>
      <c r="TCI23" s="877"/>
      <c r="TCJ23" s="877"/>
      <c r="TCK23" s="877"/>
      <c r="TCL23" s="877"/>
      <c r="TCM23" s="877"/>
      <c r="TCN23" s="877"/>
      <c r="TCO23" s="877"/>
      <c r="TCP23" s="877"/>
      <c r="TCQ23" s="877"/>
      <c r="TCR23" s="877"/>
      <c r="TCS23" s="877"/>
      <c r="TCT23" s="877"/>
      <c r="TCU23" s="877"/>
      <c r="TCV23" s="877"/>
      <c r="TCW23" s="877"/>
      <c r="TCX23" s="877"/>
      <c r="TCY23" s="877"/>
      <c r="TCZ23" s="877"/>
      <c r="TDA23" s="877"/>
      <c r="TDB23" s="877"/>
      <c r="TDC23" s="877"/>
      <c r="TDD23" s="877"/>
      <c r="TDE23" s="877"/>
      <c r="TDF23" s="877"/>
      <c r="TDG23" s="877"/>
      <c r="TDH23" s="877"/>
      <c r="TDI23" s="877"/>
      <c r="TDJ23" s="877"/>
      <c r="TDK23" s="877"/>
      <c r="TDL23" s="877"/>
      <c r="TDM23" s="877"/>
      <c r="TDN23" s="877"/>
      <c r="TDO23" s="877"/>
      <c r="TDP23" s="877"/>
      <c r="TDQ23" s="877"/>
      <c r="TDR23" s="877"/>
      <c r="TDS23" s="877"/>
      <c r="TDT23" s="877"/>
      <c r="TDU23" s="877"/>
      <c r="TDV23" s="877"/>
      <c r="TDW23" s="877"/>
      <c r="TDX23" s="877"/>
      <c r="TDY23" s="877"/>
      <c r="TDZ23" s="877"/>
      <c r="TEA23" s="877"/>
      <c r="TEB23" s="877"/>
      <c r="TEC23" s="877"/>
      <c r="TED23" s="877"/>
      <c r="TEE23" s="877"/>
      <c r="TEF23" s="877"/>
      <c r="TEG23" s="877"/>
      <c r="TEH23" s="877"/>
      <c r="TEI23" s="877"/>
      <c r="TEJ23" s="877"/>
      <c r="TEK23" s="877"/>
      <c r="TEL23" s="877"/>
      <c r="TEM23" s="877"/>
      <c r="TEN23" s="877"/>
      <c r="TEO23" s="877"/>
      <c r="TEP23" s="877"/>
      <c r="TEQ23" s="877"/>
      <c r="TER23" s="877"/>
      <c r="TES23" s="877"/>
      <c r="TET23" s="877"/>
      <c r="TEU23" s="877"/>
      <c r="TEV23" s="877"/>
      <c r="TEW23" s="877"/>
      <c r="TEX23" s="877"/>
      <c r="TEY23" s="877"/>
      <c r="TEZ23" s="877"/>
      <c r="TFA23" s="877"/>
      <c r="TFB23" s="877"/>
      <c r="TFC23" s="877"/>
      <c r="TFD23" s="877"/>
      <c r="TFE23" s="877"/>
      <c r="TFF23" s="877"/>
      <c r="TFG23" s="877"/>
      <c r="TFH23" s="877"/>
      <c r="TFI23" s="877"/>
      <c r="TFJ23" s="877"/>
      <c r="TFK23" s="877"/>
      <c r="TFL23" s="877"/>
      <c r="TFM23" s="877"/>
      <c r="TFN23" s="877"/>
      <c r="TFO23" s="877"/>
      <c r="TFP23" s="877"/>
      <c r="TFQ23" s="877"/>
      <c r="TFR23" s="877"/>
      <c r="TFS23" s="877"/>
      <c r="TFT23" s="877"/>
      <c r="TFU23" s="877"/>
      <c r="TFV23" s="877"/>
      <c r="TFW23" s="877"/>
      <c r="TFX23" s="877"/>
      <c r="TFY23" s="877"/>
      <c r="TFZ23" s="877"/>
      <c r="TGA23" s="877"/>
      <c r="TGB23" s="877"/>
      <c r="TGC23" s="877"/>
      <c r="TGD23" s="877"/>
      <c r="TGE23" s="877"/>
      <c r="TGF23" s="877"/>
      <c r="TGG23" s="877"/>
      <c r="TGH23" s="877"/>
      <c r="TGI23" s="877"/>
      <c r="TGJ23" s="877"/>
      <c r="TGK23" s="877"/>
      <c r="TGL23" s="877"/>
      <c r="TGM23" s="877"/>
      <c r="TGN23" s="877"/>
      <c r="TGO23" s="877"/>
      <c r="TGP23" s="877"/>
      <c r="TGQ23" s="877"/>
      <c r="TGR23" s="877"/>
      <c r="TGS23" s="877"/>
      <c r="TGT23" s="877"/>
      <c r="TGU23" s="877"/>
      <c r="TGV23" s="877"/>
      <c r="TGW23" s="877"/>
      <c r="TGX23" s="877"/>
      <c r="TGY23" s="877"/>
      <c r="TGZ23" s="877"/>
      <c r="THA23" s="877"/>
      <c r="THB23" s="877"/>
      <c r="THC23" s="877"/>
      <c r="THD23" s="877"/>
      <c r="THE23" s="877"/>
      <c r="THF23" s="877"/>
      <c r="THG23" s="877"/>
      <c r="THH23" s="877"/>
      <c r="THI23" s="877"/>
      <c r="THJ23" s="877"/>
      <c r="THK23" s="877"/>
      <c r="THL23" s="877"/>
      <c r="THM23" s="877"/>
      <c r="THN23" s="877"/>
      <c r="THO23" s="877"/>
      <c r="THP23" s="877"/>
      <c r="THQ23" s="877"/>
      <c r="THR23" s="877"/>
      <c r="THS23" s="877"/>
      <c r="THT23" s="877"/>
      <c r="THU23" s="877"/>
      <c r="THV23" s="877"/>
      <c r="THW23" s="877"/>
      <c r="THX23" s="877"/>
      <c r="THY23" s="877"/>
      <c r="THZ23" s="877"/>
      <c r="TIA23" s="877"/>
      <c r="TIB23" s="877"/>
      <c r="TIC23" s="877"/>
      <c r="TID23" s="877"/>
      <c r="TIE23" s="877"/>
      <c r="TIF23" s="877"/>
      <c r="TIG23" s="877"/>
      <c r="TIH23" s="877"/>
      <c r="TII23" s="877"/>
      <c r="TIJ23" s="877"/>
      <c r="TIK23" s="877"/>
      <c r="TIL23" s="877"/>
      <c r="TIM23" s="877"/>
      <c r="TIN23" s="877"/>
      <c r="TIO23" s="877"/>
      <c r="TIP23" s="877"/>
      <c r="TIQ23" s="877"/>
      <c r="TIR23" s="877"/>
      <c r="TIS23" s="877"/>
      <c r="TIT23" s="877"/>
      <c r="TIU23" s="877"/>
      <c r="TIV23" s="877"/>
      <c r="TIW23" s="877"/>
      <c r="TIX23" s="877"/>
      <c r="TIY23" s="877"/>
      <c r="TIZ23" s="877"/>
      <c r="TJA23" s="877"/>
      <c r="TJB23" s="877"/>
      <c r="TJC23" s="877"/>
      <c r="TJD23" s="877"/>
      <c r="TJE23" s="877"/>
      <c r="TJF23" s="877"/>
      <c r="TJG23" s="877"/>
      <c r="TJH23" s="877"/>
      <c r="TJI23" s="877"/>
      <c r="TJJ23" s="877"/>
      <c r="TJK23" s="877"/>
      <c r="TJL23" s="877"/>
      <c r="TJM23" s="877"/>
      <c r="TJN23" s="877"/>
      <c r="TJO23" s="877"/>
      <c r="TJP23" s="877"/>
      <c r="TJQ23" s="877"/>
      <c r="TJR23" s="877"/>
      <c r="TJS23" s="877"/>
      <c r="TJT23" s="877"/>
      <c r="TJU23" s="877"/>
      <c r="TJV23" s="877"/>
      <c r="TJW23" s="877"/>
      <c r="TJX23" s="877"/>
      <c r="TJY23" s="877"/>
      <c r="TJZ23" s="877"/>
      <c r="TKA23" s="877"/>
      <c r="TKB23" s="877"/>
      <c r="TKC23" s="877"/>
      <c r="TKD23" s="877"/>
      <c r="TKE23" s="877"/>
      <c r="TKF23" s="877"/>
      <c r="TKG23" s="877"/>
      <c r="TKH23" s="877"/>
      <c r="TKI23" s="877"/>
      <c r="TKJ23" s="877"/>
      <c r="TKK23" s="877"/>
      <c r="TKL23" s="877"/>
      <c r="TKM23" s="877"/>
      <c r="TKN23" s="877"/>
      <c r="TKO23" s="877"/>
      <c r="TKP23" s="877"/>
      <c r="TKQ23" s="877"/>
      <c r="TKR23" s="877"/>
      <c r="TKS23" s="877"/>
      <c r="TKT23" s="877"/>
      <c r="TKU23" s="877"/>
      <c r="TKV23" s="877"/>
      <c r="TKW23" s="877"/>
      <c r="TKX23" s="877"/>
      <c r="TKY23" s="877"/>
      <c r="TKZ23" s="877"/>
      <c r="TLA23" s="877"/>
      <c r="TLB23" s="877"/>
      <c r="TLC23" s="877"/>
      <c r="TLD23" s="877"/>
      <c r="TLE23" s="877"/>
      <c r="TLF23" s="877"/>
      <c r="TLG23" s="877"/>
      <c r="TLH23" s="877"/>
      <c r="TLI23" s="877"/>
      <c r="TLJ23" s="877"/>
      <c r="TLK23" s="877"/>
      <c r="TLL23" s="877"/>
      <c r="TLM23" s="877"/>
      <c r="TLN23" s="877"/>
      <c r="TLO23" s="877"/>
      <c r="TLP23" s="877"/>
      <c r="TLQ23" s="877"/>
      <c r="TLR23" s="877"/>
      <c r="TLS23" s="877"/>
      <c r="TLT23" s="877"/>
      <c r="TLU23" s="877"/>
      <c r="TLV23" s="877"/>
      <c r="TLW23" s="877"/>
      <c r="TLX23" s="877"/>
      <c r="TLY23" s="877"/>
      <c r="TLZ23" s="877"/>
      <c r="TMA23" s="877"/>
      <c r="TMB23" s="877"/>
      <c r="TMC23" s="877"/>
      <c r="TMD23" s="877"/>
      <c r="TME23" s="877"/>
      <c r="TMF23" s="877"/>
      <c r="TMG23" s="877"/>
      <c r="TMH23" s="877"/>
      <c r="TMI23" s="877"/>
      <c r="TMJ23" s="877"/>
      <c r="TMK23" s="877"/>
      <c r="TML23" s="877"/>
      <c r="TMM23" s="877"/>
      <c r="TMN23" s="877"/>
      <c r="TMO23" s="877"/>
      <c r="TMP23" s="877"/>
      <c r="TMQ23" s="877"/>
      <c r="TMR23" s="877"/>
      <c r="TMS23" s="877"/>
      <c r="TMT23" s="877"/>
      <c r="TMU23" s="877"/>
      <c r="TMV23" s="877"/>
      <c r="TMW23" s="877"/>
      <c r="TMX23" s="877"/>
      <c r="TMY23" s="877"/>
      <c r="TMZ23" s="877"/>
      <c r="TNA23" s="877"/>
      <c r="TNB23" s="877"/>
      <c r="TNC23" s="877"/>
      <c r="TND23" s="877"/>
      <c r="TNE23" s="877"/>
      <c r="TNF23" s="877"/>
      <c r="TNG23" s="877"/>
      <c r="TNH23" s="877"/>
      <c r="TNI23" s="877"/>
      <c r="TNJ23" s="877"/>
      <c r="TNK23" s="877"/>
      <c r="TNL23" s="877"/>
      <c r="TNM23" s="877"/>
      <c r="TNN23" s="877"/>
      <c r="TNO23" s="877"/>
      <c r="TNP23" s="877"/>
      <c r="TNQ23" s="877"/>
      <c r="TNR23" s="877"/>
      <c r="TNS23" s="877"/>
      <c r="TNT23" s="877"/>
      <c r="TNU23" s="877"/>
      <c r="TNV23" s="877"/>
      <c r="TNW23" s="877"/>
      <c r="TNX23" s="877"/>
      <c r="TNY23" s="877"/>
      <c r="TNZ23" s="877"/>
      <c r="TOA23" s="877"/>
      <c r="TOB23" s="877"/>
      <c r="TOC23" s="877"/>
      <c r="TOD23" s="877"/>
      <c r="TOE23" s="877"/>
      <c r="TOF23" s="877"/>
      <c r="TOG23" s="877"/>
      <c r="TOH23" s="877"/>
      <c r="TOI23" s="877"/>
      <c r="TOJ23" s="877"/>
      <c r="TOK23" s="877"/>
      <c r="TOL23" s="877"/>
      <c r="TOM23" s="877"/>
      <c r="TON23" s="877"/>
      <c r="TOO23" s="877"/>
      <c r="TOP23" s="877"/>
      <c r="TOQ23" s="877"/>
      <c r="TOR23" s="877"/>
      <c r="TOS23" s="877"/>
      <c r="TOT23" s="877"/>
      <c r="TOU23" s="877"/>
      <c r="TOV23" s="877"/>
      <c r="TOW23" s="877"/>
      <c r="TOX23" s="877"/>
      <c r="TOY23" s="877"/>
      <c r="TOZ23" s="877"/>
      <c r="TPA23" s="877"/>
      <c r="TPB23" s="877"/>
      <c r="TPC23" s="877"/>
      <c r="TPD23" s="877"/>
      <c r="TPE23" s="877"/>
      <c r="TPF23" s="877"/>
      <c r="TPG23" s="877"/>
      <c r="TPH23" s="877"/>
      <c r="TPI23" s="877"/>
      <c r="TPJ23" s="877"/>
      <c r="TPK23" s="877"/>
      <c r="TPL23" s="877"/>
      <c r="TPM23" s="877"/>
      <c r="TPN23" s="877"/>
      <c r="TPO23" s="877"/>
      <c r="TPP23" s="877"/>
      <c r="TPQ23" s="877"/>
      <c r="TPR23" s="877"/>
      <c r="TPS23" s="877"/>
      <c r="TPT23" s="877"/>
      <c r="TPU23" s="877"/>
      <c r="TPV23" s="877"/>
      <c r="TPW23" s="877"/>
      <c r="TPX23" s="877"/>
      <c r="TPY23" s="877"/>
      <c r="TPZ23" s="877"/>
      <c r="TQA23" s="877"/>
      <c r="TQB23" s="877"/>
      <c r="TQC23" s="877"/>
      <c r="TQD23" s="877"/>
      <c r="TQE23" s="877"/>
      <c r="TQF23" s="877"/>
      <c r="TQG23" s="877"/>
      <c r="TQH23" s="877"/>
      <c r="TQI23" s="877"/>
      <c r="TQJ23" s="877"/>
      <c r="TQK23" s="877"/>
      <c r="TQL23" s="877"/>
      <c r="TQM23" s="877"/>
      <c r="TQN23" s="877"/>
      <c r="TQO23" s="877"/>
      <c r="TQP23" s="877"/>
      <c r="TQQ23" s="877"/>
      <c r="TQR23" s="877"/>
      <c r="TQS23" s="877"/>
      <c r="TQT23" s="877"/>
      <c r="TQU23" s="877"/>
      <c r="TQV23" s="877"/>
      <c r="TQW23" s="877"/>
      <c r="TQX23" s="877"/>
      <c r="TQY23" s="877"/>
      <c r="TQZ23" s="877"/>
      <c r="TRA23" s="877"/>
      <c r="TRB23" s="877"/>
      <c r="TRC23" s="877"/>
      <c r="TRD23" s="877"/>
      <c r="TRE23" s="877"/>
      <c r="TRF23" s="877"/>
      <c r="TRG23" s="877"/>
      <c r="TRH23" s="877"/>
      <c r="TRI23" s="877"/>
      <c r="TRJ23" s="877"/>
      <c r="TRK23" s="877"/>
      <c r="TRL23" s="877"/>
      <c r="TRM23" s="877"/>
      <c r="TRN23" s="877"/>
      <c r="TRO23" s="877"/>
      <c r="TRP23" s="877"/>
      <c r="TRQ23" s="877"/>
      <c r="TRR23" s="877"/>
      <c r="TRS23" s="877"/>
      <c r="TRT23" s="877"/>
      <c r="TRU23" s="877"/>
      <c r="TRV23" s="877"/>
      <c r="TRW23" s="877"/>
      <c r="TRX23" s="877"/>
      <c r="TRY23" s="877"/>
      <c r="TRZ23" s="877"/>
      <c r="TSA23" s="877"/>
      <c r="TSB23" s="877"/>
      <c r="TSC23" s="877"/>
      <c r="TSD23" s="877"/>
      <c r="TSE23" s="877"/>
      <c r="TSF23" s="877"/>
      <c r="TSG23" s="877"/>
      <c r="TSH23" s="877"/>
      <c r="TSI23" s="877"/>
      <c r="TSJ23" s="877"/>
      <c r="TSK23" s="877"/>
      <c r="TSL23" s="877"/>
      <c r="TSM23" s="877"/>
      <c r="TSN23" s="877"/>
      <c r="TSO23" s="877"/>
      <c r="TSP23" s="877"/>
      <c r="TSQ23" s="877"/>
      <c r="TSR23" s="877"/>
      <c r="TSS23" s="877"/>
      <c r="TST23" s="877"/>
      <c r="TSU23" s="877"/>
      <c r="TSV23" s="877"/>
      <c r="TSW23" s="877"/>
      <c r="TSX23" s="877"/>
      <c r="TSY23" s="877"/>
      <c r="TSZ23" s="877"/>
      <c r="TTA23" s="877"/>
      <c r="TTB23" s="877"/>
      <c r="TTC23" s="877"/>
      <c r="TTD23" s="877"/>
      <c r="TTE23" s="877"/>
      <c r="TTF23" s="877"/>
      <c r="TTG23" s="877"/>
      <c r="TTH23" s="877"/>
      <c r="TTI23" s="877"/>
      <c r="TTJ23" s="877"/>
      <c r="TTK23" s="877"/>
      <c r="TTL23" s="877"/>
      <c r="TTM23" s="877"/>
      <c r="TTN23" s="877"/>
      <c r="TTO23" s="877"/>
      <c r="TTP23" s="877"/>
      <c r="TTQ23" s="877"/>
      <c r="TTR23" s="877"/>
      <c r="TTS23" s="877"/>
      <c r="TTT23" s="877"/>
      <c r="TTU23" s="877"/>
      <c r="TTV23" s="877"/>
      <c r="TTW23" s="877"/>
      <c r="TTX23" s="877"/>
      <c r="TTY23" s="877"/>
      <c r="TTZ23" s="877"/>
      <c r="TUA23" s="877"/>
      <c r="TUB23" s="877"/>
      <c r="TUC23" s="877"/>
      <c r="TUD23" s="877"/>
      <c r="TUE23" s="877"/>
      <c r="TUF23" s="877"/>
      <c r="TUG23" s="877"/>
      <c r="TUH23" s="877"/>
      <c r="TUI23" s="877"/>
      <c r="TUJ23" s="877"/>
      <c r="TUK23" s="877"/>
      <c r="TUL23" s="877"/>
      <c r="TUM23" s="877"/>
      <c r="TUN23" s="877"/>
      <c r="TUO23" s="877"/>
      <c r="TUP23" s="877"/>
      <c r="TUQ23" s="877"/>
      <c r="TUR23" s="877"/>
      <c r="TUS23" s="877"/>
      <c r="TUT23" s="877"/>
      <c r="TUU23" s="877"/>
      <c r="TUV23" s="877"/>
      <c r="TUW23" s="877"/>
      <c r="TUX23" s="877"/>
      <c r="TUY23" s="877"/>
      <c r="TUZ23" s="877"/>
      <c r="TVA23" s="877"/>
      <c r="TVB23" s="877"/>
      <c r="TVC23" s="877"/>
      <c r="TVD23" s="877"/>
      <c r="TVE23" s="877"/>
      <c r="TVF23" s="877"/>
      <c r="TVG23" s="877"/>
      <c r="TVH23" s="877"/>
      <c r="TVI23" s="877"/>
      <c r="TVJ23" s="877"/>
      <c r="TVK23" s="877"/>
      <c r="TVL23" s="877"/>
      <c r="TVM23" s="877"/>
      <c r="TVN23" s="877"/>
      <c r="TVO23" s="877"/>
      <c r="TVP23" s="877"/>
      <c r="TVQ23" s="877"/>
      <c r="TVR23" s="877"/>
      <c r="TVS23" s="877"/>
      <c r="TVT23" s="877"/>
      <c r="TVU23" s="877"/>
      <c r="TVV23" s="877"/>
      <c r="TVW23" s="877"/>
      <c r="TVX23" s="877"/>
      <c r="TVY23" s="877"/>
      <c r="TVZ23" s="877"/>
      <c r="TWA23" s="877"/>
      <c r="TWB23" s="877"/>
      <c r="TWC23" s="877"/>
      <c r="TWD23" s="877"/>
      <c r="TWE23" s="877"/>
      <c r="TWF23" s="877"/>
      <c r="TWG23" s="877"/>
      <c r="TWH23" s="877"/>
      <c r="TWI23" s="877"/>
      <c r="TWJ23" s="877"/>
      <c r="TWK23" s="877"/>
      <c r="TWL23" s="877"/>
      <c r="TWM23" s="877"/>
      <c r="TWN23" s="877"/>
      <c r="TWO23" s="877"/>
      <c r="TWP23" s="877"/>
      <c r="TWQ23" s="877"/>
      <c r="TWR23" s="877"/>
      <c r="TWS23" s="877"/>
      <c r="TWT23" s="877"/>
      <c r="TWU23" s="877"/>
      <c r="TWV23" s="877"/>
      <c r="TWW23" s="877"/>
      <c r="TWX23" s="877"/>
      <c r="TWY23" s="877"/>
      <c r="TWZ23" s="877"/>
      <c r="TXA23" s="877"/>
      <c r="TXB23" s="877"/>
      <c r="TXC23" s="877"/>
      <c r="TXD23" s="877"/>
      <c r="TXE23" s="877"/>
      <c r="TXF23" s="877"/>
      <c r="TXG23" s="877"/>
      <c r="TXH23" s="877"/>
      <c r="TXI23" s="877"/>
      <c r="TXJ23" s="877"/>
      <c r="TXK23" s="877"/>
      <c r="TXL23" s="877"/>
      <c r="TXM23" s="877"/>
      <c r="TXN23" s="877"/>
      <c r="TXO23" s="877"/>
      <c r="TXP23" s="877"/>
      <c r="TXQ23" s="877"/>
      <c r="TXR23" s="877"/>
      <c r="TXS23" s="877"/>
      <c r="TXT23" s="877"/>
      <c r="TXU23" s="877"/>
      <c r="TXV23" s="877"/>
      <c r="TXW23" s="877"/>
      <c r="TXX23" s="877"/>
      <c r="TXY23" s="877"/>
      <c r="TXZ23" s="877"/>
      <c r="TYA23" s="877"/>
      <c r="TYB23" s="877"/>
      <c r="TYC23" s="877"/>
      <c r="TYD23" s="877"/>
      <c r="TYE23" s="877"/>
      <c r="TYF23" s="877"/>
      <c r="TYG23" s="877"/>
      <c r="TYH23" s="877"/>
      <c r="TYI23" s="877"/>
      <c r="TYJ23" s="877"/>
      <c r="TYK23" s="877"/>
      <c r="TYL23" s="877"/>
      <c r="TYM23" s="877"/>
      <c r="TYN23" s="877"/>
      <c r="TYO23" s="877"/>
      <c r="TYP23" s="877"/>
      <c r="TYQ23" s="877"/>
      <c r="TYR23" s="877"/>
      <c r="TYS23" s="877"/>
      <c r="TYT23" s="877"/>
      <c r="TYU23" s="877"/>
      <c r="TYV23" s="877"/>
      <c r="TYW23" s="877"/>
      <c r="TYX23" s="877"/>
      <c r="TYY23" s="877"/>
      <c r="TYZ23" s="877"/>
      <c r="TZA23" s="877"/>
      <c r="TZB23" s="877"/>
      <c r="TZC23" s="877"/>
      <c r="TZD23" s="877"/>
      <c r="TZE23" s="877"/>
      <c r="TZF23" s="877"/>
      <c r="TZG23" s="877"/>
      <c r="TZH23" s="877"/>
      <c r="TZI23" s="877"/>
      <c r="TZJ23" s="877"/>
      <c r="TZK23" s="877"/>
      <c r="TZL23" s="877"/>
      <c r="TZM23" s="877"/>
      <c r="TZN23" s="877"/>
      <c r="TZO23" s="877"/>
      <c r="TZP23" s="877"/>
      <c r="TZQ23" s="877"/>
      <c r="TZR23" s="877"/>
      <c r="TZS23" s="877"/>
      <c r="TZT23" s="877"/>
      <c r="TZU23" s="877"/>
      <c r="TZV23" s="877"/>
      <c r="TZW23" s="877"/>
      <c r="TZX23" s="877"/>
      <c r="TZY23" s="877"/>
      <c r="TZZ23" s="877"/>
      <c r="UAA23" s="877"/>
      <c r="UAB23" s="877"/>
      <c r="UAC23" s="877"/>
      <c r="UAD23" s="877"/>
      <c r="UAE23" s="877"/>
      <c r="UAF23" s="877"/>
      <c r="UAG23" s="877"/>
      <c r="UAH23" s="877"/>
      <c r="UAI23" s="877"/>
      <c r="UAJ23" s="877"/>
      <c r="UAK23" s="877"/>
      <c r="UAL23" s="877"/>
      <c r="UAM23" s="877"/>
      <c r="UAN23" s="877"/>
      <c r="UAO23" s="877"/>
      <c r="UAP23" s="877"/>
      <c r="UAQ23" s="877"/>
      <c r="UAR23" s="877"/>
      <c r="UAS23" s="877"/>
      <c r="UAT23" s="877"/>
      <c r="UAU23" s="877"/>
      <c r="UAV23" s="877"/>
      <c r="UAW23" s="877"/>
      <c r="UAX23" s="877"/>
      <c r="UAY23" s="877"/>
      <c r="UAZ23" s="877"/>
      <c r="UBA23" s="877"/>
      <c r="UBB23" s="877"/>
      <c r="UBC23" s="877"/>
      <c r="UBD23" s="877"/>
      <c r="UBE23" s="877"/>
      <c r="UBF23" s="877"/>
      <c r="UBG23" s="877"/>
      <c r="UBH23" s="877"/>
      <c r="UBI23" s="877"/>
      <c r="UBJ23" s="877"/>
      <c r="UBK23" s="877"/>
      <c r="UBL23" s="877"/>
      <c r="UBM23" s="877"/>
      <c r="UBN23" s="877"/>
      <c r="UBO23" s="877"/>
      <c r="UBP23" s="877"/>
      <c r="UBQ23" s="877"/>
      <c r="UBR23" s="877"/>
      <c r="UBS23" s="877"/>
      <c r="UBT23" s="877"/>
      <c r="UBU23" s="877"/>
      <c r="UBV23" s="877"/>
      <c r="UBW23" s="877"/>
      <c r="UBX23" s="877"/>
      <c r="UBY23" s="877"/>
      <c r="UBZ23" s="877"/>
      <c r="UCA23" s="877"/>
      <c r="UCB23" s="877"/>
      <c r="UCC23" s="877"/>
      <c r="UCD23" s="877"/>
      <c r="UCE23" s="877"/>
      <c r="UCF23" s="877"/>
      <c r="UCG23" s="877"/>
      <c r="UCH23" s="877"/>
      <c r="UCI23" s="877"/>
      <c r="UCJ23" s="877"/>
      <c r="UCK23" s="877"/>
      <c r="UCL23" s="877"/>
      <c r="UCM23" s="877"/>
      <c r="UCN23" s="877"/>
      <c r="UCO23" s="877"/>
      <c r="UCP23" s="877"/>
      <c r="UCQ23" s="877"/>
      <c r="UCR23" s="877"/>
      <c r="UCS23" s="877"/>
      <c r="UCT23" s="877"/>
      <c r="UCU23" s="877"/>
      <c r="UCV23" s="877"/>
      <c r="UCW23" s="877"/>
      <c r="UCX23" s="877"/>
      <c r="UCY23" s="877"/>
      <c r="UCZ23" s="877"/>
      <c r="UDA23" s="877"/>
      <c r="UDB23" s="877"/>
      <c r="UDC23" s="877"/>
      <c r="UDD23" s="877"/>
      <c r="UDE23" s="877"/>
      <c r="UDF23" s="877"/>
      <c r="UDG23" s="877"/>
      <c r="UDH23" s="877"/>
      <c r="UDI23" s="877"/>
      <c r="UDJ23" s="877"/>
      <c r="UDK23" s="877"/>
      <c r="UDL23" s="877"/>
      <c r="UDM23" s="877"/>
      <c r="UDN23" s="877"/>
      <c r="UDO23" s="877"/>
      <c r="UDP23" s="877"/>
      <c r="UDQ23" s="877"/>
      <c r="UDR23" s="877"/>
      <c r="UDS23" s="877"/>
      <c r="UDT23" s="877"/>
      <c r="UDU23" s="877"/>
      <c r="UDV23" s="877"/>
      <c r="UDW23" s="877"/>
      <c r="UDX23" s="877"/>
      <c r="UDY23" s="877"/>
      <c r="UDZ23" s="877"/>
      <c r="UEA23" s="877"/>
      <c r="UEB23" s="877"/>
      <c r="UEC23" s="877"/>
      <c r="UED23" s="877"/>
      <c r="UEE23" s="877"/>
      <c r="UEF23" s="877"/>
      <c r="UEG23" s="877"/>
      <c r="UEH23" s="877"/>
      <c r="UEI23" s="877"/>
      <c r="UEJ23" s="877"/>
      <c r="UEK23" s="877"/>
      <c r="UEL23" s="877"/>
      <c r="UEM23" s="877"/>
      <c r="UEN23" s="877"/>
      <c r="UEO23" s="877"/>
      <c r="UEP23" s="877"/>
      <c r="UEQ23" s="877"/>
      <c r="UER23" s="877"/>
      <c r="UES23" s="877"/>
      <c r="UET23" s="877"/>
      <c r="UEU23" s="877"/>
      <c r="UEV23" s="877"/>
      <c r="UEW23" s="877"/>
      <c r="UEX23" s="877"/>
      <c r="UEY23" s="877"/>
      <c r="UEZ23" s="877"/>
      <c r="UFA23" s="877"/>
      <c r="UFB23" s="877"/>
      <c r="UFC23" s="877"/>
      <c r="UFD23" s="877"/>
      <c r="UFE23" s="877"/>
      <c r="UFF23" s="877"/>
      <c r="UFG23" s="877"/>
      <c r="UFH23" s="877"/>
      <c r="UFI23" s="877"/>
      <c r="UFJ23" s="877"/>
      <c r="UFK23" s="877"/>
      <c r="UFL23" s="877"/>
      <c r="UFM23" s="877"/>
      <c r="UFN23" s="877"/>
      <c r="UFO23" s="877"/>
      <c r="UFP23" s="877"/>
      <c r="UFQ23" s="877"/>
      <c r="UFR23" s="877"/>
      <c r="UFS23" s="877"/>
      <c r="UFT23" s="877"/>
      <c r="UFU23" s="877"/>
      <c r="UFV23" s="877"/>
      <c r="UFW23" s="877"/>
      <c r="UFX23" s="877"/>
      <c r="UFY23" s="877"/>
      <c r="UFZ23" s="877"/>
      <c r="UGA23" s="877"/>
      <c r="UGB23" s="877"/>
      <c r="UGC23" s="877"/>
      <c r="UGD23" s="877"/>
      <c r="UGE23" s="877"/>
      <c r="UGF23" s="877"/>
      <c r="UGG23" s="877"/>
      <c r="UGH23" s="877"/>
      <c r="UGI23" s="877"/>
      <c r="UGJ23" s="877"/>
      <c r="UGK23" s="877"/>
      <c r="UGL23" s="877"/>
      <c r="UGM23" s="877"/>
      <c r="UGN23" s="877"/>
      <c r="UGO23" s="877"/>
      <c r="UGP23" s="877"/>
      <c r="UGQ23" s="877"/>
      <c r="UGR23" s="877"/>
      <c r="UGS23" s="877"/>
      <c r="UGT23" s="877"/>
      <c r="UGU23" s="877"/>
      <c r="UGV23" s="877"/>
      <c r="UGW23" s="877"/>
      <c r="UGX23" s="877"/>
      <c r="UGY23" s="877"/>
      <c r="UGZ23" s="877"/>
      <c r="UHA23" s="877"/>
      <c r="UHB23" s="877"/>
      <c r="UHC23" s="877"/>
      <c r="UHD23" s="877"/>
      <c r="UHE23" s="877"/>
      <c r="UHF23" s="877"/>
      <c r="UHG23" s="877"/>
      <c r="UHH23" s="877"/>
      <c r="UHI23" s="877"/>
      <c r="UHJ23" s="877"/>
      <c r="UHK23" s="877"/>
      <c r="UHL23" s="877"/>
      <c r="UHM23" s="877"/>
      <c r="UHN23" s="877"/>
      <c r="UHO23" s="877"/>
      <c r="UHP23" s="877"/>
      <c r="UHQ23" s="877"/>
      <c r="UHR23" s="877"/>
      <c r="UHS23" s="877"/>
      <c r="UHT23" s="877"/>
      <c r="UHU23" s="877"/>
      <c r="UHV23" s="877"/>
      <c r="UHW23" s="877"/>
      <c r="UHX23" s="877"/>
      <c r="UHY23" s="877"/>
      <c r="UHZ23" s="877"/>
      <c r="UIA23" s="877"/>
      <c r="UIB23" s="877"/>
      <c r="UIC23" s="877"/>
      <c r="UID23" s="877"/>
      <c r="UIE23" s="877"/>
      <c r="UIF23" s="877"/>
      <c r="UIG23" s="877"/>
      <c r="UIH23" s="877"/>
      <c r="UII23" s="877"/>
      <c r="UIJ23" s="877"/>
      <c r="UIK23" s="877"/>
      <c r="UIL23" s="877"/>
      <c r="UIM23" s="877"/>
      <c r="UIN23" s="877"/>
      <c r="UIO23" s="877"/>
      <c r="UIP23" s="877"/>
      <c r="UIQ23" s="877"/>
      <c r="UIR23" s="877"/>
      <c r="UIS23" s="877"/>
      <c r="UIT23" s="877"/>
      <c r="UIU23" s="877"/>
      <c r="UIV23" s="877"/>
      <c r="UIW23" s="877"/>
      <c r="UIX23" s="877"/>
      <c r="UIY23" s="877"/>
      <c r="UIZ23" s="877"/>
      <c r="UJA23" s="877"/>
      <c r="UJB23" s="877"/>
      <c r="UJC23" s="877"/>
      <c r="UJD23" s="877"/>
      <c r="UJE23" s="877"/>
      <c r="UJF23" s="877"/>
      <c r="UJG23" s="877"/>
      <c r="UJH23" s="877"/>
      <c r="UJI23" s="877"/>
      <c r="UJJ23" s="877"/>
      <c r="UJK23" s="877"/>
      <c r="UJL23" s="877"/>
      <c r="UJM23" s="877"/>
      <c r="UJN23" s="877"/>
      <c r="UJO23" s="877"/>
      <c r="UJP23" s="877"/>
      <c r="UJQ23" s="877"/>
      <c r="UJR23" s="877"/>
      <c r="UJS23" s="877"/>
      <c r="UJT23" s="877"/>
      <c r="UJU23" s="877"/>
      <c r="UJV23" s="877"/>
      <c r="UJW23" s="877"/>
      <c r="UJX23" s="877"/>
      <c r="UJY23" s="877"/>
      <c r="UJZ23" s="877"/>
      <c r="UKA23" s="877"/>
      <c r="UKB23" s="877"/>
      <c r="UKC23" s="877"/>
      <c r="UKD23" s="877"/>
      <c r="UKE23" s="877"/>
      <c r="UKF23" s="877"/>
      <c r="UKG23" s="877"/>
      <c r="UKH23" s="877"/>
      <c r="UKI23" s="877"/>
      <c r="UKJ23" s="877"/>
      <c r="UKK23" s="877"/>
      <c r="UKL23" s="877"/>
      <c r="UKM23" s="877"/>
      <c r="UKN23" s="877"/>
      <c r="UKO23" s="877"/>
      <c r="UKP23" s="877"/>
      <c r="UKQ23" s="877"/>
      <c r="UKR23" s="877"/>
      <c r="UKS23" s="877"/>
      <c r="UKT23" s="877"/>
      <c r="UKU23" s="877"/>
      <c r="UKV23" s="877"/>
      <c r="UKW23" s="877"/>
      <c r="UKX23" s="877"/>
      <c r="UKY23" s="877"/>
      <c r="UKZ23" s="877"/>
      <c r="ULA23" s="877"/>
      <c r="ULB23" s="877"/>
      <c r="ULC23" s="877"/>
      <c r="ULD23" s="877"/>
      <c r="ULE23" s="877"/>
      <c r="ULF23" s="877"/>
      <c r="ULG23" s="877"/>
      <c r="ULH23" s="877"/>
      <c r="ULI23" s="877"/>
      <c r="ULJ23" s="877"/>
      <c r="ULK23" s="877"/>
      <c r="ULL23" s="877"/>
      <c r="ULM23" s="877"/>
      <c r="ULN23" s="877"/>
      <c r="ULO23" s="877"/>
      <c r="ULP23" s="877"/>
      <c r="ULQ23" s="877"/>
      <c r="ULR23" s="877"/>
      <c r="ULS23" s="877"/>
      <c r="ULT23" s="877"/>
      <c r="ULU23" s="877"/>
      <c r="ULV23" s="877"/>
      <c r="ULW23" s="877"/>
      <c r="ULX23" s="877"/>
      <c r="ULY23" s="877"/>
      <c r="ULZ23" s="877"/>
      <c r="UMA23" s="877"/>
      <c r="UMB23" s="877"/>
      <c r="UMC23" s="877"/>
      <c r="UMD23" s="877"/>
      <c r="UME23" s="877"/>
      <c r="UMF23" s="877"/>
      <c r="UMG23" s="877"/>
      <c r="UMH23" s="877"/>
      <c r="UMI23" s="877"/>
      <c r="UMJ23" s="877"/>
      <c r="UMK23" s="877"/>
      <c r="UML23" s="877"/>
      <c r="UMM23" s="877"/>
      <c r="UMN23" s="877"/>
      <c r="UMO23" s="877"/>
      <c r="UMP23" s="877"/>
      <c r="UMQ23" s="877"/>
      <c r="UMR23" s="877"/>
      <c r="UMS23" s="877"/>
      <c r="UMT23" s="877"/>
      <c r="UMU23" s="877"/>
      <c r="UMV23" s="877"/>
      <c r="UMW23" s="877"/>
      <c r="UMX23" s="877"/>
      <c r="UMY23" s="877"/>
      <c r="UMZ23" s="877"/>
      <c r="UNA23" s="877"/>
      <c r="UNB23" s="877"/>
      <c r="UNC23" s="877"/>
      <c r="UND23" s="877"/>
      <c r="UNE23" s="877"/>
      <c r="UNF23" s="877"/>
      <c r="UNG23" s="877"/>
      <c r="UNH23" s="877"/>
      <c r="UNI23" s="877"/>
      <c r="UNJ23" s="877"/>
      <c r="UNK23" s="877"/>
      <c r="UNL23" s="877"/>
      <c r="UNM23" s="877"/>
      <c r="UNN23" s="877"/>
      <c r="UNO23" s="877"/>
      <c r="UNP23" s="877"/>
      <c r="UNQ23" s="877"/>
      <c r="UNR23" s="877"/>
      <c r="UNS23" s="877"/>
      <c r="UNT23" s="877"/>
      <c r="UNU23" s="877"/>
      <c r="UNV23" s="877"/>
      <c r="UNW23" s="877"/>
      <c r="UNX23" s="877"/>
      <c r="UNY23" s="877"/>
      <c r="UNZ23" s="877"/>
      <c r="UOA23" s="877"/>
      <c r="UOB23" s="877"/>
      <c r="UOC23" s="877"/>
      <c r="UOD23" s="877"/>
      <c r="UOE23" s="877"/>
      <c r="UOF23" s="877"/>
      <c r="UOG23" s="877"/>
      <c r="UOH23" s="877"/>
      <c r="UOI23" s="877"/>
      <c r="UOJ23" s="877"/>
      <c r="UOK23" s="877"/>
      <c r="UOL23" s="877"/>
      <c r="UOM23" s="877"/>
      <c r="UON23" s="877"/>
      <c r="UOO23" s="877"/>
      <c r="UOP23" s="877"/>
      <c r="UOQ23" s="877"/>
      <c r="UOR23" s="877"/>
      <c r="UOS23" s="877"/>
      <c r="UOT23" s="877"/>
      <c r="UOU23" s="877"/>
      <c r="UOV23" s="877"/>
      <c r="UOW23" s="877"/>
      <c r="UOX23" s="877"/>
      <c r="UOY23" s="877"/>
      <c r="UOZ23" s="877"/>
      <c r="UPA23" s="877"/>
      <c r="UPB23" s="877"/>
      <c r="UPC23" s="877"/>
      <c r="UPD23" s="877"/>
      <c r="UPE23" s="877"/>
      <c r="UPF23" s="877"/>
      <c r="UPG23" s="877"/>
      <c r="UPH23" s="877"/>
      <c r="UPI23" s="877"/>
      <c r="UPJ23" s="877"/>
      <c r="UPK23" s="877"/>
      <c r="UPL23" s="877"/>
      <c r="UPM23" s="877"/>
      <c r="UPN23" s="877"/>
      <c r="UPO23" s="877"/>
      <c r="UPP23" s="877"/>
      <c r="UPQ23" s="877"/>
      <c r="UPR23" s="877"/>
      <c r="UPS23" s="877"/>
      <c r="UPT23" s="877"/>
      <c r="UPU23" s="877"/>
      <c r="UPV23" s="877"/>
      <c r="UPW23" s="877"/>
      <c r="UPX23" s="877"/>
      <c r="UPY23" s="877"/>
      <c r="UPZ23" s="877"/>
      <c r="UQA23" s="877"/>
      <c r="UQB23" s="877"/>
      <c r="UQC23" s="877"/>
      <c r="UQD23" s="877"/>
      <c r="UQE23" s="877"/>
      <c r="UQF23" s="877"/>
      <c r="UQG23" s="877"/>
      <c r="UQH23" s="877"/>
      <c r="UQI23" s="877"/>
      <c r="UQJ23" s="877"/>
      <c r="UQK23" s="877"/>
      <c r="UQL23" s="877"/>
      <c r="UQM23" s="877"/>
      <c r="UQN23" s="877"/>
      <c r="UQO23" s="877"/>
      <c r="UQP23" s="877"/>
      <c r="UQQ23" s="877"/>
      <c r="UQR23" s="877"/>
      <c r="UQS23" s="877"/>
      <c r="UQT23" s="877"/>
      <c r="UQU23" s="877"/>
      <c r="UQV23" s="877"/>
      <c r="UQW23" s="877"/>
      <c r="UQX23" s="877"/>
      <c r="UQY23" s="877"/>
      <c r="UQZ23" s="877"/>
      <c r="URA23" s="877"/>
      <c r="URB23" s="877"/>
      <c r="URC23" s="877"/>
      <c r="URD23" s="877"/>
      <c r="URE23" s="877"/>
      <c r="URF23" s="877"/>
      <c r="URG23" s="877"/>
      <c r="URH23" s="877"/>
      <c r="URI23" s="877"/>
      <c r="URJ23" s="877"/>
      <c r="URK23" s="877"/>
      <c r="URL23" s="877"/>
      <c r="URM23" s="877"/>
      <c r="URN23" s="877"/>
      <c r="URO23" s="877"/>
      <c r="URP23" s="877"/>
      <c r="URQ23" s="877"/>
      <c r="URR23" s="877"/>
      <c r="URS23" s="877"/>
      <c r="URT23" s="877"/>
      <c r="URU23" s="877"/>
      <c r="URV23" s="877"/>
      <c r="URW23" s="877"/>
      <c r="URX23" s="877"/>
      <c r="URY23" s="877"/>
      <c r="URZ23" s="877"/>
      <c r="USA23" s="877"/>
      <c r="USB23" s="877"/>
      <c r="USC23" s="877"/>
      <c r="USD23" s="877"/>
      <c r="USE23" s="877"/>
      <c r="USF23" s="877"/>
      <c r="USG23" s="877"/>
      <c r="USH23" s="877"/>
      <c r="USI23" s="877"/>
      <c r="USJ23" s="877"/>
      <c r="USK23" s="877"/>
      <c r="USL23" s="877"/>
      <c r="USM23" s="877"/>
      <c r="USN23" s="877"/>
      <c r="USO23" s="877"/>
      <c r="USP23" s="877"/>
      <c r="USQ23" s="877"/>
      <c r="USR23" s="877"/>
      <c r="USS23" s="877"/>
      <c r="UST23" s="877"/>
      <c r="USU23" s="877"/>
      <c r="USV23" s="877"/>
      <c r="USW23" s="877"/>
      <c r="USX23" s="877"/>
      <c r="USY23" s="877"/>
      <c r="USZ23" s="877"/>
      <c r="UTA23" s="877"/>
      <c r="UTB23" s="877"/>
      <c r="UTC23" s="877"/>
      <c r="UTD23" s="877"/>
      <c r="UTE23" s="877"/>
      <c r="UTF23" s="877"/>
      <c r="UTG23" s="877"/>
      <c r="UTH23" s="877"/>
      <c r="UTI23" s="877"/>
      <c r="UTJ23" s="877"/>
      <c r="UTK23" s="877"/>
      <c r="UTL23" s="877"/>
      <c r="UTM23" s="877"/>
      <c r="UTN23" s="877"/>
      <c r="UTO23" s="877"/>
      <c r="UTP23" s="877"/>
      <c r="UTQ23" s="877"/>
      <c r="UTR23" s="877"/>
      <c r="UTS23" s="877"/>
      <c r="UTT23" s="877"/>
      <c r="UTU23" s="877"/>
      <c r="UTV23" s="877"/>
      <c r="UTW23" s="877"/>
      <c r="UTX23" s="877"/>
      <c r="UTY23" s="877"/>
      <c r="UTZ23" s="877"/>
      <c r="UUA23" s="877"/>
      <c r="UUB23" s="877"/>
      <c r="UUC23" s="877"/>
      <c r="UUD23" s="877"/>
      <c r="UUE23" s="877"/>
      <c r="UUF23" s="877"/>
      <c r="UUG23" s="877"/>
      <c r="UUH23" s="877"/>
      <c r="UUI23" s="877"/>
      <c r="UUJ23" s="877"/>
      <c r="UUK23" s="877"/>
      <c r="UUL23" s="877"/>
      <c r="UUM23" s="877"/>
      <c r="UUN23" s="877"/>
      <c r="UUO23" s="877"/>
      <c r="UUP23" s="877"/>
      <c r="UUQ23" s="877"/>
      <c r="UUR23" s="877"/>
      <c r="UUS23" s="877"/>
      <c r="UUT23" s="877"/>
      <c r="UUU23" s="877"/>
      <c r="UUV23" s="877"/>
      <c r="UUW23" s="877"/>
      <c r="UUX23" s="877"/>
      <c r="UUY23" s="877"/>
      <c r="UUZ23" s="877"/>
      <c r="UVA23" s="877"/>
      <c r="UVB23" s="877"/>
      <c r="UVC23" s="877"/>
      <c r="UVD23" s="877"/>
      <c r="UVE23" s="877"/>
      <c r="UVF23" s="877"/>
      <c r="UVG23" s="877"/>
      <c r="UVH23" s="877"/>
      <c r="UVI23" s="877"/>
      <c r="UVJ23" s="877"/>
      <c r="UVK23" s="877"/>
      <c r="UVL23" s="877"/>
      <c r="UVM23" s="877"/>
      <c r="UVN23" s="877"/>
      <c r="UVO23" s="877"/>
      <c r="UVP23" s="877"/>
      <c r="UVQ23" s="877"/>
      <c r="UVR23" s="877"/>
      <c r="UVS23" s="877"/>
      <c r="UVT23" s="877"/>
      <c r="UVU23" s="877"/>
      <c r="UVV23" s="877"/>
      <c r="UVW23" s="877"/>
      <c r="UVX23" s="877"/>
      <c r="UVY23" s="877"/>
      <c r="UVZ23" s="877"/>
      <c r="UWA23" s="877"/>
      <c r="UWB23" s="877"/>
      <c r="UWC23" s="877"/>
      <c r="UWD23" s="877"/>
      <c r="UWE23" s="877"/>
      <c r="UWF23" s="877"/>
      <c r="UWG23" s="877"/>
      <c r="UWH23" s="877"/>
      <c r="UWI23" s="877"/>
      <c r="UWJ23" s="877"/>
      <c r="UWK23" s="877"/>
      <c r="UWL23" s="877"/>
      <c r="UWM23" s="877"/>
      <c r="UWN23" s="877"/>
      <c r="UWO23" s="877"/>
      <c r="UWP23" s="877"/>
      <c r="UWQ23" s="877"/>
      <c r="UWR23" s="877"/>
      <c r="UWS23" s="877"/>
      <c r="UWT23" s="877"/>
      <c r="UWU23" s="877"/>
      <c r="UWV23" s="877"/>
      <c r="UWW23" s="877"/>
      <c r="UWX23" s="877"/>
      <c r="UWY23" s="877"/>
      <c r="UWZ23" s="877"/>
      <c r="UXA23" s="877"/>
      <c r="UXB23" s="877"/>
      <c r="UXC23" s="877"/>
      <c r="UXD23" s="877"/>
      <c r="UXE23" s="877"/>
      <c r="UXF23" s="877"/>
      <c r="UXG23" s="877"/>
      <c r="UXH23" s="877"/>
      <c r="UXI23" s="877"/>
      <c r="UXJ23" s="877"/>
      <c r="UXK23" s="877"/>
      <c r="UXL23" s="877"/>
      <c r="UXM23" s="877"/>
      <c r="UXN23" s="877"/>
      <c r="UXO23" s="877"/>
      <c r="UXP23" s="877"/>
      <c r="UXQ23" s="877"/>
      <c r="UXR23" s="877"/>
      <c r="UXS23" s="877"/>
      <c r="UXT23" s="877"/>
      <c r="UXU23" s="877"/>
      <c r="UXV23" s="877"/>
      <c r="UXW23" s="877"/>
      <c r="UXX23" s="877"/>
      <c r="UXY23" s="877"/>
      <c r="UXZ23" s="877"/>
      <c r="UYA23" s="877"/>
      <c r="UYB23" s="877"/>
      <c r="UYC23" s="877"/>
      <c r="UYD23" s="877"/>
      <c r="UYE23" s="877"/>
      <c r="UYF23" s="877"/>
      <c r="UYG23" s="877"/>
      <c r="UYH23" s="877"/>
      <c r="UYI23" s="877"/>
      <c r="UYJ23" s="877"/>
      <c r="UYK23" s="877"/>
      <c r="UYL23" s="877"/>
      <c r="UYM23" s="877"/>
      <c r="UYN23" s="877"/>
      <c r="UYO23" s="877"/>
      <c r="UYP23" s="877"/>
      <c r="UYQ23" s="877"/>
      <c r="UYR23" s="877"/>
      <c r="UYS23" s="877"/>
      <c r="UYT23" s="877"/>
      <c r="UYU23" s="877"/>
      <c r="UYV23" s="877"/>
      <c r="UYW23" s="877"/>
      <c r="UYX23" s="877"/>
      <c r="UYY23" s="877"/>
      <c r="UYZ23" s="877"/>
      <c r="UZA23" s="877"/>
      <c r="UZB23" s="877"/>
      <c r="UZC23" s="877"/>
      <c r="UZD23" s="877"/>
      <c r="UZE23" s="877"/>
      <c r="UZF23" s="877"/>
      <c r="UZG23" s="877"/>
      <c r="UZH23" s="877"/>
      <c r="UZI23" s="877"/>
      <c r="UZJ23" s="877"/>
      <c r="UZK23" s="877"/>
      <c r="UZL23" s="877"/>
      <c r="UZM23" s="877"/>
      <c r="UZN23" s="877"/>
      <c r="UZO23" s="877"/>
      <c r="UZP23" s="877"/>
      <c r="UZQ23" s="877"/>
      <c r="UZR23" s="877"/>
      <c r="UZS23" s="877"/>
      <c r="UZT23" s="877"/>
      <c r="UZU23" s="877"/>
      <c r="UZV23" s="877"/>
      <c r="UZW23" s="877"/>
      <c r="UZX23" s="877"/>
      <c r="UZY23" s="877"/>
      <c r="UZZ23" s="877"/>
      <c r="VAA23" s="877"/>
      <c r="VAB23" s="877"/>
      <c r="VAC23" s="877"/>
      <c r="VAD23" s="877"/>
      <c r="VAE23" s="877"/>
      <c r="VAF23" s="877"/>
      <c r="VAG23" s="877"/>
      <c r="VAH23" s="877"/>
      <c r="VAI23" s="877"/>
      <c r="VAJ23" s="877"/>
      <c r="VAK23" s="877"/>
      <c r="VAL23" s="877"/>
      <c r="VAM23" s="877"/>
      <c r="VAN23" s="877"/>
      <c r="VAO23" s="877"/>
      <c r="VAP23" s="877"/>
      <c r="VAQ23" s="877"/>
      <c r="VAR23" s="877"/>
      <c r="VAS23" s="877"/>
      <c r="VAT23" s="877"/>
      <c r="VAU23" s="877"/>
      <c r="VAV23" s="877"/>
      <c r="VAW23" s="877"/>
      <c r="VAX23" s="877"/>
      <c r="VAY23" s="877"/>
      <c r="VAZ23" s="877"/>
      <c r="VBA23" s="877"/>
      <c r="VBB23" s="877"/>
      <c r="VBC23" s="877"/>
      <c r="VBD23" s="877"/>
      <c r="VBE23" s="877"/>
      <c r="VBF23" s="877"/>
      <c r="VBG23" s="877"/>
      <c r="VBH23" s="877"/>
      <c r="VBI23" s="877"/>
      <c r="VBJ23" s="877"/>
      <c r="VBK23" s="877"/>
      <c r="VBL23" s="877"/>
      <c r="VBM23" s="877"/>
      <c r="VBN23" s="877"/>
      <c r="VBO23" s="877"/>
      <c r="VBP23" s="877"/>
      <c r="VBQ23" s="877"/>
      <c r="VBR23" s="877"/>
      <c r="VBS23" s="877"/>
      <c r="VBT23" s="877"/>
      <c r="VBU23" s="877"/>
      <c r="VBV23" s="877"/>
      <c r="VBW23" s="877"/>
      <c r="VBX23" s="877"/>
      <c r="VBY23" s="877"/>
      <c r="VBZ23" s="877"/>
      <c r="VCA23" s="877"/>
      <c r="VCB23" s="877"/>
      <c r="VCC23" s="877"/>
      <c r="VCD23" s="877"/>
      <c r="VCE23" s="877"/>
      <c r="VCF23" s="877"/>
      <c r="VCG23" s="877"/>
      <c r="VCH23" s="877"/>
      <c r="VCI23" s="877"/>
      <c r="VCJ23" s="877"/>
      <c r="VCK23" s="877"/>
      <c r="VCL23" s="877"/>
      <c r="VCM23" s="877"/>
      <c r="VCN23" s="877"/>
      <c r="VCO23" s="877"/>
      <c r="VCP23" s="877"/>
      <c r="VCQ23" s="877"/>
      <c r="VCR23" s="877"/>
      <c r="VCS23" s="877"/>
      <c r="VCT23" s="877"/>
      <c r="VCU23" s="877"/>
      <c r="VCV23" s="877"/>
      <c r="VCW23" s="877"/>
      <c r="VCX23" s="877"/>
      <c r="VCY23" s="877"/>
      <c r="VCZ23" s="877"/>
      <c r="VDA23" s="877"/>
      <c r="VDB23" s="877"/>
      <c r="VDC23" s="877"/>
      <c r="VDD23" s="877"/>
      <c r="VDE23" s="877"/>
      <c r="VDF23" s="877"/>
      <c r="VDG23" s="877"/>
      <c r="VDH23" s="877"/>
      <c r="VDI23" s="877"/>
      <c r="VDJ23" s="877"/>
      <c r="VDK23" s="877"/>
      <c r="VDL23" s="877"/>
      <c r="VDM23" s="877"/>
      <c r="VDN23" s="877"/>
      <c r="VDO23" s="877"/>
      <c r="VDP23" s="877"/>
      <c r="VDQ23" s="877"/>
      <c r="VDR23" s="877"/>
      <c r="VDS23" s="877"/>
      <c r="VDT23" s="877"/>
      <c r="VDU23" s="877"/>
      <c r="VDV23" s="877"/>
      <c r="VDW23" s="877"/>
      <c r="VDX23" s="877"/>
      <c r="VDY23" s="877"/>
      <c r="VDZ23" s="877"/>
      <c r="VEA23" s="877"/>
      <c r="VEB23" s="877"/>
      <c r="VEC23" s="877"/>
      <c r="VED23" s="877"/>
      <c r="VEE23" s="877"/>
      <c r="VEF23" s="877"/>
      <c r="VEG23" s="877"/>
      <c r="VEH23" s="877"/>
      <c r="VEI23" s="877"/>
      <c r="VEJ23" s="877"/>
      <c r="VEK23" s="877"/>
      <c r="VEL23" s="877"/>
      <c r="VEM23" s="877"/>
      <c r="VEN23" s="877"/>
      <c r="VEO23" s="877"/>
      <c r="VEP23" s="877"/>
      <c r="VEQ23" s="877"/>
      <c r="VER23" s="877"/>
      <c r="VES23" s="877"/>
      <c r="VET23" s="877"/>
      <c r="VEU23" s="877"/>
      <c r="VEV23" s="877"/>
      <c r="VEW23" s="877"/>
      <c r="VEX23" s="877"/>
      <c r="VEY23" s="877"/>
      <c r="VEZ23" s="877"/>
      <c r="VFA23" s="877"/>
      <c r="VFB23" s="877"/>
      <c r="VFC23" s="877"/>
      <c r="VFD23" s="877"/>
      <c r="VFE23" s="877"/>
      <c r="VFF23" s="877"/>
      <c r="VFG23" s="877"/>
      <c r="VFH23" s="877"/>
      <c r="VFI23" s="877"/>
      <c r="VFJ23" s="877"/>
      <c r="VFK23" s="877"/>
      <c r="VFL23" s="877"/>
      <c r="VFM23" s="877"/>
      <c r="VFN23" s="877"/>
      <c r="VFO23" s="877"/>
      <c r="VFP23" s="877"/>
      <c r="VFQ23" s="877"/>
      <c r="VFR23" s="877"/>
      <c r="VFS23" s="877"/>
      <c r="VFT23" s="877"/>
      <c r="VFU23" s="877"/>
      <c r="VFV23" s="877"/>
      <c r="VFW23" s="877"/>
      <c r="VFX23" s="877"/>
      <c r="VFY23" s="877"/>
      <c r="VFZ23" s="877"/>
      <c r="VGA23" s="877"/>
      <c r="VGB23" s="877"/>
      <c r="VGC23" s="877"/>
      <c r="VGD23" s="877"/>
      <c r="VGE23" s="877"/>
      <c r="VGF23" s="877"/>
      <c r="VGG23" s="877"/>
      <c r="VGH23" s="877"/>
      <c r="VGI23" s="877"/>
      <c r="VGJ23" s="877"/>
      <c r="VGK23" s="877"/>
      <c r="VGL23" s="877"/>
      <c r="VGM23" s="877"/>
      <c r="VGN23" s="877"/>
      <c r="VGO23" s="877"/>
      <c r="VGP23" s="877"/>
      <c r="VGQ23" s="877"/>
      <c r="VGR23" s="877"/>
      <c r="VGS23" s="877"/>
      <c r="VGT23" s="877"/>
      <c r="VGU23" s="877"/>
      <c r="VGV23" s="877"/>
      <c r="VGW23" s="877"/>
      <c r="VGX23" s="877"/>
      <c r="VGY23" s="877"/>
      <c r="VGZ23" s="877"/>
      <c r="VHA23" s="877"/>
      <c r="VHB23" s="877"/>
      <c r="VHC23" s="877"/>
      <c r="VHD23" s="877"/>
      <c r="VHE23" s="877"/>
      <c r="VHF23" s="877"/>
      <c r="VHG23" s="877"/>
      <c r="VHH23" s="877"/>
      <c r="VHI23" s="877"/>
      <c r="VHJ23" s="877"/>
      <c r="VHK23" s="877"/>
      <c r="VHL23" s="877"/>
      <c r="VHM23" s="877"/>
      <c r="VHN23" s="877"/>
      <c r="VHO23" s="877"/>
      <c r="VHP23" s="877"/>
      <c r="VHQ23" s="877"/>
      <c r="VHR23" s="877"/>
      <c r="VHS23" s="877"/>
      <c r="VHT23" s="877"/>
      <c r="VHU23" s="877"/>
      <c r="VHV23" s="877"/>
      <c r="VHW23" s="877"/>
      <c r="VHX23" s="877"/>
      <c r="VHY23" s="877"/>
      <c r="VHZ23" s="877"/>
      <c r="VIA23" s="877"/>
      <c r="VIB23" s="877"/>
      <c r="VIC23" s="877"/>
      <c r="VID23" s="877"/>
      <c r="VIE23" s="877"/>
      <c r="VIF23" s="877"/>
      <c r="VIG23" s="877"/>
      <c r="VIH23" s="877"/>
      <c r="VII23" s="877"/>
      <c r="VIJ23" s="877"/>
      <c r="VIK23" s="877"/>
      <c r="VIL23" s="877"/>
      <c r="VIM23" s="877"/>
      <c r="VIN23" s="877"/>
      <c r="VIO23" s="877"/>
      <c r="VIP23" s="877"/>
      <c r="VIQ23" s="877"/>
      <c r="VIR23" s="877"/>
      <c r="VIS23" s="877"/>
      <c r="VIT23" s="877"/>
      <c r="VIU23" s="877"/>
      <c r="VIV23" s="877"/>
      <c r="VIW23" s="877"/>
      <c r="VIX23" s="877"/>
      <c r="VIY23" s="877"/>
      <c r="VIZ23" s="877"/>
      <c r="VJA23" s="877"/>
      <c r="VJB23" s="877"/>
      <c r="VJC23" s="877"/>
      <c r="VJD23" s="877"/>
      <c r="VJE23" s="877"/>
      <c r="VJF23" s="877"/>
      <c r="VJG23" s="877"/>
      <c r="VJH23" s="877"/>
      <c r="VJI23" s="877"/>
      <c r="VJJ23" s="877"/>
      <c r="VJK23" s="877"/>
      <c r="VJL23" s="877"/>
      <c r="VJM23" s="877"/>
      <c r="VJN23" s="877"/>
      <c r="VJO23" s="877"/>
      <c r="VJP23" s="877"/>
      <c r="VJQ23" s="877"/>
      <c r="VJR23" s="877"/>
      <c r="VJS23" s="877"/>
      <c r="VJT23" s="877"/>
      <c r="VJU23" s="877"/>
      <c r="VJV23" s="877"/>
      <c r="VJW23" s="877"/>
      <c r="VJX23" s="877"/>
      <c r="VJY23" s="877"/>
      <c r="VJZ23" s="877"/>
      <c r="VKA23" s="877"/>
      <c r="VKB23" s="877"/>
      <c r="VKC23" s="877"/>
      <c r="VKD23" s="877"/>
      <c r="VKE23" s="877"/>
      <c r="VKF23" s="877"/>
      <c r="VKG23" s="877"/>
      <c r="VKH23" s="877"/>
      <c r="VKI23" s="877"/>
      <c r="VKJ23" s="877"/>
      <c r="VKK23" s="877"/>
      <c r="VKL23" s="877"/>
      <c r="VKM23" s="877"/>
      <c r="VKN23" s="877"/>
      <c r="VKO23" s="877"/>
      <c r="VKP23" s="877"/>
      <c r="VKQ23" s="877"/>
      <c r="VKR23" s="877"/>
      <c r="VKS23" s="877"/>
      <c r="VKT23" s="877"/>
      <c r="VKU23" s="877"/>
      <c r="VKV23" s="877"/>
      <c r="VKW23" s="877"/>
      <c r="VKX23" s="877"/>
      <c r="VKY23" s="877"/>
      <c r="VKZ23" s="877"/>
      <c r="VLA23" s="877"/>
      <c r="VLB23" s="877"/>
      <c r="VLC23" s="877"/>
      <c r="VLD23" s="877"/>
      <c r="VLE23" s="877"/>
      <c r="VLF23" s="877"/>
      <c r="VLG23" s="877"/>
      <c r="VLH23" s="877"/>
      <c r="VLI23" s="877"/>
      <c r="VLJ23" s="877"/>
      <c r="VLK23" s="877"/>
      <c r="VLL23" s="877"/>
      <c r="VLM23" s="877"/>
      <c r="VLN23" s="877"/>
      <c r="VLO23" s="877"/>
      <c r="VLP23" s="877"/>
      <c r="VLQ23" s="877"/>
      <c r="VLR23" s="877"/>
      <c r="VLS23" s="877"/>
      <c r="VLT23" s="877"/>
      <c r="VLU23" s="877"/>
      <c r="VLV23" s="877"/>
      <c r="VLW23" s="877"/>
      <c r="VLX23" s="877"/>
      <c r="VLY23" s="877"/>
      <c r="VLZ23" s="877"/>
      <c r="VMA23" s="877"/>
      <c r="VMB23" s="877"/>
      <c r="VMC23" s="877"/>
      <c r="VMD23" s="877"/>
      <c r="VME23" s="877"/>
      <c r="VMF23" s="877"/>
      <c r="VMG23" s="877"/>
      <c r="VMH23" s="877"/>
      <c r="VMI23" s="877"/>
      <c r="VMJ23" s="877"/>
      <c r="VMK23" s="877"/>
      <c r="VML23" s="877"/>
      <c r="VMM23" s="877"/>
      <c r="VMN23" s="877"/>
      <c r="VMO23" s="877"/>
      <c r="VMP23" s="877"/>
      <c r="VMQ23" s="877"/>
      <c r="VMR23" s="877"/>
      <c r="VMS23" s="877"/>
      <c r="VMT23" s="877"/>
      <c r="VMU23" s="877"/>
      <c r="VMV23" s="877"/>
      <c r="VMW23" s="877"/>
      <c r="VMX23" s="877"/>
      <c r="VMY23" s="877"/>
      <c r="VMZ23" s="877"/>
      <c r="VNA23" s="877"/>
      <c r="VNB23" s="877"/>
      <c r="VNC23" s="877"/>
      <c r="VND23" s="877"/>
      <c r="VNE23" s="877"/>
      <c r="VNF23" s="877"/>
      <c r="VNG23" s="877"/>
      <c r="VNH23" s="877"/>
      <c r="VNI23" s="877"/>
      <c r="VNJ23" s="877"/>
      <c r="VNK23" s="877"/>
      <c r="VNL23" s="877"/>
      <c r="VNM23" s="877"/>
      <c r="VNN23" s="877"/>
      <c r="VNO23" s="877"/>
      <c r="VNP23" s="877"/>
      <c r="VNQ23" s="877"/>
      <c r="VNR23" s="877"/>
      <c r="VNS23" s="877"/>
      <c r="VNT23" s="877"/>
      <c r="VNU23" s="877"/>
      <c r="VNV23" s="877"/>
      <c r="VNW23" s="877"/>
      <c r="VNX23" s="877"/>
      <c r="VNY23" s="877"/>
      <c r="VNZ23" s="877"/>
      <c r="VOA23" s="877"/>
      <c r="VOB23" s="877"/>
      <c r="VOC23" s="877"/>
      <c r="VOD23" s="877"/>
      <c r="VOE23" s="877"/>
      <c r="VOF23" s="877"/>
      <c r="VOG23" s="877"/>
      <c r="VOH23" s="877"/>
      <c r="VOI23" s="877"/>
      <c r="VOJ23" s="877"/>
      <c r="VOK23" s="877"/>
      <c r="VOL23" s="877"/>
      <c r="VOM23" s="877"/>
      <c r="VON23" s="877"/>
      <c r="VOO23" s="877"/>
      <c r="VOP23" s="877"/>
      <c r="VOQ23" s="877"/>
      <c r="VOR23" s="877"/>
      <c r="VOS23" s="877"/>
      <c r="VOT23" s="877"/>
      <c r="VOU23" s="877"/>
      <c r="VOV23" s="877"/>
      <c r="VOW23" s="877"/>
      <c r="VOX23" s="877"/>
      <c r="VOY23" s="877"/>
      <c r="VOZ23" s="877"/>
      <c r="VPA23" s="877"/>
      <c r="VPB23" s="877"/>
      <c r="VPC23" s="877"/>
      <c r="VPD23" s="877"/>
      <c r="VPE23" s="877"/>
      <c r="VPF23" s="877"/>
      <c r="VPG23" s="877"/>
      <c r="VPH23" s="877"/>
      <c r="VPI23" s="877"/>
      <c r="VPJ23" s="877"/>
      <c r="VPK23" s="877"/>
      <c r="VPL23" s="877"/>
      <c r="VPM23" s="877"/>
      <c r="VPN23" s="877"/>
      <c r="VPO23" s="877"/>
      <c r="VPP23" s="877"/>
      <c r="VPQ23" s="877"/>
      <c r="VPR23" s="877"/>
      <c r="VPS23" s="877"/>
      <c r="VPT23" s="877"/>
      <c r="VPU23" s="877"/>
      <c r="VPV23" s="877"/>
      <c r="VPW23" s="877"/>
      <c r="VPX23" s="877"/>
      <c r="VPY23" s="877"/>
      <c r="VPZ23" s="877"/>
      <c r="VQA23" s="877"/>
      <c r="VQB23" s="877"/>
      <c r="VQC23" s="877"/>
      <c r="VQD23" s="877"/>
      <c r="VQE23" s="877"/>
      <c r="VQF23" s="877"/>
      <c r="VQG23" s="877"/>
      <c r="VQH23" s="877"/>
      <c r="VQI23" s="877"/>
      <c r="VQJ23" s="877"/>
      <c r="VQK23" s="877"/>
      <c r="VQL23" s="877"/>
      <c r="VQM23" s="877"/>
      <c r="VQN23" s="877"/>
      <c r="VQO23" s="877"/>
      <c r="VQP23" s="877"/>
      <c r="VQQ23" s="877"/>
      <c r="VQR23" s="877"/>
      <c r="VQS23" s="877"/>
      <c r="VQT23" s="877"/>
      <c r="VQU23" s="877"/>
      <c r="VQV23" s="877"/>
      <c r="VQW23" s="877"/>
      <c r="VQX23" s="877"/>
      <c r="VQY23" s="877"/>
      <c r="VQZ23" s="877"/>
      <c r="VRA23" s="877"/>
      <c r="VRB23" s="877"/>
      <c r="VRC23" s="877"/>
      <c r="VRD23" s="877"/>
      <c r="VRE23" s="877"/>
      <c r="VRF23" s="877"/>
      <c r="VRG23" s="877"/>
      <c r="VRH23" s="877"/>
      <c r="VRI23" s="877"/>
      <c r="VRJ23" s="877"/>
      <c r="VRK23" s="877"/>
      <c r="VRL23" s="877"/>
      <c r="VRM23" s="877"/>
      <c r="VRN23" s="877"/>
      <c r="VRO23" s="877"/>
      <c r="VRP23" s="877"/>
      <c r="VRQ23" s="877"/>
      <c r="VRR23" s="877"/>
      <c r="VRS23" s="877"/>
      <c r="VRT23" s="877"/>
      <c r="VRU23" s="877"/>
      <c r="VRV23" s="877"/>
      <c r="VRW23" s="877"/>
      <c r="VRX23" s="877"/>
      <c r="VRY23" s="877"/>
      <c r="VRZ23" s="877"/>
      <c r="VSA23" s="877"/>
      <c r="VSB23" s="877"/>
      <c r="VSC23" s="877"/>
      <c r="VSD23" s="877"/>
      <c r="VSE23" s="877"/>
      <c r="VSF23" s="877"/>
      <c r="VSG23" s="877"/>
      <c r="VSH23" s="877"/>
      <c r="VSI23" s="877"/>
      <c r="VSJ23" s="877"/>
      <c r="VSK23" s="877"/>
      <c r="VSL23" s="877"/>
      <c r="VSM23" s="877"/>
      <c r="VSN23" s="877"/>
      <c r="VSO23" s="877"/>
      <c r="VSP23" s="877"/>
      <c r="VSQ23" s="877"/>
      <c r="VSR23" s="877"/>
      <c r="VSS23" s="877"/>
      <c r="VST23" s="877"/>
      <c r="VSU23" s="877"/>
      <c r="VSV23" s="877"/>
      <c r="VSW23" s="877"/>
      <c r="VSX23" s="877"/>
      <c r="VSY23" s="877"/>
      <c r="VSZ23" s="877"/>
      <c r="VTA23" s="877"/>
      <c r="VTB23" s="877"/>
      <c r="VTC23" s="877"/>
      <c r="VTD23" s="877"/>
      <c r="VTE23" s="877"/>
      <c r="VTF23" s="877"/>
      <c r="VTG23" s="877"/>
      <c r="VTH23" s="877"/>
      <c r="VTI23" s="877"/>
      <c r="VTJ23" s="877"/>
      <c r="VTK23" s="877"/>
      <c r="VTL23" s="877"/>
      <c r="VTM23" s="877"/>
      <c r="VTN23" s="877"/>
      <c r="VTO23" s="877"/>
      <c r="VTP23" s="877"/>
      <c r="VTQ23" s="877"/>
      <c r="VTR23" s="877"/>
      <c r="VTS23" s="877"/>
      <c r="VTT23" s="877"/>
      <c r="VTU23" s="877"/>
      <c r="VTV23" s="877"/>
      <c r="VTW23" s="877"/>
      <c r="VTX23" s="877"/>
      <c r="VTY23" s="877"/>
      <c r="VTZ23" s="877"/>
      <c r="VUA23" s="877"/>
      <c r="VUB23" s="877"/>
      <c r="VUC23" s="877"/>
      <c r="VUD23" s="877"/>
      <c r="VUE23" s="877"/>
      <c r="VUF23" s="877"/>
      <c r="VUG23" s="877"/>
      <c r="VUH23" s="877"/>
      <c r="VUI23" s="877"/>
      <c r="VUJ23" s="877"/>
      <c r="VUK23" s="877"/>
      <c r="VUL23" s="877"/>
      <c r="VUM23" s="877"/>
      <c r="VUN23" s="877"/>
      <c r="VUO23" s="877"/>
      <c r="VUP23" s="877"/>
      <c r="VUQ23" s="877"/>
      <c r="VUR23" s="877"/>
      <c r="VUS23" s="877"/>
      <c r="VUT23" s="877"/>
      <c r="VUU23" s="877"/>
      <c r="VUV23" s="877"/>
      <c r="VUW23" s="877"/>
      <c r="VUX23" s="877"/>
      <c r="VUY23" s="877"/>
      <c r="VUZ23" s="877"/>
      <c r="VVA23" s="877"/>
      <c r="VVB23" s="877"/>
      <c r="VVC23" s="877"/>
      <c r="VVD23" s="877"/>
      <c r="VVE23" s="877"/>
      <c r="VVF23" s="877"/>
      <c r="VVG23" s="877"/>
      <c r="VVH23" s="877"/>
      <c r="VVI23" s="877"/>
      <c r="VVJ23" s="877"/>
      <c r="VVK23" s="877"/>
      <c r="VVL23" s="877"/>
      <c r="VVM23" s="877"/>
      <c r="VVN23" s="877"/>
      <c r="VVO23" s="877"/>
      <c r="VVP23" s="877"/>
      <c r="VVQ23" s="877"/>
      <c r="VVR23" s="877"/>
      <c r="VVS23" s="877"/>
      <c r="VVT23" s="877"/>
      <c r="VVU23" s="877"/>
      <c r="VVV23" s="877"/>
      <c r="VVW23" s="877"/>
      <c r="VVX23" s="877"/>
      <c r="VVY23" s="877"/>
      <c r="VVZ23" s="877"/>
      <c r="VWA23" s="877"/>
      <c r="VWB23" s="877"/>
      <c r="VWC23" s="877"/>
      <c r="VWD23" s="877"/>
      <c r="VWE23" s="877"/>
      <c r="VWF23" s="877"/>
      <c r="VWG23" s="877"/>
      <c r="VWH23" s="877"/>
      <c r="VWI23" s="877"/>
      <c r="VWJ23" s="877"/>
      <c r="VWK23" s="877"/>
      <c r="VWL23" s="877"/>
      <c r="VWM23" s="877"/>
      <c r="VWN23" s="877"/>
      <c r="VWO23" s="877"/>
      <c r="VWP23" s="877"/>
      <c r="VWQ23" s="877"/>
      <c r="VWR23" s="877"/>
      <c r="VWS23" s="877"/>
      <c r="VWT23" s="877"/>
      <c r="VWU23" s="877"/>
      <c r="VWV23" s="877"/>
      <c r="VWW23" s="877"/>
      <c r="VWX23" s="877"/>
      <c r="VWY23" s="877"/>
      <c r="VWZ23" s="877"/>
      <c r="VXA23" s="877"/>
      <c r="VXB23" s="877"/>
      <c r="VXC23" s="877"/>
      <c r="VXD23" s="877"/>
      <c r="VXE23" s="877"/>
      <c r="VXF23" s="877"/>
      <c r="VXG23" s="877"/>
      <c r="VXH23" s="877"/>
      <c r="VXI23" s="877"/>
      <c r="VXJ23" s="877"/>
      <c r="VXK23" s="877"/>
      <c r="VXL23" s="877"/>
      <c r="VXM23" s="877"/>
      <c r="VXN23" s="877"/>
      <c r="VXO23" s="877"/>
      <c r="VXP23" s="877"/>
      <c r="VXQ23" s="877"/>
      <c r="VXR23" s="877"/>
      <c r="VXS23" s="877"/>
      <c r="VXT23" s="877"/>
      <c r="VXU23" s="877"/>
      <c r="VXV23" s="877"/>
      <c r="VXW23" s="877"/>
      <c r="VXX23" s="877"/>
      <c r="VXY23" s="877"/>
      <c r="VXZ23" s="877"/>
      <c r="VYA23" s="877"/>
      <c r="VYB23" s="877"/>
      <c r="VYC23" s="877"/>
      <c r="VYD23" s="877"/>
      <c r="VYE23" s="877"/>
      <c r="VYF23" s="877"/>
      <c r="VYG23" s="877"/>
      <c r="VYH23" s="877"/>
      <c r="VYI23" s="877"/>
      <c r="VYJ23" s="877"/>
      <c r="VYK23" s="877"/>
      <c r="VYL23" s="877"/>
      <c r="VYM23" s="877"/>
      <c r="VYN23" s="877"/>
      <c r="VYO23" s="877"/>
      <c r="VYP23" s="877"/>
      <c r="VYQ23" s="877"/>
      <c r="VYR23" s="877"/>
      <c r="VYS23" s="877"/>
      <c r="VYT23" s="877"/>
      <c r="VYU23" s="877"/>
      <c r="VYV23" s="877"/>
      <c r="VYW23" s="877"/>
      <c r="VYX23" s="877"/>
      <c r="VYY23" s="877"/>
      <c r="VYZ23" s="877"/>
      <c r="VZA23" s="877"/>
      <c r="VZB23" s="877"/>
      <c r="VZC23" s="877"/>
      <c r="VZD23" s="877"/>
      <c r="VZE23" s="877"/>
      <c r="VZF23" s="877"/>
      <c r="VZG23" s="877"/>
      <c r="VZH23" s="877"/>
      <c r="VZI23" s="877"/>
      <c r="VZJ23" s="877"/>
      <c r="VZK23" s="877"/>
      <c r="VZL23" s="877"/>
      <c r="VZM23" s="877"/>
      <c r="VZN23" s="877"/>
      <c r="VZO23" s="877"/>
      <c r="VZP23" s="877"/>
      <c r="VZQ23" s="877"/>
      <c r="VZR23" s="877"/>
      <c r="VZS23" s="877"/>
      <c r="VZT23" s="877"/>
      <c r="VZU23" s="877"/>
      <c r="VZV23" s="877"/>
      <c r="VZW23" s="877"/>
      <c r="VZX23" s="877"/>
      <c r="VZY23" s="877"/>
      <c r="VZZ23" s="877"/>
      <c r="WAA23" s="877"/>
      <c r="WAB23" s="877"/>
      <c r="WAC23" s="877"/>
      <c r="WAD23" s="877"/>
      <c r="WAE23" s="877"/>
      <c r="WAF23" s="877"/>
      <c r="WAG23" s="877"/>
      <c r="WAH23" s="877"/>
      <c r="WAI23" s="877"/>
      <c r="WAJ23" s="877"/>
      <c r="WAK23" s="877"/>
      <c r="WAL23" s="877"/>
      <c r="WAM23" s="877"/>
      <c r="WAN23" s="877"/>
      <c r="WAO23" s="877"/>
      <c r="WAP23" s="877"/>
      <c r="WAQ23" s="877"/>
      <c r="WAR23" s="877"/>
      <c r="WAS23" s="877"/>
      <c r="WAT23" s="877"/>
      <c r="WAU23" s="877"/>
      <c r="WAV23" s="877"/>
      <c r="WAW23" s="877"/>
      <c r="WAX23" s="877"/>
      <c r="WAY23" s="877"/>
      <c r="WAZ23" s="877"/>
      <c r="WBA23" s="877"/>
      <c r="WBB23" s="877"/>
      <c r="WBC23" s="877"/>
      <c r="WBD23" s="877"/>
      <c r="WBE23" s="877"/>
      <c r="WBF23" s="877"/>
      <c r="WBG23" s="877"/>
      <c r="WBH23" s="877"/>
      <c r="WBI23" s="877"/>
      <c r="WBJ23" s="877"/>
      <c r="WBK23" s="877"/>
      <c r="WBL23" s="877"/>
      <c r="WBM23" s="877"/>
      <c r="WBN23" s="877"/>
      <c r="WBO23" s="877"/>
      <c r="WBP23" s="877"/>
      <c r="WBQ23" s="877"/>
      <c r="WBR23" s="877"/>
      <c r="WBS23" s="877"/>
      <c r="WBT23" s="877"/>
      <c r="WBU23" s="877"/>
      <c r="WBV23" s="877"/>
      <c r="WBW23" s="877"/>
      <c r="WBX23" s="877"/>
      <c r="WBY23" s="877"/>
      <c r="WBZ23" s="877"/>
      <c r="WCA23" s="877"/>
      <c r="WCB23" s="877"/>
      <c r="WCC23" s="877"/>
      <c r="WCD23" s="877"/>
      <c r="WCE23" s="877"/>
      <c r="WCF23" s="877"/>
      <c r="WCG23" s="877"/>
      <c r="WCH23" s="877"/>
      <c r="WCI23" s="877"/>
      <c r="WCJ23" s="877"/>
      <c r="WCK23" s="877"/>
      <c r="WCL23" s="877"/>
      <c r="WCM23" s="877"/>
      <c r="WCN23" s="877"/>
      <c r="WCO23" s="877"/>
      <c r="WCP23" s="877"/>
      <c r="WCQ23" s="877"/>
      <c r="WCR23" s="877"/>
      <c r="WCS23" s="877"/>
      <c r="WCT23" s="877"/>
      <c r="WCU23" s="877"/>
      <c r="WCV23" s="877"/>
      <c r="WCW23" s="877"/>
      <c r="WCX23" s="877"/>
      <c r="WCY23" s="877"/>
      <c r="WCZ23" s="877"/>
      <c r="WDA23" s="877"/>
      <c r="WDB23" s="877"/>
      <c r="WDC23" s="877"/>
      <c r="WDD23" s="877"/>
      <c r="WDE23" s="877"/>
      <c r="WDF23" s="877"/>
      <c r="WDG23" s="877"/>
      <c r="WDH23" s="877"/>
      <c r="WDI23" s="877"/>
      <c r="WDJ23" s="877"/>
      <c r="WDK23" s="877"/>
      <c r="WDL23" s="877"/>
      <c r="WDM23" s="877"/>
      <c r="WDN23" s="877"/>
      <c r="WDO23" s="877"/>
      <c r="WDP23" s="877"/>
      <c r="WDQ23" s="877"/>
      <c r="WDR23" s="877"/>
      <c r="WDS23" s="877"/>
      <c r="WDT23" s="877"/>
      <c r="WDU23" s="877"/>
      <c r="WDV23" s="877"/>
      <c r="WDW23" s="877"/>
      <c r="WDX23" s="877"/>
      <c r="WDY23" s="877"/>
      <c r="WDZ23" s="877"/>
      <c r="WEA23" s="877"/>
      <c r="WEB23" s="877"/>
      <c r="WEC23" s="877"/>
      <c r="WED23" s="877"/>
      <c r="WEE23" s="877"/>
      <c r="WEF23" s="877"/>
      <c r="WEG23" s="877"/>
      <c r="WEH23" s="877"/>
      <c r="WEI23" s="877"/>
      <c r="WEJ23" s="877"/>
      <c r="WEK23" s="877"/>
      <c r="WEL23" s="877"/>
      <c r="WEM23" s="877"/>
      <c r="WEN23" s="877"/>
      <c r="WEO23" s="877"/>
      <c r="WEP23" s="877"/>
      <c r="WEQ23" s="877"/>
      <c r="WER23" s="877"/>
      <c r="WES23" s="877"/>
      <c r="WET23" s="877"/>
      <c r="WEU23" s="877"/>
      <c r="WEV23" s="877"/>
      <c r="WEW23" s="877"/>
      <c r="WEX23" s="877"/>
      <c r="WEY23" s="877"/>
      <c r="WEZ23" s="877"/>
      <c r="WFA23" s="877"/>
      <c r="WFB23" s="877"/>
      <c r="WFC23" s="877"/>
      <c r="WFD23" s="877"/>
      <c r="WFE23" s="877"/>
      <c r="WFF23" s="877"/>
      <c r="WFG23" s="877"/>
      <c r="WFH23" s="877"/>
      <c r="WFI23" s="877"/>
      <c r="WFJ23" s="877"/>
      <c r="WFK23" s="877"/>
      <c r="WFL23" s="877"/>
      <c r="WFM23" s="877"/>
      <c r="WFN23" s="877"/>
      <c r="WFO23" s="877"/>
      <c r="WFP23" s="877"/>
      <c r="WFQ23" s="877"/>
      <c r="WFR23" s="877"/>
      <c r="WFS23" s="877"/>
      <c r="WFT23" s="877"/>
      <c r="WFU23" s="877"/>
      <c r="WFV23" s="877"/>
      <c r="WFW23" s="877"/>
      <c r="WFX23" s="877"/>
      <c r="WFY23" s="877"/>
      <c r="WFZ23" s="877"/>
      <c r="WGA23" s="877"/>
      <c r="WGB23" s="877"/>
      <c r="WGC23" s="877"/>
      <c r="WGD23" s="877"/>
      <c r="WGE23" s="877"/>
      <c r="WGF23" s="877"/>
      <c r="WGG23" s="877"/>
      <c r="WGH23" s="877"/>
      <c r="WGI23" s="877"/>
      <c r="WGJ23" s="877"/>
      <c r="WGK23" s="877"/>
      <c r="WGL23" s="877"/>
      <c r="WGM23" s="877"/>
      <c r="WGN23" s="877"/>
      <c r="WGO23" s="877"/>
      <c r="WGP23" s="877"/>
      <c r="WGQ23" s="877"/>
      <c r="WGR23" s="877"/>
      <c r="WGS23" s="877"/>
      <c r="WGT23" s="877"/>
      <c r="WGU23" s="877"/>
      <c r="WGV23" s="877"/>
      <c r="WGW23" s="877"/>
      <c r="WGX23" s="877"/>
      <c r="WGY23" s="877"/>
      <c r="WGZ23" s="877"/>
      <c r="WHA23" s="877"/>
      <c r="WHB23" s="877"/>
      <c r="WHC23" s="877"/>
      <c r="WHD23" s="877"/>
      <c r="WHE23" s="877"/>
      <c r="WHF23" s="877"/>
      <c r="WHG23" s="877"/>
      <c r="WHH23" s="877"/>
      <c r="WHI23" s="877"/>
      <c r="WHJ23" s="877"/>
      <c r="WHK23" s="877"/>
      <c r="WHL23" s="877"/>
      <c r="WHM23" s="877"/>
      <c r="WHN23" s="877"/>
      <c r="WHO23" s="877"/>
      <c r="WHP23" s="877"/>
      <c r="WHQ23" s="877"/>
      <c r="WHR23" s="877"/>
      <c r="WHS23" s="877"/>
      <c r="WHT23" s="877"/>
      <c r="WHU23" s="877"/>
      <c r="WHV23" s="877"/>
      <c r="WHW23" s="877"/>
      <c r="WHX23" s="877"/>
      <c r="WHY23" s="877"/>
      <c r="WHZ23" s="877"/>
      <c r="WIA23" s="877"/>
      <c r="WIB23" s="877"/>
      <c r="WIC23" s="877"/>
      <c r="WID23" s="877"/>
      <c r="WIE23" s="877"/>
      <c r="WIF23" s="877"/>
      <c r="WIG23" s="877"/>
      <c r="WIH23" s="877"/>
      <c r="WII23" s="877"/>
      <c r="WIJ23" s="877"/>
      <c r="WIK23" s="877"/>
      <c r="WIL23" s="877"/>
      <c r="WIM23" s="877"/>
      <c r="WIN23" s="877"/>
      <c r="WIO23" s="877"/>
      <c r="WIP23" s="877"/>
      <c r="WIQ23" s="877"/>
      <c r="WIR23" s="877"/>
      <c r="WIS23" s="877"/>
      <c r="WIT23" s="877"/>
      <c r="WIU23" s="877"/>
      <c r="WIV23" s="877"/>
      <c r="WIW23" s="877"/>
      <c r="WIX23" s="877"/>
      <c r="WIY23" s="877"/>
      <c r="WIZ23" s="877"/>
      <c r="WJA23" s="877"/>
      <c r="WJB23" s="877"/>
      <c r="WJC23" s="877"/>
      <c r="WJD23" s="877"/>
      <c r="WJE23" s="877"/>
      <c r="WJF23" s="877"/>
      <c r="WJG23" s="877"/>
      <c r="WJH23" s="877"/>
      <c r="WJI23" s="877"/>
      <c r="WJJ23" s="877"/>
      <c r="WJK23" s="877"/>
      <c r="WJL23" s="877"/>
      <c r="WJM23" s="877"/>
      <c r="WJN23" s="877"/>
      <c r="WJO23" s="877"/>
      <c r="WJP23" s="877"/>
      <c r="WJQ23" s="877"/>
      <c r="WJR23" s="877"/>
      <c r="WJS23" s="877"/>
      <c r="WJT23" s="877"/>
      <c r="WJU23" s="877"/>
      <c r="WJV23" s="877"/>
      <c r="WJW23" s="877"/>
      <c r="WJX23" s="877"/>
      <c r="WJY23" s="877"/>
      <c r="WJZ23" s="877"/>
      <c r="WKA23" s="877"/>
      <c r="WKB23" s="877"/>
      <c r="WKC23" s="877"/>
      <c r="WKD23" s="877"/>
      <c r="WKE23" s="877"/>
      <c r="WKF23" s="877"/>
      <c r="WKG23" s="877"/>
      <c r="WKH23" s="877"/>
      <c r="WKI23" s="877"/>
      <c r="WKJ23" s="877"/>
      <c r="WKK23" s="877"/>
      <c r="WKL23" s="877"/>
      <c r="WKM23" s="877"/>
      <c r="WKN23" s="877"/>
      <c r="WKO23" s="877"/>
      <c r="WKP23" s="877"/>
      <c r="WKQ23" s="877"/>
      <c r="WKR23" s="877"/>
      <c r="WKS23" s="877"/>
      <c r="WKT23" s="877"/>
      <c r="WKU23" s="877"/>
      <c r="WKV23" s="877"/>
      <c r="WKW23" s="877"/>
      <c r="WKX23" s="877"/>
      <c r="WKY23" s="877"/>
      <c r="WKZ23" s="877"/>
      <c r="WLA23" s="877"/>
      <c r="WLB23" s="877"/>
      <c r="WLC23" s="877"/>
      <c r="WLD23" s="877"/>
      <c r="WLE23" s="877"/>
      <c r="WLF23" s="877"/>
      <c r="WLG23" s="877"/>
      <c r="WLH23" s="877"/>
      <c r="WLI23" s="877"/>
      <c r="WLJ23" s="877"/>
      <c r="WLK23" s="877"/>
      <c r="WLL23" s="877"/>
      <c r="WLM23" s="877"/>
      <c r="WLN23" s="877"/>
      <c r="WLO23" s="877"/>
      <c r="WLP23" s="877"/>
      <c r="WLQ23" s="877"/>
      <c r="WLR23" s="877"/>
      <c r="WLS23" s="877"/>
      <c r="WLT23" s="877"/>
      <c r="WLU23" s="877"/>
      <c r="WLV23" s="877"/>
      <c r="WLW23" s="877"/>
      <c r="WLX23" s="877"/>
      <c r="WLY23" s="877"/>
      <c r="WLZ23" s="877"/>
      <c r="WMA23" s="877"/>
      <c r="WMB23" s="877"/>
      <c r="WMC23" s="877"/>
      <c r="WMD23" s="877"/>
      <c r="WME23" s="877"/>
      <c r="WMF23" s="877"/>
      <c r="WMG23" s="877"/>
      <c r="WMH23" s="877"/>
      <c r="WMI23" s="877"/>
      <c r="WMJ23" s="877"/>
      <c r="WMK23" s="877"/>
      <c r="WML23" s="877"/>
      <c r="WMM23" s="877"/>
      <c r="WMN23" s="877"/>
      <c r="WMO23" s="877"/>
      <c r="WMP23" s="877"/>
      <c r="WMQ23" s="877"/>
      <c r="WMR23" s="877"/>
      <c r="WMS23" s="877"/>
      <c r="WMT23" s="877"/>
      <c r="WMU23" s="877"/>
      <c r="WMV23" s="877"/>
      <c r="WMW23" s="877"/>
      <c r="WMX23" s="877"/>
      <c r="WMY23" s="877"/>
      <c r="WMZ23" s="877"/>
      <c r="WNA23" s="877"/>
      <c r="WNB23" s="877"/>
      <c r="WNC23" s="877"/>
      <c r="WND23" s="877"/>
      <c r="WNE23" s="877"/>
      <c r="WNF23" s="877"/>
      <c r="WNG23" s="877"/>
      <c r="WNH23" s="877"/>
      <c r="WNI23" s="877"/>
      <c r="WNJ23" s="877"/>
      <c r="WNK23" s="877"/>
      <c r="WNL23" s="877"/>
      <c r="WNM23" s="877"/>
      <c r="WNN23" s="877"/>
      <c r="WNO23" s="877"/>
      <c r="WNP23" s="877"/>
      <c r="WNQ23" s="877"/>
      <c r="WNR23" s="877"/>
      <c r="WNS23" s="877"/>
      <c r="WNT23" s="877"/>
      <c r="WNU23" s="877"/>
      <c r="WNV23" s="877"/>
      <c r="WNW23" s="877"/>
      <c r="WNX23" s="877"/>
      <c r="WNY23" s="877"/>
      <c r="WNZ23" s="877"/>
      <c r="WOA23" s="877"/>
      <c r="WOB23" s="877"/>
      <c r="WOC23" s="877"/>
      <c r="WOD23" s="877"/>
      <c r="WOE23" s="877"/>
      <c r="WOF23" s="877"/>
      <c r="WOG23" s="877"/>
      <c r="WOH23" s="877"/>
      <c r="WOI23" s="877"/>
      <c r="WOJ23" s="877"/>
      <c r="WOK23" s="877"/>
      <c r="WOL23" s="877"/>
      <c r="WOM23" s="877"/>
      <c r="WON23" s="877"/>
      <c r="WOO23" s="877"/>
      <c r="WOP23" s="877"/>
      <c r="WOQ23" s="877"/>
      <c r="WOR23" s="877"/>
      <c r="WOS23" s="877"/>
      <c r="WOT23" s="877"/>
      <c r="WOU23" s="877"/>
      <c r="WOV23" s="877"/>
      <c r="WOW23" s="877"/>
      <c r="WOX23" s="877"/>
      <c r="WOY23" s="877"/>
      <c r="WOZ23" s="877"/>
      <c r="WPA23" s="877"/>
      <c r="WPB23" s="877"/>
      <c r="WPC23" s="877"/>
      <c r="WPD23" s="877"/>
      <c r="WPE23" s="877"/>
      <c r="WPF23" s="877"/>
      <c r="WPG23" s="877"/>
      <c r="WPH23" s="877"/>
      <c r="WPI23" s="877"/>
      <c r="WPJ23" s="877"/>
      <c r="WPK23" s="877"/>
      <c r="WPL23" s="877"/>
      <c r="WPM23" s="877"/>
      <c r="WPN23" s="877"/>
      <c r="WPO23" s="877"/>
      <c r="WPP23" s="877"/>
      <c r="WPQ23" s="877"/>
      <c r="WPR23" s="877"/>
      <c r="WPS23" s="877"/>
      <c r="WPT23" s="877"/>
      <c r="WPU23" s="877"/>
      <c r="WPV23" s="877"/>
      <c r="WPW23" s="877"/>
      <c r="WPX23" s="877"/>
      <c r="WPY23" s="877"/>
      <c r="WPZ23" s="877"/>
      <c r="WQA23" s="877"/>
      <c r="WQB23" s="877"/>
      <c r="WQC23" s="877"/>
      <c r="WQD23" s="877"/>
      <c r="WQE23" s="877"/>
      <c r="WQF23" s="877"/>
      <c r="WQG23" s="877"/>
      <c r="WQH23" s="877"/>
      <c r="WQI23" s="877"/>
      <c r="WQJ23" s="877"/>
      <c r="WQK23" s="877"/>
      <c r="WQL23" s="877"/>
      <c r="WQM23" s="877"/>
      <c r="WQN23" s="877"/>
      <c r="WQO23" s="877"/>
      <c r="WQP23" s="877"/>
      <c r="WQQ23" s="877"/>
      <c r="WQR23" s="877"/>
      <c r="WQS23" s="877"/>
      <c r="WQT23" s="877"/>
      <c r="WQU23" s="877"/>
      <c r="WQV23" s="877"/>
      <c r="WQW23" s="877"/>
      <c r="WQX23" s="877"/>
      <c r="WQY23" s="877"/>
      <c r="WQZ23" s="877"/>
      <c r="WRA23" s="877"/>
      <c r="WRB23" s="877"/>
      <c r="WRC23" s="877"/>
      <c r="WRD23" s="877"/>
      <c r="WRE23" s="877"/>
      <c r="WRF23" s="877"/>
      <c r="WRG23" s="877"/>
      <c r="WRH23" s="877"/>
      <c r="WRI23" s="877"/>
      <c r="WRJ23" s="877"/>
      <c r="WRK23" s="877"/>
      <c r="WRL23" s="877"/>
      <c r="WRM23" s="877"/>
      <c r="WRN23" s="877"/>
      <c r="WRO23" s="877"/>
      <c r="WRP23" s="877"/>
      <c r="WRQ23" s="877"/>
      <c r="WRR23" s="877"/>
      <c r="WRS23" s="877"/>
      <c r="WRT23" s="877"/>
      <c r="WRU23" s="877"/>
      <c r="WRV23" s="877"/>
      <c r="WRW23" s="877"/>
      <c r="WRX23" s="877"/>
      <c r="WRY23" s="877"/>
      <c r="WRZ23" s="877"/>
      <c r="WSA23" s="877"/>
      <c r="WSB23" s="877"/>
      <c r="WSC23" s="877"/>
      <c r="WSD23" s="877"/>
      <c r="WSE23" s="877"/>
      <c r="WSF23" s="877"/>
      <c r="WSG23" s="877"/>
      <c r="WSH23" s="877"/>
      <c r="WSI23" s="877"/>
      <c r="WSJ23" s="877"/>
      <c r="WSK23" s="877"/>
      <c r="WSL23" s="877"/>
      <c r="WSM23" s="877"/>
      <c r="WSN23" s="877"/>
      <c r="WSO23" s="877"/>
      <c r="WSP23" s="877"/>
      <c r="WSQ23" s="877"/>
      <c r="WSR23" s="877"/>
      <c r="WSS23" s="877"/>
      <c r="WST23" s="877"/>
      <c r="WSU23" s="877"/>
      <c r="WSV23" s="877"/>
      <c r="WSW23" s="877"/>
      <c r="WSX23" s="877"/>
      <c r="WSY23" s="877"/>
      <c r="WSZ23" s="877"/>
      <c r="WTA23" s="877"/>
      <c r="WTB23" s="877"/>
      <c r="WTC23" s="877"/>
      <c r="WTD23" s="877"/>
      <c r="WTE23" s="877"/>
      <c r="WTF23" s="877"/>
      <c r="WTG23" s="877"/>
      <c r="WTH23" s="877"/>
      <c r="WTI23" s="877"/>
      <c r="WTJ23" s="877"/>
      <c r="WTK23" s="877"/>
      <c r="WTL23" s="877"/>
      <c r="WTM23" s="877"/>
      <c r="WTN23" s="877"/>
      <c r="WTO23" s="877"/>
      <c r="WTP23" s="877"/>
      <c r="WTQ23" s="877"/>
      <c r="WTR23" s="877"/>
      <c r="WTS23" s="877"/>
      <c r="WTT23" s="877"/>
      <c r="WTU23" s="877"/>
      <c r="WTV23" s="877"/>
      <c r="WTW23" s="877"/>
      <c r="WTX23" s="877"/>
      <c r="WTY23" s="877"/>
      <c r="WTZ23" s="877"/>
      <c r="WUA23" s="877"/>
      <c r="WUB23" s="877"/>
      <c r="WUC23" s="877"/>
      <c r="WUD23" s="877"/>
      <c r="WUE23" s="877"/>
      <c r="WUF23" s="877"/>
      <c r="WUG23" s="877"/>
      <c r="WUH23" s="877"/>
      <c r="WUI23" s="877"/>
      <c r="WUJ23" s="877"/>
      <c r="WUK23" s="877"/>
      <c r="WUL23" s="877"/>
      <c r="WUM23" s="877"/>
      <c r="WUN23" s="877"/>
      <c r="WUO23" s="877"/>
      <c r="WUP23" s="877"/>
      <c r="WUQ23" s="877"/>
      <c r="WUR23" s="877"/>
      <c r="WUS23" s="877"/>
      <c r="WUT23" s="877"/>
      <c r="WUU23" s="877"/>
      <c r="WUV23" s="877"/>
      <c r="WUW23" s="877"/>
      <c r="WUX23" s="877"/>
      <c r="WUY23" s="877"/>
      <c r="WUZ23" s="877"/>
      <c r="WVA23" s="877"/>
      <c r="WVB23" s="877"/>
      <c r="WVC23" s="877"/>
      <c r="WVD23" s="877"/>
      <c r="WVE23" s="877"/>
      <c r="WVF23" s="877"/>
      <c r="WVG23" s="877"/>
      <c r="WVH23" s="877"/>
      <c r="WVI23" s="877"/>
      <c r="WVJ23" s="877"/>
      <c r="WVK23" s="877"/>
      <c r="WVL23" s="877"/>
      <c r="WVM23" s="877"/>
      <c r="WVN23" s="877"/>
      <c r="WVO23" s="877"/>
      <c r="WVP23" s="877"/>
      <c r="WVQ23" s="877"/>
      <c r="WVR23" s="877"/>
      <c r="WVS23" s="877"/>
      <c r="WVT23" s="877"/>
      <c r="WVU23" s="877"/>
      <c r="WVV23" s="877"/>
      <c r="WVW23" s="877"/>
      <c r="WVX23" s="877"/>
      <c r="WVY23" s="877"/>
      <c r="WVZ23" s="877"/>
      <c r="WWA23" s="877"/>
      <c r="WWB23" s="877"/>
      <c r="WWC23" s="877"/>
      <c r="WWD23" s="877"/>
      <c r="WWE23" s="877"/>
      <c r="WWF23" s="877"/>
      <c r="WWG23" s="877"/>
      <c r="WWH23" s="877"/>
      <c r="WWI23" s="877"/>
      <c r="WWJ23" s="877"/>
      <c r="WWK23" s="877"/>
      <c r="WWL23" s="877"/>
      <c r="WWM23" s="877"/>
      <c r="WWN23" s="877"/>
      <c r="WWO23" s="877"/>
      <c r="WWP23" s="877"/>
      <c r="WWQ23" s="877"/>
      <c r="WWR23" s="877"/>
      <c r="WWS23" s="877"/>
      <c r="WWT23" s="877"/>
      <c r="WWU23" s="877"/>
      <c r="WWV23" s="877"/>
      <c r="WWW23" s="877"/>
      <c r="WWX23" s="877"/>
      <c r="WWY23" s="877"/>
      <c r="WWZ23" s="877"/>
      <c r="WXA23" s="877"/>
      <c r="WXB23" s="877"/>
      <c r="WXC23" s="877"/>
      <c r="WXD23" s="877"/>
      <c r="WXE23" s="877"/>
      <c r="WXF23" s="877"/>
      <c r="WXG23" s="877"/>
      <c r="WXH23" s="877"/>
      <c r="WXI23" s="877"/>
      <c r="WXJ23" s="877"/>
      <c r="WXK23" s="877"/>
      <c r="WXL23" s="877"/>
      <c r="WXM23" s="877"/>
      <c r="WXN23" s="877"/>
      <c r="WXO23" s="877"/>
      <c r="WXP23" s="877"/>
      <c r="WXQ23" s="877"/>
      <c r="WXR23" s="877"/>
      <c r="WXS23" s="877"/>
      <c r="WXT23" s="877"/>
      <c r="WXU23" s="877"/>
      <c r="WXV23" s="877"/>
      <c r="WXW23" s="877"/>
      <c r="WXX23" s="877"/>
      <c r="WXY23" s="877"/>
      <c r="WXZ23" s="877"/>
      <c r="WYA23" s="877"/>
      <c r="WYB23" s="877"/>
      <c r="WYC23" s="877"/>
      <c r="WYD23" s="877"/>
      <c r="WYE23" s="877"/>
      <c r="WYF23" s="877"/>
      <c r="WYG23" s="877"/>
      <c r="WYH23" s="877"/>
      <c r="WYI23" s="877"/>
      <c r="WYJ23" s="877"/>
      <c r="WYK23" s="877"/>
      <c r="WYL23" s="877"/>
      <c r="WYM23" s="877"/>
      <c r="WYN23" s="877"/>
      <c r="WYO23" s="877"/>
      <c r="WYP23" s="877"/>
      <c r="WYQ23" s="877"/>
      <c r="WYR23" s="877"/>
      <c r="WYS23" s="877"/>
      <c r="WYT23" s="877"/>
      <c r="WYU23" s="877"/>
      <c r="WYV23" s="877"/>
      <c r="WYW23" s="877"/>
      <c r="WYX23" s="877"/>
      <c r="WYY23" s="877"/>
      <c r="WYZ23" s="877"/>
      <c r="WZA23" s="877"/>
      <c r="WZB23" s="877"/>
      <c r="WZC23" s="877"/>
      <c r="WZD23" s="877"/>
      <c r="WZE23" s="877"/>
      <c r="WZF23" s="877"/>
      <c r="WZG23" s="877"/>
      <c r="WZH23" s="877"/>
      <c r="WZI23" s="877"/>
      <c r="WZJ23" s="877"/>
      <c r="WZK23" s="877"/>
      <c r="WZL23" s="877"/>
      <c r="WZM23" s="877"/>
      <c r="WZN23" s="877"/>
      <c r="WZO23" s="877"/>
      <c r="WZP23" s="877"/>
      <c r="WZQ23" s="877"/>
      <c r="WZR23" s="877"/>
      <c r="WZS23" s="877"/>
      <c r="WZT23" s="877"/>
      <c r="WZU23" s="877"/>
      <c r="WZV23" s="877"/>
      <c r="WZW23" s="877"/>
      <c r="WZX23" s="877"/>
      <c r="WZY23" s="877"/>
      <c r="WZZ23" s="877"/>
      <c r="XAA23" s="877"/>
      <c r="XAB23" s="877"/>
      <c r="XAC23" s="877"/>
      <c r="XAD23" s="877"/>
      <c r="XAE23" s="877"/>
      <c r="XAF23" s="877"/>
      <c r="XAG23" s="877"/>
      <c r="XAH23" s="877"/>
      <c r="XAI23" s="877"/>
      <c r="XAJ23" s="877"/>
      <c r="XAK23" s="877"/>
      <c r="XAL23" s="877"/>
      <c r="XAM23" s="877"/>
      <c r="XAN23" s="877"/>
      <c r="XAO23" s="877"/>
      <c r="XAP23" s="877"/>
      <c r="XAQ23" s="877"/>
      <c r="XAR23" s="877"/>
      <c r="XAS23" s="877"/>
      <c r="XAT23" s="877"/>
      <c r="XAU23" s="877"/>
      <c r="XAV23" s="877"/>
      <c r="XAW23" s="877"/>
      <c r="XAX23" s="877"/>
      <c r="XAY23" s="877"/>
      <c r="XAZ23" s="877"/>
      <c r="XBA23" s="877"/>
      <c r="XBB23" s="877"/>
      <c r="XBC23" s="877"/>
      <c r="XBD23" s="877"/>
      <c r="XBE23" s="877"/>
      <c r="XBF23" s="877"/>
      <c r="XBG23" s="877"/>
      <c r="XBH23" s="877"/>
      <c r="XBI23" s="877"/>
      <c r="XBJ23" s="877"/>
      <c r="XBK23" s="877"/>
      <c r="XBL23" s="877"/>
      <c r="XBM23" s="877"/>
      <c r="XBN23" s="877"/>
      <c r="XBO23" s="877"/>
      <c r="XBP23" s="877"/>
      <c r="XBQ23" s="877"/>
      <c r="XBR23" s="877"/>
      <c r="XBS23" s="877"/>
      <c r="XBT23" s="877"/>
      <c r="XBU23" s="877"/>
      <c r="XBV23" s="877"/>
      <c r="XBW23" s="877"/>
      <c r="XBX23" s="877"/>
      <c r="XBY23" s="877"/>
      <c r="XBZ23" s="877"/>
      <c r="XCA23" s="877"/>
      <c r="XCB23" s="877"/>
      <c r="XCC23" s="877"/>
      <c r="XCD23" s="877"/>
      <c r="XCE23" s="877"/>
      <c r="XCF23" s="877"/>
      <c r="XCG23" s="877"/>
      <c r="XCH23" s="877"/>
      <c r="XCI23" s="877"/>
      <c r="XCJ23" s="877"/>
      <c r="XCK23" s="877"/>
      <c r="XCL23" s="877"/>
      <c r="XCM23" s="877"/>
      <c r="XCN23" s="877"/>
      <c r="XCO23" s="877"/>
      <c r="XCP23" s="877"/>
      <c r="XCQ23" s="877"/>
      <c r="XCR23" s="877"/>
      <c r="XCS23" s="877"/>
      <c r="XCT23" s="877"/>
      <c r="XCU23" s="877"/>
      <c r="XCV23" s="877"/>
      <c r="XCW23" s="877"/>
      <c r="XCX23" s="877"/>
      <c r="XCY23" s="877"/>
      <c r="XCZ23" s="877"/>
      <c r="XDA23" s="877"/>
      <c r="XDB23" s="877"/>
      <c r="XDC23" s="877"/>
      <c r="XDD23" s="877"/>
      <c r="XDE23" s="877"/>
      <c r="XDF23" s="877"/>
      <c r="XDG23" s="877"/>
      <c r="XDH23" s="877"/>
      <c r="XDI23" s="877"/>
      <c r="XDJ23" s="877"/>
      <c r="XDK23" s="877"/>
      <c r="XDL23" s="877"/>
      <c r="XDM23" s="877"/>
      <c r="XDN23" s="877"/>
      <c r="XDO23" s="877"/>
      <c r="XDP23" s="877"/>
      <c r="XDQ23" s="877"/>
      <c r="XDR23" s="877"/>
      <c r="XDS23" s="877"/>
      <c r="XDT23" s="877"/>
      <c r="XDU23" s="877"/>
      <c r="XDV23" s="877"/>
      <c r="XDW23" s="877"/>
      <c r="XDX23" s="877"/>
      <c r="XDY23" s="877"/>
      <c r="XDZ23" s="877"/>
      <c r="XEA23" s="877"/>
      <c r="XEB23" s="877"/>
      <c r="XEC23" s="877"/>
      <c r="XED23" s="877"/>
      <c r="XEE23" s="877"/>
      <c r="XEF23" s="877"/>
      <c r="XEG23" s="877"/>
      <c r="XEH23" s="877"/>
      <c r="XEI23" s="877"/>
      <c r="XEJ23" s="877"/>
      <c r="XEK23" s="877"/>
      <c r="XEL23" s="877"/>
      <c r="XEM23" s="877"/>
      <c r="XEN23" s="877"/>
      <c r="XEO23" s="877"/>
      <c r="XEP23" s="877"/>
      <c r="XEQ23" s="877"/>
      <c r="XER23" s="877"/>
      <c r="XES23" s="877"/>
      <c r="XET23" s="877"/>
      <c r="XEU23" s="877"/>
      <c r="XEV23" s="877"/>
      <c r="XEW23" s="877"/>
      <c r="XEX23" s="877"/>
      <c r="XEY23" s="877"/>
      <c r="XEZ23" s="877"/>
      <c r="XFA23" s="877"/>
      <c r="XFB23" s="877"/>
      <c r="XFC23" s="877"/>
      <c r="XFD23" s="877"/>
    </row>
    <row r="24" spans="1:16384" s="878" customFormat="1" ht="24">
      <c r="A24" s="1071" t="str">
        <f>COMPOSIÇÕES!A54</f>
        <v>C - 003</v>
      </c>
      <c r="B24" s="1001" t="s">
        <v>478</v>
      </c>
      <c r="C24" s="997" t="s">
        <v>624</v>
      </c>
      <c r="D24" s="969" t="s">
        <v>3</v>
      </c>
      <c r="E24" s="1002">
        <v>1292.8399999999999</v>
      </c>
      <c r="F24" s="989">
        <v>0</v>
      </c>
      <c r="G24" s="990">
        <f t="shared" si="0"/>
        <v>0.20699999999999999</v>
      </c>
      <c r="H24" s="989">
        <f t="shared" si="1"/>
        <v>0</v>
      </c>
      <c r="I24" s="989">
        <f t="shared" si="2"/>
        <v>0</v>
      </c>
      <c r="J24" s="1085">
        <f t="shared" si="3"/>
        <v>0</v>
      </c>
      <c r="K24" s="877"/>
      <c r="L24" s="877"/>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c r="AJ24" s="877"/>
      <c r="AK24" s="87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c r="CC24" s="877"/>
      <c r="CD24" s="877"/>
      <c r="CE24" s="877"/>
      <c r="CF24" s="877"/>
      <c r="CG24" s="877"/>
      <c r="CH24" s="877"/>
      <c r="CI24" s="877"/>
      <c r="CJ24" s="877"/>
      <c r="CK24" s="877"/>
      <c r="CL24" s="877"/>
      <c r="CM24" s="877"/>
      <c r="CN24" s="877"/>
      <c r="CO24" s="877"/>
      <c r="CP24" s="877"/>
      <c r="CQ24" s="877"/>
      <c r="CR24" s="877"/>
      <c r="CS24" s="877"/>
      <c r="CT24" s="877"/>
      <c r="CU24" s="877"/>
      <c r="CV24" s="877"/>
      <c r="CW24" s="877"/>
      <c r="CX24" s="877"/>
      <c r="CY24" s="877"/>
      <c r="CZ24" s="877"/>
      <c r="DA24" s="877"/>
      <c r="DB24" s="877"/>
      <c r="DC24" s="877"/>
      <c r="DD24" s="877"/>
      <c r="DE24" s="877"/>
      <c r="DF24" s="877"/>
      <c r="DG24" s="877"/>
      <c r="DH24" s="877"/>
      <c r="DI24" s="877"/>
      <c r="DJ24" s="877"/>
      <c r="DK24" s="877"/>
      <c r="DL24" s="877"/>
      <c r="DM24" s="877"/>
      <c r="DN24" s="877"/>
      <c r="DO24" s="877"/>
      <c r="DP24" s="877"/>
      <c r="DQ24" s="877"/>
      <c r="DR24" s="877"/>
      <c r="DS24" s="877"/>
      <c r="DT24" s="877"/>
      <c r="DU24" s="877"/>
      <c r="DV24" s="877"/>
      <c r="DW24" s="877"/>
      <c r="DX24" s="877"/>
      <c r="DY24" s="877"/>
      <c r="DZ24" s="877"/>
      <c r="EA24" s="877"/>
      <c r="EB24" s="877"/>
      <c r="EC24" s="877"/>
      <c r="ED24" s="877"/>
      <c r="EE24" s="877"/>
      <c r="EF24" s="877"/>
      <c r="EG24" s="877"/>
      <c r="EH24" s="877"/>
      <c r="EI24" s="877"/>
      <c r="EJ24" s="877"/>
      <c r="EK24" s="877"/>
      <c r="EL24" s="877"/>
      <c r="EM24" s="877"/>
      <c r="EN24" s="877"/>
      <c r="EO24" s="877"/>
      <c r="EP24" s="877"/>
      <c r="EQ24" s="877"/>
      <c r="ER24" s="877"/>
      <c r="ES24" s="877"/>
      <c r="ET24" s="877"/>
      <c r="EU24" s="877"/>
      <c r="EV24" s="877"/>
      <c r="EW24" s="877"/>
      <c r="EX24" s="877"/>
      <c r="EY24" s="877"/>
      <c r="EZ24" s="877"/>
      <c r="FA24" s="877"/>
      <c r="FB24" s="877"/>
      <c r="FC24" s="877"/>
      <c r="FD24" s="877"/>
      <c r="FE24" s="877"/>
      <c r="FF24" s="877"/>
      <c r="FG24" s="877"/>
      <c r="FH24" s="877"/>
      <c r="FI24" s="877"/>
      <c r="FJ24" s="877"/>
      <c r="FK24" s="877"/>
      <c r="FL24" s="877"/>
      <c r="FM24" s="877"/>
      <c r="FN24" s="877"/>
      <c r="FO24" s="877"/>
      <c r="FP24" s="877"/>
      <c r="FQ24" s="877"/>
      <c r="FR24" s="877"/>
      <c r="FS24" s="877"/>
      <c r="FT24" s="877"/>
      <c r="FU24" s="877"/>
      <c r="FV24" s="877"/>
      <c r="FW24" s="877"/>
      <c r="FX24" s="877"/>
      <c r="FY24" s="877"/>
      <c r="FZ24" s="877"/>
      <c r="GA24" s="877"/>
      <c r="GB24" s="877"/>
      <c r="GC24" s="877"/>
      <c r="GD24" s="877"/>
      <c r="GE24" s="877"/>
      <c r="GF24" s="877"/>
      <c r="GG24" s="877"/>
      <c r="GH24" s="877"/>
      <c r="GI24" s="877"/>
      <c r="GJ24" s="877"/>
      <c r="GK24" s="877"/>
      <c r="GL24" s="877"/>
      <c r="GM24" s="877"/>
      <c r="GN24" s="877"/>
      <c r="GO24" s="877"/>
      <c r="GP24" s="877"/>
      <c r="GQ24" s="877"/>
      <c r="GR24" s="877"/>
      <c r="GS24" s="877"/>
      <c r="GT24" s="877"/>
      <c r="GU24" s="877"/>
      <c r="GV24" s="877"/>
      <c r="GW24" s="877"/>
      <c r="GX24" s="877"/>
      <c r="GY24" s="877"/>
      <c r="GZ24" s="877"/>
      <c r="HA24" s="877"/>
      <c r="HB24" s="877"/>
      <c r="HC24" s="877"/>
      <c r="HD24" s="877"/>
      <c r="HE24" s="877"/>
      <c r="HF24" s="877"/>
      <c r="HG24" s="877"/>
      <c r="HH24" s="877"/>
      <c r="HI24" s="877"/>
      <c r="HJ24" s="877"/>
      <c r="HK24" s="877"/>
      <c r="HL24" s="877"/>
      <c r="HM24" s="877"/>
      <c r="HN24" s="877"/>
      <c r="HO24" s="877"/>
      <c r="HP24" s="877"/>
      <c r="HQ24" s="877"/>
      <c r="HR24" s="877"/>
      <c r="HS24" s="877"/>
      <c r="HT24" s="877"/>
      <c r="HU24" s="877"/>
      <c r="HV24" s="877"/>
      <c r="HW24" s="877"/>
      <c r="HX24" s="877"/>
      <c r="HY24" s="877"/>
      <c r="HZ24" s="877"/>
      <c r="IA24" s="877"/>
      <c r="IB24" s="877"/>
      <c r="IC24" s="877"/>
      <c r="ID24" s="877"/>
      <c r="IE24" s="877"/>
      <c r="IF24" s="877"/>
      <c r="IG24" s="877"/>
      <c r="IH24" s="877"/>
      <c r="II24" s="877"/>
      <c r="IJ24" s="877"/>
      <c r="IK24" s="877"/>
      <c r="IL24" s="877"/>
      <c r="IM24" s="877"/>
      <c r="IN24" s="877"/>
      <c r="IO24" s="877"/>
      <c r="IP24" s="877"/>
      <c r="IQ24" s="877"/>
      <c r="IR24" s="877"/>
      <c r="IS24" s="877"/>
      <c r="IT24" s="877"/>
      <c r="IU24" s="877"/>
      <c r="IV24" s="877"/>
      <c r="IW24" s="877"/>
      <c r="IX24" s="877"/>
      <c r="IY24" s="877"/>
      <c r="IZ24" s="877"/>
      <c r="JA24" s="877"/>
      <c r="JB24" s="877"/>
      <c r="JC24" s="877"/>
      <c r="JD24" s="877"/>
      <c r="JE24" s="877"/>
      <c r="JF24" s="877"/>
      <c r="JG24" s="877"/>
      <c r="JH24" s="877"/>
      <c r="JI24" s="877"/>
      <c r="JJ24" s="877"/>
      <c r="JK24" s="877"/>
      <c r="JL24" s="877"/>
      <c r="JM24" s="877"/>
      <c r="JN24" s="877"/>
      <c r="JO24" s="877"/>
      <c r="JP24" s="877"/>
      <c r="JQ24" s="877"/>
      <c r="JR24" s="877"/>
      <c r="JS24" s="877"/>
      <c r="JT24" s="877"/>
      <c r="JU24" s="877"/>
      <c r="JV24" s="877"/>
      <c r="JW24" s="877"/>
      <c r="JX24" s="877"/>
      <c r="JY24" s="877"/>
      <c r="JZ24" s="877"/>
      <c r="KA24" s="877"/>
      <c r="KB24" s="877"/>
      <c r="KC24" s="877"/>
      <c r="KD24" s="877"/>
      <c r="KE24" s="877"/>
      <c r="KF24" s="877"/>
      <c r="KG24" s="877"/>
      <c r="KH24" s="877"/>
      <c r="KI24" s="877"/>
      <c r="KJ24" s="877"/>
      <c r="KK24" s="877"/>
      <c r="KL24" s="877"/>
      <c r="KM24" s="877"/>
      <c r="KN24" s="877"/>
      <c r="KO24" s="877"/>
      <c r="KP24" s="877"/>
      <c r="KQ24" s="877"/>
      <c r="KR24" s="877"/>
      <c r="KS24" s="877"/>
      <c r="KT24" s="877"/>
      <c r="KU24" s="877"/>
      <c r="KV24" s="877"/>
      <c r="KW24" s="877"/>
      <c r="KX24" s="877"/>
      <c r="KY24" s="877"/>
      <c r="KZ24" s="877"/>
      <c r="LA24" s="877"/>
      <c r="LB24" s="877"/>
      <c r="LC24" s="877"/>
      <c r="LD24" s="877"/>
      <c r="LE24" s="877"/>
      <c r="LF24" s="877"/>
      <c r="LG24" s="877"/>
      <c r="LH24" s="877"/>
      <c r="LI24" s="877"/>
      <c r="LJ24" s="877"/>
      <c r="LK24" s="877"/>
      <c r="LL24" s="877"/>
      <c r="LM24" s="877"/>
      <c r="LN24" s="877"/>
      <c r="LO24" s="877"/>
      <c r="LP24" s="877"/>
      <c r="LQ24" s="877"/>
      <c r="LR24" s="877"/>
      <c r="LS24" s="877"/>
      <c r="LT24" s="877"/>
      <c r="LU24" s="877"/>
      <c r="LV24" s="877"/>
      <c r="LW24" s="877"/>
      <c r="LX24" s="877"/>
      <c r="LY24" s="877"/>
      <c r="LZ24" s="877"/>
      <c r="MA24" s="877"/>
      <c r="MB24" s="877"/>
      <c r="MC24" s="877"/>
      <c r="MD24" s="877"/>
      <c r="ME24" s="877"/>
      <c r="MF24" s="877"/>
      <c r="MG24" s="877"/>
      <c r="MH24" s="877"/>
      <c r="MI24" s="877"/>
      <c r="MJ24" s="877"/>
      <c r="MK24" s="877"/>
      <c r="ML24" s="877"/>
      <c r="MM24" s="877"/>
      <c r="MN24" s="877"/>
      <c r="MO24" s="877"/>
      <c r="MP24" s="877"/>
      <c r="MQ24" s="877"/>
      <c r="MR24" s="877"/>
      <c r="MS24" s="877"/>
      <c r="MT24" s="877"/>
      <c r="MU24" s="877"/>
      <c r="MV24" s="877"/>
      <c r="MW24" s="877"/>
      <c r="MX24" s="877"/>
      <c r="MY24" s="877"/>
      <c r="MZ24" s="877"/>
      <c r="NA24" s="877"/>
      <c r="NB24" s="877"/>
      <c r="NC24" s="877"/>
      <c r="ND24" s="877"/>
      <c r="NE24" s="877"/>
      <c r="NF24" s="877"/>
      <c r="NG24" s="877"/>
      <c r="NH24" s="877"/>
      <c r="NI24" s="877"/>
      <c r="NJ24" s="877"/>
      <c r="NK24" s="877"/>
      <c r="NL24" s="877"/>
      <c r="NM24" s="877"/>
      <c r="NN24" s="877"/>
      <c r="NO24" s="877"/>
      <c r="NP24" s="877"/>
      <c r="NQ24" s="877"/>
      <c r="NR24" s="877"/>
      <c r="NS24" s="877"/>
      <c r="NT24" s="877"/>
      <c r="NU24" s="877"/>
      <c r="NV24" s="877"/>
      <c r="NW24" s="877"/>
      <c r="NX24" s="877"/>
      <c r="NY24" s="877"/>
      <c r="NZ24" s="877"/>
      <c r="OA24" s="877"/>
      <c r="OB24" s="877"/>
      <c r="OC24" s="877"/>
      <c r="OD24" s="877"/>
      <c r="OE24" s="877"/>
      <c r="OF24" s="877"/>
      <c r="OG24" s="877"/>
      <c r="OH24" s="877"/>
      <c r="OI24" s="877"/>
      <c r="OJ24" s="877"/>
      <c r="OK24" s="877"/>
      <c r="OL24" s="877"/>
      <c r="OM24" s="877"/>
      <c r="ON24" s="877"/>
      <c r="OO24" s="877"/>
      <c r="OP24" s="877"/>
      <c r="OQ24" s="877"/>
      <c r="OR24" s="877"/>
      <c r="OS24" s="877"/>
      <c r="OT24" s="877"/>
      <c r="OU24" s="877"/>
      <c r="OV24" s="877"/>
      <c r="OW24" s="877"/>
      <c r="OX24" s="877"/>
      <c r="OY24" s="877"/>
      <c r="OZ24" s="877"/>
      <c r="PA24" s="877"/>
      <c r="PB24" s="877"/>
      <c r="PC24" s="877"/>
      <c r="PD24" s="877"/>
      <c r="PE24" s="877"/>
      <c r="PF24" s="877"/>
      <c r="PG24" s="877"/>
      <c r="PH24" s="877"/>
      <c r="PI24" s="877"/>
      <c r="PJ24" s="877"/>
      <c r="PK24" s="877"/>
      <c r="PL24" s="877"/>
      <c r="PM24" s="877"/>
      <c r="PN24" s="877"/>
      <c r="PO24" s="877"/>
      <c r="PP24" s="877"/>
      <c r="PQ24" s="877"/>
      <c r="PR24" s="877"/>
      <c r="PS24" s="877"/>
      <c r="PT24" s="877"/>
      <c r="PU24" s="877"/>
      <c r="PV24" s="877"/>
      <c r="PW24" s="877"/>
      <c r="PX24" s="877"/>
      <c r="PY24" s="877"/>
      <c r="PZ24" s="877"/>
      <c r="QA24" s="877"/>
      <c r="QB24" s="877"/>
      <c r="QC24" s="877"/>
      <c r="QD24" s="877"/>
      <c r="QE24" s="877"/>
      <c r="QF24" s="877"/>
      <c r="QG24" s="877"/>
      <c r="QH24" s="877"/>
      <c r="QI24" s="877"/>
      <c r="QJ24" s="877"/>
      <c r="QK24" s="877"/>
      <c r="QL24" s="877"/>
      <c r="QM24" s="877"/>
      <c r="QN24" s="877"/>
      <c r="QO24" s="877"/>
      <c r="QP24" s="877"/>
      <c r="QQ24" s="877"/>
      <c r="QR24" s="877"/>
      <c r="QS24" s="877"/>
      <c r="QT24" s="877"/>
      <c r="QU24" s="877"/>
      <c r="QV24" s="877"/>
      <c r="QW24" s="877"/>
      <c r="QX24" s="877"/>
      <c r="QY24" s="877"/>
      <c r="QZ24" s="877"/>
      <c r="RA24" s="877"/>
      <c r="RB24" s="877"/>
      <c r="RC24" s="877"/>
      <c r="RD24" s="877"/>
      <c r="RE24" s="877"/>
      <c r="RF24" s="877"/>
      <c r="RG24" s="877"/>
      <c r="RH24" s="877"/>
      <c r="RI24" s="877"/>
      <c r="RJ24" s="877"/>
      <c r="RK24" s="877"/>
      <c r="RL24" s="877"/>
      <c r="RM24" s="877"/>
      <c r="RN24" s="877"/>
      <c r="RO24" s="877"/>
      <c r="RP24" s="877"/>
      <c r="RQ24" s="877"/>
      <c r="RR24" s="877"/>
      <c r="RS24" s="877"/>
      <c r="RT24" s="877"/>
      <c r="RU24" s="877"/>
      <c r="RV24" s="877"/>
      <c r="RW24" s="877"/>
      <c r="RX24" s="877"/>
      <c r="RY24" s="877"/>
      <c r="RZ24" s="877"/>
      <c r="SA24" s="877"/>
      <c r="SB24" s="877"/>
      <c r="SC24" s="877"/>
      <c r="SD24" s="877"/>
      <c r="SE24" s="877"/>
      <c r="SF24" s="877"/>
      <c r="SG24" s="877"/>
      <c r="SH24" s="877"/>
      <c r="SI24" s="877"/>
      <c r="SJ24" s="877"/>
      <c r="SK24" s="877"/>
      <c r="SL24" s="877"/>
      <c r="SM24" s="877"/>
      <c r="SN24" s="877"/>
      <c r="SO24" s="877"/>
      <c r="SP24" s="877"/>
      <c r="SQ24" s="877"/>
      <c r="SR24" s="877"/>
      <c r="SS24" s="877"/>
      <c r="ST24" s="877"/>
      <c r="SU24" s="877"/>
      <c r="SV24" s="877"/>
      <c r="SW24" s="877"/>
      <c r="SX24" s="877"/>
      <c r="SY24" s="877"/>
      <c r="SZ24" s="877"/>
      <c r="TA24" s="877"/>
      <c r="TB24" s="877"/>
      <c r="TC24" s="877"/>
      <c r="TD24" s="877"/>
      <c r="TE24" s="877"/>
      <c r="TF24" s="877"/>
      <c r="TG24" s="877"/>
      <c r="TH24" s="877"/>
      <c r="TI24" s="877"/>
      <c r="TJ24" s="877"/>
      <c r="TK24" s="877"/>
      <c r="TL24" s="877"/>
      <c r="TM24" s="877"/>
      <c r="TN24" s="877"/>
      <c r="TO24" s="877"/>
      <c r="TP24" s="877"/>
      <c r="TQ24" s="877"/>
      <c r="TR24" s="877"/>
      <c r="TS24" s="877"/>
      <c r="TT24" s="877"/>
      <c r="TU24" s="877"/>
      <c r="TV24" s="877"/>
      <c r="TW24" s="877"/>
      <c r="TX24" s="877"/>
      <c r="TY24" s="877"/>
      <c r="TZ24" s="877"/>
      <c r="UA24" s="877"/>
      <c r="UB24" s="877"/>
      <c r="UC24" s="877"/>
      <c r="UD24" s="877"/>
      <c r="UE24" s="877"/>
      <c r="UF24" s="877"/>
      <c r="UG24" s="877"/>
      <c r="UH24" s="877"/>
      <c r="UI24" s="877"/>
      <c r="UJ24" s="877"/>
      <c r="UK24" s="877"/>
      <c r="UL24" s="877"/>
      <c r="UM24" s="877"/>
      <c r="UN24" s="877"/>
      <c r="UO24" s="877"/>
      <c r="UP24" s="877"/>
      <c r="UQ24" s="877"/>
      <c r="UR24" s="877"/>
      <c r="US24" s="877"/>
      <c r="UT24" s="877"/>
      <c r="UU24" s="877"/>
      <c r="UV24" s="877"/>
      <c r="UW24" s="877"/>
      <c r="UX24" s="877"/>
      <c r="UY24" s="877"/>
      <c r="UZ24" s="877"/>
      <c r="VA24" s="877"/>
      <c r="VB24" s="877"/>
      <c r="VC24" s="877"/>
      <c r="VD24" s="877"/>
      <c r="VE24" s="877"/>
      <c r="VF24" s="877"/>
      <c r="VG24" s="877"/>
      <c r="VH24" s="877"/>
      <c r="VI24" s="877"/>
      <c r="VJ24" s="877"/>
      <c r="VK24" s="877"/>
      <c r="VL24" s="877"/>
      <c r="VM24" s="877"/>
      <c r="VN24" s="877"/>
      <c r="VO24" s="877"/>
      <c r="VP24" s="877"/>
      <c r="VQ24" s="877"/>
      <c r="VR24" s="877"/>
      <c r="VS24" s="877"/>
      <c r="VT24" s="877"/>
      <c r="VU24" s="877"/>
      <c r="VV24" s="877"/>
      <c r="VW24" s="877"/>
      <c r="VX24" s="877"/>
      <c r="VY24" s="877"/>
      <c r="VZ24" s="877"/>
      <c r="WA24" s="877"/>
      <c r="WB24" s="877"/>
      <c r="WC24" s="877"/>
      <c r="WD24" s="877"/>
      <c r="WE24" s="877"/>
      <c r="WF24" s="877"/>
      <c r="WG24" s="877"/>
      <c r="WH24" s="877"/>
      <c r="WI24" s="877"/>
      <c r="WJ24" s="877"/>
      <c r="WK24" s="877"/>
      <c r="WL24" s="877"/>
      <c r="WM24" s="877"/>
      <c r="WN24" s="877"/>
      <c r="WO24" s="877"/>
      <c r="WP24" s="877"/>
      <c r="WQ24" s="877"/>
      <c r="WR24" s="877"/>
      <c r="WS24" s="877"/>
      <c r="WT24" s="877"/>
      <c r="WU24" s="877"/>
      <c r="WV24" s="877"/>
      <c r="WW24" s="877"/>
      <c r="WX24" s="877"/>
      <c r="WY24" s="877"/>
      <c r="WZ24" s="877"/>
      <c r="XA24" s="877"/>
      <c r="XB24" s="877"/>
      <c r="XC24" s="877"/>
      <c r="XD24" s="877"/>
      <c r="XE24" s="877"/>
      <c r="XF24" s="877"/>
      <c r="XG24" s="877"/>
      <c r="XH24" s="877"/>
      <c r="XI24" s="877"/>
      <c r="XJ24" s="877"/>
      <c r="XK24" s="877"/>
      <c r="XL24" s="877"/>
      <c r="XM24" s="877"/>
      <c r="XN24" s="877"/>
      <c r="XO24" s="877"/>
      <c r="XP24" s="877"/>
      <c r="XQ24" s="877"/>
      <c r="XR24" s="877"/>
      <c r="XS24" s="877"/>
      <c r="XT24" s="877"/>
      <c r="XU24" s="877"/>
      <c r="XV24" s="877"/>
      <c r="XW24" s="877"/>
      <c r="XX24" s="877"/>
      <c r="XY24" s="877"/>
      <c r="XZ24" s="877"/>
      <c r="YA24" s="877"/>
      <c r="YB24" s="877"/>
      <c r="YC24" s="877"/>
      <c r="YD24" s="877"/>
      <c r="YE24" s="877"/>
      <c r="YF24" s="877"/>
      <c r="YG24" s="877"/>
      <c r="YH24" s="877"/>
      <c r="YI24" s="877"/>
      <c r="YJ24" s="877"/>
      <c r="YK24" s="877"/>
      <c r="YL24" s="877"/>
      <c r="YM24" s="877"/>
      <c r="YN24" s="877"/>
      <c r="YO24" s="877"/>
      <c r="YP24" s="877"/>
      <c r="YQ24" s="877"/>
      <c r="YR24" s="877"/>
      <c r="YS24" s="877"/>
      <c r="YT24" s="877"/>
      <c r="YU24" s="877"/>
      <c r="YV24" s="877"/>
      <c r="YW24" s="877"/>
      <c r="YX24" s="877"/>
      <c r="YY24" s="877"/>
      <c r="YZ24" s="877"/>
      <c r="ZA24" s="877"/>
      <c r="ZB24" s="877"/>
      <c r="ZC24" s="877"/>
      <c r="ZD24" s="877"/>
      <c r="ZE24" s="877"/>
      <c r="ZF24" s="877"/>
      <c r="ZG24" s="877"/>
      <c r="ZH24" s="877"/>
      <c r="ZI24" s="877"/>
      <c r="ZJ24" s="877"/>
      <c r="ZK24" s="877"/>
      <c r="ZL24" s="877"/>
      <c r="ZM24" s="877"/>
      <c r="ZN24" s="877"/>
      <c r="ZO24" s="877"/>
      <c r="ZP24" s="877"/>
      <c r="ZQ24" s="877"/>
      <c r="ZR24" s="877"/>
      <c r="ZS24" s="877"/>
      <c r="ZT24" s="877"/>
      <c r="ZU24" s="877"/>
      <c r="ZV24" s="877"/>
      <c r="ZW24" s="877"/>
      <c r="ZX24" s="877"/>
      <c r="ZY24" s="877"/>
      <c r="ZZ24" s="877"/>
      <c r="AAA24" s="877"/>
      <c r="AAB24" s="877"/>
      <c r="AAC24" s="877"/>
      <c r="AAD24" s="877"/>
      <c r="AAE24" s="877"/>
      <c r="AAF24" s="877"/>
      <c r="AAG24" s="877"/>
      <c r="AAH24" s="877"/>
      <c r="AAI24" s="877"/>
      <c r="AAJ24" s="877"/>
      <c r="AAK24" s="877"/>
      <c r="AAL24" s="877"/>
      <c r="AAM24" s="877"/>
      <c r="AAN24" s="877"/>
      <c r="AAO24" s="877"/>
      <c r="AAP24" s="877"/>
      <c r="AAQ24" s="877"/>
      <c r="AAR24" s="877"/>
      <c r="AAS24" s="877"/>
      <c r="AAT24" s="877"/>
      <c r="AAU24" s="877"/>
      <c r="AAV24" s="877"/>
      <c r="AAW24" s="877"/>
      <c r="AAX24" s="877"/>
      <c r="AAY24" s="877"/>
      <c r="AAZ24" s="877"/>
      <c r="ABA24" s="877"/>
      <c r="ABB24" s="877"/>
      <c r="ABC24" s="877"/>
      <c r="ABD24" s="877"/>
      <c r="ABE24" s="877"/>
      <c r="ABF24" s="877"/>
      <c r="ABG24" s="877"/>
      <c r="ABH24" s="877"/>
      <c r="ABI24" s="877"/>
      <c r="ABJ24" s="877"/>
      <c r="ABK24" s="877"/>
      <c r="ABL24" s="877"/>
      <c r="ABM24" s="877"/>
      <c r="ABN24" s="877"/>
      <c r="ABO24" s="877"/>
      <c r="ABP24" s="877"/>
      <c r="ABQ24" s="877"/>
      <c r="ABR24" s="877"/>
      <c r="ABS24" s="877"/>
      <c r="ABT24" s="877"/>
      <c r="ABU24" s="877"/>
      <c r="ABV24" s="877"/>
      <c r="ABW24" s="877"/>
      <c r="ABX24" s="877"/>
      <c r="ABY24" s="877"/>
      <c r="ABZ24" s="877"/>
      <c r="ACA24" s="877"/>
      <c r="ACB24" s="877"/>
      <c r="ACC24" s="877"/>
      <c r="ACD24" s="877"/>
      <c r="ACE24" s="877"/>
      <c r="ACF24" s="877"/>
      <c r="ACG24" s="877"/>
      <c r="ACH24" s="877"/>
      <c r="ACI24" s="877"/>
      <c r="ACJ24" s="877"/>
      <c r="ACK24" s="877"/>
      <c r="ACL24" s="877"/>
      <c r="ACM24" s="877"/>
      <c r="ACN24" s="877"/>
      <c r="ACO24" s="877"/>
      <c r="ACP24" s="877"/>
      <c r="ACQ24" s="877"/>
      <c r="ACR24" s="877"/>
      <c r="ACS24" s="877"/>
      <c r="ACT24" s="877"/>
      <c r="ACU24" s="877"/>
      <c r="ACV24" s="877"/>
      <c r="ACW24" s="877"/>
      <c r="ACX24" s="877"/>
      <c r="ACY24" s="877"/>
      <c r="ACZ24" s="877"/>
      <c r="ADA24" s="877"/>
      <c r="ADB24" s="877"/>
      <c r="ADC24" s="877"/>
      <c r="ADD24" s="877"/>
      <c r="ADE24" s="877"/>
      <c r="ADF24" s="877"/>
      <c r="ADG24" s="877"/>
      <c r="ADH24" s="877"/>
      <c r="ADI24" s="877"/>
      <c r="ADJ24" s="877"/>
      <c r="ADK24" s="877"/>
      <c r="ADL24" s="877"/>
      <c r="ADM24" s="877"/>
      <c r="ADN24" s="877"/>
      <c r="ADO24" s="877"/>
      <c r="ADP24" s="877"/>
      <c r="ADQ24" s="877"/>
      <c r="ADR24" s="877"/>
      <c r="ADS24" s="877"/>
      <c r="ADT24" s="877"/>
      <c r="ADU24" s="877"/>
      <c r="ADV24" s="877"/>
      <c r="ADW24" s="877"/>
      <c r="ADX24" s="877"/>
      <c r="ADY24" s="877"/>
      <c r="ADZ24" s="877"/>
      <c r="AEA24" s="877"/>
      <c r="AEB24" s="877"/>
      <c r="AEC24" s="877"/>
      <c r="AED24" s="877"/>
      <c r="AEE24" s="877"/>
      <c r="AEF24" s="877"/>
      <c r="AEG24" s="877"/>
      <c r="AEH24" s="877"/>
      <c r="AEI24" s="877"/>
      <c r="AEJ24" s="877"/>
      <c r="AEK24" s="877"/>
      <c r="AEL24" s="877"/>
      <c r="AEM24" s="877"/>
      <c r="AEN24" s="877"/>
      <c r="AEO24" s="877"/>
      <c r="AEP24" s="877"/>
      <c r="AEQ24" s="877"/>
      <c r="AER24" s="877"/>
      <c r="AES24" s="877"/>
      <c r="AET24" s="877"/>
      <c r="AEU24" s="877"/>
      <c r="AEV24" s="877"/>
      <c r="AEW24" s="877"/>
      <c r="AEX24" s="877"/>
      <c r="AEY24" s="877"/>
      <c r="AEZ24" s="877"/>
      <c r="AFA24" s="877"/>
      <c r="AFB24" s="877"/>
      <c r="AFC24" s="877"/>
      <c r="AFD24" s="877"/>
      <c r="AFE24" s="877"/>
      <c r="AFF24" s="877"/>
      <c r="AFG24" s="877"/>
      <c r="AFH24" s="877"/>
      <c r="AFI24" s="877"/>
      <c r="AFJ24" s="877"/>
      <c r="AFK24" s="877"/>
      <c r="AFL24" s="877"/>
      <c r="AFM24" s="877"/>
      <c r="AFN24" s="877"/>
      <c r="AFO24" s="877"/>
      <c r="AFP24" s="877"/>
      <c r="AFQ24" s="877"/>
      <c r="AFR24" s="877"/>
      <c r="AFS24" s="877"/>
      <c r="AFT24" s="877"/>
      <c r="AFU24" s="877"/>
      <c r="AFV24" s="877"/>
      <c r="AFW24" s="877"/>
      <c r="AFX24" s="877"/>
      <c r="AFY24" s="877"/>
      <c r="AFZ24" s="877"/>
      <c r="AGA24" s="877"/>
      <c r="AGB24" s="877"/>
      <c r="AGC24" s="877"/>
      <c r="AGD24" s="877"/>
      <c r="AGE24" s="877"/>
      <c r="AGF24" s="877"/>
      <c r="AGG24" s="877"/>
      <c r="AGH24" s="877"/>
      <c r="AGI24" s="877"/>
      <c r="AGJ24" s="877"/>
      <c r="AGK24" s="877"/>
      <c r="AGL24" s="877"/>
      <c r="AGM24" s="877"/>
      <c r="AGN24" s="877"/>
      <c r="AGO24" s="877"/>
      <c r="AGP24" s="877"/>
      <c r="AGQ24" s="877"/>
      <c r="AGR24" s="877"/>
      <c r="AGS24" s="877"/>
      <c r="AGT24" s="877"/>
      <c r="AGU24" s="877"/>
      <c r="AGV24" s="877"/>
      <c r="AGW24" s="877"/>
      <c r="AGX24" s="877"/>
      <c r="AGY24" s="877"/>
      <c r="AGZ24" s="877"/>
      <c r="AHA24" s="877"/>
      <c r="AHB24" s="877"/>
      <c r="AHC24" s="877"/>
      <c r="AHD24" s="877"/>
      <c r="AHE24" s="877"/>
      <c r="AHF24" s="877"/>
      <c r="AHG24" s="877"/>
      <c r="AHH24" s="877"/>
      <c r="AHI24" s="877"/>
      <c r="AHJ24" s="877"/>
      <c r="AHK24" s="877"/>
      <c r="AHL24" s="877"/>
      <c r="AHM24" s="877"/>
      <c r="AHN24" s="877"/>
      <c r="AHO24" s="877"/>
      <c r="AHP24" s="877"/>
      <c r="AHQ24" s="877"/>
      <c r="AHR24" s="877"/>
      <c r="AHS24" s="877"/>
      <c r="AHT24" s="877"/>
      <c r="AHU24" s="877"/>
      <c r="AHV24" s="877"/>
      <c r="AHW24" s="877"/>
      <c r="AHX24" s="877"/>
      <c r="AHY24" s="877"/>
      <c r="AHZ24" s="877"/>
      <c r="AIA24" s="877"/>
      <c r="AIB24" s="877"/>
      <c r="AIC24" s="877"/>
      <c r="AID24" s="877"/>
      <c r="AIE24" s="877"/>
      <c r="AIF24" s="877"/>
      <c r="AIG24" s="877"/>
      <c r="AIH24" s="877"/>
      <c r="AII24" s="877"/>
      <c r="AIJ24" s="877"/>
      <c r="AIK24" s="877"/>
      <c r="AIL24" s="877"/>
      <c r="AIM24" s="877"/>
      <c r="AIN24" s="877"/>
      <c r="AIO24" s="877"/>
      <c r="AIP24" s="877"/>
      <c r="AIQ24" s="877"/>
      <c r="AIR24" s="877"/>
      <c r="AIS24" s="877"/>
      <c r="AIT24" s="877"/>
      <c r="AIU24" s="877"/>
      <c r="AIV24" s="877"/>
      <c r="AIW24" s="877"/>
      <c r="AIX24" s="877"/>
      <c r="AIY24" s="877"/>
      <c r="AIZ24" s="877"/>
      <c r="AJA24" s="877"/>
      <c r="AJB24" s="877"/>
      <c r="AJC24" s="877"/>
      <c r="AJD24" s="877"/>
      <c r="AJE24" s="877"/>
      <c r="AJF24" s="877"/>
      <c r="AJG24" s="877"/>
      <c r="AJH24" s="877"/>
      <c r="AJI24" s="877"/>
      <c r="AJJ24" s="877"/>
      <c r="AJK24" s="877"/>
      <c r="AJL24" s="877"/>
      <c r="AJM24" s="877"/>
      <c r="AJN24" s="877"/>
      <c r="AJO24" s="877"/>
      <c r="AJP24" s="877"/>
      <c r="AJQ24" s="877"/>
      <c r="AJR24" s="877"/>
      <c r="AJS24" s="877"/>
      <c r="AJT24" s="877"/>
      <c r="AJU24" s="877"/>
      <c r="AJV24" s="877"/>
      <c r="AJW24" s="877"/>
      <c r="AJX24" s="877"/>
      <c r="AJY24" s="877"/>
      <c r="AJZ24" s="877"/>
      <c r="AKA24" s="877"/>
      <c r="AKB24" s="877"/>
      <c r="AKC24" s="877"/>
      <c r="AKD24" s="877"/>
      <c r="AKE24" s="877"/>
      <c r="AKF24" s="877"/>
      <c r="AKG24" s="877"/>
      <c r="AKH24" s="877"/>
      <c r="AKI24" s="877"/>
      <c r="AKJ24" s="877"/>
      <c r="AKK24" s="877"/>
      <c r="AKL24" s="877"/>
      <c r="AKM24" s="877"/>
      <c r="AKN24" s="877"/>
      <c r="AKO24" s="877"/>
      <c r="AKP24" s="877"/>
      <c r="AKQ24" s="877"/>
      <c r="AKR24" s="877"/>
      <c r="AKS24" s="877"/>
      <c r="AKT24" s="877"/>
      <c r="AKU24" s="877"/>
      <c r="AKV24" s="877"/>
      <c r="AKW24" s="877"/>
      <c r="AKX24" s="877"/>
      <c r="AKY24" s="877"/>
      <c r="AKZ24" s="877"/>
      <c r="ALA24" s="877"/>
      <c r="ALB24" s="877"/>
      <c r="ALC24" s="877"/>
      <c r="ALD24" s="877"/>
      <c r="ALE24" s="877"/>
      <c r="ALF24" s="877"/>
      <c r="ALG24" s="877"/>
      <c r="ALH24" s="877"/>
      <c r="ALI24" s="877"/>
      <c r="ALJ24" s="877"/>
      <c r="ALK24" s="877"/>
      <c r="ALL24" s="877"/>
      <c r="ALM24" s="877"/>
      <c r="ALN24" s="877"/>
      <c r="ALO24" s="877"/>
      <c r="ALP24" s="877"/>
      <c r="ALQ24" s="877"/>
      <c r="ALR24" s="877"/>
      <c r="ALS24" s="877"/>
      <c r="ALT24" s="877"/>
      <c r="ALU24" s="877"/>
      <c r="ALV24" s="877"/>
      <c r="ALW24" s="877"/>
      <c r="ALX24" s="877"/>
      <c r="ALY24" s="877"/>
      <c r="ALZ24" s="877"/>
      <c r="AMA24" s="877"/>
      <c r="AMB24" s="877"/>
      <c r="AMC24" s="877"/>
      <c r="AMD24" s="877"/>
      <c r="AME24" s="877"/>
      <c r="AMF24" s="877"/>
      <c r="AMG24" s="877"/>
      <c r="AMH24" s="877"/>
      <c r="AMI24" s="877"/>
      <c r="AMJ24" s="877"/>
      <c r="AMK24" s="877"/>
      <c r="AML24" s="877"/>
      <c r="AMM24" s="877"/>
      <c r="AMN24" s="877"/>
      <c r="AMO24" s="877"/>
      <c r="AMP24" s="877"/>
      <c r="AMQ24" s="877"/>
      <c r="AMR24" s="877"/>
      <c r="AMS24" s="877"/>
      <c r="AMT24" s="877"/>
      <c r="AMU24" s="877"/>
      <c r="AMV24" s="877"/>
      <c r="AMW24" s="877"/>
      <c r="AMX24" s="877"/>
      <c r="AMY24" s="877"/>
      <c r="AMZ24" s="877"/>
      <c r="ANA24" s="877"/>
      <c r="ANB24" s="877"/>
      <c r="ANC24" s="877"/>
      <c r="AND24" s="877"/>
      <c r="ANE24" s="877"/>
      <c r="ANF24" s="877"/>
      <c r="ANG24" s="877"/>
      <c r="ANH24" s="877"/>
      <c r="ANI24" s="877"/>
      <c r="ANJ24" s="877"/>
      <c r="ANK24" s="877"/>
      <c r="ANL24" s="877"/>
      <c r="ANM24" s="877"/>
      <c r="ANN24" s="877"/>
      <c r="ANO24" s="877"/>
      <c r="ANP24" s="877"/>
      <c r="ANQ24" s="877"/>
      <c r="ANR24" s="877"/>
      <c r="ANS24" s="877"/>
      <c r="ANT24" s="877"/>
      <c r="ANU24" s="877"/>
      <c r="ANV24" s="877"/>
      <c r="ANW24" s="877"/>
      <c r="ANX24" s="877"/>
      <c r="ANY24" s="877"/>
      <c r="ANZ24" s="877"/>
      <c r="AOA24" s="877"/>
      <c r="AOB24" s="877"/>
      <c r="AOC24" s="877"/>
      <c r="AOD24" s="877"/>
      <c r="AOE24" s="877"/>
      <c r="AOF24" s="877"/>
      <c r="AOG24" s="877"/>
      <c r="AOH24" s="877"/>
      <c r="AOI24" s="877"/>
      <c r="AOJ24" s="877"/>
      <c r="AOK24" s="877"/>
      <c r="AOL24" s="877"/>
      <c r="AOM24" s="877"/>
      <c r="AON24" s="877"/>
      <c r="AOO24" s="877"/>
      <c r="AOP24" s="877"/>
      <c r="AOQ24" s="877"/>
      <c r="AOR24" s="877"/>
      <c r="AOS24" s="877"/>
      <c r="AOT24" s="877"/>
      <c r="AOU24" s="877"/>
      <c r="AOV24" s="877"/>
      <c r="AOW24" s="877"/>
      <c r="AOX24" s="877"/>
      <c r="AOY24" s="877"/>
      <c r="AOZ24" s="877"/>
      <c r="APA24" s="877"/>
      <c r="APB24" s="877"/>
      <c r="APC24" s="877"/>
      <c r="APD24" s="877"/>
      <c r="APE24" s="877"/>
      <c r="APF24" s="877"/>
      <c r="APG24" s="877"/>
      <c r="APH24" s="877"/>
      <c r="API24" s="877"/>
      <c r="APJ24" s="877"/>
      <c r="APK24" s="877"/>
      <c r="APL24" s="877"/>
      <c r="APM24" s="877"/>
      <c r="APN24" s="877"/>
      <c r="APO24" s="877"/>
      <c r="APP24" s="877"/>
      <c r="APQ24" s="877"/>
      <c r="APR24" s="877"/>
      <c r="APS24" s="877"/>
      <c r="APT24" s="877"/>
      <c r="APU24" s="877"/>
      <c r="APV24" s="877"/>
      <c r="APW24" s="877"/>
      <c r="APX24" s="877"/>
      <c r="APY24" s="877"/>
      <c r="APZ24" s="877"/>
      <c r="AQA24" s="877"/>
      <c r="AQB24" s="877"/>
      <c r="AQC24" s="877"/>
      <c r="AQD24" s="877"/>
      <c r="AQE24" s="877"/>
      <c r="AQF24" s="877"/>
      <c r="AQG24" s="877"/>
      <c r="AQH24" s="877"/>
      <c r="AQI24" s="877"/>
      <c r="AQJ24" s="877"/>
      <c r="AQK24" s="877"/>
      <c r="AQL24" s="877"/>
      <c r="AQM24" s="877"/>
      <c r="AQN24" s="877"/>
      <c r="AQO24" s="877"/>
      <c r="AQP24" s="877"/>
      <c r="AQQ24" s="877"/>
      <c r="AQR24" s="877"/>
      <c r="AQS24" s="877"/>
      <c r="AQT24" s="877"/>
      <c r="AQU24" s="877"/>
      <c r="AQV24" s="877"/>
      <c r="AQW24" s="877"/>
      <c r="AQX24" s="877"/>
      <c r="AQY24" s="877"/>
      <c r="AQZ24" s="877"/>
      <c r="ARA24" s="877"/>
      <c r="ARB24" s="877"/>
      <c r="ARC24" s="877"/>
      <c r="ARD24" s="877"/>
      <c r="ARE24" s="877"/>
      <c r="ARF24" s="877"/>
      <c r="ARG24" s="877"/>
      <c r="ARH24" s="877"/>
      <c r="ARI24" s="877"/>
      <c r="ARJ24" s="877"/>
      <c r="ARK24" s="877"/>
      <c r="ARL24" s="877"/>
      <c r="ARM24" s="877"/>
      <c r="ARN24" s="877"/>
      <c r="ARO24" s="877"/>
      <c r="ARP24" s="877"/>
      <c r="ARQ24" s="877"/>
      <c r="ARR24" s="877"/>
      <c r="ARS24" s="877"/>
      <c r="ART24" s="877"/>
      <c r="ARU24" s="877"/>
      <c r="ARV24" s="877"/>
      <c r="ARW24" s="877"/>
      <c r="ARX24" s="877"/>
      <c r="ARY24" s="877"/>
      <c r="ARZ24" s="877"/>
      <c r="ASA24" s="877"/>
      <c r="ASB24" s="877"/>
      <c r="ASC24" s="877"/>
      <c r="ASD24" s="877"/>
      <c r="ASE24" s="877"/>
      <c r="ASF24" s="877"/>
      <c r="ASG24" s="877"/>
      <c r="ASH24" s="877"/>
      <c r="ASI24" s="877"/>
      <c r="ASJ24" s="877"/>
      <c r="ASK24" s="877"/>
      <c r="ASL24" s="877"/>
      <c r="ASM24" s="877"/>
      <c r="ASN24" s="877"/>
      <c r="ASO24" s="877"/>
      <c r="ASP24" s="877"/>
      <c r="ASQ24" s="877"/>
      <c r="ASR24" s="877"/>
      <c r="ASS24" s="877"/>
      <c r="AST24" s="877"/>
      <c r="ASU24" s="877"/>
      <c r="ASV24" s="877"/>
      <c r="ASW24" s="877"/>
      <c r="ASX24" s="877"/>
      <c r="ASY24" s="877"/>
      <c r="ASZ24" s="877"/>
      <c r="ATA24" s="877"/>
      <c r="ATB24" s="877"/>
      <c r="ATC24" s="877"/>
      <c r="ATD24" s="877"/>
      <c r="ATE24" s="877"/>
      <c r="ATF24" s="877"/>
      <c r="ATG24" s="877"/>
      <c r="ATH24" s="877"/>
      <c r="ATI24" s="877"/>
      <c r="ATJ24" s="877"/>
      <c r="ATK24" s="877"/>
      <c r="ATL24" s="877"/>
      <c r="ATM24" s="877"/>
      <c r="ATN24" s="877"/>
      <c r="ATO24" s="877"/>
      <c r="ATP24" s="877"/>
      <c r="ATQ24" s="877"/>
      <c r="ATR24" s="877"/>
      <c r="ATS24" s="877"/>
      <c r="ATT24" s="877"/>
      <c r="ATU24" s="877"/>
      <c r="ATV24" s="877"/>
      <c r="ATW24" s="877"/>
      <c r="ATX24" s="877"/>
      <c r="ATY24" s="877"/>
      <c r="ATZ24" s="877"/>
      <c r="AUA24" s="877"/>
      <c r="AUB24" s="877"/>
      <c r="AUC24" s="877"/>
      <c r="AUD24" s="877"/>
      <c r="AUE24" s="877"/>
      <c r="AUF24" s="877"/>
      <c r="AUG24" s="877"/>
      <c r="AUH24" s="877"/>
      <c r="AUI24" s="877"/>
      <c r="AUJ24" s="877"/>
      <c r="AUK24" s="877"/>
      <c r="AUL24" s="877"/>
      <c r="AUM24" s="877"/>
      <c r="AUN24" s="877"/>
      <c r="AUO24" s="877"/>
      <c r="AUP24" s="877"/>
      <c r="AUQ24" s="877"/>
      <c r="AUR24" s="877"/>
      <c r="AUS24" s="877"/>
      <c r="AUT24" s="877"/>
      <c r="AUU24" s="877"/>
      <c r="AUV24" s="877"/>
      <c r="AUW24" s="877"/>
      <c r="AUX24" s="877"/>
      <c r="AUY24" s="877"/>
      <c r="AUZ24" s="877"/>
      <c r="AVA24" s="877"/>
      <c r="AVB24" s="877"/>
      <c r="AVC24" s="877"/>
      <c r="AVD24" s="877"/>
      <c r="AVE24" s="877"/>
      <c r="AVF24" s="877"/>
      <c r="AVG24" s="877"/>
      <c r="AVH24" s="877"/>
      <c r="AVI24" s="877"/>
      <c r="AVJ24" s="877"/>
      <c r="AVK24" s="877"/>
      <c r="AVL24" s="877"/>
      <c r="AVM24" s="877"/>
      <c r="AVN24" s="877"/>
      <c r="AVO24" s="877"/>
      <c r="AVP24" s="877"/>
      <c r="AVQ24" s="877"/>
      <c r="AVR24" s="877"/>
      <c r="AVS24" s="877"/>
      <c r="AVT24" s="877"/>
      <c r="AVU24" s="877"/>
      <c r="AVV24" s="877"/>
      <c r="AVW24" s="877"/>
      <c r="AVX24" s="877"/>
      <c r="AVY24" s="877"/>
      <c r="AVZ24" s="877"/>
      <c r="AWA24" s="877"/>
      <c r="AWB24" s="877"/>
      <c r="AWC24" s="877"/>
      <c r="AWD24" s="877"/>
      <c r="AWE24" s="877"/>
      <c r="AWF24" s="877"/>
      <c r="AWG24" s="877"/>
      <c r="AWH24" s="877"/>
      <c r="AWI24" s="877"/>
      <c r="AWJ24" s="877"/>
      <c r="AWK24" s="877"/>
      <c r="AWL24" s="877"/>
      <c r="AWM24" s="877"/>
      <c r="AWN24" s="877"/>
      <c r="AWO24" s="877"/>
      <c r="AWP24" s="877"/>
      <c r="AWQ24" s="877"/>
      <c r="AWR24" s="877"/>
      <c r="AWS24" s="877"/>
      <c r="AWT24" s="877"/>
      <c r="AWU24" s="877"/>
      <c r="AWV24" s="877"/>
      <c r="AWW24" s="877"/>
      <c r="AWX24" s="877"/>
      <c r="AWY24" s="877"/>
      <c r="AWZ24" s="877"/>
      <c r="AXA24" s="877"/>
      <c r="AXB24" s="877"/>
      <c r="AXC24" s="877"/>
      <c r="AXD24" s="877"/>
      <c r="AXE24" s="877"/>
      <c r="AXF24" s="877"/>
      <c r="AXG24" s="877"/>
      <c r="AXH24" s="877"/>
      <c r="AXI24" s="877"/>
      <c r="AXJ24" s="877"/>
      <c r="AXK24" s="877"/>
      <c r="AXL24" s="877"/>
      <c r="AXM24" s="877"/>
      <c r="AXN24" s="877"/>
      <c r="AXO24" s="877"/>
      <c r="AXP24" s="877"/>
      <c r="AXQ24" s="877"/>
      <c r="AXR24" s="877"/>
      <c r="AXS24" s="877"/>
      <c r="AXT24" s="877"/>
      <c r="AXU24" s="877"/>
      <c r="AXV24" s="877"/>
      <c r="AXW24" s="877"/>
      <c r="AXX24" s="877"/>
      <c r="AXY24" s="877"/>
      <c r="AXZ24" s="877"/>
      <c r="AYA24" s="877"/>
      <c r="AYB24" s="877"/>
      <c r="AYC24" s="877"/>
      <c r="AYD24" s="877"/>
      <c r="AYE24" s="877"/>
      <c r="AYF24" s="877"/>
      <c r="AYG24" s="877"/>
      <c r="AYH24" s="877"/>
      <c r="AYI24" s="877"/>
      <c r="AYJ24" s="877"/>
      <c r="AYK24" s="877"/>
      <c r="AYL24" s="877"/>
      <c r="AYM24" s="877"/>
      <c r="AYN24" s="877"/>
      <c r="AYO24" s="877"/>
      <c r="AYP24" s="877"/>
      <c r="AYQ24" s="877"/>
      <c r="AYR24" s="877"/>
      <c r="AYS24" s="877"/>
      <c r="AYT24" s="877"/>
      <c r="AYU24" s="877"/>
      <c r="AYV24" s="877"/>
      <c r="AYW24" s="877"/>
      <c r="AYX24" s="877"/>
      <c r="AYY24" s="877"/>
      <c r="AYZ24" s="877"/>
      <c r="AZA24" s="877"/>
      <c r="AZB24" s="877"/>
      <c r="AZC24" s="877"/>
      <c r="AZD24" s="877"/>
      <c r="AZE24" s="877"/>
      <c r="AZF24" s="877"/>
      <c r="AZG24" s="877"/>
      <c r="AZH24" s="877"/>
      <c r="AZI24" s="877"/>
      <c r="AZJ24" s="877"/>
      <c r="AZK24" s="877"/>
      <c r="AZL24" s="877"/>
      <c r="AZM24" s="877"/>
      <c r="AZN24" s="877"/>
      <c r="AZO24" s="877"/>
      <c r="AZP24" s="877"/>
      <c r="AZQ24" s="877"/>
      <c r="AZR24" s="877"/>
      <c r="AZS24" s="877"/>
      <c r="AZT24" s="877"/>
      <c r="AZU24" s="877"/>
      <c r="AZV24" s="877"/>
      <c r="AZW24" s="877"/>
      <c r="AZX24" s="877"/>
      <c r="AZY24" s="877"/>
      <c r="AZZ24" s="877"/>
      <c r="BAA24" s="877"/>
      <c r="BAB24" s="877"/>
      <c r="BAC24" s="877"/>
      <c r="BAD24" s="877"/>
      <c r="BAE24" s="877"/>
      <c r="BAF24" s="877"/>
      <c r="BAG24" s="877"/>
      <c r="BAH24" s="877"/>
      <c r="BAI24" s="877"/>
      <c r="BAJ24" s="877"/>
      <c r="BAK24" s="877"/>
      <c r="BAL24" s="877"/>
      <c r="BAM24" s="877"/>
      <c r="BAN24" s="877"/>
      <c r="BAO24" s="877"/>
      <c r="BAP24" s="877"/>
      <c r="BAQ24" s="877"/>
      <c r="BAR24" s="877"/>
      <c r="BAS24" s="877"/>
      <c r="BAT24" s="877"/>
      <c r="BAU24" s="877"/>
      <c r="BAV24" s="877"/>
      <c r="BAW24" s="877"/>
      <c r="BAX24" s="877"/>
      <c r="BAY24" s="877"/>
      <c r="BAZ24" s="877"/>
      <c r="BBA24" s="877"/>
      <c r="BBB24" s="877"/>
      <c r="BBC24" s="877"/>
      <c r="BBD24" s="877"/>
      <c r="BBE24" s="877"/>
      <c r="BBF24" s="877"/>
      <c r="BBG24" s="877"/>
      <c r="BBH24" s="877"/>
      <c r="BBI24" s="877"/>
      <c r="BBJ24" s="877"/>
      <c r="BBK24" s="877"/>
      <c r="BBL24" s="877"/>
      <c r="BBM24" s="877"/>
      <c r="BBN24" s="877"/>
      <c r="BBO24" s="877"/>
      <c r="BBP24" s="877"/>
      <c r="BBQ24" s="877"/>
      <c r="BBR24" s="877"/>
      <c r="BBS24" s="877"/>
      <c r="BBT24" s="877"/>
      <c r="BBU24" s="877"/>
      <c r="BBV24" s="877"/>
      <c r="BBW24" s="877"/>
      <c r="BBX24" s="877"/>
      <c r="BBY24" s="877"/>
      <c r="BBZ24" s="877"/>
      <c r="BCA24" s="877"/>
      <c r="BCB24" s="877"/>
      <c r="BCC24" s="877"/>
      <c r="BCD24" s="877"/>
      <c r="BCE24" s="877"/>
      <c r="BCF24" s="877"/>
      <c r="BCG24" s="877"/>
      <c r="BCH24" s="877"/>
      <c r="BCI24" s="877"/>
      <c r="BCJ24" s="877"/>
      <c r="BCK24" s="877"/>
      <c r="BCL24" s="877"/>
      <c r="BCM24" s="877"/>
      <c r="BCN24" s="877"/>
      <c r="BCO24" s="877"/>
      <c r="BCP24" s="877"/>
      <c r="BCQ24" s="877"/>
      <c r="BCR24" s="877"/>
      <c r="BCS24" s="877"/>
      <c r="BCT24" s="877"/>
      <c r="BCU24" s="877"/>
      <c r="BCV24" s="877"/>
      <c r="BCW24" s="877"/>
      <c r="BCX24" s="877"/>
      <c r="BCY24" s="877"/>
      <c r="BCZ24" s="877"/>
      <c r="BDA24" s="877"/>
      <c r="BDB24" s="877"/>
      <c r="BDC24" s="877"/>
      <c r="BDD24" s="877"/>
      <c r="BDE24" s="877"/>
      <c r="BDF24" s="877"/>
      <c r="BDG24" s="877"/>
      <c r="BDH24" s="877"/>
      <c r="BDI24" s="877"/>
      <c r="BDJ24" s="877"/>
      <c r="BDK24" s="877"/>
      <c r="BDL24" s="877"/>
      <c r="BDM24" s="877"/>
      <c r="BDN24" s="877"/>
      <c r="BDO24" s="877"/>
      <c r="BDP24" s="877"/>
      <c r="BDQ24" s="877"/>
      <c r="BDR24" s="877"/>
      <c r="BDS24" s="877"/>
      <c r="BDT24" s="877"/>
      <c r="BDU24" s="877"/>
      <c r="BDV24" s="877"/>
      <c r="BDW24" s="877"/>
      <c r="BDX24" s="877"/>
      <c r="BDY24" s="877"/>
      <c r="BDZ24" s="877"/>
      <c r="BEA24" s="877"/>
      <c r="BEB24" s="877"/>
      <c r="BEC24" s="877"/>
      <c r="BED24" s="877"/>
      <c r="BEE24" s="877"/>
      <c r="BEF24" s="877"/>
      <c r="BEG24" s="877"/>
      <c r="BEH24" s="877"/>
      <c r="BEI24" s="877"/>
      <c r="BEJ24" s="877"/>
      <c r="BEK24" s="877"/>
      <c r="BEL24" s="877"/>
      <c r="BEM24" s="877"/>
      <c r="BEN24" s="877"/>
      <c r="BEO24" s="877"/>
      <c r="BEP24" s="877"/>
      <c r="BEQ24" s="877"/>
      <c r="BER24" s="877"/>
      <c r="BES24" s="877"/>
      <c r="BET24" s="877"/>
      <c r="BEU24" s="877"/>
      <c r="BEV24" s="877"/>
      <c r="BEW24" s="877"/>
      <c r="BEX24" s="877"/>
      <c r="BEY24" s="877"/>
      <c r="BEZ24" s="877"/>
      <c r="BFA24" s="877"/>
      <c r="BFB24" s="877"/>
      <c r="BFC24" s="877"/>
      <c r="BFD24" s="877"/>
      <c r="BFE24" s="877"/>
      <c r="BFF24" s="877"/>
      <c r="BFG24" s="877"/>
      <c r="BFH24" s="877"/>
      <c r="BFI24" s="877"/>
      <c r="BFJ24" s="877"/>
      <c r="BFK24" s="877"/>
      <c r="BFL24" s="877"/>
      <c r="BFM24" s="877"/>
      <c r="BFN24" s="877"/>
      <c r="BFO24" s="877"/>
      <c r="BFP24" s="877"/>
      <c r="BFQ24" s="877"/>
      <c r="BFR24" s="877"/>
      <c r="BFS24" s="877"/>
      <c r="BFT24" s="877"/>
      <c r="BFU24" s="877"/>
      <c r="BFV24" s="877"/>
      <c r="BFW24" s="877"/>
      <c r="BFX24" s="877"/>
      <c r="BFY24" s="877"/>
      <c r="BFZ24" s="877"/>
      <c r="BGA24" s="877"/>
      <c r="BGB24" s="877"/>
      <c r="BGC24" s="877"/>
      <c r="BGD24" s="877"/>
      <c r="BGE24" s="877"/>
      <c r="BGF24" s="877"/>
      <c r="BGG24" s="877"/>
      <c r="BGH24" s="877"/>
      <c r="BGI24" s="877"/>
      <c r="BGJ24" s="877"/>
      <c r="BGK24" s="877"/>
      <c r="BGL24" s="877"/>
      <c r="BGM24" s="877"/>
      <c r="BGN24" s="877"/>
      <c r="BGO24" s="877"/>
      <c r="BGP24" s="877"/>
      <c r="BGQ24" s="877"/>
      <c r="BGR24" s="877"/>
      <c r="BGS24" s="877"/>
      <c r="BGT24" s="877"/>
      <c r="BGU24" s="877"/>
      <c r="BGV24" s="877"/>
      <c r="BGW24" s="877"/>
      <c r="BGX24" s="877"/>
      <c r="BGY24" s="877"/>
      <c r="BGZ24" s="877"/>
      <c r="BHA24" s="877"/>
      <c r="BHB24" s="877"/>
      <c r="BHC24" s="877"/>
      <c r="BHD24" s="877"/>
      <c r="BHE24" s="877"/>
      <c r="BHF24" s="877"/>
      <c r="BHG24" s="877"/>
      <c r="BHH24" s="877"/>
      <c r="BHI24" s="877"/>
      <c r="BHJ24" s="877"/>
      <c r="BHK24" s="877"/>
      <c r="BHL24" s="877"/>
      <c r="BHM24" s="877"/>
      <c r="BHN24" s="877"/>
      <c r="BHO24" s="877"/>
      <c r="BHP24" s="877"/>
      <c r="BHQ24" s="877"/>
      <c r="BHR24" s="877"/>
      <c r="BHS24" s="877"/>
      <c r="BHT24" s="877"/>
      <c r="BHU24" s="877"/>
      <c r="BHV24" s="877"/>
      <c r="BHW24" s="877"/>
      <c r="BHX24" s="877"/>
      <c r="BHY24" s="877"/>
      <c r="BHZ24" s="877"/>
      <c r="BIA24" s="877"/>
      <c r="BIB24" s="877"/>
      <c r="BIC24" s="877"/>
      <c r="BID24" s="877"/>
      <c r="BIE24" s="877"/>
      <c r="BIF24" s="877"/>
      <c r="BIG24" s="877"/>
      <c r="BIH24" s="877"/>
      <c r="BII24" s="877"/>
      <c r="BIJ24" s="877"/>
      <c r="BIK24" s="877"/>
      <c r="BIL24" s="877"/>
      <c r="BIM24" s="877"/>
      <c r="BIN24" s="877"/>
      <c r="BIO24" s="877"/>
      <c r="BIP24" s="877"/>
      <c r="BIQ24" s="877"/>
      <c r="BIR24" s="877"/>
      <c r="BIS24" s="877"/>
      <c r="BIT24" s="877"/>
      <c r="BIU24" s="877"/>
      <c r="BIV24" s="877"/>
      <c r="BIW24" s="877"/>
      <c r="BIX24" s="877"/>
      <c r="BIY24" s="877"/>
      <c r="BIZ24" s="877"/>
      <c r="BJA24" s="877"/>
      <c r="BJB24" s="877"/>
      <c r="BJC24" s="877"/>
      <c r="BJD24" s="877"/>
      <c r="BJE24" s="877"/>
      <c r="BJF24" s="877"/>
      <c r="BJG24" s="877"/>
      <c r="BJH24" s="877"/>
      <c r="BJI24" s="877"/>
      <c r="BJJ24" s="877"/>
      <c r="BJK24" s="877"/>
      <c r="BJL24" s="877"/>
      <c r="BJM24" s="877"/>
      <c r="BJN24" s="877"/>
      <c r="BJO24" s="877"/>
      <c r="BJP24" s="877"/>
      <c r="BJQ24" s="877"/>
      <c r="BJR24" s="877"/>
      <c r="BJS24" s="877"/>
      <c r="BJT24" s="877"/>
      <c r="BJU24" s="877"/>
      <c r="BJV24" s="877"/>
      <c r="BJW24" s="877"/>
      <c r="BJX24" s="877"/>
      <c r="BJY24" s="877"/>
      <c r="BJZ24" s="877"/>
      <c r="BKA24" s="877"/>
      <c r="BKB24" s="877"/>
      <c r="BKC24" s="877"/>
      <c r="BKD24" s="877"/>
      <c r="BKE24" s="877"/>
      <c r="BKF24" s="877"/>
      <c r="BKG24" s="877"/>
      <c r="BKH24" s="877"/>
      <c r="BKI24" s="877"/>
      <c r="BKJ24" s="877"/>
      <c r="BKK24" s="877"/>
      <c r="BKL24" s="877"/>
      <c r="BKM24" s="877"/>
      <c r="BKN24" s="877"/>
      <c r="BKO24" s="877"/>
      <c r="BKP24" s="877"/>
      <c r="BKQ24" s="877"/>
      <c r="BKR24" s="877"/>
      <c r="BKS24" s="877"/>
      <c r="BKT24" s="877"/>
      <c r="BKU24" s="877"/>
      <c r="BKV24" s="877"/>
      <c r="BKW24" s="877"/>
      <c r="BKX24" s="877"/>
      <c r="BKY24" s="877"/>
      <c r="BKZ24" s="877"/>
      <c r="BLA24" s="877"/>
      <c r="BLB24" s="877"/>
      <c r="BLC24" s="877"/>
      <c r="BLD24" s="877"/>
      <c r="BLE24" s="877"/>
      <c r="BLF24" s="877"/>
      <c r="BLG24" s="877"/>
      <c r="BLH24" s="877"/>
      <c r="BLI24" s="877"/>
      <c r="BLJ24" s="877"/>
      <c r="BLK24" s="877"/>
      <c r="BLL24" s="877"/>
      <c r="BLM24" s="877"/>
      <c r="BLN24" s="877"/>
      <c r="BLO24" s="877"/>
      <c r="BLP24" s="877"/>
      <c r="BLQ24" s="877"/>
      <c r="BLR24" s="877"/>
      <c r="BLS24" s="877"/>
      <c r="BLT24" s="877"/>
      <c r="BLU24" s="877"/>
      <c r="BLV24" s="877"/>
      <c r="BLW24" s="877"/>
      <c r="BLX24" s="877"/>
      <c r="BLY24" s="877"/>
      <c r="BLZ24" s="877"/>
      <c r="BMA24" s="877"/>
      <c r="BMB24" s="877"/>
      <c r="BMC24" s="877"/>
      <c r="BMD24" s="877"/>
      <c r="BME24" s="877"/>
      <c r="BMF24" s="877"/>
      <c r="BMG24" s="877"/>
      <c r="BMH24" s="877"/>
      <c r="BMI24" s="877"/>
      <c r="BMJ24" s="877"/>
      <c r="BMK24" s="877"/>
      <c r="BML24" s="877"/>
      <c r="BMM24" s="877"/>
      <c r="BMN24" s="877"/>
      <c r="BMO24" s="877"/>
      <c r="BMP24" s="877"/>
      <c r="BMQ24" s="877"/>
      <c r="BMR24" s="877"/>
      <c r="BMS24" s="877"/>
      <c r="BMT24" s="877"/>
      <c r="BMU24" s="877"/>
      <c r="BMV24" s="877"/>
      <c r="BMW24" s="877"/>
      <c r="BMX24" s="877"/>
      <c r="BMY24" s="877"/>
      <c r="BMZ24" s="877"/>
      <c r="BNA24" s="877"/>
      <c r="BNB24" s="877"/>
      <c r="BNC24" s="877"/>
      <c r="BND24" s="877"/>
      <c r="BNE24" s="877"/>
      <c r="BNF24" s="877"/>
      <c r="BNG24" s="877"/>
      <c r="BNH24" s="877"/>
      <c r="BNI24" s="877"/>
      <c r="BNJ24" s="877"/>
      <c r="BNK24" s="877"/>
      <c r="BNL24" s="877"/>
      <c r="BNM24" s="877"/>
      <c r="BNN24" s="877"/>
      <c r="BNO24" s="877"/>
      <c r="BNP24" s="877"/>
      <c r="BNQ24" s="877"/>
      <c r="BNR24" s="877"/>
      <c r="BNS24" s="877"/>
      <c r="BNT24" s="877"/>
      <c r="BNU24" s="877"/>
      <c r="BNV24" s="877"/>
      <c r="BNW24" s="877"/>
      <c r="BNX24" s="877"/>
      <c r="BNY24" s="877"/>
      <c r="BNZ24" s="877"/>
      <c r="BOA24" s="877"/>
      <c r="BOB24" s="877"/>
      <c r="BOC24" s="877"/>
      <c r="BOD24" s="877"/>
      <c r="BOE24" s="877"/>
      <c r="BOF24" s="877"/>
      <c r="BOG24" s="877"/>
      <c r="BOH24" s="877"/>
      <c r="BOI24" s="877"/>
      <c r="BOJ24" s="877"/>
      <c r="BOK24" s="877"/>
      <c r="BOL24" s="877"/>
      <c r="BOM24" s="877"/>
      <c r="BON24" s="877"/>
      <c r="BOO24" s="877"/>
      <c r="BOP24" s="877"/>
      <c r="BOQ24" s="877"/>
      <c r="BOR24" s="877"/>
      <c r="BOS24" s="877"/>
      <c r="BOT24" s="877"/>
      <c r="BOU24" s="877"/>
      <c r="BOV24" s="877"/>
      <c r="BOW24" s="877"/>
      <c r="BOX24" s="877"/>
      <c r="BOY24" s="877"/>
      <c r="BOZ24" s="877"/>
      <c r="BPA24" s="877"/>
      <c r="BPB24" s="877"/>
      <c r="BPC24" s="877"/>
      <c r="BPD24" s="877"/>
      <c r="BPE24" s="877"/>
      <c r="BPF24" s="877"/>
      <c r="BPG24" s="877"/>
      <c r="BPH24" s="877"/>
      <c r="BPI24" s="877"/>
      <c r="BPJ24" s="877"/>
      <c r="BPK24" s="877"/>
      <c r="BPL24" s="877"/>
      <c r="BPM24" s="877"/>
      <c r="BPN24" s="877"/>
      <c r="BPO24" s="877"/>
      <c r="BPP24" s="877"/>
      <c r="BPQ24" s="877"/>
      <c r="BPR24" s="877"/>
      <c r="BPS24" s="877"/>
      <c r="BPT24" s="877"/>
      <c r="BPU24" s="877"/>
      <c r="BPV24" s="877"/>
      <c r="BPW24" s="877"/>
      <c r="BPX24" s="877"/>
      <c r="BPY24" s="877"/>
      <c r="BPZ24" s="877"/>
      <c r="BQA24" s="877"/>
      <c r="BQB24" s="877"/>
      <c r="BQC24" s="877"/>
      <c r="BQD24" s="877"/>
      <c r="BQE24" s="877"/>
      <c r="BQF24" s="877"/>
      <c r="BQG24" s="877"/>
      <c r="BQH24" s="877"/>
      <c r="BQI24" s="877"/>
      <c r="BQJ24" s="877"/>
      <c r="BQK24" s="877"/>
      <c r="BQL24" s="877"/>
      <c r="BQM24" s="877"/>
      <c r="BQN24" s="877"/>
      <c r="BQO24" s="877"/>
      <c r="BQP24" s="877"/>
      <c r="BQQ24" s="877"/>
      <c r="BQR24" s="877"/>
      <c r="BQS24" s="877"/>
      <c r="BQT24" s="877"/>
      <c r="BQU24" s="877"/>
      <c r="BQV24" s="877"/>
      <c r="BQW24" s="877"/>
      <c r="BQX24" s="877"/>
      <c r="BQY24" s="877"/>
      <c r="BQZ24" s="877"/>
      <c r="BRA24" s="877"/>
      <c r="BRB24" s="877"/>
      <c r="BRC24" s="877"/>
      <c r="BRD24" s="877"/>
      <c r="BRE24" s="877"/>
      <c r="BRF24" s="877"/>
      <c r="BRG24" s="877"/>
      <c r="BRH24" s="877"/>
      <c r="BRI24" s="877"/>
      <c r="BRJ24" s="877"/>
      <c r="BRK24" s="877"/>
      <c r="BRL24" s="877"/>
      <c r="BRM24" s="877"/>
      <c r="BRN24" s="877"/>
      <c r="BRO24" s="877"/>
      <c r="BRP24" s="877"/>
      <c r="BRQ24" s="877"/>
      <c r="BRR24" s="877"/>
      <c r="BRS24" s="877"/>
      <c r="BRT24" s="877"/>
      <c r="BRU24" s="877"/>
      <c r="BRV24" s="877"/>
      <c r="BRW24" s="877"/>
      <c r="BRX24" s="877"/>
      <c r="BRY24" s="877"/>
      <c r="BRZ24" s="877"/>
      <c r="BSA24" s="877"/>
      <c r="BSB24" s="877"/>
      <c r="BSC24" s="877"/>
      <c r="BSD24" s="877"/>
      <c r="BSE24" s="877"/>
      <c r="BSF24" s="877"/>
      <c r="BSG24" s="877"/>
      <c r="BSH24" s="877"/>
      <c r="BSI24" s="877"/>
      <c r="BSJ24" s="877"/>
      <c r="BSK24" s="877"/>
      <c r="BSL24" s="877"/>
      <c r="BSM24" s="877"/>
      <c r="BSN24" s="877"/>
      <c r="BSO24" s="877"/>
      <c r="BSP24" s="877"/>
      <c r="BSQ24" s="877"/>
      <c r="BSR24" s="877"/>
      <c r="BSS24" s="877"/>
      <c r="BST24" s="877"/>
      <c r="BSU24" s="877"/>
      <c r="BSV24" s="877"/>
      <c r="BSW24" s="877"/>
      <c r="BSX24" s="877"/>
      <c r="BSY24" s="877"/>
      <c r="BSZ24" s="877"/>
      <c r="BTA24" s="877"/>
      <c r="BTB24" s="877"/>
      <c r="BTC24" s="877"/>
      <c r="BTD24" s="877"/>
      <c r="BTE24" s="877"/>
      <c r="BTF24" s="877"/>
      <c r="BTG24" s="877"/>
      <c r="BTH24" s="877"/>
      <c r="BTI24" s="877"/>
      <c r="BTJ24" s="877"/>
      <c r="BTK24" s="877"/>
      <c r="BTL24" s="877"/>
      <c r="BTM24" s="877"/>
      <c r="BTN24" s="877"/>
      <c r="BTO24" s="877"/>
      <c r="BTP24" s="877"/>
      <c r="BTQ24" s="877"/>
      <c r="BTR24" s="877"/>
      <c r="BTS24" s="877"/>
      <c r="BTT24" s="877"/>
      <c r="BTU24" s="877"/>
      <c r="BTV24" s="877"/>
      <c r="BTW24" s="877"/>
      <c r="BTX24" s="877"/>
      <c r="BTY24" s="877"/>
      <c r="BTZ24" s="877"/>
      <c r="BUA24" s="877"/>
      <c r="BUB24" s="877"/>
      <c r="BUC24" s="877"/>
      <c r="BUD24" s="877"/>
      <c r="BUE24" s="877"/>
      <c r="BUF24" s="877"/>
      <c r="BUG24" s="877"/>
      <c r="BUH24" s="877"/>
      <c r="BUI24" s="877"/>
      <c r="BUJ24" s="877"/>
      <c r="BUK24" s="877"/>
      <c r="BUL24" s="877"/>
      <c r="BUM24" s="877"/>
      <c r="BUN24" s="877"/>
      <c r="BUO24" s="877"/>
      <c r="BUP24" s="877"/>
      <c r="BUQ24" s="877"/>
      <c r="BUR24" s="877"/>
      <c r="BUS24" s="877"/>
      <c r="BUT24" s="877"/>
      <c r="BUU24" s="877"/>
      <c r="BUV24" s="877"/>
      <c r="BUW24" s="877"/>
      <c r="BUX24" s="877"/>
      <c r="BUY24" s="877"/>
      <c r="BUZ24" s="877"/>
      <c r="BVA24" s="877"/>
      <c r="BVB24" s="877"/>
      <c r="BVC24" s="877"/>
      <c r="BVD24" s="877"/>
      <c r="BVE24" s="877"/>
      <c r="BVF24" s="877"/>
      <c r="BVG24" s="877"/>
      <c r="BVH24" s="877"/>
      <c r="BVI24" s="877"/>
      <c r="BVJ24" s="877"/>
      <c r="BVK24" s="877"/>
      <c r="BVL24" s="877"/>
      <c r="BVM24" s="877"/>
      <c r="BVN24" s="877"/>
      <c r="BVO24" s="877"/>
      <c r="BVP24" s="877"/>
      <c r="BVQ24" s="877"/>
      <c r="BVR24" s="877"/>
      <c r="BVS24" s="877"/>
      <c r="BVT24" s="877"/>
      <c r="BVU24" s="877"/>
      <c r="BVV24" s="877"/>
      <c r="BVW24" s="877"/>
      <c r="BVX24" s="877"/>
      <c r="BVY24" s="877"/>
      <c r="BVZ24" s="877"/>
      <c r="BWA24" s="877"/>
      <c r="BWB24" s="877"/>
      <c r="BWC24" s="877"/>
      <c r="BWD24" s="877"/>
      <c r="BWE24" s="877"/>
      <c r="BWF24" s="877"/>
      <c r="BWG24" s="877"/>
      <c r="BWH24" s="877"/>
      <c r="BWI24" s="877"/>
      <c r="BWJ24" s="877"/>
      <c r="BWK24" s="877"/>
      <c r="BWL24" s="877"/>
      <c r="BWM24" s="877"/>
      <c r="BWN24" s="877"/>
      <c r="BWO24" s="877"/>
      <c r="BWP24" s="877"/>
      <c r="BWQ24" s="877"/>
      <c r="BWR24" s="877"/>
      <c r="BWS24" s="877"/>
      <c r="BWT24" s="877"/>
      <c r="BWU24" s="877"/>
      <c r="BWV24" s="877"/>
      <c r="BWW24" s="877"/>
      <c r="BWX24" s="877"/>
      <c r="BWY24" s="877"/>
      <c r="BWZ24" s="877"/>
      <c r="BXA24" s="877"/>
      <c r="BXB24" s="877"/>
      <c r="BXC24" s="877"/>
      <c r="BXD24" s="877"/>
      <c r="BXE24" s="877"/>
      <c r="BXF24" s="877"/>
      <c r="BXG24" s="877"/>
      <c r="BXH24" s="877"/>
      <c r="BXI24" s="877"/>
      <c r="BXJ24" s="877"/>
      <c r="BXK24" s="877"/>
      <c r="BXL24" s="877"/>
      <c r="BXM24" s="877"/>
      <c r="BXN24" s="877"/>
      <c r="BXO24" s="877"/>
      <c r="BXP24" s="877"/>
      <c r="BXQ24" s="877"/>
      <c r="BXR24" s="877"/>
      <c r="BXS24" s="877"/>
      <c r="BXT24" s="877"/>
      <c r="BXU24" s="877"/>
      <c r="BXV24" s="877"/>
      <c r="BXW24" s="877"/>
      <c r="BXX24" s="877"/>
      <c r="BXY24" s="877"/>
      <c r="BXZ24" s="877"/>
      <c r="BYA24" s="877"/>
      <c r="BYB24" s="877"/>
      <c r="BYC24" s="877"/>
      <c r="BYD24" s="877"/>
      <c r="BYE24" s="877"/>
      <c r="BYF24" s="877"/>
      <c r="BYG24" s="877"/>
      <c r="BYH24" s="877"/>
      <c r="BYI24" s="877"/>
      <c r="BYJ24" s="877"/>
      <c r="BYK24" s="877"/>
      <c r="BYL24" s="877"/>
      <c r="BYM24" s="877"/>
      <c r="BYN24" s="877"/>
      <c r="BYO24" s="877"/>
      <c r="BYP24" s="877"/>
      <c r="BYQ24" s="877"/>
      <c r="BYR24" s="877"/>
      <c r="BYS24" s="877"/>
      <c r="BYT24" s="877"/>
      <c r="BYU24" s="877"/>
      <c r="BYV24" s="877"/>
      <c r="BYW24" s="877"/>
      <c r="BYX24" s="877"/>
      <c r="BYY24" s="877"/>
      <c r="BYZ24" s="877"/>
      <c r="BZA24" s="877"/>
      <c r="BZB24" s="877"/>
      <c r="BZC24" s="877"/>
      <c r="BZD24" s="877"/>
      <c r="BZE24" s="877"/>
      <c r="BZF24" s="877"/>
      <c r="BZG24" s="877"/>
      <c r="BZH24" s="877"/>
      <c r="BZI24" s="877"/>
      <c r="BZJ24" s="877"/>
      <c r="BZK24" s="877"/>
      <c r="BZL24" s="877"/>
      <c r="BZM24" s="877"/>
      <c r="BZN24" s="877"/>
      <c r="BZO24" s="877"/>
      <c r="BZP24" s="877"/>
      <c r="BZQ24" s="877"/>
      <c r="BZR24" s="877"/>
      <c r="BZS24" s="877"/>
      <c r="BZT24" s="877"/>
      <c r="BZU24" s="877"/>
      <c r="BZV24" s="877"/>
      <c r="BZW24" s="877"/>
      <c r="BZX24" s="877"/>
      <c r="BZY24" s="877"/>
      <c r="BZZ24" s="877"/>
      <c r="CAA24" s="877"/>
      <c r="CAB24" s="877"/>
      <c r="CAC24" s="877"/>
      <c r="CAD24" s="877"/>
      <c r="CAE24" s="877"/>
      <c r="CAF24" s="877"/>
      <c r="CAG24" s="877"/>
      <c r="CAH24" s="877"/>
      <c r="CAI24" s="877"/>
      <c r="CAJ24" s="877"/>
      <c r="CAK24" s="877"/>
      <c r="CAL24" s="877"/>
      <c r="CAM24" s="877"/>
      <c r="CAN24" s="877"/>
      <c r="CAO24" s="877"/>
      <c r="CAP24" s="877"/>
      <c r="CAQ24" s="877"/>
      <c r="CAR24" s="877"/>
      <c r="CAS24" s="877"/>
      <c r="CAT24" s="877"/>
      <c r="CAU24" s="877"/>
      <c r="CAV24" s="877"/>
      <c r="CAW24" s="877"/>
      <c r="CAX24" s="877"/>
      <c r="CAY24" s="877"/>
      <c r="CAZ24" s="877"/>
      <c r="CBA24" s="877"/>
      <c r="CBB24" s="877"/>
      <c r="CBC24" s="877"/>
      <c r="CBD24" s="877"/>
      <c r="CBE24" s="877"/>
      <c r="CBF24" s="877"/>
      <c r="CBG24" s="877"/>
      <c r="CBH24" s="877"/>
      <c r="CBI24" s="877"/>
      <c r="CBJ24" s="877"/>
      <c r="CBK24" s="877"/>
      <c r="CBL24" s="877"/>
      <c r="CBM24" s="877"/>
      <c r="CBN24" s="877"/>
      <c r="CBO24" s="877"/>
      <c r="CBP24" s="877"/>
      <c r="CBQ24" s="877"/>
      <c r="CBR24" s="877"/>
      <c r="CBS24" s="877"/>
      <c r="CBT24" s="877"/>
      <c r="CBU24" s="877"/>
      <c r="CBV24" s="877"/>
      <c r="CBW24" s="877"/>
      <c r="CBX24" s="877"/>
      <c r="CBY24" s="877"/>
      <c r="CBZ24" s="877"/>
      <c r="CCA24" s="877"/>
      <c r="CCB24" s="877"/>
      <c r="CCC24" s="877"/>
      <c r="CCD24" s="877"/>
      <c r="CCE24" s="877"/>
      <c r="CCF24" s="877"/>
      <c r="CCG24" s="877"/>
      <c r="CCH24" s="877"/>
      <c r="CCI24" s="877"/>
      <c r="CCJ24" s="877"/>
      <c r="CCK24" s="877"/>
      <c r="CCL24" s="877"/>
      <c r="CCM24" s="877"/>
      <c r="CCN24" s="877"/>
      <c r="CCO24" s="877"/>
      <c r="CCP24" s="877"/>
      <c r="CCQ24" s="877"/>
      <c r="CCR24" s="877"/>
      <c r="CCS24" s="877"/>
      <c r="CCT24" s="877"/>
      <c r="CCU24" s="877"/>
      <c r="CCV24" s="877"/>
      <c r="CCW24" s="877"/>
      <c r="CCX24" s="877"/>
      <c r="CCY24" s="877"/>
      <c r="CCZ24" s="877"/>
      <c r="CDA24" s="877"/>
      <c r="CDB24" s="877"/>
      <c r="CDC24" s="877"/>
      <c r="CDD24" s="877"/>
      <c r="CDE24" s="877"/>
      <c r="CDF24" s="877"/>
      <c r="CDG24" s="877"/>
      <c r="CDH24" s="877"/>
      <c r="CDI24" s="877"/>
      <c r="CDJ24" s="877"/>
      <c r="CDK24" s="877"/>
      <c r="CDL24" s="877"/>
      <c r="CDM24" s="877"/>
      <c r="CDN24" s="877"/>
      <c r="CDO24" s="877"/>
      <c r="CDP24" s="877"/>
      <c r="CDQ24" s="877"/>
      <c r="CDR24" s="877"/>
      <c r="CDS24" s="877"/>
      <c r="CDT24" s="877"/>
      <c r="CDU24" s="877"/>
      <c r="CDV24" s="877"/>
      <c r="CDW24" s="877"/>
      <c r="CDX24" s="877"/>
      <c r="CDY24" s="877"/>
      <c r="CDZ24" s="877"/>
      <c r="CEA24" s="877"/>
      <c r="CEB24" s="877"/>
      <c r="CEC24" s="877"/>
      <c r="CED24" s="877"/>
      <c r="CEE24" s="877"/>
      <c r="CEF24" s="877"/>
      <c r="CEG24" s="877"/>
      <c r="CEH24" s="877"/>
      <c r="CEI24" s="877"/>
      <c r="CEJ24" s="877"/>
      <c r="CEK24" s="877"/>
      <c r="CEL24" s="877"/>
      <c r="CEM24" s="877"/>
      <c r="CEN24" s="877"/>
      <c r="CEO24" s="877"/>
      <c r="CEP24" s="877"/>
      <c r="CEQ24" s="877"/>
      <c r="CER24" s="877"/>
      <c r="CES24" s="877"/>
      <c r="CET24" s="877"/>
      <c r="CEU24" s="877"/>
      <c r="CEV24" s="877"/>
      <c r="CEW24" s="877"/>
      <c r="CEX24" s="877"/>
      <c r="CEY24" s="877"/>
      <c r="CEZ24" s="877"/>
      <c r="CFA24" s="877"/>
      <c r="CFB24" s="877"/>
      <c r="CFC24" s="877"/>
      <c r="CFD24" s="877"/>
      <c r="CFE24" s="877"/>
      <c r="CFF24" s="877"/>
      <c r="CFG24" s="877"/>
      <c r="CFH24" s="877"/>
      <c r="CFI24" s="877"/>
      <c r="CFJ24" s="877"/>
      <c r="CFK24" s="877"/>
      <c r="CFL24" s="877"/>
      <c r="CFM24" s="877"/>
      <c r="CFN24" s="877"/>
      <c r="CFO24" s="877"/>
      <c r="CFP24" s="877"/>
      <c r="CFQ24" s="877"/>
      <c r="CFR24" s="877"/>
      <c r="CFS24" s="877"/>
      <c r="CFT24" s="877"/>
      <c r="CFU24" s="877"/>
      <c r="CFV24" s="877"/>
      <c r="CFW24" s="877"/>
      <c r="CFX24" s="877"/>
      <c r="CFY24" s="877"/>
      <c r="CFZ24" s="877"/>
      <c r="CGA24" s="877"/>
      <c r="CGB24" s="877"/>
      <c r="CGC24" s="877"/>
      <c r="CGD24" s="877"/>
      <c r="CGE24" s="877"/>
      <c r="CGF24" s="877"/>
      <c r="CGG24" s="877"/>
      <c r="CGH24" s="877"/>
      <c r="CGI24" s="877"/>
      <c r="CGJ24" s="877"/>
      <c r="CGK24" s="877"/>
      <c r="CGL24" s="877"/>
      <c r="CGM24" s="877"/>
      <c r="CGN24" s="877"/>
      <c r="CGO24" s="877"/>
      <c r="CGP24" s="877"/>
      <c r="CGQ24" s="877"/>
      <c r="CGR24" s="877"/>
      <c r="CGS24" s="877"/>
      <c r="CGT24" s="877"/>
      <c r="CGU24" s="877"/>
      <c r="CGV24" s="877"/>
      <c r="CGW24" s="877"/>
      <c r="CGX24" s="877"/>
      <c r="CGY24" s="877"/>
      <c r="CGZ24" s="877"/>
      <c r="CHA24" s="877"/>
      <c r="CHB24" s="877"/>
      <c r="CHC24" s="877"/>
      <c r="CHD24" s="877"/>
      <c r="CHE24" s="877"/>
      <c r="CHF24" s="877"/>
      <c r="CHG24" s="877"/>
      <c r="CHH24" s="877"/>
      <c r="CHI24" s="877"/>
      <c r="CHJ24" s="877"/>
      <c r="CHK24" s="877"/>
      <c r="CHL24" s="877"/>
      <c r="CHM24" s="877"/>
      <c r="CHN24" s="877"/>
      <c r="CHO24" s="877"/>
      <c r="CHP24" s="877"/>
      <c r="CHQ24" s="877"/>
      <c r="CHR24" s="877"/>
      <c r="CHS24" s="877"/>
      <c r="CHT24" s="877"/>
      <c r="CHU24" s="877"/>
      <c r="CHV24" s="877"/>
      <c r="CHW24" s="877"/>
      <c r="CHX24" s="877"/>
      <c r="CHY24" s="877"/>
      <c r="CHZ24" s="877"/>
      <c r="CIA24" s="877"/>
      <c r="CIB24" s="877"/>
      <c r="CIC24" s="877"/>
      <c r="CID24" s="877"/>
      <c r="CIE24" s="877"/>
      <c r="CIF24" s="877"/>
      <c r="CIG24" s="877"/>
      <c r="CIH24" s="877"/>
      <c r="CII24" s="877"/>
      <c r="CIJ24" s="877"/>
      <c r="CIK24" s="877"/>
      <c r="CIL24" s="877"/>
      <c r="CIM24" s="877"/>
      <c r="CIN24" s="877"/>
      <c r="CIO24" s="877"/>
      <c r="CIP24" s="877"/>
      <c r="CIQ24" s="877"/>
      <c r="CIR24" s="877"/>
      <c r="CIS24" s="877"/>
      <c r="CIT24" s="877"/>
      <c r="CIU24" s="877"/>
      <c r="CIV24" s="877"/>
      <c r="CIW24" s="877"/>
      <c r="CIX24" s="877"/>
      <c r="CIY24" s="877"/>
      <c r="CIZ24" s="877"/>
      <c r="CJA24" s="877"/>
      <c r="CJB24" s="877"/>
      <c r="CJC24" s="877"/>
      <c r="CJD24" s="877"/>
      <c r="CJE24" s="877"/>
      <c r="CJF24" s="877"/>
      <c r="CJG24" s="877"/>
      <c r="CJH24" s="877"/>
      <c r="CJI24" s="877"/>
      <c r="CJJ24" s="877"/>
      <c r="CJK24" s="877"/>
      <c r="CJL24" s="877"/>
      <c r="CJM24" s="877"/>
      <c r="CJN24" s="877"/>
      <c r="CJO24" s="877"/>
      <c r="CJP24" s="877"/>
      <c r="CJQ24" s="877"/>
      <c r="CJR24" s="877"/>
      <c r="CJS24" s="877"/>
      <c r="CJT24" s="877"/>
      <c r="CJU24" s="877"/>
      <c r="CJV24" s="877"/>
      <c r="CJW24" s="877"/>
      <c r="CJX24" s="877"/>
      <c r="CJY24" s="877"/>
      <c r="CJZ24" s="877"/>
      <c r="CKA24" s="877"/>
      <c r="CKB24" s="877"/>
      <c r="CKC24" s="877"/>
      <c r="CKD24" s="877"/>
      <c r="CKE24" s="877"/>
      <c r="CKF24" s="877"/>
      <c r="CKG24" s="877"/>
      <c r="CKH24" s="877"/>
      <c r="CKI24" s="877"/>
      <c r="CKJ24" s="877"/>
      <c r="CKK24" s="877"/>
      <c r="CKL24" s="877"/>
      <c r="CKM24" s="877"/>
      <c r="CKN24" s="877"/>
      <c r="CKO24" s="877"/>
      <c r="CKP24" s="877"/>
      <c r="CKQ24" s="877"/>
      <c r="CKR24" s="877"/>
      <c r="CKS24" s="877"/>
      <c r="CKT24" s="877"/>
      <c r="CKU24" s="877"/>
      <c r="CKV24" s="877"/>
      <c r="CKW24" s="877"/>
      <c r="CKX24" s="877"/>
      <c r="CKY24" s="877"/>
      <c r="CKZ24" s="877"/>
      <c r="CLA24" s="877"/>
      <c r="CLB24" s="877"/>
      <c r="CLC24" s="877"/>
      <c r="CLD24" s="877"/>
      <c r="CLE24" s="877"/>
      <c r="CLF24" s="877"/>
      <c r="CLG24" s="877"/>
      <c r="CLH24" s="877"/>
      <c r="CLI24" s="877"/>
      <c r="CLJ24" s="877"/>
      <c r="CLK24" s="877"/>
      <c r="CLL24" s="877"/>
      <c r="CLM24" s="877"/>
      <c r="CLN24" s="877"/>
      <c r="CLO24" s="877"/>
      <c r="CLP24" s="877"/>
      <c r="CLQ24" s="877"/>
      <c r="CLR24" s="877"/>
      <c r="CLS24" s="877"/>
      <c r="CLT24" s="877"/>
      <c r="CLU24" s="877"/>
      <c r="CLV24" s="877"/>
      <c r="CLW24" s="877"/>
      <c r="CLX24" s="877"/>
      <c r="CLY24" s="877"/>
      <c r="CLZ24" s="877"/>
      <c r="CMA24" s="877"/>
      <c r="CMB24" s="877"/>
      <c r="CMC24" s="877"/>
      <c r="CMD24" s="877"/>
      <c r="CME24" s="877"/>
      <c r="CMF24" s="877"/>
      <c r="CMG24" s="877"/>
      <c r="CMH24" s="877"/>
      <c r="CMI24" s="877"/>
      <c r="CMJ24" s="877"/>
      <c r="CMK24" s="877"/>
      <c r="CML24" s="877"/>
      <c r="CMM24" s="877"/>
      <c r="CMN24" s="877"/>
      <c r="CMO24" s="877"/>
      <c r="CMP24" s="877"/>
      <c r="CMQ24" s="877"/>
      <c r="CMR24" s="877"/>
      <c r="CMS24" s="877"/>
      <c r="CMT24" s="877"/>
      <c r="CMU24" s="877"/>
      <c r="CMV24" s="877"/>
      <c r="CMW24" s="877"/>
      <c r="CMX24" s="877"/>
      <c r="CMY24" s="877"/>
      <c r="CMZ24" s="877"/>
      <c r="CNA24" s="877"/>
      <c r="CNB24" s="877"/>
      <c r="CNC24" s="877"/>
      <c r="CND24" s="877"/>
      <c r="CNE24" s="877"/>
      <c r="CNF24" s="877"/>
      <c r="CNG24" s="877"/>
      <c r="CNH24" s="877"/>
      <c r="CNI24" s="877"/>
      <c r="CNJ24" s="877"/>
      <c r="CNK24" s="877"/>
      <c r="CNL24" s="877"/>
      <c r="CNM24" s="877"/>
      <c r="CNN24" s="877"/>
      <c r="CNO24" s="877"/>
      <c r="CNP24" s="877"/>
      <c r="CNQ24" s="877"/>
      <c r="CNR24" s="877"/>
      <c r="CNS24" s="877"/>
      <c r="CNT24" s="877"/>
      <c r="CNU24" s="877"/>
      <c r="CNV24" s="877"/>
      <c r="CNW24" s="877"/>
      <c r="CNX24" s="877"/>
      <c r="CNY24" s="877"/>
      <c r="CNZ24" s="877"/>
      <c r="COA24" s="877"/>
      <c r="COB24" s="877"/>
      <c r="COC24" s="877"/>
      <c r="COD24" s="877"/>
      <c r="COE24" s="877"/>
      <c r="COF24" s="877"/>
      <c r="COG24" s="877"/>
      <c r="COH24" s="877"/>
      <c r="COI24" s="877"/>
      <c r="COJ24" s="877"/>
      <c r="COK24" s="877"/>
      <c r="COL24" s="877"/>
      <c r="COM24" s="877"/>
      <c r="CON24" s="877"/>
      <c r="COO24" s="877"/>
      <c r="COP24" s="877"/>
      <c r="COQ24" s="877"/>
      <c r="COR24" s="877"/>
      <c r="COS24" s="877"/>
      <c r="COT24" s="877"/>
      <c r="COU24" s="877"/>
      <c r="COV24" s="877"/>
      <c r="COW24" s="877"/>
      <c r="COX24" s="877"/>
      <c r="COY24" s="877"/>
      <c r="COZ24" s="877"/>
      <c r="CPA24" s="877"/>
      <c r="CPB24" s="877"/>
      <c r="CPC24" s="877"/>
      <c r="CPD24" s="877"/>
      <c r="CPE24" s="877"/>
      <c r="CPF24" s="877"/>
      <c r="CPG24" s="877"/>
      <c r="CPH24" s="877"/>
      <c r="CPI24" s="877"/>
      <c r="CPJ24" s="877"/>
      <c r="CPK24" s="877"/>
      <c r="CPL24" s="877"/>
      <c r="CPM24" s="877"/>
      <c r="CPN24" s="877"/>
      <c r="CPO24" s="877"/>
      <c r="CPP24" s="877"/>
      <c r="CPQ24" s="877"/>
      <c r="CPR24" s="877"/>
      <c r="CPS24" s="877"/>
      <c r="CPT24" s="877"/>
      <c r="CPU24" s="877"/>
      <c r="CPV24" s="877"/>
      <c r="CPW24" s="877"/>
      <c r="CPX24" s="877"/>
      <c r="CPY24" s="877"/>
      <c r="CPZ24" s="877"/>
      <c r="CQA24" s="877"/>
      <c r="CQB24" s="877"/>
      <c r="CQC24" s="877"/>
      <c r="CQD24" s="877"/>
      <c r="CQE24" s="877"/>
      <c r="CQF24" s="877"/>
      <c r="CQG24" s="877"/>
      <c r="CQH24" s="877"/>
      <c r="CQI24" s="877"/>
      <c r="CQJ24" s="877"/>
      <c r="CQK24" s="877"/>
      <c r="CQL24" s="877"/>
      <c r="CQM24" s="877"/>
      <c r="CQN24" s="877"/>
      <c r="CQO24" s="877"/>
      <c r="CQP24" s="877"/>
      <c r="CQQ24" s="877"/>
      <c r="CQR24" s="877"/>
      <c r="CQS24" s="877"/>
      <c r="CQT24" s="877"/>
      <c r="CQU24" s="877"/>
      <c r="CQV24" s="877"/>
      <c r="CQW24" s="877"/>
      <c r="CQX24" s="877"/>
      <c r="CQY24" s="877"/>
      <c r="CQZ24" s="877"/>
      <c r="CRA24" s="877"/>
      <c r="CRB24" s="877"/>
      <c r="CRC24" s="877"/>
      <c r="CRD24" s="877"/>
      <c r="CRE24" s="877"/>
      <c r="CRF24" s="877"/>
      <c r="CRG24" s="877"/>
      <c r="CRH24" s="877"/>
      <c r="CRI24" s="877"/>
      <c r="CRJ24" s="877"/>
      <c r="CRK24" s="877"/>
      <c r="CRL24" s="877"/>
      <c r="CRM24" s="877"/>
      <c r="CRN24" s="877"/>
      <c r="CRO24" s="877"/>
      <c r="CRP24" s="877"/>
      <c r="CRQ24" s="877"/>
      <c r="CRR24" s="877"/>
      <c r="CRS24" s="877"/>
      <c r="CRT24" s="877"/>
      <c r="CRU24" s="877"/>
      <c r="CRV24" s="877"/>
      <c r="CRW24" s="877"/>
      <c r="CRX24" s="877"/>
      <c r="CRY24" s="877"/>
      <c r="CRZ24" s="877"/>
      <c r="CSA24" s="877"/>
      <c r="CSB24" s="877"/>
      <c r="CSC24" s="877"/>
      <c r="CSD24" s="877"/>
      <c r="CSE24" s="877"/>
      <c r="CSF24" s="877"/>
      <c r="CSG24" s="877"/>
      <c r="CSH24" s="877"/>
      <c r="CSI24" s="877"/>
      <c r="CSJ24" s="877"/>
      <c r="CSK24" s="877"/>
      <c r="CSL24" s="877"/>
      <c r="CSM24" s="877"/>
      <c r="CSN24" s="877"/>
      <c r="CSO24" s="877"/>
      <c r="CSP24" s="877"/>
      <c r="CSQ24" s="877"/>
      <c r="CSR24" s="877"/>
      <c r="CSS24" s="877"/>
      <c r="CST24" s="877"/>
      <c r="CSU24" s="877"/>
      <c r="CSV24" s="877"/>
      <c r="CSW24" s="877"/>
      <c r="CSX24" s="877"/>
      <c r="CSY24" s="877"/>
      <c r="CSZ24" s="877"/>
      <c r="CTA24" s="877"/>
      <c r="CTB24" s="877"/>
      <c r="CTC24" s="877"/>
      <c r="CTD24" s="877"/>
      <c r="CTE24" s="877"/>
      <c r="CTF24" s="877"/>
      <c r="CTG24" s="877"/>
      <c r="CTH24" s="877"/>
      <c r="CTI24" s="877"/>
      <c r="CTJ24" s="877"/>
      <c r="CTK24" s="877"/>
      <c r="CTL24" s="877"/>
      <c r="CTM24" s="877"/>
      <c r="CTN24" s="877"/>
      <c r="CTO24" s="877"/>
      <c r="CTP24" s="877"/>
      <c r="CTQ24" s="877"/>
      <c r="CTR24" s="877"/>
      <c r="CTS24" s="877"/>
      <c r="CTT24" s="877"/>
      <c r="CTU24" s="877"/>
      <c r="CTV24" s="877"/>
      <c r="CTW24" s="877"/>
      <c r="CTX24" s="877"/>
      <c r="CTY24" s="877"/>
      <c r="CTZ24" s="877"/>
      <c r="CUA24" s="877"/>
      <c r="CUB24" s="877"/>
      <c r="CUC24" s="877"/>
      <c r="CUD24" s="877"/>
      <c r="CUE24" s="877"/>
      <c r="CUF24" s="877"/>
      <c r="CUG24" s="877"/>
      <c r="CUH24" s="877"/>
      <c r="CUI24" s="877"/>
      <c r="CUJ24" s="877"/>
      <c r="CUK24" s="877"/>
      <c r="CUL24" s="877"/>
      <c r="CUM24" s="877"/>
      <c r="CUN24" s="877"/>
      <c r="CUO24" s="877"/>
      <c r="CUP24" s="877"/>
      <c r="CUQ24" s="877"/>
      <c r="CUR24" s="877"/>
      <c r="CUS24" s="877"/>
      <c r="CUT24" s="877"/>
      <c r="CUU24" s="877"/>
      <c r="CUV24" s="877"/>
      <c r="CUW24" s="877"/>
      <c r="CUX24" s="877"/>
      <c r="CUY24" s="877"/>
      <c r="CUZ24" s="877"/>
      <c r="CVA24" s="877"/>
      <c r="CVB24" s="877"/>
      <c r="CVC24" s="877"/>
      <c r="CVD24" s="877"/>
      <c r="CVE24" s="877"/>
      <c r="CVF24" s="877"/>
      <c r="CVG24" s="877"/>
      <c r="CVH24" s="877"/>
      <c r="CVI24" s="877"/>
      <c r="CVJ24" s="877"/>
      <c r="CVK24" s="877"/>
      <c r="CVL24" s="877"/>
      <c r="CVM24" s="877"/>
      <c r="CVN24" s="877"/>
      <c r="CVO24" s="877"/>
      <c r="CVP24" s="877"/>
      <c r="CVQ24" s="877"/>
      <c r="CVR24" s="877"/>
      <c r="CVS24" s="877"/>
      <c r="CVT24" s="877"/>
      <c r="CVU24" s="877"/>
      <c r="CVV24" s="877"/>
      <c r="CVW24" s="877"/>
      <c r="CVX24" s="877"/>
      <c r="CVY24" s="877"/>
      <c r="CVZ24" s="877"/>
      <c r="CWA24" s="877"/>
      <c r="CWB24" s="877"/>
      <c r="CWC24" s="877"/>
      <c r="CWD24" s="877"/>
      <c r="CWE24" s="877"/>
      <c r="CWF24" s="877"/>
      <c r="CWG24" s="877"/>
      <c r="CWH24" s="877"/>
      <c r="CWI24" s="877"/>
      <c r="CWJ24" s="877"/>
      <c r="CWK24" s="877"/>
      <c r="CWL24" s="877"/>
      <c r="CWM24" s="877"/>
      <c r="CWN24" s="877"/>
      <c r="CWO24" s="877"/>
      <c r="CWP24" s="877"/>
      <c r="CWQ24" s="877"/>
      <c r="CWR24" s="877"/>
      <c r="CWS24" s="877"/>
      <c r="CWT24" s="877"/>
      <c r="CWU24" s="877"/>
      <c r="CWV24" s="877"/>
      <c r="CWW24" s="877"/>
      <c r="CWX24" s="877"/>
      <c r="CWY24" s="877"/>
      <c r="CWZ24" s="877"/>
      <c r="CXA24" s="877"/>
      <c r="CXB24" s="877"/>
      <c r="CXC24" s="877"/>
      <c r="CXD24" s="877"/>
      <c r="CXE24" s="877"/>
      <c r="CXF24" s="877"/>
      <c r="CXG24" s="877"/>
      <c r="CXH24" s="877"/>
      <c r="CXI24" s="877"/>
      <c r="CXJ24" s="877"/>
      <c r="CXK24" s="877"/>
      <c r="CXL24" s="877"/>
      <c r="CXM24" s="877"/>
      <c r="CXN24" s="877"/>
      <c r="CXO24" s="877"/>
      <c r="CXP24" s="877"/>
      <c r="CXQ24" s="877"/>
      <c r="CXR24" s="877"/>
      <c r="CXS24" s="877"/>
      <c r="CXT24" s="877"/>
      <c r="CXU24" s="877"/>
      <c r="CXV24" s="877"/>
      <c r="CXW24" s="877"/>
      <c r="CXX24" s="877"/>
      <c r="CXY24" s="877"/>
      <c r="CXZ24" s="877"/>
      <c r="CYA24" s="877"/>
      <c r="CYB24" s="877"/>
      <c r="CYC24" s="877"/>
      <c r="CYD24" s="877"/>
      <c r="CYE24" s="877"/>
      <c r="CYF24" s="877"/>
      <c r="CYG24" s="877"/>
      <c r="CYH24" s="877"/>
      <c r="CYI24" s="877"/>
      <c r="CYJ24" s="877"/>
      <c r="CYK24" s="877"/>
      <c r="CYL24" s="877"/>
      <c r="CYM24" s="877"/>
      <c r="CYN24" s="877"/>
      <c r="CYO24" s="877"/>
      <c r="CYP24" s="877"/>
      <c r="CYQ24" s="877"/>
      <c r="CYR24" s="877"/>
      <c r="CYS24" s="877"/>
      <c r="CYT24" s="877"/>
      <c r="CYU24" s="877"/>
      <c r="CYV24" s="877"/>
      <c r="CYW24" s="877"/>
      <c r="CYX24" s="877"/>
      <c r="CYY24" s="877"/>
      <c r="CYZ24" s="877"/>
      <c r="CZA24" s="877"/>
      <c r="CZB24" s="877"/>
      <c r="CZC24" s="877"/>
      <c r="CZD24" s="877"/>
      <c r="CZE24" s="877"/>
      <c r="CZF24" s="877"/>
      <c r="CZG24" s="877"/>
      <c r="CZH24" s="877"/>
      <c r="CZI24" s="877"/>
      <c r="CZJ24" s="877"/>
      <c r="CZK24" s="877"/>
      <c r="CZL24" s="877"/>
      <c r="CZM24" s="877"/>
      <c r="CZN24" s="877"/>
      <c r="CZO24" s="877"/>
      <c r="CZP24" s="877"/>
      <c r="CZQ24" s="877"/>
      <c r="CZR24" s="877"/>
      <c r="CZS24" s="877"/>
      <c r="CZT24" s="877"/>
      <c r="CZU24" s="877"/>
      <c r="CZV24" s="877"/>
      <c r="CZW24" s="877"/>
      <c r="CZX24" s="877"/>
      <c r="CZY24" s="877"/>
      <c r="CZZ24" s="877"/>
      <c r="DAA24" s="877"/>
      <c r="DAB24" s="877"/>
      <c r="DAC24" s="877"/>
      <c r="DAD24" s="877"/>
      <c r="DAE24" s="877"/>
      <c r="DAF24" s="877"/>
      <c r="DAG24" s="877"/>
      <c r="DAH24" s="877"/>
      <c r="DAI24" s="877"/>
      <c r="DAJ24" s="877"/>
      <c r="DAK24" s="877"/>
      <c r="DAL24" s="877"/>
      <c r="DAM24" s="877"/>
      <c r="DAN24" s="877"/>
      <c r="DAO24" s="877"/>
      <c r="DAP24" s="877"/>
      <c r="DAQ24" s="877"/>
      <c r="DAR24" s="877"/>
      <c r="DAS24" s="877"/>
      <c r="DAT24" s="877"/>
      <c r="DAU24" s="877"/>
      <c r="DAV24" s="877"/>
      <c r="DAW24" s="877"/>
      <c r="DAX24" s="877"/>
      <c r="DAY24" s="877"/>
      <c r="DAZ24" s="877"/>
      <c r="DBA24" s="877"/>
      <c r="DBB24" s="877"/>
      <c r="DBC24" s="877"/>
      <c r="DBD24" s="877"/>
      <c r="DBE24" s="877"/>
      <c r="DBF24" s="877"/>
      <c r="DBG24" s="877"/>
      <c r="DBH24" s="877"/>
      <c r="DBI24" s="877"/>
      <c r="DBJ24" s="877"/>
      <c r="DBK24" s="877"/>
      <c r="DBL24" s="877"/>
      <c r="DBM24" s="877"/>
      <c r="DBN24" s="877"/>
      <c r="DBO24" s="877"/>
      <c r="DBP24" s="877"/>
      <c r="DBQ24" s="877"/>
      <c r="DBR24" s="877"/>
      <c r="DBS24" s="877"/>
      <c r="DBT24" s="877"/>
      <c r="DBU24" s="877"/>
      <c r="DBV24" s="877"/>
      <c r="DBW24" s="877"/>
      <c r="DBX24" s="877"/>
      <c r="DBY24" s="877"/>
      <c r="DBZ24" s="877"/>
      <c r="DCA24" s="877"/>
      <c r="DCB24" s="877"/>
      <c r="DCC24" s="877"/>
      <c r="DCD24" s="877"/>
      <c r="DCE24" s="877"/>
      <c r="DCF24" s="877"/>
      <c r="DCG24" s="877"/>
      <c r="DCH24" s="877"/>
      <c r="DCI24" s="877"/>
      <c r="DCJ24" s="877"/>
      <c r="DCK24" s="877"/>
      <c r="DCL24" s="877"/>
      <c r="DCM24" s="877"/>
      <c r="DCN24" s="877"/>
      <c r="DCO24" s="877"/>
      <c r="DCP24" s="877"/>
      <c r="DCQ24" s="877"/>
      <c r="DCR24" s="877"/>
      <c r="DCS24" s="877"/>
      <c r="DCT24" s="877"/>
      <c r="DCU24" s="877"/>
      <c r="DCV24" s="877"/>
      <c r="DCW24" s="877"/>
      <c r="DCX24" s="877"/>
      <c r="DCY24" s="877"/>
      <c r="DCZ24" s="877"/>
      <c r="DDA24" s="877"/>
      <c r="DDB24" s="877"/>
      <c r="DDC24" s="877"/>
      <c r="DDD24" s="877"/>
      <c r="DDE24" s="877"/>
      <c r="DDF24" s="877"/>
      <c r="DDG24" s="877"/>
      <c r="DDH24" s="877"/>
      <c r="DDI24" s="877"/>
      <c r="DDJ24" s="877"/>
      <c r="DDK24" s="877"/>
      <c r="DDL24" s="877"/>
      <c r="DDM24" s="877"/>
      <c r="DDN24" s="877"/>
      <c r="DDO24" s="877"/>
      <c r="DDP24" s="877"/>
      <c r="DDQ24" s="877"/>
      <c r="DDR24" s="877"/>
      <c r="DDS24" s="877"/>
      <c r="DDT24" s="877"/>
      <c r="DDU24" s="877"/>
      <c r="DDV24" s="877"/>
      <c r="DDW24" s="877"/>
      <c r="DDX24" s="877"/>
      <c r="DDY24" s="877"/>
      <c r="DDZ24" s="877"/>
      <c r="DEA24" s="877"/>
      <c r="DEB24" s="877"/>
      <c r="DEC24" s="877"/>
      <c r="DED24" s="877"/>
      <c r="DEE24" s="877"/>
      <c r="DEF24" s="877"/>
      <c r="DEG24" s="877"/>
      <c r="DEH24" s="877"/>
      <c r="DEI24" s="877"/>
      <c r="DEJ24" s="877"/>
      <c r="DEK24" s="877"/>
      <c r="DEL24" s="877"/>
      <c r="DEM24" s="877"/>
      <c r="DEN24" s="877"/>
      <c r="DEO24" s="877"/>
      <c r="DEP24" s="877"/>
      <c r="DEQ24" s="877"/>
      <c r="DER24" s="877"/>
      <c r="DES24" s="877"/>
      <c r="DET24" s="877"/>
      <c r="DEU24" s="877"/>
      <c r="DEV24" s="877"/>
      <c r="DEW24" s="877"/>
      <c r="DEX24" s="877"/>
      <c r="DEY24" s="877"/>
      <c r="DEZ24" s="877"/>
      <c r="DFA24" s="877"/>
      <c r="DFB24" s="877"/>
      <c r="DFC24" s="877"/>
      <c r="DFD24" s="877"/>
      <c r="DFE24" s="877"/>
      <c r="DFF24" s="877"/>
      <c r="DFG24" s="877"/>
      <c r="DFH24" s="877"/>
      <c r="DFI24" s="877"/>
      <c r="DFJ24" s="877"/>
      <c r="DFK24" s="877"/>
      <c r="DFL24" s="877"/>
      <c r="DFM24" s="877"/>
      <c r="DFN24" s="877"/>
      <c r="DFO24" s="877"/>
      <c r="DFP24" s="877"/>
      <c r="DFQ24" s="877"/>
      <c r="DFR24" s="877"/>
      <c r="DFS24" s="877"/>
      <c r="DFT24" s="877"/>
      <c r="DFU24" s="877"/>
      <c r="DFV24" s="877"/>
      <c r="DFW24" s="877"/>
      <c r="DFX24" s="877"/>
      <c r="DFY24" s="877"/>
      <c r="DFZ24" s="877"/>
      <c r="DGA24" s="877"/>
      <c r="DGB24" s="877"/>
      <c r="DGC24" s="877"/>
      <c r="DGD24" s="877"/>
      <c r="DGE24" s="877"/>
      <c r="DGF24" s="877"/>
      <c r="DGG24" s="877"/>
      <c r="DGH24" s="877"/>
      <c r="DGI24" s="877"/>
      <c r="DGJ24" s="877"/>
      <c r="DGK24" s="877"/>
      <c r="DGL24" s="877"/>
      <c r="DGM24" s="877"/>
      <c r="DGN24" s="877"/>
      <c r="DGO24" s="877"/>
      <c r="DGP24" s="877"/>
      <c r="DGQ24" s="877"/>
      <c r="DGR24" s="877"/>
      <c r="DGS24" s="877"/>
      <c r="DGT24" s="877"/>
      <c r="DGU24" s="877"/>
      <c r="DGV24" s="877"/>
      <c r="DGW24" s="877"/>
      <c r="DGX24" s="877"/>
      <c r="DGY24" s="877"/>
      <c r="DGZ24" s="877"/>
      <c r="DHA24" s="877"/>
      <c r="DHB24" s="877"/>
      <c r="DHC24" s="877"/>
      <c r="DHD24" s="877"/>
      <c r="DHE24" s="877"/>
      <c r="DHF24" s="877"/>
      <c r="DHG24" s="877"/>
      <c r="DHH24" s="877"/>
      <c r="DHI24" s="877"/>
      <c r="DHJ24" s="877"/>
      <c r="DHK24" s="877"/>
      <c r="DHL24" s="877"/>
      <c r="DHM24" s="877"/>
      <c r="DHN24" s="877"/>
      <c r="DHO24" s="877"/>
      <c r="DHP24" s="877"/>
      <c r="DHQ24" s="877"/>
      <c r="DHR24" s="877"/>
      <c r="DHS24" s="877"/>
      <c r="DHT24" s="877"/>
      <c r="DHU24" s="877"/>
      <c r="DHV24" s="877"/>
      <c r="DHW24" s="877"/>
      <c r="DHX24" s="877"/>
      <c r="DHY24" s="877"/>
      <c r="DHZ24" s="877"/>
      <c r="DIA24" s="877"/>
      <c r="DIB24" s="877"/>
      <c r="DIC24" s="877"/>
      <c r="DID24" s="877"/>
      <c r="DIE24" s="877"/>
      <c r="DIF24" s="877"/>
      <c r="DIG24" s="877"/>
      <c r="DIH24" s="877"/>
      <c r="DII24" s="877"/>
      <c r="DIJ24" s="877"/>
      <c r="DIK24" s="877"/>
      <c r="DIL24" s="877"/>
      <c r="DIM24" s="877"/>
      <c r="DIN24" s="877"/>
      <c r="DIO24" s="877"/>
      <c r="DIP24" s="877"/>
      <c r="DIQ24" s="877"/>
      <c r="DIR24" s="877"/>
      <c r="DIS24" s="877"/>
      <c r="DIT24" s="877"/>
      <c r="DIU24" s="877"/>
      <c r="DIV24" s="877"/>
      <c r="DIW24" s="877"/>
      <c r="DIX24" s="877"/>
      <c r="DIY24" s="877"/>
      <c r="DIZ24" s="877"/>
      <c r="DJA24" s="877"/>
      <c r="DJB24" s="877"/>
      <c r="DJC24" s="877"/>
      <c r="DJD24" s="877"/>
      <c r="DJE24" s="877"/>
      <c r="DJF24" s="877"/>
      <c r="DJG24" s="877"/>
      <c r="DJH24" s="877"/>
      <c r="DJI24" s="877"/>
      <c r="DJJ24" s="877"/>
      <c r="DJK24" s="877"/>
      <c r="DJL24" s="877"/>
      <c r="DJM24" s="877"/>
      <c r="DJN24" s="877"/>
      <c r="DJO24" s="877"/>
      <c r="DJP24" s="877"/>
      <c r="DJQ24" s="877"/>
      <c r="DJR24" s="877"/>
      <c r="DJS24" s="877"/>
      <c r="DJT24" s="877"/>
      <c r="DJU24" s="877"/>
      <c r="DJV24" s="877"/>
      <c r="DJW24" s="877"/>
      <c r="DJX24" s="877"/>
      <c r="DJY24" s="877"/>
      <c r="DJZ24" s="877"/>
      <c r="DKA24" s="877"/>
      <c r="DKB24" s="877"/>
      <c r="DKC24" s="877"/>
      <c r="DKD24" s="877"/>
      <c r="DKE24" s="877"/>
      <c r="DKF24" s="877"/>
      <c r="DKG24" s="877"/>
      <c r="DKH24" s="877"/>
      <c r="DKI24" s="877"/>
      <c r="DKJ24" s="877"/>
      <c r="DKK24" s="877"/>
      <c r="DKL24" s="877"/>
      <c r="DKM24" s="877"/>
      <c r="DKN24" s="877"/>
      <c r="DKO24" s="877"/>
      <c r="DKP24" s="877"/>
      <c r="DKQ24" s="877"/>
      <c r="DKR24" s="877"/>
      <c r="DKS24" s="877"/>
      <c r="DKT24" s="877"/>
      <c r="DKU24" s="877"/>
      <c r="DKV24" s="877"/>
      <c r="DKW24" s="877"/>
      <c r="DKX24" s="877"/>
      <c r="DKY24" s="877"/>
      <c r="DKZ24" s="877"/>
      <c r="DLA24" s="877"/>
      <c r="DLB24" s="877"/>
      <c r="DLC24" s="877"/>
      <c r="DLD24" s="877"/>
      <c r="DLE24" s="877"/>
      <c r="DLF24" s="877"/>
      <c r="DLG24" s="877"/>
      <c r="DLH24" s="877"/>
      <c r="DLI24" s="877"/>
      <c r="DLJ24" s="877"/>
      <c r="DLK24" s="877"/>
      <c r="DLL24" s="877"/>
      <c r="DLM24" s="877"/>
      <c r="DLN24" s="877"/>
      <c r="DLO24" s="877"/>
      <c r="DLP24" s="877"/>
      <c r="DLQ24" s="877"/>
      <c r="DLR24" s="877"/>
      <c r="DLS24" s="877"/>
      <c r="DLT24" s="877"/>
      <c r="DLU24" s="877"/>
      <c r="DLV24" s="877"/>
      <c r="DLW24" s="877"/>
      <c r="DLX24" s="877"/>
      <c r="DLY24" s="877"/>
      <c r="DLZ24" s="877"/>
      <c r="DMA24" s="877"/>
      <c r="DMB24" s="877"/>
      <c r="DMC24" s="877"/>
      <c r="DMD24" s="877"/>
      <c r="DME24" s="877"/>
      <c r="DMF24" s="877"/>
      <c r="DMG24" s="877"/>
      <c r="DMH24" s="877"/>
      <c r="DMI24" s="877"/>
      <c r="DMJ24" s="877"/>
      <c r="DMK24" s="877"/>
      <c r="DML24" s="877"/>
      <c r="DMM24" s="877"/>
      <c r="DMN24" s="877"/>
      <c r="DMO24" s="877"/>
      <c r="DMP24" s="877"/>
      <c r="DMQ24" s="877"/>
      <c r="DMR24" s="877"/>
      <c r="DMS24" s="877"/>
      <c r="DMT24" s="877"/>
      <c r="DMU24" s="877"/>
      <c r="DMV24" s="877"/>
      <c r="DMW24" s="877"/>
      <c r="DMX24" s="877"/>
      <c r="DMY24" s="877"/>
      <c r="DMZ24" s="877"/>
      <c r="DNA24" s="877"/>
      <c r="DNB24" s="877"/>
      <c r="DNC24" s="877"/>
      <c r="DND24" s="877"/>
      <c r="DNE24" s="877"/>
      <c r="DNF24" s="877"/>
      <c r="DNG24" s="877"/>
      <c r="DNH24" s="877"/>
      <c r="DNI24" s="877"/>
      <c r="DNJ24" s="877"/>
      <c r="DNK24" s="877"/>
      <c r="DNL24" s="877"/>
      <c r="DNM24" s="877"/>
      <c r="DNN24" s="877"/>
      <c r="DNO24" s="877"/>
      <c r="DNP24" s="877"/>
      <c r="DNQ24" s="877"/>
      <c r="DNR24" s="877"/>
      <c r="DNS24" s="877"/>
      <c r="DNT24" s="877"/>
      <c r="DNU24" s="877"/>
      <c r="DNV24" s="877"/>
      <c r="DNW24" s="877"/>
      <c r="DNX24" s="877"/>
      <c r="DNY24" s="877"/>
      <c r="DNZ24" s="877"/>
      <c r="DOA24" s="877"/>
      <c r="DOB24" s="877"/>
      <c r="DOC24" s="877"/>
      <c r="DOD24" s="877"/>
      <c r="DOE24" s="877"/>
      <c r="DOF24" s="877"/>
      <c r="DOG24" s="877"/>
      <c r="DOH24" s="877"/>
      <c r="DOI24" s="877"/>
      <c r="DOJ24" s="877"/>
      <c r="DOK24" s="877"/>
      <c r="DOL24" s="877"/>
      <c r="DOM24" s="877"/>
      <c r="DON24" s="877"/>
      <c r="DOO24" s="877"/>
      <c r="DOP24" s="877"/>
      <c r="DOQ24" s="877"/>
      <c r="DOR24" s="877"/>
      <c r="DOS24" s="877"/>
      <c r="DOT24" s="877"/>
      <c r="DOU24" s="877"/>
      <c r="DOV24" s="877"/>
      <c r="DOW24" s="877"/>
      <c r="DOX24" s="877"/>
      <c r="DOY24" s="877"/>
      <c r="DOZ24" s="877"/>
      <c r="DPA24" s="877"/>
      <c r="DPB24" s="877"/>
      <c r="DPC24" s="877"/>
      <c r="DPD24" s="877"/>
      <c r="DPE24" s="877"/>
      <c r="DPF24" s="877"/>
      <c r="DPG24" s="877"/>
      <c r="DPH24" s="877"/>
      <c r="DPI24" s="877"/>
      <c r="DPJ24" s="877"/>
      <c r="DPK24" s="877"/>
      <c r="DPL24" s="877"/>
      <c r="DPM24" s="877"/>
      <c r="DPN24" s="877"/>
      <c r="DPO24" s="877"/>
      <c r="DPP24" s="877"/>
      <c r="DPQ24" s="877"/>
      <c r="DPR24" s="877"/>
      <c r="DPS24" s="877"/>
      <c r="DPT24" s="877"/>
      <c r="DPU24" s="877"/>
      <c r="DPV24" s="877"/>
      <c r="DPW24" s="877"/>
      <c r="DPX24" s="877"/>
      <c r="DPY24" s="877"/>
      <c r="DPZ24" s="877"/>
      <c r="DQA24" s="877"/>
      <c r="DQB24" s="877"/>
      <c r="DQC24" s="877"/>
      <c r="DQD24" s="877"/>
      <c r="DQE24" s="877"/>
      <c r="DQF24" s="877"/>
      <c r="DQG24" s="877"/>
      <c r="DQH24" s="877"/>
      <c r="DQI24" s="877"/>
      <c r="DQJ24" s="877"/>
      <c r="DQK24" s="877"/>
      <c r="DQL24" s="877"/>
      <c r="DQM24" s="877"/>
      <c r="DQN24" s="877"/>
      <c r="DQO24" s="877"/>
      <c r="DQP24" s="877"/>
      <c r="DQQ24" s="877"/>
      <c r="DQR24" s="877"/>
      <c r="DQS24" s="877"/>
      <c r="DQT24" s="877"/>
      <c r="DQU24" s="877"/>
      <c r="DQV24" s="877"/>
      <c r="DQW24" s="877"/>
      <c r="DQX24" s="877"/>
      <c r="DQY24" s="877"/>
      <c r="DQZ24" s="877"/>
      <c r="DRA24" s="877"/>
      <c r="DRB24" s="877"/>
      <c r="DRC24" s="877"/>
      <c r="DRD24" s="877"/>
      <c r="DRE24" s="877"/>
      <c r="DRF24" s="877"/>
      <c r="DRG24" s="877"/>
      <c r="DRH24" s="877"/>
      <c r="DRI24" s="877"/>
      <c r="DRJ24" s="877"/>
      <c r="DRK24" s="877"/>
      <c r="DRL24" s="877"/>
      <c r="DRM24" s="877"/>
      <c r="DRN24" s="877"/>
      <c r="DRO24" s="877"/>
      <c r="DRP24" s="877"/>
      <c r="DRQ24" s="877"/>
      <c r="DRR24" s="877"/>
      <c r="DRS24" s="877"/>
      <c r="DRT24" s="877"/>
      <c r="DRU24" s="877"/>
      <c r="DRV24" s="877"/>
      <c r="DRW24" s="877"/>
      <c r="DRX24" s="877"/>
      <c r="DRY24" s="877"/>
      <c r="DRZ24" s="877"/>
      <c r="DSA24" s="877"/>
      <c r="DSB24" s="877"/>
      <c r="DSC24" s="877"/>
      <c r="DSD24" s="877"/>
      <c r="DSE24" s="877"/>
      <c r="DSF24" s="877"/>
      <c r="DSG24" s="877"/>
      <c r="DSH24" s="877"/>
      <c r="DSI24" s="877"/>
      <c r="DSJ24" s="877"/>
      <c r="DSK24" s="877"/>
      <c r="DSL24" s="877"/>
      <c r="DSM24" s="877"/>
      <c r="DSN24" s="877"/>
      <c r="DSO24" s="877"/>
      <c r="DSP24" s="877"/>
      <c r="DSQ24" s="877"/>
      <c r="DSR24" s="877"/>
      <c r="DSS24" s="877"/>
      <c r="DST24" s="877"/>
      <c r="DSU24" s="877"/>
      <c r="DSV24" s="877"/>
      <c r="DSW24" s="877"/>
      <c r="DSX24" s="877"/>
      <c r="DSY24" s="877"/>
      <c r="DSZ24" s="877"/>
      <c r="DTA24" s="877"/>
      <c r="DTB24" s="877"/>
      <c r="DTC24" s="877"/>
      <c r="DTD24" s="877"/>
      <c r="DTE24" s="877"/>
      <c r="DTF24" s="877"/>
      <c r="DTG24" s="877"/>
      <c r="DTH24" s="877"/>
      <c r="DTI24" s="877"/>
      <c r="DTJ24" s="877"/>
      <c r="DTK24" s="877"/>
      <c r="DTL24" s="877"/>
      <c r="DTM24" s="877"/>
      <c r="DTN24" s="877"/>
      <c r="DTO24" s="877"/>
      <c r="DTP24" s="877"/>
      <c r="DTQ24" s="877"/>
      <c r="DTR24" s="877"/>
      <c r="DTS24" s="877"/>
      <c r="DTT24" s="877"/>
      <c r="DTU24" s="877"/>
      <c r="DTV24" s="877"/>
      <c r="DTW24" s="877"/>
      <c r="DTX24" s="877"/>
      <c r="DTY24" s="877"/>
      <c r="DTZ24" s="877"/>
      <c r="DUA24" s="877"/>
      <c r="DUB24" s="877"/>
      <c r="DUC24" s="877"/>
      <c r="DUD24" s="877"/>
      <c r="DUE24" s="877"/>
      <c r="DUF24" s="877"/>
      <c r="DUG24" s="877"/>
      <c r="DUH24" s="877"/>
      <c r="DUI24" s="877"/>
      <c r="DUJ24" s="877"/>
      <c r="DUK24" s="877"/>
      <c r="DUL24" s="877"/>
      <c r="DUM24" s="877"/>
      <c r="DUN24" s="877"/>
      <c r="DUO24" s="877"/>
      <c r="DUP24" s="877"/>
      <c r="DUQ24" s="877"/>
      <c r="DUR24" s="877"/>
      <c r="DUS24" s="877"/>
      <c r="DUT24" s="877"/>
      <c r="DUU24" s="877"/>
      <c r="DUV24" s="877"/>
      <c r="DUW24" s="877"/>
      <c r="DUX24" s="877"/>
      <c r="DUY24" s="877"/>
      <c r="DUZ24" s="877"/>
      <c r="DVA24" s="877"/>
      <c r="DVB24" s="877"/>
      <c r="DVC24" s="877"/>
      <c r="DVD24" s="877"/>
      <c r="DVE24" s="877"/>
      <c r="DVF24" s="877"/>
      <c r="DVG24" s="877"/>
      <c r="DVH24" s="877"/>
      <c r="DVI24" s="877"/>
      <c r="DVJ24" s="877"/>
      <c r="DVK24" s="877"/>
      <c r="DVL24" s="877"/>
      <c r="DVM24" s="877"/>
      <c r="DVN24" s="877"/>
      <c r="DVO24" s="877"/>
      <c r="DVP24" s="877"/>
      <c r="DVQ24" s="877"/>
      <c r="DVR24" s="877"/>
      <c r="DVS24" s="877"/>
      <c r="DVT24" s="877"/>
      <c r="DVU24" s="877"/>
      <c r="DVV24" s="877"/>
      <c r="DVW24" s="877"/>
      <c r="DVX24" s="877"/>
      <c r="DVY24" s="877"/>
      <c r="DVZ24" s="877"/>
      <c r="DWA24" s="877"/>
      <c r="DWB24" s="877"/>
      <c r="DWC24" s="877"/>
      <c r="DWD24" s="877"/>
      <c r="DWE24" s="877"/>
      <c r="DWF24" s="877"/>
      <c r="DWG24" s="877"/>
      <c r="DWH24" s="877"/>
      <c r="DWI24" s="877"/>
      <c r="DWJ24" s="877"/>
      <c r="DWK24" s="877"/>
      <c r="DWL24" s="877"/>
      <c r="DWM24" s="877"/>
      <c r="DWN24" s="877"/>
      <c r="DWO24" s="877"/>
      <c r="DWP24" s="877"/>
      <c r="DWQ24" s="877"/>
      <c r="DWR24" s="877"/>
      <c r="DWS24" s="877"/>
      <c r="DWT24" s="877"/>
      <c r="DWU24" s="877"/>
      <c r="DWV24" s="877"/>
      <c r="DWW24" s="877"/>
      <c r="DWX24" s="877"/>
      <c r="DWY24" s="877"/>
      <c r="DWZ24" s="877"/>
      <c r="DXA24" s="877"/>
      <c r="DXB24" s="877"/>
      <c r="DXC24" s="877"/>
      <c r="DXD24" s="877"/>
      <c r="DXE24" s="877"/>
      <c r="DXF24" s="877"/>
      <c r="DXG24" s="877"/>
      <c r="DXH24" s="877"/>
      <c r="DXI24" s="877"/>
      <c r="DXJ24" s="877"/>
      <c r="DXK24" s="877"/>
      <c r="DXL24" s="877"/>
      <c r="DXM24" s="877"/>
      <c r="DXN24" s="877"/>
      <c r="DXO24" s="877"/>
      <c r="DXP24" s="877"/>
      <c r="DXQ24" s="877"/>
      <c r="DXR24" s="877"/>
      <c r="DXS24" s="877"/>
      <c r="DXT24" s="877"/>
      <c r="DXU24" s="877"/>
      <c r="DXV24" s="877"/>
      <c r="DXW24" s="877"/>
      <c r="DXX24" s="877"/>
      <c r="DXY24" s="877"/>
      <c r="DXZ24" s="877"/>
      <c r="DYA24" s="877"/>
      <c r="DYB24" s="877"/>
      <c r="DYC24" s="877"/>
      <c r="DYD24" s="877"/>
      <c r="DYE24" s="877"/>
      <c r="DYF24" s="877"/>
      <c r="DYG24" s="877"/>
      <c r="DYH24" s="877"/>
      <c r="DYI24" s="877"/>
      <c r="DYJ24" s="877"/>
      <c r="DYK24" s="877"/>
      <c r="DYL24" s="877"/>
      <c r="DYM24" s="877"/>
      <c r="DYN24" s="877"/>
      <c r="DYO24" s="877"/>
      <c r="DYP24" s="877"/>
      <c r="DYQ24" s="877"/>
      <c r="DYR24" s="877"/>
      <c r="DYS24" s="877"/>
      <c r="DYT24" s="877"/>
      <c r="DYU24" s="877"/>
      <c r="DYV24" s="877"/>
      <c r="DYW24" s="877"/>
      <c r="DYX24" s="877"/>
      <c r="DYY24" s="877"/>
      <c r="DYZ24" s="877"/>
      <c r="DZA24" s="877"/>
      <c r="DZB24" s="877"/>
      <c r="DZC24" s="877"/>
      <c r="DZD24" s="877"/>
      <c r="DZE24" s="877"/>
      <c r="DZF24" s="877"/>
      <c r="DZG24" s="877"/>
      <c r="DZH24" s="877"/>
      <c r="DZI24" s="877"/>
      <c r="DZJ24" s="877"/>
      <c r="DZK24" s="877"/>
      <c r="DZL24" s="877"/>
      <c r="DZM24" s="877"/>
      <c r="DZN24" s="877"/>
      <c r="DZO24" s="877"/>
      <c r="DZP24" s="877"/>
      <c r="DZQ24" s="877"/>
      <c r="DZR24" s="877"/>
      <c r="DZS24" s="877"/>
      <c r="DZT24" s="877"/>
      <c r="DZU24" s="877"/>
      <c r="DZV24" s="877"/>
      <c r="DZW24" s="877"/>
      <c r="DZX24" s="877"/>
      <c r="DZY24" s="877"/>
      <c r="DZZ24" s="877"/>
      <c r="EAA24" s="877"/>
      <c r="EAB24" s="877"/>
      <c r="EAC24" s="877"/>
      <c r="EAD24" s="877"/>
      <c r="EAE24" s="877"/>
      <c r="EAF24" s="877"/>
      <c r="EAG24" s="877"/>
      <c r="EAH24" s="877"/>
      <c r="EAI24" s="877"/>
      <c r="EAJ24" s="877"/>
      <c r="EAK24" s="877"/>
      <c r="EAL24" s="877"/>
      <c r="EAM24" s="877"/>
      <c r="EAN24" s="877"/>
      <c r="EAO24" s="877"/>
      <c r="EAP24" s="877"/>
      <c r="EAQ24" s="877"/>
      <c r="EAR24" s="877"/>
      <c r="EAS24" s="877"/>
      <c r="EAT24" s="877"/>
      <c r="EAU24" s="877"/>
      <c r="EAV24" s="877"/>
      <c r="EAW24" s="877"/>
      <c r="EAX24" s="877"/>
      <c r="EAY24" s="877"/>
      <c r="EAZ24" s="877"/>
      <c r="EBA24" s="877"/>
      <c r="EBB24" s="877"/>
      <c r="EBC24" s="877"/>
      <c r="EBD24" s="877"/>
      <c r="EBE24" s="877"/>
      <c r="EBF24" s="877"/>
      <c r="EBG24" s="877"/>
      <c r="EBH24" s="877"/>
      <c r="EBI24" s="877"/>
      <c r="EBJ24" s="877"/>
      <c r="EBK24" s="877"/>
      <c r="EBL24" s="877"/>
      <c r="EBM24" s="877"/>
      <c r="EBN24" s="877"/>
      <c r="EBO24" s="877"/>
      <c r="EBP24" s="877"/>
      <c r="EBQ24" s="877"/>
      <c r="EBR24" s="877"/>
      <c r="EBS24" s="877"/>
      <c r="EBT24" s="877"/>
      <c r="EBU24" s="877"/>
      <c r="EBV24" s="877"/>
      <c r="EBW24" s="877"/>
      <c r="EBX24" s="877"/>
      <c r="EBY24" s="877"/>
      <c r="EBZ24" s="877"/>
      <c r="ECA24" s="877"/>
      <c r="ECB24" s="877"/>
      <c r="ECC24" s="877"/>
      <c r="ECD24" s="877"/>
      <c r="ECE24" s="877"/>
      <c r="ECF24" s="877"/>
      <c r="ECG24" s="877"/>
      <c r="ECH24" s="877"/>
      <c r="ECI24" s="877"/>
      <c r="ECJ24" s="877"/>
      <c r="ECK24" s="877"/>
      <c r="ECL24" s="877"/>
      <c r="ECM24" s="877"/>
      <c r="ECN24" s="877"/>
      <c r="ECO24" s="877"/>
      <c r="ECP24" s="877"/>
      <c r="ECQ24" s="877"/>
      <c r="ECR24" s="877"/>
      <c r="ECS24" s="877"/>
      <c r="ECT24" s="877"/>
      <c r="ECU24" s="877"/>
      <c r="ECV24" s="877"/>
      <c r="ECW24" s="877"/>
      <c r="ECX24" s="877"/>
      <c r="ECY24" s="877"/>
      <c r="ECZ24" s="877"/>
      <c r="EDA24" s="877"/>
      <c r="EDB24" s="877"/>
      <c r="EDC24" s="877"/>
      <c r="EDD24" s="877"/>
      <c r="EDE24" s="877"/>
      <c r="EDF24" s="877"/>
      <c r="EDG24" s="877"/>
      <c r="EDH24" s="877"/>
      <c r="EDI24" s="877"/>
      <c r="EDJ24" s="877"/>
      <c r="EDK24" s="877"/>
      <c r="EDL24" s="877"/>
      <c r="EDM24" s="877"/>
      <c r="EDN24" s="877"/>
      <c r="EDO24" s="877"/>
      <c r="EDP24" s="877"/>
      <c r="EDQ24" s="877"/>
      <c r="EDR24" s="877"/>
      <c r="EDS24" s="877"/>
      <c r="EDT24" s="877"/>
      <c r="EDU24" s="877"/>
      <c r="EDV24" s="877"/>
      <c r="EDW24" s="877"/>
      <c r="EDX24" s="877"/>
      <c r="EDY24" s="877"/>
      <c r="EDZ24" s="877"/>
      <c r="EEA24" s="877"/>
      <c r="EEB24" s="877"/>
      <c r="EEC24" s="877"/>
      <c r="EED24" s="877"/>
      <c r="EEE24" s="877"/>
      <c r="EEF24" s="877"/>
      <c r="EEG24" s="877"/>
      <c r="EEH24" s="877"/>
      <c r="EEI24" s="877"/>
      <c r="EEJ24" s="877"/>
      <c r="EEK24" s="877"/>
      <c r="EEL24" s="877"/>
      <c r="EEM24" s="877"/>
      <c r="EEN24" s="877"/>
      <c r="EEO24" s="877"/>
      <c r="EEP24" s="877"/>
      <c r="EEQ24" s="877"/>
      <c r="EER24" s="877"/>
      <c r="EES24" s="877"/>
      <c r="EET24" s="877"/>
      <c r="EEU24" s="877"/>
      <c r="EEV24" s="877"/>
      <c r="EEW24" s="877"/>
      <c r="EEX24" s="877"/>
      <c r="EEY24" s="877"/>
      <c r="EEZ24" s="877"/>
      <c r="EFA24" s="877"/>
      <c r="EFB24" s="877"/>
      <c r="EFC24" s="877"/>
      <c r="EFD24" s="877"/>
      <c r="EFE24" s="877"/>
      <c r="EFF24" s="877"/>
      <c r="EFG24" s="877"/>
      <c r="EFH24" s="877"/>
      <c r="EFI24" s="877"/>
      <c r="EFJ24" s="877"/>
      <c r="EFK24" s="877"/>
      <c r="EFL24" s="877"/>
      <c r="EFM24" s="877"/>
      <c r="EFN24" s="877"/>
      <c r="EFO24" s="877"/>
      <c r="EFP24" s="877"/>
      <c r="EFQ24" s="877"/>
      <c r="EFR24" s="877"/>
      <c r="EFS24" s="877"/>
      <c r="EFT24" s="877"/>
      <c r="EFU24" s="877"/>
      <c r="EFV24" s="877"/>
      <c r="EFW24" s="877"/>
      <c r="EFX24" s="877"/>
      <c r="EFY24" s="877"/>
      <c r="EFZ24" s="877"/>
      <c r="EGA24" s="877"/>
      <c r="EGB24" s="877"/>
      <c r="EGC24" s="877"/>
      <c r="EGD24" s="877"/>
      <c r="EGE24" s="877"/>
      <c r="EGF24" s="877"/>
      <c r="EGG24" s="877"/>
      <c r="EGH24" s="877"/>
      <c r="EGI24" s="877"/>
      <c r="EGJ24" s="877"/>
      <c r="EGK24" s="877"/>
      <c r="EGL24" s="877"/>
      <c r="EGM24" s="877"/>
      <c r="EGN24" s="877"/>
      <c r="EGO24" s="877"/>
      <c r="EGP24" s="877"/>
      <c r="EGQ24" s="877"/>
      <c r="EGR24" s="877"/>
      <c r="EGS24" s="877"/>
      <c r="EGT24" s="877"/>
      <c r="EGU24" s="877"/>
      <c r="EGV24" s="877"/>
      <c r="EGW24" s="877"/>
      <c r="EGX24" s="877"/>
      <c r="EGY24" s="877"/>
      <c r="EGZ24" s="877"/>
      <c r="EHA24" s="877"/>
      <c r="EHB24" s="877"/>
      <c r="EHC24" s="877"/>
      <c r="EHD24" s="877"/>
      <c r="EHE24" s="877"/>
      <c r="EHF24" s="877"/>
      <c r="EHG24" s="877"/>
      <c r="EHH24" s="877"/>
      <c r="EHI24" s="877"/>
      <c r="EHJ24" s="877"/>
      <c r="EHK24" s="877"/>
      <c r="EHL24" s="877"/>
      <c r="EHM24" s="877"/>
      <c r="EHN24" s="877"/>
      <c r="EHO24" s="877"/>
      <c r="EHP24" s="877"/>
      <c r="EHQ24" s="877"/>
      <c r="EHR24" s="877"/>
      <c r="EHS24" s="877"/>
      <c r="EHT24" s="877"/>
      <c r="EHU24" s="877"/>
      <c r="EHV24" s="877"/>
      <c r="EHW24" s="877"/>
      <c r="EHX24" s="877"/>
      <c r="EHY24" s="877"/>
      <c r="EHZ24" s="877"/>
      <c r="EIA24" s="877"/>
      <c r="EIB24" s="877"/>
      <c r="EIC24" s="877"/>
      <c r="EID24" s="877"/>
      <c r="EIE24" s="877"/>
      <c r="EIF24" s="877"/>
      <c r="EIG24" s="877"/>
      <c r="EIH24" s="877"/>
      <c r="EII24" s="877"/>
      <c r="EIJ24" s="877"/>
      <c r="EIK24" s="877"/>
      <c r="EIL24" s="877"/>
      <c r="EIM24" s="877"/>
      <c r="EIN24" s="877"/>
      <c r="EIO24" s="877"/>
      <c r="EIP24" s="877"/>
      <c r="EIQ24" s="877"/>
      <c r="EIR24" s="877"/>
      <c r="EIS24" s="877"/>
      <c r="EIT24" s="877"/>
      <c r="EIU24" s="877"/>
      <c r="EIV24" s="877"/>
      <c r="EIW24" s="877"/>
      <c r="EIX24" s="877"/>
      <c r="EIY24" s="877"/>
      <c r="EIZ24" s="877"/>
      <c r="EJA24" s="877"/>
      <c r="EJB24" s="877"/>
      <c r="EJC24" s="877"/>
      <c r="EJD24" s="877"/>
      <c r="EJE24" s="877"/>
      <c r="EJF24" s="877"/>
      <c r="EJG24" s="877"/>
      <c r="EJH24" s="877"/>
      <c r="EJI24" s="877"/>
      <c r="EJJ24" s="877"/>
      <c r="EJK24" s="877"/>
      <c r="EJL24" s="877"/>
      <c r="EJM24" s="877"/>
      <c r="EJN24" s="877"/>
      <c r="EJO24" s="877"/>
      <c r="EJP24" s="877"/>
      <c r="EJQ24" s="877"/>
      <c r="EJR24" s="877"/>
      <c r="EJS24" s="877"/>
      <c r="EJT24" s="877"/>
      <c r="EJU24" s="877"/>
      <c r="EJV24" s="877"/>
      <c r="EJW24" s="877"/>
      <c r="EJX24" s="877"/>
      <c r="EJY24" s="877"/>
      <c r="EJZ24" s="877"/>
      <c r="EKA24" s="877"/>
      <c r="EKB24" s="877"/>
      <c r="EKC24" s="877"/>
      <c r="EKD24" s="877"/>
      <c r="EKE24" s="877"/>
      <c r="EKF24" s="877"/>
      <c r="EKG24" s="877"/>
      <c r="EKH24" s="877"/>
      <c r="EKI24" s="877"/>
      <c r="EKJ24" s="877"/>
      <c r="EKK24" s="877"/>
      <c r="EKL24" s="877"/>
      <c r="EKM24" s="877"/>
      <c r="EKN24" s="877"/>
      <c r="EKO24" s="877"/>
      <c r="EKP24" s="877"/>
      <c r="EKQ24" s="877"/>
      <c r="EKR24" s="877"/>
      <c r="EKS24" s="877"/>
      <c r="EKT24" s="877"/>
      <c r="EKU24" s="877"/>
      <c r="EKV24" s="877"/>
      <c r="EKW24" s="877"/>
      <c r="EKX24" s="877"/>
      <c r="EKY24" s="877"/>
      <c r="EKZ24" s="877"/>
      <c r="ELA24" s="877"/>
      <c r="ELB24" s="877"/>
      <c r="ELC24" s="877"/>
      <c r="ELD24" s="877"/>
      <c r="ELE24" s="877"/>
      <c r="ELF24" s="877"/>
      <c r="ELG24" s="877"/>
      <c r="ELH24" s="877"/>
      <c r="ELI24" s="877"/>
      <c r="ELJ24" s="877"/>
      <c r="ELK24" s="877"/>
      <c r="ELL24" s="877"/>
      <c r="ELM24" s="877"/>
      <c r="ELN24" s="877"/>
      <c r="ELO24" s="877"/>
      <c r="ELP24" s="877"/>
      <c r="ELQ24" s="877"/>
      <c r="ELR24" s="877"/>
      <c r="ELS24" s="877"/>
      <c r="ELT24" s="877"/>
      <c r="ELU24" s="877"/>
      <c r="ELV24" s="877"/>
      <c r="ELW24" s="877"/>
      <c r="ELX24" s="877"/>
      <c r="ELY24" s="877"/>
      <c r="ELZ24" s="877"/>
      <c r="EMA24" s="877"/>
      <c r="EMB24" s="877"/>
      <c r="EMC24" s="877"/>
      <c r="EMD24" s="877"/>
      <c r="EME24" s="877"/>
      <c r="EMF24" s="877"/>
      <c r="EMG24" s="877"/>
      <c r="EMH24" s="877"/>
      <c r="EMI24" s="877"/>
      <c r="EMJ24" s="877"/>
      <c r="EMK24" s="877"/>
      <c r="EML24" s="877"/>
      <c r="EMM24" s="877"/>
      <c r="EMN24" s="877"/>
      <c r="EMO24" s="877"/>
      <c r="EMP24" s="877"/>
      <c r="EMQ24" s="877"/>
      <c r="EMR24" s="877"/>
      <c r="EMS24" s="877"/>
      <c r="EMT24" s="877"/>
      <c r="EMU24" s="877"/>
      <c r="EMV24" s="877"/>
      <c r="EMW24" s="877"/>
      <c r="EMX24" s="877"/>
      <c r="EMY24" s="877"/>
      <c r="EMZ24" s="877"/>
      <c r="ENA24" s="877"/>
      <c r="ENB24" s="877"/>
      <c r="ENC24" s="877"/>
      <c r="END24" s="877"/>
      <c r="ENE24" s="877"/>
      <c r="ENF24" s="877"/>
      <c r="ENG24" s="877"/>
      <c r="ENH24" s="877"/>
      <c r="ENI24" s="877"/>
      <c r="ENJ24" s="877"/>
      <c r="ENK24" s="877"/>
      <c r="ENL24" s="877"/>
      <c r="ENM24" s="877"/>
      <c r="ENN24" s="877"/>
      <c r="ENO24" s="877"/>
      <c r="ENP24" s="877"/>
      <c r="ENQ24" s="877"/>
      <c r="ENR24" s="877"/>
      <c r="ENS24" s="877"/>
      <c r="ENT24" s="877"/>
      <c r="ENU24" s="877"/>
      <c r="ENV24" s="877"/>
      <c r="ENW24" s="877"/>
      <c r="ENX24" s="877"/>
      <c r="ENY24" s="877"/>
      <c r="ENZ24" s="877"/>
      <c r="EOA24" s="877"/>
      <c r="EOB24" s="877"/>
      <c r="EOC24" s="877"/>
      <c r="EOD24" s="877"/>
      <c r="EOE24" s="877"/>
      <c r="EOF24" s="877"/>
      <c r="EOG24" s="877"/>
      <c r="EOH24" s="877"/>
      <c r="EOI24" s="877"/>
      <c r="EOJ24" s="877"/>
      <c r="EOK24" s="877"/>
      <c r="EOL24" s="877"/>
      <c r="EOM24" s="877"/>
      <c r="EON24" s="877"/>
      <c r="EOO24" s="877"/>
      <c r="EOP24" s="877"/>
      <c r="EOQ24" s="877"/>
      <c r="EOR24" s="877"/>
      <c r="EOS24" s="877"/>
      <c r="EOT24" s="877"/>
      <c r="EOU24" s="877"/>
      <c r="EOV24" s="877"/>
      <c r="EOW24" s="877"/>
      <c r="EOX24" s="877"/>
      <c r="EOY24" s="877"/>
      <c r="EOZ24" s="877"/>
      <c r="EPA24" s="877"/>
      <c r="EPB24" s="877"/>
      <c r="EPC24" s="877"/>
      <c r="EPD24" s="877"/>
      <c r="EPE24" s="877"/>
      <c r="EPF24" s="877"/>
      <c r="EPG24" s="877"/>
      <c r="EPH24" s="877"/>
      <c r="EPI24" s="877"/>
      <c r="EPJ24" s="877"/>
      <c r="EPK24" s="877"/>
      <c r="EPL24" s="877"/>
      <c r="EPM24" s="877"/>
      <c r="EPN24" s="877"/>
      <c r="EPO24" s="877"/>
      <c r="EPP24" s="877"/>
      <c r="EPQ24" s="877"/>
      <c r="EPR24" s="877"/>
      <c r="EPS24" s="877"/>
      <c r="EPT24" s="877"/>
      <c r="EPU24" s="877"/>
      <c r="EPV24" s="877"/>
      <c r="EPW24" s="877"/>
      <c r="EPX24" s="877"/>
      <c r="EPY24" s="877"/>
      <c r="EPZ24" s="877"/>
      <c r="EQA24" s="877"/>
      <c r="EQB24" s="877"/>
      <c r="EQC24" s="877"/>
      <c r="EQD24" s="877"/>
      <c r="EQE24" s="877"/>
      <c r="EQF24" s="877"/>
      <c r="EQG24" s="877"/>
      <c r="EQH24" s="877"/>
      <c r="EQI24" s="877"/>
      <c r="EQJ24" s="877"/>
      <c r="EQK24" s="877"/>
      <c r="EQL24" s="877"/>
      <c r="EQM24" s="877"/>
      <c r="EQN24" s="877"/>
      <c r="EQO24" s="877"/>
      <c r="EQP24" s="877"/>
      <c r="EQQ24" s="877"/>
      <c r="EQR24" s="877"/>
      <c r="EQS24" s="877"/>
      <c r="EQT24" s="877"/>
      <c r="EQU24" s="877"/>
      <c r="EQV24" s="877"/>
      <c r="EQW24" s="877"/>
      <c r="EQX24" s="877"/>
      <c r="EQY24" s="877"/>
      <c r="EQZ24" s="877"/>
      <c r="ERA24" s="877"/>
      <c r="ERB24" s="877"/>
      <c r="ERC24" s="877"/>
      <c r="ERD24" s="877"/>
      <c r="ERE24" s="877"/>
      <c r="ERF24" s="877"/>
      <c r="ERG24" s="877"/>
      <c r="ERH24" s="877"/>
      <c r="ERI24" s="877"/>
      <c r="ERJ24" s="877"/>
      <c r="ERK24" s="877"/>
      <c r="ERL24" s="877"/>
      <c r="ERM24" s="877"/>
      <c r="ERN24" s="877"/>
      <c r="ERO24" s="877"/>
      <c r="ERP24" s="877"/>
      <c r="ERQ24" s="877"/>
      <c r="ERR24" s="877"/>
      <c r="ERS24" s="877"/>
      <c r="ERT24" s="877"/>
      <c r="ERU24" s="877"/>
      <c r="ERV24" s="877"/>
      <c r="ERW24" s="877"/>
      <c r="ERX24" s="877"/>
      <c r="ERY24" s="877"/>
      <c r="ERZ24" s="877"/>
      <c r="ESA24" s="877"/>
      <c r="ESB24" s="877"/>
      <c r="ESC24" s="877"/>
      <c r="ESD24" s="877"/>
      <c r="ESE24" s="877"/>
      <c r="ESF24" s="877"/>
      <c r="ESG24" s="877"/>
      <c r="ESH24" s="877"/>
      <c r="ESI24" s="877"/>
      <c r="ESJ24" s="877"/>
      <c r="ESK24" s="877"/>
      <c r="ESL24" s="877"/>
      <c r="ESM24" s="877"/>
      <c r="ESN24" s="877"/>
      <c r="ESO24" s="877"/>
      <c r="ESP24" s="877"/>
      <c r="ESQ24" s="877"/>
      <c r="ESR24" s="877"/>
      <c r="ESS24" s="877"/>
      <c r="EST24" s="877"/>
      <c r="ESU24" s="877"/>
      <c r="ESV24" s="877"/>
      <c r="ESW24" s="877"/>
      <c r="ESX24" s="877"/>
      <c r="ESY24" s="877"/>
      <c r="ESZ24" s="877"/>
      <c r="ETA24" s="877"/>
      <c r="ETB24" s="877"/>
      <c r="ETC24" s="877"/>
      <c r="ETD24" s="877"/>
      <c r="ETE24" s="877"/>
      <c r="ETF24" s="877"/>
      <c r="ETG24" s="877"/>
      <c r="ETH24" s="877"/>
      <c r="ETI24" s="877"/>
      <c r="ETJ24" s="877"/>
      <c r="ETK24" s="877"/>
      <c r="ETL24" s="877"/>
      <c r="ETM24" s="877"/>
      <c r="ETN24" s="877"/>
      <c r="ETO24" s="877"/>
      <c r="ETP24" s="877"/>
      <c r="ETQ24" s="877"/>
      <c r="ETR24" s="877"/>
      <c r="ETS24" s="877"/>
      <c r="ETT24" s="877"/>
      <c r="ETU24" s="877"/>
      <c r="ETV24" s="877"/>
      <c r="ETW24" s="877"/>
      <c r="ETX24" s="877"/>
      <c r="ETY24" s="877"/>
      <c r="ETZ24" s="877"/>
      <c r="EUA24" s="877"/>
      <c r="EUB24" s="877"/>
      <c r="EUC24" s="877"/>
      <c r="EUD24" s="877"/>
      <c r="EUE24" s="877"/>
      <c r="EUF24" s="877"/>
      <c r="EUG24" s="877"/>
      <c r="EUH24" s="877"/>
      <c r="EUI24" s="877"/>
      <c r="EUJ24" s="877"/>
      <c r="EUK24" s="877"/>
      <c r="EUL24" s="877"/>
      <c r="EUM24" s="877"/>
      <c r="EUN24" s="877"/>
      <c r="EUO24" s="877"/>
      <c r="EUP24" s="877"/>
      <c r="EUQ24" s="877"/>
      <c r="EUR24" s="877"/>
      <c r="EUS24" s="877"/>
      <c r="EUT24" s="877"/>
      <c r="EUU24" s="877"/>
      <c r="EUV24" s="877"/>
      <c r="EUW24" s="877"/>
      <c r="EUX24" s="877"/>
      <c r="EUY24" s="877"/>
      <c r="EUZ24" s="877"/>
      <c r="EVA24" s="877"/>
      <c r="EVB24" s="877"/>
      <c r="EVC24" s="877"/>
      <c r="EVD24" s="877"/>
      <c r="EVE24" s="877"/>
      <c r="EVF24" s="877"/>
      <c r="EVG24" s="877"/>
      <c r="EVH24" s="877"/>
      <c r="EVI24" s="877"/>
      <c r="EVJ24" s="877"/>
      <c r="EVK24" s="877"/>
      <c r="EVL24" s="877"/>
      <c r="EVM24" s="877"/>
      <c r="EVN24" s="877"/>
      <c r="EVO24" s="877"/>
      <c r="EVP24" s="877"/>
      <c r="EVQ24" s="877"/>
      <c r="EVR24" s="877"/>
      <c r="EVS24" s="877"/>
      <c r="EVT24" s="877"/>
      <c r="EVU24" s="877"/>
      <c r="EVV24" s="877"/>
      <c r="EVW24" s="877"/>
      <c r="EVX24" s="877"/>
      <c r="EVY24" s="877"/>
      <c r="EVZ24" s="877"/>
      <c r="EWA24" s="877"/>
      <c r="EWB24" s="877"/>
      <c r="EWC24" s="877"/>
      <c r="EWD24" s="877"/>
      <c r="EWE24" s="877"/>
      <c r="EWF24" s="877"/>
      <c r="EWG24" s="877"/>
      <c r="EWH24" s="877"/>
      <c r="EWI24" s="877"/>
      <c r="EWJ24" s="877"/>
      <c r="EWK24" s="877"/>
      <c r="EWL24" s="877"/>
      <c r="EWM24" s="877"/>
      <c r="EWN24" s="877"/>
      <c r="EWO24" s="877"/>
      <c r="EWP24" s="877"/>
      <c r="EWQ24" s="877"/>
      <c r="EWR24" s="877"/>
      <c r="EWS24" s="877"/>
      <c r="EWT24" s="877"/>
      <c r="EWU24" s="877"/>
      <c r="EWV24" s="877"/>
      <c r="EWW24" s="877"/>
      <c r="EWX24" s="877"/>
      <c r="EWY24" s="877"/>
      <c r="EWZ24" s="877"/>
      <c r="EXA24" s="877"/>
      <c r="EXB24" s="877"/>
      <c r="EXC24" s="877"/>
      <c r="EXD24" s="877"/>
      <c r="EXE24" s="877"/>
      <c r="EXF24" s="877"/>
      <c r="EXG24" s="877"/>
      <c r="EXH24" s="877"/>
      <c r="EXI24" s="877"/>
      <c r="EXJ24" s="877"/>
      <c r="EXK24" s="877"/>
      <c r="EXL24" s="877"/>
      <c r="EXM24" s="877"/>
      <c r="EXN24" s="877"/>
      <c r="EXO24" s="877"/>
      <c r="EXP24" s="877"/>
      <c r="EXQ24" s="877"/>
      <c r="EXR24" s="877"/>
      <c r="EXS24" s="877"/>
      <c r="EXT24" s="877"/>
      <c r="EXU24" s="877"/>
      <c r="EXV24" s="877"/>
      <c r="EXW24" s="877"/>
      <c r="EXX24" s="877"/>
      <c r="EXY24" s="877"/>
      <c r="EXZ24" s="877"/>
      <c r="EYA24" s="877"/>
      <c r="EYB24" s="877"/>
      <c r="EYC24" s="877"/>
      <c r="EYD24" s="877"/>
      <c r="EYE24" s="877"/>
      <c r="EYF24" s="877"/>
      <c r="EYG24" s="877"/>
      <c r="EYH24" s="877"/>
      <c r="EYI24" s="877"/>
      <c r="EYJ24" s="877"/>
      <c r="EYK24" s="877"/>
      <c r="EYL24" s="877"/>
      <c r="EYM24" s="877"/>
      <c r="EYN24" s="877"/>
      <c r="EYO24" s="877"/>
      <c r="EYP24" s="877"/>
      <c r="EYQ24" s="877"/>
      <c r="EYR24" s="877"/>
      <c r="EYS24" s="877"/>
      <c r="EYT24" s="877"/>
      <c r="EYU24" s="877"/>
      <c r="EYV24" s="877"/>
      <c r="EYW24" s="877"/>
      <c r="EYX24" s="877"/>
      <c r="EYY24" s="877"/>
      <c r="EYZ24" s="877"/>
      <c r="EZA24" s="877"/>
      <c r="EZB24" s="877"/>
      <c r="EZC24" s="877"/>
      <c r="EZD24" s="877"/>
      <c r="EZE24" s="877"/>
      <c r="EZF24" s="877"/>
      <c r="EZG24" s="877"/>
      <c r="EZH24" s="877"/>
      <c r="EZI24" s="877"/>
      <c r="EZJ24" s="877"/>
      <c r="EZK24" s="877"/>
      <c r="EZL24" s="877"/>
      <c r="EZM24" s="877"/>
      <c r="EZN24" s="877"/>
      <c r="EZO24" s="877"/>
      <c r="EZP24" s="877"/>
      <c r="EZQ24" s="877"/>
      <c r="EZR24" s="877"/>
      <c r="EZS24" s="877"/>
      <c r="EZT24" s="877"/>
      <c r="EZU24" s="877"/>
      <c r="EZV24" s="877"/>
      <c r="EZW24" s="877"/>
      <c r="EZX24" s="877"/>
      <c r="EZY24" s="877"/>
      <c r="EZZ24" s="877"/>
      <c r="FAA24" s="877"/>
      <c r="FAB24" s="877"/>
      <c r="FAC24" s="877"/>
      <c r="FAD24" s="877"/>
      <c r="FAE24" s="877"/>
      <c r="FAF24" s="877"/>
      <c r="FAG24" s="877"/>
      <c r="FAH24" s="877"/>
      <c r="FAI24" s="877"/>
      <c r="FAJ24" s="877"/>
      <c r="FAK24" s="877"/>
      <c r="FAL24" s="877"/>
      <c r="FAM24" s="877"/>
      <c r="FAN24" s="877"/>
      <c r="FAO24" s="877"/>
      <c r="FAP24" s="877"/>
      <c r="FAQ24" s="877"/>
      <c r="FAR24" s="877"/>
      <c r="FAS24" s="877"/>
      <c r="FAT24" s="877"/>
      <c r="FAU24" s="877"/>
      <c r="FAV24" s="877"/>
      <c r="FAW24" s="877"/>
      <c r="FAX24" s="877"/>
      <c r="FAY24" s="877"/>
      <c r="FAZ24" s="877"/>
      <c r="FBA24" s="877"/>
      <c r="FBB24" s="877"/>
      <c r="FBC24" s="877"/>
      <c r="FBD24" s="877"/>
      <c r="FBE24" s="877"/>
      <c r="FBF24" s="877"/>
      <c r="FBG24" s="877"/>
      <c r="FBH24" s="877"/>
      <c r="FBI24" s="877"/>
      <c r="FBJ24" s="877"/>
      <c r="FBK24" s="877"/>
      <c r="FBL24" s="877"/>
      <c r="FBM24" s="877"/>
      <c r="FBN24" s="877"/>
      <c r="FBO24" s="877"/>
      <c r="FBP24" s="877"/>
      <c r="FBQ24" s="877"/>
      <c r="FBR24" s="877"/>
      <c r="FBS24" s="877"/>
      <c r="FBT24" s="877"/>
      <c r="FBU24" s="877"/>
      <c r="FBV24" s="877"/>
      <c r="FBW24" s="877"/>
      <c r="FBX24" s="877"/>
      <c r="FBY24" s="877"/>
      <c r="FBZ24" s="877"/>
      <c r="FCA24" s="877"/>
      <c r="FCB24" s="877"/>
      <c r="FCC24" s="877"/>
      <c r="FCD24" s="877"/>
      <c r="FCE24" s="877"/>
      <c r="FCF24" s="877"/>
      <c r="FCG24" s="877"/>
      <c r="FCH24" s="877"/>
      <c r="FCI24" s="877"/>
      <c r="FCJ24" s="877"/>
      <c r="FCK24" s="877"/>
      <c r="FCL24" s="877"/>
      <c r="FCM24" s="877"/>
      <c r="FCN24" s="877"/>
      <c r="FCO24" s="877"/>
      <c r="FCP24" s="877"/>
      <c r="FCQ24" s="877"/>
      <c r="FCR24" s="877"/>
      <c r="FCS24" s="877"/>
      <c r="FCT24" s="877"/>
      <c r="FCU24" s="877"/>
      <c r="FCV24" s="877"/>
      <c r="FCW24" s="877"/>
      <c r="FCX24" s="877"/>
      <c r="FCY24" s="877"/>
      <c r="FCZ24" s="877"/>
      <c r="FDA24" s="877"/>
      <c r="FDB24" s="877"/>
      <c r="FDC24" s="877"/>
      <c r="FDD24" s="877"/>
      <c r="FDE24" s="877"/>
      <c r="FDF24" s="877"/>
      <c r="FDG24" s="877"/>
      <c r="FDH24" s="877"/>
      <c r="FDI24" s="877"/>
      <c r="FDJ24" s="877"/>
      <c r="FDK24" s="877"/>
      <c r="FDL24" s="877"/>
      <c r="FDM24" s="877"/>
      <c r="FDN24" s="877"/>
      <c r="FDO24" s="877"/>
      <c r="FDP24" s="877"/>
      <c r="FDQ24" s="877"/>
      <c r="FDR24" s="877"/>
      <c r="FDS24" s="877"/>
      <c r="FDT24" s="877"/>
      <c r="FDU24" s="877"/>
      <c r="FDV24" s="877"/>
      <c r="FDW24" s="877"/>
      <c r="FDX24" s="877"/>
      <c r="FDY24" s="877"/>
      <c r="FDZ24" s="877"/>
      <c r="FEA24" s="877"/>
      <c r="FEB24" s="877"/>
      <c r="FEC24" s="877"/>
      <c r="FED24" s="877"/>
      <c r="FEE24" s="877"/>
      <c r="FEF24" s="877"/>
      <c r="FEG24" s="877"/>
      <c r="FEH24" s="877"/>
      <c r="FEI24" s="877"/>
      <c r="FEJ24" s="877"/>
      <c r="FEK24" s="877"/>
      <c r="FEL24" s="877"/>
      <c r="FEM24" s="877"/>
      <c r="FEN24" s="877"/>
      <c r="FEO24" s="877"/>
      <c r="FEP24" s="877"/>
      <c r="FEQ24" s="877"/>
      <c r="FER24" s="877"/>
      <c r="FES24" s="877"/>
      <c r="FET24" s="877"/>
      <c r="FEU24" s="877"/>
      <c r="FEV24" s="877"/>
      <c r="FEW24" s="877"/>
      <c r="FEX24" s="877"/>
      <c r="FEY24" s="877"/>
      <c r="FEZ24" s="877"/>
      <c r="FFA24" s="877"/>
      <c r="FFB24" s="877"/>
      <c r="FFC24" s="877"/>
      <c r="FFD24" s="877"/>
      <c r="FFE24" s="877"/>
      <c r="FFF24" s="877"/>
      <c r="FFG24" s="877"/>
      <c r="FFH24" s="877"/>
      <c r="FFI24" s="877"/>
      <c r="FFJ24" s="877"/>
      <c r="FFK24" s="877"/>
      <c r="FFL24" s="877"/>
      <c r="FFM24" s="877"/>
      <c r="FFN24" s="877"/>
      <c r="FFO24" s="877"/>
      <c r="FFP24" s="877"/>
      <c r="FFQ24" s="877"/>
      <c r="FFR24" s="877"/>
      <c r="FFS24" s="877"/>
      <c r="FFT24" s="877"/>
      <c r="FFU24" s="877"/>
      <c r="FFV24" s="877"/>
      <c r="FFW24" s="877"/>
      <c r="FFX24" s="877"/>
      <c r="FFY24" s="877"/>
      <c r="FFZ24" s="877"/>
      <c r="FGA24" s="877"/>
      <c r="FGB24" s="877"/>
      <c r="FGC24" s="877"/>
      <c r="FGD24" s="877"/>
      <c r="FGE24" s="877"/>
      <c r="FGF24" s="877"/>
      <c r="FGG24" s="877"/>
      <c r="FGH24" s="877"/>
      <c r="FGI24" s="877"/>
      <c r="FGJ24" s="877"/>
      <c r="FGK24" s="877"/>
      <c r="FGL24" s="877"/>
      <c r="FGM24" s="877"/>
      <c r="FGN24" s="877"/>
      <c r="FGO24" s="877"/>
      <c r="FGP24" s="877"/>
      <c r="FGQ24" s="877"/>
      <c r="FGR24" s="877"/>
      <c r="FGS24" s="877"/>
      <c r="FGT24" s="877"/>
      <c r="FGU24" s="877"/>
      <c r="FGV24" s="877"/>
      <c r="FGW24" s="877"/>
      <c r="FGX24" s="877"/>
      <c r="FGY24" s="877"/>
      <c r="FGZ24" s="877"/>
      <c r="FHA24" s="877"/>
      <c r="FHB24" s="877"/>
      <c r="FHC24" s="877"/>
      <c r="FHD24" s="877"/>
      <c r="FHE24" s="877"/>
      <c r="FHF24" s="877"/>
      <c r="FHG24" s="877"/>
      <c r="FHH24" s="877"/>
      <c r="FHI24" s="877"/>
      <c r="FHJ24" s="877"/>
      <c r="FHK24" s="877"/>
      <c r="FHL24" s="877"/>
      <c r="FHM24" s="877"/>
      <c r="FHN24" s="877"/>
      <c r="FHO24" s="877"/>
      <c r="FHP24" s="877"/>
      <c r="FHQ24" s="877"/>
      <c r="FHR24" s="877"/>
      <c r="FHS24" s="877"/>
      <c r="FHT24" s="877"/>
      <c r="FHU24" s="877"/>
      <c r="FHV24" s="877"/>
      <c r="FHW24" s="877"/>
      <c r="FHX24" s="877"/>
      <c r="FHY24" s="877"/>
      <c r="FHZ24" s="877"/>
      <c r="FIA24" s="877"/>
      <c r="FIB24" s="877"/>
      <c r="FIC24" s="877"/>
      <c r="FID24" s="877"/>
      <c r="FIE24" s="877"/>
      <c r="FIF24" s="877"/>
      <c r="FIG24" s="877"/>
      <c r="FIH24" s="877"/>
      <c r="FII24" s="877"/>
      <c r="FIJ24" s="877"/>
      <c r="FIK24" s="877"/>
      <c r="FIL24" s="877"/>
      <c r="FIM24" s="877"/>
      <c r="FIN24" s="877"/>
      <c r="FIO24" s="877"/>
      <c r="FIP24" s="877"/>
      <c r="FIQ24" s="877"/>
      <c r="FIR24" s="877"/>
      <c r="FIS24" s="877"/>
      <c r="FIT24" s="877"/>
      <c r="FIU24" s="877"/>
      <c r="FIV24" s="877"/>
      <c r="FIW24" s="877"/>
      <c r="FIX24" s="877"/>
      <c r="FIY24" s="877"/>
      <c r="FIZ24" s="877"/>
      <c r="FJA24" s="877"/>
      <c r="FJB24" s="877"/>
      <c r="FJC24" s="877"/>
      <c r="FJD24" s="877"/>
      <c r="FJE24" s="877"/>
      <c r="FJF24" s="877"/>
      <c r="FJG24" s="877"/>
      <c r="FJH24" s="877"/>
      <c r="FJI24" s="877"/>
      <c r="FJJ24" s="877"/>
      <c r="FJK24" s="877"/>
      <c r="FJL24" s="877"/>
      <c r="FJM24" s="877"/>
      <c r="FJN24" s="877"/>
      <c r="FJO24" s="877"/>
      <c r="FJP24" s="877"/>
      <c r="FJQ24" s="877"/>
      <c r="FJR24" s="877"/>
      <c r="FJS24" s="877"/>
      <c r="FJT24" s="877"/>
      <c r="FJU24" s="877"/>
      <c r="FJV24" s="877"/>
      <c r="FJW24" s="877"/>
      <c r="FJX24" s="877"/>
      <c r="FJY24" s="877"/>
      <c r="FJZ24" s="877"/>
      <c r="FKA24" s="877"/>
      <c r="FKB24" s="877"/>
      <c r="FKC24" s="877"/>
      <c r="FKD24" s="877"/>
      <c r="FKE24" s="877"/>
      <c r="FKF24" s="877"/>
      <c r="FKG24" s="877"/>
      <c r="FKH24" s="877"/>
      <c r="FKI24" s="877"/>
      <c r="FKJ24" s="877"/>
      <c r="FKK24" s="877"/>
      <c r="FKL24" s="877"/>
      <c r="FKM24" s="877"/>
      <c r="FKN24" s="877"/>
      <c r="FKO24" s="877"/>
      <c r="FKP24" s="877"/>
      <c r="FKQ24" s="877"/>
      <c r="FKR24" s="877"/>
      <c r="FKS24" s="877"/>
      <c r="FKT24" s="877"/>
      <c r="FKU24" s="877"/>
      <c r="FKV24" s="877"/>
      <c r="FKW24" s="877"/>
      <c r="FKX24" s="877"/>
      <c r="FKY24" s="877"/>
      <c r="FKZ24" s="877"/>
      <c r="FLA24" s="877"/>
      <c r="FLB24" s="877"/>
      <c r="FLC24" s="877"/>
      <c r="FLD24" s="877"/>
      <c r="FLE24" s="877"/>
      <c r="FLF24" s="877"/>
      <c r="FLG24" s="877"/>
      <c r="FLH24" s="877"/>
      <c r="FLI24" s="877"/>
      <c r="FLJ24" s="877"/>
      <c r="FLK24" s="877"/>
      <c r="FLL24" s="877"/>
      <c r="FLM24" s="877"/>
      <c r="FLN24" s="877"/>
      <c r="FLO24" s="877"/>
      <c r="FLP24" s="877"/>
      <c r="FLQ24" s="877"/>
      <c r="FLR24" s="877"/>
      <c r="FLS24" s="877"/>
      <c r="FLT24" s="877"/>
      <c r="FLU24" s="877"/>
      <c r="FLV24" s="877"/>
      <c r="FLW24" s="877"/>
      <c r="FLX24" s="877"/>
      <c r="FLY24" s="877"/>
      <c r="FLZ24" s="877"/>
      <c r="FMA24" s="877"/>
      <c r="FMB24" s="877"/>
      <c r="FMC24" s="877"/>
      <c r="FMD24" s="877"/>
      <c r="FME24" s="877"/>
      <c r="FMF24" s="877"/>
      <c r="FMG24" s="877"/>
      <c r="FMH24" s="877"/>
      <c r="FMI24" s="877"/>
      <c r="FMJ24" s="877"/>
      <c r="FMK24" s="877"/>
      <c r="FML24" s="877"/>
      <c r="FMM24" s="877"/>
      <c r="FMN24" s="877"/>
      <c r="FMO24" s="877"/>
      <c r="FMP24" s="877"/>
      <c r="FMQ24" s="877"/>
      <c r="FMR24" s="877"/>
      <c r="FMS24" s="877"/>
      <c r="FMT24" s="877"/>
      <c r="FMU24" s="877"/>
      <c r="FMV24" s="877"/>
      <c r="FMW24" s="877"/>
      <c r="FMX24" s="877"/>
      <c r="FMY24" s="877"/>
      <c r="FMZ24" s="877"/>
      <c r="FNA24" s="877"/>
      <c r="FNB24" s="877"/>
      <c r="FNC24" s="877"/>
      <c r="FND24" s="877"/>
      <c r="FNE24" s="877"/>
      <c r="FNF24" s="877"/>
      <c r="FNG24" s="877"/>
      <c r="FNH24" s="877"/>
      <c r="FNI24" s="877"/>
      <c r="FNJ24" s="877"/>
      <c r="FNK24" s="877"/>
      <c r="FNL24" s="877"/>
      <c r="FNM24" s="877"/>
      <c r="FNN24" s="877"/>
      <c r="FNO24" s="877"/>
      <c r="FNP24" s="877"/>
      <c r="FNQ24" s="877"/>
      <c r="FNR24" s="877"/>
      <c r="FNS24" s="877"/>
      <c r="FNT24" s="877"/>
      <c r="FNU24" s="877"/>
      <c r="FNV24" s="877"/>
      <c r="FNW24" s="877"/>
      <c r="FNX24" s="877"/>
      <c r="FNY24" s="877"/>
      <c r="FNZ24" s="877"/>
      <c r="FOA24" s="877"/>
      <c r="FOB24" s="877"/>
      <c r="FOC24" s="877"/>
      <c r="FOD24" s="877"/>
      <c r="FOE24" s="877"/>
      <c r="FOF24" s="877"/>
      <c r="FOG24" s="877"/>
      <c r="FOH24" s="877"/>
      <c r="FOI24" s="877"/>
      <c r="FOJ24" s="877"/>
      <c r="FOK24" s="877"/>
      <c r="FOL24" s="877"/>
      <c r="FOM24" s="877"/>
      <c r="FON24" s="877"/>
      <c r="FOO24" s="877"/>
      <c r="FOP24" s="877"/>
      <c r="FOQ24" s="877"/>
      <c r="FOR24" s="877"/>
      <c r="FOS24" s="877"/>
      <c r="FOT24" s="877"/>
      <c r="FOU24" s="877"/>
      <c r="FOV24" s="877"/>
      <c r="FOW24" s="877"/>
      <c r="FOX24" s="877"/>
      <c r="FOY24" s="877"/>
      <c r="FOZ24" s="877"/>
      <c r="FPA24" s="877"/>
      <c r="FPB24" s="877"/>
      <c r="FPC24" s="877"/>
      <c r="FPD24" s="877"/>
      <c r="FPE24" s="877"/>
      <c r="FPF24" s="877"/>
      <c r="FPG24" s="877"/>
      <c r="FPH24" s="877"/>
      <c r="FPI24" s="877"/>
      <c r="FPJ24" s="877"/>
      <c r="FPK24" s="877"/>
      <c r="FPL24" s="877"/>
      <c r="FPM24" s="877"/>
      <c r="FPN24" s="877"/>
      <c r="FPO24" s="877"/>
      <c r="FPP24" s="877"/>
      <c r="FPQ24" s="877"/>
      <c r="FPR24" s="877"/>
      <c r="FPS24" s="877"/>
      <c r="FPT24" s="877"/>
      <c r="FPU24" s="877"/>
      <c r="FPV24" s="877"/>
      <c r="FPW24" s="877"/>
      <c r="FPX24" s="877"/>
      <c r="FPY24" s="877"/>
      <c r="FPZ24" s="877"/>
      <c r="FQA24" s="877"/>
      <c r="FQB24" s="877"/>
      <c r="FQC24" s="877"/>
      <c r="FQD24" s="877"/>
      <c r="FQE24" s="877"/>
      <c r="FQF24" s="877"/>
      <c r="FQG24" s="877"/>
      <c r="FQH24" s="877"/>
      <c r="FQI24" s="877"/>
      <c r="FQJ24" s="877"/>
      <c r="FQK24" s="877"/>
      <c r="FQL24" s="877"/>
      <c r="FQM24" s="877"/>
      <c r="FQN24" s="877"/>
      <c r="FQO24" s="877"/>
      <c r="FQP24" s="877"/>
      <c r="FQQ24" s="877"/>
      <c r="FQR24" s="877"/>
      <c r="FQS24" s="877"/>
      <c r="FQT24" s="877"/>
      <c r="FQU24" s="877"/>
      <c r="FQV24" s="877"/>
      <c r="FQW24" s="877"/>
      <c r="FQX24" s="877"/>
      <c r="FQY24" s="877"/>
      <c r="FQZ24" s="877"/>
      <c r="FRA24" s="877"/>
      <c r="FRB24" s="877"/>
      <c r="FRC24" s="877"/>
      <c r="FRD24" s="877"/>
      <c r="FRE24" s="877"/>
      <c r="FRF24" s="877"/>
      <c r="FRG24" s="877"/>
      <c r="FRH24" s="877"/>
      <c r="FRI24" s="877"/>
      <c r="FRJ24" s="877"/>
      <c r="FRK24" s="877"/>
      <c r="FRL24" s="877"/>
      <c r="FRM24" s="877"/>
      <c r="FRN24" s="877"/>
      <c r="FRO24" s="877"/>
      <c r="FRP24" s="877"/>
      <c r="FRQ24" s="877"/>
      <c r="FRR24" s="877"/>
      <c r="FRS24" s="877"/>
      <c r="FRT24" s="877"/>
      <c r="FRU24" s="877"/>
      <c r="FRV24" s="877"/>
      <c r="FRW24" s="877"/>
      <c r="FRX24" s="877"/>
      <c r="FRY24" s="877"/>
      <c r="FRZ24" s="877"/>
      <c r="FSA24" s="877"/>
      <c r="FSB24" s="877"/>
      <c r="FSC24" s="877"/>
      <c r="FSD24" s="877"/>
      <c r="FSE24" s="877"/>
      <c r="FSF24" s="877"/>
      <c r="FSG24" s="877"/>
      <c r="FSH24" s="877"/>
      <c r="FSI24" s="877"/>
      <c r="FSJ24" s="877"/>
      <c r="FSK24" s="877"/>
      <c r="FSL24" s="877"/>
      <c r="FSM24" s="877"/>
      <c r="FSN24" s="877"/>
      <c r="FSO24" s="877"/>
      <c r="FSP24" s="877"/>
      <c r="FSQ24" s="877"/>
      <c r="FSR24" s="877"/>
      <c r="FSS24" s="877"/>
      <c r="FST24" s="877"/>
      <c r="FSU24" s="877"/>
      <c r="FSV24" s="877"/>
      <c r="FSW24" s="877"/>
      <c r="FSX24" s="877"/>
      <c r="FSY24" s="877"/>
      <c r="FSZ24" s="877"/>
      <c r="FTA24" s="877"/>
      <c r="FTB24" s="877"/>
      <c r="FTC24" s="877"/>
      <c r="FTD24" s="877"/>
      <c r="FTE24" s="877"/>
      <c r="FTF24" s="877"/>
      <c r="FTG24" s="877"/>
      <c r="FTH24" s="877"/>
      <c r="FTI24" s="877"/>
      <c r="FTJ24" s="877"/>
      <c r="FTK24" s="877"/>
      <c r="FTL24" s="877"/>
      <c r="FTM24" s="877"/>
      <c r="FTN24" s="877"/>
      <c r="FTO24" s="877"/>
      <c r="FTP24" s="877"/>
      <c r="FTQ24" s="877"/>
      <c r="FTR24" s="877"/>
      <c r="FTS24" s="877"/>
      <c r="FTT24" s="877"/>
      <c r="FTU24" s="877"/>
      <c r="FTV24" s="877"/>
      <c r="FTW24" s="877"/>
      <c r="FTX24" s="877"/>
      <c r="FTY24" s="877"/>
      <c r="FTZ24" s="877"/>
      <c r="FUA24" s="877"/>
      <c r="FUB24" s="877"/>
      <c r="FUC24" s="877"/>
      <c r="FUD24" s="877"/>
      <c r="FUE24" s="877"/>
      <c r="FUF24" s="877"/>
      <c r="FUG24" s="877"/>
      <c r="FUH24" s="877"/>
      <c r="FUI24" s="877"/>
      <c r="FUJ24" s="877"/>
      <c r="FUK24" s="877"/>
      <c r="FUL24" s="877"/>
      <c r="FUM24" s="877"/>
      <c r="FUN24" s="877"/>
      <c r="FUO24" s="877"/>
      <c r="FUP24" s="877"/>
      <c r="FUQ24" s="877"/>
      <c r="FUR24" s="877"/>
      <c r="FUS24" s="877"/>
      <c r="FUT24" s="877"/>
      <c r="FUU24" s="877"/>
      <c r="FUV24" s="877"/>
      <c r="FUW24" s="877"/>
      <c r="FUX24" s="877"/>
      <c r="FUY24" s="877"/>
      <c r="FUZ24" s="877"/>
      <c r="FVA24" s="877"/>
      <c r="FVB24" s="877"/>
      <c r="FVC24" s="877"/>
      <c r="FVD24" s="877"/>
      <c r="FVE24" s="877"/>
      <c r="FVF24" s="877"/>
      <c r="FVG24" s="877"/>
      <c r="FVH24" s="877"/>
      <c r="FVI24" s="877"/>
      <c r="FVJ24" s="877"/>
      <c r="FVK24" s="877"/>
      <c r="FVL24" s="877"/>
      <c r="FVM24" s="877"/>
      <c r="FVN24" s="877"/>
      <c r="FVO24" s="877"/>
      <c r="FVP24" s="877"/>
      <c r="FVQ24" s="877"/>
      <c r="FVR24" s="877"/>
      <c r="FVS24" s="877"/>
      <c r="FVT24" s="877"/>
      <c r="FVU24" s="877"/>
      <c r="FVV24" s="877"/>
      <c r="FVW24" s="877"/>
      <c r="FVX24" s="877"/>
      <c r="FVY24" s="877"/>
      <c r="FVZ24" s="877"/>
      <c r="FWA24" s="877"/>
      <c r="FWB24" s="877"/>
      <c r="FWC24" s="877"/>
      <c r="FWD24" s="877"/>
      <c r="FWE24" s="877"/>
      <c r="FWF24" s="877"/>
      <c r="FWG24" s="877"/>
      <c r="FWH24" s="877"/>
      <c r="FWI24" s="877"/>
      <c r="FWJ24" s="877"/>
      <c r="FWK24" s="877"/>
      <c r="FWL24" s="877"/>
      <c r="FWM24" s="877"/>
      <c r="FWN24" s="877"/>
      <c r="FWO24" s="877"/>
      <c r="FWP24" s="877"/>
      <c r="FWQ24" s="877"/>
      <c r="FWR24" s="877"/>
      <c r="FWS24" s="877"/>
      <c r="FWT24" s="877"/>
      <c r="FWU24" s="877"/>
      <c r="FWV24" s="877"/>
      <c r="FWW24" s="877"/>
      <c r="FWX24" s="877"/>
      <c r="FWY24" s="877"/>
      <c r="FWZ24" s="877"/>
      <c r="FXA24" s="877"/>
      <c r="FXB24" s="877"/>
      <c r="FXC24" s="877"/>
      <c r="FXD24" s="877"/>
      <c r="FXE24" s="877"/>
      <c r="FXF24" s="877"/>
      <c r="FXG24" s="877"/>
      <c r="FXH24" s="877"/>
      <c r="FXI24" s="877"/>
      <c r="FXJ24" s="877"/>
      <c r="FXK24" s="877"/>
      <c r="FXL24" s="877"/>
      <c r="FXM24" s="877"/>
      <c r="FXN24" s="877"/>
      <c r="FXO24" s="877"/>
      <c r="FXP24" s="877"/>
      <c r="FXQ24" s="877"/>
      <c r="FXR24" s="877"/>
      <c r="FXS24" s="877"/>
      <c r="FXT24" s="877"/>
      <c r="FXU24" s="877"/>
      <c r="FXV24" s="877"/>
      <c r="FXW24" s="877"/>
      <c r="FXX24" s="877"/>
      <c r="FXY24" s="877"/>
      <c r="FXZ24" s="877"/>
      <c r="FYA24" s="877"/>
      <c r="FYB24" s="877"/>
      <c r="FYC24" s="877"/>
      <c r="FYD24" s="877"/>
      <c r="FYE24" s="877"/>
      <c r="FYF24" s="877"/>
      <c r="FYG24" s="877"/>
      <c r="FYH24" s="877"/>
      <c r="FYI24" s="877"/>
      <c r="FYJ24" s="877"/>
      <c r="FYK24" s="877"/>
      <c r="FYL24" s="877"/>
      <c r="FYM24" s="877"/>
      <c r="FYN24" s="877"/>
      <c r="FYO24" s="877"/>
      <c r="FYP24" s="877"/>
      <c r="FYQ24" s="877"/>
      <c r="FYR24" s="877"/>
      <c r="FYS24" s="877"/>
      <c r="FYT24" s="877"/>
      <c r="FYU24" s="877"/>
      <c r="FYV24" s="877"/>
      <c r="FYW24" s="877"/>
      <c r="FYX24" s="877"/>
      <c r="FYY24" s="877"/>
      <c r="FYZ24" s="877"/>
      <c r="FZA24" s="877"/>
      <c r="FZB24" s="877"/>
      <c r="FZC24" s="877"/>
      <c r="FZD24" s="877"/>
      <c r="FZE24" s="877"/>
      <c r="FZF24" s="877"/>
      <c r="FZG24" s="877"/>
      <c r="FZH24" s="877"/>
      <c r="FZI24" s="877"/>
      <c r="FZJ24" s="877"/>
      <c r="FZK24" s="877"/>
      <c r="FZL24" s="877"/>
      <c r="FZM24" s="877"/>
      <c r="FZN24" s="877"/>
      <c r="FZO24" s="877"/>
      <c r="FZP24" s="877"/>
      <c r="FZQ24" s="877"/>
      <c r="FZR24" s="877"/>
      <c r="FZS24" s="877"/>
      <c r="FZT24" s="877"/>
      <c r="FZU24" s="877"/>
      <c r="FZV24" s="877"/>
      <c r="FZW24" s="877"/>
      <c r="FZX24" s="877"/>
      <c r="FZY24" s="877"/>
      <c r="FZZ24" s="877"/>
      <c r="GAA24" s="877"/>
      <c r="GAB24" s="877"/>
      <c r="GAC24" s="877"/>
      <c r="GAD24" s="877"/>
      <c r="GAE24" s="877"/>
      <c r="GAF24" s="877"/>
      <c r="GAG24" s="877"/>
      <c r="GAH24" s="877"/>
      <c r="GAI24" s="877"/>
      <c r="GAJ24" s="877"/>
      <c r="GAK24" s="877"/>
      <c r="GAL24" s="877"/>
      <c r="GAM24" s="877"/>
      <c r="GAN24" s="877"/>
      <c r="GAO24" s="877"/>
      <c r="GAP24" s="877"/>
      <c r="GAQ24" s="877"/>
      <c r="GAR24" s="877"/>
      <c r="GAS24" s="877"/>
      <c r="GAT24" s="877"/>
      <c r="GAU24" s="877"/>
      <c r="GAV24" s="877"/>
      <c r="GAW24" s="877"/>
      <c r="GAX24" s="877"/>
      <c r="GAY24" s="877"/>
      <c r="GAZ24" s="877"/>
      <c r="GBA24" s="877"/>
      <c r="GBB24" s="877"/>
      <c r="GBC24" s="877"/>
      <c r="GBD24" s="877"/>
      <c r="GBE24" s="877"/>
      <c r="GBF24" s="877"/>
      <c r="GBG24" s="877"/>
      <c r="GBH24" s="877"/>
      <c r="GBI24" s="877"/>
      <c r="GBJ24" s="877"/>
      <c r="GBK24" s="877"/>
      <c r="GBL24" s="877"/>
      <c r="GBM24" s="877"/>
      <c r="GBN24" s="877"/>
      <c r="GBO24" s="877"/>
      <c r="GBP24" s="877"/>
      <c r="GBQ24" s="877"/>
      <c r="GBR24" s="877"/>
      <c r="GBS24" s="877"/>
      <c r="GBT24" s="877"/>
      <c r="GBU24" s="877"/>
      <c r="GBV24" s="877"/>
      <c r="GBW24" s="877"/>
      <c r="GBX24" s="877"/>
      <c r="GBY24" s="877"/>
      <c r="GBZ24" s="877"/>
      <c r="GCA24" s="877"/>
      <c r="GCB24" s="877"/>
      <c r="GCC24" s="877"/>
      <c r="GCD24" s="877"/>
      <c r="GCE24" s="877"/>
      <c r="GCF24" s="877"/>
      <c r="GCG24" s="877"/>
      <c r="GCH24" s="877"/>
      <c r="GCI24" s="877"/>
      <c r="GCJ24" s="877"/>
      <c r="GCK24" s="877"/>
      <c r="GCL24" s="877"/>
      <c r="GCM24" s="877"/>
      <c r="GCN24" s="877"/>
      <c r="GCO24" s="877"/>
      <c r="GCP24" s="877"/>
      <c r="GCQ24" s="877"/>
      <c r="GCR24" s="877"/>
      <c r="GCS24" s="877"/>
      <c r="GCT24" s="877"/>
      <c r="GCU24" s="877"/>
      <c r="GCV24" s="877"/>
      <c r="GCW24" s="877"/>
      <c r="GCX24" s="877"/>
      <c r="GCY24" s="877"/>
      <c r="GCZ24" s="877"/>
      <c r="GDA24" s="877"/>
      <c r="GDB24" s="877"/>
      <c r="GDC24" s="877"/>
      <c r="GDD24" s="877"/>
      <c r="GDE24" s="877"/>
      <c r="GDF24" s="877"/>
      <c r="GDG24" s="877"/>
      <c r="GDH24" s="877"/>
      <c r="GDI24" s="877"/>
      <c r="GDJ24" s="877"/>
      <c r="GDK24" s="877"/>
      <c r="GDL24" s="877"/>
      <c r="GDM24" s="877"/>
      <c r="GDN24" s="877"/>
      <c r="GDO24" s="877"/>
      <c r="GDP24" s="877"/>
      <c r="GDQ24" s="877"/>
      <c r="GDR24" s="877"/>
      <c r="GDS24" s="877"/>
      <c r="GDT24" s="877"/>
      <c r="GDU24" s="877"/>
      <c r="GDV24" s="877"/>
      <c r="GDW24" s="877"/>
      <c r="GDX24" s="877"/>
      <c r="GDY24" s="877"/>
      <c r="GDZ24" s="877"/>
      <c r="GEA24" s="877"/>
      <c r="GEB24" s="877"/>
      <c r="GEC24" s="877"/>
      <c r="GED24" s="877"/>
      <c r="GEE24" s="877"/>
      <c r="GEF24" s="877"/>
      <c r="GEG24" s="877"/>
      <c r="GEH24" s="877"/>
      <c r="GEI24" s="877"/>
      <c r="GEJ24" s="877"/>
      <c r="GEK24" s="877"/>
      <c r="GEL24" s="877"/>
      <c r="GEM24" s="877"/>
      <c r="GEN24" s="877"/>
      <c r="GEO24" s="877"/>
      <c r="GEP24" s="877"/>
      <c r="GEQ24" s="877"/>
      <c r="GER24" s="877"/>
      <c r="GES24" s="877"/>
      <c r="GET24" s="877"/>
      <c r="GEU24" s="877"/>
      <c r="GEV24" s="877"/>
      <c r="GEW24" s="877"/>
      <c r="GEX24" s="877"/>
      <c r="GEY24" s="877"/>
      <c r="GEZ24" s="877"/>
      <c r="GFA24" s="877"/>
      <c r="GFB24" s="877"/>
      <c r="GFC24" s="877"/>
      <c r="GFD24" s="877"/>
      <c r="GFE24" s="877"/>
      <c r="GFF24" s="877"/>
      <c r="GFG24" s="877"/>
      <c r="GFH24" s="877"/>
      <c r="GFI24" s="877"/>
      <c r="GFJ24" s="877"/>
      <c r="GFK24" s="877"/>
      <c r="GFL24" s="877"/>
      <c r="GFM24" s="877"/>
      <c r="GFN24" s="877"/>
      <c r="GFO24" s="877"/>
      <c r="GFP24" s="877"/>
      <c r="GFQ24" s="877"/>
      <c r="GFR24" s="877"/>
      <c r="GFS24" s="877"/>
      <c r="GFT24" s="877"/>
      <c r="GFU24" s="877"/>
      <c r="GFV24" s="877"/>
      <c r="GFW24" s="877"/>
      <c r="GFX24" s="877"/>
      <c r="GFY24" s="877"/>
      <c r="GFZ24" s="877"/>
      <c r="GGA24" s="877"/>
      <c r="GGB24" s="877"/>
      <c r="GGC24" s="877"/>
      <c r="GGD24" s="877"/>
      <c r="GGE24" s="877"/>
      <c r="GGF24" s="877"/>
      <c r="GGG24" s="877"/>
      <c r="GGH24" s="877"/>
      <c r="GGI24" s="877"/>
      <c r="GGJ24" s="877"/>
      <c r="GGK24" s="877"/>
      <c r="GGL24" s="877"/>
      <c r="GGM24" s="877"/>
      <c r="GGN24" s="877"/>
      <c r="GGO24" s="877"/>
      <c r="GGP24" s="877"/>
      <c r="GGQ24" s="877"/>
      <c r="GGR24" s="877"/>
      <c r="GGS24" s="877"/>
      <c r="GGT24" s="877"/>
      <c r="GGU24" s="877"/>
      <c r="GGV24" s="877"/>
      <c r="GGW24" s="877"/>
      <c r="GGX24" s="877"/>
      <c r="GGY24" s="877"/>
      <c r="GGZ24" s="877"/>
      <c r="GHA24" s="877"/>
      <c r="GHB24" s="877"/>
      <c r="GHC24" s="877"/>
      <c r="GHD24" s="877"/>
      <c r="GHE24" s="877"/>
      <c r="GHF24" s="877"/>
      <c r="GHG24" s="877"/>
      <c r="GHH24" s="877"/>
      <c r="GHI24" s="877"/>
      <c r="GHJ24" s="877"/>
      <c r="GHK24" s="877"/>
      <c r="GHL24" s="877"/>
      <c r="GHM24" s="877"/>
      <c r="GHN24" s="877"/>
      <c r="GHO24" s="877"/>
      <c r="GHP24" s="877"/>
      <c r="GHQ24" s="877"/>
      <c r="GHR24" s="877"/>
      <c r="GHS24" s="877"/>
      <c r="GHT24" s="877"/>
      <c r="GHU24" s="877"/>
      <c r="GHV24" s="877"/>
      <c r="GHW24" s="877"/>
      <c r="GHX24" s="877"/>
      <c r="GHY24" s="877"/>
      <c r="GHZ24" s="877"/>
      <c r="GIA24" s="877"/>
      <c r="GIB24" s="877"/>
      <c r="GIC24" s="877"/>
      <c r="GID24" s="877"/>
      <c r="GIE24" s="877"/>
      <c r="GIF24" s="877"/>
      <c r="GIG24" s="877"/>
      <c r="GIH24" s="877"/>
      <c r="GII24" s="877"/>
      <c r="GIJ24" s="877"/>
      <c r="GIK24" s="877"/>
      <c r="GIL24" s="877"/>
      <c r="GIM24" s="877"/>
      <c r="GIN24" s="877"/>
      <c r="GIO24" s="877"/>
      <c r="GIP24" s="877"/>
      <c r="GIQ24" s="877"/>
      <c r="GIR24" s="877"/>
      <c r="GIS24" s="877"/>
      <c r="GIT24" s="877"/>
      <c r="GIU24" s="877"/>
      <c r="GIV24" s="877"/>
      <c r="GIW24" s="877"/>
      <c r="GIX24" s="877"/>
      <c r="GIY24" s="877"/>
      <c r="GIZ24" s="877"/>
      <c r="GJA24" s="877"/>
      <c r="GJB24" s="877"/>
      <c r="GJC24" s="877"/>
      <c r="GJD24" s="877"/>
      <c r="GJE24" s="877"/>
      <c r="GJF24" s="877"/>
      <c r="GJG24" s="877"/>
      <c r="GJH24" s="877"/>
      <c r="GJI24" s="877"/>
      <c r="GJJ24" s="877"/>
      <c r="GJK24" s="877"/>
      <c r="GJL24" s="877"/>
      <c r="GJM24" s="877"/>
      <c r="GJN24" s="877"/>
      <c r="GJO24" s="877"/>
      <c r="GJP24" s="877"/>
      <c r="GJQ24" s="877"/>
      <c r="GJR24" s="877"/>
      <c r="GJS24" s="877"/>
      <c r="GJT24" s="877"/>
      <c r="GJU24" s="877"/>
      <c r="GJV24" s="877"/>
      <c r="GJW24" s="877"/>
      <c r="GJX24" s="877"/>
      <c r="GJY24" s="877"/>
      <c r="GJZ24" s="877"/>
      <c r="GKA24" s="877"/>
      <c r="GKB24" s="877"/>
      <c r="GKC24" s="877"/>
      <c r="GKD24" s="877"/>
      <c r="GKE24" s="877"/>
      <c r="GKF24" s="877"/>
      <c r="GKG24" s="877"/>
      <c r="GKH24" s="877"/>
      <c r="GKI24" s="877"/>
      <c r="GKJ24" s="877"/>
      <c r="GKK24" s="877"/>
      <c r="GKL24" s="877"/>
      <c r="GKM24" s="877"/>
      <c r="GKN24" s="877"/>
      <c r="GKO24" s="877"/>
      <c r="GKP24" s="877"/>
      <c r="GKQ24" s="877"/>
      <c r="GKR24" s="877"/>
      <c r="GKS24" s="877"/>
      <c r="GKT24" s="877"/>
      <c r="GKU24" s="877"/>
      <c r="GKV24" s="877"/>
      <c r="GKW24" s="877"/>
      <c r="GKX24" s="877"/>
      <c r="GKY24" s="877"/>
      <c r="GKZ24" s="877"/>
      <c r="GLA24" s="877"/>
      <c r="GLB24" s="877"/>
      <c r="GLC24" s="877"/>
      <c r="GLD24" s="877"/>
      <c r="GLE24" s="877"/>
      <c r="GLF24" s="877"/>
      <c r="GLG24" s="877"/>
      <c r="GLH24" s="877"/>
      <c r="GLI24" s="877"/>
      <c r="GLJ24" s="877"/>
      <c r="GLK24" s="877"/>
      <c r="GLL24" s="877"/>
      <c r="GLM24" s="877"/>
      <c r="GLN24" s="877"/>
      <c r="GLO24" s="877"/>
      <c r="GLP24" s="877"/>
      <c r="GLQ24" s="877"/>
      <c r="GLR24" s="877"/>
      <c r="GLS24" s="877"/>
      <c r="GLT24" s="877"/>
      <c r="GLU24" s="877"/>
      <c r="GLV24" s="877"/>
      <c r="GLW24" s="877"/>
      <c r="GLX24" s="877"/>
      <c r="GLY24" s="877"/>
      <c r="GLZ24" s="877"/>
      <c r="GMA24" s="877"/>
      <c r="GMB24" s="877"/>
      <c r="GMC24" s="877"/>
      <c r="GMD24" s="877"/>
      <c r="GME24" s="877"/>
      <c r="GMF24" s="877"/>
      <c r="GMG24" s="877"/>
      <c r="GMH24" s="877"/>
      <c r="GMI24" s="877"/>
      <c r="GMJ24" s="877"/>
      <c r="GMK24" s="877"/>
      <c r="GML24" s="877"/>
      <c r="GMM24" s="877"/>
      <c r="GMN24" s="877"/>
      <c r="GMO24" s="877"/>
      <c r="GMP24" s="877"/>
      <c r="GMQ24" s="877"/>
      <c r="GMR24" s="877"/>
      <c r="GMS24" s="877"/>
      <c r="GMT24" s="877"/>
      <c r="GMU24" s="877"/>
      <c r="GMV24" s="877"/>
      <c r="GMW24" s="877"/>
      <c r="GMX24" s="877"/>
      <c r="GMY24" s="877"/>
      <c r="GMZ24" s="877"/>
      <c r="GNA24" s="877"/>
      <c r="GNB24" s="877"/>
      <c r="GNC24" s="877"/>
      <c r="GND24" s="877"/>
      <c r="GNE24" s="877"/>
      <c r="GNF24" s="877"/>
      <c r="GNG24" s="877"/>
      <c r="GNH24" s="877"/>
      <c r="GNI24" s="877"/>
      <c r="GNJ24" s="877"/>
      <c r="GNK24" s="877"/>
      <c r="GNL24" s="877"/>
      <c r="GNM24" s="877"/>
      <c r="GNN24" s="877"/>
      <c r="GNO24" s="877"/>
      <c r="GNP24" s="877"/>
      <c r="GNQ24" s="877"/>
      <c r="GNR24" s="877"/>
      <c r="GNS24" s="877"/>
      <c r="GNT24" s="877"/>
      <c r="GNU24" s="877"/>
      <c r="GNV24" s="877"/>
      <c r="GNW24" s="877"/>
      <c r="GNX24" s="877"/>
      <c r="GNY24" s="877"/>
      <c r="GNZ24" s="877"/>
      <c r="GOA24" s="877"/>
      <c r="GOB24" s="877"/>
      <c r="GOC24" s="877"/>
      <c r="GOD24" s="877"/>
      <c r="GOE24" s="877"/>
      <c r="GOF24" s="877"/>
      <c r="GOG24" s="877"/>
      <c r="GOH24" s="877"/>
      <c r="GOI24" s="877"/>
      <c r="GOJ24" s="877"/>
      <c r="GOK24" s="877"/>
      <c r="GOL24" s="877"/>
      <c r="GOM24" s="877"/>
      <c r="GON24" s="877"/>
      <c r="GOO24" s="877"/>
      <c r="GOP24" s="877"/>
      <c r="GOQ24" s="877"/>
      <c r="GOR24" s="877"/>
      <c r="GOS24" s="877"/>
      <c r="GOT24" s="877"/>
      <c r="GOU24" s="877"/>
      <c r="GOV24" s="877"/>
      <c r="GOW24" s="877"/>
      <c r="GOX24" s="877"/>
      <c r="GOY24" s="877"/>
      <c r="GOZ24" s="877"/>
      <c r="GPA24" s="877"/>
      <c r="GPB24" s="877"/>
      <c r="GPC24" s="877"/>
      <c r="GPD24" s="877"/>
      <c r="GPE24" s="877"/>
      <c r="GPF24" s="877"/>
      <c r="GPG24" s="877"/>
      <c r="GPH24" s="877"/>
      <c r="GPI24" s="877"/>
      <c r="GPJ24" s="877"/>
      <c r="GPK24" s="877"/>
      <c r="GPL24" s="877"/>
      <c r="GPM24" s="877"/>
      <c r="GPN24" s="877"/>
      <c r="GPO24" s="877"/>
      <c r="GPP24" s="877"/>
      <c r="GPQ24" s="877"/>
      <c r="GPR24" s="877"/>
      <c r="GPS24" s="877"/>
      <c r="GPT24" s="877"/>
      <c r="GPU24" s="877"/>
      <c r="GPV24" s="877"/>
      <c r="GPW24" s="877"/>
      <c r="GPX24" s="877"/>
      <c r="GPY24" s="877"/>
      <c r="GPZ24" s="877"/>
      <c r="GQA24" s="877"/>
      <c r="GQB24" s="877"/>
      <c r="GQC24" s="877"/>
      <c r="GQD24" s="877"/>
      <c r="GQE24" s="877"/>
      <c r="GQF24" s="877"/>
      <c r="GQG24" s="877"/>
      <c r="GQH24" s="877"/>
      <c r="GQI24" s="877"/>
      <c r="GQJ24" s="877"/>
      <c r="GQK24" s="877"/>
      <c r="GQL24" s="877"/>
      <c r="GQM24" s="877"/>
      <c r="GQN24" s="877"/>
      <c r="GQO24" s="877"/>
      <c r="GQP24" s="877"/>
      <c r="GQQ24" s="877"/>
      <c r="GQR24" s="877"/>
      <c r="GQS24" s="877"/>
      <c r="GQT24" s="877"/>
      <c r="GQU24" s="877"/>
      <c r="GQV24" s="877"/>
      <c r="GQW24" s="877"/>
      <c r="GQX24" s="877"/>
      <c r="GQY24" s="877"/>
      <c r="GQZ24" s="877"/>
      <c r="GRA24" s="877"/>
      <c r="GRB24" s="877"/>
      <c r="GRC24" s="877"/>
      <c r="GRD24" s="877"/>
      <c r="GRE24" s="877"/>
      <c r="GRF24" s="877"/>
      <c r="GRG24" s="877"/>
      <c r="GRH24" s="877"/>
      <c r="GRI24" s="877"/>
      <c r="GRJ24" s="877"/>
      <c r="GRK24" s="877"/>
      <c r="GRL24" s="877"/>
      <c r="GRM24" s="877"/>
      <c r="GRN24" s="877"/>
      <c r="GRO24" s="877"/>
      <c r="GRP24" s="877"/>
      <c r="GRQ24" s="877"/>
      <c r="GRR24" s="877"/>
      <c r="GRS24" s="877"/>
      <c r="GRT24" s="877"/>
      <c r="GRU24" s="877"/>
      <c r="GRV24" s="877"/>
      <c r="GRW24" s="877"/>
      <c r="GRX24" s="877"/>
      <c r="GRY24" s="877"/>
      <c r="GRZ24" s="877"/>
      <c r="GSA24" s="877"/>
      <c r="GSB24" s="877"/>
      <c r="GSC24" s="877"/>
      <c r="GSD24" s="877"/>
      <c r="GSE24" s="877"/>
      <c r="GSF24" s="877"/>
      <c r="GSG24" s="877"/>
      <c r="GSH24" s="877"/>
      <c r="GSI24" s="877"/>
      <c r="GSJ24" s="877"/>
      <c r="GSK24" s="877"/>
      <c r="GSL24" s="877"/>
      <c r="GSM24" s="877"/>
      <c r="GSN24" s="877"/>
      <c r="GSO24" s="877"/>
      <c r="GSP24" s="877"/>
      <c r="GSQ24" s="877"/>
      <c r="GSR24" s="877"/>
      <c r="GSS24" s="877"/>
      <c r="GST24" s="877"/>
      <c r="GSU24" s="877"/>
      <c r="GSV24" s="877"/>
      <c r="GSW24" s="877"/>
      <c r="GSX24" s="877"/>
      <c r="GSY24" s="877"/>
      <c r="GSZ24" s="877"/>
      <c r="GTA24" s="877"/>
      <c r="GTB24" s="877"/>
      <c r="GTC24" s="877"/>
      <c r="GTD24" s="877"/>
      <c r="GTE24" s="877"/>
      <c r="GTF24" s="877"/>
      <c r="GTG24" s="877"/>
      <c r="GTH24" s="877"/>
      <c r="GTI24" s="877"/>
      <c r="GTJ24" s="877"/>
      <c r="GTK24" s="877"/>
      <c r="GTL24" s="877"/>
      <c r="GTM24" s="877"/>
      <c r="GTN24" s="877"/>
      <c r="GTO24" s="877"/>
      <c r="GTP24" s="877"/>
      <c r="GTQ24" s="877"/>
      <c r="GTR24" s="877"/>
      <c r="GTS24" s="877"/>
      <c r="GTT24" s="877"/>
      <c r="GTU24" s="877"/>
      <c r="GTV24" s="877"/>
      <c r="GTW24" s="877"/>
      <c r="GTX24" s="877"/>
      <c r="GTY24" s="877"/>
      <c r="GTZ24" s="877"/>
      <c r="GUA24" s="877"/>
      <c r="GUB24" s="877"/>
      <c r="GUC24" s="877"/>
      <c r="GUD24" s="877"/>
      <c r="GUE24" s="877"/>
      <c r="GUF24" s="877"/>
      <c r="GUG24" s="877"/>
      <c r="GUH24" s="877"/>
      <c r="GUI24" s="877"/>
      <c r="GUJ24" s="877"/>
      <c r="GUK24" s="877"/>
      <c r="GUL24" s="877"/>
      <c r="GUM24" s="877"/>
      <c r="GUN24" s="877"/>
      <c r="GUO24" s="877"/>
      <c r="GUP24" s="877"/>
      <c r="GUQ24" s="877"/>
      <c r="GUR24" s="877"/>
      <c r="GUS24" s="877"/>
      <c r="GUT24" s="877"/>
      <c r="GUU24" s="877"/>
      <c r="GUV24" s="877"/>
      <c r="GUW24" s="877"/>
      <c r="GUX24" s="877"/>
      <c r="GUY24" s="877"/>
      <c r="GUZ24" s="877"/>
      <c r="GVA24" s="877"/>
      <c r="GVB24" s="877"/>
      <c r="GVC24" s="877"/>
      <c r="GVD24" s="877"/>
      <c r="GVE24" s="877"/>
      <c r="GVF24" s="877"/>
      <c r="GVG24" s="877"/>
      <c r="GVH24" s="877"/>
      <c r="GVI24" s="877"/>
      <c r="GVJ24" s="877"/>
      <c r="GVK24" s="877"/>
      <c r="GVL24" s="877"/>
      <c r="GVM24" s="877"/>
      <c r="GVN24" s="877"/>
      <c r="GVO24" s="877"/>
      <c r="GVP24" s="877"/>
      <c r="GVQ24" s="877"/>
      <c r="GVR24" s="877"/>
      <c r="GVS24" s="877"/>
      <c r="GVT24" s="877"/>
      <c r="GVU24" s="877"/>
      <c r="GVV24" s="877"/>
      <c r="GVW24" s="877"/>
      <c r="GVX24" s="877"/>
      <c r="GVY24" s="877"/>
      <c r="GVZ24" s="877"/>
      <c r="GWA24" s="877"/>
      <c r="GWB24" s="877"/>
      <c r="GWC24" s="877"/>
      <c r="GWD24" s="877"/>
      <c r="GWE24" s="877"/>
      <c r="GWF24" s="877"/>
      <c r="GWG24" s="877"/>
      <c r="GWH24" s="877"/>
      <c r="GWI24" s="877"/>
      <c r="GWJ24" s="877"/>
      <c r="GWK24" s="877"/>
      <c r="GWL24" s="877"/>
      <c r="GWM24" s="877"/>
      <c r="GWN24" s="877"/>
      <c r="GWO24" s="877"/>
      <c r="GWP24" s="877"/>
      <c r="GWQ24" s="877"/>
      <c r="GWR24" s="877"/>
      <c r="GWS24" s="877"/>
      <c r="GWT24" s="877"/>
      <c r="GWU24" s="877"/>
      <c r="GWV24" s="877"/>
      <c r="GWW24" s="877"/>
      <c r="GWX24" s="877"/>
      <c r="GWY24" s="877"/>
      <c r="GWZ24" s="877"/>
      <c r="GXA24" s="877"/>
      <c r="GXB24" s="877"/>
      <c r="GXC24" s="877"/>
      <c r="GXD24" s="877"/>
      <c r="GXE24" s="877"/>
      <c r="GXF24" s="877"/>
      <c r="GXG24" s="877"/>
      <c r="GXH24" s="877"/>
      <c r="GXI24" s="877"/>
      <c r="GXJ24" s="877"/>
      <c r="GXK24" s="877"/>
      <c r="GXL24" s="877"/>
      <c r="GXM24" s="877"/>
      <c r="GXN24" s="877"/>
      <c r="GXO24" s="877"/>
      <c r="GXP24" s="877"/>
      <c r="GXQ24" s="877"/>
      <c r="GXR24" s="877"/>
      <c r="GXS24" s="877"/>
      <c r="GXT24" s="877"/>
      <c r="GXU24" s="877"/>
      <c r="GXV24" s="877"/>
      <c r="GXW24" s="877"/>
      <c r="GXX24" s="877"/>
      <c r="GXY24" s="877"/>
      <c r="GXZ24" s="877"/>
      <c r="GYA24" s="877"/>
      <c r="GYB24" s="877"/>
      <c r="GYC24" s="877"/>
      <c r="GYD24" s="877"/>
      <c r="GYE24" s="877"/>
      <c r="GYF24" s="877"/>
      <c r="GYG24" s="877"/>
      <c r="GYH24" s="877"/>
      <c r="GYI24" s="877"/>
      <c r="GYJ24" s="877"/>
      <c r="GYK24" s="877"/>
      <c r="GYL24" s="877"/>
      <c r="GYM24" s="877"/>
      <c r="GYN24" s="877"/>
      <c r="GYO24" s="877"/>
      <c r="GYP24" s="877"/>
      <c r="GYQ24" s="877"/>
      <c r="GYR24" s="877"/>
      <c r="GYS24" s="877"/>
      <c r="GYT24" s="877"/>
      <c r="GYU24" s="877"/>
      <c r="GYV24" s="877"/>
      <c r="GYW24" s="877"/>
      <c r="GYX24" s="877"/>
      <c r="GYY24" s="877"/>
      <c r="GYZ24" s="877"/>
      <c r="GZA24" s="877"/>
      <c r="GZB24" s="877"/>
      <c r="GZC24" s="877"/>
      <c r="GZD24" s="877"/>
      <c r="GZE24" s="877"/>
      <c r="GZF24" s="877"/>
      <c r="GZG24" s="877"/>
      <c r="GZH24" s="877"/>
      <c r="GZI24" s="877"/>
      <c r="GZJ24" s="877"/>
      <c r="GZK24" s="877"/>
      <c r="GZL24" s="877"/>
      <c r="GZM24" s="877"/>
      <c r="GZN24" s="877"/>
      <c r="GZO24" s="877"/>
      <c r="GZP24" s="877"/>
      <c r="GZQ24" s="877"/>
      <c r="GZR24" s="877"/>
      <c r="GZS24" s="877"/>
      <c r="GZT24" s="877"/>
      <c r="GZU24" s="877"/>
      <c r="GZV24" s="877"/>
      <c r="GZW24" s="877"/>
      <c r="GZX24" s="877"/>
      <c r="GZY24" s="877"/>
      <c r="GZZ24" s="877"/>
      <c r="HAA24" s="877"/>
      <c r="HAB24" s="877"/>
      <c r="HAC24" s="877"/>
      <c r="HAD24" s="877"/>
      <c r="HAE24" s="877"/>
      <c r="HAF24" s="877"/>
      <c r="HAG24" s="877"/>
      <c r="HAH24" s="877"/>
      <c r="HAI24" s="877"/>
      <c r="HAJ24" s="877"/>
      <c r="HAK24" s="877"/>
      <c r="HAL24" s="877"/>
      <c r="HAM24" s="877"/>
      <c r="HAN24" s="877"/>
      <c r="HAO24" s="877"/>
      <c r="HAP24" s="877"/>
      <c r="HAQ24" s="877"/>
      <c r="HAR24" s="877"/>
      <c r="HAS24" s="877"/>
      <c r="HAT24" s="877"/>
      <c r="HAU24" s="877"/>
      <c r="HAV24" s="877"/>
      <c r="HAW24" s="877"/>
      <c r="HAX24" s="877"/>
      <c r="HAY24" s="877"/>
      <c r="HAZ24" s="877"/>
      <c r="HBA24" s="877"/>
      <c r="HBB24" s="877"/>
      <c r="HBC24" s="877"/>
      <c r="HBD24" s="877"/>
      <c r="HBE24" s="877"/>
      <c r="HBF24" s="877"/>
      <c r="HBG24" s="877"/>
      <c r="HBH24" s="877"/>
      <c r="HBI24" s="877"/>
      <c r="HBJ24" s="877"/>
      <c r="HBK24" s="877"/>
      <c r="HBL24" s="877"/>
      <c r="HBM24" s="877"/>
      <c r="HBN24" s="877"/>
      <c r="HBO24" s="877"/>
      <c r="HBP24" s="877"/>
      <c r="HBQ24" s="877"/>
      <c r="HBR24" s="877"/>
      <c r="HBS24" s="877"/>
      <c r="HBT24" s="877"/>
      <c r="HBU24" s="877"/>
      <c r="HBV24" s="877"/>
      <c r="HBW24" s="877"/>
      <c r="HBX24" s="877"/>
      <c r="HBY24" s="877"/>
      <c r="HBZ24" s="877"/>
      <c r="HCA24" s="877"/>
      <c r="HCB24" s="877"/>
      <c r="HCC24" s="877"/>
      <c r="HCD24" s="877"/>
      <c r="HCE24" s="877"/>
      <c r="HCF24" s="877"/>
      <c r="HCG24" s="877"/>
      <c r="HCH24" s="877"/>
      <c r="HCI24" s="877"/>
      <c r="HCJ24" s="877"/>
      <c r="HCK24" s="877"/>
      <c r="HCL24" s="877"/>
      <c r="HCM24" s="877"/>
      <c r="HCN24" s="877"/>
      <c r="HCO24" s="877"/>
      <c r="HCP24" s="877"/>
      <c r="HCQ24" s="877"/>
      <c r="HCR24" s="877"/>
      <c r="HCS24" s="877"/>
      <c r="HCT24" s="877"/>
      <c r="HCU24" s="877"/>
      <c r="HCV24" s="877"/>
      <c r="HCW24" s="877"/>
      <c r="HCX24" s="877"/>
      <c r="HCY24" s="877"/>
      <c r="HCZ24" s="877"/>
      <c r="HDA24" s="877"/>
      <c r="HDB24" s="877"/>
      <c r="HDC24" s="877"/>
      <c r="HDD24" s="877"/>
      <c r="HDE24" s="877"/>
      <c r="HDF24" s="877"/>
      <c r="HDG24" s="877"/>
      <c r="HDH24" s="877"/>
      <c r="HDI24" s="877"/>
      <c r="HDJ24" s="877"/>
      <c r="HDK24" s="877"/>
      <c r="HDL24" s="877"/>
      <c r="HDM24" s="877"/>
      <c r="HDN24" s="877"/>
      <c r="HDO24" s="877"/>
      <c r="HDP24" s="877"/>
      <c r="HDQ24" s="877"/>
      <c r="HDR24" s="877"/>
      <c r="HDS24" s="877"/>
      <c r="HDT24" s="877"/>
      <c r="HDU24" s="877"/>
      <c r="HDV24" s="877"/>
      <c r="HDW24" s="877"/>
      <c r="HDX24" s="877"/>
      <c r="HDY24" s="877"/>
      <c r="HDZ24" s="877"/>
      <c r="HEA24" s="877"/>
      <c r="HEB24" s="877"/>
      <c r="HEC24" s="877"/>
      <c r="HED24" s="877"/>
      <c r="HEE24" s="877"/>
      <c r="HEF24" s="877"/>
      <c r="HEG24" s="877"/>
      <c r="HEH24" s="877"/>
      <c r="HEI24" s="877"/>
      <c r="HEJ24" s="877"/>
      <c r="HEK24" s="877"/>
      <c r="HEL24" s="877"/>
      <c r="HEM24" s="877"/>
      <c r="HEN24" s="877"/>
      <c r="HEO24" s="877"/>
      <c r="HEP24" s="877"/>
      <c r="HEQ24" s="877"/>
      <c r="HER24" s="877"/>
      <c r="HES24" s="877"/>
      <c r="HET24" s="877"/>
      <c r="HEU24" s="877"/>
      <c r="HEV24" s="877"/>
      <c r="HEW24" s="877"/>
      <c r="HEX24" s="877"/>
      <c r="HEY24" s="877"/>
      <c r="HEZ24" s="877"/>
      <c r="HFA24" s="877"/>
      <c r="HFB24" s="877"/>
      <c r="HFC24" s="877"/>
      <c r="HFD24" s="877"/>
      <c r="HFE24" s="877"/>
      <c r="HFF24" s="877"/>
      <c r="HFG24" s="877"/>
      <c r="HFH24" s="877"/>
      <c r="HFI24" s="877"/>
      <c r="HFJ24" s="877"/>
      <c r="HFK24" s="877"/>
      <c r="HFL24" s="877"/>
      <c r="HFM24" s="877"/>
      <c r="HFN24" s="877"/>
      <c r="HFO24" s="877"/>
      <c r="HFP24" s="877"/>
      <c r="HFQ24" s="877"/>
      <c r="HFR24" s="877"/>
      <c r="HFS24" s="877"/>
      <c r="HFT24" s="877"/>
      <c r="HFU24" s="877"/>
      <c r="HFV24" s="877"/>
      <c r="HFW24" s="877"/>
      <c r="HFX24" s="877"/>
      <c r="HFY24" s="877"/>
      <c r="HFZ24" s="877"/>
      <c r="HGA24" s="877"/>
      <c r="HGB24" s="877"/>
      <c r="HGC24" s="877"/>
      <c r="HGD24" s="877"/>
      <c r="HGE24" s="877"/>
      <c r="HGF24" s="877"/>
      <c r="HGG24" s="877"/>
      <c r="HGH24" s="877"/>
      <c r="HGI24" s="877"/>
      <c r="HGJ24" s="877"/>
      <c r="HGK24" s="877"/>
      <c r="HGL24" s="877"/>
      <c r="HGM24" s="877"/>
      <c r="HGN24" s="877"/>
      <c r="HGO24" s="877"/>
      <c r="HGP24" s="877"/>
      <c r="HGQ24" s="877"/>
      <c r="HGR24" s="877"/>
      <c r="HGS24" s="877"/>
      <c r="HGT24" s="877"/>
      <c r="HGU24" s="877"/>
      <c r="HGV24" s="877"/>
      <c r="HGW24" s="877"/>
      <c r="HGX24" s="877"/>
      <c r="HGY24" s="877"/>
      <c r="HGZ24" s="877"/>
      <c r="HHA24" s="877"/>
      <c r="HHB24" s="877"/>
      <c r="HHC24" s="877"/>
      <c r="HHD24" s="877"/>
      <c r="HHE24" s="877"/>
      <c r="HHF24" s="877"/>
      <c r="HHG24" s="877"/>
      <c r="HHH24" s="877"/>
      <c r="HHI24" s="877"/>
      <c r="HHJ24" s="877"/>
      <c r="HHK24" s="877"/>
      <c r="HHL24" s="877"/>
      <c r="HHM24" s="877"/>
      <c r="HHN24" s="877"/>
      <c r="HHO24" s="877"/>
      <c r="HHP24" s="877"/>
      <c r="HHQ24" s="877"/>
      <c r="HHR24" s="877"/>
      <c r="HHS24" s="877"/>
      <c r="HHT24" s="877"/>
      <c r="HHU24" s="877"/>
      <c r="HHV24" s="877"/>
      <c r="HHW24" s="877"/>
      <c r="HHX24" s="877"/>
      <c r="HHY24" s="877"/>
      <c r="HHZ24" s="877"/>
      <c r="HIA24" s="877"/>
      <c r="HIB24" s="877"/>
      <c r="HIC24" s="877"/>
      <c r="HID24" s="877"/>
      <c r="HIE24" s="877"/>
      <c r="HIF24" s="877"/>
      <c r="HIG24" s="877"/>
      <c r="HIH24" s="877"/>
      <c r="HII24" s="877"/>
      <c r="HIJ24" s="877"/>
      <c r="HIK24" s="877"/>
      <c r="HIL24" s="877"/>
      <c r="HIM24" s="877"/>
      <c r="HIN24" s="877"/>
      <c r="HIO24" s="877"/>
      <c r="HIP24" s="877"/>
      <c r="HIQ24" s="877"/>
      <c r="HIR24" s="877"/>
      <c r="HIS24" s="877"/>
      <c r="HIT24" s="877"/>
      <c r="HIU24" s="877"/>
      <c r="HIV24" s="877"/>
      <c r="HIW24" s="877"/>
      <c r="HIX24" s="877"/>
      <c r="HIY24" s="877"/>
      <c r="HIZ24" s="877"/>
      <c r="HJA24" s="877"/>
      <c r="HJB24" s="877"/>
      <c r="HJC24" s="877"/>
      <c r="HJD24" s="877"/>
      <c r="HJE24" s="877"/>
      <c r="HJF24" s="877"/>
      <c r="HJG24" s="877"/>
      <c r="HJH24" s="877"/>
      <c r="HJI24" s="877"/>
      <c r="HJJ24" s="877"/>
      <c r="HJK24" s="877"/>
      <c r="HJL24" s="877"/>
      <c r="HJM24" s="877"/>
      <c r="HJN24" s="877"/>
      <c r="HJO24" s="877"/>
      <c r="HJP24" s="877"/>
      <c r="HJQ24" s="877"/>
      <c r="HJR24" s="877"/>
      <c r="HJS24" s="877"/>
      <c r="HJT24" s="877"/>
      <c r="HJU24" s="877"/>
      <c r="HJV24" s="877"/>
      <c r="HJW24" s="877"/>
      <c r="HJX24" s="877"/>
      <c r="HJY24" s="877"/>
      <c r="HJZ24" s="877"/>
      <c r="HKA24" s="877"/>
      <c r="HKB24" s="877"/>
      <c r="HKC24" s="877"/>
      <c r="HKD24" s="877"/>
      <c r="HKE24" s="877"/>
      <c r="HKF24" s="877"/>
      <c r="HKG24" s="877"/>
      <c r="HKH24" s="877"/>
      <c r="HKI24" s="877"/>
      <c r="HKJ24" s="877"/>
      <c r="HKK24" s="877"/>
      <c r="HKL24" s="877"/>
      <c r="HKM24" s="877"/>
      <c r="HKN24" s="877"/>
      <c r="HKO24" s="877"/>
      <c r="HKP24" s="877"/>
      <c r="HKQ24" s="877"/>
      <c r="HKR24" s="877"/>
      <c r="HKS24" s="877"/>
      <c r="HKT24" s="877"/>
      <c r="HKU24" s="877"/>
      <c r="HKV24" s="877"/>
      <c r="HKW24" s="877"/>
      <c r="HKX24" s="877"/>
      <c r="HKY24" s="877"/>
      <c r="HKZ24" s="877"/>
      <c r="HLA24" s="877"/>
      <c r="HLB24" s="877"/>
      <c r="HLC24" s="877"/>
      <c r="HLD24" s="877"/>
      <c r="HLE24" s="877"/>
      <c r="HLF24" s="877"/>
      <c r="HLG24" s="877"/>
      <c r="HLH24" s="877"/>
      <c r="HLI24" s="877"/>
      <c r="HLJ24" s="877"/>
      <c r="HLK24" s="877"/>
      <c r="HLL24" s="877"/>
      <c r="HLM24" s="877"/>
      <c r="HLN24" s="877"/>
      <c r="HLO24" s="877"/>
      <c r="HLP24" s="877"/>
      <c r="HLQ24" s="877"/>
      <c r="HLR24" s="877"/>
      <c r="HLS24" s="877"/>
      <c r="HLT24" s="877"/>
      <c r="HLU24" s="877"/>
      <c r="HLV24" s="877"/>
      <c r="HLW24" s="877"/>
      <c r="HLX24" s="877"/>
      <c r="HLY24" s="877"/>
      <c r="HLZ24" s="877"/>
      <c r="HMA24" s="877"/>
      <c r="HMB24" s="877"/>
      <c r="HMC24" s="877"/>
      <c r="HMD24" s="877"/>
      <c r="HME24" s="877"/>
      <c r="HMF24" s="877"/>
      <c r="HMG24" s="877"/>
      <c r="HMH24" s="877"/>
      <c r="HMI24" s="877"/>
      <c r="HMJ24" s="877"/>
      <c r="HMK24" s="877"/>
      <c r="HML24" s="877"/>
      <c r="HMM24" s="877"/>
      <c r="HMN24" s="877"/>
      <c r="HMO24" s="877"/>
      <c r="HMP24" s="877"/>
      <c r="HMQ24" s="877"/>
      <c r="HMR24" s="877"/>
      <c r="HMS24" s="877"/>
      <c r="HMT24" s="877"/>
      <c r="HMU24" s="877"/>
      <c r="HMV24" s="877"/>
      <c r="HMW24" s="877"/>
      <c r="HMX24" s="877"/>
      <c r="HMY24" s="877"/>
      <c r="HMZ24" s="877"/>
      <c r="HNA24" s="877"/>
      <c r="HNB24" s="877"/>
      <c r="HNC24" s="877"/>
      <c r="HND24" s="877"/>
      <c r="HNE24" s="877"/>
      <c r="HNF24" s="877"/>
      <c r="HNG24" s="877"/>
      <c r="HNH24" s="877"/>
      <c r="HNI24" s="877"/>
      <c r="HNJ24" s="877"/>
      <c r="HNK24" s="877"/>
      <c r="HNL24" s="877"/>
      <c r="HNM24" s="877"/>
      <c r="HNN24" s="877"/>
      <c r="HNO24" s="877"/>
      <c r="HNP24" s="877"/>
      <c r="HNQ24" s="877"/>
      <c r="HNR24" s="877"/>
      <c r="HNS24" s="877"/>
      <c r="HNT24" s="877"/>
      <c r="HNU24" s="877"/>
      <c r="HNV24" s="877"/>
      <c r="HNW24" s="877"/>
      <c r="HNX24" s="877"/>
      <c r="HNY24" s="877"/>
      <c r="HNZ24" s="877"/>
      <c r="HOA24" s="877"/>
      <c r="HOB24" s="877"/>
      <c r="HOC24" s="877"/>
      <c r="HOD24" s="877"/>
      <c r="HOE24" s="877"/>
      <c r="HOF24" s="877"/>
      <c r="HOG24" s="877"/>
      <c r="HOH24" s="877"/>
      <c r="HOI24" s="877"/>
      <c r="HOJ24" s="877"/>
      <c r="HOK24" s="877"/>
      <c r="HOL24" s="877"/>
      <c r="HOM24" s="877"/>
      <c r="HON24" s="877"/>
      <c r="HOO24" s="877"/>
      <c r="HOP24" s="877"/>
      <c r="HOQ24" s="877"/>
      <c r="HOR24" s="877"/>
      <c r="HOS24" s="877"/>
      <c r="HOT24" s="877"/>
      <c r="HOU24" s="877"/>
      <c r="HOV24" s="877"/>
      <c r="HOW24" s="877"/>
      <c r="HOX24" s="877"/>
      <c r="HOY24" s="877"/>
      <c r="HOZ24" s="877"/>
      <c r="HPA24" s="877"/>
      <c r="HPB24" s="877"/>
      <c r="HPC24" s="877"/>
      <c r="HPD24" s="877"/>
      <c r="HPE24" s="877"/>
      <c r="HPF24" s="877"/>
      <c r="HPG24" s="877"/>
      <c r="HPH24" s="877"/>
      <c r="HPI24" s="877"/>
      <c r="HPJ24" s="877"/>
      <c r="HPK24" s="877"/>
      <c r="HPL24" s="877"/>
      <c r="HPM24" s="877"/>
      <c r="HPN24" s="877"/>
      <c r="HPO24" s="877"/>
      <c r="HPP24" s="877"/>
      <c r="HPQ24" s="877"/>
      <c r="HPR24" s="877"/>
      <c r="HPS24" s="877"/>
      <c r="HPT24" s="877"/>
      <c r="HPU24" s="877"/>
      <c r="HPV24" s="877"/>
      <c r="HPW24" s="877"/>
      <c r="HPX24" s="877"/>
      <c r="HPY24" s="877"/>
      <c r="HPZ24" s="877"/>
      <c r="HQA24" s="877"/>
      <c r="HQB24" s="877"/>
      <c r="HQC24" s="877"/>
      <c r="HQD24" s="877"/>
      <c r="HQE24" s="877"/>
      <c r="HQF24" s="877"/>
      <c r="HQG24" s="877"/>
      <c r="HQH24" s="877"/>
      <c r="HQI24" s="877"/>
      <c r="HQJ24" s="877"/>
      <c r="HQK24" s="877"/>
      <c r="HQL24" s="877"/>
      <c r="HQM24" s="877"/>
      <c r="HQN24" s="877"/>
      <c r="HQO24" s="877"/>
      <c r="HQP24" s="877"/>
      <c r="HQQ24" s="877"/>
      <c r="HQR24" s="877"/>
      <c r="HQS24" s="877"/>
      <c r="HQT24" s="877"/>
      <c r="HQU24" s="877"/>
      <c r="HQV24" s="877"/>
      <c r="HQW24" s="877"/>
      <c r="HQX24" s="877"/>
      <c r="HQY24" s="877"/>
      <c r="HQZ24" s="877"/>
      <c r="HRA24" s="877"/>
      <c r="HRB24" s="877"/>
      <c r="HRC24" s="877"/>
      <c r="HRD24" s="877"/>
      <c r="HRE24" s="877"/>
      <c r="HRF24" s="877"/>
      <c r="HRG24" s="877"/>
      <c r="HRH24" s="877"/>
      <c r="HRI24" s="877"/>
      <c r="HRJ24" s="877"/>
      <c r="HRK24" s="877"/>
      <c r="HRL24" s="877"/>
      <c r="HRM24" s="877"/>
      <c r="HRN24" s="877"/>
      <c r="HRO24" s="877"/>
      <c r="HRP24" s="877"/>
      <c r="HRQ24" s="877"/>
      <c r="HRR24" s="877"/>
      <c r="HRS24" s="877"/>
      <c r="HRT24" s="877"/>
      <c r="HRU24" s="877"/>
      <c r="HRV24" s="877"/>
      <c r="HRW24" s="877"/>
      <c r="HRX24" s="877"/>
      <c r="HRY24" s="877"/>
      <c r="HRZ24" s="877"/>
      <c r="HSA24" s="877"/>
      <c r="HSB24" s="877"/>
      <c r="HSC24" s="877"/>
      <c r="HSD24" s="877"/>
      <c r="HSE24" s="877"/>
      <c r="HSF24" s="877"/>
      <c r="HSG24" s="877"/>
      <c r="HSH24" s="877"/>
      <c r="HSI24" s="877"/>
      <c r="HSJ24" s="877"/>
      <c r="HSK24" s="877"/>
      <c r="HSL24" s="877"/>
      <c r="HSM24" s="877"/>
      <c r="HSN24" s="877"/>
      <c r="HSO24" s="877"/>
      <c r="HSP24" s="877"/>
      <c r="HSQ24" s="877"/>
      <c r="HSR24" s="877"/>
      <c r="HSS24" s="877"/>
      <c r="HST24" s="877"/>
      <c r="HSU24" s="877"/>
      <c r="HSV24" s="877"/>
      <c r="HSW24" s="877"/>
      <c r="HSX24" s="877"/>
      <c r="HSY24" s="877"/>
      <c r="HSZ24" s="877"/>
      <c r="HTA24" s="877"/>
      <c r="HTB24" s="877"/>
      <c r="HTC24" s="877"/>
      <c r="HTD24" s="877"/>
      <c r="HTE24" s="877"/>
      <c r="HTF24" s="877"/>
      <c r="HTG24" s="877"/>
      <c r="HTH24" s="877"/>
      <c r="HTI24" s="877"/>
      <c r="HTJ24" s="877"/>
      <c r="HTK24" s="877"/>
      <c r="HTL24" s="877"/>
      <c r="HTM24" s="877"/>
      <c r="HTN24" s="877"/>
      <c r="HTO24" s="877"/>
      <c r="HTP24" s="877"/>
      <c r="HTQ24" s="877"/>
      <c r="HTR24" s="877"/>
      <c r="HTS24" s="877"/>
      <c r="HTT24" s="877"/>
      <c r="HTU24" s="877"/>
      <c r="HTV24" s="877"/>
      <c r="HTW24" s="877"/>
      <c r="HTX24" s="877"/>
      <c r="HTY24" s="877"/>
      <c r="HTZ24" s="877"/>
      <c r="HUA24" s="877"/>
      <c r="HUB24" s="877"/>
      <c r="HUC24" s="877"/>
      <c r="HUD24" s="877"/>
      <c r="HUE24" s="877"/>
      <c r="HUF24" s="877"/>
      <c r="HUG24" s="877"/>
      <c r="HUH24" s="877"/>
      <c r="HUI24" s="877"/>
      <c r="HUJ24" s="877"/>
      <c r="HUK24" s="877"/>
      <c r="HUL24" s="877"/>
      <c r="HUM24" s="877"/>
      <c r="HUN24" s="877"/>
      <c r="HUO24" s="877"/>
      <c r="HUP24" s="877"/>
      <c r="HUQ24" s="877"/>
      <c r="HUR24" s="877"/>
      <c r="HUS24" s="877"/>
      <c r="HUT24" s="877"/>
      <c r="HUU24" s="877"/>
      <c r="HUV24" s="877"/>
      <c r="HUW24" s="877"/>
      <c r="HUX24" s="877"/>
      <c r="HUY24" s="877"/>
      <c r="HUZ24" s="877"/>
      <c r="HVA24" s="877"/>
      <c r="HVB24" s="877"/>
      <c r="HVC24" s="877"/>
      <c r="HVD24" s="877"/>
      <c r="HVE24" s="877"/>
      <c r="HVF24" s="877"/>
      <c r="HVG24" s="877"/>
      <c r="HVH24" s="877"/>
      <c r="HVI24" s="877"/>
      <c r="HVJ24" s="877"/>
      <c r="HVK24" s="877"/>
      <c r="HVL24" s="877"/>
      <c r="HVM24" s="877"/>
      <c r="HVN24" s="877"/>
      <c r="HVO24" s="877"/>
      <c r="HVP24" s="877"/>
      <c r="HVQ24" s="877"/>
      <c r="HVR24" s="877"/>
      <c r="HVS24" s="877"/>
      <c r="HVT24" s="877"/>
      <c r="HVU24" s="877"/>
      <c r="HVV24" s="877"/>
      <c r="HVW24" s="877"/>
      <c r="HVX24" s="877"/>
      <c r="HVY24" s="877"/>
      <c r="HVZ24" s="877"/>
      <c r="HWA24" s="877"/>
      <c r="HWB24" s="877"/>
      <c r="HWC24" s="877"/>
      <c r="HWD24" s="877"/>
      <c r="HWE24" s="877"/>
      <c r="HWF24" s="877"/>
      <c r="HWG24" s="877"/>
      <c r="HWH24" s="877"/>
      <c r="HWI24" s="877"/>
      <c r="HWJ24" s="877"/>
      <c r="HWK24" s="877"/>
      <c r="HWL24" s="877"/>
      <c r="HWM24" s="877"/>
      <c r="HWN24" s="877"/>
      <c r="HWO24" s="877"/>
      <c r="HWP24" s="877"/>
      <c r="HWQ24" s="877"/>
      <c r="HWR24" s="877"/>
      <c r="HWS24" s="877"/>
      <c r="HWT24" s="877"/>
      <c r="HWU24" s="877"/>
      <c r="HWV24" s="877"/>
      <c r="HWW24" s="877"/>
      <c r="HWX24" s="877"/>
      <c r="HWY24" s="877"/>
      <c r="HWZ24" s="877"/>
      <c r="HXA24" s="877"/>
      <c r="HXB24" s="877"/>
      <c r="HXC24" s="877"/>
      <c r="HXD24" s="877"/>
      <c r="HXE24" s="877"/>
      <c r="HXF24" s="877"/>
      <c r="HXG24" s="877"/>
      <c r="HXH24" s="877"/>
      <c r="HXI24" s="877"/>
      <c r="HXJ24" s="877"/>
      <c r="HXK24" s="877"/>
      <c r="HXL24" s="877"/>
      <c r="HXM24" s="877"/>
      <c r="HXN24" s="877"/>
      <c r="HXO24" s="877"/>
      <c r="HXP24" s="877"/>
      <c r="HXQ24" s="877"/>
      <c r="HXR24" s="877"/>
      <c r="HXS24" s="877"/>
      <c r="HXT24" s="877"/>
      <c r="HXU24" s="877"/>
      <c r="HXV24" s="877"/>
      <c r="HXW24" s="877"/>
      <c r="HXX24" s="877"/>
      <c r="HXY24" s="877"/>
      <c r="HXZ24" s="877"/>
      <c r="HYA24" s="877"/>
      <c r="HYB24" s="877"/>
      <c r="HYC24" s="877"/>
      <c r="HYD24" s="877"/>
      <c r="HYE24" s="877"/>
      <c r="HYF24" s="877"/>
      <c r="HYG24" s="877"/>
      <c r="HYH24" s="877"/>
      <c r="HYI24" s="877"/>
      <c r="HYJ24" s="877"/>
      <c r="HYK24" s="877"/>
      <c r="HYL24" s="877"/>
      <c r="HYM24" s="877"/>
      <c r="HYN24" s="877"/>
      <c r="HYO24" s="877"/>
      <c r="HYP24" s="877"/>
      <c r="HYQ24" s="877"/>
      <c r="HYR24" s="877"/>
      <c r="HYS24" s="877"/>
      <c r="HYT24" s="877"/>
      <c r="HYU24" s="877"/>
      <c r="HYV24" s="877"/>
      <c r="HYW24" s="877"/>
      <c r="HYX24" s="877"/>
      <c r="HYY24" s="877"/>
      <c r="HYZ24" s="877"/>
      <c r="HZA24" s="877"/>
      <c r="HZB24" s="877"/>
      <c r="HZC24" s="877"/>
      <c r="HZD24" s="877"/>
      <c r="HZE24" s="877"/>
      <c r="HZF24" s="877"/>
      <c r="HZG24" s="877"/>
      <c r="HZH24" s="877"/>
      <c r="HZI24" s="877"/>
      <c r="HZJ24" s="877"/>
      <c r="HZK24" s="877"/>
      <c r="HZL24" s="877"/>
      <c r="HZM24" s="877"/>
      <c r="HZN24" s="877"/>
      <c r="HZO24" s="877"/>
      <c r="HZP24" s="877"/>
      <c r="HZQ24" s="877"/>
      <c r="HZR24" s="877"/>
      <c r="HZS24" s="877"/>
      <c r="HZT24" s="877"/>
      <c r="HZU24" s="877"/>
      <c r="HZV24" s="877"/>
      <c r="HZW24" s="877"/>
      <c r="HZX24" s="877"/>
      <c r="HZY24" s="877"/>
      <c r="HZZ24" s="877"/>
      <c r="IAA24" s="877"/>
      <c r="IAB24" s="877"/>
      <c r="IAC24" s="877"/>
      <c r="IAD24" s="877"/>
      <c r="IAE24" s="877"/>
      <c r="IAF24" s="877"/>
      <c r="IAG24" s="877"/>
      <c r="IAH24" s="877"/>
      <c r="IAI24" s="877"/>
      <c r="IAJ24" s="877"/>
      <c r="IAK24" s="877"/>
      <c r="IAL24" s="877"/>
      <c r="IAM24" s="877"/>
      <c r="IAN24" s="877"/>
      <c r="IAO24" s="877"/>
      <c r="IAP24" s="877"/>
      <c r="IAQ24" s="877"/>
      <c r="IAR24" s="877"/>
      <c r="IAS24" s="877"/>
      <c r="IAT24" s="877"/>
      <c r="IAU24" s="877"/>
      <c r="IAV24" s="877"/>
      <c r="IAW24" s="877"/>
      <c r="IAX24" s="877"/>
      <c r="IAY24" s="877"/>
      <c r="IAZ24" s="877"/>
      <c r="IBA24" s="877"/>
      <c r="IBB24" s="877"/>
      <c r="IBC24" s="877"/>
      <c r="IBD24" s="877"/>
      <c r="IBE24" s="877"/>
      <c r="IBF24" s="877"/>
      <c r="IBG24" s="877"/>
      <c r="IBH24" s="877"/>
      <c r="IBI24" s="877"/>
      <c r="IBJ24" s="877"/>
      <c r="IBK24" s="877"/>
      <c r="IBL24" s="877"/>
      <c r="IBM24" s="877"/>
      <c r="IBN24" s="877"/>
      <c r="IBO24" s="877"/>
      <c r="IBP24" s="877"/>
      <c r="IBQ24" s="877"/>
      <c r="IBR24" s="877"/>
      <c r="IBS24" s="877"/>
      <c r="IBT24" s="877"/>
      <c r="IBU24" s="877"/>
      <c r="IBV24" s="877"/>
      <c r="IBW24" s="877"/>
      <c r="IBX24" s="877"/>
      <c r="IBY24" s="877"/>
      <c r="IBZ24" s="877"/>
      <c r="ICA24" s="877"/>
      <c r="ICB24" s="877"/>
      <c r="ICC24" s="877"/>
      <c r="ICD24" s="877"/>
      <c r="ICE24" s="877"/>
      <c r="ICF24" s="877"/>
      <c r="ICG24" s="877"/>
      <c r="ICH24" s="877"/>
      <c r="ICI24" s="877"/>
      <c r="ICJ24" s="877"/>
      <c r="ICK24" s="877"/>
      <c r="ICL24" s="877"/>
      <c r="ICM24" s="877"/>
      <c r="ICN24" s="877"/>
      <c r="ICO24" s="877"/>
      <c r="ICP24" s="877"/>
      <c r="ICQ24" s="877"/>
      <c r="ICR24" s="877"/>
      <c r="ICS24" s="877"/>
      <c r="ICT24" s="877"/>
      <c r="ICU24" s="877"/>
      <c r="ICV24" s="877"/>
      <c r="ICW24" s="877"/>
      <c r="ICX24" s="877"/>
      <c r="ICY24" s="877"/>
      <c r="ICZ24" s="877"/>
      <c r="IDA24" s="877"/>
      <c r="IDB24" s="877"/>
      <c r="IDC24" s="877"/>
      <c r="IDD24" s="877"/>
      <c r="IDE24" s="877"/>
      <c r="IDF24" s="877"/>
      <c r="IDG24" s="877"/>
      <c r="IDH24" s="877"/>
      <c r="IDI24" s="877"/>
      <c r="IDJ24" s="877"/>
      <c r="IDK24" s="877"/>
      <c r="IDL24" s="877"/>
      <c r="IDM24" s="877"/>
      <c r="IDN24" s="877"/>
      <c r="IDO24" s="877"/>
      <c r="IDP24" s="877"/>
      <c r="IDQ24" s="877"/>
      <c r="IDR24" s="877"/>
      <c r="IDS24" s="877"/>
      <c r="IDT24" s="877"/>
      <c r="IDU24" s="877"/>
      <c r="IDV24" s="877"/>
      <c r="IDW24" s="877"/>
      <c r="IDX24" s="877"/>
      <c r="IDY24" s="877"/>
      <c r="IDZ24" s="877"/>
      <c r="IEA24" s="877"/>
      <c r="IEB24" s="877"/>
      <c r="IEC24" s="877"/>
      <c r="IED24" s="877"/>
      <c r="IEE24" s="877"/>
      <c r="IEF24" s="877"/>
      <c r="IEG24" s="877"/>
      <c r="IEH24" s="877"/>
      <c r="IEI24" s="877"/>
      <c r="IEJ24" s="877"/>
      <c r="IEK24" s="877"/>
      <c r="IEL24" s="877"/>
      <c r="IEM24" s="877"/>
      <c r="IEN24" s="877"/>
      <c r="IEO24" s="877"/>
      <c r="IEP24" s="877"/>
      <c r="IEQ24" s="877"/>
      <c r="IER24" s="877"/>
      <c r="IES24" s="877"/>
      <c r="IET24" s="877"/>
      <c r="IEU24" s="877"/>
      <c r="IEV24" s="877"/>
      <c r="IEW24" s="877"/>
      <c r="IEX24" s="877"/>
      <c r="IEY24" s="877"/>
      <c r="IEZ24" s="877"/>
      <c r="IFA24" s="877"/>
      <c r="IFB24" s="877"/>
      <c r="IFC24" s="877"/>
      <c r="IFD24" s="877"/>
      <c r="IFE24" s="877"/>
      <c r="IFF24" s="877"/>
      <c r="IFG24" s="877"/>
      <c r="IFH24" s="877"/>
      <c r="IFI24" s="877"/>
      <c r="IFJ24" s="877"/>
      <c r="IFK24" s="877"/>
      <c r="IFL24" s="877"/>
      <c r="IFM24" s="877"/>
      <c r="IFN24" s="877"/>
      <c r="IFO24" s="877"/>
      <c r="IFP24" s="877"/>
      <c r="IFQ24" s="877"/>
      <c r="IFR24" s="877"/>
      <c r="IFS24" s="877"/>
      <c r="IFT24" s="877"/>
      <c r="IFU24" s="877"/>
      <c r="IFV24" s="877"/>
      <c r="IFW24" s="877"/>
      <c r="IFX24" s="877"/>
      <c r="IFY24" s="877"/>
      <c r="IFZ24" s="877"/>
      <c r="IGA24" s="877"/>
      <c r="IGB24" s="877"/>
      <c r="IGC24" s="877"/>
      <c r="IGD24" s="877"/>
      <c r="IGE24" s="877"/>
      <c r="IGF24" s="877"/>
      <c r="IGG24" s="877"/>
      <c r="IGH24" s="877"/>
      <c r="IGI24" s="877"/>
      <c r="IGJ24" s="877"/>
      <c r="IGK24" s="877"/>
      <c r="IGL24" s="877"/>
      <c r="IGM24" s="877"/>
      <c r="IGN24" s="877"/>
      <c r="IGO24" s="877"/>
      <c r="IGP24" s="877"/>
      <c r="IGQ24" s="877"/>
      <c r="IGR24" s="877"/>
      <c r="IGS24" s="877"/>
      <c r="IGT24" s="877"/>
      <c r="IGU24" s="877"/>
      <c r="IGV24" s="877"/>
      <c r="IGW24" s="877"/>
      <c r="IGX24" s="877"/>
      <c r="IGY24" s="877"/>
      <c r="IGZ24" s="877"/>
      <c r="IHA24" s="877"/>
      <c r="IHB24" s="877"/>
      <c r="IHC24" s="877"/>
      <c r="IHD24" s="877"/>
      <c r="IHE24" s="877"/>
      <c r="IHF24" s="877"/>
      <c r="IHG24" s="877"/>
      <c r="IHH24" s="877"/>
      <c r="IHI24" s="877"/>
      <c r="IHJ24" s="877"/>
      <c r="IHK24" s="877"/>
      <c r="IHL24" s="877"/>
      <c r="IHM24" s="877"/>
      <c r="IHN24" s="877"/>
      <c r="IHO24" s="877"/>
      <c r="IHP24" s="877"/>
      <c r="IHQ24" s="877"/>
      <c r="IHR24" s="877"/>
      <c r="IHS24" s="877"/>
      <c r="IHT24" s="877"/>
      <c r="IHU24" s="877"/>
      <c r="IHV24" s="877"/>
      <c r="IHW24" s="877"/>
      <c r="IHX24" s="877"/>
      <c r="IHY24" s="877"/>
      <c r="IHZ24" s="877"/>
      <c r="IIA24" s="877"/>
      <c r="IIB24" s="877"/>
      <c r="IIC24" s="877"/>
      <c r="IID24" s="877"/>
      <c r="IIE24" s="877"/>
      <c r="IIF24" s="877"/>
      <c r="IIG24" s="877"/>
      <c r="IIH24" s="877"/>
      <c r="III24" s="877"/>
      <c r="IIJ24" s="877"/>
      <c r="IIK24" s="877"/>
      <c r="IIL24" s="877"/>
      <c r="IIM24" s="877"/>
      <c r="IIN24" s="877"/>
      <c r="IIO24" s="877"/>
      <c r="IIP24" s="877"/>
      <c r="IIQ24" s="877"/>
      <c r="IIR24" s="877"/>
      <c r="IIS24" s="877"/>
      <c r="IIT24" s="877"/>
      <c r="IIU24" s="877"/>
      <c r="IIV24" s="877"/>
      <c r="IIW24" s="877"/>
      <c r="IIX24" s="877"/>
      <c r="IIY24" s="877"/>
      <c r="IIZ24" s="877"/>
      <c r="IJA24" s="877"/>
      <c r="IJB24" s="877"/>
      <c r="IJC24" s="877"/>
      <c r="IJD24" s="877"/>
      <c r="IJE24" s="877"/>
      <c r="IJF24" s="877"/>
      <c r="IJG24" s="877"/>
      <c r="IJH24" s="877"/>
      <c r="IJI24" s="877"/>
      <c r="IJJ24" s="877"/>
      <c r="IJK24" s="877"/>
      <c r="IJL24" s="877"/>
      <c r="IJM24" s="877"/>
      <c r="IJN24" s="877"/>
      <c r="IJO24" s="877"/>
      <c r="IJP24" s="877"/>
      <c r="IJQ24" s="877"/>
      <c r="IJR24" s="877"/>
      <c r="IJS24" s="877"/>
      <c r="IJT24" s="877"/>
      <c r="IJU24" s="877"/>
      <c r="IJV24" s="877"/>
      <c r="IJW24" s="877"/>
      <c r="IJX24" s="877"/>
      <c r="IJY24" s="877"/>
      <c r="IJZ24" s="877"/>
      <c r="IKA24" s="877"/>
      <c r="IKB24" s="877"/>
      <c r="IKC24" s="877"/>
      <c r="IKD24" s="877"/>
      <c r="IKE24" s="877"/>
      <c r="IKF24" s="877"/>
      <c r="IKG24" s="877"/>
      <c r="IKH24" s="877"/>
      <c r="IKI24" s="877"/>
      <c r="IKJ24" s="877"/>
      <c r="IKK24" s="877"/>
      <c r="IKL24" s="877"/>
      <c r="IKM24" s="877"/>
      <c r="IKN24" s="877"/>
      <c r="IKO24" s="877"/>
      <c r="IKP24" s="877"/>
      <c r="IKQ24" s="877"/>
      <c r="IKR24" s="877"/>
      <c r="IKS24" s="877"/>
      <c r="IKT24" s="877"/>
      <c r="IKU24" s="877"/>
      <c r="IKV24" s="877"/>
      <c r="IKW24" s="877"/>
      <c r="IKX24" s="877"/>
      <c r="IKY24" s="877"/>
      <c r="IKZ24" s="877"/>
      <c r="ILA24" s="877"/>
      <c r="ILB24" s="877"/>
      <c r="ILC24" s="877"/>
      <c r="ILD24" s="877"/>
      <c r="ILE24" s="877"/>
      <c r="ILF24" s="877"/>
      <c r="ILG24" s="877"/>
      <c r="ILH24" s="877"/>
      <c r="ILI24" s="877"/>
      <c r="ILJ24" s="877"/>
      <c r="ILK24" s="877"/>
      <c r="ILL24" s="877"/>
      <c r="ILM24" s="877"/>
      <c r="ILN24" s="877"/>
      <c r="ILO24" s="877"/>
      <c r="ILP24" s="877"/>
      <c r="ILQ24" s="877"/>
      <c r="ILR24" s="877"/>
      <c r="ILS24" s="877"/>
      <c r="ILT24" s="877"/>
      <c r="ILU24" s="877"/>
      <c r="ILV24" s="877"/>
      <c r="ILW24" s="877"/>
      <c r="ILX24" s="877"/>
      <c r="ILY24" s="877"/>
      <c r="ILZ24" s="877"/>
      <c r="IMA24" s="877"/>
      <c r="IMB24" s="877"/>
      <c r="IMC24" s="877"/>
      <c r="IMD24" s="877"/>
      <c r="IME24" s="877"/>
      <c r="IMF24" s="877"/>
      <c r="IMG24" s="877"/>
      <c r="IMH24" s="877"/>
      <c r="IMI24" s="877"/>
      <c r="IMJ24" s="877"/>
      <c r="IMK24" s="877"/>
      <c r="IML24" s="877"/>
      <c r="IMM24" s="877"/>
      <c r="IMN24" s="877"/>
      <c r="IMO24" s="877"/>
      <c r="IMP24" s="877"/>
      <c r="IMQ24" s="877"/>
      <c r="IMR24" s="877"/>
      <c r="IMS24" s="877"/>
      <c r="IMT24" s="877"/>
      <c r="IMU24" s="877"/>
      <c r="IMV24" s="877"/>
      <c r="IMW24" s="877"/>
      <c r="IMX24" s="877"/>
      <c r="IMY24" s="877"/>
      <c r="IMZ24" s="877"/>
      <c r="INA24" s="877"/>
      <c r="INB24" s="877"/>
      <c r="INC24" s="877"/>
      <c r="IND24" s="877"/>
      <c r="INE24" s="877"/>
      <c r="INF24" s="877"/>
      <c r="ING24" s="877"/>
      <c r="INH24" s="877"/>
      <c r="INI24" s="877"/>
      <c r="INJ24" s="877"/>
      <c r="INK24" s="877"/>
      <c r="INL24" s="877"/>
      <c r="INM24" s="877"/>
      <c r="INN24" s="877"/>
      <c r="INO24" s="877"/>
      <c r="INP24" s="877"/>
      <c r="INQ24" s="877"/>
      <c r="INR24" s="877"/>
      <c r="INS24" s="877"/>
      <c r="INT24" s="877"/>
      <c r="INU24" s="877"/>
      <c r="INV24" s="877"/>
      <c r="INW24" s="877"/>
      <c r="INX24" s="877"/>
      <c r="INY24" s="877"/>
      <c r="INZ24" s="877"/>
      <c r="IOA24" s="877"/>
      <c r="IOB24" s="877"/>
      <c r="IOC24" s="877"/>
      <c r="IOD24" s="877"/>
      <c r="IOE24" s="877"/>
      <c r="IOF24" s="877"/>
      <c r="IOG24" s="877"/>
      <c r="IOH24" s="877"/>
      <c r="IOI24" s="877"/>
      <c r="IOJ24" s="877"/>
      <c r="IOK24" s="877"/>
      <c r="IOL24" s="877"/>
      <c r="IOM24" s="877"/>
      <c r="ION24" s="877"/>
      <c r="IOO24" s="877"/>
      <c r="IOP24" s="877"/>
      <c r="IOQ24" s="877"/>
      <c r="IOR24" s="877"/>
      <c r="IOS24" s="877"/>
      <c r="IOT24" s="877"/>
      <c r="IOU24" s="877"/>
      <c r="IOV24" s="877"/>
      <c r="IOW24" s="877"/>
      <c r="IOX24" s="877"/>
      <c r="IOY24" s="877"/>
      <c r="IOZ24" s="877"/>
      <c r="IPA24" s="877"/>
      <c r="IPB24" s="877"/>
      <c r="IPC24" s="877"/>
      <c r="IPD24" s="877"/>
      <c r="IPE24" s="877"/>
      <c r="IPF24" s="877"/>
      <c r="IPG24" s="877"/>
      <c r="IPH24" s="877"/>
      <c r="IPI24" s="877"/>
      <c r="IPJ24" s="877"/>
      <c r="IPK24" s="877"/>
      <c r="IPL24" s="877"/>
      <c r="IPM24" s="877"/>
      <c r="IPN24" s="877"/>
      <c r="IPO24" s="877"/>
      <c r="IPP24" s="877"/>
      <c r="IPQ24" s="877"/>
      <c r="IPR24" s="877"/>
      <c r="IPS24" s="877"/>
      <c r="IPT24" s="877"/>
      <c r="IPU24" s="877"/>
      <c r="IPV24" s="877"/>
      <c r="IPW24" s="877"/>
      <c r="IPX24" s="877"/>
      <c r="IPY24" s="877"/>
      <c r="IPZ24" s="877"/>
      <c r="IQA24" s="877"/>
      <c r="IQB24" s="877"/>
      <c r="IQC24" s="877"/>
      <c r="IQD24" s="877"/>
      <c r="IQE24" s="877"/>
      <c r="IQF24" s="877"/>
      <c r="IQG24" s="877"/>
      <c r="IQH24" s="877"/>
      <c r="IQI24" s="877"/>
      <c r="IQJ24" s="877"/>
      <c r="IQK24" s="877"/>
      <c r="IQL24" s="877"/>
      <c r="IQM24" s="877"/>
      <c r="IQN24" s="877"/>
      <c r="IQO24" s="877"/>
      <c r="IQP24" s="877"/>
      <c r="IQQ24" s="877"/>
      <c r="IQR24" s="877"/>
      <c r="IQS24" s="877"/>
      <c r="IQT24" s="877"/>
      <c r="IQU24" s="877"/>
      <c r="IQV24" s="877"/>
      <c r="IQW24" s="877"/>
      <c r="IQX24" s="877"/>
      <c r="IQY24" s="877"/>
      <c r="IQZ24" s="877"/>
      <c r="IRA24" s="877"/>
      <c r="IRB24" s="877"/>
      <c r="IRC24" s="877"/>
      <c r="IRD24" s="877"/>
      <c r="IRE24" s="877"/>
      <c r="IRF24" s="877"/>
      <c r="IRG24" s="877"/>
      <c r="IRH24" s="877"/>
      <c r="IRI24" s="877"/>
      <c r="IRJ24" s="877"/>
      <c r="IRK24" s="877"/>
      <c r="IRL24" s="877"/>
      <c r="IRM24" s="877"/>
      <c r="IRN24" s="877"/>
      <c r="IRO24" s="877"/>
      <c r="IRP24" s="877"/>
      <c r="IRQ24" s="877"/>
      <c r="IRR24" s="877"/>
      <c r="IRS24" s="877"/>
      <c r="IRT24" s="877"/>
      <c r="IRU24" s="877"/>
      <c r="IRV24" s="877"/>
      <c r="IRW24" s="877"/>
      <c r="IRX24" s="877"/>
      <c r="IRY24" s="877"/>
      <c r="IRZ24" s="877"/>
      <c r="ISA24" s="877"/>
      <c r="ISB24" s="877"/>
      <c r="ISC24" s="877"/>
      <c r="ISD24" s="877"/>
      <c r="ISE24" s="877"/>
      <c r="ISF24" s="877"/>
      <c r="ISG24" s="877"/>
      <c r="ISH24" s="877"/>
      <c r="ISI24" s="877"/>
      <c r="ISJ24" s="877"/>
      <c r="ISK24" s="877"/>
      <c r="ISL24" s="877"/>
      <c r="ISM24" s="877"/>
      <c r="ISN24" s="877"/>
      <c r="ISO24" s="877"/>
      <c r="ISP24" s="877"/>
      <c r="ISQ24" s="877"/>
      <c r="ISR24" s="877"/>
      <c r="ISS24" s="877"/>
      <c r="IST24" s="877"/>
      <c r="ISU24" s="877"/>
      <c r="ISV24" s="877"/>
      <c r="ISW24" s="877"/>
      <c r="ISX24" s="877"/>
      <c r="ISY24" s="877"/>
      <c r="ISZ24" s="877"/>
      <c r="ITA24" s="877"/>
      <c r="ITB24" s="877"/>
      <c r="ITC24" s="877"/>
      <c r="ITD24" s="877"/>
      <c r="ITE24" s="877"/>
      <c r="ITF24" s="877"/>
      <c r="ITG24" s="877"/>
      <c r="ITH24" s="877"/>
      <c r="ITI24" s="877"/>
      <c r="ITJ24" s="877"/>
      <c r="ITK24" s="877"/>
      <c r="ITL24" s="877"/>
      <c r="ITM24" s="877"/>
      <c r="ITN24" s="877"/>
      <c r="ITO24" s="877"/>
      <c r="ITP24" s="877"/>
      <c r="ITQ24" s="877"/>
      <c r="ITR24" s="877"/>
      <c r="ITS24" s="877"/>
      <c r="ITT24" s="877"/>
      <c r="ITU24" s="877"/>
      <c r="ITV24" s="877"/>
      <c r="ITW24" s="877"/>
      <c r="ITX24" s="877"/>
      <c r="ITY24" s="877"/>
      <c r="ITZ24" s="877"/>
      <c r="IUA24" s="877"/>
      <c r="IUB24" s="877"/>
      <c r="IUC24" s="877"/>
      <c r="IUD24" s="877"/>
      <c r="IUE24" s="877"/>
      <c r="IUF24" s="877"/>
      <c r="IUG24" s="877"/>
      <c r="IUH24" s="877"/>
      <c r="IUI24" s="877"/>
      <c r="IUJ24" s="877"/>
      <c r="IUK24" s="877"/>
      <c r="IUL24" s="877"/>
      <c r="IUM24" s="877"/>
      <c r="IUN24" s="877"/>
      <c r="IUO24" s="877"/>
      <c r="IUP24" s="877"/>
      <c r="IUQ24" s="877"/>
      <c r="IUR24" s="877"/>
      <c r="IUS24" s="877"/>
      <c r="IUT24" s="877"/>
      <c r="IUU24" s="877"/>
      <c r="IUV24" s="877"/>
      <c r="IUW24" s="877"/>
      <c r="IUX24" s="877"/>
      <c r="IUY24" s="877"/>
      <c r="IUZ24" s="877"/>
      <c r="IVA24" s="877"/>
      <c r="IVB24" s="877"/>
      <c r="IVC24" s="877"/>
      <c r="IVD24" s="877"/>
      <c r="IVE24" s="877"/>
      <c r="IVF24" s="877"/>
      <c r="IVG24" s="877"/>
      <c r="IVH24" s="877"/>
      <c r="IVI24" s="877"/>
      <c r="IVJ24" s="877"/>
      <c r="IVK24" s="877"/>
      <c r="IVL24" s="877"/>
      <c r="IVM24" s="877"/>
      <c r="IVN24" s="877"/>
      <c r="IVO24" s="877"/>
      <c r="IVP24" s="877"/>
      <c r="IVQ24" s="877"/>
      <c r="IVR24" s="877"/>
      <c r="IVS24" s="877"/>
      <c r="IVT24" s="877"/>
      <c r="IVU24" s="877"/>
      <c r="IVV24" s="877"/>
      <c r="IVW24" s="877"/>
      <c r="IVX24" s="877"/>
      <c r="IVY24" s="877"/>
      <c r="IVZ24" s="877"/>
      <c r="IWA24" s="877"/>
      <c r="IWB24" s="877"/>
      <c r="IWC24" s="877"/>
      <c r="IWD24" s="877"/>
      <c r="IWE24" s="877"/>
      <c r="IWF24" s="877"/>
      <c r="IWG24" s="877"/>
      <c r="IWH24" s="877"/>
      <c r="IWI24" s="877"/>
      <c r="IWJ24" s="877"/>
      <c r="IWK24" s="877"/>
      <c r="IWL24" s="877"/>
      <c r="IWM24" s="877"/>
      <c r="IWN24" s="877"/>
      <c r="IWO24" s="877"/>
      <c r="IWP24" s="877"/>
      <c r="IWQ24" s="877"/>
      <c r="IWR24" s="877"/>
      <c r="IWS24" s="877"/>
      <c r="IWT24" s="877"/>
      <c r="IWU24" s="877"/>
      <c r="IWV24" s="877"/>
      <c r="IWW24" s="877"/>
      <c r="IWX24" s="877"/>
      <c r="IWY24" s="877"/>
      <c r="IWZ24" s="877"/>
      <c r="IXA24" s="877"/>
      <c r="IXB24" s="877"/>
      <c r="IXC24" s="877"/>
      <c r="IXD24" s="877"/>
      <c r="IXE24" s="877"/>
      <c r="IXF24" s="877"/>
      <c r="IXG24" s="877"/>
      <c r="IXH24" s="877"/>
      <c r="IXI24" s="877"/>
      <c r="IXJ24" s="877"/>
      <c r="IXK24" s="877"/>
      <c r="IXL24" s="877"/>
      <c r="IXM24" s="877"/>
      <c r="IXN24" s="877"/>
      <c r="IXO24" s="877"/>
      <c r="IXP24" s="877"/>
      <c r="IXQ24" s="877"/>
      <c r="IXR24" s="877"/>
      <c r="IXS24" s="877"/>
      <c r="IXT24" s="877"/>
      <c r="IXU24" s="877"/>
      <c r="IXV24" s="877"/>
      <c r="IXW24" s="877"/>
      <c r="IXX24" s="877"/>
      <c r="IXY24" s="877"/>
      <c r="IXZ24" s="877"/>
      <c r="IYA24" s="877"/>
      <c r="IYB24" s="877"/>
      <c r="IYC24" s="877"/>
      <c r="IYD24" s="877"/>
      <c r="IYE24" s="877"/>
      <c r="IYF24" s="877"/>
      <c r="IYG24" s="877"/>
      <c r="IYH24" s="877"/>
      <c r="IYI24" s="877"/>
      <c r="IYJ24" s="877"/>
      <c r="IYK24" s="877"/>
      <c r="IYL24" s="877"/>
      <c r="IYM24" s="877"/>
      <c r="IYN24" s="877"/>
      <c r="IYO24" s="877"/>
      <c r="IYP24" s="877"/>
      <c r="IYQ24" s="877"/>
      <c r="IYR24" s="877"/>
      <c r="IYS24" s="877"/>
      <c r="IYT24" s="877"/>
      <c r="IYU24" s="877"/>
      <c r="IYV24" s="877"/>
      <c r="IYW24" s="877"/>
      <c r="IYX24" s="877"/>
      <c r="IYY24" s="877"/>
      <c r="IYZ24" s="877"/>
      <c r="IZA24" s="877"/>
      <c r="IZB24" s="877"/>
      <c r="IZC24" s="877"/>
      <c r="IZD24" s="877"/>
      <c r="IZE24" s="877"/>
      <c r="IZF24" s="877"/>
      <c r="IZG24" s="877"/>
      <c r="IZH24" s="877"/>
      <c r="IZI24" s="877"/>
      <c r="IZJ24" s="877"/>
      <c r="IZK24" s="877"/>
      <c r="IZL24" s="877"/>
      <c r="IZM24" s="877"/>
      <c r="IZN24" s="877"/>
      <c r="IZO24" s="877"/>
      <c r="IZP24" s="877"/>
      <c r="IZQ24" s="877"/>
      <c r="IZR24" s="877"/>
      <c r="IZS24" s="877"/>
      <c r="IZT24" s="877"/>
      <c r="IZU24" s="877"/>
      <c r="IZV24" s="877"/>
      <c r="IZW24" s="877"/>
      <c r="IZX24" s="877"/>
      <c r="IZY24" s="877"/>
      <c r="IZZ24" s="877"/>
      <c r="JAA24" s="877"/>
      <c r="JAB24" s="877"/>
      <c r="JAC24" s="877"/>
      <c r="JAD24" s="877"/>
      <c r="JAE24" s="877"/>
      <c r="JAF24" s="877"/>
      <c r="JAG24" s="877"/>
      <c r="JAH24" s="877"/>
      <c r="JAI24" s="877"/>
      <c r="JAJ24" s="877"/>
      <c r="JAK24" s="877"/>
      <c r="JAL24" s="877"/>
      <c r="JAM24" s="877"/>
      <c r="JAN24" s="877"/>
      <c r="JAO24" s="877"/>
      <c r="JAP24" s="877"/>
      <c r="JAQ24" s="877"/>
      <c r="JAR24" s="877"/>
      <c r="JAS24" s="877"/>
      <c r="JAT24" s="877"/>
      <c r="JAU24" s="877"/>
      <c r="JAV24" s="877"/>
      <c r="JAW24" s="877"/>
      <c r="JAX24" s="877"/>
      <c r="JAY24" s="877"/>
      <c r="JAZ24" s="877"/>
      <c r="JBA24" s="877"/>
      <c r="JBB24" s="877"/>
      <c r="JBC24" s="877"/>
      <c r="JBD24" s="877"/>
      <c r="JBE24" s="877"/>
      <c r="JBF24" s="877"/>
      <c r="JBG24" s="877"/>
      <c r="JBH24" s="877"/>
      <c r="JBI24" s="877"/>
      <c r="JBJ24" s="877"/>
      <c r="JBK24" s="877"/>
      <c r="JBL24" s="877"/>
      <c r="JBM24" s="877"/>
      <c r="JBN24" s="877"/>
      <c r="JBO24" s="877"/>
      <c r="JBP24" s="877"/>
      <c r="JBQ24" s="877"/>
      <c r="JBR24" s="877"/>
      <c r="JBS24" s="877"/>
      <c r="JBT24" s="877"/>
      <c r="JBU24" s="877"/>
      <c r="JBV24" s="877"/>
      <c r="JBW24" s="877"/>
      <c r="JBX24" s="877"/>
      <c r="JBY24" s="877"/>
      <c r="JBZ24" s="877"/>
      <c r="JCA24" s="877"/>
      <c r="JCB24" s="877"/>
      <c r="JCC24" s="877"/>
      <c r="JCD24" s="877"/>
      <c r="JCE24" s="877"/>
      <c r="JCF24" s="877"/>
      <c r="JCG24" s="877"/>
      <c r="JCH24" s="877"/>
      <c r="JCI24" s="877"/>
      <c r="JCJ24" s="877"/>
      <c r="JCK24" s="877"/>
      <c r="JCL24" s="877"/>
      <c r="JCM24" s="877"/>
      <c r="JCN24" s="877"/>
      <c r="JCO24" s="877"/>
      <c r="JCP24" s="877"/>
      <c r="JCQ24" s="877"/>
      <c r="JCR24" s="877"/>
      <c r="JCS24" s="877"/>
      <c r="JCT24" s="877"/>
      <c r="JCU24" s="877"/>
      <c r="JCV24" s="877"/>
      <c r="JCW24" s="877"/>
      <c r="JCX24" s="877"/>
      <c r="JCY24" s="877"/>
      <c r="JCZ24" s="877"/>
      <c r="JDA24" s="877"/>
      <c r="JDB24" s="877"/>
      <c r="JDC24" s="877"/>
      <c r="JDD24" s="877"/>
      <c r="JDE24" s="877"/>
      <c r="JDF24" s="877"/>
      <c r="JDG24" s="877"/>
      <c r="JDH24" s="877"/>
      <c r="JDI24" s="877"/>
      <c r="JDJ24" s="877"/>
      <c r="JDK24" s="877"/>
      <c r="JDL24" s="877"/>
      <c r="JDM24" s="877"/>
      <c r="JDN24" s="877"/>
      <c r="JDO24" s="877"/>
      <c r="JDP24" s="877"/>
      <c r="JDQ24" s="877"/>
      <c r="JDR24" s="877"/>
      <c r="JDS24" s="877"/>
      <c r="JDT24" s="877"/>
      <c r="JDU24" s="877"/>
      <c r="JDV24" s="877"/>
      <c r="JDW24" s="877"/>
      <c r="JDX24" s="877"/>
      <c r="JDY24" s="877"/>
      <c r="JDZ24" s="877"/>
      <c r="JEA24" s="877"/>
      <c r="JEB24" s="877"/>
      <c r="JEC24" s="877"/>
      <c r="JED24" s="877"/>
      <c r="JEE24" s="877"/>
      <c r="JEF24" s="877"/>
      <c r="JEG24" s="877"/>
      <c r="JEH24" s="877"/>
      <c r="JEI24" s="877"/>
      <c r="JEJ24" s="877"/>
      <c r="JEK24" s="877"/>
      <c r="JEL24" s="877"/>
      <c r="JEM24" s="877"/>
      <c r="JEN24" s="877"/>
      <c r="JEO24" s="877"/>
      <c r="JEP24" s="877"/>
      <c r="JEQ24" s="877"/>
      <c r="JER24" s="877"/>
      <c r="JES24" s="877"/>
      <c r="JET24" s="877"/>
      <c r="JEU24" s="877"/>
      <c r="JEV24" s="877"/>
      <c r="JEW24" s="877"/>
      <c r="JEX24" s="877"/>
      <c r="JEY24" s="877"/>
      <c r="JEZ24" s="877"/>
      <c r="JFA24" s="877"/>
      <c r="JFB24" s="877"/>
      <c r="JFC24" s="877"/>
      <c r="JFD24" s="877"/>
      <c r="JFE24" s="877"/>
      <c r="JFF24" s="877"/>
      <c r="JFG24" s="877"/>
      <c r="JFH24" s="877"/>
      <c r="JFI24" s="877"/>
      <c r="JFJ24" s="877"/>
      <c r="JFK24" s="877"/>
      <c r="JFL24" s="877"/>
      <c r="JFM24" s="877"/>
      <c r="JFN24" s="877"/>
      <c r="JFO24" s="877"/>
      <c r="JFP24" s="877"/>
      <c r="JFQ24" s="877"/>
      <c r="JFR24" s="877"/>
      <c r="JFS24" s="877"/>
      <c r="JFT24" s="877"/>
      <c r="JFU24" s="877"/>
      <c r="JFV24" s="877"/>
      <c r="JFW24" s="877"/>
      <c r="JFX24" s="877"/>
      <c r="JFY24" s="877"/>
      <c r="JFZ24" s="877"/>
      <c r="JGA24" s="877"/>
      <c r="JGB24" s="877"/>
      <c r="JGC24" s="877"/>
      <c r="JGD24" s="877"/>
      <c r="JGE24" s="877"/>
      <c r="JGF24" s="877"/>
      <c r="JGG24" s="877"/>
      <c r="JGH24" s="877"/>
      <c r="JGI24" s="877"/>
      <c r="JGJ24" s="877"/>
      <c r="JGK24" s="877"/>
      <c r="JGL24" s="877"/>
      <c r="JGM24" s="877"/>
      <c r="JGN24" s="877"/>
      <c r="JGO24" s="877"/>
      <c r="JGP24" s="877"/>
      <c r="JGQ24" s="877"/>
      <c r="JGR24" s="877"/>
      <c r="JGS24" s="877"/>
      <c r="JGT24" s="877"/>
      <c r="JGU24" s="877"/>
      <c r="JGV24" s="877"/>
      <c r="JGW24" s="877"/>
      <c r="JGX24" s="877"/>
      <c r="JGY24" s="877"/>
      <c r="JGZ24" s="877"/>
      <c r="JHA24" s="877"/>
      <c r="JHB24" s="877"/>
      <c r="JHC24" s="877"/>
      <c r="JHD24" s="877"/>
      <c r="JHE24" s="877"/>
      <c r="JHF24" s="877"/>
      <c r="JHG24" s="877"/>
      <c r="JHH24" s="877"/>
      <c r="JHI24" s="877"/>
      <c r="JHJ24" s="877"/>
      <c r="JHK24" s="877"/>
      <c r="JHL24" s="877"/>
      <c r="JHM24" s="877"/>
      <c r="JHN24" s="877"/>
      <c r="JHO24" s="877"/>
      <c r="JHP24" s="877"/>
      <c r="JHQ24" s="877"/>
      <c r="JHR24" s="877"/>
      <c r="JHS24" s="877"/>
      <c r="JHT24" s="877"/>
      <c r="JHU24" s="877"/>
      <c r="JHV24" s="877"/>
      <c r="JHW24" s="877"/>
      <c r="JHX24" s="877"/>
      <c r="JHY24" s="877"/>
      <c r="JHZ24" s="877"/>
      <c r="JIA24" s="877"/>
      <c r="JIB24" s="877"/>
      <c r="JIC24" s="877"/>
      <c r="JID24" s="877"/>
      <c r="JIE24" s="877"/>
      <c r="JIF24" s="877"/>
      <c r="JIG24" s="877"/>
      <c r="JIH24" s="877"/>
      <c r="JII24" s="877"/>
      <c r="JIJ24" s="877"/>
      <c r="JIK24" s="877"/>
      <c r="JIL24" s="877"/>
      <c r="JIM24" s="877"/>
      <c r="JIN24" s="877"/>
      <c r="JIO24" s="877"/>
      <c r="JIP24" s="877"/>
      <c r="JIQ24" s="877"/>
      <c r="JIR24" s="877"/>
      <c r="JIS24" s="877"/>
      <c r="JIT24" s="877"/>
      <c r="JIU24" s="877"/>
      <c r="JIV24" s="877"/>
      <c r="JIW24" s="877"/>
      <c r="JIX24" s="877"/>
      <c r="JIY24" s="877"/>
      <c r="JIZ24" s="877"/>
      <c r="JJA24" s="877"/>
      <c r="JJB24" s="877"/>
      <c r="JJC24" s="877"/>
      <c r="JJD24" s="877"/>
      <c r="JJE24" s="877"/>
      <c r="JJF24" s="877"/>
      <c r="JJG24" s="877"/>
      <c r="JJH24" s="877"/>
      <c r="JJI24" s="877"/>
      <c r="JJJ24" s="877"/>
      <c r="JJK24" s="877"/>
      <c r="JJL24" s="877"/>
      <c r="JJM24" s="877"/>
      <c r="JJN24" s="877"/>
      <c r="JJO24" s="877"/>
      <c r="JJP24" s="877"/>
      <c r="JJQ24" s="877"/>
      <c r="JJR24" s="877"/>
      <c r="JJS24" s="877"/>
      <c r="JJT24" s="877"/>
      <c r="JJU24" s="877"/>
      <c r="JJV24" s="877"/>
      <c r="JJW24" s="877"/>
      <c r="JJX24" s="877"/>
      <c r="JJY24" s="877"/>
      <c r="JJZ24" s="877"/>
      <c r="JKA24" s="877"/>
      <c r="JKB24" s="877"/>
      <c r="JKC24" s="877"/>
      <c r="JKD24" s="877"/>
      <c r="JKE24" s="877"/>
      <c r="JKF24" s="877"/>
      <c r="JKG24" s="877"/>
      <c r="JKH24" s="877"/>
      <c r="JKI24" s="877"/>
      <c r="JKJ24" s="877"/>
      <c r="JKK24" s="877"/>
      <c r="JKL24" s="877"/>
      <c r="JKM24" s="877"/>
      <c r="JKN24" s="877"/>
      <c r="JKO24" s="877"/>
      <c r="JKP24" s="877"/>
      <c r="JKQ24" s="877"/>
      <c r="JKR24" s="877"/>
      <c r="JKS24" s="877"/>
      <c r="JKT24" s="877"/>
      <c r="JKU24" s="877"/>
      <c r="JKV24" s="877"/>
      <c r="JKW24" s="877"/>
      <c r="JKX24" s="877"/>
      <c r="JKY24" s="877"/>
      <c r="JKZ24" s="877"/>
      <c r="JLA24" s="877"/>
      <c r="JLB24" s="877"/>
      <c r="JLC24" s="877"/>
      <c r="JLD24" s="877"/>
      <c r="JLE24" s="877"/>
      <c r="JLF24" s="877"/>
      <c r="JLG24" s="877"/>
      <c r="JLH24" s="877"/>
      <c r="JLI24" s="877"/>
      <c r="JLJ24" s="877"/>
      <c r="JLK24" s="877"/>
      <c r="JLL24" s="877"/>
      <c r="JLM24" s="877"/>
      <c r="JLN24" s="877"/>
      <c r="JLO24" s="877"/>
      <c r="JLP24" s="877"/>
      <c r="JLQ24" s="877"/>
      <c r="JLR24" s="877"/>
      <c r="JLS24" s="877"/>
      <c r="JLT24" s="877"/>
      <c r="JLU24" s="877"/>
      <c r="JLV24" s="877"/>
      <c r="JLW24" s="877"/>
      <c r="JLX24" s="877"/>
      <c r="JLY24" s="877"/>
      <c r="JLZ24" s="877"/>
      <c r="JMA24" s="877"/>
      <c r="JMB24" s="877"/>
      <c r="JMC24" s="877"/>
      <c r="JMD24" s="877"/>
      <c r="JME24" s="877"/>
      <c r="JMF24" s="877"/>
      <c r="JMG24" s="877"/>
      <c r="JMH24" s="877"/>
      <c r="JMI24" s="877"/>
      <c r="JMJ24" s="877"/>
      <c r="JMK24" s="877"/>
      <c r="JML24" s="877"/>
      <c r="JMM24" s="877"/>
      <c r="JMN24" s="877"/>
      <c r="JMO24" s="877"/>
      <c r="JMP24" s="877"/>
      <c r="JMQ24" s="877"/>
      <c r="JMR24" s="877"/>
      <c r="JMS24" s="877"/>
      <c r="JMT24" s="877"/>
      <c r="JMU24" s="877"/>
      <c r="JMV24" s="877"/>
      <c r="JMW24" s="877"/>
      <c r="JMX24" s="877"/>
      <c r="JMY24" s="877"/>
      <c r="JMZ24" s="877"/>
      <c r="JNA24" s="877"/>
      <c r="JNB24" s="877"/>
      <c r="JNC24" s="877"/>
      <c r="JND24" s="877"/>
      <c r="JNE24" s="877"/>
      <c r="JNF24" s="877"/>
      <c r="JNG24" s="877"/>
      <c r="JNH24" s="877"/>
      <c r="JNI24" s="877"/>
      <c r="JNJ24" s="877"/>
      <c r="JNK24" s="877"/>
      <c r="JNL24" s="877"/>
      <c r="JNM24" s="877"/>
      <c r="JNN24" s="877"/>
      <c r="JNO24" s="877"/>
      <c r="JNP24" s="877"/>
      <c r="JNQ24" s="877"/>
      <c r="JNR24" s="877"/>
      <c r="JNS24" s="877"/>
      <c r="JNT24" s="877"/>
      <c r="JNU24" s="877"/>
      <c r="JNV24" s="877"/>
      <c r="JNW24" s="877"/>
      <c r="JNX24" s="877"/>
      <c r="JNY24" s="877"/>
      <c r="JNZ24" s="877"/>
      <c r="JOA24" s="877"/>
      <c r="JOB24" s="877"/>
      <c r="JOC24" s="877"/>
      <c r="JOD24" s="877"/>
      <c r="JOE24" s="877"/>
      <c r="JOF24" s="877"/>
      <c r="JOG24" s="877"/>
      <c r="JOH24" s="877"/>
      <c r="JOI24" s="877"/>
      <c r="JOJ24" s="877"/>
      <c r="JOK24" s="877"/>
      <c r="JOL24" s="877"/>
      <c r="JOM24" s="877"/>
      <c r="JON24" s="877"/>
      <c r="JOO24" s="877"/>
      <c r="JOP24" s="877"/>
      <c r="JOQ24" s="877"/>
      <c r="JOR24" s="877"/>
      <c r="JOS24" s="877"/>
      <c r="JOT24" s="877"/>
      <c r="JOU24" s="877"/>
      <c r="JOV24" s="877"/>
      <c r="JOW24" s="877"/>
      <c r="JOX24" s="877"/>
      <c r="JOY24" s="877"/>
      <c r="JOZ24" s="877"/>
      <c r="JPA24" s="877"/>
      <c r="JPB24" s="877"/>
      <c r="JPC24" s="877"/>
      <c r="JPD24" s="877"/>
      <c r="JPE24" s="877"/>
      <c r="JPF24" s="877"/>
      <c r="JPG24" s="877"/>
      <c r="JPH24" s="877"/>
      <c r="JPI24" s="877"/>
      <c r="JPJ24" s="877"/>
      <c r="JPK24" s="877"/>
      <c r="JPL24" s="877"/>
      <c r="JPM24" s="877"/>
      <c r="JPN24" s="877"/>
      <c r="JPO24" s="877"/>
      <c r="JPP24" s="877"/>
      <c r="JPQ24" s="877"/>
      <c r="JPR24" s="877"/>
      <c r="JPS24" s="877"/>
      <c r="JPT24" s="877"/>
      <c r="JPU24" s="877"/>
      <c r="JPV24" s="877"/>
      <c r="JPW24" s="877"/>
      <c r="JPX24" s="877"/>
      <c r="JPY24" s="877"/>
      <c r="JPZ24" s="877"/>
      <c r="JQA24" s="877"/>
      <c r="JQB24" s="877"/>
      <c r="JQC24" s="877"/>
      <c r="JQD24" s="877"/>
      <c r="JQE24" s="877"/>
      <c r="JQF24" s="877"/>
      <c r="JQG24" s="877"/>
      <c r="JQH24" s="877"/>
      <c r="JQI24" s="877"/>
      <c r="JQJ24" s="877"/>
      <c r="JQK24" s="877"/>
      <c r="JQL24" s="877"/>
      <c r="JQM24" s="877"/>
      <c r="JQN24" s="877"/>
      <c r="JQO24" s="877"/>
      <c r="JQP24" s="877"/>
      <c r="JQQ24" s="877"/>
      <c r="JQR24" s="877"/>
      <c r="JQS24" s="877"/>
      <c r="JQT24" s="877"/>
      <c r="JQU24" s="877"/>
      <c r="JQV24" s="877"/>
      <c r="JQW24" s="877"/>
      <c r="JQX24" s="877"/>
      <c r="JQY24" s="877"/>
      <c r="JQZ24" s="877"/>
      <c r="JRA24" s="877"/>
      <c r="JRB24" s="877"/>
      <c r="JRC24" s="877"/>
      <c r="JRD24" s="877"/>
      <c r="JRE24" s="877"/>
      <c r="JRF24" s="877"/>
      <c r="JRG24" s="877"/>
      <c r="JRH24" s="877"/>
      <c r="JRI24" s="877"/>
      <c r="JRJ24" s="877"/>
      <c r="JRK24" s="877"/>
      <c r="JRL24" s="877"/>
      <c r="JRM24" s="877"/>
      <c r="JRN24" s="877"/>
      <c r="JRO24" s="877"/>
      <c r="JRP24" s="877"/>
      <c r="JRQ24" s="877"/>
      <c r="JRR24" s="877"/>
      <c r="JRS24" s="877"/>
      <c r="JRT24" s="877"/>
      <c r="JRU24" s="877"/>
      <c r="JRV24" s="877"/>
      <c r="JRW24" s="877"/>
      <c r="JRX24" s="877"/>
      <c r="JRY24" s="877"/>
      <c r="JRZ24" s="877"/>
      <c r="JSA24" s="877"/>
      <c r="JSB24" s="877"/>
      <c r="JSC24" s="877"/>
      <c r="JSD24" s="877"/>
      <c r="JSE24" s="877"/>
      <c r="JSF24" s="877"/>
      <c r="JSG24" s="877"/>
      <c r="JSH24" s="877"/>
      <c r="JSI24" s="877"/>
      <c r="JSJ24" s="877"/>
      <c r="JSK24" s="877"/>
      <c r="JSL24" s="877"/>
      <c r="JSM24" s="877"/>
      <c r="JSN24" s="877"/>
      <c r="JSO24" s="877"/>
      <c r="JSP24" s="877"/>
      <c r="JSQ24" s="877"/>
      <c r="JSR24" s="877"/>
      <c r="JSS24" s="877"/>
      <c r="JST24" s="877"/>
      <c r="JSU24" s="877"/>
      <c r="JSV24" s="877"/>
      <c r="JSW24" s="877"/>
      <c r="JSX24" s="877"/>
      <c r="JSY24" s="877"/>
      <c r="JSZ24" s="877"/>
      <c r="JTA24" s="877"/>
      <c r="JTB24" s="877"/>
      <c r="JTC24" s="877"/>
      <c r="JTD24" s="877"/>
      <c r="JTE24" s="877"/>
      <c r="JTF24" s="877"/>
      <c r="JTG24" s="877"/>
      <c r="JTH24" s="877"/>
      <c r="JTI24" s="877"/>
      <c r="JTJ24" s="877"/>
      <c r="JTK24" s="877"/>
      <c r="JTL24" s="877"/>
      <c r="JTM24" s="877"/>
      <c r="JTN24" s="877"/>
      <c r="JTO24" s="877"/>
      <c r="JTP24" s="877"/>
      <c r="JTQ24" s="877"/>
      <c r="JTR24" s="877"/>
      <c r="JTS24" s="877"/>
      <c r="JTT24" s="877"/>
      <c r="JTU24" s="877"/>
      <c r="JTV24" s="877"/>
      <c r="JTW24" s="877"/>
      <c r="JTX24" s="877"/>
      <c r="JTY24" s="877"/>
      <c r="JTZ24" s="877"/>
      <c r="JUA24" s="877"/>
      <c r="JUB24" s="877"/>
      <c r="JUC24" s="877"/>
      <c r="JUD24" s="877"/>
      <c r="JUE24" s="877"/>
      <c r="JUF24" s="877"/>
      <c r="JUG24" s="877"/>
      <c r="JUH24" s="877"/>
      <c r="JUI24" s="877"/>
      <c r="JUJ24" s="877"/>
      <c r="JUK24" s="877"/>
      <c r="JUL24" s="877"/>
      <c r="JUM24" s="877"/>
      <c r="JUN24" s="877"/>
      <c r="JUO24" s="877"/>
      <c r="JUP24" s="877"/>
      <c r="JUQ24" s="877"/>
      <c r="JUR24" s="877"/>
      <c r="JUS24" s="877"/>
      <c r="JUT24" s="877"/>
      <c r="JUU24" s="877"/>
      <c r="JUV24" s="877"/>
      <c r="JUW24" s="877"/>
      <c r="JUX24" s="877"/>
      <c r="JUY24" s="877"/>
      <c r="JUZ24" s="877"/>
      <c r="JVA24" s="877"/>
      <c r="JVB24" s="877"/>
      <c r="JVC24" s="877"/>
      <c r="JVD24" s="877"/>
      <c r="JVE24" s="877"/>
      <c r="JVF24" s="877"/>
      <c r="JVG24" s="877"/>
      <c r="JVH24" s="877"/>
      <c r="JVI24" s="877"/>
      <c r="JVJ24" s="877"/>
      <c r="JVK24" s="877"/>
      <c r="JVL24" s="877"/>
      <c r="JVM24" s="877"/>
      <c r="JVN24" s="877"/>
      <c r="JVO24" s="877"/>
      <c r="JVP24" s="877"/>
      <c r="JVQ24" s="877"/>
      <c r="JVR24" s="877"/>
      <c r="JVS24" s="877"/>
      <c r="JVT24" s="877"/>
      <c r="JVU24" s="877"/>
      <c r="JVV24" s="877"/>
      <c r="JVW24" s="877"/>
      <c r="JVX24" s="877"/>
      <c r="JVY24" s="877"/>
      <c r="JVZ24" s="877"/>
      <c r="JWA24" s="877"/>
      <c r="JWB24" s="877"/>
      <c r="JWC24" s="877"/>
      <c r="JWD24" s="877"/>
      <c r="JWE24" s="877"/>
      <c r="JWF24" s="877"/>
      <c r="JWG24" s="877"/>
      <c r="JWH24" s="877"/>
      <c r="JWI24" s="877"/>
      <c r="JWJ24" s="877"/>
      <c r="JWK24" s="877"/>
      <c r="JWL24" s="877"/>
      <c r="JWM24" s="877"/>
      <c r="JWN24" s="877"/>
      <c r="JWO24" s="877"/>
      <c r="JWP24" s="877"/>
      <c r="JWQ24" s="877"/>
      <c r="JWR24" s="877"/>
      <c r="JWS24" s="877"/>
      <c r="JWT24" s="877"/>
      <c r="JWU24" s="877"/>
      <c r="JWV24" s="877"/>
      <c r="JWW24" s="877"/>
      <c r="JWX24" s="877"/>
      <c r="JWY24" s="877"/>
      <c r="JWZ24" s="877"/>
      <c r="JXA24" s="877"/>
      <c r="JXB24" s="877"/>
      <c r="JXC24" s="877"/>
      <c r="JXD24" s="877"/>
      <c r="JXE24" s="877"/>
      <c r="JXF24" s="877"/>
      <c r="JXG24" s="877"/>
      <c r="JXH24" s="877"/>
      <c r="JXI24" s="877"/>
      <c r="JXJ24" s="877"/>
      <c r="JXK24" s="877"/>
      <c r="JXL24" s="877"/>
      <c r="JXM24" s="877"/>
      <c r="JXN24" s="877"/>
      <c r="JXO24" s="877"/>
      <c r="JXP24" s="877"/>
      <c r="JXQ24" s="877"/>
      <c r="JXR24" s="877"/>
      <c r="JXS24" s="877"/>
      <c r="JXT24" s="877"/>
      <c r="JXU24" s="877"/>
      <c r="JXV24" s="877"/>
      <c r="JXW24" s="877"/>
      <c r="JXX24" s="877"/>
      <c r="JXY24" s="877"/>
      <c r="JXZ24" s="877"/>
      <c r="JYA24" s="877"/>
      <c r="JYB24" s="877"/>
      <c r="JYC24" s="877"/>
      <c r="JYD24" s="877"/>
      <c r="JYE24" s="877"/>
      <c r="JYF24" s="877"/>
      <c r="JYG24" s="877"/>
      <c r="JYH24" s="877"/>
      <c r="JYI24" s="877"/>
      <c r="JYJ24" s="877"/>
      <c r="JYK24" s="877"/>
      <c r="JYL24" s="877"/>
      <c r="JYM24" s="877"/>
      <c r="JYN24" s="877"/>
      <c r="JYO24" s="877"/>
      <c r="JYP24" s="877"/>
      <c r="JYQ24" s="877"/>
      <c r="JYR24" s="877"/>
      <c r="JYS24" s="877"/>
      <c r="JYT24" s="877"/>
      <c r="JYU24" s="877"/>
      <c r="JYV24" s="877"/>
      <c r="JYW24" s="877"/>
      <c r="JYX24" s="877"/>
      <c r="JYY24" s="877"/>
      <c r="JYZ24" s="877"/>
      <c r="JZA24" s="877"/>
      <c r="JZB24" s="877"/>
      <c r="JZC24" s="877"/>
      <c r="JZD24" s="877"/>
      <c r="JZE24" s="877"/>
      <c r="JZF24" s="877"/>
      <c r="JZG24" s="877"/>
      <c r="JZH24" s="877"/>
      <c r="JZI24" s="877"/>
      <c r="JZJ24" s="877"/>
      <c r="JZK24" s="877"/>
      <c r="JZL24" s="877"/>
      <c r="JZM24" s="877"/>
      <c r="JZN24" s="877"/>
      <c r="JZO24" s="877"/>
      <c r="JZP24" s="877"/>
      <c r="JZQ24" s="877"/>
      <c r="JZR24" s="877"/>
      <c r="JZS24" s="877"/>
      <c r="JZT24" s="877"/>
      <c r="JZU24" s="877"/>
      <c r="JZV24" s="877"/>
      <c r="JZW24" s="877"/>
      <c r="JZX24" s="877"/>
      <c r="JZY24" s="877"/>
      <c r="JZZ24" s="877"/>
      <c r="KAA24" s="877"/>
      <c r="KAB24" s="877"/>
      <c r="KAC24" s="877"/>
      <c r="KAD24" s="877"/>
      <c r="KAE24" s="877"/>
      <c r="KAF24" s="877"/>
      <c r="KAG24" s="877"/>
      <c r="KAH24" s="877"/>
      <c r="KAI24" s="877"/>
      <c r="KAJ24" s="877"/>
      <c r="KAK24" s="877"/>
      <c r="KAL24" s="877"/>
      <c r="KAM24" s="877"/>
      <c r="KAN24" s="877"/>
      <c r="KAO24" s="877"/>
      <c r="KAP24" s="877"/>
      <c r="KAQ24" s="877"/>
      <c r="KAR24" s="877"/>
      <c r="KAS24" s="877"/>
      <c r="KAT24" s="877"/>
      <c r="KAU24" s="877"/>
      <c r="KAV24" s="877"/>
      <c r="KAW24" s="877"/>
      <c r="KAX24" s="877"/>
      <c r="KAY24" s="877"/>
      <c r="KAZ24" s="877"/>
      <c r="KBA24" s="877"/>
      <c r="KBB24" s="877"/>
      <c r="KBC24" s="877"/>
      <c r="KBD24" s="877"/>
      <c r="KBE24" s="877"/>
      <c r="KBF24" s="877"/>
      <c r="KBG24" s="877"/>
      <c r="KBH24" s="877"/>
      <c r="KBI24" s="877"/>
      <c r="KBJ24" s="877"/>
      <c r="KBK24" s="877"/>
      <c r="KBL24" s="877"/>
      <c r="KBM24" s="877"/>
      <c r="KBN24" s="877"/>
      <c r="KBO24" s="877"/>
      <c r="KBP24" s="877"/>
      <c r="KBQ24" s="877"/>
      <c r="KBR24" s="877"/>
      <c r="KBS24" s="877"/>
      <c r="KBT24" s="877"/>
      <c r="KBU24" s="877"/>
      <c r="KBV24" s="877"/>
      <c r="KBW24" s="877"/>
      <c r="KBX24" s="877"/>
      <c r="KBY24" s="877"/>
      <c r="KBZ24" s="877"/>
      <c r="KCA24" s="877"/>
      <c r="KCB24" s="877"/>
      <c r="KCC24" s="877"/>
      <c r="KCD24" s="877"/>
      <c r="KCE24" s="877"/>
      <c r="KCF24" s="877"/>
      <c r="KCG24" s="877"/>
      <c r="KCH24" s="877"/>
      <c r="KCI24" s="877"/>
      <c r="KCJ24" s="877"/>
      <c r="KCK24" s="877"/>
      <c r="KCL24" s="877"/>
      <c r="KCM24" s="877"/>
      <c r="KCN24" s="877"/>
      <c r="KCO24" s="877"/>
      <c r="KCP24" s="877"/>
      <c r="KCQ24" s="877"/>
      <c r="KCR24" s="877"/>
      <c r="KCS24" s="877"/>
      <c r="KCT24" s="877"/>
      <c r="KCU24" s="877"/>
      <c r="KCV24" s="877"/>
      <c r="KCW24" s="877"/>
      <c r="KCX24" s="877"/>
      <c r="KCY24" s="877"/>
      <c r="KCZ24" s="877"/>
      <c r="KDA24" s="877"/>
      <c r="KDB24" s="877"/>
      <c r="KDC24" s="877"/>
      <c r="KDD24" s="877"/>
      <c r="KDE24" s="877"/>
      <c r="KDF24" s="877"/>
      <c r="KDG24" s="877"/>
      <c r="KDH24" s="877"/>
      <c r="KDI24" s="877"/>
      <c r="KDJ24" s="877"/>
      <c r="KDK24" s="877"/>
      <c r="KDL24" s="877"/>
      <c r="KDM24" s="877"/>
      <c r="KDN24" s="877"/>
      <c r="KDO24" s="877"/>
      <c r="KDP24" s="877"/>
      <c r="KDQ24" s="877"/>
      <c r="KDR24" s="877"/>
      <c r="KDS24" s="877"/>
      <c r="KDT24" s="877"/>
      <c r="KDU24" s="877"/>
      <c r="KDV24" s="877"/>
      <c r="KDW24" s="877"/>
      <c r="KDX24" s="877"/>
      <c r="KDY24" s="877"/>
      <c r="KDZ24" s="877"/>
      <c r="KEA24" s="877"/>
      <c r="KEB24" s="877"/>
      <c r="KEC24" s="877"/>
      <c r="KED24" s="877"/>
      <c r="KEE24" s="877"/>
      <c r="KEF24" s="877"/>
      <c r="KEG24" s="877"/>
      <c r="KEH24" s="877"/>
      <c r="KEI24" s="877"/>
      <c r="KEJ24" s="877"/>
      <c r="KEK24" s="877"/>
      <c r="KEL24" s="877"/>
      <c r="KEM24" s="877"/>
      <c r="KEN24" s="877"/>
      <c r="KEO24" s="877"/>
      <c r="KEP24" s="877"/>
      <c r="KEQ24" s="877"/>
      <c r="KER24" s="877"/>
      <c r="KES24" s="877"/>
      <c r="KET24" s="877"/>
      <c r="KEU24" s="877"/>
      <c r="KEV24" s="877"/>
      <c r="KEW24" s="877"/>
      <c r="KEX24" s="877"/>
      <c r="KEY24" s="877"/>
      <c r="KEZ24" s="877"/>
      <c r="KFA24" s="877"/>
      <c r="KFB24" s="877"/>
      <c r="KFC24" s="877"/>
      <c r="KFD24" s="877"/>
      <c r="KFE24" s="877"/>
      <c r="KFF24" s="877"/>
      <c r="KFG24" s="877"/>
      <c r="KFH24" s="877"/>
      <c r="KFI24" s="877"/>
      <c r="KFJ24" s="877"/>
      <c r="KFK24" s="877"/>
      <c r="KFL24" s="877"/>
      <c r="KFM24" s="877"/>
      <c r="KFN24" s="877"/>
      <c r="KFO24" s="877"/>
      <c r="KFP24" s="877"/>
      <c r="KFQ24" s="877"/>
      <c r="KFR24" s="877"/>
      <c r="KFS24" s="877"/>
      <c r="KFT24" s="877"/>
      <c r="KFU24" s="877"/>
      <c r="KFV24" s="877"/>
      <c r="KFW24" s="877"/>
      <c r="KFX24" s="877"/>
      <c r="KFY24" s="877"/>
      <c r="KFZ24" s="877"/>
      <c r="KGA24" s="877"/>
      <c r="KGB24" s="877"/>
      <c r="KGC24" s="877"/>
      <c r="KGD24" s="877"/>
      <c r="KGE24" s="877"/>
      <c r="KGF24" s="877"/>
      <c r="KGG24" s="877"/>
      <c r="KGH24" s="877"/>
      <c r="KGI24" s="877"/>
      <c r="KGJ24" s="877"/>
      <c r="KGK24" s="877"/>
      <c r="KGL24" s="877"/>
      <c r="KGM24" s="877"/>
      <c r="KGN24" s="877"/>
      <c r="KGO24" s="877"/>
      <c r="KGP24" s="877"/>
      <c r="KGQ24" s="877"/>
      <c r="KGR24" s="877"/>
      <c r="KGS24" s="877"/>
      <c r="KGT24" s="877"/>
      <c r="KGU24" s="877"/>
      <c r="KGV24" s="877"/>
      <c r="KGW24" s="877"/>
      <c r="KGX24" s="877"/>
      <c r="KGY24" s="877"/>
      <c r="KGZ24" s="877"/>
      <c r="KHA24" s="877"/>
      <c r="KHB24" s="877"/>
      <c r="KHC24" s="877"/>
      <c r="KHD24" s="877"/>
      <c r="KHE24" s="877"/>
      <c r="KHF24" s="877"/>
      <c r="KHG24" s="877"/>
      <c r="KHH24" s="877"/>
      <c r="KHI24" s="877"/>
      <c r="KHJ24" s="877"/>
      <c r="KHK24" s="877"/>
      <c r="KHL24" s="877"/>
      <c r="KHM24" s="877"/>
      <c r="KHN24" s="877"/>
      <c r="KHO24" s="877"/>
      <c r="KHP24" s="877"/>
      <c r="KHQ24" s="877"/>
      <c r="KHR24" s="877"/>
      <c r="KHS24" s="877"/>
      <c r="KHT24" s="877"/>
      <c r="KHU24" s="877"/>
      <c r="KHV24" s="877"/>
      <c r="KHW24" s="877"/>
      <c r="KHX24" s="877"/>
      <c r="KHY24" s="877"/>
      <c r="KHZ24" s="877"/>
      <c r="KIA24" s="877"/>
      <c r="KIB24" s="877"/>
      <c r="KIC24" s="877"/>
      <c r="KID24" s="877"/>
      <c r="KIE24" s="877"/>
      <c r="KIF24" s="877"/>
      <c r="KIG24" s="877"/>
      <c r="KIH24" s="877"/>
      <c r="KII24" s="877"/>
      <c r="KIJ24" s="877"/>
      <c r="KIK24" s="877"/>
      <c r="KIL24" s="877"/>
      <c r="KIM24" s="877"/>
      <c r="KIN24" s="877"/>
      <c r="KIO24" s="877"/>
      <c r="KIP24" s="877"/>
      <c r="KIQ24" s="877"/>
      <c r="KIR24" s="877"/>
      <c r="KIS24" s="877"/>
      <c r="KIT24" s="877"/>
      <c r="KIU24" s="877"/>
      <c r="KIV24" s="877"/>
      <c r="KIW24" s="877"/>
      <c r="KIX24" s="877"/>
      <c r="KIY24" s="877"/>
      <c r="KIZ24" s="877"/>
      <c r="KJA24" s="877"/>
      <c r="KJB24" s="877"/>
      <c r="KJC24" s="877"/>
      <c r="KJD24" s="877"/>
      <c r="KJE24" s="877"/>
      <c r="KJF24" s="877"/>
      <c r="KJG24" s="877"/>
      <c r="KJH24" s="877"/>
      <c r="KJI24" s="877"/>
      <c r="KJJ24" s="877"/>
      <c r="KJK24" s="877"/>
      <c r="KJL24" s="877"/>
      <c r="KJM24" s="877"/>
      <c r="KJN24" s="877"/>
      <c r="KJO24" s="877"/>
      <c r="KJP24" s="877"/>
      <c r="KJQ24" s="877"/>
      <c r="KJR24" s="877"/>
      <c r="KJS24" s="877"/>
      <c r="KJT24" s="877"/>
      <c r="KJU24" s="877"/>
      <c r="KJV24" s="877"/>
      <c r="KJW24" s="877"/>
      <c r="KJX24" s="877"/>
      <c r="KJY24" s="877"/>
      <c r="KJZ24" s="877"/>
      <c r="KKA24" s="877"/>
      <c r="KKB24" s="877"/>
      <c r="KKC24" s="877"/>
      <c r="KKD24" s="877"/>
      <c r="KKE24" s="877"/>
      <c r="KKF24" s="877"/>
      <c r="KKG24" s="877"/>
      <c r="KKH24" s="877"/>
      <c r="KKI24" s="877"/>
      <c r="KKJ24" s="877"/>
      <c r="KKK24" s="877"/>
      <c r="KKL24" s="877"/>
      <c r="KKM24" s="877"/>
      <c r="KKN24" s="877"/>
      <c r="KKO24" s="877"/>
      <c r="KKP24" s="877"/>
      <c r="KKQ24" s="877"/>
      <c r="KKR24" s="877"/>
      <c r="KKS24" s="877"/>
      <c r="KKT24" s="877"/>
      <c r="KKU24" s="877"/>
      <c r="KKV24" s="877"/>
      <c r="KKW24" s="877"/>
      <c r="KKX24" s="877"/>
      <c r="KKY24" s="877"/>
      <c r="KKZ24" s="877"/>
      <c r="KLA24" s="877"/>
      <c r="KLB24" s="877"/>
      <c r="KLC24" s="877"/>
      <c r="KLD24" s="877"/>
      <c r="KLE24" s="877"/>
      <c r="KLF24" s="877"/>
      <c r="KLG24" s="877"/>
      <c r="KLH24" s="877"/>
      <c r="KLI24" s="877"/>
      <c r="KLJ24" s="877"/>
      <c r="KLK24" s="877"/>
      <c r="KLL24" s="877"/>
      <c r="KLM24" s="877"/>
      <c r="KLN24" s="877"/>
      <c r="KLO24" s="877"/>
      <c r="KLP24" s="877"/>
      <c r="KLQ24" s="877"/>
      <c r="KLR24" s="877"/>
      <c r="KLS24" s="877"/>
      <c r="KLT24" s="877"/>
      <c r="KLU24" s="877"/>
      <c r="KLV24" s="877"/>
      <c r="KLW24" s="877"/>
      <c r="KLX24" s="877"/>
      <c r="KLY24" s="877"/>
      <c r="KLZ24" s="877"/>
      <c r="KMA24" s="877"/>
      <c r="KMB24" s="877"/>
      <c r="KMC24" s="877"/>
      <c r="KMD24" s="877"/>
      <c r="KME24" s="877"/>
      <c r="KMF24" s="877"/>
      <c r="KMG24" s="877"/>
      <c r="KMH24" s="877"/>
      <c r="KMI24" s="877"/>
      <c r="KMJ24" s="877"/>
      <c r="KMK24" s="877"/>
      <c r="KML24" s="877"/>
      <c r="KMM24" s="877"/>
      <c r="KMN24" s="877"/>
      <c r="KMO24" s="877"/>
      <c r="KMP24" s="877"/>
      <c r="KMQ24" s="877"/>
      <c r="KMR24" s="877"/>
      <c r="KMS24" s="877"/>
      <c r="KMT24" s="877"/>
      <c r="KMU24" s="877"/>
      <c r="KMV24" s="877"/>
      <c r="KMW24" s="877"/>
      <c r="KMX24" s="877"/>
      <c r="KMY24" s="877"/>
      <c r="KMZ24" s="877"/>
      <c r="KNA24" s="877"/>
      <c r="KNB24" s="877"/>
      <c r="KNC24" s="877"/>
      <c r="KND24" s="877"/>
      <c r="KNE24" s="877"/>
      <c r="KNF24" s="877"/>
      <c r="KNG24" s="877"/>
      <c r="KNH24" s="877"/>
      <c r="KNI24" s="877"/>
      <c r="KNJ24" s="877"/>
      <c r="KNK24" s="877"/>
      <c r="KNL24" s="877"/>
      <c r="KNM24" s="877"/>
      <c r="KNN24" s="877"/>
      <c r="KNO24" s="877"/>
      <c r="KNP24" s="877"/>
      <c r="KNQ24" s="877"/>
      <c r="KNR24" s="877"/>
      <c r="KNS24" s="877"/>
      <c r="KNT24" s="877"/>
      <c r="KNU24" s="877"/>
      <c r="KNV24" s="877"/>
      <c r="KNW24" s="877"/>
      <c r="KNX24" s="877"/>
      <c r="KNY24" s="877"/>
      <c r="KNZ24" s="877"/>
      <c r="KOA24" s="877"/>
      <c r="KOB24" s="877"/>
      <c r="KOC24" s="877"/>
      <c r="KOD24" s="877"/>
      <c r="KOE24" s="877"/>
      <c r="KOF24" s="877"/>
      <c r="KOG24" s="877"/>
      <c r="KOH24" s="877"/>
      <c r="KOI24" s="877"/>
      <c r="KOJ24" s="877"/>
      <c r="KOK24" s="877"/>
      <c r="KOL24" s="877"/>
      <c r="KOM24" s="877"/>
      <c r="KON24" s="877"/>
      <c r="KOO24" s="877"/>
      <c r="KOP24" s="877"/>
      <c r="KOQ24" s="877"/>
      <c r="KOR24" s="877"/>
      <c r="KOS24" s="877"/>
      <c r="KOT24" s="877"/>
      <c r="KOU24" s="877"/>
      <c r="KOV24" s="877"/>
      <c r="KOW24" s="877"/>
      <c r="KOX24" s="877"/>
      <c r="KOY24" s="877"/>
      <c r="KOZ24" s="877"/>
      <c r="KPA24" s="877"/>
      <c r="KPB24" s="877"/>
      <c r="KPC24" s="877"/>
      <c r="KPD24" s="877"/>
      <c r="KPE24" s="877"/>
      <c r="KPF24" s="877"/>
      <c r="KPG24" s="877"/>
      <c r="KPH24" s="877"/>
      <c r="KPI24" s="877"/>
      <c r="KPJ24" s="877"/>
      <c r="KPK24" s="877"/>
      <c r="KPL24" s="877"/>
      <c r="KPM24" s="877"/>
      <c r="KPN24" s="877"/>
      <c r="KPO24" s="877"/>
      <c r="KPP24" s="877"/>
      <c r="KPQ24" s="877"/>
      <c r="KPR24" s="877"/>
      <c r="KPS24" s="877"/>
      <c r="KPT24" s="877"/>
      <c r="KPU24" s="877"/>
      <c r="KPV24" s="877"/>
      <c r="KPW24" s="877"/>
      <c r="KPX24" s="877"/>
      <c r="KPY24" s="877"/>
      <c r="KPZ24" s="877"/>
      <c r="KQA24" s="877"/>
      <c r="KQB24" s="877"/>
      <c r="KQC24" s="877"/>
      <c r="KQD24" s="877"/>
      <c r="KQE24" s="877"/>
      <c r="KQF24" s="877"/>
      <c r="KQG24" s="877"/>
      <c r="KQH24" s="877"/>
      <c r="KQI24" s="877"/>
      <c r="KQJ24" s="877"/>
      <c r="KQK24" s="877"/>
      <c r="KQL24" s="877"/>
      <c r="KQM24" s="877"/>
      <c r="KQN24" s="877"/>
      <c r="KQO24" s="877"/>
      <c r="KQP24" s="877"/>
      <c r="KQQ24" s="877"/>
      <c r="KQR24" s="877"/>
      <c r="KQS24" s="877"/>
      <c r="KQT24" s="877"/>
      <c r="KQU24" s="877"/>
      <c r="KQV24" s="877"/>
      <c r="KQW24" s="877"/>
      <c r="KQX24" s="877"/>
      <c r="KQY24" s="877"/>
      <c r="KQZ24" s="877"/>
      <c r="KRA24" s="877"/>
      <c r="KRB24" s="877"/>
      <c r="KRC24" s="877"/>
      <c r="KRD24" s="877"/>
      <c r="KRE24" s="877"/>
      <c r="KRF24" s="877"/>
      <c r="KRG24" s="877"/>
      <c r="KRH24" s="877"/>
      <c r="KRI24" s="877"/>
      <c r="KRJ24" s="877"/>
      <c r="KRK24" s="877"/>
      <c r="KRL24" s="877"/>
      <c r="KRM24" s="877"/>
      <c r="KRN24" s="877"/>
      <c r="KRO24" s="877"/>
      <c r="KRP24" s="877"/>
      <c r="KRQ24" s="877"/>
      <c r="KRR24" s="877"/>
      <c r="KRS24" s="877"/>
      <c r="KRT24" s="877"/>
      <c r="KRU24" s="877"/>
      <c r="KRV24" s="877"/>
      <c r="KRW24" s="877"/>
      <c r="KRX24" s="877"/>
      <c r="KRY24" s="877"/>
      <c r="KRZ24" s="877"/>
      <c r="KSA24" s="877"/>
      <c r="KSB24" s="877"/>
      <c r="KSC24" s="877"/>
      <c r="KSD24" s="877"/>
      <c r="KSE24" s="877"/>
      <c r="KSF24" s="877"/>
      <c r="KSG24" s="877"/>
      <c r="KSH24" s="877"/>
      <c r="KSI24" s="877"/>
      <c r="KSJ24" s="877"/>
      <c r="KSK24" s="877"/>
      <c r="KSL24" s="877"/>
      <c r="KSM24" s="877"/>
      <c r="KSN24" s="877"/>
      <c r="KSO24" s="877"/>
      <c r="KSP24" s="877"/>
      <c r="KSQ24" s="877"/>
      <c r="KSR24" s="877"/>
      <c r="KSS24" s="877"/>
      <c r="KST24" s="877"/>
      <c r="KSU24" s="877"/>
      <c r="KSV24" s="877"/>
      <c r="KSW24" s="877"/>
      <c r="KSX24" s="877"/>
      <c r="KSY24" s="877"/>
      <c r="KSZ24" s="877"/>
      <c r="KTA24" s="877"/>
      <c r="KTB24" s="877"/>
      <c r="KTC24" s="877"/>
      <c r="KTD24" s="877"/>
      <c r="KTE24" s="877"/>
      <c r="KTF24" s="877"/>
      <c r="KTG24" s="877"/>
      <c r="KTH24" s="877"/>
      <c r="KTI24" s="877"/>
      <c r="KTJ24" s="877"/>
      <c r="KTK24" s="877"/>
      <c r="KTL24" s="877"/>
      <c r="KTM24" s="877"/>
      <c r="KTN24" s="877"/>
      <c r="KTO24" s="877"/>
      <c r="KTP24" s="877"/>
      <c r="KTQ24" s="877"/>
      <c r="KTR24" s="877"/>
      <c r="KTS24" s="877"/>
      <c r="KTT24" s="877"/>
      <c r="KTU24" s="877"/>
      <c r="KTV24" s="877"/>
      <c r="KTW24" s="877"/>
      <c r="KTX24" s="877"/>
      <c r="KTY24" s="877"/>
      <c r="KTZ24" s="877"/>
      <c r="KUA24" s="877"/>
      <c r="KUB24" s="877"/>
      <c r="KUC24" s="877"/>
      <c r="KUD24" s="877"/>
      <c r="KUE24" s="877"/>
      <c r="KUF24" s="877"/>
      <c r="KUG24" s="877"/>
      <c r="KUH24" s="877"/>
      <c r="KUI24" s="877"/>
      <c r="KUJ24" s="877"/>
      <c r="KUK24" s="877"/>
      <c r="KUL24" s="877"/>
      <c r="KUM24" s="877"/>
      <c r="KUN24" s="877"/>
      <c r="KUO24" s="877"/>
      <c r="KUP24" s="877"/>
      <c r="KUQ24" s="877"/>
      <c r="KUR24" s="877"/>
      <c r="KUS24" s="877"/>
      <c r="KUT24" s="877"/>
      <c r="KUU24" s="877"/>
      <c r="KUV24" s="877"/>
      <c r="KUW24" s="877"/>
      <c r="KUX24" s="877"/>
      <c r="KUY24" s="877"/>
      <c r="KUZ24" s="877"/>
      <c r="KVA24" s="877"/>
      <c r="KVB24" s="877"/>
      <c r="KVC24" s="877"/>
      <c r="KVD24" s="877"/>
      <c r="KVE24" s="877"/>
      <c r="KVF24" s="877"/>
      <c r="KVG24" s="877"/>
      <c r="KVH24" s="877"/>
      <c r="KVI24" s="877"/>
      <c r="KVJ24" s="877"/>
      <c r="KVK24" s="877"/>
      <c r="KVL24" s="877"/>
      <c r="KVM24" s="877"/>
      <c r="KVN24" s="877"/>
      <c r="KVO24" s="877"/>
      <c r="KVP24" s="877"/>
      <c r="KVQ24" s="877"/>
      <c r="KVR24" s="877"/>
      <c r="KVS24" s="877"/>
      <c r="KVT24" s="877"/>
      <c r="KVU24" s="877"/>
      <c r="KVV24" s="877"/>
      <c r="KVW24" s="877"/>
      <c r="KVX24" s="877"/>
      <c r="KVY24" s="877"/>
      <c r="KVZ24" s="877"/>
      <c r="KWA24" s="877"/>
      <c r="KWB24" s="877"/>
      <c r="KWC24" s="877"/>
      <c r="KWD24" s="877"/>
      <c r="KWE24" s="877"/>
      <c r="KWF24" s="877"/>
      <c r="KWG24" s="877"/>
      <c r="KWH24" s="877"/>
      <c r="KWI24" s="877"/>
      <c r="KWJ24" s="877"/>
      <c r="KWK24" s="877"/>
      <c r="KWL24" s="877"/>
      <c r="KWM24" s="877"/>
      <c r="KWN24" s="877"/>
      <c r="KWO24" s="877"/>
      <c r="KWP24" s="877"/>
      <c r="KWQ24" s="877"/>
      <c r="KWR24" s="877"/>
      <c r="KWS24" s="877"/>
      <c r="KWT24" s="877"/>
      <c r="KWU24" s="877"/>
      <c r="KWV24" s="877"/>
      <c r="KWW24" s="877"/>
      <c r="KWX24" s="877"/>
      <c r="KWY24" s="877"/>
      <c r="KWZ24" s="877"/>
      <c r="KXA24" s="877"/>
      <c r="KXB24" s="877"/>
      <c r="KXC24" s="877"/>
      <c r="KXD24" s="877"/>
      <c r="KXE24" s="877"/>
      <c r="KXF24" s="877"/>
      <c r="KXG24" s="877"/>
      <c r="KXH24" s="877"/>
      <c r="KXI24" s="877"/>
      <c r="KXJ24" s="877"/>
      <c r="KXK24" s="877"/>
      <c r="KXL24" s="877"/>
      <c r="KXM24" s="877"/>
      <c r="KXN24" s="877"/>
      <c r="KXO24" s="877"/>
      <c r="KXP24" s="877"/>
      <c r="KXQ24" s="877"/>
      <c r="KXR24" s="877"/>
      <c r="KXS24" s="877"/>
      <c r="KXT24" s="877"/>
      <c r="KXU24" s="877"/>
      <c r="KXV24" s="877"/>
      <c r="KXW24" s="877"/>
      <c r="KXX24" s="877"/>
      <c r="KXY24" s="877"/>
      <c r="KXZ24" s="877"/>
      <c r="KYA24" s="877"/>
      <c r="KYB24" s="877"/>
      <c r="KYC24" s="877"/>
      <c r="KYD24" s="877"/>
      <c r="KYE24" s="877"/>
      <c r="KYF24" s="877"/>
      <c r="KYG24" s="877"/>
      <c r="KYH24" s="877"/>
      <c r="KYI24" s="877"/>
      <c r="KYJ24" s="877"/>
      <c r="KYK24" s="877"/>
      <c r="KYL24" s="877"/>
      <c r="KYM24" s="877"/>
      <c r="KYN24" s="877"/>
      <c r="KYO24" s="877"/>
      <c r="KYP24" s="877"/>
      <c r="KYQ24" s="877"/>
      <c r="KYR24" s="877"/>
      <c r="KYS24" s="877"/>
      <c r="KYT24" s="877"/>
      <c r="KYU24" s="877"/>
      <c r="KYV24" s="877"/>
      <c r="KYW24" s="877"/>
      <c r="KYX24" s="877"/>
      <c r="KYY24" s="877"/>
      <c r="KYZ24" s="877"/>
      <c r="KZA24" s="877"/>
      <c r="KZB24" s="877"/>
      <c r="KZC24" s="877"/>
      <c r="KZD24" s="877"/>
      <c r="KZE24" s="877"/>
      <c r="KZF24" s="877"/>
      <c r="KZG24" s="877"/>
      <c r="KZH24" s="877"/>
      <c r="KZI24" s="877"/>
      <c r="KZJ24" s="877"/>
      <c r="KZK24" s="877"/>
      <c r="KZL24" s="877"/>
      <c r="KZM24" s="877"/>
      <c r="KZN24" s="877"/>
      <c r="KZO24" s="877"/>
      <c r="KZP24" s="877"/>
      <c r="KZQ24" s="877"/>
      <c r="KZR24" s="877"/>
      <c r="KZS24" s="877"/>
      <c r="KZT24" s="877"/>
      <c r="KZU24" s="877"/>
      <c r="KZV24" s="877"/>
      <c r="KZW24" s="877"/>
      <c r="KZX24" s="877"/>
      <c r="KZY24" s="877"/>
      <c r="KZZ24" s="877"/>
      <c r="LAA24" s="877"/>
      <c r="LAB24" s="877"/>
      <c r="LAC24" s="877"/>
      <c r="LAD24" s="877"/>
      <c r="LAE24" s="877"/>
      <c r="LAF24" s="877"/>
      <c r="LAG24" s="877"/>
      <c r="LAH24" s="877"/>
      <c r="LAI24" s="877"/>
      <c r="LAJ24" s="877"/>
      <c r="LAK24" s="877"/>
      <c r="LAL24" s="877"/>
      <c r="LAM24" s="877"/>
      <c r="LAN24" s="877"/>
      <c r="LAO24" s="877"/>
      <c r="LAP24" s="877"/>
      <c r="LAQ24" s="877"/>
      <c r="LAR24" s="877"/>
      <c r="LAS24" s="877"/>
      <c r="LAT24" s="877"/>
      <c r="LAU24" s="877"/>
      <c r="LAV24" s="877"/>
      <c r="LAW24" s="877"/>
      <c r="LAX24" s="877"/>
      <c r="LAY24" s="877"/>
      <c r="LAZ24" s="877"/>
      <c r="LBA24" s="877"/>
      <c r="LBB24" s="877"/>
      <c r="LBC24" s="877"/>
      <c r="LBD24" s="877"/>
      <c r="LBE24" s="877"/>
      <c r="LBF24" s="877"/>
      <c r="LBG24" s="877"/>
      <c r="LBH24" s="877"/>
      <c r="LBI24" s="877"/>
      <c r="LBJ24" s="877"/>
      <c r="LBK24" s="877"/>
      <c r="LBL24" s="877"/>
      <c r="LBM24" s="877"/>
      <c r="LBN24" s="877"/>
      <c r="LBO24" s="877"/>
      <c r="LBP24" s="877"/>
      <c r="LBQ24" s="877"/>
      <c r="LBR24" s="877"/>
      <c r="LBS24" s="877"/>
      <c r="LBT24" s="877"/>
      <c r="LBU24" s="877"/>
      <c r="LBV24" s="877"/>
      <c r="LBW24" s="877"/>
      <c r="LBX24" s="877"/>
      <c r="LBY24" s="877"/>
      <c r="LBZ24" s="877"/>
      <c r="LCA24" s="877"/>
      <c r="LCB24" s="877"/>
      <c r="LCC24" s="877"/>
      <c r="LCD24" s="877"/>
      <c r="LCE24" s="877"/>
      <c r="LCF24" s="877"/>
      <c r="LCG24" s="877"/>
      <c r="LCH24" s="877"/>
      <c r="LCI24" s="877"/>
      <c r="LCJ24" s="877"/>
      <c r="LCK24" s="877"/>
      <c r="LCL24" s="877"/>
      <c r="LCM24" s="877"/>
      <c r="LCN24" s="877"/>
      <c r="LCO24" s="877"/>
      <c r="LCP24" s="877"/>
      <c r="LCQ24" s="877"/>
      <c r="LCR24" s="877"/>
      <c r="LCS24" s="877"/>
      <c r="LCT24" s="877"/>
      <c r="LCU24" s="877"/>
      <c r="LCV24" s="877"/>
      <c r="LCW24" s="877"/>
      <c r="LCX24" s="877"/>
      <c r="LCY24" s="877"/>
      <c r="LCZ24" s="877"/>
      <c r="LDA24" s="877"/>
      <c r="LDB24" s="877"/>
      <c r="LDC24" s="877"/>
      <c r="LDD24" s="877"/>
      <c r="LDE24" s="877"/>
      <c r="LDF24" s="877"/>
      <c r="LDG24" s="877"/>
      <c r="LDH24" s="877"/>
      <c r="LDI24" s="877"/>
      <c r="LDJ24" s="877"/>
      <c r="LDK24" s="877"/>
      <c r="LDL24" s="877"/>
      <c r="LDM24" s="877"/>
      <c r="LDN24" s="877"/>
      <c r="LDO24" s="877"/>
      <c r="LDP24" s="877"/>
      <c r="LDQ24" s="877"/>
      <c r="LDR24" s="877"/>
      <c r="LDS24" s="877"/>
      <c r="LDT24" s="877"/>
      <c r="LDU24" s="877"/>
      <c r="LDV24" s="877"/>
      <c r="LDW24" s="877"/>
      <c r="LDX24" s="877"/>
      <c r="LDY24" s="877"/>
      <c r="LDZ24" s="877"/>
      <c r="LEA24" s="877"/>
      <c r="LEB24" s="877"/>
      <c r="LEC24" s="877"/>
      <c r="LED24" s="877"/>
      <c r="LEE24" s="877"/>
      <c r="LEF24" s="877"/>
      <c r="LEG24" s="877"/>
      <c r="LEH24" s="877"/>
      <c r="LEI24" s="877"/>
      <c r="LEJ24" s="877"/>
      <c r="LEK24" s="877"/>
      <c r="LEL24" s="877"/>
      <c r="LEM24" s="877"/>
      <c r="LEN24" s="877"/>
      <c r="LEO24" s="877"/>
      <c r="LEP24" s="877"/>
      <c r="LEQ24" s="877"/>
      <c r="LER24" s="877"/>
      <c r="LES24" s="877"/>
      <c r="LET24" s="877"/>
      <c r="LEU24" s="877"/>
      <c r="LEV24" s="877"/>
      <c r="LEW24" s="877"/>
      <c r="LEX24" s="877"/>
      <c r="LEY24" s="877"/>
      <c r="LEZ24" s="877"/>
      <c r="LFA24" s="877"/>
      <c r="LFB24" s="877"/>
      <c r="LFC24" s="877"/>
      <c r="LFD24" s="877"/>
      <c r="LFE24" s="877"/>
      <c r="LFF24" s="877"/>
      <c r="LFG24" s="877"/>
      <c r="LFH24" s="877"/>
      <c r="LFI24" s="877"/>
      <c r="LFJ24" s="877"/>
      <c r="LFK24" s="877"/>
      <c r="LFL24" s="877"/>
      <c r="LFM24" s="877"/>
      <c r="LFN24" s="877"/>
      <c r="LFO24" s="877"/>
      <c r="LFP24" s="877"/>
      <c r="LFQ24" s="877"/>
      <c r="LFR24" s="877"/>
      <c r="LFS24" s="877"/>
      <c r="LFT24" s="877"/>
      <c r="LFU24" s="877"/>
      <c r="LFV24" s="877"/>
      <c r="LFW24" s="877"/>
      <c r="LFX24" s="877"/>
      <c r="LFY24" s="877"/>
      <c r="LFZ24" s="877"/>
      <c r="LGA24" s="877"/>
      <c r="LGB24" s="877"/>
      <c r="LGC24" s="877"/>
      <c r="LGD24" s="877"/>
      <c r="LGE24" s="877"/>
      <c r="LGF24" s="877"/>
      <c r="LGG24" s="877"/>
      <c r="LGH24" s="877"/>
      <c r="LGI24" s="877"/>
      <c r="LGJ24" s="877"/>
      <c r="LGK24" s="877"/>
      <c r="LGL24" s="877"/>
      <c r="LGM24" s="877"/>
      <c r="LGN24" s="877"/>
      <c r="LGO24" s="877"/>
      <c r="LGP24" s="877"/>
      <c r="LGQ24" s="877"/>
      <c r="LGR24" s="877"/>
      <c r="LGS24" s="877"/>
      <c r="LGT24" s="877"/>
      <c r="LGU24" s="877"/>
      <c r="LGV24" s="877"/>
      <c r="LGW24" s="877"/>
      <c r="LGX24" s="877"/>
      <c r="LGY24" s="877"/>
      <c r="LGZ24" s="877"/>
      <c r="LHA24" s="877"/>
      <c r="LHB24" s="877"/>
      <c r="LHC24" s="877"/>
      <c r="LHD24" s="877"/>
      <c r="LHE24" s="877"/>
      <c r="LHF24" s="877"/>
      <c r="LHG24" s="877"/>
      <c r="LHH24" s="877"/>
      <c r="LHI24" s="877"/>
      <c r="LHJ24" s="877"/>
      <c r="LHK24" s="877"/>
      <c r="LHL24" s="877"/>
      <c r="LHM24" s="877"/>
      <c r="LHN24" s="877"/>
      <c r="LHO24" s="877"/>
      <c r="LHP24" s="877"/>
      <c r="LHQ24" s="877"/>
      <c r="LHR24" s="877"/>
      <c r="LHS24" s="877"/>
      <c r="LHT24" s="877"/>
      <c r="LHU24" s="877"/>
      <c r="LHV24" s="877"/>
      <c r="LHW24" s="877"/>
      <c r="LHX24" s="877"/>
      <c r="LHY24" s="877"/>
      <c r="LHZ24" s="877"/>
      <c r="LIA24" s="877"/>
      <c r="LIB24" s="877"/>
      <c r="LIC24" s="877"/>
      <c r="LID24" s="877"/>
      <c r="LIE24" s="877"/>
      <c r="LIF24" s="877"/>
      <c r="LIG24" s="877"/>
      <c r="LIH24" s="877"/>
      <c r="LII24" s="877"/>
      <c r="LIJ24" s="877"/>
      <c r="LIK24" s="877"/>
      <c r="LIL24" s="877"/>
      <c r="LIM24" s="877"/>
      <c r="LIN24" s="877"/>
      <c r="LIO24" s="877"/>
      <c r="LIP24" s="877"/>
      <c r="LIQ24" s="877"/>
      <c r="LIR24" s="877"/>
      <c r="LIS24" s="877"/>
      <c r="LIT24" s="877"/>
      <c r="LIU24" s="877"/>
      <c r="LIV24" s="877"/>
      <c r="LIW24" s="877"/>
      <c r="LIX24" s="877"/>
      <c r="LIY24" s="877"/>
      <c r="LIZ24" s="877"/>
      <c r="LJA24" s="877"/>
      <c r="LJB24" s="877"/>
      <c r="LJC24" s="877"/>
      <c r="LJD24" s="877"/>
      <c r="LJE24" s="877"/>
      <c r="LJF24" s="877"/>
      <c r="LJG24" s="877"/>
      <c r="LJH24" s="877"/>
      <c r="LJI24" s="877"/>
      <c r="LJJ24" s="877"/>
      <c r="LJK24" s="877"/>
      <c r="LJL24" s="877"/>
      <c r="LJM24" s="877"/>
      <c r="LJN24" s="877"/>
      <c r="LJO24" s="877"/>
      <c r="LJP24" s="877"/>
      <c r="LJQ24" s="877"/>
      <c r="LJR24" s="877"/>
      <c r="LJS24" s="877"/>
      <c r="LJT24" s="877"/>
      <c r="LJU24" s="877"/>
      <c r="LJV24" s="877"/>
      <c r="LJW24" s="877"/>
      <c r="LJX24" s="877"/>
      <c r="LJY24" s="877"/>
      <c r="LJZ24" s="877"/>
      <c r="LKA24" s="877"/>
      <c r="LKB24" s="877"/>
      <c r="LKC24" s="877"/>
      <c r="LKD24" s="877"/>
      <c r="LKE24" s="877"/>
      <c r="LKF24" s="877"/>
      <c r="LKG24" s="877"/>
      <c r="LKH24" s="877"/>
      <c r="LKI24" s="877"/>
      <c r="LKJ24" s="877"/>
      <c r="LKK24" s="877"/>
      <c r="LKL24" s="877"/>
      <c r="LKM24" s="877"/>
      <c r="LKN24" s="877"/>
      <c r="LKO24" s="877"/>
      <c r="LKP24" s="877"/>
      <c r="LKQ24" s="877"/>
      <c r="LKR24" s="877"/>
      <c r="LKS24" s="877"/>
      <c r="LKT24" s="877"/>
      <c r="LKU24" s="877"/>
      <c r="LKV24" s="877"/>
      <c r="LKW24" s="877"/>
      <c r="LKX24" s="877"/>
      <c r="LKY24" s="877"/>
      <c r="LKZ24" s="877"/>
      <c r="LLA24" s="877"/>
      <c r="LLB24" s="877"/>
      <c r="LLC24" s="877"/>
      <c r="LLD24" s="877"/>
      <c r="LLE24" s="877"/>
      <c r="LLF24" s="877"/>
      <c r="LLG24" s="877"/>
      <c r="LLH24" s="877"/>
      <c r="LLI24" s="877"/>
      <c r="LLJ24" s="877"/>
      <c r="LLK24" s="877"/>
      <c r="LLL24" s="877"/>
      <c r="LLM24" s="877"/>
      <c r="LLN24" s="877"/>
      <c r="LLO24" s="877"/>
      <c r="LLP24" s="877"/>
      <c r="LLQ24" s="877"/>
      <c r="LLR24" s="877"/>
      <c r="LLS24" s="877"/>
      <c r="LLT24" s="877"/>
      <c r="LLU24" s="877"/>
      <c r="LLV24" s="877"/>
      <c r="LLW24" s="877"/>
      <c r="LLX24" s="877"/>
      <c r="LLY24" s="877"/>
      <c r="LLZ24" s="877"/>
      <c r="LMA24" s="877"/>
      <c r="LMB24" s="877"/>
      <c r="LMC24" s="877"/>
      <c r="LMD24" s="877"/>
      <c r="LME24" s="877"/>
      <c r="LMF24" s="877"/>
      <c r="LMG24" s="877"/>
      <c r="LMH24" s="877"/>
      <c r="LMI24" s="877"/>
      <c r="LMJ24" s="877"/>
      <c r="LMK24" s="877"/>
      <c r="LML24" s="877"/>
      <c r="LMM24" s="877"/>
      <c r="LMN24" s="877"/>
      <c r="LMO24" s="877"/>
      <c r="LMP24" s="877"/>
      <c r="LMQ24" s="877"/>
      <c r="LMR24" s="877"/>
      <c r="LMS24" s="877"/>
      <c r="LMT24" s="877"/>
      <c r="LMU24" s="877"/>
      <c r="LMV24" s="877"/>
      <c r="LMW24" s="877"/>
      <c r="LMX24" s="877"/>
      <c r="LMY24" s="877"/>
      <c r="LMZ24" s="877"/>
      <c r="LNA24" s="877"/>
      <c r="LNB24" s="877"/>
      <c r="LNC24" s="877"/>
      <c r="LND24" s="877"/>
      <c r="LNE24" s="877"/>
      <c r="LNF24" s="877"/>
      <c r="LNG24" s="877"/>
      <c r="LNH24" s="877"/>
      <c r="LNI24" s="877"/>
      <c r="LNJ24" s="877"/>
      <c r="LNK24" s="877"/>
      <c r="LNL24" s="877"/>
      <c r="LNM24" s="877"/>
      <c r="LNN24" s="877"/>
      <c r="LNO24" s="877"/>
      <c r="LNP24" s="877"/>
      <c r="LNQ24" s="877"/>
      <c r="LNR24" s="877"/>
      <c r="LNS24" s="877"/>
      <c r="LNT24" s="877"/>
      <c r="LNU24" s="877"/>
      <c r="LNV24" s="877"/>
      <c r="LNW24" s="877"/>
      <c r="LNX24" s="877"/>
      <c r="LNY24" s="877"/>
      <c r="LNZ24" s="877"/>
      <c r="LOA24" s="877"/>
      <c r="LOB24" s="877"/>
      <c r="LOC24" s="877"/>
      <c r="LOD24" s="877"/>
      <c r="LOE24" s="877"/>
      <c r="LOF24" s="877"/>
      <c r="LOG24" s="877"/>
      <c r="LOH24" s="877"/>
      <c r="LOI24" s="877"/>
      <c r="LOJ24" s="877"/>
      <c r="LOK24" s="877"/>
      <c r="LOL24" s="877"/>
      <c r="LOM24" s="877"/>
      <c r="LON24" s="877"/>
      <c r="LOO24" s="877"/>
      <c r="LOP24" s="877"/>
      <c r="LOQ24" s="877"/>
      <c r="LOR24" s="877"/>
      <c r="LOS24" s="877"/>
      <c r="LOT24" s="877"/>
      <c r="LOU24" s="877"/>
      <c r="LOV24" s="877"/>
      <c r="LOW24" s="877"/>
      <c r="LOX24" s="877"/>
      <c r="LOY24" s="877"/>
      <c r="LOZ24" s="877"/>
      <c r="LPA24" s="877"/>
      <c r="LPB24" s="877"/>
      <c r="LPC24" s="877"/>
      <c r="LPD24" s="877"/>
      <c r="LPE24" s="877"/>
      <c r="LPF24" s="877"/>
      <c r="LPG24" s="877"/>
      <c r="LPH24" s="877"/>
      <c r="LPI24" s="877"/>
      <c r="LPJ24" s="877"/>
      <c r="LPK24" s="877"/>
      <c r="LPL24" s="877"/>
      <c r="LPM24" s="877"/>
      <c r="LPN24" s="877"/>
      <c r="LPO24" s="877"/>
      <c r="LPP24" s="877"/>
      <c r="LPQ24" s="877"/>
      <c r="LPR24" s="877"/>
      <c r="LPS24" s="877"/>
      <c r="LPT24" s="877"/>
      <c r="LPU24" s="877"/>
      <c r="LPV24" s="877"/>
      <c r="LPW24" s="877"/>
      <c r="LPX24" s="877"/>
      <c r="LPY24" s="877"/>
      <c r="LPZ24" s="877"/>
      <c r="LQA24" s="877"/>
      <c r="LQB24" s="877"/>
      <c r="LQC24" s="877"/>
      <c r="LQD24" s="877"/>
      <c r="LQE24" s="877"/>
      <c r="LQF24" s="877"/>
      <c r="LQG24" s="877"/>
      <c r="LQH24" s="877"/>
      <c r="LQI24" s="877"/>
      <c r="LQJ24" s="877"/>
      <c r="LQK24" s="877"/>
      <c r="LQL24" s="877"/>
      <c r="LQM24" s="877"/>
      <c r="LQN24" s="877"/>
      <c r="LQO24" s="877"/>
      <c r="LQP24" s="877"/>
      <c r="LQQ24" s="877"/>
      <c r="LQR24" s="877"/>
      <c r="LQS24" s="877"/>
      <c r="LQT24" s="877"/>
      <c r="LQU24" s="877"/>
      <c r="LQV24" s="877"/>
      <c r="LQW24" s="877"/>
      <c r="LQX24" s="877"/>
      <c r="LQY24" s="877"/>
      <c r="LQZ24" s="877"/>
      <c r="LRA24" s="877"/>
      <c r="LRB24" s="877"/>
      <c r="LRC24" s="877"/>
      <c r="LRD24" s="877"/>
      <c r="LRE24" s="877"/>
      <c r="LRF24" s="877"/>
      <c r="LRG24" s="877"/>
      <c r="LRH24" s="877"/>
      <c r="LRI24" s="877"/>
      <c r="LRJ24" s="877"/>
      <c r="LRK24" s="877"/>
      <c r="LRL24" s="877"/>
      <c r="LRM24" s="877"/>
      <c r="LRN24" s="877"/>
      <c r="LRO24" s="877"/>
      <c r="LRP24" s="877"/>
      <c r="LRQ24" s="877"/>
      <c r="LRR24" s="877"/>
      <c r="LRS24" s="877"/>
      <c r="LRT24" s="877"/>
      <c r="LRU24" s="877"/>
      <c r="LRV24" s="877"/>
      <c r="LRW24" s="877"/>
      <c r="LRX24" s="877"/>
      <c r="LRY24" s="877"/>
      <c r="LRZ24" s="877"/>
      <c r="LSA24" s="877"/>
      <c r="LSB24" s="877"/>
      <c r="LSC24" s="877"/>
      <c r="LSD24" s="877"/>
      <c r="LSE24" s="877"/>
      <c r="LSF24" s="877"/>
      <c r="LSG24" s="877"/>
      <c r="LSH24" s="877"/>
      <c r="LSI24" s="877"/>
      <c r="LSJ24" s="877"/>
      <c r="LSK24" s="877"/>
      <c r="LSL24" s="877"/>
      <c r="LSM24" s="877"/>
      <c r="LSN24" s="877"/>
      <c r="LSO24" s="877"/>
      <c r="LSP24" s="877"/>
      <c r="LSQ24" s="877"/>
      <c r="LSR24" s="877"/>
      <c r="LSS24" s="877"/>
      <c r="LST24" s="877"/>
      <c r="LSU24" s="877"/>
      <c r="LSV24" s="877"/>
      <c r="LSW24" s="877"/>
      <c r="LSX24" s="877"/>
      <c r="LSY24" s="877"/>
      <c r="LSZ24" s="877"/>
      <c r="LTA24" s="877"/>
      <c r="LTB24" s="877"/>
      <c r="LTC24" s="877"/>
      <c r="LTD24" s="877"/>
      <c r="LTE24" s="877"/>
      <c r="LTF24" s="877"/>
      <c r="LTG24" s="877"/>
      <c r="LTH24" s="877"/>
      <c r="LTI24" s="877"/>
      <c r="LTJ24" s="877"/>
      <c r="LTK24" s="877"/>
      <c r="LTL24" s="877"/>
      <c r="LTM24" s="877"/>
      <c r="LTN24" s="877"/>
      <c r="LTO24" s="877"/>
      <c r="LTP24" s="877"/>
      <c r="LTQ24" s="877"/>
      <c r="LTR24" s="877"/>
      <c r="LTS24" s="877"/>
      <c r="LTT24" s="877"/>
      <c r="LTU24" s="877"/>
      <c r="LTV24" s="877"/>
      <c r="LTW24" s="877"/>
      <c r="LTX24" s="877"/>
      <c r="LTY24" s="877"/>
      <c r="LTZ24" s="877"/>
      <c r="LUA24" s="877"/>
      <c r="LUB24" s="877"/>
      <c r="LUC24" s="877"/>
      <c r="LUD24" s="877"/>
      <c r="LUE24" s="877"/>
      <c r="LUF24" s="877"/>
      <c r="LUG24" s="877"/>
      <c r="LUH24" s="877"/>
      <c r="LUI24" s="877"/>
      <c r="LUJ24" s="877"/>
      <c r="LUK24" s="877"/>
      <c r="LUL24" s="877"/>
      <c r="LUM24" s="877"/>
      <c r="LUN24" s="877"/>
      <c r="LUO24" s="877"/>
      <c r="LUP24" s="877"/>
      <c r="LUQ24" s="877"/>
      <c r="LUR24" s="877"/>
      <c r="LUS24" s="877"/>
      <c r="LUT24" s="877"/>
      <c r="LUU24" s="877"/>
      <c r="LUV24" s="877"/>
      <c r="LUW24" s="877"/>
      <c r="LUX24" s="877"/>
      <c r="LUY24" s="877"/>
      <c r="LUZ24" s="877"/>
      <c r="LVA24" s="877"/>
      <c r="LVB24" s="877"/>
      <c r="LVC24" s="877"/>
      <c r="LVD24" s="877"/>
      <c r="LVE24" s="877"/>
      <c r="LVF24" s="877"/>
      <c r="LVG24" s="877"/>
      <c r="LVH24" s="877"/>
      <c r="LVI24" s="877"/>
      <c r="LVJ24" s="877"/>
      <c r="LVK24" s="877"/>
      <c r="LVL24" s="877"/>
      <c r="LVM24" s="877"/>
      <c r="LVN24" s="877"/>
      <c r="LVO24" s="877"/>
      <c r="LVP24" s="877"/>
      <c r="LVQ24" s="877"/>
      <c r="LVR24" s="877"/>
      <c r="LVS24" s="877"/>
      <c r="LVT24" s="877"/>
      <c r="LVU24" s="877"/>
      <c r="LVV24" s="877"/>
      <c r="LVW24" s="877"/>
      <c r="LVX24" s="877"/>
      <c r="LVY24" s="877"/>
      <c r="LVZ24" s="877"/>
      <c r="LWA24" s="877"/>
      <c r="LWB24" s="877"/>
      <c r="LWC24" s="877"/>
      <c r="LWD24" s="877"/>
      <c r="LWE24" s="877"/>
      <c r="LWF24" s="877"/>
      <c r="LWG24" s="877"/>
      <c r="LWH24" s="877"/>
      <c r="LWI24" s="877"/>
      <c r="LWJ24" s="877"/>
      <c r="LWK24" s="877"/>
      <c r="LWL24" s="877"/>
      <c r="LWM24" s="877"/>
      <c r="LWN24" s="877"/>
      <c r="LWO24" s="877"/>
      <c r="LWP24" s="877"/>
      <c r="LWQ24" s="877"/>
      <c r="LWR24" s="877"/>
      <c r="LWS24" s="877"/>
      <c r="LWT24" s="877"/>
      <c r="LWU24" s="877"/>
      <c r="LWV24" s="877"/>
      <c r="LWW24" s="877"/>
      <c r="LWX24" s="877"/>
      <c r="LWY24" s="877"/>
      <c r="LWZ24" s="877"/>
      <c r="LXA24" s="877"/>
      <c r="LXB24" s="877"/>
      <c r="LXC24" s="877"/>
      <c r="LXD24" s="877"/>
      <c r="LXE24" s="877"/>
      <c r="LXF24" s="877"/>
      <c r="LXG24" s="877"/>
      <c r="LXH24" s="877"/>
      <c r="LXI24" s="877"/>
      <c r="LXJ24" s="877"/>
      <c r="LXK24" s="877"/>
      <c r="LXL24" s="877"/>
      <c r="LXM24" s="877"/>
      <c r="LXN24" s="877"/>
      <c r="LXO24" s="877"/>
      <c r="LXP24" s="877"/>
      <c r="LXQ24" s="877"/>
      <c r="LXR24" s="877"/>
      <c r="LXS24" s="877"/>
      <c r="LXT24" s="877"/>
      <c r="LXU24" s="877"/>
      <c r="LXV24" s="877"/>
      <c r="LXW24" s="877"/>
      <c r="LXX24" s="877"/>
      <c r="LXY24" s="877"/>
      <c r="LXZ24" s="877"/>
      <c r="LYA24" s="877"/>
      <c r="LYB24" s="877"/>
      <c r="LYC24" s="877"/>
      <c r="LYD24" s="877"/>
      <c r="LYE24" s="877"/>
      <c r="LYF24" s="877"/>
      <c r="LYG24" s="877"/>
      <c r="LYH24" s="877"/>
      <c r="LYI24" s="877"/>
      <c r="LYJ24" s="877"/>
      <c r="LYK24" s="877"/>
      <c r="LYL24" s="877"/>
      <c r="LYM24" s="877"/>
      <c r="LYN24" s="877"/>
      <c r="LYO24" s="877"/>
      <c r="LYP24" s="877"/>
      <c r="LYQ24" s="877"/>
      <c r="LYR24" s="877"/>
      <c r="LYS24" s="877"/>
      <c r="LYT24" s="877"/>
      <c r="LYU24" s="877"/>
      <c r="LYV24" s="877"/>
      <c r="LYW24" s="877"/>
      <c r="LYX24" s="877"/>
      <c r="LYY24" s="877"/>
      <c r="LYZ24" s="877"/>
      <c r="LZA24" s="877"/>
      <c r="LZB24" s="877"/>
      <c r="LZC24" s="877"/>
      <c r="LZD24" s="877"/>
      <c r="LZE24" s="877"/>
      <c r="LZF24" s="877"/>
      <c r="LZG24" s="877"/>
      <c r="LZH24" s="877"/>
      <c r="LZI24" s="877"/>
      <c r="LZJ24" s="877"/>
      <c r="LZK24" s="877"/>
      <c r="LZL24" s="877"/>
      <c r="LZM24" s="877"/>
      <c r="LZN24" s="877"/>
      <c r="LZO24" s="877"/>
      <c r="LZP24" s="877"/>
      <c r="LZQ24" s="877"/>
      <c r="LZR24" s="877"/>
      <c r="LZS24" s="877"/>
      <c r="LZT24" s="877"/>
      <c r="LZU24" s="877"/>
      <c r="LZV24" s="877"/>
      <c r="LZW24" s="877"/>
      <c r="LZX24" s="877"/>
      <c r="LZY24" s="877"/>
      <c r="LZZ24" s="877"/>
      <c r="MAA24" s="877"/>
      <c r="MAB24" s="877"/>
      <c r="MAC24" s="877"/>
      <c r="MAD24" s="877"/>
      <c r="MAE24" s="877"/>
      <c r="MAF24" s="877"/>
      <c r="MAG24" s="877"/>
      <c r="MAH24" s="877"/>
      <c r="MAI24" s="877"/>
      <c r="MAJ24" s="877"/>
      <c r="MAK24" s="877"/>
      <c r="MAL24" s="877"/>
      <c r="MAM24" s="877"/>
      <c r="MAN24" s="877"/>
      <c r="MAO24" s="877"/>
      <c r="MAP24" s="877"/>
      <c r="MAQ24" s="877"/>
      <c r="MAR24" s="877"/>
      <c r="MAS24" s="877"/>
      <c r="MAT24" s="877"/>
      <c r="MAU24" s="877"/>
      <c r="MAV24" s="877"/>
      <c r="MAW24" s="877"/>
      <c r="MAX24" s="877"/>
      <c r="MAY24" s="877"/>
      <c r="MAZ24" s="877"/>
      <c r="MBA24" s="877"/>
      <c r="MBB24" s="877"/>
      <c r="MBC24" s="877"/>
      <c r="MBD24" s="877"/>
      <c r="MBE24" s="877"/>
      <c r="MBF24" s="877"/>
      <c r="MBG24" s="877"/>
      <c r="MBH24" s="877"/>
      <c r="MBI24" s="877"/>
      <c r="MBJ24" s="877"/>
      <c r="MBK24" s="877"/>
      <c r="MBL24" s="877"/>
      <c r="MBM24" s="877"/>
      <c r="MBN24" s="877"/>
      <c r="MBO24" s="877"/>
      <c r="MBP24" s="877"/>
      <c r="MBQ24" s="877"/>
      <c r="MBR24" s="877"/>
      <c r="MBS24" s="877"/>
      <c r="MBT24" s="877"/>
      <c r="MBU24" s="877"/>
      <c r="MBV24" s="877"/>
      <c r="MBW24" s="877"/>
      <c r="MBX24" s="877"/>
      <c r="MBY24" s="877"/>
      <c r="MBZ24" s="877"/>
      <c r="MCA24" s="877"/>
      <c r="MCB24" s="877"/>
      <c r="MCC24" s="877"/>
      <c r="MCD24" s="877"/>
      <c r="MCE24" s="877"/>
      <c r="MCF24" s="877"/>
      <c r="MCG24" s="877"/>
      <c r="MCH24" s="877"/>
      <c r="MCI24" s="877"/>
      <c r="MCJ24" s="877"/>
      <c r="MCK24" s="877"/>
      <c r="MCL24" s="877"/>
      <c r="MCM24" s="877"/>
      <c r="MCN24" s="877"/>
      <c r="MCO24" s="877"/>
      <c r="MCP24" s="877"/>
      <c r="MCQ24" s="877"/>
      <c r="MCR24" s="877"/>
      <c r="MCS24" s="877"/>
      <c r="MCT24" s="877"/>
      <c r="MCU24" s="877"/>
      <c r="MCV24" s="877"/>
      <c r="MCW24" s="877"/>
      <c r="MCX24" s="877"/>
      <c r="MCY24" s="877"/>
      <c r="MCZ24" s="877"/>
      <c r="MDA24" s="877"/>
      <c r="MDB24" s="877"/>
      <c r="MDC24" s="877"/>
      <c r="MDD24" s="877"/>
      <c r="MDE24" s="877"/>
      <c r="MDF24" s="877"/>
      <c r="MDG24" s="877"/>
      <c r="MDH24" s="877"/>
      <c r="MDI24" s="877"/>
      <c r="MDJ24" s="877"/>
      <c r="MDK24" s="877"/>
      <c r="MDL24" s="877"/>
      <c r="MDM24" s="877"/>
      <c r="MDN24" s="877"/>
      <c r="MDO24" s="877"/>
      <c r="MDP24" s="877"/>
      <c r="MDQ24" s="877"/>
      <c r="MDR24" s="877"/>
      <c r="MDS24" s="877"/>
      <c r="MDT24" s="877"/>
      <c r="MDU24" s="877"/>
      <c r="MDV24" s="877"/>
      <c r="MDW24" s="877"/>
      <c r="MDX24" s="877"/>
      <c r="MDY24" s="877"/>
      <c r="MDZ24" s="877"/>
      <c r="MEA24" s="877"/>
      <c r="MEB24" s="877"/>
      <c r="MEC24" s="877"/>
      <c r="MED24" s="877"/>
      <c r="MEE24" s="877"/>
      <c r="MEF24" s="877"/>
      <c r="MEG24" s="877"/>
      <c r="MEH24" s="877"/>
      <c r="MEI24" s="877"/>
      <c r="MEJ24" s="877"/>
      <c r="MEK24" s="877"/>
      <c r="MEL24" s="877"/>
      <c r="MEM24" s="877"/>
      <c r="MEN24" s="877"/>
      <c r="MEO24" s="877"/>
      <c r="MEP24" s="877"/>
      <c r="MEQ24" s="877"/>
      <c r="MER24" s="877"/>
      <c r="MES24" s="877"/>
      <c r="MET24" s="877"/>
      <c r="MEU24" s="877"/>
      <c r="MEV24" s="877"/>
      <c r="MEW24" s="877"/>
      <c r="MEX24" s="877"/>
      <c r="MEY24" s="877"/>
      <c r="MEZ24" s="877"/>
      <c r="MFA24" s="877"/>
      <c r="MFB24" s="877"/>
      <c r="MFC24" s="877"/>
      <c r="MFD24" s="877"/>
      <c r="MFE24" s="877"/>
      <c r="MFF24" s="877"/>
      <c r="MFG24" s="877"/>
      <c r="MFH24" s="877"/>
      <c r="MFI24" s="877"/>
      <c r="MFJ24" s="877"/>
      <c r="MFK24" s="877"/>
      <c r="MFL24" s="877"/>
      <c r="MFM24" s="877"/>
      <c r="MFN24" s="877"/>
      <c r="MFO24" s="877"/>
      <c r="MFP24" s="877"/>
      <c r="MFQ24" s="877"/>
      <c r="MFR24" s="877"/>
      <c r="MFS24" s="877"/>
      <c r="MFT24" s="877"/>
      <c r="MFU24" s="877"/>
      <c r="MFV24" s="877"/>
      <c r="MFW24" s="877"/>
      <c r="MFX24" s="877"/>
      <c r="MFY24" s="877"/>
      <c r="MFZ24" s="877"/>
      <c r="MGA24" s="877"/>
      <c r="MGB24" s="877"/>
      <c r="MGC24" s="877"/>
      <c r="MGD24" s="877"/>
      <c r="MGE24" s="877"/>
      <c r="MGF24" s="877"/>
      <c r="MGG24" s="877"/>
      <c r="MGH24" s="877"/>
      <c r="MGI24" s="877"/>
      <c r="MGJ24" s="877"/>
      <c r="MGK24" s="877"/>
      <c r="MGL24" s="877"/>
      <c r="MGM24" s="877"/>
      <c r="MGN24" s="877"/>
      <c r="MGO24" s="877"/>
      <c r="MGP24" s="877"/>
      <c r="MGQ24" s="877"/>
      <c r="MGR24" s="877"/>
      <c r="MGS24" s="877"/>
      <c r="MGT24" s="877"/>
      <c r="MGU24" s="877"/>
      <c r="MGV24" s="877"/>
      <c r="MGW24" s="877"/>
      <c r="MGX24" s="877"/>
      <c r="MGY24" s="877"/>
      <c r="MGZ24" s="877"/>
      <c r="MHA24" s="877"/>
      <c r="MHB24" s="877"/>
      <c r="MHC24" s="877"/>
      <c r="MHD24" s="877"/>
      <c r="MHE24" s="877"/>
      <c r="MHF24" s="877"/>
      <c r="MHG24" s="877"/>
      <c r="MHH24" s="877"/>
      <c r="MHI24" s="877"/>
      <c r="MHJ24" s="877"/>
      <c r="MHK24" s="877"/>
      <c r="MHL24" s="877"/>
      <c r="MHM24" s="877"/>
      <c r="MHN24" s="877"/>
      <c r="MHO24" s="877"/>
      <c r="MHP24" s="877"/>
      <c r="MHQ24" s="877"/>
      <c r="MHR24" s="877"/>
      <c r="MHS24" s="877"/>
      <c r="MHT24" s="877"/>
      <c r="MHU24" s="877"/>
      <c r="MHV24" s="877"/>
      <c r="MHW24" s="877"/>
      <c r="MHX24" s="877"/>
      <c r="MHY24" s="877"/>
      <c r="MHZ24" s="877"/>
      <c r="MIA24" s="877"/>
      <c r="MIB24" s="877"/>
      <c r="MIC24" s="877"/>
      <c r="MID24" s="877"/>
      <c r="MIE24" s="877"/>
      <c r="MIF24" s="877"/>
      <c r="MIG24" s="877"/>
      <c r="MIH24" s="877"/>
      <c r="MII24" s="877"/>
      <c r="MIJ24" s="877"/>
      <c r="MIK24" s="877"/>
      <c r="MIL24" s="877"/>
      <c r="MIM24" s="877"/>
      <c r="MIN24" s="877"/>
      <c r="MIO24" s="877"/>
      <c r="MIP24" s="877"/>
      <c r="MIQ24" s="877"/>
      <c r="MIR24" s="877"/>
      <c r="MIS24" s="877"/>
      <c r="MIT24" s="877"/>
      <c r="MIU24" s="877"/>
      <c r="MIV24" s="877"/>
      <c r="MIW24" s="877"/>
      <c r="MIX24" s="877"/>
      <c r="MIY24" s="877"/>
      <c r="MIZ24" s="877"/>
      <c r="MJA24" s="877"/>
      <c r="MJB24" s="877"/>
      <c r="MJC24" s="877"/>
      <c r="MJD24" s="877"/>
      <c r="MJE24" s="877"/>
      <c r="MJF24" s="877"/>
      <c r="MJG24" s="877"/>
      <c r="MJH24" s="877"/>
      <c r="MJI24" s="877"/>
      <c r="MJJ24" s="877"/>
      <c r="MJK24" s="877"/>
      <c r="MJL24" s="877"/>
      <c r="MJM24" s="877"/>
      <c r="MJN24" s="877"/>
      <c r="MJO24" s="877"/>
      <c r="MJP24" s="877"/>
      <c r="MJQ24" s="877"/>
      <c r="MJR24" s="877"/>
      <c r="MJS24" s="877"/>
      <c r="MJT24" s="877"/>
      <c r="MJU24" s="877"/>
      <c r="MJV24" s="877"/>
      <c r="MJW24" s="877"/>
      <c r="MJX24" s="877"/>
      <c r="MJY24" s="877"/>
      <c r="MJZ24" s="877"/>
      <c r="MKA24" s="877"/>
      <c r="MKB24" s="877"/>
      <c r="MKC24" s="877"/>
      <c r="MKD24" s="877"/>
      <c r="MKE24" s="877"/>
      <c r="MKF24" s="877"/>
      <c r="MKG24" s="877"/>
      <c r="MKH24" s="877"/>
      <c r="MKI24" s="877"/>
      <c r="MKJ24" s="877"/>
      <c r="MKK24" s="877"/>
      <c r="MKL24" s="877"/>
      <c r="MKM24" s="877"/>
      <c r="MKN24" s="877"/>
      <c r="MKO24" s="877"/>
      <c r="MKP24" s="877"/>
      <c r="MKQ24" s="877"/>
      <c r="MKR24" s="877"/>
      <c r="MKS24" s="877"/>
      <c r="MKT24" s="877"/>
      <c r="MKU24" s="877"/>
      <c r="MKV24" s="877"/>
      <c r="MKW24" s="877"/>
      <c r="MKX24" s="877"/>
      <c r="MKY24" s="877"/>
      <c r="MKZ24" s="877"/>
      <c r="MLA24" s="877"/>
      <c r="MLB24" s="877"/>
      <c r="MLC24" s="877"/>
      <c r="MLD24" s="877"/>
      <c r="MLE24" s="877"/>
      <c r="MLF24" s="877"/>
      <c r="MLG24" s="877"/>
      <c r="MLH24" s="877"/>
      <c r="MLI24" s="877"/>
      <c r="MLJ24" s="877"/>
      <c r="MLK24" s="877"/>
      <c r="MLL24" s="877"/>
      <c r="MLM24" s="877"/>
      <c r="MLN24" s="877"/>
      <c r="MLO24" s="877"/>
      <c r="MLP24" s="877"/>
      <c r="MLQ24" s="877"/>
      <c r="MLR24" s="877"/>
      <c r="MLS24" s="877"/>
      <c r="MLT24" s="877"/>
      <c r="MLU24" s="877"/>
      <c r="MLV24" s="877"/>
      <c r="MLW24" s="877"/>
      <c r="MLX24" s="877"/>
      <c r="MLY24" s="877"/>
      <c r="MLZ24" s="877"/>
      <c r="MMA24" s="877"/>
      <c r="MMB24" s="877"/>
      <c r="MMC24" s="877"/>
      <c r="MMD24" s="877"/>
      <c r="MME24" s="877"/>
      <c r="MMF24" s="877"/>
      <c r="MMG24" s="877"/>
      <c r="MMH24" s="877"/>
      <c r="MMI24" s="877"/>
      <c r="MMJ24" s="877"/>
      <c r="MMK24" s="877"/>
      <c r="MML24" s="877"/>
      <c r="MMM24" s="877"/>
      <c r="MMN24" s="877"/>
      <c r="MMO24" s="877"/>
      <c r="MMP24" s="877"/>
      <c r="MMQ24" s="877"/>
      <c r="MMR24" s="877"/>
      <c r="MMS24" s="877"/>
      <c r="MMT24" s="877"/>
      <c r="MMU24" s="877"/>
      <c r="MMV24" s="877"/>
      <c r="MMW24" s="877"/>
      <c r="MMX24" s="877"/>
      <c r="MMY24" s="877"/>
      <c r="MMZ24" s="877"/>
      <c r="MNA24" s="877"/>
      <c r="MNB24" s="877"/>
      <c r="MNC24" s="877"/>
      <c r="MND24" s="877"/>
      <c r="MNE24" s="877"/>
      <c r="MNF24" s="877"/>
      <c r="MNG24" s="877"/>
      <c r="MNH24" s="877"/>
      <c r="MNI24" s="877"/>
      <c r="MNJ24" s="877"/>
      <c r="MNK24" s="877"/>
      <c r="MNL24" s="877"/>
      <c r="MNM24" s="877"/>
      <c r="MNN24" s="877"/>
      <c r="MNO24" s="877"/>
      <c r="MNP24" s="877"/>
      <c r="MNQ24" s="877"/>
      <c r="MNR24" s="877"/>
      <c r="MNS24" s="877"/>
      <c r="MNT24" s="877"/>
      <c r="MNU24" s="877"/>
      <c r="MNV24" s="877"/>
      <c r="MNW24" s="877"/>
      <c r="MNX24" s="877"/>
      <c r="MNY24" s="877"/>
      <c r="MNZ24" s="877"/>
      <c r="MOA24" s="877"/>
      <c r="MOB24" s="877"/>
      <c r="MOC24" s="877"/>
      <c r="MOD24" s="877"/>
      <c r="MOE24" s="877"/>
      <c r="MOF24" s="877"/>
      <c r="MOG24" s="877"/>
      <c r="MOH24" s="877"/>
      <c r="MOI24" s="877"/>
      <c r="MOJ24" s="877"/>
      <c r="MOK24" s="877"/>
      <c r="MOL24" s="877"/>
      <c r="MOM24" s="877"/>
      <c r="MON24" s="877"/>
      <c r="MOO24" s="877"/>
      <c r="MOP24" s="877"/>
      <c r="MOQ24" s="877"/>
      <c r="MOR24" s="877"/>
      <c r="MOS24" s="877"/>
      <c r="MOT24" s="877"/>
      <c r="MOU24" s="877"/>
      <c r="MOV24" s="877"/>
      <c r="MOW24" s="877"/>
      <c r="MOX24" s="877"/>
      <c r="MOY24" s="877"/>
      <c r="MOZ24" s="877"/>
      <c r="MPA24" s="877"/>
      <c r="MPB24" s="877"/>
      <c r="MPC24" s="877"/>
      <c r="MPD24" s="877"/>
      <c r="MPE24" s="877"/>
      <c r="MPF24" s="877"/>
      <c r="MPG24" s="877"/>
      <c r="MPH24" s="877"/>
      <c r="MPI24" s="877"/>
      <c r="MPJ24" s="877"/>
      <c r="MPK24" s="877"/>
      <c r="MPL24" s="877"/>
      <c r="MPM24" s="877"/>
      <c r="MPN24" s="877"/>
      <c r="MPO24" s="877"/>
      <c r="MPP24" s="877"/>
      <c r="MPQ24" s="877"/>
      <c r="MPR24" s="877"/>
      <c r="MPS24" s="877"/>
      <c r="MPT24" s="877"/>
      <c r="MPU24" s="877"/>
      <c r="MPV24" s="877"/>
      <c r="MPW24" s="877"/>
      <c r="MPX24" s="877"/>
      <c r="MPY24" s="877"/>
      <c r="MPZ24" s="877"/>
      <c r="MQA24" s="877"/>
      <c r="MQB24" s="877"/>
      <c r="MQC24" s="877"/>
      <c r="MQD24" s="877"/>
      <c r="MQE24" s="877"/>
      <c r="MQF24" s="877"/>
      <c r="MQG24" s="877"/>
      <c r="MQH24" s="877"/>
      <c r="MQI24" s="877"/>
      <c r="MQJ24" s="877"/>
      <c r="MQK24" s="877"/>
      <c r="MQL24" s="877"/>
      <c r="MQM24" s="877"/>
      <c r="MQN24" s="877"/>
      <c r="MQO24" s="877"/>
      <c r="MQP24" s="877"/>
      <c r="MQQ24" s="877"/>
      <c r="MQR24" s="877"/>
      <c r="MQS24" s="877"/>
      <c r="MQT24" s="877"/>
      <c r="MQU24" s="877"/>
      <c r="MQV24" s="877"/>
      <c r="MQW24" s="877"/>
      <c r="MQX24" s="877"/>
      <c r="MQY24" s="877"/>
      <c r="MQZ24" s="877"/>
      <c r="MRA24" s="877"/>
      <c r="MRB24" s="877"/>
      <c r="MRC24" s="877"/>
      <c r="MRD24" s="877"/>
      <c r="MRE24" s="877"/>
      <c r="MRF24" s="877"/>
      <c r="MRG24" s="877"/>
      <c r="MRH24" s="877"/>
      <c r="MRI24" s="877"/>
      <c r="MRJ24" s="877"/>
      <c r="MRK24" s="877"/>
      <c r="MRL24" s="877"/>
      <c r="MRM24" s="877"/>
      <c r="MRN24" s="877"/>
      <c r="MRO24" s="877"/>
      <c r="MRP24" s="877"/>
      <c r="MRQ24" s="877"/>
      <c r="MRR24" s="877"/>
      <c r="MRS24" s="877"/>
      <c r="MRT24" s="877"/>
      <c r="MRU24" s="877"/>
      <c r="MRV24" s="877"/>
      <c r="MRW24" s="877"/>
      <c r="MRX24" s="877"/>
      <c r="MRY24" s="877"/>
      <c r="MRZ24" s="877"/>
      <c r="MSA24" s="877"/>
      <c r="MSB24" s="877"/>
      <c r="MSC24" s="877"/>
      <c r="MSD24" s="877"/>
      <c r="MSE24" s="877"/>
      <c r="MSF24" s="877"/>
      <c r="MSG24" s="877"/>
      <c r="MSH24" s="877"/>
      <c r="MSI24" s="877"/>
      <c r="MSJ24" s="877"/>
      <c r="MSK24" s="877"/>
      <c r="MSL24" s="877"/>
      <c r="MSM24" s="877"/>
      <c r="MSN24" s="877"/>
      <c r="MSO24" s="877"/>
      <c r="MSP24" s="877"/>
      <c r="MSQ24" s="877"/>
      <c r="MSR24" s="877"/>
      <c r="MSS24" s="877"/>
      <c r="MST24" s="877"/>
      <c r="MSU24" s="877"/>
      <c r="MSV24" s="877"/>
      <c r="MSW24" s="877"/>
      <c r="MSX24" s="877"/>
      <c r="MSY24" s="877"/>
      <c r="MSZ24" s="877"/>
      <c r="MTA24" s="877"/>
      <c r="MTB24" s="877"/>
      <c r="MTC24" s="877"/>
      <c r="MTD24" s="877"/>
      <c r="MTE24" s="877"/>
      <c r="MTF24" s="877"/>
      <c r="MTG24" s="877"/>
      <c r="MTH24" s="877"/>
      <c r="MTI24" s="877"/>
      <c r="MTJ24" s="877"/>
      <c r="MTK24" s="877"/>
      <c r="MTL24" s="877"/>
      <c r="MTM24" s="877"/>
      <c r="MTN24" s="877"/>
      <c r="MTO24" s="877"/>
      <c r="MTP24" s="877"/>
      <c r="MTQ24" s="877"/>
      <c r="MTR24" s="877"/>
      <c r="MTS24" s="877"/>
      <c r="MTT24" s="877"/>
      <c r="MTU24" s="877"/>
      <c r="MTV24" s="877"/>
      <c r="MTW24" s="877"/>
      <c r="MTX24" s="877"/>
      <c r="MTY24" s="877"/>
      <c r="MTZ24" s="877"/>
      <c r="MUA24" s="877"/>
      <c r="MUB24" s="877"/>
      <c r="MUC24" s="877"/>
      <c r="MUD24" s="877"/>
      <c r="MUE24" s="877"/>
      <c r="MUF24" s="877"/>
      <c r="MUG24" s="877"/>
      <c r="MUH24" s="877"/>
      <c r="MUI24" s="877"/>
      <c r="MUJ24" s="877"/>
      <c r="MUK24" s="877"/>
      <c r="MUL24" s="877"/>
      <c r="MUM24" s="877"/>
      <c r="MUN24" s="877"/>
      <c r="MUO24" s="877"/>
      <c r="MUP24" s="877"/>
      <c r="MUQ24" s="877"/>
      <c r="MUR24" s="877"/>
      <c r="MUS24" s="877"/>
      <c r="MUT24" s="877"/>
      <c r="MUU24" s="877"/>
      <c r="MUV24" s="877"/>
      <c r="MUW24" s="877"/>
      <c r="MUX24" s="877"/>
      <c r="MUY24" s="877"/>
      <c r="MUZ24" s="877"/>
      <c r="MVA24" s="877"/>
      <c r="MVB24" s="877"/>
      <c r="MVC24" s="877"/>
      <c r="MVD24" s="877"/>
      <c r="MVE24" s="877"/>
      <c r="MVF24" s="877"/>
      <c r="MVG24" s="877"/>
      <c r="MVH24" s="877"/>
      <c r="MVI24" s="877"/>
      <c r="MVJ24" s="877"/>
      <c r="MVK24" s="877"/>
      <c r="MVL24" s="877"/>
      <c r="MVM24" s="877"/>
      <c r="MVN24" s="877"/>
      <c r="MVO24" s="877"/>
      <c r="MVP24" s="877"/>
      <c r="MVQ24" s="877"/>
      <c r="MVR24" s="877"/>
      <c r="MVS24" s="877"/>
      <c r="MVT24" s="877"/>
      <c r="MVU24" s="877"/>
      <c r="MVV24" s="877"/>
      <c r="MVW24" s="877"/>
      <c r="MVX24" s="877"/>
      <c r="MVY24" s="877"/>
      <c r="MVZ24" s="877"/>
      <c r="MWA24" s="877"/>
      <c r="MWB24" s="877"/>
      <c r="MWC24" s="877"/>
      <c r="MWD24" s="877"/>
      <c r="MWE24" s="877"/>
      <c r="MWF24" s="877"/>
      <c r="MWG24" s="877"/>
      <c r="MWH24" s="877"/>
      <c r="MWI24" s="877"/>
      <c r="MWJ24" s="877"/>
      <c r="MWK24" s="877"/>
      <c r="MWL24" s="877"/>
      <c r="MWM24" s="877"/>
      <c r="MWN24" s="877"/>
      <c r="MWO24" s="877"/>
      <c r="MWP24" s="877"/>
      <c r="MWQ24" s="877"/>
      <c r="MWR24" s="877"/>
      <c r="MWS24" s="877"/>
      <c r="MWT24" s="877"/>
      <c r="MWU24" s="877"/>
      <c r="MWV24" s="877"/>
      <c r="MWW24" s="877"/>
      <c r="MWX24" s="877"/>
      <c r="MWY24" s="877"/>
      <c r="MWZ24" s="877"/>
      <c r="MXA24" s="877"/>
      <c r="MXB24" s="877"/>
      <c r="MXC24" s="877"/>
      <c r="MXD24" s="877"/>
      <c r="MXE24" s="877"/>
      <c r="MXF24" s="877"/>
      <c r="MXG24" s="877"/>
      <c r="MXH24" s="877"/>
      <c r="MXI24" s="877"/>
      <c r="MXJ24" s="877"/>
      <c r="MXK24" s="877"/>
      <c r="MXL24" s="877"/>
      <c r="MXM24" s="877"/>
      <c r="MXN24" s="877"/>
      <c r="MXO24" s="877"/>
      <c r="MXP24" s="877"/>
      <c r="MXQ24" s="877"/>
      <c r="MXR24" s="877"/>
      <c r="MXS24" s="877"/>
      <c r="MXT24" s="877"/>
      <c r="MXU24" s="877"/>
      <c r="MXV24" s="877"/>
      <c r="MXW24" s="877"/>
      <c r="MXX24" s="877"/>
      <c r="MXY24" s="877"/>
      <c r="MXZ24" s="877"/>
      <c r="MYA24" s="877"/>
      <c r="MYB24" s="877"/>
      <c r="MYC24" s="877"/>
      <c r="MYD24" s="877"/>
      <c r="MYE24" s="877"/>
      <c r="MYF24" s="877"/>
      <c r="MYG24" s="877"/>
      <c r="MYH24" s="877"/>
      <c r="MYI24" s="877"/>
      <c r="MYJ24" s="877"/>
      <c r="MYK24" s="877"/>
      <c r="MYL24" s="877"/>
      <c r="MYM24" s="877"/>
      <c r="MYN24" s="877"/>
      <c r="MYO24" s="877"/>
      <c r="MYP24" s="877"/>
      <c r="MYQ24" s="877"/>
      <c r="MYR24" s="877"/>
      <c r="MYS24" s="877"/>
      <c r="MYT24" s="877"/>
      <c r="MYU24" s="877"/>
      <c r="MYV24" s="877"/>
      <c r="MYW24" s="877"/>
      <c r="MYX24" s="877"/>
      <c r="MYY24" s="877"/>
      <c r="MYZ24" s="877"/>
      <c r="MZA24" s="877"/>
      <c r="MZB24" s="877"/>
      <c r="MZC24" s="877"/>
      <c r="MZD24" s="877"/>
      <c r="MZE24" s="877"/>
      <c r="MZF24" s="877"/>
      <c r="MZG24" s="877"/>
      <c r="MZH24" s="877"/>
      <c r="MZI24" s="877"/>
      <c r="MZJ24" s="877"/>
      <c r="MZK24" s="877"/>
      <c r="MZL24" s="877"/>
      <c r="MZM24" s="877"/>
      <c r="MZN24" s="877"/>
      <c r="MZO24" s="877"/>
      <c r="MZP24" s="877"/>
      <c r="MZQ24" s="877"/>
      <c r="MZR24" s="877"/>
      <c r="MZS24" s="877"/>
      <c r="MZT24" s="877"/>
      <c r="MZU24" s="877"/>
      <c r="MZV24" s="877"/>
      <c r="MZW24" s="877"/>
      <c r="MZX24" s="877"/>
      <c r="MZY24" s="877"/>
      <c r="MZZ24" s="877"/>
      <c r="NAA24" s="877"/>
      <c r="NAB24" s="877"/>
      <c r="NAC24" s="877"/>
      <c r="NAD24" s="877"/>
      <c r="NAE24" s="877"/>
      <c r="NAF24" s="877"/>
      <c r="NAG24" s="877"/>
      <c r="NAH24" s="877"/>
      <c r="NAI24" s="877"/>
      <c r="NAJ24" s="877"/>
      <c r="NAK24" s="877"/>
      <c r="NAL24" s="877"/>
      <c r="NAM24" s="877"/>
      <c r="NAN24" s="877"/>
      <c r="NAO24" s="877"/>
      <c r="NAP24" s="877"/>
      <c r="NAQ24" s="877"/>
      <c r="NAR24" s="877"/>
      <c r="NAS24" s="877"/>
      <c r="NAT24" s="877"/>
      <c r="NAU24" s="877"/>
      <c r="NAV24" s="877"/>
      <c r="NAW24" s="877"/>
      <c r="NAX24" s="877"/>
      <c r="NAY24" s="877"/>
      <c r="NAZ24" s="877"/>
      <c r="NBA24" s="877"/>
      <c r="NBB24" s="877"/>
      <c r="NBC24" s="877"/>
      <c r="NBD24" s="877"/>
      <c r="NBE24" s="877"/>
      <c r="NBF24" s="877"/>
      <c r="NBG24" s="877"/>
      <c r="NBH24" s="877"/>
      <c r="NBI24" s="877"/>
      <c r="NBJ24" s="877"/>
      <c r="NBK24" s="877"/>
      <c r="NBL24" s="877"/>
      <c r="NBM24" s="877"/>
      <c r="NBN24" s="877"/>
      <c r="NBO24" s="877"/>
      <c r="NBP24" s="877"/>
      <c r="NBQ24" s="877"/>
      <c r="NBR24" s="877"/>
      <c r="NBS24" s="877"/>
      <c r="NBT24" s="877"/>
      <c r="NBU24" s="877"/>
      <c r="NBV24" s="877"/>
      <c r="NBW24" s="877"/>
      <c r="NBX24" s="877"/>
      <c r="NBY24" s="877"/>
      <c r="NBZ24" s="877"/>
      <c r="NCA24" s="877"/>
      <c r="NCB24" s="877"/>
      <c r="NCC24" s="877"/>
      <c r="NCD24" s="877"/>
      <c r="NCE24" s="877"/>
      <c r="NCF24" s="877"/>
      <c r="NCG24" s="877"/>
      <c r="NCH24" s="877"/>
      <c r="NCI24" s="877"/>
      <c r="NCJ24" s="877"/>
      <c r="NCK24" s="877"/>
      <c r="NCL24" s="877"/>
      <c r="NCM24" s="877"/>
      <c r="NCN24" s="877"/>
      <c r="NCO24" s="877"/>
      <c r="NCP24" s="877"/>
      <c r="NCQ24" s="877"/>
      <c r="NCR24" s="877"/>
      <c r="NCS24" s="877"/>
      <c r="NCT24" s="877"/>
      <c r="NCU24" s="877"/>
      <c r="NCV24" s="877"/>
      <c r="NCW24" s="877"/>
      <c r="NCX24" s="877"/>
      <c r="NCY24" s="877"/>
      <c r="NCZ24" s="877"/>
      <c r="NDA24" s="877"/>
      <c r="NDB24" s="877"/>
      <c r="NDC24" s="877"/>
      <c r="NDD24" s="877"/>
      <c r="NDE24" s="877"/>
      <c r="NDF24" s="877"/>
      <c r="NDG24" s="877"/>
      <c r="NDH24" s="877"/>
      <c r="NDI24" s="877"/>
      <c r="NDJ24" s="877"/>
      <c r="NDK24" s="877"/>
      <c r="NDL24" s="877"/>
      <c r="NDM24" s="877"/>
      <c r="NDN24" s="877"/>
      <c r="NDO24" s="877"/>
      <c r="NDP24" s="877"/>
      <c r="NDQ24" s="877"/>
      <c r="NDR24" s="877"/>
      <c r="NDS24" s="877"/>
      <c r="NDT24" s="877"/>
      <c r="NDU24" s="877"/>
      <c r="NDV24" s="877"/>
      <c r="NDW24" s="877"/>
      <c r="NDX24" s="877"/>
      <c r="NDY24" s="877"/>
      <c r="NDZ24" s="877"/>
      <c r="NEA24" s="877"/>
      <c r="NEB24" s="877"/>
      <c r="NEC24" s="877"/>
      <c r="NED24" s="877"/>
      <c r="NEE24" s="877"/>
      <c r="NEF24" s="877"/>
      <c r="NEG24" s="877"/>
      <c r="NEH24" s="877"/>
      <c r="NEI24" s="877"/>
      <c r="NEJ24" s="877"/>
      <c r="NEK24" s="877"/>
      <c r="NEL24" s="877"/>
      <c r="NEM24" s="877"/>
      <c r="NEN24" s="877"/>
      <c r="NEO24" s="877"/>
      <c r="NEP24" s="877"/>
      <c r="NEQ24" s="877"/>
      <c r="NER24" s="877"/>
      <c r="NES24" s="877"/>
      <c r="NET24" s="877"/>
      <c r="NEU24" s="877"/>
      <c r="NEV24" s="877"/>
      <c r="NEW24" s="877"/>
      <c r="NEX24" s="877"/>
      <c r="NEY24" s="877"/>
      <c r="NEZ24" s="877"/>
      <c r="NFA24" s="877"/>
      <c r="NFB24" s="877"/>
      <c r="NFC24" s="877"/>
      <c r="NFD24" s="877"/>
      <c r="NFE24" s="877"/>
      <c r="NFF24" s="877"/>
      <c r="NFG24" s="877"/>
      <c r="NFH24" s="877"/>
      <c r="NFI24" s="877"/>
      <c r="NFJ24" s="877"/>
      <c r="NFK24" s="877"/>
      <c r="NFL24" s="877"/>
      <c r="NFM24" s="877"/>
      <c r="NFN24" s="877"/>
      <c r="NFO24" s="877"/>
      <c r="NFP24" s="877"/>
      <c r="NFQ24" s="877"/>
      <c r="NFR24" s="877"/>
      <c r="NFS24" s="877"/>
      <c r="NFT24" s="877"/>
      <c r="NFU24" s="877"/>
      <c r="NFV24" s="877"/>
      <c r="NFW24" s="877"/>
      <c r="NFX24" s="877"/>
      <c r="NFY24" s="877"/>
      <c r="NFZ24" s="877"/>
      <c r="NGA24" s="877"/>
      <c r="NGB24" s="877"/>
      <c r="NGC24" s="877"/>
      <c r="NGD24" s="877"/>
      <c r="NGE24" s="877"/>
      <c r="NGF24" s="877"/>
      <c r="NGG24" s="877"/>
      <c r="NGH24" s="877"/>
      <c r="NGI24" s="877"/>
      <c r="NGJ24" s="877"/>
      <c r="NGK24" s="877"/>
      <c r="NGL24" s="877"/>
      <c r="NGM24" s="877"/>
      <c r="NGN24" s="877"/>
      <c r="NGO24" s="877"/>
      <c r="NGP24" s="877"/>
      <c r="NGQ24" s="877"/>
      <c r="NGR24" s="877"/>
      <c r="NGS24" s="877"/>
      <c r="NGT24" s="877"/>
      <c r="NGU24" s="877"/>
      <c r="NGV24" s="877"/>
      <c r="NGW24" s="877"/>
      <c r="NGX24" s="877"/>
      <c r="NGY24" s="877"/>
      <c r="NGZ24" s="877"/>
      <c r="NHA24" s="877"/>
      <c r="NHB24" s="877"/>
      <c r="NHC24" s="877"/>
      <c r="NHD24" s="877"/>
      <c r="NHE24" s="877"/>
      <c r="NHF24" s="877"/>
      <c r="NHG24" s="877"/>
      <c r="NHH24" s="877"/>
      <c r="NHI24" s="877"/>
      <c r="NHJ24" s="877"/>
      <c r="NHK24" s="877"/>
      <c r="NHL24" s="877"/>
      <c r="NHM24" s="877"/>
      <c r="NHN24" s="877"/>
      <c r="NHO24" s="877"/>
      <c r="NHP24" s="877"/>
      <c r="NHQ24" s="877"/>
      <c r="NHR24" s="877"/>
      <c r="NHS24" s="877"/>
      <c r="NHT24" s="877"/>
      <c r="NHU24" s="877"/>
      <c r="NHV24" s="877"/>
      <c r="NHW24" s="877"/>
      <c r="NHX24" s="877"/>
      <c r="NHY24" s="877"/>
      <c r="NHZ24" s="877"/>
      <c r="NIA24" s="877"/>
      <c r="NIB24" s="877"/>
      <c r="NIC24" s="877"/>
      <c r="NID24" s="877"/>
      <c r="NIE24" s="877"/>
      <c r="NIF24" s="877"/>
      <c r="NIG24" s="877"/>
      <c r="NIH24" s="877"/>
      <c r="NII24" s="877"/>
      <c r="NIJ24" s="877"/>
      <c r="NIK24" s="877"/>
      <c r="NIL24" s="877"/>
      <c r="NIM24" s="877"/>
      <c r="NIN24" s="877"/>
      <c r="NIO24" s="877"/>
      <c r="NIP24" s="877"/>
      <c r="NIQ24" s="877"/>
      <c r="NIR24" s="877"/>
      <c r="NIS24" s="877"/>
      <c r="NIT24" s="877"/>
      <c r="NIU24" s="877"/>
      <c r="NIV24" s="877"/>
      <c r="NIW24" s="877"/>
      <c r="NIX24" s="877"/>
      <c r="NIY24" s="877"/>
      <c r="NIZ24" s="877"/>
      <c r="NJA24" s="877"/>
      <c r="NJB24" s="877"/>
      <c r="NJC24" s="877"/>
      <c r="NJD24" s="877"/>
      <c r="NJE24" s="877"/>
      <c r="NJF24" s="877"/>
      <c r="NJG24" s="877"/>
      <c r="NJH24" s="877"/>
      <c r="NJI24" s="877"/>
      <c r="NJJ24" s="877"/>
      <c r="NJK24" s="877"/>
      <c r="NJL24" s="877"/>
      <c r="NJM24" s="877"/>
      <c r="NJN24" s="877"/>
      <c r="NJO24" s="877"/>
      <c r="NJP24" s="877"/>
      <c r="NJQ24" s="877"/>
      <c r="NJR24" s="877"/>
      <c r="NJS24" s="877"/>
      <c r="NJT24" s="877"/>
      <c r="NJU24" s="877"/>
      <c r="NJV24" s="877"/>
      <c r="NJW24" s="877"/>
      <c r="NJX24" s="877"/>
      <c r="NJY24" s="877"/>
      <c r="NJZ24" s="877"/>
      <c r="NKA24" s="877"/>
      <c r="NKB24" s="877"/>
      <c r="NKC24" s="877"/>
      <c r="NKD24" s="877"/>
      <c r="NKE24" s="877"/>
      <c r="NKF24" s="877"/>
      <c r="NKG24" s="877"/>
      <c r="NKH24" s="877"/>
      <c r="NKI24" s="877"/>
      <c r="NKJ24" s="877"/>
      <c r="NKK24" s="877"/>
      <c r="NKL24" s="877"/>
      <c r="NKM24" s="877"/>
      <c r="NKN24" s="877"/>
      <c r="NKO24" s="877"/>
      <c r="NKP24" s="877"/>
      <c r="NKQ24" s="877"/>
      <c r="NKR24" s="877"/>
      <c r="NKS24" s="877"/>
      <c r="NKT24" s="877"/>
      <c r="NKU24" s="877"/>
      <c r="NKV24" s="877"/>
      <c r="NKW24" s="877"/>
      <c r="NKX24" s="877"/>
      <c r="NKY24" s="877"/>
      <c r="NKZ24" s="877"/>
      <c r="NLA24" s="877"/>
      <c r="NLB24" s="877"/>
      <c r="NLC24" s="877"/>
      <c r="NLD24" s="877"/>
      <c r="NLE24" s="877"/>
      <c r="NLF24" s="877"/>
      <c r="NLG24" s="877"/>
      <c r="NLH24" s="877"/>
      <c r="NLI24" s="877"/>
      <c r="NLJ24" s="877"/>
      <c r="NLK24" s="877"/>
      <c r="NLL24" s="877"/>
      <c r="NLM24" s="877"/>
      <c r="NLN24" s="877"/>
      <c r="NLO24" s="877"/>
      <c r="NLP24" s="877"/>
      <c r="NLQ24" s="877"/>
      <c r="NLR24" s="877"/>
      <c r="NLS24" s="877"/>
      <c r="NLT24" s="877"/>
      <c r="NLU24" s="877"/>
      <c r="NLV24" s="877"/>
      <c r="NLW24" s="877"/>
      <c r="NLX24" s="877"/>
      <c r="NLY24" s="877"/>
      <c r="NLZ24" s="877"/>
      <c r="NMA24" s="877"/>
      <c r="NMB24" s="877"/>
      <c r="NMC24" s="877"/>
      <c r="NMD24" s="877"/>
      <c r="NME24" s="877"/>
      <c r="NMF24" s="877"/>
      <c r="NMG24" s="877"/>
      <c r="NMH24" s="877"/>
      <c r="NMI24" s="877"/>
      <c r="NMJ24" s="877"/>
      <c r="NMK24" s="877"/>
      <c r="NML24" s="877"/>
      <c r="NMM24" s="877"/>
      <c r="NMN24" s="877"/>
      <c r="NMO24" s="877"/>
      <c r="NMP24" s="877"/>
      <c r="NMQ24" s="877"/>
      <c r="NMR24" s="877"/>
      <c r="NMS24" s="877"/>
      <c r="NMT24" s="877"/>
      <c r="NMU24" s="877"/>
      <c r="NMV24" s="877"/>
      <c r="NMW24" s="877"/>
      <c r="NMX24" s="877"/>
      <c r="NMY24" s="877"/>
      <c r="NMZ24" s="877"/>
      <c r="NNA24" s="877"/>
      <c r="NNB24" s="877"/>
      <c r="NNC24" s="877"/>
      <c r="NND24" s="877"/>
      <c r="NNE24" s="877"/>
      <c r="NNF24" s="877"/>
      <c r="NNG24" s="877"/>
      <c r="NNH24" s="877"/>
      <c r="NNI24" s="877"/>
      <c r="NNJ24" s="877"/>
      <c r="NNK24" s="877"/>
      <c r="NNL24" s="877"/>
      <c r="NNM24" s="877"/>
      <c r="NNN24" s="877"/>
      <c r="NNO24" s="877"/>
      <c r="NNP24" s="877"/>
      <c r="NNQ24" s="877"/>
      <c r="NNR24" s="877"/>
      <c r="NNS24" s="877"/>
      <c r="NNT24" s="877"/>
      <c r="NNU24" s="877"/>
      <c r="NNV24" s="877"/>
      <c r="NNW24" s="877"/>
      <c r="NNX24" s="877"/>
      <c r="NNY24" s="877"/>
      <c r="NNZ24" s="877"/>
      <c r="NOA24" s="877"/>
      <c r="NOB24" s="877"/>
      <c r="NOC24" s="877"/>
      <c r="NOD24" s="877"/>
      <c r="NOE24" s="877"/>
      <c r="NOF24" s="877"/>
      <c r="NOG24" s="877"/>
      <c r="NOH24" s="877"/>
      <c r="NOI24" s="877"/>
      <c r="NOJ24" s="877"/>
      <c r="NOK24" s="877"/>
      <c r="NOL24" s="877"/>
      <c r="NOM24" s="877"/>
      <c r="NON24" s="877"/>
      <c r="NOO24" s="877"/>
      <c r="NOP24" s="877"/>
      <c r="NOQ24" s="877"/>
      <c r="NOR24" s="877"/>
      <c r="NOS24" s="877"/>
      <c r="NOT24" s="877"/>
      <c r="NOU24" s="877"/>
      <c r="NOV24" s="877"/>
      <c r="NOW24" s="877"/>
      <c r="NOX24" s="877"/>
      <c r="NOY24" s="877"/>
      <c r="NOZ24" s="877"/>
      <c r="NPA24" s="877"/>
      <c r="NPB24" s="877"/>
      <c r="NPC24" s="877"/>
      <c r="NPD24" s="877"/>
      <c r="NPE24" s="877"/>
      <c r="NPF24" s="877"/>
      <c r="NPG24" s="877"/>
      <c r="NPH24" s="877"/>
      <c r="NPI24" s="877"/>
      <c r="NPJ24" s="877"/>
      <c r="NPK24" s="877"/>
      <c r="NPL24" s="877"/>
      <c r="NPM24" s="877"/>
      <c r="NPN24" s="877"/>
      <c r="NPO24" s="877"/>
      <c r="NPP24" s="877"/>
      <c r="NPQ24" s="877"/>
      <c r="NPR24" s="877"/>
      <c r="NPS24" s="877"/>
      <c r="NPT24" s="877"/>
      <c r="NPU24" s="877"/>
      <c r="NPV24" s="877"/>
      <c r="NPW24" s="877"/>
      <c r="NPX24" s="877"/>
      <c r="NPY24" s="877"/>
      <c r="NPZ24" s="877"/>
      <c r="NQA24" s="877"/>
      <c r="NQB24" s="877"/>
      <c r="NQC24" s="877"/>
      <c r="NQD24" s="877"/>
      <c r="NQE24" s="877"/>
      <c r="NQF24" s="877"/>
      <c r="NQG24" s="877"/>
      <c r="NQH24" s="877"/>
      <c r="NQI24" s="877"/>
      <c r="NQJ24" s="877"/>
      <c r="NQK24" s="877"/>
      <c r="NQL24" s="877"/>
      <c r="NQM24" s="877"/>
      <c r="NQN24" s="877"/>
      <c r="NQO24" s="877"/>
      <c r="NQP24" s="877"/>
      <c r="NQQ24" s="877"/>
      <c r="NQR24" s="877"/>
      <c r="NQS24" s="877"/>
      <c r="NQT24" s="877"/>
      <c r="NQU24" s="877"/>
      <c r="NQV24" s="877"/>
      <c r="NQW24" s="877"/>
      <c r="NQX24" s="877"/>
      <c r="NQY24" s="877"/>
      <c r="NQZ24" s="877"/>
      <c r="NRA24" s="877"/>
      <c r="NRB24" s="877"/>
      <c r="NRC24" s="877"/>
      <c r="NRD24" s="877"/>
      <c r="NRE24" s="877"/>
      <c r="NRF24" s="877"/>
      <c r="NRG24" s="877"/>
      <c r="NRH24" s="877"/>
      <c r="NRI24" s="877"/>
      <c r="NRJ24" s="877"/>
      <c r="NRK24" s="877"/>
      <c r="NRL24" s="877"/>
      <c r="NRM24" s="877"/>
      <c r="NRN24" s="877"/>
      <c r="NRO24" s="877"/>
      <c r="NRP24" s="877"/>
      <c r="NRQ24" s="877"/>
      <c r="NRR24" s="877"/>
      <c r="NRS24" s="877"/>
      <c r="NRT24" s="877"/>
      <c r="NRU24" s="877"/>
      <c r="NRV24" s="877"/>
      <c r="NRW24" s="877"/>
      <c r="NRX24" s="877"/>
      <c r="NRY24" s="877"/>
      <c r="NRZ24" s="877"/>
      <c r="NSA24" s="877"/>
      <c r="NSB24" s="877"/>
      <c r="NSC24" s="877"/>
      <c r="NSD24" s="877"/>
      <c r="NSE24" s="877"/>
      <c r="NSF24" s="877"/>
      <c r="NSG24" s="877"/>
      <c r="NSH24" s="877"/>
      <c r="NSI24" s="877"/>
      <c r="NSJ24" s="877"/>
      <c r="NSK24" s="877"/>
      <c r="NSL24" s="877"/>
      <c r="NSM24" s="877"/>
      <c r="NSN24" s="877"/>
      <c r="NSO24" s="877"/>
      <c r="NSP24" s="877"/>
      <c r="NSQ24" s="877"/>
      <c r="NSR24" s="877"/>
      <c r="NSS24" s="877"/>
      <c r="NST24" s="877"/>
      <c r="NSU24" s="877"/>
      <c r="NSV24" s="877"/>
      <c r="NSW24" s="877"/>
      <c r="NSX24" s="877"/>
      <c r="NSY24" s="877"/>
      <c r="NSZ24" s="877"/>
      <c r="NTA24" s="877"/>
      <c r="NTB24" s="877"/>
      <c r="NTC24" s="877"/>
      <c r="NTD24" s="877"/>
      <c r="NTE24" s="877"/>
      <c r="NTF24" s="877"/>
      <c r="NTG24" s="877"/>
      <c r="NTH24" s="877"/>
      <c r="NTI24" s="877"/>
      <c r="NTJ24" s="877"/>
      <c r="NTK24" s="877"/>
      <c r="NTL24" s="877"/>
      <c r="NTM24" s="877"/>
      <c r="NTN24" s="877"/>
      <c r="NTO24" s="877"/>
      <c r="NTP24" s="877"/>
      <c r="NTQ24" s="877"/>
      <c r="NTR24" s="877"/>
      <c r="NTS24" s="877"/>
      <c r="NTT24" s="877"/>
      <c r="NTU24" s="877"/>
      <c r="NTV24" s="877"/>
      <c r="NTW24" s="877"/>
      <c r="NTX24" s="877"/>
      <c r="NTY24" s="877"/>
      <c r="NTZ24" s="877"/>
      <c r="NUA24" s="877"/>
      <c r="NUB24" s="877"/>
      <c r="NUC24" s="877"/>
      <c r="NUD24" s="877"/>
      <c r="NUE24" s="877"/>
      <c r="NUF24" s="877"/>
      <c r="NUG24" s="877"/>
      <c r="NUH24" s="877"/>
      <c r="NUI24" s="877"/>
      <c r="NUJ24" s="877"/>
      <c r="NUK24" s="877"/>
      <c r="NUL24" s="877"/>
      <c r="NUM24" s="877"/>
      <c r="NUN24" s="877"/>
      <c r="NUO24" s="877"/>
      <c r="NUP24" s="877"/>
      <c r="NUQ24" s="877"/>
      <c r="NUR24" s="877"/>
      <c r="NUS24" s="877"/>
      <c r="NUT24" s="877"/>
      <c r="NUU24" s="877"/>
      <c r="NUV24" s="877"/>
      <c r="NUW24" s="877"/>
      <c r="NUX24" s="877"/>
      <c r="NUY24" s="877"/>
      <c r="NUZ24" s="877"/>
      <c r="NVA24" s="877"/>
      <c r="NVB24" s="877"/>
      <c r="NVC24" s="877"/>
      <c r="NVD24" s="877"/>
      <c r="NVE24" s="877"/>
      <c r="NVF24" s="877"/>
      <c r="NVG24" s="877"/>
      <c r="NVH24" s="877"/>
      <c r="NVI24" s="877"/>
      <c r="NVJ24" s="877"/>
      <c r="NVK24" s="877"/>
      <c r="NVL24" s="877"/>
      <c r="NVM24" s="877"/>
      <c r="NVN24" s="877"/>
      <c r="NVO24" s="877"/>
      <c r="NVP24" s="877"/>
      <c r="NVQ24" s="877"/>
      <c r="NVR24" s="877"/>
      <c r="NVS24" s="877"/>
      <c r="NVT24" s="877"/>
      <c r="NVU24" s="877"/>
      <c r="NVV24" s="877"/>
      <c r="NVW24" s="877"/>
      <c r="NVX24" s="877"/>
      <c r="NVY24" s="877"/>
      <c r="NVZ24" s="877"/>
      <c r="NWA24" s="877"/>
      <c r="NWB24" s="877"/>
      <c r="NWC24" s="877"/>
      <c r="NWD24" s="877"/>
      <c r="NWE24" s="877"/>
      <c r="NWF24" s="877"/>
      <c r="NWG24" s="877"/>
      <c r="NWH24" s="877"/>
      <c r="NWI24" s="877"/>
      <c r="NWJ24" s="877"/>
      <c r="NWK24" s="877"/>
      <c r="NWL24" s="877"/>
      <c r="NWM24" s="877"/>
      <c r="NWN24" s="877"/>
      <c r="NWO24" s="877"/>
      <c r="NWP24" s="877"/>
      <c r="NWQ24" s="877"/>
      <c r="NWR24" s="877"/>
      <c r="NWS24" s="877"/>
      <c r="NWT24" s="877"/>
      <c r="NWU24" s="877"/>
      <c r="NWV24" s="877"/>
      <c r="NWW24" s="877"/>
      <c r="NWX24" s="877"/>
      <c r="NWY24" s="877"/>
      <c r="NWZ24" s="877"/>
      <c r="NXA24" s="877"/>
      <c r="NXB24" s="877"/>
      <c r="NXC24" s="877"/>
      <c r="NXD24" s="877"/>
      <c r="NXE24" s="877"/>
      <c r="NXF24" s="877"/>
      <c r="NXG24" s="877"/>
      <c r="NXH24" s="877"/>
      <c r="NXI24" s="877"/>
      <c r="NXJ24" s="877"/>
      <c r="NXK24" s="877"/>
      <c r="NXL24" s="877"/>
      <c r="NXM24" s="877"/>
      <c r="NXN24" s="877"/>
      <c r="NXO24" s="877"/>
      <c r="NXP24" s="877"/>
      <c r="NXQ24" s="877"/>
      <c r="NXR24" s="877"/>
      <c r="NXS24" s="877"/>
      <c r="NXT24" s="877"/>
      <c r="NXU24" s="877"/>
      <c r="NXV24" s="877"/>
      <c r="NXW24" s="877"/>
      <c r="NXX24" s="877"/>
      <c r="NXY24" s="877"/>
      <c r="NXZ24" s="877"/>
      <c r="NYA24" s="877"/>
      <c r="NYB24" s="877"/>
      <c r="NYC24" s="877"/>
      <c r="NYD24" s="877"/>
      <c r="NYE24" s="877"/>
      <c r="NYF24" s="877"/>
      <c r="NYG24" s="877"/>
      <c r="NYH24" s="877"/>
      <c r="NYI24" s="877"/>
      <c r="NYJ24" s="877"/>
      <c r="NYK24" s="877"/>
      <c r="NYL24" s="877"/>
      <c r="NYM24" s="877"/>
      <c r="NYN24" s="877"/>
      <c r="NYO24" s="877"/>
      <c r="NYP24" s="877"/>
      <c r="NYQ24" s="877"/>
      <c r="NYR24" s="877"/>
      <c r="NYS24" s="877"/>
      <c r="NYT24" s="877"/>
      <c r="NYU24" s="877"/>
      <c r="NYV24" s="877"/>
      <c r="NYW24" s="877"/>
      <c r="NYX24" s="877"/>
      <c r="NYY24" s="877"/>
      <c r="NYZ24" s="877"/>
      <c r="NZA24" s="877"/>
      <c r="NZB24" s="877"/>
      <c r="NZC24" s="877"/>
      <c r="NZD24" s="877"/>
      <c r="NZE24" s="877"/>
      <c r="NZF24" s="877"/>
      <c r="NZG24" s="877"/>
      <c r="NZH24" s="877"/>
      <c r="NZI24" s="877"/>
      <c r="NZJ24" s="877"/>
      <c r="NZK24" s="877"/>
      <c r="NZL24" s="877"/>
      <c r="NZM24" s="877"/>
      <c r="NZN24" s="877"/>
      <c r="NZO24" s="877"/>
      <c r="NZP24" s="877"/>
      <c r="NZQ24" s="877"/>
      <c r="NZR24" s="877"/>
      <c r="NZS24" s="877"/>
      <c r="NZT24" s="877"/>
      <c r="NZU24" s="877"/>
      <c r="NZV24" s="877"/>
      <c r="NZW24" s="877"/>
      <c r="NZX24" s="877"/>
      <c r="NZY24" s="877"/>
      <c r="NZZ24" s="877"/>
      <c r="OAA24" s="877"/>
      <c r="OAB24" s="877"/>
      <c r="OAC24" s="877"/>
      <c r="OAD24" s="877"/>
      <c r="OAE24" s="877"/>
      <c r="OAF24" s="877"/>
      <c r="OAG24" s="877"/>
      <c r="OAH24" s="877"/>
      <c r="OAI24" s="877"/>
      <c r="OAJ24" s="877"/>
      <c r="OAK24" s="877"/>
      <c r="OAL24" s="877"/>
      <c r="OAM24" s="877"/>
      <c r="OAN24" s="877"/>
      <c r="OAO24" s="877"/>
      <c r="OAP24" s="877"/>
      <c r="OAQ24" s="877"/>
      <c r="OAR24" s="877"/>
      <c r="OAS24" s="877"/>
      <c r="OAT24" s="877"/>
      <c r="OAU24" s="877"/>
      <c r="OAV24" s="877"/>
      <c r="OAW24" s="877"/>
      <c r="OAX24" s="877"/>
      <c r="OAY24" s="877"/>
      <c r="OAZ24" s="877"/>
      <c r="OBA24" s="877"/>
      <c r="OBB24" s="877"/>
      <c r="OBC24" s="877"/>
      <c r="OBD24" s="877"/>
      <c r="OBE24" s="877"/>
      <c r="OBF24" s="877"/>
      <c r="OBG24" s="877"/>
      <c r="OBH24" s="877"/>
      <c r="OBI24" s="877"/>
      <c r="OBJ24" s="877"/>
      <c r="OBK24" s="877"/>
      <c r="OBL24" s="877"/>
      <c r="OBM24" s="877"/>
      <c r="OBN24" s="877"/>
      <c r="OBO24" s="877"/>
      <c r="OBP24" s="877"/>
      <c r="OBQ24" s="877"/>
      <c r="OBR24" s="877"/>
      <c r="OBS24" s="877"/>
      <c r="OBT24" s="877"/>
      <c r="OBU24" s="877"/>
      <c r="OBV24" s="877"/>
      <c r="OBW24" s="877"/>
      <c r="OBX24" s="877"/>
      <c r="OBY24" s="877"/>
      <c r="OBZ24" s="877"/>
      <c r="OCA24" s="877"/>
      <c r="OCB24" s="877"/>
      <c r="OCC24" s="877"/>
      <c r="OCD24" s="877"/>
      <c r="OCE24" s="877"/>
      <c r="OCF24" s="877"/>
      <c r="OCG24" s="877"/>
      <c r="OCH24" s="877"/>
      <c r="OCI24" s="877"/>
      <c r="OCJ24" s="877"/>
      <c r="OCK24" s="877"/>
      <c r="OCL24" s="877"/>
      <c r="OCM24" s="877"/>
      <c r="OCN24" s="877"/>
      <c r="OCO24" s="877"/>
      <c r="OCP24" s="877"/>
      <c r="OCQ24" s="877"/>
      <c r="OCR24" s="877"/>
      <c r="OCS24" s="877"/>
      <c r="OCT24" s="877"/>
      <c r="OCU24" s="877"/>
      <c r="OCV24" s="877"/>
      <c r="OCW24" s="877"/>
      <c r="OCX24" s="877"/>
      <c r="OCY24" s="877"/>
      <c r="OCZ24" s="877"/>
      <c r="ODA24" s="877"/>
      <c r="ODB24" s="877"/>
      <c r="ODC24" s="877"/>
      <c r="ODD24" s="877"/>
      <c r="ODE24" s="877"/>
      <c r="ODF24" s="877"/>
      <c r="ODG24" s="877"/>
      <c r="ODH24" s="877"/>
      <c r="ODI24" s="877"/>
      <c r="ODJ24" s="877"/>
      <c r="ODK24" s="877"/>
      <c r="ODL24" s="877"/>
      <c r="ODM24" s="877"/>
      <c r="ODN24" s="877"/>
      <c r="ODO24" s="877"/>
      <c r="ODP24" s="877"/>
      <c r="ODQ24" s="877"/>
      <c r="ODR24" s="877"/>
      <c r="ODS24" s="877"/>
      <c r="ODT24" s="877"/>
      <c r="ODU24" s="877"/>
      <c r="ODV24" s="877"/>
      <c r="ODW24" s="877"/>
      <c r="ODX24" s="877"/>
      <c r="ODY24" s="877"/>
      <c r="ODZ24" s="877"/>
      <c r="OEA24" s="877"/>
      <c r="OEB24" s="877"/>
      <c r="OEC24" s="877"/>
      <c r="OED24" s="877"/>
      <c r="OEE24" s="877"/>
      <c r="OEF24" s="877"/>
      <c r="OEG24" s="877"/>
      <c r="OEH24" s="877"/>
      <c r="OEI24" s="877"/>
      <c r="OEJ24" s="877"/>
      <c r="OEK24" s="877"/>
      <c r="OEL24" s="877"/>
      <c r="OEM24" s="877"/>
      <c r="OEN24" s="877"/>
      <c r="OEO24" s="877"/>
      <c r="OEP24" s="877"/>
      <c r="OEQ24" s="877"/>
      <c r="OER24" s="877"/>
      <c r="OES24" s="877"/>
      <c r="OET24" s="877"/>
      <c r="OEU24" s="877"/>
      <c r="OEV24" s="877"/>
      <c r="OEW24" s="877"/>
      <c r="OEX24" s="877"/>
      <c r="OEY24" s="877"/>
      <c r="OEZ24" s="877"/>
      <c r="OFA24" s="877"/>
      <c r="OFB24" s="877"/>
      <c r="OFC24" s="877"/>
      <c r="OFD24" s="877"/>
      <c r="OFE24" s="877"/>
      <c r="OFF24" s="877"/>
      <c r="OFG24" s="877"/>
      <c r="OFH24" s="877"/>
      <c r="OFI24" s="877"/>
      <c r="OFJ24" s="877"/>
      <c r="OFK24" s="877"/>
      <c r="OFL24" s="877"/>
      <c r="OFM24" s="877"/>
      <c r="OFN24" s="877"/>
      <c r="OFO24" s="877"/>
      <c r="OFP24" s="877"/>
      <c r="OFQ24" s="877"/>
      <c r="OFR24" s="877"/>
      <c r="OFS24" s="877"/>
      <c r="OFT24" s="877"/>
      <c r="OFU24" s="877"/>
      <c r="OFV24" s="877"/>
      <c r="OFW24" s="877"/>
      <c r="OFX24" s="877"/>
      <c r="OFY24" s="877"/>
      <c r="OFZ24" s="877"/>
      <c r="OGA24" s="877"/>
      <c r="OGB24" s="877"/>
      <c r="OGC24" s="877"/>
      <c r="OGD24" s="877"/>
      <c r="OGE24" s="877"/>
      <c r="OGF24" s="877"/>
      <c r="OGG24" s="877"/>
      <c r="OGH24" s="877"/>
      <c r="OGI24" s="877"/>
      <c r="OGJ24" s="877"/>
      <c r="OGK24" s="877"/>
      <c r="OGL24" s="877"/>
      <c r="OGM24" s="877"/>
      <c r="OGN24" s="877"/>
      <c r="OGO24" s="877"/>
      <c r="OGP24" s="877"/>
      <c r="OGQ24" s="877"/>
      <c r="OGR24" s="877"/>
      <c r="OGS24" s="877"/>
      <c r="OGT24" s="877"/>
      <c r="OGU24" s="877"/>
      <c r="OGV24" s="877"/>
      <c r="OGW24" s="877"/>
      <c r="OGX24" s="877"/>
      <c r="OGY24" s="877"/>
      <c r="OGZ24" s="877"/>
      <c r="OHA24" s="877"/>
      <c r="OHB24" s="877"/>
      <c r="OHC24" s="877"/>
      <c r="OHD24" s="877"/>
      <c r="OHE24" s="877"/>
      <c r="OHF24" s="877"/>
      <c r="OHG24" s="877"/>
      <c r="OHH24" s="877"/>
      <c r="OHI24" s="877"/>
      <c r="OHJ24" s="877"/>
      <c r="OHK24" s="877"/>
      <c r="OHL24" s="877"/>
      <c r="OHM24" s="877"/>
      <c r="OHN24" s="877"/>
      <c r="OHO24" s="877"/>
      <c r="OHP24" s="877"/>
      <c r="OHQ24" s="877"/>
      <c r="OHR24" s="877"/>
      <c r="OHS24" s="877"/>
      <c r="OHT24" s="877"/>
      <c r="OHU24" s="877"/>
      <c r="OHV24" s="877"/>
      <c r="OHW24" s="877"/>
      <c r="OHX24" s="877"/>
      <c r="OHY24" s="877"/>
      <c r="OHZ24" s="877"/>
      <c r="OIA24" s="877"/>
      <c r="OIB24" s="877"/>
      <c r="OIC24" s="877"/>
      <c r="OID24" s="877"/>
      <c r="OIE24" s="877"/>
      <c r="OIF24" s="877"/>
      <c r="OIG24" s="877"/>
      <c r="OIH24" s="877"/>
      <c r="OII24" s="877"/>
      <c r="OIJ24" s="877"/>
      <c r="OIK24" s="877"/>
      <c r="OIL24" s="877"/>
      <c r="OIM24" s="877"/>
      <c r="OIN24" s="877"/>
      <c r="OIO24" s="877"/>
      <c r="OIP24" s="877"/>
      <c r="OIQ24" s="877"/>
      <c r="OIR24" s="877"/>
      <c r="OIS24" s="877"/>
      <c r="OIT24" s="877"/>
      <c r="OIU24" s="877"/>
      <c r="OIV24" s="877"/>
      <c r="OIW24" s="877"/>
      <c r="OIX24" s="877"/>
      <c r="OIY24" s="877"/>
      <c r="OIZ24" s="877"/>
      <c r="OJA24" s="877"/>
      <c r="OJB24" s="877"/>
      <c r="OJC24" s="877"/>
      <c r="OJD24" s="877"/>
      <c r="OJE24" s="877"/>
      <c r="OJF24" s="877"/>
      <c r="OJG24" s="877"/>
      <c r="OJH24" s="877"/>
      <c r="OJI24" s="877"/>
      <c r="OJJ24" s="877"/>
      <c r="OJK24" s="877"/>
      <c r="OJL24" s="877"/>
      <c r="OJM24" s="877"/>
      <c r="OJN24" s="877"/>
      <c r="OJO24" s="877"/>
      <c r="OJP24" s="877"/>
      <c r="OJQ24" s="877"/>
      <c r="OJR24" s="877"/>
      <c r="OJS24" s="877"/>
      <c r="OJT24" s="877"/>
      <c r="OJU24" s="877"/>
      <c r="OJV24" s="877"/>
      <c r="OJW24" s="877"/>
      <c r="OJX24" s="877"/>
      <c r="OJY24" s="877"/>
      <c r="OJZ24" s="877"/>
      <c r="OKA24" s="877"/>
      <c r="OKB24" s="877"/>
      <c r="OKC24" s="877"/>
      <c r="OKD24" s="877"/>
      <c r="OKE24" s="877"/>
      <c r="OKF24" s="877"/>
      <c r="OKG24" s="877"/>
      <c r="OKH24" s="877"/>
      <c r="OKI24" s="877"/>
      <c r="OKJ24" s="877"/>
      <c r="OKK24" s="877"/>
      <c r="OKL24" s="877"/>
      <c r="OKM24" s="877"/>
      <c r="OKN24" s="877"/>
      <c r="OKO24" s="877"/>
      <c r="OKP24" s="877"/>
      <c r="OKQ24" s="877"/>
      <c r="OKR24" s="877"/>
      <c r="OKS24" s="877"/>
      <c r="OKT24" s="877"/>
      <c r="OKU24" s="877"/>
      <c r="OKV24" s="877"/>
      <c r="OKW24" s="877"/>
      <c r="OKX24" s="877"/>
      <c r="OKY24" s="877"/>
      <c r="OKZ24" s="877"/>
      <c r="OLA24" s="877"/>
      <c r="OLB24" s="877"/>
      <c r="OLC24" s="877"/>
      <c r="OLD24" s="877"/>
      <c r="OLE24" s="877"/>
      <c r="OLF24" s="877"/>
      <c r="OLG24" s="877"/>
      <c r="OLH24" s="877"/>
      <c r="OLI24" s="877"/>
      <c r="OLJ24" s="877"/>
      <c r="OLK24" s="877"/>
      <c r="OLL24" s="877"/>
      <c r="OLM24" s="877"/>
      <c r="OLN24" s="877"/>
      <c r="OLO24" s="877"/>
      <c r="OLP24" s="877"/>
      <c r="OLQ24" s="877"/>
      <c r="OLR24" s="877"/>
      <c r="OLS24" s="877"/>
      <c r="OLT24" s="877"/>
      <c r="OLU24" s="877"/>
      <c r="OLV24" s="877"/>
      <c r="OLW24" s="877"/>
      <c r="OLX24" s="877"/>
      <c r="OLY24" s="877"/>
      <c r="OLZ24" s="877"/>
      <c r="OMA24" s="877"/>
      <c r="OMB24" s="877"/>
      <c r="OMC24" s="877"/>
      <c r="OMD24" s="877"/>
      <c r="OME24" s="877"/>
      <c r="OMF24" s="877"/>
      <c r="OMG24" s="877"/>
      <c r="OMH24" s="877"/>
      <c r="OMI24" s="877"/>
      <c r="OMJ24" s="877"/>
      <c r="OMK24" s="877"/>
      <c r="OML24" s="877"/>
      <c r="OMM24" s="877"/>
      <c r="OMN24" s="877"/>
      <c r="OMO24" s="877"/>
      <c r="OMP24" s="877"/>
      <c r="OMQ24" s="877"/>
      <c r="OMR24" s="877"/>
      <c r="OMS24" s="877"/>
      <c r="OMT24" s="877"/>
      <c r="OMU24" s="877"/>
      <c r="OMV24" s="877"/>
      <c r="OMW24" s="877"/>
      <c r="OMX24" s="877"/>
      <c r="OMY24" s="877"/>
      <c r="OMZ24" s="877"/>
      <c r="ONA24" s="877"/>
      <c r="ONB24" s="877"/>
      <c r="ONC24" s="877"/>
      <c r="OND24" s="877"/>
      <c r="ONE24" s="877"/>
      <c r="ONF24" s="877"/>
      <c r="ONG24" s="877"/>
      <c r="ONH24" s="877"/>
      <c r="ONI24" s="877"/>
      <c r="ONJ24" s="877"/>
      <c r="ONK24" s="877"/>
      <c r="ONL24" s="877"/>
      <c r="ONM24" s="877"/>
      <c r="ONN24" s="877"/>
      <c r="ONO24" s="877"/>
      <c r="ONP24" s="877"/>
      <c r="ONQ24" s="877"/>
      <c r="ONR24" s="877"/>
      <c r="ONS24" s="877"/>
      <c r="ONT24" s="877"/>
      <c r="ONU24" s="877"/>
      <c r="ONV24" s="877"/>
      <c r="ONW24" s="877"/>
      <c r="ONX24" s="877"/>
      <c r="ONY24" s="877"/>
      <c r="ONZ24" s="877"/>
      <c r="OOA24" s="877"/>
      <c r="OOB24" s="877"/>
      <c r="OOC24" s="877"/>
      <c r="OOD24" s="877"/>
      <c r="OOE24" s="877"/>
      <c r="OOF24" s="877"/>
      <c r="OOG24" s="877"/>
      <c r="OOH24" s="877"/>
      <c r="OOI24" s="877"/>
      <c r="OOJ24" s="877"/>
      <c r="OOK24" s="877"/>
      <c r="OOL24" s="877"/>
      <c r="OOM24" s="877"/>
      <c r="OON24" s="877"/>
      <c r="OOO24" s="877"/>
      <c r="OOP24" s="877"/>
      <c r="OOQ24" s="877"/>
      <c r="OOR24" s="877"/>
      <c r="OOS24" s="877"/>
      <c r="OOT24" s="877"/>
      <c r="OOU24" s="877"/>
      <c r="OOV24" s="877"/>
      <c r="OOW24" s="877"/>
      <c r="OOX24" s="877"/>
      <c r="OOY24" s="877"/>
      <c r="OOZ24" s="877"/>
      <c r="OPA24" s="877"/>
      <c r="OPB24" s="877"/>
      <c r="OPC24" s="877"/>
      <c r="OPD24" s="877"/>
      <c r="OPE24" s="877"/>
      <c r="OPF24" s="877"/>
      <c r="OPG24" s="877"/>
      <c r="OPH24" s="877"/>
      <c r="OPI24" s="877"/>
      <c r="OPJ24" s="877"/>
      <c r="OPK24" s="877"/>
      <c r="OPL24" s="877"/>
      <c r="OPM24" s="877"/>
      <c r="OPN24" s="877"/>
      <c r="OPO24" s="877"/>
      <c r="OPP24" s="877"/>
      <c r="OPQ24" s="877"/>
      <c r="OPR24" s="877"/>
      <c r="OPS24" s="877"/>
      <c r="OPT24" s="877"/>
      <c r="OPU24" s="877"/>
      <c r="OPV24" s="877"/>
      <c r="OPW24" s="877"/>
      <c r="OPX24" s="877"/>
      <c r="OPY24" s="877"/>
      <c r="OPZ24" s="877"/>
      <c r="OQA24" s="877"/>
      <c r="OQB24" s="877"/>
      <c r="OQC24" s="877"/>
      <c r="OQD24" s="877"/>
      <c r="OQE24" s="877"/>
      <c r="OQF24" s="877"/>
      <c r="OQG24" s="877"/>
      <c r="OQH24" s="877"/>
      <c r="OQI24" s="877"/>
      <c r="OQJ24" s="877"/>
      <c r="OQK24" s="877"/>
      <c r="OQL24" s="877"/>
      <c r="OQM24" s="877"/>
      <c r="OQN24" s="877"/>
      <c r="OQO24" s="877"/>
      <c r="OQP24" s="877"/>
      <c r="OQQ24" s="877"/>
      <c r="OQR24" s="877"/>
      <c r="OQS24" s="877"/>
      <c r="OQT24" s="877"/>
      <c r="OQU24" s="877"/>
      <c r="OQV24" s="877"/>
      <c r="OQW24" s="877"/>
      <c r="OQX24" s="877"/>
      <c r="OQY24" s="877"/>
      <c r="OQZ24" s="877"/>
      <c r="ORA24" s="877"/>
      <c r="ORB24" s="877"/>
      <c r="ORC24" s="877"/>
      <c r="ORD24" s="877"/>
      <c r="ORE24" s="877"/>
      <c r="ORF24" s="877"/>
      <c r="ORG24" s="877"/>
      <c r="ORH24" s="877"/>
      <c r="ORI24" s="877"/>
      <c r="ORJ24" s="877"/>
      <c r="ORK24" s="877"/>
      <c r="ORL24" s="877"/>
      <c r="ORM24" s="877"/>
      <c r="ORN24" s="877"/>
      <c r="ORO24" s="877"/>
      <c r="ORP24" s="877"/>
      <c r="ORQ24" s="877"/>
      <c r="ORR24" s="877"/>
      <c r="ORS24" s="877"/>
      <c r="ORT24" s="877"/>
      <c r="ORU24" s="877"/>
      <c r="ORV24" s="877"/>
      <c r="ORW24" s="877"/>
      <c r="ORX24" s="877"/>
      <c r="ORY24" s="877"/>
      <c r="ORZ24" s="877"/>
      <c r="OSA24" s="877"/>
      <c r="OSB24" s="877"/>
      <c r="OSC24" s="877"/>
      <c r="OSD24" s="877"/>
      <c r="OSE24" s="877"/>
      <c r="OSF24" s="877"/>
      <c r="OSG24" s="877"/>
      <c r="OSH24" s="877"/>
      <c r="OSI24" s="877"/>
      <c r="OSJ24" s="877"/>
      <c r="OSK24" s="877"/>
      <c r="OSL24" s="877"/>
      <c r="OSM24" s="877"/>
      <c r="OSN24" s="877"/>
      <c r="OSO24" s="877"/>
      <c r="OSP24" s="877"/>
      <c r="OSQ24" s="877"/>
      <c r="OSR24" s="877"/>
      <c r="OSS24" s="877"/>
      <c r="OST24" s="877"/>
      <c r="OSU24" s="877"/>
      <c r="OSV24" s="877"/>
      <c r="OSW24" s="877"/>
      <c r="OSX24" s="877"/>
      <c r="OSY24" s="877"/>
      <c r="OSZ24" s="877"/>
      <c r="OTA24" s="877"/>
      <c r="OTB24" s="877"/>
      <c r="OTC24" s="877"/>
      <c r="OTD24" s="877"/>
      <c r="OTE24" s="877"/>
      <c r="OTF24" s="877"/>
      <c r="OTG24" s="877"/>
      <c r="OTH24" s="877"/>
      <c r="OTI24" s="877"/>
      <c r="OTJ24" s="877"/>
      <c r="OTK24" s="877"/>
      <c r="OTL24" s="877"/>
      <c r="OTM24" s="877"/>
      <c r="OTN24" s="877"/>
      <c r="OTO24" s="877"/>
      <c r="OTP24" s="877"/>
      <c r="OTQ24" s="877"/>
      <c r="OTR24" s="877"/>
      <c r="OTS24" s="877"/>
      <c r="OTT24" s="877"/>
      <c r="OTU24" s="877"/>
      <c r="OTV24" s="877"/>
      <c r="OTW24" s="877"/>
      <c r="OTX24" s="877"/>
      <c r="OTY24" s="877"/>
      <c r="OTZ24" s="877"/>
      <c r="OUA24" s="877"/>
      <c r="OUB24" s="877"/>
      <c r="OUC24" s="877"/>
      <c r="OUD24" s="877"/>
      <c r="OUE24" s="877"/>
      <c r="OUF24" s="877"/>
      <c r="OUG24" s="877"/>
      <c r="OUH24" s="877"/>
      <c r="OUI24" s="877"/>
      <c r="OUJ24" s="877"/>
      <c r="OUK24" s="877"/>
      <c r="OUL24" s="877"/>
      <c r="OUM24" s="877"/>
      <c r="OUN24" s="877"/>
      <c r="OUO24" s="877"/>
      <c r="OUP24" s="877"/>
      <c r="OUQ24" s="877"/>
      <c r="OUR24" s="877"/>
      <c r="OUS24" s="877"/>
      <c r="OUT24" s="877"/>
      <c r="OUU24" s="877"/>
      <c r="OUV24" s="877"/>
      <c r="OUW24" s="877"/>
      <c r="OUX24" s="877"/>
      <c r="OUY24" s="877"/>
      <c r="OUZ24" s="877"/>
      <c r="OVA24" s="877"/>
      <c r="OVB24" s="877"/>
      <c r="OVC24" s="877"/>
      <c r="OVD24" s="877"/>
      <c r="OVE24" s="877"/>
      <c r="OVF24" s="877"/>
      <c r="OVG24" s="877"/>
      <c r="OVH24" s="877"/>
      <c r="OVI24" s="877"/>
      <c r="OVJ24" s="877"/>
      <c r="OVK24" s="877"/>
      <c r="OVL24" s="877"/>
      <c r="OVM24" s="877"/>
      <c r="OVN24" s="877"/>
      <c r="OVO24" s="877"/>
      <c r="OVP24" s="877"/>
      <c r="OVQ24" s="877"/>
      <c r="OVR24" s="877"/>
      <c r="OVS24" s="877"/>
      <c r="OVT24" s="877"/>
      <c r="OVU24" s="877"/>
      <c r="OVV24" s="877"/>
      <c r="OVW24" s="877"/>
      <c r="OVX24" s="877"/>
      <c r="OVY24" s="877"/>
      <c r="OVZ24" s="877"/>
      <c r="OWA24" s="877"/>
      <c r="OWB24" s="877"/>
      <c r="OWC24" s="877"/>
      <c r="OWD24" s="877"/>
      <c r="OWE24" s="877"/>
      <c r="OWF24" s="877"/>
      <c r="OWG24" s="877"/>
      <c r="OWH24" s="877"/>
      <c r="OWI24" s="877"/>
      <c r="OWJ24" s="877"/>
      <c r="OWK24" s="877"/>
      <c r="OWL24" s="877"/>
      <c r="OWM24" s="877"/>
      <c r="OWN24" s="877"/>
      <c r="OWO24" s="877"/>
      <c r="OWP24" s="877"/>
      <c r="OWQ24" s="877"/>
      <c r="OWR24" s="877"/>
      <c r="OWS24" s="877"/>
      <c r="OWT24" s="877"/>
      <c r="OWU24" s="877"/>
      <c r="OWV24" s="877"/>
      <c r="OWW24" s="877"/>
      <c r="OWX24" s="877"/>
      <c r="OWY24" s="877"/>
      <c r="OWZ24" s="877"/>
      <c r="OXA24" s="877"/>
      <c r="OXB24" s="877"/>
      <c r="OXC24" s="877"/>
      <c r="OXD24" s="877"/>
      <c r="OXE24" s="877"/>
      <c r="OXF24" s="877"/>
      <c r="OXG24" s="877"/>
      <c r="OXH24" s="877"/>
      <c r="OXI24" s="877"/>
      <c r="OXJ24" s="877"/>
      <c r="OXK24" s="877"/>
      <c r="OXL24" s="877"/>
      <c r="OXM24" s="877"/>
      <c r="OXN24" s="877"/>
      <c r="OXO24" s="877"/>
      <c r="OXP24" s="877"/>
      <c r="OXQ24" s="877"/>
      <c r="OXR24" s="877"/>
      <c r="OXS24" s="877"/>
      <c r="OXT24" s="877"/>
      <c r="OXU24" s="877"/>
      <c r="OXV24" s="877"/>
      <c r="OXW24" s="877"/>
      <c r="OXX24" s="877"/>
      <c r="OXY24" s="877"/>
      <c r="OXZ24" s="877"/>
      <c r="OYA24" s="877"/>
      <c r="OYB24" s="877"/>
      <c r="OYC24" s="877"/>
      <c r="OYD24" s="877"/>
      <c r="OYE24" s="877"/>
      <c r="OYF24" s="877"/>
      <c r="OYG24" s="877"/>
      <c r="OYH24" s="877"/>
      <c r="OYI24" s="877"/>
      <c r="OYJ24" s="877"/>
      <c r="OYK24" s="877"/>
      <c r="OYL24" s="877"/>
      <c r="OYM24" s="877"/>
      <c r="OYN24" s="877"/>
      <c r="OYO24" s="877"/>
      <c r="OYP24" s="877"/>
      <c r="OYQ24" s="877"/>
      <c r="OYR24" s="877"/>
      <c r="OYS24" s="877"/>
      <c r="OYT24" s="877"/>
      <c r="OYU24" s="877"/>
      <c r="OYV24" s="877"/>
      <c r="OYW24" s="877"/>
      <c r="OYX24" s="877"/>
      <c r="OYY24" s="877"/>
      <c r="OYZ24" s="877"/>
      <c r="OZA24" s="877"/>
      <c r="OZB24" s="877"/>
      <c r="OZC24" s="877"/>
      <c r="OZD24" s="877"/>
      <c r="OZE24" s="877"/>
      <c r="OZF24" s="877"/>
      <c r="OZG24" s="877"/>
      <c r="OZH24" s="877"/>
      <c r="OZI24" s="877"/>
      <c r="OZJ24" s="877"/>
      <c r="OZK24" s="877"/>
      <c r="OZL24" s="877"/>
      <c r="OZM24" s="877"/>
      <c r="OZN24" s="877"/>
      <c r="OZO24" s="877"/>
      <c r="OZP24" s="877"/>
      <c r="OZQ24" s="877"/>
      <c r="OZR24" s="877"/>
      <c r="OZS24" s="877"/>
      <c r="OZT24" s="877"/>
      <c r="OZU24" s="877"/>
      <c r="OZV24" s="877"/>
      <c r="OZW24" s="877"/>
      <c r="OZX24" s="877"/>
      <c r="OZY24" s="877"/>
      <c r="OZZ24" s="877"/>
      <c r="PAA24" s="877"/>
      <c r="PAB24" s="877"/>
      <c r="PAC24" s="877"/>
      <c r="PAD24" s="877"/>
      <c r="PAE24" s="877"/>
      <c r="PAF24" s="877"/>
      <c r="PAG24" s="877"/>
      <c r="PAH24" s="877"/>
      <c r="PAI24" s="877"/>
      <c r="PAJ24" s="877"/>
      <c r="PAK24" s="877"/>
      <c r="PAL24" s="877"/>
      <c r="PAM24" s="877"/>
      <c r="PAN24" s="877"/>
      <c r="PAO24" s="877"/>
      <c r="PAP24" s="877"/>
      <c r="PAQ24" s="877"/>
      <c r="PAR24" s="877"/>
      <c r="PAS24" s="877"/>
      <c r="PAT24" s="877"/>
      <c r="PAU24" s="877"/>
      <c r="PAV24" s="877"/>
      <c r="PAW24" s="877"/>
      <c r="PAX24" s="877"/>
      <c r="PAY24" s="877"/>
      <c r="PAZ24" s="877"/>
      <c r="PBA24" s="877"/>
      <c r="PBB24" s="877"/>
      <c r="PBC24" s="877"/>
      <c r="PBD24" s="877"/>
      <c r="PBE24" s="877"/>
      <c r="PBF24" s="877"/>
      <c r="PBG24" s="877"/>
      <c r="PBH24" s="877"/>
      <c r="PBI24" s="877"/>
      <c r="PBJ24" s="877"/>
      <c r="PBK24" s="877"/>
      <c r="PBL24" s="877"/>
      <c r="PBM24" s="877"/>
      <c r="PBN24" s="877"/>
      <c r="PBO24" s="877"/>
      <c r="PBP24" s="877"/>
      <c r="PBQ24" s="877"/>
      <c r="PBR24" s="877"/>
      <c r="PBS24" s="877"/>
      <c r="PBT24" s="877"/>
      <c r="PBU24" s="877"/>
      <c r="PBV24" s="877"/>
      <c r="PBW24" s="877"/>
      <c r="PBX24" s="877"/>
      <c r="PBY24" s="877"/>
      <c r="PBZ24" s="877"/>
      <c r="PCA24" s="877"/>
      <c r="PCB24" s="877"/>
      <c r="PCC24" s="877"/>
      <c r="PCD24" s="877"/>
      <c r="PCE24" s="877"/>
      <c r="PCF24" s="877"/>
      <c r="PCG24" s="877"/>
      <c r="PCH24" s="877"/>
      <c r="PCI24" s="877"/>
      <c r="PCJ24" s="877"/>
      <c r="PCK24" s="877"/>
      <c r="PCL24" s="877"/>
      <c r="PCM24" s="877"/>
      <c r="PCN24" s="877"/>
      <c r="PCO24" s="877"/>
      <c r="PCP24" s="877"/>
      <c r="PCQ24" s="877"/>
      <c r="PCR24" s="877"/>
      <c r="PCS24" s="877"/>
      <c r="PCT24" s="877"/>
      <c r="PCU24" s="877"/>
      <c r="PCV24" s="877"/>
      <c r="PCW24" s="877"/>
      <c r="PCX24" s="877"/>
      <c r="PCY24" s="877"/>
      <c r="PCZ24" s="877"/>
      <c r="PDA24" s="877"/>
      <c r="PDB24" s="877"/>
      <c r="PDC24" s="877"/>
      <c r="PDD24" s="877"/>
      <c r="PDE24" s="877"/>
      <c r="PDF24" s="877"/>
      <c r="PDG24" s="877"/>
      <c r="PDH24" s="877"/>
      <c r="PDI24" s="877"/>
      <c r="PDJ24" s="877"/>
      <c r="PDK24" s="877"/>
      <c r="PDL24" s="877"/>
      <c r="PDM24" s="877"/>
      <c r="PDN24" s="877"/>
      <c r="PDO24" s="877"/>
      <c r="PDP24" s="877"/>
      <c r="PDQ24" s="877"/>
      <c r="PDR24" s="877"/>
      <c r="PDS24" s="877"/>
      <c r="PDT24" s="877"/>
      <c r="PDU24" s="877"/>
      <c r="PDV24" s="877"/>
      <c r="PDW24" s="877"/>
      <c r="PDX24" s="877"/>
      <c r="PDY24" s="877"/>
      <c r="PDZ24" s="877"/>
      <c r="PEA24" s="877"/>
      <c r="PEB24" s="877"/>
      <c r="PEC24" s="877"/>
      <c r="PED24" s="877"/>
      <c r="PEE24" s="877"/>
      <c r="PEF24" s="877"/>
      <c r="PEG24" s="877"/>
      <c r="PEH24" s="877"/>
      <c r="PEI24" s="877"/>
      <c r="PEJ24" s="877"/>
      <c r="PEK24" s="877"/>
      <c r="PEL24" s="877"/>
      <c r="PEM24" s="877"/>
      <c r="PEN24" s="877"/>
      <c r="PEO24" s="877"/>
      <c r="PEP24" s="877"/>
      <c r="PEQ24" s="877"/>
      <c r="PER24" s="877"/>
      <c r="PES24" s="877"/>
      <c r="PET24" s="877"/>
      <c r="PEU24" s="877"/>
      <c r="PEV24" s="877"/>
      <c r="PEW24" s="877"/>
      <c r="PEX24" s="877"/>
      <c r="PEY24" s="877"/>
      <c r="PEZ24" s="877"/>
      <c r="PFA24" s="877"/>
      <c r="PFB24" s="877"/>
      <c r="PFC24" s="877"/>
      <c r="PFD24" s="877"/>
      <c r="PFE24" s="877"/>
      <c r="PFF24" s="877"/>
      <c r="PFG24" s="877"/>
      <c r="PFH24" s="877"/>
      <c r="PFI24" s="877"/>
      <c r="PFJ24" s="877"/>
      <c r="PFK24" s="877"/>
      <c r="PFL24" s="877"/>
      <c r="PFM24" s="877"/>
      <c r="PFN24" s="877"/>
      <c r="PFO24" s="877"/>
      <c r="PFP24" s="877"/>
      <c r="PFQ24" s="877"/>
      <c r="PFR24" s="877"/>
      <c r="PFS24" s="877"/>
      <c r="PFT24" s="877"/>
      <c r="PFU24" s="877"/>
      <c r="PFV24" s="877"/>
      <c r="PFW24" s="877"/>
      <c r="PFX24" s="877"/>
      <c r="PFY24" s="877"/>
      <c r="PFZ24" s="877"/>
      <c r="PGA24" s="877"/>
      <c r="PGB24" s="877"/>
      <c r="PGC24" s="877"/>
      <c r="PGD24" s="877"/>
      <c r="PGE24" s="877"/>
      <c r="PGF24" s="877"/>
      <c r="PGG24" s="877"/>
      <c r="PGH24" s="877"/>
      <c r="PGI24" s="877"/>
      <c r="PGJ24" s="877"/>
      <c r="PGK24" s="877"/>
      <c r="PGL24" s="877"/>
      <c r="PGM24" s="877"/>
      <c r="PGN24" s="877"/>
      <c r="PGO24" s="877"/>
      <c r="PGP24" s="877"/>
      <c r="PGQ24" s="877"/>
      <c r="PGR24" s="877"/>
      <c r="PGS24" s="877"/>
      <c r="PGT24" s="877"/>
      <c r="PGU24" s="877"/>
      <c r="PGV24" s="877"/>
      <c r="PGW24" s="877"/>
      <c r="PGX24" s="877"/>
      <c r="PGY24" s="877"/>
      <c r="PGZ24" s="877"/>
      <c r="PHA24" s="877"/>
      <c r="PHB24" s="877"/>
      <c r="PHC24" s="877"/>
      <c r="PHD24" s="877"/>
      <c r="PHE24" s="877"/>
      <c r="PHF24" s="877"/>
      <c r="PHG24" s="877"/>
      <c r="PHH24" s="877"/>
      <c r="PHI24" s="877"/>
      <c r="PHJ24" s="877"/>
      <c r="PHK24" s="877"/>
      <c r="PHL24" s="877"/>
      <c r="PHM24" s="877"/>
      <c r="PHN24" s="877"/>
      <c r="PHO24" s="877"/>
      <c r="PHP24" s="877"/>
      <c r="PHQ24" s="877"/>
      <c r="PHR24" s="877"/>
      <c r="PHS24" s="877"/>
      <c r="PHT24" s="877"/>
      <c r="PHU24" s="877"/>
      <c r="PHV24" s="877"/>
      <c r="PHW24" s="877"/>
      <c r="PHX24" s="877"/>
      <c r="PHY24" s="877"/>
      <c r="PHZ24" s="877"/>
      <c r="PIA24" s="877"/>
      <c r="PIB24" s="877"/>
      <c r="PIC24" s="877"/>
      <c r="PID24" s="877"/>
      <c r="PIE24" s="877"/>
      <c r="PIF24" s="877"/>
      <c r="PIG24" s="877"/>
      <c r="PIH24" s="877"/>
      <c r="PII24" s="877"/>
      <c r="PIJ24" s="877"/>
      <c r="PIK24" s="877"/>
      <c r="PIL24" s="877"/>
      <c r="PIM24" s="877"/>
      <c r="PIN24" s="877"/>
      <c r="PIO24" s="877"/>
      <c r="PIP24" s="877"/>
      <c r="PIQ24" s="877"/>
      <c r="PIR24" s="877"/>
      <c r="PIS24" s="877"/>
      <c r="PIT24" s="877"/>
      <c r="PIU24" s="877"/>
      <c r="PIV24" s="877"/>
      <c r="PIW24" s="877"/>
      <c r="PIX24" s="877"/>
      <c r="PIY24" s="877"/>
      <c r="PIZ24" s="877"/>
      <c r="PJA24" s="877"/>
      <c r="PJB24" s="877"/>
      <c r="PJC24" s="877"/>
      <c r="PJD24" s="877"/>
      <c r="PJE24" s="877"/>
      <c r="PJF24" s="877"/>
      <c r="PJG24" s="877"/>
      <c r="PJH24" s="877"/>
      <c r="PJI24" s="877"/>
      <c r="PJJ24" s="877"/>
      <c r="PJK24" s="877"/>
      <c r="PJL24" s="877"/>
      <c r="PJM24" s="877"/>
      <c r="PJN24" s="877"/>
      <c r="PJO24" s="877"/>
      <c r="PJP24" s="877"/>
      <c r="PJQ24" s="877"/>
      <c r="PJR24" s="877"/>
      <c r="PJS24" s="877"/>
      <c r="PJT24" s="877"/>
      <c r="PJU24" s="877"/>
      <c r="PJV24" s="877"/>
      <c r="PJW24" s="877"/>
      <c r="PJX24" s="877"/>
      <c r="PJY24" s="877"/>
      <c r="PJZ24" s="877"/>
      <c r="PKA24" s="877"/>
      <c r="PKB24" s="877"/>
      <c r="PKC24" s="877"/>
      <c r="PKD24" s="877"/>
      <c r="PKE24" s="877"/>
      <c r="PKF24" s="877"/>
      <c r="PKG24" s="877"/>
      <c r="PKH24" s="877"/>
      <c r="PKI24" s="877"/>
      <c r="PKJ24" s="877"/>
      <c r="PKK24" s="877"/>
      <c r="PKL24" s="877"/>
      <c r="PKM24" s="877"/>
      <c r="PKN24" s="877"/>
      <c r="PKO24" s="877"/>
      <c r="PKP24" s="877"/>
      <c r="PKQ24" s="877"/>
      <c r="PKR24" s="877"/>
      <c r="PKS24" s="877"/>
      <c r="PKT24" s="877"/>
      <c r="PKU24" s="877"/>
      <c r="PKV24" s="877"/>
      <c r="PKW24" s="877"/>
      <c r="PKX24" s="877"/>
      <c r="PKY24" s="877"/>
      <c r="PKZ24" s="877"/>
      <c r="PLA24" s="877"/>
      <c r="PLB24" s="877"/>
      <c r="PLC24" s="877"/>
      <c r="PLD24" s="877"/>
      <c r="PLE24" s="877"/>
      <c r="PLF24" s="877"/>
      <c r="PLG24" s="877"/>
      <c r="PLH24" s="877"/>
      <c r="PLI24" s="877"/>
      <c r="PLJ24" s="877"/>
      <c r="PLK24" s="877"/>
      <c r="PLL24" s="877"/>
      <c r="PLM24" s="877"/>
      <c r="PLN24" s="877"/>
      <c r="PLO24" s="877"/>
      <c r="PLP24" s="877"/>
      <c r="PLQ24" s="877"/>
      <c r="PLR24" s="877"/>
      <c r="PLS24" s="877"/>
      <c r="PLT24" s="877"/>
      <c r="PLU24" s="877"/>
      <c r="PLV24" s="877"/>
      <c r="PLW24" s="877"/>
      <c r="PLX24" s="877"/>
      <c r="PLY24" s="877"/>
      <c r="PLZ24" s="877"/>
      <c r="PMA24" s="877"/>
      <c r="PMB24" s="877"/>
      <c r="PMC24" s="877"/>
      <c r="PMD24" s="877"/>
      <c r="PME24" s="877"/>
      <c r="PMF24" s="877"/>
      <c r="PMG24" s="877"/>
      <c r="PMH24" s="877"/>
      <c r="PMI24" s="877"/>
      <c r="PMJ24" s="877"/>
      <c r="PMK24" s="877"/>
      <c r="PML24" s="877"/>
      <c r="PMM24" s="877"/>
      <c r="PMN24" s="877"/>
      <c r="PMO24" s="877"/>
      <c r="PMP24" s="877"/>
      <c r="PMQ24" s="877"/>
      <c r="PMR24" s="877"/>
      <c r="PMS24" s="877"/>
      <c r="PMT24" s="877"/>
      <c r="PMU24" s="877"/>
      <c r="PMV24" s="877"/>
      <c r="PMW24" s="877"/>
      <c r="PMX24" s="877"/>
      <c r="PMY24" s="877"/>
      <c r="PMZ24" s="877"/>
      <c r="PNA24" s="877"/>
      <c r="PNB24" s="877"/>
      <c r="PNC24" s="877"/>
      <c r="PND24" s="877"/>
      <c r="PNE24" s="877"/>
      <c r="PNF24" s="877"/>
      <c r="PNG24" s="877"/>
      <c r="PNH24" s="877"/>
      <c r="PNI24" s="877"/>
      <c r="PNJ24" s="877"/>
      <c r="PNK24" s="877"/>
      <c r="PNL24" s="877"/>
      <c r="PNM24" s="877"/>
      <c r="PNN24" s="877"/>
      <c r="PNO24" s="877"/>
      <c r="PNP24" s="877"/>
      <c r="PNQ24" s="877"/>
      <c r="PNR24" s="877"/>
      <c r="PNS24" s="877"/>
      <c r="PNT24" s="877"/>
      <c r="PNU24" s="877"/>
      <c r="PNV24" s="877"/>
      <c r="PNW24" s="877"/>
      <c r="PNX24" s="877"/>
      <c r="PNY24" s="877"/>
      <c r="PNZ24" s="877"/>
      <c r="POA24" s="877"/>
      <c r="POB24" s="877"/>
      <c r="POC24" s="877"/>
      <c r="POD24" s="877"/>
      <c r="POE24" s="877"/>
      <c r="POF24" s="877"/>
      <c r="POG24" s="877"/>
      <c r="POH24" s="877"/>
      <c r="POI24" s="877"/>
      <c r="POJ24" s="877"/>
      <c r="POK24" s="877"/>
      <c r="POL24" s="877"/>
      <c r="POM24" s="877"/>
      <c r="PON24" s="877"/>
      <c r="POO24" s="877"/>
      <c r="POP24" s="877"/>
      <c r="POQ24" s="877"/>
      <c r="POR24" s="877"/>
      <c r="POS24" s="877"/>
      <c r="POT24" s="877"/>
      <c r="POU24" s="877"/>
      <c r="POV24" s="877"/>
      <c r="POW24" s="877"/>
      <c r="POX24" s="877"/>
      <c r="POY24" s="877"/>
      <c r="POZ24" s="877"/>
      <c r="PPA24" s="877"/>
      <c r="PPB24" s="877"/>
      <c r="PPC24" s="877"/>
      <c r="PPD24" s="877"/>
      <c r="PPE24" s="877"/>
      <c r="PPF24" s="877"/>
      <c r="PPG24" s="877"/>
      <c r="PPH24" s="877"/>
      <c r="PPI24" s="877"/>
      <c r="PPJ24" s="877"/>
      <c r="PPK24" s="877"/>
      <c r="PPL24" s="877"/>
      <c r="PPM24" s="877"/>
      <c r="PPN24" s="877"/>
      <c r="PPO24" s="877"/>
      <c r="PPP24" s="877"/>
      <c r="PPQ24" s="877"/>
      <c r="PPR24" s="877"/>
      <c r="PPS24" s="877"/>
      <c r="PPT24" s="877"/>
      <c r="PPU24" s="877"/>
      <c r="PPV24" s="877"/>
      <c r="PPW24" s="877"/>
      <c r="PPX24" s="877"/>
      <c r="PPY24" s="877"/>
      <c r="PPZ24" s="877"/>
      <c r="PQA24" s="877"/>
      <c r="PQB24" s="877"/>
      <c r="PQC24" s="877"/>
      <c r="PQD24" s="877"/>
      <c r="PQE24" s="877"/>
      <c r="PQF24" s="877"/>
      <c r="PQG24" s="877"/>
      <c r="PQH24" s="877"/>
      <c r="PQI24" s="877"/>
      <c r="PQJ24" s="877"/>
      <c r="PQK24" s="877"/>
      <c r="PQL24" s="877"/>
      <c r="PQM24" s="877"/>
      <c r="PQN24" s="877"/>
      <c r="PQO24" s="877"/>
      <c r="PQP24" s="877"/>
      <c r="PQQ24" s="877"/>
      <c r="PQR24" s="877"/>
      <c r="PQS24" s="877"/>
      <c r="PQT24" s="877"/>
      <c r="PQU24" s="877"/>
      <c r="PQV24" s="877"/>
      <c r="PQW24" s="877"/>
      <c r="PQX24" s="877"/>
      <c r="PQY24" s="877"/>
      <c r="PQZ24" s="877"/>
      <c r="PRA24" s="877"/>
      <c r="PRB24" s="877"/>
      <c r="PRC24" s="877"/>
      <c r="PRD24" s="877"/>
      <c r="PRE24" s="877"/>
      <c r="PRF24" s="877"/>
      <c r="PRG24" s="877"/>
      <c r="PRH24" s="877"/>
      <c r="PRI24" s="877"/>
      <c r="PRJ24" s="877"/>
      <c r="PRK24" s="877"/>
      <c r="PRL24" s="877"/>
      <c r="PRM24" s="877"/>
      <c r="PRN24" s="877"/>
      <c r="PRO24" s="877"/>
      <c r="PRP24" s="877"/>
      <c r="PRQ24" s="877"/>
      <c r="PRR24" s="877"/>
      <c r="PRS24" s="877"/>
      <c r="PRT24" s="877"/>
      <c r="PRU24" s="877"/>
      <c r="PRV24" s="877"/>
      <c r="PRW24" s="877"/>
      <c r="PRX24" s="877"/>
      <c r="PRY24" s="877"/>
      <c r="PRZ24" s="877"/>
      <c r="PSA24" s="877"/>
      <c r="PSB24" s="877"/>
      <c r="PSC24" s="877"/>
      <c r="PSD24" s="877"/>
      <c r="PSE24" s="877"/>
      <c r="PSF24" s="877"/>
      <c r="PSG24" s="877"/>
      <c r="PSH24" s="877"/>
      <c r="PSI24" s="877"/>
      <c r="PSJ24" s="877"/>
      <c r="PSK24" s="877"/>
      <c r="PSL24" s="877"/>
      <c r="PSM24" s="877"/>
      <c r="PSN24" s="877"/>
      <c r="PSO24" s="877"/>
      <c r="PSP24" s="877"/>
      <c r="PSQ24" s="877"/>
      <c r="PSR24" s="877"/>
      <c r="PSS24" s="877"/>
      <c r="PST24" s="877"/>
      <c r="PSU24" s="877"/>
      <c r="PSV24" s="877"/>
      <c r="PSW24" s="877"/>
      <c r="PSX24" s="877"/>
      <c r="PSY24" s="877"/>
      <c r="PSZ24" s="877"/>
      <c r="PTA24" s="877"/>
      <c r="PTB24" s="877"/>
      <c r="PTC24" s="877"/>
      <c r="PTD24" s="877"/>
      <c r="PTE24" s="877"/>
      <c r="PTF24" s="877"/>
      <c r="PTG24" s="877"/>
      <c r="PTH24" s="877"/>
      <c r="PTI24" s="877"/>
      <c r="PTJ24" s="877"/>
      <c r="PTK24" s="877"/>
      <c r="PTL24" s="877"/>
      <c r="PTM24" s="877"/>
      <c r="PTN24" s="877"/>
      <c r="PTO24" s="877"/>
      <c r="PTP24" s="877"/>
      <c r="PTQ24" s="877"/>
      <c r="PTR24" s="877"/>
      <c r="PTS24" s="877"/>
      <c r="PTT24" s="877"/>
      <c r="PTU24" s="877"/>
      <c r="PTV24" s="877"/>
      <c r="PTW24" s="877"/>
      <c r="PTX24" s="877"/>
      <c r="PTY24" s="877"/>
      <c r="PTZ24" s="877"/>
      <c r="PUA24" s="877"/>
      <c r="PUB24" s="877"/>
      <c r="PUC24" s="877"/>
      <c r="PUD24" s="877"/>
      <c r="PUE24" s="877"/>
      <c r="PUF24" s="877"/>
      <c r="PUG24" s="877"/>
      <c r="PUH24" s="877"/>
      <c r="PUI24" s="877"/>
      <c r="PUJ24" s="877"/>
      <c r="PUK24" s="877"/>
      <c r="PUL24" s="877"/>
      <c r="PUM24" s="877"/>
      <c r="PUN24" s="877"/>
      <c r="PUO24" s="877"/>
      <c r="PUP24" s="877"/>
      <c r="PUQ24" s="877"/>
      <c r="PUR24" s="877"/>
      <c r="PUS24" s="877"/>
      <c r="PUT24" s="877"/>
      <c r="PUU24" s="877"/>
      <c r="PUV24" s="877"/>
      <c r="PUW24" s="877"/>
      <c r="PUX24" s="877"/>
      <c r="PUY24" s="877"/>
      <c r="PUZ24" s="877"/>
      <c r="PVA24" s="877"/>
      <c r="PVB24" s="877"/>
      <c r="PVC24" s="877"/>
      <c r="PVD24" s="877"/>
      <c r="PVE24" s="877"/>
      <c r="PVF24" s="877"/>
      <c r="PVG24" s="877"/>
      <c r="PVH24" s="877"/>
      <c r="PVI24" s="877"/>
      <c r="PVJ24" s="877"/>
      <c r="PVK24" s="877"/>
      <c r="PVL24" s="877"/>
      <c r="PVM24" s="877"/>
      <c r="PVN24" s="877"/>
      <c r="PVO24" s="877"/>
      <c r="PVP24" s="877"/>
      <c r="PVQ24" s="877"/>
      <c r="PVR24" s="877"/>
      <c r="PVS24" s="877"/>
      <c r="PVT24" s="877"/>
      <c r="PVU24" s="877"/>
      <c r="PVV24" s="877"/>
      <c r="PVW24" s="877"/>
      <c r="PVX24" s="877"/>
      <c r="PVY24" s="877"/>
      <c r="PVZ24" s="877"/>
      <c r="PWA24" s="877"/>
      <c r="PWB24" s="877"/>
      <c r="PWC24" s="877"/>
      <c r="PWD24" s="877"/>
      <c r="PWE24" s="877"/>
      <c r="PWF24" s="877"/>
      <c r="PWG24" s="877"/>
      <c r="PWH24" s="877"/>
      <c r="PWI24" s="877"/>
      <c r="PWJ24" s="877"/>
      <c r="PWK24" s="877"/>
      <c r="PWL24" s="877"/>
      <c r="PWM24" s="877"/>
      <c r="PWN24" s="877"/>
      <c r="PWO24" s="877"/>
      <c r="PWP24" s="877"/>
      <c r="PWQ24" s="877"/>
      <c r="PWR24" s="877"/>
      <c r="PWS24" s="877"/>
      <c r="PWT24" s="877"/>
      <c r="PWU24" s="877"/>
      <c r="PWV24" s="877"/>
      <c r="PWW24" s="877"/>
      <c r="PWX24" s="877"/>
      <c r="PWY24" s="877"/>
      <c r="PWZ24" s="877"/>
      <c r="PXA24" s="877"/>
      <c r="PXB24" s="877"/>
      <c r="PXC24" s="877"/>
      <c r="PXD24" s="877"/>
      <c r="PXE24" s="877"/>
      <c r="PXF24" s="877"/>
      <c r="PXG24" s="877"/>
      <c r="PXH24" s="877"/>
      <c r="PXI24" s="877"/>
      <c r="PXJ24" s="877"/>
      <c r="PXK24" s="877"/>
      <c r="PXL24" s="877"/>
      <c r="PXM24" s="877"/>
      <c r="PXN24" s="877"/>
      <c r="PXO24" s="877"/>
      <c r="PXP24" s="877"/>
      <c r="PXQ24" s="877"/>
      <c r="PXR24" s="877"/>
      <c r="PXS24" s="877"/>
      <c r="PXT24" s="877"/>
      <c r="PXU24" s="877"/>
      <c r="PXV24" s="877"/>
      <c r="PXW24" s="877"/>
      <c r="PXX24" s="877"/>
      <c r="PXY24" s="877"/>
      <c r="PXZ24" s="877"/>
      <c r="PYA24" s="877"/>
      <c r="PYB24" s="877"/>
      <c r="PYC24" s="877"/>
      <c r="PYD24" s="877"/>
      <c r="PYE24" s="877"/>
      <c r="PYF24" s="877"/>
      <c r="PYG24" s="877"/>
      <c r="PYH24" s="877"/>
      <c r="PYI24" s="877"/>
      <c r="PYJ24" s="877"/>
      <c r="PYK24" s="877"/>
      <c r="PYL24" s="877"/>
      <c r="PYM24" s="877"/>
      <c r="PYN24" s="877"/>
      <c r="PYO24" s="877"/>
      <c r="PYP24" s="877"/>
      <c r="PYQ24" s="877"/>
      <c r="PYR24" s="877"/>
      <c r="PYS24" s="877"/>
      <c r="PYT24" s="877"/>
      <c r="PYU24" s="877"/>
      <c r="PYV24" s="877"/>
      <c r="PYW24" s="877"/>
      <c r="PYX24" s="877"/>
      <c r="PYY24" s="877"/>
      <c r="PYZ24" s="877"/>
      <c r="PZA24" s="877"/>
      <c r="PZB24" s="877"/>
      <c r="PZC24" s="877"/>
      <c r="PZD24" s="877"/>
      <c r="PZE24" s="877"/>
      <c r="PZF24" s="877"/>
      <c r="PZG24" s="877"/>
      <c r="PZH24" s="877"/>
      <c r="PZI24" s="877"/>
      <c r="PZJ24" s="877"/>
      <c r="PZK24" s="877"/>
      <c r="PZL24" s="877"/>
      <c r="PZM24" s="877"/>
      <c r="PZN24" s="877"/>
      <c r="PZO24" s="877"/>
      <c r="PZP24" s="877"/>
      <c r="PZQ24" s="877"/>
      <c r="PZR24" s="877"/>
      <c r="PZS24" s="877"/>
      <c r="PZT24" s="877"/>
      <c r="PZU24" s="877"/>
      <c r="PZV24" s="877"/>
      <c r="PZW24" s="877"/>
      <c r="PZX24" s="877"/>
      <c r="PZY24" s="877"/>
      <c r="PZZ24" s="877"/>
      <c r="QAA24" s="877"/>
      <c r="QAB24" s="877"/>
      <c r="QAC24" s="877"/>
      <c r="QAD24" s="877"/>
      <c r="QAE24" s="877"/>
      <c r="QAF24" s="877"/>
      <c r="QAG24" s="877"/>
      <c r="QAH24" s="877"/>
      <c r="QAI24" s="877"/>
      <c r="QAJ24" s="877"/>
      <c r="QAK24" s="877"/>
      <c r="QAL24" s="877"/>
      <c r="QAM24" s="877"/>
      <c r="QAN24" s="877"/>
      <c r="QAO24" s="877"/>
      <c r="QAP24" s="877"/>
      <c r="QAQ24" s="877"/>
      <c r="QAR24" s="877"/>
      <c r="QAS24" s="877"/>
      <c r="QAT24" s="877"/>
      <c r="QAU24" s="877"/>
      <c r="QAV24" s="877"/>
      <c r="QAW24" s="877"/>
      <c r="QAX24" s="877"/>
      <c r="QAY24" s="877"/>
      <c r="QAZ24" s="877"/>
      <c r="QBA24" s="877"/>
      <c r="QBB24" s="877"/>
      <c r="QBC24" s="877"/>
      <c r="QBD24" s="877"/>
      <c r="QBE24" s="877"/>
      <c r="QBF24" s="877"/>
      <c r="QBG24" s="877"/>
      <c r="QBH24" s="877"/>
      <c r="QBI24" s="877"/>
      <c r="QBJ24" s="877"/>
      <c r="QBK24" s="877"/>
      <c r="QBL24" s="877"/>
      <c r="QBM24" s="877"/>
      <c r="QBN24" s="877"/>
      <c r="QBO24" s="877"/>
      <c r="QBP24" s="877"/>
      <c r="QBQ24" s="877"/>
      <c r="QBR24" s="877"/>
      <c r="QBS24" s="877"/>
      <c r="QBT24" s="877"/>
      <c r="QBU24" s="877"/>
      <c r="QBV24" s="877"/>
      <c r="QBW24" s="877"/>
      <c r="QBX24" s="877"/>
      <c r="QBY24" s="877"/>
      <c r="QBZ24" s="877"/>
      <c r="QCA24" s="877"/>
      <c r="QCB24" s="877"/>
      <c r="QCC24" s="877"/>
      <c r="QCD24" s="877"/>
      <c r="QCE24" s="877"/>
      <c r="QCF24" s="877"/>
      <c r="QCG24" s="877"/>
      <c r="QCH24" s="877"/>
      <c r="QCI24" s="877"/>
      <c r="QCJ24" s="877"/>
      <c r="QCK24" s="877"/>
      <c r="QCL24" s="877"/>
      <c r="QCM24" s="877"/>
      <c r="QCN24" s="877"/>
      <c r="QCO24" s="877"/>
      <c r="QCP24" s="877"/>
      <c r="QCQ24" s="877"/>
      <c r="QCR24" s="877"/>
      <c r="QCS24" s="877"/>
      <c r="QCT24" s="877"/>
      <c r="QCU24" s="877"/>
      <c r="QCV24" s="877"/>
      <c r="QCW24" s="877"/>
      <c r="QCX24" s="877"/>
      <c r="QCY24" s="877"/>
      <c r="QCZ24" s="877"/>
      <c r="QDA24" s="877"/>
      <c r="QDB24" s="877"/>
      <c r="QDC24" s="877"/>
      <c r="QDD24" s="877"/>
      <c r="QDE24" s="877"/>
      <c r="QDF24" s="877"/>
      <c r="QDG24" s="877"/>
      <c r="QDH24" s="877"/>
      <c r="QDI24" s="877"/>
      <c r="QDJ24" s="877"/>
      <c r="QDK24" s="877"/>
      <c r="QDL24" s="877"/>
      <c r="QDM24" s="877"/>
      <c r="QDN24" s="877"/>
      <c r="QDO24" s="877"/>
      <c r="QDP24" s="877"/>
      <c r="QDQ24" s="877"/>
      <c r="QDR24" s="877"/>
      <c r="QDS24" s="877"/>
      <c r="QDT24" s="877"/>
      <c r="QDU24" s="877"/>
      <c r="QDV24" s="877"/>
      <c r="QDW24" s="877"/>
      <c r="QDX24" s="877"/>
      <c r="QDY24" s="877"/>
      <c r="QDZ24" s="877"/>
      <c r="QEA24" s="877"/>
      <c r="QEB24" s="877"/>
      <c r="QEC24" s="877"/>
      <c r="QED24" s="877"/>
      <c r="QEE24" s="877"/>
      <c r="QEF24" s="877"/>
      <c r="QEG24" s="877"/>
      <c r="QEH24" s="877"/>
      <c r="QEI24" s="877"/>
      <c r="QEJ24" s="877"/>
      <c r="QEK24" s="877"/>
      <c r="QEL24" s="877"/>
      <c r="QEM24" s="877"/>
      <c r="QEN24" s="877"/>
      <c r="QEO24" s="877"/>
      <c r="QEP24" s="877"/>
      <c r="QEQ24" s="877"/>
      <c r="QER24" s="877"/>
      <c r="QES24" s="877"/>
      <c r="QET24" s="877"/>
      <c r="QEU24" s="877"/>
      <c r="QEV24" s="877"/>
      <c r="QEW24" s="877"/>
      <c r="QEX24" s="877"/>
      <c r="QEY24" s="877"/>
      <c r="QEZ24" s="877"/>
      <c r="QFA24" s="877"/>
      <c r="QFB24" s="877"/>
      <c r="QFC24" s="877"/>
      <c r="QFD24" s="877"/>
      <c r="QFE24" s="877"/>
      <c r="QFF24" s="877"/>
      <c r="QFG24" s="877"/>
      <c r="QFH24" s="877"/>
      <c r="QFI24" s="877"/>
      <c r="QFJ24" s="877"/>
      <c r="QFK24" s="877"/>
      <c r="QFL24" s="877"/>
      <c r="QFM24" s="877"/>
      <c r="QFN24" s="877"/>
      <c r="QFO24" s="877"/>
      <c r="QFP24" s="877"/>
      <c r="QFQ24" s="877"/>
      <c r="QFR24" s="877"/>
      <c r="QFS24" s="877"/>
      <c r="QFT24" s="877"/>
      <c r="QFU24" s="877"/>
      <c r="QFV24" s="877"/>
      <c r="QFW24" s="877"/>
      <c r="QFX24" s="877"/>
      <c r="QFY24" s="877"/>
      <c r="QFZ24" s="877"/>
      <c r="QGA24" s="877"/>
      <c r="QGB24" s="877"/>
      <c r="QGC24" s="877"/>
      <c r="QGD24" s="877"/>
      <c r="QGE24" s="877"/>
      <c r="QGF24" s="877"/>
      <c r="QGG24" s="877"/>
      <c r="QGH24" s="877"/>
      <c r="QGI24" s="877"/>
      <c r="QGJ24" s="877"/>
      <c r="QGK24" s="877"/>
      <c r="QGL24" s="877"/>
      <c r="QGM24" s="877"/>
      <c r="QGN24" s="877"/>
      <c r="QGO24" s="877"/>
      <c r="QGP24" s="877"/>
      <c r="QGQ24" s="877"/>
      <c r="QGR24" s="877"/>
      <c r="QGS24" s="877"/>
      <c r="QGT24" s="877"/>
      <c r="QGU24" s="877"/>
      <c r="QGV24" s="877"/>
      <c r="QGW24" s="877"/>
      <c r="QGX24" s="877"/>
      <c r="QGY24" s="877"/>
      <c r="QGZ24" s="877"/>
      <c r="QHA24" s="877"/>
      <c r="QHB24" s="877"/>
      <c r="QHC24" s="877"/>
      <c r="QHD24" s="877"/>
      <c r="QHE24" s="877"/>
      <c r="QHF24" s="877"/>
      <c r="QHG24" s="877"/>
      <c r="QHH24" s="877"/>
      <c r="QHI24" s="877"/>
      <c r="QHJ24" s="877"/>
      <c r="QHK24" s="877"/>
      <c r="QHL24" s="877"/>
      <c r="QHM24" s="877"/>
      <c r="QHN24" s="877"/>
      <c r="QHO24" s="877"/>
      <c r="QHP24" s="877"/>
      <c r="QHQ24" s="877"/>
      <c r="QHR24" s="877"/>
      <c r="QHS24" s="877"/>
      <c r="QHT24" s="877"/>
      <c r="QHU24" s="877"/>
      <c r="QHV24" s="877"/>
      <c r="QHW24" s="877"/>
      <c r="QHX24" s="877"/>
      <c r="QHY24" s="877"/>
      <c r="QHZ24" s="877"/>
      <c r="QIA24" s="877"/>
      <c r="QIB24" s="877"/>
      <c r="QIC24" s="877"/>
      <c r="QID24" s="877"/>
      <c r="QIE24" s="877"/>
      <c r="QIF24" s="877"/>
      <c r="QIG24" s="877"/>
      <c r="QIH24" s="877"/>
      <c r="QII24" s="877"/>
      <c r="QIJ24" s="877"/>
      <c r="QIK24" s="877"/>
      <c r="QIL24" s="877"/>
      <c r="QIM24" s="877"/>
      <c r="QIN24" s="877"/>
      <c r="QIO24" s="877"/>
      <c r="QIP24" s="877"/>
      <c r="QIQ24" s="877"/>
      <c r="QIR24" s="877"/>
      <c r="QIS24" s="877"/>
      <c r="QIT24" s="877"/>
      <c r="QIU24" s="877"/>
      <c r="QIV24" s="877"/>
      <c r="QIW24" s="877"/>
      <c r="QIX24" s="877"/>
      <c r="QIY24" s="877"/>
      <c r="QIZ24" s="877"/>
      <c r="QJA24" s="877"/>
      <c r="QJB24" s="877"/>
      <c r="QJC24" s="877"/>
      <c r="QJD24" s="877"/>
      <c r="QJE24" s="877"/>
      <c r="QJF24" s="877"/>
      <c r="QJG24" s="877"/>
      <c r="QJH24" s="877"/>
      <c r="QJI24" s="877"/>
      <c r="QJJ24" s="877"/>
      <c r="QJK24" s="877"/>
      <c r="QJL24" s="877"/>
      <c r="QJM24" s="877"/>
      <c r="QJN24" s="877"/>
      <c r="QJO24" s="877"/>
      <c r="QJP24" s="877"/>
      <c r="QJQ24" s="877"/>
      <c r="QJR24" s="877"/>
      <c r="QJS24" s="877"/>
      <c r="QJT24" s="877"/>
      <c r="QJU24" s="877"/>
      <c r="QJV24" s="877"/>
      <c r="QJW24" s="877"/>
      <c r="QJX24" s="877"/>
      <c r="QJY24" s="877"/>
      <c r="QJZ24" s="877"/>
      <c r="QKA24" s="877"/>
      <c r="QKB24" s="877"/>
      <c r="QKC24" s="877"/>
      <c r="QKD24" s="877"/>
      <c r="QKE24" s="877"/>
      <c r="QKF24" s="877"/>
      <c r="QKG24" s="877"/>
      <c r="QKH24" s="877"/>
      <c r="QKI24" s="877"/>
      <c r="QKJ24" s="877"/>
      <c r="QKK24" s="877"/>
      <c r="QKL24" s="877"/>
      <c r="QKM24" s="877"/>
      <c r="QKN24" s="877"/>
      <c r="QKO24" s="877"/>
      <c r="QKP24" s="877"/>
      <c r="QKQ24" s="877"/>
      <c r="QKR24" s="877"/>
      <c r="QKS24" s="877"/>
      <c r="QKT24" s="877"/>
      <c r="QKU24" s="877"/>
      <c r="QKV24" s="877"/>
      <c r="QKW24" s="877"/>
      <c r="QKX24" s="877"/>
      <c r="QKY24" s="877"/>
      <c r="QKZ24" s="877"/>
      <c r="QLA24" s="877"/>
      <c r="QLB24" s="877"/>
      <c r="QLC24" s="877"/>
      <c r="QLD24" s="877"/>
      <c r="QLE24" s="877"/>
      <c r="QLF24" s="877"/>
      <c r="QLG24" s="877"/>
      <c r="QLH24" s="877"/>
      <c r="QLI24" s="877"/>
      <c r="QLJ24" s="877"/>
      <c r="QLK24" s="877"/>
      <c r="QLL24" s="877"/>
      <c r="QLM24" s="877"/>
      <c r="QLN24" s="877"/>
      <c r="QLO24" s="877"/>
      <c r="QLP24" s="877"/>
      <c r="QLQ24" s="877"/>
      <c r="QLR24" s="877"/>
      <c r="QLS24" s="877"/>
      <c r="QLT24" s="877"/>
      <c r="QLU24" s="877"/>
      <c r="QLV24" s="877"/>
      <c r="QLW24" s="877"/>
      <c r="QLX24" s="877"/>
      <c r="QLY24" s="877"/>
      <c r="QLZ24" s="877"/>
      <c r="QMA24" s="877"/>
      <c r="QMB24" s="877"/>
      <c r="QMC24" s="877"/>
      <c r="QMD24" s="877"/>
      <c r="QME24" s="877"/>
      <c r="QMF24" s="877"/>
      <c r="QMG24" s="877"/>
      <c r="QMH24" s="877"/>
      <c r="QMI24" s="877"/>
      <c r="QMJ24" s="877"/>
      <c r="QMK24" s="877"/>
      <c r="QML24" s="877"/>
      <c r="QMM24" s="877"/>
      <c r="QMN24" s="877"/>
      <c r="QMO24" s="877"/>
      <c r="QMP24" s="877"/>
      <c r="QMQ24" s="877"/>
      <c r="QMR24" s="877"/>
      <c r="QMS24" s="877"/>
      <c r="QMT24" s="877"/>
      <c r="QMU24" s="877"/>
      <c r="QMV24" s="877"/>
      <c r="QMW24" s="877"/>
      <c r="QMX24" s="877"/>
      <c r="QMY24" s="877"/>
      <c r="QMZ24" s="877"/>
      <c r="QNA24" s="877"/>
      <c r="QNB24" s="877"/>
      <c r="QNC24" s="877"/>
      <c r="QND24" s="877"/>
      <c r="QNE24" s="877"/>
      <c r="QNF24" s="877"/>
      <c r="QNG24" s="877"/>
      <c r="QNH24" s="877"/>
      <c r="QNI24" s="877"/>
      <c r="QNJ24" s="877"/>
      <c r="QNK24" s="877"/>
      <c r="QNL24" s="877"/>
      <c r="QNM24" s="877"/>
      <c r="QNN24" s="877"/>
      <c r="QNO24" s="877"/>
      <c r="QNP24" s="877"/>
      <c r="QNQ24" s="877"/>
      <c r="QNR24" s="877"/>
      <c r="QNS24" s="877"/>
      <c r="QNT24" s="877"/>
      <c r="QNU24" s="877"/>
      <c r="QNV24" s="877"/>
      <c r="QNW24" s="877"/>
      <c r="QNX24" s="877"/>
      <c r="QNY24" s="877"/>
      <c r="QNZ24" s="877"/>
      <c r="QOA24" s="877"/>
      <c r="QOB24" s="877"/>
      <c r="QOC24" s="877"/>
      <c r="QOD24" s="877"/>
      <c r="QOE24" s="877"/>
      <c r="QOF24" s="877"/>
      <c r="QOG24" s="877"/>
      <c r="QOH24" s="877"/>
      <c r="QOI24" s="877"/>
      <c r="QOJ24" s="877"/>
      <c r="QOK24" s="877"/>
      <c r="QOL24" s="877"/>
      <c r="QOM24" s="877"/>
      <c r="QON24" s="877"/>
      <c r="QOO24" s="877"/>
      <c r="QOP24" s="877"/>
      <c r="QOQ24" s="877"/>
      <c r="QOR24" s="877"/>
      <c r="QOS24" s="877"/>
      <c r="QOT24" s="877"/>
      <c r="QOU24" s="877"/>
      <c r="QOV24" s="877"/>
      <c r="QOW24" s="877"/>
      <c r="QOX24" s="877"/>
      <c r="QOY24" s="877"/>
      <c r="QOZ24" s="877"/>
      <c r="QPA24" s="877"/>
      <c r="QPB24" s="877"/>
      <c r="QPC24" s="877"/>
      <c r="QPD24" s="877"/>
      <c r="QPE24" s="877"/>
      <c r="QPF24" s="877"/>
      <c r="QPG24" s="877"/>
      <c r="QPH24" s="877"/>
      <c r="QPI24" s="877"/>
      <c r="QPJ24" s="877"/>
      <c r="QPK24" s="877"/>
      <c r="QPL24" s="877"/>
      <c r="QPM24" s="877"/>
      <c r="QPN24" s="877"/>
      <c r="QPO24" s="877"/>
      <c r="QPP24" s="877"/>
      <c r="QPQ24" s="877"/>
      <c r="QPR24" s="877"/>
      <c r="QPS24" s="877"/>
      <c r="QPT24" s="877"/>
      <c r="QPU24" s="877"/>
      <c r="QPV24" s="877"/>
      <c r="QPW24" s="877"/>
      <c r="QPX24" s="877"/>
      <c r="QPY24" s="877"/>
      <c r="QPZ24" s="877"/>
      <c r="QQA24" s="877"/>
      <c r="QQB24" s="877"/>
      <c r="QQC24" s="877"/>
      <c r="QQD24" s="877"/>
      <c r="QQE24" s="877"/>
      <c r="QQF24" s="877"/>
      <c r="QQG24" s="877"/>
      <c r="QQH24" s="877"/>
      <c r="QQI24" s="877"/>
      <c r="QQJ24" s="877"/>
      <c r="QQK24" s="877"/>
      <c r="QQL24" s="877"/>
      <c r="QQM24" s="877"/>
      <c r="QQN24" s="877"/>
      <c r="QQO24" s="877"/>
      <c r="QQP24" s="877"/>
      <c r="QQQ24" s="877"/>
      <c r="QQR24" s="877"/>
      <c r="QQS24" s="877"/>
      <c r="QQT24" s="877"/>
      <c r="QQU24" s="877"/>
      <c r="QQV24" s="877"/>
      <c r="QQW24" s="877"/>
      <c r="QQX24" s="877"/>
      <c r="QQY24" s="877"/>
      <c r="QQZ24" s="877"/>
      <c r="QRA24" s="877"/>
      <c r="QRB24" s="877"/>
      <c r="QRC24" s="877"/>
      <c r="QRD24" s="877"/>
      <c r="QRE24" s="877"/>
      <c r="QRF24" s="877"/>
      <c r="QRG24" s="877"/>
      <c r="QRH24" s="877"/>
      <c r="QRI24" s="877"/>
      <c r="QRJ24" s="877"/>
      <c r="QRK24" s="877"/>
      <c r="QRL24" s="877"/>
      <c r="QRM24" s="877"/>
      <c r="QRN24" s="877"/>
      <c r="QRO24" s="877"/>
      <c r="QRP24" s="877"/>
      <c r="QRQ24" s="877"/>
      <c r="QRR24" s="877"/>
      <c r="QRS24" s="877"/>
      <c r="QRT24" s="877"/>
      <c r="QRU24" s="877"/>
      <c r="QRV24" s="877"/>
      <c r="QRW24" s="877"/>
      <c r="QRX24" s="877"/>
      <c r="QRY24" s="877"/>
      <c r="QRZ24" s="877"/>
      <c r="QSA24" s="877"/>
      <c r="QSB24" s="877"/>
      <c r="QSC24" s="877"/>
      <c r="QSD24" s="877"/>
      <c r="QSE24" s="877"/>
      <c r="QSF24" s="877"/>
      <c r="QSG24" s="877"/>
      <c r="QSH24" s="877"/>
      <c r="QSI24" s="877"/>
      <c r="QSJ24" s="877"/>
      <c r="QSK24" s="877"/>
      <c r="QSL24" s="877"/>
      <c r="QSM24" s="877"/>
      <c r="QSN24" s="877"/>
      <c r="QSO24" s="877"/>
      <c r="QSP24" s="877"/>
      <c r="QSQ24" s="877"/>
      <c r="QSR24" s="877"/>
      <c r="QSS24" s="877"/>
      <c r="QST24" s="877"/>
      <c r="QSU24" s="877"/>
      <c r="QSV24" s="877"/>
      <c r="QSW24" s="877"/>
      <c r="QSX24" s="877"/>
      <c r="QSY24" s="877"/>
      <c r="QSZ24" s="877"/>
      <c r="QTA24" s="877"/>
      <c r="QTB24" s="877"/>
      <c r="QTC24" s="877"/>
      <c r="QTD24" s="877"/>
      <c r="QTE24" s="877"/>
      <c r="QTF24" s="877"/>
      <c r="QTG24" s="877"/>
      <c r="QTH24" s="877"/>
      <c r="QTI24" s="877"/>
      <c r="QTJ24" s="877"/>
      <c r="QTK24" s="877"/>
      <c r="QTL24" s="877"/>
      <c r="QTM24" s="877"/>
      <c r="QTN24" s="877"/>
      <c r="QTO24" s="877"/>
      <c r="QTP24" s="877"/>
      <c r="QTQ24" s="877"/>
      <c r="QTR24" s="877"/>
      <c r="QTS24" s="877"/>
      <c r="QTT24" s="877"/>
      <c r="QTU24" s="877"/>
      <c r="QTV24" s="877"/>
      <c r="QTW24" s="877"/>
      <c r="QTX24" s="877"/>
      <c r="QTY24" s="877"/>
      <c r="QTZ24" s="877"/>
      <c r="QUA24" s="877"/>
      <c r="QUB24" s="877"/>
      <c r="QUC24" s="877"/>
      <c r="QUD24" s="877"/>
      <c r="QUE24" s="877"/>
      <c r="QUF24" s="877"/>
      <c r="QUG24" s="877"/>
      <c r="QUH24" s="877"/>
      <c r="QUI24" s="877"/>
      <c r="QUJ24" s="877"/>
      <c r="QUK24" s="877"/>
      <c r="QUL24" s="877"/>
      <c r="QUM24" s="877"/>
      <c r="QUN24" s="877"/>
      <c r="QUO24" s="877"/>
      <c r="QUP24" s="877"/>
      <c r="QUQ24" s="877"/>
      <c r="QUR24" s="877"/>
      <c r="QUS24" s="877"/>
      <c r="QUT24" s="877"/>
      <c r="QUU24" s="877"/>
      <c r="QUV24" s="877"/>
      <c r="QUW24" s="877"/>
      <c r="QUX24" s="877"/>
      <c r="QUY24" s="877"/>
      <c r="QUZ24" s="877"/>
      <c r="QVA24" s="877"/>
      <c r="QVB24" s="877"/>
      <c r="QVC24" s="877"/>
      <c r="QVD24" s="877"/>
      <c r="QVE24" s="877"/>
      <c r="QVF24" s="877"/>
      <c r="QVG24" s="877"/>
      <c r="QVH24" s="877"/>
      <c r="QVI24" s="877"/>
      <c r="QVJ24" s="877"/>
      <c r="QVK24" s="877"/>
      <c r="QVL24" s="877"/>
      <c r="QVM24" s="877"/>
      <c r="QVN24" s="877"/>
      <c r="QVO24" s="877"/>
      <c r="QVP24" s="877"/>
      <c r="QVQ24" s="877"/>
      <c r="QVR24" s="877"/>
      <c r="QVS24" s="877"/>
      <c r="QVT24" s="877"/>
      <c r="QVU24" s="877"/>
      <c r="QVV24" s="877"/>
      <c r="QVW24" s="877"/>
      <c r="QVX24" s="877"/>
      <c r="QVY24" s="877"/>
      <c r="QVZ24" s="877"/>
      <c r="QWA24" s="877"/>
      <c r="QWB24" s="877"/>
      <c r="QWC24" s="877"/>
      <c r="QWD24" s="877"/>
      <c r="QWE24" s="877"/>
      <c r="QWF24" s="877"/>
      <c r="QWG24" s="877"/>
      <c r="QWH24" s="877"/>
      <c r="QWI24" s="877"/>
      <c r="QWJ24" s="877"/>
      <c r="QWK24" s="877"/>
      <c r="QWL24" s="877"/>
      <c r="QWM24" s="877"/>
      <c r="QWN24" s="877"/>
      <c r="QWO24" s="877"/>
      <c r="QWP24" s="877"/>
      <c r="QWQ24" s="877"/>
      <c r="QWR24" s="877"/>
      <c r="QWS24" s="877"/>
      <c r="QWT24" s="877"/>
      <c r="QWU24" s="877"/>
      <c r="QWV24" s="877"/>
      <c r="QWW24" s="877"/>
      <c r="QWX24" s="877"/>
      <c r="QWY24" s="877"/>
      <c r="QWZ24" s="877"/>
      <c r="QXA24" s="877"/>
      <c r="QXB24" s="877"/>
      <c r="QXC24" s="877"/>
      <c r="QXD24" s="877"/>
      <c r="QXE24" s="877"/>
      <c r="QXF24" s="877"/>
      <c r="QXG24" s="877"/>
      <c r="QXH24" s="877"/>
      <c r="QXI24" s="877"/>
      <c r="QXJ24" s="877"/>
      <c r="QXK24" s="877"/>
      <c r="QXL24" s="877"/>
      <c r="QXM24" s="877"/>
      <c r="QXN24" s="877"/>
      <c r="QXO24" s="877"/>
      <c r="QXP24" s="877"/>
      <c r="QXQ24" s="877"/>
      <c r="QXR24" s="877"/>
      <c r="QXS24" s="877"/>
      <c r="QXT24" s="877"/>
      <c r="QXU24" s="877"/>
      <c r="QXV24" s="877"/>
      <c r="QXW24" s="877"/>
      <c r="QXX24" s="877"/>
      <c r="QXY24" s="877"/>
      <c r="QXZ24" s="877"/>
      <c r="QYA24" s="877"/>
      <c r="QYB24" s="877"/>
      <c r="QYC24" s="877"/>
      <c r="QYD24" s="877"/>
      <c r="QYE24" s="877"/>
      <c r="QYF24" s="877"/>
      <c r="QYG24" s="877"/>
      <c r="QYH24" s="877"/>
      <c r="QYI24" s="877"/>
      <c r="QYJ24" s="877"/>
      <c r="QYK24" s="877"/>
      <c r="QYL24" s="877"/>
      <c r="QYM24" s="877"/>
      <c r="QYN24" s="877"/>
      <c r="QYO24" s="877"/>
      <c r="QYP24" s="877"/>
      <c r="QYQ24" s="877"/>
      <c r="QYR24" s="877"/>
      <c r="QYS24" s="877"/>
      <c r="QYT24" s="877"/>
      <c r="QYU24" s="877"/>
      <c r="QYV24" s="877"/>
      <c r="QYW24" s="877"/>
      <c r="QYX24" s="877"/>
      <c r="QYY24" s="877"/>
      <c r="QYZ24" s="877"/>
      <c r="QZA24" s="877"/>
      <c r="QZB24" s="877"/>
      <c r="QZC24" s="877"/>
      <c r="QZD24" s="877"/>
      <c r="QZE24" s="877"/>
      <c r="QZF24" s="877"/>
      <c r="QZG24" s="877"/>
      <c r="QZH24" s="877"/>
      <c r="QZI24" s="877"/>
      <c r="QZJ24" s="877"/>
      <c r="QZK24" s="877"/>
      <c r="QZL24" s="877"/>
      <c r="QZM24" s="877"/>
      <c r="QZN24" s="877"/>
      <c r="QZO24" s="877"/>
      <c r="QZP24" s="877"/>
      <c r="QZQ24" s="877"/>
      <c r="QZR24" s="877"/>
      <c r="QZS24" s="877"/>
      <c r="QZT24" s="877"/>
      <c r="QZU24" s="877"/>
      <c r="QZV24" s="877"/>
      <c r="QZW24" s="877"/>
      <c r="QZX24" s="877"/>
      <c r="QZY24" s="877"/>
      <c r="QZZ24" s="877"/>
      <c r="RAA24" s="877"/>
      <c r="RAB24" s="877"/>
      <c r="RAC24" s="877"/>
      <c r="RAD24" s="877"/>
      <c r="RAE24" s="877"/>
      <c r="RAF24" s="877"/>
      <c r="RAG24" s="877"/>
      <c r="RAH24" s="877"/>
      <c r="RAI24" s="877"/>
      <c r="RAJ24" s="877"/>
      <c r="RAK24" s="877"/>
      <c r="RAL24" s="877"/>
      <c r="RAM24" s="877"/>
      <c r="RAN24" s="877"/>
      <c r="RAO24" s="877"/>
      <c r="RAP24" s="877"/>
      <c r="RAQ24" s="877"/>
      <c r="RAR24" s="877"/>
      <c r="RAS24" s="877"/>
      <c r="RAT24" s="877"/>
      <c r="RAU24" s="877"/>
      <c r="RAV24" s="877"/>
      <c r="RAW24" s="877"/>
      <c r="RAX24" s="877"/>
      <c r="RAY24" s="877"/>
      <c r="RAZ24" s="877"/>
      <c r="RBA24" s="877"/>
      <c r="RBB24" s="877"/>
      <c r="RBC24" s="877"/>
      <c r="RBD24" s="877"/>
      <c r="RBE24" s="877"/>
      <c r="RBF24" s="877"/>
      <c r="RBG24" s="877"/>
      <c r="RBH24" s="877"/>
      <c r="RBI24" s="877"/>
      <c r="RBJ24" s="877"/>
      <c r="RBK24" s="877"/>
      <c r="RBL24" s="877"/>
      <c r="RBM24" s="877"/>
      <c r="RBN24" s="877"/>
      <c r="RBO24" s="877"/>
      <c r="RBP24" s="877"/>
      <c r="RBQ24" s="877"/>
      <c r="RBR24" s="877"/>
      <c r="RBS24" s="877"/>
      <c r="RBT24" s="877"/>
      <c r="RBU24" s="877"/>
      <c r="RBV24" s="877"/>
      <c r="RBW24" s="877"/>
      <c r="RBX24" s="877"/>
      <c r="RBY24" s="877"/>
      <c r="RBZ24" s="877"/>
      <c r="RCA24" s="877"/>
      <c r="RCB24" s="877"/>
      <c r="RCC24" s="877"/>
      <c r="RCD24" s="877"/>
      <c r="RCE24" s="877"/>
      <c r="RCF24" s="877"/>
      <c r="RCG24" s="877"/>
      <c r="RCH24" s="877"/>
      <c r="RCI24" s="877"/>
      <c r="RCJ24" s="877"/>
      <c r="RCK24" s="877"/>
      <c r="RCL24" s="877"/>
      <c r="RCM24" s="877"/>
      <c r="RCN24" s="877"/>
      <c r="RCO24" s="877"/>
      <c r="RCP24" s="877"/>
      <c r="RCQ24" s="877"/>
      <c r="RCR24" s="877"/>
      <c r="RCS24" s="877"/>
      <c r="RCT24" s="877"/>
      <c r="RCU24" s="877"/>
      <c r="RCV24" s="877"/>
      <c r="RCW24" s="877"/>
      <c r="RCX24" s="877"/>
      <c r="RCY24" s="877"/>
      <c r="RCZ24" s="877"/>
      <c r="RDA24" s="877"/>
      <c r="RDB24" s="877"/>
      <c r="RDC24" s="877"/>
      <c r="RDD24" s="877"/>
      <c r="RDE24" s="877"/>
      <c r="RDF24" s="877"/>
      <c r="RDG24" s="877"/>
      <c r="RDH24" s="877"/>
      <c r="RDI24" s="877"/>
      <c r="RDJ24" s="877"/>
      <c r="RDK24" s="877"/>
      <c r="RDL24" s="877"/>
      <c r="RDM24" s="877"/>
      <c r="RDN24" s="877"/>
      <c r="RDO24" s="877"/>
      <c r="RDP24" s="877"/>
      <c r="RDQ24" s="877"/>
      <c r="RDR24" s="877"/>
      <c r="RDS24" s="877"/>
      <c r="RDT24" s="877"/>
      <c r="RDU24" s="877"/>
      <c r="RDV24" s="877"/>
      <c r="RDW24" s="877"/>
      <c r="RDX24" s="877"/>
      <c r="RDY24" s="877"/>
      <c r="RDZ24" s="877"/>
      <c r="REA24" s="877"/>
      <c r="REB24" s="877"/>
      <c r="REC24" s="877"/>
      <c r="RED24" s="877"/>
      <c r="REE24" s="877"/>
      <c r="REF24" s="877"/>
      <c r="REG24" s="877"/>
      <c r="REH24" s="877"/>
      <c r="REI24" s="877"/>
      <c r="REJ24" s="877"/>
      <c r="REK24" s="877"/>
      <c r="REL24" s="877"/>
      <c r="REM24" s="877"/>
      <c r="REN24" s="877"/>
      <c r="REO24" s="877"/>
      <c r="REP24" s="877"/>
      <c r="REQ24" s="877"/>
      <c r="RER24" s="877"/>
      <c r="RES24" s="877"/>
      <c r="RET24" s="877"/>
      <c r="REU24" s="877"/>
      <c r="REV24" s="877"/>
      <c r="REW24" s="877"/>
      <c r="REX24" s="877"/>
      <c r="REY24" s="877"/>
      <c r="REZ24" s="877"/>
      <c r="RFA24" s="877"/>
      <c r="RFB24" s="877"/>
      <c r="RFC24" s="877"/>
      <c r="RFD24" s="877"/>
      <c r="RFE24" s="877"/>
      <c r="RFF24" s="877"/>
      <c r="RFG24" s="877"/>
      <c r="RFH24" s="877"/>
      <c r="RFI24" s="877"/>
      <c r="RFJ24" s="877"/>
      <c r="RFK24" s="877"/>
      <c r="RFL24" s="877"/>
      <c r="RFM24" s="877"/>
      <c r="RFN24" s="877"/>
      <c r="RFO24" s="877"/>
      <c r="RFP24" s="877"/>
      <c r="RFQ24" s="877"/>
      <c r="RFR24" s="877"/>
      <c r="RFS24" s="877"/>
      <c r="RFT24" s="877"/>
      <c r="RFU24" s="877"/>
      <c r="RFV24" s="877"/>
      <c r="RFW24" s="877"/>
      <c r="RFX24" s="877"/>
      <c r="RFY24" s="877"/>
      <c r="RFZ24" s="877"/>
      <c r="RGA24" s="877"/>
      <c r="RGB24" s="877"/>
      <c r="RGC24" s="877"/>
      <c r="RGD24" s="877"/>
      <c r="RGE24" s="877"/>
      <c r="RGF24" s="877"/>
      <c r="RGG24" s="877"/>
      <c r="RGH24" s="877"/>
      <c r="RGI24" s="877"/>
      <c r="RGJ24" s="877"/>
      <c r="RGK24" s="877"/>
      <c r="RGL24" s="877"/>
      <c r="RGM24" s="877"/>
      <c r="RGN24" s="877"/>
      <c r="RGO24" s="877"/>
      <c r="RGP24" s="877"/>
      <c r="RGQ24" s="877"/>
      <c r="RGR24" s="877"/>
      <c r="RGS24" s="877"/>
      <c r="RGT24" s="877"/>
      <c r="RGU24" s="877"/>
      <c r="RGV24" s="877"/>
      <c r="RGW24" s="877"/>
      <c r="RGX24" s="877"/>
      <c r="RGY24" s="877"/>
      <c r="RGZ24" s="877"/>
      <c r="RHA24" s="877"/>
      <c r="RHB24" s="877"/>
      <c r="RHC24" s="877"/>
      <c r="RHD24" s="877"/>
      <c r="RHE24" s="877"/>
      <c r="RHF24" s="877"/>
      <c r="RHG24" s="877"/>
      <c r="RHH24" s="877"/>
      <c r="RHI24" s="877"/>
      <c r="RHJ24" s="877"/>
      <c r="RHK24" s="877"/>
      <c r="RHL24" s="877"/>
      <c r="RHM24" s="877"/>
      <c r="RHN24" s="877"/>
      <c r="RHO24" s="877"/>
      <c r="RHP24" s="877"/>
      <c r="RHQ24" s="877"/>
      <c r="RHR24" s="877"/>
      <c r="RHS24" s="877"/>
      <c r="RHT24" s="877"/>
      <c r="RHU24" s="877"/>
      <c r="RHV24" s="877"/>
      <c r="RHW24" s="877"/>
      <c r="RHX24" s="877"/>
      <c r="RHY24" s="877"/>
      <c r="RHZ24" s="877"/>
      <c r="RIA24" s="877"/>
      <c r="RIB24" s="877"/>
      <c r="RIC24" s="877"/>
      <c r="RID24" s="877"/>
      <c r="RIE24" s="877"/>
      <c r="RIF24" s="877"/>
      <c r="RIG24" s="877"/>
      <c r="RIH24" s="877"/>
      <c r="RII24" s="877"/>
      <c r="RIJ24" s="877"/>
      <c r="RIK24" s="877"/>
      <c r="RIL24" s="877"/>
      <c r="RIM24" s="877"/>
      <c r="RIN24" s="877"/>
      <c r="RIO24" s="877"/>
      <c r="RIP24" s="877"/>
      <c r="RIQ24" s="877"/>
      <c r="RIR24" s="877"/>
      <c r="RIS24" s="877"/>
      <c r="RIT24" s="877"/>
      <c r="RIU24" s="877"/>
      <c r="RIV24" s="877"/>
      <c r="RIW24" s="877"/>
      <c r="RIX24" s="877"/>
      <c r="RIY24" s="877"/>
      <c r="RIZ24" s="877"/>
      <c r="RJA24" s="877"/>
      <c r="RJB24" s="877"/>
      <c r="RJC24" s="877"/>
      <c r="RJD24" s="877"/>
      <c r="RJE24" s="877"/>
      <c r="RJF24" s="877"/>
      <c r="RJG24" s="877"/>
      <c r="RJH24" s="877"/>
      <c r="RJI24" s="877"/>
      <c r="RJJ24" s="877"/>
      <c r="RJK24" s="877"/>
      <c r="RJL24" s="877"/>
      <c r="RJM24" s="877"/>
      <c r="RJN24" s="877"/>
      <c r="RJO24" s="877"/>
      <c r="RJP24" s="877"/>
      <c r="RJQ24" s="877"/>
      <c r="RJR24" s="877"/>
      <c r="RJS24" s="877"/>
      <c r="RJT24" s="877"/>
      <c r="RJU24" s="877"/>
      <c r="RJV24" s="877"/>
      <c r="RJW24" s="877"/>
      <c r="RJX24" s="877"/>
      <c r="RJY24" s="877"/>
      <c r="RJZ24" s="877"/>
      <c r="RKA24" s="877"/>
      <c r="RKB24" s="877"/>
      <c r="RKC24" s="877"/>
      <c r="RKD24" s="877"/>
      <c r="RKE24" s="877"/>
      <c r="RKF24" s="877"/>
      <c r="RKG24" s="877"/>
      <c r="RKH24" s="877"/>
      <c r="RKI24" s="877"/>
      <c r="RKJ24" s="877"/>
      <c r="RKK24" s="877"/>
      <c r="RKL24" s="877"/>
      <c r="RKM24" s="877"/>
      <c r="RKN24" s="877"/>
      <c r="RKO24" s="877"/>
      <c r="RKP24" s="877"/>
      <c r="RKQ24" s="877"/>
      <c r="RKR24" s="877"/>
      <c r="RKS24" s="877"/>
      <c r="RKT24" s="877"/>
      <c r="RKU24" s="877"/>
      <c r="RKV24" s="877"/>
      <c r="RKW24" s="877"/>
      <c r="RKX24" s="877"/>
      <c r="RKY24" s="877"/>
      <c r="RKZ24" s="877"/>
      <c r="RLA24" s="877"/>
      <c r="RLB24" s="877"/>
      <c r="RLC24" s="877"/>
      <c r="RLD24" s="877"/>
      <c r="RLE24" s="877"/>
      <c r="RLF24" s="877"/>
      <c r="RLG24" s="877"/>
      <c r="RLH24" s="877"/>
      <c r="RLI24" s="877"/>
      <c r="RLJ24" s="877"/>
      <c r="RLK24" s="877"/>
      <c r="RLL24" s="877"/>
      <c r="RLM24" s="877"/>
      <c r="RLN24" s="877"/>
      <c r="RLO24" s="877"/>
      <c r="RLP24" s="877"/>
      <c r="RLQ24" s="877"/>
      <c r="RLR24" s="877"/>
      <c r="RLS24" s="877"/>
      <c r="RLT24" s="877"/>
      <c r="RLU24" s="877"/>
      <c r="RLV24" s="877"/>
      <c r="RLW24" s="877"/>
      <c r="RLX24" s="877"/>
      <c r="RLY24" s="877"/>
      <c r="RLZ24" s="877"/>
      <c r="RMA24" s="877"/>
      <c r="RMB24" s="877"/>
      <c r="RMC24" s="877"/>
      <c r="RMD24" s="877"/>
      <c r="RME24" s="877"/>
      <c r="RMF24" s="877"/>
      <c r="RMG24" s="877"/>
      <c r="RMH24" s="877"/>
      <c r="RMI24" s="877"/>
      <c r="RMJ24" s="877"/>
      <c r="RMK24" s="877"/>
      <c r="RML24" s="877"/>
      <c r="RMM24" s="877"/>
      <c r="RMN24" s="877"/>
      <c r="RMO24" s="877"/>
      <c r="RMP24" s="877"/>
      <c r="RMQ24" s="877"/>
      <c r="RMR24" s="877"/>
      <c r="RMS24" s="877"/>
      <c r="RMT24" s="877"/>
      <c r="RMU24" s="877"/>
      <c r="RMV24" s="877"/>
      <c r="RMW24" s="877"/>
      <c r="RMX24" s="877"/>
      <c r="RMY24" s="877"/>
      <c r="RMZ24" s="877"/>
      <c r="RNA24" s="877"/>
      <c r="RNB24" s="877"/>
      <c r="RNC24" s="877"/>
      <c r="RND24" s="877"/>
      <c r="RNE24" s="877"/>
      <c r="RNF24" s="877"/>
      <c r="RNG24" s="877"/>
      <c r="RNH24" s="877"/>
      <c r="RNI24" s="877"/>
      <c r="RNJ24" s="877"/>
      <c r="RNK24" s="877"/>
      <c r="RNL24" s="877"/>
      <c r="RNM24" s="877"/>
      <c r="RNN24" s="877"/>
      <c r="RNO24" s="877"/>
      <c r="RNP24" s="877"/>
      <c r="RNQ24" s="877"/>
      <c r="RNR24" s="877"/>
      <c r="RNS24" s="877"/>
      <c r="RNT24" s="877"/>
      <c r="RNU24" s="877"/>
      <c r="RNV24" s="877"/>
      <c r="RNW24" s="877"/>
      <c r="RNX24" s="877"/>
      <c r="RNY24" s="877"/>
      <c r="RNZ24" s="877"/>
      <c r="ROA24" s="877"/>
      <c r="ROB24" s="877"/>
      <c r="ROC24" s="877"/>
      <c r="ROD24" s="877"/>
      <c r="ROE24" s="877"/>
      <c r="ROF24" s="877"/>
      <c r="ROG24" s="877"/>
      <c r="ROH24" s="877"/>
      <c r="ROI24" s="877"/>
      <c r="ROJ24" s="877"/>
      <c r="ROK24" s="877"/>
      <c r="ROL24" s="877"/>
      <c r="ROM24" s="877"/>
      <c r="RON24" s="877"/>
      <c r="ROO24" s="877"/>
      <c r="ROP24" s="877"/>
      <c r="ROQ24" s="877"/>
      <c r="ROR24" s="877"/>
      <c r="ROS24" s="877"/>
      <c r="ROT24" s="877"/>
      <c r="ROU24" s="877"/>
      <c r="ROV24" s="877"/>
      <c r="ROW24" s="877"/>
      <c r="ROX24" s="877"/>
      <c r="ROY24" s="877"/>
      <c r="ROZ24" s="877"/>
      <c r="RPA24" s="877"/>
      <c r="RPB24" s="877"/>
      <c r="RPC24" s="877"/>
      <c r="RPD24" s="877"/>
      <c r="RPE24" s="877"/>
      <c r="RPF24" s="877"/>
      <c r="RPG24" s="877"/>
      <c r="RPH24" s="877"/>
      <c r="RPI24" s="877"/>
      <c r="RPJ24" s="877"/>
      <c r="RPK24" s="877"/>
      <c r="RPL24" s="877"/>
      <c r="RPM24" s="877"/>
      <c r="RPN24" s="877"/>
      <c r="RPO24" s="877"/>
      <c r="RPP24" s="877"/>
      <c r="RPQ24" s="877"/>
      <c r="RPR24" s="877"/>
      <c r="RPS24" s="877"/>
      <c r="RPT24" s="877"/>
      <c r="RPU24" s="877"/>
      <c r="RPV24" s="877"/>
      <c r="RPW24" s="877"/>
      <c r="RPX24" s="877"/>
      <c r="RPY24" s="877"/>
      <c r="RPZ24" s="877"/>
      <c r="RQA24" s="877"/>
      <c r="RQB24" s="877"/>
      <c r="RQC24" s="877"/>
      <c r="RQD24" s="877"/>
      <c r="RQE24" s="877"/>
      <c r="RQF24" s="877"/>
      <c r="RQG24" s="877"/>
      <c r="RQH24" s="877"/>
      <c r="RQI24" s="877"/>
      <c r="RQJ24" s="877"/>
      <c r="RQK24" s="877"/>
      <c r="RQL24" s="877"/>
      <c r="RQM24" s="877"/>
      <c r="RQN24" s="877"/>
      <c r="RQO24" s="877"/>
      <c r="RQP24" s="877"/>
      <c r="RQQ24" s="877"/>
      <c r="RQR24" s="877"/>
      <c r="RQS24" s="877"/>
      <c r="RQT24" s="877"/>
      <c r="RQU24" s="877"/>
      <c r="RQV24" s="877"/>
      <c r="RQW24" s="877"/>
      <c r="RQX24" s="877"/>
      <c r="RQY24" s="877"/>
      <c r="RQZ24" s="877"/>
      <c r="RRA24" s="877"/>
      <c r="RRB24" s="877"/>
      <c r="RRC24" s="877"/>
      <c r="RRD24" s="877"/>
      <c r="RRE24" s="877"/>
      <c r="RRF24" s="877"/>
      <c r="RRG24" s="877"/>
      <c r="RRH24" s="877"/>
      <c r="RRI24" s="877"/>
      <c r="RRJ24" s="877"/>
      <c r="RRK24" s="877"/>
      <c r="RRL24" s="877"/>
      <c r="RRM24" s="877"/>
      <c r="RRN24" s="877"/>
      <c r="RRO24" s="877"/>
      <c r="RRP24" s="877"/>
      <c r="RRQ24" s="877"/>
      <c r="RRR24" s="877"/>
      <c r="RRS24" s="877"/>
      <c r="RRT24" s="877"/>
      <c r="RRU24" s="877"/>
      <c r="RRV24" s="877"/>
      <c r="RRW24" s="877"/>
      <c r="RRX24" s="877"/>
      <c r="RRY24" s="877"/>
      <c r="RRZ24" s="877"/>
      <c r="RSA24" s="877"/>
      <c r="RSB24" s="877"/>
      <c r="RSC24" s="877"/>
      <c r="RSD24" s="877"/>
      <c r="RSE24" s="877"/>
      <c r="RSF24" s="877"/>
      <c r="RSG24" s="877"/>
      <c r="RSH24" s="877"/>
      <c r="RSI24" s="877"/>
      <c r="RSJ24" s="877"/>
      <c r="RSK24" s="877"/>
      <c r="RSL24" s="877"/>
      <c r="RSM24" s="877"/>
      <c r="RSN24" s="877"/>
      <c r="RSO24" s="877"/>
      <c r="RSP24" s="877"/>
      <c r="RSQ24" s="877"/>
      <c r="RSR24" s="877"/>
      <c r="RSS24" s="877"/>
      <c r="RST24" s="877"/>
      <c r="RSU24" s="877"/>
      <c r="RSV24" s="877"/>
      <c r="RSW24" s="877"/>
      <c r="RSX24" s="877"/>
      <c r="RSY24" s="877"/>
      <c r="RSZ24" s="877"/>
      <c r="RTA24" s="877"/>
      <c r="RTB24" s="877"/>
      <c r="RTC24" s="877"/>
      <c r="RTD24" s="877"/>
      <c r="RTE24" s="877"/>
      <c r="RTF24" s="877"/>
      <c r="RTG24" s="877"/>
      <c r="RTH24" s="877"/>
      <c r="RTI24" s="877"/>
      <c r="RTJ24" s="877"/>
      <c r="RTK24" s="877"/>
      <c r="RTL24" s="877"/>
      <c r="RTM24" s="877"/>
      <c r="RTN24" s="877"/>
      <c r="RTO24" s="877"/>
      <c r="RTP24" s="877"/>
      <c r="RTQ24" s="877"/>
      <c r="RTR24" s="877"/>
      <c r="RTS24" s="877"/>
      <c r="RTT24" s="877"/>
      <c r="RTU24" s="877"/>
      <c r="RTV24" s="877"/>
      <c r="RTW24" s="877"/>
      <c r="RTX24" s="877"/>
      <c r="RTY24" s="877"/>
      <c r="RTZ24" s="877"/>
      <c r="RUA24" s="877"/>
      <c r="RUB24" s="877"/>
      <c r="RUC24" s="877"/>
      <c r="RUD24" s="877"/>
      <c r="RUE24" s="877"/>
      <c r="RUF24" s="877"/>
      <c r="RUG24" s="877"/>
      <c r="RUH24" s="877"/>
      <c r="RUI24" s="877"/>
      <c r="RUJ24" s="877"/>
      <c r="RUK24" s="877"/>
      <c r="RUL24" s="877"/>
      <c r="RUM24" s="877"/>
      <c r="RUN24" s="877"/>
      <c r="RUO24" s="877"/>
      <c r="RUP24" s="877"/>
      <c r="RUQ24" s="877"/>
      <c r="RUR24" s="877"/>
      <c r="RUS24" s="877"/>
      <c r="RUT24" s="877"/>
      <c r="RUU24" s="877"/>
      <c r="RUV24" s="877"/>
      <c r="RUW24" s="877"/>
      <c r="RUX24" s="877"/>
      <c r="RUY24" s="877"/>
      <c r="RUZ24" s="877"/>
      <c r="RVA24" s="877"/>
      <c r="RVB24" s="877"/>
      <c r="RVC24" s="877"/>
      <c r="RVD24" s="877"/>
      <c r="RVE24" s="877"/>
      <c r="RVF24" s="877"/>
      <c r="RVG24" s="877"/>
      <c r="RVH24" s="877"/>
      <c r="RVI24" s="877"/>
      <c r="RVJ24" s="877"/>
      <c r="RVK24" s="877"/>
      <c r="RVL24" s="877"/>
      <c r="RVM24" s="877"/>
      <c r="RVN24" s="877"/>
      <c r="RVO24" s="877"/>
      <c r="RVP24" s="877"/>
      <c r="RVQ24" s="877"/>
      <c r="RVR24" s="877"/>
      <c r="RVS24" s="877"/>
      <c r="RVT24" s="877"/>
      <c r="RVU24" s="877"/>
      <c r="RVV24" s="877"/>
      <c r="RVW24" s="877"/>
      <c r="RVX24" s="877"/>
      <c r="RVY24" s="877"/>
      <c r="RVZ24" s="877"/>
      <c r="RWA24" s="877"/>
      <c r="RWB24" s="877"/>
      <c r="RWC24" s="877"/>
      <c r="RWD24" s="877"/>
      <c r="RWE24" s="877"/>
      <c r="RWF24" s="877"/>
      <c r="RWG24" s="877"/>
      <c r="RWH24" s="877"/>
      <c r="RWI24" s="877"/>
      <c r="RWJ24" s="877"/>
      <c r="RWK24" s="877"/>
      <c r="RWL24" s="877"/>
      <c r="RWM24" s="877"/>
      <c r="RWN24" s="877"/>
      <c r="RWO24" s="877"/>
      <c r="RWP24" s="877"/>
      <c r="RWQ24" s="877"/>
      <c r="RWR24" s="877"/>
      <c r="RWS24" s="877"/>
      <c r="RWT24" s="877"/>
      <c r="RWU24" s="877"/>
      <c r="RWV24" s="877"/>
      <c r="RWW24" s="877"/>
      <c r="RWX24" s="877"/>
      <c r="RWY24" s="877"/>
      <c r="RWZ24" s="877"/>
      <c r="RXA24" s="877"/>
      <c r="RXB24" s="877"/>
      <c r="RXC24" s="877"/>
      <c r="RXD24" s="877"/>
      <c r="RXE24" s="877"/>
      <c r="RXF24" s="877"/>
      <c r="RXG24" s="877"/>
      <c r="RXH24" s="877"/>
      <c r="RXI24" s="877"/>
      <c r="RXJ24" s="877"/>
      <c r="RXK24" s="877"/>
      <c r="RXL24" s="877"/>
      <c r="RXM24" s="877"/>
      <c r="RXN24" s="877"/>
      <c r="RXO24" s="877"/>
      <c r="RXP24" s="877"/>
      <c r="RXQ24" s="877"/>
      <c r="RXR24" s="877"/>
      <c r="RXS24" s="877"/>
      <c r="RXT24" s="877"/>
      <c r="RXU24" s="877"/>
      <c r="RXV24" s="877"/>
      <c r="RXW24" s="877"/>
      <c r="RXX24" s="877"/>
      <c r="RXY24" s="877"/>
      <c r="RXZ24" s="877"/>
      <c r="RYA24" s="877"/>
      <c r="RYB24" s="877"/>
      <c r="RYC24" s="877"/>
      <c r="RYD24" s="877"/>
      <c r="RYE24" s="877"/>
      <c r="RYF24" s="877"/>
      <c r="RYG24" s="877"/>
      <c r="RYH24" s="877"/>
      <c r="RYI24" s="877"/>
      <c r="RYJ24" s="877"/>
      <c r="RYK24" s="877"/>
      <c r="RYL24" s="877"/>
      <c r="RYM24" s="877"/>
      <c r="RYN24" s="877"/>
      <c r="RYO24" s="877"/>
      <c r="RYP24" s="877"/>
      <c r="RYQ24" s="877"/>
      <c r="RYR24" s="877"/>
      <c r="RYS24" s="877"/>
      <c r="RYT24" s="877"/>
      <c r="RYU24" s="877"/>
      <c r="RYV24" s="877"/>
      <c r="RYW24" s="877"/>
      <c r="RYX24" s="877"/>
      <c r="RYY24" s="877"/>
      <c r="RYZ24" s="877"/>
      <c r="RZA24" s="877"/>
      <c r="RZB24" s="877"/>
      <c r="RZC24" s="877"/>
      <c r="RZD24" s="877"/>
      <c r="RZE24" s="877"/>
      <c r="RZF24" s="877"/>
      <c r="RZG24" s="877"/>
      <c r="RZH24" s="877"/>
      <c r="RZI24" s="877"/>
      <c r="RZJ24" s="877"/>
      <c r="RZK24" s="877"/>
      <c r="RZL24" s="877"/>
      <c r="RZM24" s="877"/>
      <c r="RZN24" s="877"/>
      <c r="RZO24" s="877"/>
      <c r="RZP24" s="877"/>
      <c r="RZQ24" s="877"/>
      <c r="RZR24" s="877"/>
      <c r="RZS24" s="877"/>
      <c r="RZT24" s="877"/>
      <c r="RZU24" s="877"/>
      <c r="RZV24" s="877"/>
      <c r="RZW24" s="877"/>
      <c r="RZX24" s="877"/>
      <c r="RZY24" s="877"/>
      <c r="RZZ24" s="877"/>
      <c r="SAA24" s="877"/>
      <c r="SAB24" s="877"/>
      <c r="SAC24" s="877"/>
      <c r="SAD24" s="877"/>
      <c r="SAE24" s="877"/>
      <c r="SAF24" s="877"/>
      <c r="SAG24" s="877"/>
      <c r="SAH24" s="877"/>
      <c r="SAI24" s="877"/>
      <c r="SAJ24" s="877"/>
      <c r="SAK24" s="877"/>
      <c r="SAL24" s="877"/>
      <c r="SAM24" s="877"/>
      <c r="SAN24" s="877"/>
      <c r="SAO24" s="877"/>
      <c r="SAP24" s="877"/>
      <c r="SAQ24" s="877"/>
      <c r="SAR24" s="877"/>
      <c r="SAS24" s="877"/>
      <c r="SAT24" s="877"/>
      <c r="SAU24" s="877"/>
      <c r="SAV24" s="877"/>
      <c r="SAW24" s="877"/>
      <c r="SAX24" s="877"/>
      <c r="SAY24" s="877"/>
      <c r="SAZ24" s="877"/>
      <c r="SBA24" s="877"/>
      <c r="SBB24" s="877"/>
      <c r="SBC24" s="877"/>
      <c r="SBD24" s="877"/>
      <c r="SBE24" s="877"/>
      <c r="SBF24" s="877"/>
      <c r="SBG24" s="877"/>
      <c r="SBH24" s="877"/>
      <c r="SBI24" s="877"/>
      <c r="SBJ24" s="877"/>
      <c r="SBK24" s="877"/>
      <c r="SBL24" s="877"/>
      <c r="SBM24" s="877"/>
      <c r="SBN24" s="877"/>
      <c r="SBO24" s="877"/>
      <c r="SBP24" s="877"/>
      <c r="SBQ24" s="877"/>
      <c r="SBR24" s="877"/>
      <c r="SBS24" s="877"/>
      <c r="SBT24" s="877"/>
      <c r="SBU24" s="877"/>
      <c r="SBV24" s="877"/>
      <c r="SBW24" s="877"/>
      <c r="SBX24" s="877"/>
      <c r="SBY24" s="877"/>
      <c r="SBZ24" s="877"/>
      <c r="SCA24" s="877"/>
      <c r="SCB24" s="877"/>
      <c r="SCC24" s="877"/>
      <c r="SCD24" s="877"/>
      <c r="SCE24" s="877"/>
      <c r="SCF24" s="877"/>
      <c r="SCG24" s="877"/>
      <c r="SCH24" s="877"/>
      <c r="SCI24" s="877"/>
      <c r="SCJ24" s="877"/>
      <c r="SCK24" s="877"/>
      <c r="SCL24" s="877"/>
      <c r="SCM24" s="877"/>
      <c r="SCN24" s="877"/>
      <c r="SCO24" s="877"/>
      <c r="SCP24" s="877"/>
      <c r="SCQ24" s="877"/>
      <c r="SCR24" s="877"/>
      <c r="SCS24" s="877"/>
      <c r="SCT24" s="877"/>
      <c r="SCU24" s="877"/>
      <c r="SCV24" s="877"/>
      <c r="SCW24" s="877"/>
      <c r="SCX24" s="877"/>
      <c r="SCY24" s="877"/>
      <c r="SCZ24" s="877"/>
      <c r="SDA24" s="877"/>
      <c r="SDB24" s="877"/>
      <c r="SDC24" s="877"/>
      <c r="SDD24" s="877"/>
      <c r="SDE24" s="877"/>
      <c r="SDF24" s="877"/>
      <c r="SDG24" s="877"/>
      <c r="SDH24" s="877"/>
      <c r="SDI24" s="877"/>
      <c r="SDJ24" s="877"/>
      <c r="SDK24" s="877"/>
      <c r="SDL24" s="877"/>
      <c r="SDM24" s="877"/>
      <c r="SDN24" s="877"/>
      <c r="SDO24" s="877"/>
      <c r="SDP24" s="877"/>
      <c r="SDQ24" s="877"/>
      <c r="SDR24" s="877"/>
      <c r="SDS24" s="877"/>
      <c r="SDT24" s="877"/>
      <c r="SDU24" s="877"/>
      <c r="SDV24" s="877"/>
      <c r="SDW24" s="877"/>
      <c r="SDX24" s="877"/>
      <c r="SDY24" s="877"/>
      <c r="SDZ24" s="877"/>
      <c r="SEA24" s="877"/>
      <c r="SEB24" s="877"/>
      <c r="SEC24" s="877"/>
      <c r="SED24" s="877"/>
      <c r="SEE24" s="877"/>
      <c r="SEF24" s="877"/>
      <c r="SEG24" s="877"/>
      <c r="SEH24" s="877"/>
      <c r="SEI24" s="877"/>
      <c r="SEJ24" s="877"/>
      <c r="SEK24" s="877"/>
      <c r="SEL24" s="877"/>
      <c r="SEM24" s="877"/>
      <c r="SEN24" s="877"/>
      <c r="SEO24" s="877"/>
      <c r="SEP24" s="877"/>
      <c r="SEQ24" s="877"/>
      <c r="SER24" s="877"/>
      <c r="SES24" s="877"/>
      <c r="SET24" s="877"/>
      <c r="SEU24" s="877"/>
      <c r="SEV24" s="877"/>
      <c r="SEW24" s="877"/>
      <c r="SEX24" s="877"/>
      <c r="SEY24" s="877"/>
      <c r="SEZ24" s="877"/>
      <c r="SFA24" s="877"/>
      <c r="SFB24" s="877"/>
      <c r="SFC24" s="877"/>
      <c r="SFD24" s="877"/>
      <c r="SFE24" s="877"/>
      <c r="SFF24" s="877"/>
      <c r="SFG24" s="877"/>
      <c r="SFH24" s="877"/>
      <c r="SFI24" s="877"/>
      <c r="SFJ24" s="877"/>
      <c r="SFK24" s="877"/>
      <c r="SFL24" s="877"/>
      <c r="SFM24" s="877"/>
      <c r="SFN24" s="877"/>
      <c r="SFO24" s="877"/>
      <c r="SFP24" s="877"/>
      <c r="SFQ24" s="877"/>
      <c r="SFR24" s="877"/>
      <c r="SFS24" s="877"/>
      <c r="SFT24" s="877"/>
      <c r="SFU24" s="877"/>
      <c r="SFV24" s="877"/>
      <c r="SFW24" s="877"/>
      <c r="SFX24" s="877"/>
      <c r="SFY24" s="877"/>
      <c r="SFZ24" s="877"/>
      <c r="SGA24" s="877"/>
      <c r="SGB24" s="877"/>
      <c r="SGC24" s="877"/>
      <c r="SGD24" s="877"/>
      <c r="SGE24" s="877"/>
      <c r="SGF24" s="877"/>
      <c r="SGG24" s="877"/>
      <c r="SGH24" s="877"/>
      <c r="SGI24" s="877"/>
      <c r="SGJ24" s="877"/>
      <c r="SGK24" s="877"/>
      <c r="SGL24" s="877"/>
      <c r="SGM24" s="877"/>
      <c r="SGN24" s="877"/>
      <c r="SGO24" s="877"/>
      <c r="SGP24" s="877"/>
      <c r="SGQ24" s="877"/>
      <c r="SGR24" s="877"/>
      <c r="SGS24" s="877"/>
      <c r="SGT24" s="877"/>
      <c r="SGU24" s="877"/>
      <c r="SGV24" s="877"/>
      <c r="SGW24" s="877"/>
      <c r="SGX24" s="877"/>
      <c r="SGY24" s="877"/>
      <c r="SGZ24" s="877"/>
      <c r="SHA24" s="877"/>
      <c r="SHB24" s="877"/>
      <c r="SHC24" s="877"/>
      <c r="SHD24" s="877"/>
      <c r="SHE24" s="877"/>
      <c r="SHF24" s="877"/>
      <c r="SHG24" s="877"/>
      <c r="SHH24" s="877"/>
      <c r="SHI24" s="877"/>
      <c r="SHJ24" s="877"/>
      <c r="SHK24" s="877"/>
      <c r="SHL24" s="877"/>
      <c r="SHM24" s="877"/>
      <c r="SHN24" s="877"/>
      <c r="SHO24" s="877"/>
      <c r="SHP24" s="877"/>
      <c r="SHQ24" s="877"/>
      <c r="SHR24" s="877"/>
      <c r="SHS24" s="877"/>
      <c r="SHT24" s="877"/>
      <c r="SHU24" s="877"/>
      <c r="SHV24" s="877"/>
      <c r="SHW24" s="877"/>
      <c r="SHX24" s="877"/>
      <c r="SHY24" s="877"/>
      <c r="SHZ24" s="877"/>
      <c r="SIA24" s="877"/>
      <c r="SIB24" s="877"/>
      <c r="SIC24" s="877"/>
      <c r="SID24" s="877"/>
      <c r="SIE24" s="877"/>
      <c r="SIF24" s="877"/>
      <c r="SIG24" s="877"/>
      <c r="SIH24" s="877"/>
      <c r="SII24" s="877"/>
      <c r="SIJ24" s="877"/>
      <c r="SIK24" s="877"/>
      <c r="SIL24" s="877"/>
      <c r="SIM24" s="877"/>
      <c r="SIN24" s="877"/>
      <c r="SIO24" s="877"/>
      <c r="SIP24" s="877"/>
      <c r="SIQ24" s="877"/>
      <c r="SIR24" s="877"/>
      <c r="SIS24" s="877"/>
      <c r="SIT24" s="877"/>
      <c r="SIU24" s="877"/>
      <c r="SIV24" s="877"/>
      <c r="SIW24" s="877"/>
      <c r="SIX24" s="877"/>
      <c r="SIY24" s="877"/>
      <c r="SIZ24" s="877"/>
      <c r="SJA24" s="877"/>
      <c r="SJB24" s="877"/>
      <c r="SJC24" s="877"/>
      <c r="SJD24" s="877"/>
      <c r="SJE24" s="877"/>
      <c r="SJF24" s="877"/>
      <c r="SJG24" s="877"/>
      <c r="SJH24" s="877"/>
      <c r="SJI24" s="877"/>
      <c r="SJJ24" s="877"/>
      <c r="SJK24" s="877"/>
      <c r="SJL24" s="877"/>
      <c r="SJM24" s="877"/>
      <c r="SJN24" s="877"/>
      <c r="SJO24" s="877"/>
      <c r="SJP24" s="877"/>
      <c r="SJQ24" s="877"/>
      <c r="SJR24" s="877"/>
      <c r="SJS24" s="877"/>
      <c r="SJT24" s="877"/>
      <c r="SJU24" s="877"/>
      <c r="SJV24" s="877"/>
      <c r="SJW24" s="877"/>
      <c r="SJX24" s="877"/>
      <c r="SJY24" s="877"/>
      <c r="SJZ24" s="877"/>
      <c r="SKA24" s="877"/>
      <c r="SKB24" s="877"/>
      <c r="SKC24" s="877"/>
      <c r="SKD24" s="877"/>
      <c r="SKE24" s="877"/>
      <c r="SKF24" s="877"/>
      <c r="SKG24" s="877"/>
      <c r="SKH24" s="877"/>
      <c r="SKI24" s="877"/>
      <c r="SKJ24" s="877"/>
      <c r="SKK24" s="877"/>
      <c r="SKL24" s="877"/>
      <c r="SKM24" s="877"/>
      <c r="SKN24" s="877"/>
      <c r="SKO24" s="877"/>
      <c r="SKP24" s="877"/>
      <c r="SKQ24" s="877"/>
      <c r="SKR24" s="877"/>
      <c r="SKS24" s="877"/>
      <c r="SKT24" s="877"/>
      <c r="SKU24" s="877"/>
      <c r="SKV24" s="877"/>
      <c r="SKW24" s="877"/>
      <c r="SKX24" s="877"/>
      <c r="SKY24" s="877"/>
      <c r="SKZ24" s="877"/>
      <c r="SLA24" s="877"/>
      <c r="SLB24" s="877"/>
      <c r="SLC24" s="877"/>
      <c r="SLD24" s="877"/>
      <c r="SLE24" s="877"/>
      <c r="SLF24" s="877"/>
      <c r="SLG24" s="877"/>
      <c r="SLH24" s="877"/>
      <c r="SLI24" s="877"/>
      <c r="SLJ24" s="877"/>
      <c r="SLK24" s="877"/>
      <c r="SLL24" s="877"/>
      <c r="SLM24" s="877"/>
      <c r="SLN24" s="877"/>
      <c r="SLO24" s="877"/>
      <c r="SLP24" s="877"/>
      <c r="SLQ24" s="877"/>
      <c r="SLR24" s="877"/>
      <c r="SLS24" s="877"/>
      <c r="SLT24" s="877"/>
      <c r="SLU24" s="877"/>
      <c r="SLV24" s="877"/>
      <c r="SLW24" s="877"/>
      <c r="SLX24" s="877"/>
      <c r="SLY24" s="877"/>
      <c r="SLZ24" s="877"/>
      <c r="SMA24" s="877"/>
      <c r="SMB24" s="877"/>
      <c r="SMC24" s="877"/>
      <c r="SMD24" s="877"/>
      <c r="SME24" s="877"/>
      <c r="SMF24" s="877"/>
      <c r="SMG24" s="877"/>
      <c r="SMH24" s="877"/>
      <c r="SMI24" s="877"/>
      <c r="SMJ24" s="877"/>
      <c r="SMK24" s="877"/>
      <c r="SML24" s="877"/>
      <c r="SMM24" s="877"/>
      <c r="SMN24" s="877"/>
      <c r="SMO24" s="877"/>
      <c r="SMP24" s="877"/>
      <c r="SMQ24" s="877"/>
      <c r="SMR24" s="877"/>
      <c r="SMS24" s="877"/>
      <c r="SMT24" s="877"/>
      <c r="SMU24" s="877"/>
      <c r="SMV24" s="877"/>
      <c r="SMW24" s="877"/>
      <c r="SMX24" s="877"/>
      <c r="SMY24" s="877"/>
      <c r="SMZ24" s="877"/>
      <c r="SNA24" s="877"/>
      <c r="SNB24" s="877"/>
      <c r="SNC24" s="877"/>
      <c r="SND24" s="877"/>
      <c r="SNE24" s="877"/>
      <c r="SNF24" s="877"/>
      <c r="SNG24" s="877"/>
      <c r="SNH24" s="877"/>
      <c r="SNI24" s="877"/>
      <c r="SNJ24" s="877"/>
      <c r="SNK24" s="877"/>
      <c r="SNL24" s="877"/>
      <c r="SNM24" s="877"/>
      <c r="SNN24" s="877"/>
      <c r="SNO24" s="877"/>
      <c r="SNP24" s="877"/>
      <c r="SNQ24" s="877"/>
      <c r="SNR24" s="877"/>
      <c r="SNS24" s="877"/>
      <c r="SNT24" s="877"/>
      <c r="SNU24" s="877"/>
      <c r="SNV24" s="877"/>
      <c r="SNW24" s="877"/>
      <c r="SNX24" s="877"/>
      <c r="SNY24" s="877"/>
      <c r="SNZ24" s="877"/>
      <c r="SOA24" s="877"/>
      <c r="SOB24" s="877"/>
      <c r="SOC24" s="877"/>
      <c r="SOD24" s="877"/>
      <c r="SOE24" s="877"/>
      <c r="SOF24" s="877"/>
      <c r="SOG24" s="877"/>
      <c r="SOH24" s="877"/>
      <c r="SOI24" s="877"/>
      <c r="SOJ24" s="877"/>
      <c r="SOK24" s="877"/>
      <c r="SOL24" s="877"/>
      <c r="SOM24" s="877"/>
      <c r="SON24" s="877"/>
      <c r="SOO24" s="877"/>
      <c r="SOP24" s="877"/>
      <c r="SOQ24" s="877"/>
      <c r="SOR24" s="877"/>
      <c r="SOS24" s="877"/>
      <c r="SOT24" s="877"/>
      <c r="SOU24" s="877"/>
      <c r="SOV24" s="877"/>
      <c r="SOW24" s="877"/>
      <c r="SOX24" s="877"/>
      <c r="SOY24" s="877"/>
      <c r="SOZ24" s="877"/>
      <c r="SPA24" s="877"/>
      <c r="SPB24" s="877"/>
      <c r="SPC24" s="877"/>
      <c r="SPD24" s="877"/>
      <c r="SPE24" s="877"/>
      <c r="SPF24" s="877"/>
      <c r="SPG24" s="877"/>
      <c r="SPH24" s="877"/>
      <c r="SPI24" s="877"/>
      <c r="SPJ24" s="877"/>
      <c r="SPK24" s="877"/>
      <c r="SPL24" s="877"/>
      <c r="SPM24" s="877"/>
      <c r="SPN24" s="877"/>
      <c r="SPO24" s="877"/>
      <c r="SPP24" s="877"/>
      <c r="SPQ24" s="877"/>
      <c r="SPR24" s="877"/>
      <c r="SPS24" s="877"/>
      <c r="SPT24" s="877"/>
      <c r="SPU24" s="877"/>
      <c r="SPV24" s="877"/>
      <c r="SPW24" s="877"/>
      <c r="SPX24" s="877"/>
      <c r="SPY24" s="877"/>
      <c r="SPZ24" s="877"/>
      <c r="SQA24" s="877"/>
      <c r="SQB24" s="877"/>
      <c r="SQC24" s="877"/>
      <c r="SQD24" s="877"/>
      <c r="SQE24" s="877"/>
      <c r="SQF24" s="877"/>
      <c r="SQG24" s="877"/>
      <c r="SQH24" s="877"/>
      <c r="SQI24" s="877"/>
      <c r="SQJ24" s="877"/>
      <c r="SQK24" s="877"/>
      <c r="SQL24" s="877"/>
      <c r="SQM24" s="877"/>
      <c r="SQN24" s="877"/>
      <c r="SQO24" s="877"/>
      <c r="SQP24" s="877"/>
      <c r="SQQ24" s="877"/>
      <c r="SQR24" s="877"/>
      <c r="SQS24" s="877"/>
      <c r="SQT24" s="877"/>
      <c r="SQU24" s="877"/>
      <c r="SQV24" s="877"/>
      <c r="SQW24" s="877"/>
      <c r="SQX24" s="877"/>
      <c r="SQY24" s="877"/>
      <c r="SQZ24" s="877"/>
      <c r="SRA24" s="877"/>
      <c r="SRB24" s="877"/>
      <c r="SRC24" s="877"/>
      <c r="SRD24" s="877"/>
      <c r="SRE24" s="877"/>
      <c r="SRF24" s="877"/>
      <c r="SRG24" s="877"/>
      <c r="SRH24" s="877"/>
      <c r="SRI24" s="877"/>
      <c r="SRJ24" s="877"/>
      <c r="SRK24" s="877"/>
      <c r="SRL24" s="877"/>
      <c r="SRM24" s="877"/>
      <c r="SRN24" s="877"/>
      <c r="SRO24" s="877"/>
      <c r="SRP24" s="877"/>
      <c r="SRQ24" s="877"/>
      <c r="SRR24" s="877"/>
      <c r="SRS24" s="877"/>
      <c r="SRT24" s="877"/>
      <c r="SRU24" s="877"/>
      <c r="SRV24" s="877"/>
      <c r="SRW24" s="877"/>
      <c r="SRX24" s="877"/>
      <c r="SRY24" s="877"/>
      <c r="SRZ24" s="877"/>
      <c r="SSA24" s="877"/>
      <c r="SSB24" s="877"/>
      <c r="SSC24" s="877"/>
      <c r="SSD24" s="877"/>
      <c r="SSE24" s="877"/>
      <c r="SSF24" s="877"/>
      <c r="SSG24" s="877"/>
      <c r="SSH24" s="877"/>
      <c r="SSI24" s="877"/>
      <c r="SSJ24" s="877"/>
      <c r="SSK24" s="877"/>
      <c r="SSL24" s="877"/>
      <c r="SSM24" s="877"/>
      <c r="SSN24" s="877"/>
      <c r="SSO24" s="877"/>
      <c r="SSP24" s="877"/>
      <c r="SSQ24" s="877"/>
      <c r="SSR24" s="877"/>
      <c r="SSS24" s="877"/>
      <c r="SST24" s="877"/>
      <c r="SSU24" s="877"/>
      <c r="SSV24" s="877"/>
      <c r="SSW24" s="877"/>
      <c r="SSX24" s="877"/>
      <c r="SSY24" s="877"/>
      <c r="SSZ24" s="877"/>
      <c r="STA24" s="877"/>
      <c r="STB24" s="877"/>
      <c r="STC24" s="877"/>
      <c r="STD24" s="877"/>
      <c r="STE24" s="877"/>
      <c r="STF24" s="877"/>
      <c r="STG24" s="877"/>
      <c r="STH24" s="877"/>
      <c r="STI24" s="877"/>
      <c r="STJ24" s="877"/>
      <c r="STK24" s="877"/>
      <c r="STL24" s="877"/>
      <c r="STM24" s="877"/>
      <c r="STN24" s="877"/>
      <c r="STO24" s="877"/>
      <c r="STP24" s="877"/>
      <c r="STQ24" s="877"/>
      <c r="STR24" s="877"/>
      <c r="STS24" s="877"/>
      <c r="STT24" s="877"/>
      <c r="STU24" s="877"/>
      <c r="STV24" s="877"/>
      <c r="STW24" s="877"/>
      <c r="STX24" s="877"/>
      <c r="STY24" s="877"/>
      <c r="STZ24" s="877"/>
      <c r="SUA24" s="877"/>
      <c r="SUB24" s="877"/>
      <c r="SUC24" s="877"/>
      <c r="SUD24" s="877"/>
      <c r="SUE24" s="877"/>
      <c r="SUF24" s="877"/>
      <c r="SUG24" s="877"/>
      <c r="SUH24" s="877"/>
      <c r="SUI24" s="877"/>
      <c r="SUJ24" s="877"/>
      <c r="SUK24" s="877"/>
      <c r="SUL24" s="877"/>
      <c r="SUM24" s="877"/>
      <c r="SUN24" s="877"/>
      <c r="SUO24" s="877"/>
      <c r="SUP24" s="877"/>
      <c r="SUQ24" s="877"/>
      <c r="SUR24" s="877"/>
      <c r="SUS24" s="877"/>
      <c r="SUT24" s="877"/>
      <c r="SUU24" s="877"/>
      <c r="SUV24" s="877"/>
      <c r="SUW24" s="877"/>
      <c r="SUX24" s="877"/>
      <c r="SUY24" s="877"/>
      <c r="SUZ24" s="877"/>
      <c r="SVA24" s="877"/>
      <c r="SVB24" s="877"/>
      <c r="SVC24" s="877"/>
      <c r="SVD24" s="877"/>
      <c r="SVE24" s="877"/>
      <c r="SVF24" s="877"/>
      <c r="SVG24" s="877"/>
      <c r="SVH24" s="877"/>
      <c r="SVI24" s="877"/>
      <c r="SVJ24" s="877"/>
      <c r="SVK24" s="877"/>
      <c r="SVL24" s="877"/>
      <c r="SVM24" s="877"/>
      <c r="SVN24" s="877"/>
      <c r="SVO24" s="877"/>
      <c r="SVP24" s="877"/>
      <c r="SVQ24" s="877"/>
      <c r="SVR24" s="877"/>
      <c r="SVS24" s="877"/>
      <c r="SVT24" s="877"/>
      <c r="SVU24" s="877"/>
      <c r="SVV24" s="877"/>
      <c r="SVW24" s="877"/>
      <c r="SVX24" s="877"/>
      <c r="SVY24" s="877"/>
      <c r="SVZ24" s="877"/>
      <c r="SWA24" s="877"/>
      <c r="SWB24" s="877"/>
      <c r="SWC24" s="877"/>
      <c r="SWD24" s="877"/>
      <c r="SWE24" s="877"/>
      <c r="SWF24" s="877"/>
      <c r="SWG24" s="877"/>
      <c r="SWH24" s="877"/>
      <c r="SWI24" s="877"/>
      <c r="SWJ24" s="877"/>
      <c r="SWK24" s="877"/>
      <c r="SWL24" s="877"/>
      <c r="SWM24" s="877"/>
      <c r="SWN24" s="877"/>
      <c r="SWO24" s="877"/>
      <c r="SWP24" s="877"/>
      <c r="SWQ24" s="877"/>
      <c r="SWR24" s="877"/>
      <c r="SWS24" s="877"/>
      <c r="SWT24" s="877"/>
      <c r="SWU24" s="877"/>
      <c r="SWV24" s="877"/>
      <c r="SWW24" s="877"/>
      <c r="SWX24" s="877"/>
      <c r="SWY24" s="877"/>
      <c r="SWZ24" s="877"/>
      <c r="SXA24" s="877"/>
      <c r="SXB24" s="877"/>
      <c r="SXC24" s="877"/>
      <c r="SXD24" s="877"/>
      <c r="SXE24" s="877"/>
      <c r="SXF24" s="877"/>
      <c r="SXG24" s="877"/>
      <c r="SXH24" s="877"/>
      <c r="SXI24" s="877"/>
      <c r="SXJ24" s="877"/>
      <c r="SXK24" s="877"/>
      <c r="SXL24" s="877"/>
      <c r="SXM24" s="877"/>
      <c r="SXN24" s="877"/>
      <c r="SXO24" s="877"/>
      <c r="SXP24" s="877"/>
      <c r="SXQ24" s="877"/>
      <c r="SXR24" s="877"/>
      <c r="SXS24" s="877"/>
      <c r="SXT24" s="877"/>
      <c r="SXU24" s="877"/>
      <c r="SXV24" s="877"/>
      <c r="SXW24" s="877"/>
      <c r="SXX24" s="877"/>
      <c r="SXY24" s="877"/>
      <c r="SXZ24" s="877"/>
      <c r="SYA24" s="877"/>
      <c r="SYB24" s="877"/>
      <c r="SYC24" s="877"/>
      <c r="SYD24" s="877"/>
      <c r="SYE24" s="877"/>
      <c r="SYF24" s="877"/>
      <c r="SYG24" s="877"/>
      <c r="SYH24" s="877"/>
      <c r="SYI24" s="877"/>
      <c r="SYJ24" s="877"/>
      <c r="SYK24" s="877"/>
      <c r="SYL24" s="877"/>
      <c r="SYM24" s="877"/>
      <c r="SYN24" s="877"/>
      <c r="SYO24" s="877"/>
      <c r="SYP24" s="877"/>
      <c r="SYQ24" s="877"/>
      <c r="SYR24" s="877"/>
      <c r="SYS24" s="877"/>
      <c r="SYT24" s="877"/>
      <c r="SYU24" s="877"/>
      <c r="SYV24" s="877"/>
      <c r="SYW24" s="877"/>
      <c r="SYX24" s="877"/>
      <c r="SYY24" s="877"/>
      <c r="SYZ24" s="877"/>
      <c r="SZA24" s="877"/>
      <c r="SZB24" s="877"/>
      <c r="SZC24" s="877"/>
      <c r="SZD24" s="877"/>
      <c r="SZE24" s="877"/>
      <c r="SZF24" s="877"/>
      <c r="SZG24" s="877"/>
      <c r="SZH24" s="877"/>
      <c r="SZI24" s="877"/>
      <c r="SZJ24" s="877"/>
      <c r="SZK24" s="877"/>
      <c r="SZL24" s="877"/>
      <c r="SZM24" s="877"/>
      <c r="SZN24" s="877"/>
      <c r="SZO24" s="877"/>
      <c r="SZP24" s="877"/>
      <c r="SZQ24" s="877"/>
      <c r="SZR24" s="877"/>
      <c r="SZS24" s="877"/>
      <c r="SZT24" s="877"/>
      <c r="SZU24" s="877"/>
      <c r="SZV24" s="877"/>
      <c r="SZW24" s="877"/>
      <c r="SZX24" s="877"/>
      <c r="SZY24" s="877"/>
      <c r="SZZ24" s="877"/>
      <c r="TAA24" s="877"/>
      <c r="TAB24" s="877"/>
      <c r="TAC24" s="877"/>
      <c r="TAD24" s="877"/>
      <c r="TAE24" s="877"/>
      <c r="TAF24" s="877"/>
      <c r="TAG24" s="877"/>
      <c r="TAH24" s="877"/>
      <c r="TAI24" s="877"/>
      <c r="TAJ24" s="877"/>
      <c r="TAK24" s="877"/>
      <c r="TAL24" s="877"/>
      <c r="TAM24" s="877"/>
      <c r="TAN24" s="877"/>
      <c r="TAO24" s="877"/>
      <c r="TAP24" s="877"/>
      <c r="TAQ24" s="877"/>
      <c r="TAR24" s="877"/>
      <c r="TAS24" s="877"/>
      <c r="TAT24" s="877"/>
      <c r="TAU24" s="877"/>
      <c r="TAV24" s="877"/>
      <c r="TAW24" s="877"/>
      <c r="TAX24" s="877"/>
      <c r="TAY24" s="877"/>
      <c r="TAZ24" s="877"/>
      <c r="TBA24" s="877"/>
      <c r="TBB24" s="877"/>
      <c r="TBC24" s="877"/>
      <c r="TBD24" s="877"/>
      <c r="TBE24" s="877"/>
      <c r="TBF24" s="877"/>
      <c r="TBG24" s="877"/>
      <c r="TBH24" s="877"/>
      <c r="TBI24" s="877"/>
      <c r="TBJ24" s="877"/>
      <c r="TBK24" s="877"/>
      <c r="TBL24" s="877"/>
      <c r="TBM24" s="877"/>
      <c r="TBN24" s="877"/>
      <c r="TBO24" s="877"/>
      <c r="TBP24" s="877"/>
      <c r="TBQ24" s="877"/>
      <c r="TBR24" s="877"/>
      <c r="TBS24" s="877"/>
      <c r="TBT24" s="877"/>
      <c r="TBU24" s="877"/>
      <c r="TBV24" s="877"/>
      <c r="TBW24" s="877"/>
      <c r="TBX24" s="877"/>
      <c r="TBY24" s="877"/>
      <c r="TBZ24" s="877"/>
      <c r="TCA24" s="877"/>
      <c r="TCB24" s="877"/>
      <c r="TCC24" s="877"/>
      <c r="TCD24" s="877"/>
      <c r="TCE24" s="877"/>
      <c r="TCF24" s="877"/>
      <c r="TCG24" s="877"/>
      <c r="TCH24" s="877"/>
      <c r="TCI24" s="877"/>
      <c r="TCJ24" s="877"/>
      <c r="TCK24" s="877"/>
      <c r="TCL24" s="877"/>
      <c r="TCM24" s="877"/>
      <c r="TCN24" s="877"/>
      <c r="TCO24" s="877"/>
      <c r="TCP24" s="877"/>
      <c r="TCQ24" s="877"/>
      <c r="TCR24" s="877"/>
      <c r="TCS24" s="877"/>
      <c r="TCT24" s="877"/>
      <c r="TCU24" s="877"/>
      <c r="TCV24" s="877"/>
      <c r="TCW24" s="877"/>
      <c r="TCX24" s="877"/>
      <c r="TCY24" s="877"/>
      <c r="TCZ24" s="877"/>
      <c r="TDA24" s="877"/>
      <c r="TDB24" s="877"/>
      <c r="TDC24" s="877"/>
      <c r="TDD24" s="877"/>
      <c r="TDE24" s="877"/>
      <c r="TDF24" s="877"/>
      <c r="TDG24" s="877"/>
      <c r="TDH24" s="877"/>
      <c r="TDI24" s="877"/>
      <c r="TDJ24" s="877"/>
      <c r="TDK24" s="877"/>
      <c r="TDL24" s="877"/>
      <c r="TDM24" s="877"/>
      <c r="TDN24" s="877"/>
      <c r="TDO24" s="877"/>
      <c r="TDP24" s="877"/>
      <c r="TDQ24" s="877"/>
      <c r="TDR24" s="877"/>
      <c r="TDS24" s="877"/>
      <c r="TDT24" s="877"/>
      <c r="TDU24" s="877"/>
      <c r="TDV24" s="877"/>
      <c r="TDW24" s="877"/>
      <c r="TDX24" s="877"/>
      <c r="TDY24" s="877"/>
      <c r="TDZ24" s="877"/>
      <c r="TEA24" s="877"/>
      <c r="TEB24" s="877"/>
      <c r="TEC24" s="877"/>
      <c r="TED24" s="877"/>
      <c r="TEE24" s="877"/>
      <c r="TEF24" s="877"/>
      <c r="TEG24" s="877"/>
      <c r="TEH24" s="877"/>
      <c r="TEI24" s="877"/>
      <c r="TEJ24" s="877"/>
      <c r="TEK24" s="877"/>
      <c r="TEL24" s="877"/>
      <c r="TEM24" s="877"/>
      <c r="TEN24" s="877"/>
      <c r="TEO24" s="877"/>
      <c r="TEP24" s="877"/>
      <c r="TEQ24" s="877"/>
      <c r="TER24" s="877"/>
      <c r="TES24" s="877"/>
      <c r="TET24" s="877"/>
      <c r="TEU24" s="877"/>
      <c r="TEV24" s="877"/>
      <c r="TEW24" s="877"/>
      <c r="TEX24" s="877"/>
      <c r="TEY24" s="877"/>
      <c r="TEZ24" s="877"/>
      <c r="TFA24" s="877"/>
      <c r="TFB24" s="877"/>
      <c r="TFC24" s="877"/>
      <c r="TFD24" s="877"/>
      <c r="TFE24" s="877"/>
      <c r="TFF24" s="877"/>
      <c r="TFG24" s="877"/>
      <c r="TFH24" s="877"/>
      <c r="TFI24" s="877"/>
      <c r="TFJ24" s="877"/>
      <c r="TFK24" s="877"/>
      <c r="TFL24" s="877"/>
      <c r="TFM24" s="877"/>
      <c r="TFN24" s="877"/>
      <c r="TFO24" s="877"/>
      <c r="TFP24" s="877"/>
      <c r="TFQ24" s="877"/>
      <c r="TFR24" s="877"/>
      <c r="TFS24" s="877"/>
      <c r="TFT24" s="877"/>
      <c r="TFU24" s="877"/>
      <c r="TFV24" s="877"/>
      <c r="TFW24" s="877"/>
      <c r="TFX24" s="877"/>
      <c r="TFY24" s="877"/>
      <c r="TFZ24" s="877"/>
      <c r="TGA24" s="877"/>
      <c r="TGB24" s="877"/>
      <c r="TGC24" s="877"/>
      <c r="TGD24" s="877"/>
      <c r="TGE24" s="877"/>
      <c r="TGF24" s="877"/>
      <c r="TGG24" s="877"/>
      <c r="TGH24" s="877"/>
      <c r="TGI24" s="877"/>
      <c r="TGJ24" s="877"/>
      <c r="TGK24" s="877"/>
      <c r="TGL24" s="877"/>
      <c r="TGM24" s="877"/>
      <c r="TGN24" s="877"/>
      <c r="TGO24" s="877"/>
      <c r="TGP24" s="877"/>
      <c r="TGQ24" s="877"/>
      <c r="TGR24" s="877"/>
      <c r="TGS24" s="877"/>
      <c r="TGT24" s="877"/>
      <c r="TGU24" s="877"/>
      <c r="TGV24" s="877"/>
      <c r="TGW24" s="877"/>
      <c r="TGX24" s="877"/>
      <c r="TGY24" s="877"/>
      <c r="TGZ24" s="877"/>
      <c r="THA24" s="877"/>
      <c r="THB24" s="877"/>
      <c r="THC24" s="877"/>
      <c r="THD24" s="877"/>
      <c r="THE24" s="877"/>
      <c r="THF24" s="877"/>
      <c r="THG24" s="877"/>
      <c r="THH24" s="877"/>
      <c r="THI24" s="877"/>
      <c r="THJ24" s="877"/>
      <c r="THK24" s="877"/>
      <c r="THL24" s="877"/>
      <c r="THM24" s="877"/>
      <c r="THN24" s="877"/>
      <c r="THO24" s="877"/>
      <c r="THP24" s="877"/>
      <c r="THQ24" s="877"/>
      <c r="THR24" s="877"/>
      <c r="THS24" s="877"/>
      <c r="THT24" s="877"/>
      <c r="THU24" s="877"/>
      <c r="THV24" s="877"/>
      <c r="THW24" s="877"/>
      <c r="THX24" s="877"/>
      <c r="THY24" s="877"/>
      <c r="THZ24" s="877"/>
      <c r="TIA24" s="877"/>
      <c r="TIB24" s="877"/>
      <c r="TIC24" s="877"/>
      <c r="TID24" s="877"/>
      <c r="TIE24" s="877"/>
      <c r="TIF24" s="877"/>
      <c r="TIG24" s="877"/>
      <c r="TIH24" s="877"/>
      <c r="TII24" s="877"/>
      <c r="TIJ24" s="877"/>
      <c r="TIK24" s="877"/>
      <c r="TIL24" s="877"/>
      <c r="TIM24" s="877"/>
      <c r="TIN24" s="877"/>
      <c r="TIO24" s="877"/>
      <c r="TIP24" s="877"/>
      <c r="TIQ24" s="877"/>
      <c r="TIR24" s="877"/>
      <c r="TIS24" s="877"/>
      <c r="TIT24" s="877"/>
      <c r="TIU24" s="877"/>
      <c r="TIV24" s="877"/>
      <c r="TIW24" s="877"/>
      <c r="TIX24" s="877"/>
      <c r="TIY24" s="877"/>
      <c r="TIZ24" s="877"/>
      <c r="TJA24" s="877"/>
      <c r="TJB24" s="877"/>
      <c r="TJC24" s="877"/>
      <c r="TJD24" s="877"/>
      <c r="TJE24" s="877"/>
      <c r="TJF24" s="877"/>
      <c r="TJG24" s="877"/>
      <c r="TJH24" s="877"/>
      <c r="TJI24" s="877"/>
      <c r="TJJ24" s="877"/>
      <c r="TJK24" s="877"/>
      <c r="TJL24" s="877"/>
      <c r="TJM24" s="877"/>
      <c r="TJN24" s="877"/>
      <c r="TJO24" s="877"/>
      <c r="TJP24" s="877"/>
      <c r="TJQ24" s="877"/>
      <c r="TJR24" s="877"/>
      <c r="TJS24" s="877"/>
      <c r="TJT24" s="877"/>
      <c r="TJU24" s="877"/>
      <c r="TJV24" s="877"/>
      <c r="TJW24" s="877"/>
      <c r="TJX24" s="877"/>
      <c r="TJY24" s="877"/>
      <c r="TJZ24" s="877"/>
      <c r="TKA24" s="877"/>
      <c r="TKB24" s="877"/>
      <c r="TKC24" s="877"/>
      <c r="TKD24" s="877"/>
      <c r="TKE24" s="877"/>
      <c r="TKF24" s="877"/>
      <c r="TKG24" s="877"/>
      <c r="TKH24" s="877"/>
      <c r="TKI24" s="877"/>
      <c r="TKJ24" s="877"/>
      <c r="TKK24" s="877"/>
      <c r="TKL24" s="877"/>
      <c r="TKM24" s="877"/>
      <c r="TKN24" s="877"/>
      <c r="TKO24" s="877"/>
      <c r="TKP24" s="877"/>
      <c r="TKQ24" s="877"/>
      <c r="TKR24" s="877"/>
      <c r="TKS24" s="877"/>
      <c r="TKT24" s="877"/>
      <c r="TKU24" s="877"/>
      <c r="TKV24" s="877"/>
      <c r="TKW24" s="877"/>
      <c r="TKX24" s="877"/>
      <c r="TKY24" s="877"/>
      <c r="TKZ24" s="877"/>
      <c r="TLA24" s="877"/>
      <c r="TLB24" s="877"/>
      <c r="TLC24" s="877"/>
      <c r="TLD24" s="877"/>
      <c r="TLE24" s="877"/>
      <c r="TLF24" s="877"/>
      <c r="TLG24" s="877"/>
      <c r="TLH24" s="877"/>
      <c r="TLI24" s="877"/>
      <c r="TLJ24" s="877"/>
      <c r="TLK24" s="877"/>
      <c r="TLL24" s="877"/>
      <c r="TLM24" s="877"/>
      <c r="TLN24" s="877"/>
      <c r="TLO24" s="877"/>
      <c r="TLP24" s="877"/>
      <c r="TLQ24" s="877"/>
      <c r="TLR24" s="877"/>
      <c r="TLS24" s="877"/>
      <c r="TLT24" s="877"/>
      <c r="TLU24" s="877"/>
      <c r="TLV24" s="877"/>
      <c r="TLW24" s="877"/>
      <c r="TLX24" s="877"/>
      <c r="TLY24" s="877"/>
      <c r="TLZ24" s="877"/>
      <c r="TMA24" s="877"/>
      <c r="TMB24" s="877"/>
      <c r="TMC24" s="877"/>
      <c r="TMD24" s="877"/>
      <c r="TME24" s="877"/>
      <c r="TMF24" s="877"/>
      <c r="TMG24" s="877"/>
      <c r="TMH24" s="877"/>
      <c r="TMI24" s="877"/>
      <c r="TMJ24" s="877"/>
      <c r="TMK24" s="877"/>
      <c r="TML24" s="877"/>
      <c r="TMM24" s="877"/>
      <c r="TMN24" s="877"/>
      <c r="TMO24" s="877"/>
      <c r="TMP24" s="877"/>
      <c r="TMQ24" s="877"/>
      <c r="TMR24" s="877"/>
      <c r="TMS24" s="877"/>
      <c r="TMT24" s="877"/>
      <c r="TMU24" s="877"/>
      <c r="TMV24" s="877"/>
      <c r="TMW24" s="877"/>
      <c r="TMX24" s="877"/>
      <c r="TMY24" s="877"/>
      <c r="TMZ24" s="877"/>
      <c r="TNA24" s="877"/>
      <c r="TNB24" s="877"/>
      <c r="TNC24" s="877"/>
      <c r="TND24" s="877"/>
      <c r="TNE24" s="877"/>
      <c r="TNF24" s="877"/>
      <c r="TNG24" s="877"/>
      <c r="TNH24" s="877"/>
      <c r="TNI24" s="877"/>
      <c r="TNJ24" s="877"/>
      <c r="TNK24" s="877"/>
      <c r="TNL24" s="877"/>
      <c r="TNM24" s="877"/>
      <c r="TNN24" s="877"/>
      <c r="TNO24" s="877"/>
      <c r="TNP24" s="877"/>
      <c r="TNQ24" s="877"/>
      <c r="TNR24" s="877"/>
      <c r="TNS24" s="877"/>
      <c r="TNT24" s="877"/>
      <c r="TNU24" s="877"/>
      <c r="TNV24" s="877"/>
      <c r="TNW24" s="877"/>
      <c r="TNX24" s="877"/>
      <c r="TNY24" s="877"/>
      <c r="TNZ24" s="877"/>
      <c r="TOA24" s="877"/>
      <c r="TOB24" s="877"/>
      <c r="TOC24" s="877"/>
      <c r="TOD24" s="877"/>
      <c r="TOE24" s="877"/>
      <c r="TOF24" s="877"/>
      <c r="TOG24" s="877"/>
      <c r="TOH24" s="877"/>
      <c r="TOI24" s="877"/>
      <c r="TOJ24" s="877"/>
      <c r="TOK24" s="877"/>
      <c r="TOL24" s="877"/>
      <c r="TOM24" s="877"/>
      <c r="TON24" s="877"/>
      <c r="TOO24" s="877"/>
      <c r="TOP24" s="877"/>
      <c r="TOQ24" s="877"/>
      <c r="TOR24" s="877"/>
      <c r="TOS24" s="877"/>
      <c r="TOT24" s="877"/>
      <c r="TOU24" s="877"/>
      <c r="TOV24" s="877"/>
      <c r="TOW24" s="877"/>
      <c r="TOX24" s="877"/>
      <c r="TOY24" s="877"/>
      <c r="TOZ24" s="877"/>
      <c r="TPA24" s="877"/>
      <c r="TPB24" s="877"/>
      <c r="TPC24" s="877"/>
      <c r="TPD24" s="877"/>
      <c r="TPE24" s="877"/>
      <c r="TPF24" s="877"/>
      <c r="TPG24" s="877"/>
      <c r="TPH24" s="877"/>
      <c r="TPI24" s="877"/>
      <c r="TPJ24" s="877"/>
      <c r="TPK24" s="877"/>
      <c r="TPL24" s="877"/>
      <c r="TPM24" s="877"/>
      <c r="TPN24" s="877"/>
      <c r="TPO24" s="877"/>
      <c r="TPP24" s="877"/>
      <c r="TPQ24" s="877"/>
      <c r="TPR24" s="877"/>
      <c r="TPS24" s="877"/>
      <c r="TPT24" s="877"/>
      <c r="TPU24" s="877"/>
      <c r="TPV24" s="877"/>
      <c r="TPW24" s="877"/>
      <c r="TPX24" s="877"/>
      <c r="TPY24" s="877"/>
      <c r="TPZ24" s="877"/>
      <c r="TQA24" s="877"/>
      <c r="TQB24" s="877"/>
      <c r="TQC24" s="877"/>
      <c r="TQD24" s="877"/>
      <c r="TQE24" s="877"/>
      <c r="TQF24" s="877"/>
      <c r="TQG24" s="877"/>
      <c r="TQH24" s="877"/>
      <c r="TQI24" s="877"/>
      <c r="TQJ24" s="877"/>
      <c r="TQK24" s="877"/>
      <c r="TQL24" s="877"/>
      <c r="TQM24" s="877"/>
      <c r="TQN24" s="877"/>
      <c r="TQO24" s="877"/>
      <c r="TQP24" s="877"/>
      <c r="TQQ24" s="877"/>
      <c r="TQR24" s="877"/>
      <c r="TQS24" s="877"/>
      <c r="TQT24" s="877"/>
      <c r="TQU24" s="877"/>
      <c r="TQV24" s="877"/>
      <c r="TQW24" s="877"/>
      <c r="TQX24" s="877"/>
      <c r="TQY24" s="877"/>
      <c r="TQZ24" s="877"/>
      <c r="TRA24" s="877"/>
      <c r="TRB24" s="877"/>
      <c r="TRC24" s="877"/>
      <c r="TRD24" s="877"/>
      <c r="TRE24" s="877"/>
      <c r="TRF24" s="877"/>
      <c r="TRG24" s="877"/>
      <c r="TRH24" s="877"/>
      <c r="TRI24" s="877"/>
      <c r="TRJ24" s="877"/>
      <c r="TRK24" s="877"/>
      <c r="TRL24" s="877"/>
      <c r="TRM24" s="877"/>
      <c r="TRN24" s="877"/>
      <c r="TRO24" s="877"/>
      <c r="TRP24" s="877"/>
      <c r="TRQ24" s="877"/>
      <c r="TRR24" s="877"/>
      <c r="TRS24" s="877"/>
      <c r="TRT24" s="877"/>
      <c r="TRU24" s="877"/>
      <c r="TRV24" s="877"/>
      <c r="TRW24" s="877"/>
      <c r="TRX24" s="877"/>
      <c r="TRY24" s="877"/>
      <c r="TRZ24" s="877"/>
      <c r="TSA24" s="877"/>
      <c r="TSB24" s="877"/>
      <c r="TSC24" s="877"/>
      <c r="TSD24" s="877"/>
      <c r="TSE24" s="877"/>
      <c r="TSF24" s="877"/>
      <c r="TSG24" s="877"/>
      <c r="TSH24" s="877"/>
      <c r="TSI24" s="877"/>
      <c r="TSJ24" s="877"/>
      <c r="TSK24" s="877"/>
      <c r="TSL24" s="877"/>
      <c r="TSM24" s="877"/>
      <c r="TSN24" s="877"/>
      <c r="TSO24" s="877"/>
      <c r="TSP24" s="877"/>
      <c r="TSQ24" s="877"/>
      <c r="TSR24" s="877"/>
      <c r="TSS24" s="877"/>
      <c r="TST24" s="877"/>
      <c r="TSU24" s="877"/>
      <c r="TSV24" s="877"/>
      <c r="TSW24" s="877"/>
      <c r="TSX24" s="877"/>
      <c r="TSY24" s="877"/>
      <c r="TSZ24" s="877"/>
      <c r="TTA24" s="877"/>
      <c r="TTB24" s="877"/>
      <c r="TTC24" s="877"/>
      <c r="TTD24" s="877"/>
      <c r="TTE24" s="877"/>
      <c r="TTF24" s="877"/>
      <c r="TTG24" s="877"/>
      <c r="TTH24" s="877"/>
      <c r="TTI24" s="877"/>
      <c r="TTJ24" s="877"/>
      <c r="TTK24" s="877"/>
      <c r="TTL24" s="877"/>
      <c r="TTM24" s="877"/>
      <c r="TTN24" s="877"/>
      <c r="TTO24" s="877"/>
      <c r="TTP24" s="877"/>
      <c r="TTQ24" s="877"/>
      <c r="TTR24" s="877"/>
      <c r="TTS24" s="877"/>
      <c r="TTT24" s="877"/>
      <c r="TTU24" s="877"/>
      <c r="TTV24" s="877"/>
      <c r="TTW24" s="877"/>
      <c r="TTX24" s="877"/>
      <c r="TTY24" s="877"/>
      <c r="TTZ24" s="877"/>
      <c r="TUA24" s="877"/>
      <c r="TUB24" s="877"/>
      <c r="TUC24" s="877"/>
      <c r="TUD24" s="877"/>
      <c r="TUE24" s="877"/>
      <c r="TUF24" s="877"/>
      <c r="TUG24" s="877"/>
      <c r="TUH24" s="877"/>
      <c r="TUI24" s="877"/>
      <c r="TUJ24" s="877"/>
      <c r="TUK24" s="877"/>
      <c r="TUL24" s="877"/>
      <c r="TUM24" s="877"/>
      <c r="TUN24" s="877"/>
      <c r="TUO24" s="877"/>
      <c r="TUP24" s="877"/>
      <c r="TUQ24" s="877"/>
      <c r="TUR24" s="877"/>
      <c r="TUS24" s="877"/>
      <c r="TUT24" s="877"/>
      <c r="TUU24" s="877"/>
      <c r="TUV24" s="877"/>
      <c r="TUW24" s="877"/>
      <c r="TUX24" s="877"/>
      <c r="TUY24" s="877"/>
      <c r="TUZ24" s="877"/>
      <c r="TVA24" s="877"/>
      <c r="TVB24" s="877"/>
      <c r="TVC24" s="877"/>
      <c r="TVD24" s="877"/>
      <c r="TVE24" s="877"/>
      <c r="TVF24" s="877"/>
      <c r="TVG24" s="877"/>
      <c r="TVH24" s="877"/>
      <c r="TVI24" s="877"/>
      <c r="TVJ24" s="877"/>
      <c r="TVK24" s="877"/>
      <c r="TVL24" s="877"/>
      <c r="TVM24" s="877"/>
      <c r="TVN24" s="877"/>
      <c r="TVO24" s="877"/>
      <c r="TVP24" s="877"/>
      <c r="TVQ24" s="877"/>
      <c r="TVR24" s="877"/>
      <c r="TVS24" s="877"/>
      <c r="TVT24" s="877"/>
      <c r="TVU24" s="877"/>
      <c r="TVV24" s="877"/>
      <c r="TVW24" s="877"/>
      <c r="TVX24" s="877"/>
      <c r="TVY24" s="877"/>
      <c r="TVZ24" s="877"/>
      <c r="TWA24" s="877"/>
      <c r="TWB24" s="877"/>
      <c r="TWC24" s="877"/>
      <c r="TWD24" s="877"/>
      <c r="TWE24" s="877"/>
      <c r="TWF24" s="877"/>
      <c r="TWG24" s="877"/>
      <c r="TWH24" s="877"/>
      <c r="TWI24" s="877"/>
      <c r="TWJ24" s="877"/>
      <c r="TWK24" s="877"/>
      <c r="TWL24" s="877"/>
      <c r="TWM24" s="877"/>
      <c r="TWN24" s="877"/>
      <c r="TWO24" s="877"/>
      <c r="TWP24" s="877"/>
      <c r="TWQ24" s="877"/>
      <c r="TWR24" s="877"/>
      <c r="TWS24" s="877"/>
      <c r="TWT24" s="877"/>
      <c r="TWU24" s="877"/>
      <c r="TWV24" s="877"/>
      <c r="TWW24" s="877"/>
      <c r="TWX24" s="877"/>
      <c r="TWY24" s="877"/>
      <c r="TWZ24" s="877"/>
      <c r="TXA24" s="877"/>
      <c r="TXB24" s="877"/>
      <c r="TXC24" s="877"/>
      <c r="TXD24" s="877"/>
      <c r="TXE24" s="877"/>
      <c r="TXF24" s="877"/>
      <c r="TXG24" s="877"/>
      <c r="TXH24" s="877"/>
      <c r="TXI24" s="877"/>
      <c r="TXJ24" s="877"/>
      <c r="TXK24" s="877"/>
      <c r="TXL24" s="877"/>
      <c r="TXM24" s="877"/>
      <c r="TXN24" s="877"/>
      <c r="TXO24" s="877"/>
      <c r="TXP24" s="877"/>
      <c r="TXQ24" s="877"/>
      <c r="TXR24" s="877"/>
      <c r="TXS24" s="877"/>
      <c r="TXT24" s="877"/>
      <c r="TXU24" s="877"/>
      <c r="TXV24" s="877"/>
      <c r="TXW24" s="877"/>
      <c r="TXX24" s="877"/>
      <c r="TXY24" s="877"/>
      <c r="TXZ24" s="877"/>
      <c r="TYA24" s="877"/>
      <c r="TYB24" s="877"/>
      <c r="TYC24" s="877"/>
      <c r="TYD24" s="877"/>
      <c r="TYE24" s="877"/>
      <c r="TYF24" s="877"/>
      <c r="TYG24" s="877"/>
      <c r="TYH24" s="877"/>
      <c r="TYI24" s="877"/>
      <c r="TYJ24" s="877"/>
      <c r="TYK24" s="877"/>
      <c r="TYL24" s="877"/>
      <c r="TYM24" s="877"/>
      <c r="TYN24" s="877"/>
      <c r="TYO24" s="877"/>
      <c r="TYP24" s="877"/>
      <c r="TYQ24" s="877"/>
      <c r="TYR24" s="877"/>
      <c r="TYS24" s="877"/>
      <c r="TYT24" s="877"/>
      <c r="TYU24" s="877"/>
      <c r="TYV24" s="877"/>
      <c r="TYW24" s="877"/>
      <c r="TYX24" s="877"/>
      <c r="TYY24" s="877"/>
      <c r="TYZ24" s="877"/>
      <c r="TZA24" s="877"/>
      <c r="TZB24" s="877"/>
      <c r="TZC24" s="877"/>
      <c r="TZD24" s="877"/>
      <c r="TZE24" s="877"/>
      <c r="TZF24" s="877"/>
      <c r="TZG24" s="877"/>
      <c r="TZH24" s="877"/>
      <c r="TZI24" s="877"/>
      <c r="TZJ24" s="877"/>
      <c r="TZK24" s="877"/>
      <c r="TZL24" s="877"/>
      <c r="TZM24" s="877"/>
      <c r="TZN24" s="877"/>
      <c r="TZO24" s="877"/>
      <c r="TZP24" s="877"/>
      <c r="TZQ24" s="877"/>
      <c r="TZR24" s="877"/>
      <c r="TZS24" s="877"/>
      <c r="TZT24" s="877"/>
      <c r="TZU24" s="877"/>
      <c r="TZV24" s="877"/>
      <c r="TZW24" s="877"/>
      <c r="TZX24" s="877"/>
      <c r="TZY24" s="877"/>
      <c r="TZZ24" s="877"/>
      <c r="UAA24" s="877"/>
      <c r="UAB24" s="877"/>
      <c r="UAC24" s="877"/>
      <c r="UAD24" s="877"/>
      <c r="UAE24" s="877"/>
      <c r="UAF24" s="877"/>
      <c r="UAG24" s="877"/>
      <c r="UAH24" s="877"/>
      <c r="UAI24" s="877"/>
      <c r="UAJ24" s="877"/>
      <c r="UAK24" s="877"/>
      <c r="UAL24" s="877"/>
      <c r="UAM24" s="877"/>
      <c r="UAN24" s="877"/>
      <c r="UAO24" s="877"/>
      <c r="UAP24" s="877"/>
      <c r="UAQ24" s="877"/>
      <c r="UAR24" s="877"/>
      <c r="UAS24" s="877"/>
      <c r="UAT24" s="877"/>
      <c r="UAU24" s="877"/>
      <c r="UAV24" s="877"/>
      <c r="UAW24" s="877"/>
      <c r="UAX24" s="877"/>
      <c r="UAY24" s="877"/>
      <c r="UAZ24" s="877"/>
      <c r="UBA24" s="877"/>
      <c r="UBB24" s="877"/>
      <c r="UBC24" s="877"/>
      <c r="UBD24" s="877"/>
      <c r="UBE24" s="877"/>
      <c r="UBF24" s="877"/>
      <c r="UBG24" s="877"/>
      <c r="UBH24" s="877"/>
      <c r="UBI24" s="877"/>
      <c r="UBJ24" s="877"/>
      <c r="UBK24" s="877"/>
      <c r="UBL24" s="877"/>
      <c r="UBM24" s="877"/>
      <c r="UBN24" s="877"/>
      <c r="UBO24" s="877"/>
      <c r="UBP24" s="877"/>
      <c r="UBQ24" s="877"/>
      <c r="UBR24" s="877"/>
      <c r="UBS24" s="877"/>
      <c r="UBT24" s="877"/>
      <c r="UBU24" s="877"/>
      <c r="UBV24" s="877"/>
      <c r="UBW24" s="877"/>
      <c r="UBX24" s="877"/>
      <c r="UBY24" s="877"/>
      <c r="UBZ24" s="877"/>
      <c r="UCA24" s="877"/>
      <c r="UCB24" s="877"/>
      <c r="UCC24" s="877"/>
      <c r="UCD24" s="877"/>
      <c r="UCE24" s="877"/>
      <c r="UCF24" s="877"/>
      <c r="UCG24" s="877"/>
      <c r="UCH24" s="877"/>
      <c r="UCI24" s="877"/>
      <c r="UCJ24" s="877"/>
      <c r="UCK24" s="877"/>
      <c r="UCL24" s="877"/>
      <c r="UCM24" s="877"/>
      <c r="UCN24" s="877"/>
      <c r="UCO24" s="877"/>
      <c r="UCP24" s="877"/>
      <c r="UCQ24" s="877"/>
      <c r="UCR24" s="877"/>
      <c r="UCS24" s="877"/>
      <c r="UCT24" s="877"/>
      <c r="UCU24" s="877"/>
      <c r="UCV24" s="877"/>
      <c r="UCW24" s="877"/>
      <c r="UCX24" s="877"/>
      <c r="UCY24" s="877"/>
      <c r="UCZ24" s="877"/>
      <c r="UDA24" s="877"/>
      <c r="UDB24" s="877"/>
      <c r="UDC24" s="877"/>
      <c r="UDD24" s="877"/>
      <c r="UDE24" s="877"/>
      <c r="UDF24" s="877"/>
      <c r="UDG24" s="877"/>
      <c r="UDH24" s="877"/>
      <c r="UDI24" s="877"/>
      <c r="UDJ24" s="877"/>
      <c r="UDK24" s="877"/>
      <c r="UDL24" s="877"/>
      <c r="UDM24" s="877"/>
      <c r="UDN24" s="877"/>
      <c r="UDO24" s="877"/>
      <c r="UDP24" s="877"/>
      <c r="UDQ24" s="877"/>
      <c r="UDR24" s="877"/>
      <c r="UDS24" s="877"/>
      <c r="UDT24" s="877"/>
      <c r="UDU24" s="877"/>
      <c r="UDV24" s="877"/>
      <c r="UDW24" s="877"/>
      <c r="UDX24" s="877"/>
      <c r="UDY24" s="877"/>
      <c r="UDZ24" s="877"/>
      <c r="UEA24" s="877"/>
      <c r="UEB24" s="877"/>
      <c r="UEC24" s="877"/>
      <c r="UED24" s="877"/>
      <c r="UEE24" s="877"/>
      <c r="UEF24" s="877"/>
      <c r="UEG24" s="877"/>
      <c r="UEH24" s="877"/>
      <c r="UEI24" s="877"/>
      <c r="UEJ24" s="877"/>
      <c r="UEK24" s="877"/>
      <c r="UEL24" s="877"/>
      <c r="UEM24" s="877"/>
      <c r="UEN24" s="877"/>
      <c r="UEO24" s="877"/>
      <c r="UEP24" s="877"/>
      <c r="UEQ24" s="877"/>
      <c r="UER24" s="877"/>
      <c r="UES24" s="877"/>
      <c r="UET24" s="877"/>
      <c r="UEU24" s="877"/>
      <c r="UEV24" s="877"/>
      <c r="UEW24" s="877"/>
      <c r="UEX24" s="877"/>
      <c r="UEY24" s="877"/>
      <c r="UEZ24" s="877"/>
      <c r="UFA24" s="877"/>
      <c r="UFB24" s="877"/>
      <c r="UFC24" s="877"/>
      <c r="UFD24" s="877"/>
      <c r="UFE24" s="877"/>
      <c r="UFF24" s="877"/>
      <c r="UFG24" s="877"/>
      <c r="UFH24" s="877"/>
      <c r="UFI24" s="877"/>
      <c r="UFJ24" s="877"/>
      <c r="UFK24" s="877"/>
      <c r="UFL24" s="877"/>
      <c r="UFM24" s="877"/>
      <c r="UFN24" s="877"/>
      <c r="UFO24" s="877"/>
      <c r="UFP24" s="877"/>
      <c r="UFQ24" s="877"/>
      <c r="UFR24" s="877"/>
      <c r="UFS24" s="877"/>
      <c r="UFT24" s="877"/>
      <c r="UFU24" s="877"/>
      <c r="UFV24" s="877"/>
      <c r="UFW24" s="877"/>
      <c r="UFX24" s="877"/>
      <c r="UFY24" s="877"/>
      <c r="UFZ24" s="877"/>
      <c r="UGA24" s="877"/>
      <c r="UGB24" s="877"/>
      <c r="UGC24" s="877"/>
      <c r="UGD24" s="877"/>
      <c r="UGE24" s="877"/>
      <c r="UGF24" s="877"/>
      <c r="UGG24" s="877"/>
      <c r="UGH24" s="877"/>
      <c r="UGI24" s="877"/>
      <c r="UGJ24" s="877"/>
      <c r="UGK24" s="877"/>
      <c r="UGL24" s="877"/>
      <c r="UGM24" s="877"/>
      <c r="UGN24" s="877"/>
      <c r="UGO24" s="877"/>
      <c r="UGP24" s="877"/>
      <c r="UGQ24" s="877"/>
      <c r="UGR24" s="877"/>
      <c r="UGS24" s="877"/>
      <c r="UGT24" s="877"/>
      <c r="UGU24" s="877"/>
      <c r="UGV24" s="877"/>
      <c r="UGW24" s="877"/>
      <c r="UGX24" s="877"/>
      <c r="UGY24" s="877"/>
      <c r="UGZ24" s="877"/>
      <c r="UHA24" s="877"/>
      <c r="UHB24" s="877"/>
      <c r="UHC24" s="877"/>
      <c r="UHD24" s="877"/>
      <c r="UHE24" s="877"/>
      <c r="UHF24" s="877"/>
      <c r="UHG24" s="877"/>
      <c r="UHH24" s="877"/>
      <c r="UHI24" s="877"/>
      <c r="UHJ24" s="877"/>
      <c r="UHK24" s="877"/>
      <c r="UHL24" s="877"/>
      <c r="UHM24" s="877"/>
      <c r="UHN24" s="877"/>
      <c r="UHO24" s="877"/>
      <c r="UHP24" s="877"/>
      <c r="UHQ24" s="877"/>
      <c r="UHR24" s="877"/>
      <c r="UHS24" s="877"/>
      <c r="UHT24" s="877"/>
      <c r="UHU24" s="877"/>
      <c r="UHV24" s="877"/>
      <c r="UHW24" s="877"/>
      <c r="UHX24" s="877"/>
      <c r="UHY24" s="877"/>
      <c r="UHZ24" s="877"/>
      <c r="UIA24" s="877"/>
      <c r="UIB24" s="877"/>
      <c r="UIC24" s="877"/>
      <c r="UID24" s="877"/>
      <c r="UIE24" s="877"/>
      <c r="UIF24" s="877"/>
      <c r="UIG24" s="877"/>
      <c r="UIH24" s="877"/>
      <c r="UII24" s="877"/>
      <c r="UIJ24" s="877"/>
      <c r="UIK24" s="877"/>
      <c r="UIL24" s="877"/>
      <c r="UIM24" s="877"/>
      <c r="UIN24" s="877"/>
      <c r="UIO24" s="877"/>
      <c r="UIP24" s="877"/>
      <c r="UIQ24" s="877"/>
      <c r="UIR24" s="877"/>
      <c r="UIS24" s="877"/>
      <c r="UIT24" s="877"/>
      <c r="UIU24" s="877"/>
      <c r="UIV24" s="877"/>
      <c r="UIW24" s="877"/>
      <c r="UIX24" s="877"/>
      <c r="UIY24" s="877"/>
      <c r="UIZ24" s="877"/>
      <c r="UJA24" s="877"/>
      <c r="UJB24" s="877"/>
      <c r="UJC24" s="877"/>
      <c r="UJD24" s="877"/>
      <c r="UJE24" s="877"/>
      <c r="UJF24" s="877"/>
      <c r="UJG24" s="877"/>
      <c r="UJH24" s="877"/>
      <c r="UJI24" s="877"/>
      <c r="UJJ24" s="877"/>
      <c r="UJK24" s="877"/>
      <c r="UJL24" s="877"/>
      <c r="UJM24" s="877"/>
      <c r="UJN24" s="877"/>
      <c r="UJO24" s="877"/>
      <c r="UJP24" s="877"/>
      <c r="UJQ24" s="877"/>
      <c r="UJR24" s="877"/>
      <c r="UJS24" s="877"/>
      <c r="UJT24" s="877"/>
      <c r="UJU24" s="877"/>
      <c r="UJV24" s="877"/>
      <c r="UJW24" s="877"/>
      <c r="UJX24" s="877"/>
      <c r="UJY24" s="877"/>
      <c r="UJZ24" s="877"/>
      <c r="UKA24" s="877"/>
      <c r="UKB24" s="877"/>
      <c r="UKC24" s="877"/>
      <c r="UKD24" s="877"/>
      <c r="UKE24" s="877"/>
      <c r="UKF24" s="877"/>
      <c r="UKG24" s="877"/>
      <c r="UKH24" s="877"/>
      <c r="UKI24" s="877"/>
      <c r="UKJ24" s="877"/>
      <c r="UKK24" s="877"/>
      <c r="UKL24" s="877"/>
      <c r="UKM24" s="877"/>
      <c r="UKN24" s="877"/>
      <c r="UKO24" s="877"/>
      <c r="UKP24" s="877"/>
      <c r="UKQ24" s="877"/>
      <c r="UKR24" s="877"/>
      <c r="UKS24" s="877"/>
      <c r="UKT24" s="877"/>
      <c r="UKU24" s="877"/>
      <c r="UKV24" s="877"/>
      <c r="UKW24" s="877"/>
      <c r="UKX24" s="877"/>
      <c r="UKY24" s="877"/>
      <c r="UKZ24" s="877"/>
      <c r="ULA24" s="877"/>
      <c r="ULB24" s="877"/>
      <c r="ULC24" s="877"/>
      <c r="ULD24" s="877"/>
      <c r="ULE24" s="877"/>
      <c r="ULF24" s="877"/>
      <c r="ULG24" s="877"/>
      <c r="ULH24" s="877"/>
      <c r="ULI24" s="877"/>
      <c r="ULJ24" s="877"/>
      <c r="ULK24" s="877"/>
      <c r="ULL24" s="877"/>
      <c r="ULM24" s="877"/>
      <c r="ULN24" s="877"/>
      <c r="ULO24" s="877"/>
      <c r="ULP24" s="877"/>
      <c r="ULQ24" s="877"/>
      <c r="ULR24" s="877"/>
      <c r="ULS24" s="877"/>
      <c r="ULT24" s="877"/>
      <c r="ULU24" s="877"/>
      <c r="ULV24" s="877"/>
      <c r="ULW24" s="877"/>
      <c r="ULX24" s="877"/>
      <c r="ULY24" s="877"/>
      <c r="ULZ24" s="877"/>
      <c r="UMA24" s="877"/>
      <c r="UMB24" s="877"/>
      <c r="UMC24" s="877"/>
      <c r="UMD24" s="877"/>
      <c r="UME24" s="877"/>
      <c r="UMF24" s="877"/>
      <c r="UMG24" s="877"/>
      <c r="UMH24" s="877"/>
      <c r="UMI24" s="877"/>
      <c r="UMJ24" s="877"/>
      <c r="UMK24" s="877"/>
      <c r="UML24" s="877"/>
      <c r="UMM24" s="877"/>
      <c r="UMN24" s="877"/>
      <c r="UMO24" s="877"/>
      <c r="UMP24" s="877"/>
      <c r="UMQ24" s="877"/>
      <c r="UMR24" s="877"/>
      <c r="UMS24" s="877"/>
      <c r="UMT24" s="877"/>
      <c r="UMU24" s="877"/>
      <c r="UMV24" s="877"/>
      <c r="UMW24" s="877"/>
      <c r="UMX24" s="877"/>
      <c r="UMY24" s="877"/>
      <c r="UMZ24" s="877"/>
      <c r="UNA24" s="877"/>
      <c r="UNB24" s="877"/>
      <c r="UNC24" s="877"/>
      <c r="UND24" s="877"/>
      <c r="UNE24" s="877"/>
      <c r="UNF24" s="877"/>
      <c r="UNG24" s="877"/>
      <c r="UNH24" s="877"/>
      <c r="UNI24" s="877"/>
      <c r="UNJ24" s="877"/>
      <c r="UNK24" s="877"/>
      <c r="UNL24" s="877"/>
      <c r="UNM24" s="877"/>
      <c r="UNN24" s="877"/>
      <c r="UNO24" s="877"/>
      <c r="UNP24" s="877"/>
      <c r="UNQ24" s="877"/>
      <c r="UNR24" s="877"/>
      <c r="UNS24" s="877"/>
      <c r="UNT24" s="877"/>
      <c r="UNU24" s="877"/>
      <c r="UNV24" s="877"/>
      <c r="UNW24" s="877"/>
      <c r="UNX24" s="877"/>
      <c r="UNY24" s="877"/>
      <c r="UNZ24" s="877"/>
      <c r="UOA24" s="877"/>
      <c r="UOB24" s="877"/>
      <c r="UOC24" s="877"/>
      <c r="UOD24" s="877"/>
      <c r="UOE24" s="877"/>
      <c r="UOF24" s="877"/>
      <c r="UOG24" s="877"/>
      <c r="UOH24" s="877"/>
      <c r="UOI24" s="877"/>
      <c r="UOJ24" s="877"/>
      <c r="UOK24" s="877"/>
      <c r="UOL24" s="877"/>
      <c r="UOM24" s="877"/>
      <c r="UON24" s="877"/>
      <c r="UOO24" s="877"/>
      <c r="UOP24" s="877"/>
      <c r="UOQ24" s="877"/>
      <c r="UOR24" s="877"/>
      <c r="UOS24" s="877"/>
      <c r="UOT24" s="877"/>
      <c r="UOU24" s="877"/>
      <c r="UOV24" s="877"/>
      <c r="UOW24" s="877"/>
      <c r="UOX24" s="877"/>
      <c r="UOY24" s="877"/>
      <c r="UOZ24" s="877"/>
      <c r="UPA24" s="877"/>
      <c r="UPB24" s="877"/>
      <c r="UPC24" s="877"/>
      <c r="UPD24" s="877"/>
      <c r="UPE24" s="877"/>
      <c r="UPF24" s="877"/>
      <c r="UPG24" s="877"/>
      <c r="UPH24" s="877"/>
      <c r="UPI24" s="877"/>
      <c r="UPJ24" s="877"/>
      <c r="UPK24" s="877"/>
      <c r="UPL24" s="877"/>
      <c r="UPM24" s="877"/>
      <c r="UPN24" s="877"/>
      <c r="UPO24" s="877"/>
      <c r="UPP24" s="877"/>
      <c r="UPQ24" s="877"/>
      <c r="UPR24" s="877"/>
      <c r="UPS24" s="877"/>
      <c r="UPT24" s="877"/>
      <c r="UPU24" s="877"/>
      <c r="UPV24" s="877"/>
      <c r="UPW24" s="877"/>
      <c r="UPX24" s="877"/>
      <c r="UPY24" s="877"/>
      <c r="UPZ24" s="877"/>
      <c r="UQA24" s="877"/>
      <c r="UQB24" s="877"/>
      <c r="UQC24" s="877"/>
      <c r="UQD24" s="877"/>
      <c r="UQE24" s="877"/>
      <c r="UQF24" s="877"/>
      <c r="UQG24" s="877"/>
      <c r="UQH24" s="877"/>
      <c r="UQI24" s="877"/>
      <c r="UQJ24" s="877"/>
      <c r="UQK24" s="877"/>
      <c r="UQL24" s="877"/>
      <c r="UQM24" s="877"/>
      <c r="UQN24" s="877"/>
      <c r="UQO24" s="877"/>
      <c r="UQP24" s="877"/>
      <c r="UQQ24" s="877"/>
      <c r="UQR24" s="877"/>
      <c r="UQS24" s="877"/>
      <c r="UQT24" s="877"/>
      <c r="UQU24" s="877"/>
      <c r="UQV24" s="877"/>
      <c r="UQW24" s="877"/>
      <c r="UQX24" s="877"/>
      <c r="UQY24" s="877"/>
      <c r="UQZ24" s="877"/>
      <c r="URA24" s="877"/>
      <c r="URB24" s="877"/>
      <c r="URC24" s="877"/>
      <c r="URD24" s="877"/>
      <c r="URE24" s="877"/>
      <c r="URF24" s="877"/>
      <c r="URG24" s="877"/>
      <c r="URH24" s="877"/>
      <c r="URI24" s="877"/>
      <c r="URJ24" s="877"/>
      <c r="URK24" s="877"/>
      <c r="URL24" s="877"/>
      <c r="URM24" s="877"/>
      <c r="URN24" s="877"/>
      <c r="URO24" s="877"/>
      <c r="URP24" s="877"/>
      <c r="URQ24" s="877"/>
      <c r="URR24" s="877"/>
      <c r="URS24" s="877"/>
      <c r="URT24" s="877"/>
      <c r="URU24" s="877"/>
      <c r="URV24" s="877"/>
      <c r="URW24" s="877"/>
      <c r="URX24" s="877"/>
      <c r="URY24" s="877"/>
      <c r="URZ24" s="877"/>
      <c r="USA24" s="877"/>
      <c r="USB24" s="877"/>
      <c r="USC24" s="877"/>
      <c r="USD24" s="877"/>
      <c r="USE24" s="877"/>
      <c r="USF24" s="877"/>
      <c r="USG24" s="877"/>
      <c r="USH24" s="877"/>
      <c r="USI24" s="877"/>
      <c r="USJ24" s="877"/>
      <c r="USK24" s="877"/>
      <c r="USL24" s="877"/>
      <c r="USM24" s="877"/>
      <c r="USN24" s="877"/>
      <c r="USO24" s="877"/>
      <c r="USP24" s="877"/>
      <c r="USQ24" s="877"/>
      <c r="USR24" s="877"/>
      <c r="USS24" s="877"/>
      <c r="UST24" s="877"/>
      <c r="USU24" s="877"/>
      <c r="USV24" s="877"/>
      <c r="USW24" s="877"/>
      <c r="USX24" s="877"/>
      <c r="USY24" s="877"/>
      <c r="USZ24" s="877"/>
      <c r="UTA24" s="877"/>
      <c r="UTB24" s="877"/>
      <c r="UTC24" s="877"/>
      <c r="UTD24" s="877"/>
      <c r="UTE24" s="877"/>
      <c r="UTF24" s="877"/>
      <c r="UTG24" s="877"/>
      <c r="UTH24" s="877"/>
      <c r="UTI24" s="877"/>
      <c r="UTJ24" s="877"/>
      <c r="UTK24" s="877"/>
      <c r="UTL24" s="877"/>
      <c r="UTM24" s="877"/>
      <c r="UTN24" s="877"/>
      <c r="UTO24" s="877"/>
      <c r="UTP24" s="877"/>
      <c r="UTQ24" s="877"/>
      <c r="UTR24" s="877"/>
      <c r="UTS24" s="877"/>
      <c r="UTT24" s="877"/>
      <c r="UTU24" s="877"/>
      <c r="UTV24" s="877"/>
      <c r="UTW24" s="877"/>
      <c r="UTX24" s="877"/>
      <c r="UTY24" s="877"/>
      <c r="UTZ24" s="877"/>
      <c r="UUA24" s="877"/>
      <c r="UUB24" s="877"/>
      <c r="UUC24" s="877"/>
      <c r="UUD24" s="877"/>
      <c r="UUE24" s="877"/>
      <c r="UUF24" s="877"/>
      <c r="UUG24" s="877"/>
      <c r="UUH24" s="877"/>
      <c r="UUI24" s="877"/>
      <c r="UUJ24" s="877"/>
      <c r="UUK24" s="877"/>
      <c r="UUL24" s="877"/>
      <c r="UUM24" s="877"/>
      <c r="UUN24" s="877"/>
      <c r="UUO24" s="877"/>
      <c r="UUP24" s="877"/>
      <c r="UUQ24" s="877"/>
      <c r="UUR24" s="877"/>
      <c r="UUS24" s="877"/>
      <c r="UUT24" s="877"/>
      <c r="UUU24" s="877"/>
      <c r="UUV24" s="877"/>
      <c r="UUW24" s="877"/>
      <c r="UUX24" s="877"/>
      <c r="UUY24" s="877"/>
      <c r="UUZ24" s="877"/>
      <c r="UVA24" s="877"/>
      <c r="UVB24" s="877"/>
      <c r="UVC24" s="877"/>
      <c r="UVD24" s="877"/>
      <c r="UVE24" s="877"/>
      <c r="UVF24" s="877"/>
      <c r="UVG24" s="877"/>
      <c r="UVH24" s="877"/>
      <c r="UVI24" s="877"/>
      <c r="UVJ24" s="877"/>
      <c r="UVK24" s="877"/>
      <c r="UVL24" s="877"/>
      <c r="UVM24" s="877"/>
      <c r="UVN24" s="877"/>
      <c r="UVO24" s="877"/>
      <c r="UVP24" s="877"/>
      <c r="UVQ24" s="877"/>
      <c r="UVR24" s="877"/>
      <c r="UVS24" s="877"/>
      <c r="UVT24" s="877"/>
      <c r="UVU24" s="877"/>
      <c r="UVV24" s="877"/>
      <c r="UVW24" s="877"/>
      <c r="UVX24" s="877"/>
      <c r="UVY24" s="877"/>
      <c r="UVZ24" s="877"/>
      <c r="UWA24" s="877"/>
      <c r="UWB24" s="877"/>
      <c r="UWC24" s="877"/>
      <c r="UWD24" s="877"/>
      <c r="UWE24" s="877"/>
      <c r="UWF24" s="877"/>
      <c r="UWG24" s="877"/>
      <c r="UWH24" s="877"/>
      <c r="UWI24" s="877"/>
      <c r="UWJ24" s="877"/>
      <c r="UWK24" s="877"/>
      <c r="UWL24" s="877"/>
      <c r="UWM24" s="877"/>
      <c r="UWN24" s="877"/>
      <c r="UWO24" s="877"/>
      <c r="UWP24" s="877"/>
      <c r="UWQ24" s="877"/>
      <c r="UWR24" s="877"/>
      <c r="UWS24" s="877"/>
      <c r="UWT24" s="877"/>
      <c r="UWU24" s="877"/>
      <c r="UWV24" s="877"/>
      <c r="UWW24" s="877"/>
      <c r="UWX24" s="877"/>
      <c r="UWY24" s="877"/>
      <c r="UWZ24" s="877"/>
      <c r="UXA24" s="877"/>
      <c r="UXB24" s="877"/>
      <c r="UXC24" s="877"/>
      <c r="UXD24" s="877"/>
      <c r="UXE24" s="877"/>
      <c r="UXF24" s="877"/>
      <c r="UXG24" s="877"/>
      <c r="UXH24" s="877"/>
      <c r="UXI24" s="877"/>
      <c r="UXJ24" s="877"/>
      <c r="UXK24" s="877"/>
      <c r="UXL24" s="877"/>
      <c r="UXM24" s="877"/>
      <c r="UXN24" s="877"/>
      <c r="UXO24" s="877"/>
      <c r="UXP24" s="877"/>
      <c r="UXQ24" s="877"/>
      <c r="UXR24" s="877"/>
      <c r="UXS24" s="877"/>
      <c r="UXT24" s="877"/>
      <c r="UXU24" s="877"/>
      <c r="UXV24" s="877"/>
      <c r="UXW24" s="877"/>
      <c r="UXX24" s="877"/>
      <c r="UXY24" s="877"/>
      <c r="UXZ24" s="877"/>
      <c r="UYA24" s="877"/>
      <c r="UYB24" s="877"/>
      <c r="UYC24" s="877"/>
      <c r="UYD24" s="877"/>
      <c r="UYE24" s="877"/>
      <c r="UYF24" s="877"/>
      <c r="UYG24" s="877"/>
      <c r="UYH24" s="877"/>
      <c r="UYI24" s="877"/>
      <c r="UYJ24" s="877"/>
      <c r="UYK24" s="877"/>
      <c r="UYL24" s="877"/>
      <c r="UYM24" s="877"/>
      <c r="UYN24" s="877"/>
      <c r="UYO24" s="877"/>
      <c r="UYP24" s="877"/>
      <c r="UYQ24" s="877"/>
      <c r="UYR24" s="877"/>
      <c r="UYS24" s="877"/>
      <c r="UYT24" s="877"/>
      <c r="UYU24" s="877"/>
      <c r="UYV24" s="877"/>
      <c r="UYW24" s="877"/>
      <c r="UYX24" s="877"/>
      <c r="UYY24" s="877"/>
      <c r="UYZ24" s="877"/>
      <c r="UZA24" s="877"/>
      <c r="UZB24" s="877"/>
      <c r="UZC24" s="877"/>
      <c r="UZD24" s="877"/>
      <c r="UZE24" s="877"/>
      <c r="UZF24" s="877"/>
      <c r="UZG24" s="877"/>
      <c r="UZH24" s="877"/>
      <c r="UZI24" s="877"/>
      <c r="UZJ24" s="877"/>
      <c r="UZK24" s="877"/>
      <c r="UZL24" s="877"/>
      <c r="UZM24" s="877"/>
      <c r="UZN24" s="877"/>
      <c r="UZO24" s="877"/>
      <c r="UZP24" s="877"/>
      <c r="UZQ24" s="877"/>
      <c r="UZR24" s="877"/>
      <c r="UZS24" s="877"/>
      <c r="UZT24" s="877"/>
      <c r="UZU24" s="877"/>
      <c r="UZV24" s="877"/>
      <c r="UZW24" s="877"/>
      <c r="UZX24" s="877"/>
      <c r="UZY24" s="877"/>
      <c r="UZZ24" s="877"/>
      <c r="VAA24" s="877"/>
      <c r="VAB24" s="877"/>
      <c r="VAC24" s="877"/>
      <c r="VAD24" s="877"/>
      <c r="VAE24" s="877"/>
      <c r="VAF24" s="877"/>
      <c r="VAG24" s="877"/>
      <c r="VAH24" s="877"/>
      <c r="VAI24" s="877"/>
      <c r="VAJ24" s="877"/>
      <c r="VAK24" s="877"/>
      <c r="VAL24" s="877"/>
      <c r="VAM24" s="877"/>
      <c r="VAN24" s="877"/>
      <c r="VAO24" s="877"/>
      <c r="VAP24" s="877"/>
      <c r="VAQ24" s="877"/>
      <c r="VAR24" s="877"/>
      <c r="VAS24" s="877"/>
      <c r="VAT24" s="877"/>
      <c r="VAU24" s="877"/>
      <c r="VAV24" s="877"/>
      <c r="VAW24" s="877"/>
      <c r="VAX24" s="877"/>
      <c r="VAY24" s="877"/>
      <c r="VAZ24" s="877"/>
      <c r="VBA24" s="877"/>
      <c r="VBB24" s="877"/>
      <c r="VBC24" s="877"/>
      <c r="VBD24" s="877"/>
      <c r="VBE24" s="877"/>
      <c r="VBF24" s="877"/>
      <c r="VBG24" s="877"/>
      <c r="VBH24" s="877"/>
      <c r="VBI24" s="877"/>
      <c r="VBJ24" s="877"/>
      <c r="VBK24" s="877"/>
      <c r="VBL24" s="877"/>
      <c r="VBM24" s="877"/>
      <c r="VBN24" s="877"/>
      <c r="VBO24" s="877"/>
      <c r="VBP24" s="877"/>
      <c r="VBQ24" s="877"/>
      <c r="VBR24" s="877"/>
      <c r="VBS24" s="877"/>
      <c r="VBT24" s="877"/>
      <c r="VBU24" s="877"/>
      <c r="VBV24" s="877"/>
      <c r="VBW24" s="877"/>
      <c r="VBX24" s="877"/>
      <c r="VBY24" s="877"/>
      <c r="VBZ24" s="877"/>
      <c r="VCA24" s="877"/>
      <c r="VCB24" s="877"/>
      <c r="VCC24" s="877"/>
      <c r="VCD24" s="877"/>
      <c r="VCE24" s="877"/>
      <c r="VCF24" s="877"/>
      <c r="VCG24" s="877"/>
      <c r="VCH24" s="877"/>
      <c r="VCI24" s="877"/>
      <c r="VCJ24" s="877"/>
      <c r="VCK24" s="877"/>
      <c r="VCL24" s="877"/>
      <c r="VCM24" s="877"/>
      <c r="VCN24" s="877"/>
      <c r="VCO24" s="877"/>
      <c r="VCP24" s="877"/>
      <c r="VCQ24" s="877"/>
      <c r="VCR24" s="877"/>
      <c r="VCS24" s="877"/>
      <c r="VCT24" s="877"/>
      <c r="VCU24" s="877"/>
      <c r="VCV24" s="877"/>
      <c r="VCW24" s="877"/>
      <c r="VCX24" s="877"/>
      <c r="VCY24" s="877"/>
      <c r="VCZ24" s="877"/>
      <c r="VDA24" s="877"/>
      <c r="VDB24" s="877"/>
      <c r="VDC24" s="877"/>
      <c r="VDD24" s="877"/>
      <c r="VDE24" s="877"/>
      <c r="VDF24" s="877"/>
      <c r="VDG24" s="877"/>
      <c r="VDH24" s="877"/>
      <c r="VDI24" s="877"/>
      <c r="VDJ24" s="877"/>
      <c r="VDK24" s="877"/>
      <c r="VDL24" s="877"/>
      <c r="VDM24" s="877"/>
      <c r="VDN24" s="877"/>
      <c r="VDO24" s="877"/>
      <c r="VDP24" s="877"/>
      <c r="VDQ24" s="877"/>
      <c r="VDR24" s="877"/>
      <c r="VDS24" s="877"/>
      <c r="VDT24" s="877"/>
      <c r="VDU24" s="877"/>
      <c r="VDV24" s="877"/>
      <c r="VDW24" s="877"/>
      <c r="VDX24" s="877"/>
      <c r="VDY24" s="877"/>
      <c r="VDZ24" s="877"/>
      <c r="VEA24" s="877"/>
      <c r="VEB24" s="877"/>
      <c r="VEC24" s="877"/>
      <c r="VED24" s="877"/>
      <c r="VEE24" s="877"/>
      <c r="VEF24" s="877"/>
      <c r="VEG24" s="877"/>
      <c r="VEH24" s="877"/>
      <c r="VEI24" s="877"/>
      <c r="VEJ24" s="877"/>
      <c r="VEK24" s="877"/>
      <c r="VEL24" s="877"/>
      <c r="VEM24" s="877"/>
      <c r="VEN24" s="877"/>
      <c r="VEO24" s="877"/>
      <c r="VEP24" s="877"/>
      <c r="VEQ24" s="877"/>
      <c r="VER24" s="877"/>
      <c r="VES24" s="877"/>
      <c r="VET24" s="877"/>
      <c r="VEU24" s="877"/>
      <c r="VEV24" s="877"/>
      <c r="VEW24" s="877"/>
      <c r="VEX24" s="877"/>
      <c r="VEY24" s="877"/>
      <c r="VEZ24" s="877"/>
      <c r="VFA24" s="877"/>
      <c r="VFB24" s="877"/>
      <c r="VFC24" s="877"/>
      <c r="VFD24" s="877"/>
      <c r="VFE24" s="877"/>
      <c r="VFF24" s="877"/>
      <c r="VFG24" s="877"/>
      <c r="VFH24" s="877"/>
      <c r="VFI24" s="877"/>
      <c r="VFJ24" s="877"/>
      <c r="VFK24" s="877"/>
      <c r="VFL24" s="877"/>
      <c r="VFM24" s="877"/>
      <c r="VFN24" s="877"/>
      <c r="VFO24" s="877"/>
      <c r="VFP24" s="877"/>
      <c r="VFQ24" s="877"/>
      <c r="VFR24" s="877"/>
      <c r="VFS24" s="877"/>
      <c r="VFT24" s="877"/>
      <c r="VFU24" s="877"/>
      <c r="VFV24" s="877"/>
      <c r="VFW24" s="877"/>
      <c r="VFX24" s="877"/>
      <c r="VFY24" s="877"/>
      <c r="VFZ24" s="877"/>
      <c r="VGA24" s="877"/>
      <c r="VGB24" s="877"/>
      <c r="VGC24" s="877"/>
      <c r="VGD24" s="877"/>
      <c r="VGE24" s="877"/>
      <c r="VGF24" s="877"/>
      <c r="VGG24" s="877"/>
      <c r="VGH24" s="877"/>
      <c r="VGI24" s="877"/>
      <c r="VGJ24" s="877"/>
      <c r="VGK24" s="877"/>
      <c r="VGL24" s="877"/>
      <c r="VGM24" s="877"/>
      <c r="VGN24" s="877"/>
      <c r="VGO24" s="877"/>
      <c r="VGP24" s="877"/>
      <c r="VGQ24" s="877"/>
      <c r="VGR24" s="877"/>
      <c r="VGS24" s="877"/>
      <c r="VGT24" s="877"/>
      <c r="VGU24" s="877"/>
      <c r="VGV24" s="877"/>
      <c r="VGW24" s="877"/>
      <c r="VGX24" s="877"/>
      <c r="VGY24" s="877"/>
      <c r="VGZ24" s="877"/>
      <c r="VHA24" s="877"/>
      <c r="VHB24" s="877"/>
      <c r="VHC24" s="877"/>
      <c r="VHD24" s="877"/>
      <c r="VHE24" s="877"/>
      <c r="VHF24" s="877"/>
      <c r="VHG24" s="877"/>
      <c r="VHH24" s="877"/>
      <c r="VHI24" s="877"/>
      <c r="VHJ24" s="877"/>
      <c r="VHK24" s="877"/>
      <c r="VHL24" s="877"/>
      <c r="VHM24" s="877"/>
      <c r="VHN24" s="877"/>
      <c r="VHO24" s="877"/>
      <c r="VHP24" s="877"/>
      <c r="VHQ24" s="877"/>
      <c r="VHR24" s="877"/>
      <c r="VHS24" s="877"/>
      <c r="VHT24" s="877"/>
      <c r="VHU24" s="877"/>
      <c r="VHV24" s="877"/>
      <c r="VHW24" s="877"/>
      <c r="VHX24" s="877"/>
      <c r="VHY24" s="877"/>
      <c r="VHZ24" s="877"/>
      <c r="VIA24" s="877"/>
      <c r="VIB24" s="877"/>
      <c r="VIC24" s="877"/>
      <c r="VID24" s="877"/>
      <c r="VIE24" s="877"/>
      <c r="VIF24" s="877"/>
      <c r="VIG24" s="877"/>
      <c r="VIH24" s="877"/>
      <c r="VII24" s="877"/>
      <c r="VIJ24" s="877"/>
      <c r="VIK24" s="877"/>
      <c r="VIL24" s="877"/>
      <c r="VIM24" s="877"/>
      <c r="VIN24" s="877"/>
      <c r="VIO24" s="877"/>
      <c r="VIP24" s="877"/>
      <c r="VIQ24" s="877"/>
      <c r="VIR24" s="877"/>
      <c r="VIS24" s="877"/>
      <c r="VIT24" s="877"/>
      <c r="VIU24" s="877"/>
      <c r="VIV24" s="877"/>
      <c r="VIW24" s="877"/>
      <c r="VIX24" s="877"/>
      <c r="VIY24" s="877"/>
      <c r="VIZ24" s="877"/>
      <c r="VJA24" s="877"/>
      <c r="VJB24" s="877"/>
      <c r="VJC24" s="877"/>
      <c r="VJD24" s="877"/>
      <c r="VJE24" s="877"/>
      <c r="VJF24" s="877"/>
      <c r="VJG24" s="877"/>
      <c r="VJH24" s="877"/>
      <c r="VJI24" s="877"/>
      <c r="VJJ24" s="877"/>
      <c r="VJK24" s="877"/>
      <c r="VJL24" s="877"/>
      <c r="VJM24" s="877"/>
      <c r="VJN24" s="877"/>
      <c r="VJO24" s="877"/>
      <c r="VJP24" s="877"/>
      <c r="VJQ24" s="877"/>
      <c r="VJR24" s="877"/>
      <c r="VJS24" s="877"/>
      <c r="VJT24" s="877"/>
      <c r="VJU24" s="877"/>
      <c r="VJV24" s="877"/>
      <c r="VJW24" s="877"/>
      <c r="VJX24" s="877"/>
      <c r="VJY24" s="877"/>
      <c r="VJZ24" s="877"/>
      <c r="VKA24" s="877"/>
      <c r="VKB24" s="877"/>
      <c r="VKC24" s="877"/>
      <c r="VKD24" s="877"/>
      <c r="VKE24" s="877"/>
      <c r="VKF24" s="877"/>
      <c r="VKG24" s="877"/>
      <c r="VKH24" s="877"/>
      <c r="VKI24" s="877"/>
      <c r="VKJ24" s="877"/>
      <c r="VKK24" s="877"/>
      <c r="VKL24" s="877"/>
      <c r="VKM24" s="877"/>
      <c r="VKN24" s="877"/>
      <c r="VKO24" s="877"/>
      <c r="VKP24" s="877"/>
      <c r="VKQ24" s="877"/>
      <c r="VKR24" s="877"/>
      <c r="VKS24" s="877"/>
      <c r="VKT24" s="877"/>
      <c r="VKU24" s="877"/>
      <c r="VKV24" s="877"/>
      <c r="VKW24" s="877"/>
      <c r="VKX24" s="877"/>
      <c r="VKY24" s="877"/>
      <c r="VKZ24" s="877"/>
      <c r="VLA24" s="877"/>
      <c r="VLB24" s="877"/>
      <c r="VLC24" s="877"/>
      <c r="VLD24" s="877"/>
      <c r="VLE24" s="877"/>
      <c r="VLF24" s="877"/>
      <c r="VLG24" s="877"/>
      <c r="VLH24" s="877"/>
      <c r="VLI24" s="877"/>
      <c r="VLJ24" s="877"/>
      <c r="VLK24" s="877"/>
      <c r="VLL24" s="877"/>
      <c r="VLM24" s="877"/>
      <c r="VLN24" s="877"/>
      <c r="VLO24" s="877"/>
      <c r="VLP24" s="877"/>
      <c r="VLQ24" s="877"/>
      <c r="VLR24" s="877"/>
      <c r="VLS24" s="877"/>
      <c r="VLT24" s="877"/>
      <c r="VLU24" s="877"/>
      <c r="VLV24" s="877"/>
      <c r="VLW24" s="877"/>
      <c r="VLX24" s="877"/>
      <c r="VLY24" s="877"/>
      <c r="VLZ24" s="877"/>
      <c r="VMA24" s="877"/>
      <c r="VMB24" s="877"/>
      <c r="VMC24" s="877"/>
      <c r="VMD24" s="877"/>
      <c r="VME24" s="877"/>
      <c r="VMF24" s="877"/>
      <c r="VMG24" s="877"/>
      <c r="VMH24" s="877"/>
      <c r="VMI24" s="877"/>
      <c r="VMJ24" s="877"/>
      <c r="VMK24" s="877"/>
      <c r="VML24" s="877"/>
      <c r="VMM24" s="877"/>
      <c r="VMN24" s="877"/>
      <c r="VMO24" s="877"/>
      <c r="VMP24" s="877"/>
      <c r="VMQ24" s="877"/>
      <c r="VMR24" s="877"/>
      <c r="VMS24" s="877"/>
      <c r="VMT24" s="877"/>
      <c r="VMU24" s="877"/>
      <c r="VMV24" s="877"/>
      <c r="VMW24" s="877"/>
      <c r="VMX24" s="877"/>
      <c r="VMY24" s="877"/>
      <c r="VMZ24" s="877"/>
      <c r="VNA24" s="877"/>
      <c r="VNB24" s="877"/>
      <c r="VNC24" s="877"/>
      <c r="VND24" s="877"/>
      <c r="VNE24" s="877"/>
      <c r="VNF24" s="877"/>
      <c r="VNG24" s="877"/>
      <c r="VNH24" s="877"/>
      <c r="VNI24" s="877"/>
      <c r="VNJ24" s="877"/>
      <c r="VNK24" s="877"/>
      <c r="VNL24" s="877"/>
      <c r="VNM24" s="877"/>
      <c r="VNN24" s="877"/>
      <c r="VNO24" s="877"/>
      <c r="VNP24" s="877"/>
      <c r="VNQ24" s="877"/>
      <c r="VNR24" s="877"/>
      <c r="VNS24" s="877"/>
      <c r="VNT24" s="877"/>
      <c r="VNU24" s="877"/>
      <c r="VNV24" s="877"/>
      <c r="VNW24" s="877"/>
      <c r="VNX24" s="877"/>
      <c r="VNY24" s="877"/>
      <c r="VNZ24" s="877"/>
      <c r="VOA24" s="877"/>
      <c r="VOB24" s="877"/>
      <c r="VOC24" s="877"/>
      <c r="VOD24" s="877"/>
      <c r="VOE24" s="877"/>
      <c r="VOF24" s="877"/>
      <c r="VOG24" s="877"/>
      <c r="VOH24" s="877"/>
      <c r="VOI24" s="877"/>
      <c r="VOJ24" s="877"/>
      <c r="VOK24" s="877"/>
      <c r="VOL24" s="877"/>
      <c r="VOM24" s="877"/>
      <c r="VON24" s="877"/>
      <c r="VOO24" s="877"/>
      <c r="VOP24" s="877"/>
      <c r="VOQ24" s="877"/>
      <c r="VOR24" s="877"/>
      <c r="VOS24" s="877"/>
      <c r="VOT24" s="877"/>
      <c r="VOU24" s="877"/>
      <c r="VOV24" s="877"/>
      <c r="VOW24" s="877"/>
      <c r="VOX24" s="877"/>
      <c r="VOY24" s="877"/>
      <c r="VOZ24" s="877"/>
      <c r="VPA24" s="877"/>
      <c r="VPB24" s="877"/>
      <c r="VPC24" s="877"/>
      <c r="VPD24" s="877"/>
      <c r="VPE24" s="877"/>
      <c r="VPF24" s="877"/>
      <c r="VPG24" s="877"/>
      <c r="VPH24" s="877"/>
      <c r="VPI24" s="877"/>
      <c r="VPJ24" s="877"/>
      <c r="VPK24" s="877"/>
      <c r="VPL24" s="877"/>
      <c r="VPM24" s="877"/>
      <c r="VPN24" s="877"/>
      <c r="VPO24" s="877"/>
      <c r="VPP24" s="877"/>
      <c r="VPQ24" s="877"/>
      <c r="VPR24" s="877"/>
      <c r="VPS24" s="877"/>
      <c r="VPT24" s="877"/>
      <c r="VPU24" s="877"/>
      <c r="VPV24" s="877"/>
      <c r="VPW24" s="877"/>
      <c r="VPX24" s="877"/>
      <c r="VPY24" s="877"/>
      <c r="VPZ24" s="877"/>
      <c r="VQA24" s="877"/>
      <c r="VQB24" s="877"/>
      <c r="VQC24" s="877"/>
      <c r="VQD24" s="877"/>
      <c r="VQE24" s="877"/>
      <c r="VQF24" s="877"/>
      <c r="VQG24" s="877"/>
      <c r="VQH24" s="877"/>
      <c r="VQI24" s="877"/>
      <c r="VQJ24" s="877"/>
      <c r="VQK24" s="877"/>
      <c r="VQL24" s="877"/>
      <c r="VQM24" s="877"/>
      <c r="VQN24" s="877"/>
      <c r="VQO24" s="877"/>
      <c r="VQP24" s="877"/>
      <c r="VQQ24" s="877"/>
      <c r="VQR24" s="877"/>
      <c r="VQS24" s="877"/>
      <c r="VQT24" s="877"/>
      <c r="VQU24" s="877"/>
      <c r="VQV24" s="877"/>
      <c r="VQW24" s="877"/>
      <c r="VQX24" s="877"/>
      <c r="VQY24" s="877"/>
      <c r="VQZ24" s="877"/>
      <c r="VRA24" s="877"/>
      <c r="VRB24" s="877"/>
      <c r="VRC24" s="877"/>
      <c r="VRD24" s="877"/>
      <c r="VRE24" s="877"/>
      <c r="VRF24" s="877"/>
      <c r="VRG24" s="877"/>
      <c r="VRH24" s="877"/>
      <c r="VRI24" s="877"/>
      <c r="VRJ24" s="877"/>
      <c r="VRK24" s="877"/>
      <c r="VRL24" s="877"/>
      <c r="VRM24" s="877"/>
      <c r="VRN24" s="877"/>
      <c r="VRO24" s="877"/>
      <c r="VRP24" s="877"/>
      <c r="VRQ24" s="877"/>
      <c r="VRR24" s="877"/>
      <c r="VRS24" s="877"/>
      <c r="VRT24" s="877"/>
      <c r="VRU24" s="877"/>
      <c r="VRV24" s="877"/>
      <c r="VRW24" s="877"/>
      <c r="VRX24" s="877"/>
      <c r="VRY24" s="877"/>
      <c r="VRZ24" s="877"/>
      <c r="VSA24" s="877"/>
      <c r="VSB24" s="877"/>
      <c r="VSC24" s="877"/>
      <c r="VSD24" s="877"/>
      <c r="VSE24" s="877"/>
      <c r="VSF24" s="877"/>
      <c r="VSG24" s="877"/>
      <c r="VSH24" s="877"/>
      <c r="VSI24" s="877"/>
      <c r="VSJ24" s="877"/>
      <c r="VSK24" s="877"/>
      <c r="VSL24" s="877"/>
      <c r="VSM24" s="877"/>
      <c r="VSN24" s="877"/>
      <c r="VSO24" s="877"/>
      <c r="VSP24" s="877"/>
      <c r="VSQ24" s="877"/>
      <c r="VSR24" s="877"/>
      <c r="VSS24" s="877"/>
      <c r="VST24" s="877"/>
      <c r="VSU24" s="877"/>
      <c r="VSV24" s="877"/>
      <c r="VSW24" s="877"/>
      <c r="VSX24" s="877"/>
      <c r="VSY24" s="877"/>
      <c r="VSZ24" s="877"/>
      <c r="VTA24" s="877"/>
      <c r="VTB24" s="877"/>
      <c r="VTC24" s="877"/>
      <c r="VTD24" s="877"/>
      <c r="VTE24" s="877"/>
      <c r="VTF24" s="877"/>
      <c r="VTG24" s="877"/>
      <c r="VTH24" s="877"/>
      <c r="VTI24" s="877"/>
      <c r="VTJ24" s="877"/>
      <c r="VTK24" s="877"/>
      <c r="VTL24" s="877"/>
      <c r="VTM24" s="877"/>
      <c r="VTN24" s="877"/>
      <c r="VTO24" s="877"/>
      <c r="VTP24" s="877"/>
      <c r="VTQ24" s="877"/>
      <c r="VTR24" s="877"/>
      <c r="VTS24" s="877"/>
      <c r="VTT24" s="877"/>
      <c r="VTU24" s="877"/>
      <c r="VTV24" s="877"/>
      <c r="VTW24" s="877"/>
      <c r="VTX24" s="877"/>
      <c r="VTY24" s="877"/>
      <c r="VTZ24" s="877"/>
      <c r="VUA24" s="877"/>
      <c r="VUB24" s="877"/>
      <c r="VUC24" s="877"/>
      <c r="VUD24" s="877"/>
      <c r="VUE24" s="877"/>
      <c r="VUF24" s="877"/>
      <c r="VUG24" s="877"/>
      <c r="VUH24" s="877"/>
      <c r="VUI24" s="877"/>
      <c r="VUJ24" s="877"/>
      <c r="VUK24" s="877"/>
      <c r="VUL24" s="877"/>
      <c r="VUM24" s="877"/>
      <c r="VUN24" s="877"/>
      <c r="VUO24" s="877"/>
      <c r="VUP24" s="877"/>
      <c r="VUQ24" s="877"/>
      <c r="VUR24" s="877"/>
      <c r="VUS24" s="877"/>
      <c r="VUT24" s="877"/>
      <c r="VUU24" s="877"/>
      <c r="VUV24" s="877"/>
      <c r="VUW24" s="877"/>
      <c r="VUX24" s="877"/>
      <c r="VUY24" s="877"/>
      <c r="VUZ24" s="877"/>
      <c r="VVA24" s="877"/>
      <c r="VVB24" s="877"/>
      <c r="VVC24" s="877"/>
      <c r="VVD24" s="877"/>
      <c r="VVE24" s="877"/>
      <c r="VVF24" s="877"/>
      <c r="VVG24" s="877"/>
      <c r="VVH24" s="877"/>
      <c r="VVI24" s="877"/>
      <c r="VVJ24" s="877"/>
      <c r="VVK24" s="877"/>
      <c r="VVL24" s="877"/>
      <c r="VVM24" s="877"/>
      <c r="VVN24" s="877"/>
      <c r="VVO24" s="877"/>
      <c r="VVP24" s="877"/>
      <c r="VVQ24" s="877"/>
      <c r="VVR24" s="877"/>
      <c r="VVS24" s="877"/>
      <c r="VVT24" s="877"/>
      <c r="VVU24" s="877"/>
      <c r="VVV24" s="877"/>
      <c r="VVW24" s="877"/>
      <c r="VVX24" s="877"/>
      <c r="VVY24" s="877"/>
      <c r="VVZ24" s="877"/>
      <c r="VWA24" s="877"/>
      <c r="VWB24" s="877"/>
      <c r="VWC24" s="877"/>
      <c r="VWD24" s="877"/>
      <c r="VWE24" s="877"/>
      <c r="VWF24" s="877"/>
      <c r="VWG24" s="877"/>
      <c r="VWH24" s="877"/>
      <c r="VWI24" s="877"/>
      <c r="VWJ24" s="877"/>
      <c r="VWK24" s="877"/>
      <c r="VWL24" s="877"/>
      <c r="VWM24" s="877"/>
      <c r="VWN24" s="877"/>
      <c r="VWO24" s="877"/>
      <c r="VWP24" s="877"/>
      <c r="VWQ24" s="877"/>
      <c r="VWR24" s="877"/>
      <c r="VWS24" s="877"/>
      <c r="VWT24" s="877"/>
      <c r="VWU24" s="877"/>
      <c r="VWV24" s="877"/>
      <c r="VWW24" s="877"/>
      <c r="VWX24" s="877"/>
      <c r="VWY24" s="877"/>
      <c r="VWZ24" s="877"/>
      <c r="VXA24" s="877"/>
      <c r="VXB24" s="877"/>
      <c r="VXC24" s="877"/>
      <c r="VXD24" s="877"/>
      <c r="VXE24" s="877"/>
      <c r="VXF24" s="877"/>
      <c r="VXG24" s="877"/>
      <c r="VXH24" s="877"/>
      <c r="VXI24" s="877"/>
      <c r="VXJ24" s="877"/>
      <c r="VXK24" s="877"/>
      <c r="VXL24" s="877"/>
      <c r="VXM24" s="877"/>
      <c r="VXN24" s="877"/>
      <c r="VXO24" s="877"/>
      <c r="VXP24" s="877"/>
      <c r="VXQ24" s="877"/>
      <c r="VXR24" s="877"/>
      <c r="VXS24" s="877"/>
      <c r="VXT24" s="877"/>
      <c r="VXU24" s="877"/>
      <c r="VXV24" s="877"/>
      <c r="VXW24" s="877"/>
      <c r="VXX24" s="877"/>
      <c r="VXY24" s="877"/>
      <c r="VXZ24" s="877"/>
      <c r="VYA24" s="877"/>
      <c r="VYB24" s="877"/>
      <c r="VYC24" s="877"/>
      <c r="VYD24" s="877"/>
      <c r="VYE24" s="877"/>
      <c r="VYF24" s="877"/>
      <c r="VYG24" s="877"/>
      <c r="VYH24" s="877"/>
      <c r="VYI24" s="877"/>
      <c r="VYJ24" s="877"/>
      <c r="VYK24" s="877"/>
      <c r="VYL24" s="877"/>
      <c r="VYM24" s="877"/>
      <c r="VYN24" s="877"/>
      <c r="VYO24" s="877"/>
      <c r="VYP24" s="877"/>
      <c r="VYQ24" s="877"/>
      <c r="VYR24" s="877"/>
      <c r="VYS24" s="877"/>
      <c r="VYT24" s="877"/>
      <c r="VYU24" s="877"/>
      <c r="VYV24" s="877"/>
      <c r="VYW24" s="877"/>
      <c r="VYX24" s="877"/>
      <c r="VYY24" s="877"/>
      <c r="VYZ24" s="877"/>
      <c r="VZA24" s="877"/>
      <c r="VZB24" s="877"/>
      <c r="VZC24" s="877"/>
      <c r="VZD24" s="877"/>
      <c r="VZE24" s="877"/>
      <c r="VZF24" s="877"/>
      <c r="VZG24" s="877"/>
      <c r="VZH24" s="877"/>
      <c r="VZI24" s="877"/>
      <c r="VZJ24" s="877"/>
      <c r="VZK24" s="877"/>
      <c r="VZL24" s="877"/>
      <c r="VZM24" s="877"/>
      <c r="VZN24" s="877"/>
      <c r="VZO24" s="877"/>
      <c r="VZP24" s="877"/>
      <c r="VZQ24" s="877"/>
      <c r="VZR24" s="877"/>
      <c r="VZS24" s="877"/>
      <c r="VZT24" s="877"/>
      <c r="VZU24" s="877"/>
      <c r="VZV24" s="877"/>
      <c r="VZW24" s="877"/>
      <c r="VZX24" s="877"/>
      <c r="VZY24" s="877"/>
      <c r="VZZ24" s="877"/>
      <c r="WAA24" s="877"/>
      <c r="WAB24" s="877"/>
      <c r="WAC24" s="877"/>
      <c r="WAD24" s="877"/>
      <c r="WAE24" s="877"/>
      <c r="WAF24" s="877"/>
      <c r="WAG24" s="877"/>
      <c r="WAH24" s="877"/>
      <c r="WAI24" s="877"/>
      <c r="WAJ24" s="877"/>
      <c r="WAK24" s="877"/>
      <c r="WAL24" s="877"/>
      <c r="WAM24" s="877"/>
      <c r="WAN24" s="877"/>
      <c r="WAO24" s="877"/>
      <c r="WAP24" s="877"/>
      <c r="WAQ24" s="877"/>
      <c r="WAR24" s="877"/>
      <c r="WAS24" s="877"/>
      <c r="WAT24" s="877"/>
      <c r="WAU24" s="877"/>
      <c r="WAV24" s="877"/>
      <c r="WAW24" s="877"/>
      <c r="WAX24" s="877"/>
      <c r="WAY24" s="877"/>
      <c r="WAZ24" s="877"/>
      <c r="WBA24" s="877"/>
      <c r="WBB24" s="877"/>
      <c r="WBC24" s="877"/>
      <c r="WBD24" s="877"/>
      <c r="WBE24" s="877"/>
      <c r="WBF24" s="877"/>
      <c r="WBG24" s="877"/>
      <c r="WBH24" s="877"/>
      <c r="WBI24" s="877"/>
      <c r="WBJ24" s="877"/>
      <c r="WBK24" s="877"/>
      <c r="WBL24" s="877"/>
      <c r="WBM24" s="877"/>
      <c r="WBN24" s="877"/>
      <c r="WBO24" s="877"/>
      <c r="WBP24" s="877"/>
      <c r="WBQ24" s="877"/>
      <c r="WBR24" s="877"/>
      <c r="WBS24" s="877"/>
      <c r="WBT24" s="877"/>
      <c r="WBU24" s="877"/>
      <c r="WBV24" s="877"/>
      <c r="WBW24" s="877"/>
      <c r="WBX24" s="877"/>
      <c r="WBY24" s="877"/>
      <c r="WBZ24" s="877"/>
      <c r="WCA24" s="877"/>
      <c r="WCB24" s="877"/>
      <c r="WCC24" s="877"/>
      <c r="WCD24" s="877"/>
      <c r="WCE24" s="877"/>
      <c r="WCF24" s="877"/>
      <c r="WCG24" s="877"/>
      <c r="WCH24" s="877"/>
      <c r="WCI24" s="877"/>
      <c r="WCJ24" s="877"/>
      <c r="WCK24" s="877"/>
      <c r="WCL24" s="877"/>
      <c r="WCM24" s="877"/>
      <c r="WCN24" s="877"/>
      <c r="WCO24" s="877"/>
      <c r="WCP24" s="877"/>
      <c r="WCQ24" s="877"/>
      <c r="WCR24" s="877"/>
      <c r="WCS24" s="877"/>
      <c r="WCT24" s="877"/>
      <c r="WCU24" s="877"/>
      <c r="WCV24" s="877"/>
      <c r="WCW24" s="877"/>
      <c r="WCX24" s="877"/>
      <c r="WCY24" s="877"/>
      <c r="WCZ24" s="877"/>
      <c r="WDA24" s="877"/>
      <c r="WDB24" s="877"/>
      <c r="WDC24" s="877"/>
      <c r="WDD24" s="877"/>
      <c r="WDE24" s="877"/>
      <c r="WDF24" s="877"/>
      <c r="WDG24" s="877"/>
      <c r="WDH24" s="877"/>
      <c r="WDI24" s="877"/>
      <c r="WDJ24" s="877"/>
      <c r="WDK24" s="877"/>
      <c r="WDL24" s="877"/>
      <c r="WDM24" s="877"/>
      <c r="WDN24" s="877"/>
      <c r="WDO24" s="877"/>
      <c r="WDP24" s="877"/>
      <c r="WDQ24" s="877"/>
      <c r="WDR24" s="877"/>
      <c r="WDS24" s="877"/>
      <c r="WDT24" s="877"/>
      <c r="WDU24" s="877"/>
      <c r="WDV24" s="877"/>
      <c r="WDW24" s="877"/>
      <c r="WDX24" s="877"/>
      <c r="WDY24" s="877"/>
      <c r="WDZ24" s="877"/>
      <c r="WEA24" s="877"/>
      <c r="WEB24" s="877"/>
      <c r="WEC24" s="877"/>
      <c r="WED24" s="877"/>
      <c r="WEE24" s="877"/>
      <c r="WEF24" s="877"/>
      <c r="WEG24" s="877"/>
      <c r="WEH24" s="877"/>
      <c r="WEI24" s="877"/>
      <c r="WEJ24" s="877"/>
      <c r="WEK24" s="877"/>
      <c r="WEL24" s="877"/>
      <c r="WEM24" s="877"/>
      <c r="WEN24" s="877"/>
      <c r="WEO24" s="877"/>
      <c r="WEP24" s="877"/>
      <c r="WEQ24" s="877"/>
      <c r="WER24" s="877"/>
      <c r="WES24" s="877"/>
      <c r="WET24" s="877"/>
      <c r="WEU24" s="877"/>
      <c r="WEV24" s="877"/>
      <c r="WEW24" s="877"/>
      <c r="WEX24" s="877"/>
      <c r="WEY24" s="877"/>
      <c r="WEZ24" s="877"/>
      <c r="WFA24" s="877"/>
      <c r="WFB24" s="877"/>
      <c r="WFC24" s="877"/>
      <c r="WFD24" s="877"/>
      <c r="WFE24" s="877"/>
      <c r="WFF24" s="877"/>
      <c r="WFG24" s="877"/>
      <c r="WFH24" s="877"/>
      <c r="WFI24" s="877"/>
      <c r="WFJ24" s="877"/>
      <c r="WFK24" s="877"/>
      <c r="WFL24" s="877"/>
      <c r="WFM24" s="877"/>
      <c r="WFN24" s="877"/>
      <c r="WFO24" s="877"/>
      <c r="WFP24" s="877"/>
      <c r="WFQ24" s="877"/>
      <c r="WFR24" s="877"/>
      <c r="WFS24" s="877"/>
      <c r="WFT24" s="877"/>
      <c r="WFU24" s="877"/>
      <c r="WFV24" s="877"/>
      <c r="WFW24" s="877"/>
      <c r="WFX24" s="877"/>
      <c r="WFY24" s="877"/>
      <c r="WFZ24" s="877"/>
      <c r="WGA24" s="877"/>
      <c r="WGB24" s="877"/>
      <c r="WGC24" s="877"/>
      <c r="WGD24" s="877"/>
      <c r="WGE24" s="877"/>
      <c r="WGF24" s="877"/>
      <c r="WGG24" s="877"/>
      <c r="WGH24" s="877"/>
      <c r="WGI24" s="877"/>
      <c r="WGJ24" s="877"/>
      <c r="WGK24" s="877"/>
      <c r="WGL24" s="877"/>
      <c r="WGM24" s="877"/>
      <c r="WGN24" s="877"/>
      <c r="WGO24" s="877"/>
      <c r="WGP24" s="877"/>
      <c r="WGQ24" s="877"/>
      <c r="WGR24" s="877"/>
      <c r="WGS24" s="877"/>
      <c r="WGT24" s="877"/>
      <c r="WGU24" s="877"/>
      <c r="WGV24" s="877"/>
      <c r="WGW24" s="877"/>
      <c r="WGX24" s="877"/>
      <c r="WGY24" s="877"/>
      <c r="WGZ24" s="877"/>
      <c r="WHA24" s="877"/>
      <c r="WHB24" s="877"/>
      <c r="WHC24" s="877"/>
      <c r="WHD24" s="877"/>
      <c r="WHE24" s="877"/>
      <c r="WHF24" s="877"/>
      <c r="WHG24" s="877"/>
      <c r="WHH24" s="877"/>
      <c r="WHI24" s="877"/>
      <c r="WHJ24" s="877"/>
      <c r="WHK24" s="877"/>
      <c r="WHL24" s="877"/>
      <c r="WHM24" s="877"/>
      <c r="WHN24" s="877"/>
      <c r="WHO24" s="877"/>
      <c r="WHP24" s="877"/>
      <c r="WHQ24" s="877"/>
      <c r="WHR24" s="877"/>
      <c r="WHS24" s="877"/>
      <c r="WHT24" s="877"/>
      <c r="WHU24" s="877"/>
      <c r="WHV24" s="877"/>
      <c r="WHW24" s="877"/>
      <c r="WHX24" s="877"/>
      <c r="WHY24" s="877"/>
      <c r="WHZ24" s="877"/>
      <c r="WIA24" s="877"/>
      <c r="WIB24" s="877"/>
      <c r="WIC24" s="877"/>
      <c r="WID24" s="877"/>
      <c r="WIE24" s="877"/>
      <c r="WIF24" s="877"/>
      <c r="WIG24" s="877"/>
      <c r="WIH24" s="877"/>
      <c r="WII24" s="877"/>
      <c r="WIJ24" s="877"/>
      <c r="WIK24" s="877"/>
      <c r="WIL24" s="877"/>
      <c r="WIM24" s="877"/>
      <c r="WIN24" s="877"/>
      <c r="WIO24" s="877"/>
      <c r="WIP24" s="877"/>
      <c r="WIQ24" s="877"/>
      <c r="WIR24" s="877"/>
      <c r="WIS24" s="877"/>
      <c r="WIT24" s="877"/>
      <c r="WIU24" s="877"/>
      <c r="WIV24" s="877"/>
      <c r="WIW24" s="877"/>
      <c r="WIX24" s="877"/>
      <c r="WIY24" s="877"/>
      <c r="WIZ24" s="877"/>
      <c r="WJA24" s="877"/>
      <c r="WJB24" s="877"/>
      <c r="WJC24" s="877"/>
      <c r="WJD24" s="877"/>
      <c r="WJE24" s="877"/>
      <c r="WJF24" s="877"/>
      <c r="WJG24" s="877"/>
      <c r="WJH24" s="877"/>
      <c r="WJI24" s="877"/>
      <c r="WJJ24" s="877"/>
      <c r="WJK24" s="877"/>
      <c r="WJL24" s="877"/>
      <c r="WJM24" s="877"/>
      <c r="WJN24" s="877"/>
      <c r="WJO24" s="877"/>
      <c r="WJP24" s="877"/>
      <c r="WJQ24" s="877"/>
      <c r="WJR24" s="877"/>
      <c r="WJS24" s="877"/>
      <c r="WJT24" s="877"/>
      <c r="WJU24" s="877"/>
      <c r="WJV24" s="877"/>
      <c r="WJW24" s="877"/>
      <c r="WJX24" s="877"/>
      <c r="WJY24" s="877"/>
      <c r="WJZ24" s="877"/>
      <c r="WKA24" s="877"/>
      <c r="WKB24" s="877"/>
      <c r="WKC24" s="877"/>
      <c r="WKD24" s="877"/>
      <c r="WKE24" s="877"/>
      <c r="WKF24" s="877"/>
      <c r="WKG24" s="877"/>
      <c r="WKH24" s="877"/>
      <c r="WKI24" s="877"/>
      <c r="WKJ24" s="877"/>
      <c r="WKK24" s="877"/>
      <c r="WKL24" s="877"/>
      <c r="WKM24" s="877"/>
      <c r="WKN24" s="877"/>
      <c r="WKO24" s="877"/>
      <c r="WKP24" s="877"/>
      <c r="WKQ24" s="877"/>
      <c r="WKR24" s="877"/>
      <c r="WKS24" s="877"/>
      <c r="WKT24" s="877"/>
      <c r="WKU24" s="877"/>
      <c r="WKV24" s="877"/>
      <c r="WKW24" s="877"/>
      <c r="WKX24" s="877"/>
      <c r="WKY24" s="877"/>
      <c r="WKZ24" s="877"/>
      <c r="WLA24" s="877"/>
      <c r="WLB24" s="877"/>
      <c r="WLC24" s="877"/>
      <c r="WLD24" s="877"/>
      <c r="WLE24" s="877"/>
      <c r="WLF24" s="877"/>
      <c r="WLG24" s="877"/>
      <c r="WLH24" s="877"/>
      <c r="WLI24" s="877"/>
      <c r="WLJ24" s="877"/>
      <c r="WLK24" s="877"/>
      <c r="WLL24" s="877"/>
      <c r="WLM24" s="877"/>
      <c r="WLN24" s="877"/>
      <c r="WLO24" s="877"/>
      <c r="WLP24" s="877"/>
      <c r="WLQ24" s="877"/>
      <c r="WLR24" s="877"/>
      <c r="WLS24" s="877"/>
      <c r="WLT24" s="877"/>
      <c r="WLU24" s="877"/>
      <c r="WLV24" s="877"/>
      <c r="WLW24" s="877"/>
      <c r="WLX24" s="877"/>
      <c r="WLY24" s="877"/>
      <c r="WLZ24" s="877"/>
      <c r="WMA24" s="877"/>
      <c r="WMB24" s="877"/>
      <c r="WMC24" s="877"/>
      <c r="WMD24" s="877"/>
      <c r="WME24" s="877"/>
      <c r="WMF24" s="877"/>
      <c r="WMG24" s="877"/>
      <c r="WMH24" s="877"/>
      <c r="WMI24" s="877"/>
      <c r="WMJ24" s="877"/>
      <c r="WMK24" s="877"/>
      <c r="WML24" s="877"/>
      <c r="WMM24" s="877"/>
      <c r="WMN24" s="877"/>
      <c r="WMO24" s="877"/>
      <c r="WMP24" s="877"/>
      <c r="WMQ24" s="877"/>
      <c r="WMR24" s="877"/>
      <c r="WMS24" s="877"/>
      <c r="WMT24" s="877"/>
      <c r="WMU24" s="877"/>
      <c r="WMV24" s="877"/>
      <c r="WMW24" s="877"/>
      <c r="WMX24" s="877"/>
      <c r="WMY24" s="877"/>
      <c r="WMZ24" s="877"/>
      <c r="WNA24" s="877"/>
      <c r="WNB24" s="877"/>
      <c r="WNC24" s="877"/>
      <c r="WND24" s="877"/>
      <c r="WNE24" s="877"/>
      <c r="WNF24" s="877"/>
      <c r="WNG24" s="877"/>
      <c r="WNH24" s="877"/>
      <c r="WNI24" s="877"/>
      <c r="WNJ24" s="877"/>
      <c r="WNK24" s="877"/>
      <c r="WNL24" s="877"/>
      <c r="WNM24" s="877"/>
      <c r="WNN24" s="877"/>
      <c r="WNO24" s="877"/>
      <c r="WNP24" s="877"/>
      <c r="WNQ24" s="877"/>
      <c r="WNR24" s="877"/>
      <c r="WNS24" s="877"/>
      <c r="WNT24" s="877"/>
      <c r="WNU24" s="877"/>
      <c r="WNV24" s="877"/>
      <c r="WNW24" s="877"/>
      <c r="WNX24" s="877"/>
      <c r="WNY24" s="877"/>
      <c r="WNZ24" s="877"/>
      <c r="WOA24" s="877"/>
      <c r="WOB24" s="877"/>
      <c r="WOC24" s="877"/>
      <c r="WOD24" s="877"/>
      <c r="WOE24" s="877"/>
      <c r="WOF24" s="877"/>
      <c r="WOG24" s="877"/>
      <c r="WOH24" s="877"/>
      <c r="WOI24" s="877"/>
      <c r="WOJ24" s="877"/>
      <c r="WOK24" s="877"/>
      <c r="WOL24" s="877"/>
      <c r="WOM24" s="877"/>
      <c r="WON24" s="877"/>
      <c r="WOO24" s="877"/>
      <c r="WOP24" s="877"/>
      <c r="WOQ24" s="877"/>
      <c r="WOR24" s="877"/>
      <c r="WOS24" s="877"/>
      <c r="WOT24" s="877"/>
      <c r="WOU24" s="877"/>
      <c r="WOV24" s="877"/>
      <c r="WOW24" s="877"/>
      <c r="WOX24" s="877"/>
      <c r="WOY24" s="877"/>
      <c r="WOZ24" s="877"/>
      <c r="WPA24" s="877"/>
      <c r="WPB24" s="877"/>
      <c r="WPC24" s="877"/>
      <c r="WPD24" s="877"/>
      <c r="WPE24" s="877"/>
      <c r="WPF24" s="877"/>
      <c r="WPG24" s="877"/>
      <c r="WPH24" s="877"/>
      <c r="WPI24" s="877"/>
      <c r="WPJ24" s="877"/>
      <c r="WPK24" s="877"/>
      <c r="WPL24" s="877"/>
      <c r="WPM24" s="877"/>
      <c r="WPN24" s="877"/>
      <c r="WPO24" s="877"/>
      <c r="WPP24" s="877"/>
      <c r="WPQ24" s="877"/>
      <c r="WPR24" s="877"/>
      <c r="WPS24" s="877"/>
      <c r="WPT24" s="877"/>
      <c r="WPU24" s="877"/>
      <c r="WPV24" s="877"/>
      <c r="WPW24" s="877"/>
      <c r="WPX24" s="877"/>
      <c r="WPY24" s="877"/>
      <c r="WPZ24" s="877"/>
      <c r="WQA24" s="877"/>
      <c r="WQB24" s="877"/>
      <c r="WQC24" s="877"/>
      <c r="WQD24" s="877"/>
      <c r="WQE24" s="877"/>
      <c r="WQF24" s="877"/>
      <c r="WQG24" s="877"/>
      <c r="WQH24" s="877"/>
      <c r="WQI24" s="877"/>
      <c r="WQJ24" s="877"/>
      <c r="WQK24" s="877"/>
      <c r="WQL24" s="877"/>
      <c r="WQM24" s="877"/>
      <c r="WQN24" s="877"/>
      <c r="WQO24" s="877"/>
      <c r="WQP24" s="877"/>
      <c r="WQQ24" s="877"/>
      <c r="WQR24" s="877"/>
      <c r="WQS24" s="877"/>
      <c r="WQT24" s="877"/>
      <c r="WQU24" s="877"/>
      <c r="WQV24" s="877"/>
      <c r="WQW24" s="877"/>
      <c r="WQX24" s="877"/>
      <c r="WQY24" s="877"/>
      <c r="WQZ24" s="877"/>
      <c r="WRA24" s="877"/>
      <c r="WRB24" s="877"/>
      <c r="WRC24" s="877"/>
      <c r="WRD24" s="877"/>
      <c r="WRE24" s="877"/>
      <c r="WRF24" s="877"/>
      <c r="WRG24" s="877"/>
      <c r="WRH24" s="877"/>
      <c r="WRI24" s="877"/>
      <c r="WRJ24" s="877"/>
      <c r="WRK24" s="877"/>
      <c r="WRL24" s="877"/>
      <c r="WRM24" s="877"/>
      <c r="WRN24" s="877"/>
      <c r="WRO24" s="877"/>
      <c r="WRP24" s="877"/>
      <c r="WRQ24" s="877"/>
      <c r="WRR24" s="877"/>
      <c r="WRS24" s="877"/>
      <c r="WRT24" s="877"/>
      <c r="WRU24" s="877"/>
      <c r="WRV24" s="877"/>
      <c r="WRW24" s="877"/>
      <c r="WRX24" s="877"/>
      <c r="WRY24" s="877"/>
      <c r="WRZ24" s="877"/>
      <c r="WSA24" s="877"/>
      <c r="WSB24" s="877"/>
      <c r="WSC24" s="877"/>
      <c r="WSD24" s="877"/>
      <c r="WSE24" s="877"/>
      <c r="WSF24" s="877"/>
      <c r="WSG24" s="877"/>
      <c r="WSH24" s="877"/>
      <c r="WSI24" s="877"/>
      <c r="WSJ24" s="877"/>
      <c r="WSK24" s="877"/>
      <c r="WSL24" s="877"/>
      <c r="WSM24" s="877"/>
      <c r="WSN24" s="877"/>
      <c r="WSO24" s="877"/>
      <c r="WSP24" s="877"/>
      <c r="WSQ24" s="877"/>
      <c r="WSR24" s="877"/>
      <c r="WSS24" s="877"/>
      <c r="WST24" s="877"/>
      <c r="WSU24" s="877"/>
      <c r="WSV24" s="877"/>
      <c r="WSW24" s="877"/>
      <c r="WSX24" s="877"/>
      <c r="WSY24" s="877"/>
      <c r="WSZ24" s="877"/>
      <c r="WTA24" s="877"/>
      <c r="WTB24" s="877"/>
      <c r="WTC24" s="877"/>
      <c r="WTD24" s="877"/>
      <c r="WTE24" s="877"/>
      <c r="WTF24" s="877"/>
      <c r="WTG24" s="877"/>
      <c r="WTH24" s="877"/>
      <c r="WTI24" s="877"/>
      <c r="WTJ24" s="877"/>
      <c r="WTK24" s="877"/>
      <c r="WTL24" s="877"/>
      <c r="WTM24" s="877"/>
      <c r="WTN24" s="877"/>
      <c r="WTO24" s="877"/>
      <c r="WTP24" s="877"/>
      <c r="WTQ24" s="877"/>
      <c r="WTR24" s="877"/>
      <c r="WTS24" s="877"/>
      <c r="WTT24" s="877"/>
      <c r="WTU24" s="877"/>
      <c r="WTV24" s="877"/>
      <c r="WTW24" s="877"/>
      <c r="WTX24" s="877"/>
      <c r="WTY24" s="877"/>
      <c r="WTZ24" s="877"/>
      <c r="WUA24" s="877"/>
      <c r="WUB24" s="877"/>
      <c r="WUC24" s="877"/>
      <c r="WUD24" s="877"/>
      <c r="WUE24" s="877"/>
      <c r="WUF24" s="877"/>
      <c r="WUG24" s="877"/>
      <c r="WUH24" s="877"/>
      <c r="WUI24" s="877"/>
      <c r="WUJ24" s="877"/>
      <c r="WUK24" s="877"/>
      <c r="WUL24" s="877"/>
      <c r="WUM24" s="877"/>
      <c r="WUN24" s="877"/>
      <c r="WUO24" s="877"/>
      <c r="WUP24" s="877"/>
      <c r="WUQ24" s="877"/>
      <c r="WUR24" s="877"/>
      <c r="WUS24" s="877"/>
      <c r="WUT24" s="877"/>
      <c r="WUU24" s="877"/>
      <c r="WUV24" s="877"/>
      <c r="WUW24" s="877"/>
      <c r="WUX24" s="877"/>
      <c r="WUY24" s="877"/>
      <c r="WUZ24" s="877"/>
      <c r="WVA24" s="877"/>
      <c r="WVB24" s="877"/>
      <c r="WVC24" s="877"/>
      <c r="WVD24" s="877"/>
      <c r="WVE24" s="877"/>
      <c r="WVF24" s="877"/>
      <c r="WVG24" s="877"/>
      <c r="WVH24" s="877"/>
      <c r="WVI24" s="877"/>
      <c r="WVJ24" s="877"/>
      <c r="WVK24" s="877"/>
      <c r="WVL24" s="877"/>
      <c r="WVM24" s="877"/>
      <c r="WVN24" s="877"/>
      <c r="WVO24" s="877"/>
      <c r="WVP24" s="877"/>
      <c r="WVQ24" s="877"/>
      <c r="WVR24" s="877"/>
      <c r="WVS24" s="877"/>
      <c r="WVT24" s="877"/>
      <c r="WVU24" s="877"/>
      <c r="WVV24" s="877"/>
      <c r="WVW24" s="877"/>
      <c r="WVX24" s="877"/>
      <c r="WVY24" s="877"/>
      <c r="WVZ24" s="877"/>
      <c r="WWA24" s="877"/>
      <c r="WWB24" s="877"/>
      <c r="WWC24" s="877"/>
      <c r="WWD24" s="877"/>
      <c r="WWE24" s="877"/>
      <c r="WWF24" s="877"/>
      <c r="WWG24" s="877"/>
      <c r="WWH24" s="877"/>
      <c r="WWI24" s="877"/>
      <c r="WWJ24" s="877"/>
      <c r="WWK24" s="877"/>
      <c r="WWL24" s="877"/>
      <c r="WWM24" s="877"/>
      <c r="WWN24" s="877"/>
      <c r="WWO24" s="877"/>
      <c r="WWP24" s="877"/>
      <c r="WWQ24" s="877"/>
      <c r="WWR24" s="877"/>
      <c r="WWS24" s="877"/>
      <c r="WWT24" s="877"/>
      <c r="WWU24" s="877"/>
      <c r="WWV24" s="877"/>
      <c r="WWW24" s="877"/>
      <c r="WWX24" s="877"/>
      <c r="WWY24" s="877"/>
      <c r="WWZ24" s="877"/>
      <c r="WXA24" s="877"/>
      <c r="WXB24" s="877"/>
      <c r="WXC24" s="877"/>
      <c r="WXD24" s="877"/>
      <c r="WXE24" s="877"/>
      <c r="WXF24" s="877"/>
      <c r="WXG24" s="877"/>
      <c r="WXH24" s="877"/>
      <c r="WXI24" s="877"/>
      <c r="WXJ24" s="877"/>
      <c r="WXK24" s="877"/>
      <c r="WXL24" s="877"/>
      <c r="WXM24" s="877"/>
      <c r="WXN24" s="877"/>
      <c r="WXO24" s="877"/>
      <c r="WXP24" s="877"/>
      <c r="WXQ24" s="877"/>
      <c r="WXR24" s="877"/>
      <c r="WXS24" s="877"/>
      <c r="WXT24" s="877"/>
      <c r="WXU24" s="877"/>
      <c r="WXV24" s="877"/>
      <c r="WXW24" s="877"/>
      <c r="WXX24" s="877"/>
      <c r="WXY24" s="877"/>
      <c r="WXZ24" s="877"/>
      <c r="WYA24" s="877"/>
      <c r="WYB24" s="877"/>
      <c r="WYC24" s="877"/>
      <c r="WYD24" s="877"/>
      <c r="WYE24" s="877"/>
      <c r="WYF24" s="877"/>
      <c r="WYG24" s="877"/>
      <c r="WYH24" s="877"/>
      <c r="WYI24" s="877"/>
      <c r="WYJ24" s="877"/>
      <c r="WYK24" s="877"/>
      <c r="WYL24" s="877"/>
      <c r="WYM24" s="877"/>
      <c r="WYN24" s="877"/>
      <c r="WYO24" s="877"/>
      <c r="WYP24" s="877"/>
      <c r="WYQ24" s="877"/>
      <c r="WYR24" s="877"/>
      <c r="WYS24" s="877"/>
      <c r="WYT24" s="877"/>
      <c r="WYU24" s="877"/>
      <c r="WYV24" s="877"/>
      <c r="WYW24" s="877"/>
      <c r="WYX24" s="877"/>
      <c r="WYY24" s="877"/>
      <c r="WYZ24" s="877"/>
      <c r="WZA24" s="877"/>
      <c r="WZB24" s="877"/>
      <c r="WZC24" s="877"/>
      <c r="WZD24" s="877"/>
      <c r="WZE24" s="877"/>
      <c r="WZF24" s="877"/>
      <c r="WZG24" s="877"/>
      <c r="WZH24" s="877"/>
      <c r="WZI24" s="877"/>
      <c r="WZJ24" s="877"/>
      <c r="WZK24" s="877"/>
      <c r="WZL24" s="877"/>
      <c r="WZM24" s="877"/>
      <c r="WZN24" s="877"/>
      <c r="WZO24" s="877"/>
      <c r="WZP24" s="877"/>
      <c r="WZQ24" s="877"/>
      <c r="WZR24" s="877"/>
      <c r="WZS24" s="877"/>
      <c r="WZT24" s="877"/>
      <c r="WZU24" s="877"/>
      <c r="WZV24" s="877"/>
      <c r="WZW24" s="877"/>
      <c r="WZX24" s="877"/>
      <c r="WZY24" s="877"/>
      <c r="WZZ24" s="877"/>
      <c r="XAA24" s="877"/>
      <c r="XAB24" s="877"/>
      <c r="XAC24" s="877"/>
      <c r="XAD24" s="877"/>
      <c r="XAE24" s="877"/>
      <c r="XAF24" s="877"/>
      <c r="XAG24" s="877"/>
      <c r="XAH24" s="877"/>
      <c r="XAI24" s="877"/>
      <c r="XAJ24" s="877"/>
      <c r="XAK24" s="877"/>
      <c r="XAL24" s="877"/>
      <c r="XAM24" s="877"/>
      <c r="XAN24" s="877"/>
      <c r="XAO24" s="877"/>
      <c r="XAP24" s="877"/>
      <c r="XAQ24" s="877"/>
      <c r="XAR24" s="877"/>
      <c r="XAS24" s="877"/>
      <c r="XAT24" s="877"/>
      <c r="XAU24" s="877"/>
      <c r="XAV24" s="877"/>
      <c r="XAW24" s="877"/>
      <c r="XAX24" s="877"/>
      <c r="XAY24" s="877"/>
      <c r="XAZ24" s="877"/>
      <c r="XBA24" s="877"/>
      <c r="XBB24" s="877"/>
      <c r="XBC24" s="877"/>
      <c r="XBD24" s="877"/>
      <c r="XBE24" s="877"/>
      <c r="XBF24" s="877"/>
      <c r="XBG24" s="877"/>
      <c r="XBH24" s="877"/>
      <c r="XBI24" s="877"/>
      <c r="XBJ24" s="877"/>
      <c r="XBK24" s="877"/>
      <c r="XBL24" s="877"/>
      <c r="XBM24" s="877"/>
      <c r="XBN24" s="877"/>
      <c r="XBO24" s="877"/>
      <c r="XBP24" s="877"/>
      <c r="XBQ24" s="877"/>
      <c r="XBR24" s="877"/>
      <c r="XBS24" s="877"/>
      <c r="XBT24" s="877"/>
      <c r="XBU24" s="877"/>
      <c r="XBV24" s="877"/>
      <c r="XBW24" s="877"/>
      <c r="XBX24" s="877"/>
      <c r="XBY24" s="877"/>
      <c r="XBZ24" s="877"/>
      <c r="XCA24" s="877"/>
      <c r="XCB24" s="877"/>
      <c r="XCC24" s="877"/>
      <c r="XCD24" s="877"/>
      <c r="XCE24" s="877"/>
      <c r="XCF24" s="877"/>
      <c r="XCG24" s="877"/>
      <c r="XCH24" s="877"/>
      <c r="XCI24" s="877"/>
      <c r="XCJ24" s="877"/>
      <c r="XCK24" s="877"/>
      <c r="XCL24" s="877"/>
      <c r="XCM24" s="877"/>
      <c r="XCN24" s="877"/>
      <c r="XCO24" s="877"/>
      <c r="XCP24" s="877"/>
      <c r="XCQ24" s="877"/>
      <c r="XCR24" s="877"/>
      <c r="XCS24" s="877"/>
      <c r="XCT24" s="877"/>
      <c r="XCU24" s="877"/>
      <c r="XCV24" s="877"/>
      <c r="XCW24" s="877"/>
      <c r="XCX24" s="877"/>
      <c r="XCY24" s="877"/>
      <c r="XCZ24" s="877"/>
      <c r="XDA24" s="877"/>
      <c r="XDB24" s="877"/>
      <c r="XDC24" s="877"/>
      <c r="XDD24" s="877"/>
      <c r="XDE24" s="877"/>
      <c r="XDF24" s="877"/>
      <c r="XDG24" s="877"/>
      <c r="XDH24" s="877"/>
      <c r="XDI24" s="877"/>
      <c r="XDJ24" s="877"/>
      <c r="XDK24" s="877"/>
      <c r="XDL24" s="877"/>
      <c r="XDM24" s="877"/>
      <c r="XDN24" s="877"/>
      <c r="XDO24" s="877"/>
      <c r="XDP24" s="877"/>
      <c r="XDQ24" s="877"/>
      <c r="XDR24" s="877"/>
      <c r="XDS24" s="877"/>
      <c r="XDT24" s="877"/>
      <c r="XDU24" s="877"/>
      <c r="XDV24" s="877"/>
      <c r="XDW24" s="877"/>
      <c r="XDX24" s="877"/>
      <c r="XDY24" s="877"/>
      <c r="XDZ24" s="877"/>
      <c r="XEA24" s="877"/>
      <c r="XEB24" s="877"/>
      <c r="XEC24" s="877"/>
      <c r="XED24" s="877"/>
      <c r="XEE24" s="877"/>
      <c r="XEF24" s="877"/>
      <c r="XEG24" s="877"/>
      <c r="XEH24" s="877"/>
      <c r="XEI24" s="877"/>
      <c r="XEJ24" s="877"/>
      <c r="XEK24" s="877"/>
      <c r="XEL24" s="877"/>
      <c r="XEM24" s="877"/>
      <c r="XEN24" s="877"/>
      <c r="XEO24" s="877"/>
      <c r="XEP24" s="877"/>
      <c r="XEQ24" s="877"/>
      <c r="XER24" s="877"/>
      <c r="XES24" s="877"/>
      <c r="XET24" s="877"/>
      <c r="XEU24" s="877"/>
      <c r="XEV24" s="877"/>
      <c r="XEW24" s="877"/>
      <c r="XEX24" s="877"/>
      <c r="XEY24" s="877"/>
      <c r="XEZ24" s="877"/>
      <c r="XFA24" s="877"/>
      <c r="XFB24" s="877"/>
      <c r="XFC24" s="877"/>
      <c r="XFD24" s="877"/>
    </row>
    <row r="25" spans="1:16384" s="878" customFormat="1" ht="36">
      <c r="A25" s="1071" t="str">
        <f>COMPOSIÇÕES!A38</f>
        <v>C - 002</v>
      </c>
      <c r="B25" s="1001" t="s">
        <v>479</v>
      </c>
      <c r="C25" s="997" t="s">
        <v>622</v>
      </c>
      <c r="D25" s="969" t="s">
        <v>5</v>
      </c>
      <c r="E25" s="1002">
        <v>38.79</v>
      </c>
      <c r="F25" s="989">
        <v>0</v>
      </c>
      <c r="G25" s="990">
        <f t="shared" si="0"/>
        <v>0.20699999999999999</v>
      </c>
      <c r="H25" s="989">
        <f t="shared" si="1"/>
        <v>0</v>
      </c>
      <c r="I25" s="989">
        <f t="shared" si="2"/>
        <v>0</v>
      </c>
      <c r="J25" s="1085">
        <f t="shared" si="3"/>
        <v>0</v>
      </c>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77"/>
      <c r="AO25" s="877"/>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c r="CK25" s="877"/>
      <c r="CL25" s="877"/>
      <c r="CM25" s="877"/>
      <c r="CN25" s="877"/>
      <c r="CO25" s="877"/>
      <c r="CP25" s="877"/>
      <c r="CQ25" s="877"/>
      <c r="CR25" s="877"/>
      <c r="CS25" s="877"/>
      <c r="CT25" s="877"/>
      <c r="CU25" s="877"/>
      <c r="CV25" s="877"/>
      <c r="CW25" s="877"/>
      <c r="CX25" s="877"/>
      <c r="CY25" s="877"/>
      <c r="CZ25" s="877"/>
      <c r="DA25" s="877"/>
      <c r="DB25" s="877"/>
      <c r="DC25" s="877"/>
      <c r="DD25" s="877"/>
      <c r="DE25" s="877"/>
      <c r="DF25" s="877"/>
      <c r="DG25" s="877"/>
      <c r="DH25" s="877"/>
      <c r="DI25" s="877"/>
      <c r="DJ25" s="877"/>
      <c r="DK25" s="877"/>
      <c r="DL25" s="877"/>
      <c r="DM25" s="877"/>
      <c r="DN25" s="877"/>
      <c r="DO25" s="877"/>
      <c r="DP25" s="877"/>
      <c r="DQ25" s="877"/>
      <c r="DR25" s="877"/>
      <c r="DS25" s="877"/>
      <c r="DT25" s="877"/>
      <c r="DU25" s="877"/>
      <c r="DV25" s="877"/>
      <c r="DW25" s="877"/>
      <c r="DX25" s="877"/>
      <c r="DY25" s="877"/>
      <c r="DZ25" s="877"/>
      <c r="EA25" s="877"/>
      <c r="EB25" s="877"/>
      <c r="EC25" s="877"/>
      <c r="ED25" s="877"/>
      <c r="EE25" s="877"/>
      <c r="EF25" s="877"/>
      <c r="EG25" s="877"/>
      <c r="EH25" s="877"/>
      <c r="EI25" s="877"/>
      <c r="EJ25" s="877"/>
      <c r="EK25" s="877"/>
      <c r="EL25" s="877"/>
      <c r="EM25" s="877"/>
      <c r="EN25" s="877"/>
      <c r="EO25" s="877"/>
      <c r="EP25" s="877"/>
      <c r="EQ25" s="877"/>
      <c r="ER25" s="877"/>
      <c r="ES25" s="877"/>
      <c r="ET25" s="877"/>
      <c r="EU25" s="877"/>
      <c r="EV25" s="877"/>
      <c r="EW25" s="877"/>
      <c r="EX25" s="877"/>
      <c r="EY25" s="877"/>
      <c r="EZ25" s="877"/>
      <c r="FA25" s="877"/>
      <c r="FB25" s="877"/>
      <c r="FC25" s="877"/>
      <c r="FD25" s="877"/>
      <c r="FE25" s="877"/>
      <c r="FF25" s="877"/>
      <c r="FG25" s="877"/>
      <c r="FH25" s="877"/>
      <c r="FI25" s="877"/>
      <c r="FJ25" s="877"/>
      <c r="FK25" s="877"/>
      <c r="FL25" s="877"/>
      <c r="FM25" s="877"/>
      <c r="FN25" s="877"/>
      <c r="FO25" s="877"/>
      <c r="FP25" s="877"/>
      <c r="FQ25" s="877"/>
      <c r="FR25" s="877"/>
      <c r="FS25" s="877"/>
      <c r="FT25" s="877"/>
      <c r="FU25" s="877"/>
      <c r="FV25" s="877"/>
      <c r="FW25" s="877"/>
      <c r="FX25" s="877"/>
      <c r="FY25" s="877"/>
      <c r="FZ25" s="877"/>
      <c r="GA25" s="877"/>
      <c r="GB25" s="877"/>
      <c r="GC25" s="877"/>
      <c r="GD25" s="877"/>
      <c r="GE25" s="877"/>
      <c r="GF25" s="877"/>
      <c r="GG25" s="877"/>
      <c r="GH25" s="877"/>
      <c r="GI25" s="877"/>
      <c r="GJ25" s="877"/>
      <c r="GK25" s="877"/>
      <c r="GL25" s="877"/>
      <c r="GM25" s="877"/>
      <c r="GN25" s="877"/>
      <c r="GO25" s="877"/>
      <c r="GP25" s="877"/>
      <c r="GQ25" s="877"/>
      <c r="GR25" s="877"/>
      <c r="GS25" s="877"/>
      <c r="GT25" s="877"/>
      <c r="GU25" s="877"/>
      <c r="GV25" s="877"/>
      <c r="GW25" s="877"/>
      <c r="GX25" s="877"/>
      <c r="GY25" s="877"/>
      <c r="GZ25" s="877"/>
      <c r="HA25" s="877"/>
      <c r="HB25" s="877"/>
      <c r="HC25" s="877"/>
      <c r="HD25" s="877"/>
      <c r="HE25" s="877"/>
      <c r="HF25" s="877"/>
      <c r="HG25" s="877"/>
      <c r="HH25" s="877"/>
      <c r="HI25" s="877"/>
      <c r="HJ25" s="877"/>
      <c r="HK25" s="877"/>
      <c r="HL25" s="877"/>
      <c r="HM25" s="877"/>
      <c r="HN25" s="877"/>
      <c r="HO25" s="877"/>
      <c r="HP25" s="877"/>
      <c r="HQ25" s="877"/>
      <c r="HR25" s="877"/>
      <c r="HS25" s="877"/>
      <c r="HT25" s="877"/>
      <c r="HU25" s="877"/>
      <c r="HV25" s="877"/>
      <c r="HW25" s="877"/>
      <c r="HX25" s="877"/>
      <c r="HY25" s="877"/>
      <c r="HZ25" s="877"/>
      <c r="IA25" s="877"/>
      <c r="IB25" s="877"/>
      <c r="IC25" s="877"/>
      <c r="ID25" s="877"/>
      <c r="IE25" s="877"/>
      <c r="IF25" s="877"/>
      <c r="IG25" s="877"/>
      <c r="IH25" s="877"/>
      <c r="II25" s="877"/>
      <c r="IJ25" s="877"/>
      <c r="IK25" s="877"/>
      <c r="IL25" s="877"/>
      <c r="IM25" s="877"/>
      <c r="IN25" s="877"/>
      <c r="IO25" s="877"/>
      <c r="IP25" s="877"/>
      <c r="IQ25" s="877"/>
      <c r="IR25" s="877"/>
      <c r="IS25" s="877"/>
      <c r="IT25" s="877"/>
      <c r="IU25" s="877"/>
      <c r="IV25" s="877"/>
      <c r="IW25" s="877"/>
      <c r="IX25" s="877"/>
      <c r="IY25" s="877"/>
      <c r="IZ25" s="877"/>
      <c r="JA25" s="877"/>
      <c r="JB25" s="877"/>
      <c r="JC25" s="877"/>
      <c r="JD25" s="877"/>
      <c r="JE25" s="877"/>
      <c r="JF25" s="877"/>
      <c r="JG25" s="877"/>
      <c r="JH25" s="877"/>
      <c r="JI25" s="877"/>
      <c r="JJ25" s="877"/>
      <c r="JK25" s="877"/>
      <c r="JL25" s="877"/>
      <c r="JM25" s="877"/>
      <c r="JN25" s="877"/>
      <c r="JO25" s="877"/>
      <c r="JP25" s="877"/>
      <c r="JQ25" s="877"/>
      <c r="JR25" s="877"/>
      <c r="JS25" s="877"/>
      <c r="JT25" s="877"/>
      <c r="JU25" s="877"/>
      <c r="JV25" s="877"/>
      <c r="JW25" s="877"/>
      <c r="JX25" s="877"/>
      <c r="JY25" s="877"/>
      <c r="JZ25" s="877"/>
      <c r="KA25" s="877"/>
      <c r="KB25" s="877"/>
      <c r="KC25" s="877"/>
      <c r="KD25" s="877"/>
      <c r="KE25" s="877"/>
      <c r="KF25" s="877"/>
      <c r="KG25" s="877"/>
      <c r="KH25" s="877"/>
      <c r="KI25" s="877"/>
      <c r="KJ25" s="877"/>
      <c r="KK25" s="877"/>
      <c r="KL25" s="877"/>
      <c r="KM25" s="877"/>
      <c r="KN25" s="877"/>
      <c r="KO25" s="877"/>
      <c r="KP25" s="877"/>
      <c r="KQ25" s="877"/>
      <c r="KR25" s="877"/>
      <c r="KS25" s="877"/>
      <c r="KT25" s="877"/>
      <c r="KU25" s="877"/>
      <c r="KV25" s="877"/>
      <c r="KW25" s="877"/>
      <c r="KX25" s="877"/>
      <c r="KY25" s="877"/>
      <c r="KZ25" s="877"/>
      <c r="LA25" s="877"/>
      <c r="LB25" s="877"/>
      <c r="LC25" s="877"/>
      <c r="LD25" s="877"/>
      <c r="LE25" s="877"/>
      <c r="LF25" s="877"/>
      <c r="LG25" s="877"/>
      <c r="LH25" s="877"/>
      <c r="LI25" s="877"/>
      <c r="LJ25" s="877"/>
      <c r="LK25" s="877"/>
      <c r="LL25" s="877"/>
      <c r="LM25" s="877"/>
      <c r="LN25" s="877"/>
      <c r="LO25" s="877"/>
      <c r="LP25" s="877"/>
      <c r="LQ25" s="877"/>
      <c r="LR25" s="877"/>
      <c r="LS25" s="877"/>
      <c r="LT25" s="877"/>
      <c r="LU25" s="877"/>
      <c r="LV25" s="877"/>
      <c r="LW25" s="877"/>
      <c r="LX25" s="877"/>
      <c r="LY25" s="877"/>
      <c r="LZ25" s="877"/>
      <c r="MA25" s="877"/>
      <c r="MB25" s="877"/>
      <c r="MC25" s="877"/>
      <c r="MD25" s="877"/>
      <c r="ME25" s="877"/>
      <c r="MF25" s="877"/>
      <c r="MG25" s="877"/>
      <c r="MH25" s="877"/>
      <c r="MI25" s="877"/>
      <c r="MJ25" s="877"/>
      <c r="MK25" s="877"/>
      <c r="ML25" s="877"/>
      <c r="MM25" s="877"/>
      <c r="MN25" s="877"/>
      <c r="MO25" s="877"/>
      <c r="MP25" s="877"/>
      <c r="MQ25" s="877"/>
      <c r="MR25" s="877"/>
      <c r="MS25" s="877"/>
      <c r="MT25" s="877"/>
      <c r="MU25" s="877"/>
      <c r="MV25" s="877"/>
      <c r="MW25" s="877"/>
      <c r="MX25" s="877"/>
      <c r="MY25" s="877"/>
      <c r="MZ25" s="877"/>
      <c r="NA25" s="877"/>
      <c r="NB25" s="877"/>
      <c r="NC25" s="877"/>
      <c r="ND25" s="877"/>
      <c r="NE25" s="877"/>
      <c r="NF25" s="877"/>
      <c r="NG25" s="877"/>
      <c r="NH25" s="877"/>
      <c r="NI25" s="877"/>
      <c r="NJ25" s="877"/>
      <c r="NK25" s="877"/>
      <c r="NL25" s="877"/>
      <c r="NM25" s="877"/>
      <c r="NN25" s="877"/>
      <c r="NO25" s="877"/>
      <c r="NP25" s="877"/>
      <c r="NQ25" s="877"/>
      <c r="NR25" s="877"/>
      <c r="NS25" s="877"/>
      <c r="NT25" s="877"/>
      <c r="NU25" s="877"/>
      <c r="NV25" s="877"/>
      <c r="NW25" s="877"/>
      <c r="NX25" s="877"/>
      <c r="NY25" s="877"/>
      <c r="NZ25" s="877"/>
      <c r="OA25" s="877"/>
      <c r="OB25" s="877"/>
      <c r="OC25" s="877"/>
      <c r="OD25" s="877"/>
      <c r="OE25" s="877"/>
      <c r="OF25" s="877"/>
      <c r="OG25" s="877"/>
      <c r="OH25" s="877"/>
      <c r="OI25" s="877"/>
      <c r="OJ25" s="877"/>
      <c r="OK25" s="877"/>
      <c r="OL25" s="877"/>
      <c r="OM25" s="877"/>
      <c r="ON25" s="877"/>
      <c r="OO25" s="877"/>
      <c r="OP25" s="877"/>
      <c r="OQ25" s="877"/>
      <c r="OR25" s="877"/>
      <c r="OS25" s="877"/>
      <c r="OT25" s="877"/>
      <c r="OU25" s="877"/>
      <c r="OV25" s="877"/>
      <c r="OW25" s="877"/>
      <c r="OX25" s="877"/>
      <c r="OY25" s="877"/>
      <c r="OZ25" s="877"/>
      <c r="PA25" s="877"/>
      <c r="PB25" s="877"/>
      <c r="PC25" s="877"/>
      <c r="PD25" s="877"/>
      <c r="PE25" s="877"/>
      <c r="PF25" s="877"/>
      <c r="PG25" s="877"/>
      <c r="PH25" s="877"/>
      <c r="PI25" s="877"/>
      <c r="PJ25" s="877"/>
      <c r="PK25" s="877"/>
      <c r="PL25" s="877"/>
      <c r="PM25" s="877"/>
      <c r="PN25" s="877"/>
      <c r="PO25" s="877"/>
      <c r="PP25" s="877"/>
      <c r="PQ25" s="877"/>
      <c r="PR25" s="877"/>
      <c r="PS25" s="877"/>
      <c r="PT25" s="877"/>
      <c r="PU25" s="877"/>
      <c r="PV25" s="877"/>
      <c r="PW25" s="877"/>
      <c r="PX25" s="877"/>
      <c r="PY25" s="877"/>
      <c r="PZ25" s="877"/>
      <c r="QA25" s="877"/>
      <c r="QB25" s="877"/>
      <c r="QC25" s="877"/>
      <c r="QD25" s="877"/>
      <c r="QE25" s="877"/>
      <c r="QF25" s="877"/>
      <c r="QG25" s="877"/>
      <c r="QH25" s="877"/>
      <c r="QI25" s="877"/>
      <c r="QJ25" s="877"/>
      <c r="QK25" s="877"/>
      <c r="QL25" s="877"/>
      <c r="QM25" s="877"/>
      <c r="QN25" s="877"/>
      <c r="QO25" s="877"/>
      <c r="QP25" s="877"/>
      <c r="QQ25" s="877"/>
      <c r="QR25" s="877"/>
      <c r="QS25" s="877"/>
      <c r="QT25" s="877"/>
      <c r="QU25" s="877"/>
      <c r="QV25" s="877"/>
      <c r="QW25" s="877"/>
      <c r="QX25" s="877"/>
      <c r="QY25" s="877"/>
      <c r="QZ25" s="877"/>
      <c r="RA25" s="877"/>
      <c r="RB25" s="877"/>
      <c r="RC25" s="877"/>
      <c r="RD25" s="877"/>
      <c r="RE25" s="877"/>
      <c r="RF25" s="877"/>
      <c r="RG25" s="877"/>
      <c r="RH25" s="877"/>
      <c r="RI25" s="877"/>
      <c r="RJ25" s="877"/>
      <c r="RK25" s="877"/>
      <c r="RL25" s="877"/>
      <c r="RM25" s="877"/>
      <c r="RN25" s="877"/>
      <c r="RO25" s="877"/>
      <c r="RP25" s="877"/>
      <c r="RQ25" s="877"/>
      <c r="RR25" s="877"/>
      <c r="RS25" s="877"/>
      <c r="RT25" s="877"/>
      <c r="RU25" s="877"/>
      <c r="RV25" s="877"/>
      <c r="RW25" s="877"/>
      <c r="RX25" s="877"/>
      <c r="RY25" s="877"/>
      <c r="RZ25" s="877"/>
      <c r="SA25" s="877"/>
      <c r="SB25" s="877"/>
      <c r="SC25" s="877"/>
      <c r="SD25" s="877"/>
      <c r="SE25" s="877"/>
      <c r="SF25" s="877"/>
      <c r="SG25" s="877"/>
      <c r="SH25" s="877"/>
      <c r="SI25" s="877"/>
      <c r="SJ25" s="877"/>
      <c r="SK25" s="877"/>
      <c r="SL25" s="877"/>
      <c r="SM25" s="877"/>
      <c r="SN25" s="877"/>
      <c r="SO25" s="877"/>
      <c r="SP25" s="877"/>
      <c r="SQ25" s="877"/>
      <c r="SR25" s="877"/>
      <c r="SS25" s="877"/>
      <c r="ST25" s="877"/>
      <c r="SU25" s="877"/>
      <c r="SV25" s="877"/>
      <c r="SW25" s="877"/>
      <c r="SX25" s="877"/>
      <c r="SY25" s="877"/>
      <c r="SZ25" s="877"/>
      <c r="TA25" s="877"/>
      <c r="TB25" s="877"/>
      <c r="TC25" s="877"/>
      <c r="TD25" s="877"/>
      <c r="TE25" s="877"/>
      <c r="TF25" s="877"/>
      <c r="TG25" s="877"/>
      <c r="TH25" s="877"/>
      <c r="TI25" s="877"/>
      <c r="TJ25" s="877"/>
      <c r="TK25" s="877"/>
      <c r="TL25" s="877"/>
      <c r="TM25" s="877"/>
      <c r="TN25" s="877"/>
      <c r="TO25" s="877"/>
      <c r="TP25" s="877"/>
      <c r="TQ25" s="877"/>
      <c r="TR25" s="877"/>
      <c r="TS25" s="877"/>
      <c r="TT25" s="877"/>
      <c r="TU25" s="877"/>
      <c r="TV25" s="877"/>
      <c r="TW25" s="877"/>
      <c r="TX25" s="877"/>
      <c r="TY25" s="877"/>
      <c r="TZ25" s="877"/>
      <c r="UA25" s="877"/>
      <c r="UB25" s="877"/>
      <c r="UC25" s="877"/>
      <c r="UD25" s="877"/>
      <c r="UE25" s="877"/>
      <c r="UF25" s="877"/>
      <c r="UG25" s="877"/>
      <c r="UH25" s="877"/>
      <c r="UI25" s="877"/>
      <c r="UJ25" s="877"/>
      <c r="UK25" s="877"/>
      <c r="UL25" s="877"/>
      <c r="UM25" s="877"/>
      <c r="UN25" s="877"/>
      <c r="UO25" s="877"/>
      <c r="UP25" s="877"/>
      <c r="UQ25" s="877"/>
      <c r="UR25" s="877"/>
      <c r="US25" s="877"/>
      <c r="UT25" s="877"/>
      <c r="UU25" s="877"/>
      <c r="UV25" s="877"/>
      <c r="UW25" s="877"/>
      <c r="UX25" s="877"/>
      <c r="UY25" s="877"/>
      <c r="UZ25" s="877"/>
      <c r="VA25" s="877"/>
      <c r="VB25" s="877"/>
      <c r="VC25" s="877"/>
      <c r="VD25" s="877"/>
      <c r="VE25" s="877"/>
      <c r="VF25" s="877"/>
      <c r="VG25" s="877"/>
      <c r="VH25" s="877"/>
      <c r="VI25" s="877"/>
      <c r="VJ25" s="877"/>
      <c r="VK25" s="877"/>
      <c r="VL25" s="877"/>
      <c r="VM25" s="877"/>
      <c r="VN25" s="877"/>
      <c r="VO25" s="877"/>
      <c r="VP25" s="877"/>
      <c r="VQ25" s="877"/>
      <c r="VR25" s="877"/>
      <c r="VS25" s="877"/>
      <c r="VT25" s="877"/>
      <c r="VU25" s="877"/>
      <c r="VV25" s="877"/>
      <c r="VW25" s="877"/>
      <c r="VX25" s="877"/>
      <c r="VY25" s="877"/>
      <c r="VZ25" s="877"/>
      <c r="WA25" s="877"/>
      <c r="WB25" s="877"/>
      <c r="WC25" s="877"/>
      <c r="WD25" s="877"/>
      <c r="WE25" s="877"/>
      <c r="WF25" s="877"/>
      <c r="WG25" s="877"/>
      <c r="WH25" s="877"/>
      <c r="WI25" s="877"/>
      <c r="WJ25" s="877"/>
      <c r="WK25" s="877"/>
      <c r="WL25" s="877"/>
      <c r="WM25" s="877"/>
      <c r="WN25" s="877"/>
      <c r="WO25" s="877"/>
      <c r="WP25" s="877"/>
      <c r="WQ25" s="877"/>
      <c r="WR25" s="877"/>
      <c r="WS25" s="877"/>
      <c r="WT25" s="877"/>
      <c r="WU25" s="877"/>
      <c r="WV25" s="877"/>
      <c r="WW25" s="877"/>
      <c r="WX25" s="877"/>
      <c r="WY25" s="877"/>
      <c r="WZ25" s="877"/>
      <c r="XA25" s="877"/>
      <c r="XB25" s="877"/>
      <c r="XC25" s="877"/>
      <c r="XD25" s="877"/>
      <c r="XE25" s="877"/>
      <c r="XF25" s="877"/>
      <c r="XG25" s="877"/>
      <c r="XH25" s="877"/>
      <c r="XI25" s="877"/>
      <c r="XJ25" s="877"/>
      <c r="XK25" s="877"/>
      <c r="XL25" s="877"/>
      <c r="XM25" s="877"/>
      <c r="XN25" s="877"/>
      <c r="XO25" s="877"/>
      <c r="XP25" s="877"/>
      <c r="XQ25" s="877"/>
      <c r="XR25" s="877"/>
      <c r="XS25" s="877"/>
      <c r="XT25" s="877"/>
      <c r="XU25" s="877"/>
      <c r="XV25" s="877"/>
      <c r="XW25" s="877"/>
      <c r="XX25" s="877"/>
      <c r="XY25" s="877"/>
      <c r="XZ25" s="877"/>
      <c r="YA25" s="877"/>
      <c r="YB25" s="877"/>
      <c r="YC25" s="877"/>
      <c r="YD25" s="877"/>
      <c r="YE25" s="877"/>
      <c r="YF25" s="877"/>
      <c r="YG25" s="877"/>
      <c r="YH25" s="877"/>
      <c r="YI25" s="877"/>
      <c r="YJ25" s="877"/>
      <c r="YK25" s="877"/>
      <c r="YL25" s="877"/>
      <c r="YM25" s="877"/>
      <c r="YN25" s="877"/>
      <c r="YO25" s="877"/>
      <c r="YP25" s="877"/>
      <c r="YQ25" s="877"/>
      <c r="YR25" s="877"/>
      <c r="YS25" s="877"/>
      <c r="YT25" s="877"/>
      <c r="YU25" s="877"/>
      <c r="YV25" s="877"/>
      <c r="YW25" s="877"/>
      <c r="YX25" s="877"/>
      <c r="YY25" s="877"/>
      <c r="YZ25" s="877"/>
      <c r="ZA25" s="877"/>
      <c r="ZB25" s="877"/>
      <c r="ZC25" s="877"/>
      <c r="ZD25" s="877"/>
      <c r="ZE25" s="877"/>
      <c r="ZF25" s="877"/>
      <c r="ZG25" s="877"/>
      <c r="ZH25" s="877"/>
      <c r="ZI25" s="877"/>
      <c r="ZJ25" s="877"/>
      <c r="ZK25" s="877"/>
      <c r="ZL25" s="877"/>
      <c r="ZM25" s="877"/>
      <c r="ZN25" s="877"/>
      <c r="ZO25" s="877"/>
      <c r="ZP25" s="877"/>
      <c r="ZQ25" s="877"/>
      <c r="ZR25" s="877"/>
      <c r="ZS25" s="877"/>
      <c r="ZT25" s="877"/>
      <c r="ZU25" s="877"/>
      <c r="ZV25" s="877"/>
      <c r="ZW25" s="877"/>
      <c r="ZX25" s="877"/>
      <c r="ZY25" s="877"/>
      <c r="ZZ25" s="877"/>
      <c r="AAA25" s="877"/>
      <c r="AAB25" s="877"/>
      <c r="AAC25" s="877"/>
      <c r="AAD25" s="877"/>
      <c r="AAE25" s="877"/>
      <c r="AAF25" s="877"/>
      <c r="AAG25" s="877"/>
      <c r="AAH25" s="877"/>
      <c r="AAI25" s="877"/>
      <c r="AAJ25" s="877"/>
      <c r="AAK25" s="877"/>
      <c r="AAL25" s="877"/>
      <c r="AAM25" s="877"/>
      <c r="AAN25" s="877"/>
      <c r="AAO25" s="877"/>
      <c r="AAP25" s="877"/>
      <c r="AAQ25" s="877"/>
      <c r="AAR25" s="877"/>
      <c r="AAS25" s="877"/>
      <c r="AAT25" s="877"/>
      <c r="AAU25" s="877"/>
      <c r="AAV25" s="877"/>
      <c r="AAW25" s="877"/>
      <c r="AAX25" s="877"/>
      <c r="AAY25" s="877"/>
      <c r="AAZ25" s="877"/>
      <c r="ABA25" s="877"/>
      <c r="ABB25" s="877"/>
      <c r="ABC25" s="877"/>
      <c r="ABD25" s="877"/>
      <c r="ABE25" s="877"/>
      <c r="ABF25" s="877"/>
      <c r="ABG25" s="877"/>
      <c r="ABH25" s="877"/>
      <c r="ABI25" s="877"/>
      <c r="ABJ25" s="877"/>
      <c r="ABK25" s="877"/>
      <c r="ABL25" s="877"/>
      <c r="ABM25" s="877"/>
      <c r="ABN25" s="877"/>
      <c r="ABO25" s="877"/>
      <c r="ABP25" s="877"/>
      <c r="ABQ25" s="877"/>
      <c r="ABR25" s="877"/>
      <c r="ABS25" s="877"/>
      <c r="ABT25" s="877"/>
      <c r="ABU25" s="877"/>
      <c r="ABV25" s="877"/>
      <c r="ABW25" s="877"/>
      <c r="ABX25" s="877"/>
      <c r="ABY25" s="877"/>
      <c r="ABZ25" s="877"/>
      <c r="ACA25" s="877"/>
      <c r="ACB25" s="877"/>
      <c r="ACC25" s="877"/>
      <c r="ACD25" s="877"/>
      <c r="ACE25" s="877"/>
      <c r="ACF25" s="877"/>
      <c r="ACG25" s="877"/>
      <c r="ACH25" s="877"/>
      <c r="ACI25" s="877"/>
      <c r="ACJ25" s="877"/>
      <c r="ACK25" s="877"/>
      <c r="ACL25" s="877"/>
      <c r="ACM25" s="877"/>
      <c r="ACN25" s="877"/>
      <c r="ACO25" s="877"/>
      <c r="ACP25" s="877"/>
      <c r="ACQ25" s="877"/>
      <c r="ACR25" s="877"/>
      <c r="ACS25" s="877"/>
      <c r="ACT25" s="877"/>
      <c r="ACU25" s="877"/>
      <c r="ACV25" s="877"/>
      <c r="ACW25" s="877"/>
      <c r="ACX25" s="877"/>
      <c r="ACY25" s="877"/>
      <c r="ACZ25" s="877"/>
      <c r="ADA25" s="877"/>
      <c r="ADB25" s="877"/>
      <c r="ADC25" s="877"/>
      <c r="ADD25" s="877"/>
      <c r="ADE25" s="877"/>
      <c r="ADF25" s="877"/>
      <c r="ADG25" s="877"/>
      <c r="ADH25" s="877"/>
      <c r="ADI25" s="877"/>
      <c r="ADJ25" s="877"/>
      <c r="ADK25" s="877"/>
      <c r="ADL25" s="877"/>
      <c r="ADM25" s="877"/>
      <c r="ADN25" s="877"/>
      <c r="ADO25" s="877"/>
      <c r="ADP25" s="877"/>
      <c r="ADQ25" s="877"/>
      <c r="ADR25" s="877"/>
      <c r="ADS25" s="877"/>
      <c r="ADT25" s="877"/>
      <c r="ADU25" s="877"/>
      <c r="ADV25" s="877"/>
      <c r="ADW25" s="877"/>
      <c r="ADX25" s="877"/>
      <c r="ADY25" s="877"/>
      <c r="ADZ25" s="877"/>
      <c r="AEA25" s="877"/>
      <c r="AEB25" s="877"/>
      <c r="AEC25" s="877"/>
      <c r="AED25" s="877"/>
      <c r="AEE25" s="877"/>
      <c r="AEF25" s="877"/>
      <c r="AEG25" s="877"/>
      <c r="AEH25" s="877"/>
      <c r="AEI25" s="877"/>
      <c r="AEJ25" s="877"/>
      <c r="AEK25" s="877"/>
      <c r="AEL25" s="877"/>
      <c r="AEM25" s="877"/>
      <c r="AEN25" s="877"/>
      <c r="AEO25" s="877"/>
      <c r="AEP25" s="877"/>
      <c r="AEQ25" s="877"/>
      <c r="AER25" s="877"/>
      <c r="AES25" s="877"/>
      <c r="AET25" s="877"/>
      <c r="AEU25" s="877"/>
      <c r="AEV25" s="877"/>
      <c r="AEW25" s="877"/>
      <c r="AEX25" s="877"/>
      <c r="AEY25" s="877"/>
      <c r="AEZ25" s="877"/>
      <c r="AFA25" s="877"/>
      <c r="AFB25" s="877"/>
      <c r="AFC25" s="877"/>
      <c r="AFD25" s="877"/>
      <c r="AFE25" s="877"/>
      <c r="AFF25" s="877"/>
      <c r="AFG25" s="877"/>
      <c r="AFH25" s="877"/>
      <c r="AFI25" s="877"/>
      <c r="AFJ25" s="877"/>
      <c r="AFK25" s="877"/>
      <c r="AFL25" s="877"/>
      <c r="AFM25" s="877"/>
      <c r="AFN25" s="877"/>
      <c r="AFO25" s="877"/>
      <c r="AFP25" s="877"/>
      <c r="AFQ25" s="877"/>
      <c r="AFR25" s="877"/>
      <c r="AFS25" s="877"/>
      <c r="AFT25" s="877"/>
      <c r="AFU25" s="877"/>
      <c r="AFV25" s="877"/>
      <c r="AFW25" s="877"/>
      <c r="AFX25" s="877"/>
      <c r="AFY25" s="877"/>
      <c r="AFZ25" s="877"/>
      <c r="AGA25" s="877"/>
      <c r="AGB25" s="877"/>
      <c r="AGC25" s="877"/>
      <c r="AGD25" s="877"/>
      <c r="AGE25" s="877"/>
      <c r="AGF25" s="877"/>
      <c r="AGG25" s="877"/>
      <c r="AGH25" s="877"/>
      <c r="AGI25" s="877"/>
      <c r="AGJ25" s="877"/>
      <c r="AGK25" s="877"/>
      <c r="AGL25" s="877"/>
      <c r="AGM25" s="877"/>
      <c r="AGN25" s="877"/>
      <c r="AGO25" s="877"/>
      <c r="AGP25" s="877"/>
      <c r="AGQ25" s="877"/>
      <c r="AGR25" s="877"/>
      <c r="AGS25" s="877"/>
      <c r="AGT25" s="877"/>
      <c r="AGU25" s="877"/>
      <c r="AGV25" s="877"/>
      <c r="AGW25" s="877"/>
      <c r="AGX25" s="877"/>
      <c r="AGY25" s="877"/>
      <c r="AGZ25" s="877"/>
      <c r="AHA25" s="877"/>
      <c r="AHB25" s="877"/>
      <c r="AHC25" s="877"/>
      <c r="AHD25" s="877"/>
      <c r="AHE25" s="877"/>
      <c r="AHF25" s="877"/>
      <c r="AHG25" s="877"/>
      <c r="AHH25" s="877"/>
      <c r="AHI25" s="877"/>
      <c r="AHJ25" s="877"/>
      <c r="AHK25" s="877"/>
      <c r="AHL25" s="877"/>
      <c r="AHM25" s="877"/>
      <c r="AHN25" s="877"/>
      <c r="AHO25" s="877"/>
      <c r="AHP25" s="877"/>
      <c r="AHQ25" s="877"/>
      <c r="AHR25" s="877"/>
      <c r="AHS25" s="877"/>
      <c r="AHT25" s="877"/>
      <c r="AHU25" s="877"/>
      <c r="AHV25" s="877"/>
      <c r="AHW25" s="877"/>
      <c r="AHX25" s="877"/>
      <c r="AHY25" s="877"/>
      <c r="AHZ25" s="877"/>
      <c r="AIA25" s="877"/>
      <c r="AIB25" s="877"/>
      <c r="AIC25" s="877"/>
      <c r="AID25" s="877"/>
      <c r="AIE25" s="877"/>
      <c r="AIF25" s="877"/>
      <c r="AIG25" s="877"/>
      <c r="AIH25" s="877"/>
      <c r="AII25" s="877"/>
      <c r="AIJ25" s="877"/>
      <c r="AIK25" s="877"/>
      <c r="AIL25" s="877"/>
      <c r="AIM25" s="877"/>
      <c r="AIN25" s="877"/>
      <c r="AIO25" s="877"/>
      <c r="AIP25" s="877"/>
      <c r="AIQ25" s="877"/>
      <c r="AIR25" s="877"/>
      <c r="AIS25" s="877"/>
      <c r="AIT25" s="877"/>
      <c r="AIU25" s="877"/>
      <c r="AIV25" s="877"/>
      <c r="AIW25" s="877"/>
      <c r="AIX25" s="877"/>
      <c r="AIY25" s="877"/>
      <c r="AIZ25" s="877"/>
      <c r="AJA25" s="877"/>
      <c r="AJB25" s="877"/>
      <c r="AJC25" s="877"/>
      <c r="AJD25" s="877"/>
      <c r="AJE25" s="877"/>
      <c r="AJF25" s="877"/>
      <c r="AJG25" s="877"/>
      <c r="AJH25" s="877"/>
      <c r="AJI25" s="877"/>
      <c r="AJJ25" s="877"/>
      <c r="AJK25" s="877"/>
      <c r="AJL25" s="877"/>
      <c r="AJM25" s="877"/>
      <c r="AJN25" s="877"/>
      <c r="AJO25" s="877"/>
      <c r="AJP25" s="877"/>
      <c r="AJQ25" s="877"/>
      <c r="AJR25" s="877"/>
      <c r="AJS25" s="877"/>
      <c r="AJT25" s="877"/>
      <c r="AJU25" s="877"/>
      <c r="AJV25" s="877"/>
      <c r="AJW25" s="877"/>
      <c r="AJX25" s="877"/>
      <c r="AJY25" s="877"/>
      <c r="AJZ25" s="877"/>
      <c r="AKA25" s="877"/>
      <c r="AKB25" s="877"/>
      <c r="AKC25" s="877"/>
      <c r="AKD25" s="877"/>
      <c r="AKE25" s="877"/>
      <c r="AKF25" s="877"/>
      <c r="AKG25" s="877"/>
      <c r="AKH25" s="877"/>
      <c r="AKI25" s="877"/>
      <c r="AKJ25" s="877"/>
      <c r="AKK25" s="877"/>
      <c r="AKL25" s="877"/>
      <c r="AKM25" s="877"/>
      <c r="AKN25" s="877"/>
      <c r="AKO25" s="877"/>
      <c r="AKP25" s="877"/>
      <c r="AKQ25" s="877"/>
      <c r="AKR25" s="877"/>
      <c r="AKS25" s="877"/>
      <c r="AKT25" s="877"/>
      <c r="AKU25" s="877"/>
      <c r="AKV25" s="877"/>
      <c r="AKW25" s="877"/>
      <c r="AKX25" s="877"/>
      <c r="AKY25" s="877"/>
      <c r="AKZ25" s="877"/>
      <c r="ALA25" s="877"/>
      <c r="ALB25" s="877"/>
      <c r="ALC25" s="877"/>
      <c r="ALD25" s="877"/>
      <c r="ALE25" s="877"/>
      <c r="ALF25" s="877"/>
      <c r="ALG25" s="877"/>
      <c r="ALH25" s="877"/>
      <c r="ALI25" s="877"/>
      <c r="ALJ25" s="877"/>
      <c r="ALK25" s="877"/>
      <c r="ALL25" s="877"/>
      <c r="ALM25" s="877"/>
      <c r="ALN25" s="877"/>
      <c r="ALO25" s="877"/>
      <c r="ALP25" s="877"/>
      <c r="ALQ25" s="877"/>
      <c r="ALR25" s="877"/>
      <c r="ALS25" s="877"/>
      <c r="ALT25" s="877"/>
      <c r="ALU25" s="877"/>
      <c r="ALV25" s="877"/>
      <c r="ALW25" s="877"/>
      <c r="ALX25" s="877"/>
      <c r="ALY25" s="877"/>
      <c r="ALZ25" s="877"/>
      <c r="AMA25" s="877"/>
      <c r="AMB25" s="877"/>
      <c r="AMC25" s="877"/>
      <c r="AMD25" s="877"/>
      <c r="AME25" s="877"/>
      <c r="AMF25" s="877"/>
      <c r="AMG25" s="877"/>
      <c r="AMH25" s="877"/>
      <c r="AMI25" s="877"/>
      <c r="AMJ25" s="877"/>
      <c r="AMK25" s="877"/>
      <c r="AML25" s="877"/>
      <c r="AMM25" s="877"/>
      <c r="AMN25" s="877"/>
      <c r="AMO25" s="877"/>
      <c r="AMP25" s="877"/>
      <c r="AMQ25" s="877"/>
      <c r="AMR25" s="877"/>
      <c r="AMS25" s="877"/>
      <c r="AMT25" s="877"/>
      <c r="AMU25" s="877"/>
      <c r="AMV25" s="877"/>
      <c r="AMW25" s="877"/>
      <c r="AMX25" s="877"/>
      <c r="AMY25" s="877"/>
      <c r="AMZ25" s="877"/>
      <c r="ANA25" s="877"/>
      <c r="ANB25" s="877"/>
      <c r="ANC25" s="877"/>
      <c r="AND25" s="877"/>
      <c r="ANE25" s="877"/>
      <c r="ANF25" s="877"/>
      <c r="ANG25" s="877"/>
      <c r="ANH25" s="877"/>
      <c r="ANI25" s="877"/>
      <c r="ANJ25" s="877"/>
      <c r="ANK25" s="877"/>
      <c r="ANL25" s="877"/>
      <c r="ANM25" s="877"/>
      <c r="ANN25" s="877"/>
      <c r="ANO25" s="877"/>
      <c r="ANP25" s="877"/>
      <c r="ANQ25" s="877"/>
      <c r="ANR25" s="877"/>
      <c r="ANS25" s="877"/>
      <c r="ANT25" s="877"/>
      <c r="ANU25" s="877"/>
      <c r="ANV25" s="877"/>
      <c r="ANW25" s="877"/>
      <c r="ANX25" s="877"/>
      <c r="ANY25" s="877"/>
      <c r="ANZ25" s="877"/>
      <c r="AOA25" s="877"/>
      <c r="AOB25" s="877"/>
      <c r="AOC25" s="877"/>
      <c r="AOD25" s="877"/>
      <c r="AOE25" s="877"/>
      <c r="AOF25" s="877"/>
      <c r="AOG25" s="877"/>
      <c r="AOH25" s="877"/>
      <c r="AOI25" s="877"/>
      <c r="AOJ25" s="877"/>
      <c r="AOK25" s="877"/>
      <c r="AOL25" s="877"/>
      <c r="AOM25" s="877"/>
      <c r="AON25" s="877"/>
      <c r="AOO25" s="877"/>
      <c r="AOP25" s="877"/>
      <c r="AOQ25" s="877"/>
      <c r="AOR25" s="877"/>
      <c r="AOS25" s="877"/>
      <c r="AOT25" s="877"/>
      <c r="AOU25" s="877"/>
      <c r="AOV25" s="877"/>
      <c r="AOW25" s="877"/>
      <c r="AOX25" s="877"/>
      <c r="AOY25" s="877"/>
      <c r="AOZ25" s="877"/>
      <c r="APA25" s="877"/>
      <c r="APB25" s="877"/>
      <c r="APC25" s="877"/>
      <c r="APD25" s="877"/>
      <c r="APE25" s="877"/>
      <c r="APF25" s="877"/>
      <c r="APG25" s="877"/>
      <c r="APH25" s="877"/>
      <c r="API25" s="877"/>
      <c r="APJ25" s="877"/>
      <c r="APK25" s="877"/>
      <c r="APL25" s="877"/>
      <c r="APM25" s="877"/>
      <c r="APN25" s="877"/>
      <c r="APO25" s="877"/>
      <c r="APP25" s="877"/>
      <c r="APQ25" s="877"/>
      <c r="APR25" s="877"/>
      <c r="APS25" s="877"/>
      <c r="APT25" s="877"/>
      <c r="APU25" s="877"/>
      <c r="APV25" s="877"/>
      <c r="APW25" s="877"/>
      <c r="APX25" s="877"/>
      <c r="APY25" s="877"/>
      <c r="APZ25" s="877"/>
      <c r="AQA25" s="877"/>
      <c r="AQB25" s="877"/>
      <c r="AQC25" s="877"/>
      <c r="AQD25" s="877"/>
      <c r="AQE25" s="877"/>
      <c r="AQF25" s="877"/>
      <c r="AQG25" s="877"/>
      <c r="AQH25" s="877"/>
      <c r="AQI25" s="877"/>
      <c r="AQJ25" s="877"/>
      <c r="AQK25" s="877"/>
      <c r="AQL25" s="877"/>
      <c r="AQM25" s="877"/>
      <c r="AQN25" s="877"/>
      <c r="AQO25" s="877"/>
      <c r="AQP25" s="877"/>
      <c r="AQQ25" s="877"/>
      <c r="AQR25" s="877"/>
      <c r="AQS25" s="877"/>
      <c r="AQT25" s="877"/>
      <c r="AQU25" s="877"/>
      <c r="AQV25" s="877"/>
      <c r="AQW25" s="877"/>
      <c r="AQX25" s="877"/>
      <c r="AQY25" s="877"/>
      <c r="AQZ25" s="877"/>
      <c r="ARA25" s="877"/>
      <c r="ARB25" s="877"/>
      <c r="ARC25" s="877"/>
      <c r="ARD25" s="877"/>
      <c r="ARE25" s="877"/>
      <c r="ARF25" s="877"/>
      <c r="ARG25" s="877"/>
      <c r="ARH25" s="877"/>
      <c r="ARI25" s="877"/>
      <c r="ARJ25" s="877"/>
      <c r="ARK25" s="877"/>
      <c r="ARL25" s="877"/>
      <c r="ARM25" s="877"/>
      <c r="ARN25" s="877"/>
      <c r="ARO25" s="877"/>
      <c r="ARP25" s="877"/>
      <c r="ARQ25" s="877"/>
      <c r="ARR25" s="877"/>
      <c r="ARS25" s="877"/>
      <c r="ART25" s="877"/>
      <c r="ARU25" s="877"/>
      <c r="ARV25" s="877"/>
      <c r="ARW25" s="877"/>
      <c r="ARX25" s="877"/>
      <c r="ARY25" s="877"/>
      <c r="ARZ25" s="877"/>
      <c r="ASA25" s="877"/>
      <c r="ASB25" s="877"/>
      <c r="ASC25" s="877"/>
      <c r="ASD25" s="877"/>
      <c r="ASE25" s="877"/>
      <c r="ASF25" s="877"/>
      <c r="ASG25" s="877"/>
      <c r="ASH25" s="877"/>
      <c r="ASI25" s="877"/>
      <c r="ASJ25" s="877"/>
      <c r="ASK25" s="877"/>
      <c r="ASL25" s="877"/>
      <c r="ASM25" s="877"/>
      <c r="ASN25" s="877"/>
      <c r="ASO25" s="877"/>
      <c r="ASP25" s="877"/>
      <c r="ASQ25" s="877"/>
      <c r="ASR25" s="877"/>
      <c r="ASS25" s="877"/>
      <c r="AST25" s="877"/>
      <c r="ASU25" s="877"/>
      <c r="ASV25" s="877"/>
      <c r="ASW25" s="877"/>
      <c r="ASX25" s="877"/>
      <c r="ASY25" s="877"/>
      <c r="ASZ25" s="877"/>
      <c r="ATA25" s="877"/>
      <c r="ATB25" s="877"/>
      <c r="ATC25" s="877"/>
      <c r="ATD25" s="877"/>
      <c r="ATE25" s="877"/>
      <c r="ATF25" s="877"/>
      <c r="ATG25" s="877"/>
      <c r="ATH25" s="877"/>
      <c r="ATI25" s="877"/>
      <c r="ATJ25" s="877"/>
      <c r="ATK25" s="877"/>
      <c r="ATL25" s="877"/>
      <c r="ATM25" s="877"/>
      <c r="ATN25" s="877"/>
      <c r="ATO25" s="877"/>
      <c r="ATP25" s="877"/>
      <c r="ATQ25" s="877"/>
      <c r="ATR25" s="877"/>
      <c r="ATS25" s="877"/>
      <c r="ATT25" s="877"/>
      <c r="ATU25" s="877"/>
      <c r="ATV25" s="877"/>
      <c r="ATW25" s="877"/>
      <c r="ATX25" s="877"/>
      <c r="ATY25" s="877"/>
      <c r="ATZ25" s="877"/>
      <c r="AUA25" s="877"/>
      <c r="AUB25" s="877"/>
      <c r="AUC25" s="877"/>
      <c r="AUD25" s="877"/>
      <c r="AUE25" s="877"/>
      <c r="AUF25" s="877"/>
      <c r="AUG25" s="877"/>
      <c r="AUH25" s="877"/>
      <c r="AUI25" s="877"/>
      <c r="AUJ25" s="877"/>
      <c r="AUK25" s="877"/>
      <c r="AUL25" s="877"/>
      <c r="AUM25" s="877"/>
      <c r="AUN25" s="877"/>
      <c r="AUO25" s="877"/>
      <c r="AUP25" s="877"/>
      <c r="AUQ25" s="877"/>
      <c r="AUR25" s="877"/>
      <c r="AUS25" s="877"/>
      <c r="AUT25" s="877"/>
      <c r="AUU25" s="877"/>
      <c r="AUV25" s="877"/>
      <c r="AUW25" s="877"/>
      <c r="AUX25" s="877"/>
      <c r="AUY25" s="877"/>
      <c r="AUZ25" s="877"/>
      <c r="AVA25" s="877"/>
      <c r="AVB25" s="877"/>
      <c r="AVC25" s="877"/>
      <c r="AVD25" s="877"/>
      <c r="AVE25" s="877"/>
      <c r="AVF25" s="877"/>
      <c r="AVG25" s="877"/>
      <c r="AVH25" s="877"/>
      <c r="AVI25" s="877"/>
      <c r="AVJ25" s="877"/>
      <c r="AVK25" s="877"/>
      <c r="AVL25" s="877"/>
      <c r="AVM25" s="877"/>
      <c r="AVN25" s="877"/>
      <c r="AVO25" s="877"/>
      <c r="AVP25" s="877"/>
      <c r="AVQ25" s="877"/>
      <c r="AVR25" s="877"/>
      <c r="AVS25" s="877"/>
      <c r="AVT25" s="877"/>
      <c r="AVU25" s="877"/>
      <c r="AVV25" s="877"/>
      <c r="AVW25" s="877"/>
      <c r="AVX25" s="877"/>
      <c r="AVY25" s="877"/>
      <c r="AVZ25" s="877"/>
      <c r="AWA25" s="877"/>
      <c r="AWB25" s="877"/>
      <c r="AWC25" s="877"/>
      <c r="AWD25" s="877"/>
      <c r="AWE25" s="877"/>
      <c r="AWF25" s="877"/>
      <c r="AWG25" s="877"/>
      <c r="AWH25" s="877"/>
      <c r="AWI25" s="877"/>
      <c r="AWJ25" s="877"/>
      <c r="AWK25" s="877"/>
      <c r="AWL25" s="877"/>
      <c r="AWM25" s="877"/>
      <c r="AWN25" s="877"/>
      <c r="AWO25" s="877"/>
      <c r="AWP25" s="877"/>
      <c r="AWQ25" s="877"/>
      <c r="AWR25" s="877"/>
      <c r="AWS25" s="877"/>
      <c r="AWT25" s="877"/>
      <c r="AWU25" s="877"/>
      <c r="AWV25" s="877"/>
      <c r="AWW25" s="877"/>
      <c r="AWX25" s="877"/>
      <c r="AWY25" s="877"/>
      <c r="AWZ25" s="877"/>
      <c r="AXA25" s="877"/>
      <c r="AXB25" s="877"/>
      <c r="AXC25" s="877"/>
      <c r="AXD25" s="877"/>
      <c r="AXE25" s="877"/>
      <c r="AXF25" s="877"/>
      <c r="AXG25" s="877"/>
      <c r="AXH25" s="877"/>
      <c r="AXI25" s="877"/>
      <c r="AXJ25" s="877"/>
      <c r="AXK25" s="877"/>
      <c r="AXL25" s="877"/>
      <c r="AXM25" s="877"/>
      <c r="AXN25" s="877"/>
      <c r="AXO25" s="877"/>
      <c r="AXP25" s="877"/>
      <c r="AXQ25" s="877"/>
      <c r="AXR25" s="877"/>
      <c r="AXS25" s="877"/>
      <c r="AXT25" s="877"/>
      <c r="AXU25" s="877"/>
      <c r="AXV25" s="877"/>
      <c r="AXW25" s="877"/>
      <c r="AXX25" s="877"/>
      <c r="AXY25" s="877"/>
      <c r="AXZ25" s="877"/>
      <c r="AYA25" s="877"/>
      <c r="AYB25" s="877"/>
      <c r="AYC25" s="877"/>
      <c r="AYD25" s="877"/>
      <c r="AYE25" s="877"/>
      <c r="AYF25" s="877"/>
      <c r="AYG25" s="877"/>
      <c r="AYH25" s="877"/>
      <c r="AYI25" s="877"/>
      <c r="AYJ25" s="877"/>
      <c r="AYK25" s="877"/>
      <c r="AYL25" s="877"/>
      <c r="AYM25" s="877"/>
      <c r="AYN25" s="877"/>
      <c r="AYO25" s="877"/>
      <c r="AYP25" s="877"/>
      <c r="AYQ25" s="877"/>
      <c r="AYR25" s="877"/>
      <c r="AYS25" s="877"/>
      <c r="AYT25" s="877"/>
      <c r="AYU25" s="877"/>
      <c r="AYV25" s="877"/>
      <c r="AYW25" s="877"/>
      <c r="AYX25" s="877"/>
      <c r="AYY25" s="877"/>
      <c r="AYZ25" s="877"/>
      <c r="AZA25" s="877"/>
      <c r="AZB25" s="877"/>
      <c r="AZC25" s="877"/>
      <c r="AZD25" s="877"/>
      <c r="AZE25" s="877"/>
      <c r="AZF25" s="877"/>
      <c r="AZG25" s="877"/>
      <c r="AZH25" s="877"/>
      <c r="AZI25" s="877"/>
      <c r="AZJ25" s="877"/>
      <c r="AZK25" s="877"/>
      <c r="AZL25" s="877"/>
      <c r="AZM25" s="877"/>
      <c r="AZN25" s="877"/>
      <c r="AZO25" s="877"/>
      <c r="AZP25" s="877"/>
      <c r="AZQ25" s="877"/>
      <c r="AZR25" s="877"/>
      <c r="AZS25" s="877"/>
      <c r="AZT25" s="877"/>
      <c r="AZU25" s="877"/>
      <c r="AZV25" s="877"/>
      <c r="AZW25" s="877"/>
      <c r="AZX25" s="877"/>
      <c r="AZY25" s="877"/>
      <c r="AZZ25" s="877"/>
      <c r="BAA25" s="877"/>
      <c r="BAB25" s="877"/>
      <c r="BAC25" s="877"/>
      <c r="BAD25" s="877"/>
      <c r="BAE25" s="877"/>
      <c r="BAF25" s="877"/>
      <c r="BAG25" s="877"/>
      <c r="BAH25" s="877"/>
      <c r="BAI25" s="877"/>
      <c r="BAJ25" s="877"/>
      <c r="BAK25" s="877"/>
      <c r="BAL25" s="877"/>
      <c r="BAM25" s="877"/>
      <c r="BAN25" s="877"/>
      <c r="BAO25" s="877"/>
      <c r="BAP25" s="877"/>
      <c r="BAQ25" s="877"/>
      <c r="BAR25" s="877"/>
      <c r="BAS25" s="877"/>
      <c r="BAT25" s="877"/>
      <c r="BAU25" s="877"/>
      <c r="BAV25" s="877"/>
      <c r="BAW25" s="877"/>
      <c r="BAX25" s="877"/>
      <c r="BAY25" s="877"/>
      <c r="BAZ25" s="877"/>
      <c r="BBA25" s="877"/>
      <c r="BBB25" s="877"/>
      <c r="BBC25" s="877"/>
      <c r="BBD25" s="877"/>
      <c r="BBE25" s="877"/>
      <c r="BBF25" s="877"/>
      <c r="BBG25" s="877"/>
      <c r="BBH25" s="877"/>
      <c r="BBI25" s="877"/>
      <c r="BBJ25" s="877"/>
      <c r="BBK25" s="877"/>
      <c r="BBL25" s="877"/>
      <c r="BBM25" s="877"/>
      <c r="BBN25" s="877"/>
      <c r="BBO25" s="877"/>
      <c r="BBP25" s="877"/>
      <c r="BBQ25" s="877"/>
      <c r="BBR25" s="877"/>
      <c r="BBS25" s="877"/>
      <c r="BBT25" s="877"/>
      <c r="BBU25" s="877"/>
      <c r="BBV25" s="877"/>
      <c r="BBW25" s="877"/>
      <c r="BBX25" s="877"/>
      <c r="BBY25" s="877"/>
      <c r="BBZ25" s="877"/>
      <c r="BCA25" s="877"/>
      <c r="BCB25" s="877"/>
      <c r="BCC25" s="877"/>
      <c r="BCD25" s="877"/>
      <c r="BCE25" s="877"/>
      <c r="BCF25" s="877"/>
      <c r="BCG25" s="877"/>
      <c r="BCH25" s="877"/>
      <c r="BCI25" s="877"/>
      <c r="BCJ25" s="877"/>
      <c r="BCK25" s="877"/>
      <c r="BCL25" s="877"/>
      <c r="BCM25" s="877"/>
      <c r="BCN25" s="877"/>
      <c r="BCO25" s="877"/>
      <c r="BCP25" s="877"/>
      <c r="BCQ25" s="877"/>
      <c r="BCR25" s="877"/>
      <c r="BCS25" s="877"/>
      <c r="BCT25" s="877"/>
      <c r="BCU25" s="877"/>
      <c r="BCV25" s="877"/>
      <c r="BCW25" s="877"/>
      <c r="BCX25" s="877"/>
      <c r="BCY25" s="877"/>
      <c r="BCZ25" s="877"/>
      <c r="BDA25" s="877"/>
      <c r="BDB25" s="877"/>
      <c r="BDC25" s="877"/>
      <c r="BDD25" s="877"/>
      <c r="BDE25" s="877"/>
      <c r="BDF25" s="877"/>
      <c r="BDG25" s="877"/>
      <c r="BDH25" s="877"/>
      <c r="BDI25" s="877"/>
      <c r="BDJ25" s="877"/>
      <c r="BDK25" s="877"/>
      <c r="BDL25" s="877"/>
      <c r="BDM25" s="877"/>
      <c r="BDN25" s="877"/>
      <c r="BDO25" s="877"/>
      <c r="BDP25" s="877"/>
      <c r="BDQ25" s="877"/>
      <c r="BDR25" s="877"/>
      <c r="BDS25" s="877"/>
      <c r="BDT25" s="877"/>
      <c r="BDU25" s="877"/>
      <c r="BDV25" s="877"/>
      <c r="BDW25" s="877"/>
      <c r="BDX25" s="877"/>
      <c r="BDY25" s="877"/>
      <c r="BDZ25" s="877"/>
      <c r="BEA25" s="877"/>
      <c r="BEB25" s="877"/>
      <c r="BEC25" s="877"/>
      <c r="BED25" s="877"/>
      <c r="BEE25" s="877"/>
      <c r="BEF25" s="877"/>
      <c r="BEG25" s="877"/>
      <c r="BEH25" s="877"/>
      <c r="BEI25" s="877"/>
      <c r="BEJ25" s="877"/>
      <c r="BEK25" s="877"/>
      <c r="BEL25" s="877"/>
      <c r="BEM25" s="877"/>
      <c r="BEN25" s="877"/>
      <c r="BEO25" s="877"/>
      <c r="BEP25" s="877"/>
      <c r="BEQ25" s="877"/>
      <c r="BER25" s="877"/>
      <c r="BES25" s="877"/>
      <c r="BET25" s="877"/>
      <c r="BEU25" s="877"/>
      <c r="BEV25" s="877"/>
      <c r="BEW25" s="877"/>
      <c r="BEX25" s="877"/>
      <c r="BEY25" s="877"/>
      <c r="BEZ25" s="877"/>
      <c r="BFA25" s="877"/>
      <c r="BFB25" s="877"/>
      <c r="BFC25" s="877"/>
      <c r="BFD25" s="877"/>
      <c r="BFE25" s="877"/>
      <c r="BFF25" s="877"/>
      <c r="BFG25" s="877"/>
      <c r="BFH25" s="877"/>
      <c r="BFI25" s="877"/>
      <c r="BFJ25" s="877"/>
      <c r="BFK25" s="877"/>
      <c r="BFL25" s="877"/>
      <c r="BFM25" s="877"/>
      <c r="BFN25" s="877"/>
      <c r="BFO25" s="877"/>
      <c r="BFP25" s="877"/>
      <c r="BFQ25" s="877"/>
      <c r="BFR25" s="877"/>
      <c r="BFS25" s="877"/>
      <c r="BFT25" s="877"/>
      <c r="BFU25" s="877"/>
      <c r="BFV25" s="877"/>
      <c r="BFW25" s="877"/>
      <c r="BFX25" s="877"/>
      <c r="BFY25" s="877"/>
      <c r="BFZ25" s="877"/>
      <c r="BGA25" s="877"/>
      <c r="BGB25" s="877"/>
      <c r="BGC25" s="877"/>
      <c r="BGD25" s="877"/>
      <c r="BGE25" s="877"/>
      <c r="BGF25" s="877"/>
      <c r="BGG25" s="877"/>
      <c r="BGH25" s="877"/>
      <c r="BGI25" s="877"/>
      <c r="BGJ25" s="877"/>
      <c r="BGK25" s="877"/>
      <c r="BGL25" s="877"/>
      <c r="BGM25" s="877"/>
      <c r="BGN25" s="877"/>
      <c r="BGO25" s="877"/>
      <c r="BGP25" s="877"/>
      <c r="BGQ25" s="877"/>
      <c r="BGR25" s="877"/>
      <c r="BGS25" s="877"/>
      <c r="BGT25" s="877"/>
      <c r="BGU25" s="877"/>
      <c r="BGV25" s="877"/>
      <c r="BGW25" s="877"/>
      <c r="BGX25" s="877"/>
      <c r="BGY25" s="877"/>
      <c r="BGZ25" s="877"/>
      <c r="BHA25" s="877"/>
      <c r="BHB25" s="877"/>
      <c r="BHC25" s="877"/>
      <c r="BHD25" s="877"/>
      <c r="BHE25" s="877"/>
      <c r="BHF25" s="877"/>
      <c r="BHG25" s="877"/>
      <c r="BHH25" s="877"/>
      <c r="BHI25" s="877"/>
      <c r="BHJ25" s="877"/>
      <c r="BHK25" s="877"/>
      <c r="BHL25" s="877"/>
      <c r="BHM25" s="877"/>
      <c r="BHN25" s="877"/>
      <c r="BHO25" s="877"/>
      <c r="BHP25" s="877"/>
      <c r="BHQ25" s="877"/>
      <c r="BHR25" s="877"/>
      <c r="BHS25" s="877"/>
      <c r="BHT25" s="877"/>
      <c r="BHU25" s="877"/>
      <c r="BHV25" s="877"/>
      <c r="BHW25" s="877"/>
      <c r="BHX25" s="877"/>
      <c r="BHY25" s="877"/>
      <c r="BHZ25" s="877"/>
      <c r="BIA25" s="877"/>
      <c r="BIB25" s="877"/>
      <c r="BIC25" s="877"/>
      <c r="BID25" s="877"/>
      <c r="BIE25" s="877"/>
      <c r="BIF25" s="877"/>
      <c r="BIG25" s="877"/>
      <c r="BIH25" s="877"/>
      <c r="BII25" s="877"/>
      <c r="BIJ25" s="877"/>
      <c r="BIK25" s="877"/>
      <c r="BIL25" s="877"/>
      <c r="BIM25" s="877"/>
      <c r="BIN25" s="877"/>
      <c r="BIO25" s="877"/>
      <c r="BIP25" s="877"/>
      <c r="BIQ25" s="877"/>
      <c r="BIR25" s="877"/>
      <c r="BIS25" s="877"/>
      <c r="BIT25" s="877"/>
      <c r="BIU25" s="877"/>
      <c r="BIV25" s="877"/>
      <c r="BIW25" s="877"/>
      <c r="BIX25" s="877"/>
      <c r="BIY25" s="877"/>
      <c r="BIZ25" s="877"/>
      <c r="BJA25" s="877"/>
      <c r="BJB25" s="877"/>
      <c r="BJC25" s="877"/>
      <c r="BJD25" s="877"/>
      <c r="BJE25" s="877"/>
      <c r="BJF25" s="877"/>
      <c r="BJG25" s="877"/>
      <c r="BJH25" s="877"/>
      <c r="BJI25" s="877"/>
      <c r="BJJ25" s="877"/>
      <c r="BJK25" s="877"/>
      <c r="BJL25" s="877"/>
      <c r="BJM25" s="877"/>
      <c r="BJN25" s="877"/>
      <c r="BJO25" s="877"/>
      <c r="BJP25" s="877"/>
      <c r="BJQ25" s="877"/>
      <c r="BJR25" s="877"/>
      <c r="BJS25" s="877"/>
      <c r="BJT25" s="877"/>
      <c r="BJU25" s="877"/>
      <c r="BJV25" s="877"/>
      <c r="BJW25" s="877"/>
      <c r="BJX25" s="877"/>
      <c r="BJY25" s="877"/>
      <c r="BJZ25" s="877"/>
      <c r="BKA25" s="877"/>
      <c r="BKB25" s="877"/>
      <c r="BKC25" s="877"/>
      <c r="BKD25" s="877"/>
      <c r="BKE25" s="877"/>
      <c r="BKF25" s="877"/>
      <c r="BKG25" s="877"/>
      <c r="BKH25" s="877"/>
      <c r="BKI25" s="877"/>
      <c r="BKJ25" s="877"/>
      <c r="BKK25" s="877"/>
      <c r="BKL25" s="877"/>
      <c r="BKM25" s="877"/>
      <c r="BKN25" s="877"/>
      <c r="BKO25" s="877"/>
      <c r="BKP25" s="877"/>
      <c r="BKQ25" s="877"/>
      <c r="BKR25" s="877"/>
      <c r="BKS25" s="877"/>
      <c r="BKT25" s="877"/>
      <c r="BKU25" s="877"/>
      <c r="BKV25" s="877"/>
      <c r="BKW25" s="877"/>
      <c r="BKX25" s="877"/>
      <c r="BKY25" s="877"/>
      <c r="BKZ25" s="877"/>
      <c r="BLA25" s="877"/>
      <c r="BLB25" s="877"/>
      <c r="BLC25" s="877"/>
      <c r="BLD25" s="877"/>
      <c r="BLE25" s="877"/>
      <c r="BLF25" s="877"/>
      <c r="BLG25" s="877"/>
      <c r="BLH25" s="877"/>
      <c r="BLI25" s="877"/>
      <c r="BLJ25" s="877"/>
      <c r="BLK25" s="877"/>
      <c r="BLL25" s="877"/>
      <c r="BLM25" s="877"/>
      <c r="BLN25" s="877"/>
      <c r="BLO25" s="877"/>
      <c r="BLP25" s="877"/>
      <c r="BLQ25" s="877"/>
      <c r="BLR25" s="877"/>
      <c r="BLS25" s="877"/>
      <c r="BLT25" s="877"/>
      <c r="BLU25" s="877"/>
      <c r="BLV25" s="877"/>
      <c r="BLW25" s="877"/>
      <c r="BLX25" s="877"/>
      <c r="BLY25" s="877"/>
      <c r="BLZ25" s="877"/>
      <c r="BMA25" s="877"/>
      <c r="BMB25" s="877"/>
      <c r="BMC25" s="877"/>
      <c r="BMD25" s="877"/>
      <c r="BME25" s="877"/>
      <c r="BMF25" s="877"/>
      <c r="BMG25" s="877"/>
      <c r="BMH25" s="877"/>
      <c r="BMI25" s="877"/>
      <c r="BMJ25" s="877"/>
      <c r="BMK25" s="877"/>
      <c r="BML25" s="877"/>
      <c r="BMM25" s="877"/>
      <c r="BMN25" s="877"/>
      <c r="BMO25" s="877"/>
      <c r="BMP25" s="877"/>
      <c r="BMQ25" s="877"/>
      <c r="BMR25" s="877"/>
      <c r="BMS25" s="877"/>
      <c r="BMT25" s="877"/>
      <c r="BMU25" s="877"/>
      <c r="BMV25" s="877"/>
      <c r="BMW25" s="877"/>
      <c r="BMX25" s="877"/>
      <c r="BMY25" s="877"/>
      <c r="BMZ25" s="877"/>
      <c r="BNA25" s="877"/>
      <c r="BNB25" s="877"/>
      <c r="BNC25" s="877"/>
      <c r="BND25" s="877"/>
      <c r="BNE25" s="877"/>
      <c r="BNF25" s="877"/>
      <c r="BNG25" s="877"/>
      <c r="BNH25" s="877"/>
      <c r="BNI25" s="877"/>
      <c r="BNJ25" s="877"/>
      <c r="BNK25" s="877"/>
      <c r="BNL25" s="877"/>
      <c r="BNM25" s="877"/>
      <c r="BNN25" s="877"/>
      <c r="BNO25" s="877"/>
      <c r="BNP25" s="877"/>
      <c r="BNQ25" s="877"/>
      <c r="BNR25" s="877"/>
      <c r="BNS25" s="877"/>
      <c r="BNT25" s="877"/>
      <c r="BNU25" s="877"/>
      <c r="BNV25" s="877"/>
      <c r="BNW25" s="877"/>
      <c r="BNX25" s="877"/>
      <c r="BNY25" s="877"/>
      <c r="BNZ25" s="877"/>
      <c r="BOA25" s="877"/>
      <c r="BOB25" s="877"/>
      <c r="BOC25" s="877"/>
      <c r="BOD25" s="877"/>
      <c r="BOE25" s="877"/>
      <c r="BOF25" s="877"/>
      <c r="BOG25" s="877"/>
      <c r="BOH25" s="877"/>
      <c r="BOI25" s="877"/>
      <c r="BOJ25" s="877"/>
      <c r="BOK25" s="877"/>
      <c r="BOL25" s="877"/>
      <c r="BOM25" s="877"/>
      <c r="BON25" s="877"/>
      <c r="BOO25" s="877"/>
      <c r="BOP25" s="877"/>
      <c r="BOQ25" s="877"/>
      <c r="BOR25" s="877"/>
      <c r="BOS25" s="877"/>
      <c r="BOT25" s="877"/>
      <c r="BOU25" s="877"/>
      <c r="BOV25" s="877"/>
      <c r="BOW25" s="877"/>
      <c r="BOX25" s="877"/>
      <c r="BOY25" s="877"/>
      <c r="BOZ25" s="877"/>
      <c r="BPA25" s="877"/>
      <c r="BPB25" s="877"/>
      <c r="BPC25" s="877"/>
      <c r="BPD25" s="877"/>
      <c r="BPE25" s="877"/>
      <c r="BPF25" s="877"/>
      <c r="BPG25" s="877"/>
      <c r="BPH25" s="877"/>
      <c r="BPI25" s="877"/>
      <c r="BPJ25" s="877"/>
      <c r="BPK25" s="877"/>
      <c r="BPL25" s="877"/>
      <c r="BPM25" s="877"/>
      <c r="BPN25" s="877"/>
      <c r="BPO25" s="877"/>
      <c r="BPP25" s="877"/>
      <c r="BPQ25" s="877"/>
      <c r="BPR25" s="877"/>
      <c r="BPS25" s="877"/>
      <c r="BPT25" s="877"/>
      <c r="BPU25" s="877"/>
      <c r="BPV25" s="877"/>
      <c r="BPW25" s="877"/>
      <c r="BPX25" s="877"/>
      <c r="BPY25" s="877"/>
      <c r="BPZ25" s="877"/>
      <c r="BQA25" s="877"/>
      <c r="BQB25" s="877"/>
      <c r="BQC25" s="877"/>
      <c r="BQD25" s="877"/>
      <c r="BQE25" s="877"/>
      <c r="BQF25" s="877"/>
      <c r="BQG25" s="877"/>
      <c r="BQH25" s="877"/>
      <c r="BQI25" s="877"/>
      <c r="BQJ25" s="877"/>
      <c r="BQK25" s="877"/>
      <c r="BQL25" s="877"/>
      <c r="BQM25" s="877"/>
      <c r="BQN25" s="877"/>
      <c r="BQO25" s="877"/>
      <c r="BQP25" s="877"/>
      <c r="BQQ25" s="877"/>
      <c r="BQR25" s="877"/>
      <c r="BQS25" s="877"/>
      <c r="BQT25" s="877"/>
      <c r="BQU25" s="877"/>
      <c r="BQV25" s="877"/>
      <c r="BQW25" s="877"/>
      <c r="BQX25" s="877"/>
      <c r="BQY25" s="877"/>
      <c r="BQZ25" s="877"/>
      <c r="BRA25" s="877"/>
      <c r="BRB25" s="877"/>
      <c r="BRC25" s="877"/>
      <c r="BRD25" s="877"/>
      <c r="BRE25" s="877"/>
      <c r="BRF25" s="877"/>
      <c r="BRG25" s="877"/>
      <c r="BRH25" s="877"/>
      <c r="BRI25" s="877"/>
      <c r="BRJ25" s="877"/>
      <c r="BRK25" s="877"/>
      <c r="BRL25" s="877"/>
      <c r="BRM25" s="877"/>
      <c r="BRN25" s="877"/>
      <c r="BRO25" s="877"/>
      <c r="BRP25" s="877"/>
      <c r="BRQ25" s="877"/>
      <c r="BRR25" s="877"/>
      <c r="BRS25" s="877"/>
      <c r="BRT25" s="877"/>
      <c r="BRU25" s="877"/>
      <c r="BRV25" s="877"/>
      <c r="BRW25" s="877"/>
      <c r="BRX25" s="877"/>
      <c r="BRY25" s="877"/>
      <c r="BRZ25" s="877"/>
      <c r="BSA25" s="877"/>
      <c r="BSB25" s="877"/>
      <c r="BSC25" s="877"/>
      <c r="BSD25" s="877"/>
      <c r="BSE25" s="877"/>
      <c r="BSF25" s="877"/>
      <c r="BSG25" s="877"/>
      <c r="BSH25" s="877"/>
      <c r="BSI25" s="877"/>
      <c r="BSJ25" s="877"/>
      <c r="BSK25" s="877"/>
      <c r="BSL25" s="877"/>
      <c r="BSM25" s="877"/>
      <c r="BSN25" s="877"/>
      <c r="BSO25" s="877"/>
      <c r="BSP25" s="877"/>
      <c r="BSQ25" s="877"/>
      <c r="BSR25" s="877"/>
      <c r="BSS25" s="877"/>
      <c r="BST25" s="877"/>
      <c r="BSU25" s="877"/>
      <c r="BSV25" s="877"/>
      <c r="BSW25" s="877"/>
      <c r="BSX25" s="877"/>
      <c r="BSY25" s="877"/>
      <c r="BSZ25" s="877"/>
      <c r="BTA25" s="877"/>
      <c r="BTB25" s="877"/>
      <c r="BTC25" s="877"/>
      <c r="BTD25" s="877"/>
      <c r="BTE25" s="877"/>
      <c r="BTF25" s="877"/>
      <c r="BTG25" s="877"/>
      <c r="BTH25" s="877"/>
      <c r="BTI25" s="877"/>
      <c r="BTJ25" s="877"/>
      <c r="BTK25" s="877"/>
      <c r="BTL25" s="877"/>
      <c r="BTM25" s="877"/>
      <c r="BTN25" s="877"/>
      <c r="BTO25" s="877"/>
      <c r="BTP25" s="877"/>
      <c r="BTQ25" s="877"/>
      <c r="BTR25" s="877"/>
      <c r="BTS25" s="877"/>
      <c r="BTT25" s="877"/>
      <c r="BTU25" s="877"/>
      <c r="BTV25" s="877"/>
      <c r="BTW25" s="877"/>
      <c r="BTX25" s="877"/>
      <c r="BTY25" s="877"/>
      <c r="BTZ25" s="877"/>
      <c r="BUA25" s="877"/>
      <c r="BUB25" s="877"/>
      <c r="BUC25" s="877"/>
      <c r="BUD25" s="877"/>
      <c r="BUE25" s="877"/>
      <c r="BUF25" s="877"/>
      <c r="BUG25" s="877"/>
      <c r="BUH25" s="877"/>
      <c r="BUI25" s="877"/>
      <c r="BUJ25" s="877"/>
      <c r="BUK25" s="877"/>
      <c r="BUL25" s="877"/>
      <c r="BUM25" s="877"/>
      <c r="BUN25" s="877"/>
      <c r="BUO25" s="877"/>
      <c r="BUP25" s="877"/>
      <c r="BUQ25" s="877"/>
      <c r="BUR25" s="877"/>
      <c r="BUS25" s="877"/>
      <c r="BUT25" s="877"/>
      <c r="BUU25" s="877"/>
      <c r="BUV25" s="877"/>
      <c r="BUW25" s="877"/>
      <c r="BUX25" s="877"/>
      <c r="BUY25" s="877"/>
      <c r="BUZ25" s="877"/>
      <c r="BVA25" s="877"/>
      <c r="BVB25" s="877"/>
      <c r="BVC25" s="877"/>
      <c r="BVD25" s="877"/>
      <c r="BVE25" s="877"/>
      <c r="BVF25" s="877"/>
      <c r="BVG25" s="877"/>
      <c r="BVH25" s="877"/>
      <c r="BVI25" s="877"/>
      <c r="BVJ25" s="877"/>
      <c r="BVK25" s="877"/>
      <c r="BVL25" s="877"/>
      <c r="BVM25" s="877"/>
      <c r="BVN25" s="877"/>
      <c r="BVO25" s="877"/>
      <c r="BVP25" s="877"/>
      <c r="BVQ25" s="877"/>
      <c r="BVR25" s="877"/>
      <c r="BVS25" s="877"/>
      <c r="BVT25" s="877"/>
      <c r="BVU25" s="877"/>
      <c r="BVV25" s="877"/>
      <c r="BVW25" s="877"/>
      <c r="BVX25" s="877"/>
      <c r="BVY25" s="877"/>
      <c r="BVZ25" s="877"/>
      <c r="BWA25" s="877"/>
      <c r="BWB25" s="877"/>
      <c r="BWC25" s="877"/>
      <c r="BWD25" s="877"/>
      <c r="BWE25" s="877"/>
      <c r="BWF25" s="877"/>
      <c r="BWG25" s="877"/>
      <c r="BWH25" s="877"/>
      <c r="BWI25" s="877"/>
      <c r="BWJ25" s="877"/>
      <c r="BWK25" s="877"/>
      <c r="BWL25" s="877"/>
      <c r="BWM25" s="877"/>
      <c r="BWN25" s="877"/>
      <c r="BWO25" s="877"/>
      <c r="BWP25" s="877"/>
      <c r="BWQ25" s="877"/>
      <c r="BWR25" s="877"/>
      <c r="BWS25" s="877"/>
      <c r="BWT25" s="877"/>
      <c r="BWU25" s="877"/>
      <c r="BWV25" s="877"/>
      <c r="BWW25" s="877"/>
      <c r="BWX25" s="877"/>
      <c r="BWY25" s="877"/>
      <c r="BWZ25" s="877"/>
      <c r="BXA25" s="877"/>
      <c r="BXB25" s="877"/>
      <c r="BXC25" s="877"/>
      <c r="BXD25" s="877"/>
      <c r="BXE25" s="877"/>
      <c r="BXF25" s="877"/>
      <c r="BXG25" s="877"/>
      <c r="BXH25" s="877"/>
      <c r="BXI25" s="877"/>
      <c r="BXJ25" s="877"/>
      <c r="BXK25" s="877"/>
      <c r="BXL25" s="877"/>
      <c r="BXM25" s="877"/>
      <c r="BXN25" s="877"/>
      <c r="BXO25" s="877"/>
      <c r="BXP25" s="877"/>
      <c r="BXQ25" s="877"/>
      <c r="BXR25" s="877"/>
      <c r="BXS25" s="877"/>
      <c r="BXT25" s="877"/>
      <c r="BXU25" s="877"/>
      <c r="BXV25" s="877"/>
      <c r="BXW25" s="877"/>
      <c r="BXX25" s="877"/>
      <c r="BXY25" s="877"/>
      <c r="BXZ25" s="877"/>
      <c r="BYA25" s="877"/>
      <c r="BYB25" s="877"/>
      <c r="BYC25" s="877"/>
      <c r="BYD25" s="877"/>
      <c r="BYE25" s="877"/>
      <c r="BYF25" s="877"/>
      <c r="BYG25" s="877"/>
      <c r="BYH25" s="877"/>
      <c r="BYI25" s="877"/>
      <c r="BYJ25" s="877"/>
      <c r="BYK25" s="877"/>
      <c r="BYL25" s="877"/>
      <c r="BYM25" s="877"/>
      <c r="BYN25" s="877"/>
      <c r="BYO25" s="877"/>
      <c r="BYP25" s="877"/>
      <c r="BYQ25" s="877"/>
      <c r="BYR25" s="877"/>
      <c r="BYS25" s="877"/>
      <c r="BYT25" s="877"/>
      <c r="BYU25" s="877"/>
      <c r="BYV25" s="877"/>
      <c r="BYW25" s="877"/>
      <c r="BYX25" s="877"/>
      <c r="BYY25" s="877"/>
      <c r="BYZ25" s="877"/>
      <c r="BZA25" s="877"/>
      <c r="BZB25" s="877"/>
      <c r="BZC25" s="877"/>
      <c r="BZD25" s="877"/>
      <c r="BZE25" s="877"/>
      <c r="BZF25" s="877"/>
      <c r="BZG25" s="877"/>
      <c r="BZH25" s="877"/>
      <c r="BZI25" s="877"/>
      <c r="BZJ25" s="877"/>
      <c r="BZK25" s="877"/>
      <c r="BZL25" s="877"/>
      <c r="BZM25" s="877"/>
      <c r="BZN25" s="877"/>
      <c r="BZO25" s="877"/>
      <c r="BZP25" s="877"/>
      <c r="BZQ25" s="877"/>
      <c r="BZR25" s="877"/>
      <c r="BZS25" s="877"/>
      <c r="BZT25" s="877"/>
      <c r="BZU25" s="877"/>
      <c r="BZV25" s="877"/>
      <c r="BZW25" s="877"/>
      <c r="BZX25" s="877"/>
      <c r="BZY25" s="877"/>
      <c r="BZZ25" s="877"/>
      <c r="CAA25" s="877"/>
      <c r="CAB25" s="877"/>
      <c r="CAC25" s="877"/>
      <c r="CAD25" s="877"/>
      <c r="CAE25" s="877"/>
      <c r="CAF25" s="877"/>
      <c r="CAG25" s="877"/>
      <c r="CAH25" s="877"/>
      <c r="CAI25" s="877"/>
      <c r="CAJ25" s="877"/>
      <c r="CAK25" s="877"/>
      <c r="CAL25" s="877"/>
      <c r="CAM25" s="877"/>
      <c r="CAN25" s="877"/>
      <c r="CAO25" s="877"/>
      <c r="CAP25" s="877"/>
      <c r="CAQ25" s="877"/>
      <c r="CAR25" s="877"/>
      <c r="CAS25" s="877"/>
      <c r="CAT25" s="877"/>
      <c r="CAU25" s="877"/>
      <c r="CAV25" s="877"/>
      <c r="CAW25" s="877"/>
      <c r="CAX25" s="877"/>
      <c r="CAY25" s="877"/>
      <c r="CAZ25" s="877"/>
      <c r="CBA25" s="877"/>
      <c r="CBB25" s="877"/>
      <c r="CBC25" s="877"/>
      <c r="CBD25" s="877"/>
      <c r="CBE25" s="877"/>
      <c r="CBF25" s="877"/>
      <c r="CBG25" s="877"/>
      <c r="CBH25" s="877"/>
      <c r="CBI25" s="877"/>
      <c r="CBJ25" s="877"/>
      <c r="CBK25" s="877"/>
      <c r="CBL25" s="877"/>
      <c r="CBM25" s="877"/>
      <c r="CBN25" s="877"/>
      <c r="CBO25" s="877"/>
      <c r="CBP25" s="877"/>
      <c r="CBQ25" s="877"/>
      <c r="CBR25" s="877"/>
      <c r="CBS25" s="877"/>
      <c r="CBT25" s="877"/>
      <c r="CBU25" s="877"/>
      <c r="CBV25" s="877"/>
      <c r="CBW25" s="877"/>
      <c r="CBX25" s="877"/>
      <c r="CBY25" s="877"/>
      <c r="CBZ25" s="877"/>
      <c r="CCA25" s="877"/>
      <c r="CCB25" s="877"/>
      <c r="CCC25" s="877"/>
      <c r="CCD25" s="877"/>
      <c r="CCE25" s="877"/>
      <c r="CCF25" s="877"/>
      <c r="CCG25" s="877"/>
      <c r="CCH25" s="877"/>
      <c r="CCI25" s="877"/>
      <c r="CCJ25" s="877"/>
      <c r="CCK25" s="877"/>
      <c r="CCL25" s="877"/>
      <c r="CCM25" s="877"/>
      <c r="CCN25" s="877"/>
      <c r="CCO25" s="877"/>
      <c r="CCP25" s="877"/>
      <c r="CCQ25" s="877"/>
      <c r="CCR25" s="877"/>
      <c r="CCS25" s="877"/>
      <c r="CCT25" s="877"/>
      <c r="CCU25" s="877"/>
      <c r="CCV25" s="877"/>
      <c r="CCW25" s="877"/>
      <c r="CCX25" s="877"/>
      <c r="CCY25" s="877"/>
      <c r="CCZ25" s="877"/>
      <c r="CDA25" s="877"/>
      <c r="CDB25" s="877"/>
      <c r="CDC25" s="877"/>
      <c r="CDD25" s="877"/>
      <c r="CDE25" s="877"/>
      <c r="CDF25" s="877"/>
      <c r="CDG25" s="877"/>
      <c r="CDH25" s="877"/>
      <c r="CDI25" s="877"/>
      <c r="CDJ25" s="877"/>
      <c r="CDK25" s="877"/>
      <c r="CDL25" s="877"/>
      <c r="CDM25" s="877"/>
      <c r="CDN25" s="877"/>
      <c r="CDO25" s="877"/>
      <c r="CDP25" s="877"/>
      <c r="CDQ25" s="877"/>
      <c r="CDR25" s="877"/>
      <c r="CDS25" s="877"/>
      <c r="CDT25" s="877"/>
      <c r="CDU25" s="877"/>
      <c r="CDV25" s="877"/>
      <c r="CDW25" s="877"/>
      <c r="CDX25" s="877"/>
      <c r="CDY25" s="877"/>
      <c r="CDZ25" s="877"/>
      <c r="CEA25" s="877"/>
      <c r="CEB25" s="877"/>
      <c r="CEC25" s="877"/>
      <c r="CED25" s="877"/>
      <c r="CEE25" s="877"/>
      <c r="CEF25" s="877"/>
      <c r="CEG25" s="877"/>
      <c r="CEH25" s="877"/>
      <c r="CEI25" s="877"/>
      <c r="CEJ25" s="877"/>
      <c r="CEK25" s="877"/>
      <c r="CEL25" s="877"/>
      <c r="CEM25" s="877"/>
      <c r="CEN25" s="877"/>
      <c r="CEO25" s="877"/>
      <c r="CEP25" s="877"/>
      <c r="CEQ25" s="877"/>
      <c r="CER25" s="877"/>
      <c r="CES25" s="877"/>
      <c r="CET25" s="877"/>
      <c r="CEU25" s="877"/>
      <c r="CEV25" s="877"/>
      <c r="CEW25" s="877"/>
      <c r="CEX25" s="877"/>
      <c r="CEY25" s="877"/>
      <c r="CEZ25" s="877"/>
      <c r="CFA25" s="877"/>
      <c r="CFB25" s="877"/>
      <c r="CFC25" s="877"/>
      <c r="CFD25" s="877"/>
      <c r="CFE25" s="877"/>
      <c r="CFF25" s="877"/>
      <c r="CFG25" s="877"/>
      <c r="CFH25" s="877"/>
      <c r="CFI25" s="877"/>
      <c r="CFJ25" s="877"/>
      <c r="CFK25" s="877"/>
      <c r="CFL25" s="877"/>
      <c r="CFM25" s="877"/>
      <c r="CFN25" s="877"/>
      <c r="CFO25" s="877"/>
      <c r="CFP25" s="877"/>
      <c r="CFQ25" s="877"/>
      <c r="CFR25" s="877"/>
      <c r="CFS25" s="877"/>
      <c r="CFT25" s="877"/>
      <c r="CFU25" s="877"/>
      <c r="CFV25" s="877"/>
      <c r="CFW25" s="877"/>
      <c r="CFX25" s="877"/>
      <c r="CFY25" s="877"/>
      <c r="CFZ25" s="877"/>
      <c r="CGA25" s="877"/>
      <c r="CGB25" s="877"/>
      <c r="CGC25" s="877"/>
      <c r="CGD25" s="877"/>
      <c r="CGE25" s="877"/>
      <c r="CGF25" s="877"/>
      <c r="CGG25" s="877"/>
      <c r="CGH25" s="877"/>
      <c r="CGI25" s="877"/>
      <c r="CGJ25" s="877"/>
      <c r="CGK25" s="877"/>
      <c r="CGL25" s="877"/>
      <c r="CGM25" s="877"/>
      <c r="CGN25" s="877"/>
      <c r="CGO25" s="877"/>
      <c r="CGP25" s="877"/>
      <c r="CGQ25" s="877"/>
      <c r="CGR25" s="877"/>
      <c r="CGS25" s="877"/>
      <c r="CGT25" s="877"/>
      <c r="CGU25" s="877"/>
      <c r="CGV25" s="877"/>
      <c r="CGW25" s="877"/>
      <c r="CGX25" s="877"/>
      <c r="CGY25" s="877"/>
      <c r="CGZ25" s="877"/>
      <c r="CHA25" s="877"/>
      <c r="CHB25" s="877"/>
      <c r="CHC25" s="877"/>
      <c r="CHD25" s="877"/>
      <c r="CHE25" s="877"/>
      <c r="CHF25" s="877"/>
      <c r="CHG25" s="877"/>
      <c r="CHH25" s="877"/>
      <c r="CHI25" s="877"/>
      <c r="CHJ25" s="877"/>
      <c r="CHK25" s="877"/>
      <c r="CHL25" s="877"/>
      <c r="CHM25" s="877"/>
      <c r="CHN25" s="877"/>
      <c r="CHO25" s="877"/>
      <c r="CHP25" s="877"/>
      <c r="CHQ25" s="877"/>
      <c r="CHR25" s="877"/>
      <c r="CHS25" s="877"/>
      <c r="CHT25" s="877"/>
      <c r="CHU25" s="877"/>
      <c r="CHV25" s="877"/>
      <c r="CHW25" s="877"/>
      <c r="CHX25" s="877"/>
      <c r="CHY25" s="877"/>
      <c r="CHZ25" s="877"/>
      <c r="CIA25" s="877"/>
      <c r="CIB25" s="877"/>
      <c r="CIC25" s="877"/>
      <c r="CID25" s="877"/>
      <c r="CIE25" s="877"/>
      <c r="CIF25" s="877"/>
      <c r="CIG25" s="877"/>
      <c r="CIH25" s="877"/>
      <c r="CII25" s="877"/>
      <c r="CIJ25" s="877"/>
      <c r="CIK25" s="877"/>
      <c r="CIL25" s="877"/>
      <c r="CIM25" s="877"/>
      <c r="CIN25" s="877"/>
      <c r="CIO25" s="877"/>
      <c r="CIP25" s="877"/>
      <c r="CIQ25" s="877"/>
      <c r="CIR25" s="877"/>
      <c r="CIS25" s="877"/>
      <c r="CIT25" s="877"/>
      <c r="CIU25" s="877"/>
      <c r="CIV25" s="877"/>
      <c r="CIW25" s="877"/>
      <c r="CIX25" s="877"/>
      <c r="CIY25" s="877"/>
      <c r="CIZ25" s="877"/>
      <c r="CJA25" s="877"/>
      <c r="CJB25" s="877"/>
      <c r="CJC25" s="877"/>
      <c r="CJD25" s="877"/>
      <c r="CJE25" s="877"/>
      <c r="CJF25" s="877"/>
      <c r="CJG25" s="877"/>
      <c r="CJH25" s="877"/>
      <c r="CJI25" s="877"/>
      <c r="CJJ25" s="877"/>
      <c r="CJK25" s="877"/>
      <c r="CJL25" s="877"/>
      <c r="CJM25" s="877"/>
      <c r="CJN25" s="877"/>
      <c r="CJO25" s="877"/>
      <c r="CJP25" s="877"/>
      <c r="CJQ25" s="877"/>
      <c r="CJR25" s="877"/>
      <c r="CJS25" s="877"/>
      <c r="CJT25" s="877"/>
      <c r="CJU25" s="877"/>
      <c r="CJV25" s="877"/>
      <c r="CJW25" s="877"/>
      <c r="CJX25" s="877"/>
      <c r="CJY25" s="877"/>
      <c r="CJZ25" s="877"/>
      <c r="CKA25" s="877"/>
      <c r="CKB25" s="877"/>
      <c r="CKC25" s="877"/>
      <c r="CKD25" s="877"/>
      <c r="CKE25" s="877"/>
      <c r="CKF25" s="877"/>
      <c r="CKG25" s="877"/>
      <c r="CKH25" s="877"/>
      <c r="CKI25" s="877"/>
      <c r="CKJ25" s="877"/>
      <c r="CKK25" s="877"/>
      <c r="CKL25" s="877"/>
      <c r="CKM25" s="877"/>
      <c r="CKN25" s="877"/>
      <c r="CKO25" s="877"/>
      <c r="CKP25" s="877"/>
      <c r="CKQ25" s="877"/>
      <c r="CKR25" s="877"/>
      <c r="CKS25" s="877"/>
      <c r="CKT25" s="877"/>
      <c r="CKU25" s="877"/>
      <c r="CKV25" s="877"/>
      <c r="CKW25" s="877"/>
      <c r="CKX25" s="877"/>
      <c r="CKY25" s="877"/>
      <c r="CKZ25" s="877"/>
      <c r="CLA25" s="877"/>
      <c r="CLB25" s="877"/>
      <c r="CLC25" s="877"/>
      <c r="CLD25" s="877"/>
      <c r="CLE25" s="877"/>
      <c r="CLF25" s="877"/>
      <c r="CLG25" s="877"/>
      <c r="CLH25" s="877"/>
      <c r="CLI25" s="877"/>
      <c r="CLJ25" s="877"/>
      <c r="CLK25" s="877"/>
      <c r="CLL25" s="877"/>
      <c r="CLM25" s="877"/>
      <c r="CLN25" s="877"/>
      <c r="CLO25" s="877"/>
      <c r="CLP25" s="877"/>
      <c r="CLQ25" s="877"/>
      <c r="CLR25" s="877"/>
      <c r="CLS25" s="877"/>
      <c r="CLT25" s="877"/>
      <c r="CLU25" s="877"/>
      <c r="CLV25" s="877"/>
      <c r="CLW25" s="877"/>
      <c r="CLX25" s="877"/>
      <c r="CLY25" s="877"/>
      <c r="CLZ25" s="877"/>
      <c r="CMA25" s="877"/>
      <c r="CMB25" s="877"/>
      <c r="CMC25" s="877"/>
      <c r="CMD25" s="877"/>
      <c r="CME25" s="877"/>
      <c r="CMF25" s="877"/>
      <c r="CMG25" s="877"/>
      <c r="CMH25" s="877"/>
      <c r="CMI25" s="877"/>
      <c r="CMJ25" s="877"/>
      <c r="CMK25" s="877"/>
      <c r="CML25" s="877"/>
      <c r="CMM25" s="877"/>
      <c r="CMN25" s="877"/>
      <c r="CMO25" s="877"/>
      <c r="CMP25" s="877"/>
      <c r="CMQ25" s="877"/>
      <c r="CMR25" s="877"/>
      <c r="CMS25" s="877"/>
      <c r="CMT25" s="877"/>
      <c r="CMU25" s="877"/>
      <c r="CMV25" s="877"/>
      <c r="CMW25" s="877"/>
      <c r="CMX25" s="877"/>
      <c r="CMY25" s="877"/>
      <c r="CMZ25" s="877"/>
      <c r="CNA25" s="877"/>
      <c r="CNB25" s="877"/>
      <c r="CNC25" s="877"/>
      <c r="CND25" s="877"/>
      <c r="CNE25" s="877"/>
      <c r="CNF25" s="877"/>
      <c r="CNG25" s="877"/>
      <c r="CNH25" s="877"/>
      <c r="CNI25" s="877"/>
      <c r="CNJ25" s="877"/>
      <c r="CNK25" s="877"/>
      <c r="CNL25" s="877"/>
      <c r="CNM25" s="877"/>
      <c r="CNN25" s="877"/>
      <c r="CNO25" s="877"/>
      <c r="CNP25" s="877"/>
      <c r="CNQ25" s="877"/>
      <c r="CNR25" s="877"/>
      <c r="CNS25" s="877"/>
      <c r="CNT25" s="877"/>
      <c r="CNU25" s="877"/>
      <c r="CNV25" s="877"/>
      <c r="CNW25" s="877"/>
      <c r="CNX25" s="877"/>
      <c r="CNY25" s="877"/>
      <c r="CNZ25" s="877"/>
      <c r="COA25" s="877"/>
      <c r="COB25" s="877"/>
      <c r="COC25" s="877"/>
      <c r="COD25" s="877"/>
      <c r="COE25" s="877"/>
      <c r="COF25" s="877"/>
      <c r="COG25" s="877"/>
      <c r="COH25" s="877"/>
      <c r="COI25" s="877"/>
      <c r="COJ25" s="877"/>
      <c r="COK25" s="877"/>
      <c r="COL25" s="877"/>
      <c r="COM25" s="877"/>
      <c r="CON25" s="877"/>
      <c r="COO25" s="877"/>
      <c r="COP25" s="877"/>
      <c r="COQ25" s="877"/>
      <c r="COR25" s="877"/>
      <c r="COS25" s="877"/>
      <c r="COT25" s="877"/>
      <c r="COU25" s="877"/>
      <c r="COV25" s="877"/>
      <c r="COW25" s="877"/>
      <c r="COX25" s="877"/>
      <c r="COY25" s="877"/>
      <c r="COZ25" s="877"/>
      <c r="CPA25" s="877"/>
      <c r="CPB25" s="877"/>
      <c r="CPC25" s="877"/>
      <c r="CPD25" s="877"/>
      <c r="CPE25" s="877"/>
      <c r="CPF25" s="877"/>
      <c r="CPG25" s="877"/>
      <c r="CPH25" s="877"/>
      <c r="CPI25" s="877"/>
      <c r="CPJ25" s="877"/>
      <c r="CPK25" s="877"/>
      <c r="CPL25" s="877"/>
      <c r="CPM25" s="877"/>
      <c r="CPN25" s="877"/>
      <c r="CPO25" s="877"/>
      <c r="CPP25" s="877"/>
      <c r="CPQ25" s="877"/>
      <c r="CPR25" s="877"/>
      <c r="CPS25" s="877"/>
      <c r="CPT25" s="877"/>
      <c r="CPU25" s="877"/>
      <c r="CPV25" s="877"/>
      <c r="CPW25" s="877"/>
      <c r="CPX25" s="877"/>
      <c r="CPY25" s="877"/>
      <c r="CPZ25" s="877"/>
      <c r="CQA25" s="877"/>
      <c r="CQB25" s="877"/>
      <c r="CQC25" s="877"/>
      <c r="CQD25" s="877"/>
      <c r="CQE25" s="877"/>
      <c r="CQF25" s="877"/>
      <c r="CQG25" s="877"/>
      <c r="CQH25" s="877"/>
      <c r="CQI25" s="877"/>
      <c r="CQJ25" s="877"/>
      <c r="CQK25" s="877"/>
      <c r="CQL25" s="877"/>
      <c r="CQM25" s="877"/>
      <c r="CQN25" s="877"/>
      <c r="CQO25" s="877"/>
      <c r="CQP25" s="877"/>
      <c r="CQQ25" s="877"/>
      <c r="CQR25" s="877"/>
      <c r="CQS25" s="877"/>
      <c r="CQT25" s="877"/>
      <c r="CQU25" s="877"/>
      <c r="CQV25" s="877"/>
      <c r="CQW25" s="877"/>
      <c r="CQX25" s="877"/>
      <c r="CQY25" s="877"/>
      <c r="CQZ25" s="877"/>
      <c r="CRA25" s="877"/>
      <c r="CRB25" s="877"/>
      <c r="CRC25" s="877"/>
      <c r="CRD25" s="877"/>
      <c r="CRE25" s="877"/>
      <c r="CRF25" s="877"/>
      <c r="CRG25" s="877"/>
      <c r="CRH25" s="877"/>
      <c r="CRI25" s="877"/>
      <c r="CRJ25" s="877"/>
      <c r="CRK25" s="877"/>
      <c r="CRL25" s="877"/>
      <c r="CRM25" s="877"/>
      <c r="CRN25" s="877"/>
      <c r="CRO25" s="877"/>
      <c r="CRP25" s="877"/>
      <c r="CRQ25" s="877"/>
      <c r="CRR25" s="877"/>
      <c r="CRS25" s="877"/>
      <c r="CRT25" s="877"/>
      <c r="CRU25" s="877"/>
      <c r="CRV25" s="877"/>
      <c r="CRW25" s="877"/>
      <c r="CRX25" s="877"/>
      <c r="CRY25" s="877"/>
      <c r="CRZ25" s="877"/>
      <c r="CSA25" s="877"/>
      <c r="CSB25" s="877"/>
      <c r="CSC25" s="877"/>
      <c r="CSD25" s="877"/>
      <c r="CSE25" s="877"/>
      <c r="CSF25" s="877"/>
      <c r="CSG25" s="877"/>
      <c r="CSH25" s="877"/>
      <c r="CSI25" s="877"/>
      <c r="CSJ25" s="877"/>
      <c r="CSK25" s="877"/>
      <c r="CSL25" s="877"/>
      <c r="CSM25" s="877"/>
      <c r="CSN25" s="877"/>
      <c r="CSO25" s="877"/>
      <c r="CSP25" s="877"/>
      <c r="CSQ25" s="877"/>
      <c r="CSR25" s="877"/>
      <c r="CSS25" s="877"/>
      <c r="CST25" s="877"/>
      <c r="CSU25" s="877"/>
      <c r="CSV25" s="877"/>
      <c r="CSW25" s="877"/>
      <c r="CSX25" s="877"/>
      <c r="CSY25" s="877"/>
      <c r="CSZ25" s="877"/>
      <c r="CTA25" s="877"/>
      <c r="CTB25" s="877"/>
      <c r="CTC25" s="877"/>
      <c r="CTD25" s="877"/>
      <c r="CTE25" s="877"/>
      <c r="CTF25" s="877"/>
      <c r="CTG25" s="877"/>
      <c r="CTH25" s="877"/>
      <c r="CTI25" s="877"/>
      <c r="CTJ25" s="877"/>
      <c r="CTK25" s="877"/>
      <c r="CTL25" s="877"/>
      <c r="CTM25" s="877"/>
      <c r="CTN25" s="877"/>
      <c r="CTO25" s="877"/>
      <c r="CTP25" s="877"/>
      <c r="CTQ25" s="877"/>
      <c r="CTR25" s="877"/>
      <c r="CTS25" s="877"/>
      <c r="CTT25" s="877"/>
      <c r="CTU25" s="877"/>
      <c r="CTV25" s="877"/>
      <c r="CTW25" s="877"/>
      <c r="CTX25" s="877"/>
      <c r="CTY25" s="877"/>
      <c r="CTZ25" s="877"/>
      <c r="CUA25" s="877"/>
      <c r="CUB25" s="877"/>
      <c r="CUC25" s="877"/>
      <c r="CUD25" s="877"/>
      <c r="CUE25" s="877"/>
      <c r="CUF25" s="877"/>
      <c r="CUG25" s="877"/>
      <c r="CUH25" s="877"/>
      <c r="CUI25" s="877"/>
      <c r="CUJ25" s="877"/>
      <c r="CUK25" s="877"/>
      <c r="CUL25" s="877"/>
      <c r="CUM25" s="877"/>
      <c r="CUN25" s="877"/>
      <c r="CUO25" s="877"/>
      <c r="CUP25" s="877"/>
      <c r="CUQ25" s="877"/>
      <c r="CUR25" s="877"/>
      <c r="CUS25" s="877"/>
      <c r="CUT25" s="877"/>
      <c r="CUU25" s="877"/>
      <c r="CUV25" s="877"/>
      <c r="CUW25" s="877"/>
      <c r="CUX25" s="877"/>
      <c r="CUY25" s="877"/>
      <c r="CUZ25" s="877"/>
      <c r="CVA25" s="877"/>
      <c r="CVB25" s="877"/>
      <c r="CVC25" s="877"/>
      <c r="CVD25" s="877"/>
      <c r="CVE25" s="877"/>
      <c r="CVF25" s="877"/>
      <c r="CVG25" s="877"/>
      <c r="CVH25" s="877"/>
      <c r="CVI25" s="877"/>
      <c r="CVJ25" s="877"/>
      <c r="CVK25" s="877"/>
      <c r="CVL25" s="877"/>
      <c r="CVM25" s="877"/>
      <c r="CVN25" s="877"/>
      <c r="CVO25" s="877"/>
      <c r="CVP25" s="877"/>
      <c r="CVQ25" s="877"/>
      <c r="CVR25" s="877"/>
      <c r="CVS25" s="877"/>
      <c r="CVT25" s="877"/>
      <c r="CVU25" s="877"/>
      <c r="CVV25" s="877"/>
      <c r="CVW25" s="877"/>
      <c r="CVX25" s="877"/>
      <c r="CVY25" s="877"/>
      <c r="CVZ25" s="877"/>
      <c r="CWA25" s="877"/>
      <c r="CWB25" s="877"/>
      <c r="CWC25" s="877"/>
      <c r="CWD25" s="877"/>
      <c r="CWE25" s="877"/>
      <c r="CWF25" s="877"/>
      <c r="CWG25" s="877"/>
      <c r="CWH25" s="877"/>
      <c r="CWI25" s="877"/>
      <c r="CWJ25" s="877"/>
      <c r="CWK25" s="877"/>
      <c r="CWL25" s="877"/>
      <c r="CWM25" s="877"/>
      <c r="CWN25" s="877"/>
      <c r="CWO25" s="877"/>
      <c r="CWP25" s="877"/>
      <c r="CWQ25" s="877"/>
      <c r="CWR25" s="877"/>
      <c r="CWS25" s="877"/>
      <c r="CWT25" s="877"/>
      <c r="CWU25" s="877"/>
      <c r="CWV25" s="877"/>
      <c r="CWW25" s="877"/>
      <c r="CWX25" s="877"/>
      <c r="CWY25" s="877"/>
      <c r="CWZ25" s="877"/>
      <c r="CXA25" s="877"/>
      <c r="CXB25" s="877"/>
      <c r="CXC25" s="877"/>
      <c r="CXD25" s="877"/>
      <c r="CXE25" s="877"/>
      <c r="CXF25" s="877"/>
      <c r="CXG25" s="877"/>
      <c r="CXH25" s="877"/>
      <c r="CXI25" s="877"/>
      <c r="CXJ25" s="877"/>
      <c r="CXK25" s="877"/>
      <c r="CXL25" s="877"/>
      <c r="CXM25" s="877"/>
      <c r="CXN25" s="877"/>
      <c r="CXO25" s="877"/>
      <c r="CXP25" s="877"/>
      <c r="CXQ25" s="877"/>
      <c r="CXR25" s="877"/>
      <c r="CXS25" s="877"/>
      <c r="CXT25" s="877"/>
      <c r="CXU25" s="877"/>
      <c r="CXV25" s="877"/>
      <c r="CXW25" s="877"/>
      <c r="CXX25" s="877"/>
      <c r="CXY25" s="877"/>
      <c r="CXZ25" s="877"/>
      <c r="CYA25" s="877"/>
      <c r="CYB25" s="877"/>
      <c r="CYC25" s="877"/>
      <c r="CYD25" s="877"/>
      <c r="CYE25" s="877"/>
      <c r="CYF25" s="877"/>
      <c r="CYG25" s="877"/>
      <c r="CYH25" s="877"/>
      <c r="CYI25" s="877"/>
      <c r="CYJ25" s="877"/>
      <c r="CYK25" s="877"/>
      <c r="CYL25" s="877"/>
      <c r="CYM25" s="877"/>
      <c r="CYN25" s="877"/>
      <c r="CYO25" s="877"/>
      <c r="CYP25" s="877"/>
      <c r="CYQ25" s="877"/>
      <c r="CYR25" s="877"/>
      <c r="CYS25" s="877"/>
      <c r="CYT25" s="877"/>
      <c r="CYU25" s="877"/>
      <c r="CYV25" s="877"/>
      <c r="CYW25" s="877"/>
      <c r="CYX25" s="877"/>
      <c r="CYY25" s="877"/>
      <c r="CYZ25" s="877"/>
      <c r="CZA25" s="877"/>
      <c r="CZB25" s="877"/>
      <c r="CZC25" s="877"/>
      <c r="CZD25" s="877"/>
      <c r="CZE25" s="877"/>
      <c r="CZF25" s="877"/>
      <c r="CZG25" s="877"/>
      <c r="CZH25" s="877"/>
      <c r="CZI25" s="877"/>
      <c r="CZJ25" s="877"/>
      <c r="CZK25" s="877"/>
      <c r="CZL25" s="877"/>
      <c r="CZM25" s="877"/>
      <c r="CZN25" s="877"/>
      <c r="CZO25" s="877"/>
      <c r="CZP25" s="877"/>
      <c r="CZQ25" s="877"/>
      <c r="CZR25" s="877"/>
      <c r="CZS25" s="877"/>
      <c r="CZT25" s="877"/>
      <c r="CZU25" s="877"/>
      <c r="CZV25" s="877"/>
      <c r="CZW25" s="877"/>
      <c r="CZX25" s="877"/>
      <c r="CZY25" s="877"/>
      <c r="CZZ25" s="877"/>
      <c r="DAA25" s="877"/>
      <c r="DAB25" s="877"/>
      <c r="DAC25" s="877"/>
      <c r="DAD25" s="877"/>
      <c r="DAE25" s="877"/>
      <c r="DAF25" s="877"/>
      <c r="DAG25" s="877"/>
      <c r="DAH25" s="877"/>
      <c r="DAI25" s="877"/>
      <c r="DAJ25" s="877"/>
      <c r="DAK25" s="877"/>
      <c r="DAL25" s="877"/>
      <c r="DAM25" s="877"/>
      <c r="DAN25" s="877"/>
      <c r="DAO25" s="877"/>
      <c r="DAP25" s="877"/>
      <c r="DAQ25" s="877"/>
      <c r="DAR25" s="877"/>
      <c r="DAS25" s="877"/>
      <c r="DAT25" s="877"/>
      <c r="DAU25" s="877"/>
      <c r="DAV25" s="877"/>
      <c r="DAW25" s="877"/>
      <c r="DAX25" s="877"/>
      <c r="DAY25" s="877"/>
      <c r="DAZ25" s="877"/>
      <c r="DBA25" s="877"/>
      <c r="DBB25" s="877"/>
      <c r="DBC25" s="877"/>
      <c r="DBD25" s="877"/>
      <c r="DBE25" s="877"/>
      <c r="DBF25" s="877"/>
      <c r="DBG25" s="877"/>
      <c r="DBH25" s="877"/>
      <c r="DBI25" s="877"/>
      <c r="DBJ25" s="877"/>
      <c r="DBK25" s="877"/>
      <c r="DBL25" s="877"/>
      <c r="DBM25" s="877"/>
      <c r="DBN25" s="877"/>
      <c r="DBO25" s="877"/>
      <c r="DBP25" s="877"/>
      <c r="DBQ25" s="877"/>
      <c r="DBR25" s="877"/>
      <c r="DBS25" s="877"/>
      <c r="DBT25" s="877"/>
      <c r="DBU25" s="877"/>
      <c r="DBV25" s="877"/>
      <c r="DBW25" s="877"/>
      <c r="DBX25" s="877"/>
      <c r="DBY25" s="877"/>
      <c r="DBZ25" s="877"/>
      <c r="DCA25" s="877"/>
      <c r="DCB25" s="877"/>
      <c r="DCC25" s="877"/>
      <c r="DCD25" s="877"/>
      <c r="DCE25" s="877"/>
      <c r="DCF25" s="877"/>
      <c r="DCG25" s="877"/>
      <c r="DCH25" s="877"/>
      <c r="DCI25" s="877"/>
      <c r="DCJ25" s="877"/>
      <c r="DCK25" s="877"/>
      <c r="DCL25" s="877"/>
      <c r="DCM25" s="877"/>
      <c r="DCN25" s="877"/>
      <c r="DCO25" s="877"/>
      <c r="DCP25" s="877"/>
      <c r="DCQ25" s="877"/>
      <c r="DCR25" s="877"/>
      <c r="DCS25" s="877"/>
      <c r="DCT25" s="877"/>
      <c r="DCU25" s="877"/>
      <c r="DCV25" s="877"/>
      <c r="DCW25" s="877"/>
      <c r="DCX25" s="877"/>
      <c r="DCY25" s="877"/>
      <c r="DCZ25" s="877"/>
      <c r="DDA25" s="877"/>
      <c r="DDB25" s="877"/>
      <c r="DDC25" s="877"/>
      <c r="DDD25" s="877"/>
      <c r="DDE25" s="877"/>
      <c r="DDF25" s="877"/>
      <c r="DDG25" s="877"/>
      <c r="DDH25" s="877"/>
      <c r="DDI25" s="877"/>
      <c r="DDJ25" s="877"/>
      <c r="DDK25" s="877"/>
      <c r="DDL25" s="877"/>
      <c r="DDM25" s="877"/>
      <c r="DDN25" s="877"/>
      <c r="DDO25" s="877"/>
      <c r="DDP25" s="877"/>
      <c r="DDQ25" s="877"/>
      <c r="DDR25" s="877"/>
      <c r="DDS25" s="877"/>
      <c r="DDT25" s="877"/>
      <c r="DDU25" s="877"/>
      <c r="DDV25" s="877"/>
      <c r="DDW25" s="877"/>
      <c r="DDX25" s="877"/>
      <c r="DDY25" s="877"/>
      <c r="DDZ25" s="877"/>
      <c r="DEA25" s="877"/>
      <c r="DEB25" s="877"/>
      <c r="DEC25" s="877"/>
      <c r="DED25" s="877"/>
      <c r="DEE25" s="877"/>
      <c r="DEF25" s="877"/>
      <c r="DEG25" s="877"/>
      <c r="DEH25" s="877"/>
      <c r="DEI25" s="877"/>
      <c r="DEJ25" s="877"/>
      <c r="DEK25" s="877"/>
      <c r="DEL25" s="877"/>
      <c r="DEM25" s="877"/>
      <c r="DEN25" s="877"/>
      <c r="DEO25" s="877"/>
      <c r="DEP25" s="877"/>
      <c r="DEQ25" s="877"/>
      <c r="DER25" s="877"/>
      <c r="DES25" s="877"/>
      <c r="DET25" s="877"/>
      <c r="DEU25" s="877"/>
      <c r="DEV25" s="877"/>
      <c r="DEW25" s="877"/>
      <c r="DEX25" s="877"/>
      <c r="DEY25" s="877"/>
      <c r="DEZ25" s="877"/>
      <c r="DFA25" s="877"/>
      <c r="DFB25" s="877"/>
      <c r="DFC25" s="877"/>
      <c r="DFD25" s="877"/>
      <c r="DFE25" s="877"/>
      <c r="DFF25" s="877"/>
      <c r="DFG25" s="877"/>
      <c r="DFH25" s="877"/>
      <c r="DFI25" s="877"/>
      <c r="DFJ25" s="877"/>
      <c r="DFK25" s="877"/>
      <c r="DFL25" s="877"/>
      <c r="DFM25" s="877"/>
      <c r="DFN25" s="877"/>
      <c r="DFO25" s="877"/>
      <c r="DFP25" s="877"/>
      <c r="DFQ25" s="877"/>
      <c r="DFR25" s="877"/>
      <c r="DFS25" s="877"/>
      <c r="DFT25" s="877"/>
      <c r="DFU25" s="877"/>
      <c r="DFV25" s="877"/>
      <c r="DFW25" s="877"/>
      <c r="DFX25" s="877"/>
      <c r="DFY25" s="877"/>
      <c r="DFZ25" s="877"/>
      <c r="DGA25" s="877"/>
      <c r="DGB25" s="877"/>
      <c r="DGC25" s="877"/>
      <c r="DGD25" s="877"/>
      <c r="DGE25" s="877"/>
      <c r="DGF25" s="877"/>
      <c r="DGG25" s="877"/>
      <c r="DGH25" s="877"/>
      <c r="DGI25" s="877"/>
      <c r="DGJ25" s="877"/>
      <c r="DGK25" s="877"/>
      <c r="DGL25" s="877"/>
      <c r="DGM25" s="877"/>
      <c r="DGN25" s="877"/>
      <c r="DGO25" s="877"/>
      <c r="DGP25" s="877"/>
      <c r="DGQ25" s="877"/>
      <c r="DGR25" s="877"/>
      <c r="DGS25" s="877"/>
      <c r="DGT25" s="877"/>
      <c r="DGU25" s="877"/>
      <c r="DGV25" s="877"/>
      <c r="DGW25" s="877"/>
      <c r="DGX25" s="877"/>
      <c r="DGY25" s="877"/>
      <c r="DGZ25" s="877"/>
      <c r="DHA25" s="877"/>
      <c r="DHB25" s="877"/>
      <c r="DHC25" s="877"/>
      <c r="DHD25" s="877"/>
      <c r="DHE25" s="877"/>
      <c r="DHF25" s="877"/>
      <c r="DHG25" s="877"/>
      <c r="DHH25" s="877"/>
      <c r="DHI25" s="877"/>
      <c r="DHJ25" s="877"/>
      <c r="DHK25" s="877"/>
      <c r="DHL25" s="877"/>
      <c r="DHM25" s="877"/>
      <c r="DHN25" s="877"/>
      <c r="DHO25" s="877"/>
      <c r="DHP25" s="877"/>
      <c r="DHQ25" s="877"/>
      <c r="DHR25" s="877"/>
      <c r="DHS25" s="877"/>
      <c r="DHT25" s="877"/>
      <c r="DHU25" s="877"/>
      <c r="DHV25" s="877"/>
      <c r="DHW25" s="877"/>
      <c r="DHX25" s="877"/>
      <c r="DHY25" s="877"/>
      <c r="DHZ25" s="877"/>
      <c r="DIA25" s="877"/>
      <c r="DIB25" s="877"/>
      <c r="DIC25" s="877"/>
      <c r="DID25" s="877"/>
      <c r="DIE25" s="877"/>
      <c r="DIF25" s="877"/>
      <c r="DIG25" s="877"/>
      <c r="DIH25" s="877"/>
      <c r="DII25" s="877"/>
      <c r="DIJ25" s="877"/>
      <c r="DIK25" s="877"/>
      <c r="DIL25" s="877"/>
      <c r="DIM25" s="877"/>
      <c r="DIN25" s="877"/>
      <c r="DIO25" s="877"/>
      <c r="DIP25" s="877"/>
      <c r="DIQ25" s="877"/>
      <c r="DIR25" s="877"/>
      <c r="DIS25" s="877"/>
      <c r="DIT25" s="877"/>
      <c r="DIU25" s="877"/>
      <c r="DIV25" s="877"/>
      <c r="DIW25" s="877"/>
      <c r="DIX25" s="877"/>
      <c r="DIY25" s="877"/>
      <c r="DIZ25" s="877"/>
      <c r="DJA25" s="877"/>
      <c r="DJB25" s="877"/>
      <c r="DJC25" s="877"/>
      <c r="DJD25" s="877"/>
      <c r="DJE25" s="877"/>
      <c r="DJF25" s="877"/>
      <c r="DJG25" s="877"/>
      <c r="DJH25" s="877"/>
      <c r="DJI25" s="877"/>
      <c r="DJJ25" s="877"/>
      <c r="DJK25" s="877"/>
      <c r="DJL25" s="877"/>
      <c r="DJM25" s="877"/>
      <c r="DJN25" s="877"/>
      <c r="DJO25" s="877"/>
      <c r="DJP25" s="877"/>
      <c r="DJQ25" s="877"/>
      <c r="DJR25" s="877"/>
      <c r="DJS25" s="877"/>
      <c r="DJT25" s="877"/>
      <c r="DJU25" s="877"/>
      <c r="DJV25" s="877"/>
      <c r="DJW25" s="877"/>
      <c r="DJX25" s="877"/>
      <c r="DJY25" s="877"/>
      <c r="DJZ25" s="877"/>
      <c r="DKA25" s="877"/>
      <c r="DKB25" s="877"/>
      <c r="DKC25" s="877"/>
      <c r="DKD25" s="877"/>
      <c r="DKE25" s="877"/>
      <c r="DKF25" s="877"/>
      <c r="DKG25" s="877"/>
      <c r="DKH25" s="877"/>
      <c r="DKI25" s="877"/>
      <c r="DKJ25" s="877"/>
      <c r="DKK25" s="877"/>
      <c r="DKL25" s="877"/>
      <c r="DKM25" s="877"/>
      <c r="DKN25" s="877"/>
      <c r="DKO25" s="877"/>
      <c r="DKP25" s="877"/>
      <c r="DKQ25" s="877"/>
      <c r="DKR25" s="877"/>
      <c r="DKS25" s="877"/>
      <c r="DKT25" s="877"/>
      <c r="DKU25" s="877"/>
      <c r="DKV25" s="877"/>
      <c r="DKW25" s="877"/>
      <c r="DKX25" s="877"/>
      <c r="DKY25" s="877"/>
      <c r="DKZ25" s="877"/>
      <c r="DLA25" s="877"/>
      <c r="DLB25" s="877"/>
      <c r="DLC25" s="877"/>
      <c r="DLD25" s="877"/>
      <c r="DLE25" s="877"/>
      <c r="DLF25" s="877"/>
      <c r="DLG25" s="877"/>
      <c r="DLH25" s="877"/>
      <c r="DLI25" s="877"/>
      <c r="DLJ25" s="877"/>
      <c r="DLK25" s="877"/>
      <c r="DLL25" s="877"/>
      <c r="DLM25" s="877"/>
      <c r="DLN25" s="877"/>
      <c r="DLO25" s="877"/>
      <c r="DLP25" s="877"/>
      <c r="DLQ25" s="877"/>
      <c r="DLR25" s="877"/>
      <c r="DLS25" s="877"/>
      <c r="DLT25" s="877"/>
      <c r="DLU25" s="877"/>
      <c r="DLV25" s="877"/>
      <c r="DLW25" s="877"/>
      <c r="DLX25" s="877"/>
      <c r="DLY25" s="877"/>
      <c r="DLZ25" s="877"/>
      <c r="DMA25" s="877"/>
      <c r="DMB25" s="877"/>
      <c r="DMC25" s="877"/>
      <c r="DMD25" s="877"/>
      <c r="DME25" s="877"/>
      <c r="DMF25" s="877"/>
      <c r="DMG25" s="877"/>
      <c r="DMH25" s="877"/>
      <c r="DMI25" s="877"/>
      <c r="DMJ25" s="877"/>
      <c r="DMK25" s="877"/>
      <c r="DML25" s="877"/>
      <c r="DMM25" s="877"/>
      <c r="DMN25" s="877"/>
      <c r="DMO25" s="877"/>
      <c r="DMP25" s="877"/>
      <c r="DMQ25" s="877"/>
      <c r="DMR25" s="877"/>
      <c r="DMS25" s="877"/>
      <c r="DMT25" s="877"/>
      <c r="DMU25" s="877"/>
      <c r="DMV25" s="877"/>
      <c r="DMW25" s="877"/>
      <c r="DMX25" s="877"/>
      <c r="DMY25" s="877"/>
      <c r="DMZ25" s="877"/>
      <c r="DNA25" s="877"/>
      <c r="DNB25" s="877"/>
      <c r="DNC25" s="877"/>
      <c r="DND25" s="877"/>
      <c r="DNE25" s="877"/>
      <c r="DNF25" s="877"/>
      <c r="DNG25" s="877"/>
      <c r="DNH25" s="877"/>
      <c r="DNI25" s="877"/>
      <c r="DNJ25" s="877"/>
      <c r="DNK25" s="877"/>
      <c r="DNL25" s="877"/>
      <c r="DNM25" s="877"/>
      <c r="DNN25" s="877"/>
      <c r="DNO25" s="877"/>
      <c r="DNP25" s="877"/>
      <c r="DNQ25" s="877"/>
      <c r="DNR25" s="877"/>
      <c r="DNS25" s="877"/>
      <c r="DNT25" s="877"/>
      <c r="DNU25" s="877"/>
      <c r="DNV25" s="877"/>
      <c r="DNW25" s="877"/>
      <c r="DNX25" s="877"/>
      <c r="DNY25" s="877"/>
      <c r="DNZ25" s="877"/>
      <c r="DOA25" s="877"/>
      <c r="DOB25" s="877"/>
      <c r="DOC25" s="877"/>
      <c r="DOD25" s="877"/>
      <c r="DOE25" s="877"/>
      <c r="DOF25" s="877"/>
      <c r="DOG25" s="877"/>
      <c r="DOH25" s="877"/>
      <c r="DOI25" s="877"/>
      <c r="DOJ25" s="877"/>
      <c r="DOK25" s="877"/>
      <c r="DOL25" s="877"/>
      <c r="DOM25" s="877"/>
      <c r="DON25" s="877"/>
      <c r="DOO25" s="877"/>
      <c r="DOP25" s="877"/>
      <c r="DOQ25" s="877"/>
      <c r="DOR25" s="877"/>
      <c r="DOS25" s="877"/>
      <c r="DOT25" s="877"/>
      <c r="DOU25" s="877"/>
      <c r="DOV25" s="877"/>
      <c r="DOW25" s="877"/>
      <c r="DOX25" s="877"/>
      <c r="DOY25" s="877"/>
      <c r="DOZ25" s="877"/>
      <c r="DPA25" s="877"/>
      <c r="DPB25" s="877"/>
      <c r="DPC25" s="877"/>
      <c r="DPD25" s="877"/>
      <c r="DPE25" s="877"/>
      <c r="DPF25" s="877"/>
      <c r="DPG25" s="877"/>
      <c r="DPH25" s="877"/>
      <c r="DPI25" s="877"/>
      <c r="DPJ25" s="877"/>
      <c r="DPK25" s="877"/>
      <c r="DPL25" s="877"/>
      <c r="DPM25" s="877"/>
      <c r="DPN25" s="877"/>
      <c r="DPO25" s="877"/>
      <c r="DPP25" s="877"/>
      <c r="DPQ25" s="877"/>
      <c r="DPR25" s="877"/>
      <c r="DPS25" s="877"/>
      <c r="DPT25" s="877"/>
      <c r="DPU25" s="877"/>
      <c r="DPV25" s="877"/>
      <c r="DPW25" s="877"/>
      <c r="DPX25" s="877"/>
      <c r="DPY25" s="877"/>
      <c r="DPZ25" s="877"/>
      <c r="DQA25" s="877"/>
      <c r="DQB25" s="877"/>
      <c r="DQC25" s="877"/>
      <c r="DQD25" s="877"/>
      <c r="DQE25" s="877"/>
      <c r="DQF25" s="877"/>
      <c r="DQG25" s="877"/>
      <c r="DQH25" s="877"/>
      <c r="DQI25" s="877"/>
      <c r="DQJ25" s="877"/>
      <c r="DQK25" s="877"/>
      <c r="DQL25" s="877"/>
      <c r="DQM25" s="877"/>
      <c r="DQN25" s="877"/>
      <c r="DQO25" s="877"/>
      <c r="DQP25" s="877"/>
      <c r="DQQ25" s="877"/>
      <c r="DQR25" s="877"/>
      <c r="DQS25" s="877"/>
      <c r="DQT25" s="877"/>
      <c r="DQU25" s="877"/>
      <c r="DQV25" s="877"/>
      <c r="DQW25" s="877"/>
      <c r="DQX25" s="877"/>
      <c r="DQY25" s="877"/>
      <c r="DQZ25" s="877"/>
      <c r="DRA25" s="877"/>
      <c r="DRB25" s="877"/>
      <c r="DRC25" s="877"/>
      <c r="DRD25" s="877"/>
      <c r="DRE25" s="877"/>
      <c r="DRF25" s="877"/>
      <c r="DRG25" s="877"/>
      <c r="DRH25" s="877"/>
      <c r="DRI25" s="877"/>
      <c r="DRJ25" s="877"/>
      <c r="DRK25" s="877"/>
      <c r="DRL25" s="877"/>
      <c r="DRM25" s="877"/>
      <c r="DRN25" s="877"/>
      <c r="DRO25" s="877"/>
      <c r="DRP25" s="877"/>
      <c r="DRQ25" s="877"/>
      <c r="DRR25" s="877"/>
      <c r="DRS25" s="877"/>
      <c r="DRT25" s="877"/>
      <c r="DRU25" s="877"/>
      <c r="DRV25" s="877"/>
      <c r="DRW25" s="877"/>
      <c r="DRX25" s="877"/>
      <c r="DRY25" s="877"/>
      <c r="DRZ25" s="877"/>
      <c r="DSA25" s="877"/>
      <c r="DSB25" s="877"/>
      <c r="DSC25" s="877"/>
      <c r="DSD25" s="877"/>
      <c r="DSE25" s="877"/>
      <c r="DSF25" s="877"/>
      <c r="DSG25" s="877"/>
      <c r="DSH25" s="877"/>
      <c r="DSI25" s="877"/>
      <c r="DSJ25" s="877"/>
      <c r="DSK25" s="877"/>
      <c r="DSL25" s="877"/>
      <c r="DSM25" s="877"/>
      <c r="DSN25" s="877"/>
      <c r="DSO25" s="877"/>
      <c r="DSP25" s="877"/>
      <c r="DSQ25" s="877"/>
      <c r="DSR25" s="877"/>
      <c r="DSS25" s="877"/>
      <c r="DST25" s="877"/>
      <c r="DSU25" s="877"/>
      <c r="DSV25" s="877"/>
      <c r="DSW25" s="877"/>
      <c r="DSX25" s="877"/>
      <c r="DSY25" s="877"/>
      <c r="DSZ25" s="877"/>
      <c r="DTA25" s="877"/>
      <c r="DTB25" s="877"/>
      <c r="DTC25" s="877"/>
      <c r="DTD25" s="877"/>
      <c r="DTE25" s="877"/>
      <c r="DTF25" s="877"/>
      <c r="DTG25" s="877"/>
      <c r="DTH25" s="877"/>
      <c r="DTI25" s="877"/>
      <c r="DTJ25" s="877"/>
      <c r="DTK25" s="877"/>
      <c r="DTL25" s="877"/>
      <c r="DTM25" s="877"/>
      <c r="DTN25" s="877"/>
      <c r="DTO25" s="877"/>
      <c r="DTP25" s="877"/>
      <c r="DTQ25" s="877"/>
      <c r="DTR25" s="877"/>
      <c r="DTS25" s="877"/>
      <c r="DTT25" s="877"/>
      <c r="DTU25" s="877"/>
      <c r="DTV25" s="877"/>
      <c r="DTW25" s="877"/>
      <c r="DTX25" s="877"/>
      <c r="DTY25" s="877"/>
      <c r="DTZ25" s="877"/>
      <c r="DUA25" s="877"/>
      <c r="DUB25" s="877"/>
      <c r="DUC25" s="877"/>
      <c r="DUD25" s="877"/>
      <c r="DUE25" s="877"/>
      <c r="DUF25" s="877"/>
      <c r="DUG25" s="877"/>
      <c r="DUH25" s="877"/>
      <c r="DUI25" s="877"/>
      <c r="DUJ25" s="877"/>
      <c r="DUK25" s="877"/>
      <c r="DUL25" s="877"/>
      <c r="DUM25" s="877"/>
      <c r="DUN25" s="877"/>
      <c r="DUO25" s="877"/>
      <c r="DUP25" s="877"/>
      <c r="DUQ25" s="877"/>
      <c r="DUR25" s="877"/>
      <c r="DUS25" s="877"/>
      <c r="DUT25" s="877"/>
      <c r="DUU25" s="877"/>
      <c r="DUV25" s="877"/>
      <c r="DUW25" s="877"/>
      <c r="DUX25" s="877"/>
      <c r="DUY25" s="877"/>
      <c r="DUZ25" s="877"/>
      <c r="DVA25" s="877"/>
      <c r="DVB25" s="877"/>
      <c r="DVC25" s="877"/>
      <c r="DVD25" s="877"/>
      <c r="DVE25" s="877"/>
      <c r="DVF25" s="877"/>
      <c r="DVG25" s="877"/>
      <c r="DVH25" s="877"/>
      <c r="DVI25" s="877"/>
      <c r="DVJ25" s="877"/>
      <c r="DVK25" s="877"/>
      <c r="DVL25" s="877"/>
      <c r="DVM25" s="877"/>
      <c r="DVN25" s="877"/>
      <c r="DVO25" s="877"/>
      <c r="DVP25" s="877"/>
      <c r="DVQ25" s="877"/>
      <c r="DVR25" s="877"/>
      <c r="DVS25" s="877"/>
      <c r="DVT25" s="877"/>
      <c r="DVU25" s="877"/>
      <c r="DVV25" s="877"/>
      <c r="DVW25" s="877"/>
      <c r="DVX25" s="877"/>
      <c r="DVY25" s="877"/>
      <c r="DVZ25" s="877"/>
      <c r="DWA25" s="877"/>
      <c r="DWB25" s="877"/>
      <c r="DWC25" s="877"/>
      <c r="DWD25" s="877"/>
      <c r="DWE25" s="877"/>
      <c r="DWF25" s="877"/>
      <c r="DWG25" s="877"/>
      <c r="DWH25" s="877"/>
      <c r="DWI25" s="877"/>
      <c r="DWJ25" s="877"/>
      <c r="DWK25" s="877"/>
      <c r="DWL25" s="877"/>
      <c r="DWM25" s="877"/>
      <c r="DWN25" s="877"/>
      <c r="DWO25" s="877"/>
      <c r="DWP25" s="877"/>
      <c r="DWQ25" s="877"/>
      <c r="DWR25" s="877"/>
      <c r="DWS25" s="877"/>
      <c r="DWT25" s="877"/>
      <c r="DWU25" s="877"/>
      <c r="DWV25" s="877"/>
      <c r="DWW25" s="877"/>
      <c r="DWX25" s="877"/>
      <c r="DWY25" s="877"/>
      <c r="DWZ25" s="877"/>
      <c r="DXA25" s="877"/>
      <c r="DXB25" s="877"/>
      <c r="DXC25" s="877"/>
      <c r="DXD25" s="877"/>
      <c r="DXE25" s="877"/>
      <c r="DXF25" s="877"/>
      <c r="DXG25" s="877"/>
      <c r="DXH25" s="877"/>
      <c r="DXI25" s="877"/>
      <c r="DXJ25" s="877"/>
      <c r="DXK25" s="877"/>
      <c r="DXL25" s="877"/>
      <c r="DXM25" s="877"/>
      <c r="DXN25" s="877"/>
      <c r="DXO25" s="877"/>
      <c r="DXP25" s="877"/>
      <c r="DXQ25" s="877"/>
      <c r="DXR25" s="877"/>
      <c r="DXS25" s="877"/>
      <c r="DXT25" s="877"/>
      <c r="DXU25" s="877"/>
      <c r="DXV25" s="877"/>
      <c r="DXW25" s="877"/>
      <c r="DXX25" s="877"/>
      <c r="DXY25" s="877"/>
      <c r="DXZ25" s="877"/>
      <c r="DYA25" s="877"/>
      <c r="DYB25" s="877"/>
      <c r="DYC25" s="877"/>
      <c r="DYD25" s="877"/>
      <c r="DYE25" s="877"/>
      <c r="DYF25" s="877"/>
      <c r="DYG25" s="877"/>
      <c r="DYH25" s="877"/>
      <c r="DYI25" s="877"/>
      <c r="DYJ25" s="877"/>
      <c r="DYK25" s="877"/>
      <c r="DYL25" s="877"/>
      <c r="DYM25" s="877"/>
      <c r="DYN25" s="877"/>
      <c r="DYO25" s="877"/>
      <c r="DYP25" s="877"/>
      <c r="DYQ25" s="877"/>
      <c r="DYR25" s="877"/>
      <c r="DYS25" s="877"/>
      <c r="DYT25" s="877"/>
      <c r="DYU25" s="877"/>
      <c r="DYV25" s="877"/>
      <c r="DYW25" s="877"/>
      <c r="DYX25" s="877"/>
      <c r="DYY25" s="877"/>
      <c r="DYZ25" s="877"/>
      <c r="DZA25" s="877"/>
      <c r="DZB25" s="877"/>
      <c r="DZC25" s="877"/>
      <c r="DZD25" s="877"/>
      <c r="DZE25" s="877"/>
      <c r="DZF25" s="877"/>
      <c r="DZG25" s="877"/>
      <c r="DZH25" s="877"/>
      <c r="DZI25" s="877"/>
      <c r="DZJ25" s="877"/>
      <c r="DZK25" s="877"/>
      <c r="DZL25" s="877"/>
      <c r="DZM25" s="877"/>
      <c r="DZN25" s="877"/>
      <c r="DZO25" s="877"/>
      <c r="DZP25" s="877"/>
      <c r="DZQ25" s="877"/>
      <c r="DZR25" s="877"/>
      <c r="DZS25" s="877"/>
      <c r="DZT25" s="877"/>
      <c r="DZU25" s="877"/>
      <c r="DZV25" s="877"/>
      <c r="DZW25" s="877"/>
      <c r="DZX25" s="877"/>
      <c r="DZY25" s="877"/>
      <c r="DZZ25" s="877"/>
      <c r="EAA25" s="877"/>
      <c r="EAB25" s="877"/>
      <c r="EAC25" s="877"/>
      <c r="EAD25" s="877"/>
      <c r="EAE25" s="877"/>
      <c r="EAF25" s="877"/>
      <c r="EAG25" s="877"/>
      <c r="EAH25" s="877"/>
      <c r="EAI25" s="877"/>
      <c r="EAJ25" s="877"/>
      <c r="EAK25" s="877"/>
      <c r="EAL25" s="877"/>
      <c r="EAM25" s="877"/>
      <c r="EAN25" s="877"/>
      <c r="EAO25" s="877"/>
      <c r="EAP25" s="877"/>
      <c r="EAQ25" s="877"/>
      <c r="EAR25" s="877"/>
      <c r="EAS25" s="877"/>
      <c r="EAT25" s="877"/>
      <c r="EAU25" s="877"/>
      <c r="EAV25" s="877"/>
      <c r="EAW25" s="877"/>
      <c r="EAX25" s="877"/>
      <c r="EAY25" s="877"/>
      <c r="EAZ25" s="877"/>
      <c r="EBA25" s="877"/>
      <c r="EBB25" s="877"/>
      <c r="EBC25" s="877"/>
      <c r="EBD25" s="877"/>
      <c r="EBE25" s="877"/>
      <c r="EBF25" s="877"/>
      <c r="EBG25" s="877"/>
      <c r="EBH25" s="877"/>
      <c r="EBI25" s="877"/>
      <c r="EBJ25" s="877"/>
      <c r="EBK25" s="877"/>
      <c r="EBL25" s="877"/>
      <c r="EBM25" s="877"/>
      <c r="EBN25" s="877"/>
      <c r="EBO25" s="877"/>
      <c r="EBP25" s="877"/>
      <c r="EBQ25" s="877"/>
      <c r="EBR25" s="877"/>
      <c r="EBS25" s="877"/>
      <c r="EBT25" s="877"/>
      <c r="EBU25" s="877"/>
      <c r="EBV25" s="877"/>
      <c r="EBW25" s="877"/>
      <c r="EBX25" s="877"/>
      <c r="EBY25" s="877"/>
      <c r="EBZ25" s="877"/>
      <c r="ECA25" s="877"/>
      <c r="ECB25" s="877"/>
      <c r="ECC25" s="877"/>
      <c r="ECD25" s="877"/>
      <c r="ECE25" s="877"/>
      <c r="ECF25" s="877"/>
      <c r="ECG25" s="877"/>
      <c r="ECH25" s="877"/>
      <c r="ECI25" s="877"/>
      <c r="ECJ25" s="877"/>
      <c r="ECK25" s="877"/>
      <c r="ECL25" s="877"/>
      <c r="ECM25" s="877"/>
      <c r="ECN25" s="877"/>
      <c r="ECO25" s="877"/>
      <c r="ECP25" s="877"/>
      <c r="ECQ25" s="877"/>
      <c r="ECR25" s="877"/>
      <c r="ECS25" s="877"/>
      <c r="ECT25" s="877"/>
      <c r="ECU25" s="877"/>
      <c r="ECV25" s="877"/>
      <c r="ECW25" s="877"/>
      <c r="ECX25" s="877"/>
      <c r="ECY25" s="877"/>
      <c r="ECZ25" s="877"/>
      <c r="EDA25" s="877"/>
      <c r="EDB25" s="877"/>
      <c r="EDC25" s="877"/>
      <c r="EDD25" s="877"/>
      <c r="EDE25" s="877"/>
      <c r="EDF25" s="877"/>
      <c r="EDG25" s="877"/>
      <c r="EDH25" s="877"/>
      <c r="EDI25" s="877"/>
      <c r="EDJ25" s="877"/>
      <c r="EDK25" s="877"/>
      <c r="EDL25" s="877"/>
      <c r="EDM25" s="877"/>
      <c r="EDN25" s="877"/>
      <c r="EDO25" s="877"/>
      <c r="EDP25" s="877"/>
      <c r="EDQ25" s="877"/>
      <c r="EDR25" s="877"/>
      <c r="EDS25" s="877"/>
      <c r="EDT25" s="877"/>
      <c r="EDU25" s="877"/>
      <c r="EDV25" s="877"/>
      <c r="EDW25" s="877"/>
      <c r="EDX25" s="877"/>
      <c r="EDY25" s="877"/>
      <c r="EDZ25" s="877"/>
      <c r="EEA25" s="877"/>
      <c r="EEB25" s="877"/>
      <c r="EEC25" s="877"/>
      <c r="EED25" s="877"/>
      <c r="EEE25" s="877"/>
      <c r="EEF25" s="877"/>
      <c r="EEG25" s="877"/>
      <c r="EEH25" s="877"/>
      <c r="EEI25" s="877"/>
      <c r="EEJ25" s="877"/>
      <c r="EEK25" s="877"/>
      <c r="EEL25" s="877"/>
      <c r="EEM25" s="877"/>
      <c r="EEN25" s="877"/>
      <c r="EEO25" s="877"/>
      <c r="EEP25" s="877"/>
      <c r="EEQ25" s="877"/>
      <c r="EER25" s="877"/>
      <c r="EES25" s="877"/>
      <c r="EET25" s="877"/>
      <c r="EEU25" s="877"/>
      <c r="EEV25" s="877"/>
      <c r="EEW25" s="877"/>
      <c r="EEX25" s="877"/>
      <c r="EEY25" s="877"/>
      <c r="EEZ25" s="877"/>
      <c r="EFA25" s="877"/>
      <c r="EFB25" s="877"/>
      <c r="EFC25" s="877"/>
      <c r="EFD25" s="877"/>
      <c r="EFE25" s="877"/>
      <c r="EFF25" s="877"/>
      <c r="EFG25" s="877"/>
      <c r="EFH25" s="877"/>
      <c r="EFI25" s="877"/>
      <c r="EFJ25" s="877"/>
      <c r="EFK25" s="877"/>
      <c r="EFL25" s="877"/>
      <c r="EFM25" s="877"/>
      <c r="EFN25" s="877"/>
      <c r="EFO25" s="877"/>
      <c r="EFP25" s="877"/>
      <c r="EFQ25" s="877"/>
      <c r="EFR25" s="877"/>
      <c r="EFS25" s="877"/>
      <c r="EFT25" s="877"/>
      <c r="EFU25" s="877"/>
      <c r="EFV25" s="877"/>
      <c r="EFW25" s="877"/>
      <c r="EFX25" s="877"/>
      <c r="EFY25" s="877"/>
      <c r="EFZ25" s="877"/>
      <c r="EGA25" s="877"/>
      <c r="EGB25" s="877"/>
      <c r="EGC25" s="877"/>
      <c r="EGD25" s="877"/>
      <c r="EGE25" s="877"/>
      <c r="EGF25" s="877"/>
      <c r="EGG25" s="877"/>
      <c r="EGH25" s="877"/>
      <c r="EGI25" s="877"/>
      <c r="EGJ25" s="877"/>
      <c r="EGK25" s="877"/>
      <c r="EGL25" s="877"/>
      <c r="EGM25" s="877"/>
      <c r="EGN25" s="877"/>
      <c r="EGO25" s="877"/>
      <c r="EGP25" s="877"/>
      <c r="EGQ25" s="877"/>
      <c r="EGR25" s="877"/>
      <c r="EGS25" s="877"/>
      <c r="EGT25" s="877"/>
      <c r="EGU25" s="877"/>
      <c r="EGV25" s="877"/>
      <c r="EGW25" s="877"/>
      <c r="EGX25" s="877"/>
      <c r="EGY25" s="877"/>
      <c r="EGZ25" s="877"/>
      <c r="EHA25" s="877"/>
      <c r="EHB25" s="877"/>
      <c r="EHC25" s="877"/>
      <c r="EHD25" s="877"/>
      <c r="EHE25" s="877"/>
      <c r="EHF25" s="877"/>
      <c r="EHG25" s="877"/>
      <c r="EHH25" s="877"/>
      <c r="EHI25" s="877"/>
      <c r="EHJ25" s="877"/>
      <c r="EHK25" s="877"/>
      <c r="EHL25" s="877"/>
      <c r="EHM25" s="877"/>
      <c r="EHN25" s="877"/>
      <c r="EHO25" s="877"/>
      <c r="EHP25" s="877"/>
      <c r="EHQ25" s="877"/>
      <c r="EHR25" s="877"/>
      <c r="EHS25" s="877"/>
      <c r="EHT25" s="877"/>
      <c r="EHU25" s="877"/>
      <c r="EHV25" s="877"/>
      <c r="EHW25" s="877"/>
      <c r="EHX25" s="877"/>
      <c r="EHY25" s="877"/>
      <c r="EHZ25" s="877"/>
      <c r="EIA25" s="877"/>
      <c r="EIB25" s="877"/>
      <c r="EIC25" s="877"/>
      <c r="EID25" s="877"/>
      <c r="EIE25" s="877"/>
      <c r="EIF25" s="877"/>
      <c r="EIG25" s="877"/>
      <c r="EIH25" s="877"/>
      <c r="EII25" s="877"/>
      <c r="EIJ25" s="877"/>
      <c r="EIK25" s="877"/>
      <c r="EIL25" s="877"/>
      <c r="EIM25" s="877"/>
      <c r="EIN25" s="877"/>
      <c r="EIO25" s="877"/>
      <c r="EIP25" s="877"/>
      <c r="EIQ25" s="877"/>
      <c r="EIR25" s="877"/>
      <c r="EIS25" s="877"/>
      <c r="EIT25" s="877"/>
      <c r="EIU25" s="877"/>
      <c r="EIV25" s="877"/>
      <c r="EIW25" s="877"/>
      <c r="EIX25" s="877"/>
      <c r="EIY25" s="877"/>
      <c r="EIZ25" s="877"/>
      <c r="EJA25" s="877"/>
      <c r="EJB25" s="877"/>
      <c r="EJC25" s="877"/>
      <c r="EJD25" s="877"/>
      <c r="EJE25" s="877"/>
      <c r="EJF25" s="877"/>
      <c r="EJG25" s="877"/>
      <c r="EJH25" s="877"/>
      <c r="EJI25" s="877"/>
      <c r="EJJ25" s="877"/>
      <c r="EJK25" s="877"/>
      <c r="EJL25" s="877"/>
      <c r="EJM25" s="877"/>
      <c r="EJN25" s="877"/>
      <c r="EJO25" s="877"/>
      <c r="EJP25" s="877"/>
      <c r="EJQ25" s="877"/>
      <c r="EJR25" s="877"/>
      <c r="EJS25" s="877"/>
      <c r="EJT25" s="877"/>
      <c r="EJU25" s="877"/>
      <c r="EJV25" s="877"/>
      <c r="EJW25" s="877"/>
      <c r="EJX25" s="877"/>
      <c r="EJY25" s="877"/>
      <c r="EJZ25" s="877"/>
      <c r="EKA25" s="877"/>
      <c r="EKB25" s="877"/>
      <c r="EKC25" s="877"/>
      <c r="EKD25" s="877"/>
      <c r="EKE25" s="877"/>
      <c r="EKF25" s="877"/>
      <c r="EKG25" s="877"/>
      <c r="EKH25" s="877"/>
      <c r="EKI25" s="877"/>
      <c r="EKJ25" s="877"/>
      <c r="EKK25" s="877"/>
      <c r="EKL25" s="877"/>
      <c r="EKM25" s="877"/>
      <c r="EKN25" s="877"/>
      <c r="EKO25" s="877"/>
      <c r="EKP25" s="877"/>
      <c r="EKQ25" s="877"/>
      <c r="EKR25" s="877"/>
      <c r="EKS25" s="877"/>
      <c r="EKT25" s="877"/>
      <c r="EKU25" s="877"/>
      <c r="EKV25" s="877"/>
      <c r="EKW25" s="877"/>
      <c r="EKX25" s="877"/>
      <c r="EKY25" s="877"/>
      <c r="EKZ25" s="877"/>
      <c r="ELA25" s="877"/>
      <c r="ELB25" s="877"/>
      <c r="ELC25" s="877"/>
      <c r="ELD25" s="877"/>
      <c r="ELE25" s="877"/>
      <c r="ELF25" s="877"/>
      <c r="ELG25" s="877"/>
      <c r="ELH25" s="877"/>
      <c r="ELI25" s="877"/>
      <c r="ELJ25" s="877"/>
      <c r="ELK25" s="877"/>
      <c r="ELL25" s="877"/>
      <c r="ELM25" s="877"/>
      <c r="ELN25" s="877"/>
      <c r="ELO25" s="877"/>
      <c r="ELP25" s="877"/>
      <c r="ELQ25" s="877"/>
      <c r="ELR25" s="877"/>
      <c r="ELS25" s="877"/>
      <c r="ELT25" s="877"/>
      <c r="ELU25" s="877"/>
      <c r="ELV25" s="877"/>
      <c r="ELW25" s="877"/>
      <c r="ELX25" s="877"/>
      <c r="ELY25" s="877"/>
      <c r="ELZ25" s="877"/>
      <c r="EMA25" s="877"/>
      <c r="EMB25" s="877"/>
      <c r="EMC25" s="877"/>
      <c r="EMD25" s="877"/>
      <c r="EME25" s="877"/>
      <c r="EMF25" s="877"/>
      <c r="EMG25" s="877"/>
      <c r="EMH25" s="877"/>
      <c r="EMI25" s="877"/>
      <c r="EMJ25" s="877"/>
      <c r="EMK25" s="877"/>
      <c r="EML25" s="877"/>
      <c r="EMM25" s="877"/>
      <c r="EMN25" s="877"/>
      <c r="EMO25" s="877"/>
      <c r="EMP25" s="877"/>
      <c r="EMQ25" s="877"/>
      <c r="EMR25" s="877"/>
      <c r="EMS25" s="877"/>
      <c r="EMT25" s="877"/>
      <c r="EMU25" s="877"/>
      <c r="EMV25" s="877"/>
      <c r="EMW25" s="877"/>
      <c r="EMX25" s="877"/>
      <c r="EMY25" s="877"/>
      <c r="EMZ25" s="877"/>
      <c r="ENA25" s="877"/>
      <c r="ENB25" s="877"/>
      <c r="ENC25" s="877"/>
      <c r="END25" s="877"/>
      <c r="ENE25" s="877"/>
      <c r="ENF25" s="877"/>
      <c r="ENG25" s="877"/>
      <c r="ENH25" s="877"/>
      <c r="ENI25" s="877"/>
      <c r="ENJ25" s="877"/>
      <c r="ENK25" s="877"/>
      <c r="ENL25" s="877"/>
      <c r="ENM25" s="877"/>
      <c r="ENN25" s="877"/>
      <c r="ENO25" s="877"/>
      <c r="ENP25" s="877"/>
      <c r="ENQ25" s="877"/>
      <c r="ENR25" s="877"/>
      <c r="ENS25" s="877"/>
      <c r="ENT25" s="877"/>
      <c r="ENU25" s="877"/>
      <c r="ENV25" s="877"/>
      <c r="ENW25" s="877"/>
      <c r="ENX25" s="877"/>
      <c r="ENY25" s="877"/>
      <c r="ENZ25" s="877"/>
      <c r="EOA25" s="877"/>
      <c r="EOB25" s="877"/>
      <c r="EOC25" s="877"/>
      <c r="EOD25" s="877"/>
      <c r="EOE25" s="877"/>
      <c r="EOF25" s="877"/>
      <c r="EOG25" s="877"/>
      <c r="EOH25" s="877"/>
      <c r="EOI25" s="877"/>
      <c r="EOJ25" s="877"/>
      <c r="EOK25" s="877"/>
      <c r="EOL25" s="877"/>
      <c r="EOM25" s="877"/>
      <c r="EON25" s="877"/>
      <c r="EOO25" s="877"/>
      <c r="EOP25" s="877"/>
      <c r="EOQ25" s="877"/>
      <c r="EOR25" s="877"/>
      <c r="EOS25" s="877"/>
      <c r="EOT25" s="877"/>
      <c r="EOU25" s="877"/>
      <c r="EOV25" s="877"/>
      <c r="EOW25" s="877"/>
      <c r="EOX25" s="877"/>
      <c r="EOY25" s="877"/>
      <c r="EOZ25" s="877"/>
      <c r="EPA25" s="877"/>
      <c r="EPB25" s="877"/>
      <c r="EPC25" s="877"/>
      <c r="EPD25" s="877"/>
      <c r="EPE25" s="877"/>
      <c r="EPF25" s="877"/>
      <c r="EPG25" s="877"/>
      <c r="EPH25" s="877"/>
      <c r="EPI25" s="877"/>
      <c r="EPJ25" s="877"/>
      <c r="EPK25" s="877"/>
      <c r="EPL25" s="877"/>
      <c r="EPM25" s="877"/>
      <c r="EPN25" s="877"/>
      <c r="EPO25" s="877"/>
      <c r="EPP25" s="877"/>
      <c r="EPQ25" s="877"/>
      <c r="EPR25" s="877"/>
      <c r="EPS25" s="877"/>
      <c r="EPT25" s="877"/>
      <c r="EPU25" s="877"/>
      <c r="EPV25" s="877"/>
      <c r="EPW25" s="877"/>
      <c r="EPX25" s="877"/>
      <c r="EPY25" s="877"/>
      <c r="EPZ25" s="877"/>
      <c r="EQA25" s="877"/>
      <c r="EQB25" s="877"/>
      <c r="EQC25" s="877"/>
      <c r="EQD25" s="877"/>
      <c r="EQE25" s="877"/>
      <c r="EQF25" s="877"/>
      <c r="EQG25" s="877"/>
      <c r="EQH25" s="877"/>
      <c r="EQI25" s="877"/>
      <c r="EQJ25" s="877"/>
      <c r="EQK25" s="877"/>
      <c r="EQL25" s="877"/>
      <c r="EQM25" s="877"/>
      <c r="EQN25" s="877"/>
      <c r="EQO25" s="877"/>
      <c r="EQP25" s="877"/>
      <c r="EQQ25" s="877"/>
      <c r="EQR25" s="877"/>
      <c r="EQS25" s="877"/>
      <c r="EQT25" s="877"/>
      <c r="EQU25" s="877"/>
      <c r="EQV25" s="877"/>
      <c r="EQW25" s="877"/>
      <c r="EQX25" s="877"/>
      <c r="EQY25" s="877"/>
      <c r="EQZ25" s="877"/>
      <c r="ERA25" s="877"/>
      <c r="ERB25" s="877"/>
      <c r="ERC25" s="877"/>
      <c r="ERD25" s="877"/>
      <c r="ERE25" s="877"/>
      <c r="ERF25" s="877"/>
      <c r="ERG25" s="877"/>
      <c r="ERH25" s="877"/>
      <c r="ERI25" s="877"/>
      <c r="ERJ25" s="877"/>
      <c r="ERK25" s="877"/>
      <c r="ERL25" s="877"/>
      <c r="ERM25" s="877"/>
      <c r="ERN25" s="877"/>
      <c r="ERO25" s="877"/>
      <c r="ERP25" s="877"/>
      <c r="ERQ25" s="877"/>
      <c r="ERR25" s="877"/>
      <c r="ERS25" s="877"/>
      <c r="ERT25" s="877"/>
      <c r="ERU25" s="877"/>
      <c r="ERV25" s="877"/>
      <c r="ERW25" s="877"/>
      <c r="ERX25" s="877"/>
      <c r="ERY25" s="877"/>
      <c r="ERZ25" s="877"/>
      <c r="ESA25" s="877"/>
      <c r="ESB25" s="877"/>
      <c r="ESC25" s="877"/>
      <c r="ESD25" s="877"/>
      <c r="ESE25" s="877"/>
      <c r="ESF25" s="877"/>
      <c r="ESG25" s="877"/>
      <c r="ESH25" s="877"/>
      <c r="ESI25" s="877"/>
      <c r="ESJ25" s="877"/>
      <c r="ESK25" s="877"/>
      <c r="ESL25" s="877"/>
      <c r="ESM25" s="877"/>
      <c r="ESN25" s="877"/>
      <c r="ESO25" s="877"/>
      <c r="ESP25" s="877"/>
      <c r="ESQ25" s="877"/>
      <c r="ESR25" s="877"/>
      <c r="ESS25" s="877"/>
      <c r="EST25" s="877"/>
      <c r="ESU25" s="877"/>
      <c r="ESV25" s="877"/>
      <c r="ESW25" s="877"/>
      <c r="ESX25" s="877"/>
      <c r="ESY25" s="877"/>
      <c r="ESZ25" s="877"/>
      <c r="ETA25" s="877"/>
      <c r="ETB25" s="877"/>
      <c r="ETC25" s="877"/>
      <c r="ETD25" s="877"/>
      <c r="ETE25" s="877"/>
      <c r="ETF25" s="877"/>
      <c r="ETG25" s="877"/>
      <c r="ETH25" s="877"/>
      <c r="ETI25" s="877"/>
      <c r="ETJ25" s="877"/>
      <c r="ETK25" s="877"/>
      <c r="ETL25" s="877"/>
      <c r="ETM25" s="877"/>
      <c r="ETN25" s="877"/>
      <c r="ETO25" s="877"/>
      <c r="ETP25" s="877"/>
      <c r="ETQ25" s="877"/>
      <c r="ETR25" s="877"/>
      <c r="ETS25" s="877"/>
      <c r="ETT25" s="877"/>
      <c r="ETU25" s="877"/>
      <c r="ETV25" s="877"/>
      <c r="ETW25" s="877"/>
      <c r="ETX25" s="877"/>
      <c r="ETY25" s="877"/>
      <c r="ETZ25" s="877"/>
      <c r="EUA25" s="877"/>
      <c r="EUB25" s="877"/>
      <c r="EUC25" s="877"/>
      <c r="EUD25" s="877"/>
      <c r="EUE25" s="877"/>
      <c r="EUF25" s="877"/>
      <c r="EUG25" s="877"/>
      <c r="EUH25" s="877"/>
      <c r="EUI25" s="877"/>
      <c r="EUJ25" s="877"/>
      <c r="EUK25" s="877"/>
      <c r="EUL25" s="877"/>
      <c r="EUM25" s="877"/>
      <c r="EUN25" s="877"/>
      <c r="EUO25" s="877"/>
      <c r="EUP25" s="877"/>
      <c r="EUQ25" s="877"/>
      <c r="EUR25" s="877"/>
      <c r="EUS25" s="877"/>
      <c r="EUT25" s="877"/>
      <c r="EUU25" s="877"/>
      <c r="EUV25" s="877"/>
      <c r="EUW25" s="877"/>
      <c r="EUX25" s="877"/>
      <c r="EUY25" s="877"/>
      <c r="EUZ25" s="877"/>
      <c r="EVA25" s="877"/>
      <c r="EVB25" s="877"/>
      <c r="EVC25" s="877"/>
      <c r="EVD25" s="877"/>
      <c r="EVE25" s="877"/>
      <c r="EVF25" s="877"/>
      <c r="EVG25" s="877"/>
      <c r="EVH25" s="877"/>
      <c r="EVI25" s="877"/>
      <c r="EVJ25" s="877"/>
      <c r="EVK25" s="877"/>
      <c r="EVL25" s="877"/>
      <c r="EVM25" s="877"/>
      <c r="EVN25" s="877"/>
      <c r="EVO25" s="877"/>
      <c r="EVP25" s="877"/>
      <c r="EVQ25" s="877"/>
      <c r="EVR25" s="877"/>
      <c r="EVS25" s="877"/>
      <c r="EVT25" s="877"/>
      <c r="EVU25" s="877"/>
      <c r="EVV25" s="877"/>
      <c r="EVW25" s="877"/>
      <c r="EVX25" s="877"/>
      <c r="EVY25" s="877"/>
      <c r="EVZ25" s="877"/>
      <c r="EWA25" s="877"/>
      <c r="EWB25" s="877"/>
      <c r="EWC25" s="877"/>
      <c r="EWD25" s="877"/>
      <c r="EWE25" s="877"/>
      <c r="EWF25" s="877"/>
      <c r="EWG25" s="877"/>
      <c r="EWH25" s="877"/>
      <c r="EWI25" s="877"/>
      <c r="EWJ25" s="877"/>
      <c r="EWK25" s="877"/>
      <c r="EWL25" s="877"/>
      <c r="EWM25" s="877"/>
      <c r="EWN25" s="877"/>
      <c r="EWO25" s="877"/>
      <c r="EWP25" s="877"/>
      <c r="EWQ25" s="877"/>
      <c r="EWR25" s="877"/>
      <c r="EWS25" s="877"/>
      <c r="EWT25" s="877"/>
      <c r="EWU25" s="877"/>
      <c r="EWV25" s="877"/>
      <c r="EWW25" s="877"/>
      <c r="EWX25" s="877"/>
      <c r="EWY25" s="877"/>
      <c r="EWZ25" s="877"/>
      <c r="EXA25" s="877"/>
      <c r="EXB25" s="877"/>
      <c r="EXC25" s="877"/>
      <c r="EXD25" s="877"/>
      <c r="EXE25" s="877"/>
      <c r="EXF25" s="877"/>
      <c r="EXG25" s="877"/>
      <c r="EXH25" s="877"/>
      <c r="EXI25" s="877"/>
      <c r="EXJ25" s="877"/>
      <c r="EXK25" s="877"/>
      <c r="EXL25" s="877"/>
      <c r="EXM25" s="877"/>
      <c r="EXN25" s="877"/>
      <c r="EXO25" s="877"/>
      <c r="EXP25" s="877"/>
      <c r="EXQ25" s="877"/>
      <c r="EXR25" s="877"/>
      <c r="EXS25" s="877"/>
      <c r="EXT25" s="877"/>
      <c r="EXU25" s="877"/>
      <c r="EXV25" s="877"/>
      <c r="EXW25" s="877"/>
      <c r="EXX25" s="877"/>
      <c r="EXY25" s="877"/>
      <c r="EXZ25" s="877"/>
      <c r="EYA25" s="877"/>
      <c r="EYB25" s="877"/>
      <c r="EYC25" s="877"/>
      <c r="EYD25" s="877"/>
      <c r="EYE25" s="877"/>
      <c r="EYF25" s="877"/>
      <c r="EYG25" s="877"/>
      <c r="EYH25" s="877"/>
      <c r="EYI25" s="877"/>
      <c r="EYJ25" s="877"/>
      <c r="EYK25" s="877"/>
      <c r="EYL25" s="877"/>
      <c r="EYM25" s="877"/>
      <c r="EYN25" s="877"/>
      <c r="EYO25" s="877"/>
      <c r="EYP25" s="877"/>
      <c r="EYQ25" s="877"/>
      <c r="EYR25" s="877"/>
      <c r="EYS25" s="877"/>
      <c r="EYT25" s="877"/>
      <c r="EYU25" s="877"/>
      <c r="EYV25" s="877"/>
      <c r="EYW25" s="877"/>
      <c r="EYX25" s="877"/>
      <c r="EYY25" s="877"/>
      <c r="EYZ25" s="877"/>
      <c r="EZA25" s="877"/>
      <c r="EZB25" s="877"/>
      <c r="EZC25" s="877"/>
      <c r="EZD25" s="877"/>
      <c r="EZE25" s="877"/>
      <c r="EZF25" s="877"/>
      <c r="EZG25" s="877"/>
      <c r="EZH25" s="877"/>
      <c r="EZI25" s="877"/>
      <c r="EZJ25" s="877"/>
      <c r="EZK25" s="877"/>
      <c r="EZL25" s="877"/>
      <c r="EZM25" s="877"/>
      <c r="EZN25" s="877"/>
      <c r="EZO25" s="877"/>
      <c r="EZP25" s="877"/>
      <c r="EZQ25" s="877"/>
      <c r="EZR25" s="877"/>
      <c r="EZS25" s="877"/>
      <c r="EZT25" s="877"/>
      <c r="EZU25" s="877"/>
      <c r="EZV25" s="877"/>
      <c r="EZW25" s="877"/>
      <c r="EZX25" s="877"/>
      <c r="EZY25" s="877"/>
      <c r="EZZ25" s="877"/>
      <c r="FAA25" s="877"/>
      <c r="FAB25" s="877"/>
      <c r="FAC25" s="877"/>
      <c r="FAD25" s="877"/>
      <c r="FAE25" s="877"/>
      <c r="FAF25" s="877"/>
      <c r="FAG25" s="877"/>
      <c r="FAH25" s="877"/>
      <c r="FAI25" s="877"/>
      <c r="FAJ25" s="877"/>
      <c r="FAK25" s="877"/>
      <c r="FAL25" s="877"/>
      <c r="FAM25" s="877"/>
      <c r="FAN25" s="877"/>
      <c r="FAO25" s="877"/>
      <c r="FAP25" s="877"/>
      <c r="FAQ25" s="877"/>
      <c r="FAR25" s="877"/>
      <c r="FAS25" s="877"/>
      <c r="FAT25" s="877"/>
      <c r="FAU25" s="877"/>
      <c r="FAV25" s="877"/>
      <c r="FAW25" s="877"/>
      <c r="FAX25" s="877"/>
      <c r="FAY25" s="877"/>
      <c r="FAZ25" s="877"/>
      <c r="FBA25" s="877"/>
      <c r="FBB25" s="877"/>
      <c r="FBC25" s="877"/>
      <c r="FBD25" s="877"/>
      <c r="FBE25" s="877"/>
      <c r="FBF25" s="877"/>
      <c r="FBG25" s="877"/>
      <c r="FBH25" s="877"/>
      <c r="FBI25" s="877"/>
      <c r="FBJ25" s="877"/>
      <c r="FBK25" s="877"/>
      <c r="FBL25" s="877"/>
      <c r="FBM25" s="877"/>
      <c r="FBN25" s="877"/>
      <c r="FBO25" s="877"/>
      <c r="FBP25" s="877"/>
      <c r="FBQ25" s="877"/>
      <c r="FBR25" s="877"/>
      <c r="FBS25" s="877"/>
      <c r="FBT25" s="877"/>
      <c r="FBU25" s="877"/>
      <c r="FBV25" s="877"/>
      <c r="FBW25" s="877"/>
      <c r="FBX25" s="877"/>
      <c r="FBY25" s="877"/>
      <c r="FBZ25" s="877"/>
      <c r="FCA25" s="877"/>
      <c r="FCB25" s="877"/>
      <c r="FCC25" s="877"/>
      <c r="FCD25" s="877"/>
      <c r="FCE25" s="877"/>
      <c r="FCF25" s="877"/>
      <c r="FCG25" s="877"/>
      <c r="FCH25" s="877"/>
      <c r="FCI25" s="877"/>
      <c r="FCJ25" s="877"/>
      <c r="FCK25" s="877"/>
      <c r="FCL25" s="877"/>
      <c r="FCM25" s="877"/>
      <c r="FCN25" s="877"/>
      <c r="FCO25" s="877"/>
      <c r="FCP25" s="877"/>
      <c r="FCQ25" s="877"/>
      <c r="FCR25" s="877"/>
      <c r="FCS25" s="877"/>
      <c r="FCT25" s="877"/>
      <c r="FCU25" s="877"/>
      <c r="FCV25" s="877"/>
      <c r="FCW25" s="877"/>
      <c r="FCX25" s="877"/>
      <c r="FCY25" s="877"/>
      <c r="FCZ25" s="877"/>
      <c r="FDA25" s="877"/>
      <c r="FDB25" s="877"/>
      <c r="FDC25" s="877"/>
      <c r="FDD25" s="877"/>
      <c r="FDE25" s="877"/>
      <c r="FDF25" s="877"/>
      <c r="FDG25" s="877"/>
      <c r="FDH25" s="877"/>
      <c r="FDI25" s="877"/>
      <c r="FDJ25" s="877"/>
      <c r="FDK25" s="877"/>
      <c r="FDL25" s="877"/>
      <c r="FDM25" s="877"/>
      <c r="FDN25" s="877"/>
      <c r="FDO25" s="877"/>
      <c r="FDP25" s="877"/>
      <c r="FDQ25" s="877"/>
      <c r="FDR25" s="877"/>
      <c r="FDS25" s="877"/>
      <c r="FDT25" s="877"/>
      <c r="FDU25" s="877"/>
      <c r="FDV25" s="877"/>
      <c r="FDW25" s="877"/>
      <c r="FDX25" s="877"/>
      <c r="FDY25" s="877"/>
      <c r="FDZ25" s="877"/>
      <c r="FEA25" s="877"/>
      <c r="FEB25" s="877"/>
      <c r="FEC25" s="877"/>
      <c r="FED25" s="877"/>
      <c r="FEE25" s="877"/>
      <c r="FEF25" s="877"/>
      <c r="FEG25" s="877"/>
      <c r="FEH25" s="877"/>
      <c r="FEI25" s="877"/>
      <c r="FEJ25" s="877"/>
      <c r="FEK25" s="877"/>
      <c r="FEL25" s="877"/>
      <c r="FEM25" s="877"/>
      <c r="FEN25" s="877"/>
      <c r="FEO25" s="877"/>
      <c r="FEP25" s="877"/>
      <c r="FEQ25" s="877"/>
      <c r="FER25" s="877"/>
      <c r="FES25" s="877"/>
      <c r="FET25" s="877"/>
      <c r="FEU25" s="877"/>
      <c r="FEV25" s="877"/>
      <c r="FEW25" s="877"/>
      <c r="FEX25" s="877"/>
      <c r="FEY25" s="877"/>
      <c r="FEZ25" s="877"/>
      <c r="FFA25" s="877"/>
      <c r="FFB25" s="877"/>
      <c r="FFC25" s="877"/>
      <c r="FFD25" s="877"/>
      <c r="FFE25" s="877"/>
      <c r="FFF25" s="877"/>
      <c r="FFG25" s="877"/>
      <c r="FFH25" s="877"/>
      <c r="FFI25" s="877"/>
      <c r="FFJ25" s="877"/>
      <c r="FFK25" s="877"/>
      <c r="FFL25" s="877"/>
      <c r="FFM25" s="877"/>
      <c r="FFN25" s="877"/>
      <c r="FFO25" s="877"/>
      <c r="FFP25" s="877"/>
      <c r="FFQ25" s="877"/>
      <c r="FFR25" s="877"/>
      <c r="FFS25" s="877"/>
      <c r="FFT25" s="877"/>
      <c r="FFU25" s="877"/>
      <c r="FFV25" s="877"/>
      <c r="FFW25" s="877"/>
      <c r="FFX25" s="877"/>
      <c r="FFY25" s="877"/>
      <c r="FFZ25" s="877"/>
      <c r="FGA25" s="877"/>
      <c r="FGB25" s="877"/>
      <c r="FGC25" s="877"/>
      <c r="FGD25" s="877"/>
      <c r="FGE25" s="877"/>
      <c r="FGF25" s="877"/>
      <c r="FGG25" s="877"/>
      <c r="FGH25" s="877"/>
      <c r="FGI25" s="877"/>
      <c r="FGJ25" s="877"/>
      <c r="FGK25" s="877"/>
      <c r="FGL25" s="877"/>
      <c r="FGM25" s="877"/>
      <c r="FGN25" s="877"/>
      <c r="FGO25" s="877"/>
      <c r="FGP25" s="877"/>
      <c r="FGQ25" s="877"/>
      <c r="FGR25" s="877"/>
      <c r="FGS25" s="877"/>
      <c r="FGT25" s="877"/>
      <c r="FGU25" s="877"/>
      <c r="FGV25" s="877"/>
      <c r="FGW25" s="877"/>
      <c r="FGX25" s="877"/>
      <c r="FGY25" s="877"/>
      <c r="FGZ25" s="877"/>
      <c r="FHA25" s="877"/>
      <c r="FHB25" s="877"/>
      <c r="FHC25" s="877"/>
      <c r="FHD25" s="877"/>
      <c r="FHE25" s="877"/>
      <c r="FHF25" s="877"/>
      <c r="FHG25" s="877"/>
      <c r="FHH25" s="877"/>
      <c r="FHI25" s="877"/>
      <c r="FHJ25" s="877"/>
      <c r="FHK25" s="877"/>
      <c r="FHL25" s="877"/>
      <c r="FHM25" s="877"/>
      <c r="FHN25" s="877"/>
      <c r="FHO25" s="877"/>
      <c r="FHP25" s="877"/>
      <c r="FHQ25" s="877"/>
      <c r="FHR25" s="877"/>
      <c r="FHS25" s="877"/>
      <c r="FHT25" s="877"/>
      <c r="FHU25" s="877"/>
      <c r="FHV25" s="877"/>
      <c r="FHW25" s="877"/>
      <c r="FHX25" s="877"/>
      <c r="FHY25" s="877"/>
      <c r="FHZ25" s="877"/>
      <c r="FIA25" s="877"/>
      <c r="FIB25" s="877"/>
      <c r="FIC25" s="877"/>
      <c r="FID25" s="877"/>
      <c r="FIE25" s="877"/>
      <c r="FIF25" s="877"/>
      <c r="FIG25" s="877"/>
      <c r="FIH25" s="877"/>
      <c r="FII25" s="877"/>
      <c r="FIJ25" s="877"/>
      <c r="FIK25" s="877"/>
      <c r="FIL25" s="877"/>
      <c r="FIM25" s="877"/>
      <c r="FIN25" s="877"/>
      <c r="FIO25" s="877"/>
      <c r="FIP25" s="877"/>
      <c r="FIQ25" s="877"/>
      <c r="FIR25" s="877"/>
      <c r="FIS25" s="877"/>
      <c r="FIT25" s="877"/>
      <c r="FIU25" s="877"/>
      <c r="FIV25" s="877"/>
      <c r="FIW25" s="877"/>
      <c r="FIX25" s="877"/>
      <c r="FIY25" s="877"/>
      <c r="FIZ25" s="877"/>
      <c r="FJA25" s="877"/>
      <c r="FJB25" s="877"/>
      <c r="FJC25" s="877"/>
      <c r="FJD25" s="877"/>
      <c r="FJE25" s="877"/>
      <c r="FJF25" s="877"/>
      <c r="FJG25" s="877"/>
      <c r="FJH25" s="877"/>
      <c r="FJI25" s="877"/>
      <c r="FJJ25" s="877"/>
      <c r="FJK25" s="877"/>
      <c r="FJL25" s="877"/>
      <c r="FJM25" s="877"/>
      <c r="FJN25" s="877"/>
      <c r="FJO25" s="877"/>
      <c r="FJP25" s="877"/>
      <c r="FJQ25" s="877"/>
      <c r="FJR25" s="877"/>
      <c r="FJS25" s="877"/>
      <c r="FJT25" s="877"/>
      <c r="FJU25" s="877"/>
      <c r="FJV25" s="877"/>
      <c r="FJW25" s="877"/>
      <c r="FJX25" s="877"/>
      <c r="FJY25" s="877"/>
      <c r="FJZ25" s="877"/>
      <c r="FKA25" s="877"/>
      <c r="FKB25" s="877"/>
      <c r="FKC25" s="877"/>
      <c r="FKD25" s="877"/>
      <c r="FKE25" s="877"/>
      <c r="FKF25" s="877"/>
      <c r="FKG25" s="877"/>
      <c r="FKH25" s="877"/>
      <c r="FKI25" s="877"/>
      <c r="FKJ25" s="877"/>
      <c r="FKK25" s="877"/>
      <c r="FKL25" s="877"/>
      <c r="FKM25" s="877"/>
      <c r="FKN25" s="877"/>
      <c r="FKO25" s="877"/>
      <c r="FKP25" s="877"/>
      <c r="FKQ25" s="877"/>
      <c r="FKR25" s="877"/>
      <c r="FKS25" s="877"/>
      <c r="FKT25" s="877"/>
      <c r="FKU25" s="877"/>
      <c r="FKV25" s="877"/>
      <c r="FKW25" s="877"/>
      <c r="FKX25" s="877"/>
      <c r="FKY25" s="877"/>
      <c r="FKZ25" s="877"/>
      <c r="FLA25" s="877"/>
      <c r="FLB25" s="877"/>
      <c r="FLC25" s="877"/>
      <c r="FLD25" s="877"/>
      <c r="FLE25" s="877"/>
      <c r="FLF25" s="877"/>
      <c r="FLG25" s="877"/>
      <c r="FLH25" s="877"/>
      <c r="FLI25" s="877"/>
      <c r="FLJ25" s="877"/>
      <c r="FLK25" s="877"/>
      <c r="FLL25" s="877"/>
      <c r="FLM25" s="877"/>
      <c r="FLN25" s="877"/>
      <c r="FLO25" s="877"/>
      <c r="FLP25" s="877"/>
      <c r="FLQ25" s="877"/>
      <c r="FLR25" s="877"/>
      <c r="FLS25" s="877"/>
      <c r="FLT25" s="877"/>
      <c r="FLU25" s="877"/>
      <c r="FLV25" s="877"/>
      <c r="FLW25" s="877"/>
      <c r="FLX25" s="877"/>
      <c r="FLY25" s="877"/>
      <c r="FLZ25" s="877"/>
      <c r="FMA25" s="877"/>
      <c r="FMB25" s="877"/>
      <c r="FMC25" s="877"/>
      <c r="FMD25" s="877"/>
      <c r="FME25" s="877"/>
      <c r="FMF25" s="877"/>
      <c r="FMG25" s="877"/>
      <c r="FMH25" s="877"/>
      <c r="FMI25" s="877"/>
      <c r="FMJ25" s="877"/>
      <c r="FMK25" s="877"/>
      <c r="FML25" s="877"/>
      <c r="FMM25" s="877"/>
      <c r="FMN25" s="877"/>
      <c r="FMO25" s="877"/>
      <c r="FMP25" s="877"/>
      <c r="FMQ25" s="877"/>
      <c r="FMR25" s="877"/>
      <c r="FMS25" s="877"/>
      <c r="FMT25" s="877"/>
      <c r="FMU25" s="877"/>
      <c r="FMV25" s="877"/>
      <c r="FMW25" s="877"/>
      <c r="FMX25" s="877"/>
      <c r="FMY25" s="877"/>
      <c r="FMZ25" s="877"/>
      <c r="FNA25" s="877"/>
      <c r="FNB25" s="877"/>
      <c r="FNC25" s="877"/>
      <c r="FND25" s="877"/>
      <c r="FNE25" s="877"/>
      <c r="FNF25" s="877"/>
      <c r="FNG25" s="877"/>
      <c r="FNH25" s="877"/>
      <c r="FNI25" s="877"/>
      <c r="FNJ25" s="877"/>
      <c r="FNK25" s="877"/>
      <c r="FNL25" s="877"/>
      <c r="FNM25" s="877"/>
      <c r="FNN25" s="877"/>
      <c r="FNO25" s="877"/>
      <c r="FNP25" s="877"/>
      <c r="FNQ25" s="877"/>
      <c r="FNR25" s="877"/>
      <c r="FNS25" s="877"/>
      <c r="FNT25" s="877"/>
      <c r="FNU25" s="877"/>
      <c r="FNV25" s="877"/>
      <c r="FNW25" s="877"/>
      <c r="FNX25" s="877"/>
      <c r="FNY25" s="877"/>
      <c r="FNZ25" s="877"/>
      <c r="FOA25" s="877"/>
      <c r="FOB25" s="877"/>
      <c r="FOC25" s="877"/>
      <c r="FOD25" s="877"/>
      <c r="FOE25" s="877"/>
      <c r="FOF25" s="877"/>
      <c r="FOG25" s="877"/>
      <c r="FOH25" s="877"/>
      <c r="FOI25" s="877"/>
      <c r="FOJ25" s="877"/>
      <c r="FOK25" s="877"/>
      <c r="FOL25" s="877"/>
      <c r="FOM25" s="877"/>
      <c r="FON25" s="877"/>
      <c r="FOO25" s="877"/>
      <c r="FOP25" s="877"/>
      <c r="FOQ25" s="877"/>
      <c r="FOR25" s="877"/>
      <c r="FOS25" s="877"/>
      <c r="FOT25" s="877"/>
      <c r="FOU25" s="877"/>
      <c r="FOV25" s="877"/>
      <c r="FOW25" s="877"/>
      <c r="FOX25" s="877"/>
      <c r="FOY25" s="877"/>
      <c r="FOZ25" s="877"/>
      <c r="FPA25" s="877"/>
      <c r="FPB25" s="877"/>
      <c r="FPC25" s="877"/>
      <c r="FPD25" s="877"/>
      <c r="FPE25" s="877"/>
      <c r="FPF25" s="877"/>
      <c r="FPG25" s="877"/>
      <c r="FPH25" s="877"/>
      <c r="FPI25" s="877"/>
      <c r="FPJ25" s="877"/>
      <c r="FPK25" s="877"/>
      <c r="FPL25" s="877"/>
      <c r="FPM25" s="877"/>
      <c r="FPN25" s="877"/>
      <c r="FPO25" s="877"/>
      <c r="FPP25" s="877"/>
      <c r="FPQ25" s="877"/>
      <c r="FPR25" s="877"/>
      <c r="FPS25" s="877"/>
      <c r="FPT25" s="877"/>
      <c r="FPU25" s="877"/>
      <c r="FPV25" s="877"/>
      <c r="FPW25" s="877"/>
      <c r="FPX25" s="877"/>
      <c r="FPY25" s="877"/>
      <c r="FPZ25" s="877"/>
      <c r="FQA25" s="877"/>
      <c r="FQB25" s="877"/>
      <c r="FQC25" s="877"/>
      <c r="FQD25" s="877"/>
      <c r="FQE25" s="877"/>
      <c r="FQF25" s="877"/>
      <c r="FQG25" s="877"/>
      <c r="FQH25" s="877"/>
      <c r="FQI25" s="877"/>
      <c r="FQJ25" s="877"/>
      <c r="FQK25" s="877"/>
      <c r="FQL25" s="877"/>
      <c r="FQM25" s="877"/>
      <c r="FQN25" s="877"/>
      <c r="FQO25" s="877"/>
      <c r="FQP25" s="877"/>
      <c r="FQQ25" s="877"/>
      <c r="FQR25" s="877"/>
      <c r="FQS25" s="877"/>
      <c r="FQT25" s="877"/>
      <c r="FQU25" s="877"/>
      <c r="FQV25" s="877"/>
      <c r="FQW25" s="877"/>
      <c r="FQX25" s="877"/>
      <c r="FQY25" s="877"/>
      <c r="FQZ25" s="877"/>
      <c r="FRA25" s="877"/>
      <c r="FRB25" s="877"/>
      <c r="FRC25" s="877"/>
      <c r="FRD25" s="877"/>
      <c r="FRE25" s="877"/>
      <c r="FRF25" s="877"/>
      <c r="FRG25" s="877"/>
      <c r="FRH25" s="877"/>
      <c r="FRI25" s="877"/>
      <c r="FRJ25" s="877"/>
      <c r="FRK25" s="877"/>
      <c r="FRL25" s="877"/>
      <c r="FRM25" s="877"/>
      <c r="FRN25" s="877"/>
      <c r="FRO25" s="877"/>
      <c r="FRP25" s="877"/>
      <c r="FRQ25" s="877"/>
      <c r="FRR25" s="877"/>
      <c r="FRS25" s="877"/>
      <c r="FRT25" s="877"/>
      <c r="FRU25" s="877"/>
      <c r="FRV25" s="877"/>
      <c r="FRW25" s="877"/>
      <c r="FRX25" s="877"/>
      <c r="FRY25" s="877"/>
      <c r="FRZ25" s="877"/>
      <c r="FSA25" s="877"/>
      <c r="FSB25" s="877"/>
      <c r="FSC25" s="877"/>
      <c r="FSD25" s="877"/>
      <c r="FSE25" s="877"/>
      <c r="FSF25" s="877"/>
      <c r="FSG25" s="877"/>
      <c r="FSH25" s="877"/>
      <c r="FSI25" s="877"/>
      <c r="FSJ25" s="877"/>
      <c r="FSK25" s="877"/>
      <c r="FSL25" s="877"/>
      <c r="FSM25" s="877"/>
      <c r="FSN25" s="877"/>
      <c r="FSO25" s="877"/>
      <c r="FSP25" s="877"/>
      <c r="FSQ25" s="877"/>
      <c r="FSR25" s="877"/>
      <c r="FSS25" s="877"/>
      <c r="FST25" s="877"/>
      <c r="FSU25" s="877"/>
      <c r="FSV25" s="877"/>
      <c r="FSW25" s="877"/>
      <c r="FSX25" s="877"/>
      <c r="FSY25" s="877"/>
      <c r="FSZ25" s="877"/>
      <c r="FTA25" s="877"/>
      <c r="FTB25" s="877"/>
      <c r="FTC25" s="877"/>
      <c r="FTD25" s="877"/>
      <c r="FTE25" s="877"/>
      <c r="FTF25" s="877"/>
      <c r="FTG25" s="877"/>
      <c r="FTH25" s="877"/>
      <c r="FTI25" s="877"/>
      <c r="FTJ25" s="877"/>
      <c r="FTK25" s="877"/>
      <c r="FTL25" s="877"/>
      <c r="FTM25" s="877"/>
      <c r="FTN25" s="877"/>
      <c r="FTO25" s="877"/>
      <c r="FTP25" s="877"/>
      <c r="FTQ25" s="877"/>
      <c r="FTR25" s="877"/>
      <c r="FTS25" s="877"/>
      <c r="FTT25" s="877"/>
      <c r="FTU25" s="877"/>
      <c r="FTV25" s="877"/>
      <c r="FTW25" s="877"/>
      <c r="FTX25" s="877"/>
      <c r="FTY25" s="877"/>
      <c r="FTZ25" s="877"/>
      <c r="FUA25" s="877"/>
      <c r="FUB25" s="877"/>
      <c r="FUC25" s="877"/>
      <c r="FUD25" s="877"/>
      <c r="FUE25" s="877"/>
      <c r="FUF25" s="877"/>
      <c r="FUG25" s="877"/>
      <c r="FUH25" s="877"/>
      <c r="FUI25" s="877"/>
      <c r="FUJ25" s="877"/>
      <c r="FUK25" s="877"/>
      <c r="FUL25" s="877"/>
      <c r="FUM25" s="877"/>
      <c r="FUN25" s="877"/>
      <c r="FUO25" s="877"/>
      <c r="FUP25" s="877"/>
      <c r="FUQ25" s="877"/>
      <c r="FUR25" s="877"/>
      <c r="FUS25" s="877"/>
      <c r="FUT25" s="877"/>
      <c r="FUU25" s="877"/>
      <c r="FUV25" s="877"/>
      <c r="FUW25" s="877"/>
      <c r="FUX25" s="877"/>
      <c r="FUY25" s="877"/>
      <c r="FUZ25" s="877"/>
      <c r="FVA25" s="877"/>
      <c r="FVB25" s="877"/>
      <c r="FVC25" s="877"/>
      <c r="FVD25" s="877"/>
      <c r="FVE25" s="877"/>
      <c r="FVF25" s="877"/>
      <c r="FVG25" s="877"/>
      <c r="FVH25" s="877"/>
      <c r="FVI25" s="877"/>
      <c r="FVJ25" s="877"/>
      <c r="FVK25" s="877"/>
      <c r="FVL25" s="877"/>
      <c r="FVM25" s="877"/>
      <c r="FVN25" s="877"/>
      <c r="FVO25" s="877"/>
      <c r="FVP25" s="877"/>
      <c r="FVQ25" s="877"/>
      <c r="FVR25" s="877"/>
      <c r="FVS25" s="877"/>
      <c r="FVT25" s="877"/>
      <c r="FVU25" s="877"/>
      <c r="FVV25" s="877"/>
      <c r="FVW25" s="877"/>
      <c r="FVX25" s="877"/>
      <c r="FVY25" s="877"/>
      <c r="FVZ25" s="877"/>
      <c r="FWA25" s="877"/>
      <c r="FWB25" s="877"/>
      <c r="FWC25" s="877"/>
      <c r="FWD25" s="877"/>
      <c r="FWE25" s="877"/>
      <c r="FWF25" s="877"/>
      <c r="FWG25" s="877"/>
      <c r="FWH25" s="877"/>
      <c r="FWI25" s="877"/>
      <c r="FWJ25" s="877"/>
      <c r="FWK25" s="877"/>
      <c r="FWL25" s="877"/>
      <c r="FWM25" s="877"/>
      <c r="FWN25" s="877"/>
      <c r="FWO25" s="877"/>
      <c r="FWP25" s="877"/>
      <c r="FWQ25" s="877"/>
      <c r="FWR25" s="877"/>
      <c r="FWS25" s="877"/>
      <c r="FWT25" s="877"/>
      <c r="FWU25" s="877"/>
      <c r="FWV25" s="877"/>
      <c r="FWW25" s="877"/>
      <c r="FWX25" s="877"/>
      <c r="FWY25" s="877"/>
      <c r="FWZ25" s="877"/>
      <c r="FXA25" s="877"/>
      <c r="FXB25" s="877"/>
      <c r="FXC25" s="877"/>
      <c r="FXD25" s="877"/>
      <c r="FXE25" s="877"/>
      <c r="FXF25" s="877"/>
      <c r="FXG25" s="877"/>
      <c r="FXH25" s="877"/>
      <c r="FXI25" s="877"/>
      <c r="FXJ25" s="877"/>
      <c r="FXK25" s="877"/>
      <c r="FXL25" s="877"/>
      <c r="FXM25" s="877"/>
      <c r="FXN25" s="877"/>
      <c r="FXO25" s="877"/>
      <c r="FXP25" s="877"/>
      <c r="FXQ25" s="877"/>
      <c r="FXR25" s="877"/>
      <c r="FXS25" s="877"/>
      <c r="FXT25" s="877"/>
      <c r="FXU25" s="877"/>
      <c r="FXV25" s="877"/>
      <c r="FXW25" s="877"/>
      <c r="FXX25" s="877"/>
      <c r="FXY25" s="877"/>
      <c r="FXZ25" s="877"/>
      <c r="FYA25" s="877"/>
      <c r="FYB25" s="877"/>
      <c r="FYC25" s="877"/>
      <c r="FYD25" s="877"/>
      <c r="FYE25" s="877"/>
      <c r="FYF25" s="877"/>
      <c r="FYG25" s="877"/>
      <c r="FYH25" s="877"/>
      <c r="FYI25" s="877"/>
      <c r="FYJ25" s="877"/>
      <c r="FYK25" s="877"/>
      <c r="FYL25" s="877"/>
      <c r="FYM25" s="877"/>
      <c r="FYN25" s="877"/>
      <c r="FYO25" s="877"/>
      <c r="FYP25" s="877"/>
      <c r="FYQ25" s="877"/>
      <c r="FYR25" s="877"/>
      <c r="FYS25" s="877"/>
      <c r="FYT25" s="877"/>
      <c r="FYU25" s="877"/>
      <c r="FYV25" s="877"/>
      <c r="FYW25" s="877"/>
      <c r="FYX25" s="877"/>
      <c r="FYY25" s="877"/>
      <c r="FYZ25" s="877"/>
      <c r="FZA25" s="877"/>
      <c r="FZB25" s="877"/>
      <c r="FZC25" s="877"/>
      <c r="FZD25" s="877"/>
      <c r="FZE25" s="877"/>
      <c r="FZF25" s="877"/>
      <c r="FZG25" s="877"/>
      <c r="FZH25" s="877"/>
      <c r="FZI25" s="877"/>
      <c r="FZJ25" s="877"/>
      <c r="FZK25" s="877"/>
      <c r="FZL25" s="877"/>
      <c r="FZM25" s="877"/>
      <c r="FZN25" s="877"/>
      <c r="FZO25" s="877"/>
      <c r="FZP25" s="877"/>
      <c r="FZQ25" s="877"/>
      <c r="FZR25" s="877"/>
      <c r="FZS25" s="877"/>
      <c r="FZT25" s="877"/>
      <c r="FZU25" s="877"/>
      <c r="FZV25" s="877"/>
      <c r="FZW25" s="877"/>
      <c r="FZX25" s="877"/>
      <c r="FZY25" s="877"/>
      <c r="FZZ25" s="877"/>
      <c r="GAA25" s="877"/>
      <c r="GAB25" s="877"/>
      <c r="GAC25" s="877"/>
      <c r="GAD25" s="877"/>
      <c r="GAE25" s="877"/>
      <c r="GAF25" s="877"/>
      <c r="GAG25" s="877"/>
      <c r="GAH25" s="877"/>
      <c r="GAI25" s="877"/>
      <c r="GAJ25" s="877"/>
      <c r="GAK25" s="877"/>
      <c r="GAL25" s="877"/>
      <c r="GAM25" s="877"/>
      <c r="GAN25" s="877"/>
      <c r="GAO25" s="877"/>
      <c r="GAP25" s="877"/>
      <c r="GAQ25" s="877"/>
      <c r="GAR25" s="877"/>
      <c r="GAS25" s="877"/>
      <c r="GAT25" s="877"/>
      <c r="GAU25" s="877"/>
      <c r="GAV25" s="877"/>
      <c r="GAW25" s="877"/>
      <c r="GAX25" s="877"/>
      <c r="GAY25" s="877"/>
      <c r="GAZ25" s="877"/>
      <c r="GBA25" s="877"/>
      <c r="GBB25" s="877"/>
      <c r="GBC25" s="877"/>
      <c r="GBD25" s="877"/>
      <c r="GBE25" s="877"/>
      <c r="GBF25" s="877"/>
      <c r="GBG25" s="877"/>
      <c r="GBH25" s="877"/>
      <c r="GBI25" s="877"/>
      <c r="GBJ25" s="877"/>
      <c r="GBK25" s="877"/>
      <c r="GBL25" s="877"/>
      <c r="GBM25" s="877"/>
      <c r="GBN25" s="877"/>
      <c r="GBO25" s="877"/>
      <c r="GBP25" s="877"/>
      <c r="GBQ25" s="877"/>
      <c r="GBR25" s="877"/>
      <c r="GBS25" s="877"/>
      <c r="GBT25" s="877"/>
      <c r="GBU25" s="877"/>
      <c r="GBV25" s="877"/>
      <c r="GBW25" s="877"/>
      <c r="GBX25" s="877"/>
      <c r="GBY25" s="877"/>
      <c r="GBZ25" s="877"/>
      <c r="GCA25" s="877"/>
      <c r="GCB25" s="877"/>
      <c r="GCC25" s="877"/>
      <c r="GCD25" s="877"/>
      <c r="GCE25" s="877"/>
      <c r="GCF25" s="877"/>
      <c r="GCG25" s="877"/>
      <c r="GCH25" s="877"/>
      <c r="GCI25" s="877"/>
      <c r="GCJ25" s="877"/>
      <c r="GCK25" s="877"/>
      <c r="GCL25" s="877"/>
      <c r="GCM25" s="877"/>
      <c r="GCN25" s="877"/>
      <c r="GCO25" s="877"/>
      <c r="GCP25" s="877"/>
      <c r="GCQ25" s="877"/>
      <c r="GCR25" s="877"/>
      <c r="GCS25" s="877"/>
      <c r="GCT25" s="877"/>
      <c r="GCU25" s="877"/>
      <c r="GCV25" s="877"/>
      <c r="GCW25" s="877"/>
      <c r="GCX25" s="877"/>
      <c r="GCY25" s="877"/>
      <c r="GCZ25" s="877"/>
      <c r="GDA25" s="877"/>
      <c r="GDB25" s="877"/>
      <c r="GDC25" s="877"/>
      <c r="GDD25" s="877"/>
      <c r="GDE25" s="877"/>
      <c r="GDF25" s="877"/>
      <c r="GDG25" s="877"/>
      <c r="GDH25" s="877"/>
      <c r="GDI25" s="877"/>
      <c r="GDJ25" s="877"/>
      <c r="GDK25" s="877"/>
      <c r="GDL25" s="877"/>
      <c r="GDM25" s="877"/>
      <c r="GDN25" s="877"/>
      <c r="GDO25" s="877"/>
      <c r="GDP25" s="877"/>
      <c r="GDQ25" s="877"/>
      <c r="GDR25" s="877"/>
      <c r="GDS25" s="877"/>
      <c r="GDT25" s="877"/>
      <c r="GDU25" s="877"/>
      <c r="GDV25" s="877"/>
      <c r="GDW25" s="877"/>
      <c r="GDX25" s="877"/>
      <c r="GDY25" s="877"/>
      <c r="GDZ25" s="877"/>
      <c r="GEA25" s="877"/>
      <c r="GEB25" s="877"/>
      <c r="GEC25" s="877"/>
      <c r="GED25" s="877"/>
      <c r="GEE25" s="877"/>
      <c r="GEF25" s="877"/>
      <c r="GEG25" s="877"/>
      <c r="GEH25" s="877"/>
      <c r="GEI25" s="877"/>
      <c r="GEJ25" s="877"/>
      <c r="GEK25" s="877"/>
      <c r="GEL25" s="877"/>
      <c r="GEM25" s="877"/>
      <c r="GEN25" s="877"/>
      <c r="GEO25" s="877"/>
      <c r="GEP25" s="877"/>
      <c r="GEQ25" s="877"/>
      <c r="GER25" s="877"/>
      <c r="GES25" s="877"/>
      <c r="GET25" s="877"/>
      <c r="GEU25" s="877"/>
      <c r="GEV25" s="877"/>
      <c r="GEW25" s="877"/>
      <c r="GEX25" s="877"/>
      <c r="GEY25" s="877"/>
      <c r="GEZ25" s="877"/>
      <c r="GFA25" s="877"/>
      <c r="GFB25" s="877"/>
      <c r="GFC25" s="877"/>
      <c r="GFD25" s="877"/>
      <c r="GFE25" s="877"/>
      <c r="GFF25" s="877"/>
      <c r="GFG25" s="877"/>
      <c r="GFH25" s="877"/>
      <c r="GFI25" s="877"/>
      <c r="GFJ25" s="877"/>
      <c r="GFK25" s="877"/>
      <c r="GFL25" s="877"/>
      <c r="GFM25" s="877"/>
      <c r="GFN25" s="877"/>
      <c r="GFO25" s="877"/>
      <c r="GFP25" s="877"/>
      <c r="GFQ25" s="877"/>
      <c r="GFR25" s="877"/>
      <c r="GFS25" s="877"/>
      <c r="GFT25" s="877"/>
      <c r="GFU25" s="877"/>
      <c r="GFV25" s="877"/>
      <c r="GFW25" s="877"/>
      <c r="GFX25" s="877"/>
      <c r="GFY25" s="877"/>
      <c r="GFZ25" s="877"/>
      <c r="GGA25" s="877"/>
      <c r="GGB25" s="877"/>
      <c r="GGC25" s="877"/>
      <c r="GGD25" s="877"/>
      <c r="GGE25" s="877"/>
      <c r="GGF25" s="877"/>
      <c r="GGG25" s="877"/>
      <c r="GGH25" s="877"/>
      <c r="GGI25" s="877"/>
      <c r="GGJ25" s="877"/>
      <c r="GGK25" s="877"/>
      <c r="GGL25" s="877"/>
      <c r="GGM25" s="877"/>
      <c r="GGN25" s="877"/>
      <c r="GGO25" s="877"/>
      <c r="GGP25" s="877"/>
      <c r="GGQ25" s="877"/>
      <c r="GGR25" s="877"/>
      <c r="GGS25" s="877"/>
      <c r="GGT25" s="877"/>
      <c r="GGU25" s="877"/>
      <c r="GGV25" s="877"/>
      <c r="GGW25" s="877"/>
      <c r="GGX25" s="877"/>
      <c r="GGY25" s="877"/>
      <c r="GGZ25" s="877"/>
      <c r="GHA25" s="877"/>
      <c r="GHB25" s="877"/>
      <c r="GHC25" s="877"/>
      <c r="GHD25" s="877"/>
      <c r="GHE25" s="877"/>
      <c r="GHF25" s="877"/>
      <c r="GHG25" s="877"/>
      <c r="GHH25" s="877"/>
      <c r="GHI25" s="877"/>
      <c r="GHJ25" s="877"/>
      <c r="GHK25" s="877"/>
      <c r="GHL25" s="877"/>
      <c r="GHM25" s="877"/>
      <c r="GHN25" s="877"/>
      <c r="GHO25" s="877"/>
      <c r="GHP25" s="877"/>
      <c r="GHQ25" s="877"/>
      <c r="GHR25" s="877"/>
      <c r="GHS25" s="877"/>
      <c r="GHT25" s="877"/>
      <c r="GHU25" s="877"/>
      <c r="GHV25" s="877"/>
      <c r="GHW25" s="877"/>
      <c r="GHX25" s="877"/>
      <c r="GHY25" s="877"/>
      <c r="GHZ25" s="877"/>
      <c r="GIA25" s="877"/>
      <c r="GIB25" s="877"/>
      <c r="GIC25" s="877"/>
      <c r="GID25" s="877"/>
      <c r="GIE25" s="877"/>
      <c r="GIF25" s="877"/>
      <c r="GIG25" s="877"/>
      <c r="GIH25" s="877"/>
      <c r="GII25" s="877"/>
      <c r="GIJ25" s="877"/>
      <c r="GIK25" s="877"/>
      <c r="GIL25" s="877"/>
      <c r="GIM25" s="877"/>
      <c r="GIN25" s="877"/>
      <c r="GIO25" s="877"/>
      <c r="GIP25" s="877"/>
      <c r="GIQ25" s="877"/>
      <c r="GIR25" s="877"/>
      <c r="GIS25" s="877"/>
      <c r="GIT25" s="877"/>
      <c r="GIU25" s="877"/>
      <c r="GIV25" s="877"/>
      <c r="GIW25" s="877"/>
      <c r="GIX25" s="877"/>
      <c r="GIY25" s="877"/>
      <c r="GIZ25" s="877"/>
      <c r="GJA25" s="877"/>
      <c r="GJB25" s="877"/>
      <c r="GJC25" s="877"/>
      <c r="GJD25" s="877"/>
      <c r="GJE25" s="877"/>
      <c r="GJF25" s="877"/>
      <c r="GJG25" s="877"/>
      <c r="GJH25" s="877"/>
      <c r="GJI25" s="877"/>
      <c r="GJJ25" s="877"/>
      <c r="GJK25" s="877"/>
      <c r="GJL25" s="877"/>
      <c r="GJM25" s="877"/>
      <c r="GJN25" s="877"/>
      <c r="GJO25" s="877"/>
      <c r="GJP25" s="877"/>
      <c r="GJQ25" s="877"/>
      <c r="GJR25" s="877"/>
      <c r="GJS25" s="877"/>
      <c r="GJT25" s="877"/>
      <c r="GJU25" s="877"/>
      <c r="GJV25" s="877"/>
      <c r="GJW25" s="877"/>
      <c r="GJX25" s="877"/>
      <c r="GJY25" s="877"/>
      <c r="GJZ25" s="877"/>
      <c r="GKA25" s="877"/>
      <c r="GKB25" s="877"/>
      <c r="GKC25" s="877"/>
      <c r="GKD25" s="877"/>
      <c r="GKE25" s="877"/>
      <c r="GKF25" s="877"/>
      <c r="GKG25" s="877"/>
      <c r="GKH25" s="877"/>
      <c r="GKI25" s="877"/>
      <c r="GKJ25" s="877"/>
      <c r="GKK25" s="877"/>
      <c r="GKL25" s="877"/>
      <c r="GKM25" s="877"/>
      <c r="GKN25" s="877"/>
      <c r="GKO25" s="877"/>
      <c r="GKP25" s="877"/>
      <c r="GKQ25" s="877"/>
      <c r="GKR25" s="877"/>
      <c r="GKS25" s="877"/>
      <c r="GKT25" s="877"/>
      <c r="GKU25" s="877"/>
      <c r="GKV25" s="877"/>
      <c r="GKW25" s="877"/>
      <c r="GKX25" s="877"/>
      <c r="GKY25" s="877"/>
      <c r="GKZ25" s="877"/>
      <c r="GLA25" s="877"/>
      <c r="GLB25" s="877"/>
      <c r="GLC25" s="877"/>
      <c r="GLD25" s="877"/>
      <c r="GLE25" s="877"/>
      <c r="GLF25" s="877"/>
      <c r="GLG25" s="877"/>
      <c r="GLH25" s="877"/>
      <c r="GLI25" s="877"/>
      <c r="GLJ25" s="877"/>
      <c r="GLK25" s="877"/>
      <c r="GLL25" s="877"/>
      <c r="GLM25" s="877"/>
      <c r="GLN25" s="877"/>
      <c r="GLO25" s="877"/>
      <c r="GLP25" s="877"/>
      <c r="GLQ25" s="877"/>
      <c r="GLR25" s="877"/>
      <c r="GLS25" s="877"/>
      <c r="GLT25" s="877"/>
      <c r="GLU25" s="877"/>
      <c r="GLV25" s="877"/>
      <c r="GLW25" s="877"/>
      <c r="GLX25" s="877"/>
      <c r="GLY25" s="877"/>
      <c r="GLZ25" s="877"/>
      <c r="GMA25" s="877"/>
      <c r="GMB25" s="877"/>
      <c r="GMC25" s="877"/>
      <c r="GMD25" s="877"/>
      <c r="GME25" s="877"/>
      <c r="GMF25" s="877"/>
      <c r="GMG25" s="877"/>
      <c r="GMH25" s="877"/>
      <c r="GMI25" s="877"/>
      <c r="GMJ25" s="877"/>
      <c r="GMK25" s="877"/>
      <c r="GML25" s="877"/>
      <c r="GMM25" s="877"/>
      <c r="GMN25" s="877"/>
      <c r="GMO25" s="877"/>
      <c r="GMP25" s="877"/>
      <c r="GMQ25" s="877"/>
      <c r="GMR25" s="877"/>
      <c r="GMS25" s="877"/>
      <c r="GMT25" s="877"/>
      <c r="GMU25" s="877"/>
      <c r="GMV25" s="877"/>
      <c r="GMW25" s="877"/>
      <c r="GMX25" s="877"/>
      <c r="GMY25" s="877"/>
      <c r="GMZ25" s="877"/>
      <c r="GNA25" s="877"/>
      <c r="GNB25" s="877"/>
      <c r="GNC25" s="877"/>
      <c r="GND25" s="877"/>
      <c r="GNE25" s="877"/>
      <c r="GNF25" s="877"/>
      <c r="GNG25" s="877"/>
      <c r="GNH25" s="877"/>
      <c r="GNI25" s="877"/>
      <c r="GNJ25" s="877"/>
      <c r="GNK25" s="877"/>
      <c r="GNL25" s="877"/>
      <c r="GNM25" s="877"/>
      <c r="GNN25" s="877"/>
      <c r="GNO25" s="877"/>
      <c r="GNP25" s="877"/>
      <c r="GNQ25" s="877"/>
      <c r="GNR25" s="877"/>
      <c r="GNS25" s="877"/>
      <c r="GNT25" s="877"/>
      <c r="GNU25" s="877"/>
      <c r="GNV25" s="877"/>
      <c r="GNW25" s="877"/>
      <c r="GNX25" s="877"/>
      <c r="GNY25" s="877"/>
      <c r="GNZ25" s="877"/>
      <c r="GOA25" s="877"/>
      <c r="GOB25" s="877"/>
      <c r="GOC25" s="877"/>
      <c r="GOD25" s="877"/>
      <c r="GOE25" s="877"/>
      <c r="GOF25" s="877"/>
      <c r="GOG25" s="877"/>
      <c r="GOH25" s="877"/>
      <c r="GOI25" s="877"/>
      <c r="GOJ25" s="877"/>
      <c r="GOK25" s="877"/>
      <c r="GOL25" s="877"/>
      <c r="GOM25" s="877"/>
      <c r="GON25" s="877"/>
      <c r="GOO25" s="877"/>
      <c r="GOP25" s="877"/>
      <c r="GOQ25" s="877"/>
      <c r="GOR25" s="877"/>
      <c r="GOS25" s="877"/>
      <c r="GOT25" s="877"/>
      <c r="GOU25" s="877"/>
      <c r="GOV25" s="877"/>
      <c r="GOW25" s="877"/>
      <c r="GOX25" s="877"/>
      <c r="GOY25" s="877"/>
      <c r="GOZ25" s="877"/>
      <c r="GPA25" s="877"/>
      <c r="GPB25" s="877"/>
      <c r="GPC25" s="877"/>
      <c r="GPD25" s="877"/>
      <c r="GPE25" s="877"/>
      <c r="GPF25" s="877"/>
      <c r="GPG25" s="877"/>
      <c r="GPH25" s="877"/>
      <c r="GPI25" s="877"/>
      <c r="GPJ25" s="877"/>
      <c r="GPK25" s="877"/>
      <c r="GPL25" s="877"/>
      <c r="GPM25" s="877"/>
      <c r="GPN25" s="877"/>
      <c r="GPO25" s="877"/>
      <c r="GPP25" s="877"/>
      <c r="GPQ25" s="877"/>
      <c r="GPR25" s="877"/>
      <c r="GPS25" s="877"/>
      <c r="GPT25" s="877"/>
      <c r="GPU25" s="877"/>
      <c r="GPV25" s="877"/>
      <c r="GPW25" s="877"/>
      <c r="GPX25" s="877"/>
      <c r="GPY25" s="877"/>
      <c r="GPZ25" s="877"/>
      <c r="GQA25" s="877"/>
      <c r="GQB25" s="877"/>
      <c r="GQC25" s="877"/>
      <c r="GQD25" s="877"/>
      <c r="GQE25" s="877"/>
      <c r="GQF25" s="877"/>
      <c r="GQG25" s="877"/>
      <c r="GQH25" s="877"/>
      <c r="GQI25" s="877"/>
      <c r="GQJ25" s="877"/>
      <c r="GQK25" s="877"/>
      <c r="GQL25" s="877"/>
      <c r="GQM25" s="877"/>
      <c r="GQN25" s="877"/>
      <c r="GQO25" s="877"/>
      <c r="GQP25" s="877"/>
      <c r="GQQ25" s="877"/>
      <c r="GQR25" s="877"/>
      <c r="GQS25" s="877"/>
      <c r="GQT25" s="877"/>
      <c r="GQU25" s="877"/>
      <c r="GQV25" s="877"/>
      <c r="GQW25" s="877"/>
      <c r="GQX25" s="877"/>
      <c r="GQY25" s="877"/>
      <c r="GQZ25" s="877"/>
      <c r="GRA25" s="877"/>
      <c r="GRB25" s="877"/>
      <c r="GRC25" s="877"/>
      <c r="GRD25" s="877"/>
      <c r="GRE25" s="877"/>
      <c r="GRF25" s="877"/>
      <c r="GRG25" s="877"/>
      <c r="GRH25" s="877"/>
      <c r="GRI25" s="877"/>
      <c r="GRJ25" s="877"/>
      <c r="GRK25" s="877"/>
      <c r="GRL25" s="877"/>
      <c r="GRM25" s="877"/>
      <c r="GRN25" s="877"/>
      <c r="GRO25" s="877"/>
      <c r="GRP25" s="877"/>
      <c r="GRQ25" s="877"/>
      <c r="GRR25" s="877"/>
      <c r="GRS25" s="877"/>
      <c r="GRT25" s="877"/>
      <c r="GRU25" s="877"/>
      <c r="GRV25" s="877"/>
      <c r="GRW25" s="877"/>
      <c r="GRX25" s="877"/>
      <c r="GRY25" s="877"/>
      <c r="GRZ25" s="877"/>
      <c r="GSA25" s="877"/>
      <c r="GSB25" s="877"/>
      <c r="GSC25" s="877"/>
      <c r="GSD25" s="877"/>
      <c r="GSE25" s="877"/>
      <c r="GSF25" s="877"/>
      <c r="GSG25" s="877"/>
      <c r="GSH25" s="877"/>
      <c r="GSI25" s="877"/>
      <c r="GSJ25" s="877"/>
      <c r="GSK25" s="877"/>
      <c r="GSL25" s="877"/>
      <c r="GSM25" s="877"/>
      <c r="GSN25" s="877"/>
      <c r="GSO25" s="877"/>
      <c r="GSP25" s="877"/>
      <c r="GSQ25" s="877"/>
      <c r="GSR25" s="877"/>
      <c r="GSS25" s="877"/>
      <c r="GST25" s="877"/>
      <c r="GSU25" s="877"/>
      <c r="GSV25" s="877"/>
      <c r="GSW25" s="877"/>
      <c r="GSX25" s="877"/>
      <c r="GSY25" s="877"/>
      <c r="GSZ25" s="877"/>
      <c r="GTA25" s="877"/>
      <c r="GTB25" s="877"/>
      <c r="GTC25" s="877"/>
      <c r="GTD25" s="877"/>
      <c r="GTE25" s="877"/>
      <c r="GTF25" s="877"/>
      <c r="GTG25" s="877"/>
      <c r="GTH25" s="877"/>
      <c r="GTI25" s="877"/>
      <c r="GTJ25" s="877"/>
      <c r="GTK25" s="877"/>
      <c r="GTL25" s="877"/>
      <c r="GTM25" s="877"/>
      <c r="GTN25" s="877"/>
      <c r="GTO25" s="877"/>
      <c r="GTP25" s="877"/>
      <c r="GTQ25" s="877"/>
      <c r="GTR25" s="877"/>
      <c r="GTS25" s="877"/>
      <c r="GTT25" s="877"/>
      <c r="GTU25" s="877"/>
      <c r="GTV25" s="877"/>
      <c r="GTW25" s="877"/>
      <c r="GTX25" s="877"/>
      <c r="GTY25" s="877"/>
      <c r="GTZ25" s="877"/>
      <c r="GUA25" s="877"/>
      <c r="GUB25" s="877"/>
      <c r="GUC25" s="877"/>
      <c r="GUD25" s="877"/>
      <c r="GUE25" s="877"/>
      <c r="GUF25" s="877"/>
      <c r="GUG25" s="877"/>
      <c r="GUH25" s="877"/>
      <c r="GUI25" s="877"/>
      <c r="GUJ25" s="877"/>
      <c r="GUK25" s="877"/>
      <c r="GUL25" s="877"/>
      <c r="GUM25" s="877"/>
      <c r="GUN25" s="877"/>
      <c r="GUO25" s="877"/>
      <c r="GUP25" s="877"/>
      <c r="GUQ25" s="877"/>
      <c r="GUR25" s="877"/>
      <c r="GUS25" s="877"/>
      <c r="GUT25" s="877"/>
      <c r="GUU25" s="877"/>
      <c r="GUV25" s="877"/>
      <c r="GUW25" s="877"/>
      <c r="GUX25" s="877"/>
      <c r="GUY25" s="877"/>
      <c r="GUZ25" s="877"/>
      <c r="GVA25" s="877"/>
      <c r="GVB25" s="877"/>
      <c r="GVC25" s="877"/>
      <c r="GVD25" s="877"/>
      <c r="GVE25" s="877"/>
      <c r="GVF25" s="877"/>
      <c r="GVG25" s="877"/>
      <c r="GVH25" s="877"/>
      <c r="GVI25" s="877"/>
      <c r="GVJ25" s="877"/>
      <c r="GVK25" s="877"/>
      <c r="GVL25" s="877"/>
      <c r="GVM25" s="877"/>
      <c r="GVN25" s="877"/>
      <c r="GVO25" s="877"/>
      <c r="GVP25" s="877"/>
      <c r="GVQ25" s="877"/>
      <c r="GVR25" s="877"/>
      <c r="GVS25" s="877"/>
      <c r="GVT25" s="877"/>
      <c r="GVU25" s="877"/>
      <c r="GVV25" s="877"/>
      <c r="GVW25" s="877"/>
      <c r="GVX25" s="877"/>
      <c r="GVY25" s="877"/>
      <c r="GVZ25" s="877"/>
      <c r="GWA25" s="877"/>
      <c r="GWB25" s="877"/>
      <c r="GWC25" s="877"/>
      <c r="GWD25" s="877"/>
      <c r="GWE25" s="877"/>
      <c r="GWF25" s="877"/>
      <c r="GWG25" s="877"/>
      <c r="GWH25" s="877"/>
      <c r="GWI25" s="877"/>
      <c r="GWJ25" s="877"/>
      <c r="GWK25" s="877"/>
      <c r="GWL25" s="877"/>
      <c r="GWM25" s="877"/>
      <c r="GWN25" s="877"/>
      <c r="GWO25" s="877"/>
      <c r="GWP25" s="877"/>
      <c r="GWQ25" s="877"/>
      <c r="GWR25" s="877"/>
      <c r="GWS25" s="877"/>
      <c r="GWT25" s="877"/>
      <c r="GWU25" s="877"/>
      <c r="GWV25" s="877"/>
      <c r="GWW25" s="877"/>
      <c r="GWX25" s="877"/>
      <c r="GWY25" s="877"/>
      <c r="GWZ25" s="877"/>
      <c r="GXA25" s="877"/>
      <c r="GXB25" s="877"/>
      <c r="GXC25" s="877"/>
      <c r="GXD25" s="877"/>
      <c r="GXE25" s="877"/>
      <c r="GXF25" s="877"/>
      <c r="GXG25" s="877"/>
      <c r="GXH25" s="877"/>
      <c r="GXI25" s="877"/>
      <c r="GXJ25" s="877"/>
      <c r="GXK25" s="877"/>
      <c r="GXL25" s="877"/>
      <c r="GXM25" s="877"/>
      <c r="GXN25" s="877"/>
      <c r="GXO25" s="877"/>
      <c r="GXP25" s="877"/>
      <c r="GXQ25" s="877"/>
      <c r="GXR25" s="877"/>
      <c r="GXS25" s="877"/>
      <c r="GXT25" s="877"/>
      <c r="GXU25" s="877"/>
      <c r="GXV25" s="877"/>
      <c r="GXW25" s="877"/>
      <c r="GXX25" s="877"/>
      <c r="GXY25" s="877"/>
      <c r="GXZ25" s="877"/>
      <c r="GYA25" s="877"/>
      <c r="GYB25" s="877"/>
      <c r="GYC25" s="877"/>
      <c r="GYD25" s="877"/>
      <c r="GYE25" s="877"/>
      <c r="GYF25" s="877"/>
      <c r="GYG25" s="877"/>
      <c r="GYH25" s="877"/>
      <c r="GYI25" s="877"/>
      <c r="GYJ25" s="877"/>
      <c r="GYK25" s="877"/>
      <c r="GYL25" s="877"/>
      <c r="GYM25" s="877"/>
      <c r="GYN25" s="877"/>
      <c r="GYO25" s="877"/>
      <c r="GYP25" s="877"/>
      <c r="GYQ25" s="877"/>
      <c r="GYR25" s="877"/>
      <c r="GYS25" s="877"/>
      <c r="GYT25" s="877"/>
      <c r="GYU25" s="877"/>
      <c r="GYV25" s="877"/>
      <c r="GYW25" s="877"/>
      <c r="GYX25" s="877"/>
      <c r="GYY25" s="877"/>
      <c r="GYZ25" s="877"/>
      <c r="GZA25" s="877"/>
      <c r="GZB25" s="877"/>
      <c r="GZC25" s="877"/>
      <c r="GZD25" s="877"/>
      <c r="GZE25" s="877"/>
      <c r="GZF25" s="877"/>
      <c r="GZG25" s="877"/>
      <c r="GZH25" s="877"/>
      <c r="GZI25" s="877"/>
      <c r="GZJ25" s="877"/>
      <c r="GZK25" s="877"/>
      <c r="GZL25" s="877"/>
      <c r="GZM25" s="877"/>
      <c r="GZN25" s="877"/>
      <c r="GZO25" s="877"/>
      <c r="GZP25" s="877"/>
      <c r="GZQ25" s="877"/>
      <c r="GZR25" s="877"/>
      <c r="GZS25" s="877"/>
      <c r="GZT25" s="877"/>
      <c r="GZU25" s="877"/>
      <c r="GZV25" s="877"/>
      <c r="GZW25" s="877"/>
      <c r="GZX25" s="877"/>
      <c r="GZY25" s="877"/>
      <c r="GZZ25" s="877"/>
      <c r="HAA25" s="877"/>
      <c r="HAB25" s="877"/>
      <c r="HAC25" s="877"/>
      <c r="HAD25" s="877"/>
      <c r="HAE25" s="877"/>
      <c r="HAF25" s="877"/>
      <c r="HAG25" s="877"/>
      <c r="HAH25" s="877"/>
      <c r="HAI25" s="877"/>
      <c r="HAJ25" s="877"/>
      <c r="HAK25" s="877"/>
      <c r="HAL25" s="877"/>
      <c r="HAM25" s="877"/>
      <c r="HAN25" s="877"/>
      <c r="HAO25" s="877"/>
      <c r="HAP25" s="877"/>
      <c r="HAQ25" s="877"/>
      <c r="HAR25" s="877"/>
      <c r="HAS25" s="877"/>
      <c r="HAT25" s="877"/>
      <c r="HAU25" s="877"/>
      <c r="HAV25" s="877"/>
      <c r="HAW25" s="877"/>
      <c r="HAX25" s="877"/>
      <c r="HAY25" s="877"/>
      <c r="HAZ25" s="877"/>
      <c r="HBA25" s="877"/>
      <c r="HBB25" s="877"/>
      <c r="HBC25" s="877"/>
      <c r="HBD25" s="877"/>
      <c r="HBE25" s="877"/>
      <c r="HBF25" s="877"/>
      <c r="HBG25" s="877"/>
      <c r="HBH25" s="877"/>
      <c r="HBI25" s="877"/>
      <c r="HBJ25" s="877"/>
      <c r="HBK25" s="877"/>
      <c r="HBL25" s="877"/>
      <c r="HBM25" s="877"/>
      <c r="HBN25" s="877"/>
      <c r="HBO25" s="877"/>
      <c r="HBP25" s="877"/>
      <c r="HBQ25" s="877"/>
      <c r="HBR25" s="877"/>
      <c r="HBS25" s="877"/>
      <c r="HBT25" s="877"/>
      <c r="HBU25" s="877"/>
      <c r="HBV25" s="877"/>
      <c r="HBW25" s="877"/>
      <c r="HBX25" s="877"/>
      <c r="HBY25" s="877"/>
      <c r="HBZ25" s="877"/>
      <c r="HCA25" s="877"/>
      <c r="HCB25" s="877"/>
      <c r="HCC25" s="877"/>
      <c r="HCD25" s="877"/>
      <c r="HCE25" s="877"/>
      <c r="HCF25" s="877"/>
      <c r="HCG25" s="877"/>
      <c r="HCH25" s="877"/>
      <c r="HCI25" s="877"/>
      <c r="HCJ25" s="877"/>
      <c r="HCK25" s="877"/>
      <c r="HCL25" s="877"/>
      <c r="HCM25" s="877"/>
      <c r="HCN25" s="877"/>
      <c r="HCO25" s="877"/>
      <c r="HCP25" s="877"/>
      <c r="HCQ25" s="877"/>
      <c r="HCR25" s="877"/>
      <c r="HCS25" s="877"/>
      <c r="HCT25" s="877"/>
      <c r="HCU25" s="877"/>
      <c r="HCV25" s="877"/>
      <c r="HCW25" s="877"/>
      <c r="HCX25" s="877"/>
      <c r="HCY25" s="877"/>
      <c r="HCZ25" s="877"/>
      <c r="HDA25" s="877"/>
      <c r="HDB25" s="877"/>
      <c r="HDC25" s="877"/>
      <c r="HDD25" s="877"/>
      <c r="HDE25" s="877"/>
      <c r="HDF25" s="877"/>
      <c r="HDG25" s="877"/>
      <c r="HDH25" s="877"/>
      <c r="HDI25" s="877"/>
      <c r="HDJ25" s="877"/>
      <c r="HDK25" s="877"/>
      <c r="HDL25" s="877"/>
      <c r="HDM25" s="877"/>
      <c r="HDN25" s="877"/>
      <c r="HDO25" s="877"/>
      <c r="HDP25" s="877"/>
      <c r="HDQ25" s="877"/>
      <c r="HDR25" s="877"/>
      <c r="HDS25" s="877"/>
      <c r="HDT25" s="877"/>
      <c r="HDU25" s="877"/>
      <c r="HDV25" s="877"/>
      <c r="HDW25" s="877"/>
      <c r="HDX25" s="877"/>
      <c r="HDY25" s="877"/>
      <c r="HDZ25" s="877"/>
      <c r="HEA25" s="877"/>
      <c r="HEB25" s="877"/>
      <c r="HEC25" s="877"/>
      <c r="HED25" s="877"/>
      <c r="HEE25" s="877"/>
      <c r="HEF25" s="877"/>
      <c r="HEG25" s="877"/>
      <c r="HEH25" s="877"/>
      <c r="HEI25" s="877"/>
      <c r="HEJ25" s="877"/>
      <c r="HEK25" s="877"/>
      <c r="HEL25" s="877"/>
      <c r="HEM25" s="877"/>
      <c r="HEN25" s="877"/>
      <c r="HEO25" s="877"/>
      <c r="HEP25" s="877"/>
      <c r="HEQ25" s="877"/>
      <c r="HER25" s="877"/>
      <c r="HES25" s="877"/>
      <c r="HET25" s="877"/>
      <c r="HEU25" s="877"/>
      <c r="HEV25" s="877"/>
      <c r="HEW25" s="877"/>
      <c r="HEX25" s="877"/>
      <c r="HEY25" s="877"/>
      <c r="HEZ25" s="877"/>
      <c r="HFA25" s="877"/>
      <c r="HFB25" s="877"/>
      <c r="HFC25" s="877"/>
      <c r="HFD25" s="877"/>
      <c r="HFE25" s="877"/>
      <c r="HFF25" s="877"/>
      <c r="HFG25" s="877"/>
      <c r="HFH25" s="877"/>
      <c r="HFI25" s="877"/>
      <c r="HFJ25" s="877"/>
      <c r="HFK25" s="877"/>
      <c r="HFL25" s="877"/>
      <c r="HFM25" s="877"/>
      <c r="HFN25" s="877"/>
      <c r="HFO25" s="877"/>
      <c r="HFP25" s="877"/>
      <c r="HFQ25" s="877"/>
      <c r="HFR25" s="877"/>
      <c r="HFS25" s="877"/>
      <c r="HFT25" s="877"/>
      <c r="HFU25" s="877"/>
      <c r="HFV25" s="877"/>
      <c r="HFW25" s="877"/>
      <c r="HFX25" s="877"/>
      <c r="HFY25" s="877"/>
      <c r="HFZ25" s="877"/>
      <c r="HGA25" s="877"/>
      <c r="HGB25" s="877"/>
      <c r="HGC25" s="877"/>
      <c r="HGD25" s="877"/>
      <c r="HGE25" s="877"/>
      <c r="HGF25" s="877"/>
      <c r="HGG25" s="877"/>
      <c r="HGH25" s="877"/>
      <c r="HGI25" s="877"/>
      <c r="HGJ25" s="877"/>
      <c r="HGK25" s="877"/>
      <c r="HGL25" s="877"/>
      <c r="HGM25" s="877"/>
      <c r="HGN25" s="877"/>
      <c r="HGO25" s="877"/>
      <c r="HGP25" s="877"/>
      <c r="HGQ25" s="877"/>
      <c r="HGR25" s="877"/>
      <c r="HGS25" s="877"/>
      <c r="HGT25" s="877"/>
      <c r="HGU25" s="877"/>
      <c r="HGV25" s="877"/>
      <c r="HGW25" s="877"/>
      <c r="HGX25" s="877"/>
      <c r="HGY25" s="877"/>
      <c r="HGZ25" s="877"/>
      <c r="HHA25" s="877"/>
      <c r="HHB25" s="877"/>
      <c r="HHC25" s="877"/>
      <c r="HHD25" s="877"/>
      <c r="HHE25" s="877"/>
      <c r="HHF25" s="877"/>
      <c r="HHG25" s="877"/>
      <c r="HHH25" s="877"/>
      <c r="HHI25" s="877"/>
      <c r="HHJ25" s="877"/>
      <c r="HHK25" s="877"/>
      <c r="HHL25" s="877"/>
      <c r="HHM25" s="877"/>
      <c r="HHN25" s="877"/>
      <c r="HHO25" s="877"/>
      <c r="HHP25" s="877"/>
      <c r="HHQ25" s="877"/>
      <c r="HHR25" s="877"/>
      <c r="HHS25" s="877"/>
      <c r="HHT25" s="877"/>
      <c r="HHU25" s="877"/>
      <c r="HHV25" s="877"/>
      <c r="HHW25" s="877"/>
      <c r="HHX25" s="877"/>
      <c r="HHY25" s="877"/>
      <c r="HHZ25" s="877"/>
      <c r="HIA25" s="877"/>
      <c r="HIB25" s="877"/>
      <c r="HIC25" s="877"/>
      <c r="HID25" s="877"/>
      <c r="HIE25" s="877"/>
      <c r="HIF25" s="877"/>
      <c r="HIG25" s="877"/>
      <c r="HIH25" s="877"/>
      <c r="HII25" s="877"/>
      <c r="HIJ25" s="877"/>
      <c r="HIK25" s="877"/>
      <c r="HIL25" s="877"/>
      <c r="HIM25" s="877"/>
      <c r="HIN25" s="877"/>
      <c r="HIO25" s="877"/>
      <c r="HIP25" s="877"/>
      <c r="HIQ25" s="877"/>
      <c r="HIR25" s="877"/>
      <c r="HIS25" s="877"/>
      <c r="HIT25" s="877"/>
      <c r="HIU25" s="877"/>
      <c r="HIV25" s="877"/>
      <c r="HIW25" s="877"/>
      <c r="HIX25" s="877"/>
      <c r="HIY25" s="877"/>
      <c r="HIZ25" s="877"/>
      <c r="HJA25" s="877"/>
      <c r="HJB25" s="877"/>
      <c r="HJC25" s="877"/>
      <c r="HJD25" s="877"/>
      <c r="HJE25" s="877"/>
      <c r="HJF25" s="877"/>
      <c r="HJG25" s="877"/>
      <c r="HJH25" s="877"/>
      <c r="HJI25" s="877"/>
      <c r="HJJ25" s="877"/>
      <c r="HJK25" s="877"/>
      <c r="HJL25" s="877"/>
      <c r="HJM25" s="877"/>
      <c r="HJN25" s="877"/>
      <c r="HJO25" s="877"/>
      <c r="HJP25" s="877"/>
      <c r="HJQ25" s="877"/>
      <c r="HJR25" s="877"/>
      <c r="HJS25" s="877"/>
      <c r="HJT25" s="877"/>
      <c r="HJU25" s="877"/>
      <c r="HJV25" s="877"/>
      <c r="HJW25" s="877"/>
      <c r="HJX25" s="877"/>
      <c r="HJY25" s="877"/>
      <c r="HJZ25" s="877"/>
      <c r="HKA25" s="877"/>
      <c r="HKB25" s="877"/>
      <c r="HKC25" s="877"/>
      <c r="HKD25" s="877"/>
      <c r="HKE25" s="877"/>
      <c r="HKF25" s="877"/>
      <c r="HKG25" s="877"/>
      <c r="HKH25" s="877"/>
      <c r="HKI25" s="877"/>
      <c r="HKJ25" s="877"/>
      <c r="HKK25" s="877"/>
      <c r="HKL25" s="877"/>
      <c r="HKM25" s="877"/>
      <c r="HKN25" s="877"/>
      <c r="HKO25" s="877"/>
      <c r="HKP25" s="877"/>
      <c r="HKQ25" s="877"/>
      <c r="HKR25" s="877"/>
      <c r="HKS25" s="877"/>
      <c r="HKT25" s="877"/>
      <c r="HKU25" s="877"/>
      <c r="HKV25" s="877"/>
      <c r="HKW25" s="877"/>
      <c r="HKX25" s="877"/>
      <c r="HKY25" s="877"/>
      <c r="HKZ25" s="877"/>
      <c r="HLA25" s="877"/>
      <c r="HLB25" s="877"/>
      <c r="HLC25" s="877"/>
      <c r="HLD25" s="877"/>
      <c r="HLE25" s="877"/>
      <c r="HLF25" s="877"/>
      <c r="HLG25" s="877"/>
      <c r="HLH25" s="877"/>
      <c r="HLI25" s="877"/>
      <c r="HLJ25" s="877"/>
      <c r="HLK25" s="877"/>
      <c r="HLL25" s="877"/>
      <c r="HLM25" s="877"/>
      <c r="HLN25" s="877"/>
      <c r="HLO25" s="877"/>
      <c r="HLP25" s="877"/>
      <c r="HLQ25" s="877"/>
      <c r="HLR25" s="877"/>
      <c r="HLS25" s="877"/>
      <c r="HLT25" s="877"/>
      <c r="HLU25" s="877"/>
      <c r="HLV25" s="877"/>
      <c r="HLW25" s="877"/>
      <c r="HLX25" s="877"/>
      <c r="HLY25" s="877"/>
      <c r="HLZ25" s="877"/>
      <c r="HMA25" s="877"/>
      <c r="HMB25" s="877"/>
      <c r="HMC25" s="877"/>
      <c r="HMD25" s="877"/>
      <c r="HME25" s="877"/>
      <c r="HMF25" s="877"/>
      <c r="HMG25" s="877"/>
      <c r="HMH25" s="877"/>
      <c r="HMI25" s="877"/>
      <c r="HMJ25" s="877"/>
      <c r="HMK25" s="877"/>
      <c r="HML25" s="877"/>
      <c r="HMM25" s="877"/>
      <c r="HMN25" s="877"/>
      <c r="HMO25" s="877"/>
      <c r="HMP25" s="877"/>
      <c r="HMQ25" s="877"/>
      <c r="HMR25" s="877"/>
      <c r="HMS25" s="877"/>
      <c r="HMT25" s="877"/>
      <c r="HMU25" s="877"/>
      <c r="HMV25" s="877"/>
      <c r="HMW25" s="877"/>
      <c r="HMX25" s="877"/>
      <c r="HMY25" s="877"/>
      <c r="HMZ25" s="877"/>
      <c r="HNA25" s="877"/>
      <c r="HNB25" s="877"/>
      <c r="HNC25" s="877"/>
      <c r="HND25" s="877"/>
      <c r="HNE25" s="877"/>
      <c r="HNF25" s="877"/>
      <c r="HNG25" s="877"/>
      <c r="HNH25" s="877"/>
      <c r="HNI25" s="877"/>
      <c r="HNJ25" s="877"/>
      <c r="HNK25" s="877"/>
      <c r="HNL25" s="877"/>
      <c r="HNM25" s="877"/>
      <c r="HNN25" s="877"/>
      <c r="HNO25" s="877"/>
      <c r="HNP25" s="877"/>
      <c r="HNQ25" s="877"/>
      <c r="HNR25" s="877"/>
      <c r="HNS25" s="877"/>
      <c r="HNT25" s="877"/>
      <c r="HNU25" s="877"/>
      <c r="HNV25" s="877"/>
      <c r="HNW25" s="877"/>
      <c r="HNX25" s="877"/>
      <c r="HNY25" s="877"/>
      <c r="HNZ25" s="877"/>
      <c r="HOA25" s="877"/>
      <c r="HOB25" s="877"/>
      <c r="HOC25" s="877"/>
      <c r="HOD25" s="877"/>
      <c r="HOE25" s="877"/>
      <c r="HOF25" s="877"/>
      <c r="HOG25" s="877"/>
      <c r="HOH25" s="877"/>
      <c r="HOI25" s="877"/>
      <c r="HOJ25" s="877"/>
      <c r="HOK25" s="877"/>
      <c r="HOL25" s="877"/>
      <c r="HOM25" s="877"/>
      <c r="HON25" s="877"/>
      <c r="HOO25" s="877"/>
      <c r="HOP25" s="877"/>
      <c r="HOQ25" s="877"/>
      <c r="HOR25" s="877"/>
      <c r="HOS25" s="877"/>
      <c r="HOT25" s="877"/>
      <c r="HOU25" s="877"/>
      <c r="HOV25" s="877"/>
      <c r="HOW25" s="877"/>
      <c r="HOX25" s="877"/>
      <c r="HOY25" s="877"/>
      <c r="HOZ25" s="877"/>
      <c r="HPA25" s="877"/>
      <c r="HPB25" s="877"/>
      <c r="HPC25" s="877"/>
      <c r="HPD25" s="877"/>
      <c r="HPE25" s="877"/>
      <c r="HPF25" s="877"/>
      <c r="HPG25" s="877"/>
      <c r="HPH25" s="877"/>
      <c r="HPI25" s="877"/>
      <c r="HPJ25" s="877"/>
      <c r="HPK25" s="877"/>
      <c r="HPL25" s="877"/>
      <c r="HPM25" s="877"/>
      <c r="HPN25" s="877"/>
      <c r="HPO25" s="877"/>
      <c r="HPP25" s="877"/>
      <c r="HPQ25" s="877"/>
      <c r="HPR25" s="877"/>
      <c r="HPS25" s="877"/>
      <c r="HPT25" s="877"/>
      <c r="HPU25" s="877"/>
      <c r="HPV25" s="877"/>
      <c r="HPW25" s="877"/>
      <c r="HPX25" s="877"/>
      <c r="HPY25" s="877"/>
      <c r="HPZ25" s="877"/>
      <c r="HQA25" s="877"/>
      <c r="HQB25" s="877"/>
      <c r="HQC25" s="877"/>
      <c r="HQD25" s="877"/>
      <c r="HQE25" s="877"/>
      <c r="HQF25" s="877"/>
      <c r="HQG25" s="877"/>
      <c r="HQH25" s="877"/>
      <c r="HQI25" s="877"/>
      <c r="HQJ25" s="877"/>
      <c r="HQK25" s="877"/>
      <c r="HQL25" s="877"/>
      <c r="HQM25" s="877"/>
      <c r="HQN25" s="877"/>
      <c r="HQO25" s="877"/>
      <c r="HQP25" s="877"/>
      <c r="HQQ25" s="877"/>
      <c r="HQR25" s="877"/>
      <c r="HQS25" s="877"/>
      <c r="HQT25" s="877"/>
      <c r="HQU25" s="877"/>
      <c r="HQV25" s="877"/>
      <c r="HQW25" s="877"/>
      <c r="HQX25" s="877"/>
      <c r="HQY25" s="877"/>
      <c r="HQZ25" s="877"/>
      <c r="HRA25" s="877"/>
      <c r="HRB25" s="877"/>
      <c r="HRC25" s="877"/>
      <c r="HRD25" s="877"/>
      <c r="HRE25" s="877"/>
      <c r="HRF25" s="877"/>
      <c r="HRG25" s="877"/>
      <c r="HRH25" s="877"/>
      <c r="HRI25" s="877"/>
      <c r="HRJ25" s="877"/>
      <c r="HRK25" s="877"/>
      <c r="HRL25" s="877"/>
      <c r="HRM25" s="877"/>
      <c r="HRN25" s="877"/>
      <c r="HRO25" s="877"/>
      <c r="HRP25" s="877"/>
      <c r="HRQ25" s="877"/>
      <c r="HRR25" s="877"/>
      <c r="HRS25" s="877"/>
      <c r="HRT25" s="877"/>
      <c r="HRU25" s="877"/>
      <c r="HRV25" s="877"/>
      <c r="HRW25" s="877"/>
      <c r="HRX25" s="877"/>
      <c r="HRY25" s="877"/>
      <c r="HRZ25" s="877"/>
      <c r="HSA25" s="877"/>
      <c r="HSB25" s="877"/>
      <c r="HSC25" s="877"/>
      <c r="HSD25" s="877"/>
      <c r="HSE25" s="877"/>
      <c r="HSF25" s="877"/>
      <c r="HSG25" s="877"/>
      <c r="HSH25" s="877"/>
      <c r="HSI25" s="877"/>
      <c r="HSJ25" s="877"/>
      <c r="HSK25" s="877"/>
      <c r="HSL25" s="877"/>
      <c r="HSM25" s="877"/>
      <c r="HSN25" s="877"/>
      <c r="HSO25" s="877"/>
      <c r="HSP25" s="877"/>
      <c r="HSQ25" s="877"/>
      <c r="HSR25" s="877"/>
      <c r="HSS25" s="877"/>
      <c r="HST25" s="877"/>
      <c r="HSU25" s="877"/>
      <c r="HSV25" s="877"/>
      <c r="HSW25" s="877"/>
      <c r="HSX25" s="877"/>
      <c r="HSY25" s="877"/>
      <c r="HSZ25" s="877"/>
      <c r="HTA25" s="877"/>
      <c r="HTB25" s="877"/>
      <c r="HTC25" s="877"/>
      <c r="HTD25" s="877"/>
      <c r="HTE25" s="877"/>
      <c r="HTF25" s="877"/>
      <c r="HTG25" s="877"/>
      <c r="HTH25" s="877"/>
      <c r="HTI25" s="877"/>
      <c r="HTJ25" s="877"/>
      <c r="HTK25" s="877"/>
      <c r="HTL25" s="877"/>
      <c r="HTM25" s="877"/>
      <c r="HTN25" s="877"/>
      <c r="HTO25" s="877"/>
      <c r="HTP25" s="877"/>
      <c r="HTQ25" s="877"/>
      <c r="HTR25" s="877"/>
      <c r="HTS25" s="877"/>
      <c r="HTT25" s="877"/>
      <c r="HTU25" s="877"/>
      <c r="HTV25" s="877"/>
      <c r="HTW25" s="877"/>
      <c r="HTX25" s="877"/>
      <c r="HTY25" s="877"/>
      <c r="HTZ25" s="877"/>
      <c r="HUA25" s="877"/>
      <c r="HUB25" s="877"/>
      <c r="HUC25" s="877"/>
      <c r="HUD25" s="877"/>
      <c r="HUE25" s="877"/>
      <c r="HUF25" s="877"/>
      <c r="HUG25" s="877"/>
      <c r="HUH25" s="877"/>
      <c r="HUI25" s="877"/>
      <c r="HUJ25" s="877"/>
      <c r="HUK25" s="877"/>
      <c r="HUL25" s="877"/>
      <c r="HUM25" s="877"/>
      <c r="HUN25" s="877"/>
      <c r="HUO25" s="877"/>
      <c r="HUP25" s="877"/>
      <c r="HUQ25" s="877"/>
      <c r="HUR25" s="877"/>
      <c r="HUS25" s="877"/>
      <c r="HUT25" s="877"/>
      <c r="HUU25" s="877"/>
      <c r="HUV25" s="877"/>
      <c r="HUW25" s="877"/>
      <c r="HUX25" s="877"/>
      <c r="HUY25" s="877"/>
      <c r="HUZ25" s="877"/>
      <c r="HVA25" s="877"/>
      <c r="HVB25" s="877"/>
      <c r="HVC25" s="877"/>
      <c r="HVD25" s="877"/>
      <c r="HVE25" s="877"/>
      <c r="HVF25" s="877"/>
      <c r="HVG25" s="877"/>
      <c r="HVH25" s="877"/>
      <c r="HVI25" s="877"/>
      <c r="HVJ25" s="877"/>
      <c r="HVK25" s="877"/>
      <c r="HVL25" s="877"/>
      <c r="HVM25" s="877"/>
      <c r="HVN25" s="877"/>
      <c r="HVO25" s="877"/>
      <c r="HVP25" s="877"/>
      <c r="HVQ25" s="877"/>
      <c r="HVR25" s="877"/>
      <c r="HVS25" s="877"/>
      <c r="HVT25" s="877"/>
      <c r="HVU25" s="877"/>
      <c r="HVV25" s="877"/>
      <c r="HVW25" s="877"/>
      <c r="HVX25" s="877"/>
      <c r="HVY25" s="877"/>
      <c r="HVZ25" s="877"/>
      <c r="HWA25" s="877"/>
      <c r="HWB25" s="877"/>
      <c r="HWC25" s="877"/>
      <c r="HWD25" s="877"/>
      <c r="HWE25" s="877"/>
      <c r="HWF25" s="877"/>
      <c r="HWG25" s="877"/>
      <c r="HWH25" s="877"/>
      <c r="HWI25" s="877"/>
      <c r="HWJ25" s="877"/>
      <c r="HWK25" s="877"/>
      <c r="HWL25" s="877"/>
      <c r="HWM25" s="877"/>
      <c r="HWN25" s="877"/>
      <c r="HWO25" s="877"/>
      <c r="HWP25" s="877"/>
      <c r="HWQ25" s="877"/>
      <c r="HWR25" s="877"/>
      <c r="HWS25" s="877"/>
      <c r="HWT25" s="877"/>
      <c r="HWU25" s="877"/>
      <c r="HWV25" s="877"/>
      <c r="HWW25" s="877"/>
      <c r="HWX25" s="877"/>
      <c r="HWY25" s="877"/>
      <c r="HWZ25" s="877"/>
      <c r="HXA25" s="877"/>
      <c r="HXB25" s="877"/>
      <c r="HXC25" s="877"/>
      <c r="HXD25" s="877"/>
      <c r="HXE25" s="877"/>
      <c r="HXF25" s="877"/>
      <c r="HXG25" s="877"/>
      <c r="HXH25" s="877"/>
      <c r="HXI25" s="877"/>
      <c r="HXJ25" s="877"/>
      <c r="HXK25" s="877"/>
      <c r="HXL25" s="877"/>
      <c r="HXM25" s="877"/>
      <c r="HXN25" s="877"/>
      <c r="HXO25" s="877"/>
      <c r="HXP25" s="877"/>
      <c r="HXQ25" s="877"/>
      <c r="HXR25" s="877"/>
      <c r="HXS25" s="877"/>
      <c r="HXT25" s="877"/>
      <c r="HXU25" s="877"/>
      <c r="HXV25" s="877"/>
      <c r="HXW25" s="877"/>
      <c r="HXX25" s="877"/>
      <c r="HXY25" s="877"/>
      <c r="HXZ25" s="877"/>
      <c r="HYA25" s="877"/>
      <c r="HYB25" s="877"/>
      <c r="HYC25" s="877"/>
      <c r="HYD25" s="877"/>
      <c r="HYE25" s="877"/>
      <c r="HYF25" s="877"/>
      <c r="HYG25" s="877"/>
      <c r="HYH25" s="877"/>
      <c r="HYI25" s="877"/>
      <c r="HYJ25" s="877"/>
      <c r="HYK25" s="877"/>
      <c r="HYL25" s="877"/>
      <c r="HYM25" s="877"/>
      <c r="HYN25" s="877"/>
      <c r="HYO25" s="877"/>
      <c r="HYP25" s="877"/>
      <c r="HYQ25" s="877"/>
      <c r="HYR25" s="877"/>
      <c r="HYS25" s="877"/>
      <c r="HYT25" s="877"/>
      <c r="HYU25" s="877"/>
      <c r="HYV25" s="877"/>
      <c r="HYW25" s="877"/>
      <c r="HYX25" s="877"/>
      <c r="HYY25" s="877"/>
      <c r="HYZ25" s="877"/>
      <c r="HZA25" s="877"/>
      <c r="HZB25" s="877"/>
      <c r="HZC25" s="877"/>
      <c r="HZD25" s="877"/>
      <c r="HZE25" s="877"/>
      <c r="HZF25" s="877"/>
      <c r="HZG25" s="877"/>
      <c r="HZH25" s="877"/>
      <c r="HZI25" s="877"/>
      <c r="HZJ25" s="877"/>
      <c r="HZK25" s="877"/>
      <c r="HZL25" s="877"/>
      <c r="HZM25" s="877"/>
      <c r="HZN25" s="877"/>
      <c r="HZO25" s="877"/>
      <c r="HZP25" s="877"/>
      <c r="HZQ25" s="877"/>
      <c r="HZR25" s="877"/>
      <c r="HZS25" s="877"/>
      <c r="HZT25" s="877"/>
      <c r="HZU25" s="877"/>
      <c r="HZV25" s="877"/>
      <c r="HZW25" s="877"/>
      <c r="HZX25" s="877"/>
      <c r="HZY25" s="877"/>
      <c r="HZZ25" s="877"/>
      <c r="IAA25" s="877"/>
      <c r="IAB25" s="877"/>
      <c r="IAC25" s="877"/>
      <c r="IAD25" s="877"/>
      <c r="IAE25" s="877"/>
      <c r="IAF25" s="877"/>
      <c r="IAG25" s="877"/>
      <c r="IAH25" s="877"/>
      <c r="IAI25" s="877"/>
      <c r="IAJ25" s="877"/>
      <c r="IAK25" s="877"/>
      <c r="IAL25" s="877"/>
      <c r="IAM25" s="877"/>
      <c r="IAN25" s="877"/>
      <c r="IAO25" s="877"/>
      <c r="IAP25" s="877"/>
      <c r="IAQ25" s="877"/>
      <c r="IAR25" s="877"/>
      <c r="IAS25" s="877"/>
      <c r="IAT25" s="877"/>
      <c r="IAU25" s="877"/>
      <c r="IAV25" s="877"/>
      <c r="IAW25" s="877"/>
      <c r="IAX25" s="877"/>
      <c r="IAY25" s="877"/>
      <c r="IAZ25" s="877"/>
      <c r="IBA25" s="877"/>
      <c r="IBB25" s="877"/>
      <c r="IBC25" s="877"/>
      <c r="IBD25" s="877"/>
      <c r="IBE25" s="877"/>
      <c r="IBF25" s="877"/>
      <c r="IBG25" s="877"/>
      <c r="IBH25" s="877"/>
      <c r="IBI25" s="877"/>
      <c r="IBJ25" s="877"/>
      <c r="IBK25" s="877"/>
      <c r="IBL25" s="877"/>
      <c r="IBM25" s="877"/>
      <c r="IBN25" s="877"/>
      <c r="IBO25" s="877"/>
      <c r="IBP25" s="877"/>
      <c r="IBQ25" s="877"/>
      <c r="IBR25" s="877"/>
      <c r="IBS25" s="877"/>
      <c r="IBT25" s="877"/>
      <c r="IBU25" s="877"/>
      <c r="IBV25" s="877"/>
      <c r="IBW25" s="877"/>
      <c r="IBX25" s="877"/>
      <c r="IBY25" s="877"/>
      <c r="IBZ25" s="877"/>
      <c r="ICA25" s="877"/>
      <c r="ICB25" s="877"/>
      <c r="ICC25" s="877"/>
      <c r="ICD25" s="877"/>
      <c r="ICE25" s="877"/>
      <c r="ICF25" s="877"/>
      <c r="ICG25" s="877"/>
      <c r="ICH25" s="877"/>
      <c r="ICI25" s="877"/>
      <c r="ICJ25" s="877"/>
      <c r="ICK25" s="877"/>
      <c r="ICL25" s="877"/>
      <c r="ICM25" s="877"/>
      <c r="ICN25" s="877"/>
      <c r="ICO25" s="877"/>
      <c r="ICP25" s="877"/>
      <c r="ICQ25" s="877"/>
      <c r="ICR25" s="877"/>
      <c r="ICS25" s="877"/>
      <c r="ICT25" s="877"/>
      <c r="ICU25" s="877"/>
      <c r="ICV25" s="877"/>
      <c r="ICW25" s="877"/>
      <c r="ICX25" s="877"/>
      <c r="ICY25" s="877"/>
      <c r="ICZ25" s="877"/>
      <c r="IDA25" s="877"/>
      <c r="IDB25" s="877"/>
      <c r="IDC25" s="877"/>
      <c r="IDD25" s="877"/>
      <c r="IDE25" s="877"/>
      <c r="IDF25" s="877"/>
      <c r="IDG25" s="877"/>
      <c r="IDH25" s="877"/>
      <c r="IDI25" s="877"/>
      <c r="IDJ25" s="877"/>
      <c r="IDK25" s="877"/>
      <c r="IDL25" s="877"/>
      <c r="IDM25" s="877"/>
      <c r="IDN25" s="877"/>
      <c r="IDO25" s="877"/>
      <c r="IDP25" s="877"/>
      <c r="IDQ25" s="877"/>
      <c r="IDR25" s="877"/>
      <c r="IDS25" s="877"/>
      <c r="IDT25" s="877"/>
      <c r="IDU25" s="877"/>
      <c r="IDV25" s="877"/>
      <c r="IDW25" s="877"/>
      <c r="IDX25" s="877"/>
      <c r="IDY25" s="877"/>
      <c r="IDZ25" s="877"/>
      <c r="IEA25" s="877"/>
      <c r="IEB25" s="877"/>
      <c r="IEC25" s="877"/>
      <c r="IED25" s="877"/>
      <c r="IEE25" s="877"/>
      <c r="IEF25" s="877"/>
      <c r="IEG25" s="877"/>
      <c r="IEH25" s="877"/>
      <c r="IEI25" s="877"/>
      <c r="IEJ25" s="877"/>
      <c r="IEK25" s="877"/>
      <c r="IEL25" s="877"/>
      <c r="IEM25" s="877"/>
      <c r="IEN25" s="877"/>
      <c r="IEO25" s="877"/>
      <c r="IEP25" s="877"/>
      <c r="IEQ25" s="877"/>
      <c r="IER25" s="877"/>
      <c r="IES25" s="877"/>
      <c r="IET25" s="877"/>
      <c r="IEU25" s="877"/>
      <c r="IEV25" s="877"/>
      <c r="IEW25" s="877"/>
      <c r="IEX25" s="877"/>
      <c r="IEY25" s="877"/>
      <c r="IEZ25" s="877"/>
      <c r="IFA25" s="877"/>
      <c r="IFB25" s="877"/>
      <c r="IFC25" s="877"/>
      <c r="IFD25" s="877"/>
      <c r="IFE25" s="877"/>
      <c r="IFF25" s="877"/>
      <c r="IFG25" s="877"/>
      <c r="IFH25" s="877"/>
      <c r="IFI25" s="877"/>
      <c r="IFJ25" s="877"/>
      <c r="IFK25" s="877"/>
      <c r="IFL25" s="877"/>
      <c r="IFM25" s="877"/>
      <c r="IFN25" s="877"/>
      <c r="IFO25" s="877"/>
      <c r="IFP25" s="877"/>
      <c r="IFQ25" s="877"/>
      <c r="IFR25" s="877"/>
      <c r="IFS25" s="877"/>
      <c r="IFT25" s="877"/>
      <c r="IFU25" s="877"/>
      <c r="IFV25" s="877"/>
      <c r="IFW25" s="877"/>
      <c r="IFX25" s="877"/>
      <c r="IFY25" s="877"/>
      <c r="IFZ25" s="877"/>
      <c r="IGA25" s="877"/>
      <c r="IGB25" s="877"/>
      <c r="IGC25" s="877"/>
      <c r="IGD25" s="877"/>
      <c r="IGE25" s="877"/>
      <c r="IGF25" s="877"/>
      <c r="IGG25" s="877"/>
      <c r="IGH25" s="877"/>
      <c r="IGI25" s="877"/>
      <c r="IGJ25" s="877"/>
      <c r="IGK25" s="877"/>
      <c r="IGL25" s="877"/>
      <c r="IGM25" s="877"/>
      <c r="IGN25" s="877"/>
      <c r="IGO25" s="877"/>
      <c r="IGP25" s="877"/>
      <c r="IGQ25" s="877"/>
      <c r="IGR25" s="877"/>
      <c r="IGS25" s="877"/>
      <c r="IGT25" s="877"/>
      <c r="IGU25" s="877"/>
      <c r="IGV25" s="877"/>
      <c r="IGW25" s="877"/>
      <c r="IGX25" s="877"/>
      <c r="IGY25" s="877"/>
      <c r="IGZ25" s="877"/>
      <c r="IHA25" s="877"/>
      <c r="IHB25" s="877"/>
      <c r="IHC25" s="877"/>
      <c r="IHD25" s="877"/>
      <c r="IHE25" s="877"/>
      <c r="IHF25" s="877"/>
      <c r="IHG25" s="877"/>
      <c r="IHH25" s="877"/>
      <c r="IHI25" s="877"/>
      <c r="IHJ25" s="877"/>
      <c r="IHK25" s="877"/>
      <c r="IHL25" s="877"/>
      <c r="IHM25" s="877"/>
      <c r="IHN25" s="877"/>
      <c r="IHO25" s="877"/>
      <c r="IHP25" s="877"/>
      <c r="IHQ25" s="877"/>
      <c r="IHR25" s="877"/>
      <c r="IHS25" s="877"/>
      <c r="IHT25" s="877"/>
      <c r="IHU25" s="877"/>
      <c r="IHV25" s="877"/>
      <c r="IHW25" s="877"/>
      <c r="IHX25" s="877"/>
      <c r="IHY25" s="877"/>
      <c r="IHZ25" s="877"/>
      <c r="IIA25" s="877"/>
      <c r="IIB25" s="877"/>
      <c r="IIC25" s="877"/>
      <c r="IID25" s="877"/>
      <c r="IIE25" s="877"/>
      <c r="IIF25" s="877"/>
      <c r="IIG25" s="877"/>
      <c r="IIH25" s="877"/>
      <c r="III25" s="877"/>
      <c r="IIJ25" s="877"/>
      <c r="IIK25" s="877"/>
      <c r="IIL25" s="877"/>
      <c r="IIM25" s="877"/>
      <c r="IIN25" s="877"/>
      <c r="IIO25" s="877"/>
      <c r="IIP25" s="877"/>
      <c r="IIQ25" s="877"/>
      <c r="IIR25" s="877"/>
      <c r="IIS25" s="877"/>
      <c r="IIT25" s="877"/>
      <c r="IIU25" s="877"/>
      <c r="IIV25" s="877"/>
      <c r="IIW25" s="877"/>
      <c r="IIX25" s="877"/>
      <c r="IIY25" s="877"/>
      <c r="IIZ25" s="877"/>
      <c r="IJA25" s="877"/>
      <c r="IJB25" s="877"/>
      <c r="IJC25" s="877"/>
      <c r="IJD25" s="877"/>
      <c r="IJE25" s="877"/>
      <c r="IJF25" s="877"/>
      <c r="IJG25" s="877"/>
      <c r="IJH25" s="877"/>
      <c r="IJI25" s="877"/>
      <c r="IJJ25" s="877"/>
      <c r="IJK25" s="877"/>
      <c r="IJL25" s="877"/>
      <c r="IJM25" s="877"/>
      <c r="IJN25" s="877"/>
      <c r="IJO25" s="877"/>
      <c r="IJP25" s="877"/>
      <c r="IJQ25" s="877"/>
      <c r="IJR25" s="877"/>
      <c r="IJS25" s="877"/>
      <c r="IJT25" s="877"/>
      <c r="IJU25" s="877"/>
      <c r="IJV25" s="877"/>
      <c r="IJW25" s="877"/>
      <c r="IJX25" s="877"/>
      <c r="IJY25" s="877"/>
      <c r="IJZ25" s="877"/>
      <c r="IKA25" s="877"/>
      <c r="IKB25" s="877"/>
      <c r="IKC25" s="877"/>
      <c r="IKD25" s="877"/>
      <c r="IKE25" s="877"/>
      <c r="IKF25" s="877"/>
      <c r="IKG25" s="877"/>
      <c r="IKH25" s="877"/>
      <c r="IKI25" s="877"/>
      <c r="IKJ25" s="877"/>
      <c r="IKK25" s="877"/>
      <c r="IKL25" s="877"/>
      <c r="IKM25" s="877"/>
      <c r="IKN25" s="877"/>
      <c r="IKO25" s="877"/>
      <c r="IKP25" s="877"/>
      <c r="IKQ25" s="877"/>
      <c r="IKR25" s="877"/>
      <c r="IKS25" s="877"/>
      <c r="IKT25" s="877"/>
      <c r="IKU25" s="877"/>
      <c r="IKV25" s="877"/>
      <c r="IKW25" s="877"/>
      <c r="IKX25" s="877"/>
      <c r="IKY25" s="877"/>
      <c r="IKZ25" s="877"/>
      <c r="ILA25" s="877"/>
      <c r="ILB25" s="877"/>
      <c r="ILC25" s="877"/>
      <c r="ILD25" s="877"/>
      <c r="ILE25" s="877"/>
      <c r="ILF25" s="877"/>
      <c r="ILG25" s="877"/>
      <c r="ILH25" s="877"/>
      <c r="ILI25" s="877"/>
      <c r="ILJ25" s="877"/>
      <c r="ILK25" s="877"/>
      <c r="ILL25" s="877"/>
      <c r="ILM25" s="877"/>
      <c r="ILN25" s="877"/>
      <c r="ILO25" s="877"/>
      <c r="ILP25" s="877"/>
      <c r="ILQ25" s="877"/>
      <c r="ILR25" s="877"/>
      <c r="ILS25" s="877"/>
      <c r="ILT25" s="877"/>
      <c r="ILU25" s="877"/>
      <c r="ILV25" s="877"/>
      <c r="ILW25" s="877"/>
      <c r="ILX25" s="877"/>
      <c r="ILY25" s="877"/>
      <c r="ILZ25" s="877"/>
      <c r="IMA25" s="877"/>
      <c r="IMB25" s="877"/>
      <c r="IMC25" s="877"/>
      <c r="IMD25" s="877"/>
      <c r="IME25" s="877"/>
      <c r="IMF25" s="877"/>
      <c r="IMG25" s="877"/>
      <c r="IMH25" s="877"/>
      <c r="IMI25" s="877"/>
      <c r="IMJ25" s="877"/>
      <c r="IMK25" s="877"/>
      <c r="IML25" s="877"/>
      <c r="IMM25" s="877"/>
      <c r="IMN25" s="877"/>
      <c r="IMO25" s="877"/>
      <c r="IMP25" s="877"/>
      <c r="IMQ25" s="877"/>
      <c r="IMR25" s="877"/>
      <c r="IMS25" s="877"/>
      <c r="IMT25" s="877"/>
      <c r="IMU25" s="877"/>
      <c r="IMV25" s="877"/>
      <c r="IMW25" s="877"/>
      <c r="IMX25" s="877"/>
      <c r="IMY25" s="877"/>
      <c r="IMZ25" s="877"/>
      <c r="INA25" s="877"/>
      <c r="INB25" s="877"/>
      <c r="INC25" s="877"/>
      <c r="IND25" s="877"/>
      <c r="INE25" s="877"/>
      <c r="INF25" s="877"/>
      <c r="ING25" s="877"/>
      <c r="INH25" s="877"/>
      <c r="INI25" s="877"/>
      <c r="INJ25" s="877"/>
      <c r="INK25" s="877"/>
      <c r="INL25" s="877"/>
      <c r="INM25" s="877"/>
      <c r="INN25" s="877"/>
      <c r="INO25" s="877"/>
      <c r="INP25" s="877"/>
      <c r="INQ25" s="877"/>
      <c r="INR25" s="877"/>
      <c r="INS25" s="877"/>
      <c r="INT25" s="877"/>
      <c r="INU25" s="877"/>
      <c r="INV25" s="877"/>
      <c r="INW25" s="877"/>
      <c r="INX25" s="877"/>
      <c r="INY25" s="877"/>
      <c r="INZ25" s="877"/>
      <c r="IOA25" s="877"/>
      <c r="IOB25" s="877"/>
      <c r="IOC25" s="877"/>
      <c r="IOD25" s="877"/>
      <c r="IOE25" s="877"/>
      <c r="IOF25" s="877"/>
      <c r="IOG25" s="877"/>
      <c r="IOH25" s="877"/>
      <c r="IOI25" s="877"/>
      <c r="IOJ25" s="877"/>
      <c r="IOK25" s="877"/>
      <c r="IOL25" s="877"/>
      <c r="IOM25" s="877"/>
      <c r="ION25" s="877"/>
      <c r="IOO25" s="877"/>
      <c r="IOP25" s="877"/>
      <c r="IOQ25" s="877"/>
      <c r="IOR25" s="877"/>
      <c r="IOS25" s="877"/>
      <c r="IOT25" s="877"/>
      <c r="IOU25" s="877"/>
      <c r="IOV25" s="877"/>
      <c r="IOW25" s="877"/>
      <c r="IOX25" s="877"/>
      <c r="IOY25" s="877"/>
      <c r="IOZ25" s="877"/>
      <c r="IPA25" s="877"/>
      <c r="IPB25" s="877"/>
      <c r="IPC25" s="877"/>
      <c r="IPD25" s="877"/>
      <c r="IPE25" s="877"/>
      <c r="IPF25" s="877"/>
      <c r="IPG25" s="877"/>
      <c r="IPH25" s="877"/>
      <c r="IPI25" s="877"/>
      <c r="IPJ25" s="877"/>
      <c r="IPK25" s="877"/>
      <c r="IPL25" s="877"/>
      <c r="IPM25" s="877"/>
      <c r="IPN25" s="877"/>
      <c r="IPO25" s="877"/>
      <c r="IPP25" s="877"/>
      <c r="IPQ25" s="877"/>
      <c r="IPR25" s="877"/>
      <c r="IPS25" s="877"/>
      <c r="IPT25" s="877"/>
      <c r="IPU25" s="877"/>
      <c r="IPV25" s="877"/>
      <c r="IPW25" s="877"/>
      <c r="IPX25" s="877"/>
      <c r="IPY25" s="877"/>
      <c r="IPZ25" s="877"/>
      <c r="IQA25" s="877"/>
      <c r="IQB25" s="877"/>
      <c r="IQC25" s="877"/>
      <c r="IQD25" s="877"/>
      <c r="IQE25" s="877"/>
      <c r="IQF25" s="877"/>
      <c r="IQG25" s="877"/>
      <c r="IQH25" s="877"/>
      <c r="IQI25" s="877"/>
      <c r="IQJ25" s="877"/>
      <c r="IQK25" s="877"/>
      <c r="IQL25" s="877"/>
      <c r="IQM25" s="877"/>
      <c r="IQN25" s="877"/>
      <c r="IQO25" s="877"/>
      <c r="IQP25" s="877"/>
      <c r="IQQ25" s="877"/>
      <c r="IQR25" s="877"/>
      <c r="IQS25" s="877"/>
      <c r="IQT25" s="877"/>
      <c r="IQU25" s="877"/>
      <c r="IQV25" s="877"/>
      <c r="IQW25" s="877"/>
      <c r="IQX25" s="877"/>
      <c r="IQY25" s="877"/>
      <c r="IQZ25" s="877"/>
      <c r="IRA25" s="877"/>
      <c r="IRB25" s="877"/>
      <c r="IRC25" s="877"/>
      <c r="IRD25" s="877"/>
      <c r="IRE25" s="877"/>
      <c r="IRF25" s="877"/>
      <c r="IRG25" s="877"/>
      <c r="IRH25" s="877"/>
      <c r="IRI25" s="877"/>
      <c r="IRJ25" s="877"/>
      <c r="IRK25" s="877"/>
      <c r="IRL25" s="877"/>
      <c r="IRM25" s="877"/>
      <c r="IRN25" s="877"/>
      <c r="IRO25" s="877"/>
      <c r="IRP25" s="877"/>
      <c r="IRQ25" s="877"/>
      <c r="IRR25" s="877"/>
      <c r="IRS25" s="877"/>
      <c r="IRT25" s="877"/>
      <c r="IRU25" s="877"/>
      <c r="IRV25" s="877"/>
      <c r="IRW25" s="877"/>
      <c r="IRX25" s="877"/>
      <c r="IRY25" s="877"/>
      <c r="IRZ25" s="877"/>
      <c r="ISA25" s="877"/>
      <c r="ISB25" s="877"/>
      <c r="ISC25" s="877"/>
      <c r="ISD25" s="877"/>
      <c r="ISE25" s="877"/>
      <c r="ISF25" s="877"/>
      <c r="ISG25" s="877"/>
      <c r="ISH25" s="877"/>
      <c r="ISI25" s="877"/>
      <c r="ISJ25" s="877"/>
      <c r="ISK25" s="877"/>
      <c r="ISL25" s="877"/>
      <c r="ISM25" s="877"/>
      <c r="ISN25" s="877"/>
      <c r="ISO25" s="877"/>
      <c r="ISP25" s="877"/>
      <c r="ISQ25" s="877"/>
      <c r="ISR25" s="877"/>
      <c r="ISS25" s="877"/>
      <c r="IST25" s="877"/>
      <c r="ISU25" s="877"/>
      <c r="ISV25" s="877"/>
      <c r="ISW25" s="877"/>
      <c r="ISX25" s="877"/>
      <c r="ISY25" s="877"/>
      <c r="ISZ25" s="877"/>
      <c r="ITA25" s="877"/>
      <c r="ITB25" s="877"/>
      <c r="ITC25" s="877"/>
      <c r="ITD25" s="877"/>
      <c r="ITE25" s="877"/>
      <c r="ITF25" s="877"/>
      <c r="ITG25" s="877"/>
      <c r="ITH25" s="877"/>
      <c r="ITI25" s="877"/>
      <c r="ITJ25" s="877"/>
      <c r="ITK25" s="877"/>
      <c r="ITL25" s="877"/>
      <c r="ITM25" s="877"/>
      <c r="ITN25" s="877"/>
      <c r="ITO25" s="877"/>
      <c r="ITP25" s="877"/>
      <c r="ITQ25" s="877"/>
      <c r="ITR25" s="877"/>
      <c r="ITS25" s="877"/>
      <c r="ITT25" s="877"/>
      <c r="ITU25" s="877"/>
      <c r="ITV25" s="877"/>
      <c r="ITW25" s="877"/>
      <c r="ITX25" s="877"/>
      <c r="ITY25" s="877"/>
      <c r="ITZ25" s="877"/>
      <c r="IUA25" s="877"/>
      <c r="IUB25" s="877"/>
      <c r="IUC25" s="877"/>
      <c r="IUD25" s="877"/>
      <c r="IUE25" s="877"/>
      <c r="IUF25" s="877"/>
      <c r="IUG25" s="877"/>
      <c r="IUH25" s="877"/>
      <c r="IUI25" s="877"/>
      <c r="IUJ25" s="877"/>
      <c r="IUK25" s="877"/>
      <c r="IUL25" s="877"/>
      <c r="IUM25" s="877"/>
      <c r="IUN25" s="877"/>
      <c r="IUO25" s="877"/>
      <c r="IUP25" s="877"/>
      <c r="IUQ25" s="877"/>
      <c r="IUR25" s="877"/>
      <c r="IUS25" s="877"/>
      <c r="IUT25" s="877"/>
      <c r="IUU25" s="877"/>
      <c r="IUV25" s="877"/>
      <c r="IUW25" s="877"/>
      <c r="IUX25" s="877"/>
      <c r="IUY25" s="877"/>
      <c r="IUZ25" s="877"/>
      <c r="IVA25" s="877"/>
      <c r="IVB25" s="877"/>
      <c r="IVC25" s="877"/>
      <c r="IVD25" s="877"/>
      <c r="IVE25" s="877"/>
      <c r="IVF25" s="877"/>
      <c r="IVG25" s="877"/>
      <c r="IVH25" s="877"/>
      <c r="IVI25" s="877"/>
      <c r="IVJ25" s="877"/>
      <c r="IVK25" s="877"/>
      <c r="IVL25" s="877"/>
      <c r="IVM25" s="877"/>
      <c r="IVN25" s="877"/>
      <c r="IVO25" s="877"/>
      <c r="IVP25" s="877"/>
      <c r="IVQ25" s="877"/>
      <c r="IVR25" s="877"/>
      <c r="IVS25" s="877"/>
      <c r="IVT25" s="877"/>
      <c r="IVU25" s="877"/>
      <c r="IVV25" s="877"/>
      <c r="IVW25" s="877"/>
      <c r="IVX25" s="877"/>
      <c r="IVY25" s="877"/>
      <c r="IVZ25" s="877"/>
      <c r="IWA25" s="877"/>
      <c r="IWB25" s="877"/>
      <c r="IWC25" s="877"/>
      <c r="IWD25" s="877"/>
      <c r="IWE25" s="877"/>
      <c r="IWF25" s="877"/>
      <c r="IWG25" s="877"/>
      <c r="IWH25" s="877"/>
      <c r="IWI25" s="877"/>
      <c r="IWJ25" s="877"/>
      <c r="IWK25" s="877"/>
      <c r="IWL25" s="877"/>
      <c r="IWM25" s="877"/>
      <c r="IWN25" s="877"/>
      <c r="IWO25" s="877"/>
      <c r="IWP25" s="877"/>
      <c r="IWQ25" s="877"/>
      <c r="IWR25" s="877"/>
      <c r="IWS25" s="877"/>
      <c r="IWT25" s="877"/>
      <c r="IWU25" s="877"/>
      <c r="IWV25" s="877"/>
      <c r="IWW25" s="877"/>
      <c r="IWX25" s="877"/>
      <c r="IWY25" s="877"/>
      <c r="IWZ25" s="877"/>
      <c r="IXA25" s="877"/>
      <c r="IXB25" s="877"/>
      <c r="IXC25" s="877"/>
      <c r="IXD25" s="877"/>
      <c r="IXE25" s="877"/>
      <c r="IXF25" s="877"/>
      <c r="IXG25" s="877"/>
      <c r="IXH25" s="877"/>
      <c r="IXI25" s="877"/>
      <c r="IXJ25" s="877"/>
      <c r="IXK25" s="877"/>
      <c r="IXL25" s="877"/>
      <c r="IXM25" s="877"/>
      <c r="IXN25" s="877"/>
      <c r="IXO25" s="877"/>
      <c r="IXP25" s="877"/>
      <c r="IXQ25" s="877"/>
      <c r="IXR25" s="877"/>
      <c r="IXS25" s="877"/>
      <c r="IXT25" s="877"/>
      <c r="IXU25" s="877"/>
      <c r="IXV25" s="877"/>
      <c r="IXW25" s="877"/>
      <c r="IXX25" s="877"/>
      <c r="IXY25" s="877"/>
      <c r="IXZ25" s="877"/>
      <c r="IYA25" s="877"/>
      <c r="IYB25" s="877"/>
      <c r="IYC25" s="877"/>
      <c r="IYD25" s="877"/>
      <c r="IYE25" s="877"/>
      <c r="IYF25" s="877"/>
      <c r="IYG25" s="877"/>
      <c r="IYH25" s="877"/>
      <c r="IYI25" s="877"/>
      <c r="IYJ25" s="877"/>
      <c r="IYK25" s="877"/>
      <c r="IYL25" s="877"/>
      <c r="IYM25" s="877"/>
      <c r="IYN25" s="877"/>
      <c r="IYO25" s="877"/>
      <c r="IYP25" s="877"/>
      <c r="IYQ25" s="877"/>
      <c r="IYR25" s="877"/>
      <c r="IYS25" s="877"/>
      <c r="IYT25" s="877"/>
      <c r="IYU25" s="877"/>
      <c r="IYV25" s="877"/>
      <c r="IYW25" s="877"/>
      <c r="IYX25" s="877"/>
      <c r="IYY25" s="877"/>
      <c r="IYZ25" s="877"/>
      <c r="IZA25" s="877"/>
      <c r="IZB25" s="877"/>
      <c r="IZC25" s="877"/>
      <c r="IZD25" s="877"/>
      <c r="IZE25" s="877"/>
      <c r="IZF25" s="877"/>
      <c r="IZG25" s="877"/>
      <c r="IZH25" s="877"/>
      <c r="IZI25" s="877"/>
      <c r="IZJ25" s="877"/>
      <c r="IZK25" s="877"/>
      <c r="IZL25" s="877"/>
      <c r="IZM25" s="877"/>
      <c r="IZN25" s="877"/>
      <c r="IZO25" s="877"/>
      <c r="IZP25" s="877"/>
      <c r="IZQ25" s="877"/>
      <c r="IZR25" s="877"/>
      <c r="IZS25" s="877"/>
      <c r="IZT25" s="877"/>
      <c r="IZU25" s="877"/>
      <c r="IZV25" s="877"/>
      <c r="IZW25" s="877"/>
      <c r="IZX25" s="877"/>
      <c r="IZY25" s="877"/>
      <c r="IZZ25" s="877"/>
      <c r="JAA25" s="877"/>
      <c r="JAB25" s="877"/>
      <c r="JAC25" s="877"/>
      <c r="JAD25" s="877"/>
      <c r="JAE25" s="877"/>
      <c r="JAF25" s="877"/>
      <c r="JAG25" s="877"/>
      <c r="JAH25" s="877"/>
      <c r="JAI25" s="877"/>
      <c r="JAJ25" s="877"/>
      <c r="JAK25" s="877"/>
      <c r="JAL25" s="877"/>
      <c r="JAM25" s="877"/>
      <c r="JAN25" s="877"/>
      <c r="JAO25" s="877"/>
      <c r="JAP25" s="877"/>
      <c r="JAQ25" s="877"/>
      <c r="JAR25" s="877"/>
      <c r="JAS25" s="877"/>
      <c r="JAT25" s="877"/>
      <c r="JAU25" s="877"/>
      <c r="JAV25" s="877"/>
      <c r="JAW25" s="877"/>
      <c r="JAX25" s="877"/>
      <c r="JAY25" s="877"/>
      <c r="JAZ25" s="877"/>
      <c r="JBA25" s="877"/>
      <c r="JBB25" s="877"/>
      <c r="JBC25" s="877"/>
      <c r="JBD25" s="877"/>
      <c r="JBE25" s="877"/>
      <c r="JBF25" s="877"/>
      <c r="JBG25" s="877"/>
      <c r="JBH25" s="877"/>
      <c r="JBI25" s="877"/>
      <c r="JBJ25" s="877"/>
      <c r="JBK25" s="877"/>
      <c r="JBL25" s="877"/>
      <c r="JBM25" s="877"/>
      <c r="JBN25" s="877"/>
      <c r="JBO25" s="877"/>
      <c r="JBP25" s="877"/>
      <c r="JBQ25" s="877"/>
      <c r="JBR25" s="877"/>
      <c r="JBS25" s="877"/>
      <c r="JBT25" s="877"/>
      <c r="JBU25" s="877"/>
      <c r="JBV25" s="877"/>
      <c r="JBW25" s="877"/>
      <c r="JBX25" s="877"/>
      <c r="JBY25" s="877"/>
      <c r="JBZ25" s="877"/>
      <c r="JCA25" s="877"/>
      <c r="JCB25" s="877"/>
      <c r="JCC25" s="877"/>
      <c r="JCD25" s="877"/>
      <c r="JCE25" s="877"/>
      <c r="JCF25" s="877"/>
      <c r="JCG25" s="877"/>
      <c r="JCH25" s="877"/>
      <c r="JCI25" s="877"/>
      <c r="JCJ25" s="877"/>
      <c r="JCK25" s="877"/>
      <c r="JCL25" s="877"/>
      <c r="JCM25" s="877"/>
      <c r="JCN25" s="877"/>
      <c r="JCO25" s="877"/>
      <c r="JCP25" s="877"/>
      <c r="JCQ25" s="877"/>
      <c r="JCR25" s="877"/>
      <c r="JCS25" s="877"/>
      <c r="JCT25" s="877"/>
      <c r="JCU25" s="877"/>
      <c r="JCV25" s="877"/>
      <c r="JCW25" s="877"/>
      <c r="JCX25" s="877"/>
      <c r="JCY25" s="877"/>
      <c r="JCZ25" s="877"/>
      <c r="JDA25" s="877"/>
      <c r="JDB25" s="877"/>
      <c r="JDC25" s="877"/>
      <c r="JDD25" s="877"/>
      <c r="JDE25" s="877"/>
      <c r="JDF25" s="877"/>
      <c r="JDG25" s="877"/>
      <c r="JDH25" s="877"/>
      <c r="JDI25" s="877"/>
      <c r="JDJ25" s="877"/>
      <c r="JDK25" s="877"/>
      <c r="JDL25" s="877"/>
      <c r="JDM25" s="877"/>
      <c r="JDN25" s="877"/>
      <c r="JDO25" s="877"/>
      <c r="JDP25" s="877"/>
      <c r="JDQ25" s="877"/>
      <c r="JDR25" s="877"/>
      <c r="JDS25" s="877"/>
      <c r="JDT25" s="877"/>
      <c r="JDU25" s="877"/>
      <c r="JDV25" s="877"/>
      <c r="JDW25" s="877"/>
      <c r="JDX25" s="877"/>
      <c r="JDY25" s="877"/>
      <c r="JDZ25" s="877"/>
      <c r="JEA25" s="877"/>
      <c r="JEB25" s="877"/>
      <c r="JEC25" s="877"/>
      <c r="JED25" s="877"/>
      <c r="JEE25" s="877"/>
      <c r="JEF25" s="877"/>
      <c r="JEG25" s="877"/>
      <c r="JEH25" s="877"/>
      <c r="JEI25" s="877"/>
      <c r="JEJ25" s="877"/>
      <c r="JEK25" s="877"/>
      <c r="JEL25" s="877"/>
      <c r="JEM25" s="877"/>
      <c r="JEN25" s="877"/>
      <c r="JEO25" s="877"/>
      <c r="JEP25" s="877"/>
      <c r="JEQ25" s="877"/>
      <c r="JER25" s="877"/>
      <c r="JES25" s="877"/>
      <c r="JET25" s="877"/>
      <c r="JEU25" s="877"/>
      <c r="JEV25" s="877"/>
      <c r="JEW25" s="877"/>
      <c r="JEX25" s="877"/>
      <c r="JEY25" s="877"/>
      <c r="JEZ25" s="877"/>
      <c r="JFA25" s="877"/>
      <c r="JFB25" s="877"/>
      <c r="JFC25" s="877"/>
      <c r="JFD25" s="877"/>
      <c r="JFE25" s="877"/>
      <c r="JFF25" s="877"/>
      <c r="JFG25" s="877"/>
      <c r="JFH25" s="877"/>
      <c r="JFI25" s="877"/>
      <c r="JFJ25" s="877"/>
      <c r="JFK25" s="877"/>
      <c r="JFL25" s="877"/>
      <c r="JFM25" s="877"/>
      <c r="JFN25" s="877"/>
      <c r="JFO25" s="877"/>
      <c r="JFP25" s="877"/>
      <c r="JFQ25" s="877"/>
      <c r="JFR25" s="877"/>
      <c r="JFS25" s="877"/>
      <c r="JFT25" s="877"/>
      <c r="JFU25" s="877"/>
      <c r="JFV25" s="877"/>
      <c r="JFW25" s="877"/>
      <c r="JFX25" s="877"/>
      <c r="JFY25" s="877"/>
      <c r="JFZ25" s="877"/>
      <c r="JGA25" s="877"/>
      <c r="JGB25" s="877"/>
      <c r="JGC25" s="877"/>
      <c r="JGD25" s="877"/>
      <c r="JGE25" s="877"/>
      <c r="JGF25" s="877"/>
      <c r="JGG25" s="877"/>
      <c r="JGH25" s="877"/>
      <c r="JGI25" s="877"/>
      <c r="JGJ25" s="877"/>
      <c r="JGK25" s="877"/>
      <c r="JGL25" s="877"/>
      <c r="JGM25" s="877"/>
      <c r="JGN25" s="877"/>
      <c r="JGO25" s="877"/>
      <c r="JGP25" s="877"/>
      <c r="JGQ25" s="877"/>
      <c r="JGR25" s="877"/>
      <c r="JGS25" s="877"/>
      <c r="JGT25" s="877"/>
      <c r="JGU25" s="877"/>
      <c r="JGV25" s="877"/>
      <c r="JGW25" s="877"/>
      <c r="JGX25" s="877"/>
      <c r="JGY25" s="877"/>
      <c r="JGZ25" s="877"/>
      <c r="JHA25" s="877"/>
      <c r="JHB25" s="877"/>
      <c r="JHC25" s="877"/>
      <c r="JHD25" s="877"/>
      <c r="JHE25" s="877"/>
      <c r="JHF25" s="877"/>
      <c r="JHG25" s="877"/>
      <c r="JHH25" s="877"/>
      <c r="JHI25" s="877"/>
      <c r="JHJ25" s="877"/>
      <c r="JHK25" s="877"/>
      <c r="JHL25" s="877"/>
      <c r="JHM25" s="877"/>
      <c r="JHN25" s="877"/>
      <c r="JHO25" s="877"/>
      <c r="JHP25" s="877"/>
      <c r="JHQ25" s="877"/>
      <c r="JHR25" s="877"/>
      <c r="JHS25" s="877"/>
      <c r="JHT25" s="877"/>
      <c r="JHU25" s="877"/>
      <c r="JHV25" s="877"/>
      <c r="JHW25" s="877"/>
      <c r="JHX25" s="877"/>
      <c r="JHY25" s="877"/>
      <c r="JHZ25" s="877"/>
      <c r="JIA25" s="877"/>
      <c r="JIB25" s="877"/>
      <c r="JIC25" s="877"/>
      <c r="JID25" s="877"/>
      <c r="JIE25" s="877"/>
      <c r="JIF25" s="877"/>
      <c r="JIG25" s="877"/>
      <c r="JIH25" s="877"/>
      <c r="JII25" s="877"/>
      <c r="JIJ25" s="877"/>
      <c r="JIK25" s="877"/>
      <c r="JIL25" s="877"/>
      <c r="JIM25" s="877"/>
      <c r="JIN25" s="877"/>
      <c r="JIO25" s="877"/>
      <c r="JIP25" s="877"/>
      <c r="JIQ25" s="877"/>
      <c r="JIR25" s="877"/>
      <c r="JIS25" s="877"/>
      <c r="JIT25" s="877"/>
      <c r="JIU25" s="877"/>
      <c r="JIV25" s="877"/>
      <c r="JIW25" s="877"/>
      <c r="JIX25" s="877"/>
      <c r="JIY25" s="877"/>
      <c r="JIZ25" s="877"/>
      <c r="JJA25" s="877"/>
      <c r="JJB25" s="877"/>
      <c r="JJC25" s="877"/>
      <c r="JJD25" s="877"/>
      <c r="JJE25" s="877"/>
      <c r="JJF25" s="877"/>
      <c r="JJG25" s="877"/>
      <c r="JJH25" s="877"/>
      <c r="JJI25" s="877"/>
      <c r="JJJ25" s="877"/>
      <c r="JJK25" s="877"/>
      <c r="JJL25" s="877"/>
      <c r="JJM25" s="877"/>
      <c r="JJN25" s="877"/>
      <c r="JJO25" s="877"/>
      <c r="JJP25" s="877"/>
      <c r="JJQ25" s="877"/>
      <c r="JJR25" s="877"/>
      <c r="JJS25" s="877"/>
      <c r="JJT25" s="877"/>
      <c r="JJU25" s="877"/>
      <c r="JJV25" s="877"/>
      <c r="JJW25" s="877"/>
      <c r="JJX25" s="877"/>
      <c r="JJY25" s="877"/>
      <c r="JJZ25" s="877"/>
      <c r="JKA25" s="877"/>
      <c r="JKB25" s="877"/>
      <c r="JKC25" s="877"/>
      <c r="JKD25" s="877"/>
      <c r="JKE25" s="877"/>
      <c r="JKF25" s="877"/>
      <c r="JKG25" s="877"/>
      <c r="JKH25" s="877"/>
      <c r="JKI25" s="877"/>
      <c r="JKJ25" s="877"/>
      <c r="JKK25" s="877"/>
      <c r="JKL25" s="877"/>
      <c r="JKM25" s="877"/>
      <c r="JKN25" s="877"/>
      <c r="JKO25" s="877"/>
      <c r="JKP25" s="877"/>
      <c r="JKQ25" s="877"/>
      <c r="JKR25" s="877"/>
      <c r="JKS25" s="877"/>
      <c r="JKT25" s="877"/>
      <c r="JKU25" s="877"/>
      <c r="JKV25" s="877"/>
      <c r="JKW25" s="877"/>
      <c r="JKX25" s="877"/>
      <c r="JKY25" s="877"/>
      <c r="JKZ25" s="877"/>
      <c r="JLA25" s="877"/>
      <c r="JLB25" s="877"/>
      <c r="JLC25" s="877"/>
      <c r="JLD25" s="877"/>
      <c r="JLE25" s="877"/>
      <c r="JLF25" s="877"/>
      <c r="JLG25" s="877"/>
      <c r="JLH25" s="877"/>
      <c r="JLI25" s="877"/>
      <c r="JLJ25" s="877"/>
      <c r="JLK25" s="877"/>
      <c r="JLL25" s="877"/>
      <c r="JLM25" s="877"/>
      <c r="JLN25" s="877"/>
      <c r="JLO25" s="877"/>
      <c r="JLP25" s="877"/>
      <c r="JLQ25" s="877"/>
      <c r="JLR25" s="877"/>
      <c r="JLS25" s="877"/>
      <c r="JLT25" s="877"/>
      <c r="JLU25" s="877"/>
      <c r="JLV25" s="877"/>
      <c r="JLW25" s="877"/>
      <c r="JLX25" s="877"/>
      <c r="JLY25" s="877"/>
      <c r="JLZ25" s="877"/>
      <c r="JMA25" s="877"/>
      <c r="JMB25" s="877"/>
      <c r="JMC25" s="877"/>
      <c r="JMD25" s="877"/>
      <c r="JME25" s="877"/>
      <c r="JMF25" s="877"/>
      <c r="JMG25" s="877"/>
      <c r="JMH25" s="877"/>
      <c r="JMI25" s="877"/>
      <c r="JMJ25" s="877"/>
      <c r="JMK25" s="877"/>
      <c r="JML25" s="877"/>
      <c r="JMM25" s="877"/>
      <c r="JMN25" s="877"/>
      <c r="JMO25" s="877"/>
      <c r="JMP25" s="877"/>
      <c r="JMQ25" s="877"/>
      <c r="JMR25" s="877"/>
      <c r="JMS25" s="877"/>
      <c r="JMT25" s="877"/>
      <c r="JMU25" s="877"/>
      <c r="JMV25" s="877"/>
      <c r="JMW25" s="877"/>
      <c r="JMX25" s="877"/>
      <c r="JMY25" s="877"/>
      <c r="JMZ25" s="877"/>
      <c r="JNA25" s="877"/>
      <c r="JNB25" s="877"/>
      <c r="JNC25" s="877"/>
      <c r="JND25" s="877"/>
      <c r="JNE25" s="877"/>
      <c r="JNF25" s="877"/>
      <c r="JNG25" s="877"/>
      <c r="JNH25" s="877"/>
      <c r="JNI25" s="877"/>
      <c r="JNJ25" s="877"/>
      <c r="JNK25" s="877"/>
      <c r="JNL25" s="877"/>
      <c r="JNM25" s="877"/>
      <c r="JNN25" s="877"/>
      <c r="JNO25" s="877"/>
      <c r="JNP25" s="877"/>
      <c r="JNQ25" s="877"/>
      <c r="JNR25" s="877"/>
      <c r="JNS25" s="877"/>
      <c r="JNT25" s="877"/>
      <c r="JNU25" s="877"/>
      <c r="JNV25" s="877"/>
      <c r="JNW25" s="877"/>
      <c r="JNX25" s="877"/>
      <c r="JNY25" s="877"/>
      <c r="JNZ25" s="877"/>
      <c r="JOA25" s="877"/>
      <c r="JOB25" s="877"/>
      <c r="JOC25" s="877"/>
      <c r="JOD25" s="877"/>
      <c r="JOE25" s="877"/>
      <c r="JOF25" s="877"/>
      <c r="JOG25" s="877"/>
      <c r="JOH25" s="877"/>
      <c r="JOI25" s="877"/>
      <c r="JOJ25" s="877"/>
      <c r="JOK25" s="877"/>
      <c r="JOL25" s="877"/>
      <c r="JOM25" s="877"/>
      <c r="JON25" s="877"/>
      <c r="JOO25" s="877"/>
      <c r="JOP25" s="877"/>
      <c r="JOQ25" s="877"/>
      <c r="JOR25" s="877"/>
      <c r="JOS25" s="877"/>
      <c r="JOT25" s="877"/>
      <c r="JOU25" s="877"/>
      <c r="JOV25" s="877"/>
      <c r="JOW25" s="877"/>
      <c r="JOX25" s="877"/>
      <c r="JOY25" s="877"/>
      <c r="JOZ25" s="877"/>
      <c r="JPA25" s="877"/>
      <c r="JPB25" s="877"/>
      <c r="JPC25" s="877"/>
      <c r="JPD25" s="877"/>
      <c r="JPE25" s="877"/>
      <c r="JPF25" s="877"/>
      <c r="JPG25" s="877"/>
      <c r="JPH25" s="877"/>
      <c r="JPI25" s="877"/>
      <c r="JPJ25" s="877"/>
      <c r="JPK25" s="877"/>
      <c r="JPL25" s="877"/>
      <c r="JPM25" s="877"/>
      <c r="JPN25" s="877"/>
      <c r="JPO25" s="877"/>
      <c r="JPP25" s="877"/>
      <c r="JPQ25" s="877"/>
      <c r="JPR25" s="877"/>
      <c r="JPS25" s="877"/>
      <c r="JPT25" s="877"/>
      <c r="JPU25" s="877"/>
      <c r="JPV25" s="877"/>
      <c r="JPW25" s="877"/>
      <c r="JPX25" s="877"/>
      <c r="JPY25" s="877"/>
      <c r="JPZ25" s="877"/>
      <c r="JQA25" s="877"/>
      <c r="JQB25" s="877"/>
      <c r="JQC25" s="877"/>
      <c r="JQD25" s="877"/>
      <c r="JQE25" s="877"/>
      <c r="JQF25" s="877"/>
      <c r="JQG25" s="877"/>
      <c r="JQH25" s="877"/>
      <c r="JQI25" s="877"/>
      <c r="JQJ25" s="877"/>
      <c r="JQK25" s="877"/>
      <c r="JQL25" s="877"/>
      <c r="JQM25" s="877"/>
      <c r="JQN25" s="877"/>
      <c r="JQO25" s="877"/>
      <c r="JQP25" s="877"/>
      <c r="JQQ25" s="877"/>
      <c r="JQR25" s="877"/>
      <c r="JQS25" s="877"/>
      <c r="JQT25" s="877"/>
      <c r="JQU25" s="877"/>
      <c r="JQV25" s="877"/>
      <c r="JQW25" s="877"/>
      <c r="JQX25" s="877"/>
      <c r="JQY25" s="877"/>
      <c r="JQZ25" s="877"/>
      <c r="JRA25" s="877"/>
      <c r="JRB25" s="877"/>
      <c r="JRC25" s="877"/>
      <c r="JRD25" s="877"/>
      <c r="JRE25" s="877"/>
      <c r="JRF25" s="877"/>
      <c r="JRG25" s="877"/>
      <c r="JRH25" s="877"/>
      <c r="JRI25" s="877"/>
      <c r="JRJ25" s="877"/>
      <c r="JRK25" s="877"/>
      <c r="JRL25" s="877"/>
      <c r="JRM25" s="877"/>
      <c r="JRN25" s="877"/>
      <c r="JRO25" s="877"/>
      <c r="JRP25" s="877"/>
      <c r="JRQ25" s="877"/>
      <c r="JRR25" s="877"/>
      <c r="JRS25" s="877"/>
      <c r="JRT25" s="877"/>
      <c r="JRU25" s="877"/>
      <c r="JRV25" s="877"/>
      <c r="JRW25" s="877"/>
      <c r="JRX25" s="877"/>
      <c r="JRY25" s="877"/>
      <c r="JRZ25" s="877"/>
      <c r="JSA25" s="877"/>
      <c r="JSB25" s="877"/>
      <c r="JSC25" s="877"/>
      <c r="JSD25" s="877"/>
      <c r="JSE25" s="877"/>
      <c r="JSF25" s="877"/>
      <c r="JSG25" s="877"/>
      <c r="JSH25" s="877"/>
      <c r="JSI25" s="877"/>
      <c r="JSJ25" s="877"/>
      <c r="JSK25" s="877"/>
      <c r="JSL25" s="877"/>
      <c r="JSM25" s="877"/>
      <c r="JSN25" s="877"/>
      <c r="JSO25" s="877"/>
      <c r="JSP25" s="877"/>
      <c r="JSQ25" s="877"/>
      <c r="JSR25" s="877"/>
      <c r="JSS25" s="877"/>
      <c r="JST25" s="877"/>
      <c r="JSU25" s="877"/>
      <c r="JSV25" s="877"/>
      <c r="JSW25" s="877"/>
      <c r="JSX25" s="877"/>
      <c r="JSY25" s="877"/>
      <c r="JSZ25" s="877"/>
      <c r="JTA25" s="877"/>
      <c r="JTB25" s="877"/>
      <c r="JTC25" s="877"/>
      <c r="JTD25" s="877"/>
      <c r="JTE25" s="877"/>
      <c r="JTF25" s="877"/>
      <c r="JTG25" s="877"/>
      <c r="JTH25" s="877"/>
      <c r="JTI25" s="877"/>
      <c r="JTJ25" s="877"/>
      <c r="JTK25" s="877"/>
      <c r="JTL25" s="877"/>
      <c r="JTM25" s="877"/>
      <c r="JTN25" s="877"/>
      <c r="JTO25" s="877"/>
      <c r="JTP25" s="877"/>
      <c r="JTQ25" s="877"/>
      <c r="JTR25" s="877"/>
      <c r="JTS25" s="877"/>
      <c r="JTT25" s="877"/>
      <c r="JTU25" s="877"/>
      <c r="JTV25" s="877"/>
      <c r="JTW25" s="877"/>
      <c r="JTX25" s="877"/>
      <c r="JTY25" s="877"/>
      <c r="JTZ25" s="877"/>
      <c r="JUA25" s="877"/>
      <c r="JUB25" s="877"/>
      <c r="JUC25" s="877"/>
      <c r="JUD25" s="877"/>
      <c r="JUE25" s="877"/>
      <c r="JUF25" s="877"/>
      <c r="JUG25" s="877"/>
      <c r="JUH25" s="877"/>
      <c r="JUI25" s="877"/>
      <c r="JUJ25" s="877"/>
      <c r="JUK25" s="877"/>
      <c r="JUL25" s="877"/>
      <c r="JUM25" s="877"/>
      <c r="JUN25" s="877"/>
      <c r="JUO25" s="877"/>
      <c r="JUP25" s="877"/>
      <c r="JUQ25" s="877"/>
      <c r="JUR25" s="877"/>
      <c r="JUS25" s="877"/>
      <c r="JUT25" s="877"/>
      <c r="JUU25" s="877"/>
      <c r="JUV25" s="877"/>
      <c r="JUW25" s="877"/>
      <c r="JUX25" s="877"/>
      <c r="JUY25" s="877"/>
      <c r="JUZ25" s="877"/>
      <c r="JVA25" s="877"/>
      <c r="JVB25" s="877"/>
      <c r="JVC25" s="877"/>
      <c r="JVD25" s="877"/>
      <c r="JVE25" s="877"/>
      <c r="JVF25" s="877"/>
      <c r="JVG25" s="877"/>
      <c r="JVH25" s="877"/>
      <c r="JVI25" s="877"/>
      <c r="JVJ25" s="877"/>
      <c r="JVK25" s="877"/>
      <c r="JVL25" s="877"/>
      <c r="JVM25" s="877"/>
      <c r="JVN25" s="877"/>
      <c r="JVO25" s="877"/>
      <c r="JVP25" s="877"/>
      <c r="JVQ25" s="877"/>
      <c r="JVR25" s="877"/>
      <c r="JVS25" s="877"/>
      <c r="JVT25" s="877"/>
      <c r="JVU25" s="877"/>
      <c r="JVV25" s="877"/>
      <c r="JVW25" s="877"/>
      <c r="JVX25" s="877"/>
      <c r="JVY25" s="877"/>
      <c r="JVZ25" s="877"/>
      <c r="JWA25" s="877"/>
      <c r="JWB25" s="877"/>
      <c r="JWC25" s="877"/>
      <c r="JWD25" s="877"/>
      <c r="JWE25" s="877"/>
      <c r="JWF25" s="877"/>
      <c r="JWG25" s="877"/>
      <c r="JWH25" s="877"/>
      <c r="JWI25" s="877"/>
      <c r="JWJ25" s="877"/>
      <c r="JWK25" s="877"/>
      <c r="JWL25" s="877"/>
      <c r="JWM25" s="877"/>
      <c r="JWN25" s="877"/>
      <c r="JWO25" s="877"/>
      <c r="JWP25" s="877"/>
      <c r="JWQ25" s="877"/>
      <c r="JWR25" s="877"/>
      <c r="JWS25" s="877"/>
      <c r="JWT25" s="877"/>
      <c r="JWU25" s="877"/>
      <c r="JWV25" s="877"/>
      <c r="JWW25" s="877"/>
      <c r="JWX25" s="877"/>
      <c r="JWY25" s="877"/>
      <c r="JWZ25" s="877"/>
      <c r="JXA25" s="877"/>
      <c r="JXB25" s="877"/>
      <c r="JXC25" s="877"/>
      <c r="JXD25" s="877"/>
      <c r="JXE25" s="877"/>
      <c r="JXF25" s="877"/>
      <c r="JXG25" s="877"/>
      <c r="JXH25" s="877"/>
      <c r="JXI25" s="877"/>
      <c r="JXJ25" s="877"/>
      <c r="JXK25" s="877"/>
      <c r="JXL25" s="877"/>
      <c r="JXM25" s="877"/>
      <c r="JXN25" s="877"/>
      <c r="JXO25" s="877"/>
      <c r="JXP25" s="877"/>
      <c r="JXQ25" s="877"/>
      <c r="JXR25" s="877"/>
      <c r="JXS25" s="877"/>
      <c r="JXT25" s="877"/>
      <c r="JXU25" s="877"/>
      <c r="JXV25" s="877"/>
      <c r="JXW25" s="877"/>
      <c r="JXX25" s="877"/>
      <c r="JXY25" s="877"/>
      <c r="JXZ25" s="877"/>
      <c r="JYA25" s="877"/>
      <c r="JYB25" s="877"/>
      <c r="JYC25" s="877"/>
      <c r="JYD25" s="877"/>
      <c r="JYE25" s="877"/>
      <c r="JYF25" s="877"/>
      <c r="JYG25" s="877"/>
      <c r="JYH25" s="877"/>
      <c r="JYI25" s="877"/>
      <c r="JYJ25" s="877"/>
      <c r="JYK25" s="877"/>
      <c r="JYL25" s="877"/>
      <c r="JYM25" s="877"/>
      <c r="JYN25" s="877"/>
      <c r="JYO25" s="877"/>
      <c r="JYP25" s="877"/>
      <c r="JYQ25" s="877"/>
      <c r="JYR25" s="877"/>
      <c r="JYS25" s="877"/>
      <c r="JYT25" s="877"/>
      <c r="JYU25" s="877"/>
      <c r="JYV25" s="877"/>
      <c r="JYW25" s="877"/>
      <c r="JYX25" s="877"/>
      <c r="JYY25" s="877"/>
      <c r="JYZ25" s="877"/>
      <c r="JZA25" s="877"/>
      <c r="JZB25" s="877"/>
      <c r="JZC25" s="877"/>
      <c r="JZD25" s="877"/>
      <c r="JZE25" s="877"/>
      <c r="JZF25" s="877"/>
      <c r="JZG25" s="877"/>
      <c r="JZH25" s="877"/>
      <c r="JZI25" s="877"/>
      <c r="JZJ25" s="877"/>
      <c r="JZK25" s="877"/>
      <c r="JZL25" s="877"/>
      <c r="JZM25" s="877"/>
      <c r="JZN25" s="877"/>
      <c r="JZO25" s="877"/>
      <c r="JZP25" s="877"/>
      <c r="JZQ25" s="877"/>
      <c r="JZR25" s="877"/>
      <c r="JZS25" s="877"/>
      <c r="JZT25" s="877"/>
      <c r="JZU25" s="877"/>
      <c r="JZV25" s="877"/>
      <c r="JZW25" s="877"/>
      <c r="JZX25" s="877"/>
      <c r="JZY25" s="877"/>
      <c r="JZZ25" s="877"/>
      <c r="KAA25" s="877"/>
      <c r="KAB25" s="877"/>
      <c r="KAC25" s="877"/>
      <c r="KAD25" s="877"/>
      <c r="KAE25" s="877"/>
      <c r="KAF25" s="877"/>
      <c r="KAG25" s="877"/>
      <c r="KAH25" s="877"/>
      <c r="KAI25" s="877"/>
      <c r="KAJ25" s="877"/>
      <c r="KAK25" s="877"/>
      <c r="KAL25" s="877"/>
      <c r="KAM25" s="877"/>
      <c r="KAN25" s="877"/>
      <c r="KAO25" s="877"/>
      <c r="KAP25" s="877"/>
      <c r="KAQ25" s="877"/>
      <c r="KAR25" s="877"/>
      <c r="KAS25" s="877"/>
      <c r="KAT25" s="877"/>
      <c r="KAU25" s="877"/>
      <c r="KAV25" s="877"/>
      <c r="KAW25" s="877"/>
      <c r="KAX25" s="877"/>
      <c r="KAY25" s="877"/>
      <c r="KAZ25" s="877"/>
      <c r="KBA25" s="877"/>
      <c r="KBB25" s="877"/>
      <c r="KBC25" s="877"/>
      <c r="KBD25" s="877"/>
      <c r="KBE25" s="877"/>
      <c r="KBF25" s="877"/>
      <c r="KBG25" s="877"/>
      <c r="KBH25" s="877"/>
      <c r="KBI25" s="877"/>
      <c r="KBJ25" s="877"/>
      <c r="KBK25" s="877"/>
      <c r="KBL25" s="877"/>
      <c r="KBM25" s="877"/>
      <c r="KBN25" s="877"/>
      <c r="KBO25" s="877"/>
      <c r="KBP25" s="877"/>
      <c r="KBQ25" s="877"/>
      <c r="KBR25" s="877"/>
      <c r="KBS25" s="877"/>
      <c r="KBT25" s="877"/>
      <c r="KBU25" s="877"/>
      <c r="KBV25" s="877"/>
      <c r="KBW25" s="877"/>
      <c r="KBX25" s="877"/>
      <c r="KBY25" s="877"/>
      <c r="KBZ25" s="877"/>
      <c r="KCA25" s="877"/>
      <c r="KCB25" s="877"/>
      <c r="KCC25" s="877"/>
      <c r="KCD25" s="877"/>
      <c r="KCE25" s="877"/>
      <c r="KCF25" s="877"/>
      <c r="KCG25" s="877"/>
      <c r="KCH25" s="877"/>
      <c r="KCI25" s="877"/>
      <c r="KCJ25" s="877"/>
      <c r="KCK25" s="877"/>
      <c r="KCL25" s="877"/>
      <c r="KCM25" s="877"/>
      <c r="KCN25" s="877"/>
      <c r="KCO25" s="877"/>
      <c r="KCP25" s="877"/>
      <c r="KCQ25" s="877"/>
      <c r="KCR25" s="877"/>
      <c r="KCS25" s="877"/>
      <c r="KCT25" s="877"/>
      <c r="KCU25" s="877"/>
      <c r="KCV25" s="877"/>
      <c r="KCW25" s="877"/>
      <c r="KCX25" s="877"/>
      <c r="KCY25" s="877"/>
      <c r="KCZ25" s="877"/>
      <c r="KDA25" s="877"/>
      <c r="KDB25" s="877"/>
      <c r="KDC25" s="877"/>
      <c r="KDD25" s="877"/>
      <c r="KDE25" s="877"/>
      <c r="KDF25" s="877"/>
      <c r="KDG25" s="877"/>
      <c r="KDH25" s="877"/>
      <c r="KDI25" s="877"/>
      <c r="KDJ25" s="877"/>
      <c r="KDK25" s="877"/>
      <c r="KDL25" s="877"/>
      <c r="KDM25" s="877"/>
      <c r="KDN25" s="877"/>
      <c r="KDO25" s="877"/>
      <c r="KDP25" s="877"/>
      <c r="KDQ25" s="877"/>
      <c r="KDR25" s="877"/>
      <c r="KDS25" s="877"/>
      <c r="KDT25" s="877"/>
      <c r="KDU25" s="877"/>
      <c r="KDV25" s="877"/>
      <c r="KDW25" s="877"/>
      <c r="KDX25" s="877"/>
      <c r="KDY25" s="877"/>
      <c r="KDZ25" s="877"/>
      <c r="KEA25" s="877"/>
      <c r="KEB25" s="877"/>
      <c r="KEC25" s="877"/>
      <c r="KED25" s="877"/>
      <c r="KEE25" s="877"/>
      <c r="KEF25" s="877"/>
      <c r="KEG25" s="877"/>
      <c r="KEH25" s="877"/>
      <c r="KEI25" s="877"/>
      <c r="KEJ25" s="877"/>
      <c r="KEK25" s="877"/>
      <c r="KEL25" s="877"/>
      <c r="KEM25" s="877"/>
      <c r="KEN25" s="877"/>
      <c r="KEO25" s="877"/>
      <c r="KEP25" s="877"/>
      <c r="KEQ25" s="877"/>
      <c r="KER25" s="877"/>
      <c r="KES25" s="877"/>
      <c r="KET25" s="877"/>
      <c r="KEU25" s="877"/>
      <c r="KEV25" s="877"/>
      <c r="KEW25" s="877"/>
      <c r="KEX25" s="877"/>
      <c r="KEY25" s="877"/>
      <c r="KEZ25" s="877"/>
      <c r="KFA25" s="877"/>
      <c r="KFB25" s="877"/>
      <c r="KFC25" s="877"/>
      <c r="KFD25" s="877"/>
      <c r="KFE25" s="877"/>
      <c r="KFF25" s="877"/>
      <c r="KFG25" s="877"/>
      <c r="KFH25" s="877"/>
      <c r="KFI25" s="877"/>
      <c r="KFJ25" s="877"/>
      <c r="KFK25" s="877"/>
      <c r="KFL25" s="877"/>
      <c r="KFM25" s="877"/>
      <c r="KFN25" s="877"/>
      <c r="KFO25" s="877"/>
      <c r="KFP25" s="877"/>
      <c r="KFQ25" s="877"/>
      <c r="KFR25" s="877"/>
      <c r="KFS25" s="877"/>
      <c r="KFT25" s="877"/>
      <c r="KFU25" s="877"/>
      <c r="KFV25" s="877"/>
      <c r="KFW25" s="877"/>
      <c r="KFX25" s="877"/>
      <c r="KFY25" s="877"/>
      <c r="KFZ25" s="877"/>
      <c r="KGA25" s="877"/>
      <c r="KGB25" s="877"/>
      <c r="KGC25" s="877"/>
      <c r="KGD25" s="877"/>
      <c r="KGE25" s="877"/>
      <c r="KGF25" s="877"/>
      <c r="KGG25" s="877"/>
      <c r="KGH25" s="877"/>
      <c r="KGI25" s="877"/>
      <c r="KGJ25" s="877"/>
      <c r="KGK25" s="877"/>
      <c r="KGL25" s="877"/>
      <c r="KGM25" s="877"/>
      <c r="KGN25" s="877"/>
      <c r="KGO25" s="877"/>
      <c r="KGP25" s="877"/>
      <c r="KGQ25" s="877"/>
      <c r="KGR25" s="877"/>
      <c r="KGS25" s="877"/>
      <c r="KGT25" s="877"/>
      <c r="KGU25" s="877"/>
      <c r="KGV25" s="877"/>
      <c r="KGW25" s="877"/>
      <c r="KGX25" s="877"/>
      <c r="KGY25" s="877"/>
      <c r="KGZ25" s="877"/>
      <c r="KHA25" s="877"/>
      <c r="KHB25" s="877"/>
      <c r="KHC25" s="877"/>
      <c r="KHD25" s="877"/>
      <c r="KHE25" s="877"/>
      <c r="KHF25" s="877"/>
      <c r="KHG25" s="877"/>
      <c r="KHH25" s="877"/>
      <c r="KHI25" s="877"/>
      <c r="KHJ25" s="877"/>
      <c r="KHK25" s="877"/>
      <c r="KHL25" s="877"/>
      <c r="KHM25" s="877"/>
      <c r="KHN25" s="877"/>
      <c r="KHO25" s="877"/>
      <c r="KHP25" s="877"/>
      <c r="KHQ25" s="877"/>
      <c r="KHR25" s="877"/>
      <c r="KHS25" s="877"/>
      <c r="KHT25" s="877"/>
      <c r="KHU25" s="877"/>
      <c r="KHV25" s="877"/>
      <c r="KHW25" s="877"/>
      <c r="KHX25" s="877"/>
      <c r="KHY25" s="877"/>
      <c r="KHZ25" s="877"/>
      <c r="KIA25" s="877"/>
      <c r="KIB25" s="877"/>
      <c r="KIC25" s="877"/>
      <c r="KID25" s="877"/>
      <c r="KIE25" s="877"/>
      <c r="KIF25" s="877"/>
      <c r="KIG25" s="877"/>
      <c r="KIH25" s="877"/>
      <c r="KII25" s="877"/>
      <c r="KIJ25" s="877"/>
      <c r="KIK25" s="877"/>
      <c r="KIL25" s="877"/>
      <c r="KIM25" s="877"/>
      <c r="KIN25" s="877"/>
      <c r="KIO25" s="877"/>
      <c r="KIP25" s="877"/>
      <c r="KIQ25" s="877"/>
      <c r="KIR25" s="877"/>
      <c r="KIS25" s="877"/>
      <c r="KIT25" s="877"/>
      <c r="KIU25" s="877"/>
      <c r="KIV25" s="877"/>
      <c r="KIW25" s="877"/>
      <c r="KIX25" s="877"/>
      <c r="KIY25" s="877"/>
      <c r="KIZ25" s="877"/>
      <c r="KJA25" s="877"/>
      <c r="KJB25" s="877"/>
      <c r="KJC25" s="877"/>
      <c r="KJD25" s="877"/>
      <c r="KJE25" s="877"/>
      <c r="KJF25" s="877"/>
      <c r="KJG25" s="877"/>
      <c r="KJH25" s="877"/>
      <c r="KJI25" s="877"/>
      <c r="KJJ25" s="877"/>
      <c r="KJK25" s="877"/>
      <c r="KJL25" s="877"/>
      <c r="KJM25" s="877"/>
      <c r="KJN25" s="877"/>
      <c r="KJO25" s="877"/>
      <c r="KJP25" s="877"/>
      <c r="KJQ25" s="877"/>
      <c r="KJR25" s="877"/>
      <c r="KJS25" s="877"/>
      <c r="KJT25" s="877"/>
      <c r="KJU25" s="877"/>
      <c r="KJV25" s="877"/>
      <c r="KJW25" s="877"/>
      <c r="KJX25" s="877"/>
      <c r="KJY25" s="877"/>
      <c r="KJZ25" s="877"/>
      <c r="KKA25" s="877"/>
      <c r="KKB25" s="877"/>
      <c r="KKC25" s="877"/>
      <c r="KKD25" s="877"/>
      <c r="KKE25" s="877"/>
      <c r="KKF25" s="877"/>
      <c r="KKG25" s="877"/>
      <c r="KKH25" s="877"/>
      <c r="KKI25" s="877"/>
      <c r="KKJ25" s="877"/>
      <c r="KKK25" s="877"/>
      <c r="KKL25" s="877"/>
      <c r="KKM25" s="877"/>
      <c r="KKN25" s="877"/>
      <c r="KKO25" s="877"/>
      <c r="KKP25" s="877"/>
      <c r="KKQ25" s="877"/>
      <c r="KKR25" s="877"/>
      <c r="KKS25" s="877"/>
      <c r="KKT25" s="877"/>
      <c r="KKU25" s="877"/>
      <c r="KKV25" s="877"/>
      <c r="KKW25" s="877"/>
      <c r="KKX25" s="877"/>
      <c r="KKY25" s="877"/>
      <c r="KKZ25" s="877"/>
      <c r="KLA25" s="877"/>
      <c r="KLB25" s="877"/>
      <c r="KLC25" s="877"/>
      <c r="KLD25" s="877"/>
      <c r="KLE25" s="877"/>
      <c r="KLF25" s="877"/>
      <c r="KLG25" s="877"/>
      <c r="KLH25" s="877"/>
      <c r="KLI25" s="877"/>
      <c r="KLJ25" s="877"/>
      <c r="KLK25" s="877"/>
      <c r="KLL25" s="877"/>
      <c r="KLM25" s="877"/>
      <c r="KLN25" s="877"/>
      <c r="KLO25" s="877"/>
      <c r="KLP25" s="877"/>
      <c r="KLQ25" s="877"/>
      <c r="KLR25" s="877"/>
      <c r="KLS25" s="877"/>
      <c r="KLT25" s="877"/>
      <c r="KLU25" s="877"/>
      <c r="KLV25" s="877"/>
      <c r="KLW25" s="877"/>
      <c r="KLX25" s="877"/>
      <c r="KLY25" s="877"/>
      <c r="KLZ25" s="877"/>
      <c r="KMA25" s="877"/>
      <c r="KMB25" s="877"/>
      <c r="KMC25" s="877"/>
      <c r="KMD25" s="877"/>
      <c r="KME25" s="877"/>
      <c r="KMF25" s="877"/>
      <c r="KMG25" s="877"/>
      <c r="KMH25" s="877"/>
      <c r="KMI25" s="877"/>
      <c r="KMJ25" s="877"/>
      <c r="KMK25" s="877"/>
      <c r="KML25" s="877"/>
      <c r="KMM25" s="877"/>
      <c r="KMN25" s="877"/>
      <c r="KMO25" s="877"/>
      <c r="KMP25" s="877"/>
      <c r="KMQ25" s="877"/>
      <c r="KMR25" s="877"/>
      <c r="KMS25" s="877"/>
      <c r="KMT25" s="877"/>
      <c r="KMU25" s="877"/>
      <c r="KMV25" s="877"/>
      <c r="KMW25" s="877"/>
      <c r="KMX25" s="877"/>
      <c r="KMY25" s="877"/>
      <c r="KMZ25" s="877"/>
      <c r="KNA25" s="877"/>
      <c r="KNB25" s="877"/>
      <c r="KNC25" s="877"/>
      <c r="KND25" s="877"/>
      <c r="KNE25" s="877"/>
      <c r="KNF25" s="877"/>
      <c r="KNG25" s="877"/>
      <c r="KNH25" s="877"/>
      <c r="KNI25" s="877"/>
      <c r="KNJ25" s="877"/>
      <c r="KNK25" s="877"/>
      <c r="KNL25" s="877"/>
      <c r="KNM25" s="877"/>
      <c r="KNN25" s="877"/>
      <c r="KNO25" s="877"/>
      <c r="KNP25" s="877"/>
      <c r="KNQ25" s="877"/>
      <c r="KNR25" s="877"/>
      <c r="KNS25" s="877"/>
      <c r="KNT25" s="877"/>
      <c r="KNU25" s="877"/>
      <c r="KNV25" s="877"/>
      <c r="KNW25" s="877"/>
      <c r="KNX25" s="877"/>
      <c r="KNY25" s="877"/>
      <c r="KNZ25" s="877"/>
      <c r="KOA25" s="877"/>
      <c r="KOB25" s="877"/>
      <c r="KOC25" s="877"/>
      <c r="KOD25" s="877"/>
      <c r="KOE25" s="877"/>
      <c r="KOF25" s="877"/>
      <c r="KOG25" s="877"/>
      <c r="KOH25" s="877"/>
      <c r="KOI25" s="877"/>
      <c r="KOJ25" s="877"/>
      <c r="KOK25" s="877"/>
      <c r="KOL25" s="877"/>
      <c r="KOM25" s="877"/>
      <c r="KON25" s="877"/>
      <c r="KOO25" s="877"/>
      <c r="KOP25" s="877"/>
      <c r="KOQ25" s="877"/>
      <c r="KOR25" s="877"/>
      <c r="KOS25" s="877"/>
      <c r="KOT25" s="877"/>
      <c r="KOU25" s="877"/>
      <c r="KOV25" s="877"/>
      <c r="KOW25" s="877"/>
      <c r="KOX25" s="877"/>
      <c r="KOY25" s="877"/>
      <c r="KOZ25" s="877"/>
      <c r="KPA25" s="877"/>
      <c r="KPB25" s="877"/>
      <c r="KPC25" s="877"/>
      <c r="KPD25" s="877"/>
      <c r="KPE25" s="877"/>
      <c r="KPF25" s="877"/>
      <c r="KPG25" s="877"/>
      <c r="KPH25" s="877"/>
      <c r="KPI25" s="877"/>
      <c r="KPJ25" s="877"/>
      <c r="KPK25" s="877"/>
      <c r="KPL25" s="877"/>
      <c r="KPM25" s="877"/>
      <c r="KPN25" s="877"/>
      <c r="KPO25" s="877"/>
      <c r="KPP25" s="877"/>
      <c r="KPQ25" s="877"/>
      <c r="KPR25" s="877"/>
      <c r="KPS25" s="877"/>
      <c r="KPT25" s="877"/>
      <c r="KPU25" s="877"/>
      <c r="KPV25" s="877"/>
      <c r="KPW25" s="877"/>
      <c r="KPX25" s="877"/>
      <c r="KPY25" s="877"/>
      <c r="KPZ25" s="877"/>
      <c r="KQA25" s="877"/>
      <c r="KQB25" s="877"/>
      <c r="KQC25" s="877"/>
      <c r="KQD25" s="877"/>
      <c r="KQE25" s="877"/>
      <c r="KQF25" s="877"/>
      <c r="KQG25" s="877"/>
      <c r="KQH25" s="877"/>
      <c r="KQI25" s="877"/>
      <c r="KQJ25" s="877"/>
      <c r="KQK25" s="877"/>
      <c r="KQL25" s="877"/>
      <c r="KQM25" s="877"/>
      <c r="KQN25" s="877"/>
      <c r="KQO25" s="877"/>
      <c r="KQP25" s="877"/>
      <c r="KQQ25" s="877"/>
      <c r="KQR25" s="877"/>
      <c r="KQS25" s="877"/>
      <c r="KQT25" s="877"/>
      <c r="KQU25" s="877"/>
      <c r="KQV25" s="877"/>
      <c r="KQW25" s="877"/>
      <c r="KQX25" s="877"/>
      <c r="KQY25" s="877"/>
      <c r="KQZ25" s="877"/>
      <c r="KRA25" s="877"/>
      <c r="KRB25" s="877"/>
      <c r="KRC25" s="877"/>
      <c r="KRD25" s="877"/>
      <c r="KRE25" s="877"/>
      <c r="KRF25" s="877"/>
      <c r="KRG25" s="877"/>
      <c r="KRH25" s="877"/>
      <c r="KRI25" s="877"/>
      <c r="KRJ25" s="877"/>
      <c r="KRK25" s="877"/>
      <c r="KRL25" s="877"/>
      <c r="KRM25" s="877"/>
      <c r="KRN25" s="877"/>
      <c r="KRO25" s="877"/>
      <c r="KRP25" s="877"/>
      <c r="KRQ25" s="877"/>
      <c r="KRR25" s="877"/>
      <c r="KRS25" s="877"/>
      <c r="KRT25" s="877"/>
      <c r="KRU25" s="877"/>
      <c r="KRV25" s="877"/>
      <c r="KRW25" s="877"/>
      <c r="KRX25" s="877"/>
      <c r="KRY25" s="877"/>
      <c r="KRZ25" s="877"/>
      <c r="KSA25" s="877"/>
      <c r="KSB25" s="877"/>
      <c r="KSC25" s="877"/>
      <c r="KSD25" s="877"/>
      <c r="KSE25" s="877"/>
      <c r="KSF25" s="877"/>
      <c r="KSG25" s="877"/>
      <c r="KSH25" s="877"/>
      <c r="KSI25" s="877"/>
      <c r="KSJ25" s="877"/>
      <c r="KSK25" s="877"/>
      <c r="KSL25" s="877"/>
      <c r="KSM25" s="877"/>
      <c r="KSN25" s="877"/>
      <c r="KSO25" s="877"/>
      <c r="KSP25" s="877"/>
      <c r="KSQ25" s="877"/>
      <c r="KSR25" s="877"/>
      <c r="KSS25" s="877"/>
      <c r="KST25" s="877"/>
      <c r="KSU25" s="877"/>
      <c r="KSV25" s="877"/>
      <c r="KSW25" s="877"/>
      <c r="KSX25" s="877"/>
      <c r="KSY25" s="877"/>
      <c r="KSZ25" s="877"/>
      <c r="KTA25" s="877"/>
      <c r="KTB25" s="877"/>
      <c r="KTC25" s="877"/>
      <c r="KTD25" s="877"/>
      <c r="KTE25" s="877"/>
      <c r="KTF25" s="877"/>
      <c r="KTG25" s="877"/>
      <c r="KTH25" s="877"/>
      <c r="KTI25" s="877"/>
      <c r="KTJ25" s="877"/>
      <c r="KTK25" s="877"/>
      <c r="KTL25" s="877"/>
      <c r="KTM25" s="877"/>
      <c r="KTN25" s="877"/>
      <c r="KTO25" s="877"/>
      <c r="KTP25" s="877"/>
      <c r="KTQ25" s="877"/>
      <c r="KTR25" s="877"/>
      <c r="KTS25" s="877"/>
      <c r="KTT25" s="877"/>
      <c r="KTU25" s="877"/>
      <c r="KTV25" s="877"/>
      <c r="KTW25" s="877"/>
      <c r="KTX25" s="877"/>
      <c r="KTY25" s="877"/>
      <c r="KTZ25" s="877"/>
      <c r="KUA25" s="877"/>
      <c r="KUB25" s="877"/>
      <c r="KUC25" s="877"/>
      <c r="KUD25" s="877"/>
      <c r="KUE25" s="877"/>
      <c r="KUF25" s="877"/>
      <c r="KUG25" s="877"/>
      <c r="KUH25" s="877"/>
      <c r="KUI25" s="877"/>
      <c r="KUJ25" s="877"/>
      <c r="KUK25" s="877"/>
      <c r="KUL25" s="877"/>
      <c r="KUM25" s="877"/>
      <c r="KUN25" s="877"/>
      <c r="KUO25" s="877"/>
      <c r="KUP25" s="877"/>
      <c r="KUQ25" s="877"/>
      <c r="KUR25" s="877"/>
      <c r="KUS25" s="877"/>
      <c r="KUT25" s="877"/>
      <c r="KUU25" s="877"/>
      <c r="KUV25" s="877"/>
      <c r="KUW25" s="877"/>
      <c r="KUX25" s="877"/>
      <c r="KUY25" s="877"/>
      <c r="KUZ25" s="877"/>
      <c r="KVA25" s="877"/>
      <c r="KVB25" s="877"/>
      <c r="KVC25" s="877"/>
      <c r="KVD25" s="877"/>
      <c r="KVE25" s="877"/>
      <c r="KVF25" s="877"/>
      <c r="KVG25" s="877"/>
      <c r="KVH25" s="877"/>
      <c r="KVI25" s="877"/>
      <c r="KVJ25" s="877"/>
      <c r="KVK25" s="877"/>
      <c r="KVL25" s="877"/>
      <c r="KVM25" s="877"/>
      <c r="KVN25" s="877"/>
      <c r="KVO25" s="877"/>
      <c r="KVP25" s="877"/>
      <c r="KVQ25" s="877"/>
      <c r="KVR25" s="877"/>
      <c r="KVS25" s="877"/>
      <c r="KVT25" s="877"/>
      <c r="KVU25" s="877"/>
      <c r="KVV25" s="877"/>
      <c r="KVW25" s="877"/>
      <c r="KVX25" s="877"/>
      <c r="KVY25" s="877"/>
      <c r="KVZ25" s="877"/>
      <c r="KWA25" s="877"/>
      <c r="KWB25" s="877"/>
      <c r="KWC25" s="877"/>
      <c r="KWD25" s="877"/>
      <c r="KWE25" s="877"/>
      <c r="KWF25" s="877"/>
      <c r="KWG25" s="877"/>
      <c r="KWH25" s="877"/>
      <c r="KWI25" s="877"/>
      <c r="KWJ25" s="877"/>
      <c r="KWK25" s="877"/>
      <c r="KWL25" s="877"/>
      <c r="KWM25" s="877"/>
      <c r="KWN25" s="877"/>
      <c r="KWO25" s="877"/>
      <c r="KWP25" s="877"/>
      <c r="KWQ25" s="877"/>
      <c r="KWR25" s="877"/>
      <c r="KWS25" s="877"/>
      <c r="KWT25" s="877"/>
      <c r="KWU25" s="877"/>
      <c r="KWV25" s="877"/>
      <c r="KWW25" s="877"/>
      <c r="KWX25" s="877"/>
      <c r="KWY25" s="877"/>
      <c r="KWZ25" s="877"/>
      <c r="KXA25" s="877"/>
      <c r="KXB25" s="877"/>
      <c r="KXC25" s="877"/>
      <c r="KXD25" s="877"/>
      <c r="KXE25" s="877"/>
      <c r="KXF25" s="877"/>
      <c r="KXG25" s="877"/>
      <c r="KXH25" s="877"/>
      <c r="KXI25" s="877"/>
      <c r="KXJ25" s="877"/>
      <c r="KXK25" s="877"/>
      <c r="KXL25" s="877"/>
      <c r="KXM25" s="877"/>
      <c r="KXN25" s="877"/>
      <c r="KXO25" s="877"/>
      <c r="KXP25" s="877"/>
      <c r="KXQ25" s="877"/>
      <c r="KXR25" s="877"/>
      <c r="KXS25" s="877"/>
      <c r="KXT25" s="877"/>
      <c r="KXU25" s="877"/>
      <c r="KXV25" s="877"/>
      <c r="KXW25" s="877"/>
      <c r="KXX25" s="877"/>
      <c r="KXY25" s="877"/>
      <c r="KXZ25" s="877"/>
      <c r="KYA25" s="877"/>
      <c r="KYB25" s="877"/>
      <c r="KYC25" s="877"/>
      <c r="KYD25" s="877"/>
      <c r="KYE25" s="877"/>
      <c r="KYF25" s="877"/>
      <c r="KYG25" s="877"/>
      <c r="KYH25" s="877"/>
      <c r="KYI25" s="877"/>
      <c r="KYJ25" s="877"/>
      <c r="KYK25" s="877"/>
      <c r="KYL25" s="877"/>
      <c r="KYM25" s="877"/>
      <c r="KYN25" s="877"/>
      <c r="KYO25" s="877"/>
      <c r="KYP25" s="877"/>
      <c r="KYQ25" s="877"/>
      <c r="KYR25" s="877"/>
      <c r="KYS25" s="877"/>
      <c r="KYT25" s="877"/>
      <c r="KYU25" s="877"/>
      <c r="KYV25" s="877"/>
      <c r="KYW25" s="877"/>
      <c r="KYX25" s="877"/>
      <c r="KYY25" s="877"/>
      <c r="KYZ25" s="877"/>
      <c r="KZA25" s="877"/>
      <c r="KZB25" s="877"/>
      <c r="KZC25" s="877"/>
      <c r="KZD25" s="877"/>
      <c r="KZE25" s="877"/>
      <c r="KZF25" s="877"/>
      <c r="KZG25" s="877"/>
      <c r="KZH25" s="877"/>
      <c r="KZI25" s="877"/>
      <c r="KZJ25" s="877"/>
      <c r="KZK25" s="877"/>
      <c r="KZL25" s="877"/>
      <c r="KZM25" s="877"/>
      <c r="KZN25" s="877"/>
      <c r="KZO25" s="877"/>
      <c r="KZP25" s="877"/>
      <c r="KZQ25" s="877"/>
      <c r="KZR25" s="877"/>
      <c r="KZS25" s="877"/>
      <c r="KZT25" s="877"/>
      <c r="KZU25" s="877"/>
      <c r="KZV25" s="877"/>
      <c r="KZW25" s="877"/>
      <c r="KZX25" s="877"/>
      <c r="KZY25" s="877"/>
      <c r="KZZ25" s="877"/>
      <c r="LAA25" s="877"/>
      <c r="LAB25" s="877"/>
      <c r="LAC25" s="877"/>
      <c r="LAD25" s="877"/>
      <c r="LAE25" s="877"/>
      <c r="LAF25" s="877"/>
      <c r="LAG25" s="877"/>
      <c r="LAH25" s="877"/>
      <c r="LAI25" s="877"/>
      <c r="LAJ25" s="877"/>
      <c r="LAK25" s="877"/>
      <c r="LAL25" s="877"/>
      <c r="LAM25" s="877"/>
      <c r="LAN25" s="877"/>
      <c r="LAO25" s="877"/>
      <c r="LAP25" s="877"/>
      <c r="LAQ25" s="877"/>
      <c r="LAR25" s="877"/>
      <c r="LAS25" s="877"/>
      <c r="LAT25" s="877"/>
      <c r="LAU25" s="877"/>
      <c r="LAV25" s="877"/>
      <c r="LAW25" s="877"/>
      <c r="LAX25" s="877"/>
      <c r="LAY25" s="877"/>
      <c r="LAZ25" s="877"/>
      <c r="LBA25" s="877"/>
      <c r="LBB25" s="877"/>
      <c r="LBC25" s="877"/>
      <c r="LBD25" s="877"/>
      <c r="LBE25" s="877"/>
      <c r="LBF25" s="877"/>
      <c r="LBG25" s="877"/>
      <c r="LBH25" s="877"/>
      <c r="LBI25" s="877"/>
      <c r="LBJ25" s="877"/>
      <c r="LBK25" s="877"/>
      <c r="LBL25" s="877"/>
      <c r="LBM25" s="877"/>
      <c r="LBN25" s="877"/>
      <c r="LBO25" s="877"/>
      <c r="LBP25" s="877"/>
      <c r="LBQ25" s="877"/>
      <c r="LBR25" s="877"/>
      <c r="LBS25" s="877"/>
      <c r="LBT25" s="877"/>
      <c r="LBU25" s="877"/>
      <c r="LBV25" s="877"/>
      <c r="LBW25" s="877"/>
      <c r="LBX25" s="877"/>
      <c r="LBY25" s="877"/>
      <c r="LBZ25" s="877"/>
      <c r="LCA25" s="877"/>
      <c r="LCB25" s="877"/>
      <c r="LCC25" s="877"/>
      <c r="LCD25" s="877"/>
      <c r="LCE25" s="877"/>
      <c r="LCF25" s="877"/>
      <c r="LCG25" s="877"/>
      <c r="LCH25" s="877"/>
      <c r="LCI25" s="877"/>
      <c r="LCJ25" s="877"/>
      <c r="LCK25" s="877"/>
      <c r="LCL25" s="877"/>
      <c r="LCM25" s="877"/>
      <c r="LCN25" s="877"/>
      <c r="LCO25" s="877"/>
      <c r="LCP25" s="877"/>
      <c r="LCQ25" s="877"/>
      <c r="LCR25" s="877"/>
      <c r="LCS25" s="877"/>
      <c r="LCT25" s="877"/>
      <c r="LCU25" s="877"/>
      <c r="LCV25" s="877"/>
      <c r="LCW25" s="877"/>
      <c r="LCX25" s="877"/>
      <c r="LCY25" s="877"/>
      <c r="LCZ25" s="877"/>
      <c r="LDA25" s="877"/>
      <c r="LDB25" s="877"/>
      <c r="LDC25" s="877"/>
      <c r="LDD25" s="877"/>
      <c r="LDE25" s="877"/>
      <c r="LDF25" s="877"/>
      <c r="LDG25" s="877"/>
      <c r="LDH25" s="877"/>
      <c r="LDI25" s="877"/>
      <c r="LDJ25" s="877"/>
      <c r="LDK25" s="877"/>
      <c r="LDL25" s="877"/>
      <c r="LDM25" s="877"/>
      <c r="LDN25" s="877"/>
      <c r="LDO25" s="877"/>
      <c r="LDP25" s="877"/>
      <c r="LDQ25" s="877"/>
      <c r="LDR25" s="877"/>
      <c r="LDS25" s="877"/>
      <c r="LDT25" s="877"/>
      <c r="LDU25" s="877"/>
      <c r="LDV25" s="877"/>
      <c r="LDW25" s="877"/>
      <c r="LDX25" s="877"/>
      <c r="LDY25" s="877"/>
      <c r="LDZ25" s="877"/>
      <c r="LEA25" s="877"/>
      <c r="LEB25" s="877"/>
      <c r="LEC25" s="877"/>
      <c r="LED25" s="877"/>
      <c r="LEE25" s="877"/>
      <c r="LEF25" s="877"/>
      <c r="LEG25" s="877"/>
      <c r="LEH25" s="877"/>
      <c r="LEI25" s="877"/>
      <c r="LEJ25" s="877"/>
      <c r="LEK25" s="877"/>
      <c r="LEL25" s="877"/>
      <c r="LEM25" s="877"/>
      <c r="LEN25" s="877"/>
      <c r="LEO25" s="877"/>
      <c r="LEP25" s="877"/>
      <c r="LEQ25" s="877"/>
      <c r="LER25" s="877"/>
      <c r="LES25" s="877"/>
      <c r="LET25" s="877"/>
      <c r="LEU25" s="877"/>
      <c r="LEV25" s="877"/>
      <c r="LEW25" s="877"/>
      <c r="LEX25" s="877"/>
      <c r="LEY25" s="877"/>
      <c r="LEZ25" s="877"/>
      <c r="LFA25" s="877"/>
      <c r="LFB25" s="877"/>
      <c r="LFC25" s="877"/>
      <c r="LFD25" s="877"/>
      <c r="LFE25" s="877"/>
      <c r="LFF25" s="877"/>
      <c r="LFG25" s="877"/>
      <c r="LFH25" s="877"/>
      <c r="LFI25" s="877"/>
      <c r="LFJ25" s="877"/>
      <c r="LFK25" s="877"/>
      <c r="LFL25" s="877"/>
      <c r="LFM25" s="877"/>
      <c r="LFN25" s="877"/>
      <c r="LFO25" s="877"/>
      <c r="LFP25" s="877"/>
      <c r="LFQ25" s="877"/>
      <c r="LFR25" s="877"/>
      <c r="LFS25" s="877"/>
      <c r="LFT25" s="877"/>
      <c r="LFU25" s="877"/>
      <c r="LFV25" s="877"/>
      <c r="LFW25" s="877"/>
      <c r="LFX25" s="877"/>
      <c r="LFY25" s="877"/>
      <c r="LFZ25" s="877"/>
      <c r="LGA25" s="877"/>
      <c r="LGB25" s="877"/>
      <c r="LGC25" s="877"/>
      <c r="LGD25" s="877"/>
      <c r="LGE25" s="877"/>
      <c r="LGF25" s="877"/>
      <c r="LGG25" s="877"/>
      <c r="LGH25" s="877"/>
      <c r="LGI25" s="877"/>
      <c r="LGJ25" s="877"/>
      <c r="LGK25" s="877"/>
      <c r="LGL25" s="877"/>
      <c r="LGM25" s="877"/>
      <c r="LGN25" s="877"/>
      <c r="LGO25" s="877"/>
      <c r="LGP25" s="877"/>
      <c r="LGQ25" s="877"/>
      <c r="LGR25" s="877"/>
      <c r="LGS25" s="877"/>
      <c r="LGT25" s="877"/>
      <c r="LGU25" s="877"/>
      <c r="LGV25" s="877"/>
      <c r="LGW25" s="877"/>
      <c r="LGX25" s="877"/>
      <c r="LGY25" s="877"/>
      <c r="LGZ25" s="877"/>
      <c r="LHA25" s="877"/>
      <c r="LHB25" s="877"/>
      <c r="LHC25" s="877"/>
      <c r="LHD25" s="877"/>
      <c r="LHE25" s="877"/>
      <c r="LHF25" s="877"/>
      <c r="LHG25" s="877"/>
      <c r="LHH25" s="877"/>
      <c r="LHI25" s="877"/>
      <c r="LHJ25" s="877"/>
      <c r="LHK25" s="877"/>
      <c r="LHL25" s="877"/>
      <c r="LHM25" s="877"/>
      <c r="LHN25" s="877"/>
      <c r="LHO25" s="877"/>
      <c r="LHP25" s="877"/>
      <c r="LHQ25" s="877"/>
      <c r="LHR25" s="877"/>
      <c r="LHS25" s="877"/>
      <c r="LHT25" s="877"/>
      <c r="LHU25" s="877"/>
      <c r="LHV25" s="877"/>
      <c r="LHW25" s="877"/>
      <c r="LHX25" s="877"/>
      <c r="LHY25" s="877"/>
      <c r="LHZ25" s="877"/>
      <c r="LIA25" s="877"/>
      <c r="LIB25" s="877"/>
      <c r="LIC25" s="877"/>
      <c r="LID25" s="877"/>
      <c r="LIE25" s="877"/>
      <c r="LIF25" s="877"/>
      <c r="LIG25" s="877"/>
      <c r="LIH25" s="877"/>
      <c r="LII25" s="877"/>
      <c r="LIJ25" s="877"/>
      <c r="LIK25" s="877"/>
      <c r="LIL25" s="877"/>
      <c r="LIM25" s="877"/>
      <c r="LIN25" s="877"/>
      <c r="LIO25" s="877"/>
      <c r="LIP25" s="877"/>
      <c r="LIQ25" s="877"/>
      <c r="LIR25" s="877"/>
      <c r="LIS25" s="877"/>
      <c r="LIT25" s="877"/>
      <c r="LIU25" s="877"/>
      <c r="LIV25" s="877"/>
      <c r="LIW25" s="877"/>
      <c r="LIX25" s="877"/>
      <c r="LIY25" s="877"/>
      <c r="LIZ25" s="877"/>
      <c r="LJA25" s="877"/>
      <c r="LJB25" s="877"/>
      <c r="LJC25" s="877"/>
      <c r="LJD25" s="877"/>
      <c r="LJE25" s="877"/>
      <c r="LJF25" s="877"/>
      <c r="LJG25" s="877"/>
      <c r="LJH25" s="877"/>
      <c r="LJI25" s="877"/>
      <c r="LJJ25" s="877"/>
      <c r="LJK25" s="877"/>
      <c r="LJL25" s="877"/>
      <c r="LJM25" s="877"/>
      <c r="LJN25" s="877"/>
      <c r="LJO25" s="877"/>
      <c r="LJP25" s="877"/>
      <c r="LJQ25" s="877"/>
      <c r="LJR25" s="877"/>
      <c r="LJS25" s="877"/>
      <c r="LJT25" s="877"/>
      <c r="LJU25" s="877"/>
      <c r="LJV25" s="877"/>
      <c r="LJW25" s="877"/>
      <c r="LJX25" s="877"/>
      <c r="LJY25" s="877"/>
      <c r="LJZ25" s="877"/>
      <c r="LKA25" s="877"/>
      <c r="LKB25" s="877"/>
      <c r="LKC25" s="877"/>
      <c r="LKD25" s="877"/>
      <c r="LKE25" s="877"/>
      <c r="LKF25" s="877"/>
      <c r="LKG25" s="877"/>
      <c r="LKH25" s="877"/>
      <c r="LKI25" s="877"/>
      <c r="LKJ25" s="877"/>
      <c r="LKK25" s="877"/>
      <c r="LKL25" s="877"/>
      <c r="LKM25" s="877"/>
      <c r="LKN25" s="877"/>
      <c r="LKO25" s="877"/>
      <c r="LKP25" s="877"/>
      <c r="LKQ25" s="877"/>
      <c r="LKR25" s="877"/>
      <c r="LKS25" s="877"/>
      <c r="LKT25" s="877"/>
      <c r="LKU25" s="877"/>
      <c r="LKV25" s="877"/>
      <c r="LKW25" s="877"/>
      <c r="LKX25" s="877"/>
      <c r="LKY25" s="877"/>
      <c r="LKZ25" s="877"/>
      <c r="LLA25" s="877"/>
      <c r="LLB25" s="877"/>
      <c r="LLC25" s="877"/>
      <c r="LLD25" s="877"/>
      <c r="LLE25" s="877"/>
      <c r="LLF25" s="877"/>
      <c r="LLG25" s="877"/>
      <c r="LLH25" s="877"/>
      <c r="LLI25" s="877"/>
      <c r="LLJ25" s="877"/>
      <c r="LLK25" s="877"/>
      <c r="LLL25" s="877"/>
      <c r="LLM25" s="877"/>
      <c r="LLN25" s="877"/>
      <c r="LLO25" s="877"/>
      <c r="LLP25" s="877"/>
      <c r="LLQ25" s="877"/>
      <c r="LLR25" s="877"/>
      <c r="LLS25" s="877"/>
      <c r="LLT25" s="877"/>
      <c r="LLU25" s="877"/>
      <c r="LLV25" s="877"/>
      <c r="LLW25" s="877"/>
      <c r="LLX25" s="877"/>
      <c r="LLY25" s="877"/>
      <c r="LLZ25" s="877"/>
      <c r="LMA25" s="877"/>
      <c r="LMB25" s="877"/>
      <c r="LMC25" s="877"/>
      <c r="LMD25" s="877"/>
      <c r="LME25" s="877"/>
      <c r="LMF25" s="877"/>
      <c r="LMG25" s="877"/>
      <c r="LMH25" s="877"/>
      <c r="LMI25" s="877"/>
      <c r="LMJ25" s="877"/>
      <c r="LMK25" s="877"/>
      <c r="LML25" s="877"/>
      <c r="LMM25" s="877"/>
      <c r="LMN25" s="877"/>
      <c r="LMO25" s="877"/>
      <c r="LMP25" s="877"/>
      <c r="LMQ25" s="877"/>
      <c r="LMR25" s="877"/>
      <c r="LMS25" s="877"/>
      <c r="LMT25" s="877"/>
      <c r="LMU25" s="877"/>
      <c r="LMV25" s="877"/>
      <c r="LMW25" s="877"/>
      <c r="LMX25" s="877"/>
      <c r="LMY25" s="877"/>
      <c r="LMZ25" s="877"/>
      <c r="LNA25" s="877"/>
      <c r="LNB25" s="877"/>
      <c r="LNC25" s="877"/>
      <c r="LND25" s="877"/>
      <c r="LNE25" s="877"/>
      <c r="LNF25" s="877"/>
      <c r="LNG25" s="877"/>
      <c r="LNH25" s="877"/>
      <c r="LNI25" s="877"/>
      <c r="LNJ25" s="877"/>
      <c r="LNK25" s="877"/>
      <c r="LNL25" s="877"/>
      <c r="LNM25" s="877"/>
      <c r="LNN25" s="877"/>
      <c r="LNO25" s="877"/>
      <c r="LNP25" s="877"/>
      <c r="LNQ25" s="877"/>
      <c r="LNR25" s="877"/>
      <c r="LNS25" s="877"/>
      <c r="LNT25" s="877"/>
      <c r="LNU25" s="877"/>
      <c r="LNV25" s="877"/>
      <c r="LNW25" s="877"/>
      <c r="LNX25" s="877"/>
      <c r="LNY25" s="877"/>
      <c r="LNZ25" s="877"/>
      <c r="LOA25" s="877"/>
      <c r="LOB25" s="877"/>
      <c r="LOC25" s="877"/>
      <c r="LOD25" s="877"/>
      <c r="LOE25" s="877"/>
      <c r="LOF25" s="877"/>
      <c r="LOG25" s="877"/>
      <c r="LOH25" s="877"/>
      <c r="LOI25" s="877"/>
      <c r="LOJ25" s="877"/>
      <c r="LOK25" s="877"/>
      <c r="LOL25" s="877"/>
      <c r="LOM25" s="877"/>
      <c r="LON25" s="877"/>
      <c r="LOO25" s="877"/>
      <c r="LOP25" s="877"/>
      <c r="LOQ25" s="877"/>
      <c r="LOR25" s="877"/>
      <c r="LOS25" s="877"/>
      <c r="LOT25" s="877"/>
      <c r="LOU25" s="877"/>
      <c r="LOV25" s="877"/>
      <c r="LOW25" s="877"/>
      <c r="LOX25" s="877"/>
      <c r="LOY25" s="877"/>
      <c r="LOZ25" s="877"/>
      <c r="LPA25" s="877"/>
      <c r="LPB25" s="877"/>
      <c r="LPC25" s="877"/>
      <c r="LPD25" s="877"/>
      <c r="LPE25" s="877"/>
      <c r="LPF25" s="877"/>
      <c r="LPG25" s="877"/>
      <c r="LPH25" s="877"/>
      <c r="LPI25" s="877"/>
      <c r="LPJ25" s="877"/>
      <c r="LPK25" s="877"/>
      <c r="LPL25" s="877"/>
      <c r="LPM25" s="877"/>
      <c r="LPN25" s="877"/>
      <c r="LPO25" s="877"/>
      <c r="LPP25" s="877"/>
      <c r="LPQ25" s="877"/>
      <c r="LPR25" s="877"/>
      <c r="LPS25" s="877"/>
      <c r="LPT25" s="877"/>
      <c r="LPU25" s="877"/>
      <c r="LPV25" s="877"/>
      <c r="LPW25" s="877"/>
      <c r="LPX25" s="877"/>
      <c r="LPY25" s="877"/>
      <c r="LPZ25" s="877"/>
      <c r="LQA25" s="877"/>
      <c r="LQB25" s="877"/>
      <c r="LQC25" s="877"/>
      <c r="LQD25" s="877"/>
      <c r="LQE25" s="877"/>
      <c r="LQF25" s="877"/>
      <c r="LQG25" s="877"/>
      <c r="LQH25" s="877"/>
      <c r="LQI25" s="877"/>
      <c r="LQJ25" s="877"/>
      <c r="LQK25" s="877"/>
      <c r="LQL25" s="877"/>
      <c r="LQM25" s="877"/>
      <c r="LQN25" s="877"/>
      <c r="LQO25" s="877"/>
      <c r="LQP25" s="877"/>
      <c r="LQQ25" s="877"/>
      <c r="LQR25" s="877"/>
      <c r="LQS25" s="877"/>
      <c r="LQT25" s="877"/>
      <c r="LQU25" s="877"/>
      <c r="LQV25" s="877"/>
      <c r="LQW25" s="877"/>
      <c r="LQX25" s="877"/>
      <c r="LQY25" s="877"/>
      <c r="LQZ25" s="877"/>
      <c r="LRA25" s="877"/>
      <c r="LRB25" s="877"/>
      <c r="LRC25" s="877"/>
      <c r="LRD25" s="877"/>
      <c r="LRE25" s="877"/>
      <c r="LRF25" s="877"/>
      <c r="LRG25" s="877"/>
      <c r="LRH25" s="877"/>
      <c r="LRI25" s="877"/>
      <c r="LRJ25" s="877"/>
      <c r="LRK25" s="877"/>
      <c r="LRL25" s="877"/>
      <c r="LRM25" s="877"/>
      <c r="LRN25" s="877"/>
      <c r="LRO25" s="877"/>
      <c r="LRP25" s="877"/>
      <c r="LRQ25" s="877"/>
      <c r="LRR25" s="877"/>
      <c r="LRS25" s="877"/>
      <c r="LRT25" s="877"/>
      <c r="LRU25" s="877"/>
      <c r="LRV25" s="877"/>
      <c r="LRW25" s="877"/>
      <c r="LRX25" s="877"/>
      <c r="LRY25" s="877"/>
      <c r="LRZ25" s="877"/>
      <c r="LSA25" s="877"/>
      <c r="LSB25" s="877"/>
      <c r="LSC25" s="877"/>
      <c r="LSD25" s="877"/>
      <c r="LSE25" s="877"/>
      <c r="LSF25" s="877"/>
      <c r="LSG25" s="877"/>
      <c r="LSH25" s="877"/>
      <c r="LSI25" s="877"/>
      <c r="LSJ25" s="877"/>
      <c r="LSK25" s="877"/>
      <c r="LSL25" s="877"/>
      <c r="LSM25" s="877"/>
      <c r="LSN25" s="877"/>
      <c r="LSO25" s="877"/>
      <c r="LSP25" s="877"/>
      <c r="LSQ25" s="877"/>
      <c r="LSR25" s="877"/>
      <c r="LSS25" s="877"/>
      <c r="LST25" s="877"/>
      <c r="LSU25" s="877"/>
      <c r="LSV25" s="877"/>
      <c r="LSW25" s="877"/>
      <c r="LSX25" s="877"/>
      <c r="LSY25" s="877"/>
      <c r="LSZ25" s="877"/>
      <c r="LTA25" s="877"/>
      <c r="LTB25" s="877"/>
      <c r="LTC25" s="877"/>
      <c r="LTD25" s="877"/>
      <c r="LTE25" s="877"/>
      <c r="LTF25" s="877"/>
      <c r="LTG25" s="877"/>
      <c r="LTH25" s="877"/>
      <c r="LTI25" s="877"/>
      <c r="LTJ25" s="877"/>
      <c r="LTK25" s="877"/>
      <c r="LTL25" s="877"/>
      <c r="LTM25" s="877"/>
      <c r="LTN25" s="877"/>
      <c r="LTO25" s="877"/>
      <c r="LTP25" s="877"/>
      <c r="LTQ25" s="877"/>
      <c r="LTR25" s="877"/>
      <c r="LTS25" s="877"/>
      <c r="LTT25" s="877"/>
      <c r="LTU25" s="877"/>
      <c r="LTV25" s="877"/>
      <c r="LTW25" s="877"/>
      <c r="LTX25" s="877"/>
      <c r="LTY25" s="877"/>
      <c r="LTZ25" s="877"/>
      <c r="LUA25" s="877"/>
      <c r="LUB25" s="877"/>
      <c r="LUC25" s="877"/>
      <c r="LUD25" s="877"/>
      <c r="LUE25" s="877"/>
      <c r="LUF25" s="877"/>
      <c r="LUG25" s="877"/>
      <c r="LUH25" s="877"/>
      <c r="LUI25" s="877"/>
      <c r="LUJ25" s="877"/>
      <c r="LUK25" s="877"/>
      <c r="LUL25" s="877"/>
      <c r="LUM25" s="877"/>
      <c r="LUN25" s="877"/>
      <c r="LUO25" s="877"/>
      <c r="LUP25" s="877"/>
      <c r="LUQ25" s="877"/>
      <c r="LUR25" s="877"/>
      <c r="LUS25" s="877"/>
      <c r="LUT25" s="877"/>
      <c r="LUU25" s="877"/>
      <c r="LUV25" s="877"/>
      <c r="LUW25" s="877"/>
      <c r="LUX25" s="877"/>
      <c r="LUY25" s="877"/>
      <c r="LUZ25" s="877"/>
      <c r="LVA25" s="877"/>
      <c r="LVB25" s="877"/>
      <c r="LVC25" s="877"/>
      <c r="LVD25" s="877"/>
      <c r="LVE25" s="877"/>
      <c r="LVF25" s="877"/>
      <c r="LVG25" s="877"/>
      <c r="LVH25" s="877"/>
      <c r="LVI25" s="877"/>
      <c r="LVJ25" s="877"/>
      <c r="LVK25" s="877"/>
      <c r="LVL25" s="877"/>
      <c r="LVM25" s="877"/>
      <c r="LVN25" s="877"/>
      <c r="LVO25" s="877"/>
      <c r="LVP25" s="877"/>
      <c r="LVQ25" s="877"/>
      <c r="LVR25" s="877"/>
      <c r="LVS25" s="877"/>
      <c r="LVT25" s="877"/>
      <c r="LVU25" s="877"/>
      <c r="LVV25" s="877"/>
      <c r="LVW25" s="877"/>
      <c r="LVX25" s="877"/>
      <c r="LVY25" s="877"/>
      <c r="LVZ25" s="877"/>
      <c r="LWA25" s="877"/>
      <c r="LWB25" s="877"/>
      <c r="LWC25" s="877"/>
      <c r="LWD25" s="877"/>
      <c r="LWE25" s="877"/>
      <c r="LWF25" s="877"/>
      <c r="LWG25" s="877"/>
      <c r="LWH25" s="877"/>
      <c r="LWI25" s="877"/>
      <c r="LWJ25" s="877"/>
      <c r="LWK25" s="877"/>
      <c r="LWL25" s="877"/>
      <c r="LWM25" s="877"/>
      <c r="LWN25" s="877"/>
      <c r="LWO25" s="877"/>
      <c r="LWP25" s="877"/>
      <c r="LWQ25" s="877"/>
      <c r="LWR25" s="877"/>
      <c r="LWS25" s="877"/>
      <c r="LWT25" s="877"/>
      <c r="LWU25" s="877"/>
      <c r="LWV25" s="877"/>
      <c r="LWW25" s="877"/>
      <c r="LWX25" s="877"/>
      <c r="LWY25" s="877"/>
      <c r="LWZ25" s="877"/>
      <c r="LXA25" s="877"/>
      <c r="LXB25" s="877"/>
      <c r="LXC25" s="877"/>
      <c r="LXD25" s="877"/>
      <c r="LXE25" s="877"/>
      <c r="LXF25" s="877"/>
      <c r="LXG25" s="877"/>
      <c r="LXH25" s="877"/>
      <c r="LXI25" s="877"/>
      <c r="LXJ25" s="877"/>
      <c r="LXK25" s="877"/>
      <c r="LXL25" s="877"/>
      <c r="LXM25" s="877"/>
      <c r="LXN25" s="877"/>
      <c r="LXO25" s="877"/>
      <c r="LXP25" s="877"/>
      <c r="LXQ25" s="877"/>
      <c r="LXR25" s="877"/>
      <c r="LXS25" s="877"/>
      <c r="LXT25" s="877"/>
      <c r="LXU25" s="877"/>
      <c r="LXV25" s="877"/>
      <c r="LXW25" s="877"/>
      <c r="LXX25" s="877"/>
      <c r="LXY25" s="877"/>
      <c r="LXZ25" s="877"/>
      <c r="LYA25" s="877"/>
      <c r="LYB25" s="877"/>
      <c r="LYC25" s="877"/>
      <c r="LYD25" s="877"/>
      <c r="LYE25" s="877"/>
      <c r="LYF25" s="877"/>
      <c r="LYG25" s="877"/>
      <c r="LYH25" s="877"/>
      <c r="LYI25" s="877"/>
      <c r="LYJ25" s="877"/>
      <c r="LYK25" s="877"/>
      <c r="LYL25" s="877"/>
      <c r="LYM25" s="877"/>
      <c r="LYN25" s="877"/>
      <c r="LYO25" s="877"/>
      <c r="LYP25" s="877"/>
      <c r="LYQ25" s="877"/>
      <c r="LYR25" s="877"/>
      <c r="LYS25" s="877"/>
      <c r="LYT25" s="877"/>
      <c r="LYU25" s="877"/>
      <c r="LYV25" s="877"/>
      <c r="LYW25" s="877"/>
      <c r="LYX25" s="877"/>
      <c r="LYY25" s="877"/>
      <c r="LYZ25" s="877"/>
      <c r="LZA25" s="877"/>
      <c r="LZB25" s="877"/>
      <c r="LZC25" s="877"/>
      <c r="LZD25" s="877"/>
      <c r="LZE25" s="877"/>
      <c r="LZF25" s="877"/>
      <c r="LZG25" s="877"/>
      <c r="LZH25" s="877"/>
      <c r="LZI25" s="877"/>
      <c r="LZJ25" s="877"/>
      <c r="LZK25" s="877"/>
      <c r="LZL25" s="877"/>
      <c r="LZM25" s="877"/>
      <c r="LZN25" s="877"/>
      <c r="LZO25" s="877"/>
      <c r="LZP25" s="877"/>
      <c r="LZQ25" s="877"/>
      <c r="LZR25" s="877"/>
      <c r="LZS25" s="877"/>
      <c r="LZT25" s="877"/>
      <c r="LZU25" s="877"/>
      <c r="LZV25" s="877"/>
      <c r="LZW25" s="877"/>
      <c r="LZX25" s="877"/>
      <c r="LZY25" s="877"/>
      <c r="LZZ25" s="877"/>
      <c r="MAA25" s="877"/>
      <c r="MAB25" s="877"/>
      <c r="MAC25" s="877"/>
      <c r="MAD25" s="877"/>
      <c r="MAE25" s="877"/>
      <c r="MAF25" s="877"/>
      <c r="MAG25" s="877"/>
      <c r="MAH25" s="877"/>
      <c r="MAI25" s="877"/>
      <c r="MAJ25" s="877"/>
      <c r="MAK25" s="877"/>
      <c r="MAL25" s="877"/>
      <c r="MAM25" s="877"/>
      <c r="MAN25" s="877"/>
      <c r="MAO25" s="877"/>
      <c r="MAP25" s="877"/>
      <c r="MAQ25" s="877"/>
      <c r="MAR25" s="877"/>
      <c r="MAS25" s="877"/>
      <c r="MAT25" s="877"/>
      <c r="MAU25" s="877"/>
      <c r="MAV25" s="877"/>
      <c r="MAW25" s="877"/>
      <c r="MAX25" s="877"/>
      <c r="MAY25" s="877"/>
      <c r="MAZ25" s="877"/>
      <c r="MBA25" s="877"/>
      <c r="MBB25" s="877"/>
      <c r="MBC25" s="877"/>
      <c r="MBD25" s="877"/>
      <c r="MBE25" s="877"/>
      <c r="MBF25" s="877"/>
      <c r="MBG25" s="877"/>
      <c r="MBH25" s="877"/>
      <c r="MBI25" s="877"/>
      <c r="MBJ25" s="877"/>
      <c r="MBK25" s="877"/>
      <c r="MBL25" s="877"/>
      <c r="MBM25" s="877"/>
      <c r="MBN25" s="877"/>
      <c r="MBO25" s="877"/>
      <c r="MBP25" s="877"/>
      <c r="MBQ25" s="877"/>
      <c r="MBR25" s="877"/>
      <c r="MBS25" s="877"/>
      <c r="MBT25" s="877"/>
      <c r="MBU25" s="877"/>
      <c r="MBV25" s="877"/>
      <c r="MBW25" s="877"/>
      <c r="MBX25" s="877"/>
      <c r="MBY25" s="877"/>
      <c r="MBZ25" s="877"/>
      <c r="MCA25" s="877"/>
      <c r="MCB25" s="877"/>
      <c r="MCC25" s="877"/>
      <c r="MCD25" s="877"/>
      <c r="MCE25" s="877"/>
      <c r="MCF25" s="877"/>
      <c r="MCG25" s="877"/>
      <c r="MCH25" s="877"/>
      <c r="MCI25" s="877"/>
      <c r="MCJ25" s="877"/>
      <c r="MCK25" s="877"/>
      <c r="MCL25" s="877"/>
      <c r="MCM25" s="877"/>
      <c r="MCN25" s="877"/>
      <c r="MCO25" s="877"/>
      <c r="MCP25" s="877"/>
      <c r="MCQ25" s="877"/>
      <c r="MCR25" s="877"/>
      <c r="MCS25" s="877"/>
      <c r="MCT25" s="877"/>
      <c r="MCU25" s="877"/>
      <c r="MCV25" s="877"/>
      <c r="MCW25" s="877"/>
      <c r="MCX25" s="877"/>
      <c r="MCY25" s="877"/>
      <c r="MCZ25" s="877"/>
      <c r="MDA25" s="877"/>
      <c r="MDB25" s="877"/>
      <c r="MDC25" s="877"/>
      <c r="MDD25" s="877"/>
      <c r="MDE25" s="877"/>
      <c r="MDF25" s="877"/>
      <c r="MDG25" s="877"/>
      <c r="MDH25" s="877"/>
      <c r="MDI25" s="877"/>
      <c r="MDJ25" s="877"/>
      <c r="MDK25" s="877"/>
      <c r="MDL25" s="877"/>
      <c r="MDM25" s="877"/>
      <c r="MDN25" s="877"/>
      <c r="MDO25" s="877"/>
      <c r="MDP25" s="877"/>
      <c r="MDQ25" s="877"/>
      <c r="MDR25" s="877"/>
      <c r="MDS25" s="877"/>
      <c r="MDT25" s="877"/>
      <c r="MDU25" s="877"/>
      <c r="MDV25" s="877"/>
      <c r="MDW25" s="877"/>
      <c r="MDX25" s="877"/>
      <c r="MDY25" s="877"/>
      <c r="MDZ25" s="877"/>
      <c r="MEA25" s="877"/>
      <c r="MEB25" s="877"/>
      <c r="MEC25" s="877"/>
      <c r="MED25" s="877"/>
      <c r="MEE25" s="877"/>
      <c r="MEF25" s="877"/>
      <c r="MEG25" s="877"/>
      <c r="MEH25" s="877"/>
      <c r="MEI25" s="877"/>
      <c r="MEJ25" s="877"/>
      <c r="MEK25" s="877"/>
      <c r="MEL25" s="877"/>
      <c r="MEM25" s="877"/>
      <c r="MEN25" s="877"/>
      <c r="MEO25" s="877"/>
      <c r="MEP25" s="877"/>
      <c r="MEQ25" s="877"/>
      <c r="MER25" s="877"/>
      <c r="MES25" s="877"/>
      <c r="MET25" s="877"/>
      <c r="MEU25" s="877"/>
      <c r="MEV25" s="877"/>
      <c r="MEW25" s="877"/>
      <c r="MEX25" s="877"/>
      <c r="MEY25" s="877"/>
      <c r="MEZ25" s="877"/>
      <c r="MFA25" s="877"/>
      <c r="MFB25" s="877"/>
      <c r="MFC25" s="877"/>
      <c r="MFD25" s="877"/>
      <c r="MFE25" s="877"/>
      <c r="MFF25" s="877"/>
      <c r="MFG25" s="877"/>
      <c r="MFH25" s="877"/>
      <c r="MFI25" s="877"/>
      <c r="MFJ25" s="877"/>
      <c r="MFK25" s="877"/>
      <c r="MFL25" s="877"/>
      <c r="MFM25" s="877"/>
      <c r="MFN25" s="877"/>
      <c r="MFO25" s="877"/>
      <c r="MFP25" s="877"/>
      <c r="MFQ25" s="877"/>
      <c r="MFR25" s="877"/>
      <c r="MFS25" s="877"/>
      <c r="MFT25" s="877"/>
      <c r="MFU25" s="877"/>
      <c r="MFV25" s="877"/>
      <c r="MFW25" s="877"/>
      <c r="MFX25" s="877"/>
      <c r="MFY25" s="877"/>
      <c r="MFZ25" s="877"/>
      <c r="MGA25" s="877"/>
      <c r="MGB25" s="877"/>
      <c r="MGC25" s="877"/>
      <c r="MGD25" s="877"/>
      <c r="MGE25" s="877"/>
      <c r="MGF25" s="877"/>
      <c r="MGG25" s="877"/>
      <c r="MGH25" s="877"/>
      <c r="MGI25" s="877"/>
      <c r="MGJ25" s="877"/>
      <c r="MGK25" s="877"/>
      <c r="MGL25" s="877"/>
      <c r="MGM25" s="877"/>
      <c r="MGN25" s="877"/>
      <c r="MGO25" s="877"/>
      <c r="MGP25" s="877"/>
      <c r="MGQ25" s="877"/>
      <c r="MGR25" s="877"/>
      <c r="MGS25" s="877"/>
      <c r="MGT25" s="877"/>
      <c r="MGU25" s="877"/>
      <c r="MGV25" s="877"/>
      <c r="MGW25" s="877"/>
      <c r="MGX25" s="877"/>
      <c r="MGY25" s="877"/>
      <c r="MGZ25" s="877"/>
      <c r="MHA25" s="877"/>
      <c r="MHB25" s="877"/>
      <c r="MHC25" s="877"/>
      <c r="MHD25" s="877"/>
      <c r="MHE25" s="877"/>
      <c r="MHF25" s="877"/>
      <c r="MHG25" s="877"/>
      <c r="MHH25" s="877"/>
      <c r="MHI25" s="877"/>
      <c r="MHJ25" s="877"/>
      <c r="MHK25" s="877"/>
      <c r="MHL25" s="877"/>
      <c r="MHM25" s="877"/>
      <c r="MHN25" s="877"/>
      <c r="MHO25" s="877"/>
      <c r="MHP25" s="877"/>
      <c r="MHQ25" s="877"/>
      <c r="MHR25" s="877"/>
      <c r="MHS25" s="877"/>
      <c r="MHT25" s="877"/>
      <c r="MHU25" s="877"/>
      <c r="MHV25" s="877"/>
      <c r="MHW25" s="877"/>
      <c r="MHX25" s="877"/>
      <c r="MHY25" s="877"/>
      <c r="MHZ25" s="877"/>
      <c r="MIA25" s="877"/>
      <c r="MIB25" s="877"/>
      <c r="MIC25" s="877"/>
      <c r="MID25" s="877"/>
      <c r="MIE25" s="877"/>
      <c r="MIF25" s="877"/>
      <c r="MIG25" s="877"/>
      <c r="MIH25" s="877"/>
      <c r="MII25" s="877"/>
      <c r="MIJ25" s="877"/>
      <c r="MIK25" s="877"/>
      <c r="MIL25" s="877"/>
      <c r="MIM25" s="877"/>
      <c r="MIN25" s="877"/>
      <c r="MIO25" s="877"/>
      <c r="MIP25" s="877"/>
      <c r="MIQ25" s="877"/>
      <c r="MIR25" s="877"/>
      <c r="MIS25" s="877"/>
      <c r="MIT25" s="877"/>
      <c r="MIU25" s="877"/>
      <c r="MIV25" s="877"/>
      <c r="MIW25" s="877"/>
      <c r="MIX25" s="877"/>
      <c r="MIY25" s="877"/>
      <c r="MIZ25" s="877"/>
      <c r="MJA25" s="877"/>
      <c r="MJB25" s="877"/>
      <c r="MJC25" s="877"/>
      <c r="MJD25" s="877"/>
      <c r="MJE25" s="877"/>
      <c r="MJF25" s="877"/>
      <c r="MJG25" s="877"/>
      <c r="MJH25" s="877"/>
      <c r="MJI25" s="877"/>
      <c r="MJJ25" s="877"/>
      <c r="MJK25" s="877"/>
      <c r="MJL25" s="877"/>
      <c r="MJM25" s="877"/>
      <c r="MJN25" s="877"/>
      <c r="MJO25" s="877"/>
      <c r="MJP25" s="877"/>
      <c r="MJQ25" s="877"/>
      <c r="MJR25" s="877"/>
      <c r="MJS25" s="877"/>
      <c r="MJT25" s="877"/>
      <c r="MJU25" s="877"/>
      <c r="MJV25" s="877"/>
      <c r="MJW25" s="877"/>
      <c r="MJX25" s="877"/>
      <c r="MJY25" s="877"/>
      <c r="MJZ25" s="877"/>
      <c r="MKA25" s="877"/>
      <c r="MKB25" s="877"/>
      <c r="MKC25" s="877"/>
      <c r="MKD25" s="877"/>
      <c r="MKE25" s="877"/>
      <c r="MKF25" s="877"/>
      <c r="MKG25" s="877"/>
      <c r="MKH25" s="877"/>
      <c r="MKI25" s="877"/>
      <c r="MKJ25" s="877"/>
      <c r="MKK25" s="877"/>
      <c r="MKL25" s="877"/>
      <c r="MKM25" s="877"/>
      <c r="MKN25" s="877"/>
      <c r="MKO25" s="877"/>
      <c r="MKP25" s="877"/>
      <c r="MKQ25" s="877"/>
      <c r="MKR25" s="877"/>
      <c r="MKS25" s="877"/>
      <c r="MKT25" s="877"/>
      <c r="MKU25" s="877"/>
      <c r="MKV25" s="877"/>
      <c r="MKW25" s="877"/>
      <c r="MKX25" s="877"/>
      <c r="MKY25" s="877"/>
      <c r="MKZ25" s="877"/>
      <c r="MLA25" s="877"/>
      <c r="MLB25" s="877"/>
      <c r="MLC25" s="877"/>
      <c r="MLD25" s="877"/>
      <c r="MLE25" s="877"/>
      <c r="MLF25" s="877"/>
      <c r="MLG25" s="877"/>
      <c r="MLH25" s="877"/>
      <c r="MLI25" s="877"/>
      <c r="MLJ25" s="877"/>
      <c r="MLK25" s="877"/>
      <c r="MLL25" s="877"/>
      <c r="MLM25" s="877"/>
      <c r="MLN25" s="877"/>
      <c r="MLO25" s="877"/>
      <c r="MLP25" s="877"/>
      <c r="MLQ25" s="877"/>
      <c r="MLR25" s="877"/>
      <c r="MLS25" s="877"/>
      <c r="MLT25" s="877"/>
      <c r="MLU25" s="877"/>
      <c r="MLV25" s="877"/>
      <c r="MLW25" s="877"/>
      <c r="MLX25" s="877"/>
      <c r="MLY25" s="877"/>
      <c r="MLZ25" s="877"/>
      <c r="MMA25" s="877"/>
      <c r="MMB25" s="877"/>
      <c r="MMC25" s="877"/>
      <c r="MMD25" s="877"/>
      <c r="MME25" s="877"/>
      <c r="MMF25" s="877"/>
      <c r="MMG25" s="877"/>
      <c r="MMH25" s="877"/>
      <c r="MMI25" s="877"/>
      <c r="MMJ25" s="877"/>
      <c r="MMK25" s="877"/>
      <c r="MML25" s="877"/>
      <c r="MMM25" s="877"/>
      <c r="MMN25" s="877"/>
      <c r="MMO25" s="877"/>
      <c r="MMP25" s="877"/>
      <c r="MMQ25" s="877"/>
      <c r="MMR25" s="877"/>
      <c r="MMS25" s="877"/>
      <c r="MMT25" s="877"/>
      <c r="MMU25" s="877"/>
      <c r="MMV25" s="877"/>
      <c r="MMW25" s="877"/>
      <c r="MMX25" s="877"/>
      <c r="MMY25" s="877"/>
      <c r="MMZ25" s="877"/>
      <c r="MNA25" s="877"/>
      <c r="MNB25" s="877"/>
      <c r="MNC25" s="877"/>
      <c r="MND25" s="877"/>
      <c r="MNE25" s="877"/>
      <c r="MNF25" s="877"/>
      <c r="MNG25" s="877"/>
      <c r="MNH25" s="877"/>
      <c r="MNI25" s="877"/>
      <c r="MNJ25" s="877"/>
      <c r="MNK25" s="877"/>
      <c r="MNL25" s="877"/>
      <c r="MNM25" s="877"/>
      <c r="MNN25" s="877"/>
      <c r="MNO25" s="877"/>
      <c r="MNP25" s="877"/>
      <c r="MNQ25" s="877"/>
      <c r="MNR25" s="877"/>
      <c r="MNS25" s="877"/>
      <c r="MNT25" s="877"/>
      <c r="MNU25" s="877"/>
      <c r="MNV25" s="877"/>
      <c r="MNW25" s="877"/>
      <c r="MNX25" s="877"/>
      <c r="MNY25" s="877"/>
      <c r="MNZ25" s="877"/>
      <c r="MOA25" s="877"/>
      <c r="MOB25" s="877"/>
      <c r="MOC25" s="877"/>
      <c r="MOD25" s="877"/>
      <c r="MOE25" s="877"/>
      <c r="MOF25" s="877"/>
      <c r="MOG25" s="877"/>
      <c r="MOH25" s="877"/>
      <c r="MOI25" s="877"/>
      <c r="MOJ25" s="877"/>
      <c r="MOK25" s="877"/>
      <c r="MOL25" s="877"/>
      <c r="MOM25" s="877"/>
      <c r="MON25" s="877"/>
      <c r="MOO25" s="877"/>
      <c r="MOP25" s="877"/>
      <c r="MOQ25" s="877"/>
      <c r="MOR25" s="877"/>
      <c r="MOS25" s="877"/>
      <c r="MOT25" s="877"/>
      <c r="MOU25" s="877"/>
      <c r="MOV25" s="877"/>
      <c r="MOW25" s="877"/>
      <c r="MOX25" s="877"/>
      <c r="MOY25" s="877"/>
      <c r="MOZ25" s="877"/>
      <c r="MPA25" s="877"/>
      <c r="MPB25" s="877"/>
      <c r="MPC25" s="877"/>
      <c r="MPD25" s="877"/>
      <c r="MPE25" s="877"/>
      <c r="MPF25" s="877"/>
      <c r="MPG25" s="877"/>
      <c r="MPH25" s="877"/>
      <c r="MPI25" s="877"/>
      <c r="MPJ25" s="877"/>
      <c r="MPK25" s="877"/>
      <c r="MPL25" s="877"/>
      <c r="MPM25" s="877"/>
      <c r="MPN25" s="877"/>
      <c r="MPO25" s="877"/>
      <c r="MPP25" s="877"/>
      <c r="MPQ25" s="877"/>
      <c r="MPR25" s="877"/>
      <c r="MPS25" s="877"/>
      <c r="MPT25" s="877"/>
      <c r="MPU25" s="877"/>
      <c r="MPV25" s="877"/>
      <c r="MPW25" s="877"/>
      <c r="MPX25" s="877"/>
      <c r="MPY25" s="877"/>
      <c r="MPZ25" s="877"/>
      <c r="MQA25" s="877"/>
      <c r="MQB25" s="877"/>
      <c r="MQC25" s="877"/>
      <c r="MQD25" s="877"/>
      <c r="MQE25" s="877"/>
      <c r="MQF25" s="877"/>
      <c r="MQG25" s="877"/>
      <c r="MQH25" s="877"/>
      <c r="MQI25" s="877"/>
      <c r="MQJ25" s="877"/>
      <c r="MQK25" s="877"/>
      <c r="MQL25" s="877"/>
      <c r="MQM25" s="877"/>
      <c r="MQN25" s="877"/>
      <c r="MQO25" s="877"/>
      <c r="MQP25" s="877"/>
      <c r="MQQ25" s="877"/>
      <c r="MQR25" s="877"/>
      <c r="MQS25" s="877"/>
      <c r="MQT25" s="877"/>
      <c r="MQU25" s="877"/>
      <c r="MQV25" s="877"/>
      <c r="MQW25" s="877"/>
      <c r="MQX25" s="877"/>
      <c r="MQY25" s="877"/>
      <c r="MQZ25" s="877"/>
      <c r="MRA25" s="877"/>
      <c r="MRB25" s="877"/>
      <c r="MRC25" s="877"/>
      <c r="MRD25" s="877"/>
      <c r="MRE25" s="877"/>
      <c r="MRF25" s="877"/>
      <c r="MRG25" s="877"/>
      <c r="MRH25" s="877"/>
      <c r="MRI25" s="877"/>
      <c r="MRJ25" s="877"/>
      <c r="MRK25" s="877"/>
      <c r="MRL25" s="877"/>
      <c r="MRM25" s="877"/>
      <c r="MRN25" s="877"/>
      <c r="MRO25" s="877"/>
      <c r="MRP25" s="877"/>
      <c r="MRQ25" s="877"/>
      <c r="MRR25" s="877"/>
      <c r="MRS25" s="877"/>
      <c r="MRT25" s="877"/>
      <c r="MRU25" s="877"/>
      <c r="MRV25" s="877"/>
      <c r="MRW25" s="877"/>
      <c r="MRX25" s="877"/>
      <c r="MRY25" s="877"/>
      <c r="MRZ25" s="877"/>
      <c r="MSA25" s="877"/>
      <c r="MSB25" s="877"/>
      <c r="MSC25" s="877"/>
      <c r="MSD25" s="877"/>
      <c r="MSE25" s="877"/>
      <c r="MSF25" s="877"/>
      <c r="MSG25" s="877"/>
      <c r="MSH25" s="877"/>
      <c r="MSI25" s="877"/>
      <c r="MSJ25" s="877"/>
      <c r="MSK25" s="877"/>
      <c r="MSL25" s="877"/>
      <c r="MSM25" s="877"/>
      <c r="MSN25" s="877"/>
      <c r="MSO25" s="877"/>
      <c r="MSP25" s="877"/>
      <c r="MSQ25" s="877"/>
      <c r="MSR25" s="877"/>
      <c r="MSS25" s="877"/>
      <c r="MST25" s="877"/>
      <c r="MSU25" s="877"/>
      <c r="MSV25" s="877"/>
      <c r="MSW25" s="877"/>
      <c r="MSX25" s="877"/>
      <c r="MSY25" s="877"/>
      <c r="MSZ25" s="877"/>
      <c r="MTA25" s="877"/>
      <c r="MTB25" s="877"/>
      <c r="MTC25" s="877"/>
      <c r="MTD25" s="877"/>
      <c r="MTE25" s="877"/>
      <c r="MTF25" s="877"/>
      <c r="MTG25" s="877"/>
      <c r="MTH25" s="877"/>
      <c r="MTI25" s="877"/>
      <c r="MTJ25" s="877"/>
      <c r="MTK25" s="877"/>
      <c r="MTL25" s="877"/>
      <c r="MTM25" s="877"/>
      <c r="MTN25" s="877"/>
      <c r="MTO25" s="877"/>
      <c r="MTP25" s="877"/>
      <c r="MTQ25" s="877"/>
      <c r="MTR25" s="877"/>
      <c r="MTS25" s="877"/>
      <c r="MTT25" s="877"/>
      <c r="MTU25" s="877"/>
      <c r="MTV25" s="877"/>
      <c r="MTW25" s="877"/>
      <c r="MTX25" s="877"/>
      <c r="MTY25" s="877"/>
      <c r="MTZ25" s="877"/>
      <c r="MUA25" s="877"/>
      <c r="MUB25" s="877"/>
      <c r="MUC25" s="877"/>
      <c r="MUD25" s="877"/>
      <c r="MUE25" s="877"/>
      <c r="MUF25" s="877"/>
      <c r="MUG25" s="877"/>
      <c r="MUH25" s="877"/>
      <c r="MUI25" s="877"/>
      <c r="MUJ25" s="877"/>
      <c r="MUK25" s="877"/>
      <c r="MUL25" s="877"/>
      <c r="MUM25" s="877"/>
      <c r="MUN25" s="877"/>
      <c r="MUO25" s="877"/>
      <c r="MUP25" s="877"/>
      <c r="MUQ25" s="877"/>
      <c r="MUR25" s="877"/>
      <c r="MUS25" s="877"/>
      <c r="MUT25" s="877"/>
      <c r="MUU25" s="877"/>
      <c r="MUV25" s="877"/>
      <c r="MUW25" s="877"/>
      <c r="MUX25" s="877"/>
      <c r="MUY25" s="877"/>
      <c r="MUZ25" s="877"/>
      <c r="MVA25" s="877"/>
      <c r="MVB25" s="877"/>
      <c r="MVC25" s="877"/>
      <c r="MVD25" s="877"/>
      <c r="MVE25" s="877"/>
      <c r="MVF25" s="877"/>
      <c r="MVG25" s="877"/>
      <c r="MVH25" s="877"/>
      <c r="MVI25" s="877"/>
      <c r="MVJ25" s="877"/>
      <c r="MVK25" s="877"/>
      <c r="MVL25" s="877"/>
      <c r="MVM25" s="877"/>
      <c r="MVN25" s="877"/>
      <c r="MVO25" s="877"/>
      <c r="MVP25" s="877"/>
      <c r="MVQ25" s="877"/>
      <c r="MVR25" s="877"/>
      <c r="MVS25" s="877"/>
      <c r="MVT25" s="877"/>
      <c r="MVU25" s="877"/>
      <c r="MVV25" s="877"/>
      <c r="MVW25" s="877"/>
      <c r="MVX25" s="877"/>
      <c r="MVY25" s="877"/>
      <c r="MVZ25" s="877"/>
      <c r="MWA25" s="877"/>
      <c r="MWB25" s="877"/>
      <c r="MWC25" s="877"/>
      <c r="MWD25" s="877"/>
      <c r="MWE25" s="877"/>
      <c r="MWF25" s="877"/>
      <c r="MWG25" s="877"/>
      <c r="MWH25" s="877"/>
      <c r="MWI25" s="877"/>
      <c r="MWJ25" s="877"/>
      <c r="MWK25" s="877"/>
      <c r="MWL25" s="877"/>
      <c r="MWM25" s="877"/>
      <c r="MWN25" s="877"/>
      <c r="MWO25" s="877"/>
      <c r="MWP25" s="877"/>
      <c r="MWQ25" s="877"/>
      <c r="MWR25" s="877"/>
      <c r="MWS25" s="877"/>
      <c r="MWT25" s="877"/>
      <c r="MWU25" s="877"/>
      <c r="MWV25" s="877"/>
      <c r="MWW25" s="877"/>
      <c r="MWX25" s="877"/>
      <c r="MWY25" s="877"/>
      <c r="MWZ25" s="877"/>
      <c r="MXA25" s="877"/>
      <c r="MXB25" s="877"/>
      <c r="MXC25" s="877"/>
      <c r="MXD25" s="877"/>
      <c r="MXE25" s="877"/>
      <c r="MXF25" s="877"/>
      <c r="MXG25" s="877"/>
      <c r="MXH25" s="877"/>
      <c r="MXI25" s="877"/>
      <c r="MXJ25" s="877"/>
      <c r="MXK25" s="877"/>
      <c r="MXL25" s="877"/>
      <c r="MXM25" s="877"/>
      <c r="MXN25" s="877"/>
      <c r="MXO25" s="877"/>
      <c r="MXP25" s="877"/>
      <c r="MXQ25" s="877"/>
      <c r="MXR25" s="877"/>
      <c r="MXS25" s="877"/>
      <c r="MXT25" s="877"/>
      <c r="MXU25" s="877"/>
      <c r="MXV25" s="877"/>
      <c r="MXW25" s="877"/>
      <c r="MXX25" s="877"/>
      <c r="MXY25" s="877"/>
      <c r="MXZ25" s="877"/>
      <c r="MYA25" s="877"/>
      <c r="MYB25" s="877"/>
      <c r="MYC25" s="877"/>
      <c r="MYD25" s="877"/>
      <c r="MYE25" s="877"/>
      <c r="MYF25" s="877"/>
      <c r="MYG25" s="877"/>
      <c r="MYH25" s="877"/>
      <c r="MYI25" s="877"/>
      <c r="MYJ25" s="877"/>
      <c r="MYK25" s="877"/>
      <c r="MYL25" s="877"/>
      <c r="MYM25" s="877"/>
      <c r="MYN25" s="877"/>
      <c r="MYO25" s="877"/>
      <c r="MYP25" s="877"/>
      <c r="MYQ25" s="877"/>
      <c r="MYR25" s="877"/>
      <c r="MYS25" s="877"/>
      <c r="MYT25" s="877"/>
      <c r="MYU25" s="877"/>
      <c r="MYV25" s="877"/>
      <c r="MYW25" s="877"/>
      <c r="MYX25" s="877"/>
      <c r="MYY25" s="877"/>
      <c r="MYZ25" s="877"/>
      <c r="MZA25" s="877"/>
      <c r="MZB25" s="877"/>
      <c r="MZC25" s="877"/>
      <c r="MZD25" s="877"/>
      <c r="MZE25" s="877"/>
      <c r="MZF25" s="877"/>
      <c r="MZG25" s="877"/>
      <c r="MZH25" s="877"/>
      <c r="MZI25" s="877"/>
      <c r="MZJ25" s="877"/>
      <c r="MZK25" s="877"/>
      <c r="MZL25" s="877"/>
      <c r="MZM25" s="877"/>
      <c r="MZN25" s="877"/>
      <c r="MZO25" s="877"/>
      <c r="MZP25" s="877"/>
      <c r="MZQ25" s="877"/>
      <c r="MZR25" s="877"/>
      <c r="MZS25" s="877"/>
      <c r="MZT25" s="877"/>
      <c r="MZU25" s="877"/>
      <c r="MZV25" s="877"/>
      <c r="MZW25" s="877"/>
      <c r="MZX25" s="877"/>
      <c r="MZY25" s="877"/>
      <c r="MZZ25" s="877"/>
      <c r="NAA25" s="877"/>
      <c r="NAB25" s="877"/>
      <c r="NAC25" s="877"/>
      <c r="NAD25" s="877"/>
      <c r="NAE25" s="877"/>
      <c r="NAF25" s="877"/>
      <c r="NAG25" s="877"/>
      <c r="NAH25" s="877"/>
      <c r="NAI25" s="877"/>
      <c r="NAJ25" s="877"/>
      <c r="NAK25" s="877"/>
      <c r="NAL25" s="877"/>
      <c r="NAM25" s="877"/>
      <c r="NAN25" s="877"/>
      <c r="NAO25" s="877"/>
      <c r="NAP25" s="877"/>
      <c r="NAQ25" s="877"/>
      <c r="NAR25" s="877"/>
      <c r="NAS25" s="877"/>
      <c r="NAT25" s="877"/>
      <c r="NAU25" s="877"/>
      <c r="NAV25" s="877"/>
      <c r="NAW25" s="877"/>
      <c r="NAX25" s="877"/>
      <c r="NAY25" s="877"/>
      <c r="NAZ25" s="877"/>
      <c r="NBA25" s="877"/>
      <c r="NBB25" s="877"/>
      <c r="NBC25" s="877"/>
      <c r="NBD25" s="877"/>
      <c r="NBE25" s="877"/>
      <c r="NBF25" s="877"/>
      <c r="NBG25" s="877"/>
      <c r="NBH25" s="877"/>
      <c r="NBI25" s="877"/>
      <c r="NBJ25" s="877"/>
      <c r="NBK25" s="877"/>
      <c r="NBL25" s="877"/>
      <c r="NBM25" s="877"/>
      <c r="NBN25" s="877"/>
      <c r="NBO25" s="877"/>
      <c r="NBP25" s="877"/>
      <c r="NBQ25" s="877"/>
      <c r="NBR25" s="877"/>
      <c r="NBS25" s="877"/>
      <c r="NBT25" s="877"/>
      <c r="NBU25" s="877"/>
      <c r="NBV25" s="877"/>
      <c r="NBW25" s="877"/>
      <c r="NBX25" s="877"/>
      <c r="NBY25" s="877"/>
      <c r="NBZ25" s="877"/>
      <c r="NCA25" s="877"/>
      <c r="NCB25" s="877"/>
      <c r="NCC25" s="877"/>
      <c r="NCD25" s="877"/>
      <c r="NCE25" s="877"/>
      <c r="NCF25" s="877"/>
      <c r="NCG25" s="877"/>
      <c r="NCH25" s="877"/>
      <c r="NCI25" s="877"/>
      <c r="NCJ25" s="877"/>
      <c r="NCK25" s="877"/>
      <c r="NCL25" s="877"/>
      <c r="NCM25" s="877"/>
      <c r="NCN25" s="877"/>
      <c r="NCO25" s="877"/>
      <c r="NCP25" s="877"/>
      <c r="NCQ25" s="877"/>
      <c r="NCR25" s="877"/>
      <c r="NCS25" s="877"/>
      <c r="NCT25" s="877"/>
      <c r="NCU25" s="877"/>
      <c r="NCV25" s="877"/>
      <c r="NCW25" s="877"/>
      <c r="NCX25" s="877"/>
      <c r="NCY25" s="877"/>
      <c r="NCZ25" s="877"/>
      <c r="NDA25" s="877"/>
      <c r="NDB25" s="877"/>
      <c r="NDC25" s="877"/>
      <c r="NDD25" s="877"/>
      <c r="NDE25" s="877"/>
      <c r="NDF25" s="877"/>
      <c r="NDG25" s="877"/>
      <c r="NDH25" s="877"/>
      <c r="NDI25" s="877"/>
      <c r="NDJ25" s="877"/>
      <c r="NDK25" s="877"/>
      <c r="NDL25" s="877"/>
      <c r="NDM25" s="877"/>
      <c r="NDN25" s="877"/>
      <c r="NDO25" s="877"/>
      <c r="NDP25" s="877"/>
      <c r="NDQ25" s="877"/>
      <c r="NDR25" s="877"/>
      <c r="NDS25" s="877"/>
      <c r="NDT25" s="877"/>
      <c r="NDU25" s="877"/>
      <c r="NDV25" s="877"/>
      <c r="NDW25" s="877"/>
      <c r="NDX25" s="877"/>
      <c r="NDY25" s="877"/>
      <c r="NDZ25" s="877"/>
      <c r="NEA25" s="877"/>
      <c r="NEB25" s="877"/>
      <c r="NEC25" s="877"/>
      <c r="NED25" s="877"/>
      <c r="NEE25" s="877"/>
      <c r="NEF25" s="877"/>
      <c r="NEG25" s="877"/>
      <c r="NEH25" s="877"/>
      <c r="NEI25" s="877"/>
      <c r="NEJ25" s="877"/>
      <c r="NEK25" s="877"/>
      <c r="NEL25" s="877"/>
      <c r="NEM25" s="877"/>
      <c r="NEN25" s="877"/>
      <c r="NEO25" s="877"/>
      <c r="NEP25" s="877"/>
      <c r="NEQ25" s="877"/>
      <c r="NER25" s="877"/>
      <c r="NES25" s="877"/>
      <c r="NET25" s="877"/>
      <c r="NEU25" s="877"/>
      <c r="NEV25" s="877"/>
      <c r="NEW25" s="877"/>
      <c r="NEX25" s="877"/>
      <c r="NEY25" s="877"/>
      <c r="NEZ25" s="877"/>
      <c r="NFA25" s="877"/>
      <c r="NFB25" s="877"/>
      <c r="NFC25" s="877"/>
      <c r="NFD25" s="877"/>
      <c r="NFE25" s="877"/>
      <c r="NFF25" s="877"/>
      <c r="NFG25" s="877"/>
      <c r="NFH25" s="877"/>
      <c r="NFI25" s="877"/>
      <c r="NFJ25" s="877"/>
      <c r="NFK25" s="877"/>
      <c r="NFL25" s="877"/>
      <c r="NFM25" s="877"/>
      <c r="NFN25" s="877"/>
      <c r="NFO25" s="877"/>
      <c r="NFP25" s="877"/>
      <c r="NFQ25" s="877"/>
      <c r="NFR25" s="877"/>
      <c r="NFS25" s="877"/>
      <c r="NFT25" s="877"/>
      <c r="NFU25" s="877"/>
      <c r="NFV25" s="877"/>
      <c r="NFW25" s="877"/>
      <c r="NFX25" s="877"/>
      <c r="NFY25" s="877"/>
      <c r="NFZ25" s="877"/>
      <c r="NGA25" s="877"/>
      <c r="NGB25" s="877"/>
      <c r="NGC25" s="877"/>
      <c r="NGD25" s="877"/>
      <c r="NGE25" s="877"/>
      <c r="NGF25" s="877"/>
      <c r="NGG25" s="877"/>
      <c r="NGH25" s="877"/>
      <c r="NGI25" s="877"/>
      <c r="NGJ25" s="877"/>
      <c r="NGK25" s="877"/>
      <c r="NGL25" s="877"/>
      <c r="NGM25" s="877"/>
      <c r="NGN25" s="877"/>
      <c r="NGO25" s="877"/>
      <c r="NGP25" s="877"/>
      <c r="NGQ25" s="877"/>
      <c r="NGR25" s="877"/>
      <c r="NGS25" s="877"/>
      <c r="NGT25" s="877"/>
      <c r="NGU25" s="877"/>
      <c r="NGV25" s="877"/>
      <c r="NGW25" s="877"/>
      <c r="NGX25" s="877"/>
      <c r="NGY25" s="877"/>
      <c r="NGZ25" s="877"/>
      <c r="NHA25" s="877"/>
      <c r="NHB25" s="877"/>
      <c r="NHC25" s="877"/>
      <c r="NHD25" s="877"/>
      <c r="NHE25" s="877"/>
      <c r="NHF25" s="877"/>
      <c r="NHG25" s="877"/>
      <c r="NHH25" s="877"/>
      <c r="NHI25" s="877"/>
      <c r="NHJ25" s="877"/>
      <c r="NHK25" s="877"/>
      <c r="NHL25" s="877"/>
      <c r="NHM25" s="877"/>
      <c r="NHN25" s="877"/>
      <c r="NHO25" s="877"/>
      <c r="NHP25" s="877"/>
      <c r="NHQ25" s="877"/>
      <c r="NHR25" s="877"/>
      <c r="NHS25" s="877"/>
      <c r="NHT25" s="877"/>
      <c r="NHU25" s="877"/>
      <c r="NHV25" s="877"/>
      <c r="NHW25" s="877"/>
      <c r="NHX25" s="877"/>
      <c r="NHY25" s="877"/>
      <c r="NHZ25" s="877"/>
      <c r="NIA25" s="877"/>
      <c r="NIB25" s="877"/>
      <c r="NIC25" s="877"/>
      <c r="NID25" s="877"/>
      <c r="NIE25" s="877"/>
      <c r="NIF25" s="877"/>
      <c r="NIG25" s="877"/>
      <c r="NIH25" s="877"/>
      <c r="NII25" s="877"/>
      <c r="NIJ25" s="877"/>
      <c r="NIK25" s="877"/>
      <c r="NIL25" s="877"/>
      <c r="NIM25" s="877"/>
      <c r="NIN25" s="877"/>
      <c r="NIO25" s="877"/>
      <c r="NIP25" s="877"/>
      <c r="NIQ25" s="877"/>
      <c r="NIR25" s="877"/>
      <c r="NIS25" s="877"/>
      <c r="NIT25" s="877"/>
      <c r="NIU25" s="877"/>
      <c r="NIV25" s="877"/>
      <c r="NIW25" s="877"/>
      <c r="NIX25" s="877"/>
      <c r="NIY25" s="877"/>
      <c r="NIZ25" s="877"/>
      <c r="NJA25" s="877"/>
      <c r="NJB25" s="877"/>
      <c r="NJC25" s="877"/>
      <c r="NJD25" s="877"/>
      <c r="NJE25" s="877"/>
      <c r="NJF25" s="877"/>
      <c r="NJG25" s="877"/>
      <c r="NJH25" s="877"/>
      <c r="NJI25" s="877"/>
      <c r="NJJ25" s="877"/>
      <c r="NJK25" s="877"/>
      <c r="NJL25" s="877"/>
      <c r="NJM25" s="877"/>
      <c r="NJN25" s="877"/>
      <c r="NJO25" s="877"/>
      <c r="NJP25" s="877"/>
      <c r="NJQ25" s="877"/>
      <c r="NJR25" s="877"/>
      <c r="NJS25" s="877"/>
      <c r="NJT25" s="877"/>
      <c r="NJU25" s="877"/>
      <c r="NJV25" s="877"/>
      <c r="NJW25" s="877"/>
      <c r="NJX25" s="877"/>
      <c r="NJY25" s="877"/>
      <c r="NJZ25" s="877"/>
      <c r="NKA25" s="877"/>
      <c r="NKB25" s="877"/>
      <c r="NKC25" s="877"/>
      <c r="NKD25" s="877"/>
      <c r="NKE25" s="877"/>
      <c r="NKF25" s="877"/>
      <c r="NKG25" s="877"/>
      <c r="NKH25" s="877"/>
      <c r="NKI25" s="877"/>
      <c r="NKJ25" s="877"/>
      <c r="NKK25" s="877"/>
      <c r="NKL25" s="877"/>
      <c r="NKM25" s="877"/>
      <c r="NKN25" s="877"/>
      <c r="NKO25" s="877"/>
      <c r="NKP25" s="877"/>
      <c r="NKQ25" s="877"/>
      <c r="NKR25" s="877"/>
      <c r="NKS25" s="877"/>
      <c r="NKT25" s="877"/>
      <c r="NKU25" s="877"/>
      <c r="NKV25" s="877"/>
      <c r="NKW25" s="877"/>
      <c r="NKX25" s="877"/>
      <c r="NKY25" s="877"/>
      <c r="NKZ25" s="877"/>
      <c r="NLA25" s="877"/>
      <c r="NLB25" s="877"/>
      <c r="NLC25" s="877"/>
      <c r="NLD25" s="877"/>
      <c r="NLE25" s="877"/>
      <c r="NLF25" s="877"/>
      <c r="NLG25" s="877"/>
      <c r="NLH25" s="877"/>
      <c r="NLI25" s="877"/>
      <c r="NLJ25" s="877"/>
      <c r="NLK25" s="877"/>
      <c r="NLL25" s="877"/>
      <c r="NLM25" s="877"/>
      <c r="NLN25" s="877"/>
      <c r="NLO25" s="877"/>
      <c r="NLP25" s="877"/>
      <c r="NLQ25" s="877"/>
      <c r="NLR25" s="877"/>
      <c r="NLS25" s="877"/>
      <c r="NLT25" s="877"/>
      <c r="NLU25" s="877"/>
      <c r="NLV25" s="877"/>
      <c r="NLW25" s="877"/>
      <c r="NLX25" s="877"/>
      <c r="NLY25" s="877"/>
      <c r="NLZ25" s="877"/>
      <c r="NMA25" s="877"/>
      <c r="NMB25" s="877"/>
      <c r="NMC25" s="877"/>
      <c r="NMD25" s="877"/>
      <c r="NME25" s="877"/>
      <c r="NMF25" s="877"/>
      <c r="NMG25" s="877"/>
      <c r="NMH25" s="877"/>
      <c r="NMI25" s="877"/>
      <c r="NMJ25" s="877"/>
      <c r="NMK25" s="877"/>
      <c r="NML25" s="877"/>
      <c r="NMM25" s="877"/>
      <c r="NMN25" s="877"/>
      <c r="NMO25" s="877"/>
      <c r="NMP25" s="877"/>
      <c r="NMQ25" s="877"/>
      <c r="NMR25" s="877"/>
      <c r="NMS25" s="877"/>
      <c r="NMT25" s="877"/>
      <c r="NMU25" s="877"/>
      <c r="NMV25" s="877"/>
      <c r="NMW25" s="877"/>
      <c r="NMX25" s="877"/>
      <c r="NMY25" s="877"/>
      <c r="NMZ25" s="877"/>
      <c r="NNA25" s="877"/>
      <c r="NNB25" s="877"/>
      <c r="NNC25" s="877"/>
      <c r="NND25" s="877"/>
      <c r="NNE25" s="877"/>
      <c r="NNF25" s="877"/>
      <c r="NNG25" s="877"/>
      <c r="NNH25" s="877"/>
      <c r="NNI25" s="877"/>
      <c r="NNJ25" s="877"/>
      <c r="NNK25" s="877"/>
      <c r="NNL25" s="877"/>
      <c r="NNM25" s="877"/>
      <c r="NNN25" s="877"/>
      <c r="NNO25" s="877"/>
      <c r="NNP25" s="877"/>
      <c r="NNQ25" s="877"/>
      <c r="NNR25" s="877"/>
      <c r="NNS25" s="877"/>
      <c r="NNT25" s="877"/>
      <c r="NNU25" s="877"/>
      <c r="NNV25" s="877"/>
      <c r="NNW25" s="877"/>
      <c r="NNX25" s="877"/>
      <c r="NNY25" s="877"/>
      <c r="NNZ25" s="877"/>
      <c r="NOA25" s="877"/>
      <c r="NOB25" s="877"/>
      <c r="NOC25" s="877"/>
      <c r="NOD25" s="877"/>
      <c r="NOE25" s="877"/>
      <c r="NOF25" s="877"/>
      <c r="NOG25" s="877"/>
      <c r="NOH25" s="877"/>
      <c r="NOI25" s="877"/>
      <c r="NOJ25" s="877"/>
      <c r="NOK25" s="877"/>
      <c r="NOL25" s="877"/>
      <c r="NOM25" s="877"/>
      <c r="NON25" s="877"/>
      <c r="NOO25" s="877"/>
      <c r="NOP25" s="877"/>
      <c r="NOQ25" s="877"/>
      <c r="NOR25" s="877"/>
      <c r="NOS25" s="877"/>
      <c r="NOT25" s="877"/>
      <c r="NOU25" s="877"/>
      <c r="NOV25" s="877"/>
      <c r="NOW25" s="877"/>
      <c r="NOX25" s="877"/>
      <c r="NOY25" s="877"/>
      <c r="NOZ25" s="877"/>
      <c r="NPA25" s="877"/>
      <c r="NPB25" s="877"/>
      <c r="NPC25" s="877"/>
      <c r="NPD25" s="877"/>
      <c r="NPE25" s="877"/>
      <c r="NPF25" s="877"/>
      <c r="NPG25" s="877"/>
      <c r="NPH25" s="877"/>
      <c r="NPI25" s="877"/>
      <c r="NPJ25" s="877"/>
      <c r="NPK25" s="877"/>
      <c r="NPL25" s="877"/>
      <c r="NPM25" s="877"/>
      <c r="NPN25" s="877"/>
      <c r="NPO25" s="877"/>
      <c r="NPP25" s="877"/>
      <c r="NPQ25" s="877"/>
      <c r="NPR25" s="877"/>
      <c r="NPS25" s="877"/>
      <c r="NPT25" s="877"/>
      <c r="NPU25" s="877"/>
      <c r="NPV25" s="877"/>
      <c r="NPW25" s="877"/>
      <c r="NPX25" s="877"/>
      <c r="NPY25" s="877"/>
      <c r="NPZ25" s="877"/>
      <c r="NQA25" s="877"/>
      <c r="NQB25" s="877"/>
      <c r="NQC25" s="877"/>
      <c r="NQD25" s="877"/>
      <c r="NQE25" s="877"/>
      <c r="NQF25" s="877"/>
      <c r="NQG25" s="877"/>
      <c r="NQH25" s="877"/>
      <c r="NQI25" s="877"/>
      <c r="NQJ25" s="877"/>
      <c r="NQK25" s="877"/>
      <c r="NQL25" s="877"/>
      <c r="NQM25" s="877"/>
      <c r="NQN25" s="877"/>
      <c r="NQO25" s="877"/>
      <c r="NQP25" s="877"/>
      <c r="NQQ25" s="877"/>
      <c r="NQR25" s="877"/>
      <c r="NQS25" s="877"/>
      <c r="NQT25" s="877"/>
      <c r="NQU25" s="877"/>
      <c r="NQV25" s="877"/>
      <c r="NQW25" s="877"/>
      <c r="NQX25" s="877"/>
      <c r="NQY25" s="877"/>
      <c r="NQZ25" s="877"/>
      <c r="NRA25" s="877"/>
      <c r="NRB25" s="877"/>
      <c r="NRC25" s="877"/>
      <c r="NRD25" s="877"/>
      <c r="NRE25" s="877"/>
      <c r="NRF25" s="877"/>
      <c r="NRG25" s="877"/>
      <c r="NRH25" s="877"/>
      <c r="NRI25" s="877"/>
      <c r="NRJ25" s="877"/>
      <c r="NRK25" s="877"/>
      <c r="NRL25" s="877"/>
      <c r="NRM25" s="877"/>
      <c r="NRN25" s="877"/>
      <c r="NRO25" s="877"/>
      <c r="NRP25" s="877"/>
      <c r="NRQ25" s="877"/>
      <c r="NRR25" s="877"/>
      <c r="NRS25" s="877"/>
      <c r="NRT25" s="877"/>
      <c r="NRU25" s="877"/>
      <c r="NRV25" s="877"/>
      <c r="NRW25" s="877"/>
      <c r="NRX25" s="877"/>
      <c r="NRY25" s="877"/>
      <c r="NRZ25" s="877"/>
      <c r="NSA25" s="877"/>
      <c r="NSB25" s="877"/>
      <c r="NSC25" s="877"/>
      <c r="NSD25" s="877"/>
      <c r="NSE25" s="877"/>
      <c r="NSF25" s="877"/>
      <c r="NSG25" s="877"/>
      <c r="NSH25" s="877"/>
      <c r="NSI25" s="877"/>
      <c r="NSJ25" s="877"/>
      <c r="NSK25" s="877"/>
      <c r="NSL25" s="877"/>
      <c r="NSM25" s="877"/>
      <c r="NSN25" s="877"/>
      <c r="NSO25" s="877"/>
      <c r="NSP25" s="877"/>
      <c r="NSQ25" s="877"/>
      <c r="NSR25" s="877"/>
      <c r="NSS25" s="877"/>
      <c r="NST25" s="877"/>
      <c r="NSU25" s="877"/>
      <c r="NSV25" s="877"/>
      <c r="NSW25" s="877"/>
      <c r="NSX25" s="877"/>
      <c r="NSY25" s="877"/>
      <c r="NSZ25" s="877"/>
      <c r="NTA25" s="877"/>
      <c r="NTB25" s="877"/>
      <c r="NTC25" s="877"/>
      <c r="NTD25" s="877"/>
      <c r="NTE25" s="877"/>
      <c r="NTF25" s="877"/>
      <c r="NTG25" s="877"/>
      <c r="NTH25" s="877"/>
      <c r="NTI25" s="877"/>
      <c r="NTJ25" s="877"/>
      <c r="NTK25" s="877"/>
      <c r="NTL25" s="877"/>
      <c r="NTM25" s="877"/>
      <c r="NTN25" s="877"/>
      <c r="NTO25" s="877"/>
      <c r="NTP25" s="877"/>
      <c r="NTQ25" s="877"/>
      <c r="NTR25" s="877"/>
      <c r="NTS25" s="877"/>
      <c r="NTT25" s="877"/>
      <c r="NTU25" s="877"/>
      <c r="NTV25" s="877"/>
      <c r="NTW25" s="877"/>
      <c r="NTX25" s="877"/>
      <c r="NTY25" s="877"/>
      <c r="NTZ25" s="877"/>
      <c r="NUA25" s="877"/>
      <c r="NUB25" s="877"/>
      <c r="NUC25" s="877"/>
      <c r="NUD25" s="877"/>
      <c r="NUE25" s="877"/>
      <c r="NUF25" s="877"/>
      <c r="NUG25" s="877"/>
      <c r="NUH25" s="877"/>
      <c r="NUI25" s="877"/>
      <c r="NUJ25" s="877"/>
      <c r="NUK25" s="877"/>
      <c r="NUL25" s="877"/>
      <c r="NUM25" s="877"/>
      <c r="NUN25" s="877"/>
      <c r="NUO25" s="877"/>
      <c r="NUP25" s="877"/>
      <c r="NUQ25" s="877"/>
      <c r="NUR25" s="877"/>
      <c r="NUS25" s="877"/>
      <c r="NUT25" s="877"/>
      <c r="NUU25" s="877"/>
      <c r="NUV25" s="877"/>
      <c r="NUW25" s="877"/>
      <c r="NUX25" s="877"/>
      <c r="NUY25" s="877"/>
      <c r="NUZ25" s="877"/>
      <c r="NVA25" s="877"/>
      <c r="NVB25" s="877"/>
      <c r="NVC25" s="877"/>
      <c r="NVD25" s="877"/>
      <c r="NVE25" s="877"/>
      <c r="NVF25" s="877"/>
      <c r="NVG25" s="877"/>
      <c r="NVH25" s="877"/>
      <c r="NVI25" s="877"/>
      <c r="NVJ25" s="877"/>
      <c r="NVK25" s="877"/>
      <c r="NVL25" s="877"/>
      <c r="NVM25" s="877"/>
      <c r="NVN25" s="877"/>
      <c r="NVO25" s="877"/>
      <c r="NVP25" s="877"/>
      <c r="NVQ25" s="877"/>
      <c r="NVR25" s="877"/>
      <c r="NVS25" s="877"/>
      <c r="NVT25" s="877"/>
      <c r="NVU25" s="877"/>
      <c r="NVV25" s="877"/>
      <c r="NVW25" s="877"/>
      <c r="NVX25" s="877"/>
      <c r="NVY25" s="877"/>
      <c r="NVZ25" s="877"/>
      <c r="NWA25" s="877"/>
      <c r="NWB25" s="877"/>
      <c r="NWC25" s="877"/>
      <c r="NWD25" s="877"/>
      <c r="NWE25" s="877"/>
      <c r="NWF25" s="877"/>
      <c r="NWG25" s="877"/>
      <c r="NWH25" s="877"/>
      <c r="NWI25" s="877"/>
      <c r="NWJ25" s="877"/>
      <c r="NWK25" s="877"/>
      <c r="NWL25" s="877"/>
      <c r="NWM25" s="877"/>
      <c r="NWN25" s="877"/>
      <c r="NWO25" s="877"/>
      <c r="NWP25" s="877"/>
      <c r="NWQ25" s="877"/>
      <c r="NWR25" s="877"/>
      <c r="NWS25" s="877"/>
      <c r="NWT25" s="877"/>
      <c r="NWU25" s="877"/>
      <c r="NWV25" s="877"/>
      <c r="NWW25" s="877"/>
      <c r="NWX25" s="877"/>
      <c r="NWY25" s="877"/>
      <c r="NWZ25" s="877"/>
      <c r="NXA25" s="877"/>
      <c r="NXB25" s="877"/>
      <c r="NXC25" s="877"/>
      <c r="NXD25" s="877"/>
      <c r="NXE25" s="877"/>
      <c r="NXF25" s="877"/>
      <c r="NXG25" s="877"/>
      <c r="NXH25" s="877"/>
      <c r="NXI25" s="877"/>
      <c r="NXJ25" s="877"/>
      <c r="NXK25" s="877"/>
      <c r="NXL25" s="877"/>
      <c r="NXM25" s="877"/>
      <c r="NXN25" s="877"/>
      <c r="NXO25" s="877"/>
      <c r="NXP25" s="877"/>
      <c r="NXQ25" s="877"/>
      <c r="NXR25" s="877"/>
      <c r="NXS25" s="877"/>
      <c r="NXT25" s="877"/>
      <c r="NXU25" s="877"/>
      <c r="NXV25" s="877"/>
      <c r="NXW25" s="877"/>
      <c r="NXX25" s="877"/>
      <c r="NXY25" s="877"/>
      <c r="NXZ25" s="877"/>
      <c r="NYA25" s="877"/>
      <c r="NYB25" s="877"/>
      <c r="NYC25" s="877"/>
      <c r="NYD25" s="877"/>
      <c r="NYE25" s="877"/>
      <c r="NYF25" s="877"/>
      <c r="NYG25" s="877"/>
      <c r="NYH25" s="877"/>
      <c r="NYI25" s="877"/>
      <c r="NYJ25" s="877"/>
      <c r="NYK25" s="877"/>
      <c r="NYL25" s="877"/>
      <c r="NYM25" s="877"/>
      <c r="NYN25" s="877"/>
      <c r="NYO25" s="877"/>
      <c r="NYP25" s="877"/>
      <c r="NYQ25" s="877"/>
      <c r="NYR25" s="877"/>
      <c r="NYS25" s="877"/>
      <c r="NYT25" s="877"/>
      <c r="NYU25" s="877"/>
      <c r="NYV25" s="877"/>
      <c r="NYW25" s="877"/>
      <c r="NYX25" s="877"/>
      <c r="NYY25" s="877"/>
      <c r="NYZ25" s="877"/>
      <c r="NZA25" s="877"/>
      <c r="NZB25" s="877"/>
      <c r="NZC25" s="877"/>
      <c r="NZD25" s="877"/>
      <c r="NZE25" s="877"/>
      <c r="NZF25" s="877"/>
      <c r="NZG25" s="877"/>
      <c r="NZH25" s="877"/>
      <c r="NZI25" s="877"/>
      <c r="NZJ25" s="877"/>
      <c r="NZK25" s="877"/>
      <c r="NZL25" s="877"/>
      <c r="NZM25" s="877"/>
      <c r="NZN25" s="877"/>
      <c r="NZO25" s="877"/>
      <c r="NZP25" s="877"/>
      <c r="NZQ25" s="877"/>
      <c r="NZR25" s="877"/>
      <c r="NZS25" s="877"/>
      <c r="NZT25" s="877"/>
      <c r="NZU25" s="877"/>
      <c r="NZV25" s="877"/>
      <c r="NZW25" s="877"/>
      <c r="NZX25" s="877"/>
      <c r="NZY25" s="877"/>
      <c r="NZZ25" s="877"/>
      <c r="OAA25" s="877"/>
      <c r="OAB25" s="877"/>
      <c r="OAC25" s="877"/>
      <c r="OAD25" s="877"/>
      <c r="OAE25" s="877"/>
      <c r="OAF25" s="877"/>
      <c r="OAG25" s="877"/>
      <c r="OAH25" s="877"/>
      <c r="OAI25" s="877"/>
      <c r="OAJ25" s="877"/>
      <c r="OAK25" s="877"/>
      <c r="OAL25" s="877"/>
      <c r="OAM25" s="877"/>
      <c r="OAN25" s="877"/>
      <c r="OAO25" s="877"/>
      <c r="OAP25" s="877"/>
      <c r="OAQ25" s="877"/>
      <c r="OAR25" s="877"/>
      <c r="OAS25" s="877"/>
      <c r="OAT25" s="877"/>
      <c r="OAU25" s="877"/>
      <c r="OAV25" s="877"/>
      <c r="OAW25" s="877"/>
      <c r="OAX25" s="877"/>
      <c r="OAY25" s="877"/>
      <c r="OAZ25" s="877"/>
      <c r="OBA25" s="877"/>
      <c r="OBB25" s="877"/>
      <c r="OBC25" s="877"/>
      <c r="OBD25" s="877"/>
      <c r="OBE25" s="877"/>
      <c r="OBF25" s="877"/>
      <c r="OBG25" s="877"/>
      <c r="OBH25" s="877"/>
      <c r="OBI25" s="877"/>
      <c r="OBJ25" s="877"/>
      <c r="OBK25" s="877"/>
      <c r="OBL25" s="877"/>
      <c r="OBM25" s="877"/>
      <c r="OBN25" s="877"/>
      <c r="OBO25" s="877"/>
      <c r="OBP25" s="877"/>
      <c r="OBQ25" s="877"/>
      <c r="OBR25" s="877"/>
      <c r="OBS25" s="877"/>
      <c r="OBT25" s="877"/>
      <c r="OBU25" s="877"/>
      <c r="OBV25" s="877"/>
      <c r="OBW25" s="877"/>
      <c r="OBX25" s="877"/>
      <c r="OBY25" s="877"/>
      <c r="OBZ25" s="877"/>
      <c r="OCA25" s="877"/>
      <c r="OCB25" s="877"/>
      <c r="OCC25" s="877"/>
      <c r="OCD25" s="877"/>
      <c r="OCE25" s="877"/>
      <c r="OCF25" s="877"/>
      <c r="OCG25" s="877"/>
      <c r="OCH25" s="877"/>
      <c r="OCI25" s="877"/>
      <c r="OCJ25" s="877"/>
      <c r="OCK25" s="877"/>
      <c r="OCL25" s="877"/>
      <c r="OCM25" s="877"/>
      <c r="OCN25" s="877"/>
      <c r="OCO25" s="877"/>
      <c r="OCP25" s="877"/>
      <c r="OCQ25" s="877"/>
      <c r="OCR25" s="877"/>
      <c r="OCS25" s="877"/>
      <c r="OCT25" s="877"/>
      <c r="OCU25" s="877"/>
      <c r="OCV25" s="877"/>
      <c r="OCW25" s="877"/>
      <c r="OCX25" s="877"/>
      <c r="OCY25" s="877"/>
      <c r="OCZ25" s="877"/>
      <c r="ODA25" s="877"/>
      <c r="ODB25" s="877"/>
      <c r="ODC25" s="877"/>
      <c r="ODD25" s="877"/>
      <c r="ODE25" s="877"/>
      <c r="ODF25" s="877"/>
      <c r="ODG25" s="877"/>
      <c r="ODH25" s="877"/>
      <c r="ODI25" s="877"/>
      <c r="ODJ25" s="877"/>
      <c r="ODK25" s="877"/>
      <c r="ODL25" s="877"/>
      <c r="ODM25" s="877"/>
      <c r="ODN25" s="877"/>
      <c r="ODO25" s="877"/>
      <c r="ODP25" s="877"/>
      <c r="ODQ25" s="877"/>
      <c r="ODR25" s="877"/>
      <c r="ODS25" s="877"/>
      <c r="ODT25" s="877"/>
      <c r="ODU25" s="877"/>
      <c r="ODV25" s="877"/>
      <c r="ODW25" s="877"/>
      <c r="ODX25" s="877"/>
      <c r="ODY25" s="877"/>
      <c r="ODZ25" s="877"/>
      <c r="OEA25" s="877"/>
      <c r="OEB25" s="877"/>
      <c r="OEC25" s="877"/>
      <c r="OED25" s="877"/>
      <c r="OEE25" s="877"/>
      <c r="OEF25" s="877"/>
      <c r="OEG25" s="877"/>
      <c r="OEH25" s="877"/>
      <c r="OEI25" s="877"/>
      <c r="OEJ25" s="877"/>
      <c r="OEK25" s="877"/>
      <c r="OEL25" s="877"/>
      <c r="OEM25" s="877"/>
      <c r="OEN25" s="877"/>
      <c r="OEO25" s="877"/>
      <c r="OEP25" s="877"/>
      <c r="OEQ25" s="877"/>
      <c r="OER25" s="877"/>
      <c r="OES25" s="877"/>
      <c r="OET25" s="877"/>
      <c r="OEU25" s="877"/>
      <c r="OEV25" s="877"/>
      <c r="OEW25" s="877"/>
      <c r="OEX25" s="877"/>
      <c r="OEY25" s="877"/>
      <c r="OEZ25" s="877"/>
      <c r="OFA25" s="877"/>
      <c r="OFB25" s="877"/>
      <c r="OFC25" s="877"/>
      <c r="OFD25" s="877"/>
      <c r="OFE25" s="877"/>
      <c r="OFF25" s="877"/>
      <c r="OFG25" s="877"/>
      <c r="OFH25" s="877"/>
      <c r="OFI25" s="877"/>
      <c r="OFJ25" s="877"/>
      <c r="OFK25" s="877"/>
      <c r="OFL25" s="877"/>
      <c r="OFM25" s="877"/>
      <c r="OFN25" s="877"/>
      <c r="OFO25" s="877"/>
      <c r="OFP25" s="877"/>
      <c r="OFQ25" s="877"/>
      <c r="OFR25" s="877"/>
      <c r="OFS25" s="877"/>
      <c r="OFT25" s="877"/>
      <c r="OFU25" s="877"/>
      <c r="OFV25" s="877"/>
      <c r="OFW25" s="877"/>
      <c r="OFX25" s="877"/>
      <c r="OFY25" s="877"/>
      <c r="OFZ25" s="877"/>
      <c r="OGA25" s="877"/>
      <c r="OGB25" s="877"/>
      <c r="OGC25" s="877"/>
      <c r="OGD25" s="877"/>
      <c r="OGE25" s="877"/>
      <c r="OGF25" s="877"/>
      <c r="OGG25" s="877"/>
      <c r="OGH25" s="877"/>
      <c r="OGI25" s="877"/>
      <c r="OGJ25" s="877"/>
      <c r="OGK25" s="877"/>
      <c r="OGL25" s="877"/>
      <c r="OGM25" s="877"/>
      <c r="OGN25" s="877"/>
      <c r="OGO25" s="877"/>
      <c r="OGP25" s="877"/>
      <c r="OGQ25" s="877"/>
      <c r="OGR25" s="877"/>
      <c r="OGS25" s="877"/>
      <c r="OGT25" s="877"/>
      <c r="OGU25" s="877"/>
      <c r="OGV25" s="877"/>
      <c r="OGW25" s="877"/>
      <c r="OGX25" s="877"/>
      <c r="OGY25" s="877"/>
      <c r="OGZ25" s="877"/>
      <c r="OHA25" s="877"/>
      <c r="OHB25" s="877"/>
      <c r="OHC25" s="877"/>
      <c r="OHD25" s="877"/>
      <c r="OHE25" s="877"/>
      <c r="OHF25" s="877"/>
      <c r="OHG25" s="877"/>
      <c r="OHH25" s="877"/>
      <c r="OHI25" s="877"/>
      <c r="OHJ25" s="877"/>
      <c r="OHK25" s="877"/>
      <c r="OHL25" s="877"/>
      <c r="OHM25" s="877"/>
      <c r="OHN25" s="877"/>
      <c r="OHO25" s="877"/>
      <c r="OHP25" s="877"/>
      <c r="OHQ25" s="877"/>
      <c r="OHR25" s="877"/>
      <c r="OHS25" s="877"/>
      <c r="OHT25" s="877"/>
      <c r="OHU25" s="877"/>
      <c r="OHV25" s="877"/>
      <c r="OHW25" s="877"/>
      <c r="OHX25" s="877"/>
      <c r="OHY25" s="877"/>
      <c r="OHZ25" s="877"/>
      <c r="OIA25" s="877"/>
      <c r="OIB25" s="877"/>
      <c r="OIC25" s="877"/>
      <c r="OID25" s="877"/>
      <c r="OIE25" s="877"/>
      <c r="OIF25" s="877"/>
      <c r="OIG25" s="877"/>
      <c r="OIH25" s="877"/>
      <c r="OII25" s="877"/>
      <c r="OIJ25" s="877"/>
      <c r="OIK25" s="877"/>
      <c r="OIL25" s="877"/>
      <c r="OIM25" s="877"/>
      <c r="OIN25" s="877"/>
      <c r="OIO25" s="877"/>
      <c r="OIP25" s="877"/>
      <c r="OIQ25" s="877"/>
      <c r="OIR25" s="877"/>
      <c r="OIS25" s="877"/>
      <c r="OIT25" s="877"/>
      <c r="OIU25" s="877"/>
      <c r="OIV25" s="877"/>
      <c r="OIW25" s="877"/>
      <c r="OIX25" s="877"/>
      <c r="OIY25" s="877"/>
      <c r="OIZ25" s="877"/>
      <c r="OJA25" s="877"/>
      <c r="OJB25" s="877"/>
      <c r="OJC25" s="877"/>
      <c r="OJD25" s="877"/>
      <c r="OJE25" s="877"/>
      <c r="OJF25" s="877"/>
      <c r="OJG25" s="877"/>
      <c r="OJH25" s="877"/>
      <c r="OJI25" s="877"/>
      <c r="OJJ25" s="877"/>
      <c r="OJK25" s="877"/>
      <c r="OJL25" s="877"/>
      <c r="OJM25" s="877"/>
      <c r="OJN25" s="877"/>
      <c r="OJO25" s="877"/>
      <c r="OJP25" s="877"/>
      <c r="OJQ25" s="877"/>
      <c r="OJR25" s="877"/>
      <c r="OJS25" s="877"/>
      <c r="OJT25" s="877"/>
      <c r="OJU25" s="877"/>
      <c r="OJV25" s="877"/>
      <c r="OJW25" s="877"/>
      <c r="OJX25" s="877"/>
      <c r="OJY25" s="877"/>
      <c r="OJZ25" s="877"/>
      <c r="OKA25" s="877"/>
      <c r="OKB25" s="877"/>
      <c r="OKC25" s="877"/>
      <c r="OKD25" s="877"/>
      <c r="OKE25" s="877"/>
      <c r="OKF25" s="877"/>
      <c r="OKG25" s="877"/>
      <c r="OKH25" s="877"/>
      <c r="OKI25" s="877"/>
      <c r="OKJ25" s="877"/>
      <c r="OKK25" s="877"/>
      <c r="OKL25" s="877"/>
      <c r="OKM25" s="877"/>
      <c r="OKN25" s="877"/>
      <c r="OKO25" s="877"/>
      <c r="OKP25" s="877"/>
      <c r="OKQ25" s="877"/>
      <c r="OKR25" s="877"/>
      <c r="OKS25" s="877"/>
      <c r="OKT25" s="877"/>
      <c r="OKU25" s="877"/>
      <c r="OKV25" s="877"/>
      <c r="OKW25" s="877"/>
      <c r="OKX25" s="877"/>
      <c r="OKY25" s="877"/>
      <c r="OKZ25" s="877"/>
      <c r="OLA25" s="877"/>
      <c r="OLB25" s="877"/>
      <c r="OLC25" s="877"/>
      <c r="OLD25" s="877"/>
      <c r="OLE25" s="877"/>
      <c r="OLF25" s="877"/>
      <c r="OLG25" s="877"/>
      <c r="OLH25" s="877"/>
      <c r="OLI25" s="877"/>
      <c r="OLJ25" s="877"/>
      <c r="OLK25" s="877"/>
      <c r="OLL25" s="877"/>
      <c r="OLM25" s="877"/>
      <c r="OLN25" s="877"/>
      <c r="OLO25" s="877"/>
      <c r="OLP25" s="877"/>
      <c r="OLQ25" s="877"/>
      <c r="OLR25" s="877"/>
      <c r="OLS25" s="877"/>
      <c r="OLT25" s="877"/>
      <c r="OLU25" s="877"/>
      <c r="OLV25" s="877"/>
      <c r="OLW25" s="877"/>
      <c r="OLX25" s="877"/>
      <c r="OLY25" s="877"/>
      <c r="OLZ25" s="877"/>
      <c r="OMA25" s="877"/>
      <c r="OMB25" s="877"/>
      <c r="OMC25" s="877"/>
      <c r="OMD25" s="877"/>
      <c r="OME25" s="877"/>
      <c r="OMF25" s="877"/>
      <c r="OMG25" s="877"/>
      <c r="OMH25" s="877"/>
      <c r="OMI25" s="877"/>
      <c r="OMJ25" s="877"/>
      <c r="OMK25" s="877"/>
      <c r="OML25" s="877"/>
      <c r="OMM25" s="877"/>
      <c r="OMN25" s="877"/>
      <c r="OMO25" s="877"/>
      <c r="OMP25" s="877"/>
      <c r="OMQ25" s="877"/>
      <c r="OMR25" s="877"/>
      <c r="OMS25" s="877"/>
      <c r="OMT25" s="877"/>
      <c r="OMU25" s="877"/>
      <c r="OMV25" s="877"/>
      <c r="OMW25" s="877"/>
      <c r="OMX25" s="877"/>
      <c r="OMY25" s="877"/>
      <c r="OMZ25" s="877"/>
      <c r="ONA25" s="877"/>
      <c r="ONB25" s="877"/>
      <c r="ONC25" s="877"/>
      <c r="OND25" s="877"/>
      <c r="ONE25" s="877"/>
      <c r="ONF25" s="877"/>
      <c r="ONG25" s="877"/>
      <c r="ONH25" s="877"/>
      <c r="ONI25" s="877"/>
      <c r="ONJ25" s="877"/>
      <c r="ONK25" s="877"/>
      <c r="ONL25" s="877"/>
      <c r="ONM25" s="877"/>
      <c r="ONN25" s="877"/>
      <c r="ONO25" s="877"/>
      <c r="ONP25" s="877"/>
      <c r="ONQ25" s="877"/>
      <c r="ONR25" s="877"/>
      <c r="ONS25" s="877"/>
      <c r="ONT25" s="877"/>
      <c r="ONU25" s="877"/>
      <c r="ONV25" s="877"/>
      <c r="ONW25" s="877"/>
      <c r="ONX25" s="877"/>
      <c r="ONY25" s="877"/>
      <c r="ONZ25" s="877"/>
      <c r="OOA25" s="877"/>
      <c r="OOB25" s="877"/>
      <c r="OOC25" s="877"/>
      <c r="OOD25" s="877"/>
      <c r="OOE25" s="877"/>
      <c r="OOF25" s="877"/>
      <c r="OOG25" s="877"/>
      <c r="OOH25" s="877"/>
      <c r="OOI25" s="877"/>
      <c r="OOJ25" s="877"/>
      <c r="OOK25" s="877"/>
      <c r="OOL25" s="877"/>
      <c r="OOM25" s="877"/>
      <c r="OON25" s="877"/>
      <c r="OOO25" s="877"/>
      <c r="OOP25" s="877"/>
      <c r="OOQ25" s="877"/>
      <c r="OOR25" s="877"/>
      <c r="OOS25" s="877"/>
      <c r="OOT25" s="877"/>
      <c r="OOU25" s="877"/>
      <c r="OOV25" s="877"/>
      <c r="OOW25" s="877"/>
      <c r="OOX25" s="877"/>
      <c r="OOY25" s="877"/>
      <c r="OOZ25" s="877"/>
      <c r="OPA25" s="877"/>
      <c r="OPB25" s="877"/>
      <c r="OPC25" s="877"/>
      <c r="OPD25" s="877"/>
      <c r="OPE25" s="877"/>
      <c r="OPF25" s="877"/>
      <c r="OPG25" s="877"/>
      <c r="OPH25" s="877"/>
      <c r="OPI25" s="877"/>
      <c r="OPJ25" s="877"/>
      <c r="OPK25" s="877"/>
      <c r="OPL25" s="877"/>
      <c r="OPM25" s="877"/>
      <c r="OPN25" s="877"/>
      <c r="OPO25" s="877"/>
      <c r="OPP25" s="877"/>
      <c r="OPQ25" s="877"/>
      <c r="OPR25" s="877"/>
      <c r="OPS25" s="877"/>
      <c r="OPT25" s="877"/>
      <c r="OPU25" s="877"/>
      <c r="OPV25" s="877"/>
      <c r="OPW25" s="877"/>
      <c r="OPX25" s="877"/>
      <c r="OPY25" s="877"/>
      <c r="OPZ25" s="877"/>
      <c r="OQA25" s="877"/>
      <c r="OQB25" s="877"/>
      <c r="OQC25" s="877"/>
      <c r="OQD25" s="877"/>
      <c r="OQE25" s="877"/>
      <c r="OQF25" s="877"/>
      <c r="OQG25" s="877"/>
      <c r="OQH25" s="877"/>
      <c r="OQI25" s="877"/>
      <c r="OQJ25" s="877"/>
      <c r="OQK25" s="877"/>
      <c r="OQL25" s="877"/>
      <c r="OQM25" s="877"/>
      <c r="OQN25" s="877"/>
      <c r="OQO25" s="877"/>
      <c r="OQP25" s="877"/>
      <c r="OQQ25" s="877"/>
      <c r="OQR25" s="877"/>
      <c r="OQS25" s="877"/>
      <c r="OQT25" s="877"/>
      <c r="OQU25" s="877"/>
      <c r="OQV25" s="877"/>
      <c r="OQW25" s="877"/>
      <c r="OQX25" s="877"/>
      <c r="OQY25" s="877"/>
      <c r="OQZ25" s="877"/>
      <c r="ORA25" s="877"/>
      <c r="ORB25" s="877"/>
      <c r="ORC25" s="877"/>
      <c r="ORD25" s="877"/>
      <c r="ORE25" s="877"/>
      <c r="ORF25" s="877"/>
      <c r="ORG25" s="877"/>
      <c r="ORH25" s="877"/>
      <c r="ORI25" s="877"/>
      <c r="ORJ25" s="877"/>
      <c r="ORK25" s="877"/>
      <c r="ORL25" s="877"/>
      <c r="ORM25" s="877"/>
      <c r="ORN25" s="877"/>
      <c r="ORO25" s="877"/>
      <c r="ORP25" s="877"/>
      <c r="ORQ25" s="877"/>
      <c r="ORR25" s="877"/>
      <c r="ORS25" s="877"/>
      <c r="ORT25" s="877"/>
      <c r="ORU25" s="877"/>
      <c r="ORV25" s="877"/>
      <c r="ORW25" s="877"/>
      <c r="ORX25" s="877"/>
      <c r="ORY25" s="877"/>
      <c r="ORZ25" s="877"/>
      <c r="OSA25" s="877"/>
      <c r="OSB25" s="877"/>
      <c r="OSC25" s="877"/>
      <c r="OSD25" s="877"/>
      <c r="OSE25" s="877"/>
      <c r="OSF25" s="877"/>
      <c r="OSG25" s="877"/>
      <c r="OSH25" s="877"/>
      <c r="OSI25" s="877"/>
      <c r="OSJ25" s="877"/>
      <c r="OSK25" s="877"/>
      <c r="OSL25" s="877"/>
      <c r="OSM25" s="877"/>
      <c r="OSN25" s="877"/>
      <c r="OSO25" s="877"/>
      <c r="OSP25" s="877"/>
      <c r="OSQ25" s="877"/>
      <c r="OSR25" s="877"/>
      <c r="OSS25" s="877"/>
      <c r="OST25" s="877"/>
      <c r="OSU25" s="877"/>
      <c r="OSV25" s="877"/>
      <c r="OSW25" s="877"/>
      <c r="OSX25" s="877"/>
      <c r="OSY25" s="877"/>
      <c r="OSZ25" s="877"/>
      <c r="OTA25" s="877"/>
      <c r="OTB25" s="877"/>
      <c r="OTC25" s="877"/>
      <c r="OTD25" s="877"/>
      <c r="OTE25" s="877"/>
      <c r="OTF25" s="877"/>
      <c r="OTG25" s="877"/>
      <c r="OTH25" s="877"/>
      <c r="OTI25" s="877"/>
      <c r="OTJ25" s="877"/>
      <c r="OTK25" s="877"/>
      <c r="OTL25" s="877"/>
      <c r="OTM25" s="877"/>
      <c r="OTN25" s="877"/>
      <c r="OTO25" s="877"/>
      <c r="OTP25" s="877"/>
      <c r="OTQ25" s="877"/>
      <c r="OTR25" s="877"/>
      <c r="OTS25" s="877"/>
      <c r="OTT25" s="877"/>
      <c r="OTU25" s="877"/>
      <c r="OTV25" s="877"/>
      <c r="OTW25" s="877"/>
      <c r="OTX25" s="877"/>
      <c r="OTY25" s="877"/>
      <c r="OTZ25" s="877"/>
      <c r="OUA25" s="877"/>
      <c r="OUB25" s="877"/>
      <c r="OUC25" s="877"/>
      <c r="OUD25" s="877"/>
      <c r="OUE25" s="877"/>
      <c r="OUF25" s="877"/>
      <c r="OUG25" s="877"/>
      <c r="OUH25" s="877"/>
      <c r="OUI25" s="877"/>
      <c r="OUJ25" s="877"/>
      <c r="OUK25" s="877"/>
      <c r="OUL25" s="877"/>
      <c r="OUM25" s="877"/>
      <c r="OUN25" s="877"/>
      <c r="OUO25" s="877"/>
      <c r="OUP25" s="877"/>
      <c r="OUQ25" s="877"/>
      <c r="OUR25" s="877"/>
      <c r="OUS25" s="877"/>
      <c r="OUT25" s="877"/>
      <c r="OUU25" s="877"/>
      <c r="OUV25" s="877"/>
      <c r="OUW25" s="877"/>
      <c r="OUX25" s="877"/>
      <c r="OUY25" s="877"/>
      <c r="OUZ25" s="877"/>
      <c r="OVA25" s="877"/>
      <c r="OVB25" s="877"/>
      <c r="OVC25" s="877"/>
      <c r="OVD25" s="877"/>
      <c r="OVE25" s="877"/>
      <c r="OVF25" s="877"/>
      <c r="OVG25" s="877"/>
      <c r="OVH25" s="877"/>
      <c r="OVI25" s="877"/>
      <c r="OVJ25" s="877"/>
      <c r="OVK25" s="877"/>
      <c r="OVL25" s="877"/>
      <c r="OVM25" s="877"/>
      <c r="OVN25" s="877"/>
      <c r="OVO25" s="877"/>
      <c r="OVP25" s="877"/>
      <c r="OVQ25" s="877"/>
      <c r="OVR25" s="877"/>
      <c r="OVS25" s="877"/>
      <c r="OVT25" s="877"/>
      <c r="OVU25" s="877"/>
      <c r="OVV25" s="877"/>
      <c r="OVW25" s="877"/>
      <c r="OVX25" s="877"/>
      <c r="OVY25" s="877"/>
      <c r="OVZ25" s="877"/>
      <c r="OWA25" s="877"/>
      <c r="OWB25" s="877"/>
      <c r="OWC25" s="877"/>
      <c r="OWD25" s="877"/>
      <c r="OWE25" s="877"/>
      <c r="OWF25" s="877"/>
      <c r="OWG25" s="877"/>
      <c r="OWH25" s="877"/>
      <c r="OWI25" s="877"/>
      <c r="OWJ25" s="877"/>
      <c r="OWK25" s="877"/>
      <c r="OWL25" s="877"/>
      <c r="OWM25" s="877"/>
      <c r="OWN25" s="877"/>
      <c r="OWO25" s="877"/>
      <c r="OWP25" s="877"/>
      <c r="OWQ25" s="877"/>
      <c r="OWR25" s="877"/>
      <c r="OWS25" s="877"/>
      <c r="OWT25" s="877"/>
      <c r="OWU25" s="877"/>
      <c r="OWV25" s="877"/>
      <c r="OWW25" s="877"/>
      <c r="OWX25" s="877"/>
      <c r="OWY25" s="877"/>
      <c r="OWZ25" s="877"/>
      <c r="OXA25" s="877"/>
      <c r="OXB25" s="877"/>
      <c r="OXC25" s="877"/>
      <c r="OXD25" s="877"/>
      <c r="OXE25" s="877"/>
      <c r="OXF25" s="877"/>
      <c r="OXG25" s="877"/>
      <c r="OXH25" s="877"/>
      <c r="OXI25" s="877"/>
      <c r="OXJ25" s="877"/>
      <c r="OXK25" s="877"/>
      <c r="OXL25" s="877"/>
      <c r="OXM25" s="877"/>
      <c r="OXN25" s="877"/>
      <c r="OXO25" s="877"/>
      <c r="OXP25" s="877"/>
      <c r="OXQ25" s="877"/>
      <c r="OXR25" s="877"/>
      <c r="OXS25" s="877"/>
      <c r="OXT25" s="877"/>
      <c r="OXU25" s="877"/>
      <c r="OXV25" s="877"/>
      <c r="OXW25" s="877"/>
      <c r="OXX25" s="877"/>
      <c r="OXY25" s="877"/>
      <c r="OXZ25" s="877"/>
      <c r="OYA25" s="877"/>
      <c r="OYB25" s="877"/>
      <c r="OYC25" s="877"/>
      <c r="OYD25" s="877"/>
      <c r="OYE25" s="877"/>
      <c r="OYF25" s="877"/>
      <c r="OYG25" s="877"/>
      <c r="OYH25" s="877"/>
      <c r="OYI25" s="877"/>
      <c r="OYJ25" s="877"/>
      <c r="OYK25" s="877"/>
      <c r="OYL25" s="877"/>
      <c r="OYM25" s="877"/>
      <c r="OYN25" s="877"/>
      <c r="OYO25" s="877"/>
      <c r="OYP25" s="877"/>
      <c r="OYQ25" s="877"/>
      <c r="OYR25" s="877"/>
      <c r="OYS25" s="877"/>
      <c r="OYT25" s="877"/>
      <c r="OYU25" s="877"/>
      <c r="OYV25" s="877"/>
      <c r="OYW25" s="877"/>
      <c r="OYX25" s="877"/>
      <c r="OYY25" s="877"/>
      <c r="OYZ25" s="877"/>
      <c r="OZA25" s="877"/>
      <c r="OZB25" s="877"/>
      <c r="OZC25" s="877"/>
      <c r="OZD25" s="877"/>
      <c r="OZE25" s="877"/>
      <c r="OZF25" s="877"/>
      <c r="OZG25" s="877"/>
      <c r="OZH25" s="877"/>
      <c r="OZI25" s="877"/>
      <c r="OZJ25" s="877"/>
      <c r="OZK25" s="877"/>
      <c r="OZL25" s="877"/>
      <c r="OZM25" s="877"/>
      <c r="OZN25" s="877"/>
      <c r="OZO25" s="877"/>
      <c r="OZP25" s="877"/>
      <c r="OZQ25" s="877"/>
      <c r="OZR25" s="877"/>
      <c r="OZS25" s="877"/>
      <c r="OZT25" s="877"/>
      <c r="OZU25" s="877"/>
      <c r="OZV25" s="877"/>
      <c r="OZW25" s="877"/>
      <c r="OZX25" s="877"/>
      <c r="OZY25" s="877"/>
      <c r="OZZ25" s="877"/>
      <c r="PAA25" s="877"/>
      <c r="PAB25" s="877"/>
      <c r="PAC25" s="877"/>
      <c r="PAD25" s="877"/>
      <c r="PAE25" s="877"/>
      <c r="PAF25" s="877"/>
      <c r="PAG25" s="877"/>
      <c r="PAH25" s="877"/>
      <c r="PAI25" s="877"/>
      <c r="PAJ25" s="877"/>
      <c r="PAK25" s="877"/>
      <c r="PAL25" s="877"/>
      <c r="PAM25" s="877"/>
      <c r="PAN25" s="877"/>
      <c r="PAO25" s="877"/>
      <c r="PAP25" s="877"/>
      <c r="PAQ25" s="877"/>
      <c r="PAR25" s="877"/>
      <c r="PAS25" s="877"/>
      <c r="PAT25" s="877"/>
      <c r="PAU25" s="877"/>
      <c r="PAV25" s="877"/>
      <c r="PAW25" s="877"/>
      <c r="PAX25" s="877"/>
      <c r="PAY25" s="877"/>
      <c r="PAZ25" s="877"/>
      <c r="PBA25" s="877"/>
      <c r="PBB25" s="877"/>
      <c r="PBC25" s="877"/>
      <c r="PBD25" s="877"/>
      <c r="PBE25" s="877"/>
      <c r="PBF25" s="877"/>
      <c r="PBG25" s="877"/>
      <c r="PBH25" s="877"/>
      <c r="PBI25" s="877"/>
      <c r="PBJ25" s="877"/>
      <c r="PBK25" s="877"/>
      <c r="PBL25" s="877"/>
      <c r="PBM25" s="877"/>
      <c r="PBN25" s="877"/>
      <c r="PBO25" s="877"/>
      <c r="PBP25" s="877"/>
      <c r="PBQ25" s="877"/>
      <c r="PBR25" s="877"/>
      <c r="PBS25" s="877"/>
      <c r="PBT25" s="877"/>
      <c r="PBU25" s="877"/>
      <c r="PBV25" s="877"/>
      <c r="PBW25" s="877"/>
      <c r="PBX25" s="877"/>
      <c r="PBY25" s="877"/>
      <c r="PBZ25" s="877"/>
      <c r="PCA25" s="877"/>
      <c r="PCB25" s="877"/>
      <c r="PCC25" s="877"/>
      <c r="PCD25" s="877"/>
      <c r="PCE25" s="877"/>
      <c r="PCF25" s="877"/>
      <c r="PCG25" s="877"/>
      <c r="PCH25" s="877"/>
      <c r="PCI25" s="877"/>
      <c r="PCJ25" s="877"/>
      <c r="PCK25" s="877"/>
      <c r="PCL25" s="877"/>
      <c r="PCM25" s="877"/>
      <c r="PCN25" s="877"/>
      <c r="PCO25" s="877"/>
      <c r="PCP25" s="877"/>
      <c r="PCQ25" s="877"/>
      <c r="PCR25" s="877"/>
      <c r="PCS25" s="877"/>
      <c r="PCT25" s="877"/>
      <c r="PCU25" s="877"/>
      <c r="PCV25" s="877"/>
      <c r="PCW25" s="877"/>
      <c r="PCX25" s="877"/>
      <c r="PCY25" s="877"/>
      <c r="PCZ25" s="877"/>
      <c r="PDA25" s="877"/>
      <c r="PDB25" s="877"/>
      <c r="PDC25" s="877"/>
      <c r="PDD25" s="877"/>
      <c r="PDE25" s="877"/>
      <c r="PDF25" s="877"/>
      <c r="PDG25" s="877"/>
      <c r="PDH25" s="877"/>
      <c r="PDI25" s="877"/>
      <c r="PDJ25" s="877"/>
      <c r="PDK25" s="877"/>
      <c r="PDL25" s="877"/>
      <c r="PDM25" s="877"/>
      <c r="PDN25" s="877"/>
      <c r="PDO25" s="877"/>
      <c r="PDP25" s="877"/>
      <c r="PDQ25" s="877"/>
      <c r="PDR25" s="877"/>
      <c r="PDS25" s="877"/>
      <c r="PDT25" s="877"/>
      <c r="PDU25" s="877"/>
      <c r="PDV25" s="877"/>
      <c r="PDW25" s="877"/>
      <c r="PDX25" s="877"/>
      <c r="PDY25" s="877"/>
      <c r="PDZ25" s="877"/>
      <c r="PEA25" s="877"/>
      <c r="PEB25" s="877"/>
      <c r="PEC25" s="877"/>
      <c r="PED25" s="877"/>
      <c r="PEE25" s="877"/>
      <c r="PEF25" s="877"/>
      <c r="PEG25" s="877"/>
      <c r="PEH25" s="877"/>
      <c r="PEI25" s="877"/>
      <c r="PEJ25" s="877"/>
      <c r="PEK25" s="877"/>
      <c r="PEL25" s="877"/>
      <c r="PEM25" s="877"/>
      <c r="PEN25" s="877"/>
      <c r="PEO25" s="877"/>
      <c r="PEP25" s="877"/>
      <c r="PEQ25" s="877"/>
      <c r="PER25" s="877"/>
      <c r="PES25" s="877"/>
      <c r="PET25" s="877"/>
      <c r="PEU25" s="877"/>
      <c r="PEV25" s="877"/>
      <c r="PEW25" s="877"/>
      <c r="PEX25" s="877"/>
      <c r="PEY25" s="877"/>
      <c r="PEZ25" s="877"/>
      <c r="PFA25" s="877"/>
      <c r="PFB25" s="877"/>
      <c r="PFC25" s="877"/>
      <c r="PFD25" s="877"/>
      <c r="PFE25" s="877"/>
      <c r="PFF25" s="877"/>
      <c r="PFG25" s="877"/>
      <c r="PFH25" s="877"/>
      <c r="PFI25" s="877"/>
      <c r="PFJ25" s="877"/>
      <c r="PFK25" s="877"/>
      <c r="PFL25" s="877"/>
      <c r="PFM25" s="877"/>
      <c r="PFN25" s="877"/>
      <c r="PFO25" s="877"/>
      <c r="PFP25" s="877"/>
      <c r="PFQ25" s="877"/>
      <c r="PFR25" s="877"/>
      <c r="PFS25" s="877"/>
      <c r="PFT25" s="877"/>
      <c r="PFU25" s="877"/>
      <c r="PFV25" s="877"/>
      <c r="PFW25" s="877"/>
      <c r="PFX25" s="877"/>
      <c r="PFY25" s="877"/>
      <c r="PFZ25" s="877"/>
      <c r="PGA25" s="877"/>
      <c r="PGB25" s="877"/>
      <c r="PGC25" s="877"/>
      <c r="PGD25" s="877"/>
      <c r="PGE25" s="877"/>
      <c r="PGF25" s="877"/>
      <c r="PGG25" s="877"/>
      <c r="PGH25" s="877"/>
      <c r="PGI25" s="877"/>
      <c r="PGJ25" s="877"/>
      <c r="PGK25" s="877"/>
      <c r="PGL25" s="877"/>
      <c r="PGM25" s="877"/>
      <c r="PGN25" s="877"/>
      <c r="PGO25" s="877"/>
      <c r="PGP25" s="877"/>
      <c r="PGQ25" s="877"/>
      <c r="PGR25" s="877"/>
      <c r="PGS25" s="877"/>
      <c r="PGT25" s="877"/>
      <c r="PGU25" s="877"/>
      <c r="PGV25" s="877"/>
      <c r="PGW25" s="877"/>
      <c r="PGX25" s="877"/>
      <c r="PGY25" s="877"/>
      <c r="PGZ25" s="877"/>
      <c r="PHA25" s="877"/>
      <c r="PHB25" s="877"/>
      <c r="PHC25" s="877"/>
      <c r="PHD25" s="877"/>
      <c r="PHE25" s="877"/>
      <c r="PHF25" s="877"/>
      <c r="PHG25" s="877"/>
      <c r="PHH25" s="877"/>
      <c r="PHI25" s="877"/>
      <c r="PHJ25" s="877"/>
      <c r="PHK25" s="877"/>
      <c r="PHL25" s="877"/>
      <c r="PHM25" s="877"/>
      <c r="PHN25" s="877"/>
      <c r="PHO25" s="877"/>
      <c r="PHP25" s="877"/>
      <c r="PHQ25" s="877"/>
      <c r="PHR25" s="877"/>
      <c r="PHS25" s="877"/>
      <c r="PHT25" s="877"/>
      <c r="PHU25" s="877"/>
      <c r="PHV25" s="877"/>
      <c r="PHW25" s="877"/>
      <c r="PHX25" s="877"/>
      <c r="PHY25" s="877"/>
      <c r="PHZ25" s="877"/>
      <c r="PIA25" s="877"/>
      <c r="PIB25" s="877"/>
      <c r="PIC25" s="877"/>
      <c r="PID25" s="877"/>
      <c r="PIE25" s="877"/>
      <c r="PIF25" s="877"/>
      <c r="PIG25" s="877"/>
      <c r="PIH25" s="877"/>
      <c r="PII25" s="877"/>
      <c r="PIJ25" s="877"/>
      <c r="PIK25" s="877"/>
      <c r="PIL25" s="877"/>
      <c r="PIM25" s="877"/>
      <c r="PIN25" s="877"/>
      <c r="PIO25" s="877"/>
      <c r="PIP25" s="877"/>
      <c r="PIQ25" s="877"/>
      <c r="PIR25" s="877"/>
      <c r="PIS25" s="877"/>
      <c r="PIT25" s="877"/>
      <c r="PIU25" s="877"/>
      <c r="PIV25" s="877"/>
      <c r="PIW25" s="877"/>
      <c r="PIX25" s="877"/>
      <c r="PIY25" s="877"/>
      <c r="PIZ25" s="877"/>
      <c r="PJA25" s="877"/>
      <c r="PJB25" s="877"/>
      <c r="PJC25" s="877"/>
      <c r="PJD25" s="877"/>
      <c r="PJE25" s="877"/>
      <c r="PJF25" s="877"/>
      <c r="PJG25" s="877"/>
      <c r="PJH25" s="877"/>
      <c r="PJI25" s="877"/>
      <c r="PJJ25" s="877"/>
      <c r="PJK25" s="877"/>
      <c r="PJL25" s="877"/>
      <c r="PJM25" s="877"/>
      <c r="PJN25" s="877"/>
      <c r="PJO25" s="877"/>
      <c r="PJP25" s="877"/>
      <c r="PJQ25" s="877"/>
      <c r="PJR25" s="877"/>
      <c r="PJS25" s="877"/>
      <c r="PJT25" s="877"/>
      <c r="PJU25" s="877"/>
      <c r="PJV25" s="877"/>
      <c r="PJW25" s="877"/>
      <c r="PJX25" s="877"/>
      <c r="PJY25" s="877"/>
      <c r="PJZ25" s="877"/>
      <c r="PKA25" s="877"/>
      <c r="PKB25" s="877"/>
      <c r="PKC25" s="877"/>
      <c r="PKD25" s="877"/>
      <c r="PKE25" s="877"/>
      <c r="PKF25" s="877"/>
      <c r="PKG25" s="877"/>
      <c r="PKH25" s="877"/>
      <c r="PKI25" s="877"/>
      <c r="PKJ25" s="877"/>
      <c r="PKK25" s="877"/>
      <c r="PKL25" s="877"/>
      <c r="PKM25" s="877"/>
      <c r="PKN25" s="877"/>
      <c r="PKO25" s="877"/>
      <c r="PKP25" s="877"/>
      <c r="PKQ25" s="877"/>
      <c r="PKR25" s="877"/>
      <c r="PKS25" s="877"/>
      <c r="PKT25" s="877"/>
      <c r="PKU25" s="877"/>
      <c r="PKV25" s="877"/>
      <c r="PKW25" s="877"/>
      <c r="PKX25" s="877"/>
      <c r="PKY25" s="877"/>
      <c r="PKZ25" s="877"/>
      <c r="PLA25" s="877"/>
      <c r="PLB25" s="877"/>
      <c r="PLC25" s="877"/>
      <c r="PLD25" s="877"/>
      <c r="PLE25" s="877"/>
      <c r="PLF25" s="877"/>
      <c r="PLG25" s="877"/>
      <c r="PLH25" s="877"/>
      <c r="PLI25" s="877"/>
      <c r="PLJ25" s="877"/>
      <c r="PLK25" s="877"/>
      <c r="PLL25" s="877"/>
      <c r="PLM25" s="877"/>
      <c r="PLN25" s="877"/>
      <c r="PLO25" s="877"/>
      <c r="PLP25" s="877"/>
      <c r="PLQ25" s="877"/>
      <c r="PLR25" s="877"/>
      <c r="PLS25" s="877"/>
      <c r="PLT25" s="877"/>
      <c r="PLU25" s="877"/>
      <c r="PLV25" s="877"/>
      <c r="PLW25" s="877"/>
      <c r="PLX25" s="877"/>
      <c r="PLY25" s="877"/>
      <c r="PLZ25" s="877"/>
      <c r="PMA25" s="877"/>
      <c r="PMB25" s="877"/>
      <c r="PMC25" s="877"/>
      <c r="PMD25" s="877"/>
      <c r="PME25" s="877"/>
      <c r="PMF25" s="877"/>
      <c r="PMG25" s="877"/>
      <c r="PMH25" s="877"/>
      <c r="PMI25" s="877"/>
      <c r="PMJ25" s="877"/>
      <c r="PMK25" s="877"/>
      <c r="PML25" s="877"/>
      <c r="PMM25" s="877"/>
      <c r="PMN25" s="877"/>
      <c r="PMO25" s="877"/>
      <c r="PMP25" s="877"/>
      <c r="PMQ25" s="877"/>
      <c r="PMR25" s="877"/>
      <c r="PMS25" s="877"/>
      <c r="PMT25" s="877"/>
      <c r="PMU25" s="877"/>
      <c r="PMV25" s="877"/>
      <c r="PMW25" s="877"/>
      <c r="PMX25" s="877"/>
      <c r="PMY25" s="877"/>
      <c r="PMZ25" s="877"/>
      <c r="PNA25" s="877"/>
      <c r="PNB25" s="877"/>
      <c r="PNC25" s="877"/>
      <c r="PND25" s="877"/>
      <c r="PNE25" s="877"/>
      <c r="PNF25" s="877"/>
      <c r="PNG25" s="877"/>
      <c r="PNH25" s="877"/>
      <c r="PNI25" s="877"/>
      <c r="PNJ25" s="877"/>
      <c r="PNK25" s="877"/>
      <c r="PNL25" s="877"/>
      <c r="PNM25" s="877"/>
      <c r="PNN25" s="877"/>
      <c r="PNO25" s="877"/>
      <c r="PNP25" s="877"/>
      <c r="PNQ25" s="877"/>
      <c r="PNR25" s="877"/>
      <c r="PNS25" s="877"/>
      <c r="PNT25" s="877"/>
      <c r="PNU25" s="877"/>
      <c r="PNV25" s="877"/>
      <c r="PNW25" s="877"/>
      <c r="PNX25" s="877"/>
      <c r="PNY25" s="877"/>
      <c r="PNZ25" s="877"/>
      <c r="POA25" s="877"/>
      <c r="POB25" s="877"/>
      <c r="POC25" s="877"/>
      <c r="POD25" s="877"/>
      <c r="POE25" s="877"/>
      <c r="POF25" s="877"/>
      <c r="POG25" s="877"/>
      <c r="POH25" s="877"/>
      <c r="POI25" s="877"/>
      <c r="POJ25" s="877"/>
      <c r="POK25" s="877"/>
      <c r="POL25" s="877"/>
      <c r="POM25" s="877"/>
      <c r="PON25" s="877"/>
      <c r="POO25" s="877"/>
      <c r="POP25" s="877"/>
      <c r="POQ25" s="877"/>
      <c r="POR25" s="877"/>
      <c r="POS25" s="877"/>
      <c r="POT25" s="877"/>
      <c r="POU25" s="877"/>
      <c r="POV25" s="877"/>
      <c r="POW25" s="877"/>
      <c r="POX25" s="877"/>
      <c r="POY25" s="877"/>
      <c r="POZ25" s="877"/>
      <c r="PPA25" s="877"/>
      <c r="PPB25" s="877"/>
      <c r="PPC25" s="877"/>
      <c r="PPD25" s="877"/>
      <c r="PPE25" s="877"/>
      <c r="PPF25" s="877"/>
      <c r="PPG25" s="877"/>
      <c r="PPH25" s="877"/>
      <c r="PPI25" s="877"/>
      <c r="PPJ25" s="877"/>
      <c r="PPK25" s="877"/>
      <c r="PPL25" s="877"/>
      <c r="PPM25" s="877"/>
      <c r="PPN25" s="877"/>
      <c r="PPO25" s="877"/>
      <c r="PPP25" s="877"/>
      <c r="PPQ25" s="877"/>
      <c r="PPR25" s="877"/>
      <c r="PPS25" s="877"/>
      <c r="PPT25" s="877"/>
      <c r="PPU25" s="877"/>
      <c r="PPV25" s="877"/>
      <c r="PPW25" s="877"/>
      <c r="PPX25" s="877"/>
      <c r="PPY25" s="877"/>
      <c r="PPZ25" s="877"/>
      <c r="PQA25" s="877"/>
      <c r="PQB25" s="877"/>
      <c r="PQC25" s="877"/>
      <c r="PQD25" s="877"/>
      <c r="PQE25" s="877"/>
      <c r="PQF25" s="877"/>
      <c r="PQG25" s="877"/>
      <c r="PQH25" s="877"/>
      <c r="PQI25" s="877"/>
      <c r="PQJ25" s="877"/>
      <c r="PQK25" s="877"/>
      <c r="PQL25" s="877"/>
      <c r="PQM25" s="877"/>
      <c r="PQN25" s="877"/>
      <c r="PQO25" s="877"/>
      <c r="PQP25" s="877"/>
      <c r="PQQ25" s="877"/>
      <c r="PQR25" s="877"/>
      <c r="PQS25" s="877"/>
      <c r="PQT25" s="877"/>
      <c r="PQU25" s="877"/>
      <c r="PQV25" s="877"/>
      <c r="PQW25" s="877"/>
      <c r="PQX25" s="877"/>
      <c r="PQY25" s="877"/>
      <c r="PQZ25" s="877"/>
      <c r="PRA25" s="877"/>
      <c r="PRB25" s="877"/>
      <c r="PRC25" s="877"/>
      <c r="PRD25" s="877"/>
      <c r="PRE25" s="877"/>
      <c r="PRF25" s="877"/>
      <c r="PRG25" s="877"/>
      <c r="PRH25" s="877"/>
      <c r="PRI25" s="877"/>
      <c r="PRJ25" s="877"/>
      <c r="PRK25" s="877"/>
      <c r="PRL25" s="877"/>
      <c r="PRM25" s="877"/>
      <c r="PRN25" s="877"/>
      <c r="PRO25" s="877"/>
      <c r="PRP25" s="877"/>
      <c r="PRQ25" s="877"/>
      <c r="PRR25" s="877"/>
      <c r="PRS25" s="877"/>
      <c r="PRT25" s="877"/>
      <c r="PRU25" s="877"/>
      <c r="PRV25" s="877"/>
      <c r="PRW25" s="877"/>
      <c r="PRX25" s="877"/>
      <c r="PRY25" s="877"/>
      <c r="PRZ25" s="877"/>
      <c r="PSA25" s="877"/>
      <c r="PSB25" s="877"/>
      <c r="PSC25" s="877"/>
      <c r="PSD25" s="877"/>
      <c r="PSE25" s="877"/>
      <c r="PSF25" s="877"/>
      <c r="PSG25" s="877"/>
      <c r="PSH25" s="877"/>
      <c r="PSI25" s="877"/>
      <c r="PSJ25" s="877"/>
      <c r="PSK25" s="877"/>
      <c r="PSL25" s="877"/>
      <c r="PSM25" s="877"/>
      <c r="PSN25" s="877"/>
      <c r="PSO25" s="877"/>
      <c r="PSP25" s="877"/>
      <c r="PSQ25" s="877"/>
      <c r="PSR25" s="877"/>
      <c r="PSS25" s="877"/>
      <c r="PST25" s="877"/>
      <c r="PSU25" s="877"/>
      <c r="PSV25" s="877"/>
      <c r="PSW25" s="877"/>
      <c r="PSX25" s="877"/>
      <c r="PSY25" s="877"/>
      <c r="PSZ25" s="877"/>
      <c r="PTA25" s="877"/>
      <c r="PTB25" s="877"/>
      <c r="PTC25" s="877"/>
      <c r="PTD25" s="877"/>
      <c r="PTE25" s="877"/>
      <c r="PTF25" s="877"/>
      <c r="PTG25" s="877"/>
      <c r="PTH25" s="877"/>
      <c r="PTI25" s="877"/>
      <c r="PTJ25" s="877"/>
      <c r="PTK25" s="877"/>
      <c r="PTL25" s="877"/>
      <c r="PTM25" s="877"/>
      <c r="PTN25" s="877"/>
      <c r="PTO25" s="877"/>
      <c r="PTP25" s="877"/>
      <c r="PTQ25" s="877"/>
      <c r="PTR25" s="877"/>
      <c r="PTS25" s="877"/>
      <c r="PTT25" s="877"/>
      <c r="PTU25" s="877"/>
      <c r="PTV25" s="877"/>
      <c r="PTW25" s="877"/>
      <c r="PTX25" s="877"/>
      <c r="PTY25" s="877"/>
      <c r="PTZ25" s="877"/>
      <c r="PUA25" s="877"/>
      <c r="PUB25" s="877"/>
      <c r="PUC25" s="877"/>
      <c r="PUD25" s="877"/>
      <c r="PUE25" s="877"/>
      <c r="PUF25" s="877"/>
      <c r="PUG25" s="877"/>
      <c r="PUH25" s="877"/>
      <c r="PUI25" s="877"/>
      <c r="PUJ25" s="877"/>
      <c r="PUK25" s="877"/>
      <c r="PUL25" s="877"/>
      <c r="PUM25" s="877"/>
      <c r="PUN25" s="877"/>
      <c r="PUO25" s="877"/>
      <c r="PUP25" s="877"/>
      <c r="PUQ25" s="877"/>
      <c r="PUR25" s="877"/>
      <c r="PUS25" s="877"/>
      <c r="PUT25" s="877"/>
      <c r="PUU25" s="877"/>
      <c r="PUV25" s="877"/>
      <c r="PUW25" s="877"/>
      <c r="PUX25" s="877"/>
      <c r="PUY25" s="877"/>
      <c r="PUZ25" s="877"/>
      <c r="PVA25" s="877"/>
      <c r="PVB25" s="877"/>
      <c r="PVC25" s="877"/>
      <c r="PVD25" s="877"/>
      <c r="PVE25" s="877"/>
      <c r="PVF25" s="877"/>
      <c r="PVG25" s="877"/>
      <c r="PVH25" s="877"/>
      <c r="PVI25" s="877"/>
      <c r="PVJ25" s="877"/>
      <c r="PVK25" s="877"/>
      <c r="PVL25" s="877"/>
      <c r="PVM25" s="877"/>
      <c r="PVN25" s="877"/>
      <c r="PVO25" s="877"/>
      <c r="PVP25" s="877"/>
      <c r="PVQ25" s="877"/>
      <c r="PVR25" s="877"/>
      <c r="PVS25" s="877"/>
      <c r="PVT25" s="877"/>
      <c r="PVU25" s="877"/>
      <c r="PVV25" s="877"/>
      <c r="PVW25" s="877"/>
      <c r="PVX25" s="877"/>
      <c r="PVY25" s="877"/>
      <c r="PVZ25" s="877"/>
      <c r="PWA25" s="877"/>
      <c r="PWB25" s="877"/>
      <c r="PWC25" s="877"/>
      <c r="PWD25" s="877"/>
      <c r="PWE25" s="877"/>
      <c r="PWF25" s="877"/>
      <c r="PWG25" s="877"/>
      <c r="PWH25" s="877"/>
      <c r="PWI25" s="877"/>
      <c r="PWJ25" s="877"/>
      <c r="PWK25" s="877"/>
      <c r="PWL25" s="877"/>
      <c r="PWM25" s="877"/>
      <c r="PWN25" s="877"/>
      <c r="PWO25" s="877"/>
      <c r="PWP25" s="877"/>
      <c r="PWQ25" s="877"/>
      <c r="PWR25" s="877"/>
      <c r="PWS25" s="877"/>
      <c r="PWT25" s="877"/>
      <c r="PWU25" s="877"/>
      <c r="PWV25" s="877"/>
      <c r="PWW25" s="877"/>
      <c r="PWX25" s="877"/>
      <c r="PWY25" s="877"/>
      <c r="PWZ25" s="877"/>
      <c r="PXA25" s="877"/>
      <c r="PXB25" s="877"/>
      <c r="PXC25" s="877"/>
      <c r="PXD25" s="877"/>
      <c r="PXE25" s="877"/>
      <c r="PXF25" s="877"/>
      <c r="PXG25" s="877"/>
      <c r="PXH25" s="877"/>
      <c r="PXI25" s="877"/>
      <c r="PXJ25" s="877"/>
      <c r="PXK25" s="877"/>
      <c r="PXL25" s="877"/>
      <c r="PXM25" s="877"/>
      <c r="PXN25" s="877"/>
      <c r="PXO25" s="877"/>
      <c r="PXP25" s="877"/>
      <c r="PXQ25" s="877"/>
      <c r="PXR25" s="877"/>
      <c r="PXS25" s="877"/>
      <c r="PXT25" s="877"/>
      <c r="PXU25" s="877"/>
      <c r="PXV25" s="877"/>
      <c r="PXW25" s="877"/>
      <c r="PXX25" s="877"/>
      <c r="PXY25" s="877"/>
      <c r="PXZ25" s="877"/>
      <c r="PYA25" s="877"/>
      <c r="PYB25" s="877"/>
      <c r="PYC25" s="877"/>
      <c r="PYD25" s="877"/>
      <c r="PYE25" s="877"/>
      <c r="PYF25" s="877"/>
      <c r="PYG25" s="877"/>
      <c r="PYH25" s="877"/>
      <c r="PYI25" s="877"/>
      <c r="PYJ25" s="877"/>
      <c r="PYK25" s="877"/>
      <c r="PYL25" s="877"/>
      <c r="PYM25" s="877"/>
      <c r="PYN25" s="877"/>
      <c r="PYO25" s="877"/>
      <c r="PYP25" s="877"/>
      <c r="PYQ25" s="877"/>
      <c r="PYR25" s="877"/>
      <c r="PYS25" s="877"/>
      <c r="PYT25" s="877"/>
      <c r="PYU25" s="877"/>
      <c r="PYV25" s="877"/>
      <c r="PYW25" s="877"/>
      <c r="PYX25" s="877"/>
      <c r="PYY25" s="877"/>
      <c r="PYZ25" s="877"/>
      <c r="PZA25" s="877"/>
      <c r="PZB25" s="877"/>
      <c r="PZC25" s="877"/>
      <c r="PZD25" s="877"/>
      <c r="PZE25" s="877"/>
      <c r="PZF25" s="877"/>
      <c r="PZG25" s="877"/>
      <c r="PZH25" s="877"/>
      <c r="PZI25" s="877"/>
      <c r="PZJ25" s="877"/>
      <c r="PZK25" s="877"/>
      <c r="PZL25" s="877"/>
      <c r="PZM25" s="877"/>
      <c r="PZN25" s="877"/>
      <c r="PZO25" s="877"/>
      <c r="PZP25" s="877"/>
      <c r="PZQ25" s="877"/>
      <c r="PZR25" s="877"/>
      <c r="PZS25" s="877"/>
      <c r="PZT25" s="877"/>
      <c r="PZU25" s="877"/>
      <c r="PZV25" s="877"/>
      <c r="PZW25" s="877"/>
      <c r="PZX25" s="877"/>
      <c r="PZY25" s="877"/>
      <c r="PZZ25" s="877"/>
      <c r="QAA25" s="877"/>
      <c r="QAB25" s="877"/>
      <c r="QAC25" s="877"/>
      <c r="QAD25" s="877"/>
      <c r="QAE25" s="877"/>
      <c r="QAF25" s="877"/>
      <c r="QAG25" s="877"/>
      <c r="QAH25" s="877"/>
      <c r="QAI25" s="877"/>
      <c r="QAJ25" s="877"/>
      <c r="QAK25" s="877"/>
      <c r="QAL25" s="877"/>
      <c r="QAM25" s="877"/>
      <c r="QAN25" s="877"/>
      <c r="QAO25" s="877"/>
      <c r="QAP25" s="877"/>
      <c r="QAQ25" s="877"/>
      <c r="QAR25" s="877"/>
      <c r="QAS25" s="877"/>
      <c r="QAT25" s="877"/>
      <c r="QAU25" s="877"/>
      <c r="QAV25" s="877"/>
      <c r="QAW25" s="877"/>
      <c r="QAX25" s="877"/>
      <c r="QAY25" s="877"/>
      <c r="QAZ25" s="877"/>
      <c r="QBA25" s="877"/>
      <c r="QBB25" s="877"/>
      <c r="QBC25" s="877"/>
      <c r="QBD25" s="877"/>
      <c r="QBE25" s="877"/>
      <c r="QBF25" s="877"/>
      <c r="QBG25" s="877"/>
      <c r="QBH25" s="877"/>
      <c r="QBI25" s="877"/>
      <c r="QBJ25" s="877"/>
      <c r="QBK25" s="877"/>
      <c r="QBL25" s="877"/>
      <c r="QBM25" s="877"/>
      <c r="QBN25" s="877"/>
      <c r="QBO25" s="877"/>
      <c r="QBP25" s="877"/>
      <c r="QBQ25" s="877"/>
      <c r="QBR25" s="877"/>
      <c r="QBS25" s="877"/>
      <c r="QBT25" s="877"/>
      <c r="QBU25" s="877"/>
      <c r="QBV25" s="877"/>
      <c r="QBW25" s="877"/>
      <c r="QBX25" s="877"/>
      <c r="QBY25" s="877"/>
      <c r="QBZ25" s="877"/>
      <c r="QCA25" s="877"/>
      <c r="QCB25" s="877"/>
      <c r="QCC25" s="877"/>
      <c r="QCD25" s="877"/>
      <c r="QCE25" s="877"/>
      <c r="QCF25" s="877"/>
      <c r="QCG25" s="877"/>
      <c r="QCH25" s="877"/>
      <c r="QCI25" s="877"/>
      <c r="QCJ25" s="877"/>
      <c r="QCK25" s="877"/>
      <c r="QCL25" s="877"/>
      <c r="QCM25" s="877"/>
      <c r="QCN25" s="877"/>
      <c r="QCO25" s="877"/>
      <c r="QCP25" s="877"/>
      <c r="QCQ25" s="877"/>
      <c r="QCR25" s="877"/>
      <c r="QCS25" s="877"/>
      <c r="QCT25" s="877"/>
      <c r="QCU25" s="877"/>
      <c r="QCV25" s="877"/>
      <c r="QCW25" s="877"/>
      <c r="QCX25" s="877"/>
      <c r="QCY25" s="877"/>
      <c r="QCZ25" s="877"/>
      <c r="QDA25" s="877"/>
      <c r="QDB25" s="877"/>
      <c r="QDC25" s="877"/>
      <c r="QDD25" s="877"/>
      <c r="QDE25" s="877"/>
      <c r="QDF25" s="877"/>
      <c r="QDG25" s="877"/>
      <c r="QDH25" s="877"/>
      <c r="QDI25" s="877"/>
      <c r="QDJ25" s="877"/>
      <c r="QDK25" s="877"/>
      <c r="QDL25" s="877"/>
      <c r="QDM25" s="877"/>
      <c r="QDN25" s="877"/>
      <c r="QDO25" s="877"/>
      <c r="QDP25" s="877"/>
      <c r="QDQ25" s="877"/>
      <c r="QDR25" s="877"/>
      <c r="QDS25" s="877"/>
      <c r="QDT25" s="877"/>
      <c r="QDU25" s="877"/>
      <c r="QDV25" s="877"/>
      <c r="QDW25" s="877"/>
      <c r="QDX25" s="877"/>
      <c r="QDY25" s="877"/>
      <c r="QDZ25" s="877"/>
      <c r="QEA25" s="877"/>
      <c r="QEB25" s="877"/>
      <c r="QEC25" s="877"/>
      <c r="QED25" s="877"/>
      <c r="QEE25" s="877"/>
      <c r="QEF25" s="877"/>
      <c r="QEG25" s="877"/>
      <c r="QEH25" s="877"/>
      <c r="QEI25" s="877"/>
      <c r="QEJ25" s="877"/>
      <c r="QEK25" s="877"/>
      <c r="QEL25" s="877"/>
      <c r="QEM25" s="877"/>
      <c r="QEN25" s="877"/>
      <c r="QEO25" s="877"/>
      <c r="QEP25" s="877"/>
      <c r="QEQ25" s="877"/>
      <c r="QER25" s="877"/>
      <c r="QES25" s="877"/>
      <c r="QET25" s="877"/>
      <c r="QEU25" s="877"/>
      <c r="QEV25" s="877"/>
      <c r="QEW25" s="877"/>
      <c r="QEX25" s="877"/>
      <c r="QEY25" s="877"/>
      <c r="QEZ25" s="877"/>
      <c r="QFA25" s="877"/>
      <c r="QFB25" s="877"/>
      <c r="QFC25" s="877"/>
      <c r="QFD25" s="877"/>
      <c r="QFE25" s="877"/>
      <c r="QFF25" s="877"/>
      <c r="QFG25" s="877"/>
      <c r="QFH25" s="877"/>
      <c r="QFI25" s="877"/>
      <c r="QFJ25" s="877"/>
      <c r="QFK25" s="877"/>
      <c r="QFL25" s="877"/>
      <c r="QFM25" s="877"/>
      <c r="QFN25" s="877"/>
      <c r="QFO25" s="877"/>
      <c r="QFP25" s="877"/>
      <c r="QFQ25" s="877"/>
      <c r="QFR25" s="877"/>
      <c r="QFS25" s="877"/>
      <c r="QFT25" s="877"/>
      <c r="QFU25" s="877"/>
      <c r="QFV25" s="877"/>
      <c r="QFW25" s="877"/>
      <c r="QFX25" s="877"/>
      <c r="QFY25" s="877"/>
      <c r="QFZ25" s="877"/>
      <c r="QGA25" s="877"/>
      <c r="QGB25" s="877"/>
      <c r="QGC25" s="877"/>
      <c r="QGD25" s="877"/>
      <c r="QGE25" s="877"/>
      <c r="QGF25" s="877"/>
      <c r="QGG25" s="877"/>
      <c r="QGH25" s="877"/>
      <c r="QGI25" s="877"/>
      <c r="QGJ25" s="877"/>
      <c r="QGK25" s="877"/>
      <c r="QGL25" s="877"/>
      <c r="QGM25" s="877"/>
      <c r="QGN25" s="877"/>
      <c r="QGO25" s="877"/>
      <c r="QGP25" s="877"/>
      <c r="QGQ25" s="877"/>
      <c r="QGR25" s="877"/>
      <c r="QGS25" s="877"/>
      <c r="QGT25" s="877"/>
      <c r="QGU25" s="877"/>
      <c r="QGV25" s="877"/>
      <c r="QGW25" s="877"/>
      <c r="QGX25" s="877"/>
      <c r="QGY25" s="877"/>
      <c r="QGZ25" s="877"/>
      <c r="QHA25" s="877"/>
      <c r="QHB25" s="877"/>
      <c r="QHC25" s="877"/>
      <c r="QHD25" s="877"/>
      <c r="QHE25" s="877"/>
      <c r="QHF25" s="877"/>
      <c r="QHG25" s="877"/>
      <c r="QHH25" s="877"/>
      <c r="QHI25" s="877"/>
      <c r="QHJ25" s="877"/>
      <c r="QHK25" s="877"/>
      <c r="QHL25" s="877"/>
      <c r="QHM25" s="877"/>
      <c r="QHN25" s="877"/>
      <c r="QHO25" s="877"/>
      <c r="QHP25" s="877"/>
      <c r="QHQ25" s="877"/>
      <c r="QHR25" s="877"/>
      <c r="QHS25" s="877"/>
      <c r="QHT25" s="877"/>
      <c r="QHU25" s="877"/>
      <c r="QHV25" s="877"/>
      <c r="QHW25" s="877"/>
      <c r="QHX25" s="877"/>
      <c r="QHY25" s="877"/>
      <c r="QHZ25" s="877"/>
      <c r="QIA25" s="877"/>
      <c r="QIB25" s="877"/>
      <c r="QIC25" s="877"/>
      <c r="QID25" s="877"/>
      <c r="QIE25" s="877"/>
      <c r="QIF25" s="877"/>
      <c r="QIG25" s="877"/>
      <c r="QIH25" s="877"/>
      <c r="QII25" s="877"/>
      <c r="QIJ25" s="877"/>
      <c r="QIK25" s="877"/>
      <c r="QIL25" s="877"/>
      <c r="QIM25" s="877"/>
      <c r="QIN25" s="877"/>
      <c r="QIO25" s="877"/>
      <c r="QIP25" s="877"/>
      <c r="QIQ25" s="877"/>
      <c r="QIR25" s="877"/>
      <c r="QIS25" s="877"/>
      <c r="QIT25" s="877"/>
      <c r="QIU25" s="877"/>
      <c r="QIV25" s="877"/>
      <c r="QIW25" s="877"/>
      <c r="QIX25" s="877"/>
      <c r="QIY25" s="877"/>
      <c r="QIZ25" s="877"/>
      <c r="QJA25" s="877"/>
      <c r="QJB25" s="877"/>
      <c r="QJC25" s="877"/>
      <c r="QJD25" s="877"/>
      <c r="QJE25" s="877"/>
      <c r="QJF25" s="877"/>
      <c r="QJG25" s="877"/>
      <c r="QJH25" s="877"/>
      <c r="QJI25" s="877"/>
      <c r="QJJ25" s="877"/>
      <c r="QJK25" s="877"/>
      <c r="QJL25" s="877"/>
      <c r="QJM25" s="877"/>
      <c r="QJN25" s="877"/>
      <c r="QJO25" s="877"/>
      <c r="QJP25" s="877"/>
      <c r="QJQ25" s="877"/>
      <c r="QJR25" s="877"/>
      <c r="QJS25" s="877"/>
      <c r="QJT25" s="877"/>
      <c r="QJU25" s="877"/>
      <c r="QJV25" s="877"/>
      <c r="QJW25" s="877"/>
      <c r="QJX25" s="877"/>
      <c r="QJY25" s="877"/>
      <c r="QJZ25" s="877"/>
      <c r="QKA25" s="877"/>
      <c r="QKB25" s="877"/>
      <c r="QKC25" s="877"/>
      <c r="QKD25" s="877"/>
      <c r="QKE25" s="877"/>
      <c r="QKF25" s="877"/>
      <c r="QKG25" s="877"/>
      <c r="QKH25" s="877"/>
      <c r="QKI25" s="877"/>
      <c r="QKJ25" s="877"/>
      <c r="QKK25" s="877"/>
      <c r="QKL25" s="877"/>
      <c r="QKM25" s="877"/>
      <c r="QKN25" s="877"/>
      <c r="QKO25" s="877"/>
      <c r="QKP25" s="877"/>
      <c r="QKQ25" s="877"/>
      <c r="QKR25" s="877"/>
      <c r="QKS25" s="877"/>
      <c r="QKT25" s="877"/>
      <c r="QKU25" s="877"/>
      <c r="QKV25" s="877"/>
      <c r="QKW25" s="877"/>
      <c r="QKX25" s="877"/>
      <c r="QKY25" s="877"/>
      <c r="QKZ25" s="877"/>
      <c r="QLA25" s="877"/>
      <c r="QLB25" s="877"/>
      <c r="QLC25" s="877"/>
      <c r="QLD25" s="877"/>
      <c r="QLE25" s="877"/>
      <c r="QLF25" s="877"/>
      <c r="QLG25" s="877"/>
      <c r="QLH25" s="877"/>
      <c r="QLI25" s="877"/>
      <c r="QLJ25" s="877"/>
      <c r="QLK25" s="877"/>
      <c r="QLL25" s="877"/>
      <c r="QLM25" s="877"/>
      <c r="QLN25" s="877"/>
      <c r="QLO25" s="877"/>
      <c r="QLP25" s="877"/>
      <c r="QLQ25" s="877"/>
      <c r="QLR25" s="877"/>
      <c r="QLS25" s="877"/>
      <c r="QLT25" s="877"/>
      <c r="QLU25" s="877"/>
      <c r="QLV25" s="877"/>
      <c r="QLW25" s="877"/>
      <c r="QLX25" s="877"/>
      <c r="QLY25" s="877"/>
      <c r="QLZ25" s="877"/>
      <c r="QMA25" s="877"/>
      <c r="QMB25" s="877"/>
      <c r="QMC25" s="877"/>
      <c r="QMD25" s="877"/>
      <c r="QME25" s="877"/>
      <c r="QMF25" s="877"/>
      <c r="QMG25" s="877"/>
      <c r="QMH25" s="877"/>
      <c r="QMI25" s="877"/>
      <c r="QMJ25" s="877"/>
      <c r="QMK25" s="877"/>
      <c r="QML25" s="877"/>
      <c r="QMM25" s="877"/>
      <c r="QMN25" s="877"/>
      <c r="QMO25" s="877"/>
      <c r="QMP25" s="877"/>
      <c r="QMQ25" s="877"/>
      <c r="QMR25" s="877"/>
      <c r="QMS25" s="877"/>
      <c r="QMT25" s="877"/>
      <c r="QMU25" s="877"/>
      <c r="QMV25" s="877"/>
      <c r="QMW25" s="877"/>
      <c r="QMX25" s="877"/>
      <c r="QMY25" s="877"/>
      <c r="QMZ25" s="877"/>
      <c r="QNA25" s="877"/>
      <c r="QNB25" s="877"/>
      <c r="QNC25" s="877"/>
      <c r="QND25" s="877"/>
      <c r="QNE25" s="877"/>
      <c r="QNF25" s="877"/>
      <c r="QNG25" s="877"/>
      <c r="QNH25" s="877"/>
      <c r="QNI25" s="877"/>
      <c r="QNJ25" s="877"/>
      <c r="QNK25" s="877"/>
      <c r="QNL25" s="877"/>
      <c r="QNM25" s="877"/>
      <c r="QNN25" s="877"/>
      <c r="QNO25" s="877"/>
      <c r="QNP25" s="877"/>
      <c r="QNQ25" s="877"/>
      <c r="QNR25" s="877"/>
      <c r="QNS25" s="877"/>
      <c r="QNT25" s="877"/>
      <c r="QNU25" s="877"/>
      <c r="QNV25" s="877"/>
      <c r="QNW25" s="877"/>
      <c r="QNX25" s="877"/>
      <c r="QNY25" s="877"/>
      <c r="QNZ25" s="877"/>
      <c r="QOA25" s="877"/>
      <c r="QOB25" s="877"/>
      <c r="QOC25" s="877"/>
      <c r="QOD25" s="877"/>
      <c r="QOE25" s="877"/>
      <c r="QOF25" s="877"/>
      <c r="QOG25" s="877"/>
      <c r="QOH25" s="877"/>
      <c r="QOI25" s="877"/>
      <c r="QOJ25" s="877"/>
      <c r="QOK25" s="877"/>
      <c r="QOL25" s="877"/>
      <c r="QOM25" s="877"/>
      <c r="QON25" s="877"/>
      <c r="QOO25" s="877"/>
      <c r="QOP25" s="877"/>
      <c r="QOQ25" s="877"/>
      <c r="QOR25" s="877"/>
      <c r="QOS25" s="877"/>
      <c r="QOT25" s="877"/>
      <c r="QOU25" s="877"/>
      <c r="QOV25" s="877"/>
      <c r="QOW25" s="877"/>
      <c r="QOX25" s="877"/>
      <c r="QOY25" s="877"/>
      <c r="QOZ25" s="877"/>
      <c r="QPA25" s="877"/>
      <c r="QPB25" s="877"/>
      <c r="QPC25" s="877"/>
      <c r="QPD25" s="877"/>
      <c r="QPE25" s="877"/>
      <c r="QPF25" s="877"/>
      <c r="QPG25" s="877"/>
      <c r="QPH25" s="877"/>
      <c r="QPI25" s="877"/>
      <c r="QPJ25" s="877"/>
      <c r="QPK25" s="877"/>
      <c r="QPL25" s="877"/>
      <c r="QPM25" s="877"/>
      <c r="QPN25" s="877"/>
      <c r="QPO25" s="877"/>
      <c r="QPP25" s="877"/>
      <c r="QPQ25" s="877"/>
      <c r="QPR25" s="877"/>
      <c r="QPS25" s="877"/>
      <c r="QPT25" s="877"/>
      <c r="QPU25" s="877"/>
      <c r="QPV25" s="877"/>
      <c r="QPW25" s="877"/>
      <c r="QPX25" s="877"/>
      <c r="QPY25" s="877"/>
      <c r="QPZ25" s="877"/>
      <c r="QQA25" s="877"/>
      <c r="QQB25" s="877"/>
      <c r="QQC25" s="877"/>
      <c r="QQD25" s="877"/>
      <c r="QQE25" s="877"/>
      <c r="QQF25" s="877"/>
      <c r="QQG25" s="877"/>
      <c r="QQH25" s="877"/>
      <c r="QQI25" s="877"/>
      <c r="QQJ25" s="877"/>
      <c r="QQK25" s="877"/>
      <c r="QQL25" s="877"/>
      <c r="QQM25" s="877"/>
      <c r="QQN25" s="877"/>
      <c r="QQO25" s="877"/>
      <c r="QQP25" s="877"/>
      <c r="QQQ25" s="877"/>
      <c r="QQR25" s="877"/>
      <c r="QQS25" s="877"/>
      <c r="QQT25" s="877"/>
      <c r="QQU25" s="877"/>
      <c r="QQV25" s="877"/>
      <c r="QQW25" s="877"/>
      <c r="QQX25" s="877"/>
      <c r="QQY25" s="877"/>
      <c r="QQZ25" s="877"/>
      <c r="QRA25" s="877"/>
      <c r="QRB25" s="877"/>
      <c r="QRC25" s="877"/>
      <c r="QRD25" s="877"/>
      <c r="QRE25" s="877"/>
      <c r="QRF25" s="877"/>
      <c r="QRG25" s="877"/>
      <c r="QRH25" s="877"/>
      <c r="QRI25" s="877"/>
      <c r="QRJ25" s="877"/>
      <c r="QRK25" s="877"/>
      <c r="QRL25" s="877"/>
      <c r="QRM25" s="877"/>
      <c r="QRN25" s="877"/>
      <c r="QRO25" s="877"/>
      <c r="QRP25" s="877"/>
      <c r="QRQ25" s="877"/>
      <c r="QRR25" s="877"/>
      <c r="QRS25" s="877"/>
      <c r="QRT25" s="877"/>
      <c r="QRU25" s="877"/>
      <c r="QRV25" s="877"/>
      <c r="QRW25" s="877"/>
      <c r="QRX25" s="877"/>
      <c r="QRY25" s="877"/>
      <c r="QRZ25" s="877"/>
      <c r="QSA25" s="877"/>
      <c r="QSB25" s="877"/>
      <c r="QSC25" s="877"/>
      <c r="QSD25" s="877"/>
      <c r="QSE25" s="877"/>
      <c r="QSF25" s="877"/>
      <c r="QSG25" s="877"/>
      <c r="QSH25" s="877"/>
      <c r="QSI25" s="877"/>
      <c r="QSJ25" s="877"/>
      <c r="QSK25" s="877"/>
      <c r="QSL25" s="877"/>
      <c r="QSM25" s="877"/>
      <c r="QSN25" s="877"/>
      <c r="QSO25" s="877"/>
      <c r="QSP25" s="877"/>
      <c r="QSQ25" s="877"/>
      <c r="QSR25" s="877"/>
      <c r="QSS25" s="877"/>
      <c r="QST25" s="877"/>
      <c r="QSU25" s="877"/>
      <c r="QSV25" s="877"/>
      <c r="QSW25" s="877"/>
      <c r="QSX25" s="877"/>
      <c r="QSY25" s="877"/>
      <c r="QSZ25" s="877"/>
      <c r="QTA25" s="877"/>
      <c r="QTB25" s="877"/>
      <c r="QTC25" s="877"/>
      <c r="QTD25" s="877"/>
      <c r="QTE25" s="877"/>
      <c r="QTF25" s="877"/>
      <c r="QTG25" s="877"/>
      <c r="QTH25" s="877"/>
      <c r="QTI25" s="877"/>
      <c r="QTJ25" s="877"/>
      <c r="QTK25" s="877"/>
      <c r="QTL25" s="877"/>
      <c r="QTM25" s="877"/>
      <c r="QTN25" s="877"/>
      <c r="QTO25" s="877"/>
      <c r="QTP25" s="877"/>
      <c r="QTQ25" s="877"/>
      <c r="QTR25" s="877"/>
      <c r="QTS25" s="877"/>
      <c r="QTT25" s="877"/>
      <c r="QTU25" s="877"/>
      <c r="QTV25" s="877"/>
      <c r="QTW25" s="877"/>
      <c r="QTX25" s="877"/>
      <c r="QTY25" s="877"/>
      <c r="QTZ25" s="877"/>
      <c r="QUA25" s="877"/>
      <c r="QUB25" s="877"/>
      <c r="QUC25" s="877"/>
      <c r="QUD25" s="877"/>
      <c r="QUE25" s="877"/>
      <c r="QUF25" s="877"/>
      <c r="QUG25" s="877"/>
      <c r="QUH25" s="877"/>
      <c r="QUI25" s="877"/>
      <c r="QUJ25" s="877"/>
      <c r="QUK25" s="877"/>
      <c r="QUL25" s="877"/>
      <c r="QUM25" s="877"/>
      <c r="QUN25" s="877"/>
      <c r="QUO25" s="877"/>
      <c r="QUP25" s="877"/>
      <c r="QUQ25" s="877"/>
      <c r="QUR25" s="877"/>
      <c r="QUS25" s="877"/>
      <c r="QUT25" s="877"/>
      <c r="QUU25" s="877"/>
      <c r="QUV25" s="877"/>
      <c r="QUW25" s="877"/>
      <c r="QUX25" s="877"/>
      <c r="QUY25" s="877"/>
      <c r="QUZ25" s="877"/>
      <c r="QVA25" s="877"/>
      <c r="QVB25" s="877"/>
      <c r="QVC25" s="877"/>
      <c r="QVD25" s="877"/>
      <c r="QVE25" s="877"/>
      <c r="QVF25" s="877"/>
      <c r="QVG25" s="877"/>
      <c r="QVH25" s="877"/>
      <c r="QVI25" s="877"/>
      <c r="QVJ25" s="877"/>
      <c r="QVK25" s="877"/>
      <c r="QVL25" s="877"/>
      <c r="QVM25" s="877"/>
      <c r="QVN25" s="877"/>
      <c r="QVO25" s="877"/>
      <c r="QVP25" s="877"/>
      <c r="QVQ25" s="877"/>
      <c r="QVR25" s="877"/>
      <c r="QVS25" s="877"/>
      <c r="QVT25" s="877"/>
      <c r="QVU25" s="877"/>
      <c r="QVV25" s="877"/>
      <c r="QVW25" s="877"/>
      <c r="QVX25" s="877"/>
      <c r="QVY25" s="877"/>
      <c r="QVZ25" s="877"/>
      <c r="QWA25" s="877"/>
      <c r="QWB25" s="877"/>
      <c r="QWC25" s="877"/>
      <c r="QWD25" s="877"/>
      <c r="QWE25" s="877"/>
      <c r="QWF25" s="877"/>
      <c r="QWG25" s="877"/>
      <c r="QWH25" s="877"/>
      <c r="QWI25" s="877"/>
      <c r="QWJ25" s="877"/>
      <c r="QWK25" s="877"/>
      <c r="QWL25" s="877"/>
      <c r="QWM25" s="877"/>
      <c r="QWN25" s="877"/>
      <c r="QWO25" s="877"/>
      <c r="QWP25" s="877"/>
      <c r="QWQ25" s="877"/>
      <c r="QWR25" s="877"/>
      <c r="QWS25" s="877"/>
      <c r="QWT25" s="877"/>
      <c r="QWU25" s="877"/>
      <c r="QWV25" s="877"/>
      <c r="QWW25" s="877"/>
      <c r="QWX25" s="877"/>
      <c r="QWY25" s="877"/>
      <c r="QWZ25" s="877"/>
      <c r="QXA25" s="877"/>
      <c r="QXB25" s="877"/>
      <c r="QXC25" s="877"/>
      <c r="QXD25" s="877"/>
      <c r="QXE25" s="877"/>
      <c r="QXF25" s="877"/>
      <c r="QXG25" s="877"/>
      <c r="QXH25" s="877"/>
      <c r="QXI25" s="877"/>
      <c r="QXJ25" s="877"/>
      <c r="QXK25" s="877"/>
      <c r="QXL25" s="877"/>
      <c r="QXM25" s="877"/>
      <c r="QXN25" s="877"/>
      <c r="QXO25" s="877"/>
      <c r="QXP25" s="877"/>
      <c r="QXQ25" s="877"/>
      <c r="QXR25" s="877"/>
      <c r="QXS25" s="877"/>
      <c r="QXT25" s="877"/>
      <c r="QXU25" s="877"/>
      <c r="QXV25" s="877"/>
      <c r="QXW25" s="877"/>
      <c r="QXX25" s="877"/>
      <c r="QXY25" s="877"/>
      <c r="QXZ25" s="877"/>
      <c r="QYA25" s="877"/>
      <c r="QYB25" s="877"/>
      <c r="QYC25" s="877"/>
      <c r="QYD25" s="877"/>
      <c r="QYE25" s="877"/>
      <c r="QYF25" s="877"/>
      <c r="QYG25" s="877"/>
      <c r="QYH25" s="877"/>
      <c r="QYI25" s="877"/>
      <c r="QYJ25" s="877"/>
      <c r="QYK25" s="877"/>
      <c r="QYL25" s="877"/>
      <c r="QYM25" s="877"/>
      <c r="QYN25" s="877"/>
      <c r="QYO25" s="877"/>
      <c r="QYP25" s="877"/>
      <c r="QYQ25" s="877"/>
      <c r="QYR25" s="877"/>
      <c r="QYS25" s="877"/>
      <c r="QYT25" s="877"/>
      <c r="QYU25" s="877"/>
      <c r="QYV25" s="877"/>
      <c r="QYW25" s="877"/>
      <c r="QYX25" s="877"/>
      <c r="QYY25" s="877"/>
      <c r="QYZ25" s="877"/>
      <c r="QZA25" s="877"/>
      <c r="QZB25" s="877"/>
      <c r="QZC25" s="877"/>
      <c r="QZD25" s="877"/>
      <c r="QZE25" s="877"/>
      <c r="QZF25" s="877"/>
      <c r="QZG25" s="877"/>
      <c r="QZH25" s="877"/>
      <c r="QZI25" s="877"/>
      <c r="QZJ25" s="877"/>
      <c r="QZK25" s="877"/>
      <c r="QZL25" s="877"/>
      <c r="QZM25" s="877"/>
      <c r="QZN25" s="877"/>
      <c r="QZO25" s="877"/>
      <c r="QZP25" s="877"/>
      <c r="QZQ25" s="877"/>
      <c r="QZR25" s="877"/>
      <c r="QZS25" s="877"/>
      <c r="QZT25" s="877"/>
      <c r="QZU25" s="877"/>
      <c r="QZV25" s="877"/>
      <c r="QZW25" s="877"/>
      <c r="QZX25" s="877"/>
      <c r="QZY25" s="877"/>
      <c r="QZZ25" s="877"/>
      <c r="RAA25" s="877"/>
      <c r="RAB25" s="877"/>
      <c r="RAC25" s="877"/>
      <c r="RAD25" s="877"/>
      <c r="RAE25" s="877"/>
      <c r="RAF25" s="877"/>
      <c r="RAG25" s="877"/>
      <c r="RAH25" s="877"/>
      <c r="RAI25" s="877"/>
      <c r="RAJ25" s="877"/>
      <c r="RAK25" s="877"/>
      <c r="RAL25" s="877"/>
      <c r="RAM25" s="877"/>
      <c r="RAN25" s="877"/>
      <c r="RAO25" s="877"/>
      <c r="RAP25" s="877"/>
      <c r="RAQ25" s="877"/>
      <c r="RAR25" s="877"/>
      <c r="RAS25" s="877"/>
      <c r="RAT25" s="877"/>
      <c r="RAU25" s="877"/>
      <c r="RAV25" s="877"/>
      <c r="RAW25" s="877"/>
      <c r="RAX25" s="877"/>
      <c r="RAY25" s="877"/>
      <c r="RAZ25" s="877"/>
      <c r="RBA25" s="877"/>
      <c r="RBB25" s="877"/>
      <c r="RBC25" s="877"/>
      <c r="RBD25" s="877"/>
      <c r="RBE25" s="877"/>
      <c r="RBF25" s="877"/>
      <c r="RBG25" s="877"/>
      <c r="RBH25" s="877"/>
      <c r="RBI25" s="877"/>
      <c r="RBJ25" s="877"/>
      <c r="RBK25" s="877"/>
      <c r="RBL25" s="877"/>
      <c r="RBM25" s="877"/>
      <c r="RBN25" s="877"/>
      <c r="RBO25" s="877"/>
      <c r="RBP25" s="877"/>
      <c r="RBQ25" s="877"/>
      <c r="RBR25" s="877"/>
      <c r="RBS25" s="877"/>
      <c r="RBT25" s="877"/>
      <c r="RBU25" s="877"/>
      <c r="RBV25" s="877"/>
      <c r="RBW25" s="877"/>
      <c r="RBX25" s="877"/>
      <c r="RBY25" s="877"/>
      <c r="RBZ25" s="877"/>
      <c r="RCA25" s="877"/>
      <c r="RCB25" s="877"/>
      <c r="RCC25" s="877"/>
      <c r="RCD25" s="877"/>
      <c r="RCE25" s="877"/>
      <c r="RCF25" s="877"/>
      <c r="RCG25" s="877"/>
      <c r="RCH25" s="877"/>
      <c r="RCI25" s="877"/>
      <c r="RCJ25" s="877"/>
      <c r="RCK25" s="877"/>
      <c r="RCL25" s="877"/>
      <c r="RCM25" s="877"/>
      <c r="RCN25" s="877"/>
      <c r="RCO25" s="877"/>
      <c r="RCP25" s="877"/>
      <c r="RCQ25" s="877"/>
      <c r="RCR25" s="877"/>
      <c r="RCS25" s="877"/>
      <c r="RCT25" s="877"/>
      <c r="RCU25" s="877"/>
      <c r="RCV25" s="877"/>
      <c r="RCW25" s="877"/>
      <c r="RCX25" s="877"/>
      <c r="RCY25" s="877"/>
      <c r="RCZ25" s="877"/>
      <c r="RDA25" s="877"/>
      <c r="RDB25" s="877"/>
      <c r="RDC25" s="877"/>
      <c r="RDD25" s="877"/>
      <c r="RDE25" s="877"/>
      <c r="RDF25" s="877"/>
      <c r="RDG25" s="877"/>
      <c r="RDH25" s="877"/>
      <c r="RDI25" s="877"/>
      <c r="RDJ25" s="877"/>
      <c r="RDK25" s="877"/>
      <c r="RDL25" s="877"/>
      <c r="RDM25" s="877"/>
      <c r="RDN25" s="877"/>
      <c r="RDO25" s="877"/>
      <c r="RDP25" s="877"/>
      <c r="RDQ25" s="877"/>
      <c r="RDR25" s="877"/>
      <c r="RDS25" s="877"/>
      <c r="RDT25" s="877"/>
      <c r="RDU25" s="877"/>
      <c r="RDV25" s="877"/>
      <c r="RDW25" s="877"/>
      <c r="RDX25" s="877"/>
      <c r="RDY25" s="877"/>
      <c r="RDZ25" s="877"/>
      <c r="REA25" s="877"/>
      <c r="REB25" s="877"/>
      <c r="REC25" s="877"/>
      <c r="RED25" s="877"/>
      <c r="REE25" s="877"/>
      <c r="REF25" s="877"/>
      <c r="REG25" s="877"/>
      <c r="REH25" s="877"/>
      <c r="REI25" s="877"/>
      <c r="REJ25" s="877"/>
      <c r="REK25" s="877"/>
      <c r="REL25" s="877"/>
      <c r="REM25" s="877"/>
      <c r="REN25" s="877"/>
      <c r="REO25" s="877"/>
      <c r="REP25" s="877"/>
      <c r="REQ25" s="877"/>
      <c r="RER25" s="877"/>
      <c r="RES25" s="877"/>
      <c r="RET25" s="877"/>
      <c r="REU25" s="877"/>
      <c r="REV25" s="877"/>
      <c r="REW25" s="877"/>
      <c r="REX25" s="877"/>
      <c r="REY25" s="877"/>
      <c r="REZ25" s="877"/>
      <c r="RFA25" s="877"/>
      <c r="RFB25" s="877"/>
      <c r="RFC25" s="877"/>
      <c r="RFD25" s="877"/>
      <c r="RFE25" s="877"/>
      <c r="RFF25" s="877"/>
      <c r="RFG25" s="877"/>
      <c r="RFH25" s="877"/>
      <c r="RFI25" s="877"/>
      <c r="RFJ25" s="877"/>
      <c r="RFK25" s="877"/>
      <c r="RFL25" s="877"/>
      <c r="RFM25" s="877"/>
      <c r="RFN25" s="877"/>
      <c r="RFO25" s="877"/>
      <c r="RFP25" s="877"/>
      <c r="RFQ25" s="877"/>
      <c r="RFR25" s="877"/>
      <c r="RFS25" s="877"/>
      <c r="RFT25" s="877"/>
      <c r="RFU25" s="877"/>
      <c r="RFV25" s="877"/>
      <c r="RFW25" s="877"/>
      <c r="RFX25" s="877"/>
      <c r="RFY25" s="877"/>
      <c r="RFZ25" s="877"/>
      <c r="RGA25" s="877"/>
      <c r="RGB25" s="877"/>
      <c r="RGC25" s="877"/>
      <c r="RGD25" s="877"/>
      <c r="RGE25" s="877"/>
      <c r="RGF25" s="877"/>
      <c r="RGG25" s="877"/>
      <c r="RGH25" s="877"/>
      <c r="RGI25" s="877"/>
      <c r="RGJ25" s="877"/>
      <c r="RGK25" s="877"/>
      <c r="RGL25" s="877"/>
      <c r="RGM25" s="877"/>
      <c r="RGN25" s="877"/>
      <c r="RGO25" s="877"/>
      <c r="RGP25" s="877"/>
      <c r="RGQ25" s="877"/>
      <c r="RGR25" s="877"/>
      <c r="RGS25" s="877"/>
      <c r="RGT25" s="877"/>
      <c r="RGU25" s="877"/>
      <c r="RGV25" s="877"/>
      <c r="RGW25" s="877"/>
      <c r="RGX25" s="877"/>
      <c r="RGY25" s="877"/>
      <c r="RGZ25" s="877"/>
      <c r="RHA25" s="877"/>
      <c r="RHB25" s="877"/>
      <c r="RHC25" s="877"/>
      <c r="RHD25" s="877"/>
      <c r="RHE25" s="877"/>
      <c r="RHF25" s="877"/>
      <c r="RHG25" s="877"/>
      <c r="RHH25" s="877"/>
      <c r="RHI25" s="877"/>
      <c r="RHJ25" s="877"/>
      <c r="RHK25" s="877"/>
      <c r="RHL25" s="877"/>
      <c r="RHM25" s="877"/>
      <c r="RHN25" s="877"/>
      <c r="RHO25" s="877"/>
      <c r="RHP25" s="877"/>
      <c r="RHQ25" s="877"/>
      <c r="RHR25" s="877"/>
      <c r="RHS25" s="877"/>
      <c r="RHT25" s="877"/>
      <c r="RHU25" s="877"/>
      <c r="RHV25" s="877"/>
      <c r="RHW25" s="877"/>
      <c r="RHX25" s="877"/>
      <c r="RHY25" s="877"/>
      <c r="RHZ25" s="877"/>
      <c r="RIA25" s="877"/>
      <c r="RIB25" s="877"/>
      <c r="RIC25" s="877"/>
      <c r="RID25" s="877"/>
      <c r="RIE25" s="877"/>
      <c r="RIF25" s="877"/>
      <c r="RIG25" s="877"/>
      <c r="RIH25" s="877"/>
      <c r="RII25" s="877"/>
      <c r="RIJ25" s="877"/>
      <c r="RIK25" s="877"/>
      <c r="RIL25" s="877"/>
      <c r="RIM25" s="877"/>
      <c r="RIN25" s="877"/>
      <c r="RIO25" s="877"/>
      <c r="RIP25" s="877"/>
      <c r="RIQ25" s="877"/>
      <c r="RIR25" s="877"/>
      <c r="RIS25" s="877"/>
      <c r="RIT25" s="877"/>
      <c r="RIU25" s="877"/>
      <c r="RIV25" s="877"/>
      <c r="RIW25" s="877"/>
      <c r="RIX25" s="877"/>
      <c r="RIY25" s="877"/>
      <c r="RIZ25" s="877"/>
      <c r="RJA25" s="877"/>
      <c r="RJB25" s="877"/>
      <c r="RJC25" s="877"/>
      <c r="RJD25" s="877"/>
      <c r="RJE25" s="877"/>
      <c r="RJF25" s="877"/>
      <c r="RJG25" s="877"/>
      <c r="RJH25" s="877"/>
      <c r="RJI25" s="877"/>
      <c r="RJJ25" s="877"/>
      <c r="RJK25" s="877"/>
      <c r="RJL25" s="877"/>
      <c r="RJM25" s="877"/>
      <c r="RJN25" s="877"/>
      <c r="RJO25" s="877"/>
      <c r="RJP25" s="877"/>
      <c r="RJQ25" s="877"/>
      <c r="RJR25" s="877"/>
      <c r="RJS25" s="877"/>
      <c r="RJT25" s="877"/>
      <c r="RJU25" s="877"/>
      <c r="RJV25" s="877"/>
      <c r="RJW25" s="877"/>
      <c r="RJX25" s="877"/>
      <c r="RJY25" s="877"/>
      <c r="RJZ25" s="877"/>
      <c r="RKA25" s="877"/>
      <c r="RKB25" s="877"/>
      <c r="RKC25" s="877"/>
      <c r="RKD25" s="877"/>
      <c r="RKE25" s="877"/>
      <c r="RKF25" s="877"/>
      <c r="RKG25" s="877"/>
      <c r="RKH25" s="877"/>
      <c r="RKI25" s="877"/>
      <c r="RKJ25" s="877"/>
      <c r="RKK25" s="877"/>
      <c r="RKL25" s="877"/>
      <c r="RKM25" s="877"/>
      <c r="RKN25" s="877"/>
      <c r="RKO25" s="877"/>
      <c r="RKP25" s="877"/>
      <c r="RKQ25" s="877"/>
      <c r="RKR25" s="877"/>
      <c r="RKS25" s="877"/>
      <c r="RKT25" s="877"/>
      <c r="RKU25" s="877"/>
      <c r="RKV25" s="877"/>
      <c r="RKW25" s="877"/>
      <c r="RKX25" s="877"/>
      <c r="RKY25" s="877"/>
      <c r="RKZ25" s="877"/>
      <c r="RLA25" s="877"/>
      <c r="RLB25" s="877"/>
      <c r="RLC25" s="877"/>
      <c r="RLD25" s="877"/>
      <c r="RLE25" s="877"/>
      <c r="RLF25" s="877"/>
      <c r="RLG25" s="877"/>
      <c r="RLH25" s="877"/>
      <c r="RLI25" s="877"/>
      <c r="RLJ25" s="877"/>
      <c r="RLK25" s="877"/>
      <c r="RLL25" s="877"/>
      <c r="RLM25" s="877"/>
      <c r="RLN25" s="877"/>
      <c r="RLO25" s="877"/>
      <c r="RLP25" s="877"/>
      <c r="RLQ25" s="877"/>
      <c r="RLR25" s="877"/>
      <c r="RLS25" s="877"/>
      <c r="RLT25" s="877"/>
      <c r="RLU25" s="877"/>
      <c r="RLV25" s="877"/>
      <c r="RLW25" s="877"/>
      <c r="RLX25" s="877"/>
      <c r="RLY25" s="877"/>
      <c r="RLZ25" s="877"/>
      <c r="RMA25" s="877"/>
      <c r="RMB25" s="877"/>
      <c r="RMC25" s="877"/>
      <c r="RMD25" s="877"/>
      <c r="RME25" s="877"/>
      <c r="RMF25" s="877"/>
      <c r="RMG25" s="877"/>
      <c r="RMH25" s="877"/>
      <c r="RMI25" s="877"/>
      <c r="RMJ25" s="877"/>
      <c r="RMK25" s="877"/>
      <c r="RML25" s="877"/>
      <c r="RMM25" s="877"/>
      <c r="RMN25" s="877"/>
      <c r="RMO25" s="877"/>
      <c r="RMP25" s="877"/>
      <c r="RMQ25" s="877"/>
      <c r="RMR25" s="877"/>
      <c r="RMS25" s="877"/>
      <c r="RMT25" s="877"/>
      <c r="RMU25" s="877"/>
      <c r="RMV25" s="877"/>
      <c r="RMW25" s="877"/>
      <c r="RMX25" s="877"/>
      <c r="RMY25" s="877"/>
      <c r="RMZ25" s="877"/>
      <c r="RNA25" s="877"/>
      <c r="RNB25" s="877"/>
      <c r="RNC25" s="877"/>
      <c r="RND25" s="877"/>
      <c r="RNE25" s="877"/>
      <c r="RNF25" s="877"/>
      <c r="RNG25" s="877"/>
      <c r="RNH25" s="877"/>
      <c r="RNI25" s="877"/>
      <c r="RNJ25" s="877"/>
      <c r="RNK25" s="877"/>
      <c r="RNL25" s="877"/>
      <c r="RNM25" s="877"/>
      <c r="RNN25" s="877"/>
      <c r="RNO25" s="877"/>
      <c r="RNP25" s="877"/>
      <c r="RNQ25" s="877"/>
      <c r="RNR25" s="877"/>
      <c r="RNS25" s="877"/>
      <c r="RNT25" s="877"/>
      <c r="RNU25" s="877"/>
      <c r="RNV25" s="877"/>
      <c r="RNW25" s="877"/>
      <c r="RNX25" s="877"/>
      <c r="RNY25" s="877"/>
      <c r="RNZ25" s="877"/>
      <c r="ROA25" s="877"/>
      <c r="ROB25" s="877"/>
      <c r="ROC25" s="877"/>
      <c r="ROD25" s="877"/>
      <c r="ROE25" s="877"/>
      <c r="ROF25" s="877"/>
      <c r="ROG25" s="877"/>
      <c r="ROH25" s="877"/>
      <c r="ROI25" s="877"/>
      <c r="ROJ25" s="877"/>
      <c r="ROK25" s="877"/>
      <c r="ROL25" s="877"/>
      <c r="ROM25" s="877"/>
      <c r="RON25" s="877"/>
      <c r="ROO25" s="877"/>
      <c r="ROP25" s="877"/>
      <c r="ROQ25" s="877"/>
      <c r="ROR25" s="877"/>
      <c r="ROS25" s="877"/>
      <c r="ROT25" s="877"/>
      <c r="ROU25" s="877"/>
      <c r="ROV25" s="877"/>
      <c r="ROW25" s="877"/>
      <c r="ROX25" s="877"/>
      <c r="ROY25" s="877"/>
      <c r="ROZ25" s="877"/>
      <c r="RPA25" s="877"/>
      <c r="RPB25" s="877"/>
      <c r="RPC25" s="877"/>
      <c r="RPD25" s="877"/>
      <c r="RPE25" s="877"/>
      <c r="RPF25" s="877"/>
      <c r="RPG25" s="877"/>
      <c r="RPH25" s="877"/>
      <c r="RPI25" s="877"/>
      <c r="RPJ25" s="877"/>
      <c r="RPK25" s="877"/>
      <c r="RPL25" s="877"/>
      <c r="RPM25" s="877"/>
      <c r="RPN25" s="877"/>
      <c r="RPO25" s="877"/>
      <c r="RPP25" s="877"/>
      <c r="RPQ25" s="877"/>
      <c r="RPR25" s="877"/>
      <c r="RPS25" s="877"/>
      <c r="RPT25" s="877"/>
      <c r="RPU25" s="877"/>
      <c r="RPV25" s="877"/>
      <c r="RPW25" s="877"/>
      <c r="RPX25" s="877"/>
      <c r="RPY25" s="877"/>
      <c r="RPZ25" s="877"/>
      <c r="RQA25" s="877"/>
      <c r="RQB25" s="877"/>
      <c r="RQC25" s="877"/>
      <c r="RQD25" s="877"/>
      <c r="RQE25" s="877"/>
      <c r="RQF25" s="877"/>
      <c r="RQG25" s="877"/>
      <c r="RQH25" s="877"/>
      <c r="RQI25" s="877"/>
      <c r="RQJ25" s="877"/>
      <c r="RQK25" s="877"/>
      <c r="RQL25" s="877"/>
      <c r="RQM25" s="877"/>
      <c r="RQN25" s="877"/>
      <c r="RQO25" s="877"/>
      <c r="RQP25" s="877"/>
      <c r="RQQ25" s="877"/>
      <c r="RQR25" s="877"/>
      <c r="RQS25" s="877"/>
      <c r="RQT25" s="877"/>
      <c r="RQU25" s="877"/>
      <c r="RQV25" s="877"/>
      <c r="RQW25" s="877"/>
      <c r="RQX25" s="877"/>
      <c r="RQY25" s="877"/>
      <c r="RQZ25" s="877"/>
      <c r="RRA25" s="877"/>
      <c r="RRB25" s="877"/>
      <c r="RRC25" s="877"/>
      <c r="RRD25" s="877"/>
      <c r="RRE25" s="877"/>
      <c r="RRF25" s="877"/>
      <c r="RRG25" s="877"/>
      <c r="RRH25" s="877"/>
      <c r="RRI25" s="877"/>
      <c r="RRJ25" s="877"/>
      <c r="RRK25" s="877"/>
      <c r="RRL25" s="877"/>
      <c r="RRM25" s="877"/>
      <c r="RRN25" s="877"/>
      <c r="RRO25" s="877"/>
      <c r="RRP25" s="877"/>
      <c r="RRQ25" s="877"/>
      <c r="RRR25" s="877"/>
      <c r="RRS25" s="877"/>
      <c r="RRT25" s="877"/>
      <c r="RRU25" s="877"/>
      <c r="RRV25" s="877"/>
      <c r="RRW25" s="877"/>
      <c r="RRX25" s="877"/>
      <c r="RRY25" s="877"/>
      <c r="RRZ25" s="877"/>
      <c r="RSA25" s="877"/>
      <c r="RSB25" s="877"/>
      <c r="RSC25" s="877"/>
      <c r="RSD25" s="877"/>
      <c r="RSE25" s="877"/>
      <c r="RSF25" s="877"/>
      <c r="RSG25" s="877"/>
      <c r="RSH25" s="877"/>
      <c r="RSI25" s="877"/>
      <c r="RSJ25" s="877"/>
      <c r="RSK25" s="877"/>
      <c r="RSL25" s="877"/>
      <c r="RSM25" s="877"/>
      <c r="RSN25" s="877"/>
      <c r="RSO25" s="877"/>
      <c r="RSP25" s="877"/>
      <c r="RSQ25" s="877"/>
      <c r="RSR25" s="877"/>
      <c r="RSS25" s="877"/>
      <c r="RST25" s="877"/>
      <c r="RSU25" s="877"/>
      <c r="RSV25" s="877"/>
      <c r="RSW25" s="877"/>
      <c r="RSX25" s="877"/>
      <c r="RSY25" s="877"/>
      <c r="RSZ25" s="877"/>
      <c r="RTA25" s="877"/>
      <c r="RTB25" s="877"/>
      <c r="RTC25" s="877"/>
      <c r="RTD25" s="877"/>
      <c r="RTE25" s="877"/>
      <c r="RTF25" s="877"/>
      <c r="RTG25" s="877"/>
      <c r="RTH25" s="877"/>
      <c r="RTI25" s="877"/>
      <c r="RTJ25" s="877"/>
      <c r="RTK25" s="877"/>
      <c r="RTL25" s="877"/>
      <c r="RTM25" s="877"/>
      <c r="RTN25" s="877"/>
      <c r="RTO25" s="877"/>
      <c r="RTP25" s="877"/>
      <c r="RTQ25" s="877"/>
      <c r="RTR25" s="877"/>
      <c r="RTS25" s="877"/>
      <c r="RTT25" s="877"/>
      <c r="RTU25" s="877"/>
      <c r="RTV25" s="877"/>
      <c r="RTW25" s="877"/>
      <c r="RTX25" s="877"/>
      <c r="RTY25" s="877"/>
      <c r="RTZ25" s="877"/>
      <c r="RUA25" s="877"/>
      <c r="RUB25" s="877"/>
      <c r="RUC25" s="877"/>
      <c r="RUD25" s="877"/>
      <c r="RUE25" s="877"/>
      <c r="RUF25" s="877"/>
      <c r="RUG25" s="877"/>
      <c r="RUH25" s="877"/>
      <c r="RUI25" s="877"/>
      <c r="RUJ25" s="877"/>
      <c r="RUK25" s="877"/>
      <c r="RUL25" s="877"/>
      <c r="RUM25" s="877"/>
      <c r="RUN25" s="877"/>
      <c r="RUO25" s="877"/>
      <c r="RUP25" s="877"/>
      <c r="RUQ25" s="877"/>
      <c r="RUR25" s="877"/>
      <c r="RUS25" s="877"/>
      <c r="RUT25" s="877"/>
      <c r="RUU25" s="877"/>
      <c r="RUV25" s="877"/>
      <c r="RUW25" s="877"/>
      <c r="RUX25" s="877"/>
      <c r="RUY25" s="877"/>
      <c r="RUZ25" s="877"/>
      <c r="RVA25" s="877"/>
      <c r="RVB25" s="877"/>
      <c r="RVC25" s="877"/>
      <c r="RVD25" s="877"/>
      <c r="RVE25" s="877"/>
      <c r="RVF25" s="877"/>
      <c r="RVG25" s="877"/>
      <c r="RVH25" s="877"/>
      <c r="RVI25" s="877"/>
      <c r="RVJ25" s="877"/>
      <c r="RVK25" s="877"/>
      <c r="RVL25" s="877"/>
      <c r="RVM25" s="877"/>
      <c r="RVN25" s="877"/>
      <c r="RVO25" s="877"/>
      <c r="RVP25" s="877"/>
      <c r="RVQ25" s="877"/>
      <c r="RVR25" s="877"/>
      <c r="RVS25" s="877"/>
      <c r="RVT25" s="877"/>
      <c r="RVU25" s="877"/>
      <c r="RVV25" s="877"/>
      <c r="RVW25" s="877"/>
      <c r="RVX25" s="877"/>
      <c r="RVY25" s="877"/>
      <c r="RVZ25" s="877"/>
      <c r="RWA25" s="877"/>
      <c r="RWB25" s="877"/>
      <c r="RWC25" s="877"/>
      <c r="RWD25" s="877"/>
      <c r="RWE25" s="877"/>
      <c r="RWF25" s="877"/>
      <c r="RWG25" s="877"/>
      <c r="RWH25" s="877"/>
      <c r="RWI25" s="877"/>
      <c r="RWJ25" s="877"/>
      <c r="RWK25" s="877"/>
      <c r="RWL25" s="877"/>
      <c r="RWM25" s="877"/>
      <c r="RWN25" s="877"/>
      <c r="RWO25" s="877"/>
      <c r="RWP25" s="877"/>
      <c r="RWQ25" s="877"/>
      <c r="RWR25" s="877"/>
      <c r="RWS25" s="877"/>
      <c r="RWT25" s="877"/>
      <c r="RWU25" s="877"/>
      <c r="RWV25" s="877"/>
      <c r="RWW25" s="877"/>
      <c r="RWX25" s="877"/>
      <c r="RWY25" s="877"/>
      <c r="RWZ25" s="877"/>
      <c r="RXA25" s="877"/>
      <c r="RXB25" s="877"/>
      <c r="RXC25" s="877"/>
      <c r="RXD25" s="877"/>
      <c r="RXE25" s="877"/>
      <c r="RXF25" s="877"/>
      <c r="RXG25" s="877"/>
      <c r="RXH25" s="877"/>
      <c r="RXI25" s="877"/>
      <c r="RXJ25" s="877"/>
      <c r="RXK25" s="877"/>
      <c r="RXL25" s="877"/>
      <c r="RXM25" s="877"/>
      <c r="RXN25" s="877"/>
      <c r="RXO25" s="877"/>
      <c r="RXP25" s="877"/>
      <c r="RXQ25" s="877"/>
      <c r="RXR25" s="877"/>
      <c r="RXS25" s="877"/>
      <c r="RXT25" s="877"/>
      <c r="RXU25" s="877"/>
      <c r="RXV25" s="877"/>
      <c r="RXW25" s="877"/>
      <c r="RXX25" s="877"/>
      <c r="RXY25" s="877"/>
      <c r="RXZ25" s="877"/>
      <c r="RYA25" s="877"/>
      <c r="RYB25" s="877"/>
      <c r="RYC25" s="877"/>
      <c r="RYD25" s="877"/>
      <c r="RYE25" s="877"/>
      <c r="RYF25" s="877"/>
      <c r="RYG25" s="877"/>
      <c r="RYH25" s="877"/>
      <c r="RYI25" s="877"/>
      <c r="RYJ25" s="877"/>
      <c r="RYK25" s="877"/>
      <c r="RYL25" s="877"/>
      <c r="RYM25" s="877"/>
      <c r="RYN25" s="877"/>
      <c r="RYO25" s="877"/>
      <c r="RYP25" s="877"/>
      <c r="RYQ25" s="877"/>
      <c r="RYR25" s="877"/>
      <c r="RYS25" s="877"/>
      <c r="RYT25" s="877"/>
      <c r="RYU25" s="877"/>
      <c r="RYV25" s="877"/>
      <c r="RYW25" s="877"/>
      <c r="RYX25" s="877"/>
      <c r="RYY25" s="877"/>
      <c r="RYZ25" s="877"/>
      <c r="RZA25" s="877"/>
      <c r="RZB25" s="877"/>
      <c r="RZC25" s="877"/>
      <c r="RZD25" s="877"/>
      <c r="RZE25" s="877"/>
      <c r="RZF25" s="877"/>
      <c r="RZG25" s="877"/>
      <c r="RZH25" s="877"/>
      <c r="RZI25" s="877"/>
      <c r="RZJ25" s="877"/>
      <c r="RZK25" s="877"/>
      <c r="RZL25" s="877"/>
      <c r="RZM25" s="877"/>
      <c r="RZN25" s="877"/>
      <c r="RZO25" s="877"/>
      <c r="RZP25" s="877"/>
      <c r="RZQ25" s="877"/>
      <c r="RZR25" s="877"/>
      <c r="RZS25" s="877"/>
      <c r="RZT25" s="877"/>
      <c r="RZU25" s="877"/>
      <c r="RZV25" s="877"/>
      <c r="RZW25" s="877"/>
      <c r="RZX25" s="877"/>
      <c r="RZY25" s="877"/>
      <c r="RZZ25" s="877"/>
      <c r="SAA25" s="877"/>
      <c r="SAB25" s="877"/>
      <c r="SAC25" s="877"/>
      <c r="SAD25" s="877"/>
      <c r="SAE25" s="877"/>
      <c r="SAF25" s="877"/>
      <c r="SAG25" s="877"/>
      <c r="SAH25" s="877"/>
      <c r="SAI25" s="877"/>
      <c r="SAJ25" s="877"/>
      <c r="SAK25" s="877"/>
      <c r="SAL25" s="877"/>
      <c r="SAM25" s="877"/>
      <c r="SAN25" s="877"/>
      <c r="SAO25" s="877"/>
      <c r="SAP25" s="877"/>
      <c r="SAQ25" s="877"/>
      <c r="SAR25" s="877"/>
      <c r="SAS25" s="877"/>
      <c r="SAT25" s="877"/>
      <c r="SAU25" s="877"/>
      <c r="SAV25" s="877"/>
      <c r="SAW25" s="877"/>
      <c r="SAX25" s="877"/>
      <c r="SAY25" s="877"/>
      <c r="SAZ25" s="877"/>
      <c r="SBA25" s="877"/>
      <c r="SBB25" s="877"/>
      <c r="SBC25" s="877"/>
      <c r="SBD25" s="877"/>
      <c r="SBE25" s="877"/>
      <c r="SBF25" s="877"/>
      <c r="SBG25" s="877"/>
      <c r="SBH25" s="877"/>
      <c r="SBI25" s="877"/>
      <c r="SBJ25" s="877"/>
      <c r="SBK25" s="877"/>
      <c r="SBL25" s="877"/>
      <c r="SBM25" s="877"/>
      <c r="SBN25" s="877"/>
      <c r="SBO25" s="877"/>
      <c r="SBP25" s="877"/>
      <c r="SBQ25" s="877"/>
      <c r="SBR25" s="877"/>
      <c r="SBS25" s="877"/>
      <c r="SBT25" s="877"/>
      <c r="SBU25" s="877"/>
      <c r="SBV25" s="877"/>
      <c r="SBW25" s="877"/>
      <c r="SBX25" s="877"/>
      <c r="SBY25" s="877"/>
      <c r="SBZ25" s="877"/>
      <c r="SCA25" s="877"/>
      <c r="SCB25" s="877"/>
      <c r="SCC25" s="877"/>
      <c r="SCD25" s="877"/>
      <c r="SCE25" s="877"/>
      <c r="SCF25" s="877"/>
      <c r="SCG25" s="877"/>
      <c r="SCH25" s="877"/>
      <c r="SCI25" s="877"/>
      <c r="SCJ25" s="877"/>
      <c r="SCK25" s="877"/>
      <c r="SCL25" s="877"/>
      <c r="SCM25" s="877"/>
      <c r="SCN25" s="877"/>
      <c r="SCO25" s="877"/>
      <c r="SCP25" s="877"/>
      <c r="SCQ25" s="877"/>
      <c r="SCR25" s="877"/>
      <c r="SCS25" s="877"/>
      <c r="SCT25" s="877"/>
      <c r="SCU25" s="877"/>
      <c r="SCV25" s="877"/>
      <c r="SCW25" s="877"/>
      <c r="SCX25" s="877"/>
      <c r="SCY25" s="877"/>
      <c r="SCZ25" s="877"/>
      <c r="SDA25" s="877"/>
      <c r="SDB25" s="877"/>
      <c r="SDC25" s="877"/>
      <c r="SDD25" s="877"/>
      <c r="SDE25" s="877"/>
      <c r="SDF25" s="877"/>
      <c r="SDG25" s="877"/>
      <c r="SDH25" s="877"/>
      <c r="SDI25" s="877"/>
      <c r="SDJ25" s="877"/>
      <c r="SDK25" s="877"/>
      <c r="SDL25" s="877"/>
      <c r="SDM25" s="877"/>
      <c r="SDN25" s="877"/>
      <c r="SDO25" s="877"/>
      <c r="SDP25" s="877"/>
      <c r="SDQ25" s="877"/>
      <c r="SDR25" s="877"/>
      <c r="SDS25" s="877"/>
      <c r="SDT25" s="877"/>
      <c r="SDU25" s="877"/>
      <c r="SDV25" s="877"/>
      <c r="SDW25" s="877"/>
      <c r="SDX25" s="877"/>
      <c r="SDY25" s="877"/>
      <c r="SDZ25" s="877"/>
      <c r="SEA25" s="877"/>
      <c r="SEB25" s="877"/>
      <c r="SEC25" s="877"/>
      <c r="SED25" s="877"/>
      <c r="SEE25" s="877"/>
      <c r="SEF25" s="877"/>
      <c r="SEG25" s="877"/>
      <c r="SEH25" s="877"/>
      <c r="SEI25" s="877"/>
      <c r="SEJ25" s="877"/>
      <c r="SEK25" s="877"/>
      <c r="SEL25" s="877"/>
      <c r="SEM25" s="877"/>
      <c r="SEN25" s="877"/>
      <c r="SEO25" s="877"/>
      <c r="SEP25" s="877"/>
      <c r="SEQ25" s="877"/>
      <c r="SER25" s="877"/>
      <c r="SES25" s="877"/>
      <c r="SET25" s="877"/>
      <c r="SEU25" s="877"/>
      <c r="SEV25" s="877"/>
      <c r="SEW25" s="877"/>
      <c r="SEX25" s="877"/>
      <c r="SEY25" s="877"/>
      <c r="SEZ25" s="877"/>
      <c r="SFA25" s="877"/>
      <c r="SFB25" s="877"/>
      <c r="SFC25" s="877"/>
      <c r="SFD25" s="877"/>
      <c r="SFE25" s="877"/>
      <c r="SFF25" s="877"/>
      <c r="SFG25" s="877"/>
      <c r="SFH25" s="877"/>
      <c r="SFI25" s="877"/>
      <c r="SFJ25" s="877"/>
      <c r="SFK25" s="877"/>
      <c r="SFL25" s="877"/>
      <c r="SFM25" s="877"/>
      <c r="SFN25" s="877"/>
      <c r="SFO25" s="877"/>
      <c r="SFP25" s="877"/>
      <c r="SFQ25" s="877"/>
      <c r="SFR25" s="877"/>
      <c r="SFS25" s="877"/>
      <c r="SFT25" s="877"/>
      <c r="SFU25" s="877"/>
      <c r="SFV25" s="877"/>
      <c r="SFW25" s="877"/>
      <c r="SFX25" s="877"/>
      <c r="SFY25" s="877"/>
      <c r="SFZ25" s="877"/>
      <c r="SGA25" s="877"/>
      <c r="SGB25" s="877"/>
      <c r="SGC25" s="877"/>
      <c r="SGD25" s="877"/>
      <c r="SGE25" s="877"/>
      <c r="SGF25" s="877"/>
      <c r="SGG25" s="877"/>
      <c r="SGH25" s="877"/>
      <c r="SGI25" s="877"/>
      <c r="SGJ25" s="877"/>
      <c r="SGK25" s="877"/>
      <c r="SGL25" s="877"/>
      <c r="SGM25" s="877"/>
      <c r="SGN25" s="877"/>
      <c r="SGO25" s="877"/>
      <c r="SGP25" s="877"/>
      <c r="SGQ25" s="877"/>
      <c r="SGR25" s="877"/>
      <c r="SGS25" s="877"/>
      <c r="SGT25" s="877"/>
      <c r="SGU25" s="877"/>
      <c r="SGV25" s="877"/>
      <c r="SGW25" s="877"/>
      <c r="SGX25" s="877"/>
      <c r="SGY25" s="877"/>
      <c r="SGZ25" s="877"/>
      <c r="SHA25" s="877"/>
      <c r="SHB25" s="877"/>
      <c r="SHC25" s="877"/>
      <c r="SHD25" s="877"/>
      <c r="SHE25" s="877"/>
      <c r="SHF25" s="877"/>
      <c r="SHG25" s="877"/>
      <c r="SHH25" s="877"/>
      <c r="SHI25" s="877"/>
      <c r="SHJ25" s="877"/>
      <c r="SHK25" s="877"/>
      <c r="SHL25" s="877"/>
      <c r="SHM25" s="877"/>
      <c r="SHN25" s="877"/>
      <c r="SHO25" s="877"/>
      <c r="SHP25" s="877"/>
      <c r="SHQ25" s="877"/>
      <c r="SHR25" s="877"/>
      <c r="SHS25" s="877"/>
      <c r="SHT25" s="877"/>
      <c r="SHU25" s="877"/>
      <c r="SHV25" s="877"/>
      <c r="SHW25" s="877"/>
      <c r="SHX25" s="877"/>
      <c r="SHY25" s="877"/>
      <c r="SHZ25" s="877"/>
      <c r="SIA25" s="877"/>
      <c r="SIB25" s="877"/>
      <c r="SIC25" s="877"/>
      <c r="SID25" s="877"/>
      <c r="SIE25" s="877"/>
      <c r="SIF25" s="877"/>
      <c r="SIG25" s="877"/>
      <c r="SIH25" s="877"/>
      <c r="SII25" s="877"/>
      <c r="SIJ25" s="877"/>
      <c r="SIK25" s="877"/>
      <c r="SIL25" s="877"/>
      <c r="SIM25" s="877"/>
      <c r="SIN25" s="877"/>
      <c r="SIO25" s="877"/>
      <c r="SIP25" s="877"/>
      <c r="SIQ25" s="877"/>
      <c r="SIR25" s="877"/>
      <c r="SIS25" s="877"/>
      <c r="SIT25" s="877"/>
      <c r="SIU25" s="877"/>
      <c r="SIV25" s="877"/>
      <c r="SIW25" s="877"/>
      <c r="SIX25" s="877"/>
      <c r="SIY25" s="877"/>
      <c r="SIZ25" s="877"/>
      <c r="SJA25" s="877"/>
      <c r="SJB25" s="877"/>
      <c r="SJC25" s="877"/>
      <c r="SJD25" s="877"/>
      <c r="SJE25" s="877"/>
      <c r="SJF25" s="877"/>
      <c r="SJG25" s="877"/>
      <c r="SJH25" s="877"/>
      <c r="SJI25" s="877"/>
      <c r="SJJ25" s="877"/>
      <c r="SJK25" s="877"/>
      <c r="SJL25" s="877"/>
      <c r="SJM25" s="877"/>
      <c r="SJN25" s="877"/>
      <c r="SJO25" s="877"/>
      <c r="SJP25" s="877"/>
      <c r="SJQ25" s="877"/>
      <c r="SJR25" s="877"/>
      <c r="SJS25" s="877"/>
      <c r="SJT25" s="877"/>
      <c r="SJU25" s="877"/>
      <c r="SJV25" s="877"/>
      <c r="SJW25" s="877"/>
      <c r="SJX25" s="877"/>
      <c r="SJY25" s="877"/>
      <c r="SJZ25" s="877"/>
      <c r="SKA25" s="877"/>
      <c r="SKB25" s="877"/>
      <c r="SKC25" s="877"/>
      <c r="SKD25" s="877"/>
      <c r="SKE25" s="877"/>
      <c r="SKF25" s="877"/>
      <c r="SKG25" s="877"/>
      <c r="SKH25" s="877"/>
      <c r="SKI25" s="877"/>
      <c r="SKJ25" s="877"/>
      <c r="SKK25" s="877"/>
      <c r="SKL25" s="877"/>
      <c r="SKM25" s="877"/>
      <c r="SKN25" s="877"/>
      <c r="SKO25" s="877"/>
      <c r="SKP25" s="877"/>
      <c r="SKQ25" s="877"/>
      <c r="SKR25" s="877"/>
      <c r="SKS25" s="877"/>
      <c r="SKT25" s="877"/>
      <c r="SKU25" s="877"/>
      <c r="SKV25" s="877"/>
      <c r="SKW25" s="877"/>
      <c r="SKX25" s="877"/>
      <c r="SKY25" s="877"/>
      <c r="SKZ25" s="877"/>
      <c r="SLA25" s="877"/>
      <c r="SLB25" s="877"/>
      <c r="SLC25" s="877"/>
      <c r="SLD25" s="877"/>
      <c r="SLE25" s="877"/>
      <c r="SLF25" s="877"/>
      <c r="SLG25" s="877"/>
      <c r="SLH25" s="877"/>
      <c r="SLI25" s="877"/>
      <c r="SLJ25" s="877"/>
      <c r="SLK25" s="877"/>
      <c r="SLL25" s="877"/>
      <c r="SLM25" s="877"/>
      <c r="SLN25" s="877"/>
      <c r="SLO25" s="877"/>
      <c r="SLP25" s="877"/>
      <c r="SLQ25" s="877"/>
      <c r="SLR25" s="877"/>
      <c r="SLS25" s="877"/>
      <c r="SLT25" s="877"/>
      <c r="SLU25" s="877"/>
      <c r="SLV25" s="877"/>
      <c r="SLW25" s="877"/>
      <c r="SLX25" s="877"/>
      <c r="SLY25" s="877"/>
      <c r="SLZ25" s="877"/>
      <c r="SMA25" s="877"/>
      <c r="SMB25" s="877"/>
      <c r="SMC25" s="877"/>
      <c r="SMD25" s="877"/>
      <c r="SME25" s="877"/>
      <c r="SMF25" s="877"/>
      <c r="SMG25" s="877"/>
      <c r="SMH25" s="877"/>
      <c r="SMI25" s="877"/>
      <c r="SMJ25" s="877"/>
      <c r="SMK25" s="877"/>
      <c r="SML25" s="877"/>
      <c r="SMM25" s="877"/>
      <c r="SMN25" s="877"/>
      <c r="SMO25" s="877"/>
      <c r="SMP25" s="877"/>
      <c r="SMQ25" s="877"/>
      <c r="SMR25" s="877"/>
      <c r="SMS25" s="877"/>
      <c r="SMT25" s="877"/>
      <c r="SMU25" s="877"/>
      <c r="SMV25" s="877"/>
      <c r="SMW25" s="877"/>
      <c r="SMX25" s="877"/>
      <c r="SMY25" s="877"/>
      <c r="SMZ25" s="877"/>
      <c r="SNA25" s="877"/>
      <c r="SNB25" s="877"/>
      <c r="SNC25" s="877"/>
      <c r="SND25" s="877"/>
      <c r="SNE25" s="877"/>
      <c r="SNF25" s="877"/>
      <c r="SNG25" s="877"/>
      <c r="SNH25" s="877"/>
      <c r="SNI25" s="877"/>
      <c r="SNJ25" s="877"/>
      <c r="SNK25" s="877"/>
      <c r="SNL25" s="877"/>
      <c r="SNM25" s="877"/>
      <c r="SNN25" s="877"/>
      <c r="SNO25" s="877"/>
      <c r="SNP25" s="877"/>
      <c r="SNQ25" s="877"/>
      <c r="SNR25" s="877"/>
      <c r="SNS25" s="877"/>
      <c r="SNT25" s="877"/>
      <c r="SNU25" s="877"/>
      <c r="SNV25" s="877"/>
      <c r="SNW25" s="877"/>
      <c r="SNX25" s="877"/>
      <c r="SNY25" s="877"/>
      <c r="SNZ25" s="877"/>
      <c r="SOA25" s="877"/>
      <c r="SOB25" s="877"/>
      <c r="SOC25" s="877"/>
      <c r="SOD25" s="877"/>
      <c r="SOE25" s="877"/>
      <c r="SOF25" s="877"/>
      <c r="SOG25" s="877"/>
      <c r="SOH25" s="877"/>
      <c r="SOI25" s="877"/>
      <c r="SOJ25" s="877"/>
      <c r="SOK25" s="877"/>
      <c r="SOL25" s="877"/>
      <c r="SOM25" s="877"/>
      <c r="SON25" s="877"/>
      <c r="SOO25" s="877"/>
      <c r="SOP25" s="877"/>
      <c r="SOQ25" s="877"/>
      <c r="SOR25" s="877"/>
      <c r="SOS25" s="877"/>
      <c r="SOT25" s="877"/>
      <c r="SOU25" s="877"/>
      <c r="SOV25" s="877"/>
      <c r="SOW25" s="877"/>
      <c r="SOX25" s="877"/>
      <c r="SOY25" s="877"/>
      <c r="SOZ25" s="877"/>
      <c r="SPA25" s="877"/>
      <c r="SPB25" s="877"/>
      <c r="SPC25" s="877"/>
      <c r="SPD25" s="877"/>
      <c r="SPE25" s="877"/>
      <c r="SPF25" s="877"/>
      <c r="SPG25" s="877"/>
      <c r="SPH25" s="877"/>
      <c r="SPI25" s="877"/>
      <c r="SPJ25" s="877"/>
      <c r="SPK25" s="877"/>
      <c r="SPL25" s="877"/>
      <c r="SPM25" s="877"/>
      <c r="SPN25" s="877"/>
      <c r="SPO25" s="877"/>
      <c r="SPP25" s="877"/>
      <c r="SPQ25" s="877"/>
      <c r="SPR25" s="877"/>
      <c r="SPS25" s="877"/>
      <c r="SPT25" s="877"/>
      <c r="SPU25" s="877"/>
      <c r="SPV25" s="877"/>
      <c r="SPW25" s="877"/>
      <c r="SPX25" s="877"/>
      <c r="SPY25" s="877"/>
      <c r="SPZ25" s="877"/>
      <c r="SQA25" s="877"/>
      <c r="SQB25" s="877"/>
      <c r="SQC25" s="877"/>
      <c r="SQD25" s="877"/>
      <c r="SQE25" s="877"/>
      <c r="SQF25" s="877"/>
      <c r="SQG25" s="877"/>
      <c r="SQH25" s="877"/>
      <c r="SQI25" s="877"/>
      <c r="SQJ25" s="877"/>
      <c r="SQK25" s="877"/>
      <c r="SQL25" s="877"/>
      <c r="SQM25" s="877"/>
      <c r="SQN25" s="877"/>
      <c r="SQO25" s="877"/>
      <c r="SQP25" s="877"/>
      <c r="SQQ25" s="877"/>
      <c r="SQR25" s="877"/>
      <c r="SQS25" s="877"/>
      <c r="SQT25" s="877"/>
      <c r="SQU25" s="877"/>
      <c r="SQV25" s="877"/>
      <c r="SQW25" s="877"/>
      <c r="SQX25" s="877"/>
      <c r="SQY25" s="877"/>
      <c r="SQZ25" s="877"/>
      <c r="SRA25" s="877"/>
      <c r="SRB25" s="877"/>
      <c r="SRC25" s="877"/>
      <c r="SRD25" s="877"/>
      <c r="SRE25" s="877"/>
      <c r="SRF25" s="877"/>
      <c r="SRG25" s="877"/>
      <c r="SRH25" s="877"/>
      <c r="SRI25" s="877"/>
      <c r="SRJ25" s="877"/>
      <c r="SRK25" s="877"/>
      <c r="SRL25" s="877"/>
      <c r="SRM25" s="877"/>
      <c r="SRN25" s="877"/>
      <c r="SRO25" s="877"/>
      <c r="SRP25" s="877"/>
      <c r="SRQ25" s="877"/>
      <c r="SRR25" s="877"/>
      <c r="SRS25" s="877"/>
      <c r="SRT25" s="877"/>
      <c r="SRU25" s="877"/>
      <c r="SRV25" s="877"/>
      <c r="SRW25" s="877"/>
      <c r="SRX25" s="877"/>
      <c r="SRY25" s="877"/>
      <c r="SRZ25" s="877"/>
      <c r="SSA25" s="877"/>
      <c r="SSB25" s="877"/>
      <c r="SSC25" s="877"/>
      <c r="SSD25" s="877"/>
      <c r="SSE25" s="877"/>
      <c r="SSF25" s="877"/>
      <c r="SSG25" s="877"/>
      <c r="SSH25" s="877"/>
      <c r="SSI25" s="877"/>
      <c r="SSJ25" s="877"/>
      <c r="SSK25" s="877"/>
      <c r="SSL25" s="877"/>
      <c r="SSM25" s="877"/>
      <c r="SSN25" s="877"/>
      <c r="SSO25" s="877"/>
      <c r="SSP25" s="877"/>
      <c r="SSQ25" s="877"/>
      <c r="SSR25" s="877"/>
      <c r="SSS25" s="877"/>
      <c r="SST25" s="877"/>
      <c r="SSU25" s="877"/>
      <c r="SSV25" s="877"/>
      <c r="SSW25" s="877"/>
      <c r="SSX25" s="877"/>
      <c r="SSY25" s="877"/>
      <c r="SSZ25" s="877"/>
      <c r="STA25" s="877"/>
      <c r="STB25" s="877"/>
      <c r="STC25" s="877"/>
      <c r="STD25" s="877"/>
      <c r="STE25" s="877"/>
      <c r="STF25" s="877"/>
      <c r="STG25" s="877"/>
      <c r="STH25" s="877"/>
      <c r="STI25" s="877"/>
      <c r="STJ25" s="877"/>
      <c r="STK25" s="877"/>
      <c r="STL25" s="877"/>
      <c r="STM25" s="877"/>
      <c r="STN25" s="877"/>
      <c r="STO25" s="877"/>
      <c r="STP25" s="877"/>
      <c r="STQ25" s="877"/>
      <c r="STR25" s="877"/>
      <c r="STS25" s="877"/>
      <c r="STT25" s="877"/>
      <c r="STU25" s="877"/>
      <c r="STV25" s="877"/>
      <c r="STW25" s="877"/>
      <c r="STX25" s="877"/>
      <c r="STY25" s="877"/>
      <c r="STZ25" s="877"/>
      <c r="SUA25" s="877"/>
      <c r="SUB25" s="877"/>
      <c r="SUC25" s="877"/>
      <c r="SUD25" s="877"/>
      <c r="SUE25" s="877"/>
      <c r="SUF25" s="877"/>
      <c r="SUG25" s="877"/>
      <c r="SUH25" s="877"/>
      <c r="SUI25" s="877"/>
      <c r="SUJ25" s="877"/>
      <c r="SUK25" s="877"/>
      <c r="SUL25" s="877"/>
      <c r="SUM25" s="877"/>
      <c r="SUN25" s="877"/>
      <c r="SUO25" s="877"/>
      <c r="SUP25" s="877"/>
      <c r="SUQ25" s="877"/>
      <c r="SUR25" s="877"/>
      <c r="SUS25" s="877"/>
      <c r="SUT25" s="877"/>
      <c r="SUU25" s="877"/>
      <c r="SUV25" s="877"/>
      <c r="SUW25" s="877"/>
      <c r="SUX25" s="877"/>
      <c r="SUY25" s="877"/>
      <c r="SUZ25" s="877"/>
      <c r="SVA25" s="877"/>
      <c r="SVB25" s="877"/>
      <c r="SVC25" s="877"/>
      <c r="SVD25" s="877"/>
      <c r="SVE25" s="877"/>
      <c r="SVF25" s="877"/>
      <c r="SVG25" s="877"/>
      <c r="SVH25" s="877"/>
      <c r="SVI25" s="877"/>
      <c r="SVJ25" s="877"/>
      <c r="SVK25" s="877"/>
      <c r="SVL25" s="877"/>
      <c r="SVM25" s="877"/>
      <c r="SVN25" s="877"/>
      <c r="SVO25" s="877"/>
      <c r="SVP25" s="877"/>
      <c r="SVQ25" s="877"/>
      <c r="SVR25" s="877"/>
      <c r="SVS25" s="877"/>
      <c r="SVT25" s="877"/>
      <c r="SVU25" s="877"/>
      <c r="SVV25" s="877"/>
      <c r="SVW25" s="877"/>
      <c r="SVX25" s="877"/>
      <c r="SVY25" s="877"/>
      <c r="SVZ25" s="877"/>
      <c r="SWA25" s="877"/>
      <c r="SWB25" s="877"/>
      <c r="SWC25" s="877"/>
      <c r="SWD25" s="877"/>
      <c r="SWE25" s="877"/>
      <c r="SWF25" s="877"/>
      <c r="SWG25" s="877"/>
      <c r="SWH25" s="877"/>
      <c r="SWI25" s="877"/>
      <c r="SWJ25" s="877"/>
      <c r="SWK25" s="877"/>
      <c r="SWL25" s="877"/>
      <c r="SWM25" s="877"/>
      <c r="SWN25" s="877"/>
      <c r="SWO25" s="877"/>
      <c r="SWP25" s="877"/>
      <c r="SWQ25" s="877"/>
      <c r="SWR25" s="877"/>
      <c r="SWS25" s="877"/>
      <c r="SWT25" s="877"/>
      <c r="SWU25" s="877"/>
      <c r="SWV25" s="877"/>
      <c r="SWW25" s="877"/>
      <c r="SWX25" s="877"/>
      <c r="SWY25" s="877"/>
      <c r="SWZ25" s="877"/>
      <c r="SXA25" s="877"/>
      <c r="SXB25" s="877"/>
      <c r="SXC25" s="877"/>
      <c r="SXD25" s="877"/>
      <c r="SXE25" s="877"/>
      <c r="SXF25" s="877"/>
      <c r="SXG25" s="877"/>
      <c r="SXH25" s="877"/>
      <c r="SXI25" s="877"/>
      <c r="SXJ25" s="877"/>
      <c r="SXK25" s="877"/>
      <c r="SXL25" s="877"/>
      <c r="SXM25" s="877"/>
      <c r="SXN25" s="877"/>
      <c r="SXO25" s="877"/>
      <c r="SXP25" s="877"/>
      <c r="SXQ25" s="877"/>
      <c r="SXR25" s="877"/>
      <c r="SXS25" s="877"/>
      <c r="SXT25" s="877"/>
      <c r="SXU25" s="877"/>
      <c r="SXV25" s="877"/>
      <c r="SXW25" s="877"/>
      <c r="SXX25" s="877"/>
      <c r="SXY25" s="877"/>
      <c r="SXZ25" s="877"/>
      <c r="SYA25" s="877"/>
      <c r="SYB25" s="877"/>
      <c r="SYC25" s="877"/>
      <c r="SYD25" s="877"/>
      <c r="SYE25" s="877"/>
      <c r="SYF25" s="877"/>
      <c r="SYG25" s="877"/>
      <c r="SYH25" s="877"/>
      <c r="SYI25" s="877"/>
      <c r="SYJ25" s="877"/>
      <c r="SYK25" s="877"/>
      <c r="SYL25" s="877"/>
      <c r="SYM25" s="877"/>
      <c r="SYN25" s="877"/>
      <c r="SYO25" s="877"/>
      <c r="SYP25" s="877"/>
      <c r="SYQ25" s="877"/>
      <c r="SYR25" s="877"/>
      <c r="SYS25" s="877"/>
      <c r="SYT25" s="877"/>
      <c r="SYU25" s="877"/>
      <c r="SYV25" s="877"/>
      <c r="SYW25" s="877"/>
      <c r="SYX25" s="877"/>
      <c r="SYY25" s="877"/>
      <c r="SYZ25" s="877"/>
      <c r="SZA25" s="877"/>
      <c r="SZB25" s="877"/>
      <c r="SZC25" s="877"/>
      <c r="SZD25" s="877"/>
      <c r="SZE25" s="877"/>
      <c r="SZF25" s="877"/>
      <c r="SZG25" s="877"/>
      <c r="SZH25" s="877"/>
      <c r="SZI25" s="877"/>
      <c r="SZJ25" s="877"/>
      <c r="SZK25" s="877"/>
      <c r="SZL25" s="877"/>
      <c r="SZM25" s="877"/>
      <c r="SZN25" s="877"/>
      <c r="SZO25" s="877"/>
      <c r="SZP25" s="877"/>
      <c r="SZQ25" s="877"/>
      <c r="SZR25" s="877"/>
      <c r="SZS25" s="877"/>
      <c r="SZT25" s="877"/>
      <c r="SZU25" s="877"/>
      <c r="SZV25" s="877"/>
      <c r="SZW25" s="877"/>
      <c r="SZX25" s="877"/>
      <c r="SZY25" s="877"/>
      <c r="SZZ25" s="877"/>
      <c r="TAA25" s="877"/>
      <c r="TAB25" s="877"/>
      <c r="TAC25" s="877"/>
      <c r="TAD25" s="877"/>
      <c r="TAE25" s="877"/>
      <c r="TAF25" s="877"/>
      <c r="TAG25" s="877"/>
      <c r="TAH25" s="877"/>
      <c r="TAI25" s="877"/>
      <c r="TAJ25" s="877"/>
      <c r="TAK25" s="877"/>
      <c r="TAL25" s="877"/>
      <c r="TAM25" s="877"/>
      <c r="TAN25" s="877"/>
      <c r="TAO25" s="877"/>
      <c r="TAP25" s="877"/>
      <c r="TAQ25" s="877"/>
      <c r="TAR25" s="877"/>
      <c r="TAS25" s="877"/>
      <c r="TAT25" s="877"/>
      <c r="TAU25" s="877"/>
      <c r="TAV25" s="877"/>
      <c r="TAW25" s="877"/>
      <c r="TAX25" s="877"/>
      <c r="TAY25" s="877"/>
      <c r="TAZ25" s="877"/>
      <c r="TBA25" s="877"/>
      <c r="TBB25" s="877"/>
      <c r="TBC25" s="877"/>
      <c r="TBD25" s="877"/>
      <c r="TBE25" s="877"/>
      <c r="TBF25" s="877"/>
      <c r="TBG25" s="877"/>
      <c r="TBH25" s="877"/>
      <c r="TBI25" s="877"/>
      <c r="TBJ25" s="877"/>
      <c r="TBK25" s="877"/>
      <c r="TBL25" s="877"/>
      <c r="TBM25" s="877"/>
      <c r="TBN25" s="877"/>
      <c r="TBO25" s="877"/>
      <c r="TBP25" s="877"/>
      <c r="TBQ25" s="877"/>
      <c r="TBR25" s="877"/>
      <c r="TBS25" s="877"/>
      <c r="TBT25" s="877"/>
      <c r="TBU25" s="877"/>
      <c r="TBV25" s="877"/>
      <c r="TBW25" s="877"/>
      <c r="TBX25" s="877"/>
      <c r="TBY25" s="877"/>
      <c r="TBZ25" s="877"/>
      <c r="TCA25" s="877"/>
      <c r="TCB25" s="877"/>
      <c r="TCC25" s="877"/>
      <c r="TCD25" s="877"/>
      <c r="TCE25" s="877"/>
      <c r="TCF25" s="877"/>
      <c r="TCG25" s="877"/>
      <c r="TCH25" s="877"/>
      <c r="TCI25" s="877"/>
      <c r="TCJ25" s="877"/>
      <c r="TCK25" s="877"/>
      <c r="TCL25" s="877"/>
      <c r="TCM25" s="877"/>
      <c r="TCN25" s="877"/>
      <c r="TCO25" s="877"/>
      <c r="TCP25" s="877"/>
      <c r="TCQ25" s="877"/>
      <c r="TCR25" s="877"/>
      <c r="TCS25" s="877"/>
      <c r="TCT25" s="877"/>
      <c r="TCU25" s="877"/>
      <c r="TCV25" s="877"/>
      <c r="TCW25" s="877"/>
      <c r="TCX25" s="877"/>
      <c r="TCY25" s="877"/>
      <c r="TCZ25" s="877"/>
      <c r="TDA25" s="877"/>
      <c r="TDB25" s="877"/>
      <c r="TDC25" s="877"/>
      <c r="TDD25" s="877"/>
      <c r="TDE25" s="877"/>
      <c r="TDF25" s="877"/>
      <c r="TDG25" s="877"/>
      <c r="TDH25" s="877"/>
      <c r="TDI25" s="877"/>
      <c r="TDJ25" s="877"/>
      <c r="TDK25" s="877"/>
      <c r="TDL25" s="877"/>
      <c r="TDM25" s="877"/>
      <c r="TDN25" s="877"/>
      <c r="TDO25" s="877"/>
      <c r="TDP25" s="877"/>
      <c r="TDQ25" s="877"/>
      <c r="TDR25" s="877"/>
      <c r="TDS25" s="877"/>
      <c r="TDT25" s="877"/>
      <c r="TDU25" s="877"/>
      <c r="TDV25" s="877"/>
      <c r="TDW25" s="877"/>
      <c r="TDX25" s="877"/>
      <c r="TDY25" s="877"/>
      <c r="TDZ25" s="877"/>
      <c r="TEA25" s="877"/>
      <c r="TEB25" s="877"/>
      <c r="TEC25" s="877"/>
      <c r="TED25" s="877"/>
      <c r="TEE25" s="877"/>
      <c r="TEF25" s="877"/>
      <c r="TEG25" s="877"/>
      <c r="TEH25" s="877"/>
      <c r="TEI25" s="877"/>
      <c r="TEJ25" s="877"/>
      <c r="TEK25" s="877"/>
      <c r="TEL25" s="877"/>
      <c r="TEM25" s="877"/>
      <c r="TEN25" s="877"/>
      <c r="TEO25" s="877"/>
      <c r="TEP25" s="877"/>
      <c r="TEQ25" s="877"/>
      <c r="TER25" s="877"/>
      <c r="TES25" s="877"/>
      <c r="TET25" s="877"/>
      <c r="TEU25" s="877"/>
      <c r="TEV25" s="877"/>
      <c r="TEW25" s="877"/>
      <c r="TEX25" s="877"/>
      <c r="TEY25" s="877"/>
      <c r="TEZ25" s="877"/>
      <c r="TFA25" s="877"/>
      <c r="TFB25" s="877"/>
      <c r="TFC25" s="877"/>
      <c r="TFD25" s="877"/>
      <c r="TFE25" s="877"/>
      <c r="TFF25" s="877"/>
      <c r="TFG25" s="877"/>
      <c r="TFH25" s="877"/>
      <c r="TFI25" s="877"/>
      <c r="TFJ25" s="877"/>
      <c r="TFK25" s="877"/>
      <c r="TFL25" s="877"/>
      <c r="TFM25" s="877"/>
      <c r="TFN25" s="877"/>
      <c r="TFO25" s="877"/>
      <c r="TFP25" s="877"/>
      <c r="TFQ25" s="877"/>
      <c r="TFR25" s="877"/>
      <c r="TFS25" s="877"/>
      <c r="TFT25" s="877"/>
      <c r="TFU25" s="877"/>
      <c r="TFV25" s="877"/>
      <c r="TFW25" s="877"/>
      <c r="TFX25" s="877"/>
      <c r="TFY25" s="877"/>
      <c r="TFZ25" s="877"/>
      <c r="TGA25" s="877"/>
      <c r="TGB25" s="877"/>
      <c r="TGC25" s="877"/>
      <c r="TGD25" s="877"/>
      <c r="TGE25" s="877"/>
      <c r="TGF25" s="877"/>
      <c r="TGG25" s="877"/>
      <c r="TGH25" s="877"/>
      <c r="TGI25" s="877"/>
      <c r="TGJ25" s="877"/>
      <c r="TGK25" s="877"/>
      <c r="TGL25" s="877"/>
      <c r="TGM25" s="877"/>
      <c r="TGN25" s="877"/>
      <c r="TGO25" s="877"/>
      <c r="TGP25" s="877"/>
      <c r="TGQ25" s="877"/>
      <c r="TGR25" s="877"/>
      <c r="TGS25" s="877"/>
      <c r="TGT25" s="877"/>
      <c r="TGU25" s="877"/>
      <c r="TGV25" s="877"/>
      <c r="TGW25" s="877"/>
      <c r="TGX25" s="877"/>
      <c r="TGY25" s="877"/>
      <c r="TGZ25" s="877"/>
      <c r="THA25" s="877"/>
      <c r="THB25" s="877"/>
      <c r="THC25" s="877"/>
      <c r="THD25" s="877"/>
      <c r="THE25" s="877"/>
      <c r="THF25" s="877"/>
      <c r="THG25" s="877"/>
      <c r="THH25" s="877"/>
      <c r="THI25" s="877"/>
      <c r="THJ25" s="877"/>
      <c r="THK25" s="877"/>
      <c r="THL25" s="877"/>
      <c r="THM25" s="877"/>
      <c r="THN25" s="877"/>
      <c r="THO25" s="877"/>
      <c r="THP25" s="877"/>
      <c r="THQ25" s="877"/>
      <c r="THR25" s="877"/>
      <c r="THS25" s="877"/>
      <c r="THT25" s="877"/>
      <c r="THU25" s="877"/>
      <c r="THV25" s="877"/>
      <c r="THW25" s="877"/>
      <c r="THX25" s="877"/>
      <c r="THY25" s="877"/>
      <c r="THZ25" s="877"/>
      <c r="TIA25" s="877"/>
      <c r="TIB25" s="877"/>
      <c r="TIC25" s="877"/>
      <c r="TID25" s="877"/>
      <c r="TIE25" s="877"/>
      <c r="TIF25" s="877"/>
      <c r="TIG25" s="877"/>
      <c r="TIH25" s="877"/>
      <c r="TII25" s="877"/>
      <c r="TIJ25" s="877"/>
      <c r="TIK25" s="877"/>
      <c r="TIL25" s="877"/>
      <c r="TIM25" s="877"/>
      <c r="TIN25" s="877"/>
      <c r="TIO25" s="877"/>
      <c r="TIP25" s="877"/>
      <c r="TIQ25" s="877"/>
      <c r="TIR25" s="877"/>
      <c r="TIS25" s="877"/>
      <c r="TIT25" s="877"/>
      <c r="TIU25" s="877"/>
      <c r="TIV25" s="877"/>
      <c r="TIW25" s="877"/>
      <c r="TIX25" s="877"/>
      <c r="TIY25" s="877"/>
      <c r="TIZ25" s="877"/>
      <c r="TJA25" s="877"/>
      <c r="TJB25" s="877"/>
      <c r="TJC25" s="877"/>
      <c r="TJD25" s="877"/>
      <c r="TJE25" s="877"/>
      <c r="TJF25" s="877"/>
      <c r="TJG25" s="877"/>
      <c r="TJH25" s="877"/>
      <c r="TJI25" s="877"/>
      <c r="TJJ25" s="877"/>
      <c r="TJK25" s="877"/>
      <c r="TJL25" s="877"/>
      <c r="TJM25" s="877"/>
      <c r="TJN25" s="877"/>
      <c r="TJO25" s="877"/>
      <c r="TJP25" s="877"/>
      <c r="TJQ25" s="877"/>
      <c r="TJR25" s="877"/>
      <c r="TJS25" s="877"/>
      <c r="TJT25" s="877"/>
      <c r="TJU25" s="877"/>
      <c r="TJV25" s="877"/>
      <c r="TJW25" s="877"/>
      <c r="TJX25" s="877"/>
      <c r="TJY25" s="877"/>
      <c r="TJZ25" s="877"/>
      <c r="TKA25" s="877"/>
      <c r="TKB25" s="877"/>
      <c r="TKC25" s="877"/>
      <c r="TKD25" s="877"/>
      <c r="TKE25" s="877"/>
      <c r="TKF25" s="877"/>
      <c r="TKG25" s="877"/>
      <c r="TKH25" s="877"/>
      <c r="TKI25" s="877"/>
      <c r="TKJ25" s="877"/>
      <c r="TKK25" s="877"/>
      <c r="TKL25" s="877"/>
      <c r="TKM25" s="877"/>
      <c r="TKN25" s="877"/>
      <c r="TKO25" s="877"/>
      <c r="TKP25" s="877"/>
      <c r="TKQ25" s="877"/>
      <c r="TKR25" s="877"/>
      <c r="TKS25" s="877"/>
      <c r="TKT25" s="877"/>
      <c r="TKU25" s="877"/>
      <c r="TKV25" s="877"/>
      <c r="TKW25" s="877"/>
      <c r="TKX25" s="877"/>
      <c r="TKY25" s="877"/>
      <c r="TKZ25" s="877"/>
      <c r="TLA25" s="877"/>
      <c r="TLB25" s="877"/>
      <c r="TLC25" s="877"/>
      <c r="TLD25" s="877"/>
      <c r="TLE25" s="877"/>
      <c r="TLF25" s="877"/>
      <c r="TLG25" s="877"/>
      <c r="TLH25" s="877"/>
      <c r="TLI25" s="877"/>
      <c r="TLJ25" s="877"/>
      <c r="TLK25" s="877"/>
      <c r="TLL25" s="877"/>
      <c r="TLM25" s="877"/>
      <c r="TLN25" s="877"/>
      <c r="TLO25" s="877"/>
      <c r="TLP25" s="877"/>
      <c r="TLQ25" s="877"/>
      <c r="TLR25" s="877"/>
      <c r="TLS25" s="877"/>
      <c r="TLT25" s="877"/>
      <c r="TLU25" s="877"/>
      <c r="TLV25" s="877"/>
      <c r="TLW25" s="877"/>
      <c r="TLX25" s="877"/>
      <c r="TLY25" s="877"/>
      <c r="TLZ25" s="877"/>
      <c r="TMA25" s="877"/>
      <c r="TMB25" s="877"/>
      <c r="TMC25" s="877"/>
      <c r="TMD25" s="877"/>
      <c r="TME25" s="877"/>
      <c r="TMF25" s="877"/>
      <c r="TMG25" s="877"/>
      <c r="TMH25" s="877"/>
      <c r="TMI25" s="877"/>
      <c r="TMJ25" s="877"/>
      <c r="TMK25" s="877"/>
      <c r="TML25" s="877"/>
      <c r="TMM25" s="877"/>
      <c r="TMN25" s="877"/>
      <c r="TMO25" s="877"/>
      <c r="TMP25" s="877"/>
      <c r="TMQ25" s="877"/>
      <c r="TMR25" s="877"/>
      <c r="TMS25" s="877"/>
      <c r="TMT25" s="877"/>
      <c r="TMU25" s="877"/>
      <c r="TMV25" s="877"/>
      <c r="TMW25" s="877"/>
      <c r="TMX25" s="877"/>
      <c r="TMY25" s="877"/>
      <c r="TMZ25" s="877"/>
      <c r="TNA25" s="877"/>
      <c r="TNB25" s="877"/>
      <c r="TNC25" s="877"/>
      <c r="TND25" s="877"/>
      <c r="TNE25" s="877"/>
      <c r="TNF25" s="877"/>
      <c r="TNG25" s="877"/>
      <c r="TNH25" s="877"/>
      <c r="TNI25" s="877"/>
      <c r="TNJ25" s="877"/>
      <c r="TNK25" s="877"/>
      <c r="TNL25" s="877"/>
      <c r="TNM25" s="877"/>
      <c r="TNN25" s="877"/>
      <c r="TNO25" s="877"/>
      <c r="TNP25" s="877"/>
      <c r="TNQ25" s="877"/>
      <c r="TNR25" s="877"/>
      <c r="TNS25" s="877"/>
      <c r="TNT25" s="877"/>
      <c r="TNU25" s="877"/>
      <c r="TNV25" s="877"/>
      <c r="TNW25" s="877"/>
      <c r="TNX25" s="877"/>
      <c r="TNY25" s="877"/>
      <c r="TNZ25" s="877"/>
      <c r="TOA25" s="877"/>
      <c r="TOB25" s="877"/>
      <c r="TOC25" s="877"/>
      <c r="TOD25" s="877"/>
      <c r="TOE25" s="877"/>
      <c r="TOF25" s="877"/>
      <c r="TOG25" s="877"/>
      <c r="TOH25" s="877"/>
      <c r="TOI25" s="877"/>
      <c r="TOJ25" s="877"/>
      <c r="TOK25" s="877"/>
      <c r="TOL25" s="877"/>
      <c r="TOM25" s="877"/>
      <c r="TON25" s="877"/>
      <c r="TOO25" s="877"/>
      <c r="TOP25" s="877"/>
      <c r="TOQ25" s="877"/>
      <c r="TOR25" s="877"/>
      <c r="TOS25" s="877"/>
      <c r="TOT25" s="877"/>
      <c r="TOU25" s="877"/>
      <c r="TOV25" s="877"/>
      <c r="TOW25" s="877"/>
      <c r="TOX25" s="877"/>
      <c r="TOY25" s="877"/>
      <c r="TOZ25" s="877"/>
      <c r="TPA25" s="877"/>
      <c r="TPB25" s="877"/>
      <c r="TPC25" s="877"/>
      <c r="TPD25" s="877"/>
      <c r="TPE25" s="877"/>
      <c r="TPF25" s="877"/>
      <c r="TPG25" s="877"/>
      <c r="TPH25" s="877"/>
      <c r="TPI25" s="877"/>
      <c r="TPJ25" s="877"/>
      <c r="TPK25" s="877"/>
      <c r="TPL25" s="877"/>
      <c r="TPM25" s="877"/>
      <c r="TPN25" s="877"/>
      <c r="TPO25" s="877"/>
      <c r="TPP25" s="877"/>
      <c r="TPQ25" s="877"/>
      <c r="TPR25" s="877"/>
      <c r="TPS25" s="877"/>
      <c r="TPT25" s="877"/>
      <c r="TPU25" s="877"/>
      <c r="TPV25" s="877"/>
      <c r="TPW25" s="877"/>
      <c r="TPX25" s="877"/>
      <c r="TPY25" s="877"/>
      <c r="TPZ25" s="877"/>
      <c r="TQA25" s="877"/>
      <c r="TQB25" s="877"/>
      <c r="TQC25" s="877"/>
      <c r="TQD25" s="877"/>
      <c r="TQE25" s="877"/>
      <c r="TQF25" s="877"/>
      <c r="TQG25" s="877"/>
      <c r="TQH25" s="877"/>
      <c r="TQI25" s="877"/>
      <c r="TQJ25" s="877"/>
      <c r="TQK25" s="877"/>
      <c r="TQL25" s="877"/>
      <c r="TQM25" s="877"/>
      <c r="TQN25" s="877"/>
      <c r="TQO25" s="877"/>
      <c r="TQP25" s="877"/>
      <c r="TQQ25" s="877"/>
      <c r="TQR25" s="877"/>
      <c r="TQS25" s="877"/>
      <c r="TQT25" s="877"/>
      <c r="TQU25" s="877"/>
      <c r="TQV25" s="877"/>
      <c r="TQW25" s="877"/>
      <c r="TQX25" s="877"/>
      <c r="TQY25" s="877"/>
      <c r="TQZ25" s="877"/>
      <c r="TRA25" s="877"/>
      <c r="TRB25" s="877"/>
      <c r="TRC25" s="877"/>
      <c r="TRD25" s="877"/>
      <c r="TRE25" s="877"/>
      <c r="TRF25" s="877"/>
      <c r="TRG25" s="877"/>
      <c r="TRH25" s="877"/>
      <c r="TRI25" s="877"/>
      <c r="TRJ25" s="877"/>
      <c r="TRK25" s="877"/>
      <c r="TRL25" s="877"/>
      <c r="TRM25" s="877"/>
      <c r="TRN25" s="877"/>
      <c r="TRO25" s="877"/>
      <c r="TRP25" s="877"/>
      <c r="TRQ25" s="877"/>
      <c r="TRR25" s="877"/>
      <c r="TRS25" s="877"/>
      <c r="TRT25" s="877"/>
      <c r="TRU25" s="877"/>
      <c r="TRV25" s="877"/>
      <c r="TRW25" s="877"/>
      <c r="TRX25" s="877"/>
      <c r="TRY25" s="877"/>
      <c r="TRZ25" s="877"/>
      <c r="TSA25" s="877"/>
      <c r="TSB25" s="877"/>
      <c r="TSC25" s="877"/>
      <c r="TSD25" s="877"/>
      <c r="TSE25" s="877"/>
      <c r="TSF25" s="877"/>
      <c r="TSG25" s="877"/>
      <c r="TSH25" s="877"/>
      <c r="TSI25" s="877"/>
      <c r="TSJ25" s="877"/>
      <c r="TSK25" s="877"/>
      <c r="TSL25" s="877"/>
      <c r="TSM25" s="877"/>
      <c r="TSN25" s="877"/>
      <c r="TSO25" s="877"/>
      <c r="TSP25" s="877"/>
      <c r="TSQ25" s="877"/>
      <c r="TSR25" s="877"/>
      <c r="TSS25" s="877"/>
      <c r="TST25" s="877"/>
      <c r="TSU25" s="877"/>
      <c r="TSV25" s="877"/>
      <c r="TSW25" s="877"/>
      <c r="TSX25" s="877"/>
      <c r="TSY25" s="877"/>
      <c r="TSZ25" s="877"/>
      <c r="TTA25" s="877"/>
      <c r="TTB25" s="877"/>
      <c r="TTC25" s="877"/>
      <c r="TTD25" s="877"/>
      <c r="TTE25" s="877"/>
      <c r="TTF25" s="877"/>
      <c r="TTG25" s="877"/>
      <c r="TTH25" s="877"/>
      <c r="TTI25" s="877"/>
      <c r="TTJ25" s="877"/>
      <c r="TTK25" s="877"/>
      <c r="TTL25" s="877"/>
      <c r="TTM25" s="877"/>
      <c r="TTN25" s="877"/>
      <c r="TTO25" s="877"/>
      <c r="TTP25" s="877"/>
      <c r="TTQ25" s="877"/>
      <c r="TTR25" s="877"/>
      <c r="TTS25" s="877"/>
      <c r="TTT25" s="877"/>
      <c r="TTU25" s="877"/>
      <c r="TTV25" s="877"/>
      <c r="TTW25" s="877"/>
      <c r="TTX25" s="877"/>
      <c r="TTY25" s="877"/>
      <c r="TTZ25" s="877"/>
      <c r="TUA25" s="877"/>
      <c r="TUB25" s="877"/>
      <c r="TUC25" s="877"/>
      <c r="TUD25" s="877"/>
      <c r="TUE25" s="877"/>
      <c r="TUF25" s="877"/>
      <c r="TUG25" s="877"/>
      <c r="TUH25" s="877"/>
      <c r="TUI25" s="877"/>
      <c r="TUJ25" s="877"/>
      <c r="TUK25" s="877"/>
      <c r="TUL25" s="877"/>
      <c r="TUM25" s="877"/>
      <c r="TUN25" s="877"/>
      <c r="TUO25" s="877"/>
      <c r="TUP25" s="877"/>
      <c r="TUQ25" s="877"/>
      <c r="TUR25" s="877"/>
      <c r="TUS25" s="877"/>
      <c r="TUT25" s="877"/>
      <c r="TUU25" s="877"/>
      <c r="TUV25" s="877"/>
      <c r="TUW25" s="877"/>
      <c r="TUX25" s="877"/>
      <c r="TUY25" s="877"/>
      <c r="TUZ25" s="877"/>
      <c r="TVA25" s="877"/>
      <c r="TVB25" s="877"/>
      <c r="TVC25" s="877"/>
      <c r="TVD25" s="877"/>
      <c r="TVE25" s="877"/>
      <c r="TVF25" s="877"/>
      <c r="TVG25" s="877"/>
      <c r="TVH25" s="877"/>
      <c r="TVI25" s="877"/>
      <c r="TVJ25" s="877"/>
      <c r="TVK25" s="877"/>
      <c r="TVL25" s="877"/>
      <c r="TVM25" s="877"/>
      <c r="TVN25" s="877"/>
      <c r="TVO25" s="877"/>
      <c r="TVP25" s="877"/>
      <c r="TVQ25" s="877"/>
      <c r="TVR25" s="877"/>
      <c r="TVS25" s="877"/>
      <c r="TVT25" s="877"/>
      <c r="TVU25" s="877"/>
      <c r="TVV25" s="877"/>
      <c r="TVW25" s="877"/>
      <c r="TVX25" s="877"/>
      <c r="TVY25" s="877"/>
      <c r="TVZ25" s="877"/>
      <c r="TWA25" s="877"/>
      <c r="TWB25" s="877"/>
      <c r="TWC25" s="877"/>
      <c r="TWD25" s="877"/>
      <c r="TWE25" s="877"/>
      <c r="TWF25" s="877"/>
      <c r="TWG25" s="877"/>
      <c r="TWH25" s="877"/>
      <c r="TWI25" s="877"/>
      <c r="TWJ25" s="877"/>
      <c r="TWK25" s="877"/>
      <c r="TWL25" s="877"/>
      <c r="TWM25" s="877"/>
      <c r="TWN25" s="877"/>
      <c r="TWO25" s="877"/>
      <c r="TWP25" s="877"/>
      <c r="TWQ25" s="877"/>
      <c r="TWR25" s="877"/>
      <c r="TWS25" s="877"/>
      <c r="TWT25" s="877"/>
      <c r="TWU25" s="877"/>
      <c r="TWV25" s="877"/>
      <c r="TWW25" s="877"/>
      <c r="TWX25" s="877"/>
      <c r="TWY25" s="877"/>
      <c r="TWZ25" s="877"/>
      <c r="TXA25" s="877"/>
      <c r="TXB25" s="877"/>
      <c r="TXC25" s="877"/>
      <c r="TXD25" s="877"/>
      <c r="TXE25" s="877"/>
      <c r="TXF25" s="877"/>
      <c r="TXG25" s="877"/>
      <c r="TXH25" s="877"/>
      <c r="TXI25" s="877"/>
      <c r="TXJ25" s="877"/>
      <c r="TXK25" s="877"/>
      <c r="TXL25" s="877"/>
      <c r="TXM25" s="877"/>
      <c r="TXN25" s="877"/>
      <c r="TXO25" s="877"/>
      <c r="TXP25" s="877"/>
      <c r="TXQ25" s="877"/>
      <c r="TXR25" s="877"/>
      <c r="TXS25" s="877"/>
      <c r="TXT25" s="877"/>
      <c r="TXU25" s="877"/>
      <c r="TXV25" s="877"/>
      <c r="TXW25" s="877"/>
      <c r="TXX25" s="877"/>
      <c r="TXY25" s="877"/>
      <c r="TXZ25" s="877"/>
      <c r="TYA25" s="877"/>
      <c r="TYB25" s="877"/>
      <c r="TYC25" s="877"/>
      <c r="TYD25" s="877"/>
      <c r="TYE25" s="877"/>
      <c r="TYF25" s="877"/>
      <c r="TYG25" s="877"/>
      <c r="TYH25" s="877"/>
      <c r="TYI25" s="877"/>
      <c r="TYJ25" s="877"/>
      <c r="TYK25" s="877"/>
      <c r="TYL25" s="877"/>
      <c r="TYM25" s="877"/>
      <c r="TYN25" s="877"/>
      <c r="TYO25" s="877"/>
      <c r="TYP25" s="877"/>
      <c r="TYQ25" s="877"/>
      <c r="TYR25" s="877"/>
      <c r="TYS25" s="877"/>
      <c r="TYT25" s="877"/>
      <c r="TYU25" s="877"/>
      <c r="TYV25" s="877"/>
      <c r="TYW25" s="877"/>
      <c r="TYX25" s="877"/>
      <c r="TYY25" s="877"/>
      <c r="TYZ25" s="877"/>
      <c r="TZA25" s="877"/>
      <c r="TZB25" s="877"/>
      <c r="TZC25" s="877"/>
      <c r="TZD25" s="877"/>
      <c r="TZE25" s="877"/>
      <c r="TZF25" s="877"/>
      <c r="TZG25" s="877"/>
      <c r="TZH25" s="877"/>
      <c r="TZI25" s="877"/>
      <c r="TZJ25" s="877"/>
      <c r="TZK25" s="877"/>
      <c r="TZL25" s="877"/>
      <c r="TZM25" s="877"/>
      <c r="TZN25" s="877"/>
      <c r="TZO25" s="877"/>
      <c r="TZP25" s="877"/>
      <c r="TZQ25" s="877"/>
      <c r="TZR25" s="877"/>
      <c r="TZS25" s="877"/>
      <c r="TZT25" s="877"/>
      <c r="TZU25" s="877"/>
      <c r="TZV25" s="877"/>
      <c r="TZW25" s="877"/>
      <c r="TZX25" s="877"/>
      <c r="TZY25" s="877"/>
      <c r="TZZ25" s="877"/>
      <c r="UAA25" s="877"/>
      <c r="UAB25" s="877"/>
      <c r="UAC25" s="877"/>
      <c r="UAD25" s="877"/>
      <c r="UAE25" s="877"/>
      <c r="UAF25" s="877"/>
      <c r="UAG25" s="877"/>
      <c r="UAH25" s="877"/>
      <c r="UAI25" s="877"/>
      <c r="UAJ25" s="877"/>
      <c r="UAK25" s="877"/>
      <c r="UAL25" s="877"/>
      <c r="UAM25" s="877"/>
      <c r="UAN25" s="877"/>
      <c r="UAO25" s="877"/>
      <c r="UAP25" s="877"/>
      <c r="UAQ25" s="877"/>
      <c r="UAR25" s="877"/>
      <c r="UAS25" s="877"/>
      <c r="UAT25" s="877"/>
      <c r="UAU25" s="877"/>
      <c r="UAV25" s="877"/>
      <c r="UAW25" s="877"/>
      <c r="UAX25" s="877"/>
      <c r="UAY25" s="877"/>
      <c r="UAZ25" s="877"/>
      <c r="UBA25" s="877"/>
      <c r="UBB25" s="877"/>
      <c r="UBC25" s="877"/>
      <c r="UBD25" s="877"/>
      <c r="UBE25" s="877"/>
      <c r="UBF25" s="877"/>
      <c r="UBG25" s="877"/>
      <c r="UBH25" s="877"/>
      <c r="UBI25" s="877"/>
      <c r="UBJ25" s="877"/>
      <c r="UBK25" s="877"/>
      <c r="UBL25" s="877"/>
      <c r="UBM25" s="877"/>
      <c r="UBN25" s="877"/>
      <c r="UBO25" s="877"/>
      <c r="UBP25" s="877"/>
      <c r="UBQ25" s="877"/>
      <c r="UBR25" s="877"/>
      <c r="UBS25" s="877"/>
      <c r="UBT25" s="877"/>
      <c r="UBU25" s="877"/>
      <c r="UBV25" s="877"/>
      <c r="UBW25" s="877"/>
      <c r="UBX25" s="877"/>
      <c r="UBY25" s="877"/>
      <c r="UBZ25" s="877"/>
      <c r="UCA25" s="877"/>
      <c r="UCB25" s="877"/>
      <c r="UCC25" s="877"/>
      <c r="UCD25" s="877"/>
      <c r="UCE25" s="877"/>
      <c r="UCF25" s="877"/>
      <c r="UCG25" s="877"/>
      <c r="UCH25" s="877"/>
      <c r="UCI25" s="877"/>
      <c r="UCJ25" s="877"/>
      <c r="UCK25" s="877"/>
      <c r="UCL25" s="877"/>
      <c r="UCM25" s="877"/>
      <c r="UCN25" s="877"/>
      <c r="UCO25" s="877"/>
      <c r="UCP25" s="877"/>
      <c r="UCQ25" s="877"/>
      <c r="UCR25" s="877"/>
      <c r="UCS25" s="877"/>
      <c r="UCT25" s="877"/>
      <c r="UCU25" s="877"/>
      <c r="UCV25" s="877"/>
      <c r="UCW25" s="877"/>
      <c r="UCX25" s="877"/>
      <c r="UCY25" s="877"/>
      <c r="UCZ25" s="877"/>
      <c r="UDA25" s="877"/>
      <c r="UDB25" s="877"/>
      <c r="UDC25" s="877"/>
      <c r="UDD25" s="877"/>
      <c r="UDE25" s="877"/>
      <c r="UDF25" s="877"/>
      <c r="UDG25" s="877"/>
      <c r="UDH25" s="877"/>
      <c r="UDI25" s="877"/>
      <c r="UDJ25" s="877"/>
      <c r="UDK25" s="877"/>
      <c r="UDL25" s="877"/>
      <c r="UDM25" s="877"/>
      <c r="UDN25" s="877"/>
      <c r="UDO25" s="877"/>
      <c r="UDP25" s="877"/>
      <c r="UDQ25" s="877"/>
      <c r="UDR25" s="877"/>
      <c r="UDS25" s="877"/>
      <c r="UDT25" s="877"/>
      <c r="UDU25" s="877"/>
      <c r="UDV25" s="877"/>
      <c r="UDW25" s="877"/>
      <c r="UDX25" s="877"/>
      <c r="UDY25" s="877"/>
      <c r="UDZ25" s="877"/>
      <c r="UEA25" s="877"/>
      <c r="UEB25" s="877"/>
      <c r="UEC25" s="877"/>
      <c r="UED25" s="877"/>
      <c r="UEE25" s="877"/>
      <c r="UEF25" s="877"/>
      <c r="UEG25" s="877"/>
      <c r="UEH25" s="877"/>
      <c r="UEI25" s="877"/>
      <c r="UEJ25" s="877"/>
      <c r="UEK25" s="877"/>
      <c r="UEL25" s="877"/>
      <c r="UEM25" s="877"/>
      <c r="UEN25" s="877"/>
      <c r="UEO25" s="877"/>
      <c r="UEP25" s="877"/>
      <c r="UEQ25" s="877"/>
      <c r="UER25" s="877"/>
      <c r="UES25" s="877"/>
      <c r="UET25" s="877"/>
      <c r="UEU25" s="877"/>
      <c r="UEV25" s="877"/>
      <c r="UEW25" s="877"/>
      <c r="UEX25" s="877"/>
      <c r="UEY25" s="877"/>
      <c r="UEZ25" s="877"/>
      <c r="UFA25" s="877"/>
      <c r="UFB25" s="877"/>
      <c r="UFC25" s="877"/>
      <c r="UFD25" s="877"/>
      <c r="UFE25" s="877"/>
      <c r="UFF25" s="877"/>
      <c r="UFG25" s="877"/>
      <c r="UFH25" s="877"/>
      <c r="UFI25" s="877"/>
      <c r="UFJ25" s="877"/>
      <c r="UFK25" s="877"/>
      <c r="UFL25" s="877"/>
      <c r="UFM25" s="877"/>
      <c r="UFN25" s="877"/>
      <c r="UFO25" s="877"/>
      <c r="UFP25" s="877"/>
      <c r="UFQ25" s="877"/>
      <c r="UFR25" s="877"/>
      <c r="UFS25" s="877"/>
      <c r="UFT25" s="877"/>
      <c r="UFU25" s="877"/>
      <c r="UFV25" s="877"/>
      <c r="UFW25" s="877"/>
      <c r="UFX25" s="877"/>
      <c r="UFY25" s="877"/>
      <c r="UFZ25" s="877"/>
      <c r="UGA25" s="877"/>
      <c r="UGB25" s="877"/>
      <c r="UGC25" s="877"/>
      <c r="UGD25" s="877"/>
      <c r="UGE25" s="877"/>
      <c r="UGF25" s="877"/>
      <c r="UGG25" s="877"/>
      <c r="UGH25" s="877"/>
      <c r="UGI25" s="877"/>
      <c r="UGJ25" s="877"/>
      <c r="UGK25" s="877"/>
      <c r="UGL25" s="877"/>
      <c r="UGM25" s="877"/>
      <c r="UGN25" s="877"/>
      <c r="UGO25" s="877"/>
      <c r="UGP25" s="877"/>
      <c r="UGQ25" s="877"/>
      <c r="UGR25" s="877"/>
      <c r="UGS25" s="877"/>
      <c r="UGT25" s="877"/>
      <c r="UGU25" s="877"/>
      <c r="UGV25" s="877"/>
      <c r="UGW25" s="877"/>
      <c r="UGX25" s="877"/>
      <c r="UGY25" s="877"/>
      <c r="UGZ25" s="877"/>
      <c r="UHA25" s="877"/>
      <c r="UHB25" s="877"/>
      <c r="UHC25" s="877"/>
      <c r="UHD25" s="877"/>
      <c r="UHE25" s="877"/>
      <c r="UHF25" s="877"/>
      <c r="UHG25" s="877"/>
      <c r="UHH25" s="877"/>
      <c r="UHI25" s="877"/>
      <c r="UHJ25" s="877"/>
      <c r="UHK25" s="877"/>
      <c r="UHL25" s="877"/>
      <c r="UHM25" s="877"/>
      <c r="UHN25" s="877"/>
      <c r="UHO25" s="877"/>
      <c r="UHP25" s="877"/>
      <c r="UHQ25" s="877"/>
      <c r="UHR25" s="877"/>
      <c r="UHS25" s="877"/>
      <c r="UHT25" s="877"/>
      <c r="UHU25" s="877"/>
      <c r="UHV25" s="877"/>
      <c r="UHW25" s="877"/>
      <c r="UHX25" s="877"/>
      <c r="UHY25" s="877"/>
      <c r="UHZ25" s="877"/>
      <c r="UIA25" s="877"/>
      <c r="UIB25" s="877"/>
      <c r="UIC25" s="877"/>
      <c r="UID25" s="877"/>
      <c r="UIE25" s="877"/>
      <c r="UIF25" s="877"/>
      <c r="UIG25" s="877"/>
      <c r="UIH25" s="877"/>
      <c r="UII25" s="877"/>
      <c r="UIJ25" s="877"/>
      <c r="UIK25" s="877"/>
      <c r="UIL25" s="877"/>
      <c r="UIM25" s="877"/>
      <c r="UIN25" s="877"/>
      <c r="UIO25" s="877"/>
      <c r="UIP25" s="877"/>
      <c r="UIQ25" s="877"/>
      <c r="UIR25" s="877"/>
      <c r="UIS25" s="877"/>
      <c r="UIT25" s="877"/>
      <c r="UIU25" s="877"/>
      <c r="UIV25" s="877"/>
      <c r="UIW25" s="877"/>
      <c r="UIX25" s="877"/>
      <c r="UIY25" s="877"/>
      <c r="UIZ25" s="877"/>
      <c r="UJA25" s="877"/>
      <c r="UJB25" s="877"/>
      <c r="UJC25" s="877"/>
      <c r="UJD25" s="877"/>
      <c r="UJE25" s="877"/>
      <c r="UJF25" s="877"/>
      <c r="UJG25" s="877"/>
      <c r="UJH25" s="877"/>
      <c r="UJI25" s="877"/>
      <c r="UJJ25" s="877"/>
      <c r="UJK25" s="877"/>
      <c r="UJL25" s="877"/>
      <c r="UJM25" s="877"/>
      <c r="UJN25" s="877"/>
      <c r="UJO25" s="877"/>
      <c r="UJP25" s="877"/>
      <c r="UJQ25" s="877"/>
      <c r="UJR25" s="877"/>
      <c r="UJS25" s="877"/>
      <c r="UJT25" s="877"/>
      <c r="UJU25" s="877"/>
      <c r="UJV25" s="877"/>
      <c r="UJW25" s="877"/>
      <c r="UJX25" s="877"/>
      <c r="UJY25" s="877"/>
      <c r="UJZ25" s="877"/>
      <c r="UKA25" s="877"/>
      <c r="UKB25" s="877"/>
      <c r="UKC25" s="877"/>
      <c r="UKD25" s="877"/>
      <c r="UKE25" s="877"/>
      <c r="UKF25" s="877"/>
      <c r="UKG25" s="877"/>
      <c r="UKH25" s="877"/>
      <c r="UKI25" s="877"/>
      <c r="UKJ25" s="877"/>
      <c r="UKK25" s="877"/>
      <c r="UKL25" s="877"/>
      <c r="UKM25" s="877"/>
      <c r="UKN25" s="877"/>
      <c r="UKO25" s="877"/>
      <c r="UKP25" s="877"/>
      <c r="UKQ25" s="877"/>
      <c r="UKR25" s="877"/>
      <c r="UKS25" s="877"/>
      <c r="UKT25" s="877"/>
      <c r="UKU25" s="877"/>
      <c r="UKV25" s="877"/>
      <c r="UKW25" s="877"/>
      <c r="UKX25" s="877"/>
      <c r="UKY25" s="877"/>
      <c r="UKZ25" s="877"/>
      <c r="ULA25" s="877"/>
      <c r="ULB25" s="877"/>
      <c r="ULC25" s="877"/>
      <c r="ULD25" s="877"/>
      <c r="ULE25" s="877"/>
      <c r="ULF25" s="877"/>
      <c r="ULG25" s="877"/>
      <c r="ULH25" s="877"/>
      <c r="ULI25" s="877"/>
      <c r="ULJ25" s="877"/>
      <c r="ULK25" s="877"/>
      <c r="ULL25" s="877"/>
      <c r="ULM25" s="877"/>
      <c r="ULN25" s="877"/>
      <c r="ULO25" s="877"/>
      <c r="ULP25" s="877"/>
      <c r="ULQ25" s="877"/>
      <c r="ULR25" s="877"/>
      <c r="ULS25" s="877"/>
      <c r="ULT25" s="877"/>
      <c r="ULU25" s="877"/>
      <c r="ULV25" s="877"/>
      <c r="ULW25" s="877"/>
      <c r="ULX25" s="877"/>
      <c r="ULY25" s="877"/>
      <c r="ULZ25" s="877"/>
      <c r="UMA25" s="877"/>
      <c r="UMB25" s="877"/>
      <c r="UMC25" s="877"/>
      <c r="UMD25" s="877"/>
      <c r="UME25" s="877"/>
      <c r="UMF25" s="877"/>
      <c r="UMG25" s="877"/>
      <c r="UMH25" s="877"/>
      <c r="UMI25" s="877"/>
      <c r="UMJ25" s="877"/>
      <c r="UMK25" s="877"/>
      <c r="UML25" s="877"/>
      <c r="UMM25" s="877"/>
      <c r="UMN25" s="877"/>
      <c r="UMO25" s="877"/>
      <c r="UMP25" s="877"/>
      <c r="UMQ25" s="877"/>
      <c r="UMR25" s="877"/>
      <c r="UMS25" s="877"/>
      <c r="UMT25" s="877"/>
      <c r="UMU25" s="877"/>
      <c r="UMV25" s="877"/>
      <c r="UMW25" s="877"/>
      <c r="UMX25" s="877"/>
      <c r="UMY25" s="877"/>
      <c r="UMZ25" s="877"/>
      <c r="UNA25" s="877"/>
      <c r="UNB25" s="877"/>
      <c r="UNC25" s="877"/>
      <c r="UND25" s="877"/>
      <c r="UNE25" s="877"/>
      <c r="UNF25" s="877"/>
      <c r="UNG25" s="877"/>
      <c r="UNH25" s="877"/>
      <c r="UNI25" s="877"/>
      <c r="UNJ25" s="877"/>
      <c r="UNK25" s="877"/>
      <c r="UNL25" s="877"/>
      <c r="UNM25" s="877"/>
      <c r="UNN25" s="877"/>
      <c r="UNO25" s="877"/>
      <c r="UNP25" s="877"/>
      <c r="UNQ25" s="877"/>
      <c r="UNR25" s="877"/>
      <c r="UNS25" s="877"/>
      <c r="UNT25" s="877"/>
      <c r="UNU25" s="877"/>
      <c r="UNV25" s="877"/>
      <c r="UNW25" s="877"/>
      <c r="UNX25" s="877"/>
      <c r="UNY25" s="877"/>
      <c r="UNZ25" s="877"/>
      <c r="UOA25" s="877"/>
      <c r="UOB25" s="877"/>
      <c r="UOC25" s="877"/>
      <c r="UOD25" s="877"/>
      <c r="UOE25" s="877"/>
      <c r="UOF25" s="877"/>
      <c r="UOG25" s="877"/>
      <c r="UOH25" s="877"/>
      <c r="UOI25" s="877"/>
      <c r="UOJ25" s="877"/>
      <c r="UOK25" s="877"/>
      <c r="UOL25" s="877"/>
      <c r="UOM25" s="877"/>
      <c r="UON25" s="877"/>
      <c r="UOO25" s="877"/>
      <c r="UOP25" s="877"/>
      <c r="UOQ25" s="877"/>
      <c r="UOR25" s="877"/>
      <c r="UOS25" s="877"/>
      <c r="UOT25" s="877"/>
      <c r="UOU25" s="877"/>
      <c r="UOV25" s="877"/>
      <c r="UOW25" s="877"/>
      <c r="UOX25" s="877"/>
      <c r="UOY25" s="877"/>
      <c r="UOZ25" s="877"/>
      <c r="UPA25" s="877"/>
      <c r="UPB25" s="877"/>
      <c r="UPC25" s="877"/>
      <c r="UPD25" s="877"/>
      <c r="UPE25" s="877"/>
      <c r="UPF25" s="877"/>
      <c r="UPG25" s="877"/>
      <c r="UPH25" s="877"/>
      <c r="UPI25" s="877"/>
      <c r="UPJ25" s="877"/>
      <c r="UPK25" s="877"/>
      <c r="UPL25" s="877"/>
      <c r="UPM25" s="877"/>
      <c r="UPN25" s="877"/>
      <c r="UPO25" s="877"/>
      <c r="UPP25" s="877"/>
      <c r="UPQ25" s="877"/>
      <c r="UPR25" s="877"/>
      <c r="UPS25" s="877"/>
      <c r="UPT25" s="877"/>
      <c r="UPU25" s="877"/>
      <c r="UPV25" s="877"/>
      <c r="UPW25" s="877"/>
      <c r="UPX25" s="877"/>
      <c r="UPY25" s="877"/>
      <c r="UPZ25" s="877"/>
      <c r="UQA25" s="877"/>
      <c r="UQB25" s="877"/>
      <c r="UQC25" s="877"/>
      <c r="UQD25" s="877"/>
      <c r="UQE25" s="877"/>
      <c r="UQF25" s="877"/>
      <c r="UQG25" s="877"/>
      <c r="UQH25" s="877"/>
      <c r="UQI25" s="877"/>
      <c r="UQJ25" s="877"/>
      <c r="UQK25" s="877"/>
      <c r="UQL25" s="877"/>
      <c r="UQM25" s="877"/>
      <c r="UQN25" s="877"/>
      <c r="UQO25" s="877"/>
      <c r="UQP25" s="877"/>
      <c r="UQQ25" s="877"/>
      <c r="UQR25" s="877"/>
      <c r="UQS25" s="877"/>
      <c r="UQT25" s="877"/>
      <c r="UQU25" s="877"/>
      <c r="UQV25" s="877"/>
      <c r="UQW25" s="877"/>
      <c r="UQX25" s="877"/>
      <c r="UQY25" s="877"/>
      <c r="UQZ25" s="877"/>
      <c r="URA25" s="877"/>
      <c r="URB25" s="877"/>
      <c r="URC25" s="877"/>
      <c r="URD25" s="877"/>
      <c r="URE25" s="877"/>
      <c r="URF25" s="877"/>
      <c r="URG25" s="877"/>
      <c r="URH25" s="877"/>
      <c r="URI25" s="877"/>
      <c r="URJ25" s="877"/>
      <c r="URK25" s="877"/>
      <c r="URL25" s="877"/>
      <c r="URM25" s="877"/>
      <c r="URN25" s="877"/>
      <c r="URO25" s="877"/>
      <c r="URP25" s="877"/>
      <c r="URQ25" s="877"/>
      <c r="URR25" s="877"/>
      <c r="URS25" s="877"/>
      <c r="URT25" s="877"/>
      <c r="URU25" s="877"/>
      <c r="URV25" s="877"/>
      <c r="URW25" s="877"/>
      <c r="URX25" s="877"/>
      <c r="URY25" s="877"/>
      <c r="URZ25" s="877"/>
      <c r="USA25" s="877"/>
      <c r="USB25" s="877"/>
      <c r="USC25" s="877"/>
      <c r="USD25" s="877"/>
      <c r="USE25" s="877"/>
      <c r="USF25" s="877"/>
      <c r="USG25" s="877"/>
      <c r="USH25" s="877"/>
      <c r="USI25" s="877"/>
      <c r="USJ25" s="877"/>
      <c r="USK25" s="877"/>
      <c r="USL25" s="877"/>
      <c r="USM25" s="877"/>
      <c r="USN25" s="877"/>
      <c r="USO25" s="877"/>
      <c r="USP25" s="877"/>
      <c r="USQ25" s="877"/>
      <c r="USR25" s="877"/>
      <c r="USS25" s="877"/>
      <c r="UST25" s="877"/>
      <c r="USU25" s="877"/>
      <c r="USV25" s="877"/>
      <c r="USW25" s="877"/>
      <c r="USX25" s="877"/>
      <c r="USY25" s="877"/>
      <c r="USZ25" s="877"/>
      <c r="UTA25" s="877"/>
      <c r="UTB25" s="877"/>
      <c r="UTC25" s="877"/>
      <c r="UTD25" s="877"/>
      <c r="UTE25" s="877"/>
      <c r="UTF25" s="877"/>
      <c r="UTG25" s="877"/>
      <c r="UTH25" s="877"/>
      <c r="UTI25" s="877"/>
      <c r="UTJ25" s="877"/>
      <c r="UTK25" s="877"/>
      <c r="UTL25" s="877"/>
      <c r="UTM25" s="877"/>
      <c r="UTN25" s="877"/>
      <c r="UTO25" s="877"/>
      <c r="UTP25" s="877"/>
      <c r="UTQ25" s="877"/>
      <c r="UTR25" s="877"/>
      <c r="UTS25" s="877"/>
      <c r="UTT25" s="877"/>
      <c r="UTU25" s="877"/>
      <c r="UTV25" s="877"/>
      <c r="UTW25" s="877"/>
      <c r="UTX25" s="877"/>
      <c r="UTY25" s="877"/>
      <c r="UTZ25" s="877"/>
      <c r="UUA25" s="877"/>
      <c r="UUB25" s="877"/>
      <c r="UUC25" s="877"/>
      <c r="UUD25" s="877"/>
      <c r="UUE25" s="877"/>
      <c r="UUF25" s="877"/>
      <c r="UUG25" s="877"/>
      <c r="UUH25" s="877"/>
      <c r="UUI25" s="877"/>
      <c r="UUJ25" s="877"/>
      <c r="UUK25" s="877"/>
      <c r="UUL25" s="877"/>
      <c r="UUM25" s="877"/>
      <c r="UUN25" s="877"/>
      <c r="UUO25" s="877"/>
      <c r="UUP25" s="877"/>
      <c r="UUQ25" s="877"/>
      <c r="UUR25" s="877"/>
      <c r="UUS25" s="877"/>
      <c r="UUT25" s="877"/>
      <c r="UUU25" s="877"/>
      <c r="UUV25" s="877"/>
      <c r="UUW25" s="877"/>
      <c r="UUX25" s="877"/>
      <c r="UUY25" s="877"/>
      <c r="UUZ25" s="877"/>
      <c r="UVA25" s="877"/>
      <c r="UVB25" s="877"/>
      <c r="UVC25" s="877"/>
      <c r="UVD25" s="877"/>
      <c r="UVE25" s="877"/>
      <c r="UVF25" s="877"/>
      <c r="UVG25" s="877"/>
      <c r="UVH25" s="877"/>
      <c r="UVI25" s="877"/>
      <c r="UVJ25" s="877"/>
      <c r="UVK25" s="877"/>
      <c r="UVL25" s="877"/>
      <c r="UVM25" s="877"/>
      <c r="UVN25" s="877"/>
      <c r="UVO25" s="877"/>
      <c r="UVP25" s="877"/>
      <c r="UVQ25" s="877"/>
      <c r="UVR25" s="877"/>
      <c r="UVS25" s="877"/>
      <c r="UVT25" s="877"/>
      <c r="UVU25" s="877"/>
      <c r="UVV25" s="877"/>
      <c r="UVW25" s="877"/>
      <c r="UVX25" s="877"/>
      <c r="UVY25" s="877"/>
      <c r="UVZ25" s="877"/>
      <c r="UWA25" s="877"/>
      <c r="UWB25" s="877"/>
      <c r="UWC25" s="877"/>
      <c r="UWD25" s="877"/>
      <c r="UWE25" s="877"/>
      <c r="UWF25" s="877"/>
      <c r="UWG25" s="877"/>
      <c r="UWH25" s="877"/>
      <c r="UWI25" s="877"/>
      <c r="UWJ25" s="877"/>
      <c r="UWK25" s="877"/>
      <c r="UWL25" s="877"/>
      <c r="UWM25" s="877"/>
      <c r="UWN25" s="877"/>
      <c r="UWO25" s="877"/>
      <c r="UWP25" s="877"/>
      <c r="UWQ25" s="877"/>
      <c r="UWR25" s="877"/>
      <c r="UWS25" s="877"/>
      <c r="UWT25" s="877"/>
      <c r="UWU25" s="877"/>
      <c r="UWV25" s="877"/>
      <c r="UWW25" s="877"/>
      <c r="UWX25" s="877"/>
      <c r="UWY25" s="877"/>
      <c r="UWZ25" s="877"/>
      <c r="UXA25" s="877"/>
      <c r="UXB25" s="877"/>
      <c r="UXC25" s="877"/>
      <c r="UXD25" s="877"/>
      <c r="UXE25" s="877"/>
      <c r="UXF25" s="877"/>
      <c r="UXG25" s="877"/>
      <c r="UXH25" s="877"/>
      <c r="UXI25" s="877"/>
      <c r="UXJ25" s="877"/>
      <c r="UXK25" s="877"/>
      <c r="UXL25" s="877"/>
      <c r="UXM25" s="877"/>
      <c r="UXN25" s="877"/>
      <c r="UXO25" s="877"/>
      <c r="UXP25" s="877"/>
      <c r="UXQ25" s="877"/>
      <c r="UXR25" s="877"/>
      <c r="UXS25" s="877"/>
      <c r="UXT25" s="877"/>
      <c r="UXU25" s="877"/>
      <c r="UXV25" s="877"/>
      <c r="UXW25" s="877"/>
      <c r="UXX25" s="877"/>
      <c r="UXY25" s="877"/>
      <c r="UXZ25" s="877"/>
      <c r="UYA25" s="877"/>
      <c r="UYB25" s="877"/>
      <c r="UYC25" s="877"/>
      <c r="UYD25" s="877"/>
      <c r="UYE25" s="877"/>
      <c r="UYF25" s="877"/>
      <c r="UYG25" s="877"/>
      <c r="UYH25" s="877"/>
      <c r="UYI25" s="877"/>
      <c r="UYJ25" s="877"/>
      <c r="UYK25" s="877"/>
      <c r="UYL25" s="877"/>
      <c r="UYM25" s="877"/>
      <c r="UYN25" s="877"/>
      <c r="UYO25" s="877"/>
      <c r="UYP25" s="877"/>
      <c r="UYQ25" s="877"/>
      <c r="UYR25" s="877"/>
      <c r="UYS25" s="877"/>
      <c r="UYT25" s="877"/>
      <c r="UYU25" s="877"/>
      <c r="UYV25" s="877"/>
      <c r="UYW25" s="877"/>
      <c r="UYX25" s="877"/>
      <c r="UYY25" s="877"/>
      <c r="UYZ25" s="877"/>
      <c r="UZA25" s="877"/>
      <c r="UZB25" s="877"/>
      <c r="UZC25" s="877"/>
      <c r="UZD25" s="877"/>
      <c r="UZE25" s="877"/>
      <c r="UZF25" s="877"/>
      <c r="UZG25" s="877"/>
      <c r="UZH25" s="877"/>
      <c r="UZI25" s="877"/>
      <c r="UZJ25" s="877"/>
      <c r="UZK25" s="877"/>
      <c r="UZL25" s="877"/>
      <c r="UZM25" s="877"/>
      <c r="UZN25" s="877"/>
      <c r="UZO25" s="877"/>
      <c r="UZP25" s="877"/>
      <c r="UZQ25" s="877"/>
      <c r="UZR25" s="877"/>
      <c r="UZS25" s="877"/>
      <c r="UZT25" s="877"/>
      <c r="UZU25" s="877"/>
      <c r="UZV25" s="877"/>
      <c r="UZW25" s="877"/>
      <c r="UZX25" s="877"/>
      <c r="UZY25" s="877"/>
      <c r="UZZ25" s="877"/>
      <c r="VAA25" s="877"/>
      <c r="VAB25" s="877"/>
      <c r="VAC25" s="877"/>
      <c r="VAD25" s="877"/>
      <c r="VAE25" s="877"/>
      <c r="VAF25" s="877"/>
      <c r="VAG25" s="877"/>
      <c r="VAH25" s="877"/>
      <c r="VAI25" s="877"/>
      <c r="VAJ25" s="877"/>
      <c r="VAK25" s="877"/>
      <c r="VAL25" s="877"/>
      <c r="VAM25" s="877"/>
      <c r="VAN25" s="877"/>
      <c r="VAO25" s="877"/>
      <c r="VAP25" s="877"/>
      <c r="VAQ25" s="877"/>
      <c r="VAR25" s="877"/>
      <c r="VAS25" s="877"/>
      <c r="VAT25" s="877"/>
      <c r="VAU25" s="877"/>
      <c r="VAV25" s="877"/>
      <c r="VAW25" s="877"/>
      <c r="VAX25" s="877"/>
      <c r="VAY25" s="877"/>
      <c r="VAZ25" s="877"/>
      <c r="VBA25" s="877"/>
      <c r="VBB25" s="877"/>
      <c r="VBC25" s="877"/>
      <c r="VBD25" s="877"/>
      <c r="VBE25" s="877"/>
      <c r="VBF25" s="877"/>
      <c r="VBG25" s="877"/>
      <c r="VBH25" s="877"/>
      <c r="VBI25" s="877"/>
      <c r="VBJ25" s="877"/>
      <c r="VBK25" s="877"/>
      <c r="VBL25" s="877"/>
      <c r="VBM25" s="877"/>
      <c r="VBN25" s="877"/>
      <c r="VBO25" s="877"/>
      <c r="VBP25" s="877"/>
      <c r="VBQ25" s="877"/>
      <c r="VBR25" s="877"/>
      <c r="VBS25" s="877"/>
      <c r="VBT25" s="877"/>
      <c r="VBU25" s="877"/>
      <c r="VBV25" s="877"/>
      <c r="VBW25" s="877"/>
      <c r="VBX25" s="877"/>
      <c r="VBY25" s="877"/>
      <c r="VBZ25" s="877"/>
      <c r="VCA25" s="877"/>
      <c r="VCB25" s="877"/>
      <c r="VCC25" s="877"/>
      <c r="VCD25" s="877"/>
      <c r="VCE25" s="877"/>
      <c r="VCF25" s="877"/>
      <c r="VCG25" s="877"/>
      <c r="VCH25" s="877"/>
      <c r="VCI25" s="877"/>
      <c r="VCJ25" s="877"/>
      <c r="VCK25" s="877"/>
      <c r="VCL25" s="877"/>
      <c r="VCM25" s="877"/>
      <c r="VCN25" s="877"/>
      <c r="VCO25" s="877"/>
      <c r="VCP25" s="877"/>
      <c r="VCQ25" s="877"/>
      <c r="VCR25" s="877"/>
      <c r="VCS25" s="877"/>
      <c r="VCT25" s="877"/>
      <c r="VCU25" s="877"/>
      <c r="VCV25" s="877"/>
      <c r="VCW25" s="877"/>
      <c r="VCX25" s="877"/>
      <c r="VCY25" s="877"/>
      <c r="VCZ25" s="877"/>
      <c r="VDA25" s="877"/>
      <c r="VDB25" s="877"/>
      <c r="VDC25" s="877"/>
      <c r="VDD25" s="877"/>
      <c r="VDE25" s="877"/>
      <c r="VDF25" s="877"/>
      <c r="VDG25" s="877"/>
      <c r="VDH25" s="877"/>
      <c r="VDI25" s="877"/>
      <c r="VDJ25" s="877"/>
      <c r="VDK25" s="877"/>
      <c r="VDL25" s="877"/>
      <c r="VDM25" s="877"/>
      <c r="VDN25" s="877"/>
      <c r="VDO25" s="877"/>
      <c r="VDP25" s="877"/>
      <c r="VDQ25" s="877"/>
      <c r="VDR25" s="877"/>
      <c r="VDS25" s="877"/>
      <c r="VDT25" s="877"/>
      <c r="VDU25" s="877"/>
      <c r="VDV25" s="877"/>
      <c r="VDW25" s="877"/>
      <c r="VDX25" s="877"/>
      <c r="VDY25" s="877"/>
      <c r="VDZ25" s="877"/>
      <c r="VEA25" s="877"/>
      <c r="VEB25" s="877"/>
      <c r="VEC25" s="877"/>
      <c r="VED25" s="877"/>
      <c r="VEE25" s="877"/>
      <c r="VEF25" s="877"/>
      <c r="VEG25" s="877"/>
      <c r="VEH25" s="877"/>
      <c r="VEI25" s="877"/>
      <c r="VEJ25" s="877"/>
      <c r="VEK25" s="877"/>
      <c r="VEL25" s="877"/>
      <c r="VEM25" s="877"/>
      <c r="VEN25" s="877"/>
      <c r="VEO25" s="877"/>
      <c r="VEP25" s="877"/>
      <c r="VEQ25" s="877"/>
      <c r="VER25" s="877"/>
      <c r="VES25" s="877"/>
      <c r="VET25" s="877"/>
      <c r="VEU25" s="877"/>
      <c r="VEV25" s="877"/>
      <c r="VEW25" s="877"/>
      <c r="VEX25" s="877"/>
      <c r="VEY25" s="877"/>
      <c r="VEZ25" s="877"/>
      <c r="VFA25" s="877"/>
      <c r="VFB25" s="877"/>
      <c r="VFC25" s="877"/>
      <c r="VFD25" s="877"/>
      <c r="VFE25" s="877"/>
      <c r="VFF25" s="877"/>
      <c r="VFG25" s="877"/>
      <c r="VFH25" s="877"/>
      <c r="VFI25" s="877"/>
      <c r="VFJ25" s="877"/>
      <c r="VFK25" s="877"/>
      <c r="VFL25" s="877"/>
      <c r="VFM25" s="877"/>
      <c r="VFN25" s="877"/>
      <c r="VFO25" s="877"/>
      <c r="VFP25" s="877"/>
      <c r="VFQ25" s="877"/>
      <c r="VFR25" s="877"/>
      <c r="VFS25" s="877"/>
      <c r="VFT25" s="877"/>
      <c r="VFU25" s="877"/>
      <c r="VFV25" s="877"/>
      <c r="VFW25" s="877"/>
      <c r="VFX25" s="877"/>
      <c r="VFY25" s="877"/>
      <c r="VFZ25" s="877"/>
      <c r="VGA25" s="877"/>
      <c r="VGB25" s="877"/>
      <c r="VGC25" s="877"/>
      <c r="VGD25" s="877"/>
      <c r="VGE25" s="877"/>
      <c r="VGF25" s="877"/>
      <c r="VGG25" s="877"/>
      <c r="VGH25" s="877"/>
      <c r="VGI25" s="877"/>
      <c r="VGJ25" s="877"/>
      <c r="VGK25" s="877"/>
      <c r="VGL25" s="877"/>
      <c r="VGM25" s="877"/>
      <c r="VGN25" s="877"/>
      <c r="VGO25" s="877"/>
      <c r="VGP25" s="877"/>
      <c r="VGQ25" s="877"/>
      <c r="VGR25" s="877"/>
      <c r="VGS25" s="877"/>
      <c r="VGT25" s="877"/>
      <c r="VGU25" s="877"/>
      <c r="VGV25" s="877"/>
      <c r="VGW25" s="877"/>
      <c r="VGX25" s="877"/>
      <c r="VGY25" s="877"/>
      <c r="VGZ25" s="877"/>
      <c r="VHA25" s="877"/>
      <c r="VHB25" s="877"/>
      <c r="VHC25" s="877"/>
      <c r="VHD25" s="877"/>
      <c r="VHE25" s="877"/>
      <c r="VHF25" s="877"/>
      <c r="VHG25" s="877"/>
      <c r="VHH25" s="877"/>
      <c r="VHI25" s="877"/>
      <c r="VHJ25" s="877"/>
      <c r="VHK25" s="877"/>
      <c r="VHL25" s="877"/>
      <c r="VHM25" s="877"/>
      <c r="VHN25" s="877"/>
      <c r="VHO25" s="877"/>
      <c r="VHP25" s="877"/>
      <c r="VHQ25" s="877"/>
      <c r="VHR25" s="877"/>
      <c r="VHS25" s="877"/>
      <c r="VHT25" s="877"/>
      <c r="VHU25" s="877"/>
      <c r="VHV25" s="877"/>
      <c r="VHW25" s="877"/>
      <c r="VHX25" s="877"/>
      <c r="VHY25" s="877"/>
      <c r="VHZ25" s="877"/>
      <c r="VIA25" s="877"/>
      <c r="VIB25" s="877"/>
      <c r="VIC25" s="877"/>
      <c r="VID25" s="877"/>
      <c r="VIE25" s="877"/>
      <c r="VIF25" s="877"/>
      <c r="VIG25" s="877"/>
      <c r="VIH25" s="877"/>
      <c r="VII25" s="877"/>
      <c r="VIJ25" s="877"/>
      <c r="VIK25" s="877"/>
      <c r="VIL25" s="877"/>
      <c r="VIM25" s="877"/>
      <c r="VIN25" s="877"/>
      <c r="VIO25" s="877"/>
      <c r="VIP25" s="877"/>
      <c r="VIQ25" s="877"/>
      <c r="VIR25" s="877"/>
      <c r="VIS25" s="877"/>
      <c r="VIT25" s="877"/>
      <c r="VIU25" s="877"/>
      <c r="VIV25" s="877"/>
      <c r="VIW25" s="877"/>
      <c r="VIX25" s="877"/>
      <c r="VIY25" s="877"/>
      <c r="VIZ25" s="877"/>
      <c r="VJA25" s="877"/>
      <c r="VJB25" s="877"/>
      <c r="VJC25" s="877"/>
      <c r="VJD25" s="877"/>
      <c r="VJE25" s="877"/>
      <c r="VJF25" s="877"/>
      <c r="VJG25" s="877"/>
      <c r="VJH25" s="877"/>
      <c r="VJI25" s="877"/>
      <c r="VJJ25" s="877"/>
      <c r="VJK25" s="877"/>
      <c r="VJL25" s="877"/>
      <c r="VJM25" s="877"/>
      <c r="VJN25" s="877"/>
      <c r="VJO25" s="877"/>
      <c r="VJP25" s="877"/>
      <c r="VJQ25" s="877"/>
      <c r="VJR25" s="877"/>
      <c r="VJS25" s="877"/>
      <c r="VJT25" s="877"/>
      <c r="VJU25" s="877"/>
      <c r="VJV25" s="877"/>
      <c r="VJW25" s="877"/>
      <c r="VJX25" s="877"/>
      <c r="VJY25" s="877"/>
      <c r="VJZ25" s="877"/>
      <c r="VKA25" s="877"/>
      <c r="VKB25" s="877"/>
      <c r="VKC25" s="877"/>
      <c r="VKD25" s="877"/>
      <c r="VKE25" s="877"/>
      <c r="VKF25" s="877"/>
      <c r="VKG25" s="877"/>
      <c r="VKH25" s="877"/>
      <c r="VKI25" s="877"/>
      <c r="VKJ25" s="877"/>
      <c r="VKK25" s="877"/>
      <c r="VKL25" s="877"/>
      <c r="VKM25" s="877"/>
      <c r="VKN25" s="877"/>
      <c r="VKO25" s="877"/>
      <c r="VKP25" s="877"/>
      <c r="VKQ25" s="877"/>
      <c r="VKR25" s="877"/>
      <c r="VKS25" s="877"/>
      <c r="VKT25" s="877"/>
      <c r="VKU25" s="877"/>
      <c r="VKV25" s="877"/>
      <c r="VKW25" s="877"/>
      <c r="VKX25" s="877"/>
      <c r="VKY25" s="877"/>
      <c r="VKZ25" s="877"/>
      <c r="VLA25" s="877"/>
      <c r="VLB25" s="877"/>
      <c r="VLC25" s="877"/>
      <c r="VLD25" s="877"/>
      <c r="VLE25" s="877"/>
      <c r="VLF25" s="877"/>
      <c r="VLG25" s="877"/>
      <c r="VLH25" s="877"/>
      <c r="VLI25" s="877"/>
      <c r="VLJ25" s="877"/>
      <c r="VLK25" s="877"/>
      <c r="VLL25" s="877"/>
      <c r="VLM25" s="877"/>
      <c r="VLN25" s="877"/>
      <c r="VLO25" s="877"/>
      <c r="VLP25" s="877"/>
      <c r="VLQ25" s="877"/>
      <c r="VLR25" s="877"/>
      <c r="VLS25" s="877"/>
      <c r="VLT25" s="877"/>
      <c r="VLU25" s="877"/>
      <c r="VLV25" s="877"/>
      <c r="VLW25" s="877"/>
      <c r="VLX25" s="877"/>
      <c r="VLY25" s="877"/>
      <c r="VLZ25" s="877"/>
      <c r="VMA25" s="877"/>
      <c r="VMB25" s="877"/>
      <c r="VMC25" s="877"/>
      <c r="VMD25" s="877"/>
      <c r="VME25" s="877"/>
      <c r="VMF25" s="877"/>
      <c r="VMG25" s="877"/>
      <c r="VMH25" s="877"/>
      <c r="VMI25" s="877"/>
      <c r="VMJ25" s="877"/>
      <c r="VMK25" s="877"/>
      <c r="VML25" s="877"/>
      <c r="VMM25" s="877"/>
      <c r="VMN25" s="877"/>
      <c r="VMO25" s="877"/>
      <c r="VMP25" s="877"/>
      <c r="VMQ25" s="877"/>
      <c r="VMR25" s="877"/>
      <c r="VMS25" s="877"/>
      <c r="VMT25" s="877"/>
      <c r="VMU25" s="877"/>
      <c r="VMV25" s="877"/>
      <c r="VMW25" s="877"/>
      <c r="VMX25" s="877"/>
      <c r="VMY25" s="877"/>
      <c r="VMZ25" s="877"/>
      <c r="VNA25" s="877"/>
      <c r="VNB25" s="877"/>
      <c r="VNC25" s="877"/>
      <c r="VND25" s="877"/>
      <c r="VNE25" s="877"/>
      <c r="VNF25" s="877"/>
      <c r="VNG25" s="877"/>
      <c r="VNH25" s="877"/>
      <c r="VNI25" s="877"/>
      <c r="VNJ25" s="877"/>
      <c r="VNK25" s="877"/>
      <c r="VNL25" s="877"/>
      <c r="VNM25" s="877"/>
      <c r="VNN25" s="877"/>
      <c r="VNO25" s="877"/>
      <c r="VNP25" s="877"/>
      <c r="VNQ25" s="877"/>
      <c r="VNR25" s="877"/>
      <c r="VNS25" s="877"/>
      <c r="VNT25" s="877"/>
      <c r="VNU25" s="877"/>
      <c r="VNV25" s="877"/>
      <c r="VNW25" s="877"/>
      <c r="VNX25" s="877"/>
      <c r="VNY25" s="877"/>
      <c r="VNZ25" s="877"/>
      <c r="VOA25" s="877"/>
      <c r="VOB25" s="877"/>
      <c r="VOC25" s="877"/>
      <c r="VOD25" s="877"/>
      <c r="VOE25" s="877"/>
      <c r="VOF25" s="877"/>
      <c r="VOG25" s="877"/>
      <c r="VOH25" s="877"/>
      <c r="VOI25" s="877"/>
      <c r="VOJ25" s="877"/>
      <c r="VOK25" s="877"/>
      <c r="VOL25" s="877"/>
      <c r="VOM25" s="877"/>
      <c r="VON25" s="877"/>
      <c r="VOO25" s="877"/>
      <c r="VOP25" s="877"/>
      <c r="VOQ25" s="877"/>
      <c r="VOR25" s="877"/>
      <c r="VOS25" s="877"/>
      <c r="VOT25" s="877"/>
      <c r="VOU25" s="877"/>
      <c r="VOV25" s="877"/>
      <c r="VOW25" s="877"/>
      <c r="VOX25" s="877"/>
      <c r="VOY25" s="877"/>
      <c r="VOZ25" s="877"/>
      <c r="VPA25" s="877"/>
      <c r="VPB25" s="877"/>
      <c r="VPC25" s="877"/>
      <c r="VPD25" s="877"/>
      <c r="VPE25" s="877"/>
      <c r="VPF25" s="877"/>
      <c r="VPG25" s="877"/>
      <c r="VPH25" s="877"/>
      <c r="VPI25" s="877"/>
      <c r="VPJ25" s="877"/>
      <c r="VPK25" s="877"/>
      <c r="VPL25" s="877"/>
      <c r="VPM25" s="877"/>
      <c r="VPN25" s="877"/>
      <c r="VPO25" s="877"/>
      <c r="VPP25" s="877"/>
      <c r="VPQ25" s="877"/>
      <c r="VPR25" s="877"/>
      <c r="VPS25" s="877"/>
      <c r="VPT25" s="877"/>
      <c r="VPU25" s="877"/>
      <c r="VPV25" s="877"/>
      <c r="VPW25" s="877"/>
      <c r="VPX25" s="877"/>
      <c r="VPY25" s="877"/>
      <c r="VPZ25" s="877"/>
      <c r="VQA25" s="877"/>
      <c r="VQB25" s="877"/>
      <c r="VQC25" s="877"/>
      <c r="VQD25" s="877"/>
      <c r="VQE25" s="877"/>
      <c r="VQF25" s="877"/>
      <c r="VQG25" s="877"/>
      <c r="VQH25" s="877"/>
      <c r="VQI25" s="877"/>
      <c r="VQJ25" s="877"/>
      <c r="VQK25" s="877"/>
      <c r="VQL25" s="877"/>
      <c r="VQM25" s="877"/>
      <c r="VQN25" s="877"/>
      <c r="VQO25" s="877"/>
      <c r="VQP25" s="877"/>
      <c r="VQQ25" s="877"/>
      <c r="VQR25" s="877"/>
      <c r="VQS25" s="877"/>
      <c r="VQT25" s="877"/>
      <c r="VQU25" s="877"/>
      <c r="VQV25" s="877"/>
      <c r="VQW25" s="877"/>
      <c r="VQX25" s="877"/>
      <c r="VQY25" s="877"/>
      <c r="VQZ25" s="877"/>
      <c r="VRA25" s="877"/>
      <c r="VRB25" s="877"/>
      <c r="VRC25" s="877"/>
      <c r="VRD25" s="877"/>
      <c r="VRE25" s="877"/>
      <c r="VRF25" s="877"/>
      <c r="VRG25" s="877"/>
      <c r="VRH25" s="877"/>
      <c r="VRI25" s="877"/>
      <c r="VRJ25" s="877"/>
      <c r="VRK25" s="877"/>
      <c r="VRL25" s="877"/>
      <c r="VRM25" s="877"/>
      <c r="VRN25" s="877"/>
      <c r="VRO25" s="877"/>
      <c r="VRP25" s="877"/>
      <c r="VRQ25" s="877"/>
      <c r="VRR25" s="877"/>
      <c r="VRS25" s="877"/>
      <c r="VRT25" s="877"/>
      <c r="VRU25" s="877"/>
      <c r="VRV25" s="877"/>
      <c r="VRW25" s="877"/>
      <c r="VRX25" s="877"/>
      <c r="VRY25" s="877"/>
      <c r="VRZ25" s="877"/>
      <c r="VSA25" s="877"/>
      <c r="VSB25" s="877"/>
      <c r="VSC25" s="877"/>
      <c r="VSD25" s="877"/>
      <c r="VSE25" s="877"/>
      <c r="VSF25" s="877"/>
      <c r="VSG25" s="877"/>
      <c r="VSH25" s="877"/>
      <c r="VSI25" s="877"/>
      <c r="VSJ25" s="877"/>
      <c r="VSK25" s="877"/>
      <c r="VSL25" s="877"/>
      <c r="VSM25" s="877"/>
      <c r="VSN25" s="877"/>
      <c r="VSO25" s="877"/>
      <c r="VSP25" s="877"/>
      <c r="VSQ25" s="877"/>
      <c r="VSR25" s="877"/>
      <c r="VSS25" s="877"/>
      <c r="VST25" s="877"/>
      <c r="VSU25" s="877"/>
      <c r="VSV25" s="877"/>
      <c r="VSW25" s="877"/>
      <c r="VSX25" s="877"/>
      <c r="VSY25" s="877"/>
      <c r="VSZ25" s="877"/>
      <c r="VTA25" s="877"/>
      <c r="VTB25" s="877"/>
      <c r="VTC25" s="877"/>
      <c r="VTD25" s="877"/>
      <c r="VTE25" s="877"/>
      <c r="VTF25" s="877"/>
      <c r="VTG25" s="877"/>
      <c r="VTH25" s="877"/>
      <c r="VTI25" s="877"/>
      <c r="VTJ25" s="877"/>
      <c r="VTK25" s="877"/>
      <c r="VTL25" s="877"/>
      <c r="VTM25" s="877"/>
      <c r="VTN25" s="877"/>
      <c r="VTO25" s="877"/>
      <c r="VTP25" s="877"/>
      <c r="VTQ25" s="877"/>
      <c r="VTR25" s="877"/>
      <c r="VTS25" s="877"/>
      <c r="VTT25" s="877"/>
      <c r="VTU25" s="877"/>
      <c r="VTV25" s="877"/>
      <c r="VTW25" s="877"/>
      <c r="VTX25" s="877"/>
      <c r="VTY25" s="877"/>
      <c r="VTZ25" s="877"/>
      <c r="VUA25" s="877"/>
      <c r="VUB25" s="877"/>
      <c r="VUC25" s="877"/>
      <c r="VUD25" s="877"/>
      <c r="VUE25" s="877"/>
      <c r="VUF25" s="877"/>
      <c r="VUG25" s="877"/>
      <c r="VUH25" s="877"/>
      <c r="VUI25" s="877"/>
      <c r="VUJ25" s="877"/>
      <c r="VUK25" s="877"/>
      <c r="VUL25" s="877"/>
      <c r="VUM25" s="877"/>
      <c r="VUN25" s="877"/>
      <c r="VUO25" s="877"/>
      <c r="VUP25" s="877"/>
      <c r="VUQ25" s="877"/>
      <c r="VUR25" s="877"/>
      <c r="VUS25" s="877"/>
      <c r="VUT25" s="877"/>
      <c r="VUU25" s="877"/>
      <c r="VUV25" s="877"/>
      <c r="VUW25" s="877"/>
      <c r="VUX25" s="877"/>
      <c r="VUY25" s="877"/>
      <c r="VUZ25" s="877"/>
      <c r="VVA25" s="877"/>
      <c r="VVB25" s="877"/>
      <c r="VVC25" s="877"/>
      <c r="VVD25" s="877"/>
      <c r="VVE25" s="877"/>
      <c r="VVF25" s="877"/>
      <c r="VVG25" s="877"/>
      <c r="VVH25" s="877"/>
      <c r="VVI25" s="877"/>
      <c r="VVJ25" s="877"/>
      <c r="VVK25" s="877"/>
      <c r="VVL25" s="877"/>
      <c r="VVM25" s="877"/>
      <c r="VVN25" s="877"/>
      <c r="VVO25" s="877"/>
      <c r="VVP25" s="877"/>
      <c r="VVQ25" s="877"/>
      <c r="VVR25" s="877"/>
      <c r="VVS25" s="877"/>
      <c r="VVT25" s="877"/>
      <c r="VVU25" s="877"/>
      <c r="VVV25" s="877"/>
      <c r="VVW25" s="877"/>
      <c r="VVX25" s="877"/>
      <c r="VVY25" s="877"/>
      <c r="VVZ25" s="877"/>
      <c r="VWA25" s="877"/>
      <c r="VWB25" s="877"/>
      <c r="VWC25" s="877"/>
      <c r="VWD25" s="877"/>
      <c r="VWE25" s="877"/>
      <c r="VWF25" s="877"/>
      <c r="VWG25" s="877"/>
      <c r="VWH25" s="877"/>
      <c r="VWI25" s="877"/>
      <c r="VWJ25" s="877"/>
      <c r="VWK25" s="877"/>
      <c r="VWL25" s="877"/>
      <c r="VWM25" s="877"/>
      <c r="VWN25" s="877"/>
      <c r="VWO25" s="877"/>
      <c r="VWP25" s="877"/>
      <c r="VWQ25" s="877"/>
      <c r="VWR25" s="877"/>
      <c r="VWS25" s="877"/>
      <c r="VWT25" s="877"/>
      <c r="VWU25" s="877"/>
      <c r="VWV25" s="877"/>
      <c r="VWW25" s="877"/>
      <c r="VWX25" s="877"/>
      <c r="VWY25" s="877"/>
      <c r="VWZ25" s="877"/>
      <c r="VXA25" s="877"/>
      <c r="VXB25" s="877"/>
      <c r="VXC25" s="877"/>
      <c r="VXD25" s="877"/>
      <c r="VXE25" s="877"/>
      <c r="VXF25" s="877"/>
      <c r="VXG25" s="877"/>
      <c r="VXH25" s="877"/>
      <c r="VXI25" s="877"/>
      <c r="VXJ25" s="877"/>
      <c r="VXK25" s="877"/>
      <c r="VXL25" s="877"/>
      <c r="VXM25" s="877"/>
      <c r="VXN25" s="877"/>
      <c r="VXO25" s="877"/>
      <c r="VXP25" s="877"/>
      <c r="VXQ25" s="877"/>
      <c r="VXR25" s="877"/>
      <c r="VXS25" s="877"/>
      <c r="VXT25" s="877"/>
      <c r="VXU25" s="877"/>
      <c r="VXV25" s="877"/>
      <c r="VXW25" s="877"/>
      <c r="VXX25" s="877"/>
      <c r="VXY25" s="877"/>
      <c r="VXZ25" s="877"/>
      <c r="VYA25" s="877"/>
      <c r="VYB25" s="877"/>
      <c r="VYC25" s="877"/>
      <c r="VYD25" s="877"/>
      <c r="VYE25" s="877"/>
      <c r="VYF25" s="877"/>
      <c r="VYG25" s="877"/>
      <c r="VYH25" s="877"/>
      <c r="VYI25" s="877"/>
      <c r="VYJ25" s="877"/>
      <c r="VYK25" s="877"/>
      <c r="VYL25" s="877"/>
      <c r="VYM25" s="877"/>
      <c r="VYN25" s="877"/>
      <c r="VYO25" s="877"/>
      <c r="VYP25" s="877"/>
      <c r="VYQ25" s="877"/>
      <c r="VYR25" s="877"/>
      <c r="VYS25" s="877"/>
      <c r="VYT25" s="877"/>
      <c r="VYU25" s="877"/>
      <c r="VYV25" s="877"/>
      <c r="VYW25" s="877"/>
      <c r="VYX25" s="877"/>
      <c r="VYY25" s="877"/>
      <c r="VYZ25" s="877"/>
      <c r="VZA25" s="877"/>
      <c r="VZB25" s="877"/>
      <c r="VZC25" s="877"/>
      <c r="VZD25" s="877"/>
      <c r="VZE25" s="877"/>
      <c r="VZF25" s="877"/>
      <c r="VZG25" s="877"/>
      <c r="VZH25" s="877"/>
      <c r="VZI25" s="877"/>
      <c r="VZJ25" s="877"/>
      <c r="VZK25" s="877"/>
      <c r="VZL25" s="877"/>
      <c r="VZM25" s="877"/>
      <c r="VZN25" s="877"/>
      <c r="VZO25" s="877"/>
      <c r="VZP25" s="877"/>
      <c r="VZQ25" s="877"/>
      <c r="VZR25" s="877"/>
      <c r="VZS25" s="877"/>
      <c r="VZT25" s="877"/>
      <c r="VZU25" s="877"/>
      <c r="VZV25" s="877"/>
      <c r="VZW25" s="877"/>
      <c r="VZX25" s="877"/>
      <c r="VZY25" s="877"/>
      <c r="VZZ25" s="877"/>
      <c r="WAA25" s="877"/>
      <c r="WAB25" s="877"/>
      <c r="WAC25" s="877"/>
      <c r="WAD25" s="877"/>
      <c r="WAE25" s="877"/>
      <c r="WAF25" s="877"/>
      <c r="WAG25" s="877"/>
      <c r="WAH25" s="877"/>
      <c r="WAI25" s="877"/>
      <c r="WAJ25" s="877"/>
      <c r="WAK25" s="877"/>
      <c r="WAL25" s="877"/>
      <c r="WAM25" s="877"/>
      <c r="WAN25" s="877"/>
      <c r="WAO25" s="877"/>
      <c r="WAP25" s="877"/>
      <c r="WAQ25" s="877"/>
      <c r="WAR25" s="877"/>
      <c r="WAS25" s="877"/>
      <c r="WAT25" s="877"/>
      <c r="WAU25" s="877"/>
      <c r="WAV25" s="877"/>
      <c r="WAW25" s="877"/>
      <c r="WAX25" s="877"/>
      <c r="WAY25" s="877"/>
      <c r="WAZ25" s="877"/>
      <c r="WBA25" s="877"/>
      <c r="WBB25" s="877"/>
      <c r="WBC25" s="877"/>
      <c r="WBD25" s="877"/>
      <c r="WBE25" s="877"/>
      <c r="WBF25" s="877"/>
      <c r="WBG25" s="877"/>
      <c r="WBH25" s="877"/>
      <c r="WBI25" s="877"/>
      <c r="WBJ25" s="877"/>
      <c r="WBK25" s="877"/>
      <c r="WBL25" s="877"/>
      <c r="WBM25" s="877"/>
      <c r="WBN25" s="877"/>
      <c r="WBO25" s="877"/>
      <c r="WBP25" s="877"/>
      <c r="WBQ25" s="877"/>
      <c r="WBR25" s="877"/>
      <c r="WBS25" s="877"/>
      <c r="WBT25" s="877"/>
      <c r="WBU25" s="877"/>
      <c r="WBV25" s="877"/>
      <c r="WBW25" s="877"/>
      <c r="WBX25" s="877"/>
      <c r="WBY25" s="877"/>
      <c r="WBZ25" s="877"/>
      <c r="WCA25" s="877"/>
      <c r="WCB25" s="877"/>
      <c r="WCC25" s="877"/>
      <c r="WCD25" s="877"/>
      <c r="WCE25" s="877"/>
      <c r="WCF25" s="877"/>
      <c r="WCG25" s="877"/>
      <c r="WCH25" s="877"/>
      <c r="WCI25" s="877"/>
      <c r="WCJ25" s="877"/>
      <c r="WCK25" s="877"/>
      <c r="WCL25" s="877"/>
      <c r="WCM25" s="877"/>
      <c r="WCN25" s="877"/>
      <c r="WCO25" s="877"/>
      <c r="WCP25" s="877"/>
      <c r="WCQ25" s="877"/>
      <c r="WCR25" s="877"/>
      <c r="WCS25" s="877"/>
      <c r="WCT25" s="877"/>
      <c r="WCU25" s="877"/>
      <c r="WCV25" s="877"/>
      <c r="WCW25" s="877"/>
      <c r="WCX25" s="877"/>
      <c r="WCY25" s="877"/>
      <c r="WCZ25" s="877"/>
      <c r="WDA25" s="877"/>
      <c r="WDB25" s="877"/>
      <c r="WDC25" s="877"/>
      <c r="WDD25" s="877"/>
      <c r="WDE25" s="877"/>
      <c r="WDF25" s="877"/>
      <c r="WDG25" s="877"/>
      <c r="WDH25" s="877"/>
      <c r="WDI25" s="877"/>
      <c r="WDJ25" s="877"/>
      <c r="WDK25" s="877"/>
      <c r="WDL25" s="877"/>
      <c r="WDM25" s="877"/>
      <c r="WDN25" s="877"/>
      <c r="WDO25" s="877"/>
      <c r="WDP25" s="877"/>
      <c r="WDQ25" s="877"/>
      <c r="WDR25" s="877"/>
      <c r="WDS25" s="877"/>
      <c r="WDT25" s="877"/>
      <c r="WDU25" s="877"/>
      <c r="WDV25" s="877"/>
      <c r="WDW25" s="877"/>
      <c r="WDX25" s="877"/>
      <c r="WDY25" s="877"/>
      <c r="WDZ25" s="877"/>
      <c r="WEA25" s="877"/>
      <c r="WEB25" s="877"/>
      <c r="WEC25" s="877"/>
      <c r="WED25" s="877"/>
      <c r="WEE25" s="877"/>
      <c r="WEF25" s="877"/>
      <c r="WEG25" s="877"/>
      <c r="WEH25" s="877"/>
      <c r="WEI25" s="877"/>
      <c r="WEJ25" s="877"/>
      <c r="WEK25" s="877"/>
      <c r="WEL25" s="877"/>
      <c r="WEM25" s="877"/>
      <c r="WEN25" s="877"/>
      <c r="WEO25" s="877"/>
      <c r="WEP25" s="877"/>
      <c r="WEQ25" s="877"/>
      <c r="WER25" s="877"/>
      <c r="WES25" s="877"/>
      <c r="WET25" s="877"/>
      <c r="WEU25" s="877"/>
      <c r="WEV25" s="877"/>
      <c r="WEW25" s="877"/>
      <c r="WEX25" s="877"/>
      <c r="WEY25" s="877"/>
      <c r="WEZ25" s="877"/>
      <c r="WFA25" s="877"/>
      <c r="WFB25" s="877"/>
      <c r="WFC25" s="877"/>
      <c r="WFD25" s="877"/>
      <c r="WFE25" s="877"/>
      <c r="WFF25" s="877"/>
      <c r="WFG25" s="877"/>
      <c r="WFH25" s="877"/>
      <c r="WFI25" s="877"/>
      <c r="WFJ25" s="877"/>
      <c r="WFK25" s="877"/>
      <c r="WFL25" s="877"/>
      <c r="WFM25" s="877"/>
      <c r="WFN25" s="877"/>
      <c r="WFO25" s="877"/>
      <c r="WFP25" s="877"/>
      <c r="WFQ25" s="877"/>
      <c r="WFR25" s="877"/>
      <c r="WFS25" s="877"/>
      <c r="WFT25" s="877"/>
      <c r="WFU25" s="877"/>
      <c r="WFV25" s="877"/>
      <c r="WFW25" s="877"/>
      <c r="WFX25" s="877"/>
      <c r="WFY25" s="877"/>
      <c r="WFZ25" s="877"/>
      <c r="WGA25" s="877"/>
      <c r="WGB25" s="877"/>
      <c r="WGC25" s="877"/>
      <c r="WGD25" s="877"/>
      <c r="WGE25" s="877"/>
      <c r="WGF25" s="877"/>
      <c r="WGG25" s="877"/>
      <c r="WGH25" s="877"/>
      <c r="WGI25" s="877"/>
      <c r="WGJ25" s="877"/>
      <c r="WGK25" s="877"/>
      <c r="WGL25" s="877"/>
      <c r="WGM25" s="877"/>
      <c r="WGN25" s="877"/>
      <c r="WGO25" s="877"/>
      <c r="WGP25" s="877"/>
      <c r="WGQ25" s="877"/>
      <c r="WGR25" s="877"/>
      <c r="WGS25" s="877"/>
      <c r="WGT25" s="877"/>
      <c r="WGU25" s="877"/>
      <c r="WGV25" s="877"/>
      <c r="WGW25" s="877"/>
      <c r="WGX25" s="877"/>
      <c r="WGY25" s="877"/>
      <c r="WGZ25" s="877"/>
      <c r="WHA25" s="877"/>
      <c r="WHB25" s="877"/>
      <c r="WHC25" s="877"/>
      <c r="WHD25" s="877"/>
      <c r="WHE25" s="877"/>
      <c r="WHF25" s="877"/>
      <c r="WHG25" s="877"/>
      <c r="WHH25" s="877"/>
      <c r="WHI25" s="877"/>
      <c r="WHJ25" s="877"/>
      <c r="WHK25" s="877"/>
      <c r="WHL25" s="877"/>
      <c r="WHM25" s="877"/>
      <c r="WHN25" s="877"/>
      <c r="WHO25" s="877"/>
      <c r="WHP25" s="877"/>
      <c r="WHQ25" s="877"/>
      <c r="WHR25" s="877"/>
      <c r="WHS25" s="877"/>
      <c r="WHT25" s="877"/>
      <c r="WHU25" s="877"/>
      <c r="WHV25" s="877"/>
      <c r="WHW25" s="877"/>
      <c r="WHX25" s="877"/>
      <c r="WHY25" s="877"/>
      <c r="WHZ25" s="877"/>
      <c r="WIA25" s="877"/>
      <c r="WIB25" s="877"/>
      <c r="WIC25" s="877"/>
      <c r="WID25" s="877"/>
      <c r="WIE25" s="877"/>
      <c r="WIF25" s="877"/>
      <c r="WIG25" s="877"/>
      <c r="WIH25" s="877"/>
      <c r="WII25" s="877"/>
      <c r="WIJ25" s="877"/>
      <c r="WIK25" s="877"/>
      <c r="WIL25" s="877"/>
      <c r="WIM25" s="877"/>
      <c r="WIN25" s="877"/>
      <c r="WIO25" s="877"/>
      <c r="WIP25" s="877"/>
      <c r="WIQ25" s="877"/>
      <c r="WIR25" s="877"/>
      <c r="WIS25" s="877"/>
      <c r="WIT25" s="877"/>
      <c r="WIU25" s="877"/>
      <c r="WIV25" s="877"/>
      <c r="WIW25" s="877"/>
      <c r="WIX25" s="877"/>
      <c r="WIY25" s="877"/>
      <c r="WIZ25" s="877"/>
      <c r="WJA25" s="877"/>
      <c r="WJB25" s="877"/>
      <c r="WJC25" s="877"/>
      <c r="WJD25" s="877"/>
      <c r="WJE25" s="877"/>
      <c r="WJF25" s="877"/>
      <c r="WJG25" s="877"/>
      <c r="WJH25" s="877"/>
      <c r="WJI25" s="877"/>
      <c r="WJJ25" s="877"/>
      <c r="WJK25" s="877"/>
      <c r="WJL25" s="877"/>
      <c r="WJM25" s="877"/>
      <c r="WJN25" s="877"/>
      <c r="WJO25" s="877"/>
      <c r="WJP25" s="877"/>
      <c r="WJQ25" s="877"/>
      <c r="WJR25" s="877"/>
      <c r="WJS25" s="877"/>
      <c r="WJT25" s="877"/>
      <c r="WJU25" s="877"/>
      <c r="WJV25" s="877"/>
      <c r="WJW25" s="877"/>
      <c r="WJX25" s="877"/>
      <c r="WJY25" s="877"/>
      <c r="WJZ25" s="877"/>
      <c r="WKA25" s="877"/>
      <c r="WKB25" s="877"/>
      <c r="WKC25" s="877"/>
      <c r="WKD25" s="877"/>
      <c r="WKE25" s="877"/>
      <c r="WKF25" s="877"/>
      <c r="WKG25" s="877"/>
      <c r="WKH25" s="877"/>
      <c r="WKI25" s="877"/>
      <c r="WKJ25" s="877"/>
      <c r="WKK25" s="877"/>
      <c r="WKL25" s="877"/>
      <c r="WKM25" s="877"/>
      <c r="WKN25" s="877"/>
      <c r="WKO25" s="877"/>
      <c r="WKP25" s="877"/>
      <c r="WKQ25" s="877"/>
      <c r="WKR25" s="877"/>
      <c r="WKS25" s="877"/>
      <c r="WKT25" s="877"/>
      <c r="WKU25" s="877"/>
      <c r="WKV25" s="877"/>
      <c r="WKW25" s="877"/>
      <c r="WKX25" s="877"/>
      <c r="WKY25" s="877"/>
      <c r="WKZ25" s="877"/>
      <c r="WLA25" s="877"/>
      <c r="WLB25" s="877"/>
      <c r="WLC25" s="877"/>
      <c r="WLD25" s="877"/>
      <c r="WLE25" s="877"/>
      <c r="WLF25" s="877"/>
      <c r="WLG25" s="877"/>
      <c r="WLH25" s="877"/>
      <c r="WLI25" s="877"/>
      <c r="WLJ25" s="877"/>
      <c r="WLK25" s="877"/>
      <c r="WLL25" s="877"/>
      <c r="WLM25" s="877"/>
      <c r="WLN25" s="877"/>
      <c r="WLO25" s="877"/>
      <c r="WLP25" s="877"/>
      <c r="WLQ25" s="877"/>
      <c r="WLR25" s="877"/>
      <c r="WLS25" s="877"/>
      <c r="WLT25" s="877"/>
      <c r="WLU25" s="877"/>
      <c r="WLV25" s="877"/>
      <c r="WLW25" s="877"/>
      <c r="WLX25" s="877"/>
      <c r="WLY25" s="877"/>
      <c r="WLZ25" s="877"/>
      <c r="WMA25" s="877"/>
      <c r="WMB25" s="877"/>
      <c r="WMC25" s="877"/>
      <c r="WMD25" s="877"/>
      <c r="WME25" s="877"/>
      <c r="WMF25" s="877"/>
      <c r="WMG25" s="877"/>
      <c r="WMH25" s="877"/>
      <c r="WMI25" s="877"/>
      <c r="WMJ25" s="877"/>
      <c r="WMK25" s="877"/>
      <c r="WML25" s="877"/>
      <c r="WMM25" s="877"/>
      <c r="WMN25" s="877"/>
      <c r="WMO25" s="877"/>
      <c r="WMP25" s="877"/>
      <c r="WMQ25" s="877"/>
      <c r="WMR25" s="877"/>
      <c r="WMS25" s="877"/>
      <c r="WMT25" s="877"/>
      <c r="WMU25" s="877"/>
      <c r="WMV25" s="877"/>
      <c r="WMW25" s="877"/>
      <c r="WMX25" s="877"/>
      <c r="WMY25" s="877"/>
      <c r="WMZ25" s="877"/>
      <c r="WNA25" s="877"/>
      <c r="WNB25" s="877"/>
      <c r="WNC25" s="877"/>
      <c r="WND25" s="877"/>
      <c r="WNE25" s="877"/>
      <c r="WNF25" s="877"/>
      <c r="WNG25" s="877"/>
      <c r="WNH25" s="877"/>
      <c r="WNI25" s="877"/>
      <c r="WNJ25" s="877"/>
      <c r="WNK25" s="877"/>
      <c r="WNL25" s="877"/>
      <c r="WNM25" s="877"/>
      <c r="WNN25" s="877"/>
      <c r="WNO25" s="877"/>
      <c r="WNP25" s="877"/>
      <c r="WNQ25" s="877"/>
      <c r="WNR25" s="877"/>
      <c r="WNS25" s="877"/>
      <c r="WNT25" s="877"/>
      <c r="WNU25" s="877"/>
      <c r="WNV25" s="877"/>
      <c r="WNW25" s="877"/>
      <c r="WNX25" s="877"/>
      <c r="WNY25" s="877"/>
      <c r="WNZ25" s="877"/>
      <c r="WOA25" s="877"/>
      <c r="WOB25" s="877"/>
      <c r="WOC25" s="877"/>
      <c r="WOD25" s="877"/>
      <c r="WOE25" s="877"/>
      <c r="WOF25" s="877"/>
      <c r="WOG25" s="877"/>
      <c r="WOH25" s="877"/>
      <c r="WOI25" s="877"/>
      <c r="WOJ25" s="877"/>
      <c r="WOK25" s="877"/>
      <c r="WOL25" s="877"/>
      <c r="WOM25" s="877"/>
      <c r="WON25" s="877"/>
      <c r="WOO25" s="877"/>
      <c r="WOP25" s="877"/>
      <c r="WOQ25" s="877"/>
      <c r="WOR25" s="877"/>
      <c r="WOS25" s="877"/>
      <c r="WOT25" s="877"/>
      <c r="WOU25" s="877"/>
      <c r="WOV25" s="877"/>
      <c r="WOW25" s="877"/>
      <c r="WOX25" s="877"/>
      <c r="WOY25" s="877"/>
      <c r="WOZ25" s="877"/>
      <c r="WPA25" s="877"/>
      <c r="WPB25" s="877"/>
      <c r="WPC25" s="877"/>
      <c r="WPD25" s="877"/>
      <c r="WPE25" s="877"/>
      <c r="WPF25" s="877"/>
      <c r="WPG25" s="877"/>
      <c r="WPH25" s="877"/>
      <c r="WPI25" s="877"/>
      <c r="WPJ25" s="877"/>
      <c r="WPK25" s="877"/>
      <c r="WPL25" s="877"/>
      <c r="WPM25" s="877"/>
      <c r="WPN25" s="877"/>
      <c r="WPO25" s="877"/>
      <c r="WPP25" s="877"/>
      <c r="WPQ25" s="877"/>
      <c r="WPR25" s="877"/>
      <c r="WPS25" s="877"/>
      <c r="WPT25" s="877"/>
      <c r="WPU25" s="877"/>
      <c r="WPV25" s="877"/>
      <c r="WPW25" s="877"/>
      <c r="WPX25" s="877"/>
      <c r="WPY25" s="877"/>
      <c r="WPZ25" s="877"/>
      <c r="WQA25" s="877"/>
      <c r="WQB25" s="877"/>
      <c r="WQC25" s="877"/>
      <c r="WQD25" s="877"/>
      <c r="WQE25" s="877"/>
      <c r="WQF25" s="877"/>
      <c r="WQG25" s="877"/>
      <c r="WQH25" s="877"/>
      <c r="WQI25" s="877"/>
      <c r="WQJ25" s="877"/>
      <c r="WQK25" s="877"/>
      <c r="WQL25" s="877"/>
      <c r="WQM25" s="877"/>
      <c r="WQN25" s="877"/>
      <c r="WQO25" s="877"/>
      <c r="WQP25" s="877"/>
      <c r="WQQ25" s="877"/>
      <c r="WQR25" s="877"/>
      <c r="WQS25" s="877"/>
      <c r="WQT25" s="877"/>
      <c r="WQU25" s="877"/>
      <c r="WQV25" s="877"/>
      <c r="WQW25" s="877"/>
      <c r="WQX25" s="877"/>
      <c r="WQY25" s="877"/>
      <c r="WQZ25" s="877"/>
      <c r="WRA25" s="877"/>
      <c r="WRB25" s="877"/>
      <c r="WRC25" s="877"/>
      <c r="WRD25" s="877"/>
      <c r="WRE25" s="877"/>
      <c r="WRF25" s="877"/>
      <c r="WRG25" s="877"/>
      <c r="WRH25" s="877"/>
      <c r="WRI25" s="877"/>
      <c r="WRJ25" s="877"/>
      <c r="WRK25" s="877"/>
      <c r="WRL25" s="877"/>
      <c r="WRM25" s="877"/>
      <c r="WRN25" s="877"/>
      <c r="WRO25" s="877"/>
      <c r="WRP25" s="877"/>
      <c r="WRQ25" s="877"/>
      <c r="WRR25" s="877"/>
      <c r="WRS25" s="877"/>
      <c r="WRT25" s="877"/>
      <c r="WRU25" s="877"/>
      <c r="WRV25" s="877"/>
      <c r="WRW25" s="877"/>
      <c r="WRX25" s="877"/>
      <c r="WRY25" s="877"/>
      <c r="WRZ25" s="877"/>
      <c r="WSA25" s="877"/>
      <c r="WSB25" s="877"/>
      <c r="WSC25" s="877"/>
      <c r="WSD25" s="877"/>
      <c r="WSE25" s="877"/>
      <c r="WSF25" s="877"/>
      <c r="WSG25" s="877"/>
      <c r="WSH25" s="877"/>
      <c r="WSI25" s="877"/>
      <c r="WSJ25" s="877"/>
      <c r="WSK25" s="877"/>
      <c r="WSL25" s="877"/>
      <c r="WSM25" s="877"/>
      <c r="WSN25" s="877"/>
      <c r="WSO25" s="877"/>
      <c r="WSP25" s="877"/>
      <c r="WSQ25" s="877"/>
      <c r="WSR25" s="877"/>
      <c r="WSS25" s="877"/>
      <c r="WST25" s="877"/>
      <c r="WSU25" s="877"/>
      <c r="WSV25" s="877"/>
      <c r="WSW25" s="877"/>
      <c r="WSX25" s="877"/>
      <c r="WSY25" s="877"/>
      <c r="WSZ25" s="877"/>
      <c r="WTA25" s="877"/>
      <c r="WTB25" s="877"/>
      <c r="WTC25" s="877"/>
      <c r="WTD25" s="877"/>
      <c r="WTE25" s="877"/>
      <c r="WTF25" s="877"/>
      <c r="WTG25" s="877"/>
      <c r="WTH25" s="877"/>
      <c r="WTI25" s="877"/>
      <c r="WTJ25" s="877"/>
      <c r="WTK25" s="877"/>
      <c r="WTL25" s="877"/>
      <c r="WTM25" s="877"/>
      <c r="WTN25" s="877"/>
      <c r="WTO25" s="877"/>
      <c r="WTP25" s="877"/>
      <c r="WTQ25" s="877"/>
      <c r="WTR25" s="877"/>
      <c r="WTS25" s="877"/>
      <c r="WTT25" s="877"/>
      <c r="WTU25" s="877"/>
      <c r="WTV25" s="877"/>
      <c r="WTW25" s="877"/>
      <c r="WTX25" s="877"/>
      <c r="WTY25" s="877"/>
      <c r="WTZ25" s="877"/>
      <c r="WUA25" s="877"/>
      <c r="WUB25" s="877"/>
      <c r="WUC25" s="877"/>
      <c r="WUD25" s="877"/>
      <c r="WUE25" s="877"/>
      <c r="WUF25" s="877"/>
      <c r="WUG25" s="877"/>
      <c r="WUH25" s="877"/>
      <c r="WUI25" s="877"/>
      <c r="WUJ25" s="877"/>
      <c r="WUK25" s="877"/>
      <c r="WUL25" s="877"/>
      <c r="WUM25" s="877"/>
      <c r="WUN25" s="877"/>
      <c r="WUO25" s="877"/>
      <c r="WUP25" s="877"/>
      <c r="WUQ25" s="877"/>
      <c r="WUR25" s="877"/>
      <c r="WUS25" s="877"/>
      <c r="WUT25" s="877"/>
      <c r="WUU25" s="877"/>
      <c r="WUV25" s="877"/>
      <c r="WUW25" s="877"/>
      <c r="WUX25" s="877"/>
      <c r="WUY25" s="877"/>
      <c r="WUZ25" s="877"/>
      <c r="WVA25" s="877"/>
      <c r="WVB25" s="877"/>
      <c r="WVC25" s="877"/>
      <c r="WVD25" s="877"/>
      <c r="WVE25" s="877"/>
      <c r="WVF25" s="877"/>
      <c r="WVG25" s="877"/>
      <c r="WVH25" s="877"/>
      <c r="WVI25" s="877"/>
      <c r="WVJ25" s="877"/>
      <c r="WVK25" s="877"/>
      <c r="WVL25" s="877"/>
      <c r="WVM25" s="877"/>
      <c r="WVN25" s="877"/>
      <c r="WVO25" s="877"/>
      <c r="WVP25" s="877"/>
      <c r="WVQ25" s="877"/>
      <c r="WVR25" s="877"/>
      <c r="WVS25" s="877"/>
      <c r="WVT25" s="877"/>
      <c r="WVU25" s="877"/>
      <c r="WVV25" s="877"/>
      <c r="WVW25" s="877"/>
      <c r="WVX25" s="877"/>
      <c r="WVY25" s="877"/>
      <c r="WVZ25" s="877"/>
      <c r="WWA25" s="877"/>
      <c r="WWB25" s="877"/>
      <c r="WWC25" s="877"/>
      <c r="WWD25" s="877"/>
      <c r="WWE25" s="877"/>
      <c r="WWF25" s="877"/>
      <c r="WWG25" s="877"/>
      <c r="WWH25" s="877"/>
      <c r="WWI25" s="877"/>
      <c r="WWJ25" s="877"/>
      <c r="WWK25" s="877"/>
      <c r="WWL25" s="877"/>
      <c r="WWM25" s="877"/>
      <c r="WWN25" s="877"/>
      <c r="WWO25" s="877"/>
      <c r="WWP25" s="877"/>
      <c r="WWQ25" s="877"/>
      <c r="WWR25" s="877"/>
      <c r="WWS25" s="877"/>
      <c r="WWT25" s="877"/>
      <c r="WWU25" s="877"/>
      <c r="WWV25" s="877"/>
      <c r="WWW25" s="877"/>
      <c r="WWX25" s="877"/>
      <c r="WWY25" s="877"/>
      <c r="WWZ25" s="877"/>
      <c r="WXA25" s="877"/>
      <c r="WXB25" s="877"/>
      <c r="WXC25" s="877"/>
      <c r="WXD25" s="877"/>
      <c r="WXE25" s="877"/>
      <c r="WXF25" s="877"/>
      <c r="WXG25" s="877"/>
      <c r="WXH25" s="877"/>
      <c r="WXI25" s="877"/>
      <c r="WXJ25" s="877"/>
      <c r="WXK25" s="877"/>
      <c r="WXL25" s="877"/>
      <c r="WXM25" s="877"/>
      <c r="WXN25" s="877"/>
      <c r="WXO25" s="877"/>
      <c r="WXP25" s="877"/>
      <c r="WXQ25" s="877"/>
      <c r="WXR25" s="877"/>
      <c r="WXS25" s="877"/>
      <c r="WXT25" s="877"/>
      <c r="WXU25" s="877"/>
      <c r="WXV25" s="877"/>
      <c r="WXW25" s="877"/>
      <c r="WXX25" s="877"/>
      <c r="WXY25" s="877"/>
      <c r="WXZ25" s="877"/>
      <c r="WYA25" s="877"/>
      <c r="WYB25" s="877"/>
      <c r="WYC25" s="877"/>
      <c r="WYD25" s="877"/>
      <c r="WYE25" s="877"/>
      <c r="WYF25" s="877"/>
      <c r="WYG25" s="877"/>
      <c r="WYH25" s="877"/>
      <c r="WYI25" s="877"/>
      <c r="WYJ25" s="877"/>
      <c r="WYK25" s="877"/>
      <c r="WYL25" s="877"/>
      <c r="WYM25" s="877"/>
      <c r="WYN25" s="877"/>
      <c r="WYO25" s="877"/>
      <c r="WYP25" s="877"/>
      <c r="WYQ25" s="877"/>
      <c r="WYR25" s="877"/>
      <c r="WYS25" s="877"/>
      <c r="WYT25" s="877"/>
      <c r="WYU25" s="877"/>
      <c r="WYV25" s="877"/>
      <c r="WYW25" s="877"/>
      <c r="WYX25" s="877"/>
      <c r="WYY25" s="877"/>
      <c r="WYZ25" s="877"/>
      <c r="WZA25" s="877"/>
      <c r="WZB25" s="877"/>
      <c r="WZC25" s="877"/>
      <c r="WZD25" s="877"/>
      <c r="WZE25" s="877"/>
      <c r="WZF25" s="877"/>
      <c r="WZG25" s="877"/>
      <c r="WZH25" s="877"/>
      <c r="WZI25" s="877"/>
      <c r="WZJ25" s="877"/>
      <c r="WZK25" s="877"/>
      <c r="WZL25" s="877"/>
      <c r="WZM25" s="877"/>
      <c r="WZN25" s="877"/>
      <c r="WZO25" s="877"/>
      <c r="WZP25" s="877"/>
      <c r="WZQ25" s="877"/>
      <c r="WZR25" s="877"/>
      <c r="WZS25" s="877"/>
      <c r="WZT25" s="877"/>
      <c r="WZU25" s="877"/>
      <c r="WZV25" s="877"/>
      <c r="WZW25" s="877"/>
      <c r="WZX25" s="877"/>
      <c r="WZY25" s="877"/>
      <c r="WZZ25" s="877"/>
      <c r="XAA25" s="877"/>
      <c r="XAB25" s="877"/>
      <c r="XAC25" s="877"/>
      <c r="XAD25" s="877"/>
      <c r="XAE25" s="877"/>
      <c r="XAF25" s="877"/>
      <c r="XAG25" s="877"/>
      <c r="XAH25" s="877"/>
      <c r="XAI25" s="877"/>
      <c r="XAJ25" s="877"/>
      <c r="XAK25" s="877"/>
      <c r="XAL25" s="877"/>
      <c r="XAM25" s="877"/>
      <c r="XAN25" s="877"/>
      <c r="XAO25" s="877"/>
      <c r="XAP25" s="877"/>
      <c r="XAQ25" s="877"/>
      <c r="XAR25" s="877"/>
      <c r="XAS25" s="877"/>
      <c r="XAT25" s="877"/>
      <c r="XAU25" s="877"/>
      <c r="XAV25" s="877"/>
      <c r="XAW25" s="877"/>
      <c r="XAX25" s="877"/>
      <c r="XAY25" s="877"/>
      <c r="XAZ25" s="877"/>
      <c r="XBA25" s="877"/>
      <c r="XBB25" s="877"/>
      <c r="XBC25" s="877"/>
      <c r="XBD25" s="877"/>
      <c r="XBE25" s="877"/>
      <c r="XBF25" s="877"/>
      <c r="XBG25" s="877"/>
      <c r="XBH25" s="877"/>
      <c r="XBI25" s="877"/>
      <c r="XBJ25" s="877"/>
      <c r="XBK25" s="877"/>
      <c r="XBL25" s="877"/>
      <c r="XBM25" s="877"/>
      <c r="XBN25" s="877"/>
      <c r="XBO25" s="877"/>
      <c r="XBP25" s="877"/>
      <c r="XBQ25" s="877"/>
      <c r="XBR25" s="877"/>
      <c r="XBS25" s="877"/>
      <c r="XBT25" s="877"/>
      <c r="XBU25" s="877"/>
      <c r="XBV25" s="877"/>
      <c r="XBW25" s="877"/>
      <c r="XBX25" s="877"/>
      <c r="XBY25" s="877"/>
      <c r="XBZ25" s="877"/>
      <c r="XCA25" s="877"/>
      <c r="XCB25" s="877"/>
      <c r="XCC25" s="877"/>
      <c r="XCD25" s="877"/>
      <c r="XCE25" s="877"/>
      <c r="XCF25" s="877"/>
      <c r="XCG25" s="877"/>
      <c r="XCH25" s="877"/>
      <c r="XCI25" s="877"/>
      <c r="XCJ25" s="877"/>
      <c r="XCK25" s="877"/>
      <c r="XCL25" s="877"/>
      <c r="XCM25" s="877"/>
      <c r="XCN25" s="877"/>
      <c r="XCO25" s="877"/>
      <c r="XCP25" s="877"/>
      <c r="XCQ25" s="877"/>
      <c r="XCR25" s="877"/>
      <c r="XCS25" s="877"/>
      <c r="XCT25" s="877"/>
      <c r="XCU25" s="877"/>
      <c r="XCV25" s="877"/>
      <c r="XCW25" s="877"/>
      <c r="XCX25" s="877"/>
      <c r="XCY25" s="877"/>
      <c r="XCZ25" s="877"/>
      <c r="XDA25" s="877"/>
      <c r="XDB25" s="877"/>
      <c r="XDC25" s="877"/>
      <c r="XDD25" s="877"/>
      <c r="XDE25" s="877"/>
      <c r="XDF25" s="877"/>
      <c r="XDG25" s="877"/>
      <c r="XDH25" s="877"/>
      <c r="XDI25" s="877"/>
      <c r="XDJ25" s="877"/>
      <c r="XDK25" s="877"/>
      <c r="XDL25" s="877"/>
      <c r="XDM25" s="877"/>
      <c r="XDN25" s="877"/>
      <c r="XDO25" s="877"/>
      <c r="XDP25" s="877"/>
      <c r="XDQ25" s="877"/>
      <c r="XDR25" s="877"/>
      <c r="XDS25" s="877"/>
      <c r="XDT25" s="877"/>
      <c r="XDU25" s="877"/>
      <c r="XDV25" s="877"/>
      <c r="XDW25" s="877"/>
      <c r="XDX25" s="877"/>
      <c r="XDY25" s="877"/>
      <c r="XDZ25" s="877"/>
      <c r="XEA25" s="877"/>
      <c r="XEB25" s="877"/>
      <c r="XEC25" s="877"/>
      <c r="XED25" s="877"/>
      <c r="XEE25" s="877"/>
      <c r="XEF25" s="877"/>
      <c r="XEG25" s="877"/>
      <c r="XEH25" s="877"/>
      <c r="XEI25" s="877"/>
      <c r="XEJ25" s="877"/>
      <c r="XEK25" s="877"/>
      <c r="XEL25" s="877"/>
      <c r="XEM25" s="877"/>
      <c r="XEN25" s="877"/>
      <c r="XEO25" s="877"/>
      <c r="XEP25" s="877"/>
      <c r="XEQ25" s="877"/>
      <c r="XER25" s="877"/>
      <c r="XES25" s="877"/>
      <c r="XET25" s="877"/>
      <c r="XEU25" s="877"/>
      <c r="XEV25" s="877"/>
      <c r="XEW25" s="877"/>
      <c r="XEX25" s="877"/>
      <c r="XEY25" s="877"/>
      <c r="XEZ25" s="877"/>
      <c r="XFA25" s="877"/>
      <c r="XFB25" s="877"/>
      <c r="XFC25" s="877"/>
      <c r="XFD25" s="877"/>
    </row>
    <row r="26" spans="1:16384" s="878" customFormat="1" ht="24">
      <c r="A26" s="970">
        <v>94265</v>
      </c>
      <c r="B26" s="1001" t="s">
        <v>480</v>
      </c>
      <c r="C26" s="997" t="s">
        <v>645</v>
      </c>
      <c r="D26" s="969" t="s">
        <v>22</v>
      </c>
      <c r="E26" s="1002">
        <v>327.3</v>
      </c>
      <c r="F26" s="989">
        <v>0</v>
      </c>
      <c r="G26" s="990">
        <f t="shared" si="0"/>
        <v>0.20699999999999999</v>
      </c>
      <c r="H26" s="989">
        <f t="shared" ref="H26" si="4">TRUNC(F26*G26,2)</f>
        <v>0</v>
      </c>
      <c r="I26" s="989">
        <f t="shared" ref="I26" si="5">TRUNC(F26+H26,2)</f>
        <v>0</v>
      </c>
      <c r="J26" s="1085">
        <f t="shared" ref="J26" si="6">TRUNC(E26*I26,2)</f>
        <v>0</v>
      </c>
      <c r="K26" s="877"/>
      <c r="L26" s="877"/>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c r="AN26" s="877"/>
      <c r="AO26" s="877"/>
      <c r="AP26" s="877"/>
      <c r="AQ26" s="877"/>
      <c r="AR26" s="877"/>
      <c r="AS26" s="877"/>
      <c r="AT26" s="877"/>
      <c r="AU26" s="877"/>
      <c r="AV26" s="877"/>
      <c r="AW26" s="877"/>
      <c r="AX26" s="877"/>
      <c r="AY26" s="877"/>
      <c r="AZ26" s="877"/>
      <c r="BA26" s="877"/>
      <c r="BB26" s="877"/>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c r="CR26" s="877"/>
      <c r="CS26" s="877"/>
      <c r="CT26" s="877"/>
      <c r="CU26" s="877"/>
      <c r="CV26" s="877"/>
      <c r="CW26" s="877"/>
      <c r="CX26" s="877"/>
      <c r="CY26" s="877"/>
      <c r="CZ26" s="877"/>
      <c r="DA26" s="877"/>
      <c r="DB26" s="877"/>
      <c r="DC26" s="877"/>
      <c r="DD26" s="877"/>
      <c r="DE26" s="877"/>
      <c r="DF26" s="877"/>
      <c r="DG26" s="877"/>
      <c r="DH26" s="877"/>
      <c r="DI26" s="877"/>
      <c r="DJ26" s="877"/>
      <c r="DK26" s="877"/>
      <c r="DL26" s="877"/>
      <c r="DM26" s="877"/>
      <c r="DN26" s="877"/>
      <c r="DO26" s="877"/>
      <c r="DP26" s="877"/>
      <c r="DQ26" s="877"/>
      <c r="DR26" s="877"/>
      <c r="DS26" s="877"/>
      <c r="DT26" s="877"/>
      <c r="DU26" s="877"/>
      <c r="DV26" s="877"/>
      <c r="DW26" s="877"/>
      <c r="DX26" s="877"/>
      <c r="DY26" s="877"/>
      <c r="DZ26" s="877"/>
      <c r="EA26" s="877"/>
      <c r="EB26" s="877"/>
      <c r="EC26" s="877"/>
      <c r="ED26" s="877"/>
      <c r="EE26" s="877"/>
      <c r="EF26" s="877"/>
      <c r="EG26" s="877"/>
      <c r="EH26" s="877"/>
      <c r="EI26" s="877"/>
      <c r="EJ26" s="877"/>
      <c r="EK26" s="877"/>
      <c r="EL26" s="877"/>
      <c r="EM26" s="877"/>
      <c r="EN26" s="877"/>
      <c r="EO26" s="877"/>
      <c r="EP26" s="877"/>
      <c r="EQ26" s="877"/>
      <c r="ER26" s="877"/>
      <c r="ES26" s="877"/>
      <c r="ET26" s="877"/>
      <c r="EU26" s="877"/>
      <c r="EV26" s="877"/>
      <c r="EW26" s="877"/>
      <c r="EX26" s="877"/>
      <c r="EY26" s="877"/>
      <c r="EZ26" s="877"/>
      <c r="FA26" s="877"/>
      <c r="FB26" s="877"/>
      <c r="FC26" s="877"/>
      <c r="FD26" s="877"/>
      <c r="FE26" s="877"/>
      <c r="FF26" s="877"/>
      <c r="FG26" s="877"/>
      <c r="FH26" s="877"/>
      <c r="FI26" s="877"/>
      <c r="FJ26" s="877"/>
      <c r="FK26" s="877"/>
      <c r="FL26" s="877"/>
      <c r="FM26" s="877"/>
      <c r="FN26" s="877"/>
      <c r="FO26" s="877"/>
      <c r="FP26" s="877"/>
      <c r="FQ26" s="877"/>
      <c r="FR26" s="877"/>
      <c r="FS26" s="877"/>
      <c r="FT26" s="877"/>
      <c r="FU26" s="877"/>
      <c r="FV26" s="877"/>
      <c r="FW26" s="877"/>
      <c r="FX26" s="877"/>
      <c r="FY26" s="877"/>
      <c r="FZ26" s="877"/>
      <c r="GA26" s="877"/>
      <c r="GB26" s="877"/>
      <c r="GC26" s="877"/>
      <c r="GD26" s="877"/>
      <c r="GE26" s="877"/>
      <c r="GF26" s="877"/>
      <c r="GG26" s="877"/>
      <c r="GH26" s="877"/>
      <c r="GI26" s="877"/>
      <c r="GJ26" s="877"/>
      <c r="GK26" s="877"/>
      <c r="GL26" s="877"/>
      <c r="GM26" s="877"/>
      <c r="GN26" s="877"/>
      <c r="GO26" s="877"/>
      <c r="GP26" s="877"/>
      <c r="GQ26" s="877"/>
      <c r="GR26" s="877"/>
      <c r="GS26" s="877"/>
      <c r="GT26" s="877"/>
      <c r="GU26" s="877"/>
      <c r="GV26" s="877"/>
      <c r="GW26" s="877"/>
      <c r="GX26" s="877"/>
      <c r="GY26" s="877"/>
      <c r="GZ26" s="877"/>
      <c r="HA26" s="877"/>
      <c r="HB26" s="877"/>
      <c r="HC26" s="877"/>
      <c r="HD26" s="877"/>
      <c r="HE26" s="877"/>
      <c r="HF26" s="877"/>
      <c r="HG26" s="877"/>
      <c r="HH26" s="877"/>
      <c r="HI26" s="877"/>
      <c r="HJ26" s="877"/>
      <c r="HK26" s="877"/>
      <c r="HL26" s="877"/>
      <c r="HM26" s="877"/>
      <c r="HN26" s="877"/>
      <c r="HO26" s="877"/>
      <c r="HP26" s="877"/>
      <c r="HQ26" s="877"/>
      <c r="HR26" s="877"/>
      <c r="HS26" s="877"/>
      <c r="HT26" s="877"/>
      <c r="HU26" s="877"/>
      <c r="HV26" s="877"/>
      <c r="HW26" s="877"/>
      <c r="HX26" s="877"/>
      <c r="HY26" s="877"/>
      <c r="HZ26" s="877"/>
      <c r="IA26" s="877"/>
      <c r="IB26" s="877"/>
      <c r="IC26" s="877"/>
      <c r="ID26" s="877"/>
      <c r="IE26" s="877"/>
      <c r="IF26" s="877"/>
      <c r="IG26" s="877"/>
      <c r="IH26" s="877"/>
      <c r="II26" s="877"/>
      <c r="IJ26" s="877"/>
      <c r="IK26" s="877"/>
      <c r="IL26" s="877"/>
      <c r="IM26" s="877"/>
      <c r="IN26" s="877"/>
      <c r="IO26" s="877"/>
      <c r="IP26" s="877"/>
      <c r="IQ26" s="877"/>
      <c r="IR26" s="877"/>
      <c r="IS26" s="877"/>
      <c r="IT26" s="877"/>
      <c r="IU26" s="877"/>
      <c r="IV26" s="877"/>
      <c r="IW26" s="877"/>
      <c r="IX26" s="877"/>
      <c r="IY26" s="877"/>
      <c r="IZ26" s="877"/>
      <c r="JA26" s="877"/>
      <c r="JB26" s="877"/>
      <c r="JC26" s="877"/>
      <c r="JD26" s="877"/>
      <c r="JE26" s="877"/>
      <c r="JF26" s="877"/>
      <c r="JG26" s="877"/>
      <c r="JH26" s="877"/>
      <c r="JI26" s="877"/>
      <c r="JJ26" s="877"/>
      <c r="JK26" s="877"/>
      <c r="JL26" s="877"/>
      <c r="JM26" s="877"/>
      <c r="JN26" s="877"/>
      <c r="JO26" s="877"/>
      <c r="JP26" s="877"/>
      <c r="JQ26" s="877"/>
      <c r="JR26" s="877"/>
      <c r="JS26" s="877"/>
      <c r="JT26" s="877"/>
      <c r="JU26" s="877"/>
      <c r="JV26" s="877"/>
      <c r="JW26" s="877"/>
      <c r="JX26" s="877"/>
      <c r="JY26" s="877"/>
      <c r="JZ26" s="877"/>
      <c r="KA26" s="877"/>
      <c r="KB26" s="877"/>
      <c r="KC26" s="877"/>
      <c r="KD26" s="877"/>
      <c r="KE26" s="877"/>
      <c r="KF26" s="877"/>
      <c r="KG26" s="877"/>
      <c r="KH26" s="877"/>
      <c r="KI26" s="877"/>
      <c r="KJ26" s="877"/>
      <c r="KK26" s="877"/>
      <c r="KL26" s="877"/>
      <c r="KM26" s="877"/>
      <c r="KN26" s="877"/>
      <c r="KO26" s="877"/>
      <c r="KP26" s="877"/>
      <c r="KQ26" s="877"/>
      <c r="KR26" s="877"/>
      <c r="KS26" s="877"/>
      <c r="KT26" s="877"/>
      <c r="KU26" s="877"/>
      <c r="KV26" s="877"/>
      <c r="KW26" s="877"/>
      <c r="KX26" s="877"/>
      <c r="KY26" s="877"/>
      <c r="KZ26" s="877"/>
      <c r="LA26" s="877"/>
      <c r="LB26" s="877"/>
      <c r="LC26" s="877"/>
      <c r="LD26" s="877"/>
      <c r="LE26" s="877"/>
      <c r="LF26" s="877"/>
      <c r="LG26" s="877"/>
      <c r="LH26" s="877"/>
      <c r="LI26" s="877"/>
      <c r="LJ26" s="877"/>
      <c r="LK26" s="877"/>
      <c r="LL26" s="877"/>
      <c r="LM26" s="877"/>
      <c r="LN26" s="877"/>
      <c r="LO26" s="877"/>
      <c r="LP26" s="877"/>
      <c r="LQ26" s="877"/>
      <c r="LR26" s="877"/>
      <c r="LS26" s="877"/>
      <c r="LT26" s="877"/>
      <c r="LU26" s="877"/>
      <c r="LV26" s="877"/>
      <c r="LW26" s="877"/>
      <c r="LX26" s="877"/>
      <c r="LY26" s="877"/>
      <c r="LZ26" s="877"/>
      <c r="MA26" s="877"/>
      <c r="MB26" s="877"/>
      <c r="MC26" s="877"/>
      <c r="MD26" s="877"/>
      <c r="ME26" s="877"/>
      <c r="MF26" s="877"/>
      <c r="MG26" s="877"/>
      <c r="MH26" s="877"/>
      <c r="MI26" s="877"/>
      <c r="MJ26" s="877"/>
      <c r="MK26" s="877"/>
      <c r="ML26" s="877"/>
      <c r="MM26" s="877"/>
      <c r="MN26" s="877"/>
      <c r="MO26" s="877"/>
      <c r="MP26" s="877"/>
      <c r="MQ26" s="877"/>
      <c r="MR26" s="877"/>
      <c r="MS26" s="877"/>
      <c r="MT26" s="877"/>
      <c r="MU26" s="877"/>
      <c r="MV26" s="877"/>
      <c r="MW26" s="877"/>
      <c r="MX26" s="877"/>
      <c r="MY26" s="877"/>
      <c r="MZ26" s="877"/>
      <c r="NA26" s="877"/>
      <c r="NB26" s="877"/>
      <c r="NC26" s="877"/>
      <c r="ND26" s="877"/>
      <c r="NE26" s="877"/>
      <c r="NF26" s="877"/>
      <c r="NG26" s="877"/>
      <c r="NH26" s="877"/>
      <c r="NI26" s="877"/>
      <c r="NJ26" s="877"/>
      <c r="NK26" s="877"/>
      <c r="NL26" s="877"/>
      <c r="NM26" s="877"/>
      <c r="NN26" s="877"/>
      <c r="NO26" s="877"/>
      <c r="NP26" s="877"/>
      <c r="NQ26" s="877"/>
      <c r="NR26" s="877"/>
      <c r="NS26" s="877"/>
      <c r="NT26" s="877"/>
      <c r="NU26" s="877"/>
      <c r="NV26" s="877"/>
      <c r="NW26" s="877"/>
      <c r="NX26" s="877"/>
      <c r="NY26" s="877"/>
      <c r="NZ26" s="877"/>
      <c r="OA26" s="877"/>
      <c r="OB26" s="877"/>
      <c r="OC26" s="877"/>
      <c r="OD26" s="877"/>
      <c r="OE26" s="877"/>
      <c r="OF26" s="877"/>
      <c r="OG26" s="877"/>
      <c r="OH26" s="877"/>
      <c r="OI26" s="877"/>
      <c r="OJ26" s="877"/>
      <c r="OK26" s="877"/>
      <c r="OL26" s="877"/>
      <c r="OM26" s="877"/>
      <c r="ON26" s="877"/>
      <c r="OO26" s="877"/>
      <c r="OP26" s="877"/>
      <c r="OQ26" s="877"/>
      <c r="OR26" s="877"/>
      <c r="OS26" s="877"/>
      <c r="OT26" s="877"/>
      <c r="OU26" s="877"/>
      <c r="OV26" s="877"/>
      <c r="OW26" s="877"/>
      <c r="OX26" s="877"/>
      <c r="OY26" s="877"/>
      <c r="OZ26" s="877"/>
      <c r="PA26" s="877"/>
      <c r="PB26" s="877"/>
      <c r="PC26" s="877"/>
      <c r="PD26" s="877"/>
      <c r="PE26" s="877"/>
      <c r="PF26" s="877"/>
      <c r="PG26" s="877"/>
      <c r="PH26" s="877"/>
      <c r="PI26" s="877"/>
      <c r="PJ26" s="877"/>
      <c r="PK26" s="877"/>
      <c r="PL26" s="877"/>
      <c r="PM26" s="877"/>
      <c r="PN26" s="877"/>
      <c r="PO26" s="877"/>
      <c r="PP26" s="877"/>
      <c r="PQ26" s="877"/>
      <c r="PR26" s="877"/>
      <c r="PS26" s="877"/>
      <c r="PT26" s="877"/>
      <c r="PU26" s="877"/>
      <c r="PV26" s="877"/>
      <c r="PW26" s="877"/>
      <c r="PX26" s="877"/>
      <c r="PY26" s="877"/>
      <c r="PZ26" s="877"/>
      <c r="QA26" s="877"/>
      <c r="QB26" s="877"/>
      <c r="QC26" s="877"/>
      <c r="QD26" s="877"/>
      <c r="QE26" s="877"/>
      <c r="QF26" s="877"/>
      <c r="QG26" s="877"/>
      <c r="QH26" s="877"/>
      <c r="QI26" s="877"/>
      <c r="QJ26" s="877"/>
      <c r="QK26" s="877"/>
      <c r="QL26" s="877"/>
      <c r="QM26" s="877"/>
      <c r="QN26" s="877"/>
      <c r="QO26" s="877"/>
      <c r="QP26" s="877"/>
      <c r="QQ26" s="877"/>
      <c r="QR26" s="877"/>
      <c r="QS26" s="877"/>
      <c r="QT26" s="877"/>
      <c r="QU26" s="877"/>
      <c r="QV26" s="877"/>
      <c r="QW26" s="877"/>
      <c r="QX26" s="877"/>
      <c r="QY26" s="877"/>
      <c r="QZ26" s="877"/>
      <c r="RA26" s="877"/>
      <c r="RB26" s="877"/>
      <c r="RC26" s="877"/>
      <c r="RD26" s="877"/>
      <c r="RE26" s="877"/>
      <c r="RF26" s="877"/>
      <c r="RG26" s="877"/>
      <c r="RH26" s="877"/>
      <c r="RI26" s="877"/>
      <c r="RJ26" s="877"/>
      <c r="RK26" s="877"/>
      <c r="RL26" s="877"/>
      <c r="RM26" s="877"/>
      <c r="RN26" s="877"/>
      <c r="RO26" s="877"/>
      <c r="RP26" s="877"/>
      <c r="RQ26" s="877"/>
      <c r="RR26" s="877"/>
      <c r="RS26" s="877"/>
      <c r="RT26" s="877"/>
      <c r="RU26" s="877"/>
      <c r="RV26" s="877"/>
      <c r="RW26" s="877"/>
      <c r="RX26" s="877"/>
      <c r="RY26" s="877"/>
      <c r="RZ26" s="877"/>
      <c r="SA26" s="877"/>
      <c r="SB26" s="877"/>
      <c r="SC26" s="877"/>
      <c r="SD26" s="877"/>
      <c r="SE26" s="877"/>
      <c r="SF26" s="877"/>
      <c r="SG26" s="877"/>
      <c r="SH26" s="877"/>
      <c r="SI26" s="877"/>
      <c r="SJ26" s="877"/>
      <c r="SK26" s="877"/>
      <c r="SL26" s="877"/>
      <c r="SM26" s="877"/>
      <c r="SN26" s="877"/>
      <c r="SO26" s="877"/>
      <c r="SP26" s="877"/>
      <c r="SQ26" s="877"/>
      <c r="SR26" s="877"/>
      <c r="SS26" s="877"/>
      <c r="ST26" s="877"/>
      <c r="SU26" s="877"/>
      <c r="SV26" s="877"/>
      <c r="SW26" s="877"/>
      <c r="SX26" s="877"/>
      <c r="SY26" s="877"/>
      <c r="SZ26" s="877"/>
      <c r="TA26" s="877"/>
      <c r="TB26" s="877"/>
      <c r="TC26" s="877"/>
      <c r="TD26" s="877"/>
      <c r="TE26" s="877"/>
      <c r="TF26" s="877"/>
      <c r="TG26" s="877"/>
      <c r="TH26" s="877"/>
      <c r="TI26" s="877"/>
      <c r="TJ26" s="877"/>
      <c r="TK26" s="877"/>
      <c r="TL26" s="877"/>
      <c r="TM26" s="877"/>
      <c r="TN26" s="877"/>
      <c r="TO26" s="877"/>
      <c r="TP26" s="877"/>
      <c r="TQ26" s="877"/>
      <c r="TR26" s="877"/>
      <c r="TS26" s="877"/>
      <c r="TT26" s="877"/>
      <c r="TU26" s="877"/>
      <c r="TV26" s="877"/>
      <c r="TW26" s="877"/>
      <c r="TX26" s="877"/>
      <c r="TY26" s="877"/>
      <c r="TZ26" s="877"/>
      <c r="UA26" s="877"/>
      <c r="UB26" s="877"/>
      <c r="UC26" s="877"/>
      <c r="UD26" s="877"/>
      <c r="UE26" s="877"/>
      <c r="UF26" s="877"/>
      <c r="UG26" s="877"/>
      <c r="UH26" s="877"/>
      <c r="UI26" s="877"/>
      <c r="UJ26" s="877"/>
      <c r="UK26" s="877"/>
      <c r="UL26" s="877"/>
      <c r="UM26" s="877"/>
      <c r="UN26" s="877"/>
      <c r="UO26" s="877"/>
      <c r="UP26" s="877"/>
      <c r="UQ26" s="877"/>
      <c r="UR26" s="877"/>
      <c r="US26" s="877"/>
      <c r="UT26" s="877"/>
      <c r="UU26" s="877"/>
      <c r="UV26" s="877"/>
      <c r="UW26" s="877"/>
      <c r="UX26" s="877"/>
      <c r="UY26" s="877"/>
      <c r="UZ26" s="877"/>
      <c r="VA26" s="877"/>
      <c r="VB26" s="877"/>
      <c r="VC26" s="877"/>
      <c r="VD26" s="877"/>
      <c r="VE26" s="877"/>
      <c r="VF26" s="877"/>
      <c r="VG26" s="877"/>
      <c r="VH26" s="877"/>
      <c r="VI26" s="877"/>
      <c r="VJ26" s="877"/>
      <c r="VK26" s="877"/>
      <c r="VL26" s="877"/>
      <c r="VM26" s="877"/>
      <c r="VN26" s="877"/>
      <c r="VO26" s="877"/>
      <c r="VP26" s="877"/>
      <c r="VQ26" s="877"/>
      <c r="VR26" s="877"/>
      <c r="VS26" s="877"/>
      <c r="VT26" s="877"/>
      <c r="VU26" s="877"/>
      <c r="VV26" s="877"/>
      <c r="VW26" s="877"/>
      <c r="VX26" s="877"/>
      <c r="VY26" s="877"/>
      <c r="VZ26" s="877"/>
      <c r="WA26" s="877"/>
      <c r="WB26" s="877"/>
      <c r="WC26" s="877"/>
      <c r="WD26" s="877"/>
      <c r="WE26" s="877"/>
      <c r="WF26" s="877"/>
      <c r="WG26" s="877"/>
      <c r="WH26" s="877"/>
      <c r="WI26" s="877"/>
      <c r="WJ26" s="877"/>
      <c r="WK26" s="877"/>
      <c r="WL26" s="877"/>
      <c r="WM26" s="877"/>
      <c r="WN26" s="877"/>
      <c r="WO26" s="877"/>
      <c r="WP26" s="877"/>
      <c r="WQ26" s="877"/>
      <c r="WR26" s="877"/>
      <c r="WS26" s="877"/>
      <c r="WT26" s="877"/>
      <c r="WU26" s="877"/>
      <c r="WV26" s="877"/>
      <c r="WW26" s="877"/>
      <c r="WX26" s="877"/>
      <c r="WY26" s="877"/>
      <c r="WZ26" s="877"/>
      <c r="XA26" s="877"/>
      <c r="XB26" s="877"/>
      <c r="XC26" s="877"/>
      <c r="XD26" s="877"/>
      <c r="XE26" s="877"/>
      <c r="XF26" s="877"/>
      <c r="XG26" s="877"/>
      <c r="XH26" s="877"/>
      <c r="XI26" s="877"/>
      <c r="XJ26" s="877"/>
      <c r="XK26" s="877"/>
      <c r="XL26" s="877"/>
      <c r="XM26" s="877"/>
      <c r="XN26" s="877"/>
      <c r="XO26" s="877"/>
      <c r="XP26" s="877"/>
      <c r="XQ26" s="877"/>
      <c r="XR26" s="877"/>
      <c r="XS26" s="877"/>
      <c r="XT26" s="877"/>
      <c r="XU26" s="877"/>
      <c r="XV26" s="877"/>
      <c r="XW26" s="877"/>
      <c r="XX26" s="877"/>
      <c r="XY26" s="877"/>
      <c r="XZ26" s="877"/>
      <c r="YA26" s="877"/>
      <c r="YB26" s="877"/>
      <c r="YC26" s="877"/>
      <c r="YD26" s="877"/>
      <c r="YE26" s="877"/>
      <c r="YF26" s="877"/>
      <c r="YG26" s="877"/>
      <c r="YH26" s="877"/>
      <c r="YI26" s="877"/>
      <c r="YJ26" s="877"/>
      <c r="YK26" s="877"/>
      <c r="YL26" s="877"/>
      <c r="YM26" s="877"/>
      <c r="YN26" s="877"/>
      <c r="YO26" s="877"/>
      <c r="YP26" s="877"/>
      <c r="YQ26" s="877"/>
      <c r="YR26" s="877"/>
      <c r="YS26" s="877"/>
      <c r="YT26" s="877"/>
      <c r="YU26" s="877"/>
      <c r="YV26" s="877"/>
      <c r="YW26" s="877"/>
      <c r="YX26" s="877"/>
      <c r="YY26" s="877"/>
      <c r="YZ26" s="877"/>
      <c r="ZA26" s="877"/>
      <c r="ZB26" s="877"/>
      <c r="ZC26" s="877"/>
      <c r="ZD26" s="877"/>
      <c r="ZE26" s="877"/>
      <c r="ZF26" s="877"/>
      <c r="ZG26" s="877"/>
      <c r="ZH26" s="877"/>
      <c r="ZI26" s="877"/>
      <c r="ZJ26" s="877"/>
      <c r="ZK26" s="877"/>
      <c r="ZL26" s="877"/>
      <c r="ZM26" s="877"/>
      <c r="ZN26" s="877"/>
      <c r="ZO26" s="877"/>
      <c r="ZP26" s="877"/>
      <c r="ZQ26" s="877"/>
      <c r="ZR26" s="877"/>
      <c r="ZS26" s="877"/>
      <c r="ZT26" s="877"/>
      <c r="ZU26" s="877"/>
      <c r="ZV26" s="877"/>
      <c r="ZW26" s="877"/>
      <c r="ZX26" s="877"/>
      <c r="ZY26" s="877"/>
      <c r="ZZ26" s="877"/>
      <c r="AAA26" s="877"/>
      <c r="AAB26" s="877"/>
      <c r="AAC26" s="877"/>
      <c r="AAD26" s="877"/>
      <c r="AAE26" s="877"/>
      <c r="AAF26" s="877"/>
      <c r="AAG26" s="877"/>
      <c r="AAH26" s="877"/>
      <c r="AAI26" s="877"/>
      <c r="AAJ26" s="877"/>
      <c r="AAK26" s="877"/>
      <c r="AAL26" s="877"/>
      <c r="AAM26" s="877"/>
      <c r="AAN26" s="877"/>
      <c r="AAO26" s="877"/>
      <c r="AAP26" s="877"/>
      <c r="AAQ26" s="877"/>
      <c r="AAR26" s="877"/>
      <c r="AAS26" s="877"/>
      <c r="AAT26" s="877"/>
      <c r="AAU26" s="877"/>
      <c r="AAV26" s="877"/>
      <c r="AAW26" s="877"/>
      <c r="AAX26" s="877"/>
      <c r="AAY26" s="877"/>
      <c r="AAZ26" s="877"/>
      <c r="ABA26" s="877"/>
      <c r="ABB26" s="877"/>
      <c r="ABC26" s="877"/>
      <c r="ABD26" s="877"/>
      <c r="ABE26" s="877"/>
      <c r="ABF26" s="877"/>
      <c r="ABG26" s="877"/>
      <c r="ABH26" s="877"/>
      <c r="ABI26" s="877"/>
      <c r="ABJ26" s="877"/>
      <c r="ABK26" s="877"/>
      <c r="ABL26" s="877"/>
      <c r="ABM26" s="877"/>
      <c r="ABN26" s="877"/>
      <c r="ABO26" s="877"/>
      <c r="ABP26" s="877"/>
      <c r="ABQ26" s="877"/>
      <c r="ABR26" s="877"/>
      <c r="ABS26" s="877"/>
      <c r="ABT26" s="877"/>
      <c r="ABU26" s="877"/>
      <c r="ABV26" s="877"/>
      <c r="ABW26" s="877"/>
      <c r="ABX26" s="877"/>
      <c r="ABY26" s="877"/>
      <c r="ABZ26" s="877"/>
      <c r="ACA26" s="877"/>
      <c r="ACB26" s="877"/>
      <c r="ACC26" s="877"/>
      <c r="ACD26" s="877"/>
      <c r="ACE26" s="877"/>
      <c r="ACF26" s="877"/>
      <c r="ACG26" s="877"/>
      <c r="ACH26" s="877"/>
      <c r="ACI26" s="877"/>
      <c r="ACJ26" s="877"/>
      <c r="ACK26" s="877"/>
      <c r="ACL26" s="877"/>
      <c r="ACM26" s="877"/>
      <c r="ACN26" s="877"/>
      <c r="ACO26" s="877"/>
      <c r="ACP26" s="877"/>
      <c r="ACQ26" s="877"/>
      <c r="ACR26" s="877"/>
      <c r="ACS26" s="877"/>
      <c r="ACT26" s="877"/>
      <c r="ACU26" s="877"/>
      <c r="ACV26" s="877"/>
      <c r="ACW26" s="877"/>
      <c r="ACX26" s="877"/>
      <c r="ACY26" s="877"/>
      <c r="ACZ26" s="877"/>
      <c r="ADA26" s="877"/>
      <c r="ADB26" s="877"/>
      <c r="ADC26" s="877"/>
      <c r="ADD26" s="877"/>
      <c r="ADE26" s="877"/>
      <c r="ADF26" s="877"/>
      <c r="ADG26" s="877"/>
      <c r="ADH26" s="877"/>
      <c r="ADI26" s="877"/>
      <c r="ADJ26" s="877"/>
      <c r="ADK26" s="877"/>
      <c r="ADL26" s="877"/>
      <c r="ADM26" s="877"/>
      <c r="ADN26" s="877"/>
      <c r="ADO26" s="877"/>
      <c r="ADP26" s="877"/>
      <c r="ADQ26" s="877"/>
      <c r="ADR26" s="877"/>
      <c r="ADS26" s="877"/>
      <c r="ADT26" s="877"/>
      <c r="ADU26" s="877"/>
      <c r="ADV26" s="877"/>
      <c r="ADW26" s="877"/>
      <c r="ADX26" s="877"/>
      <c r="ADY26" s="877"/>
      <c r="ADZ26" s="877"/>
      <c r="AEA26" s="877"/>
      <c r="AEB26" s="877"/>
      <c r="AEC26" s="877"/>
      <c r="AED26" s="877"/>
      <c r="AEE26" s="877"/>
      <c r="AEF26" s="877"/>
      <c r="AEG26" s="877"/>
      <c r="AEH26" s="877"/>
      <c r="AEI26" s="877"/>
      <c r="AEJ26" s="877"/>
      <c r="AEK26" s="877"/>
      <c r="AEL26" s="877"/>
      <c r="AEM26" s="877"/>
      <c r="AEN26" s="877"/>
      <c r="AEO26" s="877"/>
      <c r="AEP26" s="877"/>
      <c r="AEQ26" s="877"/>
      <c r="AER26" s="877"/>
      <c r="AES26" s="877"/>
      <c r="AET26" s="877"/>
      <c r="AEU26" s="877"/>
      <c r="AEV26" s="877"/>
      <c r="AEW26" s="877"/>
      <c r="AEX26" s="877"/>
      <c r="AEY26" s="877"/>
      <c r="AEZ26" s="877"/>
      <c r="AFA26" s="877"/>
      <c r="AFB26" s="877"/>
      <c r="AFC26" s="877"/>
      <c r="AFD26" s="877"/>
      <c r="AFE26" s="877"/>
      <c r="AFF26" s="877"/>
      <c r="AFG26" s="877"/>
      <c r="AFH26" s="877"/>
      <c r="AFI26" s="877"/>
      <c r="AFJ26" s="877"/>
      <c r="AFK26" s="877"/>
      <c r="AFL26" s="877"/>
      <c r="AFM26" s="877"/>
      <c r="AFN26" s="877"/>
      <c r="AFO26" s="877"/>
      <c r="AFP26" s="877"/>
      <c r="AFQ26" s="877"/>
      <c r="AFR26" s="877"/>
      <c r="AFS26" s="877"/>
      <c r="AFT26" s="877"/>
      <c r="AFU26" s="877"/>
      <c r="AFV26" s="877"/>
      <c r="AFW26" s="877"/>
      <c r="AFX26" s="877"/>
      <c r="AFY26" s="877"/>
      <c r="AFZ26" s="877"/>
      <c r="AGA26" s="877"/>
      <c r="AGB26" s="877"/>
      <c r="AGC26" s="877"/>
      <c r="AGD26" s="877"/>
      <c r="AGE26" s="877"/>
      <c r="AGF26" s="877"/>
      <c r="AGG26" s="877"/>
      <c r="AGH26" s="877"/>
      <c r="AGI26" s="877"/>
      <c r="AGJ26" s="877"/>
      <c r="AGK26" s="877"/>
      <c r="AGL26" s="877"/>
      <c r="AGM26" s="877"/>
      <c r="AGN26" s="877"/>
      <c r="AGO26" s="877"/>
      <c r="AGP26" s="877"/>
      <c r="AGQ26" s="877"/>
      <c r="AGR26" s="877"/>
      <c r="AGS26" s="877"/>
      <c r="AGT26" s="877"/>
      <c r="AGU26" s="877"/>
      <c r="AGV26" s="877"/>
      <c r="AGW26" s="877"/>
      <c r="AGX26" s="877"/>
      <c r="AGY26" s="877"/>
      <c r="AGZ26" s="877"/>
      <c r="AHA26" s="877"/>
      <c r="AHB26" s="877"/>
      <c r="AHC26" s="877"/>
      <c r="AHD26" s="877"/>
      <c r="AHE26" s="877"/>
      <c r="AHF26" s="877"/>
      <c r="AHG26" s="877"/>
      <c r="AHH26" s="877"/>
      <c r="AHI26" s="877"/>
      <c r="AHJ26" s="877"/>
      <c r="AHK26" s="877"/>
      <c r="AHL26" s="877"/>
      <c r="AHM26" s="877"/>
      <c r="AHN26" s="877"/>
      <c r="AHO26" s="877"/>
      <c r="AHP26" s="877"/>
      <c r="AHQ26" s="877"/>
      <c r="AHR26" s="877"/>
      <c r="AHS26" s="877"/>
      <c r="AHT26" s="877"/>
      <c r="AHU26" s="877"/>
      <c r="AHV26" s="877"/>
      <c r="AHW26" s="877"/>
      <c r="AHX26" s="877"/>
      <c r="AHY26" s="877"/>
      <c r="AHZ26" s="877"/>
      <c r="AIA26" s="877"/>
      <c r="AIB26" s="877"/>
      <c r="AIC26" s="877"/>
      <c r="AID26" s="877"/>
      <c r="AIE26" s="877"/>
      <c r="AIF26" s="877"/>
      <c r="AIG26" s="877"/>
      <c r="AIH26" s="877"/>
      <c r="AII26" s="877"/>
      <c r="AIJ26" s="877"/>
      <c r="AIK26" s="877"/>
      <c r="AIL26" s="877"/>
      <c r="AIM26" s="877"/>
      <c r="AIN26" s="877"/>
      <c r="AIO26" s="877"/>
      <c r="AIP26" s="877"/>
      <c r="AIQ26" s="877"/>
      <c r="AIR26" s="877"/>
      <c r="AIS26" s="877"/>
      <c r="AIT26" s="877"/>
      <c r="AIU26" s="877"/>
      <c r="AIV26" s="877"/>
      <c r="AIW26" s="877"/>
      <c r="AIX26" s="877"/>
      <c r="AIY26" s="877"/>
      <c r="AIZ26" s="877"/>
      <c r="AJA26" s="877"/>
      <c r="AJB26" s="877"/>
      <c r="AJC26" s="877"/>
      <c r="AJD26" s="877"/>
      <c r="AJE26" s="877"/>
      <c r="AJF26" s="877"/>
      <c r="AJG26" s="877"/>
      <c r="AJH26" s="877"/>
      <c r="AJI26" s="877"/>
      <c r="AJJ26" s="877"/>
      <c r="AJK26" s="877"/>
      <c r="AJL26" s="877"/>
      <c r="AJM26" s="877"/>
      <c r="AJN26" s="877"/>
      <c r="AJO26" s="877"/>
      <c r="AJP26" s="877"/>
      <c r="AJQ26" s="877"/>
      <c r="AJR26" s="877"/>
      <c r="AJS26" s="877"/>
      <c r="AJT26" s="877"/>
      <c r="AJU26" s="877"/>
      <c r="AJV26" s="877"/>
      <c r="AJW26" s="877"/>
      <c r="AJX26" s="877"/>
      <c r="AJY26" s="877"/>
      <c r="AJZ26" s="877"/>
      <c r="AKA26" s="877"/>
      <c r="AKB26" s="877"/>
      <c r="AKC26" s="877"/>
      <c r="AKD26" s="877"/>
      <c r="AKE26" s="877"/>
      <c r="AKF26" s="877"/>
      <c r="AKG26" s="877"/>
      <c r="AKH26" s="877"/>
      <c r="AKI26" s="877"/>
      <c r="AKJ26" s="877"/>
      <c r="AKK26" s="877"/>
      <c r="AKL26" s="877"/>
      <c r="AKM26" s="877"/>
      <c r="AKN26" s="877"/>
      <c r="AKO26" s="877"/>
      <c r="AKP26" s="877"/>
      <c r="AKQ26" s="877"/>
      <c r="AKR26" s="877"/>
      <c r="AKS26" s="877"/>
      <c r="AKT26" s="877"/>
      <c r="AKU26" s="877"/>
      <c r="AKV26" s="877"/>
      <c r="AKW26" s="877"/>
      <c r="AKX26" s="877"/>
      <c r="AKY26" s="877"/>
      <c r="AKZ26" s="877"/>
      <c r="ALA26" s="877"/>
      <c r="ALB26" s="877"/>
      <c r="ALC26" s="877"/>
      <c r="ALD26" s="877"/>
      <c r="ALE26" s="877"/>
      <c r="ALF26" s="877"/>
      <c r="ALG26" s="877"/>
      <c r="ALH26" s="877"/>
      <c r="ALI26" s="877"/>
      <c r="ALJ26" s="877"/>
      <c r="ALK26" s="877"/>
      <c r="ALL26" s="877"/>
      <c r="ALM26" s="877"/>
      <c r="ALN26" s="877"/>
      <c r="ALO26" s="877"/>
      <c r="ALP26" s="877"/>
      <c r="ALQ26" s="877"/>
      <c r="ALR26" s="877"/>
      <c r="ALS26" s="877"/>
      <c r="ALT26" s="877"/>
      <c r="ALU26" s="877"/>
      <c r="ALV26" s="877"/>
      <c r="ALW26" s="877"/>
      <c r="ALX26" s="877"/>
      <c r="ALY26" s="877"/>
      <c r="ALZ26" s="877"/>
      <c r="AMA26" s="877"/>
      <c r="AMB26" s="877"/>
      <c r="AMC26" s="877"/>
      <c r="AMD26" s="877"/>
      <c r="AME26" s="877"/>
      <c r="AMF26" s="877"/>
      <c r="AMG26" s="877"/>
      <c r="AMH26" s="877"/>
      <c r="AMI26" s="877"/>
      <c r="AMJ26" s="877"/>
      <c r="AMK26" s="877"/>
      <c r="AML26" s="877"/>
      <c r="AMM26" s="877"/>
      <c r="AMN26" s="877"/>
      <c r="AMO26" s="877"/>
      <c r="AMP26" s="877"/>
      <c r="AMQ26" s="877"/>
      <c r="AMR26" s="877"/>
      <c r="AMS26" s="877"/>
      <c r="AMT26" s="877"/>
      <c r="AMU26" s="877"/>
      <c r="AMV26" s="877"/>
      <c r="AMW26" s="877"/>
      <c r="AMX26" s="877"/>
      <c r="AMY26" s="877"/>
      <c r="AMZ26" s="877"/>
      <c r="ANA26" s="877"/>
      <c r="ANB26" s="877"/>
      <c r="ANC26" s="877"/>
      <c r="AND26" s="877"/>
      <c r="ANE26" s="877"/>
      <c r="ANF26" s="877"/>
      <c r="ANG26" s="877"/>
      <c r="ANH26" s="877"/>
      <c r="ANI26" s="877"/>
      <c r="ANJ26" s="877"/>
      <c r="ANK26" s="877"/>
      <c r="ANL26" s="877"/>
      <c r="ANM26" s="877"/>
      <c r="ANN26" s="877"/>
      <c r="ANO26" s="877"/>
      <c r="ANP26" s="877"/>
      <c r="ANQ26" s="877"/>
      <c r="ANR26" s="877"/>
      <c r="ANS26" s="877"/>
      <c r="ANT26" s="877"/>
      <c r="ANU26" s="877"/>
      <c r="ANV26" s="877"/>
      <c r="ANW26" s="877"/>
      <c r="ANX26" s="877"/>
      <c r="ANY26" s="877"/>
      <c r="ANZ26" s="877"/>
      <c r="AOA26" s="877"/>
      <c r="AOB26" s="877"/>
      <c r="AOC26" s="877"/>
      <c r="AOD26" s="877"/>
      <c r="AOE26" s="877"/>
      <c r="AOF26" s="877"/>
      <c r="AOG26" s="877"/>
      <c r="AOH26" s="877"/>
      <c r="AOI26" s="877"/>
      <c r="AOJ26" s="877"/>
      <c r="AOK26" s="877"/>
      <c r="AOL26" s="877"/>
      <c r="AOM26" s="877"/>
      <c r="AON26" s="877"/>
      <c r="AOO26" s="877"/>
      <c r="AOP26" s="877"/>
      <c r="AOQ26" s="877"/>
      <c r="AOR26" s="877"/>
      <c r="AOS26" s="877"/>
      <c r="AOT26" s="877"/>
      <c r="AOU26" s="877"/>
      <c r="AOV26" s="877"/>
      <c r="AOW26" s="877"/>
      <c r="AOX26" s="877"/>
      <c r="AOY26" s="877"/>
      <c r="AOZ26" s="877"/>
      <c r="APA26" s="877"/>
      <c r="APB26" s="877"/>
      <c r="APC26" s="877"/>
      <c r="APD26" s="877"/>
      <c r="APE26" s="877"/>
      <c r="APF26" s="877"/>
      <c r="APG26" s="877"/>
      <c r="APH26" s="877"/>
      <c r="API26" s="877"/>
      <c r="APJ26" s="877"/>
      <c r="APK26" s="877"/>
      <c r="APL26" s="877"/>
      <c r="APM26" s="877"/>
      <c r="APN26" s="877"/>
      <c r="APO26" s="877"/>
      <c r="APP26" s="877"/>
      <c r="APQ26" s="877"/>
      <c r="APR26" s="877"/>
      <c r="APS26" s="877"/>
      <c r="APT26" s="877"/>
      <c r="APU26" s="877"/>
      <c r="APV26" s="877"/>
      <c r="APW26" s="877"/>
      <c r="APX26" s="877"/>
      <c r="APY26" s="877"/>
      <c r="APZ26" s="877"/>
      <c r="AQA26" s="877"/>
      <c r="AQB26" s="877"/>
      <c r="AQC26" s="877"/>
      <c r="AQD26" s="877"/>
      <c r="AQE26" s="877"/>
      <c r="AQF26" s="877"/>
      <c r="AQG26" s="877"/>
      <c r="AQH26" s="877"/>
      <c r="AQI26" s="877"/>
      <c r="AQJ26" s="877"/>
      <c r="AQK26" s="877"/>
      <c r="AQL26" s="877"/>
      <c r="AQM26" s="877"/>
      <c r="AQN26" s="877"/>
      <c r="AQO26" s="877"/>
      <c r="AQP26" s="877"/>
      <c r="AQQ26" s="877"/>
      <c r="AQR26" s="877"/>
      <c r="AQS26" s="877"/>
      <c r="AQT26" s="877"/>
      <c r="AQU26" s="877"/>
      <c r="AQV26" s="877"/>
      <c r="AQW26" s="877"/>
      <c r="AQX26" s="877"/>
      <c r="AQY26" s="877"/>
      <c r="AQZ26" s="877"/>
      <c r="ARA26" s="877"/>
      <c r="ARB26" s="877"/>
      <c r="ARC26" s="877"/>
      <c r="ARD26" s="877"/>
      <c r="ARE26" s="877"/>
      <c r="ARF26" s="877"/>
      <c r="ARG26" s="877"/>
      <c r="ARH26" s="877"/>
      <c r="ARI26" s="877"/>
      <c r="ARJ26" s="877"/>
      <c r="ARK26" s="877"/>
      <c r="ARL26" s="877"/>
      <c r="ARM26" s="877"/>
      <c r="ARN26" s="877"/>
      <c r="ARO26" s="877"/>
      <c r="ARP26" s="877"/>
      <c r="ARQ26" s="877"/>
      <c r="ARR26" s="877"/>
      <c r="ARS26" s="877"/>
      <c r="ART26" s="877"/>
      <c r="ARU26" s="877"/>
      <c r="ARV26" s="877"/>
      <c r="ARW26" s="877"/>
      <c r="ARX26" s="877"/>
      <c r="ARY26" s="877"/>
      <c r="ARZ26" s="877"/>
      <c r="ASA26" s="877"/>
      <c r="ASB26" s="877"/>
      <c r="ASC26" s="877"/>
      <c r="ASD26" s="877"/>
      <c r="ASE26" s="877"/>
      <c r="ASF26" s="877"/>
      <c r="ASG26" s="877"/>
      <c r="ASH26" s="877"/>
      <c r="ASI26" s="877"/>
      <c r="ASJ26" s="877"/>
      <c r="ASK26" s="877"/>
      <c r="ASL26" s="877"/>
      <c r="ASM26" s="877"/>
      <c r="ASN26" s="877"/>
      <c r="ASO26" s="877"/>
      <c r="ASP26" s="877"/>
      <c r="ASQ26" s="877"/>
      <c r="ASR26" s="877"/>
      <c r="ASS26" s="877"/>
      <c r="AST26" s="877"/>
      <c r="ASU26" s="877"/>
      <c r="ASV26" s="877"/>
      <c r="ASW26" s="877"/>
      <c r="ASX26" s="877"/>
      <c r="ASY26" s="877"/>
      <c r="ASZ26" s="877"/>
      <c r="ATA26" s="877"/>
      <c r="ATB26" s="877"/>
      <c r="ATC26" s="877"/>
      <c r="ATD26" s="877"/>
      <c r="ATE26" s="877"/>
      <c r="ATF26" s="877"/>
      <c r="ATG26" s="877"/>
      <c r="ATH26" s="877"/>
      <c r="ATI26" s="877"/>
      <c r="ATJ26" s="877"/>
      <c r="ATK26" s="877"/>
      <c r="ATL26" s="877"/>
      <c r="ATM26" s="877"/>
      <c r="ATN26" s="877"/>
      <c r="ATO26" s="877"/>
      <c r="ATP26" s="877"/>
      <c r="ATQ26" s="877"/>
      <c r="ATR26" s="877"/>
      <c r="ATS26" s="877"/>
      <c r="ATT26" s="877"/>
      <c r="ATU26" s="877"/>
      <c r="ATV26" s="877"/>
      <c r="ATW26" s="877"/>
      <c r="ATX26" s="877"/>
      <c r="ATY26" s="877"/>
      <c r="ATZ26" s="877"/>
      <c r="AUA26" s="877"/>
      <c r="AUB26" s="877"/>
      <c r="AUC26" s="877"/>
      <c r="AUD26" s="877"/>
      <c r="AUE26" s="877"/>
      <c r="AUF26" s="877"/>
      <c r="AUG26" s="877"/>
      <c r="AUH26" s="877"/>
      <c r="AUI26" s="877"/>
      <c r="AUJ26" s="877"/>
      <c r="AUK26" s="877"/>
      <c r="AUL26" s="877"/>
      <c r="AUM26" s="877"/>
      <c r="AUN26" s="877"/>
      <c r="AUO26" s="877"/>
      <c r="AUP26" s="877"/>
      <c r="AUQ26" s="877"/>
      <c r="AUR26" s="877"/>
      <c r="AUS26" s="877"/>
      <c r="AUT26" s="877"/>
      <c r="AUU26" s="877"/>
      <c r="AUV26" s="877"/>
      <c r="AUW26" s="877"/>
      <c r="AUX26" s="877"/>
      <c r="AUY26" s="877"/>
      <c r="AUZ26" s="877"/>
      <c r="AVA26" s="877"/>
      <c r="AVB26" s="877"/>
      <c r="AVC26" s="877"/>
      <c r="AVD26" s="877"/>
      <c r="AVE26" s="877"/>
      <c r="AVF26" s="877"/>
      <c r="AVG26" s="877"/>
      <c r="AVH26" s="877"/>
      <c r="AVI26" s="877"/>
      <c r="AVJ26" s="877"/>
      <c r="AVK26" s="877"/>
      <c r="AVL26" s="877"/>
      <c r="AVM26" s="877"/>
      <c r="AVN26" s="877"/>
      <c r="AVO26" s="877"/>
      <c r="AVP26" s="877"/>
      <c r="AVQ26" s="877"/>
      <c r="AVR26" s="877"/>
      <c r="AVS26" s="877"/>
      <c r="AVT26" s="877"/>
      <c r="AVU26" s="877"/>
      <c r="AVV26" s="877"/>
      <c r="AVW26" s="877"/>
      <c r="AVX26" s="877"/>
      <c r="AVY26" s="877"/>
      <c r="AVZ26" s="877"/>
      <c r="AWA26" s="877"/>
      <c r="AWB26" s="877"/>
      <c r="AWC26" s="877"/>
      <c r="AWD26" s="877"/>
      <c r="AWE26" s="877"/>
      <c r="AWF26" s="877"/>
      <c r="AWG26" s="877"/>
      <c r="AWH26" s="877"/>
      <c r="AWI26" s="877"/>
      <c r="AWJ26" s="877"/>
      <c r="AWK26" s="877"/>
      <c r="AWL26" s="877"/>
      <c r="AWM26" s="877"/>
      <c r="AWN26" s="877"/>
      <c r="AWO26" s="877"/>
      <c r="AWP26" s="877"/>
      <c r="AWQ26" s="877"/>
      <c r="AWR26" s="877"/>
      <c r="AWS26" s="877"/>
      <c r="AWT26" s="877"/>
      <c r="AWU26" s="877"/>
      <c r="AWV26" s="877"/>
      <c r="AWW26" s="877"/>
      <c r="AWX26" s="877"/>
      <c r="AWY26" s="877"/>
      <c r="AWZ26" s="877"/>
      <c r="AXA26" s="877"/>
      <c r="AXB26" s="877"/>
      <c r="AXC26" s="877"/>
      <c r="AXD26" s="877"/>
      <c r="AXE26" s="877"/>
      <c r="AXF26" s="877"/>
      <c r="AXG26" s="877"/>
      <c r="AXH26" s="877"/>
      <c r="AXI26" s="877"/>
      <c r="AXJ26" s="877"/>
      <c r="AXK26" s="877"/>
      <c r="AXL26" s="877"/>
      <c r="AXM26" s="877"/>
      <c r="AXN26" s="877"/>
      <c r="AXO26" s="877"/>
      <c r="AXP26" s="877"/>
      <c r="AXQ26" s="877"/>
      <c r="AXR26" s="877"/>
      <c r="AXS26" s="877"/>
      <c r="AXT26" s="877"/>
      <c r="AXU26" s="877"/>
      <c r="AXV26" s="877"/>
      <c r="AXW26" s="877"/>
      <c r="AXX26" s="877"/>
      <c r="AXY26" s="877"/>
      <c r="AXZ26" s="877"/>
      <c r="AYA26" s="877"/>
      <c r="AYB26" s="877"/>
      <c r="AYC26" s="877"/>
      <c r="AYD26" s="877"/>
      <c r="AYE26" s="877"/>
      <c r="AYF26" s="877"/>
      <c r="AYG26" s="877"/>
      <c r="AYH26" s="877"/>
      <c r="AYI26" s="877"/>
      <c r="AYJ26" s="877"/>
      <c r="AYK26" s="877"/>
      <c r="AYL26" s="877"/>
      <c r="AYM26" s="877"/>
      <c r="AYN26" s="877"/>
      <c r="AYO26" s="877"/>
      <c r="AYP26" s="877"/>
      <c r="AYQ26" s="877"/>
      <c r="AYR26" s="877"/>
      <c r="AYS26" s="877"/>
      <c r="AYT26" s="877"/>
      <c r="AYU26" s="877"/>
      <c r="AYV26" s="877"/>
      <c r="AYW26" s="877"/>
      <c r="AYX26" s="877"/>
      <c r="AYY26" s="877"/>
      <c r="AYZ26" s="877"/>
      <c r="AZA26" s="877"/>
      <c r="AZB26" s="877"/>
      <c r="AZC26" s="877"/>
      <c r="AZD26" s="877"/>
      <c r="AZE26" s="877"/>
      <c r="AZF26" s="877"/>
      <c r="AZG26" s="877"/>
      <c r="AZH26" s="877"/>
      <c r="AZI26" s="877"/>
      <c r="AZJ26" s="877"/>
      <c r="AZK26" s="877"/>
      <c r="AZL26" s="877"/>
      <c r="AZM26" s="877"/>
      <c r="AZN26" s="877"/>
      <c r="AZO26" s="877"/>
      <c r="AZP26" s="877"/>
      <c r="AZQ26" s="877"/>
      <c r="AZR26" s="877"/>
      <c r="AZS26" s="877"/>
      <c r="AZT26" s="877"/>
      <c r="AZU26" s="877"/>
      <c r="AZV26" s="877"/>
      <c r="AZW26" s="877"/>
      <c r="AZX26" s="877"/>
      <c r="AZY26" s="877"/>
      <c r="AZZ26" s="877"/>
      <c r="BAA26" s="877"/>
      <c r="BAB26" s="877"/>
      <c r="BAC26" s="877"/>
      <c r="BAD26" s="877"/>
      <c r="BAE26" s="877"/>
      <c r="BAF26" s="877"/>
      <c r="BAG26" s="877"/>
      <c r="BAH26" s="877"/>
      <c r="BAI26" s="877"/>
      <c r="BAJ26" s="877"/>
      <c r="BAK26" s="877"/>
      <c r="BAL26" s="877"/>
      <c r="BAM26" s="877"/>
      <c r="BAN26" s="877"/>
      <c r="BAO26" s="877"/>
      <c r="BAP26" s="877"/>
      <c r="BAQ26" s="877"/>
      <c r="BAR26" s="877"/>
      <c r="BAS26" s="877"/>
      <c r="BAT26" s="877"/>
      <c r="BAU26" s="877"/>
      <c r="BAV26" s="877"/>
      <c r="BAW26" s="877"/>
      <c r="BAX26" s="877"/>
      <c r="BAY26" s="877"/>
      <c r="BAZ26" s="877"/>
      <c r="BBA26" s="877"/>
      <c r="BBB26" s="877"/>
      <c r="BBC26" s="877"/>
      <c r="BBD26" s="877"/>
      <c r="BBE26" s="877"/>
      <c r="BBF26" s="877"/>
      <c r="BBG26" s="877"/>
      <c r="BBH26" s="877"/>
      <c r="BBI26" s="877"/>
      <c r="BBJ26" s="877"/>
      <c r="BBK26" s="877"/>
      <c r="BBL26" s="877"/>
      <c r="BBM26" s="877"/>
      <c r="BBN26" s="877"/>
      <c r="BBO26" s="877"/>
      <c r="BBP26" s="877"/>
      <c r="BBQ26" s="877"/>
      <c r="BBR26" s="877"/>
      <c r="BBS26" s="877"/>
      <c r="BBT26" s="877"/>
      <c r="BBU26" s="877"/>
      <c r="BBV26" s="877"/>
      <c r="BBW26" s="877"/>
      <c r="BBX26" s="877"/>
      <c r="BBY26" s="877"/>
      <c r="BBZ26" s="877"/>
      <c r="BCA26" s="877"/>
      <c r="BCB26" s="877"/>
      <c r="BCC26" s="877"/>
      <c r="BCD26" s="877"/>
      <c r="BCE26" s="877"/>
      <c r="BCF26" s="877"/>
      <c r="BCG26" s="877"/>
      <c r="BCH26" s="877"/>
      <c r="BCI26" s="877"/>
      <c r="BCJ26" s="877"/>
      <c r="BCK26" s="877"/>
      <c r="BCL26" s="877"/>
      <c r="BCM26" s="877"/>
      <c r="BCN26" s="877"/>
      <c r="BCO26" s="877"/>
      <c r="BCP26" s="877"/>
      <c r="BCQ26" s="877"/>
      <c r="BCR26" s="877"/>
      <c r="BCS26" s="877"/>
      <c r="BCT26" s="877"/>
      <c r="BCU26" s="877"/>
      <c r="BCV26" s="877"/>
      <c r="BCW26" s="877"/>
      <c r="BCX26" s="877"/>
      <c r="BCY26" s="877"/>
      <c r="BCZ26" s="877"/>
      <c r="BDA26" s="877"/>
      <c r="BDB26" s="877"/>
      <c r="BDC26" s="877"/>
      <c r="BDD26" s="877"/>
      <c r="BDE26" s="877"/>
      <c r="BDF26" s="877"/>
      <c r="BDG26" s="877"/>
      <c r="BDH26" s="877"/>
      <c r="BDI26" s="877"/>
      <c r="BDJ26" s="877"/>
      <c r="BDK26" s="877"/>
      <c r="BDL26" s="877"/>
      <c r="BDM26" s="877"/>
      <c r="BDN26" s="877"/>
      <c r="BDO26" s="877"/>
      <c r="BDP26" s="877"/>
      <c r="BDQ26" s="877"/>
      <c r="BDR26" s="877"/>
      <c r="BDS26" s="877"/>
      <c r="BDT26" s="877"/>
      <c r="BDU26" s="877"/>
      <c r="BDV26" s="877"/>
      <c r="BDW26" s="877"/>
      <c r="BDX26" s="877"/>
      <c r="BDY26" s="877"/>
      <c r="BDZ26" s="877"/>
      <c r="BEA26" s="877"/>
      <c r="BEB26" s="877"/>
      <c r="BEC26" s="877"/>
      <c r="BED26" s="877"/>
      <c r="BEE26" s="877"/>
      <c r="BEF26" s="877"/>
      <c r="BEG26" s="877"/>
      <c r="BEH26" s="877"/>
      <c r="BEI26" s="877"/>
      <c r="BEJ26" s="877"/>
      <c r="BEK26" s="877"/>
      <c r="BEL26" s="877"/>
      <c r="BEM26" s="877"/>
      <c r="BEN26" s="877"/>
      <c r="BEO26" s="877"/>
      <c r="BEP26" s="877"/>
      <c r="BEQ26" s="877"/>
      <c r="BER26" s="877"/>
      <c r="BES26" s="877"/>
      <c r="BET26" s="877"/>
      <c r="BEU26" s="877"/>
      <c r="BEV26" s="877"/>
      <c r="BEW26" s="877"/>
      <c r="BEX26" s="877"/>
      <c r="BEY26" s="877"/>
      <c r="BEZ26" s="877"/>
      <c r="BFA26" s="877"/>
      <c r="BFB26" s="877"/>
      <c r="BFC26" s="877"/>
      <c r="BFD26" s="877"/>
      <c r="BFE26" s="877"/>
      <c r="BFF26" s="877"/>
      <c r="BFG26" s="877"/>
      <c r="BFH26" s="877"/>
      <c r="BFI26" s="877"/>
      <c r="BFJ26" s="877"/>
      <c r="BFK26" s="877"/>
      <c r="BFL26" s="877"/>
      <c r="BFM26" s="877"/>
      <c r="BFN26" s="877"/>
      <c r="BFO26" s="877"/>
      <c r="BFP26" s="877"/>
      <c r="BFQ26" s="877"/>
      <c r="BFR26" s="877"/>
      <c r="BFS26" s="877"/>
      <c r="BFT26" s="877"/>
      <c r="BFU26" s="877"/>
      <c r="BFV26" s="877"/>
      <c r="BFW26" s="877"/>
      <c r="BFX26" s="877"/>
      <c r="BFY26" s="877"/>
      <c r="BFZ26" s="877"/>
      <c r="BGA26" s="877"/>
      <c r="BGB26" s="877"/>
      <c r="BGC26" s="877"/>
      <c r="BGD26" s="877"/>
      <c r="BGE26" s="877"/>
      <c r="BGF26" s="877"/>
      <c r="BGG26" s="877"/>
      <c r="BGH26" s="877"/>
      <c r="BGI26" s="877"/>
      <c r="BGJ26" s="877"/>
      <c r="BGK26" s="877"/>
      <c r="BGL26" s="877"/>
      <c r="BGM26" s="877"/>
      <c r="BGN26" s="877"/>
      <c r="BGO26" s="877"/>
      <c r="BGP26" s="877"/>
      <c r="BGQ26" s="877"/>
      <c r="BGR26" s="877"/>
      <c r="BGS26" s="877"/>
      <c r="BGT26" s="877"/>
      <c r="BGU26" s="877"/>
      <c r="BGV26" s="877"/>
      <c r="BGW26" s="877"/>
      <c r="BGX26" s="877"/>
      <c r="BGY26" s="877"/>
      <c r="BGZ26" s="877"/>
      <c r="BHA26" s="877"/>
      <c r="BHB26" s="877"/>
      <c r="BHC26" s="877"/>
      <c r="BHD26" s="877"/>
      <c r="BHE26" s="877"/>
      <c r="BHF26" s="877"/>
      <c r="BHG26" s="877"/>
      <c r="BHH26" s="877"/>
      <c r="BHI26" s="877"/>
      <c r="BHJ26" s="877"/>
      <c r="BHK26" s="877"/>
      <c r="BHL26" s="877"/>
      <c r="BHM26" s="877"/>
      <c r="BHN26" s="877"/>
      <c r="BHO26" s="877"/>
      <c r="BHP26" s="877"/>
      <c r="BHQ26" s="877"/>
      <c r="BHR26" s="877"/>
      <c r="BHS26" s="877"/>
      <c r="BHT26" s="877"/>
      <c r="BHU26" s="877"/>
      <c r="BHV26" s="877"/>
      <c r="BHW26" s="877"/>
      <c r="BHX26" s="877"/>
      <c r="BHY26" s="877"/>
      <c r="BHZ26" s="877"/>
      <c r="BIA26" s="877"/>
      <c r="BIB26" s="877"/>
      <c r="BIC26" s="877"/>
      <c r="BID26" s="877"/>
      <c r="BIE26" s="877"/>
      <c r="BIF26" s="877"/>
      <c r="BIG26" s="877"/>
      <c r="BIH26" s="877"/>
      <c r="BII26" s="877"/>
      <c r="BIJ26" s="877"/>
      <c r="BIK26" s="877"/>
      <c r="BIL26" s="877"/>
      <c r="BIM26" s="877"/>
      <c r="BIN26" s="877"/>
      <c r="BIO26" s="877"/>
      <c r="BIP26" s="877"/>
      <c r="BIQ26" s="877"/>
      <c r="BIR26" s="877"/>
      <c r="BIS26" s="877"/>
      <c r="BIT26" s="877"/>
      <c r="BIU26" s="877"/>
      <c r="BIV26" s="877"/>
      <c r="BIW26" s="877"/>
      <c r="BIX26" s="877"/>
      <c r="BIY26" s="877"/>
      <c r="BIZ26" s="877"/>
      <c r="BJA26" s="877"/>
      <c r="BJB26" s="877"/>
      <c r="BJC26" s="877"/>
      <c r="BJD26" s="877"/>
      <c r="BJE26" s="877"/>
      <c r="BJF26" s="877"/>
      <c r="BJG26" s="877"/>
      <c r="BJH26" s="877"/>
      <c r="BJI26" s="877"/>
      <c r="BJJ26" s="877"/>
      <c r="BJK26" s="877"/>
      <c r="BJL26" s="877"/>
      <c r="BJM26" s="877"/>
      <c r="BJN26" s="877"/>
      <c r="BJO26" s="877"/>
      <c r="BJP26" s="877"/>
      <c r="BJQ26" s="877"/>
      <c r="BJR26" s="877"/>
      <c r="BJS26" s="877"/>
      <c r="BJT26" s="877"/>
      <c r="BJU26" s="877"/>
      <c r="BJV26" s="877"/>
      <c r="BJW26" s="877"/>
      <c r="BJX26" s="877"/>
      <c r="BJY26" s="877"/>
      <c r="BJZ26" s="877"/>
      <c r="BKA26" s="877"/>
      <c r="BKB26" s="877"/>
      <c r="BKC26" s="877"/>
      <c r="BKD26" s="877"/>
      <c r="BKE26" s="877"/>
      <c r="BKF26" s="877"/>
      <c r="BKG26" s="877"/>
      <c r="BKH26" s="877"/>
      <c r="BKI26" s="877"/>
      <c r="BKJ26" s="877"/>
      <c r="BKK26" s="877"/>
      <c r="BKL26" s="877"/>
      <c r="BKM26" s="877"/>
      <c r="BKN26" s="877"/>
      <c r="BKO26" s="877"/>
      <c r="BKP26" s="877"/>
      <c r="BKQ26" s="877"/>
      <c r="BKR26" s="877"/>
      <c r="BKS26" s="877"/>
      <c r="BKT26" s="877"/>
      <c r="BKU26" s="877"/>
      <c r="BKV26" s="877"/>
      <c r="BKW26" s="877"/>
      <c r="BKX26" s="877"/>
      <c r="BKY26" s="877"/>
      <c r="BKZ26" s="877"/>
      <c r="BLA26" s="877"/>
      <c r="BLB26" s="877"/>
      <c r="BLC26" s="877"/>
      <c r="BLD26" s="877"/>
      <c r="BLE26" s="877"/>
      <c r="BLF26" s="877"/>
      <c r="BLG26" s="877"/>
      <c r="BLH26" s="877"/>
      <c r="BLI26" s="877"/>
      <c r="BLJ26" s="877"/>
      <c r="BLK26" s="877"/>
      <c r="BLL26" s="877"/>
      <c r="BLM26" s="877"/>
      <c r="BLN26" s="877"/>
      <c r="BLO26" s="877"/>
      <c r="BLP26" s="877"/>
      <c r="BLQ26" s="877"/>
      <c r="BLR26" s="877"/>
      <c r="BLS26" s="877"/>
      <c r="BLT26" s="877"/>
      <c r="BLU26" s="877"/>
      <c r="BLV26" s="877"/>
      <c r="BLW26" s="877"/>
      <c r="BLX26" s="877"/>
      <c r="BLY26" s="877"/>
      <c r="BLZ26" s="877"/>
      <c r="BMA26" s="877"/>
      <c r="BMB26" s="877"/>
      <c r="BMC26" s="877"/>
      <c r="BMD26" s="877"/>
      <c r="BME26" s="877"/>
      <c r="BMF26" s="877"/>
      <c r="BMG26" s="877"/>
      <c r="BMH26" s="877"/>
      <c r="BMI26" s="877"/>
      <c r="BMJ26" s="877"/>
      <c r="BMK26" s="877"/>
      <c r="BML26" s="877"/>
      <c r="BMM26" s="877"/>
      <c r="BMN26" s="877"/>
      <c r="BMO26" s="877"/>
      <c r="BMP26" s="877"/>
      <c r="BMQ26" s="877"/>
      <c r="BMR26" s="877"/>
      <c r="BMS26" s="877"/>
      <c r="BMT26" s="877"/>
      <c r="BMU26" s="877"/>
      <c r="BMV26" s="877"/>
      <c r="BMW26" s="877"/>
      <c r="BMX26" s="877"/>
      <c r="BMY26" s="877"/>
      <c r="BMZ26" s="877"/>
      <c r="BNA26" s="877"/>
      <c r="BNB26" s="877"/>
      <c r="BNC26" s="877"/>
      <c r="BND26" s="877"/>
      <c r="BNE26" s="877"/>
      <c r="BNF26" s="877"/>
      <c r="BNG26" s="877"/>
      <c r="BNH26" s="877"/>
      <c r="BNI26" s="877"/>
      <c r="BNJ26" s="877"/>
      <c r="BNK26" s="877"/>
      <c r="BNL26" s="877"/>
      <c r="BNM26" s="877"/>
      <c r="BNN26" s="877"/>
      <c r="BNO26" s="877"/>
      <c r="BNP26" s="877"/>
      <c r="BNQ26" s="877"/>
      <c r="BNR26" s="877"/>
      <c r="BNS26" s="877"/>
      <c r="BNT26" s="877"/>
      <c r="BNU26" s="877"/>
      <c r="BNV26" s="877"/>
      <c r="BNW26" s="877"/>
      <c r="BNX26" s="877"/>
      <c r="BNY26" s="877"/>
      <c r="BNZ26" s="877"/>
      <c r="BOA26" s="877"/>
      <c r="BOB26" s="877"/>
      <c r="BOC26" s="877"/>
      <c r="BOD26" s="877"/>
      <c r="BOE26" s="877"/>
      <c r="BOF26" s="877"/>
      <c r="BOG26" s="877"/>
      <c r="BOH26" s="877"/>
      <c r="BOI26" s="877"/>
      <c r="BOJ26" s="877"/>
      <c r="BOK26" s="877"/>
      <c r="BOL26" s="877"/>
      <c r="BOM26" s="877"/>
      <c r="BON26" s="877"/>
      <c r="BOO26" s="877"/>
      <c r="BOP26" s="877"/>
      <c r="BOQ26" s="877"/>
      <c r="BOR26" s="877"/>
      <c r="BOS26" s="877"/>
      <c r="BOT26" s="877"/>
      <c r="BOU26" s="877"/>
      <c r="BOV26" s="877"/>
      <c r="BOW26" s="877"/>
      <c r="BOX26" s="877"/>
      <c r="BOY26" s="877"/>
      <c r="BOZ26" s="877"/>
      <c r="BPA26" s="877"/>
      <c r="BPB26" s="877"/>
      <c r="BPC26" s="877"/>
      <c r="BPD26" s="877"/>
      <c r="BPE26" s="877"/>
      <c r="BPF26" s="877"/>
      <c r="BPG26" s="877"/>
      <c r="BPH26" s="877"/>
      <c r="BPI26" s="877"/>
      <c r="BPJ26" s="877"/>
      <c r="BPK26" s="877"/>
      <c r="BPL26" s="877"/>
      <c r="BPM26" s="877"/>
      <c r="BPN26" s="877"/>
      <c r="BPO26" s="877"/>
      <c r="BPP26" s="877"/>
      <c r="BPQ26" s="877"/>
      <c r="BPR26" s="877"/>
      <c r="BPS26" s="877"/>
      <c r="BPT26" s="877"/>
      <c r="BPU26" s="877"/>
      <c r="BPV26" s="877"/>
      <c r="BPW26" s="877"/>
      <c r="BPX26" s="877"/>
      <c r="BPY26" s="877"/>
      <c r="BPZ26" s="877"/>
      <c r="BQA26" s="877"/>
      <c r="BQB26" s="877"/>
      <c r="BQC26" s="877"/>
      <c r="BQD26" s="877"/>
      <c r="BQE26" s="877"/>
      <c r="BQF26" s="877"/>
      <c r="BQG26" s="877"/>
      <c r="BQH26" s="877"/>
      <c r="BQI26" s="877"/>
      <c r="BQJ26" s="877"/>
      <c r="BQK26" s="877"/>
      <c r="BQL26" s="877"/>
      <c r="BQM26" s="877"/>
      <c r="BQN26" s="877"/>
      <c r="BQO26" s="877"/>
      <c r="BQP26" s="877"/>
      <c r="BQQ26" s="877"/>
      <c r="BQR26" s="877"/>
      <c r="BQS26" s="877"/>
      <c r="BQT26" s="877"/>
      <c r="BQU26" s="877"/>
      <c r="BQV26" s="877"/>
      <c r="BQW26" s="877"/>
      <c r="BQX26" s="877"/>
      <c r="BQY26" s="877"/>
      <c r="BQZ26" s="877"/>
      <c r="BRA26" s="877"/>
      <c r="BRB26" s="877"/>
      <c r="BRC26" s="877"/>
      <c r="BRD26" s="877"/>
      <c r="BRE26" s="877"/>
      <c r="BRF26" s="877"/>
      <c r="BRG26" s="877"/>
      <c r="BRH26" s="877"/>
      <c r="BRI26" s="877"/>
      <c r="BRJ26" s="877"/>
      <c r="BRK26" s="877"/>
      <c r="BRL26" s="877"/>
      <c r="BRM26" s="877"/>
      <c r="BRN26" s="877"/>
      <c r="BRO26" s="877"/>
      <c r="BRP26" s="877"/>
      <c r="BRQ26" s="877"/>
      <c r="BRR26" s="877"/>
      <c r="BRS26" s="877"/>
      <c r="BRT26" s="877"/>
      <c r="BRU26" s="877"/>
      <c r="BRV26" s="877"/>
      <c r="BRW26" s="877"/>
      <c r="BRX26" s="877"/>
      <c r="BRY26" s="877"/>
      <c r="BRZ26" s="877"/>
      <c r="BSA26" s="877"/>
      <c r="BSB26" s="877"/>
      <c r="BSC26" s="877"/>
      <c r="BSD26" s="877"/>
      <c r="BSE26" s="877"/>
      <c r="BSF26" s="877"/>
      <c r="BSG26" s="877"/>
      <c r="BSH26" s="877"/>
      <c r="BSI26" s="877"/>
      <c r="BSJ26" s="877"/>
      <c r="BSK26" s="877"/>
      <c r="BSL26" s="877"/>
      <c r="BSM26" s="877"/>
      <c r="BSN26" s="877"/>
      <c r="BSO26" s="877"/>
      <c r="BSP26" s="877"/>
      <c r="BSQ26" s="877"/>
      <c r="BSR26" s="877"/>
      <c r="BSS26" s="877"/>
      <c r="BST26" s="877"/>
      <c r="BSU26" s="877"/>
      <c r="BSV26" s="877"/>
      <c r="BSW26" s="877"/>
      <c r="BSX26" s="877"/>
      <c r="BSY26" s="877"/>
      <c r="BSZ26" s="877"/>
      <c r="BTA26" s="877"/>
      <c r="BTB26" s="877"/>
      <c r="BTC26" s="877"/>
      <c r="BTD26" s="877"/>
      <c r="BTE26" s="877"/>
      <c r="BTF26" s="877"/>
      <c r="BTG26" s="877"/>
      <c r="BTH26" s="877"/>
      <c r="BTI26" s="877"/>
      <c r="BTJ26" s="877"/>
      <c r="BTK26" s="877"/>
      <c r="BTL26" s="877"/>
      <c r="BTM26" s="877"/>
      <c r="BTN26" s="877"/>
      <c r="BTO26" s="877"/>
      <c r="BTP26" s="877"/>
      <c r="BTQ26" s="877"/>
      <c r="BTR26" s="877"/>
      <c r="BTS26" s="877"/>
      <c r="BTT26" s="877"/>
      <c r="BTU26" s="877"/>
      <c r="BTV26" s="877"/>
      <c r="BTW26" s="877"/>
      <c r="BTX26" s="877"/>
      <c r="BTY26" s="877"/>
      <c r="BTZ26" s="877"/>
      <c r="BUA26" s="877"/>
      <c r="BUB26" s="877"/>
      <c r="BUC26" s="877"/>
      <c r="BUD26" s="877"/>
      <c r="BUE26" s="877"/>
      <c r="BUF26" s="877"/>
      <c r="BUG26" s="877"/>
      <c r="BUH26" s="877"/>
      <c r="BUI26" s="877"/>
      <c r="BUJ26" s="877"/>
      <c r="BUK26" s="877"/>
      <c r="BUL26" s="877"/>
      <c r="BUM26" s="877"/>
      <c r="BUN26" s="877"/>
      <c r="BUO26" s="877"/>
      <c r="BUP26" s="877"/>
      <c r="BUQ26" s="877"/>
      <c r="BUR26" s="877"/>
      <c r="BUS26" s="877"/>
      <c r="BUT26" s="877"/>
      <c r="BUU26" s="877"/>
      <c r="BUV26" s="877"/>
      <c r="BUW26" s="877"/>
      <c r="BUX26" s="877"/>
      <c r="BUY26" s="877"/>
      <c r="BUZ26" s="877"/>
      <c r="BVA26" s="877"/>
      <c r="BVB26" s="877"/>
      <c r="BVC26" s="877"/>
      <c r="BVD26" s="877"/>
      <c r="BVE26" s="877"/>
      <c r="BVF26" s="877"/>
      <c r="BVG26" s="877"/>
      <c r="BVH26" s="877"/>
      <c r="BVI26" s="877"/>
      <c r="BVJ26" s="877"/>
      <c r="BVK26" s="877"/>
      <c r="BVL26" s="877"/>
      <c r="BVM26" s="877"/>
      <c r="BVN26" s="877"/>
      <c r="BVO26" s="877"/>
      <c r="BVP26" s="877"/>
      <c r="BVQ26" s="877"/>
      <c r="BVR26" s="877"/>
      <c r="BVS26" s="877"/>
      <c r="BVT26" s="877"/>
      <c r="BVU26" s="877"/>
      <c r="BVV26" s="877"/>
      <c r="BVW26" s="877"/>
      <c r="BVX26" s="877"/>
      <c r="BVY26" s="877"/>
      <c r="BVZ26" s="877"/>
      <c r="BWA26" s="877"/>
      <c r="BWB26" s="877"/>
      <c r="BWC26" s="877"/>
      <c r="BWD26" s="877"/>
      <c r="BWE26" s="877"/>
      <c r="BWF26" s="877"/>
      <c r="BWG26" s="877"/>
      <c r="BWH26" s="877"/>
      <c r="BWI26" s="877"/>
      <c r="BWJ26" s="877"/>
      <c r="BWK26" s="877"/>
      <c r="BWL26" s="877"/>
      <c r="BWM26" s="877"/>
      <c r="BWN26" s="877"/>
      <c r="BWO26" s="877"/>
      <c r="BWP26" s="877"/>
      <c r="BWQ26" s="877"/>
      <c r="BWR26" s="877"/>
      <c r="BWS26" s="877"/>
      <c r="BWT26" s="877"/>
      <c r="BWU26" s="877"/>
      <c r="BWV26" s="877"/>
      <c r="BWW26" s="877"/>
      <c r="BWX26" s="877"/>
      <c r="BWY26" s="877"/>
      <c r="BWZ26" s="877"/>
      <c r="BXA26" s="877"/>
      <c r="BXB26" s="877"/>
      <c r="BXC26" s="877"/>
      <c r="BXD26" s="877"/>
      <c r="BXE26" s="877"/>
      <c r="BXF26" s="877"/>
      <c r="BXG26" s="877"/>
      <c r="BXH26" s="877"/>
      <c r="BXI26" s="877"/>
      <c r="BXJ26" s="877"/>
      <c r="BXK26" s="877"/>
      <c r="BXL26" s="877"/>
      <c r="BXM26" s="877"/>
      <c r="BXN26" s="877"/>
      <c r="BXO26" s="877"/>
      <c r="BXP26" s="877"/>
      <c r="BXQ26" s="877"/>
      <c r="BXR26" s="877"/>
      <c r="BXS26" s="877"/>
      <c r="BXT26" s="877"/>
      <c r="BXU26" s="877"/>
      <c r="BXV26" s="877"/>
      <c r="BXW26" s="877"/>
      <c r="BXX26" s="877"/>
      <c r="BXY26" s="877"/>
      <c r="BXZ26" s="877"/>
      <c r="BYA26" s="877"/>
      <c r="BYB26" s="877"/>
      <c r="BYC26" s="877"/>
      <c r="BYD26" s="877"/>
      <c r="BYE26" s="877"/>
      <c r="BYF26" s="877"/>
      <c r="BYG26" s="877"/>
      <c r="BYH26" s="877"/>
      <c r="BYI26" s="877"/>
      <c r="BYJ26" s="877"/>
      <c r="BYK26" s="877"/>
      <c r="BYL26" s="877"/>
      <c r="BYM26" s="877"/>
      <c r="BYN26" s="877"/>
      <c r="BYO26" s="877"/>
      <c r="BYP26" s="877"/>
      <c r="BYQ26" s="877"/>
      <c r="BYR26" s="877"/>
      <c r="BYS26" s="877"/>
      <c r="BYT26" s="877"/>
      <c r="BYU26" s="877"/>
      <c r="BYV26" s="877"/>
      <c r="BYW26" s="877"/>
      <c r="BYX26" s="877"/>
      <c r="BYY26" s="877"/>
      <c r="BYZ26" s="877"/>
      <c r="BZA26" s="877"/>
      <c r="BZB26" s="877"/>
      <c r="BZC26" s="877"/>
      <c r="BZD26" s="877"/>
      <c r="BZE26" s="877"/>
      <c r="BZF26" s="877"/>
      <c r="BZG26" s="877"/>
      <c r="BZH26" s="877"/>
      <c r="BZI26" s="877"/>
      <c r="BZJ26" s="877"/>
      <c r="BZK26" s="877"/>
      <c r="BZL26" s="877"/>
      <c r="BZM26" s="877"/>
      <c r="BZN26" s="877"/>
      <c r="BZO26" s="877"/>
      <c r="BZP26" s="877"/>
      <c r="BZQ26" s="877"/>
      <c r="BZR26" s="877"/>
      <c r="BZS26" s="877"/>
      <c r="BZT26" s="877"/>
      <c r="BZU26" s="877"/>
      <c r="BZV26" s="877"/>
      <c r="BZW26" s="877"/>
      <c r="BZX26" s="877"/>
      <c r="BZY26" s="877"/>
      <c r="BZZ26" s="877"/>
      <c r="CAA26" s="877"/>
      <c r="CAB26" s="877"/>
      <c r="CAC26" s="877"/>
      <c r="CAD26" s="877"/>
      <c r="CAE26" s="877"/>
      <c r="CAF26" s="877"/>
      <c r="CAG26" s="877"/>
      <c r="CAH26" s="877"/>
      <c r="CAI26" s="877"/>
      <c r="CAJ26" s="877"/>
      <c r="CAK26" s="877"/>
      <c r="CAL26" s="877"/>
      <c r="CAM26" s="877"/>
      <c r="CAN26" s="877"/>
      <c r="CAO26" s="877"/>
      <c r="CAP26" s="877"/>
      <c r="CAQ26" s="877"/>
      <c r="CAR26" s="877"/>
      <c r="CAS26" s="877"/>
      <c r="CAT26" s="877"/>
      <c r="CAU26" s="877"/>
      <c r="CAV26" s="877"/>
      <c r="CAW26" s="877"/>
      <c r="CAX26" s="877"/>
      <c r="CAY26" s="877"/>
      <c r="CAZ26" s="877"/>
      <c r="CBA26" s="877"/>
      <c r="CBB26" s="877"/>
      <c r="CBC26" s="877"/>
      <c r="CBD26" s="877"/>
      <c r="CBE26" s="877"/>
      <c r="CBF26" s="877"/>
      <c r="CBG26" s="877"/>
      <c r="CBH26" s="877"/>
      <c r="CBI26" s="877"/>
      <c r="CBJ26" s="877"/>
      <c r="CBK26" s="877"/>
      <c r="CBL26" s="877"/>
      <c r="CBM26" s="877"/>
      <c r="CBN26" s="877"/>
      <c r="CBO26" s="877"/>
      <c r="CBP26" s="877"/>
      <c r="CBQ26" s="877"/>
      <c r="CBR26" s="877"/>
      <c r="CBS26" s="877"/>
      <c r="CBT26" s="877"/>
      <c r="CBU26" s="877"/>
      <c r="CBV26" s="877"/>
      <c r="CBW26" s="877"/>
      <c r="CBX26" s="877"/>
      <c r="CBY26" s="877"/>
      <c r="CBZ26" s="877"/>
      <c r="CCA26" s="877"/>
      <c r="CCB26" s="877"/>
      <c r="CCC26" s="877"/>
      <c r="CCD26" s="877"/>
      <c r="CCE26" s="877"/>
      <c r="CCF26" s="877"/>
      <c r="CCG26" s="877"/>
      <c r="CCH26" s="877"/>
      <c r="CCI26" s="877"/>
      <c r="CCJ26" s="877"/>
      <c r="CCK26" s="877"/>
      <c r="CCL26" s="877"/>
      <c r="CCM26" s="877"/>
      <c r="CCN26" s="877"/>
      <c r="CCO26" s="877"/>
      <c r="CCP26" s="877"/>
      <c r="CCQ26" s="877"/>
      <c r="CCR26" s="877"/>
      <c r="CCS26" s="877"/>
      <c r="CCT26" s="877"/>
      <c r="CCU26" s="877"/>
      <c r="CCV26" s="877"/>
      <c r="CCW26" s="877"/>
      <c r="CCX26" s="877"/>
      <c r="CCY26" s="877"/>
      <c r="CCZ26" s="877"/>
      <c r="CDA26" s="877"/>
      <c r="CDB26" s="877"/>
      <c r="CDC26" s="877"/>
      <c r="CDD26" s="877"/>
      <c r="CDE26" s="877"/>
      <c r="CDF26" s="877"/>
      <c r="CDG26" s="877"/>
      <c r="CDH26" s="877"/>
      <c r="CDI26" s="877"/>
      <c r="CDJ26" s="877"/>
      <c r="CDK26" s="877"/>
      <c r="CDL26" s="877"/>
      <c r="CDM26" s="877"/>
      <c r="CDN26" s="877"/>
      <c r="CDO26" s="877"/>
      <c r="CDP26" s="877"/>
      <c r="CDQ26" s="877"/>
      <c r="CDR26" s="877"/>
      <c r="CDS26" s="877"/>
      <c r="CDT26" s="877"/>
      <c r="CDU26" s="877"/>
      <c r="CDV26" s="877"/>
      <c r="CDW26" s="877"/>
      <c r="CDX26" s="877"/>
      <c r="CDY26" s="877"/>
      <c r="CDZ26" s="877"/>
      <c r="CEA26" s="877"/>
      <c r="CEB26" s="877"/>
      <c r="CEC26" s="877"/>
      <c r="CED26" s="877"/>
      <c r="CEE26" s="877"/>
      <c r="CEF26" s="877"/>
      <c r="CEG26" s="877"/>
      <c r="CEH26" s="877"/>
      <c r="CEI26" s="877"/>
      <c r="CEJ26" s="877"/>
      <c r="CEK26" s="877"/>
      <c r="CEL26" s="877"/>
      <c r="CEM26" s="877"/>
      <c r="CEN26" s="877"/>
      <c r="CEO26" s="877"/>
      <c r="CEP26" s="877"/>
      <c r="CEQ26" s="877"/>
      <c r="CER26" s="877"/>
      <c r="CES26" s="877"/>
      <c r="CET26" s="877"/>
      <c r="CEU26" s="877"/>
      <c r="CEV26" s="877"/>
      <c r="CEW26" s="877"/>
      <c r="CEX26" s="877"/>
      <c r="CEY26" s="877"/>
      <c r="CEZ26" s="877"/>
      <c r="CFA26" s="877"/>
      <c r="CFB26" s="877"/>
      <c r="CFC26" s="877"/>
      <c r="CFD26" s="877"/>
      <c r="CFE26" s="877"/>
      <c r="CFF26" s="877"/>
      <c r="CFG26" s="877"/>
      <c r="CFH26" s="877"/>
      <c r="CFI26" s="877"/>
      <c r="CFJ26" s="877"/>
      <c r="CFK26" s="877"/>
      <c r="CFL26" s="877"/>
      <c r="CFM26" s="877"/>
      <c r="CFN26" s="877"/>
      <c r="CFO26" s="877"/>
      <c r="CFP26" s="877"/>
      <c r="CFQ26" s="877"/>
      <c r="CFR26" s="877"/>
      <c r="CFS26" s="877"/>
      <c r="CFT26" s="877"/>
      <c r="CFU26" s="877"/>
      <c r="CFV26" s="877"/>
      <c r="CFW26" s="877"/>
      <c r="CFX26" s="877"/>
      <c r="CFY26" s="877"/>
      <c r="CFZ26" s="877"/>
      <c r="CGA26" s="877"/>
      <c r="CGB26" s="877"/>
      <c r="CGC26" s="877"/>
      <c r="CGD26" s="877"/>
      <c r="CGE26" s="877"/>
      <c r="CGF26" s="877"/>
      <c r="CGG26" s="877"/>
      <c r="CGH26" s="877"/>
      <c r="CGI26" s="877"/>
      <c r="CGJ26" s="877"/>
      <c r="CGK26" s="877"/>
      <c r="CGL26" s="877"/>
      <c r="CGM26" s="877"/>
      <c r="CGN26" s="877"/>
      <c r="CGO26" s="877"/>
      <c r="CGP26" s="877"/>
      <c r="CGQ26" s="877"/>
      <c r="CGR26" s="877"/>
      <c r="CGS26" s="877"/>
      <c r="CGT26" s="877"/>
      <c r="CGU26" s="877"/>
      <c r="CGV26" s="877"/>
      <c r="CGW26" s="877"/>
      <c r="CGX26" s="877"/>
      <c r="CGY26" s="877"/>
      <c r="CGZ26" s="877"/>
      <c r="CHA26" s="877"/>
      <c r="CHB26" s="877"/>
      <c r="CHC26" s="877"/>
      <c r="CHD26" s="877"/>
      <c r="CHE26" s="877"/>
      <c r="CHF26" s="877"/>
      <c r="CHG26" s="877"/>
      <c r="CHH26" s="877"/>
      <c r="CHI26" s="877"/>
      <c r="CHJ26" s="877"/>
      <c r="CHK26" s="877"/>
      <c r="CHL26" s="877"/>
      <c r="CHM26" s="877"/>
      <c r="CHN26" s="877"/>
      <c r="CHO26" s="877"/>
      <c r="CHP26" s="877"/>
      <c r="CHQ26" s="877"/>
      <c r="CHR26" s="877"/>
      <c r="CHS26" s="877"/>
      <c r="CHT26" s="877"/>
      <c r="CHU26" s="877"/>
      <c r="CHV26" s="877"/>
      <c r="CHW26" s="877"/>
      <c r="CHX26" s="877"/>
      <c r="CHY26" s="877"/>
      <c r="CHZ26" s="877"/>
      <c r="CIA26" s="877"/>
      <c r="CIB26" s="877"/>
      <c r="CIC26" s="877"/>
      <c r="CID26" s="877"/>
      <c r="CIE26" s="877"/>
      <c r="CIF26" s="877"/>
      <c r="CIG26" s="877"/>
      <c r="CIH26" s="877"/>
      <c r="CII26" s="877"/>
      <c r="CIJ26" s="877"/>
      <c r="CIK26" s="877"/>
      <c r="CIL26" s="877"/>
      <c r="CIM26" s="877"/>
      <c r="CIN26" s="877"/>
      <c r="CIO26" s="877"/>
      <c r="CIP26" s="877"/>
      <c r="CIQ26" s="877"/>
      <c r="CIR26" s="877"/>
      <c r="CIS26" s="877"/>
      <c r="CIT26" s="877"/>
      <c r="CIU26" s="877"/>
      <c r="CIV26" s="877"/>
      <c r="CIW26" s="877"/>
      <c r="CIX26" s="877"/>
      <c r="CIY26" s="877"/>
      <c r="CIZ26" s="877"/>
      <c r="CJA26" s="877"/>
      <c r="CJB26" s="877"/>
      <c r="CJC26" s="877"/>
      <c r="CJD26" s="877"/>
      <c r="CJE26" s="877"/>
      <c r="CJF26" s="877"/>
      <c r="CJG26" s="877"/>
      <c r="CJH26" s="877"/>
      <c r="CJI26" s="877"/>
      <c r="CJJ26" s="877"/>
      <c r="CJK26" s="877"/>
      <c r="CJL26" s="877"/>
      <c r="CJM26" s="877"/>
      <c r="CJN26" s="877"/>
      <c r="CJO26" s="877"/>
      <c r="CJP26" s="877"/>
      <c r="CJQ26" s="877"/>
      <c r="CJR26" s="877"/>
      <c r="CJS26" s="877"/>
      <c r="CJT26" s="877"/>
      <c r="CJU26" s="877"/>
      <c r="CJV26" s="877"/>
      <c r="CJW26" s="877"/>
      <c r="CJX26" s="877"/>
      <c r="CJY26" s="877"/>
      <c r="CJZ26" s="877"/>
      <c r="CKA26" s="877"/>
      <c r="CKB26" s="877"/>
      <c r="CKC26" s="877"/>
      <c r="CKD26" s="877"/>
      <c r="CKE26" s="877"/>
      <c r="CKF26" s="877"/>
      <c r="CKG26" s="877"/>
      <c r="CKH26" s="877"/>
      <c r="CKI26" s="877"/>
      <c r="CKJ26" s="877"/>
      <c r="CKK26" s="877"/>
      <c r="CKL26" s="877"/>
      <c r="CKM26" s="877"/>
      <c r="CKN26" s="877"/>
      <c r="CKO26" s="877"/>
      <c r="CKP26" s="877"/>
      <c r="CKQ26" s="877"/>
      <c r="CKR26" s="877"/>
      <c r="CKS26" s="877"/>
      <c r="CKT26" s="877"/>
      <c r="CKU26" s="877"/>
      <c r="CKV26" s="877"/>
      <c r="CKW26" s="877"/>
      <c r="CKX26" s="877"/>
      <c r="CKY26" s="877"/>
      <c r="CKZ26" s="877"/>
      <c r="CLA26" s="877"/>
      <c r="CLB26" s="877"/>
      <c r="CLC26" s="877"/>
      <c r="CLD26" s="877"/>
      <c r="CLE26" s="877"/>
      <c r="CLF26" s="877"/>
      <c r="CLG26" s="877"/>
      <c r="CLH26" s="877"/>
      <c r="CLI26" s="877"/>
      <c r="CLJ26" s="877"/>
      <c r="CLK26" s="877"/>
      <c r="CLL26" s="877"/>
      <c r="CLM26" s="877"/>
      <c r="CLN26" s="877"/>
      <c r="CLO26" s="877"/>
      <c r="CLP26" s="877"/>
      <c r="CLQ26" s="877"/>
      <c r="CLR26" s="877"/>
      <c r="CLS26" s="877"/>
      <c r="CLT26" s="877"/>
      <c r="CLU26" s="877"/>
      <c r="CLV26" s="877"/>
      <c r="CLW26" s="877"/>
      <c r="CLX26" s="877"/>
      <c r="CLY26" s="877"/>
      <c r="CLZ26" s="877"/>
      <c r="CMA26" s="877"/>
      <c r="CMB26" s="877"/>
      <c r="CMC26" s="877"/>
      <c r="CMD26" s="877"/>
      <c r="CME26" s="877"/>
      <c r="CMF26" s="877"/>
      <c r="CMG26" s="877"/>
      <c r="CMH26" s="877"/>
      <c r="CMI26" s="877"/>
      <c r="CMJ26" s="877"/>
      <c r="CMK26" s="877"/>
      <c r="CML26" s="877"/>
      <c r="CMM26" s="877"/>
      <c r="CMN26" s="877"/>
      <c r="CMO26" s="877"/>
      <c r="CMP26" s="877"/>
      <c r="CMQ26" s="877"/>
      <c r="CMR26" s="877"/>
      <c r="CMS26" s="877"/>
      <c r="CMT26" s="877"/>
      <c r="CMU26" s="877"/>
      <c r="CMV26" s="877"/>
      <c r="CMW26" s="877"/>
      <c r="CMX26" s="877"/>
      <c r="CMY26" s="877"/>
      <c r="CMZ26" s="877"/>
      <c r="CNA26" s="877"/>
      <c r="CNB26" s="877"/>
      <c r="CNC26" s="877"/>
      <c r="CND26" s="877"/>
      <c r="CNE26" s="877"/>
      <c r="CNF26" s="877"/>
      <c r="CNG26" s="877"/>
      <c r="CNH26" s="877"/>
      <c r="CNI26" s="877"/>
      <c r="CNJ26" s="877"/>
      <c r="CNK26" s="877"/>
      <c r="CNL26" s="877"/>
      <c r="CNM26" s="877"/>
      <c r="CNN26" s="877"/>
      <c r="CNO26" s="877"/>
      <c r="CNP26" s="877"/>
      <c r="CNQ26" s="877"/>
      <c r="CNR26" s="877"/>
      <c r="CNS26" s="877"/>
      <c r="CNT26" s="877"/>
      <c r="CNU26" s="877"/>
      <c r="CNV26" s="877"/>
      <c r="CNW26" s="877"/>
      <c r="CNX26" s="877"/>
      <c r="CNY26" s="877"/>
      <c r="CNZ26" s="877"/>
      <c r="COA26" s="877"/>
      <c r="COB26" s="877"/>
      <c r="COC26" s="877"/>
      <c r="COD26" s="877"/>
      <c r="COE26" s="877"/>
      <c r="COF26" s="877"/>
      <c r="COG26" s="877"/>
      <c r="COH26" s="877"/>
      <c r="COI26" s="877"/>
      <c r="COJ26" s="877"/>
      <c r="COK26" s="877"/>
      <c r="COL26" s="877"/>
      <c r="COM26" s="877"/>
      <c r="CON26" s="877"/>
      <c r="COO26" s="877"/>
      <c r="COP26" s="877"/>
      <c r="COQ26" s="877"/>
      <c r="COR26" s="877"/>
      <c r="COS26" s="877"/>
      <c r="COT26" s="877"/>
      <c r="COU26" s="877"/>
      <c r="COV26" s="877"/>
      <c r="COW26" s="877"/>
      <c r="COX26" s="877"/>
      <c r="COY26" s="877"/>
      <c r="COZ26" s="877"/>
      <c r="CPA26" s="877"/>
      <c r="CPB26" s="877"/>
      <c r="CPC26" s="877"/>
      <c r="CPD26" s="877"/>
      <c r="CPE26" s="877"/>
      <c r="CPF26" s="877"/>
      <c r="CPG26" s="877"/>
      <c r="CPH26" s="877"/>
      <c r="CPI26" s="877"/>
      <c r="CPJ26" s="877"/>
      <c r="CPK26" s="877"/>
      <c r="CPL26" s="877"/>
      <c r="CPM26" s="877"/>
      <c r="CPN26" s="877"/>
      <c r="CPO26" s="877"/>
      <c r="CPP26" s="877"/>
      <c r="CPQ26" s="877"/>
      <c r="CPR26" s="877"/>
      <c r="CPS26" s="877"/>
      <c r="CPT26" s="877"/>
      <c r="CPU26" s="877"/>
      <c r="CPV26" s="877"/>
      <c r="CPW26" s="877"/>
      <c r="CPX26" s="877"/>
      <c r="CPY26" s="877"/>
      <c r="CPZ26" s="877"/>
      <c r="CQA26" s="877"/>
      <c r="CQB26" s="877"/>
      <c r="CQC26" s="877"/>
      <c r="CQD26" s="877"/>
      <c r="CQE26" s="877"/>
      <c r="CQF26" s="877"/>
      <c r="CQG26" s="877"/>
      <c r="CQH26" s="877"/>
      <c r="CQI26" s="877"/>
      <c r="CQJ26" s="877"/>
      <c r="CQK26" s="877"/>
      <c r="CQL26" s="877"/>
      <c r="CQM26" s="877"/>
      <c r="CQN26" s="877"/>
      <c r="CQO26" s="877"/>
      <c r="CQP26" s="877"/>
      <c r="CQQ26" s="877"/>
      <c r="CQR26" s="877"/>
      <c r="CQS26" s="877"/>
      <c r="CQT26" s="877"/>
      <c r="CQU26" s="877"/>
      <c r="CQV26" s="877"/>
      <c r="CQW26" s="877"/>
      <c r="CQX26" s="877"/>
      <c r="CQY26" s="877"/>
      <c r="CQZ26" s="877"/>
      <c r="CRA26" s="877"/>
      <c r="CRB26" s="877"/>
      <c r="CRC26" s="877"/>
      <c r="CRD26" s="877"/>
      <c r="CRE26" s="877"/>
      <c r="CRF26" s="877"/>
      <c r="CRG26" s="877"/>
      <c r="CRH26" s="877"/>
      <c r="CRI26" s="877"/>
      <c r="CRJ26" s="877"/>
      <c r="CRK26" s="877"/>
      <c r="CRL26" s="877"/>
      <c r="CRM26" s="877"/>
      <c r="CRN26" s="877"/>
      <c r="CRO26" s="877"/>
      <c r="CRP26" s="877"/>
      <c r="CRQ26" s="877"/>
      <c r="CRR26" s="877"/>
      <c r="CRS26" s="877"/>
      <c r="CRT26" s="877"/>
      <c r="CRU26" s="877"/>
      <c r="CRV26" s="877"/>
      <c r="CRW26" s="877"/>
      <c r="CRX26" s="877"/>
      <c r="CRY26" s="877"/>
      <c r="CRZ26" s="877"/>
      <c r="CSA26" s="877"/>
      <c r="CSB26" s="877"/>
      <c r="CSC26" s="877"/>
      <c r="CSD26" s="877"/>
      <c r="CSE26" s="877"/>
      <c r="CSF26" s="877"/>
      <c r="CSG26" s="877"/>
      <c r="CSH26" s="877"/>
      <c r="CSI26" s="877"/>
      <c r="CSJ26" s="877"/>
      <c r="CSK26" s="877"/>
      <c r="CSL26" s="877"/>
      <c r="CSM26" s="877"/>
      <c r="CSN26" s="877"/>
      <c r="CSO26" s="877"/>
      <c r="CSP26" s="877"/>
      <c r="CSQ26" s="877"/>
      <c r="CSR26" s="877"/>
      <c r="CSS26" s="877"/>
      <c r="CST26" s="877"/>
      <c r="CSU26" s="877"/>
      <c r="CSV26" s="877"/>
      <c r="CSW26" s="877"/>
      <c r="CSX26" s="877"/>
      <c r="CSY26" s="877"/>
      <c r="CSZ26" s="877"/>
      <c r="CTA26" s="877"/>
      <c r="CTB26" s="877"/>
      <c r="CTC26" s="877"/>
      <c r="CTD26" s="877"/>
      <c r="CTE26" s="877"/>
      <c r="CTF26" s="877"/>
      <c r="CTG26" s="877"/>
      <c r="CTH26" s="877"/>
      <c r="CTI26" s="877"/>
      <c r="CTJ26" s="877"/>
      <c r="CTK26" s="877"/>
      <c r="CTL26" s="877"/>
      <c r="CTM26" s="877"/>
      <c r="CTN26" s="877"/>
      <c r="CTO26" s="877"/>
      <c r="CTP26" s="877"/>
      <c r="CTQ26" s="877"/>
      <c r="CTR26" s="877"/>
      <c r="CTS26" s="877"/>
      <c r="CTT26" s="877"/>
      <c r="CTU26" s="877"/>
      <c r="CTV26" s="877"/>
      <c r="CTW26" s="877"/>
      <c r="CTX26" s="877"/>
      <c r="CTY26" s="877"/>
      <c r="CTZ26" s="877"/>
      <c r="CUA26" s="877"/>
      <c r="CUB26" s="877"/>
      <c r="CUC26" s="877"/>
      <c r="CUD26" s="877"/>
      <c r="CUE26" s="877"/>
      <c r="CUF26" s="877"/>
      <c r="CUG26" s="877"/>
      <c r="CUH26" s="877"/>
      <c r="CUI26" s="877"/>
      <c r="CUJ26" s="877"/>
      <c r="CUK26" s="877"/>
      <c r="CUL26" s="877"/>
      <c r="CUM26" s="877"/>
      <c r="CUN26" s="877"/>
      <c r="CUO26" s="877"/>
      <c r="CUP26" s="877"/>
      <c r="CUQ26" s="877"/>
      <c r="CUR26" s="877"/>
      <c r="CUS26" s="877"/>
      <c r="CUT26" s="877"/>
      <c r="CUU26" s="877"/>
      <c r="CUV26" s="877"/>
      <c r="CUW26" s="877"/>
      <c r="CUX26" s="877"/>
      <c r="CUY26" s="877"/>
      <c r="CUZ26" s="877"/>
      <c r="CVA26" s="877"/>
      <c r="CVB26" s="877"/>
      <c r="CVC26" s="877"/>
      <c r="CVD26" s="877"/>
      <c r="CVE26" s="877"/>
      <c r="CVF26" s="877"/>
      <c r="CVG26" s="877"/>
      <c r="CVH26" s="877"/>
      <c r="CVI26" s="877"/>
      <c r="CVJ26" s="877"/>
      <c r="CVK26" s="877"/>
      <c r="CVL26" s="877"/>
      <c r="CVM26" s="877"/>
      <c r="CVN26" s="877"/>
      <c r="CVO26" s="877"/>
      <c r="CVP26" s="877"/>
      <c r="CVQ26" s="877"/>
      <c r="CVR26" s="877"/>
      <c r="CVS26" s="877"/>
      <c r="CVT26" s="877"/>
      <c r="CVU26" s="877"/>
      <c r="CVV26" s="877"/>
      <c r="CVW26" s="877"/>
      <c r="CVX26" s="877"/>
      <c r="CVY26" s="877"/>
      <c r="CVZ26" s="877"/>
      <c r="CWA26" s="877"/>
      <c r="CWB26" s="877"/>
      <c r="CWC26" s="877"/>
      <c r="CWD26" s="877"/>
      <c r="CWE26" s="877"/>
      <c r="CWF26" s="877"/>
      <c r="CWG26" s="877"/>
      <c r="CWH26" s="877"/>
      <c r="CWI26" s="877"/>
      <c r="CWJ26" s="877"/>
      <c r="CWK26" s="877"/>
      <c r="CWL26" s="877"/>
      <c r="CWM26" s="877"/>
      <c r="CWN26" s="877"/>
      <c r="CWO26" s="877"/>
      <c r="CWP26" s="877"/>
      <c r="CWQ26" s="877"/>
      <c r="CWR26" s="877"/>
      <c r="CWS26" s="877"/>
      <c r="CWT26" s="877"/>
      <c r="CWU26" s="877"/>
      <c r="CWV26" s="877"/>
      <c r="CWW26" s="877"/>
      <c r="CWX26" s="877"/>
      <c r="CWY26" s="877"/>
      <c r="CWZ26" s="877"/>
      <c r="CXA26" s="877"/>
      <c r="CXB26" s="877"/>
      <c r="CXC26" s="877"/>
      <c r="CXD26" s="877"/>
      <c r="CXE26" s="877"/>
      <c r="CXF26" s="877"/>
      <c r="CXG26" s="877"/>
      <c r="CXH26" s="877"/>
      <c r="CXI26" s="877"/>
      <c r="CXJ26" s="877"/>
      <c r="CXK26" s="877"/>
      <c r="CXL26" s="877"/>
      <c r="CXM26" s="877"/>
      <c r="CXN26" s="877"/>
      <c r="CXO26" s="877"/>
      <c r="CXP26" s="877"/>
      <c r="CXQ26" s="877"/>
      <c r="CXR26" s="877"/>
      <c r="CXS26" s="877"/>
      <c r="CXT26" s="877"/>
      <c r="CXU26" s="877"/>
      <c r="CXV26" s="877"/>
      <c r="CXW26" s="877"/>
      <c r="CXX26" s="877"/>
      <c r="CXY26" s="877"/>
      <c r="CXZ26" s="877"/>
      <c r="CYA26" s="877"/>
      <c r="CYB26" s="877"/>
      <c r="CYC26" s="877"/>
      <c r="CYD26" s="877"/>
      <c r="CYE26" s="877"/>
      <c r="CYF26" s="877"/>
      <c r="CYG26" s="877"/>
      <c r="CYH26" s="877"/>
      <c r="CYI26" s="877"/>
      <c r="CYJ26" s="877"/>
      <c r="CYK26" s="877"/>
      <c r="CYL26" s="877"/>
      <c r="CYM26" s="877"/>
      <c r="CYN26" s="877"/>
      <c r="CYO26" s="877"/>
      <c r="CYP26" s="877"/>
      <c r="CYQ26" s="877"/>
      <c r="CYR26" s="877"/>
      <c r="CYS26" s="877"/>
      <c r="CYT26" s="877"/>
      <c r="CYU26" s="877"/>
      <c r="CYV26" s="877"/>
      <c r="CYW26" s="877"/>
      <c r="CYX26" s="877"/>
      <c r="CYY26" s="877"/>
      <c r="CYZ26" s="877"/>
      <c r="CZA26" s="877"/>
      <c r="CZB26" s="877"/>
      <c r="CZC26" s="877"/>
      <c r="CZD26" s="877"/>
      <c r="CZE26" s="877"/>
      <c r="CZF26" s="877"/>
      <c r="CZG26" s="877"/>
      <c r="CZH26" s="877"/>
      <c r="CZI26" s="877"/>
      <c r="CZJ26" s="877"/>
      <c r="CZK26" s="877"/>
      <c r="CZL26" s="877"/>
      <c r="CZM26" s="877"/>
      <c r="CZN26" s="877"/>
      <c r="CZO26" s="877"/>
      <c r="CZP26" s="877"/>
      <c r="CZQ26" s="877"/>
      <c r="CZR26" s="877"/>
      <c r="CZS26" s="877"/>
      <c r="CZT26" s="877"/>
      <c r="CZU26" s="877"/>
      <c r="CZV26" s="877"/>
      <c r="CZW26" s="877"/>
      <c r="CZX26" s="877"/>
      <c r="CZY26" s="877"/>
      <c r="CZZ26" s="877"/>
      <c r="DAA26" s="877"/>
      <c r="DAB26" s="877"/>
      <c r="DAC26" s="877"/>
      <c r="DAD26" s="877"/>
      <c r="DAE26" s="877"/>
      <c r="DAF26" s="877"/>
      <c r="DAG26" s="877"/>
      <c r="DAH26" s="877"/>
      <c r="DAI26" s="877"/>
      <c r="DAJ26" s="877"/>
      <c r="DAK26" s="877"/>
      <c r="DAL26" s="877"/>
      <c r="DAM26" s="877"/>
      <c r="DAN26" s="877"/>
      <c r="DAO26" s="877"/>
      <c r="DAP26" s="877"/>
      <c r="DAQ26" s="877"/>
      <c r="DAR26" s="877"/>
      <c r="DAS26" s="877"/>
      <c r="DAT26" s="877"/>
      <c r="DAU26" s="877"/>
      <c r="DAV26" s="877"/>
      <c r="DAW26" s="877"/>
      <c r="DAX26" s="877"/>
      <c r="DAY26" s="877"/>
      <c r="DAZ26" s="877"/>
      <c r="DBA26" s="877"/>
      <c r="DBB26" s="877"/>
      <c r="DBC26" s="877"/>
      <c r="DBD26" s="877"/>
      <c r="DBE26" s="877"/>
      <c r="DBF26" s="877"/>
      <c r="DBG26" s="877"/>
      <c r="DBH26" s="877"/>
      <c r="DBI26" s="877"/>
      <c r="DBJ26" s="877"/>
      <c r="DBK26" s="877"/>
      <c r="DBL26" s="877"/>
      <c r="DBM26" s="877"/>
      <c r="DBN26" s="877"/>
      <c r="DBO26" s="877"/>
      <c r="DBP26" s="877"/>
      <c r="DBQ26" s="877"/>
      <c r="DBR26" s="877"/>
      <c r="DBS26" s="877"/>
      <c r="DBT26" s="877"/>
      <c r="DBU26" s="877"/>
      <c r="DBV26" s="877"/>
      <c r="DBW26" s="877"/>
      <c r="DBX26" s="877"/>
      <c r="DBY26" s="877"/>
      <c r="DBZ26" s="877"/>
      <c r="DCA26" s="877"/>
      <c r="DCB26" s="877"/>
      <c r="DCC26" s="877"/>
      <c r="DCD26" s="877"/>
      <c r="DCE26" s="877"/>
      <c r="DCF26" s="877"/>
      <c r="DCG26" s="877"/>
      <c r="DCH26" s="877"/>
      <c r="DCI26" s="877"/>
      <c r="DCJ26" s="877"/>
      <c r="DCK26" s="877"/>
      <c r="DCL26" s="877"/>
      <c r="DCM26" s="877"/>
      <c r="DCN26" s="877"/>
      <c r="DCO26" s="877"/>
      <c r="DCP26" s="877"/>
      <c r="DCQ26" s="877"/>
      <c r="DCR26" s="877"/>
      <c r="DCS26" s="877"/>
      <c r="DCT26" s="877"/>
      <c r="DCU26" s="877"/>
      <c r="DCV26" s="877"/>
      <c r="DCW26" s="877"/>
      <c r="DCX26" s="877"/>
      <c r="DCY26" s="877"/>
      <c r="DCZ26" s="877"/>
      <c r="DDA26" s="877"/>
      <c r="DDB26" s="877"/>
      <c r="DDC26" s="877"/>
      <c r="DDD26" s="877"/>
      <c r="DDE26" s="877"/>
      <c r="DDF26" s="877"/>
      <c r="DDG26" s="877"/>
      <c r="DDH26" s="877"/>
      <c r="DDI26" s="877"/>
      <c r="DDJ26" s="877"/>
      <c r="DDK26" s="877"/>
      <c r="DDL26" s="877"/>
      <c r="DDM26" s="877"/>
      <c r="DDN26" s="877"/>
      <c r="DDO26" s="877"/>
      <c r="DDP26" s="877"/>
      <c r="DDQ26" s="877"/>
      <c r="DDR26" s="877"/>
      <c r="DDS26" s="877"/>
      <c r="DDT26" s="877"/>
      <c r="DDU26" s="877"/>
      <c r="DDV26" s="877"/>
      <c r="DDW26" s="877"/>
      <c r="DDX26" s="877"/>
      <c r="DDY26" s="877"/>
      <c r="DDZ26" s="877"/>
      <c r="DEA26" s="877"/>
      <c r="DEB26" s="877"/>
      <c r="DEC26" s="877"/>
      <c r="DED26" s="877"/>
      <c r="DEE26" s="877"/>
      <c r="DEF26" s="877"/>
      <c r="DEG26" s="877"/>
      <c r="DEH26" s="877"/>
      <c r="DEI26" s="877"/>
      <c r="DEJ26" s="877"/>
      <c r="DEK26" s="877"/>
      <c r="DEL26" s="877"/>
      <c r="DEM26" s="877"/>
      <c r="DEN26" s="877"/>
      <c r="DEO26" s="877"/>
      <c r="DEP26" s="877"/>
      <c r="DEQ26" s="877"/>
      <c r="DER26" s="877"/>
      <c r="DES26" s="877"/>
      <c r="DET26" s="877"/>
      <c r="DEU26" s="877"/>
      <c r="DEV26" s="877"/>
      <c r="DEW26" s="877"/>
      <c r="DEX26" s="877"/>
      <c r="DEY26" s="877"/>
      <c r="DEZ26" s="877"/>
      <c r="DFA26" s="877"/>
      <c r="DFB26" s="877"/>
      <c r="DFC26" s="877"/>
      <c r="DFD26" s="877"/>
      <c r="DFE26" s="877"/>
      <c r="DFF26" s="877"/>
      <c r="DFG26" s="877"/>
      <c r="DFH26" s="877"/>
      <c r="DFI26" s="877"/>
      <c r="DFJ26" s="877"/>
      <c r="DFK26" s="877"/>
      <c r="DFL26" s="877"/>
      <c r="DFM26" s="877"/>
      <c r="DFN26" s="877"/>
      <c r="DFO26" s="877"/>
      <c r="DFP26" s="877"/>
      <c r="DFQ26" s="877"/>
      <c r="DFR26" s="877"/>
      <c r="DFS26" s="877"/>
      <c r="DFT26" s="877"/>
      <c r="DFU26" s="877"/>
      <c r="DFV26" s="877"/>
      <c r="DFW26" s="877"/>
      <c r="DFX26" s="877"/>
      <c r="DFY26" s="877"/>
      <c r="DFZ26" s="877"/>
      <c r="DGA26" s="877"/>
      <c r="DGB26" s="877"/>
      <c r="DGC26" s="877"/>
      <c r="DGD26" s="877"/>
      <c r="DGE26" s="877"/>
      <c r="DGF26" s="877"/>
      <c r="DGG26" s="877"/>
      <c r="DGH26" s="877"/>
      <c r="DGI26" s="877"/>
      <c r="DGJ26" s="877"/>
      <c r="DGK26" s="877"/>
      <c r="DGL26" s="877"/>
      <c r="DGM26" s="877"/>
      <c r="DGN26" s="877"/>
      <c r="DGO26" s="877"/>
      <c r="DGP26" s="877"/>
      <c r="DGQ26" s="877"/>
      <c r="DGR26" s="877"/>
      <c r="DGS26" s="877"/>
      <c r="DGT26" s="877"/>
      <c r="DGU26" s="877"/>
      <c r="DGV26" s="877"/>
      <c r="DGW26" s="877"/>
      <c r="DGX26" s="877"/>
      <c r="DGY26" s="877"/>
      <c r="DGZ26" s="877"/>
      <c r="DHA26" s="877"/>
      <c r="DHB26" s="877"/>
      <c r="DHC26" s="877"/>
      <c r="DHD26" s="877"/>
      <c r="DHE26" s="877"/>
      <c r="DHF26" s="877"/>
      <c r="DHG26" s="877"/>
      <c r="DHH26" s="877"/>
      <c r="DHI26" s="877"/>
      <c r="DHJ26" s="877"/>
      <c r="DHK26" s="877"/>
      <c r="DHL26" s="877"/>
      <c r="DHM26" s="877"/>
      <c r="DHN26" s="877"/>
      <c r="DHO26" s="877"/>
      <c r="DHP26" s="877"/>
      <c r="DHQ26" s="877"/>
      <c r="DHR26" s="877"/>
      <c r="DHS26" s="877"/>
      <c r="DHT26" s="877"/>
      <c r="DHU26" s="877"/>
      <c r="DHV26" s="877"/>
      <c r="DHW26" s="877"/>
      <c r="DHX26" s="877"/>
      <c r="DHY26" s="877"/>
      <c r="DHZ26" s="877"/>
      <c r="DIA26" s="877"/>
      <c r="DIB26" s="877"/>
      <c r="DIC26" s="877"/>
      <c r="DID26" s="877"/>
      <c r="DIE26" s="877"/>
      <c r="DIF26" s="877"/>
      <c r="DIG26" s="877"/>
      <c r="DIH26" s="877"/>
      <c r="DII26" s="877"/>
      <c r="DIJ26" s="877"/>
      <c r="DIK26" s="877"/>
      <c r="DIL26" s="877"/>
      <c r="DIM26" s="877"/>
      <c r="DIN26" s="877"/>
      <c r="DIO26" s="877"/>
      <c r="DIP26" s="877"/>
      <c r="DIQ26" s="877"/>
      <c r="DIR26" s="877"/>
      <c r="DIS26" s="877"/>
      <c r="DIT26" s="877"/>
      <c r="DIU26" s="877"/>
      <c r="DIV26" s="877"/>
      <c r="DIW26" s="877"/>
      <c r="DIX26" s="877"/>
      <c r="DIY26" s="877"/>
      <c r="DIZ26" s="877"/>
      <c r="DJA26" s="877"/>
      <c r="DJB26" s="877"/>
      <c r="DJC26" s="877"/>
      <c r="DJD26" s="877"/>
      <c r="DJE26" s="877"/>
      <c r="DJF26" s="877"/>
      <c r="DJG26" s="877"/>
      <c r="DJH26" s="877"/>
      <c r="DJI26" s="877"/>
      <c r="DJJ26" s="877"/>
      <c r="DJK26" s="877"/>
      <c r="DJL26" s="877"/>
      <c r="DJM26" s="877"/>
      <c r="DJN26" s="877"/>
      <c r="DJO26" s="877"/>
      <c r="DJP26" s="877"/>
      <c r="DJQ26" s="877"/>
      <c r="DJR26" s="877"/>
      <c r="DJS26" s="877"/>
      <c r="DJT26" s="877"/>
      <c r="DJU26" s="877"/>
      <c r="DJV26" s="877"/>
      <c r="DJW26" s="877"/>
      <c r="DJX26" s="877"/>
      <c r="DJY26" s="877"/>
      <c r="DJZ26" s="877"/>
      <c r="DKA26" s="877"/>
      <c r="DKB26" s="877"/>
      <c r="DKC26" s="877"/>
      <c r="DKD26" s="877"/>
      <c r="DKE26" s="877"/>
      <c r="DKF26" s="877"/>
      <c r="DKG26" s="877"/>
      <c r="DKH26" s="877"/>
      <c r="DKI26" s="877"/>
      <c r="DKJ26" s="877"/>
      <c r="DKK26" s="877"/>
      <c r="DKL26" s="877"/>
      <c r="DKM26" s="877"/>
      <c r="DKN26" s="877"/>
      <c r="DKO26" s="877"/>
      <c r="DKP26" s="877"/>
      <c r="DKQ26" s="877"/>
      <c r="DKR26" s="877"/>
      <c r="DKS26" s="877"/>
      <c r="DKT26" s="877"/>
      <c r="DKU26" s="877"/>
      <c r="DKV26" s="877"/>
      <c r="DKW26" s="877"/>
      <c r="DKX26" s="877"/>
      <c r="DKY26" s="877"/>
      <c r="DKZ26" s="877"/>
      <c r="DLA26" s="877"/>
      <c r="DLB26" s="877"/>
      <c r="DLC26" s="877"/>
      <c r="DLD26" s="877"/>
      <c r="DLE26" s="877"/>
      <c r="DLF26" s="877"/>
      <c r="DLG26" s="877"/>
      <c r="DLH26" s="877"/>
      <c r="DLI26" s="877"/>
      <c r="DLJ26" s="877"/>
      <c r="DLK26" s="877"/>
      <c r="DLL26" s="877"/>
      <c r="DLM26" s="877"/>
      <c r="DLN26" s="877"/>
      <c r="DLO26" s="877"/>
      <c r="DLP26" s="877"/>
      <c r="DLQ26" s="877"/>
      <c r="DLR26" s="877"/>
      <c r="DLS26" s="877"/>
      <c r="DLT26" s="877"/>
      <c r="DLU26" s="877"/>
      <c r="DLV26" s="877"/>
      <c r="DLW26" s="877"/>
      <c r="DLX26" s="877"/>
      <c r="DLY26" s="877"/>
      <c r="DLZ26" s="877"/>
      <c r="DMA26" s="877"/>
      <c r="DMB26" s="877"/>
      <c r="DMC26" s="877"/>
      <c r="DMD26" s="877"/>
      <c r="DME26" s="877"/>
      <c r="DMF26" s="877"/>
      <c r="DMG26" s="877"/>
      <c r="DMH26" s="877"/>
      <c r="DMI26" s="877"/>
      <c r="DMJ26" s="877"/>
      <c r="DMK26" s="877"/>
      <c r="DML26" s="877"/>
      <c r="DMM26" s="877"/>
      <c r="DMN26" s="877"/>
      <c r="DMO26" s="877"/>
      <c r="DMP26" s="877"/>
      <c r="DMQ26" s="877"/>
      <c r="DMR26" s="877"/>
      <c r="DMS26" s="877"/>
      <c r="DMT26" s="877"/>
      <c r="DMU26" s="877"/>
      <c r="DMV26" s="877"/>
      <c r="DMW26" s="877"/>
      <c r="DMX26" s="877"/>
      <c r="DMY26" s="877"/>
      <c r="DMZ26" s="877"/>
      <c r="DNA26" s="877"/>
      <c r="DNB26" s="877"/>
      <c r="DNC26" s="877"/>
      <c r="DND26" s="877"/>
      <c r="DNE26" s="877"/>
      <c r="DNF26" s="877"/>
      <c r="DNG26" s="877"/>
      <c r="DNH26" s="877"/>
      <c r="DNI26" s="877"/>
      <c r="DNJ26" s="877"/>
      <c r="DNK26" s="877"/>
      <c r="DNL26" s="877"/>
      <c r="DNM26" s="877"/>
      <c r="DNN26" s="877"/>
      <c r="DNO26" s="877"/>
      <c r="DNP26" s="877"/>
      <c r="DNQ26" s="877"/>
      <c r="DNR26" s="877"/>
      <c r="DNS26" s="877"/>
      <c r="DNT26" s="877"/>
      <c r="DNU26" s="877"/>
      <c r="DNV26" s="877"/>
      <c r="DNW26" s="877"/>
      <c r="DNX26" s="877"/>
      <c r="DNY26" s="877"/>
      <c r="DNZ26" s="877"/>
      <c r="DOA26" s="877"/>
      <c r="DOB26" s="877"/>
      <c r="DOC26" s="877"/>
      <c r="DOD26" s="877"/>
      <c r="DOE26" s="877"/>
      <c r="DOF26" s="877"/>
      <c r="DOG26" s="877"/>
      <c r="DOH26" s="877"/>
      <c r="DOI26" s="877"/>
      <c r="DOJ26" s="877"/>
      <c r="DOK26" s="877"/>
      <c r="DOL26" s="877"/>
      <c r="DOM26" s="877"/>
      <c r="DON26" s="877"/>
      <c r="DOO26" s="877"/>
      <c r="DOP26" s="877"/>
      <c r="DOQ26" s="877"/>
      <c r="DOR26" s="877"/>
      <c r="DOS26" s="877"/>
      <c r="DOT26" s="877"/>
      <c r="DOU26" s="877"/>
      <c r="DOV26" s="877"/>
      <c r="DOW26" s="877"/>
      <c r="DOX26" s="877"/>
      <c r="DOY26" s="877"/>
      <c r="DOZ26" s="877"/>
      <c r="DPA26" s="877"/>
      <c r="DPB26" s="877"/>
      <c r="DPC26" s="877"/>
      <c r="DPD26" s="877"/>
      <c r="DPE26" s="877"/>
      <c r="DPF26" s="877"/>
      <c r="DPG26" s="877"/>
      <c r="DPH26" s="877"/>
      <c r="DPI26" s="877"/>
      <c r="DPJ26" s="877"/>
      <c r="DPK26" s="877"/>
      <c r="DPL26" s="877"/>
      <c r="DPM26" s="877"/>
      <c r="DPN26" s="877"/>
      <c r="DPO26" s="877"/>
      <c r="DPP26" s="877"/>
      <c r="DPQ26" s="877"/>
      <c r="DPR26" s="877"/>
      <c r="DPS26" s="877"/>
      <c r="DPT26" s="877"/>
      <c r="DPU26" s="877"/>
      <c r="DPV26" s="877"/>
      <c r="DPW26" s="877"/>
      <c r="DPX26" s="877"/>
      <c r="DPY26" s="877"/>
      <c r="DPZ26" s="877"/>
      <c r="DQA26" s="877"/>
      <c r="DQB26" s="877"/>
      <c r="DQC26" s="877"/>
      <c r="DQD26" s="877"/>
      <c r="DQE26" s="877"/>
      <c r="DQF26" s="877"/>
      <c r="DQG26" s="877"/>
      <c r="DQH26" s="877"/>
      <c r="DQI26" s="877"/>
      <c r="DQJ26" s="877"/>
      <c r="DQK26" s="877"/>
      <c r="DQL26" s="877"/>
      <c r="DQM26" s="877"/>
      <c r="DQN26" s="877"/>
      <c r="DQO26" s="877"/>
      <c r="DQP26" s="877"/>
      <c r="DQQ26" s="877"/>
      <c r="DQR26" s="877"/>
      <c r="DQS26" s="877"/>
      <c r="DQT26" s="877"/>
      <c r="DQU26" s="877"/>
      <c r="DQV26" s="877"/>
      <c r="DQW26" s="877"/>
      <c r="DQX26" s="877"/>
      <c r="DQY26" s="877"/>
      <c r="DQZ26" s="877"/>
      <c r="DRA26" s="877"/>
      <c r="DRB26" s="877"/>
      <c r="DRC26" s="877"/>
      <c r="DRD26" s="877"/>
      <c r="DRE26" s="877"/>
      <c r="DRF26" s="877"/>
      <c r="DRG26" s="877"/>
      <c r="DRH26" s="877"/>
      <c r="DRI26" s="877"/>
      <c r="DRJ26" s="877"/>
      <c r="DRK26" s="877"/>
      <c r="DRL26" s="877"/>
      <c r="DRM26" s="877"/>
      <c r="DRN26" s="877"/>
      <c r="DRO26" s="877"/>
      <c r="DRP26" s="877"/>
      <c r="DRQ26" s="877"/>
      <c r="DRR26" s="877"/>
      <c r="DRS26" s="877"/>
      <c r="DRT26" s="877"/>
      <c r="DRU26" s="877"/>
      <c r="DRV26" s="877"/>
      <c r="DRW26" s="877"/>
      <c r="DRX26" s="877"/>
      <c r="DRY26" s="877"/>
      <c r="DRZ26" s="877"/>
      <c r="DSA26" s="877"/>
      <c r="DSB26" s="877"/>
      <c r="DSC26" s="877"/>
      <c r="DSD26" s="877"/>
      <c r="DSE26" s="877"/>
      <c r="DSF26" s="877"/>
      <c r="DSG26" s="877"/>
      <c r="DSH26" s="877"/>
      <c r="DSI26" s="877"/>
      <c r="DSJ26" s="877"/>
      <c r="DSK26" s="877"/>
      <c r="DSL26" s="877"/>
      <c r="DSM26" s="877"/>
      <c r="DSN26" s="877"/>
      <c r="DSO26" s="877"/>
      <c r="DSP26" s="877"/>
      <c r="DSQ26" s="877"/>
      <c r="DSR26" s="877"/>
      <c r="DSS26" s="877"/>
      <c r="DST26" s="877"/>
      <c r="DSU26" s="877"/>
      <c r="DSV26" s="877"/>
      <c r="DSW26" s="877"/>
      <c r="DSX26" s="877"/>
      <c r="DSY26" s="877"/>
      <c r="DSZ26" s="877"/>
      <c r="DTA26" s="877"/>
      <c r="DTB26" s="877"/>
      <c r="DTC26" s="877"/>
      <c r="DTD26" s="877"/>
      <c r="DTE26" s="877"/>
      <c r="DTF26" s="877"/>
      <c r="DTG26" s="877"/>
      <c r="DTH26" s="877"/>
      <c r="DTI26" s="877"/>
      <c r="DTJ26" s="877"/>
      <c r="DTK26" s="877"/>
      <c r="DTL26" s="877"/>
      <c r="DTM26" s="877"/>
      <c r="DTN26" s="877"/>
      <c r="DTO26" s="877"/>
      <c r="DTP26" s="877"/>
      <c r="DTQ26" s="877"/>
      <c r="DTR26" s="877"/>
      <c r="DTS26" s="877"/>
      <c r="DTT26" s="877"/>
      <c r="DTU26" s="877"/>
      <c r="DTV26" s="877"/>
      <c r="DTW26" s="877"/>
      <c r="DTX26" s="877"/>
      <c r="DTY26" s="877"/>
      <c r="DTZ26" s="877"/>
      <c r="DUA26" s="877"/>
      <c r="DUB26" s="877"/>
      <c r="DUC26" s="877"/>
      <c r="DUD26" s="877"/>
      <c r="DUE26" s="877"/>
      <c r="DUF26" s="877"/>
      <c r="DUG26" s="877"/>
      <c r="DUH26" s="877"/>
      <c r="DUI26" s="877"/>
      <c r="DUJ26" s="877"/>
      <c r="DUK26" s="877"/>
      <c r="DUL26" s="877"/>
      <c r="DUM26" s="877"/>
      <c r="DUN26" s="877"/>
      <c r="DUO26" s="877"/>
      <c r="DUP26" s="877"/>
      <c r="DUQ26" s="877"/>
      <c r="DUR26" s="877"/>
      <c r="DUS26" s="877"/>
      <c r="DUT26" s="877"/>
      <c r="DUU26" s="877"/>
      <c r="DUV26" s="877"/>
      <c r="DUW26" s="877"/>
      <c r="DUX26" s="877"/>
      <c r="DUY26" s="877"/>
      <c r="DUZ26" s="877"/>
      <c r="DVA26" s="877"/>
      <c r="DVB26" s="877"/>
      <c r="DVC26" s="877"/>
      <c r="DVD26" s="877"/>
      <c r="DVE26" s="877"/>
      <c r="DVF26" s="877"/>
      <c r="DVG26" s="877"/>
      <c r="DVH26" s="877"/>
      <c r="DVI26" s="877"/>
      <c r="DVJ26" s="877"/>
      <c r="DVK26" s="877"/>
      <c r="DVL26" s="877"/>
      <c r="DVM26" s="877"/>
      <c r="DVN26" s="877"/>
      <c r="DVO26" s="877"/>
      <c r="DVP26" s="877"/>
      <c r="DVQ26" s="877"/>
      <c r="DVR26" s="877"/>
      <c r="DVS26" s="877"/>
      <c r="DVT26" s="877"/>
      <c r="DVU26" s="877"/>
      <c r="DVV26" s="877"/>
      <c r="DVW26" s="877"/>
      <c r="DVX26" s="877"/>
      <c r="DVY26" s="877"/>
      <c r="DVZ26" s="877"/>
      <c r="DWA26" s="877"/>
      <c r="DWB26" s="877"/>
      <c r="DWC26" s="877"/>
      <c r="DWD26" s="877"/>
      <c r="DWE26" s="877"/>
      <c r="DWF26" s="877"/>
      <c r="DWG26" s="877"/>
      <c r="DWH26" s="877"/>
      <c r="DWI26" s="877"/>
      <c r="DWJ26" s="877"/>
      <c r="DWK26" s="877"/>
      <c r="DWL26" s="877"/>
      <c r="DWM26" s="877"/>
      <c r="DWN26" s="877"/>
      <c r="DWO26" s="877"/>
      <c r="DWP26" s="877"/>
      <c r="DWQ26" s="877"/>
      <c r="DWR26" s="877"/>
      <c r="DWS26" s="877"/>
      <c r="DWT26" s="877"/>
      <c r="DWU26" s="877"/>
      <c r="DWV26" s="877"/>
      <c r="DWW26" s="877"/>
      <c r="DWX26" s="877"/>
      <c r="DWY26" s="877"/>
      <c r="DWZ26" s="877"/>
      <c r="DXA26" s="877"/>
      <c r="DXB26" s="877"/>
      <c r="DXC26" s="877"/>
      <c r="DXD26" s="877"/>
      <c r="DXE26" s="877"/>
      <c r="DXF26" s="877"/>
      <c r="DXG26" s="877"/>
      <c r="DXH26" s="877"/>
      <c r="DXI26" s="877"/>
      <c r="DXJ26" s="877"/>
      <c r="DXK26" s="877"/>
      <c r="DXL26" s="877"/>
      <c r="DXM26" s="877"/>
      <c r="DXN26" s="877"/>
      <c r="DXO26" s="877"/>
      <c r="DXP26" s="877"/>
      <c r="DXQ26" s="877"/>
      <c r="DXR26" s="877"/>
      <c r="DXS26" s="877"/>
      <c r="DXT26" s="877"/>
      <c r="DXU26" s="877"/>
      <c r="DXV26" s="877"/>
      <c r="DXW26" s="877"/>
      <c r="DXX26" s="877"/>
      <c r="DXY26" s="877"/>
      <c r="DXZ26" s="877"/>
      <c r="DYA26" s="877"/>
      <c r="DYB26" s="877"/>
      <c r="DYC26" s="877"/>
      <c r="DYD26" s="877"/>
      <c r="DYE26" s="877"/>
      <c r="DYF26" s="877"/>
      <c r="DYG26" s="877"/>
      <c r="DYH26" s="877"/>
      <c r="DYI26" s="877"/>
      <c r="DYJ26" s="877"/>
      <c r="DYK26" s="877"/>
      <c r="DYL26" s="877"/>
      <c r="DYM26" s="877"/>
      <c r="DYN26" s="877"/>
      <c r="DYO26" s="877"/>
      <c r="DYP26" s="877"/>
      <c r="DYQ26" s="877"/>
      <c r="DYR26" s="877"/>
      <c r="DYS26" s="877"/>
      <c r="DYT26" s="877"/>
      <c r="DYU26" s="877"/>
      <c r="DYV26" s="877"/>
      <c r="DYW26" s="877"/>
      <c r="DYX26" s="877"/>
      <c r="DYY26" s="877"/>
      <c r="DYZ26" s="877"/>
      <c r="DZA26" s="877"/>
      <c r="DZB26" s="877"/>
      <c r="DZC26" s="877"/>
      <c r="DZD26" s="877"/>
      <c r="DZE26" s="877"/>
      <c r="DZF26" s="877"/>
      <c r="DZG26" s="877"/>
      <c r="DZH26" s="877"/>
      <c r="DZI26" s="877"/>
      <c r="DZJ26" s="877"/>
      <c r="DZK26" s="877"/>
      <c r="DZL26" s="877"/>
      <c r="DZM26" s="877"/>
      <c r="DZN26" s="877"/>
      <c r="DZO26" s="877"/>
      <c r="DZP26" s="877"/>
      <c r="DZQ26" s="877"/>
      <c r="DZR26" s="877"/>
      <c r="DZS26" s="877"/>
      <c r="DZT26" s="877"/>
      <c r="DZU26" s="877"/>
      <c r="DZV26" s="877"/>
      <c r="DZW26" s="877"/>
      <c r="DZX26" s="877"/>
      <c r="DZY26" s="877"/>
      <c r="DZZ26" s="877"/>
      <c r="EAA26" s="877"/>
      <c r="EAB26" s="877"/>
      <c r="EAC26" s="877"/>
      <c r="EAD26" s="877"/>
      <c r="EAE26" s="877"/>
      <c r="EAF26" s="877"/>
      <c r="EAG26" s="877"/>
      <c r="EAH26" s="877"/>
      <c r="EAI26" s="877"/>
      <c r="EAJ26" s="877"/>
      <c r="EAK26" s="877"/>
      <c r="EAL26" s="877"/>
      <c r="EAM26" s="877"/>
      <c r="EAN26" s="877"/>
      <c r="EAO26" s="877"/>
      <c r="EAP26" s="877"/>
      <c r="EAQ26" s="877"/>
      <c r="EAR26" s="877"/>
      <c r="EAS26" s="877"/>
      <c r="EAT26" s="877"/>
      <c r="EAU26" s="877"/>
      <c r="EAV26" s="877"/>
      <c r="EAW26" s="877"/>
      <c r="EAX26" s="877"/>
      <c r="EAY26" s="877"/>
      <c r="EAZ26" s="877"/>
      <c r="EBA26" s="877"/>
      <c r="EBB26" s="877"/>
      <c r="EBC26" s="877"/>
      <c r="EBD26" s="877"/>
      <c r="EBE26" s="877"/>
      <c r="EBF26" s="877"/>
      <c r="EBG26" s="877"/>
      <c r="EBH26" s="877"/>
      <c r="EBI26" s="877"/>
      <c r="EBJ26" s="877"/>
      <c r="EBK26" s="877"/>
      <c r="EBL26" s="877"/>
      <c r="EBM26" s="877"/>
      <c r="EBN26" s="877"/>
      <c r="EBO26" s="877"/>
      <c r="EBP26" s="877"/>
      <c r="EBQ26" s="877"/>
      <c r="EBR26" s="877"/>
      <c r="EBS26" s="877"/>
      <c r="EBT26" s="877"/>
      <c r="EBU26" s="877"/>
      <c r="EBV26" s="877"/>
      <c r="EBW26" s="877"/>
      <c r="EBX26" s="877"/>
      <c r="EBY26" s="877"/>
      <c r="EBZ26" s="877"/>
      <c r="ECA26" s="877"/>
      <c r="ECB26" s="877"/>
      <c r="ECC26" s="877"/>
      <c r="ECD26" s="877"/>
      <c r="ECE26" s="877"/>
      <c r="ECF26" s="877"/>
      <c r="ECG26" s="877"/>
      <c r="ECH26" s="877"/>
      <c r="ECI26" s="877"/>
      <c r="ECJ26" s="877"/>
      <c r="ECK26" s="877"/>
      <c r="ECL26" s="877"/>
      <c r="ECM26" s="877"/>
      <c r="ECN26" s="877"/>
      <c r="ECO26" s="877"/>
      <c r="ECP26" s="877"/>
      <c r="ECQ26" s="877"/>
      <c r="ECR26" s="877"/>
      <c r="ECS26" s="877"/>
      <c r="ECT26" s="877"/>
      <c r="ECU26" s="877"/>
      <c r="ECV26" s="877"/>
      <c r="ECW26" s="877"/>
      <c r="ECX26" s="877"/>
      <c r="ECY26" s="877"/>
      <c r="ECZ26" s="877"/>
      <c r="EDA26" s="877"/>
      <c r="EDB26" s="877"/>
      <c r="EDC26" s="877"/>
      <c r="EDD26" s="877"/>
      <c r="EDE26" s="877"/>
      <c r="EDF26" s="877"/>
      <c r="EDG26" s="877"/>
      <c r="EDH26" s="877"/>
      <c r="EDI26" s="877"/>
      <c r="EDJ26" s="877"/>
      <c r="EDK26" s="877"/>
      <c r="EDL26" s="877"/>
      <c r="EDM26" s="877"/>
      <c r="EDN26" s="877"/>
      <c r="EDO26" s="877"/>
      <c r="EDP26" s="877"/>
      <c r="EDQ26" s="877"/>
      <c r="EDR26" s="877"/>
      <c r="EDS26" s="877"/>
      <c r="EDT26" s="877"/>
      <c r="EDU26" s="877"/>
      <c r="EDV26" s="877"/>
      <c r="EDW26" s="877"/>
      <c r="EDX26" s="877"/>
      <c r="EDY26" s="877"/>
      <c r="EDZ26" s="877"/>
      <c r="EEA26" s="877"/>
      <c r="EEB26" s="877"/>
      <c r="EEC26" s="877"/>
      <c r="EED26" s="877"/>
      <c r="EEE26" s="877"/>
      <c r="EEF26" s="877"/>
      <c r="EEG26" s="877"/>
      <c r="EEH26" s="877"/>
      <c r="EEI26" s="877"/>
      <c r="EEJ26" s="877"/>
      <c r="EEK26" s="877"/>
      <c r="EEL26" s="877"/>
      <c r="EEM26" s="877"/>
      <c r="EEN26" s="877"/>
      <c r="EEO26" s="877"/>
      <c r="EEP26" s="877"/>
      <c r="EEQ26" s="877"/>
      <c r="EER26" s="877"/>
      <c r="EES26" s="877"/>
      <c r="EET26" s="877"/>
      <c r="EEU26" s="877"/>
      <c r="EEV26" s="877"/>
      <c r="EEW26" s="877"/>
      <c r="EEX26" s="877"/>
      <c r="EEY26" s="877"/>
      <c r="EEZ26" s="877"/>
      <c r="EFA26" s="877"/>
      <c r="EFB26" s="877"/>
      <c r="EFC26" s="877"/>
      <c r="EFD26" s="877"/>
      <c r="EFE26" s="877"/>
      <c r="EFF26" s="877"/>
      <c r="EFG26" s="877"/>
      <c r="EFH26" s="877"/>
      <c r="EFI26" s="877"/>
      <c r="EFJ26" s="877"/>
      <c r="EFK26" s="877"/>
      <c r="EFL26" s="877"/>
      <c r="EFM26" s="877"/>
      <c r="EFN26" s="877"/>
      <c r="EFO26" s="877"/>
      <c r="EFP26" s="877"/>
      <c r="EFQ26" s="877"/>
      <c r="EFR26" s="877"/>
      <c r="EFS26" s="877"/>
      <c r="EFT26" s="877"/>
      <c r="EFU26" s="877"/>
      <c r="EFV26" s="877"/>
      <c r="EFW26" s="877"/>
      <c r="EFX26" s="877"/>
      <c r="EFY26" s="877"/>
      <c r="EFZ26" s="877"/>
      <c r="EGA26" s="877"/>
      <c r="EGB26" s="877"/>
      <c r="EGC26" s="877"/>
      <c r="EGD26" s="877"/>
      <c r="EGE26" s="877"/>
      <c r="EGF26" s="877"/>
      <c r="EGG26" s="877"/>
      <c r="EGH26" s="877"/>
      <c r="EGI26" s="877"/>
      <c r="EGJ26" s="877"/>
      <c r="EGK26" s="877"/>
      <c r="EGL26" s="877"/>
      <c r="EGM26" s="877"/>
      <c r="EGN26" s="877"/>
      <c r="EGO26" s="877"/>
      <c r="EGP26" s="877"/>
      <c r="EGQ26" s="877"/>
      <c r="EGR26" s="877"/>
      <c r="EGS26" s="877"/>
      <c r="EGT26" s="877"/>
      <c r="EGU26" s="877"/>
      <c r="EGV26" s="877"/>
      <c r="EGW26" s="877"/>
      <c r="EGX26" s="877"/>
      <c r="EGY26" s="877"/>
      <c r="EGZ26" s="877"/>
      <c r="EHA26" s="877"/>
      <c r="EHB26" s="877"/>
      <c r="EHC26" s="877"/>
      <c r="EHD26" s="877"/>
      <c r="EHE26" s="877"/>
      <c r="EHF26" s="877"/>
      <c r="EHG26" s="877"/>
      <c r="EHH26" s="877"/>
      <c r="EHI26" s="877"/>
      <c r="EHJ26" s="877"/>
      <c r="EHK26" s="877"/>
      <c r="EHL26" s="877"/>
      <c r="EHM26" s="877"/>
      <c r="EHN26" s="877"/>
      <c r="EHO26" s="877"/>
      <c r="EHP26" s="877"/>
      <c r="EHQ26" s="877"/>
      <c r="EHR26" s="877"/>
      <c r="EHS26" s="877"/>
      <c r="EHT26" s="877"/>
      <c r="EHU26" s="877"/>
      <c r="EHV26" s="877"/>
      <c r="EHW26" s="877"/>
      <c r="EHX26" s="877"/>
      <c r="EHY26" s="877"/>
      <c r="EHZ26" s="877"/>
      <c r="EIA26" s="877"/>
      <c r="EIB26" s="877"/>
      <c r="EIC26" s="877"/>
      <c r="EID26" s="877"/>
      <c r="EIE26" s="877"/>
      <c r="EIF26" s="877"/>
      <c r="EIG26" s="877"/>
      <c r="EIH26" s="877"/>
      <c r="EII26" s="877"/>
      <c r="EIJ26" s="877"/>
      <c r="EIK26" s="877"/>
      <c r="EIL26" s="877"/>
      <c r="EIM26" s="877"/>
      <c r="EIN26" s="877"/>
      <c r="EIO26" s="877"/>
      <c r="EIP26" s="877"/>
      <c r="EIQ26" s="877"/>
      <c r="EIR26" s="877"/>
      <c r="EIS26" s="877"/>
      <c r="EIT26" s="877"/>
      <c r="EIU26" s="877"/>
      <c r="EIV26" s="877"/>
      <c r="EIW26" s="877"/>
      <c r="EIX26" s="877"/>
      <c r="EIY26" s="877"/>
      <c r="EIZ26" s="877"/>
      <c r="EJA26" s="877"/>
      <c r="EJB26" s="877"/>
      <c r="EJC26" s="877"/>
      <c r="EJD26" s="877"/>
      <c r="EJE26" s="877"/>
      <c r="EJF26" s="877"/>
      <c r="EJG26" s="877"/>
      <c r="EJH26" s="877"/>
      <c r="EJI26" s="877"/>
      <c r="EJJ26" s="877"/>
      <c r="EJK26" s="877"/>
      <c r="EJL26" s="877"/>
      <c r="EJM26" s="877"/>
      <c r="EJN26" s="877"/>
      <c r="EJO26" s="877"/>
      <c r="EJP26" s="877"/>
      <c r="EJQ26" s="877"/>
      <c r="EJR26" s="877"/>
      <c r="EJS26" s="877"/>
      <c r="EJT26" s="877"/>
      <c r="EJU26" s="877"/>
      <c r="EJV26" s="877"/>
      <c r="EJW26" s="877"/>
      <c r="EJX26" s="877"/>
      <c r="EJY26" s="877"/>
      <c r="EJZ26" s="877"/>
      <c r="EKA26" s="877"/>
      <c r="EKB26" s="877"/>
      <c r="EKC26" s="877"/>
      <c r="EKD26" s="877"/>
      <c r="EKE26" s="877"/>
      <c r="EKF26" s="877"/>
      <c r="EKG26" s="877"/>
      <c r="EKH26" s="877"/>
      <c r="EKI26" s="877"/>
      <c r="EKJ26" s="877"/>
      <c r="EKK26" s="877"/>
      <c r="EKL26" s="877"/>
      <c r="EKM26" s="877"/>
      <c r="EKN26" s="877"/>
      <c r="EKO26" s="877"/>
      <c r="EKP26" s="877"/>
      <c r="EKQ26" s="877"/>
      <c r="EKR26" s="877"/>
      <c r="EKS26" s="877"/>
      <c r="EKT26" s="877"/>
      <c r="EKU26" s="877"/>
      <c r="EKV26" s="877"/>
      <c r="EKW26" s="877"/>
      <c r="EKX26" s="877"/>
      <c r="EKY26" s="877"/>
      <c r="EKZ26" s="877"/>
      <c r="ELA26" s="877"/>
      <c r="ELB26" s="877"/>
      <c r="ELC26" s="877"/>
      <c r="ELD26" s="877"/>
      <c r="ELE26" s="877"/>
      <c r="ELF26" s="877"/>
      <c r="ELG26" s="877"/>
      <c r="ELH26" s="877"/>
      <c r="ELI26" s="877"/>
      <c r="ELJ26" s="877"/>
      <c r="ELK26" s="877"/>
      <c r="ELL26" s="877"/>
      <c r="ELM26" s="877"/>
      <c r="ELN26" s="877"/>
      <c r="ELO26" s="877"/>
      <c r="ELP26" s="877"/>
      <c r="ELQ26" s="877"/>
      <c r="ELR26" s="877"/>
      <c r="ELS26" s="877"/>
      <c r="ELT26" s="877"/>
      <c r="ELU26" s="877"/>
      <c r="ELV26" s="877"/>
      <c r="ELW26" s="877"/>
      <c r="ELX26" s="877"/>
      <c r="ELY26" s="877"/>
      <c r="ELZ26" s="877"/>
      <c r="EMA26" s="877"/>
      <c r="EMB26" s="877"/>
      <c r="EMC26" s="877"/>
      <c r="EMD26" s="877"/>
      <c r="EME26" s="877"/>
      <c r="EMF26" s="877"/>
      <c r="EMG26" s="877"/>
      <c r="EMH26" s="877"/>
      <c r="EMI26" s="877"/>
      <c r="EMJ26" s="877"/>
      <c r="EMK26" s="877"/>
      <c r="EML26" s="877"/>
      <c r="EMM26" s="877"/>
      <c r="EMN26" s="877"/>
      <c r="EMO26" s="877"/>
      <c r="EMP26" s="877"/>
      <c r="EMQ26" s="877"/>
      <c r="EMR26" s="877"/>
      <c r="EMS26" s="877"/>
      <c r="EMT26" s="877"/>
      <c r="EMU26" s="877"/>
      <c r="EMV26" s="877"/>
      <c r="EMW26" s="877"/>
      <c r="EMX26" s="877"/>
      <c r="EMY26" s="877"/>
      <c r="EMZ26" s="877"/>
      <c r="ENA26" s="877"/>
      <c r="ENB26" s="877"/>
      <c r="ENC26" s="877"/>
      <c r="END26" s="877"/>
      <c r="ENE26" s="877"/>
      <c r="ENF26" s="877"/>
      <c r="ENG26" s="877"/>
      <c r="ENH26" s="877"/>
      <c r="ENI26" s="877"/>
      <c r="ENJ26" s="877"/>
      <c r="ENK26" s="877"/>
      <c r="ENL26" s="877"/>
      <c r="ENM26" s="877"/>
      <c r="ENN26" s="877"/>
      <c r="ENO26" s="877"/>
      <c r="ENP26" s="877"/>
      <c r="ENQ26" s="877"/>
      <c r="ENR26" s="877"/>
      <c r="ENS26" s="877"/>
      <c r="ENT26" s="877"/>
      <c r="ENU26" s="877"/>
      <c r="ENV26" s="877"/>
      <c r="ENW26" s="877"/>
      <c r="ENX26" s="877"/>
      <c r="ENY26" s="877"/>
      <c r="ENZ26" s="877"/>
      <c r="EOA26" s="877"/>
      <c r="EOB26" s="877"/>
      <c r="EOC26" s="877"/>
      <c r="EOD26" s="877"/>
      <c r="EOE26" s="877"/>
      <c r="EOF26" s="877"/>
      <c r="EOG26" s="877"/>
      <c r="EOH26" s="877"/>
      <c r="EOI26" s="877"/>
      <c r="EOJ26" s="877"/>
      <c r="EOK26" s="877"/>
      <c r="EOL26" s="877"/>
      <c r="EOM26" s="877"/>
      <c r="EON26" s="877"/>
      <c r="EOO26" s="877"/>
      <c r="EOP26" s="877"/>
      <c r="EOQ26" s="877"/>
      <c r="EOR26" s="877"/>
      <c r="EOS26" s="877"/>
      <c r="EOT26" s="877"/>
      <c r="EOU26" s="877"/>
      <c r="EOV26" s="877"/>
      <c r="EOW26" s="877"/>
      <c r="EOX26" s="877"/>
      <c r="EOY26" s="877"/>
      <c r="EOZ26" s="877"/>
      <c r="EPA26" s="877"/>
      <c r="EPB26" s="877"/>
      <c r="EPC26" s="877"/>
      <c r="EPD26" s="877"/>
      <c r="EPE26" s="877"/>
      <c r="EPF26" s="877"/>
      <c r="EPG26" s="877"/>
      <c r="EPH26" s="877"/>
      <c r="EPI26" s="877"/>
      <c r="EPJ26" s="877"/>
      <c r="EPK26" s="877"/>
      <c r="EPL26" s="877"/>
      <c r="EPM26" s="877"/>
      <c r="EPN26" s="877"/>
      <c r="EPO26" s="877"/>
      <c r="EPP26" s="877"/>
      <c r="EPQ26" s="877"/>
      <c r="EPR26" s="877"/>
      <c r="EPS26" s="877"/>
      <c r="EPT26" s="877"/>
      <c r="EPU26" s="877"/>
      <c r="EPV26" s="877"/>
      <c r="EPW26" s="877"/>
      <c r="EPX26" s="877"/>
      <c r="EPY26" s="877"/>
      <c r="EPZ26" s="877"/>
      <c r="EQA26" s="877"/>
      <c r="EQB26" s="877"/>
      <c r="EQC26" s="877"/>
      <c r="EQD26" s="877"/>
      <c r="EQE26" s="877"/>
      <c r="EQF26" s="877"/>
      <c r="EQG26" s="877"/>
      <c r="EQH26" s="877"/>
      <c r="EQI26" s="877"/>
      <c r="EQJ26" s="877"/>
      <c r="EQK26" s="877"/>
      <c r="EQL26" s="877"/>
      <c r="EQM26" s="877"/>
      <c r="EQN26" s="877"/>
      <c r="EQO26" s="877"/>
      <c r="EQP26" s="877"/>
      <c r="EQQ26" s="877"/>
      <c r="EQR26" s="877"/>
      <c r="EQS26" s="877"/>
      <c r="EQT26" s="877"/>
      <c r="EQU26" s="877"/>
      <c r="EQV26" s="877"/>
      <c r="EQW26" s="877"/>
      <c r="EQX26" s="877"/>
      <c r="EQY26" s="877"/>
      <c r="EQZ26" s="877"/>
      <c r="ERA26" s="877"/>
      <c r="ERB26" s="877"/>
      <c r="ERC26" s="877"/>
      <c r="ERD26" s="877"/>
      <c r="ERE26" s="877"/>
      <c r="ERF26" s="877"/>
      <c r="ERG26" s="877"/>
      <c r="ERH26" s="877"/>
      <c r="ERI26" s="877"/>
      <c r="ERJ26" s="877"/>
      <c r="ERK26" s="877"/>
      <c r="ERL26" s="877"/>
      <c r="ERM26" s="877"/>
      <c r="ERN26" s="877"/>
      <c r="ERO26" s="877"/>
      <c r="ERP26" s="877"/>
      <c r="ERQ26" s="877"/>
      <c r="ERR26" s="877"/>
      <c r="ERS26" s="877"/>
      <c r="ERT26" s="877"/>
      <c r="ERU26" s="877"/>
      <c r="ERV26" s="877"/>
      <c r="ERW26" s="877"/>
      <c r="ERX26" s="877"/>
      <c r="ERY26" s="877"/>
      <c r="ERZ26" s="877"/>
      <c r="ESA26" s="877"/>
      <c r="ESB26" s="877"/>
      <c r="ESC26" s="877"/>
      <c r="ESD26" s="877"/>
      <c r="ESE26" s="877"/>
      <c r="ESF26" s="877"/>
      <c r="ESG26" s="877"/>
      <c r="ESH26" s="877"/>
      <c r="ESI26" s="877"/>
      <c r="ESJ26" s="877"/>
      <c r="ESK26" s="877"/>
      <c r="ESL26" s="877"/>
      <c r="ESM26" s="877"/>
      <c r="ESN26" s="877"/>
      <c r="ESO26" s="877"/>
      <c r="ESP26" s="877"/>
      <c r="ESQ26" s="877"/>
      <c r="ESR26" s="877"/>
      <c r="ESS26" s="877"/>
      <c r="EST26" s="877"/>
      <c r="ESU26" s="877"/>
      <c r="ESV26" s="877"/>
      <c r="ESW26" s="877"/>
      <c r="ESX26" s="877"/>
      <c r="ESY26" s="877"/>
      <c r="ESZ26" s="877"/>
      <c r="ETA26" s="877"/>
      <c r="ETB26" s="877"/>
      <c r="ETC26" s="877"/>
      <c r="ETD26" s="877"/>
      <c r="ETE26" s="877"/>
      <c r="ETF26" s="877"/>
      <c r="ETG26" s="877"/>
      <c r="ETH26" s="877"/>
      <c r="ETI26" s="877"/>
      <c r="ETJ26" s="877"/>
      <c r="ETK26" s="877"/>
      <c r="ETL26" s="877"/>
      <c r="ETM26" s="877"/>
      <c r="ETN26" s="877"/>
      <c r="ETO26" s="877"/>
      <c r="ETP26" s="877"/>
      <c r="ETQ26" s="877"/>
      <c r="ETR26" s="877"/>
      <c r="ETS26" s="877"/>
      <c r="ETT26" s="877"/>
      <c r="ETU26" s="877"/>
      <c r="ETV26" s="877"/>
      <c r="ETW26" s="877"/>
      <c r="ETX26" s="877"/>
      <c r="ETY26" s="877"/>
      <c r="ETZ26" s="877"/>
      <c r="EUA26" s="877"/>
      <c r="EUB26" s="877"/>
      <c r="EUC26" s="877"/>
      <c r="EUD26" s="877"/>
      <c r="EUE26" s="877"/>
      <c r="EUF26" s="877"/>
      <c r="EUG26" s="877"/>
      <c r="EUH26" s="877"/>
      <c r="EUI26" s="877"/>
      <c r="EUJ26" s="877"/>
      <c r="EUK26" s="877"/>
      <c r="EUL26" s="877"/>
      <c r="EUM26" s="877"/>
      <c r="EUN26" s="877"/>
      <c r="EUO26" s="877"/>
      <c r="EUP26" s="877"/>
      <c r="EUQ26" s="877"/>
      <c r="EUR26" s="877"/>
      <c r="EUS26" s="877"/>
      <c r="EUT26" s="877"/>
      <c r="EUU26" s="877"/>
      <c r="EUV26" s="877"/>
      <c r="EUW26" s="877"/>
      <c r="EUX26" s="877"/>
      <c r="EUY26" s="877"/>
      <c r="EUZ26" s="877"/>
      <c r="EVA26" s="877"/>
      <c r="EVB26" s="877"/>
      <c r="EVC26" s="877"/>
      <c r="EVD26" s="877"/>
      <c r="EVE26" s="877"/>
      <c r="EVF26" s="877"/>
      <c r="EVG26" s="877"/>
      <c r="EVH26" s="877"/>
      <c r="EVI26" s="877"/>
      <c r="EVJ26" s="877"/>
      <c r="EVK26" s="877"/>
      <c r="EVL26" s="877"/>
      <c r="EVM26" s="877"/>
      <c r="EVN26" s="877"/>
      <c r="EVO26" s="877"/>
      <c r="EVP26" s="877"/>
      <c r="EVQ26" s="877"/>
      <c r="EVR26" s="877"/>
      <c r="EVS26" s="877"/>
      <c r="EVT26" s="877"/>
      <c r="EVU26" s="877"/>
      <c r="EVV26" s="877"/>
      <c r="EVW26" s="877"/>
      <c r="EVX26" s="877"/>
      <c r="EVY26" s="877"/>
      <c r="EVZ26" s="877"/>
      <c r="EWA26" s="877"/>
      <c r="EWB26" s="877"/>
      <c r="EWC26" s="877"/>
      <c r="EWD26" s="877"/>
      <c r="EWE26" s="877"/>
      <c r="EWF26" s="877"/>
      <c r="EWG26" s="877"/>
      <c r="EWH26" s="877"/>
      <c r="EWI26" s="877"/>
      <c r="EWJ26" s="877"/>
      <c r="EWK26" s="877"/>
      <c r="EWL26" s="877"/>
      <c r="EWM26" s="877"/>
      <c r="EWN26" s="877"/>
      <c r="EWO26" s="877"/>
      <c r="EWP26" s="877"/>
      <c r="EWQ26" s="877"/>
      <c r="EWR26" s="877"/>
      <c r="EWS26" s="877"/>
      <c r="EWT26" s="877"/>
      <c r="EWU26" s="877"/>
      <c r="EWV26" s="877"/>
      <c r="EWW26" s="877"/>
      <c r="EWX26" s="877"/>
      <c r="EWY26" s="877"/>
      <c r="EWZ26" s="877"/>
      <c r="EXA26" s="877"/>
      <c r="EXB26" s="877"/>
      <c r="EXC26" s="877"/>
      <c r="EXD26" s="877"/>
      <c r="EXE26" s="877"/>
      <c r="EXF26" s="877"/>
      <c r="EXG26" s="877"/>
      <c r="EXH26" s="877"/>
      <c r="EXI26" s="877"/>
      <c r="EXJ26" s="877"/>
      <c r="EXK26" s="877"/>
      <c r="EXL26" s="877"/>
      <c r="EXM26" s="877"/>
      <c r="EXN26" s="877"/>
      <c r="EXO26" s="877"/>
      <c r="EXP26" s="877"/>
      <c r="EXQ26" s="877"/>
      <c r="EXR26" s="877"/>
      <c r="EXS26" s="877"/>
      <c r="EXT26" s="877"/>
      <c r="EXU26" s="877"/>
      <c r="EXV26" s="877"/>
      <c r="EXW26" s="877"/>
      <c r="EXX26" s="877"/>
      <c r="EXY26" s="877"/>
      <c r="EXZ26" s="877"/>
      <c r="EYA26" s="877"/>
      <c r="EYB26" s="877"/>
      <c r="EYC26" s="877"/>
      <c r="EYD26" s="877"/>
      <c r="EYE26" s="877"/>
      <c r="EYF26" s="877"/>
      <c r="EYG26" s="877"/>
      <c r="EYH26" s="877"/>
      <c r="EYI26" s="877"/>
      <c r="EYJ26" s="877"/>
      <c r="EYK26" s="877"/>
      <c r="EYL26" s="877"/>
      <c r="EYM26" s="877"/>
      <c r="EYN26" s="877"/>
      <c r="EYO26" s="877"/>
      <c r="EYP26" s="877"/>
      <c r="EYQ26" s="877"/>
      <c r="EYR26" s="877"/>
      <c r="EYS26" s="877"/>
      <c r="EYT26" s="877"/>
      <c r="EYU26" s="877"/>
      <c r="EYV26" s="877"/>
      <c r="EYW26" s="877"/>
      <c r="EYX26" s="877"/>
      <c r="EYY26" s="877"/>
      <c r="EYZ26" s="877"/>
      <c r="EZA26" s="877"/>
      <c r="EZB26" s="877"/>
      <c r="EZC26" s="877"/>
      <c r="EZD26" s="877"/>
      <c r="EZE26" s="877"/>
      <c r="EZF26" s="877"/>
      <c r="EZG26" s="877"/>
      <c r="EZH26" s="877"/>
      <c r="EZI26" s="877"/>
      <c r="EZJ26" s="877"/>
      <c r="EZK26" s="877"/>
      <c r="EZL26" s="877"/>
      <c r="EZM26" s="877"/>
      <c r="EZN26" s="877"/>
      <c r="EZO26" s="877"/>
      <c r="EZP26" s="877"/>
      <c r="EZQ26" s="877"/>
      <c r="EZR26" s="877"/>
      <c r="EZS26" s="877"/>
      <c r="EZT26" s="877"/>
      <c r="EZU26" s="877"/>
      <c r="EZV26" s="877"/>
      <c r="EZW26" s="877"/>
      <c r="EZX26" s="877"/>
      <c r="EZY26" s="877"/>
      <c r="EZZ26" s="877"/>
      <c r="FAA26" s="877"/>
      <c r="FAB26" s="877"/>
      <c r="FAC26" s="877"/>
      <c r="FAD26" s="877"/>
      <c r="FAE26" s="877"/>
      <c r="FAF26" s="877"/>
      <c r="FAG26" s="877"/>
      <c r="FAH26" s="877"/>
      <c r="FAI26" s="877"/>
      <c r="FAJ26" s="877"/>
      <c r="FAK26" s="877"/>
      <c r="FAL26" s="877"/>
      <c r="FAM26" s="877"/>
      <c r="FAN26" s="877"/>
      <c r="FAO26" s="877"/>
      <c r="FAP26" s="877"/>
      <c r="FAQ26" s="877"/>
      <c r="FAR26" s="877"/>
      <c r="FAS26" s="877"/>
      <c r="FAT26" s="877"/>
      <c r="FAU26" s="877"/>
      <c r="FAV26" s="877"/>
      <c r="FAW26" s="877"/>
      <c r="FAX26" s="877"/>
      <c r="FAY26" s="877"/>
      <c r="FAZ26" s="877"/>
      <c r="FBA26" s="877"/>
      <c r="FBB26" s="877"/>
      <c r="FBC26" s="877"/>
      <c r="FBD26" s="877"/>
      <c r="FBE26" s="877"/>
      <c r="FBF26" s="877"/>
      <c r="FBG26" s="877"/>
      <c r="FBH26" s="877"/>
      <c r="FBI26" s="877"/>
      <c r="FBJ26" s="877"/>
      <c r="FBK26" s="877"/>
      <c r="FBL26" s="877"/>
      <c r="FBM26" s="877"/>
      <c r="FBN26" s="877"/>
      <c r="FBO26" s="877"/>
      <c r="FBP26" s="877"/>
      <c r="FBQ26" s="877"/>
      <c r="FBR26" s="877"/>
      <c r="FBS26" s="877"/>
      <c r="FBT26" s="877"/>
      <c r="FBU26" s="877"/>
      <c r="FBV26" s="877"/>
      <c r="FBW26" s="877"/>
      <c r="FBX26" s="877"/>
      <c r="FBY26" s="877"/>
      <c r="FBZ26" s="877"/>
      <c r="FCA26" s="877"/>
      <c r="FCB26" s="877"/>
      <c r="FCC26" s="877"/>
      <c r="FCD26" s="877"/>
      <c r="FCE26" s="877"/>
      <c r="FCF26" s="877"/>
      <c r="FCG26" s="877"/>
      <c r="FCH26" s="877"/>
      <c r="FCI26" s="877"/>
      <c r="FCJ26" s="877"/>
      <c r="FCK26" s="877"/>
      <c r="FCL26" s="877"/>
      <c r="FCM26" s="877"/>
      <c r="FCN26" s="877"/>
      <c r="FCO26" s="877"/>
      <c r="FCP26" s="877"/>
      <c r="FCQ26" s="877"/>
      <c r="FCR26" s="877"/>
      <c r="FCS26" s="877"/>
      <c r="FCT26" s="877"/>
      <c r="FCU26" s="877"/>
      <c r="FCV26" s="877"/>
      <c r="FCW26" s="877"/>
      <c r="FCX26" s="877"/>
      <c r="FCY26" s="877"/>
      <c r="FCZ26" s="877"/>
      <c r="FDA26" s="877"/>
      <c r="FDB26" s="877"/>
      <c r="FDC26" s="877"/>
      <c r="FDD26" s="877"/>
      <c r="FDE26" s="877"/>
      <c r="FDF26" s="877"/>
      <c r="FDG26" s="877"/>
      <c r="FDH26" s="877"/>
      <c r="FDI26" s="877"/>
      <c r="FDJ26" s="877"/>
      <c r="FDK26" s="877"/>
      <c r="FDL26" s="877"/>
      <c r="FDM26" s="877"/>
      <c r="FDN26" s="877"/>
      <c r="FDO26" s="877"/>
      <c r="FDP26" s="877"/>
      <c r="FDQ26" s="877"/>
      <c r="FDR26" s="877"/>
      <c r="FDS26" s="877"/>
      <c r="FDT26" s="877"/>
      <c r="FDU26" s="877"/>
      <c r="FDV26" s="877"/>
      <c r="FDW26" s="877"/>
      <c r="FDX26" s="877"/>
      <c r="FDY26" s="877"/>
      <c r="FDZ26" s="877"/>
      <c r="FEA26" s="877"/>
      <c r="FEB26" s="877"/>
      <c r="FEC26" s="877"/>
      <c r="FED26" s="877"/>
      <c r="FEE26" s="877"/>
      <c r="FEF26" s="877"/>
      <c r="FEG26" s="877"/>
      <c r="FEH26" s="877"/>
      <c r="FEI26" s="877"/>
      <c r="FEJ26" s="877"/>
      <c r="FEK26" s="877"/>
      <c r="FEL26" s="877"/>
      <c r="FEM26" s="877"/>
      <c r="FEN26" s="877"/>
      <c r="FEO26" s="877"/>
      <c r="FEP26" s="877"/>
      <c r="FEQ26" s="877"/>
      <c r="FER26" s="877"/>
      <c r="FES26" s="877"/>
      <c r="FET26" s="877"/>
      <c r="FEU26" s="877"/>
      <c r="FEV26" s="877"/>
      <c r="FEW26" s="877"/>
      <c r="FEX26" s="877"/>
      <c r="FEY26" s="877"/>
      <c r="FEZ26" s="877"/>
      <c r="FFA26" s="877"/>
      <c r="FFB26" s="877"/>
      <c r="FFC26" s="877"/>
      <c r="FFD26" s="877"/>
      <c r="FFE26" s="877"/>
      <c r="FFF26" s="877"/>
      <c r="FFG26" s="877"/>
      <c r="FFH26" s="877"/>
      <c r="FFI26" s="877"/>
      <c r="FFJ26" s="877"/>
      <c r="FFK26" s="877"/>
      <c r="FFL26" s="877"/>
      <c r="FFM26" s="877"/>
      <c r="FFN26" s="877"/>
      <c r="FFO26" s="877"/>
      <c r="FFP26" s="877"/>
      <c r="FFQ26" s="877"/>
      <c r="FFR26" s="877"/>
      <c r="FFS26" s="877"/>
      <c r="FFT26" s="877"/>
      <c r="FFU26" s="877"/>
      <c r="FFV26" s="877"/>
      <c r="FFW26" s="877"/>
      <c r="FFX26" s="877"/>
      <c r="FFY26" s="877"/>
      <c r="FFZ26" s="877"/>
      <c r="FGA26" s="877"/>
      <c r="FGB26" s="877"/>
      <c r="FGC26" s="877"/>
      <c r="FGD26" s="877"/>
      <c r="FGE26" s="877"/>
      <c r="FGF26" s="877"/>
      <c r="FGG26" s="877"/>
      <c r="FGH26" s="877"/>
      <c r="FGI26" s="877"/>
      <c r="FGJ26" s="877"/>
      <c r="FGK26" s="877"/>
      <c r="FGL26" s="877"/>
      <c r="FGM26" s="877"/>
      <c r="FGN26" s="877"/>
      <c r="FGO26" s="877"/>
      <c r="FGP26" s="877"/>
      <c r="FGQ26" s="877"/>
      <c r="FGR26" s="877"/>
      <c r="FGS26" s="877"/>
      <c r="FGT26" s="877"/>
      <c r="FGU26" s="877"/>
      <c r="FGV26" s="877"/>
      <c r="FGW26" s="877"/>
      <c r="FGX26" s="877"/>
      <c r="FGY26" s="877"/>
      <c r="FGZ26" s="877"/>
      <c r="FHA26" s="877"/>
      <c r="FHB26" s="877"/>
      <c r="FHC26" s="877"/>
      <c r="FHD26" s="877"/>
      <c r="FHE26" s="877"/>
      <c r="FHF26" s="877"/>
      <c r="FHG26" s="877"/>
      <c r="FHH26" s="877"/>
      <c r="FHI26" s="877"/>
      <c r="FHJ26" s="877"/>
      <c r="FHK26" s="877"/>
      <c r="FHL26" s="877"/>
      <c r="FHM26" s="877"/>
      <c r="FHN26" s="877"/>
      <c r="FHO26" s="877"/>
      <c r="FHP26" s="877"/>
      <c r="FHQ26" s="877"/>
      <c r="FHR26" s="877"/>
      <c r="FHS26" s="877"/>
      <c r="FHT26" s="877"/>
      <c r="FHU26" s="877"/>
      <c r="FHV26" s="877"/>
      <c r="FHW26" s="877"/>
      <c r="FHX26" s="877"/>
      <c r="FHY26" s="877"/>
      <c r="FHZ26" s="877"/>
      <c r="FIA26" s="877"/>
      <c r="FIB26" s="877"/>
      <c r="FIC26" s="877"/>
      <c r="FID26" s="877"/>
      <c r="FIE26" s="877"/>
      <c r="FIF26" s="877"/>
      <c r="FIG26" s="877"/>
      <c r="FIH26" s="877"/>
      <c r="FII26" s="877"/>
      <c r="FIJ26" s="877"/>
      <c r="FIK26" s="877"/>
      <c r="FIL26" s="877"/>
      <c r="FIM26" s="877"/>
      <c r="FIN26" s="877"/>
      <c r="FIO26" s="877"/>
      <c r="FIP26" s="877"/>
      <c r="FIQ26" s="877"/>
      <c r="FIR26" s="877"/>
      <c r="FIS26" s="877"/>
      <c r="FIT26" s="877"/>
      <c r="FIU26" s="877"/>
      <c r="FIV26" s="877"/>
      <c r="FIW26" s="877"/>
      <c r="FIX26" s="877"/>
      <c r="FIY26" s="877"/>
      <c r="FIZ26" s="877"/>
      <c r="FJA26" s="877"/>
      <c r="FJB26" s="877"/>
      <c r="FJC26" s="877"/>
      <c r="FJD26" s="877"/>
      <c r="FJE26" s="877"/>
      <c r="FJF26" s="877"/>
      <c r="FJG26" s="877"/>
      <c r="FJH26" s="877"/>
      <c r="FJI26" s="877"/>
      <c r="FJJ26" s="877"/>
      <c r="FJK26" s="877"/>
      <c r="FJL26" s="877"/>
      <c r="FJM26" s="877"/>
      <c r="FJN26" s="877"/>
      <c r="FJO26" s="877"/>
      <c r="FJP26" s="877"/>
      <c r="FJQ26" s="877"/>
      <c r="FJR26" s="877"/>
      <c r="FJS26" s="877"/>
      <c r="FJT26" s="877"/>
      <c r="FJU26" s="877"/>
      <c r="FJV26" s="877"/>
      <c r="FJW26" s="877"/>
      <c r="FJX26" s="877"/>
      <c r="FJY26" s="877"/>
      <c r="FJZ26" s="877"/>
      <c r="FKA26" s="877"/>
      <c r="FKB26" s="877"/>
      <c r="FKC26" s="877"/>
      <c r="FKD26" s="877"/>
      <c r="FKE26" s="877"/>
      <c r="FKF26" s="877"/>
      <c r="FKG26" s="877"/>
      <c r="FKH26" s="877"/>
      <c r="FKI26" s="877"/>
      <c r="FKJ26" s="877"/>
      <c r="FKK26" s="877"/>
      <c r="FKL26" s="877"/>
      <c r="FKM26" s="877"/>
      <c r="FKN26" s="877"/>
      <c r="FKO26" s="877"/>
      <c r="FKP26" s="877"/>
      <c r="FKQ26" s="877"/>
      <c r="FKR26" s="877"/>
      <c r="FKS26" s="877"/>
      <c r="FKT26" s="877"/>
      <c r="FKU26" s="877"/>
      <c r="FKV26" s="877"/>
      <c r="FKW26" s="877"/>
      <c r="FKX26" s="877"/>
      <c r="FKY26" s="877"/>
      <c r="FKZ26" s="877"/>
      <c r="FLA26" s="877"/>
      <c r="FLB26" s="877"/>
      <c r="FLC26" s="877"/>
      <c r="FLD26" s="877"/>
      <c r="FLE26" s="877"/>
      <c r="FLF26" s="877"/>
      <c r="FLG26" s="877"/>
      <c r="FLH26" s="877"/>
      <c r="FLI26" s="877"/>
      <c r="FLJ26" s="877"/>
      <c r="FLK26" s="877"/>
      <c r="FLL26" s="877"/>
      <c r="FLM26" s="877"/>
      <c r="FLN26" s="877"/>
      <c r="FLO26" s="877"/>
      <c r="FLP26" s="877"/>
      <c r="FLQ26" s="877"/>
      <c r="FLR26" s="877"/>
      <c r="FLS26" s="877"/>
      <c r="FLT26" s="877"/>
      <c r="FLU26" s="877"/>
      <c r="FLV26" s="877"/>
      <c r="FLW26" s="877"/>
      <c r="FLX26" s="877"/>
      <c r="FLY26" s="877"/>
      <c r="FLZ26" s="877"/>
      <c r="FMA26" s="877"/>
      <c r="FMB26" s="877"/>
      <c r="FMC26" s="877"/>
      <c r="FMD26" s="877"/>
      <c r="FME26" s="877"/>
      <c r="FMF26" s="877"/>
      <c r="FMG26" s="877"/>
      <c r="FMH26" s="877"/>
      <c r="FMI26" s="877"/>
      <c r="FMJ26" s="877"/>
      <c r="FMK26" s="877"/>
      <c r="FML26" s="877"/>
      <c r="FMM26" s="877"/>
      <c r="FMN26" s="877"/>
      <c r="FMO26" s="877"/>
      <c r="FMP26" s="877"/>
      <c r="FMQ26" s="877"/>
      <c r="FMR26" s="877"/>
      <c r="FMS26" s="877"/>
      <c r="FMT26" s="877"/>
      <c r="FMU26" s="877"/>
      <c r="FMV26" s="877"/>
      <c r="FMW26" s="877"/>
      <c r="FMX26" s="877"/>
      <c r="FMY26" s="877"/>
      <c r="FMZ26" s="877"/>
      <c r="FNA26" s="877"/>
      <c r="FNB26" s="877"/>
      <c r="FNC26" s="877"/>
      <c r="FND26" s="877"/>
      <c r="FNE26" s="877"/>
      <c r="FNF26" s="877"/>
      <c r="FNG26" s="877"/>
      <c r="FNH26" s="877"/>
      <c r="FNI26" s="877"/>
      <c r="FNJ26" s="877"/>
      <c r="FNK26" s="877"/>
      <c r="FNL26" s="877"/>
      <c r="FNM26" s="877"/>
      <c r="FNN26" s="877"/>
      <c r="FNO26" s="877"/>
      <c r="FNP26" s="877"/>
      <c r="FNQ26" s="877"/>
      <c r="FNR26" s="877"/>
      <c r="FNS26" s="877"/>
      <c r="FNT26" s="877"/>
      <c r="FNU26" s="877"/>
      <c r="FNV26" s="877"/>
      <c r="FNW26" s="877"/>
      <c r="FNX26" s="877"/>
      <c r="FNY26" s="877"/>
      <c r="FNZ26" s="877"/>
      <c r="FOA26" s="877"/>
      <c r="FOB26" s="877"/>
      <c r="FOC26" s="877"/>
      <c r="FOD26" s="877"/>
      <c r="FOE26" s="877"/>
      <c r="FOF26" s="877"/>
      <c r="FOG26" s="877"/>
      <c r="FOH26" s="877"/>
      <c r="FOI26" s="877"/>
      <c r="FOJ26" s="877"/>
      <c r="FOK26" s="877"/>
      <c r="FOL26" s="877"/>
      <c r="FOM26" s="877"/>
      <c r="FON26" s="877"/>
      <c r="FOO26" s="877"/>
      <c r="FOP26" s="877"/>
      <c r="FOQ26" s="877"/>
      <c r="FOR26" s="877"/>
      <c r="FOS26" s="877"/>
      <c r="FOT26" s="877"/>
      <c r="FOU26" s="877"/>
      <c r="FOV26" s="877"/>
      <c r="FOW26" s="877"/>
      <c r="FOX26" s="877"/>
      <c r="FOY26" s="877"/>
      <c r="FOZ26" s="877"/>
      <c r="FPA26" s="877"/>
      <c r="FPB26" s="877"/>
      <c r="FPC26" s="877"/>
      <c r="FPD26" s="877"/>
      <c r="FPE26" s="877"/>
      <c r="FPF26" s="877"/>
      <c r="FPG26" s="877"/>
      <c r="FPH26" s="877"/>
      <c r="FPI26" s="877"/>
      <c r="FPJ26" s="877"/>
      <c r="FPK26" s="877"/>
      <c r="FPL26" s="877"/>
      <c r="FPM26" s="877"/>
      <c r="FPN26" s="877"/>
      <c r="FPO26" s="877"/>
      <c r="FPP26" s="877"/>
      <c r="FPQ26" s="877"/>
      <c r="FPR26" s="877"/>
      <c r="FPS26" s="877"/>
      <c r="FPT26" s="877"/>
      <c r="FPU26" s="877"/>
      <c r="FPV26" s="877"/>
      <c r="FPW26" s="877"/>
      <c r="FPX26" s="877"/>
      <c r="FPY26" s="877"/>
      <c r="FPZ26" s="877"/>
      <c r="FQA26" s="877"/>
      <c r="FQB26" s="877"/>
      <c r="FQC26" s="877"/>
      <c r="FQD26" s="877"/>
      <c r="FQE26" s="877"/>
      <c r="FQF26" s="877"/>
      <c r="FQG26" s="877"/>
      <c r="FQH26" s="877"/>
      <c r="FQI26" s="877"/>
      <c r="FQJ26" s="877"/>
      <c r="FQK26" s="877"/>
      <c r="FQL26" s="877"/>
      <c r="FQM26" s="877"/>
      <c r="FQN26" s="877"/>
      <c r="FQO26" s="877"/>
      <c r="FQP26" s="877"/>
      <c r="FQQ26" s="877"/>
      <c r="FQR26" s="877"/>
      <c r="FQS26" s="877"/>
      <c r="FQT26" s="877"/>
      <c r="FQU26" s="877"/>
      <c r="FQV26" s="877"/>
      <c r="FQW26" s="877"/>
      <c r="FQX26" s="877"/>
      <c r="FQY26" s="877"/>
      <c r="FQZ26" s="877"/>
      <c r="FRA26" s="877"/>
      <c r="FRB26" s="877"/>
      <c r="FRC26" s="877"/>
      <c r="FRD26" s="877"/>
      <c r="FRE26" s="877"/>
      <c r="FRF26" s="877"/>
      <c r="FRG26" s="877"/>
      <c r="FRH26" s="877"/>
      <c r="FRI26" s="877"/>
      <c r="FRJ26" s="877"/>
      <c r="FRK26" s="877"/>
      <c r="FRL26" s="877"/>
      <c r="FRM26" s="877"/>
      <c r="FRN26" s="877"/>
      <c r="FRO26" s="877"/>
      <c r="FRP26" s="877"/>
      <c r="FRQ26" s="877"/>
      <c r="FRR26" s="877"/>
      <c r="FRS26" s="877"/>
      <c r="FRT26" s="877"/>
      <c r="FRU26" s="877"/>
      <c r="FRV26" s="877"/>
      <c r="FRW26" s="877"/>
      <c r="FRX26" s="877"/>
      <c r="FRY26" s="877"/>
      <c r="FRZ26" s="877"/>
      <c r="FSA26" s="877"/>
      <c r="FSB26" s="877"/>
      <c r="FSC26" s="877"/>
      <c r="FSD26" s="877"/>
      <c r="FSE26" s="877"/>
      <c r="FSF26" s="877"/>
      <c r="FSG26" s="877"/>
      <c r="FSH26" s="877"/>
      <c r="FSI26" s="877"/>
      <c r="FSJ26" s="877"/>
      <c r="FSK26" s="877"/>
      <c r="FSL26" s="877"/>
      <c r="FSM26" s="877"/>
      <c r="FSN26" s="877"/>
      <c r="FSO26" s="877"/>
      <c r="FSP26" s="877"/>
      <c r="FSQ26" s="877"/>
      <c r="FSR26" s="877"/>
      <c r="FSS26" s="877"/>
      <c r="FST26" s="877"/>
      <c r="FSU26" s="877"/>
      <c r="FSV26" s="877"/>
      <c r="FSW26" s="877"/>
      <c r="FSX26" s="877"/>
      <c r="FSY26" s="877"/>
      <c r="FSZ26" s="877"/>
      <c r="FTA26" s="877"/>
      <c r="FTB26" s="877"/>
      <c r="FTC26" s="877"/>
      <c r="FTD26" s="877"/>
      <c r="FTE26" s="877"/>
      <c r="FTF26" s="877"/>
      <c r="FTG26" s="877"/>
      <c r="FTH26" s="877"/>
      <c r="FTI26" s="877"/>
      <c r="FTJ26" s="877"/>
      <c r="FTK26" s="877"/>
      <c r="FTL26" s="877"/>
      <c r="FTM26" s="877"/>
      <c r="FTN26" s="877"/>
      <c r="FTO26" s="877"/>
      <c r="FTP26" s="877"/>
      <c r="FTQ26" s="877"/>
      <c r="FTR26" s="877"/>
      <c r="FTS26" s="877"/>
      <c r="FTT26" s="877"/>
      <c r="FTU26" s="877"/>
      <c r="FTV26" s="877"/>
      <c r="FTW26" s="877"/>
      <c r="FTX26" s="877"/>
      <c r="FTY26" s="877"/>
      <c r="FTZ26" s="877"/>
      <c r="FUA26" s="877"/>
      <c r="FUB26" s="877"/>
      <c r="FUC26" s="877"/>
      <c r="FUD26" s="877"/>
      <c r="FUE26" s="877"/>
      <c r="FUF26" s="877"/>
      <c r="FUG26" s="877"/>
      <c r="FUH26" s="877"/>
      <c r="FUI26" s="877"/>
      <c r="FUJ26" s="877"/>
      <c r="FUK26" s="877"/>
      <c r="FUL26" s="877"/>
      <c r="FUM26" s="877"/>
      <c r="FUN26" s="877"/>
      <c r="FUO26" s="877"/>
      <c r="FUP26" s="877"/>
      <c r="FUQ26" s="877"/>
      <c r="FUR26" s="877"/>
      <c r="FUS26" s="877"/>
      <c r="FUT26" s="877"/>
      <c r="FUU26" s="877"/>
      <c r="FUV26" s="877"/>
      <c r="FUW26" s="877"/>
      <c r="FUX26" s="877"/>
      <c r="FUY26" s="877"/>
      <c r="FUZ26" s="877"/>
      <c r="FVA26" s="877"/>
      <c r="FVB26" s="877"/>
      <c r="FVC26" s="877"/>
      <c r="FVD26" s="877"/>
      <c r="FVE26" s="877"/>
      <c r="FVF26" s="877"/>
      <c r="FVG26" s="877"/>
      <c r="FVH26" s="877"/>
      <c r="FVI26" s="877"/>
      <c r="FVJ26" s="877"/>
      <c r="FVK26" s="877"/>
      <c r="FVL26" s="877"/>
      <c r="FVM26" s="877"/>
      <c r="FVN26" s="877"/>
      <c r="FVO26" s="877"/>
      <c r="FVP26" s="877"/>
      <c r="FVQ26" s="877"/>
      <c r="FVR26" s="877"/>
      <c r="FVS26" s="877"/>
      <c r="FVT26" s="877"/>
      <c r="FVU26" s="877"/>
      <c r="FVV26" s="877"/>
      <c r="FVW26" s="877"/>
      <c r="FVX26" s="877"/>
      <c r="FVY26" s="877"/>
      <c r="FVZ26" s="877"/>
      <c r="FWA26" s="877"/>
      <c r="FWB26" s="877"/>
      <c r="FWC26" s="877"/>
      <c r="FWD26" s="877"/>
      <c r="FWE26" s="877"/>
      <c r="FWF26" s="877"/>
      <c r="FWG26" s="877"/>
      <c r="FWH26" s="877"/>
      <c r="FWI26" s="877"/>
      <c r="FWJ26" s="877"/>
      <c r="FWK26" s="877"/>
      <c r="FWL26" s="877"/>
      <c r="FWM26" s="877"/>
      <c r="FWN26" s="877"/>
      <c r="FWO26" s="877"/>
      <c r="FWP26" s="877"/>
      <c r="FWQ26" s="877"/>
      <c r="FWR26" s="877"/>
      <c r="FWS26" s="877"/>
      <c r="FWT26" s="877"/>
      <c r="FWU26" s="877"/>
      <c r="FWV26" s="877"/>
      <c r="FWW26" s="877"/>
      <c r="FWX26" s="877"/>
      <c r="FWY26" s="877"/>
      <c r="FWZ26" s="877"/>
      <c r="FXA26" s="877"/>
      <c r="FXB26" s="877"/>
      <c r="FXC26" s="877"/>
      <c r="FXD26" s="877"/>
      <c r="FXE26" s="877"/>
      <c r="FXF26" s="877"/>
      <c r="FXG26" s="877"/>
      <c r="FXH26" s="877"/>
      <c r="FXI26" s="877"/>
      <c r="FXJ26" s="877"/>
      <c r="FXK26" s="877"/>
      <c r="FXL26" s="877"/>
      <c r="FXM26" s="877"/>
      <c r="FXN26" s="877"/>
      <c r="FXO26" s="877"/>
      <c r="FXP26" s="877"/>
      <c r="FXQ26" s="877"/>
      <c r="FXR26" s="877"/>
      <c r="FXS26" s="877"/>
      <c r="FXT26" s="877"/>
      <c r="FXU26" s="877"/>
      <c r="FXV26" s="877"/>
      <c r="FXW26" s="877"/>
      <c r="FXX26" s="877"/>
      <c r="FXY26" s="877"/>
      <c r="FXZ26" s="877"/>
      <c r="FYA26" s="877"/>
      <c r="FYB26" s="877"/>
      <c r="FYC26" s="877"/>
      <c r="FYD26" s="877"/>
      <c r="FYE26" s="877"/>
      <c r="FYF26" s="877"/>
      <c r="FYG26" s="877"/>
      <c r="FYH26" s="877"/>
      <c r="FYI26" s="877"/>
      <c r="FYJ26" s="877"/>
      <c r="FYK26" s="877"/>
      <c r="FYL26" s="877"/>
      <c r="FYM26" s="877"/>
      <c r="FYN26" s="877"/>
      <c r="FYO26" s="877"/>
      <c r="FYP26" s="877"/>
      <c r="FYQ26" s="877"/>
      <c r="FYR26" s="877"/>
      <c r="FYS26" s="877"/>
      <c r="FYT26" s="877"/>
      <c r="FYU26" s="877"/>
      <c r="FYV26" s="877"/>
      <c r="FYW26" s="877"/>
      <c r="FYX26" s="877"/>
      <c r="FYY26" s="877"/>
      <c r="FYZ26" s="877"/>
      <c r="FZA26" s="877"/>
      <c r="FZB26" s="877"/>
      <c r="FZC26" s="877"/>
      <c r="FZD26" s="877"/>
      <c r="FZE26" s="877"/>
      <c r="FZF26" s="877"/>
      <c r="FZG26" s="877"/>
      <c r="FZH26" s="877"/>
      <c r="FZI26" s="877"/>
      <c r="FZJ26" s="877"/>
      <c r="FZK26" s="877"/>
      <c r="FZL26" s="877"/>
      <c r="FZM26" s="877"/>
      <c r="FZN26" s="877"/>
      <c r="FZO26" s="877"/>
      <c r="FZP26" s="877"/>
      <c r="FZQ26" s="877"/>
      <c r="FZR26" s="877"/>
      <c r="FZS26" s="877"/>
      <c r="FZT26" s="877"/>
      <c r="FZU26" s="877"/>
      <c r="FZV26" s="877"/>
      <c r="FZW26" s="877"/>
      <c r="FZX26" s="877"/>
      <c r="FZY26" s="877"/>
      <c r="FZZ26" s="877"/>
      <c r="GAA26" s="877"/>
      <c r="GAB26" s="877"/>
      <c r="GAC26" s="877"/>
      <c r="GAD26" s="877"/>
      <c r="GAE26" s="877"/>
      <c r="GAF26" s="877"/>
      <c r="GAG26" s="877"/>
      <c r="GAH26" s="877"/>
      <c r="GAI26" s="877"/>
      <c r="GAJ26" s="877"/>
      <c r="GAK26" s="877"/>
      <c r="GAL26" s="877"/>
      <c r="GAM26" s="877"/>
      <c r="GAN26" s="877"/>
      <c r="GAO26" s="877"/>
      <c r="GAP26" s="877"/>
      <c r="GAQ26" s="877"/>
      <c r="GAR26" s="877"/>
      <c r="GAS26" s="877"/>
      <c r="GAT26" s="877"/>
      <c r="GAU26" s="877"/>
      <c r="GAV26" s="877"/>
      <c r="GAW26" s="877"/>
      <c r="GAX26" s="877"/>
      <c r="GAY26" s="877"/>
      <c r="GAZ26" s="877"/>
      <c r="GBA26" s="877"/>
      <c r="GBB26" s="877"/>
      <c r="GBC26" s="877"/>
      <c r="GBD26" s="877"/>
      <c r="GBE26" s="877"/>
      <c r="GBF26" s="877"/>
      <c r="GBG26" s="877"/>
      <c r="GBH26" s="877"/>
      <c r="GBI26" s="877"/>
      <c r="GBJ26" s="877"/>
      <c r="GBK26" s="877"/>
      <c r="GBL26" s="877"/>
      <c r="GBM26" s="877"/>
      <c r="GBN26" s="877"/>
      <c r="GBO26" s="877"/>
      <c r="GBP26" s="877"/>
      <c r="GBQ26" s="877"/>
      <c r="GBR26" s="877"/>
      <c r="GBS26" s="877"/>
      <c r="GBT26" s="877"/>
      <c r="GBU26" s="877"/>
      <c r="GBV26" s="877"/>
      <c r="GBW26" s="877"/>
      <c r="GBX26" s="877"/>
      <c r="GBY26" s="877"/>
      <c r="GBZ26" s="877"/>
      <c r="GCA26" s="877"/>
      <c r="GCB26" s="877"/>
      <c r="GCC26" s="877"/>
      <c r="GCD26" s="877"/>
      <c r="GCE26" s="877"/>
      <c r="GCF26" s="877"/>
      <c r="GCG26" s="877"/>
      <c r="GCH26" s="877"/>
      <c r="GCI26" s="877"/>
      <c r="GCJ26" s="877"/>
      <c r="GCK26" s="877"/>
      <c r="GCL26" s="877"/>
      <c r="GCM26" s="877"/>
      <c r="GCN26" s="877"/>
      <c r="GCO26" s="877"/>
      <c r="GCP26" s="877"/>
      <c r="GCQ26" s="877"/>
      <c r="GCR26" s="877"/>
      <c r="GCS26" s="877"/>
      <c r="GCT26" s="877"/>
      <c r="GCU26" s="877"/>
      <c r="GCV26" s="877"/>
      <c r="GCW26" s="877"/>
      <c r="GCX26" s="877"/>
      <c r="GCY26" s="877"/>
      <c r="GCZ26" s="877"/>
      <c r="GDA26" s="877"/>
      <c r="GDB26" s="877"/>
      <c r="GDC26" s="877"/>
      <c r="GDD26" s="877"/>
      <c r="GDE26" s="877"/>
      <c r="GDF26" s="877"/>
      <c r="GDG26" s="877"/>
      <c r="GDH26" s="877"/>
      <c r="GDI26" s="877"/>
      <c r="GDJ26" s="877"/>
      <c r="GDK26" s="877"/>
      <c r="GDL26" s="877"/>
      <c r="GDM26" s="877"/>
      <c r="GDN26" s="877"/>
      <c r="GDO26" s="877"/>
      <c r="GDP26" s="877"/>
      <c r="GDQ26" s="877"/>
      <c r="GDR26" s="877"/>
      <c r="GDS26" s="877"/>
      <c r="GDT26" s="877"/>
      <c r="GDU26" s="877"/>
      <c r="GDV26" s="877"/>
      <c r="GDW26" s="877"/>
      <c r="GDX26" s="877"/>
      <c r="GDY26" s="877"/>
      <c r="GDZ26" s="877"/>
      <c r="GEA26" s="877"/>
      <c r="GEB26" s="877"/>
      <c r="GEC26" s="877"/>
      <c r="GED26" s="877"/>
      <c r="GEE26" s="877"/>
      <c r="GEF26" s="877"/>
      <c r="GEG26" s="877"/>
      <c r="GEH26" s="877"/>
      <c r="GEI26" s="877"/>
      <c r="GEJ26" s="877"/>
      <c r="GEK26" s="877"/>
      <c r="GEL26" s="877"/>
      <c r="GEM26" s="877"/>
      <c r="GEN26" s="877"/>
      <c r="GEO26" s="877"/>
      <c r="GEP26" s="877"/>
      <c r="GEQ26" s="877"/>
      <c r="GER26" s="877"/>
      <c r="GES26" s="877"/>
      <c r="GET26" s="877"/>
      <c r="GEU26" s="877"/>
      <c r="GEV26" s="877"/>
      <c r="GEW26" s="877"/>
      <c r="GEX26" s="877"/>
      <c r="GEY26" s="877"/>
      <c r="GEZ26" s="877"/>
      <c r="GFA26" s="877"/>
      <c r="GFB26" s="877"/>
      <c r="GFC26" s="877"/>
      <c r="GFD26" s="877"/>
      <c r="GFE26" s="877"/>
      <c r="GFF26" s="877"/>
      <c r="GFG26" s="877"/>
      <c r="GFH26" s="877"/>
      <c r="GFI26" s="877"/>
      <c r="GFJ26" s="877"/>
      <c r="GFK26" s="877"/>
      <c r="GFL26" s="877"/>
      <c r="GFM26" s="877"/>
      <c r="GFN26" s="877"/>
      <c r="GFO26" s="877"/>
      <c r="GFP26" s="877"/>
      <c r="GFQ26" s="877"/>
      <c r="GFR26" s="877"/>
      <c r="GFS26" s="877"/>
      <c r="GFT26" s="877"/>
      <c r="GFU26" s="877"/>
      <c r="GFV26" s="877"/>
      <c r="GFW26" s="877"/>
      <c r="GFX26" s="877"/>
      <c r="GFY26" s="877"/>
      <c r="GFZ26" s="877"/>
      <c r="GGA26" s="877"/>
      <c r="GGB26" s="877"/>
      <c r="GGC26" s="877"/>
      <c r="GGD26" s="877"/>
      <c r="GGE26" s="877"/>
      <c r="GGF26" s="877"/>
      <c r="GGG26" s="877"/>
      <c r="GGH26" s="877"/>
      <c r="GGI26" s="877"/>
      <c r="GGJ26" s="877"/>
      <c r="GGK26" s="877"/>
      <c r="GGL26" s="877"/>
      <c r="GGM26" s="877"/>
      <c r="GGN26" s="877"/>
      <c r="GGO26" s="877"/>
      <c r="GGP26" s="877"/>
      <c r="GGQ26" s="877"/>
      <c r="GGR26" s="877"/>
      <c r="GGS26" s="877"/>
      <c r="GGT26" s="877"/>
      <c r="GGU26" s="877"/>
      <c r="GGV26" s="877"/>
      <c r="GGW26" s="877"/>
      <c r="GGX26" s="877"/>
      <c r="GGY26" s="877"/>
      <c r="GGZ26" s="877"/>
      <c r="GHA26" s="877"/>
      <c r="GHB26" s="877"/>
      <c r="GHC26" s="877"/>
      <c r="GHD26" s="877"/>
      <c r="GHE26" s="877"/>
      <c r="GHF26" s="877"/>
      <c r="GHG26" s="877"/>
      <c r="GHH26" s="877"/>
      <c r="GHI26" s="877"/>
      <c r="GHJ26" s="877"/>
      <c r="GHK26" s="877"/>
      <c r="GHL26" s="877"/>
      <c r="GHM26" s="877"/>
      <c r="GHN26" s="877"/>
      <c r="GHO26" s="877"/>
      <c r="GHP26" s="877"/>
      <c r="GHQ26" s="877"/>
      <c r="GHR26" s="877"/>
      <c r="GHS26" s="877"/>
      <c r="GHT26" s="877"/>
      <c r="GHU26" s="877"/>
      <c r="GHV26" s="877"/>
      <c r="GHW26" s="877"/>
      <c r="GHX26" s="877"/>
      <c r="GHY26" s="877"/>
      <c r="GHZ26" s="877"/>
      <c r="GIA26" s="877"/>
      <c r="GIB26" s="877"/>
      <c r="GIC26" s="877"/>
      <c r="GID26" s="877"/>
      <c r="GIE26" s="877"/>
      <c r="GIF26" s="877"/>
      <c r="GIG26" s="877"/>
      <c r="GIH26" s="877"/>
      <c r="GII26" s="877"/>
      <c r="GIJ26" s="877"/>
      <c r="GIK26" s="877"/>
      <c r="GIL26" s="877"/>
      <c r="GIM26" s="877"/>
      <c r="GIN26" s="877"/>
      <c r="GIO26" s="877"/>
      <c r="GIP26" s="877"/>
      <c r="GIQ26" s="877"/>
      <c r="GIR26" s="877"/>
      <c r="GIS26" s="877"/>
      <c r="GIT26" s="877"/>
      <c r="GIU26" s="877"/>
      <c r="GIV26" s="877"/>
      <c r="GIW26" s="877"/>
      <c r="GIX26" s="877"/>
      <c r="GIY26" s="877"/>
      <c r="GIZ26" s="877"/>
      <c r="GJA26" s="877"/>
      <c r="GJB26" s="877"/>
      <c r="GJC26" s="877"/>
      <c r="GJD26" s="877"/>
      <c r="GJE26" s="877"/>
      <c r="GJF26" s="877"/>
      <c r="GJG26" s="877"/>
      <c r="GJH26" s="877"/>
      <c r="GJI26" s="877"/>
      <c r="GJJ26" s="877"/>
      <c r="GJK26" s="877"/>
      <c r="GJL26" s="877"/>
      <c r="GJM26" s="877"/>
      <c r="GJN26" s="877"/>
      <c r="GJO26" s="877"/>
      <c r="GJP26" s="877"/>
      <c r="GJQ26" s="877"/>
      <c r="GJR26" s="877"/>
      <c r="GJS26" s="877"/>
      <c r="GJT26" s="877"/>
      <c r="GJU26" s="877"/>
      <c r="GJV26" s="877"/>
      <c r="GJW26" s="877"/>
      <c r="GJX26" s="877"/>
      <c r="GJY26" s="877"/>
      <c r="GJZ26" s="877"/>
      <c r="GKA26" s="877"/>
      <c r="GKB26" s="877"/>
      <c r="GKC26" s="877"/>
      <c r="GKD26" s="877"/>
      <c r="GKE26" s="877"/>
      <c r="GKF26" s="877"/>
      <c r="GKG26" s="877"/>
      <c r="GKH26" s="877"/>
      <c r="GKI26" s="877"/>
      <c r="GKJ26" s="877"/>
      <c r="GKK26" s="877"/>
      <c r="GKL26" s="877"/>
      <c r="GKM26" s="877"/>
      <c r="GKN26" s="877"/>
      <c r="GKO26" s="877"/>
      <c r="GKP26" s="877"/>
      <c r="GKQ26" s="877"/>
      <c r="GKR26" s="877"/>
      <c r="GKS26" s="877"/>
      <c r="GKT26" s="877"/>
      <c r="GKU26" s="877"/>
      <c r="GKV26" s="877"/>
      <c r="GKW26" s="877"/>
      <c r="GKX26" s="877"/>
      <c r="GKY26" s="877"/>
      <c r="GKZ26" s="877"/>
      <c r="GLA26" s="877"/>
      <c r="GLB26" s="877"/>
      <c r="GLC26" s="877"/>
      <c r="GLD26" s="877"/>
      <c r="GLE26" s="877"/>
      <c r="GLF26" s="877"/>
      <c r="GLG26" s="877"/>
      <c r="GLH26" s="877"/>
      <c r="GLI26" s="877"/>
      <c r="GLJ26" s="877"/>
      <c r="GLK26" s="877"/>
      <c r="GLL26" s="877"/>
      <c r="GLM26" s="877"/>
      <c r="GLN26" s="877"/>
      <c r="GLO26" s="877"/>
      <c r="GLP26" s="877"/>
      <c r="GLQ26" s="877"/>
      <c r="GLR26" s="877"/>
      <c r="GLS26" s="877"/>
      <c r="GLT26" s="877"/>
      <c r="GLU26" s="877"/>
      <c r="GLV26" s="877"/>
      <c r="GLW26" s="877"/>
      <c r="GLX26" s="877"/>
      <c r="GLY26" s="877"/>
      <c r="GLZ26" s="877"/>
      <c r="GMA26" s="877"/>
      <c r="GMB26" s="877"/>
      <c r="GMC26" s="877"/>
      <c r="GMD26" s="877"/>
      <c r="GME26" s="877"/>
      <c r="GMF26" s="877"/>
      <c r="GMG26" s="877"/>
      <c r="GMH26" s="877"/>
      <c r="GMI26" s="877"/>
      <c r="GMJ26" s="877"/>
      <c r="GMK26" s="877"/>
      <c r="GML26" s="877"/>
      <c r="GMM26" s="877"/>
      <c r="GMN26" s="877"/>
      <c r="GMO26" s="877"/>
      <c r="GMP26" s="877"/>
      <c r="GMQ26" s="877"/>
      <c r="GMR26" s="877"/>
      <c r="GMS26" s="877"/>
      <c r="GMT26" s="877"/>
      <c r="GMU26" s="877"/>
      <c r="GMV26" s="877"/>
      <c r="GMW26" s="877"/>
      <c r="GMX26" s="877"/>
      <c r="GMY26" s="877"/>
      <c r="GMZ26" s="877"/>
      <c r="GNA26" s="877"/>
      <c r="GNB26" s="877"/>
      <c r="GNC26" s="877"/>
      <c r="GND26" s="877"/>
      <c r="GNE26" s="877"/>
      <c r="GNF26" s="877"/>
      <c r="GNG26" s="877"/>
      <c r="GNH26" s="877"/>
      <c r="GNI26" s="877"/>
      <c r="GNJ26" s="877"/>
      <c r="GNK26" s="877"/>
      <c r="GNL26" s="877"/>
      <c r="GNM26" s="877"/>
      <c r="GNN26" s="877"/>
      <c r="GNO26" s="877"/>
      <c r="GNP26" s="877"/>
      <c r="GNQ26" s="877"/>
      <c r="GNR26" s="877"/>
      <c r="GNS26" s="877"/>
      <c r="GNT26" s="877"/>
      <c r="GNU26" s="877"/>
      <c r="GNV26" s="877"/>
      <c r="GNW26" s="877"/>
      <c r="GNX26" s="877"/>
      <c r="GNY26" s="877"/>
      <c r="GNZ26" s="877"/>
      <c r="GOA26" s="877"/>
      <c r="GOB26" s="877"/>
      <c r="GOC26" s="877"/>
      <c r="GOD26" s="877"/>
      <c r="GOE26" s="877"/>
      <c r="GOF26" s="877"/>
      <c r="GOG26" s="877"/>
      <c r="GOH26" s="877"/>
      <c r="GOI26" s="877"/>
      <c r="GOJ26" s="877"/>
      <c r="GOK26" s="877"/>
      <c r="GOL26" s="877"/>
      <c r="GOM26" s="877"/>
      <c r="GON26" s="877"/>
      <c r="GOO26" s="877"/>
      <c r="GOP26" s="877"/>
      <c r="GOQ26" s="877"/>
      <c r="GOR26" s="877"/>
      <c r="GOS26" s="877"/>
      <c r="GOT26" s="877"/>
      <c r="GOU26" s="877"/>
      <c r="GOV26" s="877"/>
      <c r="GOW26" s="877"/>
      <c r="GOX26" s="877"/>
      <c r="GOY26" s="877"/>
      <c r="GOZ26" s="877"/>
      <c r="GPA26" s="877"/>
      <c r="GPB26" s="877"/>
      <c r="GPC26" s="877"/>
      <c r="GPD26" s="877"/>
      <c r="GPE26" s="877"/>
      <c r="GPF26" s="877"/>
      <c r="GPG26" s="877"/>
      <c r="GPH26" s="877"/>
      <c r="GPI26" s="877"/>
      <c r="GPJ26" s="877"/>
      <c r="GPK26" s="877"/>
      <c r="GPL26" s="877"/>
      <c r="GPM26" s="877"/>
      <c r="GPN26" s="877"/>
      <c r="GPO26" s="877"/>
      <c r="GPP26" s="877"/>
      <c r="GPQ26" s="877"/>
      <c r="GPR26" s="877"/>
      <c r="GPS26" s="877"/>
      <c r="GPT26" s="877"/>
      <c r="GPU26" s="877"/>
      <c r="GPV26" s="877"/>
      <c r="GPW26" s="877"/>
      <c r="GPX26" s="877"/>
      <c r="GPY26" s="877"/>
      <c r="GPZ26" s="877"/>
      <c r="GQA26" s="877"/>
      <c r="GQB26" s="877"/>
      <c r="GQC26" s="877"/>
      <c r="GQD26" s="877"/>
      <c r="GQE26" s="877"/>
      <c r="GQF26" s="877"/>
      <c r="GQG26" s="877"/>
      <c r="GQH26" s="877"/>
      <c r="GQI26" s="877"/>
      <c r="GQJ26" s="877"/>
      <c r="GQK26" s="877"/>
      <c r="GQL26" s="877"/>
      <c r="GQM26" s="877"/>
      <c r="GQN26" s="877"/>
      <c r="GQO26" s="877"/>
      <c r="GQP26" s="877"/>
      <c r="GQQ26" s="877"/>
      <c r="GQR26" s="877"/>
      <c r="GQS26" s="877"/>
      <c r="GQT26" s="877"/>
      <c r="GQU26" s="877"/>
      <c r="GQV26" s="877"/>
      <c r="GQW26" s="877"/>
      <c r="GQX26" s="877"/>
      <c r="GQY26" s="877"/>
      <c r="GQZ26" s="877"/>
      <c r="GRA26" s="877"/>
      <c r="GRB26" s="877"/>
      <c r="GRC26" s="877"/>
      <c r="GRD26" s="877"/>
      <c r="GRE26" s="877"/>
      <c r="GRF26" s="877"/>
      <c r="GRG26" s="877"/>
      <c r="GRH26" s="877"/>
      <c r="GRI26" s="877"/>
      <c r="GRJ26" s="877"/>
      <c r="GRK26" s="877"/>
      <c r="GRL26" s="877"/>
      <c r="GRM26" s="877"/>
      <c r="GRN26" s="877"/>
      <c r="GRO26" s="877"/>
      <c r="GRP26" s="877"/>
      <c r="GRQ26" s="877"/>
      <c r="GRR26" s="877"/>
      <c r="GRS26" s="877"/>
      <c r="GRT26" s="877"/>
      <c r="GRU26" s="877"/>
      <c r="GRV26" s="877"/>
      <c r="GRW26" s="877"/>
      <c r="GRX26" s="877"/>
      <c r="GRY26" s="877"/>
      <c r="GRZ26" s="877"/>
      <c r="GSA26" s="877"/>
      <c r="GSB26" s="877"/>
      <c r="GSC26" s="877"/>
      <c r="GSD26" s="877"/>
      <c r="GSE26" s="877"/>
      <c r="GSF26" s="877"/>
      <c r="GSG26" s="877"/>
      <c r="GSH26" s="877"/>
      <c r="GSI26" s="877"/>
      <c r="GSJ26" s="877"/>
      <c r="GSK26" s="877"/>
      <c r="GSL26" s="877"/>
      <c r="GSM26" s="877"/>
      <c r="GSN26" s="877"/>
      <c r="GSO26" s="877"/>
      <c r="GSP26" s="877"/>
      <c r="GSQ26" s="877"/>
      <c r="GSR26" s="877"/>
      <c r="GSS26" s="877"/>
      <c r="GST26" s="877"/>
      <c r="GSU26" s="877"/>
      <c r="GSV26" s="877"/>
      <c r="GSW26" s="877"/>
      <c r="GSX26" s="877"/>
      <c r="GSY26" s="877"/>
      <c r="GSZ26" s="877"/>
      <c r="GTA26" s="877"/>
      <c r="GTB26" s="877"/>
      <c r="GTC26" s="877"/>
      <c r="GTD26" s="877"/>
      <c r="GTE26" s="877"/>
      <c r="GTF26" s="877"/>
      <c r="GTG26" s="877"/>
      <c r="GTH26" s="877"/>
      <c r="GTI26" s="877"/>
      <c r="GTJ26" s="877"/>
      <c r="GTK26" s="877"/>
      <c r="GTL26" s="877"/>
      <c r="GTM26" s="877"/>
      <c r="GTN26" s="877"/>
      <c r="GTO26" s="877"/>
      <c r="GTP26" s="877"/>
      <c r="GTQ26" s="877"/>
      <c r="GTR26" s="877"/>
      <c r="GTS26" s="877"/>
      <c r="GTT26" s="877"/>
      <c r="GTU26" s="877"/>
      <c r="GTV26" s="877"/>
      <c r="GTW26" s="877"/>
      <c r="GTX26" s="877"/>
      <c r="GTY26" s="877"/>
      <c r="GTZ26" s="877"/>
      <c r="GUA26" s="877"/>
      <c r="GUB26" s="877"/>
      <c r="GUC26" s="877"/>
      <c r="GUD26" s="877"/>
      <c r="GUE26" s="877"/>
      <c r="GUF26" s="877"/>
      <c r="GUG26" s="877"/>
      <c r="GUH26" s="877"/>
      <c r="GUI26" s="877"/>
      <c r="GUJ26" s="877"/>
      <c r="GUK26" s="877"/>
      <c r="GUL26" s="877"/>
      <c r="GUM26" s="877"/>
      <c r="GUN26" s="877"/>
      <c r="GUO26" s="877"/>
      <c r="GUP26" s="877"/>
      <c r="GUQ26" s="877"/>
      <c r="GUR26" s="877"/>
      <c r="GUS26" s="877"/>
      <c r="GUT26" s="877"/>
      <c r="GUU26" s="877"/>
      <c r="GUV26" s="877"/>
      <c r="GUW26" s="877"/>
      <c r="GUX26" s="877"/>
      <c r="GUY26" s="877"/>
      <c r="GUZ26" s="877"/>
      <c r="GVA26" s="877"/>
      <c r="GVB26" s="877"/>
      <c r="GVC26" s="877"/>
      <c r="GVD26" s="877"/>
      <c r="GVE26" s="877"/>
      <c r="GVF26" s="877"/>
      <c r="GVG26" s="877"/>
      <c r="GVH26" s="877"/>
      <c r="GVI26" s="877"/>
      <c r="GVJ26" s="877"/>
      <c r="GVK26" s="877"/>
      <c r="GVL26" s="877"/>
      <c r="GVM26" s="877"/>
      <c r="GVN26" s="877"/>
      <c r="GVO26" s="877"/>
      <c r="GVP26" s="877"/>
      <c r="GVQ26" s="877"/>
      <c r="GVR26" s="877"/>
      <c r="GVS26" s="877"/>
      <c r="GVT26" s="877"/>
      <c r="GVU26" s="877"/>
      <c r="GVV26" s="877"/>
      <c r="GVW26" s="877"/>
      <c r="GVX26" s="877"/>
      <c r="GVY26" s="877"/>
      <c r="GVZ26" s="877"/>
      <c r="GWA26" s="877"/>
      <c r="GWB26" s="877"/>
      <c r="GWC26" s="877"/>
      <c r="GWD26" s="877"/>
      <c r="GWE26" s="877"/>
      <c r="GWF26" s="877"/>
      <c r="GWG26" s="877"/>
      <c r="GWH26" s="877"/>
      <c r="GWI26" s="877"/>
      <c r="GWJ26" s="877"/>
      <c r="GWK26" s="877"/>
      <c r="GWL26" s="877"/>
      <c r="GWM26" s="877"/>
      <c r="GWN26" s="877"/>
      <c r="GWO26" s="877"/>
      <c r="GWP26" s="877"/>
      <c r="GWQ26" s="877"/>
      <c r="GWR26" s="877"/>
      <c r="GWS26" s="877"/>
      <c r="GWT26" s="877"/>
      <c r="GWU26" s="877"/>
      <c r="GWV26" s="877"/>
      <c r="GWW26" s="877"/>
      <c r="GWX26" s="877"/>
      <c r="GWY26" s="877"/>
      <c r="GWZ26" s="877"/>
      <c r="GXA26" s="877"/>
      <c r="GXB26" s="877"/>
      <c r="GXC26" s="877"/>
      <c r="GXD26" s="877"/>
      <c r="GXE26" s="877"/>
      <c r="GXF26" s="877"/>
      <c r="GXG26" s="877"/>
      <c r="GXH26" s="877"/>
      <c r="GXI26" s="877"/>
      <c r="GXJ26" s="877"/>
      <c r="GXK26" s="877"/>
      <c r="GXL26" s="877"/>
      <c r="GXM26" s="877"/>
      <c r="GXN26" s="877"/>
      <c r="GXO26" s="877"/>
      <c r="GXP26" s="877"/>
      <c r="GXQ26" s="877"/>
      <c r="GXR26" s="877"/>
      <c r="GXS26" s="877"/>
      <c r="GXT26" s="877"/>
      <c r="GXU26" s="877"/>
      <c r="GXV26" s="877"/>
      <c r="GXW26" s="877"/>
      <c r="GXX26" s="877"/>
      <c r="GXY26" s="877"/>
      <c r="GXZ26" s="877"/>
      <c r="GYA26" s="877"/>
      <c r="GYB26" s="877"/>
      <c r="GYC26" s="877"/>
      <c r="GYD26" s="877"/>
      <c r="GYE26" s="877"/>
      <c r="GYF26" s="877"/>
      <c r="GYG26" s="877"/>
      <c r="GYH26" s="877"/>
      <c r="GYI26" s="877"/>
      <c r="GYJ26" s="877"/>
      <c r="GYK26" s="877"/>
      <c r="GYL26" s="877"/>
      <c r="GYM26" s="877"/>
      <c r="GYN26" s="877"/>
      <c r="GYO26" s="877"/>
      <c r="GYP26" s="877"/>
      <c r="GYQ26" s="877"/>
      <c r="GYR26" s="877"/>
      <c r="GYS26" s="877"/>
      <c r="GYT26" s="877"/>
      <c r="GYU26" s="877"/>
      <c r="GYV26" s="877"/>
      <c r="GYW26" s="877"/>
      <c r="GYX26" s="877"/>
      <c r="GYY26" s="877"/>
      <c r="GYZ26" s="877"/>
      <c r="GZA26" s="877"/>
      <c r="GZB26" s="877"/>
      <c r="GZC26" s="877"/>
      <c r="GZD26" s="877"/>
      <c r="GZE26" s="877"/>
      <c r="GZF26" s="877"/>
      <c r="GZG26" s="877"/>
      <c r="GZH26" s="877"/>
      <c r="GZI26" s="877"/>
      <c r="GZJ26" s="877"/>
      <c r="GZK26" s="877"/>
      <c r="GZL26" s="877"/>
      <c r="GZM26" s="877"/>
      <c r="GZN26" s="877"/>
      <c r="GZO26" s="877"/>
      <c r="GZP26" s="877"/>
      <c r="GZQ26" s="877"/>
      <c r="GZR26" s="877"/>
      <c r="GZS26" s="877"/>
      <c r="GZT26" s="877"/>
      <c r="GZU26" s="877"/>
      <c r="GZV26" s="877"/>
      <c r="GZW26" s="877"/>
      <c r="GZX26" s="877"/>
      <c r="GZY26" s="877"/>
      <c r="GZZ26" s="877"/>
      <c r="HAA26" s="877"/>
      <c r="HAB26" s="877"/>
      <c r="HAC26" s="877"/>
      <c r="HAD26" s="877"/>
      <c r="HAE26" s="877"/>
      <c r="HAF26" s="877"/>
      <c r="HAG26" s="877"/>
      <c r="HAH26" s="877"/>
      <c r="HAI26" s="877"/>
      <c r="HAJ26" s="877"/>
      <c r="HAK26" s="877"/>
      <c r="HAL26" s="877"/>
      <c r="HAM26" s="877"/>
      <c r="HAN26" s="877"/>
      <c r="HAO26" s="877"/>
      <c r="HAP26" s="877"/>
      <c r="HAQ26" s="877"/>
      <c r="HAR26" s="877"/>
      <c r="HAS26" s="877"/>
      <c r="HAT26" s="877"/>
      <c r="HAU26" s="877"/>
      <c r="HAV26" s="877"/>
      <c r="HAW26" s="877"/>
      <c r="HAX26" s="877"/>
      <c r="HAY26" s="877"/>
      <c r="HAZ26" s="877"/>
      <c r="HBA26" s="877"/>
      <c r="HBB26" s="877"/>
      <c r="HBC26" s="877"/>
      <c r="HBD26" s="877"/>
      <c r="HBE26" s="877"/>
      <c r="HBF26" s="877"/>
      <c r="HBG26" s="877"/>
      <c r="HBH26" s="877"/>
      <c r="HBI26" s="877"/>
      <c r="HBJ26" s="877"/>
      <c r="HBK26" s="877"/>
      <c r="HBL26" s="877"/>
      <c r="HBM26" s="877"/>
      <c r="HBN26" s="877"/>
      <c r="HBO26" s="877"/>
      <c r="HBP26" s="877"/>
      <c r="HBQ26" s="877"/>
      <c r="HBR26" s="877"/>
      <c r="HBS26" s="877"/>
      <c r="HBT26" s="877"/>
      <c r="HBU26" s="877"/>
      <c r="HBV26" s="877"/>
      <c r="HBW26" s="877"/>
      <c r="HBX26" s="877"/>
      <c r="HBY26" s="877"/>
      <c r="HBZ26" s="877"/>
      <c r="HCA26" s="877"/>
      <c r="HCB26" s="877"/>
      <c r="HCC26" s="877"/>
      <c r="HCD26" s="877"/>
      <c r="HCE26" s="877"/>
      <c r="HCF26" s="877"/>
      <c r="HCG26" s="877"/>
      <c r="HCH26" s="877"/>
      <c r="HCI26" s="877"/>
      <c r="HCJ26" s="877"/>
      <c r="HCK26" s="877"/>
      <c r="HCL26" s="877"/>
      <c r="HCM26" s="877"/>
      <c r="HCN26" s="877"/>
      <c r="HCO26" s="877"/>
      <c r="HCP26" s="877"/>
      <c r="HCQ26" s="877"/>
      <c r="HCR26" s="877"/>
      <c r="HCS26" s="877"/>
      <c r="HCT26" s="877"/>
      <c r="HCU26" s="877"/>
      <c r="HCV26" s="877"/>
      <c r="HCW26" s="877"/>
      <c r="HCX26" s="877"/>
      <c r="HCY26" s="877"/>
      <c r="HCZ26" s="877"/>
      <c r="HDA26" s="877"/>
      <c r="HDB26" s="877"/>
      <c r="HDC26" s="877"/>
      <c r="HDD26" s="877"/>
      <c r="HDE26" s="877"/>
      <c r="HDF26" s="877"/>
      <c r="HDG26" s="877"/>
      <c r="HDH26" s="877"/>
      <c r="HDI26" s="877"/>
      <c r="HDJ26" s="877"/>
      <c r="HDK26" s="877"/>
      <c r="HDL26" s="877"/>
      <c r="HDM26" s="877"/>
      <c r="HDN26" s="877"/>
      <c r="HDO26" s="877"/>
      <c r="HDP26" s="877"/>
      <c r="HDQ26" s="877"/>
      <c r="HDR26" s="877"/>
      <c r="HDS26" s="877"/>
      <c r="HDT26" s="877"/>
      <c r="HDU26" s="877"/>
      <c r="HDV26" s="877"/>
      <c r="HDW26" s="877"/>
      <c r="HDX26" s="877"/>
      <c r="HDY26" s="877"/>
      <c r="HDZ26" s="877"/>
      <c r="HEA26" s="877"/>
      <c r="HEB26" s="877"/>
      <c r="HEC26" s="877"/>
      <c r="HED26" s="877"/>
      <c r="HEE26" s="877"/>
      <c r="HEF26" s="877"/>
      <c r="HEG26" s="877"/>
      <c r="HEH26" s="877"/>
      <c r="HEI26" s="877"/>
      <c r="HEJ26" s="877"/>
      <c r="HEK26" s="877"/>
      <c r="HEL26" s="877"/>
      <c r="HEM26" s="877"/>
      <c r="HEN26" s="877"/>
      <c r="HEO26" s="877"/>
      <c r="HEP26" s="877"/>
      <c r="HEQ26" s="877"/>
      <c r="HER26" s="877"/>
      <c r="HES26" s="877"/>
      <c r="HET26" s="877"/>
      <c r="HEU26" s="877"/>
      <c r="HEV26" s="877"/>
      <c r="HEW26" s="877"/>
      <c r="HEX26" s="877"/>
      <c r="HEY26" s="877"/>
      <c r="HEZ26" s="877"/>
      <c r="HFA26" s="877"/>
      <c r="HFB26" s="877"/>
      <c r="HFC26" s="877"/>
      <c r="HFD26" s="877"/>
      <c r="HFE26" s="877"/>
      <c r="HFF26" s="877"/>
      <c r="HFG26" s="877"/>
      <c r="HFH26" s="877"/>
      <c r="HFI26" s="877"/>
      <c r="HFJ26" s="877"/>
      <c r="HFK26" s="877"/>
      <c r="HFL26" s="877"/>
      <c r="HFM26" s="877"/>
      <c r="HFN26" s="877"/>
      <c r="HFO26" s="877"/>
      <c r="HFP26" s="877"/>
      <c r="HFQ26" s="877"/>
      <c r="HFR26" s="877"/>
      <c r="HFS26" s="877"/>
      <c r="HFT26" s="877"/>
      <c r="HFU26" s="877"/>
      <c r="HFV26" s="877"/>
      <c r="HFW26" s="877"/>
      <c r="HFX26" s="877"/>
      <c r="HFY26" s="877"/>
      <c r="HFZ26" s="877"/>
      <c r="HGA26" s="877"/>
      <c r="HGB26" s="877"/>
      <c r="HGC26" s="877"/>
      <c r="HGD26" s="877"/>
      <c r="HGE26" s="877"/>
      <c r="HGF26" s="877"/>
      <c r="HGG26" s="877"/>
      <c r="HGH26" s="877"/>
      <c r="HGI26" s="877"/>
      <c r="HGJ26" s="877"/>
      <c r="HGK26" s="877"/>
      <c r="HGL26" s="877"/>
      <c r="HGM26" s="877"/>
      <c r="HGN26" s="877"/>
      <c r="HGO26" s="877"/>
      <c r="HGP26" s="877"/>
      <c r="HGQ26" s="877"/>
      <c r="HGR26" s="877"/>
      <c r="HGS26" s="877"/>
      <c r="HGT26" s="877"/>
      <c r="HGU26" s="877"/>
      <c r="HGV26" s="877"/>
      <c r="HGW26" s="877"/>
      <c r="HGX26" s="877"/>
      <c r="HGY26" s="877"/>
      <c r="HGZ26" s="877"/>
      <c r="HHA26" s="877"/>
      <c r="HHB26" s="877"/>
      <c r="HHC26" s="877"/>
      <c r="HHD26" s="877"/>
      <c r="HHE26" s="877"/>
      <c r="HHF26" s="877"/>
      <c r="HHG26" s="877"/>
      <c r="HHH26" s="877"/>
      <c r="HHI26" s="877"/>
      <c r="HHJ26" s="877"/>
      <c r="HHK26" s="877"/>
      <c r="HHL26" s="877"/>
      <c r="HHM26" s="877"/>
      <c r="HHN26" s="877"/>
      <c r="HHO26" s="877"/>
      <c r="HHP26" s="877"/>
      <c r="HHQ26" s="877"/>
      <c r="HHR26" s="877"/>
      <c r="HHS26" s="877"/>
      <c r="HHT26" s="877"/>
      <c r="HHU26" s="877"/>
      <c r="HHV26" s="877"/>
      <c r="HHW26" s="877"/>
      <c r="HHX26" s="877"/>
      <c r="HHY26" s="877"/>
      <c r="HHZ26" s="877"/>
      <c r="HIA26" s="877"/>
      <c r="HIB26" s="877"/>
      <c r="HIC26" s="877"/>
      <c r="HID26" s="877"/>
      <c r="HIE26" s="877"/>
      <c r="HIF26" s="877"/>
      <c r="HIG26" s="877"/>
      <c r="HIH26" s="877"/>
      <c r="HII26" s="877"/>
      <c r="HIJ26" s="877"/>
      <c r="HIK26" s="877"/>
      <c r="HIL26" s="877"/>
      <c r="HIM26" s="877"/>
      <c r="HIN26" s="877"/>
      <c r="HIO26" s="877"/>
      <c r="HIP26" s="877"/>
      <c r="HIQ26" s="877"/>
      <c r="HIR26" s="877"/>
      <c r="HIS26" s="877"/>
      <c r="HIT26" s="877"/>
      <c r="HIU26" s="877"/>
      <c r="HIV26" s="877"/>
      <c r="HIW26" s="877"/>
      <c r="HIX26" s="877"/>
      <c r="HIY26" s="877"/>
      <c r="HIZ26" s="877"/>
      <c r="HJA26" s="877"/>
      <c r="HJB26" s="877"/>
      <c r="HJC26" s="877"/>
      <c r="HJD26" s="877"/>
      <c r="HJE26" s="877"/>
      <c r="HJF26" s="877"/>
      <c r="HJG26" s="877"/>
      <c r="HJH26" s="877"/>
      <c r="HJI26" s="877"/>
      <c r="HJJ26" s="877"/>
      <c r="HJK26" s="877"/>
      <c r="HJL26" s="877"/>
      <c r="HJM26" s="877"/>
      <c r="HJN26" s="877"/>
      <c r="HJO26" s="877"/>
      <c r="HJP26" s="877"/>
      <c r="HJQ26" s="877"/>
      <c r="HJR26" s="877"/>
      <c r="HJS26" s="877"/>
      <c r="HJT26" s="877"/>
      <c r="HJU26" s="877"/>
      <c r="HJV26" s="877"/>
      <c r="HJW26" s="877"/>
      <c r="HJX26" s="877"/>
      <c r="HJY26" s="877"/>
      <c r="HJZ26" s="877"/>
      <c r="HKA26" s="877"/>
      <c r="HKB26" s="877"/>
      <c r="HKC26" s="877"/>
      <c r="HKD26" s="877"/>
      <c r="HKE26" s="877"/>
      <c r="HKF26" s="877"/>
      <c r="HKG26" s="877"/>
      <c r="HKH26" s="877"/>
      <c r="HKI26" s="877"/>
      <c r="HKJ26" s="877"/>
      <c r="HKK26" s="877"/>
      <c r="HKL26" s="877"/>
      <c r="HKM26" s="877"/>
      <c r="HKN26" s="877"/>
      <c r="HKO26" s="877"/>
      <c r="HKP26" s="877"/>
      <c r="HKQ26" s="877"/>
      <c r="HKR26" s="877"/>
      <c r="HKS26" s="877"/>
      <c r="HKT26" s="877"/>
      <c r="HKU26" s="877"/>
      <c r="HKV26" s="877"/>
      <c r="HKW26" s="877"/>
      <c r="HKX26" s="877"/>
      <c r="HKY26" s="877"/>
      <c r="HKZ26" s="877"/>
      <c r="HLA26" s="877"/>
      <c r="HLB26" s="877"/>
      <c r="HLC26" s="877"/>
      <c r="HLD26" s="877"/>
      <c r="HLE26" s="877"/>
      <c r="HLF26" s="877"/>
      <c r="HLG26" s="877"/>
      <c r="HLH26" s="877"/>
      <c r="HLI26" s="877"/>
      <c r="HLJ26" s="877"/>
      <c r="HLK26" s="877"/>
      <c r="HLL26" s="877"/>
      <c r="HLM26" s="877"/>
      <c r="HLN26" s="877"/>
      <c r="HLO26" s="877"/>
      <c r="HLP26" s="877"/>
      <c r="HLQ26" s="877"/>
      <c r="HLR26" s="877"/>
      <c r="HLS26" s="877"/>
      <c r="HLT26" s="877"/>
      <c r="HLU26" s="877"/>
      <c r="HLV26" s="877"/>
      <c r="HLW26" s="877"/>
      <c r="HLX26" s="877"/>
      <c r="HLY26" s="877"/>
      <c r="HLZ26" s="877"/>
      <c r="HMA26" s="877"/>
      <c r="HMB26" s="877"/>
      <c r="HMC26" s="877"/>
      <c r="HMD26" s="877"/>
      <c r="HME26" s="877"/>
      <c r="HMF26" s="877"/>
      <c r="HMG26" s="877"/>
      <c r="HMH26" s="877"/>
      <c r="HMI26" s="877"/>
      <c r="HMJ26" s="877"/>
      <c r="HMK26" s="877"/>
      <c r="HML26" s="877"/>
      <c r="HMM26" s="877"/>
      <c r="HMN26" s="877"/>
      <c r="HMO26" s="877"/>
      <c r="HMP26" s="877"/>
      <c r="HMQ26" s="877"/>
      <c r="HMR26" s="877"/>
      <c r="HMS26" s="877"/>
      <c r="HMT26" s="877"/>
      <c r="HMU26" s="877"/>
      <c r="HMV26" s="877"/>
      <c r="HMW26" s="877"/>
      <c r="HMX26" s="877"/>
      <c r="HMY26" s="877"/>
      <c r="HMZ26" s="877"/>
      <c r="HNA26" s="877"/>
      <c r="HNB26" s="877"/>
      <c r="HNC26" s="877"/>
      <c r="HND26" s="877"/>
      <c r="HNE26" s="877"/>
      <c r="HNF26" s="877"/>
      <c r="HNG26" s="877"/>
      <c r="HNH26" s="877"/>
      <c r="HNI26" s="877"/>
      <c r="HNJ26" s="877"/>
      <c r="HNK26" s="877"/>
      <c r="HNL26" s="877"/>
      <c r="HNM26" s="877"/>
      <c r="HNN26" s="877"/>
      <c r="HNO26" s="877"/>
      <c r="HNP26" s="877"/>
      <c r="HNQ26" s="877"/>
      <c r="HNR26" s="877"/>
      <c r="HNS26" s="877"/>
      <c r="HNT26" s="877"/>
      <c r="HNU26" s="877"/>
      <c r="HNV26" s="877"/>
      <c r="HNW26" s="877"/>
      <c r="HNX26" s="877"/>
      <c r="HNY26" s="877"/>
      <c r="HNZ26" s="877"/>
      <c r="HOA26" s="877"/>
      <c r="HOB26" s="877"/>
      <c r="HOC26" s="877"/>
      <c r="HOD26" s="877"/>
      <c r="HOE26" s="877"/>
      <c r="HOF26" s="877"/>
      <c r="HOG26" s="877"/>
      <c r="HOH26" s="877"/>
      <c r="HOI26" s="877"/>
      <c r="HOJ26" s="877"/>
      <c r="HOK26" s="877"/>
      <c r="HOL26" s="877"/>
      <c r="HOM26" s="877"/>
      <c r="HON26" s="877"/>
      <c r="HOO26" s="877"/>
      <c r="HOP26" s="877"/>
      <c r="HOQ26" s="877"/>
      <c r="HOR26" s="877"/>
      <c r="HOS26" s="877"/>
      <c r="HOT26" s="877"/>
      <c r="HOU26" s="877"/>
      <c r="HOV26" s="877"/>
      <c r="HOW26" s="877"/>
      <c r="HOX26" s="877"/>
      <c r="HOY26" s="877"/>
      <c r="HOZ26" s="877"/>
      <c r="HPA26" s="877"/>
      <c r="HPB26" s="877"/>
      <c r="HPC26" s="877"/>
      <c r="HPD26" s="877"/>
      <c r="HPE26" s="877"/>
      <c r="HPF26" s="877"/>
      <c r="HPG26" s="877"/>
      <c r="HPH26" s="877"/>
      <c r="HPI26" s="877"/>
      <c r="HPJ26" s="877"/>
      <c r="HPK26" s="877"/>
      <c r="HPL26" s="877"/>
      <c r="HPM26" s="877"/>
      <c r="HPN26" s="877"/>
      <c r="HPO26" s="877"/>
      <c r="HPP26" s="877"/>
      <c r="HPQ26" s="877"/>
      <c r="HPR26" s="877"/>
      <c r="HPS26" s="877"/>
      <c r="HPT26" s="877"/>
      <c r="HPU26" s="877"/>
      <c r="HPV26" s="877"/>
      <c r="HPW26" s="877"/>
      <c r="HPX26" s="877"/>
      <c r="HPY26" s="877"/>
      <c r="HPZ26" s="877"/>
      <c r="HQA26" s="877"/>
      <c r="HQB26" s="877"/>
      <c r="HQC26" s="877"/>
      <c r="HQD26" s="877"/>
      <c r="HQE26" s="877"/>
      <c r="HQF26" s="877"/>
      <c r="HQG26" s="877"/>
      <c r="HQH26" s="877"/>
      <c r="HQI26" s="877"/>
      <c r="HQJ26" s="877"/>
      <c r="HQK26" s="877"/>
      <c r="HQL26" s="877"/>
      <c r="HQM26" s="877"/>
      <c r="HQN26" s="877"/>
      <c r="HQO26" s="877"/>
      <c r="HQP26" s="877"/>
      <c r="HQQ26" s="877"/>
      <c r="HQR26" s="877"/>
      <c r="HQS26" s="877"/>
      <c r="HQT26" s="877"/>
      <c r="HQU26" s="877"/>
      <c r="HQV26" s="877"/>
      <c r="HQW26" s="877"/>
      <c r="HQX26" s="877"/>
      <c r="HQY26" s="877"/>
      <c r="HQZ26" s="877"/>
      <c r="HRA26" s="877"/>
      <c r="HRB26" s="877"/>
      <c r="HRC26" s="877"/>
      <c r="HRD26" s="877"/>
      <c r="HRE26" s="877"/>
      <c r="HRF26" s="877"/>
      <c r="HRG26" s="877"/>
      <c r="HRH26" s="877"/>
      <c r="HRI26" s="877"/>
      <c r="HRJ26" s="877"/>
      <c r="HRK26" s="877"/>
      <c r="HRL26" s="877"/>
      <c r="HRM26" s="877"/>
      <c r="HRN26" s="877"/>
      <c r="HRO26" s="877"/>
      <c r="HRP26" s="877"/>
      <c r="HRQ26" s="877"/>
      <c r="HRR26" s="877"/>
      <c r="HRS26" s="877"/>
      <c r="HRT26" s="877"/>
      <c r="HRU26" s="877"/>
      <c r="HRV26" s="877"/>
      <c r="HRW26" s="877"/>
      <c r="HRX26" s="877"/>
      <c r="HRY26" s="877"/>
      <c r="HRZ26" s="877"/>
      <c r="HSA26" s="877"/>
      <c r="HSB26" s="877"/>
      <c r="HSC26" s="877"/>
      <c r="HSD26" s="877"/>
      <c r="HSE26" s="877"/>
      <c r="HSF26" s="877"/>
      <c r="HSG26" s="877"/>
      <c r="HSH26" s="877"/>
      <c r="HSI26" s="877"/>
      <c r="HSJ26" s="877"/>
      <c r="HSK26" s="877"/>
      <c r="HSL26" s="877"/>
      <c r="HSM26" s="877"/>
      <c r="HSN26" s="877"/>
      <c r="HSO26" s="877"/>
      <c r="HSP26" s="877"/>
      <c r="HSQ26" s="877"/>
      <c r="HSR26" s="877"/>
      <c r="HSS26" s="877"/>
      <c r="HST26" s="877"/>
      <c r="HSU26" s="877"/>
      <c r="HSV26" s="877"/>
      <c r="HSW26" s="877"/>
      <c r="HSX26" s="877"/>
      <c r="HSY26" s="877"/>
      <c r="HSZ26" s="877"/>
      <c r="HTA26" s="877"/>
      <c r="HTB26" s="877"/>
      <c r="HTC26" s="877"/>
      <c r="HTD26" s="877"/>
      <c r="HTE26" s="877"/>
      <c r="HTF26" s="877"/>
      <c r="HTG26" s="877"/>
      <c r="HTH26" s="877"/>
      <c r="HTI26" s="877"/>
      <c r="HTJ26" s="877"/>
      <c r="HTK26" s="877"/>
      <c r="HTL26" s="877"/>
      <c r="HTM26" s="877"/>
      <c r="HTN26" s="877"/>
      <c r="HTO26" s="877"/>
      <c r="HTP26" s="877"/>
      <c r="HTQ26" s="877"/>
      <c r="HTR26" s="877"/>
      <c r="HTS26" s="877"/>
      <c r="HTT26" s="877"/>
      <c r="HTU26" s="877"/>
      <c r="HTV26" s="877"/>
      <c r="HTW26" s="877"/>
      <c r="HTX26" s="877"/>
      <c r="HTY26" s="877"/>
      <c r="HTZ26" s="877"/>
      <c r="HUA26" s="877"/>
      <c r="HUB26" s="877"/>
      <c r="HUC26" s="877"/>
      <c r="HUD26" s="877"/>
      <c r="HUE26" s="877"/>
      <c r="HUF26" s="877"/>
      <c r="HUG26" s="877"/>
      <c r="HUH26" s="877"/>
      <c r="HUI26" s="877"/>
      <c r="HUJ26" s="877"/>
      <c r="HUK26" s="877"/>
      <c r="HUL26" s="877"/>
      <c r="HUM26" s="877"/>
      <c r="HUN26" s="877"/>
      <c r="HUO26" s="877"/>
      <c r="HUP26" s="877"/>
      <c r="HUQ26" s="877"/>
      <c r="HUR26" s="877"/>
      <c r="HUS26" s="877"/>
      <c r="HUT26" s="877"/>
      <c r="HUU26" s="877"/>
      <c r="HUV26" s="877"/>
      <c r="HUW26" s="877"/>
      <c r="HUX26" s="877"/>
      <c r="HUY26" s="877"/>
      <c r="HUZ26" s="877"/>
      <c r="HVA26" s="877"/>
      <c r="HVB26" s="877"/>
      <c r="HVC26" s="877"/>
      <c r="HVD26" s="877"/>
      <c r="HVE26" s="877"/>
      <c r="HVF26" s="877"/>
      <c r="HVG26" s="877"/>
      <c r="HVH26" s="877"/>
      <c r="HVI26" s="877"/>
      <c r="HVJ26" s="877"/>
      <c r="HVK26" s="877"/>
      <c r="HVL26" s="877"/>
      <c r="HVM26" s="877"/>
      <c r="HVN26" s="877"/>
      <c r="HVO26" s="877"/>
      <c r="HVP26" s="877"/>
      <c r="HVQ26" s="877"/>
      <c r="HVR26" s="877"/>
      <c r="HVS26" s="877"/>
      <c r="HVT26" s="877"/>
      <c r="HVU26" s="877"/>
      <c r="HVV26" s="877"/>
      <c r="HVW26" s="877"/>
      <c r="HVX26" s="877"/>
      <c r="HVY26" s="877"/>
      <c r="HVZ26" s="877"/>
      <c r="HWA26" s="877"/>
      <c r="HWB26" s="877"/>
      <c r="HWC26" s="877"/>
      <c r="HWD26" s="877"/>
      <c r="HWE26" s="877"/>
      <c r="HWF26" s="877"/>
      <c r="HWG26" s="877"/>
      <c r="HWH26" s="877"/>
      <c r="HWI26" s="877"/>
      <c r="HWJ26" s="877"/>
      <c r="HWK26" s="877"/>
      <c r="HWL26" s="877"/>
      <c r="HWM26" s="877"/>
      <c r="HWN26" s="877"/>
      <c r="HWO26" s="877"/>
      <c r="HWP26" s="877"/>
      <c r="HWQ26" s="877"/>
      <c r="HWR26" s="877"/>
      <c r="HWS26" s="877"/>
      <c r="HWT26" s="877"/>
      <c r="HWU26" s="877"/>
      <c r="HWV26" s="877"/>
      <c r="HWW26" s="877"/>
      <c r="HWX26" s="877"/>
      <c r="HWY26" s="877"/>
      <c r="HWZ26" s="877"/>
      <c r="HXA26" s="877"/>
      <c r="HXB26" s="877"/>
      <c r="HXC26" s="877"/>
      <c r="HXD26" s="877"/>
      <c r="HXE26" s="877"/>
      <c r="HXF26" s="877"/>
      <c r="HXG26" s="877"/>
      <c r="HXH26" s="877"/>
      <c r="HXI26" s="877"/>
      <c r="HXJ26" s="877"/>
      <c r="HXK26" s="877"/>
      <c r="HXL26" s="877"/>
      <c r="HXM26" s="877"/>
      <c r="HXN26" s="877"/>
      <c r="HXO26" s="877"/>
      <c r="HXP26" s="877"/>
      <c r="HXQ26" s="877"/>
      <c r="HXR26" s="877"/>
      <c r="HXS26" s="877"/>
      <c r="HXT26" s="877"/>
      <c r="HXU26" s="877"/>
      <c r="HXV26" s="877"/>
      <c r="HXW26" s="877"/>
      <c r="HXX26" s="877"/>
      <c r="HXY26" s="877"/>
      <c r="HXZ26" s="877"/>
      <c r="HYA26" s="877"/>
      <c r="HYB26" s="877"/>
      <c r="HYC26" s="877"/>
      <c r="HYD26" s="877"/>
      <c r="HYE26" s="877"/>
      <c r="HYF26" s="877"/>
      <c r="HYG26" s="877"/>
      <c r="HYH26" s="877"/>
      <c r="HYI26" s="877"/>
      <c r="HYJ26" s="877"/>
      <c r="HYK26" s="877"/>
      <c r="HYL26" s="877"/>
      <c r="HYM26" s="877"/>
      <c r="HYN26" s="877"/>
      <c r="HYO26" s="877"/>
      <c r="HYP26" s="877"/>
      <c r="HYQ26" s="877"/>
      <c r="HYR26" s="877"/>
      <c r="HYS26" s="877"/>
      <c r="HYT26" s="877"/>
      <c r="HYU26" s="877"/>
      <c r="HYV26" s="877"/>
      <c r="HYW26" s="877"/>
      <c r="HYX26" s="877"/>
      <c r="HYY26" s="877"/>
      <c r="HYZ26" s="877"/>
      <c r="HZA26" s="877"/>
      <c r="HZB26" s="877"/>
      <c r="HZC26" s="877"/>
      <c r="HZD26" s="877"/>
      <c r="HZE26" s="877"/>
      <c r="HZF26" s="877"/>
      <c r="HZG26" s="877"/>
      <c r="HZH26" s="877"/>
      <c r="HZI26" s="877"/>
      <c r="HZJ26" s="877"/>
      <c r="HZK26" s="877"/>
      <c r="HZL26" s="877"/>
      <c r="HZM26" s="877"/>
      <c r="HZN26" s="877"/>
      <c r="HZO26" s="877"/>
      <c r="HZP26" s="877"/>
      <c r="HZQ26" s="877"/>
      <c r="HZR26" s="877"/>
      <c r="HZS26" s="877"/>
      <c r="HZT26" s="877"/>
      <c r="HZU26" s="877"/>
      <c r="HZV26" s="877"/>
      <c r="HZW26" s="877"/>
      <c r="HZX26" s="877"/>
      <c r="HZY26" s="877"/>
      <c r="HZZ26" s="877"/>
      <c r="IAA26" s="877"/>
      <c r="IAB26" s="877"/>
      <c r="IAC26" s="877"/>
      <c r="IAD26" s="877"/>
      <c r="IAE26" s="877"/>
      <c r="IAF26" s="877"/>
      <c r="IAG26" s="877"/>
      <c r="IAH26" s="877"/>
      <c r="IAI26" s="877"/>
      <c r="IAJ26" s="877"/>
      <c r="IAK26" s="877"/>
      <c r="IAL26" s="877"/>
      <c r="IAM26" s="877"/>
      <c r="IAN26" s="877"/>
      <c r="IAO26" s="877"/>
      <c r="IAP26" s="877"/>
      <c r="IAQ26" s="877"/>
      <c r="IAR26" s="877"/>
      <c r="IAS26" s="877"/>
      <c r="IAT26" s="877"/>
      <c r="IAU26" s="877"/>
      <c r="IAV26" s="877"/>
      <c r="IAW26" s="877"/>
      <c r="IAX26" s="877"/>
      <c r="IAY26" s="877"/>
      <c r="IAZ26" s="877"/>
      <c r="IBA26" s="877"/>
      <c r="IBB26" s="877"/>
      <c r="IBC26" s="877"/>
      <c r="IBD26" s="877"/>
      <c r="IBE26" s="877"/>
      <c r="IBF26" s="877"/>
      <c r="IBG26" s="877"/>
      <c r="IBH26" s="877"/>
      <c r="IBI26" s="877"/>
      <c r="IBJ26" s="877"/>
      <c r="IBK26" s="877"/>
      <c r="IBL26" s="877"/>
      <c r="IBM26" s="877"/>
      <c r="IBN26" s="877"/>
      <c r="IBO26" s="877"/>
      <c r="IBP26" s="877"/>
      <c r="IBQ26" s="877"/>
      <c r="IBR26" s="877"/>
      <c r="IBS26" s="877"/>
      <c r="IBT26" s="877"/>
      <c r="IBU26" s="877"/>
      <c r="IBV26" s="877"/>
      <c r="IBW26" s="877"/>
      <c r="IBX26" s="877"/>
      <c r="IBY26" s="877"/>
      <c r="IBZ26" s="877"/>
      <c r="ICA26" s="877"/>
      <c r="ICB26" s="877"/>
      <c r="ICC26" s="877"/>
      <c r="ICD26" s="877"/>
      <c r="ICE26" s="877"/>
      <c r="ICF26" s="877"/>
      <c r="ICG26" s="877"/>
      <c r="ICH26" s="877"/>
      <c r="ICI26" s="877"/>
      <c r="ICJ26" s="877"/>
      <c r="ICK26" s="877"/>
      <c r="ICL26" s="877"/>
      <c r="ICM26" s="877"/>
      <c r="ICN26" s="877"/>
      <c r="ICO26" s="877"/>
      <c r="ICP26" s="877"/>
      <c r="ICQ26" s="877"/>
      <c r="ICR26" s="877"/>
      <c r="ICS26" s="877"/>
      <c r="ICT26" s="877"/>
      <c r="ICU26" s="877"/>
      <c r="ICV26" s="877"/>
      <c r="ICW26" s="877"/>
      <c r="ICX26" s="877"/>
      <c r="ICY26" s="877"/>
      <c r="ICZ26" s="877"/>
      <c r="IDA26" s="877"/>
      <c r="IDB26" s="877"/>
      <c r="IDC26" s="877"/>
      <c r="IDD26" s="877"/>
      <c r="IDE26" s="877"/>
      <c r="IDF26" s="877"/>
      <c r="IDG26" s="877"/>
      <c r="IDH26" s="877"/>
      <c r="IDI26" s="877"/>
      <c r="IDJ26" s="877"/>
      <c r="IDK26" s="877"/>
      <c r="IDL26" s="877"/>
      <c r="IDM26" s="877"/>
      <c r="IDN26" s="877"/>
      <c r="IDO26" s="877"/>
      <c r="IDP26" s="877"/>
      <c r="IDQ26" s="877"/>
      <c r="IDR26" s="877"/>
      <c r="IDS26" s="877"/>
      <c r="IDT26" s="877"/>
      <c r="IDU26" s="877"/>
      <c r="IDV26" s="877"/>
      <c r="IDW26" s="877"/>
      <c r="IDX26" s="877"/>
      <c r="IDY26" s="877"/>
      <c r="IDZ26" s="877"/>
      <c r="IEA26" s="877"/>
      <c r="IEB26" s="877"/>
      <c r="IEC26" s="877"/>
      <c r="IED26" s="877"/>
      <c r="IEE26" s="877"/>
      <c r="IEF26" s="877"/>
      <c r="IEG26" s="877"/>
      <c r="IEH26" s="877"/>
      <c r="IEI26" s="877"/>
      <c r="IEJ26" s="877"/>
      <c r="IEK26" s="877"/>
      <c r="IEL26" s="877"/>
      <c r="IEM26" s="877"/>
      <c r="IEN26" s="877"/>
      <c r="IEO26" s="877"/>
      <c r="IEP26" s="877"/>
      <c r="IEQ26" s="877"/>
      <c r="IER26" s="877"/>
      <c r="IES26" s="877"/>
      <c r="IET26" s="877"/>
      <c r="IEU26" s="877"/>
      <c r="IEV26" s="877"/>
      <c r="IEW26" s="877"/>
      <c r="IEX26" s="877"/>
      <c r="IEY26" s="877"/>
      <c r="IEZ26" s="877"/>
      <c r="IFA26" s="877"/>
      <c r="IFB26" s="877"/>
      <c r="IFC26" s="877"/>
      <c r="IFD26" s="877"/>
      <c r="IFE26" s="877"/>
      <c r="IFF26" s="877"/>
      <c r="IFG26" s="877"/>
      <c r="IFH26" s="877"/>
      <c r="IFI26" s="877"/>
      <c r="IFJ26" s="877"/>
      <c r="IFK26" s="877"/>
      <c r="IFL26" s="877"/>
      <c r="IFM26" s="877"/>
      <c r="IFN26" s="877"/>
      <c r="IFO26" s="877"/>
      <c r="IFP26" s="877"/>
      <c r="IFQ26" s="877"/>
      <c r="IFR26" s="877"/>
      <c r="IFS26" s="877"/>
      <c r="IFT26" s="877"/>
      <c r="IFU26" s="877"/>
      <c r="IFV26" s="877"/>
      <c r="IFW26" s="877"/>
      <c r="IFX26" s="877"/>
      <c r="IFY26" s="877"/>
      <c r="IFZ26" s="877"/>
      <c r="IGA26" s="877"/>
      <c r="IGB26" s="877"/>
      <c r="IGC26" s="877"/>
      <c r="IGD26" s="877"/>
      <c r="IGE26" s="877"/>
      <c r="IGF26" s="877"/>
      <c r="IGG26" s="877"/>
      <c r="IGH26" s="877"/>
      <c r="IGI26" s="877"/>
      <c r="IGJ26" s="877"/>
      <c r="IGK26" s="877"/>
      <c r="IGL26" s="877"/>
      <c r="IGM26" s="877"/>
      <c r="IGN26" s="877"/>
      <c r="IGO26" s="877"/>
      <c r="IGP26" s="877"/>
      <c r="IGQ26" s="877"/>
      <c r="IGR26" s="877"/>
      <c r="IGS26" s="877"/>
      <c r="IGT26" s="877"/>
      <c r="IGU26" s="877"/>
      <c r="IGV26" s="877"/>
      <c r="IGW26" s="877"/>
      <c r="IGX26" s="877"/>
      <c r="IGY26" s="877"/>
      <c r="IGZ26" s="877"/>
      <c r="IHA26" s="877"/>
      <c r="IHB26" s="877"/>
      <c r="IHC26" s="877"/>
      <c r="IHD26" s="877"/>
      <c r="IHE26" s="877"/>
      <c r="IHF26" s="877"/>
      <c r="IHG26" s="877"/>
      <c r="IHH26" s="877"/>
      <c r="IHI26" s="877"/>
      <c r="IHJ26" s="877"/>
      <c r="IHK26" s="877"/>
      <c r="IHL26" s="877"/>
      <c r="IHM26" s="877"/>
      <c r="IHN26" s="877"/>
      <c r="IHO26" s="877"/>
      <c r="IHP26" s="877"/>
      <c r="IHQ26" s="877"/>
      <c r="IHR26" s="877"/>
      <c r="IHS26" s="877"/>
      <c r="IHT26" s="877"/>
      <c r="IHU26" s="877"/>
      <c r="IHV26" s="877"/>
      <c r="IHW26" s="877"/>
      <c r="IHX26" s="877"/>
      <c r="IHY26" s="877"/>
      <c r="IHZ26" s="877"/>
      <c r="IIA26" s="877"/>
      <c r="IIB26" s="877"/>
      <c r="IIC26" s="877"/>
      <c r="IID26" s="877"/>
      <c r="IIE26" s="877"/>
      <c r="IIF26" s="877"/>
      <c r="IIG26" s="877"/>
      <c r="IIH26" s="877"/>
      <c r="III26" s="877"/>
      <c r="IIJ26" s="877"/>
      <c r="IIK26" s="877"/>
      <c r="IIL26" s="877"/>
      <c r="IIM26" s="877"/>
      <c r="IIN26" s="877"/>
      <c r="IIO26" s="877"/>
      <c r="IIP26" s="877"/>
      <c r="IIQ26" s="877"/>
      <c r="IIR26" s="877"/>
      <c r="IIS26" s="877"/>
      <c r="IIT26" s="877"/>
      <c r="IIU26" s="877"/>
      <c r="IIV26" s="877"/>
      <c r="IIW26" s="877"/>
      <c r="IIX26" s="877"/>
      <c r="IIY26" s="877"/>
      <c r="IIZ26" s="877"/>
      <c r="IJA26" s="877"/>
      <c r="IJB26" s="877"/>
      <c r="IJC26" s="877"/>
      <c r="IJD26" s="877"/>
      <c r="IJE26" s="877"/>
      <c r="IJF26" s="877"/>
      <c r="IJG26" s="877"/>
      <c r="IJH26" s="877"/>
      <c r="IJI26" s="877"/>
      <c r="IJJ26" s="877"/>
      <c r="IJK26" s="877"/>
      <c r="IJL26" s="877"/>
      <c r="IJM26" s="877"/>
      <c r="IJN26" s="877"/>
      <c r="IJO26" s="877"/>
      <c r="IJP26" s="877"/>
      <c r="IJQ26" s="877"/>
      <c r="IJR26" s="877"/>
      <c r="IJS26" s="877"/>
      <c r="IJT26" s="877"/>
      <c r="IJU26" s="877"/>
      <c r="IJV26" s="877"/>
      <c r="IJW26" s="877"/>
      <c r="IJX26" s="877"/>
      <c r="IJY26" s="877"/>
      <c r="IJZ26" s="877"/>
      <c r="IKA26" s="877"/>
      <c r="IKB26" s="877"/>
      <c r="IKC26" s="877"/>
      <c r="IKD26" s="877"/>
      <c r="IKE26" s="877"/>
      <c r="IKF26" s="877"/>
      <c r="IKG26" s="877"/>
      <c r="IKH26" s="877"/>
      <c r="IKI26" s="877"/>
      <c r="IKJ26" s="877"/>
      <c r="IKK26" s="877"/>
      <c r="IKL26" s="877"/>
      <c r="IKM26" s="877"/>
      <c r="IKN26" s="877"/>
      <c r="IKO26" s="877"/>
      <c r="IKP26" s="877"/>
      <c r="IKQ26" s="877"/>
      <c r="IKR26" s="877"/>
      <c r="IKS26" s="877"/>
      <c r="IKT26" s="877"/>
      <c r="IKU26" s="877"/>
      <c r="IKV26" s="877"/>
      <c r="IKW26" s="877"/>
      <c r="IKX26" s="877"/>
      <c r="IKY26" s="877"/>
      <c r="IKZ26" s="877"/>
      <c r="ILA26" s="877"/>
      <c r="ILB26" s="877"/>
      <c r="ILC26" s="877"/>
      <c r="ILD26" s="877"/>
      <c r="ILE26" s="877"/>
      <c r="ILF26" s="877"/>
      <c r="ILG26" s="877"/>
      <c r="ILH26" s="877"/>
      <c r="ILI26" s="877"/>
      <c r="ILJ26" s="877"/>
      <c r="ILK26" s="877"/>
      <c r="ILL26" s="877"/>
      <c r="ILM26" s="877"/>
      <c r="ILN26" s="877"/>
      <c r="ILO26" s="877"/>
      <c r="ILP26" s="877"/>
      <c r="ILQ26" s="877"/>
      <c r="ILR26" s="877"/>
      <c r="ILS26" s="877"/>
      <c r="ILT26" s="877"/>
      <c r="ILU26" s="877"/>
      <c r="ILV26" s="877"/>
      <c r="ILW26" s="877"/>
      <c r="ILX26" s="877"/>
      <c r="ILY26" s="877"/>
      <c r="ILZ26" s="877"/>
      <c r="IMA26" s="877"/>
      <c r="IMB26" s="877"/>
      <c r="IMC26" s="877"/>
      <c r="IMD26" s="877"/>
      <c r="IME26" s="877"/>
      <c r="IMF26" s="877"/>
      <c r="IMG26" s="877"/>
      <c r="IMH26" s="877"/>
      <c r="IMI26" s="877"/>
      <c r="IMJ26" s="877"/>
      <c r="IMK26" s="877"/>
      <c r="IML26" s="877"/>
      <c r="IMM26" s="877"/>
      <c r="IMN26" s="877"/>
      <c r="IMO26" s="877"/>
      <c r="IMP26" s="877"/>
      <c r="IMQ26" s="877"/>
      <c r="IMR26" s="877"/>
      <c r="IMS26" s="877"/>
      <c r="IMT26" s="877"/>
      <c r="IMU26" s="877"/>
      <c r="IMV26" s="877"/>
      <c r="IMW26" s="877"/>
      <c r="IMX26" s="877"/>
      <c r="IMY26" s="877"/>
      <c r="IMZ26" s="877"/>
      <c r="INA26" s="877"/>
      <c r="INB26" s="877"/>
      <c r="INC26" s="877"/>
      <c r="IND26" s="877"/>
      <c r="INE26" s="877"/>
      <c r="INF26" s="877"/>
      <c r="ING26" s="877"/>
      <c r="INH26" s="877"/>
      <c r="INI26" s="877"/>
      <c r="INJ26" s="877"/>
      <c r="INK26" s="877"/>
      <c r="INL26" s="877"/>
      <c r="INM26" s="877"/>
      <c r="INN26" s="877"/>
      <c r="INO26" s="877"/>
      <c r="INP26" s="877"/>
      <c r="INQ26" s="877"/>
      <c r="INR26" s="877"/>
      <c r="INS26" s="877"/>
      <c r="INT26" s="877"/>
      <c r="INU26" s="877"/>
      <c r="INV26" s="877"/>
      <c r="INW26" s="877"/>
      <c r="INX26" s="877"/>
      <c r="INY26" s="877"/>
      <c r="INZ26" s="877"/>
      <c r="IOA26" s="877"/>
      <c r="IOB26" s="877"/>
      <c r="IOC26" s="877"/>
      <c r="IOD26" s="877"/>
      <c r="IOE26" s="877"/>
      <c r="IOF26" s="877"/>
      <c r="IOG26" s="877"/>
      <c r="IOH26" s="877"/>
      <c r="IOI26" s="877"/>
      <c r="IOJ26" s="877"/>
      <c r="IOK26" s="877"/>
      <c r="IOL26" s="877"/>
      <c r="IOM26" s="877"/>
      <c r="ION26" s="877"/>
      <c r="IOO26" s="877"/>
      <c r="IOP26" s="877"/>
      <c r="IOQ26" s="877"/>
      <c r="IOR26" s="877"/>
      <c r="IOS26" s="877"/>
      <c r="IOT26" s="877"/>
      <c r="IOU26" s="877"/>
      <c r="IOV26" s="877"/>
      <c r="IOW26" s="877"/>
      <c r="IOX26" s="877"/>
      <c r="IOY26" s="877"/>
      <c r="IOZ26" s="877"/>
      <c r="IPA26" s="877"/>
      <c r="IPB26" s="877"/>
      <c r="IPC26" s="877"/>
      <c r="IPD26" s="877"/>
      <c r="IPE26" s="877"/>
      <c r="IPF26" s="877"/>
      <c r="IPG26" s="877"/>
      <c r="IPH26" s="877"/>
      <c r="IPI26" s="877"/>
      <c r="IPJ26" s="877"/>
      <c r="IPK26" s="877"/>
      <c r="IPL26" s="877"/>
      <c r="IPM26" s="877"/>
      <c r="IPN26" s="877"/>
      <c r="IPO26" s="877"/>
      <c r="IPP26" s="877"/>
      <c r="IPQ26" s="877"/>
      <c r="IPR26" s="877"/>
      <c r="IPS26" s="877"/>
      <c r="IPT26" s="877"/>
      <c r="IPU26" s="877"/>
      <c r="IPV26" s="877"/>
      <c r="IPW26" s="877"/>
      <c r="IPX26" s="877"/>
      <c r="IPY26" s="877"/>
      <c r="IPZ26" s="877"/>
      <c r="IQA26" s="877"/>
      <c r="IQB26" s="877"/>
      <c r="IQC26" s="877"/>
      <c r="IQD26" s="877"/>
      <c r="IQE26" s="877"/>
      <c r="IQF26" s="877"/>
      <c r="IQG26" s="877"/>
      <c r="IQH26" s="877"/>
      <c r="IQI26" s="877"/>
      <c r="IQJ26" s="877"/>
      <c r="IQK26" s="877"/>
      <c r="IQL26" s="877"/>
      <c r="IQM26" s="877"/>
      <c r="IQN26" s="877"/>
      <c r="IQO26" s="877"/>
      <c r="IQP26" s="877"/>
      <c r="IQQ26" s="877"/>
      <c r="IQR26" s="877"/>
      <c r="IQS26" s="877"/>
      <c r="IQT26" s="877"/>
      <c r="IQU26" s="877"/>
      <c r="IQV26" s="877"/>
      <c r="IQW26" s="877"/>
      <c r="IQX26" s="877"/>
      <c r="IQY26" s="877"/>
      <c r="IQZ26" s="877"/>
      <c r="IRA26" s="877"/>
      <c r="IRB26" s="877"/>
      <c r="IRC26" s="877"/>
      <c r="IRD26" s="877"/>
      <c r="IRE26" s="877"/>
      <c r="IRF26" s="877"/>
      <c r="IRG26" s="877"/>
      <c r="IRH26" s="877"/>
      <c r="IRI26" s="877"/>
      <c r="IRJ26" s="877"/>
      <c r="IRK26" s="877"/>
      <c r="IRL26" s="877"/>
      <c r="IRM26" s="877"/>
      <c r="IRN26" s="877"/>
      <c r="IRO26" s="877"/>
      <c r="IRP26" s="877"/>
      <c r="IRQ26" s="877"/>
      <c r="IRR26" s="877"/>
      <c r="IRS26" s="877"/>
      <c r="IRT26" s="877"/>
      <c r="IRU26" s="877"/>
      <c r="IRV26" s="877"/>
      <c r="IRW26" s="877"/>
      <c r="IRX26" s="877"/>
      <c r="IRY26" s="877"/>
      <c r="IRZ26" s="877"/>
      <c r="ISA26" s="877"/>
      <c r="ISB26" s="877"/>
      <c r="ISC26" s="877"/>
      <c r="ISD26" s="877"/>
      <c r="ISE26" s="877"/>
      <c r="ISF26" s="877"/>
      <c r="ISG26" s="877"/>
      <c r="ISH26" s="877"/>
      <c r="ISI26" s="877"/>
      <c r="ISJ26" s="877"/>
      <c r="ISK26" s="877"/>
      <c r="ISL26" s="877"/>
      <c r="ISM26" s="877"/>
      <c r="ISN26" s="877"/>
      <c r="ISO26" s="877"/>
      <c r="ISP26" s="877"/>
      <c r="ISQ26" s="877"/>
      <c r="ISR26" s="877"/>
      <c r="ISS26" s="877"/>
      <c r="IST26" s="877"/>
      <c r="ISU26" s="877"/>
      <c r="ISV26" s="877"/>
      <c r="ISW26" s="877"/>
      <c r="ISX26" s="877"/>
      <c r="ISY26" s="877"/>
      <c r="ISZ26" s="877"/>
      <c r="ITA26" s="877"/>
      <c r="ITB26" s="877"/>
      <c r="ITC26" s="877"/>
      <c r="ITD26" s="877"/>
      <c r="ITE26" s="877"/>
      <c r="ITF26" s="877"/>
      <c r="ITG26" s="877"/>
      <c r="ITH26" s="877"/>
      <c r="ITI26" s="877"/>
      <c r="ITJ26" s="877"/>
      <c r="ITK26" s="877"/>
      <c r="ITL26" s="877"/>
      <c r="ITM26" s="877"/>
      <c r="ITN26" s="877"/>
      <c r="ITO26" s="877"/>
      <c r="ITP26" s="877"/>
      <c r="ITQ26" s="877"/>
      <c r="ITR26" s="877"/>
      <c r="ITS26" s="877"/>
      <c r="ITT26" s="877"/>
      <c r="ITU26" s="877"/>
      <c r="ITV26" s="877"/>
      <c r="ITW26" s="877"/>
      <c r="ITX26" s="877"/>
      <c r="ITY26" s="877"/>
      <c r="ITZ26" s="877"/>
      <c r="IUA26" s="877"/>
      <c r="IUB26" s="877"/>
      <c r="IUC26" s="877"/>
      <c r="IUD26" s="877"/>
      <c r="IUE26" s="877"/>
      <c r="IUF26" s="877"/>
      <c r="IUG26" s="877"/>
      <c r="IUH26" s="877"/>
      <c r="IUI26" s="877"/>
      <c r="IUJ26" s="877"/>
      <c r="IUK26" s="877"/>
      <c r="IUL26" s="877"/>
      <c r="IUM26" s="877"/>
      <c r="IUN26" s="877"/>
      <c r="IUO26" s="877"/>
      <c r="IUP26" s="877"/>
      <c r="IUQ26" s="877"/>
      <c r="IUR26" s="877"/>
      <c r="IUS26" s="877"/>
      <c r="IUT26" s="877"/>
      <c r="IUU26" s="877"/>
      <c r="IUV26" s="877"/>
      <c r="IUW26" s="877"/>
      <c r="IUX26" s="877"/>
      <c r="IUY26" s="877"/>
      <c r="IUZ26" s="877"/>
      <c r="IVA26" s="877"/>
      <c r="IVB26" s="877"/>
      <c r="IVC26" s="877"/>
      <c r="IVD26" s="877"/>
      <c r="IVE26" s="877"/>
      <c r="IVF26" s="877"/>
      <c r="IVG26" s="877"/>
      <c r="IVH26" s="877"/>
      <c r="IVI26" s="877"/>
      <c r="IVJ26" s="877"/>
      <c r="IVK26" s="877"/>
      <c r="IVL26" s="877"/>
      <c r="IVM26" s="877"/>
      <c r="IVN26" s="877"/>
      <c r="IVO26" s="877"/>
      <c r="IVP26" s="877"/>
      <c r="IVQ26" s="877"/>
      <c r="IVR26" s="877"/>
      <c r="IVS26" s="877"/>
      <c r="IVT26" s="877"/>
      <c r="IVU26" s="877"/>
      <c r="IVV26" s="877"/>
      <c r="IVW26" s="877"/>
      <c r="IVX26" s="877"/>
      <c r="IVY26" s="877"/>
      <c r="IVZ26" s="877"/>
      <c r="IWA26" s="877"/>
      <c r="IWB26" s="877"/>
      <c r="IWC26" s="877"/>
      <c r="IWD26" s="877"/>
      <c r="IWE26" s="877"/>
      <c r="IWF26" s="877"/>
      <c r="IWG26" s="877"/>
      <c r="IWH26" s="877"/>
      <c r="IWI26" s="877"/>
      <c r="IWJ26" s="877"/>
      <c r="IWK26" s="877"/>
      <c r="IWL26" s="877"/>
      <c r="IWM26" s="877"/>
      <c r="IWN26" s="877"/>
      <c r="IWO26" s="877"/>
      <c r="IWP26" s="877"/>
      <c r="IWQ26" s="877"/>
      <c r="IWR26" s="877"/>
      <c r="IWS26" s="877"/>
      <c r="IWT26" s="877"/>
      <c r="IWU26" s="877"/>
      <c r="IWV26" s="877"/>
      <c r="IWW26" s="877"/>
      <c r="IWX26" s="877"/>
      <c r="IWY26" s="877"/>
      <c r="IWZ26" s="877"/>
      <c r="IXA26" s="877"/>
      <c r="IXB26" s="877"/>
      <c r="IXC26" s="877"/>
      <c r="IXD26" s="877"/>
      <c r="IXE26" s="877"/>
      <c r="IXF26" s="877"/>
      <c r="IXG26" s="877"/>
      <c r="IXH26" s="877"/>
      <c r="IXI26" s="877"/>
      <c r="IXJ26" s="877"/>
      <c r="IXK26" s="877"/>
      <c r="IXL26" s="877"/>
      <c r="IXM26" s="877"/>
      <c r="IXN26" s="877"/>
      <c r="IXO26" s="877"/>
      <c r="IXP26" s="877"/>
      <c r="IXQ26" s="877"/>
      <c r="IXR26" s="877"/>
      <c r="IXS26" s="877"/>
      <c r="IXT26" s="877"/>
      <c r="IXU26" s="877"/>
      <c r="IXV26" s="877"/>
      <c r="IXW26" s="877"/>
      <c r="IXX26" s="877"/>
      <c r="IXY26" s="877"/>
      <c r="IXZ26" s="877"/>
      <c r="IYA26" s="877"/>
      <c r="IYB26" s="877"/>
      <c r="IYC26" s="877"/>
      <c r="IYD26" s="877"/>
      <c r="IYE26" s="877"/>
      <c r="IYF26" s="877"/>
      <c r="IYG26" s="877"/>
      <c r="IYH26" s="877"/>
      <c r="IYI26" s="877"/>
      <c r="IYJ26" s="877"/>
      <c r="IYK26" s="877"/>
      <c r="IYL26" s="877"/>
      <c r="IYM26" s="877"/>
      <c r="IYN26" s="877"/>
      <c r="IYO26" s="877"/>
      <c r="IYP26" s="877"/>
      <c r="IYQ26" s="877"/>
      <c r="IYR26" s="877"/>
      <c r="IYS26" s="877"/>
      <c r="IYT26" s="877"/>
      <c r="IYU26" s="877"/>
      <c r="IYV26" s="877"/>
      <c r="IYW26" s="877"/>
      <c r="IYX26" s="877"/>
      <c r="IYY26" s="877"/>
      <c r="IYZ26" s="877"/>
      <c r="IZA26" s="877"/>
      <c r="IZB26" s="877"/>
      <c r="IZC26" s="877"/>
      <c r="IZD26" s="877"/>
      <c r="IZE26" s="877"/>
      <c r="IZF26" s="877"/>
      <c r="IZG26" s="877"/>
      <c r="IZH26" s="877"/>
      <c r="IZI26" s="877"/>
      <c r="IZJ26" s="877"/>
      <c r="IZK26" s="877"/>
      <c r="IZL26" s="877"/>
      <c r="IZM26" s="877"/>
      <c r="IZN26" s="877"/>
      <c r="IZO26" s="877"/>
      <c r="IZP26" s="877"/>
      <c r="IZQ26" s="877"/>
      <c r="IZR26" s="877"/>
      <c r="IZS26" s="877"/>
      <c r="IZT26" s="877"/>
      <c r="IZU26" s="877"/>
      <c r="IZV26" s="877"/>
      <c r="IZW26" s="877"/>
      <c r="IZX26" s="877"/>
      <c r="IZY26" s="877"/>
      <c r="IZZ26" s="877"/>
      <c r="JAA26" s="877"/>
      <c r="JAB26" s="877"/>
      <c r="JAC26" s="877"/>
      <c r="JAD26" s="877"/>
      <c r="JAE26" s="877"/>
      <c r="JAF26" s="877"/>
      <c r="JAG26" s="877"/>
      <c r="JAH26" s="877"/>
      <c r="JAI26" s="877"/>
      <c r="JAJ26" s="877"/>
      <c r="JAK26" s="877"/>
      <c r="JAL26" s="877"/>
      <c r="JAM26" s="877"/>
      <c r="JAN26" s="877"/>
      <c r="JAO26" s="877"/>
      <c r="JAP26" s="877"/>
      <c r="JAQ26" s="877"/>
      <c r="JAR26" s="877"/>
      <c r="JAS26" s="877"/>
      <c r="JAT26" s="877"/>
      <c r="JAU26" s="877"/>
      <c r="JAV26" s="877"/>
      <c r="JAW26" s="877"/>
      <c r="JAX26" s="877"/>
      <c r="JAY26" s="877"/>
      <c r="JAZ26" s="877"/>
      <c r="JBA26" s="877"/>
      <c r="JBB26" s="877"/>
      <c r="JBC26" s="877"/>
      <c r="JBD26" s="877"/>
      <c r="JBE26" s="877"/>
      <c r="JBF26" s="877"/>
      <c r="JBG26" s="877"/>
      <c r="JBH26" s="877"/>
      <c r="JBI26" s="877"/>
      <c r="JBJ26" s="877"/>
      <c r="JBK26" s="877"/>
      <c r="JBL26" s="877"/>
      <c r="JBM26" s="877"/>
      <c r="JBN26" s="877"/>
      <c r="JBO26" s="877"/>
      <c r="JBP26" s="877"/>
      <c r="JBQ26" s="877"/>
      <c r="JBR26" s="877"/>
      <c r="JBS26" s="877"/>
      <c r="JBT26" s="877"/>
      <c r="JBU26" s="877"/>
      <c r="JBV26" s="877"/>
      <c r="JBW26" s="877"/>
      <c r="JBX26" s="877"/>
      <c r="JBY26" s="877"/>
      <c r="JBZ26" s="877"/>
      <c r="JCA26" s="877"/>
      <c r="JCB26" s="877"/>
      <c r="JCC26" s="877"/>
      <c r="JCD26" s="877"/>
      <c r="JCE26" s="877"/>
      <c r="JCF26" s="877"/>
      <c r="JCG26" s="877"/>
      <c r="JCH26" s="877"/>
      <c r="JCI26" s="877"/>
      <c r="JCJ26" s="877"/>
      <c r="JCK26" s="877"/>
      <c r="JCL26" s="877"/>
      <c r="JCM26" s="877"/>
      <c r="JCN26" s="877"/>
      <c r="JCO26" s="877"/>
      <c r="JCP26" s="877"/>
      <c r="JCQ26" s="877"/>
      <c r="JCR26" s="877"/>
      <c r="JCS26" s="877"/>
      <c r="JCT26" s="877"/>
      <c r="JCU26" s="877"/>
      <c r="JCV26" s="877"/>
      <c r="JCW26" s="877"/>
      <c r="JCX26" s="877"/>
      <c r="JCY26" s="877"/>
      <c r="JCZ26" s="877"/>
      <c r="JDA26" s="877"/>
      <c r="JDB26" s="877"/>
      <c r="JDC26" s="877"/>
      <c r="JDD26" s="877"/>
      <c r="JDE26" s="877"/>
      <c r="JDF26" s="877"/>
      <c r="JDG26" s="877"/>
      <c r="JDH26" s="877"/>
      <c r="JDI26" s="877"/>
      <c r="JDJ26" s="877"/>
      <c r="JDK26" s="877"/>
      <c r="JDL26" s="877"/>
      <c r="JDM26" s="877"/>
      <c r="JDN26" s="877"/>
      <c r="JDO26" s="877"/>
      <c r="JDP26" s="877"/>
      <c r="JDQ26" s="877"/>
      <c r="JDR26" s="877"/>
      <c r="JDS26" s="877"/>
      <c r="JDT26" s="877"/>
      <c r="JDU26" s="877"/>
      <c r="JDV26" s="877"/>
      <c r="JDW26" s="877"/>
      <c r="JDX26" s="877"/>
      <c r="JDY26" s="877"/>
      <c r="JDZ26" s="877"/>
      <c r="JEA26" s="877"/>
      <c r="JEB26" s="877"/>
      <c r="JEC26" s="877"/>
      <c r="JED26" s="877"/>
      <c r="JEE26" s="877"/>
      <c r="JEF26" s="877"/>
      <c r="JEG26" s="877"/>
      <c r="JEH26" s="877"/>
      <c r="JEI26" s="877"/>
      <c r="JEJ26" s="877"/>
      <c r="JEK26" s="877"/>
      <c r="JEL26" s="877"/>
      <c r="JEM26" s="877"/>
      <c r="JEN26" s="877"/>
      <c r="JEO26" s="877"/>
      <c r="JEP26" s="877"/>
      <c r="JEQ26" s="877"/>
      <c r="JER26" s="877"/>
      <c r="JES26" s="877"/>
      <c r="JET26" s="877"/>
      <c r="JEU26" s="877"/>
      <c r="JEV26" s="877"/>
      <c r="JEW26" s="877"/>
      <c r="JEX26" s="877"/>
      <c r="JEY26" s="877"/>
      <c r="JEZ26" s="877"/>
      <c r="JFA26" s="877"/>
      <c r="JFB26" s="877"/>
      <c r="JFC26" s="877"/>
      <c r="JFD26" s="877"/>
      <c r="JFE26" s="877"/>
      <c r="JFF26" s="877"/>
      <c r="JFG26" s="877"/>
      <c r="JFH26" s="877"/>
      <c r="JFI26" s="877"/>
      <c r="JFJ26" s="877"/>
      <c r="JFK26" s="877"/>
      <c r="JFL26" s="877"/>
      <c r="JFM26" s="877"/>
      <c r="JFN26" s="877"/>
      <c r="JFO26" s="877"/>
      <c r="JFP26" s="877"/>
      <c r="JFQ26" s="877"/>
      <c r="JFR26" s="877"/>
      <c r="JFS26" s="877"/>
      <c r="JFT26" s="877"/>
      <c r="JFU26" s="877"/>
      <c r="JFV26" s="877"/>
      <c r="JFW26" s="877"/>
      <c r="JFX26" s="877"/>
      <c r="JFY26" s="877"/>
      <c r="JFZ26" s="877"/>
      <c r="JGA26" s="877"/>
      <c r="JGB26" s="877"/>
      <c r="JGC26" s="877"/>
      <c r="JGD26" s="877"/>
      <c r="JGE26" s="877"/>
      <c r="JGF26" s="877"/>
      <c r="JGG26" s="877"/>
      <c r="JGH26" s="877"/>
      <c r="JGI26" s="877"/>
      <c r="JGJ26" s="877"/>
      <c r="JGK26" s="877"/>
      <c r="JGL26" s="877"/>
      <c r="JGM26" s="877"/>
      <c r="JGN26" s="877"/>
      <c r="JGO26" s="877"/>
      <c r="JGP26" s="877"/>
      <c r="JGQ26" s="877"/>
      <c r="JGR26" s="877"/>
      <c r="JGS26" s="877"/>
      <c r="JGT26" s="877"/>
      <c r="JGU26" s="877"/>
      <c r="JGV26" s="877"/>
      <c r="JGW26" s="877"/>
      <c r="JGX26" s="877"/>
      <c r="JGY26" s="877"/>
      <c r="JGZ26" s="877"/>
      <c r="JHA26" s="877"/>
      <c r="JHB26" s="877"/>
      <c r="JHC26" s="877"/>
      <c r="JHD26" s="877"/>
      <c r="JHE26" s="877"/>
      <c r="JHF26" s="877"/>
      <c r="JHG26" s="877"/>
      <c r="JHH26" s="877"/>
      <c r="JHI26" s="877"/>
      <c r="JHJ26" s="877"/>
      <c r="JHK26" s="877"/>
      <c r="JHL26" s="877"/>
      <c r="JHM26" s="877"/>
      <c r="JHN26" s="877"/>
      <c r="JHO26" s="877"/>
      <c r="JHP26" s="877"/>
      <c r="JHQ26" s="877"/>
      <c r="JHR26" s="877"/>
      <c r="JHS26" s="877"/>
      <c r="JHT26" s="877"/>
      <c r="JHU26" s="877"/>
      <c r="JHV26" s="877"/>
      <c r="JHW26" s="877"/>
      <c r="JHX26" s="877"/>
      <c r="JHY26" s="877"/>
      <c r="JHZ26" s="877"/>
      <c r="JIA26" s="877"/>
      <c r="JIB26" s="877"/>
      <c r="JIC26" s="877"/>
      <c r="JID26" s="877"/>
      <c r="JIE26" s="877"/>
      <c r="JIF26" s="877"/>
      <c r="JIG26" s="877"/>
      <c r="JIH26" s="877"/>
      <c r="JII26" s="877"/>
      <c r="JIJ26" s="877"/>
      <c r="JIK26" s="877"/>
      <c r="JIL26" s="877"/>
      <c r="JIM26" s="877"/>
      <c r="JIN26" s="877"/>
      <c r="JIO26" s="877"/>
      <c r="JIP26" s="877"/>
      <c r="JIQ26" s="877"/>
      <c r="JIR26" s="877"/>
      <c r="JIS26" s="877"/>
      <c r="JIT26" s="877"/>
      <c r="JIU26" s="877"/>
      <c r="JIV26" s="877"/>
      <c r="JIW26" s="877"/>
      <c r="JIX26" s="877"/>
      <c r="JIY26" s="877"/>
      <c r="JIZ26" s="877"/>
      <c r="JJA26" s="877"/>
      <c r="JJB26" s="877"/>
      <c r="JJC26" s="877"/>
      <c r="JJD26" s="877"/>
      <c r="JJE26" s="877"/>
      <c r="JJF26" s="877"/>
      <c r="JJG26" s="877"/>
      <c r="JJH26" s="877"/>
      <c r="JJI26" s="877"/>
      <c r="JJJ26" s="877"/>
      <c r="JJK26" s="877"/>
      <c r="JJL26" s="877"/>
      <c r="JJM26" s="877"/>
      <c r="JJN26" s="877"/>
      <c r="JJO26" s="877"/>
      <c r="JJP26" s="877"/>
      <c r="JJQ26" s="877"/>
      <c r="JJR26" s="877"/>
      <c r="JJS26" s="877"/>
      <c r="JJT26" s="877"/>
      <c r="JJU26" s="877"/>
      <c r="JJV26" s="877"/>
      <c r="JJW26" s="877"/>
      <c r="JJX26" s="877"/>
      <c r="JJY26" s="877"/>
      <c r="JJZ26" s="877"/>
      <c r="JKA26" s="877"/>
      <c r="JKB26" s="877"/>
      <c r="JKC26" s="877"/>
      <c r="JKD26" s="877"/>
      <c r="JKE26" s="877"/>
      <c r="JKF26" s="877"/>
      <c r="JKG26" s="877"/>
      <c r="JKH26" s="877"/>
      <c r="JKI26" s="877"/>
      <c r="JKJ26" s="877"/>
      <c r="JKK26" s="877"/>
      <c r="JKL26" s="877"/>
      <c r="JKM26" s="877"/>
      <c r="JKN26" s="877"/>
      <c r="JKO26" s="877"/>
      <c r="JKP26" s="877"/>
      <c r="JKQ26" s="877"/>
      <c r="JKR26" s="877"/>
      <c r="JKS26" s="877"/>
      <c r="JKT26" s="877"/>
      <c r="JKU26" s="877"/>
      <c r="JKV26" s="877"/>
      <c r="JKW26" s="877"/>
      <c r="JKX26" s="877"/>
      <c r="JKY26" s="877"/>
      <c r="JKZ26" s="877"/>
      <c r="JLA26" s="877"/>
      <c r="JLB26" s="877"/>
      <c r="JLC26" s="877"/>
      <c r="JLD26" s="877"/>
      <c r="JLE26" s="877"/>
      <c r="JLF26" s="877"/>
      <c r="JLG26" s="877"/>
      <c r="JLH26" s="877"/>
      <c r="JLI26" s="877"/>
      <c r="JLJ26" s="877"/>
      <c r="JLK26" s="877"/>
      <c r="JLL26" s="877"/>
      <c r="JLM26" s="877"/>
      <c r="JLN26" s="877"/>
      <c r="JLO26" s="877"/>
      <c r="JLP26" s="877"/>
      <c r="JLQ26" s="877"/>
      <c r="JLR26" s="877"/>
      <c r="JLS26" s="877"/>
      <c r="JLT26" s="877"/>
      <c r="JLU26" s="877"/>
      <c r="JLV26" s="877"/>
      <c r="JLW26" s="877"/>
      <c r="JLX26" s="877"/>
      <c r="JLY26" s="877"/>
      <c r="JLZ26" s="877"/>
      <c r="JMA26" s="877"/>
      <c r="JMB26" s="877"/>
      <c r="JMC26" s="877"/>
      <c r="JMD26" s="877"/>
      <c r="JME26" s="877"/>
      <c r="JMF26" s="877"/>
      <c r="JMG26" s="877"/>
      <c r="JMH26" s="877"/>
      <c r="JMI26" s="877"/>
      <c r="JMJ26" s="877"/>
      <c r="JMK26" s="877"/>
      <c r="JML26" s="877"/>
      <c r="JMM26" s="877"/>
      <c r="JMN26" s="877"/>
      <c r="JMO26" s="877"/>
      <c r="JMP26" s="877"/>
      <c r="JMQ26" s="877"/>
      <c r="JMR26" s="877"/>
      <c r="JMS26" s="877"/>
      <c r="JMT26" s="877"/>
      <c r="JMU26" s="877"/>
      <c r="JMV26" s="877"/>
      <c r="JMW26" s="877"/>
      <c r="JMX26" s="877"/>
      <c r="JMY26" s="877"/>
      <c r="JMZ26" s="877"/>
      <c r="JNA26" s="877"/>
      <c r="JNB26" s="877"/>
      <c r="JNC26" s="877"/>
      <c r="JND26" s="877"/>
      <c r="JNE26" s="877"/>
      <c r="JNF26" s="877"/>
      <c r="JNG26" s="877"/>
      <c r="JNH26" s="877"/>
      <c r="JNI26" s="877"/>
      <c r="JNJ26" s="877"/>
      <c r="JNK26" s="877"/>
      <c r="JNL26" s="877"/>
      <c r="JNM26" s="877"/>
      <c r="JNN26" s="877"/>
      <c r="JNO26" s="877"/>
      <c r="JNP26" s="877"/>
      <c r="JNQ26" s="877"/>
      <c r="JNR26" s="877"/>
      <c r="JNS26" s="877"/>
      <c r="JNT26" s="877"/>
      <c r="JNU26" s="877"/>
      <c r="JNV26" s="877"/>
      <c r="JNW26" s="877"/>
      <c r="JNX26" s="877"/>
      <c r="JNY26" s="877"/>
      <c r="JNZ26" s="877"/>
      <c r="JOA26" s="877"/>
      <c r="JOB26" s="877"/>
      <c r="JOC26" s="877"/>
      <c r="JOD26" s="877"/>
      <c r="JOE26" s="877"/>
      <c r="JOF26" s="877"/>
      <c r="JOG26" s="877"/>
      <c r="JOH26" s="877"/>
      <c r="JOI26" s="877"/>
      <c r="JOJ26" s="877"/>
      <c r="JOK26" s="877"/>
      <c r="JOL26" s="877"/>
      <c r="JOM26" s="877"/>
      <c r="JON26" s="877"/>
      <c r="JOO26" s="877"/>
      <c r="JOP26" s="877"/>
      <c r="JOQ26" s="877"/>
      <c r="JOR26" s="877"/>
      <c r="JOS26" s="877"/>
      <c r="JOT26" s="877"/>
      <c r="JOU26" s="877"/>
      <c r="JOV26" s="877"/>
      <c r="JOW26" s="877"/>
      <c r="JOX26" s="877"/>
      <c r="JOY26" s="877"/>
      <c r="JOZ26" s="877"/>
      <c r="JPA26" s="877"/>
      <c r="JPB26" s="877"/>
      <c r="JPC26" s="877"/>
      <c r="JPD26" s="877"/>
      <c r="JPE26" s="877"/>
      <c r="JPF26" s="877"/>
      <c r="JPG26" s="877"/>
      <c r="JPH26" s="877"/>
      <c r="JPI26" s="877"/>
      <c r="JPJ26" s="877"/>
      <c r="JPK26" s="877"/>
      <c r="JPL26" s="877"/>
      <c r="JPM26" s="877"/>
      <c r="JPN26" s="877"/>
      <c r="JPO26" s="877"/>
      <c r="JPP26" s="877"/>
      <c r="JPQ26" s="877"/>
      <c r="JPR26" s="877"/>
      <c r="JPS26" s="877"/>
      <c r="JPT26" s="877"/>
      <c r="JPU26" s="877"/>
      <c r="JPV26" s="877"/>
      <c r="JPW26" s="877"/>
      <c r="JPX26" s="877"/>
      <c r="JPY26" s="877"/>
      <c r="JPZ26" s="877"/>
      <c r="JQA26" s="877"/>
      <c r="JQB26" s="877"/>
      <c r="JQC26" s="877"/>
      <c r="JQD26" s="877"/>
      <c r="JQE26" s="877"/>
      <c r="JQF26" s="877"/>
      <c r="JQG26" s="877"/>
      <c r="JQH26" s="877"/>
      <c r="JQI26" s="877"/>
      <c r="JQJ26" s="877"/>
      <c r="JQK26" s="877"/>
      <c r="JQL26" s="877"/>
      <c r="JQM26" s="877"/>
      <c r="JQN26" s="877"/>
      <c r="JQO26" s="877"/>
      <c r="JQP26" s="877"/>
      <c r="JQQ26" s="877"/>
      <c r="JQR26" s="877"/>
      <c r="JQS26" s="877"/>
      <c r="JQT26" s="877"/>
      <c r="JQU26" s="877"/>
      <c r="JQV26" s="877"/>
      <c r="JQW26" s="877"/>
      <c r="JQX26" s="877"/>
      <c r="JQY26" s="877"/>
      <c r="JQZ26" s="877"/>
      <c r="JRA26" s="877"/>
      <c r="JRB26" s="877"/>
      <c r="JRC26" s="877"/>
      <c r="JRD26" s="877"/>
      <c r="JRE26" s="877"/>
      <c r="JRF26" s="877"/>
      <c r="JRG26" s="877"/>
      <c r="JRH26" s="877"/>
      <c r="JRI26" s="877"/>
      <c r="JRJ26" s="877"/>
      <c r="JRK26" s="877"/>
      <c r="JRL26" s="877"/>
      <c r="JRM26" s="877"/>
      <c r="JRN26" s="877"/>
      <c r="JRO26" s="877"/>
      <c r="JRP26" s="877"/>
      <c r="JRQ26" s="877"/>
      <c r="JRR26" s="877"/>
      <c r="JRS26" s="877"/>
      <c r="JRT26" s="877"/>
      <c r="JRU26" s="877"/>
      <c r="JRV26" s="877"/>
      <c r="JRW26" s="877"/>
      <c r="JRX26" s="877"/>
      <c r="JRY26" s="877"/>
      <c r="JRZ26" s="877"/>
      <c r="JSA26" s="877"/>
      <c r="JSB26" s="877"/>
      <c r="JSC26" s="877"/>
      <c r="JSD26" s="877"/>
      <c r="JSE26" s="877"/>
      <c r="JSF26" s="877"/>
      <c r="JSG26" s="877"/>
      <c r="JSH26" s="877"/>
      <c r="JSI26" s="877"/>
      <c r="JSJ26" s="877"/>
      <c r="JSK26" s="877"/>
      <c r="JSL26" s="877"/>
      <c r="JSM26" s="877"/>
      <c r="JSN26" s="877"/>
      <c r="JSO26" s="877"/>
      <c r="JSP26" s="877"/>
      <c r="JSQ26" s="877"/>
      <c r="JSR26" s="877"/>
      <c r="JSS26" s="877"/>
      <c r="JST26" s="877"/>
      <c r="JSU26" s="877"/>
      <c r="JSV26" s="877"/>
      <c r="JSW26" s="877"/>
      <c r="JSX26" s="877"/>
      <c r="JSY26" s="877"/>
      <c r="JSZ26" s="877"/>
      <c r="JTA26" s="877"/>
      <c r="JTB26" s="877"/>
      <c r="JTC26" s="877"/>
      <c r="JTD26" s="877"/>
      <c r="JTE26" s="877"/>
      <c r="JTF26" s="877"/>
      <c r="JTG26" s="877"/>
      <c r="JTH26" s="877"/>
      <c r="JTI26" s="877"/>
      <c r="JTJ26" s="877"/>
      <c r="JTK26" s="877"/>
      <c r="JTL26" s="877"/>
      <c r="JTM26" s="877"/>
      <c r="JTN26" s="877"/>
      <c r="JTO26" s="877"/>
      <c r="JTP26" s="877"/>
      <c r="JTQ26" s="877"/>
      <c r="JTR26" s="877"/>
      <c r="JTS26" s="877"/>
      <c r="JTT26" s="877"/>
      <c r="JTU26" s="877"/>
      <c r="JTV26" s="877"/>
      <c r="JTW26" s="877"/>
      <c r="JTX26" s="877"/>
      <c r="JTY26" s="877"/>
      <c r="JTZ26" s="877"/>
      <c r="JUA26" s="877"/>
      <c r="JUB26" s="877"/>
      <c r="JUC26" s="877"/>
      <c r="JUD26" s="877"/>
      <c r="JUE26" s="877"/>
      <c r="JUF26" s="877"/>
      <c r="JUG26" s="877"/>
      <c r="JUH26" s="877"/>
      <c r="JUI26" s="877"/>
      <c r="JUJ26" s="877"/>
      <c r="JUK26" s="877"/>
      <c r="JUL26" s="877"/>
      <c r="JUM26" s="877"/>
      <c r="JUN26" s="877"/>
      <c r="JUO26" s="877"/>
      <c r="JUP26" s="877"/>
      <c r="JUQ26" s="877"/>
      <c r="JUR26" s="877"/>
      <c r="JUS26" s="877"/>
      <c r="JUT26" s="877"/>
      <c r="JUU26" s="877"/>
      <c r="JUV26" s="877"/>
      <c r="JUW26" s="877"/>
      <c r="JUX26" s="877"/>
      <c r="JUY26" s="877"/>
      <c r="JUZ26" s="877"/>
      <c r="JVA26" s="877"/>
      <c r="JVB26" s="877"/>
      <c r="JVC26" s="877"/>
      <c r="JVD26" s="877"/>
      <c r="JVE26" s="877"/>
      <c r="JVF26" s="877"/>
      <c r="JVG26" s="877"/>
      <c r="JVH26" s="877"/>
      <c r="JVI26" s="877"/>
      <c r="JVJ26" s="877"/>
      <c r="JVK26" s="877"/>
      <c r="JVL26" s="877"/>
      <c r="JVM26" s="877"/>
      <c r="JVN26" s="877"/>
      <c r="JVO26" s="877"/>
      <c r="JVP26" s="877"/>
      <c r="JVQ26" s="877"/>
      <c r="JVR26" s="877"/>
      <c r="JVS26" s="877"/>
      <c r="JVT26" s="877"/>
      <c r="JVU26" s="877"/>
      <c r="JVV26" s="877"/>
      <c r="JVW26" s="877"/>
      <c r="JVX26" s="877"/>
      <c r="JVY26" s="877"/>
      <c r="JVZ26" s="877"/>
      <c r="JWA26" s="877"/>
      <c r="JWB26" s="877"/>
      <c r="JWC26" s="877"/>
      <c r="JWD26" s="877"/>
      <c r="JWE26" s="877"/>
      <c r="JWF26" s="877"/>
      <c r="JWG26" s="877"/>
      <c r="JWH26" s="877"/>
      <c r="JWI26" s="877"/>
      <c r="JWJ26" s="877"/>
      <c r="JWK26" s="877"/>
      <c r="JWL26" s="877"/>
      <c r="JWM26" s="877"/>
      <c r="JWN26" s="877"/>
      <c r="JWO26" s="877"/>
      <c r="JWP26" s="877"/>
      <c r="JWQ26" s="877"/>
      <c r="JWR26" s="877"/>
      <c r="JWS26" s="877"/>
      <c r="JWT26" s="877"/>
      <c r="JWU26" s="877"/>
      <c r="JWV26" s="877"/>
      <c r="JWW26" s="877"/>
      <c r="JWX26" s="877"/>
      <c r="JWY26" s="877"/>
      <c r="JWZ26" s="877"/>
      <c r="JXA26" s="877"/>
      <c r="JXB26" s="877"/>
      <c r="JXC26" s="877"/>
      <c r="JXD26" s="877"/>
      <c r="JXE26" s="877"/>
      <c r="JXF26" s="877"/>
      <c r="JXG26" s="877"/>
      <c r="JXH26" s="877"/>
      <c r="JXI26" s="877"/>
      <c r="JXJ26" s="877"/>
      <c r="JXK26" s="877"/>
      <c r="JXL26" s="877"/>
      <c r="JXM26" s="877"/>
      <c r="JXN26" s="877"/>
      <c r="JXO26" s="877"/>
      <c r="JXP26" s="877"/>
      <c r="JXQ26" s="877"/>
      <c r="JXR26" s="877"/>
      <c r="JXS26" s="877"/>
      <c r="JXT26" s="877"/>
      <c r="JXU26" s="877"/>
      <c r="JXV26" s="877"/>
      <c r="JXW26" s="877"/>
      <c r="JXX26" s="877"/>
      <c r="JXY26" s="877"/>
      <c r="JXZ26" s="877"/>
      <c r="JYA26" s="877"/>
      <c r="JYB26" s="877"/>
      <c r="JYC26" s="877"/>
      <c r="JYD26" s="877"/>
      <c r="JYE26" s="877"/>
      <c r="JYF26" s="877"/>
      <c r="JYG26" s="877"/>
      <c r="JYH26" s="877"/>
      <c r="JYI26" s="877"/>
      <c r="JYJ26" s="877"/>
      <c r="JYK26" s="877"/>
      <c r="JYL26" s="877"/>
      <c r="JYM26" s="877"/>
      <c r="JYN26" s="877"/>
      <c r="JYO26" s="877"/>
      <c r="JYP26" s="877"/>
      <c r="JYQ26" s="877"/>
      <c r="JYR26" s="877"/>
      <c r="JYS26" s="877"/>
      <c r="JYT26" s="877"/>
      <c r="JYU26" s="877"/>
      <c r="JYV26" s="877"/>
      <c r="JYW26" s="877"/>
      <c r="JYX26" s="877"/>
      <c r="JYY26" s="877"/>
      <c r="JYZ26" s="877"/>
      <c r="JZA26" s="877"/>
      <c r="JZB26" s="877"/>
      <c r="JZC26" s="877"/>
      <c r="JZD26" s="877"/>
      <c r="JZE26" s="877"/>
      <c r="JZF26" s="877"/>
      <c r="JZG26" s="877"/>
      <c r="JZH26" s="877"/>
      <c r="JZI26" s="877"/>
      <c r="JZJ26" s="877"/>
      <c r="JZK26" s="877"/>
      <c r="JZL26" s="877"/>
      <c r="JZM26" s="877"/>
      <c r="JZN26" s="877"/>
      <c r="JZO26" s="877"/>
      <c r="JZP26" s="877"/>
      <c r="JZQ26" s="877"/>
      <c r="JZR26" s="877"/>
      <c r="JZS26" s="877"/>
      <c r="JZT26" s="877"/>
      <c r="JZU26" s="877"/>
      <c r="JZV26" s="877"/>
      <c r="JZW26" s="877"/>
      <c r="JZX26" s="877"/>
      <c r="JZY26" s="877"/>
      <c r="JZZ26" s="877"/>
      <c r="KAA26" s="877"/>
      <c r="KAB26" s="877"/>
      <c r="KAC26" s="877"/>
      <c r="KAD26" s="877"/>
      <c r="KAE26" s="877"/>
      <c r="KAF26" s="877"/>
      <c r="KAG26" s="877"/>
      <c r="KAH26" s="877"/>
      <c r="KAI26" s="877"/>
      <c r="KAJ26" s="877"/>
      <c r="KAK26" s="877"/>
      <c r="KAL26" s="877"/>
      <c r="KAM26" s="877"/>
      <c r="KAN26" s="877"/>
      <c r="KAO26" s="877"/>
      <c r="KAP26" s="877"/>
      <c r="KAQ26" s="877"/>
      <c r="KAR26" s="877"/>
      <c r="KAS26" s="877"/>
      <c r="KAT26" s="877"/>
      <c r="KAU26" s="877"/>
      <c r="KAV26" s="877"/>
      <c r="KAW26" s="877"/>
      <c r="KAX26" s="877"/>
      <c r="KAY26" s="877"/>
      <c r="KAZ26" s="877"/>
      <c r="KBA26" s="877"/>
      <c r="KBB26" s="877"/>
      <c r="KBC26" s="877"/>
      <c r="KBD26" s="877"/>
      <c r="KBE26" s="877"/>
      <c r="KBF26" s="877"/>
      <c r="KBG26" s="877"/>
      <c r="KBH26" s="877"/>
      <c r="KBI26" s="877"/>
      <c r="KBJ26" s="877"/>
      <c r="KBK26" s="877"/>
      <c r="KBL26" s="877"/>
      <c r="KBM26" s="877"/>
      <c r="KBN26" s="877"/>
      <c r="KBO26" s="877"/>
      <c r="KBP26" s="877"/>
      <c r="KBQ26" s="877"/>
      <c r="KBR26" s="877"/>
      <c r="KBS26" s="877"/>
      <c r="KBT26" s="877"/>
      <c r="KBU26" s="877"/>
      <c r="KBV26" s="877"/>
      <c r="KBW26" s="877"/>
      <c r="KBX26" s="877"/>
      <c r="KBY26" s="877"/>
      <c r="KBZ26" s="877"/>
      <c r="KCA26" s="877"/>
      <c r="KCB26" s="877"/>
      <c r="KCC26" s="877"/>
      <c r="KCD26" s="877"/>
      <c r="KCE26" s="877"/>
      <c r="KCF26" s="877"/>
      <c r="KCG26" s="877"/>
      <c r="KCH26" s="877"/>
      <c r="KCI26" s="877"/>
      <c r="KCJ26" s="877"/>
      <c r="KCK26" s="877"/>
      <c r="KCL26" s="877"/>
      <c r="KCM26" s="877"/>
      <c r="KCN26" s="877"/>
      <c r="KCO26" s="877"/>
      <c r="KCP26" s="877"/>
      <c r="KCQ26" s="877"/>
      <c r="KCR26" s="877"/>
      <c r="KCS26" s="877"/>
      <c r="KCT26" s="877"/>
      <c r="KCU26" s="877"/>
      <c r="KCV26" s="877"/>
      <c r="KCW26" s="877"/>
      <c r="KCX26" s="877"/>
      <c r="KCY26" s="877"/>
      <c r="KCZ26" s="877"/>
      <c r="KDA26" s="877"/>
      <c r="KDB26" s="877"/>
      <c r="KDC26" s="877"/>
      <c r="KDD26" s="877"/>
      <c r="KDE26" s="877"/>
      <c r="KDF26" s="877"/>
      <c r="KDG26" s="877"/>
      <c r="KDH26" s="877"/>
      <c r="KDI26" s="877"/>
      <c r="KDJ26" s="877"/>
      <c r="KDK26" s="877"/>
      <c r="KDL26" s="877"/>
      <c r="KDM26" s="877"/>
      <c r="KDN26" s="877"/>
      <c r="KDO26" s="877"/>
      <c r="KDP26" s="877"/>
      <c r="KDQ26" s="877"/>
      <c r="KDR26" s="877"/>
      <c r="KDS26" s="877"/>
      <c r="KDT26" s="877"/>
      <c r="KDU26" s="877"/>
      <c r="KDV26" s="877"/>
      <c r="KDW26" s="877"/>
      <c r="KDX26" s="877"/>
      <c r="KDY26" s="877"/>
      <c r="KDZ26" s="877"/>
      <c r="KEA26" s="877"/>
      <c r="KEB26" s="877"/>
      <c r="KEC26" s="877"/>
      <c r="KED26" s="877"/>
      <c r="KEE26" s="877"/>
      <c r="KEF26" s="877"/>
      <c r="KEG26" s="877"/>
      <c r="KEH26" s="877"/>
      <c r="KEI26" s="877"/>
      <c r="KEJ26" s="877"/>
      <c r="KEK26" s="877"/>
      <c r="KEL26" s="877"/>
      <c r="KEM26" s="877"/>
      <c r="KEN26" s="877"/>
      <c r="KEO26" s="877"/>
      <c r="KEP26" s="877"/>
      <c r="KEQ26" s="877"/>
      <c r="KER26" s="877"/>
      <c r="KES26" s="877"/>
      <c r="KET26" s="877"/>
      <c r="KEU26" s="877"/>
      <c r="KEV26" s="877"/>
      <c r="KEW26" s="877"/>
      <c r="KEX26" s="877"/>
      <c r="KEY26" s="877"/>
      <c r="KEZ26" s="877"/>
      <c r="KFA26" s="877"/>
      <c r="KFB26" s="877"/>
      <c r="KFC26" s="877"/>
      <c r="KFD26" s="877"/>
      <c r="KFE26" s="877"/>
      <c r="KFF26" s="877"/>
      <c r="KFG26" s="877"/>
      <c r="KFH26" s="877"/>
      <c r="KFI26" s="877"/>
      <c r="KFJ26" s="877"/>
      <c r="KFK26" s="877"/>
      <c r="KFL26" s="877"/>
      <c r="KFM26" s="877"/>
      <c r="KFN26" s="877"/>
      <c r="KFO26" s="877"/>
      <c r="KFP26" s="877"/>
      <c r="KFQ26" s="877"/>
      <c r="KFR26" s="877"/>
      <c r="KFS26" s="877"/>
      <c r="KFT26" s="877"/>
      <c r="KFU26" s="877"/>
      <c r="KFV26" s="877"/>
      <c r="KFW26" s="877"/>
      <c r="KFX26" s="877"/>
      <c r="KFY26" s="877"/>
      <c r="KFZ26" s="877"/>
      <c r="KGA26" s="877"/>
      <c r="KGB26" s="877"/>
      <c r="KGC26" s="877"/>
      <c r="KGD26" s="877"/>
      <c r="KGE26" s="877"/>
      <c r="KGF26" s="877"/>
      <c r="KGG26" s="877"/>
      <c r="KGH26" s="877"/>
      <c r="KGI26" s="877"/>
      <c r="KGJ26" s="877"/>
      <c r="KGK26" s="877"/>
      <c r="KGL26" s="877"/>
      <c r="KGM26" s="877"/>
      <c r="KGN26" s="877"/>
      <c r="KGO26" s="877"/>
      <c r="KGP26" s="877"/>
      <c r="KGQ26" s="877"/>
      <c r="KGR26" s="877"/>
      <c r="KGS26" s="877"/>
      <c r="KGT26" s="877"/>
      <c r="KGU26" s="877"/>
      <c r="KGV26" s="877"/>
      <c r="KGW26" s="877"/>
      <c r="KGX26" s="877"/>
      <c r="KGY26" s="877"/>
      <c r="KGZ26" s="877"/>
      <c r="KHA26" s="877"/>
      <c r="KHB26" s="877"/>
      <c r="KHC26" s="877"/>
      <c r="KHD26" s="877"/>
      <c r="KHE26" s="877"/>
      <c r="KHF26" s="877"/>
      <c r="KHG26" s="877"/>
      <c r="KHH26" s="877"/>
      <c r="KHI26" s="877"/>
      <c r="KHJ26" s="877"/>
      <c r="KHK26" s="877"/>
      <c r="KHL26" s="877"/>
      <c r="KHM26" s="877"/>
      <c r="KHN26" s="877"/>
      <c r="KHO26" s="877"/>
      <c r="KHP26" s="877"/>
      <c r="KHQ26" s="877"/>
      <c r="KHR26" s="877"/>
      <c r="KHS26" s="877"/>
      <c r="KHT26" s="877"/>
      <c r="KHU26" s="877"/>
      <c r="KHV26" s="877"/>
      <c r="KHW26" s="877"/>
      <c r="KHX26" s="877"/>
      <c r="KHY26" s="877"/>
      <c r="KHZ26" s="877"/>
      <c r="KIA26" s="877"/>
      <c r="KIB26" s="877"/>
      <c r="KIC26" s="877"/>
      <c r="KID26" s="877"/>
      <c r="KIE26" s="877"/>
      <c r="KIF26" s="877"/>
      <c r="KIG26" s="877"/>
      <c r="KIH26" s="877"/>
      <c r="KII26" s="877"/>
      <c r="KIJ26" s="877"/>
      <c r="KIK26" s="877"/>
      <c r="KIL26" s="877"/>
      <c r="KIM26" s="877"/>
      <c r="KIN26" s="877"/>
      <c r="KIO26" s="877"/>
      <c r="KIP26" s="877"/>
      <c r="KIQ26" s="877"/>
      <c r="KIR26" s="877"/>
      <c r="KIS26" s="877"/>
      <c r="KIT26" s="877"/>
      <c r="KIU26" s="877"/>
      <c r="KIV26" s="877"/>
      <c r="KIW26" s="877"/>
      <c r="KIX26" s="877"/>
      <c r="KIY26" s="877"/>
      <c r="KIZ26" s="877"/>
      <c r="KJA26" s="877"/>
      <c r="KJB26" s="877"/>
      <c r="KJC26" s="877"/>
      <c r="KJD26" s="877"/>
      <c r="KJE26" s="877"/>
      <c r="KJF26" s="877"/>
      <c r="KJG26" s="877"/>
      <c r="KJH26" s="877"/>
      <c r="KJI26" s="877"/>
      <c r="KJJ26" s="877"/>
      <c r="KJK26" s="877"/>
      <c r="KJL26" s="877"/>
      <c r="KJM26" s="877"/>
      <c r="KJN26" s="877"/>
      <c r="KJO26" s="877"/>
      <c r="KJP26" s="877"/>
      <c r="KJQ26" s="877"/>
      <c r="KJR26" s="877"/>
      <c r="KJS26" s="877"/>
      <c r="KJT26" s="877"/>
      <c r="KJU26" s="877"/>
      <c r="KJV26" s="877"/>
      <c r="KJW26" s="877"/>
      <c r="KJX26" s="877"/>
      <c r="KJY26" s="877"/>
      <c r="KJZ26" s="877"/>
      <c r="KKA26" s="877"/>
      <c r="KKB26" s="877"/>
      <c r="KKC26" s="877"/>
      <c r="KKD26" s="877"/>
      <c r="KKE26" s="877"/>
      <c r="KKF26" s="877"/>
      <c r="KKG26" s="877"/>
      <c r="KKH26" s="877"/>
      <c r="KKI26" s="877"/>
      <c r="KKJ26" s="877"/>
      <c r="KKK26" s="877"/>
      <c r="KKL26" s="877"/>
      <c r="KKM26" s="877"/>
      <c r="KKN26" s="877"/>
      <c r="KKO26" s="877"/>
      <c r="KKP26" s="877"/>
      <c r="KKQ26" s="877"/>
      <c r="KKR26" s="877"/>
      <c r="KKS26" s="877"/>
      <c r="KKT26" s="877"/>
      <c r="KKU26" s="877"/>
      <c r="KKV26" s="877"/>
      <c r="KKW26" s="877"/>
      <c r="KKX26" s="877"/>
      <c r="KKY26" s="877"/>
      <c r="KKZ26" s="877"/>
      <c r="KLA26" s="877"/>
      <c r="KLB26" s="877"/>
      <c r="KLC26" s="877"/>
      <c r="KLD26" s="877"/>
      <c r="KLE26" s="877"/>
      <c r="KLF26" s="877"/>
      <c r="KLG26" s="877"/>
      <c r="KLH26" s="877"/>
      <c r="KLI26" s="877"/>
      <c r="KLJ26" s="877"/>
      <c r="KLK26" s="877"/>
      <c r="KLL26" s="877"/>
      <c r="KLM26" s="877"/>
      <c r="KLN26" s="877"/>
      <c r="KLO26" s="877"/>
      <c r="KLP26" s="877"/>
      <c r="KLQ26" s="877"/>
      <c r="KLR26" s="877"/>
      <c r="KLS26" s="877"/>
      <c r="KLT26" s="877"/>
      <c r="KLU26" s="877"/>
      <c r="KLV26" s="877"/>
      <c r="KLW26" s="877"/>
      <c r="KLX26" s="877"/>
      <c r="KLY26" s="877"/>
      <c r="KLZ26" s="877"/>
      <c r="KMA26" s="877"/>
      <c r="KMB26" s="877"/>
      <c r="KMC26" s="877"/>
      <c r="KMD26" s="877"/>
      <c r="KME26" s="877"/>
      <c r="KMF26" s="877"/>
      <c r="KMG26" s="877"/>
      <c r="KMH26" s="877"/>
      <c r="KMI26" s="877"/>
      <c r="KMJ26" s="877"/>
      <c r="KMK26" s="877"/>
      <c r="KML26" s="877"/>
      <c r="KMM26" s="877"/>
      <c r="KMN26" s="877"/>
      <c r="KMO26" s="877"/>
      <c r="KMP26" s="877"/>
      <c r="KMQ26" s="877"/>
      <c r="KMR26" s="877"/>
      <c r="KMS26" s="877"/>
      <c r="KMT26" s="877"/>
      <c r="KMU26" s="877"/>
      <c r="KMV26" s="877"/>
      <c r="KMW26" s="877"/>
      <c r="KMX26" s="877"/>
      <c r="KMY26" s="877"/>
      <c r="KMZ26" s="877"/>
      <c r="KNA26" s="877"/>
      <c r="KNB26" s="877"/>
      <c r="KNC26" s="877"/>
      <c r="KND26" s="877"/>
      <c r="KNE26" s="877"/>
      <c r="KNF26" s="877"/>
      <c r="KNG26" s="877"/>
      <c r="KNH26" s="877"/>
      <c r="KNI26" s="877"/>
      <c r="KNJ26" s="877"/>
      <c r="KNK26" s="877"/>
      <c r="KNL26" s="877"/>
      <c r="KNM26" s="877"/>
      <c r="KNN26" s="877"/>
      <c r="KNO26" s="877"/>
      <c r="KNP26" s="877"/>
      <c r="KNQ26" s="877"/>
      <c r="KNR26" s="877"/>
      <c r="KNS26" s="877"/>
      <c r="KNT26" s="877"/>
      <c r="KNU26" s="877"/>
      <c r="KNV26" s="877"/>
      <c r="KNW26" s="877"/>
      <c r="KNX26" s="877"/>
      <c r="KNY26" s="877"/>
      <c r="KNZ26" s="877"/>
      <c r="KOA26" s="877"/>
      <c r="KOB26" s="877"/>
      <c r="KOC26" s="877"/>
      <c r="KOD26" s="877"/>
      <c r="KOE26" s="877"/>
      <c r="KOF26" s="877"/>
      <c r="KOG26" s="877"/>
      <c r="KOH26" s="877"/>
      <c r="KOI26" s="877"/>
      <c r="KOJ26" s="877"/>
      <c r="KOK26" s="877"/>
      <c r="KOL26" s="877"/>
      <c r="KOM26" s="877"/>
      <c r="KON26" s="877"/>
      <c r="KOO26" s="877"/>
      <c r="KOP26" s="877"/>
      <c r="KOQ26" s="877"/>
      <c r="KOR26" s="877"/>
      <c r="KOS26" s="877"/>
      <c r="KOT26" s="877"/>
      <c r="KOU26" s="877"/>
      <c r="KOV26" s="877"/>
      <c r="KOW26" s="877"/>
      <c r="KOX26" s="877"/>
      <c r="KOY26" s="877"/>
      <c r="KOZ26" s="877"/>
      <c r="KPA26" s="877"/>
      <c r="KPB26" s="877"/>
      <c r="KPC26" s="877"/>
      <c r="KPD26" s="877"/>
      <c r="KPE26" s="877"/>
      <c r="KPF26" s="877"/>
      <c r="KPG26" s="877"/>
      <c r="KPH26" s="877"/>
      <c r="KPI26" s="877"/>
      <c r="KPJ26" s="877"/>
      <c r="KPK26" s="877"/>
      <c r="KPL26" s="877"/>
      <c r="KPM26" s="877"/>
      <c r="KPN26" s="877"/>
      <c r="KPO26" s="877"/>
      <c r="KPP26" s="877"/>
      <c r="KPQ26" s="877"/>
      <c r="KPR26" s="877"/>
      <c r="KPS26" s="877"/>
      <c r="KPT26" s="877"/>
      <c r="KPU26" s="877"/>
      <c r="KPV26" s="877"/>
      <c r="KPW26" s="877"/>
      <c r="KPX26" s="877"/>
      <c r="KPY26" s="877"/>
      <c r="KPZ26" s="877"/>
      <c r="KQA26" s="877"/>
      <c r="KQB26" s="877"/>
      <c r="KQC26" s="877"/>
      <c r="KQD26" s="877"/>
      <c r="KQE26" s="877"/>
      <c r="KQF26" s="877"/>
      <c r="KQG26" s="877"/>
      <c r="KQH26" s="877"/>
      <c r="KQI26" s="877"/>
      <c r="KQJ26" s="877"/>
      <c r="KQK26" s="877"/>
      <c r="KQL26" s="877"/>
      <c r="KQM26" s="877"/>
      <c r="KQN26" s="877"/>
      <c r="KQO26" s="877"/>
      <c r="KQP26" s="877"/>
      <c r="KQQ26" s="877"/>
      <c r="KQR26" s="877"/>
      <c r="KQS26" s="877"/>
      <c r="KQT26" s="877"/>
      <c r="KQU26" s="877"/>
      <c r="KQV26" s="877"/>
      <c r="KQW26" s="877"/>
      <c r="KQX26" s="877"/>
      <c r="KQY26" s="877"/>
      <c r="KQZ26" s="877"/>
      <c r="KRA26" s="877"/>
      <c r="KRB26" s="877"/>
      <c r="KRC26" s="877"/>
      <c r="KRD26" s="877"/>
      <c r="KRE26" s="877"/>
      <c r="KRF26" s="877"/>
      <c r="KRG26" s="877"/>
      <c r="KRH26" s="877"/>
      <c r="KRI26" s="877"/>
      <c r="KRJ26" s="877"/>
      <c r="KRK26" s="877"/>
      <c r="KRL26" s="877"/>
      <c r="KRM26" s="877"/>
      <c r="KRN26" s="877"/>
      <c r="KRO26" s="877"/>
      <c r="KRP26" s="877"/>
      <c r="KRQ26" s="877"/>
      <c r="KRR26" s="877"/>
      <c r="KRS26" s="877"/>
      <c r="KRT26" s="877"/>
      <c r="KRU26" s="877"/>
      <c r="KRV26" s="877"/>
      <c r="KRW26" s="877"/>
      <c r="KRX26" s="877"/>
      <c r="KRY26" s="877"/>
      <c r="KRZ26" s="877"/>
      <c r="KSA26" s="877"/>
      <c r="KSB26" s="877"/>
      <c r="KSC26" s="877"/>
      <c r="KSD26" s="877"/>
      <c r="KSE26" s="877"/>
      <c r="KSF26" s="877"/>
      <c r="KSG26" s="877"/>
      <c r="KSH26" s="877"/>
      <c r="KSI26" s="877"/>
      <c r="KSJ26" s="877"/>
      <c r="KSK26" s="877"/>
      <c r="KSL26" s="877"/>
      <c r="KSM26" s="877"/>
      <c r="KSN26" s="877"/>
      <c r="KSO26" s="877"/>
      <c r="KSP26" s="877"/>
      <c r="KSQ26" s="877"/>
      <c r="KSR26" s="877"/>
      <c r="KSS26" s="877"/>
      <c r="KST26" s="877"/>
      <c r="KSU26" s="877"/>
      <c r="KSV26" s="877"/>
      <c r="KSW26" s="877"/>
      <c r="KSX26" s="877"/>
      <c r="KSY26" s="877"/>
      <c r="KSZ26" s="877"/>
      <c r="KTA26" s="877"/>
      <c r="KTB26" s="877"/>
      <c r="KTC26" s="877"/>
      <c r="KTD26" s="877"/>
      <c r="KTE26" s="877"/>
      <c r="KTF26" s="877"/>
      <c r="KTG26" s="877"/>
      <c r="KTH26" s="877"/>
      <c r="KTI26" s="877"/>
      <c r="KTJ26" s="877"/>
      <c r="KTK26" s="877"/>
      <c r="KTL26" s="877"/>
      <c r="KTM26" s="877"/>
      <c r="KTN26" s="877"/>
      <c r="KTO26" s="877"/>
      <c r="KTP26" s="877"/>
      <c r="KTQ26" s="877"/>
      <c r="KTR26" s="877"/>
      <c r="KTS26" s="877"/>
      <c r="KTT26" s="877"/>
      <c r="KTU26" s="877"/>
      <c r="KTV26" s="877"/>
      <c r="KTW26" s="877"/>
      <c r="KTX26" s="877"/>
      <c r="KTY26" s="877"/>
      <c r="KTZ26" s="877"/>
      <c r="KUA26" s="877"/>
      <c r="KUB26" s="877"/>
      <c r="KUC26" s="877"/>
      <c r="KUD26" s="877"/>
      <c r="KUE26" s="877"/>
      <c r="KUF26" s="877"/>
      <c r="KUG26" s="877"/>
      <c r="KUH26" s="877"/>
      <c r="KUI26" s="877"/>
      <c r="KUJ26" s="877"/>
      <c r="KUK26" s="877"/>
      <c r="KUL26" s="877"/>
      <c r="KUM26" s="877"/>
      <c r="KUN26" s="877"/>
      <c r="KUO26" s="877"/>
      <c r="KUP26" s="877"/>
      <c r="KUQ26" s="877"/>
      <c r="KUR26" s="877"/>
      <c r="KUS26" s="877"/>
      <c r="KUT26" s="877"/>
      <c r="KUU26" s="877"/>
      <c r="KUV26" s="877"/>
      <c r="KUW26" s="877"/>
      <c r="KUX26" s="877"/>
      <c r="KUY26" s="877"/>
      <c r="KUZ26" s="877"/>
      <c r="KVA26" s="877"/>
      <c r="KVB26" s="877"/>
      <c r="KVC26" s="877"/>
      <c r="KVD26" s="877"/>
      <c r="KVE26" s="877"/>
      <c r="KVF26" s="877"/>
      <c r="KVG26" s="877"/>
      <c r="KVH26" s="877"/>
      <c r="KVI26" s="877"/>
      <c r="KVJ26" s="877"/>
      <c r="KVK26" s="877"/>
      <c r="KVL26" s="877"/>
      <c r="KVM26" s="877"/>
      <c r="KVN26" s="877"/>
      <c r="KVO26" s="877"/>
      <c r="KVP26" s="877"/>
      <c r="KVQ26" s="877"/>
      <c r="KVR26" s="877"/>
      <c r="KVS26" s="877"/>
      <c r="KVT26" s="877"/>
      <c r="KVU26" s="877"/>
      <c r="KVV26" s="877"/>
      <c r="KVW26" s="877"/>
      <c r="KVX26" s="877"/>
      <c r="KVY26" s="877"/>
      <c r="KVZ26" s="877"/>
      <c r="KWA26" s="877"/>
      <c r="KWB26" s="877"/>
      <c r="KWC26" s="877"/>
      <c r="KWD26" s="877"/>
      <c r="KWE26" s="877"/>
      <c r="KWF26" s="877"/>
      <c r="KWG26" s="877"/>
      <c r="KWH26" s="877"/>
      <c r="KWI26" s="877"/>
      <c r="KWJ26" s="877"/>
      <c r="KWK26" s="877"/>
      <c r="KWL26" s="877"/>
      <c r="KWM26" s="877"/>
      <c r="KWN26" s="877"/>
      <c r="KWO26" s="877"/>
      <c r="KWP26" s="877"/>
      <c r="KWQ26" s="877"/>
      <c r="KWR26" s="877"/>
      <c r="KWS26" s="877"/>
      <c r="KWT26" s="877"/>
      <c r="KWU26" s="877"/>
      <c r="KWV26" s="877"/>
      <c r="KWW26" s="877"/>
      <c r="KWX26" s="877"/>
      <c r="KWY26" s="877"/>
      <c r="KWZ26" s="877"/>
      <c r="KXA26" s="877"/>
      <c r="KXB26" s="877"/>
      <c r="KXC26" s="877"/>
      <c r="KXD26" s="877"/>
      <c r="KXE26" s="877"/>
      <c r="KXF26" s="877"/>
      <c r="KXG26" s="877"/>
      <c r="KXH26" s="877"/>
      <c r="KXI26" s="877"/>
      <c r="KXJ26" s="877"/>
      <c r="KXK26" s="877"/>
      <c r="KXL26" s="877"/>
      <c r="KXM26" s="877"/>
      <c r="KXN26" s="877"/>
      <c r="KXO26" s="877"/>
      <c r="KXP26" s="877"/>
      <c r="KXQ26" s="877"/>
      <c r="KXR26" s="877"/>
      <c r="KXS26" s="877"/>
      <c r="KXT26" s="877"/>
      <c r="KXU26" s="877"/>
      <c r="KXV26" s="877"/>
      <c r="KXW26" s="877"/>
      <c r="KXX26" s="877"/>
      <c r="KXY26" s="877"/>
      <c r="KXZ26" s="877"/>
      <c r="KYA26" s="877"/>
      <c r="KYB26" s="877"/>
      <c r="KYC26" s="877"/>
      <c r="KYD26" s="877"/>
      <c r="KYE26" s="877"/>
      <c r="KYF26" s="877"/>
      <c r="KYG26" s="877"/>
      <c r="KYH26" s="877"/>
      <c r="KYI26" s="877"/>
      <c r="KYJ26" s="877"/>
      <c r="KYK26" s="877"/>
      <c r="KYL26" s="877"/>
      <c r="KYM26" s="877"/>
      <c r="KYN26" s="877"/>
      <c r="KYO26" s="877"/>
      <c r="KYP26" s="877"/>
      <c r="KYQ26" s="877"/>
      <c r="KYR26" s="877"/>
      <c r="KYS26" s="877"/>
      <c r="KYT26" s="877"/>
      <c r="KYU26" s="877"/>
      <c r="KYV26" s="877"/>
      <c r="KYW26" s="877"/>
      <c r="KYX26" s="877"/>
      <c r="KYY26" s="877"/>
      <c r="KYZ26" s="877"/>
      <c r="KZA26" s="877"/>
      <c r="KZB26" s="877"/>
      <c r="KZC26" s="877"/>
      <c r="KZD26" s="877"/>
      <c r="KZE26" s="877"/>
      <c r="KZF26" s="877"/>
      <c r="KZG26" s="877"/>
      <c r="KZH26" s="877"/>
      <c r="KZI26" s="877"/>
      <c r="KZJ26" s="877"/>
      <c r="KZK26" s="877"/>
      <c r="KZL26" s="877"/>
      <c r="KZM26" s="877"/>
      <c r="KZN26" s="877"/>
      <c r="KZO26" s="877"/>
      <c r="KZP26" s="877"/>
      <c r="KZQ26" s="877"/>
      <c r="KZR26" s="877"/>
      <c r="KZS26" s="877"/>
      <c r="KZT26" s="877"/>
      <c r="KZU26" s="877"/>
      <c r="KZV26" s="877"/>
      <c r="KZW26" s="877"/>
      <c r="KZX26" s="877"/>
      <c r="KZY26" s="877"/>
      <c r="KZZ26" s="877"/>
      <c r="LAA26" s="877"/>
      <c r="LAB26" s="877"/>
      <c r="LAC26" s="877"/>
      <c r="LAD26" s="877"/>
      <c r="LAE26" s="877"/>
      <c r="LAF26" s="877"/>
      <c r="LAG26" s="877"/>
      <c r="LAH26" s="877"/>
      <c r="LAI26" s="877"/>
      <c r="LAJ26" s="877"/>
      <c r="LAK26" s="877"/>
      <c r="LAL26" s="877"/>
      <c r="LAM26" s="877"/>
      <c r="LAN26" s="877"/>
      <c r="LAO26" s="877"/>
      <c r="LAP26" s="877"/>
      <c r="LAQ26" s="877"/>
      <c r="LAR26" s="877"/>
      <c r="LAS26" s="877"/>
      <c r="LAT26" s="877"/>
      <c r="LAU26" s="877"/>
      <c r="LAV26" s="877"/>
      <c r="LAW26" s="877"/>
      <c r="LAX26" s="877"/>
      <c r="LAY26" s="877"/>
      <c r="LAZ26" s="877"/>
      <c r="LBA26" s="877"/>
      <c r="LBB26" s="877"/>
      <c r="LBC26" s="877"/>
      <c r="LBD26" s="877"/>
      <c r="LBE26" s="877"/>
      <c r="LBF26" s="877"/>
      <c r="LBG26" s="877"/>
      <c r="LBH26" s="877"/>
      <c r="LBI26" s="877"/>
      <c r="LBJ26" s="877"/>
      <c r="LBK26" s="877"/>
      <c r="LBL26" s="877"/>
      <c r="LBM26" s="877"/>
      <c r="LBN26" s="877"/>
      <c r="LBO26" s="877"/>
      <c r="LBP26" s="877"/>
      <c r="LBQ26" s="877"/>
      <c r="LBR26" s="877"/>
      <c r="LBS26" s="877"/>
      <c r="LBT26" s="877"/>
      <c r="LBU26" s="877"/>
      <c r="LBV26" s="877"/>
      <c r="LBW26" s="877"/>
      <c r="LBX26" s="877"/>
      <c r="LBY26" s="877"/>
      <c r="LBZ26" s="877"/>
      <c r="LCA26" s="877"/>
      <c r="LCB26" s="877"/>
      <c r="LCC26" s="877"/>
      <c r="LCD26" s="877"/>
      <c r="LCE26" s="877"/>
      <c r="LCF26" s="877"/>
      <c r="LCG26" s="877"/>
      <c r="LCH26" s="877"/>
      <c r="LCI26" s="877"/>
      <c r="LCJ26" s="877"/>
      <c r="LCK26" s="877"/>
      <c r="LCL26" s="877"/>
      <c r="LCM26" s="877"/>
      <c r="LCN26" s="877"/>
      <c r="LCO26" s="877"/>
      <c r="LCP26" s="877"/>
      <c r="LCQ26" s="877"/>
      <c r="LCR26" s="877"/>
      <c r="LCS26" s="877"/>
      <c r="LCT26" s="877"/>
      <c r="LCU26" s="877"/>
      <c r="LCV26" s="877"/>
      <c r="LCW26" s="877"/>
      <c r="LCX26" s="877"/>
      <c r="LCY26" s="877"/>
      <c r="LCZ26" s="877"/>
      <c r="LDA26" s="877"/>
      <c r="LDB26" s="877"/>
      <c r="LDC26" s="877"/>
      <c r="LDD26" s="877"/>
      <c r="LDE26" s="877"/>
      <c r="LDF26" s="877"/>
      <c r="LDG26" s="877"/>
      <c r="LDH26" s="877"/>
      <c r="LDI26" s="877"/>
      <c r="LDJ26" s="877"/>
      <c r="LDK26" s="877"/>
      <c r="LDL26" s="877"/>
      <c r="LDM26" s="877"/>
      <c r="LDN26" s="877"/>
      <c r="LDO26" s="877"/>
      <c r="LDP26" s="877"/>
      <c r="LDQ26" s="877"/>
      <c r="LDR26" s="877"/>
      <c r="LDS26" s="877"/>
      <c r="LDT26" s="877"/>
      <c r="LDU26" s="877"/>
      <c r="LDV26" s="877"/>
      <c r="LDW26" s="877"/>
      <c r="LDX26" s="877"/>
      <c r="LDY26" s="877"/>
      <c r="LDZ26" s="877"/>
      <c r="LEA26" s="877"/>
      <c r="LEB26" s="877"/>
      <c r="LEC26" s="877"/>
      <c r="LED26" s="877"/>
      <c r="LEE26" s="877"/>
      <c r="LEF26" s="877"/>
      <c r="LEG26" s="877"/>
      <c r="LEH26" s="877"/>
      <c r="LEI26" s="877"/>
      <c r="LEJ26" s="877"/>
      <c r="LEK26" s="877"/>
      <c r="LEL26" s="877"/>
      <c r="LEM26" s="877"/>
      <c r="LEN26" s="877"/>
      <c r="LEO26" s="877"/>
      <c r="LEP26" s="877"/>
      <c r="LEQ26" s="877"/>
      <c r="LER26" s="877"/>
      <c r="LES26" s="877"/>
      <c r="LET26" s="877"/>
      <c r="LEU26" s="877"/>
      <c r="LEV26" s="877"/>
      <c r="LEW26" s="877"/>
      <c r="LEX26" s="877"/>
      <c r="LEY26" s="877"/>
      <c r="LEZ26" s="877"/>
      <c r="LFA26" s="877"/>
      <c r="LFB26" s="877"/>
      <c r="LFC26" s="877"/>
      <c r="LFD26" s="877"/>
      <c r="LFE26" s="877"/>
      <c r="LFF26" s="877"/>
      <c r="LFG26" s="877"/>
      <c r="LFH26" s="877"/>
      <c r="LFI26" s="877"/>
      <c r="LFJ26" s="877"/>
      <c r="LFK26" s="877"/>
      <c r="LFL26" s="877"/>
      <c r="LFM26" s="877"/>
      <c r="LFN26" s="877"/>
      <c r="LFO26" s="877"/>
      <c r="LFP26" s="877"/>
      <c r="LFQ26" s="877"/>
      <c r="LFR26" s="877"/>
      <c r="LFS26" s="877"/>
      <c r="LFT26" s="877"/>
      <c r="LFU26" s="877"/>
      <c r="LFV26" s="877"/>
      <c r="LFW26" s="877"/>
      <c r="LFX26" s="877"/>
      <c r="LFY26" s="877"/>
      <c r="LFZ26" s="877"/>
      <c r="LGA26" s="877"/>
      <c r="LGB26" s="877"/>
      <c r="LGC26" s="877"/>
      <c r="LGD26" s="877"/>
      <c r="LGE26" s="877"/>
      <c r="LGF26" s="877"/>
      <c r="LGG26" s="877"/>
      <c r="LGH26" s="877"/>
      <c r="LGI26" s="877"/>
      <c r="LGJ26" s="877"/>
      <c r="LGK26" s="877"/>
      <c r="LGL26" s="877"/>
      <c r="LGM26" s="877"/>
      <c r="LGN26" s="877"/>
      <c r="LGO26" s="877"/>
      <c r="LGP26" s="877"/>
      <c r="LGQ26" s="877"/>
      <c r="LGR26" s="877"/>
      <c r="LGS26" s="877"/>
      <c r="LGT26" s="877"/>
      <c r="LGU26" s="877"/>
      <c r="LGV26" s="877"/>
      <c r="LGW26" s="877"/>
      <c r="LGX26" s="877"/>
      <c r="LGY26" s="877"/>
      <c r="LGZ26" s="877"/>
      <c r="LHA26" s="877"/>
      <c r="LHB26" s="877"/>
      <c r="LHC26" s="877"/>
      <c r="LHD26" s="877"/>
      <c r="LHE26" s="877"/>
      <c r="LHF26" s="877"/>
      <c r="LHG26" s="877"/>
      <c r="LHH26" s="877"/>
      <c r="LHI26" s="877"/>
      <c r="LHJ26" s="877"/>
      <c r="LHK26" s="877"/>
      <c r="LHL26" s="877"/>
      <c r="LHM26" s="877"/>
      <c r="LHN26" s="877"/>
      <c r="LHO26" s="877"/>
      <c r="LHP26" s="877"/>
      <c r="LHQ26" s="877"/>
      <c r="LHR26" s="877"/>
      <c r="LHS26" s="877"/>
      <c r="LHT26" s="877"/>
      <c r="LHU26" s="877"/>
      <c r="LHV26" s="877"/>
      <c r="LHW26" s="877"/>
      <c r="LHX26" s="877"/>
      <c r="LHY26" s="877"/>
      <c r="LHZ26" s="877"/>
      <c r="LIA26" s="877"/>
      <c r="LIB26" s="877"/>
      <c r="LIC26" s="877"/>
      <c r="LID26" s="877"/>
      <c r="LIE26" s="877"/>
      <c r="LIF26" s="877"/>
      <c r="LIG26" s="877"/>
      <c r="LIH26" s="877"/>
      <c r="LII26" s="877"/>
      <c r="LIJ26" s="877"/>
      <c r="LIK26" s="877"/>
      <c r="LIL26" s="877"/>
      <c r="LIM26" s="877"/>
      <c r="LIN26" s="877"/>
      <c r="LIO26" s="877"/>
      <c r="LIP26" s="877"/>
      <c r="LIQ26" s="877"/>
      <c r="LIR26" s="877"/>
      <c r="LIS26" s="877"/>
      <c r="LIT26" s="877"/>
      <c r="LIU26" s="877"/>
      <c r="LIV26" s="877"/>
      <c r="LIW26" s="877"/>
      <c r="LIX26" s="877"/>
      <c r="LIY26" s="877"/>
      <c r="LIZ26" s="877"/>
      <c r="LJA26" s="877"/>
      <c r="LJB26" s="877"/>
      <c r="LJC26" s="877"/>
      <c r="LJD26" s="877"/>
      <c r="LJE26" s="877"/>
      <c r="LJF26" s="877"/>
      <c r="LJG26" s="877"/>
      <c r="LJH26" s="877"/>
      <c r="LJI26" s="877"/>
      <c r="LJJ26" s="877"/>
      <c r="LJK26" s="877"/>
      <c r="LJL26" s="877"/>
      <c r="LJM26" s="877"/>
      <c r="LJN26" s="877"/>
      <c r="LJO26" s="877"/>
      <c r="LJP26" s="877"/>
      <c r="LJQ26" s="877"/>
      <c r="LJR26" s="877"/>
      <c r="LJS26" s="877"/>
      <c r="LJT26" s="877"/>
      <c r="LJU26" s="877"/>
      <c r="LJV26" s="877"/>
      <c r="LJW26" s="877"/>
      <c r="LJX26" s="877"/>
      <c r="LJY26" s="877"/>
      <c r="LJZ26" s="877"/>
      <c r="LKA26" s="877"/>
      <c r="LKB26" s="877"/>
      <c r="LKC26" s="877"/>
      <c r="LKD26" s="877"/>
      <c r="LKE26" s="877"/>
      <c r="LKF26" s="877"/>
      <c r="LKG26" s="877"/>
      <c r="LKH26" s="877"/>
      <c r="LKI26" s="877"/>
      <c r="LKJ26" s="877"/>
      <c r="LKK26" s="877"/>
      <c r="LKL26" s="877"/>
      <c r="LKM26" s="877"/>
      <c r="LKN26" s="877"/>
      <c r="LKO26" s="877"/>
      <c r="LKP26" s="877"/>
      <c r="LKQ26" s="877"/>
      <c r="LKR26" s="877"/>
      <c r="LKS26" s="877"/>
      <c r="LKT26" s="877"/>
      <c r="LKU26" s="877"/>
      <c r="LKV26" s="877"/>
      <c r="LKW26" s="877"/>
      <c r="LKX26" s="877"/>
      <c r="LKY26" s="877"/>
      <c r="LKZ26" s="877"/>
      <c r="LLA26" s="877"/>
      <c r="LLB26" s="877"/>
      <c r="LLC26" s="877"/>
      <c r="LLD26" s="877"/>
      <c r="LLE26" s="877"/>
      <c r="LLF26" s="877"/>
      <c r="LLG26" s="877"/>
      <c r="LLH26" s="877"/>
      <c r="LLI26" s="877"/>
      <c r="LLJ26" s="877"/>
      <c r="LLK26" s="877"/>
      <c r="LLL26" s="877"/>
      <c r="LLM26" s="877"/>
      <c r="LLN26" s="877"/>
      <c r="LLO26" s="877"/>
      <c r="LLP26" s="877"/>
      <c r="LLQ26" s="877"/>
      <c r="LLR26" s="877"/>
      <c r="LLS26" s="877"/>
      <c r="LLT26" s="877"/>
      <c r="LLU26" s="877"/>
      <c r="LLV26" s="877"/>
      <c r="LLW26" s="877"/>
      <c r="LLX26" s="877"/>
      <c r="LLY26" s="877"/>
      <c r="LLZ26" s="877"/>
      <c r="LMA26" s="877"/>
      <c r="LMB26" s="877"/>
      <c r="LMC26" s="877"/>
      <c r="LMD26" s="877"/>
      <c r="LME26" s="877"/>
      <c r="LMF26" s="877"/>
      <c r="LMG26" s="877"/>
      <c r="LMH26" s="877"/>
      <c r="LMI26" s="877"/>
      <c r="LMJ26" s="877"/>
      <c r="LMK26" s="877"/>
      <c r="LML26" s="877"/>
      <c r="LMM26" s="877"/>
      <c r="LMN26" s="877"/>
      <c r="LMO26" s="877"/>
      <c r="LMP26" s="877"/>
      <c r="LMQ26" s="877"/>
      <c r="LMR26" s="877"/>
      <c r="LMS26" s="877"/>
      <c r="LMT26" s="877"/>
      <c r="LMU26" s="877"/>
      <c r="LMV26" s="877"/>
      <c r="LMW26" s="877"/>
      <c r="LMX26" s="877"/>
      <c r="LMY26" s="877"/>
      <c r="LMZ26" s="877"/>
      <c r="LNA26" s="877"/>
      <c r="LNB26" s="877"/>
      <c r="LNC26" s="877"/>
      <c r="LND26" s="877"/>
      <c r="LNE26" s="877"/>
      <c r="LNF26" s="877"/>
      <c r="LNG26" s="877"/>
      <c r="LNH26" s="877"/>
      <c r="LNI26" s="877"/>
      <c r="LNJ26" s="877"/>
      <c r="LNK26" s="877"/>
      <c r="LNL26" s="877"/>
      <c r="LNM26" s="877"/>
      <c r="LNN26" s="877"/>
      <c r="LNO26" s="877"/>
      <c r="LNP26" s="877"/>
      <c r="LNQ26" s="877"/>
      <c r="LNR26" s="877"/>
      <c r="LNS26" s="877"/>
      <c r="LNT26" s="877"/>
      <c r="LNU26" s="877"/>
      <c r="LNV26" s="877"/>
      <c r="LNW26" s="877"/>
      <c r="LNX26" s="877"/>
      <c r="LNY26" s="877"/>
      <c r="LNZ26" s="877"/>
      <c r="LOA26" s="877"/>
      <c r="LOB26" s="877"/>
      <c r="LOC26" s="877"/>
      <c r="LOD26" s="877"/>
      <c r="LOE26" s="877"/>
      <c r="LOF26" s="877"/>
      <c r="LOG26" s="877"/>
      <c r="LOH26" s="877"/>
      <c r="LOI26" s="877"/>
      <c r="LOJ26" s="877"/>
      <c r="LOK26" s="877"/>
      <c r="LOL26" s="877"/>
      <c r="LOM26" s="877"/>
      <c r="LON26" s="877"/>
      <c r="LOO26" s="877"/>
      <c r="LOP26" s="877"/>
      <c r="LOQ26" s="877"/>
      <c r="LOR26" s="877"/>
      <c r="LOS26" s="877"/>
      <c r="LOT26" s="877"/>
      <c r="LOU26" s="877"/>
      <c r="LOV26" s="877"/>
      <c r="LOW26" s="877"/>
      <c r="LOX26" s="877"/>
      <c r="LOY26" s="877"/>
      <c r="LOZ26" s="877"/>
      <c r="LPA26" s="877"/>
      <c r="LPB26" s="877"/>
      <c r="LPC26" s="877"/>
      <c r="LPD26" s="877"/>
      <c r="LPE26" s="877"/>
      <c r="LPF26" s="877"/>
      <c r="LPG26" s="877"/>
      <c r="LPH26" s="877"/>
      <c r="LPI26" s="877"/>
      <c r="LPJ26" s="877"/>
      <c r="LPK26" s="877"/>
      <c r="LPL26" s="877"/>
      <c r="LPM26" s="877"/>
      <c r="LPN26" s="877"/>
      <c r="LPO26" s="877"/>
      <c r="LPP26" s="877"/>
      <c r="LPQ26" s="877"/>
      <c r="LPR26" s="877"/>
      <c r="LPS26" s="877"/>
      <c r="LPT26" s="877"/>
      <c r="LPU26" s="877"/>
      <c r="LPV26" s="877"/>
      <c r="LPW26" s="877"/>
      <c r="LPX26" s="877"/>
      <c r="LPY26" s="877"/>
      <c r="LPZ26" s="877"/>
      <c r="LQA26" s="877"/>
      <c r="LQB26" s="877"/>
      <c r="LQC26" s="877"/>
      <c r="LQD26" s="877"/>
      <c r="LQE26" s="877"/>
      <c r="LQF26" s="877"/>
      <c r="LQG26" s="877"/>
      <c r="LQH26" s="877"/>
      <c r="LQI26" s="877"/>
      <c r="LQJ26" s="877"/>
      <c r="LQK26" s="877"/>
      <c r="LQL26" s="877"/>
      <c r="LQM26" s="877"/>
      <c r="LQN26" s="877"/>
      <c r="LQO26" s="877"/>
      <c r="LQP26" s="877"/>
      <c r="LQQ26" s="877"/>
      <c r="LQR26" s="877"/>
      <c r="LQS26" s="877"/>
      <c r="LQT26" s="877"/>
      <c r="LQU26" s="877"/>
      <c r="LQV26" s="877"/>
      <c r="LQW26" s="877"/>
      <c r="LQX26" s="877"/>
      <c r="LQY26" s="877"/>
      <c r="LQZ26" s="877"/>
      <c r="LRA26" s="877"/>
      <c r="LRB26" s="877"/>
      <c r="LRC26" s="877"/>
      <c r="LRD26" s="877"/>
      <c r="LRE26" s="877"/>
      <c r="LRF26" s="877"/>
      <c r="LRG26" s="877"/>
      <c r="LRH26" s="877"/>
      <c r="LRI26" s="877"/>
      <c r="LRJ26" s="877"/>
      <c r="LRK26" s="877"/>
      <c r="LRL26" s="877"/>
      <c r="LRM26" s="877"/>
      <c r="LRN26" s="877"/>
      <c r="LRO26" s="877"/>
      <c r="LRP26" s="877"/>
      <c r="LRQ26" s="877"/>
      <c r="LRR26" s="877"/>
      <c r="LRS26" s="877"/>
      <c r="LRT26" s="877"/>
      <c r="LRU26" s="877"/>
      <c r="LRV26" s="877"/>
      <c r="LRW26" s="877"/>
      <c r="LRX26" s="877"/>
      <c r="LRY26" s="877"/>
      <c r="LRZ26" s="877"/>
      <c r="LSA26" s="877"/>
      <c r="LSB26" s="877"/>
      <c r="LSC26" s="877"/>
      <c r="LSD26" s="877"/>
      <c r="LSE26" s="877"/>
      <c r="LSF26" s="877"/>
      <c r="LSG26" s="877"/>
      <c r="LSH26" s="877"/>
      <c r="LSI26" s="877"/>
      <c r="LSJ26" s="877"/>
      <c r="LSK26" s="877"/>
      <c r="LSL26" s="877"/>
      <c r="LSM26" s="877"/>
      <c r="LSN26" s="877"/>
      <c r="LSO26" s="877"/>
      <c r="LSP26" s="877"/>
      <c r="LSQ26" s="877"/>
      <c r="LSR26" s="877"/>
      <c r="LSS26" s="877"/>
      <c r="LST26" s="877"/>
      <c r="LSU26" s="877"/>
      <c r="LSV26" s="877"/>
      <c r="LSW26" s="877"/>
      <c r="LSX26" s="877"/>
      <c r="LSY26" s="877"/>
      <c r="LSZ26" s="877"/>
      <c r="LTA26" s="877"/>
      <c r="LTB26" s="877"/>
      <c r="LTC26" s="877"/>
      <c r="LTD26" s="877"/>
      <c r="LTE26" s="877"/>
      <c r="LTF26" s="877"/>
      <c r="LTG26" s="877"/>
      <c r="LTH26" s="877"/>
      <c r="LTI26" s="877"/>
      <c r="LTJ26" s="877"/>
      <c r="LTK26" s="877"/>
      <c r="LTL26" s="877"/>
      <c r="LTM26" s="877"/>
      <c r="LTN26" s="877"/>
      <c r="LTO26" s="877"/>
      <c r="LTP26" s="877"/>
      <c r="LTQ26" s="877"/>
      <c r="LTR26" s="877"/>
      <c r="LTS26" s="877"/>
      <c r="LTT26" s="877"/>
      <c r="LTU26" s="877"/>
      <c r="LTV26" s="877"/>
      <c r="LTW26" s="877"/>
      <c r="LTX26" s="877"/>
      <c r="LTY26" s="877"/>
      <c r="LTZ26" s="877"/>
      <c r="LUA26" s="877"/>
      <c r="LUB26" s="877"/>
      <c r="LUC26" s="877"/>
      <c r="LUD26" s="877"/>
      <c r="LUE26" s="877"/>
      <c r="LUF26" s="877"/>
      <c r="LUG26" s="877"/>
      <c r="LUH26" s="877"/>
      <c r="LUI26" s="877"/>
      <c r="LUJ26" s="877"/>
      <c r="LUK26" s="877"/>
      <c r="LUL26" s="877"/>
      <c r="LUM26" s="877"/>
      <c r="LUN26" s="877"/>
      <c r="LUO26" s="877"/>
      <c r="LUP26" s="877"/>
      <c r="LUQ26" s="877"/>
      <c r="LUR26" s="877"/>
      <c r="LUS26" s="877"/>
      <c r="LUT26" s="877"/>
      <c r="LUU26" s="877"/>
      <c r="LUV26" s="877"/>
      <c r="LUW26" s="877"/>
      <c r="LUX26" s="877"/>
      <c r="LUY26" s="877"/>
      <c r="LUZ26" s="877"/>
      <c r="LVA26" s="877"/>
      <c r="LVB26" s="877"/>
      <c r="LVC26" s="877"/>
      <c r="LVD26" s="877"/>
      <c r="LVE26" s="877"/>
      <c r="LVF26" s="877"/>
      <c r="LVG26" s="877"/>
      <c r="LVH26" s="877"/>
      <c r="LVI26" s="877"/>
      <c r="LVJ26" s="877"/>
      <c r="LVK26" s="877"/>
      <c r="LVL26" s="877"/>
      <c r="LVM26" s="877"/>
      <c r="LVN26" s="877"/>
      <c r="LVO26" s="877"/>
      <c r="LVP26" s="877"/>
      <c r="LVQ26" s="877"/>
      <c r="LVR26" s="877"/>
      <c r="LVS26" s="877"/>
      <c r="LVT26" s="877"/>
      <c r="LVU26" s="877"/>
      <c r="LVV26" s="877"/>
      <c r="LVW26" s="877"/>
      <c r="LVX26" s="877"/>
      <c r="LVY26" s="877"/>
      <c r="LVZ26" s="877"/>
      <c r="LWA26" s="877"/>
      <c r="LWB26" s="877"/>
      <c r="LWC26" s="877"/>
      <c r="LWD26" s="877"/>
      <c r="LWE26" s="877"/>
      <c r="LWF26" s="877"/>
      <c r="LWG26" s="877"/>
      <c r="LWH26" s="877"/>
      <c r="LWI26" s="877"/>
      <c r="LWJ26" s="877"/>
      <c r="LWK26" s="877"/>
      <c r="LWL26" s="877"/>
      <c r="LWM26" s="877"/>
      <c r="LWN26" s="877"/>
      <c r="LWO26" s="877"/>
      <c r="LWP26" s="877"/>
      <c r="LWQ26" s="877"/>
      <c r="LWR26" s="877"/>
      <c r="LWS26" s="877"/>
      <c r="LWT26" s="877"/>
      <c r="LWU26" s="877"/>
      <c r="LWV26" s="877"/>
      <c r="LWW26" s="877"/>
      <c r="LWX26" s="877"/>
      <c r="LWY26" s="877"/>
      <c r="LWZ26" s="877"/>
      <c r="LXA26" s="877"/>
      <c r="LXB26" s="877"/>
      <c r="LXC26" s="877"/>
      <c r="LXD26" s="877"/>
      <c r="LXE26" s="877"/>
      <c r="LXF26" s="877"/>
      <c r="LXG26" s="877"/>
      <c r="LXH26" s="877"/>
      <c r="LXI26" s="877"/>
      <c r="LXJ26" s="877"/>
      <c r="LXK26" s="877"/>
      <c r="LXL26" s="877"/>
      <c r="LXM26" s="877"/>
      <c r="LXN26" s="877"/>
      <c r="LXO26" s="877"/>
      <c r="LXP26" s="877"/>
      <c r="LXQ26" s="877"/>
      <c r="LXR26" s="877"/>
      <c r="LXS26" s="877"/>
      <c r="LXT26" s="877"/>
      <c r="LXU26" s="877"/>
      <c r="LXV26" s="877"/>
      <c r="LXW26" s="877"/>
      <c r="LXX26" s="877"/>
      <c r="LXY26" s="877"/>
      <c r="LXZ26" s="877"/>
      <c r="LYA26" s="877"/>
      <c r="LYB26" s="877"/>
      <c r="LYC26" s="877"/>
      <c r="LYD26" s="877"/>
      <c r="LYE26" s="877"/>
      <c r="LYF26" s="877"/>
      <c r="LYG26" s="877"/>
      <c r="LYH26" s="877"/>
      <c r="LYI26" s="877"/>
      <c r="LYJ26" s="877"/>
      <c r="LYK26" s="877"/>
      <c r="LYL26" s="877"/>
      <c r="LYM26" s="877"/>
      <c r="LYN26" s="877"/>
      <c r="LYO26" s="877"/>
      <c r="LYP26" s="877"/>
      <c r="LYQ26" s="877"/>
      <c r="LYR26" s="877"/>
      <c r="LYS26" s="877"/>
      <c r="LYT26" s="877"/>
      <c r="LYU26" s="877"/>
      <c r="LYV26" s="877"/>
      <c r="LYW26" s="877"/>
      <c r="LYX26" s="877"/>
      <c r="LYY26" s="877"/>
      <c r="LYZ26" s="877"/>
      <c r="LZA26" s="877"/>
      <c r="LZB26" s="877"/>
      <c r="LZC26" s="877"/>
      <c r="LZD26" s="877"/>
      <c r="LZE26" s="877"/>
      <c r="LZF26" s="877"/>
      <c r="LZG26" s="877"/>
      <c r="LZH26" s="877"/>
      <c r="LZI26" s="877"/>
      <c r="LZJ26" s="877"/>
      <c r="LZK26" s="877"/>
      <c r="LZL26" s="877"/>
      <c r="LZM26" s="877"/>
      <c r="LZN26" s="877"/>
      <c r="LZO26" s="877"/>
      <c r="LZP26" s="877"/>
      <c r="LZQ26" s="877"/>
      <c r="LZR26" s="877"/>
      <c r="LZS26" s="877"/>
      <c r="LZT26" s="877"/>
      <c r="LZU26" s="877"/>
      <c r="LZV26" s="877"/>
      <c r="LZW26" s="877"/>
      <c r="LZX26" s="877"/>
      <c r="LZY26" s="877"/>
      <c r="LZZ26" s="877"/>
      <c r="MAA26" s="877"/>
      <c r="MAB26" s="877"/>
      <c r="MAC26" s="877"/>
      <c r="MAD26" s="877"/>
      <c r="MAE26" s="877"/>
      <c r="MAF26" s="877"/>
      <c r="MAG26" s="877"/>
      <c r="MAH26" s="877"/>
      <c r="MAI26" s="877"/>
      <c r="MAJ26" s="877"/>
      <c r="MAK26" s="877"/>
      <c r="MAL26" s="877"/>
      <c r="MAM26" s="877"/>
      <c r="MAN26" s="877"/>
      <c r="MAO26" s="877"/>
      <c r="MAP26" s="877"/>
      <c r="MAQ26" s="877"/>
      <c r="MAR26" s="877"/>
      <c r="MAS26" s="877"/>
      <c r="MAT26" s="877"/>
      <c r="MAU26" s="877"/>
      <c r="MAV26" s="877"/>
      <c r="MAW26" s="877"/>
      <c r="MAX26" s="877"/>
      <c r="MAY26" s="877"/>
      <c r="MAZ26" s="877"/>
      <c r="MBA26" s="877"/>
      <c r="MBB26" s="877"/>
      <c r="MBC26" s="877"/>
      <c r="MBD26" s="877"/>
      <c r="MBE26" s="877"/>
      <c r="MBF26" s="877"/>
      <c r="MBG26" s="877"/>
      <c r="MBH26" s="877"/>
      <c r="MBI26" s="877"/>
      <c r="MBJ26" s="877"/>
      <c r="MBK26" s="877"/>
      <c r="MBL26" s="877"/>
      <c r="MBM26" s="877"/>
      <c r="MBN26" s="877"/>
      <c r="MBO26" s="877"/>
      <c r="MBP26" s="877"/>
      <c r="MBQ26" s="877"/>
      <c r="MBR26" s="877"/>
      <c r="MBS26" s="877"/>
      <c r="MBT26" s="877"/>
      <c r="MBU26" s="877"/>
      <c r="MBV26" s="877"/>
      <c r="MBW26" s="877"/>
      <c r="MBX26" s="877"/>
      <c r="MBY26" s="877"/>
      <c r="MBZ26" s="877"/>
      <c r="MCA26" s="877"/>
      <c r="MCB26" s="877"/>
      <c r="MCC26" s="877"/>
      <c r="MCD26" s="877"/>
      <c r="MCE26" s="877"/>
      <c r="MCF26" s="877"/>
      <c r="MCG26" s="877"/>
      <c r="MCH26" s="877"/>
      <c r="MCI26" s="877"/>
      <c r="MCJ26" s="877"/>
      <c r="MCK26" s="877"/>
      <c r="MCL26" s="877"/>
      <c r="MCM26" s="877"/>
      <c r="MCN26" s="877"/>
      <c r="MCO26" s="877"/>
      <c r="MCP26" s="877"/>
      <c r="MCQ26" s="877"/>
      <c r="MCR26" s="877"/>
      <c r="MCS26" s="877"/>
      <c r="MCT26" s="877"/>
      <c r="MCU26" s="877"/>
      <c r="MCV26" s="877"/>
      <c r="MCW26" s="877"/>
      <c r="MCX26" s="877"/>
      <c r="MCY26" s="877"/>
      <c r="MCZ26" s="877"/>
      <c r="MDA26" s="877"/>
      <c r="MDB26" s="877"/>
      <c r="MDC26" s="877"/>
      <c r="MDD26" s="877"/>
      <c r="MDE26" s="877"/>
      <c r="MDF26" s="877"/>
      <c r="MDG26" s="877"/>
      <c r="MDH26" s="877"/>
      <c r="MDI26" s="877"/>
      <c r="MDJ26" s="877"/>
      <c r="MDK26" s="877"/>
      <c r="MDL26" s="877"/>
      <c r="MDM26" s="877"/>
      <c r="MDN26" s="877"/>
      <c r="MDO26" s="877"/>
      <c r="MDP26" s="877"/>
      <c r="MDQ26" s="877"/>
      <c r="MDR26" s="877"/>
      <c r="MDS26" s="877"/>
      <c r="MDT26" s="877"/>
      <c r="MDU26" s="877"/>
      <c r="MDV26" s="877"/>
      <c r="MDW26" s="877"/>
      <c r="MDX26" s="877"/>
      <c r="MDY26" s="877"/>
      <c r="MDZ26" s="877"/>
      <c r="MEA26" s="877"/>
      <c r="MEB26" s="877"/>
      <c r="MEC26" s="877"/>
      <c r="MED26" s="877"/>
      <c r="MEE26" s="877"/>
      <c r="MEF26" s="877"/>
      <c r="MEG26" s="877"/>
      <c r="MEH26" s="877"/>
      <c r="MEI26" s="877"/>
      <c r="MEJ26" s="877"/>
      <c r="MEK26" s="877"/>
      <c r="MEL26" s="877"/>
      <c r="MEM26" s="877"/>
      <c r="MEN26" s="877"/>
      <c r="MEO26" s="877"/>
      <c r="MEP26" s="877"/>
      <c r="MEQ26" s="877"/>
      <c r="MER26" s="877"/>
      <c r="MES26" s="877"/>
      <c r="MET26" s="877"/>
      <c r="MEU26" s="877"/>
      <c r="MEV26" s="877"/>
      <c r="MEW26" s="877"/>
      <c r="MEX26" s="877"/>
      <c r="MEY26" s="877"/>
      <c r="MEZ26" s="877"/>
      <c r="MFA26" s="877"/>
      <c r="MFB26" s="877"/>
      <c r="MFC26" s="877"/>
      <c r="MFD26" s="877"/>
      <c r="MFE26" s="877"/>
      <c r="MFF26" s="877"/>
      <c r="MFG26" s="877"/>
      <c r="MFH26" s="877"/>
      <c r="MFI26" s="877"/>
      <c r="MFJ26" s="877"/>
      <c r="MFK26" s="877"/>
      <c r="MFL26" s="877"/>
      <c r="MFM26" s="877"/>
      <c r="MFN26" s="877"/>
      <c r="MFO26" s="877"/>
      <c r="MFP26" s="877"/>
      <c r="MFQ26" s="877"/>
      <c r="MFR26" s="877"/>
      <c r="MFS26" s="877"/>
      <c r="MFT26" s="877"/>
      <c r="MFU26" s="877"/>
      <c r="MFV26" s="877"/>
      <c r="MFW26" s="877"/>
      <c r="MFX26" s="877"/>
      <c r="MFY26" s="877"/>
      <c r="MFZ26" s="877"/>
      <c r="MGA26" s="877"/>
      <c r="MGB26" s="877"/>
      <c r="MGC26" s="877"/>
      <c r="MGD26" s="877"/>
      <c r="MGE26" s="877"/>
      <c r="MGF26" s="877"/>
      <c r="MGG26" s="877"/>
      <c r="MGH26" s="877"/>
      <c r="MGI26" s="877"/>
      <c r="MGJ26" s="877"/>
      <c r="MGK26" s="877"/>
      <c r="MGL26" s="877"/>
      <c r="MGM26" s="877"/>
      <c r="MGN26" s="877"/>
      <c r="MGO26" s="877"/>
      <c r="MGP26" s="877"/>
      <c r="MGQ26" s="877"/>
      <c r="MGR26" s="877"/>
      <c r="MGS26" s="877"/>
      <c r="MGT26" s="877"/>
      <c r="MGU26" s="877"/>
      <c r="MGV26" s="877"/>
      <c r="MGW26" s="877"/>
      <c r="MGX26" s="877"/>
      <c r="MGY26" s="877"/>
      <c r="MGZ26" s="877"/>
      <c r="MHA26" s="877"/>
      <c r="MHB26" s="877"/>
      <c r="MHC26" s="877"/>
      <c r="MHD26" s="877"/>
      <c r="MHE26" s="877"/>
      <c r="MHF26" s="877"/>
      <c r="MHG26" s="877"/>
      <c r="MHH26" s="877"/>
      <c r="MHI26" s="877"/>
      <c r="MHJ26" s="877"/>
      <c r="MHK26" s="877"/>
      <c r="MHL26" s="877"/>
      <c r="MHM26" s="877"/>
      <c r="MHN26" s="877"/>
      <c r="MHO26" s="877"/>
      <c r="MHP26" s="877"/>
      <c r="MHQ26" s="877"/>
      <c r="MHR26" s="877"/>
      <c r="MHS26" s="877"/>
      <c r="MHT26" s="877"/>
      <c r="MHU26" s="877"/>
      <c r="MHV26" s="877"/>
      <c r="MHW26" s="877"/>
      <c r="MHX26" s="877"/>
      <c r="MHY26" s="877"/>
      <c r="MHZ26" s="877"/>
      <c r="MIA26" s="877"/>
      <c r="MIB26" s="877"/>
      <c r="MIC26" s="877"/>
      <c r="MID26" s="877"/>
      <c r="MIE26" s="877"/>
      <c r="MIF26" s="877"/>
      <c r="MIG26" s="877"/>
      <c r="MIH26" s="877"/>
      <c r="MII26" s="877"/>
      <c r="MIJ26" s="877"/>
      <c r="MIK26" s="877"/>
      <c r="MIL26" s="877"/>
      <c r="MIM26" s="877"/>
      <c r="MIN26" s="877"/>
      <c r="MIO26" s="877"/>
      <c r="MIP26" s="877"/>
      <c r="MIQ26" s="877"/>
      <c r="MIR26" s="877"/>
      <c r="MIS26" s="877"/>
      <c r="MIT26" s="877"/>
      <c r="MIU26" s="877"/>
      <c r="MIV26" s="877"/>
      <c r="MIW26" s="877"/>
      <c r="MIX26" s="877"/>
      <c r="MIY26" s="877"/>
      <c r="MIZ26" s="877"/>
      <c r="MJA26" s="877"/>
      <c r="MJB26" s="877"/>
      <c r="MJC26" s="877"/>
      <c r="MJD26" s="877"/>
      <c r="MJE26" s="877"/>
      <c r="MJF26" s="877"/>
      <c r="MJG26" s="877"/>
      <c r="MJH26" s="877"/>
      <c r="MJI26" s="877"/>
      <c r="MJJ26" s="877"/>
      <c r="MJK26" s="877"/>
      <c r="MJL26" s="877"/>
      <c r="MJM26" s="877"/>
      <c r="MJN26" s="877"/>
      <c r="MJO26" s="877"/>
      <c r="MJP26" s="877"/>
      <c r="MJQ26" s="877"/>
      <c r="MJR26" s="877"/>
      <c r="MJS26" s="877"/>
      <c r="MJT26" s="877"/>
      <c r="MJU26" s="877"/>
      <c r="MJV26" s="877"/>
      <c r="MJW26" s="877"/>
      <c r="MJX26" s="877"/>
      <c r="MJY26" s="877"/>
      <c r="MJZ26" s="877"/>
      <c r="MKA26" s="877"/>
      <c r="MKB26" s="877"/>
      <c r="MKC26" s="877"/>
      <c r="MKD26" s="877"/>
      <c r="MKE26" s="877"/>
      <c r="MKF26" s="877"/>
      <c r="MKG26" s="877"/>
      <c r="MKH26" s="877"/>
      <c r="MKI26" s="877"/>
      <c r="MKJ26" s="877"/>
      <c r="MKK26" s="877"/>
      <c r="MKL26" s="877"/>
      <c r="MKM26" s="877"/>
      <c r="MKN26" s="877"/>
      <c r="MKO26" s="877"/>
      <c r="MKP26" s="877"/>
      <c r="MKQ26" s="877"/>
      <c r="MKR26" s="877"/>
      <c r="MKS26" s="877"/>
      <c r="MKT26" s="877"/>
      <c r="MKU26" s="877"/>
      <c r="MKV26" s="877"/>
      <c r="MKW26" s="877"/>
      <c r="MKX26" s="877"/>
      <c r="MKY26" s="877"/>
      <c r="MKZ26" s="877"/>
      <c r="MLA26" s="877"/>
      <c r="MLB26" s="877"/>
      <c r="MLC26" s="877"/>
      <c r="MLD26" s="877"/>
      <c r="MLE26" s="877"/>
      <c r="MLF26" s="877"/>
      <c r="MLG26" s="877"/>
      <c r="MLH26" s="877"/>
      <c r="MLI26" s="877"/>
      <c r="MLJ26" s="877"/>
      <c r="MLK26" s="877"/>
      <c r="MLL26" s="877"/>
      <c r="MLM26" s="877"/>
      <c r="MLN26" s="877"/>
      <c r="MLO26" s="877"/>
      <c r="MLP26" s="877"/>
      <c r="MLQ26" s="877"/>
      <c r="MLR26" s="877"/>
      <c r="MLS26" s="877"/>
      <c r="MLT26" s="877"/>
      <c r="MLU26" s="877"/>
      <c r="MLV26" s="877"/>
      <c r="MLW26" s="877"/>
      <c r="MLX26" s="877"/>
      <c r="MLY26" s="877"/>
      <c r="MLZ26" s="877"/>
      <c r="MMA26" s="877"/>
      <c r="MMB26" s="877"/>
      <c r="MMC26" s="877"/>
      <c r="MMD26" s="877"/>
      <c r="MME26" s="877"/>
      <c r="MMF26" s="877"/>
      <c r="MMG26" s="877"/>
      <c r="MMH26" s="877"/>
      <c r="MMI26" s="877"/>
      <c r="MMJ26" s="877"/>
      <c r="MMK26" s="877"/>
      <c r="MML26" s="877"/>
      <c r="MMM26" s="877"/>
      <c r="MMN26" s="877"/>
      <c r="MMO26" s="877"/>
      <c r="MMP26" s="877"/>
      <c r="MMQ26" s="877"/>
      <c r="MMR26" s="877"/>
      <c r="MMS26" s="877"/>
      <c r="MMT26" s="877"/>
      <c r="MMU26" s="877"/>
      <c r="MMV26" s="877"/>
      <c r="MMW26" s="877"/>
      <c r="MMX26" s="877"/>
      <c r="MMY26" s="877"/>
      <c r="MMZ26" s="877"/>
      <c r="MNA26" s="877"/>
      <c r="MNB26" s="877"/>
      <c r="MNC26" s="877"/>
      <c r="MND26" s="877"/>
      <c r="MNE26" s="877"/>
      <c r="MNF26" s="877"/>
      <c r="MNG26" s="877"/>
      <c r="MNH26" s="877"/>
      <c r="MNI26" s="877"/>
      <c r="MNJ26" s="877"/>
      <c r="MNK26" s="877"/>
      <c r="MNL26" s="877"/>
      <c r="MNM26" s="877"/>
      <c r="MNN26" s="877"/>
      <c r="MNO26" s="877"/>
      <c r="MNP26" s="877"/>
      <c r="MNQ26" s="877"/>
      <c r="MNR26" s="877"/>
      <c r="MNS26" s="877"/>
      <c r="MNT26" s="877"/>
      <c r="MNU26" s="877"/>
      <c r="MNV26" s="877"/>
      <c r="MNW26" s="877"/>
      <c r="MNX26" s="877"/>
      <c r="MNY26" s="877"/>
      <c r="MNZ26" s="877"/>
      <c r="MOA26" s="877"/>
      <c r="MOB26" s="877"/>
      <c r="MOC26" s="877"/>
      <c r="MOD26" s="877"/>
      <c r="MOE26" s="877"/>
      <c r="MOF26" s="877"/>
      <c r="MOG26" s="877"/>
      <c r="MOH26" s="877"/>
      <c r="MOI26" s="877"/>
      <c r="MOJ26" s="877"/>
      <c r="MOK26" s="877"/>
      <c r="MOL26" s="877"/>
      <c r="MOM26" s="877"/>
      <c r="MON26" s="877"/>
      <c r="MOO26" s="877"/>
      <c r="MOP26" s="877"/>
      <c r="MOQ26" s="877"/>
      <c r="MOR26" s="877"/>
      <c r="MOS26" s="877"/>
      <c r="MOT26" s="877"/>
      <c r="MOU26" s="877"/>
      <c r="MOV26" s="877"/>
      <c r="MOW26" s="877"/>
      <c r="MOX26" s="877"/>
      <c r="MOY26" s="877"/>
      <c r="MOZ26" s="877"/>
      <c r="MPA26" s="877"/>
      <c r="MPB26" s="877"/>
      <c r="MPC26" s="877"/>
      <c r="MPD26" s="877"/>
      <c r="MPE26" s="877"/>
      <c r="MPF26" s="877"/>
      <c r="MPG26" s="877"/>
      <c r="MPH26" s="877"/>
      <c r="MPI26" s="877"/>
      <c r="MPJ26" s="877"/>
      <c r="MPK26" s="877"/>
      <c r="MPL26" s="877"/>
      <c r="MPM26" s="877"/>
      <c r="MPN26" s="877"/>
      <c r="MPO26" s="877"/>
      <c r="MPP26" s="877"/>
      <c r="MPQ26" s="877"/>
      <c r="MPR26" s="877"/>
      <c r="MPS26" s="877"/>
      <c r="MPT26" s="877"/>
      <c r="MPU26" s="877"/>
      <c r="MPV26" s="877"/>
      <c r="MPW26" s="877"/>
      <c r="MPX26" s="877"/>
      <c r="MPY26" s="877"/>
      <c r="MPZ26" s="877"/>
      <c r="MQA26" s="877"/>
      <c r="MQB26" s="877"/>
      <c r="MQC26" s="877"/>
      <c r="MQD26" s="877"/>
      <c r="MQE26" s="877"/>
      <c r="MQF26" s="877"/>
      <c r="MQG26" s="877"/>
      <c r="MQH26" s="877"/>
      <c r="MQI26" s="877"/>
      <c r="MQJ26" s="877"/>
      <c r="MQK26" s="877"/>
      <c r="MQL26" s="877"/>
      <c r="MQM26" s="877"/>
      <c r="MQN26" s="877"/>
      <c r="MQO26" s="877"/>
      <c r="MQP26" s="877"/>
      <c r="MQQ26" s="877"/>
      <c r="MQR26" s="877"/>
      <c r="MQS26" s="877"/>
      <c r="MQT26" s="877"/>
      <c r="MQU26" s="877"/>
      <c r="MQV26" s="877"/>
      <c r="MQW26" s="877"/>
      <c r="MQX26" s="877"/>
      <c r="MQY26" s="877"/>
      <c r="MQZ26" s="877"/>
      <c r="MRA26" s="877"/>
      <c r="MRB26" s="877"/>
      <c r="MRC26" s="877"/>
      <c r="MRD26" s="877"/>
      <c r="MRE26" s="877"/>
      <c r="MRF26" s="877"/>
      <c r="MRG26" s="877"/>
      <c r="MRH26" s="877"/>
      <c r="MRI26" s="877"/>
      <c r="MRJ26" s="877"/>
      <c r="MRK26" s="877"/>
      <c r="MRL26" s="877"/>
      <c r="MRM26" s="877"/>
      <c r="MRN26" s="877"/>
      <c r="MRO26" s="877"/>
      <c r="MRP26" s="877"/>
      <c r="MRQ26" s="877"/>
      <c r="MRR26" s="877"/>
      <c r="MRS26" s="877"/>
      <c r="MRT26" s="877"/>
      <c r="MRU26" s="877"/>
      <c r="MRV26" s="877"/>
      <c r="MRW26" s="877"/>
      <c r="MRX26" s="877"/>
      <c r="MRY26" s="877"/>
      <c r="MRZ26" s="877"/>
      <c r="MSA26" s="877"/>
      <c r="MSB26" s="877"/>
      <c r="MSC26" s="877"/>
      <c r="MSD26" s="877"/>
      <c r="MSE26" s="877"/>
      <c r="MSF26" s="877"/>
      <c r="MSG26" s="877"/>
      <c r="MSH26" s="877"/>
      <c r="MSI26" s="877"/>
      <c r="MSJ26" s="877"/>
      <c r="MSK26" s="877"/>
      <c r="MSL26" s="877"/>
      <c r="MSM26" s="877"/>
      <c r="MSN26" s="877"/>
      <c r="MSO26" s="877"/>
      <c r="MSP26" s="877"/>
      <c r="MSQ26" s="877"/>
      <c r="MSR26" s="877"/>
      <c r="MSS26" s="877"/>
      <c r="MST26" s="877"/>
      <c r="MSU26" s="877"/>
      <c r="MSV26" s="877"/>
      <c r="MSW26" s="877"/>
      <c r="MSX26" s="877"/>
      <c r="MSY26" s="877"/>
      <c r="MSZ26" s="877"/>
      <c r="MTA26" s="877"/>
      <c r="MTB26" s="877"/>
      <c r="MTC26" s="877"/>
      <c r="MTD26" s="877"/>
      <c r="MTE26" s="877"/>
      <c r="MTF26" s="877"/>
      <c r="MTG26" s="877"/>
      <c r="MTH26" s="877"/>
      <c r="MTI26" s="877"/>
      <c r="MTJ26" s="877"/>
      <c r="MTK26" s="877"/>
      <c r="MTL26" s="877"/>
      <c r="MTM26" s="877"/>
      <c r="MTN26" s="877"/>
      <c r="MTO26" s="877"/>
      <c r="MTP26" s="877"/>
      <c r="MTQ26" s="877"/>
      <c r="MTR26" s="877"/>
      <c r="MTS26" s="877"/>
      <c r="MTT26" s="877"/>
      <c r="MTU26" s="877"/>
      <c r="MTV26" s="877"/>
      <c r="MTW26" s="877"/>
      <c r="MTX26" s="877"/>
      <c r="MTY26" s="877"/>
      <c r="MTZ26" s="877"/>
      <c r="MUA26" s="877"/>
      <c r="MUB26" s="877"/>
      <c r="MUC26" s="877"/>
      <c r="MUD26" s="877"/>
      <c r="MUE26" s="877"/>
      <c r="MUF26" s="877"/>
      <c r="MUG26" s="877"/>
      <c r="MUH26" s="877"/>
      <c r="MUI26" s="877"/>
      <c r="MUJ26" s="877"/>
      <c r="MUK26" s="877"/>
      <c r="MUL26" s="877"/>
      <c r="MUM26" s="877"/>
      <c r="MUN26" s="877"/>
      <c r="MUO26" s="877"/>
      <c r="MUP26" s="877"/>
      <c r="MUQ26" s="877"/>
      <c r="MUR26" s="877"/>
      <c r="MUS26" s="877"/>
      <c r="MUT26" s="877"/>
      <c r="MUU26" s="877"/>
      <c r="MUV26" s="877"/>
      <c r="MUW26" s="877"/>
      <c r="MUX26" s="877"/>
      <c r="MUY26" s="877"/>
      <c r="MUZ26" s="877"/>
      <c r="MVA26" s="877"/>
      <c r="MVB26" s="877"/>
      <c r="MVC26" s="877"/>
      <c r="MVD26" s="877"/>
      <c r="MVE26" s="877"/>
      <c r="MVF26" s="877"/>
      <c r="MVG26" s="877"/>
      <c r="MVH26" s="877"/>
      <c r="MVI26" s="877"/>
      <c r="MVJ26" s="877"/>
      <c r="MVK26" s="877"/>
      <c r="MVL26" s="877"/>
      <c r="MVM26" s="877"/>
      <c r="MVN26" s="877"/>
      <c r="MVO26" s="877"/>
      <c r="MVP26" s="877"/>
      <c r="MVQ26" s="877"/>
      <c r="MVR26" s="877"/>
      <c r="MVS26" s="877"/>
      <c r="MVT26" s="877"/>
      <c r="MVU26" s="877"/>
      <c r="MVV26" s="877"/>
      <c r="MVW26" s="877"/>
      <c r="MVX26" s="877"/>
      <c r="MVY26" s="877"/>
      <c r="MVZ26" s="877"/>
      <c r="MWA26" s="877"/>
      <c r="MWB26" s="877"/>
      <c r="MWC26" s="877"/>
      <c r="MWD26" s="877"/>
      <c r="MWE26" s="877"/>
      <c r="MWF26" s="877"/>
      <c r="MWG26" s="877"/>
      <c r="MWH26" s="877"/>
      <c r="MWI26" s="877"/>
      <c r="MWJ26" s="877"/>
      <c r="MWK26" s="877"/>
      <c r="MWL26" s="877"/>
      <c r="MWM26" s="877"/>
      <c r="MWN26" s="877"/>
      <c r="MWO26" s="877"/>
      <c r="MWP26" s="877"/>
      <c r="MWQ26" s="877"/>
      <c r="MWR26" s="877"/>
      <c r="MWS26" s="877"/>
      <c r="MWT26" s="877"/>
      <c r="MWU26" s="877"/>
      <c r="MWV26" s="877"/>
      <c r="MWW26" s="877"/>
      <c r="MWX26" s="877"/>
      <c r="MWY26" s="877"/>
      <c r="MWZ26" s="877"/>
      <c r="MXA26" s="877"/>
      <c r="MXB26" s="877"/>
      <c r="MXC26" s="877"/>
      <c r="MXD26" s="877"/>
      <c r="MXE26" s="877"/>
      <c r="MXF26" s="877"/>
      <c r="MXG26" s="877"/>
      <c r="MXH26" s="877"/>
      <c r="MXI26" s="877"/>
      <c r="MXJ26" s="877"/>
      <c r="MXK26" s="877"/>
      <c r="MXL26" s="877"/>
      <c r="MXM26" s="877"/>
      <c r="MXN26" s="877"/>
      <c r="MXO26" s="877"/>
      <c r="MXP26" s="877"/>
      <c r="MXQ26" s="877"/>
      <c r="MXR26" s="877"/>
      <c r="MXS26" s="877"/>
      <c r="MXT26" s="877"/>
      <c r="MXU26" s="877"/>
      <c r="MXV26" s="877"/>
      <c r="MXW26" s="877"/>
      <c r="MXX26" s="877"/>
      <c r="MXY26" s="877"/>
      <c r="MXZ26" s="877"/>
      <c r="MYA26" s="877"/>
      <c r="MYB26" s="877"/>
      <c r="MYC26" s="877"/>
      <c r="MYD26" s="877"/>
      <c r="MYE26" s="877"/>
      <c r="MYF26" s="877"/>
      <c r="MYG26" s="877"/>
      <c r="MYH26" s="877"/>
      <c r="MYI26" s="877"/>
      <c r="MYJ26" s="877"/>
      <c r="MYK26" s="877"/>
      <c r="MYL26" s="877"/>
      <c r="MYM26" s="877"/>
      <c r="MYN26" s="877"/>
      <c r="MYO26" s="877"/>
      <c r="MYP26" s="877"/>
      <c r="MYQ26" s="877"/>
      <c r="MYR26" s="877"/>
      <c r="MYS26" s="877"/>
      <c r="MYT26" s="877"/>
      <c r="MYU26" s="877"/>
      <c r="MYV26" s="877"/>
      <c r="MYW26" s="877"/>
      <c r="MYX26" s="877"/>
      <c r="MYY26" s="877"/>
      <c r="MYZ26" s="877"/>
      <c r="MZA26" s="877"/>
      <c r="MZB26" s="877"/>
      <c r="MZC26" s="877"/>
      <c r="MZD26" s="877"/>
      <c r="MZE26" s="877"/>
      <c r="MZF26" s="877"/>
      <c r="MZG26" s="877"/>
      <c r="MZH26" s="877"/>
      <c r="MZI26" s="877"/>
      <c r="MZJ26" s="877"/>
      <c r="MZK26" s="877"/>
      <c r="MZL26" s="877"/>
      <c r="MZM26" s="877"/>
      <c r="MZN26" s="877"/>
      <c r="MZO26" s="877"/>
      <c r="MZP26" s="877"/>
      <c r="MZQ26" s="877"/>
      <c r="MZR26" s="877"/>
      <c r="MZS26" s="877"/>
      <c r="MZT26" s="877"/>
      <c r="MZU26" s="877"/>
      <c r="MZV26" s="877"/>
      <c r="MZW26" s="877"/>
      <c r="MZX26" s="877"/>
      <c r="MZY26" s="877"/>
      <c r="MZZ26" s="877"/>
      <c r="NAA26" s="877"/>
      <c r="NAB26" s="877"/>
      <c r="NAC26" s="877"/>
      <c r="NAD26" s="877"/>
      <c r="NAE26" s="877"/>
      <c r="NAF26" s="877"/>
      <c r="NAG26" s="877"/>
      <c r="NAH26" s="877"/>
      <c r="NAI26" s="877"/>
      <c r="NAJ26" s="877"/>
      <c r="NAK26" s="877"/>
      <c r="NAL26" s="877"/>
      <c r="NAM26" s="877"/>
      <c r="NAN26" s="877"/>
      <c r="NAO26" s="877"/>
      <c r="NAP26" s="877"/>
      <c r="NAQ26" s="877"/>
      <c r="NAR26" s="877"/>
      <c r="NAS26" s="877"/>
      <c r="NAT26" s="877"/>
      <c r="NAU26" s="877"/>
      <c r="NAV26" s="877"/>
      <c r="NAW26" s="877"/>
      <c r="NAX26" s="877"/>
      <c r="NAY26" s="877"/>
      <c r="NAZ26" s="877"/>
      <c r="NBA26" s="877"/>
      <c r="NBB26" s="877"/>
      <c r="NBC26" s="877"/>
      <c r="NBD26" s="877"/>
      <c r="NBE26" s="877"/>
      <c r="NBF26" s="877"/>
      <c r="NBG26" s="877"/>
      <c r="NBH26" s="877"/>
      <c r="NBI26" s="877"/>
      <c r="NBJ26" s="877"/>
      <c r="NBK26" s="877"/>
      <c r="NBL26" s="877"/>
      <c r="NBM26" s="877"/>
      <c r="NBN26" s="877"/>
      <c r="NBO26" s="877"/>
      <c r="NBP26" s="877"/>
      <c r="NBQ26" s="877"/>
      <c r="NBR26" s="877"/>
      <c r="NBS26" s="877"/>
      <c r="NBT26" s="877"/>
      <c r="NBU26" s="877"/>
      <c r="NBV26" s="877"/>
      <c r="NBW26" s="877"/>
      <c r="NBX26" s="877"/>
      <c r="NBY26" s="877"/>
      <c r="NBZ26" s="877"/>
      <c r="NCA26" s="877"/>
      <c r="NCB26" s="877"/>
      <c r="NCC26" s="877"/>
      <c r="NCD26" s="877"/>
      <c r="NCE26" s="877"/>
      <c r="NCF26" s="877"/>
      <c r="NCG26" s="877"/>
      <c r="NCH26" s="877"/>
      <c r="NCI26" s="877"/>
      <c r="NCJ26" s="877"/>
      <c r="NCK26" s="877"/>
      <c r="NCL26" s="877"/>
      <c r="NCM26" s="877"/>
      <c r="NCN26" s="877"/>
      <c r="NCO26" s="877"/>
      <c r="NCP26" s="877"/>
      <c r="NCQ26" s="877"/>
      <c r="NCR26" s="877"/>
      <c r="NCS26" s="877"/>
      <c r="NCT26" s="877"/>
      <c r="NCU26" s="877"/>
      <c r="NCV26" s="877"/>
      <c r="NCW26" s="877"/>
      <c r="NCX26" s="877"/>
      <c r="NCY26" s="877"/>
      <c r="NCZ26" s="877"/>
      <c r="NDA26" s="877"/>
      <c r="NDB26" s="877"/>
      <c r="NDC26" s="877"/>
      <c r="NDD26" s="877"/>
      <c r="NDE26" s="877"/>
      <c r="NDF26" s="877"/>
      <c r="NDG26" s="877"/>
      <c r="NDH26" s="877"/>
      <c r="NDI26" s="877"/>
      <c r="NDJ26" s="877"/>
      <c r="NDK26" s="877"/>
      <c r="NDL26" s="877"/>
      <c r="NDM26" s="877"/>
      <c r="NDN26" s="877"/>
      <c r="NDO26" s="877"/>
      <c r="NDP26" s="877"/>
      <c r="NDQ26" s="877"/>
      <c r="NDR26" s="877"/>
      <c r="NDS26" s="877"/>
      <c r="NDT26" s="877"/>
      <c r="NDU26" s="877"/>
      <c r="NDV26" s="877"/>
      <c r="NDW26" s="877"/>
      <c r="NDX26" s="877"/>
      <c r="NDY26" s="877"/>
      <c r="NDZ26" s="877"/>
      <c r="NEA26" s="877"/>
      <c r="NEB26" s="877"/>
      <c r="NEC26" s="877"/>
      <c r="NED26" s="877"/>
      <c r="NEE26" s="877"/>
      <c r="NEF26" s="877"/>
      <c r="NEG26" s="877"/>
      <c r="NEH26" s="877"/>
      <c r="NEI26" s="877"/>
      <c r="NEJ26" s="877"/>
      <c r="NEK26" s="877"/>
      <c r="NEL26" s="877"/>
      <c r="NEM26" s="877"/>
      <c r="NEN26" s="877"/>
      <c r="NEO26" s="877"/>
      <c r="NEP26" s="877"/>
      <c r="NEQ26" s="877"/>
      <c r="NER26" s="877"/>
      <c r="NES26" s="877"/>
      <c r="NET26" s="877"/>
      <c r="NEU26" s="877"/>
      <c r="NEV26" s="877"/>
      <c r="NEW26" s="877"/>
      <c r="NEX26" s="877"/>
      <c r="NEY26" s="877"/>
      <c r="NEZ26" s="877"/>
      <c r="NFA26" s="877"/>
      <c r="NFB26" s="877"/>
      <c r="NFC26" s="877"/>
      <c r="NFD26" s="877"/>
      <c r="NFE26" s="877"/>
      <c r="NFF26" s="877"/>
      <c r="NFG26" s="877"/>
      <c r="NFH26" s="877"/>
      <c r="NFI26" s="877"/>
      <c r="NFJ26" s="877"/>
      <c r="NFK26" s="877"/>
      <c r="NFL26" s="877"/>
      <c r="NFM26" s="877"/>
      <c r="NFN26" s="877"/>
      <c r="NFO26" s="877"/>
      <c r="NFP26" s="877"/>
      <c r="NFQ26" s="877"/>
      <c r="NFR26" s="877"/>
      <c r="NFS26" s="877"/>
      <c r="NFT26" s="877"/>
      <c r="NFU26" s="877"/>
      <c r="NFV26" s="877"/>
      <c r="NFW26" s="877"/>
      <c r="NFX26" s="877"/>
      <c r="NFY26" s="877"/>
      <c r="NFZ26" s="877"/>
      <c r="NGA26" s="877"/>
      <c r="NGB26" s="877"/>
      <c r="NGC26" s="877"/>
      <c r="NGD26" s="877"/>
      <c r="NGE26" s="877"/>
      <c r="NGF26" s="877"/>
      <c r="NGG26" s="877"/>
      <c r="NGH26" s="877"/>
      <c r="NGI26" s="877"/>
      <c r="NGJ26" s="877"/>
      <c r="NGK26" s="877"/>
      <c r="NGL26" s="877"/>
      <c r="NGM26" s="877"/>
      <c r="NGN26" s="877"/>
      <c r="NGO26" s="877"/>
      <c r="NGP26" s="877"/>
      <c r="NGQ26" s="877"/>
      <c r="NGR26" s="877"/>
      <c r="NGS26" s="877"/>
      <c r="NGT26" s="877"/>
      <c r="NGU26" s="877"/>
      <c r="NGV26" s="877"/>
      <c r="NGW26" s="877"/>
      <c r="NGX26" s="877"/>
      <c r="NGY26" s="877"/>
      <c r="NGZ26" s="877"/>
      <c r="NHA26" s="877"/>
      <c r="NHB26" s="877"/>
      <c r="NHC26" s="877"/>
      <c r="NHD26" s="877"/>
      <c r="NHE26" s="877"/>
      <c r="NHF26" s="877"/>
      <c r="NHG26" s="877"/>
      <c r="NHH26" s="877"/>
      <c r="NHI26" s="877"/>
      <c r="NHJ26" s="877"/>
      <c r="NHK26" s="877"/>
      <c r="NHL26" s="877"/>
      <c r="NHM26" s="877"/>
      <c r="NHN26" s="877"/>
      <c r="NHO26" s="877"/>
      <c r="NHP26" s="877"/>
      <c r="NHQ26" s="877"/>
      <c r="NHR26" s="877"/>
      <c r="NHS26" s="877"/>
      <c r="NHT26" s="877"/>
      <c r="NHU26" s="877"/>
      <c r="NHV26" s="877"/>
      <c r="NHW26" s="877"/>
      <c r="NHX26" s="877"/>
      <c r="NHY26" s="877"/>
      <c r="NHZ26" s="877"/>
      <c r="NIA26" s="877"/>
      <c r="NIB26" s="877"/>
      <c r="NIC26" s="877"/>
      <c r="NID26" s="877"/>
      <c r="NIE26" s="877"/>
      <c r="NIF26" s="877"/>
      <c r="NIG26" s="877"/>
      <c r="NIH26" s="877"/>
      <c r="NII26" s="877"/>
      <c r="NIJ26" s="877"/>
      <c r="NIK26" s="877"/>
      <c r="NIL26" s="877"/>
      <c r="NIM26" s="877"/>
      <c r="NIN26" s="877"/>
      <c r="NIO26" s="877"/>
      <c r="NIP26" s="877"/>
      <c r="NIQ26" s="877"/>
      <c r="NIR26" s="877"/>
      <c r="NIS26" s="877"/>
      <c r="NIT26" s="877"/>
      <c r="NIU26" s="877"/>
      <c r="NIV26" s="877"/>
      <c r="NIW26" s="877"/>
      <c r="NIX26" s="877"/>
      <c r="NIY26" s="877"/>
      <c r="NIZ26" s="877"/>
      <c r="NJA26" s="877"/>
      <c r="NJB26" s="877"/>
      <c r="NJC26" s="877"/>
      <c r="NJD26" s="877"/>
      <c r="NJE26" s="877"/>
      <c r="NJF26" s="877"/>
      <c r="NJG26" s="877"/>
      <c r="NJH26" s="877"/>
      <c r="NJI26" s="877"/>
      <c r="NJJ26" s="877"/>
      <c r="NJK26" s="877"/>
      <c r="NJL26" s="877"/>
      <c r="NJM26" s="877"/>
      <c r="NJN26" s="877"/>
      <c r="NJO26" s="877"/>
      <c r="NJP26" s="877"/>
      <c r="NJQ26" s="877"/>
      <c r="NJR26" s="877"/>
      <c r="NJS26" s="877"/>
      <c r="NJT26" s="877"/>
      <c r="NJU26" s="877"/>
      <c r="NJV26" s="877"/>
      <c r="NJW26" s="877"/>
      <c r="NJX26" s="877"/>
      <c r="NJY26" s="877"/>
      <c r="NJZ26" s="877"/>
      <c r="NKA26" s="877"/>
      <c r="NKB26" s="877"/>
      <c r="NKC26" s="877"/>
      <c r="NKD26" s="877"/>
      <c r="NKE26" s="877"/>
      <c r="NKF26" s="877"/>
      <c r="NKG26" s="877"/>
      <c r="NKH26" s="877"/>
      <c r="NKI26" s="877"/>
      <c r="NKJ26" s="877"/>
      <c r="NKK26" s="877"/>
      <c r="NKL26" s="877"/>
      <c r="NKM26" s="877"/>
      <c r="NKN26" s="877"/>
      <c r="NKO26" s="877"/>
      <c r="NKP26" s="877"/>
      <c r="NKQ26" s="877"/>
      <c r="NKR26" s="877"/>
      <c r="NKS26" s="877"/>
      <c r="NKT26" s="877"/>
      <c r="NKU26" s="877"/>
      <c r="NKV26" s="877"/>
      <c r="NKW26" s="877"/>
      <c r="NKX26" s="877"/>
      <c r="NKY26" s="877"/>
      <c r="NKZ26" s="877"/>
      <c r="NLA26" s="877"/>
      <c r="NLB26" s="877"/>
      <c r="NLC26" s="877"/>
      <c r="NLD26" s="877"/>
      <c r="NLE26" s="877"/>
      <c r="NLF26" s="877"/>
      <c r="NLG26" s="877"/>
      <c r="NLH26" s="877"/>
      <c r="NLI26" s="877"/>
      <c r="NLJ26" s="877"/>
      <c r="NLK26" s="877"/>
      <c r="NLL26" s="877"/>
      <c r="NLM26" s="877"/>
      <c r="NLN26" s="877"/>
      <c r="NLO26" s="877"/>
      <c r="NLP26" s="877"/>
      <c r="NLQ26" s="877"/>
      <c r="NLR26" s="877"/>
      <c r="NLS26" s="877"/>
      <c r="NLT26" s="877"/>
      <c r="NLU26" s="877"/>
      <c r="NLV26" s="877"/>
      <c r="NLW26" s="877"/>
      <c r="NLX26" s="877"/>
      <c r="NLY26" s="877"/>
      <c r="NLZ26" s="877"/>
      <c r="NMA26" s="877"/>
      <c r="NMB26" s="877"/>
      <c r="NMC26" s="877"/>
      <c r="NMD26" s="877"/>
      <c r="NME26" s="877"/>
      <c r="NMF26" s="877"/>
      <c r="NMG26" s="877"/>
      <c r="NMH26" s="877"/>
      <c r="NMI26" s="877"/>
      <c r="NMJ26" s="877"/>
      <c r="NMK26" s="877"/>
      <c r="NML26" s="877"/>
      <c r="NMM26" s="877"/>
      <c r="NMN26" s="877"/>
      <c r="NMO26" s="877"/>
      <c r="NMP26" s="877"/>
      <c r="NMQ26" s="877"/>
      <c r="NMR26" s="877"/>
      <c r="NMS26" s="877"/>
      <c r="NMT26" s="877"/>
      <c r="NMU26" s="877"/>
      <c r="NMV26" s="877"/>
      <c r="NMW26" s="877"/>
      <c r="NMX26" s="877"/>
      <c r="NMY26" s="877"/>
      <c r="NMZ26" s="877"/>
      <c r="NNA26" s="877"/>
      <c r="NNB26" s="877"/>
      <c r="NNC26" s="877"/>
      <c r="NND26" s="877"/>
      <c r="NNE26" s="877"/>
      <c r="NNF26" s="877"/>
      <c r="NNG26" s="877"/>
      <c r="NNH26" s="877"/>
      <c r="NNI26" s="877"/>
      <c r="NNJ26" s="877"/>
      <c r="NNK26" s="877"/>
      <c r="NNL26" s="877"/>
      <c r="NNM26" s="877"/>
      <c r="NNN26" s="877"/>
      <c r="NNO26" s="877"/>
      <c r="NNP26" s="877"/>
      <c r="NNQ26" s="877"/>
      <c r="NNR26" s="877"/>
      <c r="NNS26" s="877"/>
      <c r="NNT26" s="877"/>
      <c r="NNU26" s="877"/>
      <c r="NNV26" s="877"/>
      <c r="NNW26" s="877"/>
      <c r="NNX26" s="877"/>
      <c r="NNY26" s="877"/>
      <c r="NNZ26" s="877"/>
      <c r="NOA26" s="877"/>
      <c r="NOB26" s="877"/>
      <c r="NOC26" s="877"/>
      <c r="NOD26" s="877"/>
      <c r="NOE26" s="877"/>
      <c r="NOF26" s="877"/>
      <c r="NOG26" s="877"/>
      <c r="NOH26" s="877"/>
      <c r="NOI26" s="877"/>
      <c r="NOJ26" s="877"/>
      <c r="NOK26" s="877"/>
      <c r="NOL26" s="877"/>
      <c r="NOM26" s="877"/>
      <c r="NON26" s="877"/>
      <c r="NOO26" s="877"/>
      <c r="NOP26" s="877"/>
      <c r="NOQ26" s="877"/>
      <c r="NOR26" s="877"/>
      <c r="NOS26" s="877"/>
      <c r="NOT26" s="877"/>
      <c r="NOU26" s="877"/>
      <c r="NOV26" s="877"/>
      <c r="NOW26" s="877"/>
      <c r="NOX26" s="877"/>
      <c r="NOY26" s="877"/>
      <c r="NOZ26" s="877"/>
      <c r="NPA26" s="877"/>
      <c r="NPB26" s="877"/>
      <c r="NPC26" s="877"/>
      <c r="NPD26" s="877"/>
      <c r="NPE26" s="877"/>
      <c r="NPF26" s="877"/>
      <c r="NPG26" s="877"/>
      <c r="NPH26" s="877"/>
      <c r="NPI26" s="877"/>
      <c r="NPJ26" s="877"/>
      <c r="NPK26" s="877"/>
      <c r="NPL26" s="877"/>
      <c r="NPM26" s="877"/>
      <c r="NPN26" s="877"/>
      <c r="NPO26" s="877"/>
      <c r="NPP26" s="877"/>
      <c r="NPQ26" s="877"/>
      <c r="NPR26" s="877"/>
      <c r="NPS26" s="877"/>
      <c r="NPT26" s="877"/>
      <c r="NPU26" s="877"/>
      <c r="NPV26" s="877"/>
      <c r="NPW26" s="877"/>
      <c r="NPX26" s="877"/>
      <c r="NPY26" s="877"/>
      <c r="NPZ26" s="877"/>
      <c r="NQA26" s="877"/>
      <c r="NQB26" s="877"/>
      <c r="NQC26" s="877"/>
      <c r="NQD26" s="877"/>
      <c r="NQE26" s="877"/>
      <c r="NQF26" s="877"/>
      <c r="NQG26" s="877"/>
      <c r="NQH26" s="877"/>
      <c r="NQI26" s="877"/>
      <c r="NQJ26" s="877"/>
      <c r="NQK26" s="877"/>
      <c r="NQL26" s="877"/>
      <c r="NQM26" s="877"/>
      <c r="NQN26" s="877"/>
      <c r="NQO26" s="877"/>
      <c r="NQP26" s="877"/>
      <c r="NQQ26" s="877"/>
      <c r="NQR26" s="877"/>
      <c r="NQS26" s="877"/>
      <c r="NQT26" s="877"/>
      <c r="NQU26" s="877"/>
      <c r="NQV26" s="877"/>
      <c r="NQW26" s="877"/>
      <c r="NQX26" s="877"/>
      <c r="NQY26" s="877"/>
      <c r="NQZ26" s="877"/>
      <c r="NRA26" s="877"/>
      <c r="NRB26" s="877"/>
      <c r="NRC26" s="877"/>
      <c r="NRD26" s="877"/>
      <c r="NRE26" s="877"/>
      <c r="NRF26" s="877"/>
      <c r="NRG26" s="877"/>
      <c r="NRH26" s="877"/>
      <c r="NRI26" s="877"/>
      <c r="NRJ26" s="877"/>
      <c r="NRK26" s="877"/>
      <c r="NRL26" s="877"/>
      <c r="NRM26" s="877"/>
      <c r="NRN26" s="877"/>
      <c r="NRO26" s="877"/>
      <c r="NRP26" s="877"/>
      <c r="NRQ26" s="877"/>
      <c r="NRR26" s="877"/>
      <c r="NRS26" s="877"/>
      <c r="NRT26" s="877"/>
      <c r="NRU26" s="877"/>
      <c r="NRV26" s="877"/>
      <c r="NRW26" s="877"/>
      <c r="NRX26" s="877"/>
      <c r="NRY26" s="877"/>
      <c r="NRZ26" s="877"/>
      <c r="NSA26" s="877"/>
      <c r="NSB26" s="877"/>
      <c r="NSC26" s="877"/>
      <c r="NSD26" s="877"/>
      <c r="NSE26" s="877"/>
      <c r="NSF26" s="877"/>
      <c r="NSG26" s="877"/>
      <c r="NSH26" s="877"/>
      <c r="NSI26" s="877"/>
      <c r="NSJ26" s="877"/>
      <c r="NSK26" s="877"/>
      <c r="NSL26" s="877"/>
      <c r="NSM26" s="877"/>
      <c r="NSN26" s="877"/>
      <c r="NSO26" s="877"/>
      <c r="NSP26" s="877"/>
      <c r="NSQ26" s="877"/>
      <c r="NSR26" s="877"/>
      <c r="NSS26" s="877"/>
      <c r="NST26" s="877"/>
      <c r="NSU26" s="877"/>
      <c r="NSV26" s="877"/>
      <c r="NSW26" s="877"/>
      <c r="NSX26" s="877"/>
      <c r="NSY26" s="877"/>
      <c r="NSZ26" s="877"/>
      <c r="NTA26" s="877"/>
      <c r="NTB26" s="877"/>
      <c r="NTC26" s="877"/>
      <c r="NTD26" s="877"/>
      <c r="NTE26" s="877"/>
      <c r="NTF26" s="877"/>
      <c r="NTG26" s="877"/>
      <c r="NTH26" s="877"/>
      <c r="NTI26" s="877"/>
      <c r="NTJ26" s="877"/>
      <c r="NTK26" s="877"/>
      <c r="NTL26" s="877"/>
      <c r="NTM26" s="877"/>
      <c r="NTN26" s="877"/>
      <c r="NTO26" s="877"/>
      <c r="NTP26" s="877"/>
      <c r="NTQ26" s="877"/>
      <c r="NTR26" s="877"/>
      <c r="NTS26" s="877"/>
      <c r="NTT26" s="877"/>
      <c r="NTU26" s="877"/>
      <c r="NTV26" s="877"/>
      <c r="NTW26" s="877"/>
      <c r="NTX26" s="877"/>
      <c r="NTY26" s="877"/>
      <c r="NTZ26" s="877"/>
      <c r="NUA26" s="877"/>
      <c r="NUB26" s="877"/>
      <c r="NUC26" s="877"/>
      <c r="NUD26" s="877"/>
      <c r="NUE26" s="877"/>
      <c r="NUF26" s="877"/>
      <c r="NUG26" s="877"/>
      <c r="NUH26" s="877"/>
      <c r="NUI26" s="877"/>
      <c r="NUJ26" s="877"/>
      <c r="NUK26" s="877"/>
      <c r="NUL26" s="877"/>
      <c r="NUM26" s="877"/>
      <c r="NUN26" s="877"/>
      <c r="NUO26" s="877"/>
      <c r="NUP26" s="877"/>
      <c r="NUQ26" s="877"/>
      <c r="NUR26" s="877"/>
      <c r="NUS26" s="877"/>
      <c r="NUT26" s="877"/>
      <c r="NUU26" s="877"/>
      <c r="NUV26" s="877"/>
      <c r="NUW26" s="877"/>
      <c r="NUX26" s="877"/>
      <c r="NUY26" s="877"/>
      <c r="NUZ26" s="877"/>
      <c r="NVA26" s="877"/>
      <c r="NVB26" s="877"/>
      <c r="NVC26" s="877"/>
      <c r="NVD26" s="877"/>
      <c r="NVE26" s="877"/>
      <c r="NVF26" s="877"/>
      <c r="NVG26" s="877"/>
      <c r="NVH26" s="877"/>
      <c r="NVI26" s="877"/>
      <c r="NVJ26" s="877"/>
      <c r="NVK26" s="877"/>
      <c r="NVL26" s="877"/>
      <c r="NVM26" s="877"/>
      <c r="NVN26" s="877"/>
      <c r="NVO26" s="877"/>
      <c r="NVP26" s="877"/>
      <c r="NVQ26" s="877"/>
      <c r="NVR26" s="877"/>
      <c r="NVS26" s="877"/>
      <c r="NVT26" s="877"/>
      <c r="NVU26" s="877"/>
      <c r="NVV26" s="877"/>
      <c r="NVW26" s="877"/>
      <c r="NVX26" s="877"/>
      <c r="NVY26" s="877"/>
      <c r="NVZ26" s="877"/>
      <c r="NWA26" s="877"/>
      <c r="NWB26" s="877"/>
      <c r="NWC26" s="877"/>
      <c r="NWD26" s="877"/>
      <c r="NWE26" s="877"/>
      <c r="NWF26" s="877"/>
      <c r="NWG26" s="877"/>
      <c r="NWH26" s="877"/>
      <c r="NWI26" s="877"/>
      <c r="NWJ26" s="877"/>
      <c r="NWK26" s="877"/>
      <c r="NWL26" s="877"/>
      <c r="NWM26" s="877"/>
      <c r="NWN26" s="877"/>
      <c r="NWO26" s="877"/>
      <c r="NWP26" s="877"/>
      <c r="NWQ26" s="877"/>
      <c r="NWR26" s="877"/>
      <c r="NWS26" s="877"/>
      <c r="NWT26" s="877"/>
      <c r="NWU26" s="877"/>
      <c r="NWV26" s="877"/>
      <c r="NWW26" s="877"/>
      <c r="NWX26" s="877"/>
      <c r="NWY26" s="877"/>
      <c r="NWZ26" s="877"/>
      <c r="NXA26" s="877"/>
      <c r="NXB26" s="877"/>
      <c r="NXC26" s="877"/>
      <c r="NXD26" s="877"/>
      <c r="NXE26" s="877"/>
      <c r="NXF26" s="877"/>
      <c r="NXG26" s="877"/>
      <c r="NXH26" s="877"/>
      <c r="NXI26" s="877"/>
      <c r="NXJ26" s="877"/>
      <c r="NXK26" s="877"/>
      <c r="NXL26" s="877"/>
      <c r="NXM26" s="877"/>
      <c r="NXN26" s="877"/>
      <c r="NXO26" s="877"/>
      <c r="NXP26" s="877"/>
      <c r="NXQ26" s="877"/>
      <c r="NXR26" s="877"/>
      <c r="NXS26" s="877"/>
      <c r="NXT26" s="877"/>
      <c r="NXU26" s="877"/>
      <c r="NXV26" s="877"/>
      <c r="NXW26" s="877"/>
      <c r="NXX26" s="877"/>
      <c r="NXY26" s="877"/>
      <c r="NXZ26" s="877"/>
      <c r="NYA26" s="877"/>
      <c r="NYB26" s="877"/>
      <c r="NYC26" s="877"/>
      <c r="NYD26" s="877"/>
      <c r="NYE26" s="877"/>
      <c r="NYF26" s="877"/>
      <c r="NYG26" s="877"/>
      <c r="NYH26" s="877"/>
      <c r="NYI26" s="877"/>
      <c r="NYJ26" s="877"/>
      <c r="NYK26" s="877"/>
      <c r="NYL26" s="877"/>
      <c r="NYM26" s="877"/>
      <c r="NYN26" s="877"/>
      <c r="NYO26" s="877"/>
      <c r="NYP26" s="877"/>
      <c r="NYQ26" s="877"/>
      <c r="NYR26" s="877"/>
      <c r="NYS26" s="877"/>
      <c r="NYT26" s="877"/>
      <c r="NYU26" s="877"/>
      <c r="NYV26" s="877"/>
      <c r="NYW26" s="877"/>
      <c r="NYX26" s="877"/>
      <c r="NYY26" s="877"/>
      <c r="NYZ26" s="877"/>
      <c r="NZA26" s="877"/>
      <c r="NZB26" s="877"/>
      <c r="NZC26" s="877"/>
      <c r="NZD26" s="877"/>
      <c r="NZE26" s="877"/>
      <c r="NZF26" s="877"/>
      <c r="NZG26" s="877"/>
      <c r="NZH26" s="877"/>
      <c r="NZI26" s="877"/>
      <c r="NZJ26" s="877"/>
      <c r="NZK26" s="877"/>
      <c r="NZL26" s="877"/>
      <c r="NZM26" s="877"/>
      <c r="NZN26" s="877"/>
      <c r="NZO26" s="877"/>
      <c r="NZP26" s="877"/>
      <c r="NZQ26" s="877"/>
      <c r="NZR26" s="877"/>
      <c r="NZS26" s="877"/>
      <c r="NZT26" s="877"/>
      <c r="NZU26" s="877"/>
      <c r="NZV26" s="877"/>
      <c r="NZW26" s="877"/>
      <c r="NZX26" s="877"/>
      <c r="NZY26" s="877"/>
      <c r="NZZ26" s="877"/>
      <c r="OAA26" s="877"/>
      <c r="OAB26" s="877"/>
      <c r="OAC26" s="877"/>
      <c r="OAD26" s="877"/>
      <c r="OAE26" s="877"/>
      <c r="OAF26" s="877"/>
      <c r="OAG26" s="877"/>
      <c r="OAH26" s="877"/>
      <c r="OAI26" s="877"/>
      <c r="OAJ26" s="877"/>
      <c r="OAK26" s="877"/>
      <c r="OAL26" s="877"/>
      <c r="OAM26" s="877"/>
      <c r="OAN26" s="877"/>
      <c r="OAO26" s="877"/>
      <c r="OAP26" s="877"/>
      <c r="OAQ26" s="877"/>
      <c r="OAR26" s="877"/>
      <c r="OAS26" s="877"/>
      <c r="OAT26" s="877"/>
      <c r="OAU26" s="877"/>
      <c r="OAV26" s="877"/>
      <c r="OAW26" s="877"/>
      <c r="OAX26" s="877"/>
      <c r="OAY26" s="877"/>
      <c r="OAZ26" s="877"/>
      <c r="OBA26" s="877"/>
      <c r="OBB26" s="877"/>
      <c r="OBC26" s="877"/>
      <c r="OBD26" s="877"/>
      <c r="OBE26" s="877"/>
      <c r="OBF26" s="877"/>
      <c r="OBG26" s="877"/>
      <c r="OBH26" s="877"/>
      <c r="OBI26" s="877"/>
      <c r="OBJ26" s="877"/>
      <c r="OBK26" s="877"/>
      <c r="OBL26" s="877"/>
      <c r="OBM26" s="877"/>
      <c r="OBN26" s="877"/>
      <c r="OBO26" s="877"/>
      <c r="OBP26" s="877"/>
      <c r="OBQ26" s="877"/>
      <c r="OBR26" s="877"/>
      <c r="OBS26" s="877"/>
      <c r="OBT26" s="877"/>
      <c r="OBU26" s="877"/>
      <c r="OBV26" s="877"/>
      <c r="OBW26" s="877"/>
      <c r="OBX26" s="877"/>
      <c r="OBY26" s="877"/>
      <c r="OBZ26" s="877"/>
      <c r="OCA26" s="877"/>
      <c r="OCB26" s="877"/>
      <c r="OCC26" s="877"/>
      <c r="OCD26" s="877"/>
      <c r="OCE26" s="877"/>
      <c r="OCF26" s="877"/>
      <c r="OCG26" s="877"/>
      <c r="OCH26" s="877"/>
      <c r="OCI26" s="877"/>
      <c r="OCJ26" s="877"/>
      <c r="OCK26" s="877"/>
      <c r="OCL26" s="877"/>
      <c r="OCM26" s="877"/>
      <c r="OCN26" s="877"/>
      <c r="OCO26" s="877"/>
      <c r="OCP26" s="877"/>
      <c r="OCQ26" s="877"/>
      <c r="OCR26" s="877"/>
      <c r="OCS26" s="877"/>
      <c r="OCT26" s="877"/>
      <c r="OCU26" s="877"/>
      <c r="OCV26" s="877"/>
      <c r="OCW26" s="877"/>
      <c r="OCX26" s="877"/>
      <c r="OCY26" s="877"/>
      <c r="OCZ26" s="877"/>
      <c r="ODA26" s="877"/>
      <c r="ODB26" s="877"/>
      <c r="ODC26" s="877"/>
      <c r="ODD26" s="877"/>
      <c r="ODE26" s="877"/>
      <c r="ODF26" s="877"/>
      <c r="ODG26" s="877"/>
      <c r="ODH26" s="877"/>
      <c r="ODI26" s="877"/>
      <c r="ODJ26" s="877"/>
      <c r="ODK26" s="877"/>
      <c r="ODL26" s="877"/>
      <c r="ODM26" s="877"/>
      <c r="ODN26" s="877"/>
      <c r="ODO26" s="877"/>
      <c r="ODP26" s="877"/>
      <c r="ODQ26" s="877"/>
      <c r="ODR26" s="877"/>
      <c r="ODS26" s="877"/>
      <c r="ODT26" s="877"/>
      <c r="ODU26" s="877"/>
      <c r="ODV26" s="877"/>
      <c r="ODW26" s="877"/>
      <c r="ODX26" s="877"/>
      <c r="ODY26" s="877"/>
      <c r="ODZ26" s="877"/>
      <c r="OEA26" s="877"/>
      <c r="OEB26" s="877"/>
      <c r="OEC26" s="877"/>
      <c r="OED26" s="877"/>
      <c r="OEE26" s="877"/>
      <c r="OEF26" s="877"/>
      <c r="OEG26" s="877"/>
      <c r="OEH26" s="877"/>
      <c r="OEI26" s="877"/>
      <c r="OEJ26" s="877"/>
      <c r="OEK26" s="877"/>
      <c r="OEL26" s="877"/>
      <c r="OEM26" s="877"/>
      <c r="OEN26" s="877"/>
      <c r="OEO26" s="877"/>
      <c r="OEP26" s="877"/>
      <c r="OEQ26" s="877"/>
      <c r="OER26" s="877"/>
      <c r="OES26" s="877"/>
      <c r="OET26" s="877"/>
      <c r="OEU26" s="877"/>
      <c r="OEV26" s="877"/>
      <c r="OEW26" s="877"/>
      <c r="OEX26" s="877"/>
      <c r="OEY26" s="877"/>
      <c r="OEZ26" s="877"/>
      <c r="OFA26" s="877"/>
      <c r="OFB26" s="877"/>
      <c r="OFC26" s="877"/>
      <c r="OFD26" s="877"/>
      <c r="OFE26" s="877"/>
      <c r="OFF26" s="877"/>
      <c r="OFG26" s="877"/>
      <c r="OFH26" s="877"/>
      <c r="OFI26" s="877"/>
      <c r="OFJ26" s="877"/>
      <c r="OFK26" s="877"/>
      <c r="OFL26" s="877"/>
      <c r="OFM26" s="877"/>
      <c r="OFN26" s="877"/>
      <c r="OFO26" s="877"/>
      <c r="OFP26" s="877"/>
      <c r="OFQ26" s="877"/>
      <c r="OFR26" s="877"/>
      <c r="OFS26" s="877"/>
      <c r="OFT26" s="877"/>
      <c r="OFU26" s="877"/>
      <c r="OFV26" s="877"/>
      <c r="OFW26" s="877"/>
      <c r="OFX26" s="877"/>
      <c r="OFY26" s="877"/>
      <c r="OFZ26" s="877"/>
      <c r="OGA26" s="877"/>
      <c r="OGB26" s="877"/>
      <c r="OGC26" s="877"/>
      <c r="OGD26" s="877"/>
      <c r="OGE26" s="877"/>
      <c r="OGF26" s="877"/>
      <c r="OGG26" s="877"/>
      <c r="OGH26" s="877"/>
      <c r="OGI26" s="877"/>
      <c r="OGJ26" s="877"/>
      <c r="OGK26" s="877"/>
      <c r="OGL26" s="877"/>
      <c r="OGM26" s="877"/>
      <c r="OGN26" s="877"/>
      <c r="OGO26" s="877"/>
      <c r="OGP26" s="877"/>
      <c r="OGQ26" s="877"/>
      <c r="OGR26" s="877"/>
      <c r="OGS26" s="877"/>
      <c r="OGT26" s="877"/>
      <c r="OGU26" s="877"/>
      <c r="OGV26" s="877"/>
      <c r="OGW26" s="877"/>
      <c r="OGX26" s="877"/>
      <c r="OGY26" s="877"/>
      <c r="OGZ26" s="877"/>
      <c r="OHA26" s="877"/>
      <c r="OHB26" s="877"/>
      <c r="OHC26" s="877"/>
      <c r="OHD26" s="877"/>
      <c r="OHE26" s="877"/>
      <c r="OHF26" s="877"/>
      <c r="OHG26" s="877"/>
      <c r="OHH26" s="877"/>
      <c r="OHI26" s="877"/>
      <c r="OHJ26" s="877"/>
      <c r="OHK26" s="877"/>
      <c r="OHL26" s="877"/>
      <c r="OHM26" s="877"/>
      <c r="OHN26" s="877"/>
      <c r="OHO26" s="877"/>
      <c r="OHP26" s="877"/>
      <c r="OHQ26" s="877"/>
      <c r="OHR26" s="877"/>
      <c r="OHS26" s="877"/>
      <c r="OHT26" s="877"/>
      <c r="OHU26" s="877"/>
      <c r="OHV26" s="877"/>
      <c r="OHW26" s="877"/>
      <c r="OHX26" s="877"/>
      <c r="OHY26" s="877"/>
      <c r="OHZ26" s="877"/>
      <c r="OIA26" s="877"/>
      <c r="OIB26" s="877"/>
      <c r="OIC26" s="877"/>
      <c r="OID26" s="877"/>
      <c r="OIE26" s="877"/>
      <c r="OIF26" s="877"/>
      <c r="OIG26" s="877"/>
      <c r="OIH26" s="877"/>
      <c r="OII26" s="877"/>
      <c r="OIJ26" s="877"/>
      <c r="OIK26" s="877"/>
      <c r="OIL26" s="877"/>
      <c r="OIM26" s="877"/>
      <c r="OIN26" s="877"/>
      <c r="OIO26" s="877"/>
      <c r="OIP26" s="877"/>
      <c r="OIQ26" s="877"/>
      <c r="OIR26" s="877"/>
      <c r="OIS26" s="877"/>
      <c r="OIT26" s="877"/>
      <c r="OIU26" s="877"/>
      <c r="OIV26" s="877"/>
      <c r="OIW26" s="877"/>
      <c r="OIX26" s="877"/>
      <c r="OIY26" s="877"/>
      <c r="OIZ26" s="877"/>
      <c r="OJA26" s="877"/>
      <c r="OJB26" s="877"/>
      <c r="OJC26" s="877"/>
      <c r="OJD26" s="877"/>
      <c r="OJE26" s="877"/>
      <c r="OJF26" s="877"/>
      <c r="OJG26" s="877"/>
      <c r="OJH26" s="877"/>
      <c r="OJI26" s="877"/>
      <c r="OJJ26" s="877"/>
      <c r="OJK26" s="877"/>
      <c r="OJL26" s="877"/>
      <c r="OJM26" s="877"/>
      <c r="OJN26" s="877"/>
      <c r="OJO26" s="877"/>
      <c r="OJP26" s="877"/>
      <c r="OJQ26" s="877"/>
      <c r="OJR26" s="877"/>
      <c r="OJS26" s="877"/>
      <c r="OJT26" s="877"/>
      <c r="OJU26" s="877"/>
      <c r="OJV26" s="877"/>
      <c r="OJW26" s="877"/>
      <c r="OJX26" s="877"/>
      <c r="OJY26" s="877"/>
      <c r="OJZ26" s="877"/>
      <c r="OKA26" s="877"/>
      <c r="OKB26" s="877"/>
      <c r="OKC26" s="877"/>
      <c r="OKD26" s="877"/>
      <c r="OKE26" s="877"/>
      <c r="OKF26" s="877"/>
      <c r="OKG26" s="877"/>
      <c r="OKH26" s="877"/>
      <c r="OKI26" s="877"/>
      <c r="OKJ26" s="877"/>
      <c r="OKK26" s="877"/>
      <c r="OKL26" s="877"/>
      <c r="OKM26" s="877"/>
      <c r="OKN26" s="877"/>
      <c r="OKO26" s="877"/>
      <c r="OKP26" s="877"/>
      <c r="OKQ26" s="877"/>
      <c r="OKR26" s="877"/>
      <c r="OKS26" s="877"/>
      <c r="OKT26" s="877"/>
      <c r="OKU26" s="877"/>
      <c r="OKV26" s="877"/>
      <c r="OKW26" s="877"/>
      <c r="OKX26" s="877"/>
      <c r="OKY26" s="877"/>
      <c r="OKZ26" s="877"/>
      <c r="OLA26" s="877"/>
      <c r="OLB26" s="877"/>
      <c r="OLC26" s="877"/>
      <c r="OLD26" s="877"/>
      <c r="OLE26" s="877"/>
      <c r="OLF26" s="877"/>
      <c r="OLG26" s="877"/>
      <c r="OLH26" s="877"/>
      <c r="OLI26" s="877"/>
      <c r="OLJ26" s="877"/>
      <c r="OLK26" s="877"/>
      <c r="OLL26" s="877"/>
      <c r="OLM26" s="877"/>
      <c r="OLN26" s="877"/>
      <c r="OLO26" s="877"/>
      <c r="OLP26" s="877"/>
      <c r="OLQ26" s="877"/>
      <c r="OLR26" s="877"/>
      <c r="OLS26" s="877"/>
      <c r="OLT26" s="877"/>
      <c r="OLU26" s="877"/>
      <c r="OLV26" s="877"/>
      <c r="OLW26" s="877"/>
      <c r="OLX26" s="877"/>
      <c r="OLY26" s="877"/>
      <c r="OLZ26" s="877"/>
      <c r="OMA26" s="877"/>
      <c r="OMB26" s="877"/>
      <c r="OMC26" s="877"/>
      <c r="OMD26" s="877"/>
      <c r="OME26" s="877"/>
      <c r="OMF26" s="877"/>
      <c r="OMG26" s="877"/>
      <c r="OMH26" s="877"/>
      <c r="OMI26" s="877"/>
      <c r="OMJ26" s="877"/>
      <c r="OMK26" s="877"/>
      <c r="OML26" s="877"/>
      <c r="OMM26" s="877"/>
      <c r="OMN26" s="877"/>
      <c r="OMO26" s="877"/>
      <c r="OMP26" s="877"/>
      <c r="OMQ26" s="877"/>
      <c r="OMR26" s="877"/>
      <c r="OMS26" s="877"/>
      <c r="OMT26" s="877"/>
      <c r="OMU26" s="877"/>
      <c r="OMV26" s="877"/>
      <c r="OMW26" s="877"/>
      <c r="OMX26" s="877"/>
      <c r="OMY26" s="877"/>
      <c r="OMZ26" s="877"/>
      <c r="ONA26" s="877"/>
      <c r="ONB26" s="877"/>
      <c r="ONC26" s="877"/>
      <c r="OND26" s="877"/>
      <c r="ONE26" s="877"/>
      <c r="ONF26" s="877"/>
      <c r="ONG26" s="877"/>
      <c r="ONH26" s="877"/>
      <c r="ONI26" s="877"/>
      <c r="ONJ26" s="877"/>
      <c r="ONK26" s="877"/>
      <c r="ONL26" s="877"/>
      <c r="ONM26" s="877"/>
      <c r="ONN26" s="877"/>
      <c r="ONO26" s="877"/>
      <c r="ONP26" s="877"/>
      <c r="ONQ26" s="877"/>
      <c r="ONR26" s="877"/>
      <c r="ONS26" s="877"/>
      <c r="ONT26" s="877"/>
      <c r="ONU26" s="877"/>
      <c r="ONV26" s="877"/>
      <c r="ONW26" s="877"/>
      <c r="ONX26" s="877"/>
      <c r="ONY26" s="877"/>
      <c r="ONZ26" s="877"/>
      <c r="OOA26" s="877"/>
      <c r="OOB26" s="877"/>
      <c r="OOC26" s="877"/>
      <c r="OOD26" s="877"/>
      <c r="OOE26" s="877"/>
      <c r="OOF26" s="877"/>
      <c r="OOG26" s="877"/>
      <c r="OOH26" s="877"/>
      <c r="OOI26" s="877"/>
      <c r="OOJ26" s="877"/>
      <c r="OOK26" s="877"/>
      <c r="OOL26" s="877"/>
      <c r="OOM26" s="877"/>
      <c r="OON26" s="877"/>
      <c r="OOO26" s="877"/>
      <c r="OOP26" s="877"/>
      <c r="OOQ26" s="877"/>
      <c r="OOR26" s="877"/>
      <c r="OOS26" s="877"/>
      <c r="OOT26" s="877"/>
      <c r="OOU26" s="877"/>
      <c r="OOV26" s="877"/>
      <c r="OOW26" s="877"/>
      <c r="OOX26" s="877"/>
      <c r="OOY26" s="877"/>
      <c r="OOZ26" s="877"/>
      <c r="OPA26" s="877"/>
      <c r="OPB26" s="877"/>
      <c r="OPC26" s="877"/>
      <c r="OPD26" s="877"/>
      <c r="OPE26" s="877"/>
      <c r="OPF26" s="877"/>
      <c r="OPG26" s="877"/>
      <c r="OPH26" s="877"/>
      <c r="OPI26" s="877"/>
      <c r="OPJ26" s="877"/>
      <c r="OPK26" s="877"/>
      <c r="OPL26" s="877"/>
      <c r="OPM26" s="877"/>
      <c r="OPN26" s="877"/>
      <c r="OPO26" s="877"/>
      <c r="OPP26" s="877"/>
      <c r="OPQ26" s="877"/>
      <c r="OPR26" s="877"/>
      <c r="OPS26" s="877"/>
      <c r="OPT26" s="877"/>
      <c r="OPU26" s="877"/>
      <c r="OPV26" s="877"/>
      <c r="OPW26" s="877"/>
      <c r="OPX26" s="877"/>
      <c r="OPY26" s="877"/>
      <c r="OPZ26" s="877"/>
      <c r="OQA26" s="877"/>
      <c r="OQB26" s="877"/>
      <c r="OQC26" s="877"/>
      <c r="OQD26" s="877"/>
      <c r="OQE26" s="877"/>
      <c r="OQF26" s="877"/>
      <c r="OQG26" s="877"/>
      <c r="OQH26" s="877"/>
      <c r="OQI26" s="877"/>
      <c r="OQJ26" s="877"/>
      <c r="OQK26" s="877"/>
      <c r="OQL26" s="877"/>
      <c r="OQM26" s="877"/>
      <c r="OQN26" s="877"/>
      <c r="OQO26" s="877"/>
      <c r="OQP26" s="877"/>
      <c r="OQQ26" s="877"/>
      <c r="OQR26" s="877"/>
      <c r="OQS26" s="877"/>
      <c r="OQT26" s="877"/>
      <c r="OQU26" s="877"/>
      <c r="OQV26" s="877"/>
      <c r="OQW26" s="877"/>
      <c r="OQX26" s="877"/>
      <c r="OQY26" s="877"/>
      <c r="OQZ26" s="877"/>
      <c r="ORA26" s="877"/>
      <c r="ORB26" s="877"/>
      <c r="ORC26" s="877"/>
      <c r="ORD26" s="877"/>
      <c r="ORE26" s="877"/>
      <c r="ORF26" s="877"/>
      <c r="ORG26" s="877"/>
      <c r="ORH26" s="877"/>
      <c r="ORI26" s="877"/>
      <c r="ORJ26" s="877"/>
      <c r="ORK26" s="877"/>
      <c r="ORL26" s="877"/>
      <c r="ORM26" s="877"/>
      <c r="ORN26" s="877"/>
      <c r="ORO26" s="877"/>
      <c r="ORP26" s="877"/>
      <c r="ORQ26" s="877"/>
      <c r="ORR26" s="877"/>
      <c r="ORS26" s="877"/>
      <c r="ORT26" s="877"/>
      <c r="ORU26" s="877"/>
      <c r="ORV26" s="877"/>
      <c r="ORW26" s="877"/>
      <c r="ORX26" s="877"/>
      <c r="ORY26" s="877"/>
      <c r="ORZ26" s="877"/>
      <c r="OSA26" s="877"/>
      <c r="OSB26" s="877"/>
      <c r="OSC26" s="877"/>
      <c r="OSD26" s="877"/>
      <c r="OSE26" s="877"/>
      <c r="OSF26" s="877"/>
      <c r="OSG26" s="877"/>
      <c r="OSH26" s="877"/>
      <c r="OSI26" s="877"/>
      <c r="OSJ26" s="877"/>
      <c r="OSK26" s="877"/>
      <c r="OSL26" s="877"/>
      <c r="OSM26" s="877"/>
      <c r="OSN26" s="877"/>
      <c r="OSO26" s="877"/>
      <c r="OSP26" s="877"/>
      <c r="OSQ26" s="877"/>
      <c r="OSR26" s="877"/>
      <c r="OSS26" s="877"/>
      <c r="OST26" s="877"/>
      <c r="OSU26" s="877"/>
      <c r="OSV26" s="877"/>
      <c r="OSW26" s="877"/>
      <c r="OSX26" s="877"/>
      <c r="OSY26" s="877"/>
      <c r="OSZ26" s="877"/>
      <c r="OTA26" s="877"/>
      <c r="OTB26" s="877"/>
      <c r="OTC26" s="877"/>
      <c r="OTD26" s="877"/>
      <c r="OTE26" s="877"/>
      <c r="OTF26" s="877"/>
      <c r="OTG26" s="877"/>
      <c r="OTH26" s="877"/>
      <c r="OTI26" s="877"/>
      <c r="OTJ26" s="877"/>
      <c r="OTK26" s="877"/>
      <c r="OTL26" s="877"/>
      <c r="OTM26" s="877"/>
      <c r="OTN26" s="877"/>
      <c r="OTO26" s="877"/>
      <c r="OTP26" s="877"/>
      <c r="OTQ26" s="877"/>
      <c r="OTR26" s="877"/>
      <c r="OTS26" s="877"/>
      <c r="OTT26" s="877"/>
      <c r="OTU26" s="877"/>
      <c r="OTV26" s="877"/>
      <c r="OTW26" s="877"/>
      <c r="OTX26" s="877"/>
      <c r="OTY26" s="877"/>
      <c r="OTZ26" s="877"/>
      <c r="OUA26" s="877"/>
      <c r="OUB26" s="877"/>
      <c r="OUC26" s="877"/>
      <c r="OUD26" s="877"/>
      <c r="OUE26" s="877"/>
      <c r="OUF26" s="877"/>
      <c r="OUG26" s="877"/>
      <c r="OUH26" s="877"/>
      <c r="OUI26" s="877"/>
      <c r="OUJ26" s="877"/>
      <c r="OUK26" s="877"/>
      <c r="OUL26" s="877"/>
      <c r="OUM26" s="877"/>
      <c r="OUN26" s="877"/>
      <c r="OUO26" s="877"/>
      <c r="OUP26" s="877"/>
      <c r="OUQ26" s="877"/>
      <c r="OUR26" s="877"/>
      <c r="OUS26" s="877"/>
      <c r="OUT26" s="877"/>
      <c r="OUU26" s="877"/>
      <c r="OUV26" s="877"/>
      <c r="OUW26" s="877"/>
      <c r="OUX26" s="877"/>
      <c r="OUY26" s="877"/>
      <c r="OUZ26" s="877"/>
      <c r="OVA26" s="877"/>
      <c r="OVB26" s="877"/>
      <c r="OVC26" s="877"/>
      <c r="OVD26" s="877"/>
      <c r="OVE26" s="877"/>
      <c r="OVF26" s="877"/>
      <c r="OVG26" s="877"/>
      <c r="OVH26" s="877"/>
      <c r="OVI26" s="877"/>
      <c r="OVJ26" s="877"/>
      <c r="OVK26" s="877"/>
      <c r="OVL26" s="877"/>
      <c r="OVM26" s="877"/>
      <c r="OVN26" s="877"/>
      <c r="OVO26" s="877"/>
      <c r="OVP26" s="877"/>
      <c r="OVQ26" s="877"/>
      <c r="OVR26" s="877"/>
      <c r="OVS26" s="877"/>
      <c r="OVT26" s="877"/>
      <c r="OVU26" s="877"/>
      <c r="OVV26" s="877"/>
      <c r="OVW26" s="877"/>
      <c r="OVX26" s="877"/>
      <c r="OVY26" s="877"/>
      <c r="OVZ26" s="877"/>
      <c r="OWA26" s="877"/>
      <c r="OWB26" s="877"/>
      <c r="OWC26" s="877"/>
      <c r="OWD26" s="877"/>
      <c r="OWE26" s="877"/>
      <c r="OWF26" s="877"/>
      <c r="OWG26" s="877"/>
      <c r="OWH26" s="877"/>
      <c r="OWI26" s="877"/>
      <c r="OWJ26" s="877"/>
      <c r="OWK26" s="877"/>
      <c r="OWL26" s="877"/>
      <c r="OWM26" s="877"/>
      <c r="OWN26" s="877"/>
      <c r="OWO26" s="877"/>
      <c r="OWP26" s="877"/>
      <c r="OWQ26" s="877"/>
      <c r="OWR26" s="877"/>
      <c r="OWS26" s="877"/>
      <c r="OWT26" s="877"/>
      <c r="OWU26" s="877"/>
      <c r="OWV26" s="877"/>
      <c r="OWW26" s="877"/>
      <c r="OWX26" s="877"/>
      <c r="OWY26" s="877"/>
      <c r="OWZ26" s="877"/>
      <c r="OXA26" s="877"/>
      <c r="OXB26" s="877"/>
      <c r="OXC26" s="877"/>
      <c r="OXD26" s="877"/>
      <c r="OXE26" s="877"/>
      <c r="OXF26" s="877"/>
      <c r="OXG26" s="877"/>
      <c r="OXH26" s="877"/>
      <c r="OXI26" s="877"/>
      <c r="OXJ26" s="877"/>
      <c r="OXK26" s="877"/>
      <c r="OXL26" s="877"/>
      <c r="OXM26" s="877"/>
      <c r="OXN26" s="877"/>
      <c r="OXO26" s="877"/>
      <c r="OXP26" s="877"/>
      <c r="OXQ26" s="877"/>
      <c r="OXR26" s="877"/>
      <c r="OXS26" s="877"/>
      <c r="OXT26" s="877"/>
      <c r="OXU26" s="877"/>
      <c r="OXV26" s="877"/>
      <c r="OXW26" s="877"/>
      <c r="OXX26" s="877"/>
      <c r="OXY26" s="877"/>
      <c r="OXZ26" s="877"/>
      <c r="OYA26" s="877"/>
      <c r="OYB26" s="877"/>
      <c r="OYC26" s="877"/>
      <c r="OYD26" s="877"/>
      <c r="OYE26" s="877"/>
      <c r="OYF26" s="877"/>
      <c r="OYG26" s="877"/>
      <c r="OYH26" s="877"/>
      <c r="OYI26" s="877"/>
      <c r="OYJ26" s="877"/>
      <c r="OYK26" s="877"/>
      <c r="OYL26" s="877"/>
      <c r="OYM26" s="877"/>
      <c r="OYN26" s="877"/>
      <c r="OYO26" s="877"/>
      <c r="OYP26" s="877"/>
      <c r="OYQ26" s="877"/>
      <c r="OYR26" s="877"/>
      <c r="OYS26" s="877"/>
      <c r="OYT26" s="877"/>
      <c r="OYU26" s="877"/>
      <c r="OYV26" s="877"/>
      <c r="OYW26" s="877"/>
      <c r="OYX26" s="877"/>
      <c r="OYY26" s="877"/>
      <c r="OYZ26" s="877"/>
      <c r="OZA26" s="877"/>
      <c r="OZB26" s="877"/>
      <c r="OZC26" s="877"/>
      <c r="OZD26" s="877"/>
      <c r="OZE26" s="877"/>
      <c r="OZF26" s="877"/>
      <c r="OZG26" s="877"/>
      <c r="OZH26" s="877"/>
      <c r="OZI26" s="877"/>
      <c r="OZJ26" s="877"/>
      <c r="OZK26" s="877"/>
      <c r="OZL26" s="877"/>
      <c r="OZM26" s="877"/>
      <c r="OZN26" s="877"/>
      <c r="OZO26" s="877"/>
      <c r="OZP26" s="877"/>
      <c r="OZQ26" s="877"/>
      <c r="OZR26" s="877"/>
      <c r="OZS26" s="877"/>
      <c r="OZT26" s="877"/>
      <c r="OZU26" s="877"/>
      <c r="OZV26" s="877"/>
      <c r="OZW26" s="877"/>
      <c r="OZX26" s="877"/>
      <c r="OZY26" s="877"/>
      <c r="OZZ26" s="877"/>
      <c r="PAA26" s="877"/>
      <c r="PAB26" s="877"/>
      <c r="PAC26" s="877"/>
      <c r="PAD26" s="877"/>
      <c r="PAE26" s="877"/>
      <c r="PAF26" s="877"/>
      <c r="PAG26" s="877"/>
      <c r="PAH26" s="877"/>
      <c r="PAI26" s="877"/>
      <c r="PAJ26" s="877"/>
      <c r="PAK26" s="877"/>
      <c r="PAL26" s="877"/>
      <c r="PAM26" s="877"/>
      <c r="PAN26" s="877"/>
      <c r="PAO26" s="877"/>
      <c r="PAP26" s="877"/>
      <c r="PAQ26" s="877"/>
      <c r="PAR26" s="877"/>
      <c r="PAS26" s="877"/>
      <c r="PAT26" s="877"/>
      <c r="PAU26" s="877"/>
      <c r="PAV26" s="877"/>
      <c r="PAW26" s="877"/>
      <c r="PAX26" s="877"/>
      <c r="PAY26" s="877"/>
      <c r="PAZ26" s="877"/>
      <c r="PBA26" s="877"/>
      <c r="PBB26" s="877"/>
      <c r="PBC26" s="877"/>
      <c r="PBD26" s="877"/>
      <c r="PBE26" s="877"/>
      <c r="PBF26" s="877"/>
      <c r="PBG26" s="877"/>
      <c r="PBH26" s="877"/>
      <c r="PBI26" s="877"/>
      <c r="PBJ26" s="877"/>
      <c r="PBK26" s="877"/>
      <c r="PBL26" s="877"/>
      <c r="PBM26" s="877"/>
      <c r="PBN26" s="877"/>
      <c r="PBO26" s="877"/>
      <c r="PBP26" s="877"/>
      <c r="PBQ26" s="877"/>
      <c r="PBR26" s="877"/>
      <c r="PBS26" s="877"/>
      <c r="PBT26" s="877"/>
      <c r="PBU26" s="877"/>
      <c r="PBV26" s="877"/>
      <c r="PBW26" s="877"/>
      <c r="PBX26" s="877"/>
      <c r="PBY26" s="877"/>
      <c r="PBZ26" s="877"/>
      <c r="PCA26" s="877"/>
      <c r="PCB26" s="877"/>
      <c r="PCC26" s="877"/>
      <c r="PCD26" s="877"/>
      <c r="PCE26" s="877"/>
      <c r="PCF26" s="877"/>
      <c r="PCG26" s="877"/>
      <c r="PCH26" s="877"/>
      <c r="PCI26" s="877"/>
      <c r="PCJ26" s="877"/>
      <c r="PCK26" s="877"/>
      <c r="PCL26" s="877"/>
      <c r="PCM26" s="877"/>
      <c r="PCN26" s="877"/>
      <c r="PCO26" s="877"/>
      <c r="PCP26" s="877"/>
      <c r="PCQ26" s="877"/>
      <c r="PCR26" s="877"/>
      <c r="PCS26" s="877"/>
      <c r="PCT26" s="877"/>
      <c r="PCU26" s="877"/>
      <c r="PCV26" s="877"/>
      <c r="PCW26" s="877"/>
      <c r="PCX26" s="877"/>
      <c r="PCY26" s="877"/>
      <c r="PCZ26" s="877"/>
      <c r="PDA26" s="877"/>
      <c r="PDB26" s="877"/>
      <c r="PDC26" s="877"/>
      <c r="PDD26" s="877"/>
      <c r="PDE26" s="877"/>
      <c r="PDF26" s="877"/>
      <c r="PDG26" s="877"/>
      <c r="PDH26" s="877"/>
      <c r="PDI26" s="877"/>
      <c r="PDJ26" s="877"/>
      <c r="PDK26" s="877"/>
      <c r="PDL26" s="877"/>
      <c r="PDM26" s="877"/>
      <c r="PDN26" s="877"/>
      <c r="PDO26" s="877"/>
      <c r="PDP26" s="877"/>
      <c r="PDQ26" s="877"/>
      <c r="PDR26" s="877"/>
      <c r="PDS26" s="877"/>
      <c r="PDT26" s="877"/>
      <c r="PDU26" s="877"/>
      <c r="PDV26" s="877"/>
      <c r="PDW26" s="877"/>
      <c r="PDX26" s="877"/>
      <c r="PDY26" s="877"/>
      <c r="PDZ26" s="877"/>
      <c r="PEA26" s="877"/>
      <c r="PEB26" s="877"/>
      <c r="PEC26" s="877"/>
      <c r="PED26" s="877"/>
      <c r="PEE26" s="877"/>
      <c r="PEF26" s="877"/>
      <c r="PEG26" s="877"/>
      <c r="PEH26" s="877"/>
      <c r="PEI26" s="877"/>
      <c r="PEJ26" s="877"/>
      <c r="PEK26" s="877"/>
      <c r="PEL26" s="877"/>
      <c r="PEM26" s="877"/>
      <c r="PEN26" s="877"/>
      <c r="PEO26" s="877"/>
      <c r="PEP26" s="877"/>
      <c r="PEQ26" s="877"/>
      <c r="PER26" s="877"/>
      <c r="PES26" s="877"/>
      <c r="PET26" s="877"/>
      <c r="PEU26" s="877"/>
      <c r="PEV26" s="877"/>
      <c r="PEW26" s="877"/>
      <c r="PEX26" s="877"/>
      <c r="PEY26" s="877"/>
      <c r="PEZ26" s="877"/>
      <c r="PFA26" s="877"/>
      <c r="PFB26" s="877"/>
      <c r="PFC26" s="877"/>
      <c r="PFD26" s="877"/>
      <c r="PFE26" s="877"/>
      <c r="PFF26" s="877"/>
      <c r="PFG26" s="877"/>
      <c r="PFH26" s="877"/>
      <c r="PFI26" s="877"/>
      <c r="PFJ26" s="877"/>
      <c r="PFK26" s="877"/>
      <c r="PFL26" s="877"/>
      <c r="PFM26" s="877"/>
      <c r="PFN26" s="877"/>
      <c r="PFO26" s="877"/>
      <c r="PFP26" s="877"/>
      <c r="PFQ26" s="877"/>
      <c r="PFR26" s="877"/>
      <c r="PFS26" s="877"/>
      <c r="PFT26" s="877"/>
      <c r="PFU26" s="877"/>
      <c r="PFV26" s="877"/>
      <c r="PFW26" s="877"/>
      <c r="PFX26" s="877"/>
      <c r="PFY26" s="877"/>
      <c r="PFZ26" s="877"/>
      <c r="PGA26" s="877"/>
      <c r="PGB26" s="877"/>
      <c r="PGC26" s="877"/>
      <c r="PGD26" s="877"/>
      <c r="PGE26" s="877"/>
      <c r="PGF26" s="877"/>
      <c r="PGG26" s="877"/>
      <c r="PGH26" s="877"/>
      <c r="PGI26" s="877"/>
      <c r="PGJ26" s="877"/>
      <c r="PGK26" s="877"/>
      <c r="PGL26" s="877"/>
      <c r="PGM26" s="877"/>
      <c r="PGN26" s="877"/>
      <c r="PGO26" s="877"/>
      <c r="PGP26" s="877"/>
      <c r="PGQ26" s="877"/>
      <c r="PGR26" s="877"/>
      <c r="PGS26" s="877"/>
      <c r="PGT26" s="877"/>
      <c r="PGU26" s="877"/>
      <c r="PGV26" s="877"/>
      <c r="PGW26" s="877"/>
      <c r="PGX26" s="877"/>
      <c r="PGY26" s="877"/>
      <c r="PGZ26" s="877"/>
      <c r="PHA26" s="877"/>
      <c r="PHB26" s="877"/>
      <c r="PHC26" s="877"/>
      <c r="PHD26" s="877"/>
      <c r="PHE26" s="877"/>
      <c r="PHF26" s="877"/>
      <c r="PHG26" s="877"/>
      <c r="PHH26" s="877"/>
      <c r="PHI26" s="877"/>
      <c r="PHJ26" s="877"/>
      <c r="PHK26" s="877"/>
      <c r="PHL26" s="877"/>
      <c r="PHM26" s="877"/>
      <c r="PHN26" s="877"/>
      <c r="PHO26" s="877"/>
      <c r="PHP26" s="877"/>
      <c r="PHQ26" s="877"/>
      <c r="PHR26" s="877"/>
      <c r="PHS26" s="877"/>
      <c r="PHT26" s="877"/>
      <c r="PHU26" s="877"/>
      <c r="PHV26" s="877"/>
      <c r="PHW26" s="877"/>
      <c r="PHX26" s="877"/>
      <c r="PHY26" s="877"/>
      <c r="PHZ26" s="877"/>
      <c r="PIA26" s="877"/>
      <c r="PIB26" s="877"/>
      <c r="PIC26" s="877"/>
      <c r="PID26" s="877"/>
      <c r="PIE26" s="877"/>
      <c r="PIF26" s="877"/>
      <c r="PIG26" s="877"/>
      <c r="PIH26" s="877"/>
      <c r="PII26" s="877"/>
      <c r="PIJ26" s="877"/>
      <c r="PIK26" s="877"/>
      <c r="PIL26" s="877"/>
      <c r="PIM26" s="877"/>
      <c r="PIN26" s="877"/>
      <c r="PIO26" s="877"/>
      <c r="PIP26" s="877"/>
      <c r="PIQ26" s="877"/>
      <c r="PIR26" s="877"/>
      <c r="PIS26" s="877"/>
      <c r="PIT26" s="877"/>
      <c r="PIU26" s="877"/>
      <c r="PIV26" s="877"/>
      <c r="PIW26" s="877"/>
      <c r="PIX26" s="877"/>
      <c r="PIY26" s="877"/>
      <c r="PIZ26" s="877"/>
      <c r="PJA26" s="877"/>
      <c r="PJB26" s="877"/>
      <c r="PJC26" s="877"/>
      <c r="PJD26" s="877"/>
      <c r="PJE26" s="877"/>
      <c r="PJF26" s="877"/>
      <c r="PJG26" s="877"/>
      <c r="PJH26" s="877"/>
      <c r="PJI26" s="877"/>
      <c r="PJJ26" s="877"/>
      <c r="PJK26" s="877"/>
      <c r="PJL26" s="877"/>
      <c r="PJM26" s="877"/>
      <c r="PJN26" s="877"/>
      <c r="PJO26" s="877"/>
      <c r="PJP26" s="877"/>
      <c r="PJQ26" s="877"/>
      <c r="PJR26" s="877"/>
      <c r="PJS26" s="877"/>
      <c r="PJT26" s="877"/>
      <c r="PJU26" s="877"/>
      <c r="PJV26" s="877"/>
      <c r="PJW26" s="877"/>
      <c r="PJX26" s="877"/>
      <c r="PJY26" s="877"/>
      <c r="PJZ26" s="877"/>
      <c r="PKA26" s="877"/>
      <c r="PKB26" s="877"/>
      <c r="PKC26" s="877"/>
      <c r="PKD26" s="877"/>
      <c r="PKE26" s="877"/>
      <c r="PKF26" s="877"/>
      <c r="PKG26" s="877"/>
      <c r="PKH26" s="877"/>
      <c r="PKI26" s="877"/>
      <c r="PKJ26" s="877"/>
      <c r="PKK26" s="877"/>
      <c r="PKL26" s="877"/>
      <c r="PKM26" s="877"/>
      <c r="PKN26" s="877"/>
      <c r="PKO26" s="877"/>
      <c r="PKP26" s="877"/>
      <c r="PKQ26" s="877"/>
      <c r="PKR26" s="877"/>
      <c r="PKS26" s="877"/>
      <c r="PKT26" s="877"/>
      <c r="PKU26" s="877"/>
      <c r="PKV26" s="877"/>
      <c r="PKW26" s="877"/>
      <c r="PKX26" s="877"/>
      <c r="PKY26" s="877"/>
      <c r="PKZ26" s="877"/>
      <c r="PLA26" s="877"/>
      <c r="PLB26" s="877"/>
      <c r="PLC26" s="877"/>
      <c r="PLD26" s="877"/>
      <c r="PLE26" s="877"/>
      <c r="PLF26" s="877"/>
      <c r="PLG26" s="877"/>
      <c r="PLH26" s="877"/>
      <c r="PLI26" s="877"/>
      <c r="PLJ26" s="877"/>
      <c r="PLK26" s="877"/>
      <c r="PLL26" s="877"/>
      <c r="PLM26" s="877"/>
      <c r="PLN26" s="877"/>
      <c r="PLO26" s="877"/>
      <c r="PLP26" s="877"/>
      <c r="PLQ26" s="877"/>
      <c r="PLR26" s="877"/>
      <c r="PLS26" s="877"/>
      <c r="PLT26" s="877"/>
      <c r="PLU26" s="877"/>
      <c r="PLV26" s="877"/>
      <c r="PLW26" s="877"/>
      <c r="PLX26" s="877"/>
      <c r="PLY26" s="877"/>
      <c r="PLZ26" s="877"/>
      <c r="PMA26" s="877"/>
      <c r="PMB26" s="877"/>
      <c r="PMC26" s="877"/>
      <c r="PMD26" s="877"/>
      <c r="PME26" s="877"/>
      <c r="PMF26" s="877"/>
      <c r="PMG26" s="877"/>
      <c r="PMH26" s="877"/>
      <c r="PMI26" s="877"/>
      <c r="PMJ26" s="877"/>
      <c r="PMK26" s="877"/>
      <c r="PML26" s="877"/>
      <c r="PMM26" s="877"/>
      <c r="PMN26" s="877"/>
      <c r="PMO26" s="877"/>
      <c r="PMP26" s="877"/>
      <c r="PMQ26" s="877"/>
      <c r="PMR26" s="877"/>
      <c r="PMS26" s="877"/>
      <c r="PMT26" s="877"/>
      <c r="PMU26" s="877"/>
      <c r="PMV26" s="877"/>
      <c r="PMW26" s="877"/>
      <c r="PMX26" s="877"/>
      <c r="PMY26" s="877"/>
      <c r="PMZ26" s="877"/>
      <c r="PNA26" s="877"/>
      <c r="PNB26" s="877"/>
      <c r="PNC26" s="877"/>
      <c r="PND26" s="877"/>
      <c r="PNE26" s="877"/>
      <c r="PNF26" s="877"/>
      <c r="PNG26" s="877"/>
      <c r="PNH26" s="877"/>
      <c r="PNI26" s="877"/>
      <c r="PNJ26" s="877"/>
      <c r="PNK26" s="877"/>
      <c r="PNL26" s="877"/>
      <c r="PNM26" s="877"/>
      <c r="PNN26" s="877"/>
      <c r="PNO26" s="877"/>
      <c r="PNP26" s="877"/>
      <c r="PNQ26" s="877"/>
      <c r="PNR26" s="877"/>
      <c r="PNS26" s="877"/>
      <c r="PNT26" s="877"/>
      <c r="PNU26" s="877"/>
      <c r="PNV26" s="877"/>
      <c r="PNW26" s="877"/>
      <c r="PNX26" s="877"/>
      <c r="PNY26" s="877"/>
      <c r="PNZ26" s="877"/>
      <c r="POA26" s="877"/>
      <c r="POB26" s="877"/>
      <c r="POC26" s="877"/>
      <c r="POD26" s="877"/>
      <c r="POE26" s="877"/>
      <c r="POF26" s="877"/>
      <c r="POG26" s="877"/>
      <c r="POH26" s="877"/>
      <c r="POI26" s="877"/>
      <c r="POJ26" s="877"/>
      <c r="POK26" s="877"/>
      <c r="POL26" s="877"/>
      <c r="POM26" s="877"/>
      <c r="PON26" s="877"/>
      <c r="POO26" s="877"/>
      <c r="POP26" s="877"/>
      <c r="POQ26" s="877"/>
      <c r="POR26" s="877"/>
      <c r="POS26" s="877"/>
      <c r="POT26" s="877"/>
      <c r="POU26" s="877"/>
      <c r="POV26" s="877"/>
      <c r="POW26" s="877"/>
      <c r="POX26" s="877"/>
      <c r="POY26" s="877"/>
      <c r="POZ26" s="877"/>
      <c r="PPA26" s="877"/>
      <c r="PPB26" s="877"/>
      <c r="PPC26" s="877"/>
      <c r="PPD26" s="877"/>
      <c r="PPE26" s="877"/>
      <c r="PPF26" s="877"/>
      <c r="PPG26" s="877"/>
      <c r="PPH26" s="877"/>
      <c r="PPI26" s="877"/>
      <c r="PPJ26" s="877"/>
      <c r="PPK26" s="877"/>
      <c r="PPL26" s="877"/>
      <c r="PPM26" s="877"/>
      <c r="PPN26" s="877"/>
      <c r="PPO26" s="877"/>
      <c r="PPP26" s="877"/>
      <c r="PPQ26" s="877"/>
      <c r="PPR26" s="877"/>
      <c r="PPS26" s="877"/>
      <c r="PPT26" s="877"/>
      <c r="PPU26" s="877"/>
      <c r="PPV26" s="877"/>
      <c r="PPW26" s="877"/>
      <c r="PPX26" s="877"/>
      <c r="PPY26" s="877"/>
      <c r="PPZ26" s="877"/>
      <c r="PQA26" s="877"/>
      <c r="PQB26" s="877"/>
      <c r="PQC26" s="877"/>
      <c r="PQD26" s="877"/>
      <c r="PQE26" s="877"/>
      <c r="PQF26" s="877"/>
      <c r="PQG26" s="877"/>
      <c r="PQH26" s="877"/>
      <c r="PQI26" s="877"/>
      <c r="PQJ26" s="877"/>
      <c r="PQK26" s="877"/>
      <c r="PQL26" s="877"/>
      <c r="PQM26" s="877"/>
      <c r="PQN26" s="877"/>
      <c r="PQO26" s="877"/>
      <c r="PQP26" s="877"/>
      <c r="PQQ26" s="877"/>
      <c r="PQR26" s="877"/>
      <c r="PQS26" s="877"/>
      <c r="PQT26" s="877"/>
      <c r="PQU26" s="877"/>
      <c r="PQV26" s="877"/>
      <c r="PQW26" s="877"/>
      <c r="PQX26" s="877"/>
      <c r="PQY26" s="877"/>
      <c r="PQZ26" s="877"/>
      <c r="PRA26" s="877"/>
      <c r="PRB26" s="877"/>
      <c r="PRC26" s="877"/>
      <c r="PRD26" s="877"/>
      <c r="PRE26" s="877"/>
      <c r="PRF26" s="877"/>
      <c r="PRG26" s="877"/>
      <c r="PRH26" s="877"/>
      <c r="PRI26" s="877"/>
      <c r="PRJ26" s="877"/>
      <c r="PRK26" s="877"/>
      <c r="PRL26" s="877"/>
      <c r="PRM26" s="877"/>
      <c r="PRN26" s="877"/>
      <c r="PRO26" s="877"/>
      <c r="PRP26" s="877"/>
      <c r="PRQ26" s="877"/>
      <c r="PRR26" s="877"/>
      <c r="PRS26" s="877"/>
      <c r="PRT26" s="877"/>
      <c r="PRU26" s="877"/>
      <c r="PRV26" s="877"/>
      <c r="PRW26" s="877"/>
      <c r="PRX26" s="877"/>
      <c r="PRY26" s="877"/>
      <c r="PRZ26" s="877"/>
      <c r="PSA26" s="877"/>
      <c r="PSB26" s="877"/>
      <c r="PSC26" s="877"/>
      <c r="PSD26" s="877"/>
      <c r="PSE26" s="877"/>
      <c r="PSF26" s="877"/>
      <c r="PSG26" s="877"/>
      <c r="PSH26" s="877"/>
      <c r="PSI26" s="877"/>
      <c r="PSJ26" s="877"/>
      <c r="PSK26" s="877"/>
      <c r="PSL26" s="877"/>
      <c r="PSM26" s="877"/>
      <c r="PSN26" s="877"/>
      <c r="PSO26" s="877"/>
      <c r="PSP26" s="877"/>
      <c r="PSQ26" s="877"/>
      <c r="PSR26" s="877"/>
      <c r="PSS26" s="877"/>
      <c r="PST26" s="877"/>
      <c r="PSU26" s="877"/>
      <c r="PSV26" s="877"/>
      <c r="PSW26" s="877"/>
      <c r="PSX26" s="877"/>
      <c r="PSY26" s="877"/>
      <c r="PSZ26" s="877"/>
      <c r="PTA26" s="877"/>
      <c r="PTB26" s="877"/>
      <c r="PTC26" s="877"/>
      <c r="PTD26" s="877"/>
      <c r="PTE26" s="877"/>
      <c r="PTF26" s="877"/>
      <c r="PTG26" s="877"/>
      <c r="PTH26" s="877"/>
      <c r="PTI26" s="877"/>
      <c r="PTJ26" s="877"/>
      <c r="PTK26" s="877"/>
      <c r="PTL26" s="877"/>
      <c r="PTM26" s="877"/>
      <c r="PTN26" s="877"/>
      <c r="PTO26" s="877"/>
      <c r="PTP26" s="877"/>
      <c r="PTQ26" s="877"/>
      <c r="PTR26" s="877"/>
      <c r="PTS26" s="877"/>
      <c r="PTT26" s="877"/>
      <c r="PTU26" s="877"/>
      <c r="PTV26" s="877"/>
      <c r="PTW26" s="877"/>
      <c r="PTX26" s="877"/>
      <c r="PTY26" s="877"/>
      <c r="PTZ26" s="877"/>
      <c r="PUA26" s="877"/>
      <c r="PUB26" s="877"/>
      <c r="PUC26" s="877"/>
      <c r="PUD26" s="877"/>
      <c r="PUE26" s="877"/>
      <c r="PUF26" s="877"/>
      <c r="PUG26" s="877"/>
      <c r="PUH26" s="877"/>
      <c r="PUI26" s="877"/>
      <c r="PUJ26" s="877"/>
      <c r="PUK26" s="877"/>
      <c r="PUL26" s="877"/>
      <c r="PUM26" s="877"/>
      <c r="PUN26" s="877"/>
      <c r="PUO26" s="877"/>
      <c r="PUP26" s="877"/>
      <c r="PUQ26" s="877"/>
      <c r="PUR26" s="877"/>
      <c r="PUS26" s="877"/>
      <c r="PUT26" s="877"/>
      <c r="PUU26" s="877"/>
      <c r="PUV26" s="877"/>
      <c r="PUW26" s="877"/>
      <c r="PUX26" s="877"/>
      <c r="PUY26" s="877"/>
      <c r="PUZ26" s="877"/>
      <c r="PVA26" s="877"/>
      <c r="PVB26" s="877"/>
      <c r="PVC26" s="877"/>
      <c r="PVD26" s="877"/>
      <c r="PVE26" s="877"/>
      <c r="PVF26" s="877"/>
      <c r="PVG26" s="877"/>
      <c r="PVH26" s="877"/>
      <c r="PVI26" s="877"/>
      <c r="PVJ26" s="877"/>
      <c r="PVK26" s="877"/>
      <c r="PVL26" s="877"/>
      <c r="PVM26" s="877"/>
      <c r="PVN26" s="877"/>
      <c r="PVO26" s="877"/>
      <c r="PVP26" s="877"/>
      <c r="PVQ26" s="877"/>
      <c r="PVR26" s="877"/>
      <c r="PVS26" s="877"/>
      <c r="PVT26" s="877"/>
      <c r="PVU26" s="877"/>
      <c r="PVV26" s="877"/>
      <c r="PVW26" s="877"/>
      <c r="PVX26" s="877"/>
      <c r="PVY26" s="877"/>
      <c r="PVZ26" s="877"/>
      <c r="PWA26" s="877"/>
      <c r="PWB26" s="877"/>
      <c r="PWC26" s="877"/>
      <c r="PWD26" s="877"/>
      <c r="PWE26" s="877"/>
      <c r="PWF26" s="877"/>
      <c r="PWG26" s="877"/>
      <c r="PWH26" s="877"/>
      <c r="PWI26" s="877"/>
      <c r="PWJ26" s="877"/>
      <c r="PWK26" s="877"/>
      <c r="PWL26" s="877"/>
      <c r="PWM26" s="877"/>
      <c r="PWN26" s="877"/>
      <c r="PWO26" s="877"/>
      <c r="PWP26" s="877"/>
      <c r="PWQ26" s="877"/>
      <c r="PWR26" s="877"/>
      <c r="PWS26" s="877"/>
      <c r="PWT26" s="877"/>
      <c r="PWU26" s="877"/>
      <c r="PWV26" s="877"/>
      <c r="PWW26" s="877"/>
      <c r="PWX26" s="877"/>
      <c r="PWY26" s="877"/>
      <c r="PWZ26" s="877"/>
      <c r="PXA26" s="877"/>
      <c r="PXB26" s="877"/>
      <c r="PXC26" s="877"/>
      <c r="PXD26" s="877"/>
      <c r="PXE26" s="877"/>
      <c r="PXF26" s="877"/>
      <c r="PXG26" s="877"/>
      <c r="PXH26" s="877"/>
      <c r="PXI26" s="877"/>
      <c r="PXJ26" s="877"/>
      <c r="PXK26" s="877"/>
      <c r="PXL26" s="877"/>
      <c r="PXM26" s="877"/>
      <c r="PXN26" s="877"/>
      <c r="PXO26" s="877"/>
      <c r="PXP26" s="877"/>
      <c r="PXQ26" s="877"/>
      <c r="PXR26" s="877"/>
      <c r="PXS26" s="877"/>
      <c r="PXT26" s="877"/>
      <c r="PXU26" s="877"/>
      <c r="PXV26" s="877"/>
      <c r="PXW26" s="877"/>
      <c r="PXX26" s="877"/>
      <c r="PXY26" s="877"/>
      <c r="PXZ26" s="877"/>
      <c r="PYA26" s="877"/>
      <c r="PYB26" s="877"/>
      <c r="PYC26" s="877"/>
      <c r="PYD26" s="877"/>
      <c r="PYE26" s="877"/>
      <c r="PYF26" s="877"/>
      <c r="PYG26" s="877"/>
      <c r="PYH26" s="877"/>
      <c r="PYI26" s="877"/>
      <c r="PYJ26" s="877"/>
      <c r="PYK26" s="877"/>
      <c r="PYL26" s="877"/>
      <c r="PYM26" s="877"/>
      <c r="PYN26" s="877"/>
      <c r="PYO26" s="877"/>
      <c r="PYP26" s="877"/>
      <c r="PYQ26" s="877"/>
      <c r="PYR26" s="877"/>
      <c r="PYS26" s="877"/>
      <c r="PYT26" s="877"/>
      <c r="PYU26" s="877"/>
      <c r="PYV26" s="877"/>
      <c r="PYW26" s="877"/>
      <c r="PYX26" s="877"/>
      <c r="PYY26" s="877"/>
      <c r="PYZ26" s="877"/>
      <c r="PZA26" s="877"/>
      <c r="PZB26" s="877"/>
      <c r="PZC26" s="877"/>
      <c r="PZD26" s="877"/>
      <c r="PZE26" s="877"/>
      <c r="PZF26" s="877"/>
      <c r="PZG26" s="877"/>
      <c r="PZH26" s="877"/>
      <c r="PZI26" s="877"/>
      <c r="PZJ26" s="877"/>
      <c r="PZK26" s="877"/>
      <c r="PZL26" s="877"/>
      <c r="PZM26" s="877"/>
      <c r="PZN26" s="877"/>
      <c r="PZO26" s="877"/>
      <c r="PZP26" s="877"/>
      <c r="PZQ26" s="877"/>
      <c r="PZR26" s="877"/>
      <c r="PZS26" s="877"/>
      <c r="PZT26" s="877"/>
      <c r="PZU26" s="877"/>
      <c r="PZV26" s="877"/>
      <c r="PZW26" s="877"/>
      <c r="PZX26" s="877"/>
      <c r="PZY26" s="877"/>
      <c r="PZZ26" s="877"/>
      <c r="QAA26" s="877"/>
      <c r="QAB26" s="877"/>
      <c r="QAC26" s="877"/>
      <c r="QAD26" s="877"/>
      <c r="QAE26" s="877"/>
      <c r="QAF26" s="877"/>
      <c r="QAG26" s="877"/>
      <c r="QAH26" s="877"/>
      <c r="QAI26" s="877"/>
      <c r="QAJ26" s="877"/>
      <c r="QAK26" s="877"/>
      <c r="QAL26" s="877"/>
      <c r="QAM26" s="877"/>
      <c r="QAN26" s="877"/>
      <c r="QAO26" s="877"/>
      <c r="QAP26" s="877"/>
      <c r="QAQ26" s="877"/>
      <c r="QAR26" s="877"/>
      <c r="QAS26" s="877"/>
      <c r="QAT26" s="877"/>
      <c r="QAU26" s="877"/>
      <c r="QAV26" s="877"/>
      <c r="QAW26" s="877"/>
      <c r="QAX26" s="877"/>
      <c r="QAY26" s="877"/>
      <c r="QAZ26" s="877"/>
      <c r="QBA26" s="877"/>
      <c r="QBB26" s="877"/>
      <c r="QBC26" s="877"/>
      <c r="QBD26" s="877"/>
      <c r="QBE26" s="877"/>
      <c r="QBF26" s="877"/>
      <c r="QBG26" s="877"/>
      <c r="QBH26" s="877"/>
      <c r="QBI26" s="877"/>
      <c r="QBJ26" s="877"/>
      <c r="QBK26" s="877"/>
      <c r="QBL26" s="877"/>
      <c r="QBM26" s="877"/>
      <c r="QBN26" s="877"/>
      <c r="QBO26" s="877"/>
      <c r="QBP26" s="877"/>
      <c r="QBQ26" s="877"/>
      <c r="QBR26" s="877"/>
      <c r="QBS26" s="877"/>
      <c r="QBT26" s="877"/>
      <c r="QBU26" s="877"/>
      <c r="QBV26" s="877"/>
      <c r="QBW26" s="877"/>
      <c r="QBX26" s="877"/>
      <c r="QBY26" s="877"/>
      <c r="QBZ26" s="877"/>
      <c r="QCA26" s="877"/>
      <c r="QCB26" s="877"/>
      <c r="QCC26" s="877"/>
      <c r="QCD26" s="877"/>
      <c r="QCE26" s="877"/>
      <c r="QCF26" s="877"/>
      <c r="QCG26" s="877"/>
      <c r="QCH26" s="877"/>
      <c r="QCI26" s="877"/>
      <c r="QCJ26" s="877"/>
      <c r="QCK26" s="877"/>
      <c r="QCL26" s="877"/>
      <c r="QCM26" s="877"/>
      <c r="QCN26" s="877"/>
      <c r="QCO26" s="877"/>
      <c r="QCP26" s="877"/>
      <c r="QCQ26" s="877"/>
      <c r="QCR26" s="877"/>
      <c r="QCS26" s="877"/>
      <c r="QCT26" s="877"/>
      <c r="QCU26" s="877"/>
      <c r="QCV26" s="877"/>
      <c r="QCW26" s="877"/>
      <c r="QCX26" s="877"/>
      <c r="QCY26" s="877"/>
      <c r="QCZ26" s="877"/>
      <c r="QDA26" s="877"/>
      <c r="QDB26" s="877"/>
      <c r="QDC26" s="877"/>
      <c r="QDD26" s="877"/>
      <c r="QDE26" s="877"/>
      <c r="QDF26" s="877"/>
      <c r="QDG26" s="877"/>
      <c r="QDH26" s="877"/>
      <c r="QDI26" s="877"/>
      <c r="QDJ26" s="877"/>
      <c r="QDK26" s="877"/>
      <c r="QDL26" s="877"/>
      <c r="QDM26" s="877"/>
      <c r="QDN26" s="877"/>
      <c r="QDO26" s="877"/>
      <c r="QDP26" s="877"/>
      <c r="QDQ26" s="877"/>
      <c r="QDR26" s="877"/>
      <c r="QDS26" s="877"/>
      <c r="QDT26" s="877"/>
      <c r="QDU26" s="877"/>
      <c r="QDV26" s="877"/>
      <c r="QDW26" s="877"/>
      <c r="QDX26" s="877"/>
      <c r="QDY26" s="877"/>
      <c r="QDZ26" s="877"/>
      <c r="QEA26" s="877"/>
      <c r="QEB26" s="877"/>
      <c r="QEC26" s="877"/>
      <c r="QED26" s="877"/>
      <c r="QEE26" s="877"/>
      <c r="QEF26" s="877"/>
      <c r="QEG26" s="877"/>
      <c r="QEH26" s="877"/>
      <c r="QEI26" s="877"/>
      <c r="QEJ26" s="877"/>
      <c r="QEK26" s="877"/>
      <c r="QEL26" s="877"/>
      <c r="QEM26" s="877"/>
      <c r="QEN26" s="877"/>
      <c r="QEO26" s="877"/>
      <c r="QEP26" s="877"/>
      <c r="QEQ26" s="877"/>
      <c r="QER26" s="877"/>
      <c r="QES26" s="877"/>
      <c r="QET26" s="877"/>
      <c r="QEU26" s="877"/>
      <c r="QEV26" s="877"/>
      <c r="QEW26" s="877"/>
      <c r="QEX26" s="877"/>
      <c r="QEY26" s="877"/>
      <c r="QEZ26" s="877"/>
      <c r="QFA26" s="877"/>
      <c r="QFB26" s="877"/>
      <c r="QFC26" s="877"/>
      <c r="QFD26" s="877"/>
      <c r="QFE26" s="877"/>
      <c r="QFF26" s="877"/>
      <c r="QFG26" s="877"/>
      <c r="QFH26" s="877"/>
      <c r="QFI26" s="877"/>
      <c r="QFJ26" s="877"/>
      <c r="QFK26" s="877"/>
      <c r="QFL26" s="877"/>
      <c r="QFM26" s="877"/>
      <c r="QFN26" s="877"/>
      <c r="QFO26" s="877"/>
      <c r="QFP26" s="877"/>
      <c r="QFQ26" s="877"/>
      <c r="QFR26" s="877"/>
      <c r="QFS26" s="877"/>
      <c r="QFT26" s="877"/>
      <c r="QFU26" s="877"/>
      <c r="QFV26" s="877"/>
      <c r="QFW26" s="877"/>
      <c r="QFX26" s="877"/>
      <c r="QFY26" s="877"/>
      <c r="QFZ26" s="877"/>
      <c r="QGA26" s="877"/>
      <c r="QGB26" s="877"/>
      <c r="QGC26" s="877"/>
      <c r="QGD26" s="877"/>
      <c r="QGE26" s="877"/>
      <c r="QGF26" s="877"/>
      <c r="QGG26" s="877"/>
      <c r="QGH26" s="877"/>
      <c r="QGI26" s="877"/>
      <c r="QGJ26" s="877"/>
      <c r="QGK26" s="877"/>
      <c r="QGL26" s="877"/>
      <c r="QGM26" s="877"/>
      <c r="QGN26" s="877"/>
      <c r="QGO26" s="877"/>
      <c r="QGP26" s="877"/>
      <c r="QGQ26" s="877"/>
      <c r="QGR26" s="877"/>
      <c r="QGS26" s="877"/>
      <c r="QGT26" s="877"/>
      <c r="QGU26" s="877"/>
      <c r="QGV26" s="877"/>
      <c r="QGW26" s="877"/>
      <c r="QGX26" s="877"/>
      <c r="QGY26" s="877"/>
      <c r="QGZ26" s="877"/>
      <c r="QHA26" s="877"/>
      <c r="QHB26" s="877"/>
      <c r="QHC26" s="877"/>
      <c r="QHD26" s="877"/>
      <c r="QHE26" s="877"/>
      <c r="QHF26" s="877"/>
      <c r="QHG26" s="877"/>
      <c r="QHH26" s="877"/>
      <c r="QHI26" s="877"/>
      <c r="QHJ26" s="877"/>
      <c r="QHK26" s="877"/>
      <c r="QHL26" s="877"/>
      <c r="QHM26" s="877"/>
      <c r="QHN26" s="877"/>
      <c r="QHO26" s="877"/>
      <c r="QHP26" s="877"/>
      <c r="QHQ26" s="877"/>
      <c r="QHR26" s="877"/>
      <c r="QHS26" s="877"/>
      <c r="QHT26" s="877"/>
      <c r="QHU26" s="877"/>
      <c r="QHV26" s="877"/>
      <c r="QHW26" s="877"/>
      <c r="QHX26" s="877"/>
      <c r="QHY26" s="877"/>
      <c r="QHZ26" s="877"/>
      <c r="QIA26" s="877"/>
      <c r="QIB26" s="877"/>
      <c r="QIC26" s="877"/>
      <c r="QID26" s="877"/>
      <c r="QIE26" s="877"/>
      <c r="QIF26" s="877"/>
      <c r="QIG26" s="877"/>
      <c r="QIH26" s="877"/>
      <c r="QII26" s="877"/>
      <c r="QIJ26" s="877"/>
      <c r="QIK26" s="877"/>
      <c r="QIL26" s="877"/>
      <c r="QIM26" s="877"/>
      <c r="QIN26" s="877"/>
      <c r="QIO26" s="877"/>
      <c r="QIP26" s="877"/>
      <c r="QIQ26" s="877"/>
      <c r="QIR26" s="877"/>
      <c r="QIS26" s="877"/>
      <c r="QIT26" s="877"/>
      <c r="QIU26" s="877"/>
      <c r="QIV26" s="877"/>
      <c r="QIW26" s="877"/>
      <c r="QIX26" s="877"/>
      <c r="QIY26" s="877"/>
      <c r="QIZ26" s="877"/>
      <c r="QJA26" s="877"/>
      <c r="QJB26" s="877"/>
      <c r="QJC26" s="877"/>
      <c r="QJD26" s="877"/>
      <c r="QJE26" s="877"/>
      <c r="QJF26" s="877"/>
      <c r="QJG26" s="877"/>
      <c r="QJH26" s="877"/>
      <c r="QJI26" s="877"/>
      <c r="QJJ26" s="877"/>
      <c r="QJK26" s="877"/>
      <c r="QJL26" s="877"/>
      <c r="QJM26" s="877"/>
      <c r="QJN26" s="877"/>
      <c r="QJO26" s="877"/>
      <c r="QJP26" s="877"/>
      <c r="QJQ26" s="877"/>
      <c r="QJR26" s="877"/>
      <c r="QJS26" s="877"/>
      <c r="QJT26" s="877"/>
      <c r="QJU26" s="877"/>
      <c r="QJV26" s="877"/>
      <c r="QJW26" s="877"/>
      <c r="QJX26" s="877"/>
      <c r="QJY26" s="877"/>
      <c r="QJZ26" s="877"/>
      <c r="QKA26" s="877"/>
      <c r="QKB26" s="877"/>
      <c r="QKC26" s="877"/>
      <c r="QKD26" s="877"/>
      <c r="QKE26" s="877"/>
      <c r="QKF26" s="877"/>
      <c r="QKG26" s="877"/>
      <c r="QKH26" s="877"/>
      <c r="QKI26" s="877"/>
      <c r="QKJ26" s="877"/>
      <c r="QKK26" s="877"/>
      <c r="QKL26" s="877"/>
      <c r="QKM26" s="877"/>
      <c r="QKN26" s="877"/>
      <c r="QKO26" s="877"/>
      <c r="QKP26" s="877"/>
      <c r="QKQ26" s="877"/>
      <c r="QKR26" s="877"/>
      <c r="QKS26" s="877"/>
      <c r="QKT26" s="877"/>
      <c r="QKU26" s="877"/>
      <c r="QKV26" s="877"/>
      <c r="QKW26" s="877"/>
      <c r="QKX26" s="877"/>
      <c r="QKY26" s="877"/>
      <c r="QKZ26" s="877"/>
      <c r="QLA26" s="877"/>
      <c r="QLB26" s="877"/>
      <c r="QLC26" s="877"/>
      <c r="QLD26" s="877"/>
      <c r="QLE26" s="877"/>
      <c r="QLF26" s="877"/>
      <c r="QLG26" s="877"/>
      <c r="QLH26" s="877"/>
      <c r="QLI26" s="877"/>
      <c r="QLJ26" s="877"/>
      <c r="QLK26" s="877"/>
      <c r="QLL26" s="877"/>
      <c r="QLM26" s="877"/>
      <c r="QLN26" s="877"/>
      <c r="QLO26" s="877"/>
      <c r="QLP26" s="877"/>
      <c r="QLQ26" s="877"/>
      <c r="QLR26" s="877"/>
      <c r="QLS26" s="877"/>
      <c r="QLT26" s="877"/>
      <c r="QLU26" s="877"/>
      <c r="QLV26" s="877"/>
      <c r="QLW26" s="877"/>
      <c r="QLX26" s="877"/>
      <c r="QLY26" s="877"/>
      <c r="QLZ26" s="877"/>
      <c r="QMA26" s="877"/>
      <c r="QMB26" s="877"/>
      <c r="QMC26" s="877"/>
      <c r="QMD26" s="877"/>
      <c r="QME26" s="877"/>
      <c r="QMF26" s="877"/>
      <c r="QMG26" s="877"/>
      <c r="QMH26" s="877"/>
      <c r="QMI26" s="877"/>
      <c r="QMJ26" s="877"/>
      <c r="QMK26" s="877"/>
      <c r="QML26" s="877"/>
      <c r="QMM26" s="877"/>
      <c r="QMN26" s="877"/>
      <c r="QMO26" s="877"/>
      <c r="QMP26" s="877"/>
      <c r="QMQ26" s="877"/>
      <c r="QMR26" s="877"/>
      <c r="QMS26" s="877"/>
      <c r="QMT26" s="877"/>
      <c r="QMU26" s="877"/>
      <c r="QMV26" s="877"/>
      <c r="QMW26" s="877"/>
      <c r="QMX26" s="877"/>
      <c r="QMY26" s="877"/>
      <c r="QMZ26" s="877"/>
      <c r="QNA26" s="877"/>
      <c r="QNB26" s="877"/>
      <c r="QNC26" s="877"/>
      <c r="QND26" s="877"/>
      <c r="QNE26" s="877"/>
      <c r="QNF26" s="877"/>
      <c r="QNG26" s="877"/>
      <c r="QNH26" s="877"/>
      <c r="QNI26" s="877"/>
      <c r="QNJ26" s="877"/>
      <c r="QNK26" s="877"/>
      <c r="QNL26" s="877"/>
      <c r="QNM26" s="877"/>
      <c r="QNN26" s="877"/>
      <c r="QNO26" s="877"/>
      <c r="QNP26" s="877"/>
      <c r="QNQ26" s="877"/>
      <c r="QNR26" s="877"/>
      <c r="QNS26" s="877"/>
      <c r="QNT26" s="877"/>
      <c r="QNU26" s="877"/>
      <c r="QNV26" s="877"/>
      <c r="QNW26" s="877"/>
      <c r="QNX26" s="877"/>
      <c r="QNY26" s="877"/>
      <c r="QNZ26" s="877"/>
      <c r="QOA26" s="877"/>
      <c r="QOB26" s="877"/>
      <c r="QOC26" s="877"/>
      <c r="QOD26" s="877"/>
      <c r="QOE26" s="877"/>
      <c r="QOF26" s="877"/>
      <c r="QOG26" s="877"/>
      <c r="QOH26" s="877"/>
      <c r="QOI26" s="877"/>
      <c r="QOJ26" s="877"/>
      <c r="QOK26" s="877"/>
      <c r="QOL26" s="877"/>
      <c r="QOM26" s="877"/>
      <c r="QON26" s="877"/>
      <c r="QOO26" s="877"/>
      <c r="QOP26" s="877"/>
      <c r="QOQ26" s="877"/>
      <c r="QOR26" s="877"/>
      <c r="QOS26" s="877"/>
      <c r="QOT26" s="877"/>
      <c r="QOU26" s="877"/>
      <c r="QOV26" s="877"/>
      <c r="QOW26" s="877"/>
      <c r="QOX26" s="877"/>
      <c r="QOY26" s="877"/>
      <c r="QOZ26" s="877"/>
      <c r="QPA26" s="877"/>
      <c r="QPB26" s="877"/>
      <c r="QPC26" s="877"/>
      <c r="QPD26" s="877"/>
      <c r="QPE26" s="877"/>
      <c r="QPF26" s="877"/>
      <c r="QPG26" s="877"/>
      <c r="QPH26" s="877"/>
      <c r="QPI26" s="877"/>
      <c r="QPJ26" s="877"/>
      <c r="QPK26" s="877"/>
      <c r="QPL26" s="877"/>
      <c r="QPM26" s="877"/>
      <c r="QPN26" s="877"/>
      <c r="QPO26" s="877"/>
      <c r="QPP26" s="877"/>
      <c r="QPQ26" s="877"/>
      <c r="QPR26" s="877"/>
      <c r="QPS26" s="877"/>
      <c r="QPT26" s="877"/>
      <c r="QPU26" s="877"/>
      <c r="QPV26" s="877"/>
      <c r="QPW26" s="877"/>
      <c r="QPX26" s="877"/>
      <c r="QPY26" s="877"/>
      <c r="QPZ26" s="877"/>
      <c r="QQA26" s="877"/>
      <c r="QQB26" s="877"/>
      <c r="QQC26" s="877"/>
      <c r="QQD26" s="877"/>
      <c r="QQE26" s="877"/>
      <c r="QQF26" s="877"/>
      <c r="QQG26" s="877"/>
      <c r="QQH26" s="877"/>
      <c r="QQI26" s="877"/>
      <c r="QQJ26" s="877"/>
      <c r="QQK26" s="877"/>
      <c r="QQL26" s="877"/>
      <c r="QQM26" s="877"/>
      <c r="QQN26" s="877"/>
      <c r="QQO26" s="877"/>
      <c r="QQP26" s="877"/>
      <c r="QQQ26" s="877"/>
      <c r="QQR26" s="877"/>
      <c r="QQS26" s="877"/>
      <c r="QQT26" s="877"/>
      <c r="QQU26" s="877"/>
      <c r="QQV26" s="877"/>
      <c r="QQW26" s="877"/>
      <c r="QQX26" s="877"/>
      <c r="QQY26" s="877"/>
      <c r="QQZ26" s="877"/>
      <c r="QRA26" s="877"/>
      <c r="QRB26" s="877"/>
      <c r="QRC26" s="877"/>
      <c r="QRD26" s="877"/>
      <c r="QRE26" s="877"/>
      <c r="QRF26" s="877"/>
      <c r="QRG26" s="877"/>
      <c r="QRH26" s="877"/>
      <c r="QRI26" s="877"/>
      <c r="QRJ26" s="877"/>
      <c r="QRK26" s="877"/>
      <c r="QRL26" s="877"/>
      <c r="QRM26" s="877"/>
      <c r="QRN26" s="877"/>
      <c r="QRO26" s="877"/>
      <c r="QRP26" s="877"/>
      <c r="QRQ26" s="877"/>
      <c r="QRR26" s="877"/>
      <c r="QRS26" s="877"/>
      <c r="QRT26" s="877"/>
      <c r="QRU26" s="877"/>
      <c r="QRV26" s="877"/>
      <c r="QRW26" s="877"/>
      <c r="QRX26" s="877"/>
      <c r="QRY26" s="877"/>
      <c r="QRZ26" s="877"/>
      <c r="QSA26" s="877"/>
      <c r="QSB26" s="877"/>
      <c r="QSC26" s="877"/>
      <c r="QSD26" s="877"/>
      <c r="QSE26" s="877"/>
      <c r="QSF26" s="877"/>
      <c r="QSG26" s="877"/>
      <c r="QSH26" s="877"/>
      <c r="QSI26" s="877"/>
      <c r="QSJ26" s="877"/>
      <c r="QSK26" s="877"/>
      <c r="QSL26" s="877"/>
      <c r="QSM26" s="877"/>
      <c r="QSN26" s="877"/>
      <c r="QSO26" s="877"/>
      <c r="QSP26" s="877"/>
      <c r="QSQ26" s="877"/>
      <c r="QSR26" s="877"/>
      <c r="QSS26" s="877"/>
      <c r="QST26" s="877"/>
      <c r="QSU26" s="877"/>
      <c r="QSV26" s="877"/>
      <c r="QSW26" s="877"/>
      <c r="QSX26" s="877"/>
      <c r="QSY26" s="877"/>
      <c r="QSZ26" s="877"/>
      <c r="QTA26" s="877"/>
      <c r="QTB26" s="877"/>
      <c r="QTC26" s="877"/>
      <c r="QTD26" s="877"/>
      <c r="QTE26" s="877"/>
      <c r="QTF26" s="877"/>
      <c r="QTG26" s="877"/>
      <c r="QTH26" s="877"/>
      <c r="QTI26" s="877"/>
      <c r="QTJ26" s="877"/>
      <c r="QTK26" s="877"/>
      <c r="QTL26" s="877"/>
      <c r="QTM26" s="877"/>
      <c r="QTN26" s="877"/>
      <c r="QTO26" s="877"/>
      <c r="QTP26" s="877"/>
      <c r="QTQ26" s="877"/>
      <c r="QTR26" s="877"/>
      <c r="QTS26" s="877"/>
      <c r="QTT26" s="877"/>
      <c r="QTU26" s="877"/>
      <c r="QTV26" s="877"/>
      <c r="QTW26" s="877"/>
      <c r="QTX26" s="877"/>
      <c r="QTY26" s="877"/>
      <c r="QTZ26" s="877"/>
      <c r="QUA26" s="877"/>
      <c r="QUB26" s="877"/>
      <c r="QUC26" s="877"/>
      <c r="QUD26" s="877"/>
      <c r="QUE26" s="877"/>
      <c r="QUF26" s="877"/>
      <c r="QUG26" s="877"/>
      <c r="QUH26" s="877"/>
      <c r="QUI26" s="877"/>
      <c r="QUJ26" s="877"/>
      <c r="QUK26" s="877"/>
      <c r="QUL26" s="877"/>
      <c r="QUM26" s="877"/>
      <c r="QUN26" s="877"/>
      <c r="QUO26" s="877"/>
      <c r="QUP26" s="877"/>
      <c r="QUQ26" s="877"/>
      <c r="QUR26" s="877"/>
      <c r="QUS26" s="877"/>
      <c r="QUT26" s="877"/>
      <c r="QUU26" s="877"/>
      <c r="QUV26" s="877"/>
      <c r="QUW26" s="877"/>
      <c r="QUX26" s="877"/>
      <c r="QUY26" s="877"/>
      <c r="QUZ26" s="877"/>
      <c r="QVA26" s="877"/>
      <c r="QVB26" s="877"/>
      <c r="QVC26" s="877"/>
      <c r="QVD26" s="877"/>
      <c r="QVE26" s="877"/>
      <c r="QVF26" s="877"/>
      <c r="QVG26" s="877"/>
      <c r="QVH26" s="877"/>
      <c r="QVI26" s="877"/>
      <c r="QVJ26" s="877"/>
      <c r="QVK26" s="877"/>
      <c r="QVL26" s="877"/>
      <c r="QVM26" s="877"/>
      <c r="QVN26" s="877"/>
      <c r="QVO26" s="877"/>
      <c r="QVP26" s="877"/>
      <c r="QVQ26" s="877"/>
      <c r="QVR26" s="877"/>
      <c r="QVS26" s="877"/>
      <c r="QVT26" s="877"/>
      <c r="QVU26" s="877"/>
      <c r="QVV26" s="877"/>
      <c r="QVW26" s="877"/>
      <c r="QVX26" s="877"/>
      <c r="QVY26" s="877"/>
      <c r="QVZ26" s="877"/>
      <c r="QWA26" s="877"/>
      <c r="QWB26" s="877"/>
      <c r="QWC26" s="877"/>
      <c r="QWD26" s="877"/>
      <c r="QWE26" s="877"/>
      <c r="QWF26" s="877"/>
      <c r="QWG26" s="877"/>
      <c r="QWH26" s="877"/>
      <c r="QWI26" s="877"/>
      <c r="QWJ26" s="877"/>
      <c r="QWK26" s="877"/>
      <c r="QWL26" s="877"/>
      <c r="QWM26" s="877"/>
      <c r="QWN26" s="877"/>
      <c r="QWO26" s="877"/>
      <c r="QWP26" s="877"/>
      <c r="QWQ26" s="877"/>
      <c r="QWR26" s="877"/>
      <c r="QWS26" s="877"/>
      <c r="QWT26" s="877"/>
      <c r="QWU26" s="877"/>
      <c r="QWV26" s="877"/>
      <c r="QWW26" s="877"/>
      <c r="QWX26" s="877"/>
      <c r="QWY26" s="877"/>
      <c r="QWZ26" s="877"/>
      <c r="QXA26" s="877"/>
      <c r="QXB26" s="877"/>
      <c r="QXC26" s="877"/>
      <c r="QXD26" s="877"/>
      <c r="QXE26" s="877"/>
      <c r="QXF26" s="877"/>
      <c r="QXG26" s="877"/>
      <c r="QXH26" s="877"/>
      <c r="QXI26" s="877"/>
      <c r="QXJ26" s="877"/>
      <c r="QXK26" s="877"/>
      <c r="QXL26" s="877"/>
      <c r="QXM26" s="877"/>
      <c r="QXN26" s="877"/>
      <c r="QXO26" s="877"/>
      <c r="QXP26" s="877"/>
      <c r="QXQ26" s="877"/>
      <c r="QXR26" s="877"/>
      <c r="QXS26" s="877"/>
      <c r="QXT26" s="877"/>
      <c r="QXU26" s="877"/>
      <c r="QXV26" s="877"/>
      <c r="QXW26" s="877"/>
      <c r="QXX26" s="877"/>
      <c r="QXY26" s="877"/>
      <c r="QXZ26" s="877"/>
      <c r="QYA26" s="877"/>
      <c r="QYB26" s="877"/>
      <c r="QYC26" s="877"/>
      <c r="QYD26" s="877"/>
      <c r="QYE26" s="877"/>
      <c r="QYF26" s="877"/>
      <c r="QYG26" s="877"/>
      <c r="QYH26" s="877"/>
      <c r="QYI26" s="877"/>
      <c r="QYJ26" s="877"/>
      <c r="QYK26" s="877"/>
      <c r="QYL26" s="877"/>
      <c r="QYM26" s="877"/>
      <c r="QYN26" s="877"/>
      <c r="QYO26" s="877"/>
      <c r="QYP26" s="877"/>
      <c r="QYQ26" s="877"/>
      <c r="QYR26" s="877"/>
      <c r="QYS26" s="877"/>
      <c r="QYT26" s="877"/>
      <c r="QYU26" s="877"/>
      <c r="QYV26" s="877"/>
      <c r="QYW26" s="877"/>
      <c r="QYX26" s="877"/>
      <c r="QYY26" s="877"/>
      <c r="QYZ26" s="877"/>
      <c r="QZA26" s="877"/>
      <c r="QZB26" s="877"/>
      <c r="QZC26" s="877"/>
      <c r="QZD26" s="877"/>
      <c r="QZE26" s="877"/>
      <c r="QZF26" s="877"/>
      <c r="QZG26" s="877"/>
      <c r="QZH26" s="877"/>
      <c r="QZI26" s="877"/>
      <c r="QZJ26" s="877"/>
      <c r="QZK26" s="877"/>
      <c r="QZL26" s="877"/>
      <c r="QZM26" s="877"/>
      <c r="QZN26" s="877"/>
      <c r="QZO26" s="877"/>
      <c r="QZP26" s="877"/>
      <c r="QZQ26" s="877"/>
      <c r="QZR26" s="877"/>
      <c r="QZS26" s="877"/>
      <c r="QZT26" s="877"/>
      <c r="QZU26" s="877"/>
      <c r="QZV26" s="877"/>
      <c r="QZW26" s="877"/>
      <c r="QZX26" s="877"/>
      <c r="QZY26" s="877"/>
      <c r="QZZ26" s="877"/>
      <c r="RAA26" s="877"/>
      <c r="RAB26" s="877"/>
      <c r="RAC26" s="877"/>
      <c r="RAD26" s="877"/>
      <c r="RAE26" s="877"/>
      <c r="RAF26" s="877"/>
      <c r="RAG26" s="877"/>
      <c r="RAH26" s="877"/>
      <c r="RAI26" s="877"/>
      <c r="RAJ26" s="877"/>
      <c r="RAK26" s="877"/>
      <c r="RAL26" s="877"/>
      <c r="RAM26" s="877"/>
      <c r="RAN26" s="877"/>
      <c r="RAO26" s="877"/>
      <c r="RAP26" s="877"/>
      <c r="RAQ26" s="877"/>
      <c r="RAR26" s="877"/>
      <c r="RAS26" s="877"/>
      <c r="RAT26" s="877"/>
      <c r="RAU26" s="877"/>
      <c r="RAV26" s="877"/>
      <c r="RAW26" s="877"/>
      <c r="RAX26" s="877"/>
      <c r="RAY26" s="877"/>
      <c r="RAZ26" s="877"/>
      <c r="RBA26" s="877"/>
      <c r="RBB26" s="877"/>
      <c r="RBC26" s="877"/>
      <c r="RBD26" s="877"/>
      <c r="RBE26" s="877"/>
      <c r="RBF26" s="877"/>
      <c r="RBG26" s="877"/>
      <c r="RBH26" s="877"/>
      <c r="RBI26" s="877"/>
      <c r="RBJ26" s="877"/>
      <c r="RBK26" s="877"/>
      <c r="RBL26" s="877"/>
      <c r="RBM26" s="877"/>
      <c r="RBN26" s="877"/>
      <c r="RBO26" s="877"/>
      <c r="RBP26" s="877"/>
      <c r="RBQ26" s="877"/>
      <c r="RBR26" s="877"/>
      <c r="RBS26" s="877"/>
      <c r="RBT26" s="877"/>
      <c r="RBU26" s="877"/>
      <c r="RBV26" s="877"/>
      <c r="RBW26" s="877"/>
      <c r="RBX26" s="877"/>
      <c r="RBY26" s="877"/>
      <c r="RBZ26" s="877"/>
      <c r="RCA26" s="877"/>
      <c r="RCB26" s="877"/>
      <c r="RCC26" s="877"/>
      <c r="RCD26" s="877"/>
      <c r="RCE26" s="877"/>
      <c r="RCF26" s="877"/>
      <c r="RCG26" s="877"/>
      <c r="RCH26" s="877"/>
      <c r="RCI26" s="877"/>
      <c r="RCJ26" s="877"/>
      <c r="RCK26" s="877"/>
      <c r="RCL26" s="877"/>
      <c r="RCM26" s="877"/>
      <c r="RCN26" s="877"/>
      <c r="RCO26" s="877"/>
      <c r="RCP26" s="877"/>
      <c r="RCQ26" s="877"/>
      <c r="RCR26" s="877"/>
      <c r="RCS26" s="877"/>
      <c r="RCT26" s="877"/>
      <c r="RCU26" s="877"/>
      <c r="RCV26" s="877"/>
      <c r="RCW26" s="877"/>
      <c r="RCX26" s="877"/>
      <c r="RCY26" s="877"/>
      <c r="RCZ26" s="877"/>
      <c r="RDA26" s="877"/>
      <c r="RDB26" s="877"/>
      <c r="RDC26" s="877"/>
      <c r="RDD26" s="877"/>
      <c r="RDE26" s="877"/>
      <c r="RDF26" s="877"/>
      <c r="RDG26" s="877"/>
      <c r="RDH26" s="877"/>
      <c r="RDI26" s="877"/>
      <c r="RDJ26" s="877"/>
      <c r="RDK26" s="877"/>
      <c r="RDL26" s="877"/>
      <c r="RDM26" s="877"/>
      <c r="RDN26" s="877"/>
      <c r="RDO26" s="877"/>
      <c r="RDP26" s="877"/>
      <c r="RDQ26" s="877"/>
      <c r="RDR26" s="877"/>
      <c r="RDS26" s="877"/>
      <c r="RDT26" s="877"/>
      <c r="RDU26" s="877"/>
      <c r="RDV26" s="877"/>
      <c r="RDW26" s="877"/>
      <c r="RDX26" s="877"/>
      <c r="RDY26" s="877"/>
      <c r="RDZ26" s="877"/>
      <c r="REA26" s="877"/>
      <c r="REB26" s="877"/>
      <c r="REC26" s="877"/>
      <c r="RED26" s="877"/>
      <c r="REE26" s="877"/>
      <c r="REF26" s="877"/>
      <c r="REG26" s="877"/>
      <c r="REH26" s="877"/>
      <c r="REI26" s="877"/>
      <c r="REJ26" s="877"/>
      <c r="REK26" s="877"/>
      <c r="REL26" s="877"/>
      <c r="REM26" s="877"/>
      <c r="REN26" s="877"/>
      <c r="REO26" s="877"/>
      <c r="REP26" s="877"/>
      <c r="REQ26" s="877"/>
      <c r="RER26" s="877"/>
      <c r="RES26" s="877"/>
      <c r="RET26" s="877"/>
      <c r="REU26" s="877"/>
      <c r="REV26" s="877"/>
      <c r="REW26" s="877"/>
      <c r="REX26" s="877"/>
      <c r="REY26" s="877"/>
      <c r="REZ26" s="877"/>
      <c r="RFA26" s="877"/>
      <c r="RFB26" s="877"/>
      <c r="RFC26" s="877"/>
      <c r="RFD26" s="877"/>
      <c r="RFE26" s="877"/>
      <c r="RFF26" s="877"/>
      <c r="RFG26" s="877"/>
      <c r="RFH26" s="877"/>
      <c r="RFI26" s="877"/>
      <c r="RFJ26" s="877"/>
      <c r="RFK26" s="877"/>
      <c r="RFL26" s="877"/>
      <c r="RFM26" s="877"/>
      <c r="RFN26" s="877"/>
      <c r="RFO26" s="877"/>
      <c r="RFP26" s="877"/>
      <c r="RFQ26" s="877"/>
      <c r="RFR26" s="877"/>
      <c r="RFS26" s="877"/>
      <c r="RFT26" s="877"/>
      <c r="RFU26" s="877"/>
      <c r="RFV26" s="877"/>
      <c r="RFW26" s="877"/>
      <c r="RFX26" s="877"/>
      <c r="RFY26" s="877"/>
      <c r="RFZ26" s="877"/>
      <c r="RGA26" s="877"/>
      <c r="RGB26" s="877"/>
      <c r="RGC26" s="877"/>
      <c r="RGD26" s="877"/>
      <c r="RGE26" s="877"/>
      <c r="RGF26" s="877"/>
      <c r="RGG26" s="877"/>
      <c r="RGH26" s="877"/>
      <c r="RGI26" s="877"/>
      <c r="RGJ26" s="877"/>
      <c r="RGK26" s="877"/>
      <c r="RGL26" s="877"/>
      <c r="RGM26" s="877"/>
      <c r="RGN26" s="877"/>
      <c r="RGO26" s="877"/>
      <c r="RGP26" s="877"/>
      <c r="RGQ26" s="877"/>
      <c r="RGR26" s="877"/>
      <c r="RGS26" s="877"/>
      <c r="RGT26" s="877"/>
      <c r="RGU26" s="877"/>
      <c r="RGV26" s="877"/>
      <c r="RGW26" s="877"/>
      <c r="RGX26" s="877"/>
      <c r="RGY26" s="877"/>
      <c r="RGZ26" s="877"/>
      <c r="RHA26" s="877"/>
      <c r="RHB26" s="877"/>
      <c r="RHC26" s="877"/>
      <c r="RHD26" s="877"/>
      <c r="RHE26" s="877"/>
      <c r="RHF26" s="877"/>
      <c r="RHG26" s="877"/>
      <c r="RHH26" s="877"/>
      <c r="RHI26" s="877"/>
      <c r="RHJ26" s="877"/>
      <c r="RHK26" s="877"/>
      <c r="RHL26" s="877"/>
      <c r="RHM26" s="877"/>
      <c r="RHN26" s="877"/>
      <c r="RHO26" s="877"/>
      <c r="RHP26" s="877"/>
      <c r="RHQ26" s="877"/>
      <c r="RHR26" s="877"/>
      <c r="RHS26" s="877"/>
      <c r="RHT26" s="877"/>
      <c r="RHU26" s="877"/>
      <c r="RHV26" s="877"/>
      <c r="RHW26" s="877"/>
      <c r="RHX26" s="877"/>
      <c r="RHY26" s="877"/>
      <c r="RHZ26" s="877"/>
      <c r="RIA26" s="877"/>
      <c r="RIB26" s="877"/>
      <c r="RIC26" s="877"/>
      <c r="RID26" s="877"/>
      <c r="RIE26" s="877"/>
      <c r="RIF26" s="877"/>
      <c r="RIG26" s="877"/>
      <c r="RIH26" s="877"/>
      <c r="RII26" s="877"/>
      <c r="RIJ26" s="877"/>
      <c r="RIK26" s="877"/>
      <c r="RIL26" s="877"/>
      <c r="RIM26" s="877"/>
      <c r="RIN26" s="877"/>
      <c r="RIO26" s="877"/>
      <c r="RIP26" s="877"/>
      <c r="RIQ26" s="877"/>
      <c r="RIR26" s="877"/>
      <c r="RIS26" s="877"/>
      <c r="RIT26" s="877"/>
      <c r="RIU26" s="877"/>
      <c r="RIV26" s="877"/>
      <c r="RIW26" s="877"/>
      <c r="RIX26" s="877"/>
      <c r="RIY26" s="877"/>
      <c r="RIZ26" s="877"/>
      <c r="RJA26" s="877"/>
      <c r="RJB26" s="877"/>
      <c r="RJC26" s="877"/>
      <c r="RJD26" s="877"/>
      <c r="RJE26" s="877"/>
      <c r="RJF26" s="877"/>
      <c r="RJG26" s="877"/>
      <c r="RJH26" s="877"/>
      <c r="RJI26" s="877"/>
      <c r="RJJ26" s="877"/>
      <c r="RJK26" s="877"/>
      <c r="RJL26" s="877"/>
      <c r="RJM26" s="877"/>
      <c r="RJN26" s="877"/>
      <c r="RJO26" s="877"/>
      <c r="RJP26" s="877"/>
      <c r="RJQ26" s="877"/>
      <c r="RJR26" s="877"/>
      <c r="RJS26" s="877"/>
      <c r="RJT26" s="877"/>
      <c r="RJU26" s="877"/>
      <c r="RJV26" s="877"/>
      <c r="RJW26" s="877"/>
      <c r="RJX26" s="877"/>
      <c r="RJY26" s="877"/>
      <c r="RJZ26" s="877"/>
      <c r="RKA26" s="877"/>
      <c r="RKB26" s="877"/>
      <c r="RKC26" s="877"/>
      <c r="RKD26" s="877"/>
      <c r="RKE26" s="877"/>
      <c r="RKF26" s="877"/>
      <c r="RKG26" s="877"/>
      <c r="RKH26" s="877"/>
      <c r="RKI26" s="877"/>
      <c r="RKJ26" s="877"/>
      <c r="RKK26" s="877"/>
      <c r="RKL26" s="877"/>
      <c r="RKM26" s="877"/>
      <c r="RKN26" s="877"/>
      <c r="RKO26" s="877"/>
      <c r="RKP26" s="877"/>
      <c r="RKQ26" s="877"/>
      <c r="RKR26" s="877"/>
      <c r="RKS26" s="877"/>
      <c r="RKT26" s="877"/>
      <c r="RKU26" s="877"/>
      <c r="RKV26" s="877"/>
      <c r="RKW26" s="877"/>
      <c r="RKX26" s="877"/>
      <c r="RKY26" s="877"/>
      <c r="RKZ26" s="877"/>
      <c r="RLA26" s="877"/>
      <c r="RLB26" s="877"/>
      <c r="RLC26" s="877"/>
      <c r="RLD26" s="877"/>
      <c r="RLE26" s="877"/>
      <c r="RLF26" s="877"/>
      <c r="RLG26" s="877"/>
      <c r="RLH26" s="877"/>
      <c r="RLI26" s="877"/>
      <c r="RLJ26" s="877"/>
      <c r="RLK26" s="877"/>
      <c r="RLL26" s="877"/>
      <c r="RLM26" s="877"/>
      <c r="RLN26" s="877"/>
      <c r="RLO26" s="877"/>
      <c r="RLP26" s="877"/>
      <c r="RLQ26" s="877"/>
      <c r="RLR26" s="877"/>
      <c r="RLS26" s="877"/>
      <c r="RLT26" s="877"/>
      <c r="RLU26" s="877"/>
      <c r="RLV26" s="877"/>
      <c r="RLW26" s="877"/>
      <c r="RLX26" s="877"/>
      <c r="RLY26" s="877"/>
      <c r="RLZ26" s="877"/>
      <c r="RMA26" s="877"/>
      <c r="RMB26" s="877"/>
      <c r="RMC26" s="877"/>
      <c r="RMD26" s="877"/>
      <c r="RME26" s="877"/>
      <c r="RMF26" s="877"/>
      <c r="RMG26" s="877"/>
      <c r="RMH26" s="877"/>
      <c r="RMI26" s="877"/>
      <c r="RMJ26" s="877"/>
      <c r="RMK26" s="877"/>
      <c r="RML26" s="877"/>
      <c r="RMM26" s="877"/>
      <c r="RMN26" s="877"/>
      <c r="RMO26" s="877"/>
      <c r="RMP26" s="877"/>
      <c r="RMQ26" s="877"/>
      <c r="RMR26" s="877"/>
      <c r="RMS26" s="877"/>
      <c r="RMT26" s="877"/>
      <c r="RMU26" s="877"/>
      <c r="RMV26" s="877"/>
      <c r="RMW26" s="877"/>
      <c r="RMX26" s="877"/>
      <c r="RMY26" s="877"/>
      <c r="RMZ26" s="877"/>
      <c r="RNA26" s="877"/>
      <c r="RNB26" s="877"/>
      <c r="RNC26" s="877"/>
      <c r="RND26" s="877"/>
      <c r="RNE26" s="877"/>
      <c r="RNF26" s="877"/>
      <c r="RNG26" s="877"/>
      <c r="RNH26" s="877"/>
      <c r="RNI26" s="877"/>
      <c r="RNJ26" s="877"/>
      <c r="RNK26" s="877"/>
      <c r="RNL26" s="877"/>
      <c r="RNM26" s="877"/>
      <c r="RNN26" s="877"/>
      <c r="RNO26" s="877"/>
      <c r="RNP26" s="877"/>
      <c r="RNQ26" s="877"/>
      <c r="RNR26" s="877"/>
      <c r="RNS26" s="877"/>
      <c r="RNT26" s="877"/>
      <c r="RNU26" s="877"/>
      <c r="RNV26" s="877"/>
      <c r="RNW26" s="877"/>
      <c r="RNX26" s="877"/>
      <c r="RNY26" s="877"/>
      <c r="RNZ26" s="877"/>
      <c r="ROA26" s="877"/>
      <c r="ROB26" s="877"/>
      <c r="ROC26" s="877"/>
      <c r="ROD26" s="877"/>
      <c r="ROE26" s="877"/>
      <c r="ROF26" s="877"/>
      <c r="ROG26" s="877"/>
      <c r="ROH26" s="877"/>
      <c r="ROI26" s="877"/>
      <c r="ROJ26" s="877"/>
      <c r="ROK26" s="877"/>
      <c r="ROL26" s="877"/>
      <c r="ROM26" s="877"/>
      <c r="RON26" s="877"/>
      <c r="ROO26" s="877"/>
      <c r="ROP26" s="877"/>
      <c r="ROQ26" s="877"/>
      <c r="ROR26" s="877"/>
      <c r="ROS26" s="877"/>
      <c r="ROT26" s="877"/>
      <c r="ROU26" s="877"/>
      <c r="ROV26" s="877"/>
      <c r="ROW26" s="877"/>
      <c r="ROX26" s="877"/>
      <c r="ROY26" s="877"/>
      <c r="ROZ26" s="877"/>
      <c r="RPA26" s="877"/>
      <c r="RPB26" s="877"/>
      <c r="RPC26" s="877"/>
      <c r="RPD26" s="877"/>
      <c r="RPE26" s="877"/>
      <c r="RPF26" s="877"/>
      <c r="RPG26" s="877"/>
      <c r="RPH26" s="877"/>
      <c r="RPI26" s="877"/>
      <c r="RPJ26" s="877"/>
      <c r="RPK26" s="877"/>
      <c r="RPL26" s="877"/>
      <c r="RPM26" s="877"/>
      <c r="RPN26" s="877"/>
      <c r="RPO26" s="877"/>
      <c r="RPP26" s="877"/>
      <c r="RPQ26" s="877"/>
      <c r="RPR26" s="877"/>
      <c r="RPS26" s="877"/>
      <c r="RPT26" s="877"/>
      <c r="RPU26" s="877"/>
      <c r="RPV26" s="877"/>
      <c r="RPW26" s="877"/>
      <c r="RPX26" s="877"/>
      <c r="RPY26" s="877"/>
      <c r="RPZ26" s="877"/>
      <c r="RQA26" s="877"/>
      <c r="RQB26" s="877"/>
      <c r="RQC26" s="877"/>
      <c r="RQD26" s="877"/>
      <c r="RQE26" s="877"/>
      <c r="RQF26" s="877"/>
      <c r="RQG26" s="877"/>
      <c r="RQH26" s="877"/>
      <c r="RQI26" s="877"/>
      <c r="RQJ26" s="877"/>
      <c r="RQK26" s="877"/>
      <c r="RQL26" s="877"/>
      <c r="RQM26" s="877"/>
      <c r="RQN26" s="877"/>
      <c r="RQO26" s="877"/>
      <c r="RQP26" s="877"/>
      <c r="RQQ26" s="877"/>
      <c r="RQR26" s="877"/>
      <c r="RQS26" s="877"/>
      <c r="RQT26" s="877"/>
      <c r="RQU26" s="877"/>
      <c r="RQV26" s="877"/>
      <c r="RQW26" s="877"/>
      <c r="RQX26" s="877"/>
      <c r="RQY26" s="877"/>
      <c r="RQZ26" s="877"/>
      <c r="RRA26" s="877"/>
      <c r="RRB26" s="877"/>
      <c r="RRC26" s="877"/>
      <c r="RRD26" s="877"/>
      <c r="RRE26" s="877"/>
      <c r="RRF26" s="877"/>
      <c r="RRG26" s="877"/>
      <c r="RRH26" s="877"/>
      <c r="RRI26" s="877"/>
      <c r="RRJ26" s="877"/>
      <c r="RRK26" s="877"/>
      <c r="RRL26" s="877"/>
      <c r="RRM26" s="877"/>
      <c r="RRN26" s="877"/>
      <c r="RRO26" s="877"/>
      <c r="RRP26" s="877"/>
      <c r="RRQ26" s="877"/>
      <c r="RRR26" s="877"/>
      <c r="RRS26" s="877"/>
      <c r="RRT26" s="877"/>
      <c r="RRU26" s="877"/>
      <c r="RRV26" s="877"/>
      <c r="RRW26" s="877"/>
      <c r="RRX26" s="877"/>
      <c r="RRY26" s="877"/>
      <c r="RRZ26" s="877"/>
      <c r="RSA26" s="877"/>
      <c r="RSB26" s="877"/>
      <c r="RSC26" s="877"/>
      <c r="RSD26" s="877"/>
      <c r="RSE26" s="877"/>
      <c r="RSF26" s="877"/>
      <c r="RSG26" s="877"/>
      <c r="RSH26" s="877"/>
      <c r="RSI26" s="877"/>
      <c r="RSJ26" s="877"/>
      <c r="RSK26" s="877"/>
      <c r="RSL26" s="877"/>
      <c r="RSM26" s="877"/>
      <c r="RSN26" s="877"/>
      <c r="RSO26" s="877"/>
      <c r="RSP26" s="877"/>
      <c r="RSQ26" s="877"/>
      <c r="RSR26" s="877"/>
      <c r="RSS26" s="877"/>
      <c r="RST26" s="877"/>
      <c r="RSU26" s="877"/>
      <c r="RSV26" s="877"/>
      <c r="RSW26" s="877"/>
      <c r="RSX26" s="877"/>
      <c r="RSY26" s="877"/>
      <c r="RSZ26" s="877"/>
      <c r="RTA26" s="877"/>
      <c r="RTB26" s="877"/>
      <c r="RTC26" s="877"/>
      <c r="RTD26" s="877"/>
      <c r="RTE26" s="877"/>
      <c r="RTF26" s="877"/>
      <c r="RTG26" s="877"/>
      <c r="RTH26" s="877"/>
      <c r="RTI26" s="877"/>
      <c r="RTJ26" s="877"/>
      <c r="RTK26" s="877"/>
      <c r="RTL26" s="877"/>
      <c r="RTM26" s="877"/>
      <c r="RTN26" s="877"/>
      <c r="RTO26" s="877"/>
      <c r="RTP26" s="877"/>
      <c r="RTQ26" s="877"/>
      <c r="RTR26" s="877"/>
      <c r="RTS26" s="877"/>
      <c r="RTT26" s="877"/>
      <c r="RTU26" s="877"/>
      <c r="RTV26" s="877"/>
      <c r="RTW26" s="877"/>
      <c r="RTX26" s="877"/>
      <c r="RTY26" s="877"/>
      <c r="RTZ26" s="877"/>
      <c r="RUA26" s="877"/>
      <c r="RUB26" s="877"/>
      <c r="RUC26" s="877"/>
      <c r="RUD26" s="877"/>
      <c r="RUE26" s="877"/>
      <c r="RUF26" s="877"/>
      <c r="RUG26" s="877"/>
      <c r="RUH26" s="877"/>
      <c r="RUI26" s="877"/>
      <c r="RUJ26" s="877"/>
      <c r="RUK26" s="877"/>
      <c r="RUL26" s="877"/>
      <c r="RUM26" s="877"/>
      <c r="RUN26" s="877"/>
      <c r="RUO26" s="877"/>
      <c r="RUP26" s="877"/>
      <c r="RUQ26" s="877"/>
      <c r="RUR26" s="877"/>
      <c r="RUS26" s="877"/>
      <c r="RUT26" s="877"/>
      <c r="RUU26" s="877"/>
      <c r="RUV26" s="877"/>
      <c r="RUW26" s="877"/>
      <c r="RUX26" s="877"/>
      <c r="RUY26" s="877"/>
      <c r="RUZ26" s="877"/>
      <c r="RVA26" s="877"/>
      <c r="RVB26" s="877"/>
      <c r="RVC26" s="877"/>
      <c r="RVD26" s="877"/>
      <c r="RVE26" s="877"/>
      <c r="RVF26" s="877"/>
      <c r="RVG26" s="877"/>
      <c r="RVH26" s="877"/>
      <c r="RVI26" s="877"/>
      <c r="RVJ26" s="877"/>
      <c r="RVK26" s="877"/>
      <c r="RVL26" s="877"/>
      <c r="RVM26" s="877"/>
      <c r="RVN26" s="877"/>
      <c r="RVO26" s="877"/>
      <c r="RVP26" s="877"/>
      <c r="RVQ26" s="877"/>
      <c r="RVR26" s="877"/>
      <c r="RVS26" s="877"/>
      <c r="RVT26" s="877"/>
      <c r="RVU26" s="877"/>
      <c r="RVV26" s="877"/>
      <c r="RVW26" s="877"/>
      <c r="RVX26" s="877"/>
      <c r="RVY26" s="877"/>
      <c r="RVZ26" s="877"/>
      <c r="RWA26" s="877"/>
      <c r="RWB26" s="877"/>
      <c r="RWC26" s="877"/>
      <c r="RWD26" s="877"/>
      <c r="RWE26" s="877"/>
      <c r="RWF26" s="877"/>
      <c r="RWG26" s="877"/>
      <c r="RWH26" s="877"/>
      <c r="RWI26" s="877"/>
      <c r="RWJ26" s="877"/>
      <c r="RWK26" s="877"/>
      <c r="RWL26" s="877"/>
      <c r="RWM26" s="877"/>
      <c r="RWN26" s="877"/>
      <c r="RWO26" s="877"/>
      <c r="RWP26" s="877"/>
      <c r="RWQ26" s="877"/>
      <c r="RWR26" s="877"/>
      <c r="RWS26" s="877"/>
      <c r="RWT26" s="877"/>
      <c r="RWU26" s="877"/>
      <c r="RWV26" s="877"/>
      <c r="RWW26" s="877"/>
      <c r="RWX26" s="877"/>
      <c r="RWY26" s="877"/>
      <c r="RWZ26" s="877"/>
      <c r="RXA26" s="877"/>
      <c r="RXB26" s="877"/>
      <c r="RXC26" s="877"/>
      <c r="RXD26" s="877"/>
      <c r="RXE26" s="877"/>
      <c r="RXF26" s="877"/>
      <c r="RXG26" s="877"/>
      <c r="RXH26" s="877"/>
      <c r="RXI26" s="877"/>
      <c r="RXJ26" s="877"/>
      <c r="RXK26" s="877"/>
      <c r="RXL26" s="877"/>
      <c r="RXM26" s="877"/>
      <c r="RXN26" s="877"/>
      <c r="RXO26" s="877"/>
      <c r="RXP26" s="877"/>
      <c r="RXQ26" s="877"/>
      <c r="RXR26" s="877"/>
      <c r="RXS26" s="877"/>
      <c r="RXT26" s="877"/>
      <c r="RXU26" s="877"/>
      <c r="RXV26" s="877"/>
      <c r="RXW26" s="877"/>
      <c r="RXX26" s="877"/>
      <c r="RXY26" s="877"/>
      <c r="RXZ26" s="877"/>
      <c r="RYA26" s="877"/>
      <c r="RYB26" s="877"/>
      <c r="RYC26" s="877"/>
      <c r="RYD26" s="877"/>
      <c r="RYE26" s="877"/>
      <c r="RYF26" s="877"/>
      <c r="RYG26" s="877"/>
      <c r="RYH26" s="877"/>
      <c r="RYI26" s="877"/>
      <c r="RYJ26" s="877"/>
      <c r="RYK26" s="877"/>
      <c r="RYL26" s="877"/>
      <c r="RYM26" s="877"/>
      <c r="RYN26" s="877"/>
      <c r="RYO26" s="877"/>
      <c r="RYP26" s="877"/>
      <c r="RYQ26" s="877"/>
      <c r="RYR26" s="877"/>
      <c r="RYS26" s="877"/>
      <c r="RYT26" s="877"/>
      <c r="RYU26" s="877"/>
      <c r="RYV26" s="877"/>
      <c r="RYW26" s="877"/>
      <c r="RYX26" s="877"/>
      <c r="RYY26" s="877"/>
      <c r="RYZ26" s="877"/>
      <c r="RZA26" s="877"/>
      <c r="RZB26" s="877"/>
      <c r="RZC26" s="877"/>
      <c r="RZD26" s="877"/>
      <c r="RZE26" s="877"/>
      <c r="RZF26" s="877"/>
      <c r="RZG26" s="877"/>
      <c r="RZH26" s="877"/>
      <c r="RZI26" s="877"/>
      <c r="RZJ26" s="877"/>
      <c r="RZK26" s="877"/>
      <c r="RZL26" s="877"/>
      <c r="RZM26" s="877"/>
      <c r="RZN26" s="877"/>
      <c r="RZO26" s="877"/>
      <c r="RZP26" s="877"/>
      <c r="RZQ26" s="877"/>
      <c r="RZR26" s="877"/>
      <c r="RZS26" s="877"/>
      <c r="RZT26" s="877"/>
      <c r="RZU26" s="877"/>
      <c r="RZV26" s="877"/>
      <c r="RZW26" s="877"/>
      <c r="RZX26" s="877"/>
      <c r="RZY26" s="877"/>
      <c r="RZZ26" s="877"/>
      <c r="SAA26" s="877"/>
      <c r="SAB26" s="877"/>
      <c r="SAC26" s="877"/>
      <c r="SAD26" s="877"/>
      <c r="SAE26" s="877"/>
      <c r="SAF26" s="877"/>
      <c r="SAG26" s="877"/>
      <c r="SAH26" s="877"/>
      <c r="SAI26" s="877"/>
      <c r="SAJ26" s="877"/>
      <c r="SAK26" s="877"/>
      <c r="SAL26" s="877"/>
      <c r="SAM26" s="877"/>
      <c r="SAN26" s="877"/>
      <c r="SAO26" s="877"/>
      <c r="SAP26" s="877"/>
      <c r="SAQ26" s="877"/>
      <c r="SAR26" s="877"/>
      <c r="SAS26" s="877"/>
      <c r="SAT26" s="877"/>
      <c r="SAU26" s="877"/>
      <c r="SAV26" s="877"/>
      <c r="SAW26" s="877"/>
      <c r="SAX26" s="877"/>
      <c r="SAY26" s="877"/>
      <c r="SAZ26" s="877"/>
      <c r="SBA26" s="877"/>
      <c r="SBB26" s="877"/>
      <c r="SBC26" s="877"/>
      <c r="SBD26" s="877"/>
      <c r="SBE26" s="877"/>
      <c r="SBF26" s="877"/>
      <c r="SBG26" s="877"/>
      <c r="SBH26" s="877"/>
      <c r="SBI26" s="877"/>
      <c r="SBJ26" s="877"/>
      <c r="SBK26" s="877"/>
      <c r="SBL26" s="877"/>
      <c r="SBM26" s="877"/>
      <c r="SBN26" s="877"/>
      <c r="SBO26" s="877"/>
      <c r="SBP26" s="877"/>
      <c r="SBQ26" s="877"/>
      <c r="SBR26" s="877"/>
      <c r="SBS26" s="877"/>
      <c r="SBT26" s="877"/>
      <c r="SBU26" s="877"/>
      <c r="SBV26" s="877"/>
      <c r="SBW26" s="877"/>
      <c r="SBX26" s="877"/>
      <c r="SBY26" s="877"/>
      <c r="SBZ26" s="877"/>
      <c r="SCA26" s="877"/>
      <c r="SCB26" s="877"/>
      <c r="SCC26" s="877"/>
      <c r="SCD26" s="877"/>
      <c r="SCE26" s="877"/>
      <c r="SCF26" s="877"/>
      <c r="SCG26" s="877"/>
      <c r="SCH26" s="877"/>
      <c r="SCI26" s="877"/>
      <c r="SCJ26" s="877"/>
      <c r="SCK26" s="877"/>
      <c r="SCL26" s="877"/>
      <c r="SCM26" s="877"/>
      <c r="SCN26" s="877"/>
      <c r="SCO26" s="877"/>
      <c r="SCP26" s="877"/>
      <c r="SCQ26" s="877"/>
      <c r="SCR26" s="877"/>
      <c r="SCS26" s="877"/>
      <c r="SCT26" s="877"/>
      <c r="SCU26" s="877"/>
      <c r="SCV26" s="877"/>
      <c r="SCW26" s="877"/>
      <c r="SCX26" s="877"/>
      <c r="SCY26" s="877"/>
      <c r="SCZ26" s="877"/>
      <c r="SDA26" s="877"/>
      <c r="SDB26" s="877"/>
      <c r="SDC26" s="877"/>
      <c r="SDD26" s="877"/>
      <c r="SDE26" s="877"/>
      <c r="SDF26" s="877"/>
      <c r="SDG26" s="877"/>
      <c r="SDH26" s="877"/>
      <c r="SDI26" s="877"/>
      <c r="SDJ26" s="877"/>
      <c r="SDK26" s="877"/>
      <c r="SDL26" s="877"/>
      <c r="SDM26" s="877"/>
      <c r="SDN26" s="877"/>
      <c r="SDO26" s="877"/>
      <c r="SDP26" s="877"/>
      <c r="SDQ26" s="877"/>
      <c r="SDR26" s="877"/>
      <c r="SDS26" s="877"/>
      <c r="SDT26" s="877"/>
      <c r="SDU26" s="877"/>
      <c r="SDV26" s="877"/>
      <c r="SDW26" s="877"/>
      <c r="SDX26" s="877"/>
      <c r="SDY26" s="877"/>
      <c r="SDZ26" s="877"/>
      <c r="SEA26" s="877"/>
      <c r="SEB26" s="877"/>
      <c r="SEC26" s="877"/>
      <c r="SED26" s="877"/>
      <c r="SEE26" s="877"/>
      <c r="SEF26" s="877"/>
      <c r="SEG26" s="877"/>
      <c r="SEH26" s="877"/>
      <c r="SEI26" s="877"/>
      <c r="SEJ26" s="877"/>
      <c r="SEK26" s="877"/>
      <c r="SEL26" s="877"/>
      <c r="SEM26" s="877"/>
      <c r="SEN26" s="877"/>
      <c r="SEO26" s="877"/>
      <c r="SEP26" s="877"/>
      <c r="SEQ26" s="877"/>
      <c r="SER26" s="877"/>
      <c r="SES26" s="877"/>
      <c r="SET26" s="877"/>
      <c r="SEU26" s="877"/>
      <c r="SEV26" s="877"/>
      <c r="SEW26" s="877"/>
      <c r="SEX26" s="877"/>
      <c r="SEY26" s="877"/>
      <c r="SEZ26" s="877"/>
      <c r="SFA26" s="877"/>
      <c r="SFB26" s="877"/>
      <c r="SFC26" s="877"/>
      <c r="SFD26" s="877"/>
      <c r="SFE26" s="877"/>
      <c r="SFF26" s="877"/>
      <c r="SFG26" s="877"/>
      <c r="SFH26" s="877"/>
      <c r="SFI26" s="877"/>
      <c r="SFJ26" s="877"/>
      <c r="SFK26" s="877"/>
      <c r="SFL26" s="877"/>
      <c r="SFM26" s="877"/>
      <c r="SFN26" s="877"/>
      <c r="SFO26" s="877"/>
      <c r="SFP26" s="877"/>
      <c r="SFQ26" s="877"/>
      <c r="SFR26" s="877"/>
      <c r="SFS26" s="877"/>
      <c r="SFT26" s="877"/>
      <c r="SFU26" s="877"/>
      <c r="SFV26" s="877"/>
      <c r="SFW26" s="877"/>
      <c r="SFX26" s="877"/>
      <c r="SFY26" s="877"/>
      <c r="SFZ26" s="877"/>
      <c r="SGA26" s="877"/>
      <c r="SGB26" s="877"/>
      <c r="SGC26" s="877"/>
      <c r="SGD26" s="877"/>
      <c r="SGE26" s="877"/>
      <c r="SGF26" s="877"/>
      <c r="SGG26" s="877"/>
      <c r="SGH26" s="877"/>
      <c r="SGI26" s="877"/>
      <c r="SGJ26" s="877"/>
      <c r="SGK26" s="877"/>
      <c r="SGL26" s="877"/>
      <c r="SGM26" s="877"/>
      <c r="SGN26" s="877"/>
      <c r="SGO26" s="877"/>
      <c r="SGP26" s="877"/>
      <c r="SGQ26" s="877"/>
      <c r="SGR26" s="877"/>
      <c r="SGS26" s="877"/>
      <c r="SGT26" s="877"/>
      <c r="SGU26" s="877"/>
      <c r="SGV26" s="877"/>
      <c r="SGW26" s="877"/>
      <c r="SGX26" s="877"/>
      <c r="SGY26" s="877"/>
      <c r="SGZ26" s="877"/>
      <c r="SHA26" s="877"/>
      <c r="SHB26" s="877"/>
      <c r="SHC26" s="877"/>
      <c r="SHD26" s="877"/>
      <c r="SHE26" s="877"/>
      <c r="SHF26" s="877"/>
      <c r="SHG26" s="877"/>
      <c r="SHH26" s="877"/>
      <c r="SHI26" s="877"/>
      <c r="SHJ26" s="877"/>
      <c r="SHK26" s="877"/>
      <c r="SHL26" s="877"/>
      <c r="SHM26" s="877"/>
      <c r="SHN26" s="877"/>
      <c r="SHO26" s="877"/>
      <c r="SHP26" s="877"/>
      <c r="SHQ26" s="877"/>
      <c r="SHR26" s="877"/>
      <c r="SHS26" s="877"/>
      <c r="SHT26" s="877"/>
      <c r="SHU26" s="877"/>
      <c r="SHV26" s="877"/>
      <c r="SHW26" s="877"/>
      <c r="SHX26" s="877"/>
      <c r="SHY26" s="877"/>
      <c r="SHZ26" s="877"/>
      <c r="SIA26" s="877"/>
      <c r="SIB26" s="877"/>
      <c r="SIC26" s="877"/>
      <c r="SID26" s="877"/>
      <c r="SIE26" s="877"/>
      <c r="SIF26" s="877"/>
      <c r="SIG26" s="877"/>
      <c r="SIH26" s="877"/>
      <c r="SII26" s="877"/>
      <c r="SIJ26" s="877"/>
      <c r="SIK26" s="877"/>
      <c r="SIL26" s="877"/>
      <c r="SIM26" s="877"/>
      <c r="SIN26" s="877"/>
      <c r="SIO26" s="877"/>
      <c r="SIP26" s="877"/>
      <c r="SIQ26" s="877"/>
      <c r="SIR26" s="877"/>
      <c r="SIS26" s="877"/>
      <c r="SIT26" s="877"/>
      <c r="SIU26" s="877"/>
      <c r="SIV26" s="877"/>
      <c r="SIW26" s="877"/>
      <c r="SIX26" s="877"/>
      <c r="SIY26" s="877"/>
      <c r="SIZ26" s="877"/>
      <c r="SJA26" s="877"/>
      <c r="SJB26" s="877"/>
      <c r="SJC26" s="877"/>
      <c r="SJD26" s="877"/>
      <c r="SJE26" s="877"/>
      <c r="SJF26" s="877"/>
      <c r="SJG26" s="877"/>
      <c r="SJH26" s="877"/>
      <c r="SJI26" s="877"/>
      <c r="SJJ26" s="877"/>
      <c r="SJK26" s="877"/>
      <c r="SJL26" s="877"/>
      <c r="SJM26" s="877"/>
      <c r="SJN26" s="877"/>
      <c r="SJO26" s="877"/>
      <c r="SJP26" s="877"/>
      <c r="SJQ26" s="877"/>
      <c r="SJR26" s="877"/>
      <c r="SJS26" s="877"/>
      <c r="SJT26" s="877"/>
      <c r="SJU26" s="877"/>
      <c r="SJV26" s="877"/>
      <c r="SJW26" s="877"/>
      <c r="SJX26" s="877"/>
      <c r="SJY26" s="877"/>
      <c r="SJZ26" s="877"/>
      <c r="SKA26" s="877"/>
      <c r="SKB26" s="877"/>
      <c r="SKC26" s="877"/>
      <c r="SKD26" s="877"/>
      <c r="SKE26" s="877"/>
      <c r="SKF26" s="877"/>
      <c r="SKG26" s="877"/>
      <c r="SKH26" s="877"/>
      <c r="SKI26" s="877"/>
      <c r="SKJ26" s="877"/>
      <c r="SKK26" s="877"/>
      <c r="SKL26" s="877"/>
      <c r="SKM26" s="877"/>
      <c r="SKN26" s="877"/>
      <c r="SKO26" s="877"/>
      <c r="SKP26" s="877"/>
      <c r="SKQ26" s="877"/>
      <c r="SKR26" s="877"/>
      <c r="SKS26" s="877"/>
      <c r="SKT26" s="877"/>
      <c r="SKU26" s="877"/>
      <c r="SKV26" s="877"/>
      <c r="SKW26" s="877"/>
      <c r="SKX26" s="877"/>
      <c r="SKY26" s="877"/>
      <c r="SKZ26" s="877"/>
      <c r="SLA26" s="877"/>
      <c r="SLB26" s="877"/>
      <c r="SLC26" s="877"/>
      <c r="SLD26" s="877"/>
      <c r="SLE26" s="877"/>
      <c r="SLF26" s="877"/>
      <c r="SLG26" s="877"/>
      <c r="SLH26" s="877"/>
      <c r="SLI26" s="877"/>
      <c r="SLJ26" s="877"/>
      <c r="SLK26" s="877"/>
      <c r="SLL26" s="877"/>
      <c r="SLM26" s="877"/>
      <c r="SLN26" s="877"/>
      <c r="SLO26" s="877"/>
      <c r="SLP26" s="877"/>
      <c r="SLQ26" s="877"/>
      <c r="SLR26" s="877"/>
      <c r="SLS26" s="877"/>
      <c r="SLT26" s="877"/>
      <c r="SLU26" s="877"/>
      <c r="SLV26" s="877"/>
      <c r="SLW26" s="877"/>
      <c r="SLX26" s="877"/>
      <c r="SLY26" s="877"/>
      <c r="SLZ26" s="877"/>
      <c r="SMA26" s="877"/>
      <c r="SMB26" s="877"/>
      <c r="SMC26" s="877"/>
      <c r="SMD26" s="877"/>
      <c r="SME26" s="877"/>
      <c r="SMF26" s="877"/>
      <c r="SMG26" s="877"/>
      <c r="SMH26" s="877"/>
      <c r="SMI26" s="877"/>
      <c r="SMJ26" s="877"/>
      <c r="SMK26" s="877"/>
      <c r="SML26" s="877"/>
      <c r="SMM26" s="877"/>
      <c r="SMN26" s="877"/>
      <c r="SMO26" s="877"/>
      <c r="SMP26" s="877"/>
      <c r="SMQ26" s="877"/>
      <c r="SMR26" s="877"/>
      <c r="SMS26" s="877"/>
      <c r="SMT26" s="877"/>
      <c r="SMU26" s="877"/>
      <c r="SMV26" s="877"/>
      <c r="SMW26" s="877"/>
      <c r="SMX26" s="877"/>
      <c r="SMY26" s="877"/>
      <c r="SMZ26" s="877"/>
      <c r="SNA26" s="877"/>
      <c r="SNB26" s="877"/>
      <c r="SNC26" s="877"/>
      <c r="SND26" s="877"/>
      <c r="SNE26" s="877"/>
      <c r="SNF26" s="877"/>
      <c r="SNG26" s="877"/>
      <c r="SNH26" s="877"/>
      <c r="SNI26" s="877"/>
      <c r="SNJ26" s="877"/>
      <c r="SNK26" s="877"/>
      <c r="SNL26" s="877"/>
      <c r="SNM26" s="877"/>
      <c r="SNN26" s="877"/>
      <c r="SNO26" s="877"/>
      <c r="SNP26" s="877"/>
      <c r="SNQ26" s="877"/>
      <c r="SNR26" s="877"/>
      <c r="SNS26" s="877"/>
      <c r="SNT26" s="877"/>
      <c r="SNU26" s="877"/>
      <c r="SNV26" s="877"/>
      <c r="SNW26" s="877"/>
      <c r="SNX26" s="877"/>
      <c r="SNY26" s="877"/>
      <c r="SNZ26" s="877"/>
      <c r="SOA26" s="877"/>
      <c r="SOB26" s="877"/>
      <c r="SOC26" s="877"/>
      <c r="SOD26" s="877"/>
      <c r="SOE26" s="877"/>
      <c r="SOF26" s="877"/>
      <c r="SOG26" s="877"/>
      <c r="SOH26" s="877"/>
      <c r="SOI26" s="877"/>
      <c r="SOJ26" s="877"/>
      <c r="SOK26" s="877"/>
      <c r="SOL26" s="877"/>
      <c r="SOM26" s="877"/>
      <c r="SON26" s="877"/>
      <c r="SOO26" s="877"/>
      <c r="SOP26" s="877"/>
      <c r="SOQ26" s="877"/>
      <c r="SOR26" s="877"/>
      <c r="SOS26" s="877"/>
      <c r="SOT26" s="877"/>
      <c r="SOU26" s="877"/>
      <c r="SOV26" s="877"/>
      <c r="SOW26" s="877"/>
      <c r="SOX26" s="877"/>
      <c r="SOY26" s="877"/>
      <c r="SOZ26" s="877"/>
      <c r="SPA26" s="877"/>
      <c r="SPB26" s="877"/>
      <c r="SPC26" s="877"/>
      <c r="SPD26" s="877"/>
      <c r="SPE26" s="877"/>
      <c r="SPF26" s="877"/>
      <c r="SPG26" s="877"/>
      <c r="SPH26" s="877"/>
      <c r="SPI26" s="877"/>
      <c r="SPJ26" s="877"/>
      <c r="SPK26" s="877"/>
      <c r="SPL26" s="877"/>
      <c r="SPM26" s="877"/>
      <c r="SPN26" s="877"/>
      <c r="SPO26" s="877"/>
      <c r="SPP26" s="877"/>
      <c r="SPQ26" s="877"/>
      <c r="SPR26" s="877"/>
      <c r="SPS26" s="877"/>
      <c r="SPT26" s="877"/>
      <c r="SPU26" s="877"/>
      <c r="SPV26" s="877"/>
      <c r="SPW26" s="877"/>
      <c r="SPX26" s="877"/>
      <c r="SPY26" s="877"/>
      <c r="SPZ26" s="877"/>
      <c r="SQA26" s="877"/>
      <c r="SQB26" s="877"/>
      <c r="SQC26" s="877"/>
      <c r="SQD26" s="877"/>
      <c r="SQE26" s="877"/>
      <c r="SQF26" s="877"/>
      <c r="SQG26" s="877"/>
      <c r="SQH26" s="877"/>
      <c r="SQI26" s="877"/>
      <c r="SQJ26" s="877"/>
      <c r="SQK26" s="877"/>
      <c r="SQL26" s="877"/>
      <c r="SQM26" s="877"/>
      <c r="SQN26" s="877"/>
      <c r="SQO26" s="877"/>
      <c r="SQP26" s="877"/>
      <c r="SQQ26" s="877"/>
      <c r="SQR26" s="877"/>
      <c r="SQS26" s="877"/>
      <c r="SQT26" s="877"/>
      <c r="SQU26" s="877"/>
      <c r="SQV26" s="877"/>
      <c r="SQW26" s="877"/>
      <c r="SQX26" s="877"/>
      <c r="SQY26" s="877"/>
      <c r="SQZ26" s="877"/>
      <c r="SRA26" s="877"/>
      <c r="SRB26" s="877"/>
      <c r="SRC26" s="877"/>
      <c r="SRD26" s="877"/>
      <c r="SRE26" s="877"/>
      <c r="SRF26" s="877"/>
      <c r="SRG26" s="877"/>
      <c r="SRH26" s="877"/>
      <c r="SRI26" s="877"/>
      <c r="SRJ26" s="877"/>
      <c r="SRK26" s="877"/>
      <c r="SRL26" s="877"/>
      <c r="SRM26" s="877"/>
      <c r="SRN26" s="877"/>
      <c r="SRO26" s="877"/>
      <c r="SRP26" s="877"/>
      <c r="SRQ26" s="877"/>
      <c r="SRR26" s="877"/>
      <c r="SRS26" s="877"/>
      <c r="SRT26" s="877"/>
      <c r="SRU26" s="877"/>
      <c r="SRV26" s="877"/>
      <c r="SRW26" s="877"/>
      <c r="SRX26" s="877"/>
      <c r="SRY26" s="877"/>
      <c r="SRZ26" s="877"/>
      <c r="SSA26" s="877"/>
      <c r="SSB26" s="877"/>
      <c r="SSC26" s="877"/>
      <c r="SSD26" s="877"/>
      <c r="SSE26" s="877"/>
      <c r="SSF26" s="877"/>
      <c r="SSG26" s="877"/>
      <c r="SSH26" s="877"/>
      <c r="SSI26" s="877"/>
      <c r="SSJ26" s="877"/>
      <c r="SSK26" s="877"/>
      <c r="SSL26" s="877"/>
      <c r="SSM26" s="877"/>
      <c r="SSN26" s="877"/>
      <c r="SSO26" s="877"/>
      <c r="SSP26" s="877"/>
      <c r="SSQ26" s="877"/>
      <c r="SSR26" s="877"/>
      <c r="SSS26" s="877"/>
      <c r="SST26" s="877"/>
      <c r="SSU26" s="877"/>
      <c r="SSV26" s="877"/>
      <c r="SSW26" s="877"/>
      <c r="SSX26" s="877"/>
      <c r="SSY26" s="877"/>
      <c r="SSZ26" s="877"/>
      <c r="STA26" s="877"/>
      <c r="STB26" s="877"/>
      <c r="STC26" s="877"/>
      <c r="STD26" s="877"/>
      <c r="STE26" s="877"/>
      <c r="STF26" s="877"/>
      <c r="STG26" s="877"/>
      <c r="STH26" s="877"/>
      <c r="STI26" s="877"/>
      <c r="STJ26" s="877"/>
      <c r="STK26" s="877"/>
      <c r="STL26" s="877"/>
      <c r="STM26" s="877"/>
      <c r="STN26" s="877"/>
      <c r="STO26" s="877"/>
      <c r="STP26" s="877"/>
      <c r="STQ26" s="877"/>
      <c r="STR26" s="877"/>
      <c r="STS26" s="877"/>
      <c r="STT26" s="877"/>
      <c r="STU26" s="877"/>
      <c r="STV26" s="877"/>
      <c r="STW26" s="877"/>
      <c r="STX26" s="877"/>
      <c r="STY26" s="877"/>
      <c r="STZ26" s="877"/>
      <c r="SUA26" s="877"/>
      <c r="SUB26" s="877"/>
      <c r="SUC26" s="877"/>
      <c r="SUD26" s="877"/>
      <c r="SUE26" s="877"/>
      <c r="SUF26" s="877"/>
      <c r="SUG26" s="877"/>
      <c r="SUH26" s="877"/>
      <c r="SUI26" s="877"/>
      <c r="SUJ26" s="877"/>
      <c r="SUK26" s="877"/>
      <c r="SUL26" s="877"/>
      <c r="SUM26" s="877"/>
      <c r="SUN26" s="877"/>
      <c r="SUO26" s="877"/>
      <c r="SUP26" s="877"/>
      <c r="SUQ26" s="877"/>
      <c r="SUR26" s="877"/>
      <c r="SUS26" s="877"/>
      <c r="SUT26" s="877"/>
      <c r="SUU26" s="877"/>
      <c r="SUV26" s="877"/>
      <c r="SUW26" s="877"/>
      <c r="SUX26" s="877"/>
      <c r="SUY26" s="877"/>
      <c r="SUZ26" s="877"/>
      <c r="SVA26" s="877"/>
      <c r="SVB26" s="877"/>
      <c r="SVC26" s="877"/>
      <c r="SVD26" s="877"/>
      <c r="SVE26" s="877"/>
      <c r="SVF26" s="877"/>
      <c r="SVG26" s="877"/>
      <c r="SVH26" s="877"/>
      <c r="SVI26" s="877"/>
      <c r="SVJ26" s="877"/>
      <c r="SVK26" s="877"/>
      <c r="SVL26" s="877"/>
      <c r="SVM26" s="877"/>
      <c r="SVN26" s="877"/>
      <c r="SVO26" s="877"/>
      <c r="SVP26" s="877"/>
      <c r="SVQ26" s="877"/>
      <c r="SVR26" s="877"/>
      <c r="SVS26" s="877"/>
      <c r="SVT26" s="877"/>
      <c r="SVU26" s="877"/>
      <c r="SVV26" s="877"/>
      <c r="SVW26" s="877"/>
      <c r="SVX26" s="877"/>
      <c r="SVY26" s="877"/>
      <c r="SVZ26" s="877"/>
      <c r="SWA26" s="877"/>
      <c r="SWB26" s="877"/>
      <c r="SWC26" s="877"/>
      <c r="SWD26" s="877"/>
      <c r="SWE26" s="877"/>
      <c r="SWF26" s="877"/>
      <c r="SWG26" s="877"/>
      <c r="SWH26" s="877"/>
      <c r="SWI26" s="877"/>
      <c r="SWJ26" s="877"/>
      <c r="SWK26" s="877"/>
      <c r="SWL26" s="877"/>
      <c r="SWM26" s="877"/>
      <c r="SWN26" s="877"/>
      <c r="SWO26" s="877"/>
      <c r="SWP26" s="877"/>
      <c r="SWQ26" s="877"/>
      <c r="SWR26" s="877"/>
      <c r="SWS26" s="877"/>
      <c r="SWT26" s="877"/>
      <c r="SWU26" s="877"/>
      <c r="SWV26" s="877"/>
      <c r="SWW26" s="877"/>
      <c r="SWX26" s="877"/>
      <c r="SWY26" s="877"/>
      <c r="SWZ26" s="877"/>
      <c r="SXA26" s="877"/>
      <c r="SXB26" s="877"/>
      <c r="SXC26" s="877"/>
      <c r="SXD26" s="877"/>
      <c r="SXE26" s="877"/>
      <c r="SXF26" s="877"/>
      <c r="SXG26" s="877"/>
      <c r="SXH26" s="877"/>
      <c r="SXI26" s="877"/>
      <c r="SXJ26" s="877"/>
      <c r="SXK26" s="877"/>
      <c r="SXL26" s="877"/>
      <c r="SXM26" s="877"/>
      <c r="SXN26" s="877"/>
      <c r="SXO26" s="877"/>
      <c r="SXP26" s="877"/>
      <c r="SXQ26" s="877"/>
      <c r="SXR26" s="877"/>
      <c r="SXS26" s="877"/>
      <c r="SXT26" s="877"/>
      <c r="SXU26" s="877"/>
      <c r="SXV26" s="877"/>
      <c r="SXW26" s="877"/>
      <c r="SXX26" s="877"/>
      <c r="SXY26" s="877"/>
      <c r="SXZ26" s="877"/>
      <c r="SYA26" s="877"/>
      <c r="SYB26" s="877"/>
      <c r="SYC26" s="877"/>
      <c r="SYD26" s="877"/>
      <c r="SYE26" s="877"/>
      <c r="SYF26" s="877"/>
      <c r="SYG26" s="877"/>
      <c r="SYH26" s="877"/>
      <c r="SYI26" s="877"/>
      <c r="SYJ26" s="877"/>
      <c r="SYK26" s="877"/>
      <c r="SYL26" s="877"/>
      <c r="SYM26" s="877"/>
      <c r="SYN26" s="877"/>
      <c r="SYO26" s="877"/>
      <c r="SYP26" s="877"/>
      <c r="SYQ26" s="877"/>
      <c r="SYR26" s="877"/>
      <c r="SYS26" s="877"/>
      <c r="SYT26" s="877"/>
      <c r="SYU26" s="877"/>
      <c r="SYV26" s="877"/>
      <c r="SYW26" s="877"/>
      <c r="SYX26" s="877"/>
      <c r="SYY26" s="877"/>
      <c r="SYZ26" s="877"/>
      <c r="SZA26" s="877"/>
      <c r="SZB26" s="877"/>
      <c r="SZC26" s="877"/>
      <c r="SZD26" s="877"/>
      <c r="SZE26" s="877"/>
      <c r="SZF26" s="877"/>
      <c r="SZG26" s="877"/>
      <c r="SZH26" s="877"/>
      <c r="SZI26" s="877"/>
      <c r="SZJ26" s="877"/>
      <c r="SZK26" s="877"/>
      <c r="SZL26" s="877"/>
      <c r="SZM26" s="877"/>
      <c r="SZN26" s="877"/>
      <c r="SZO26" s="877"/>
      <c r="SZP26" s="877"/>
      <c r="SZQ26" s="877"/>
      <c r="SZR26" s="877"/>
      <c r="SZS26" s="877"/>
      <c r="SZT26" s="877"/>
      <c r="SZU26" s="877"/>
      <c r="SZV26" s="877"/>
      <c r="SZW26" s="877"/>
      <c r="SZX26" s="877"/>
      <c r="SZY26" s="877"/>
      <c r="SZZ26" s="877"/>
      <c r="TAA26" s="877"/>
      <c r="TAB26" s="877"/>
      <c r="TAC26" s="877"/>
      <c r="TAD26" s="877"/>
      <c r="TAE26" s="877"/>
      <c r="TAF26" s="877"/>
      <c r="TAG26" s="877"/>
      <c r="TAH26" s="877"/>
      <c r="TAI26" s="877"/>
      <c r="TAJ26" s="877"/>
      <c r="TAK26" s="877"/>
      <c r="TAL26" s="877"/>
      <c r="TAM26" s="877"/>
      <c r="TAN26" s="877"/>
      <c r="TAO26" s="877"/>
      <c r="TAP26" s="877"/>
      <c r="TAQ26" s="877"/>
      <c r="TAR26" s="877"/>
      <c r="TAS26" s="877"/>
      <c r="TAT26" s="877"/>
      <c r="TAU26" s="877"/>
      <c r="TAV26" s="877"/>
      <c r="TAW26" s="877"/>
      <c r="TAX26" s="877"/>
      <c r="TAY26" s="877"/>
      <c r="TAZ26" s="877"/>
      <c r="TBA26" s="877"/>
      <c r="TBB26" s="877"/>
      <c r="TBC26" s="877"/>
      <c r="TBD26" s="877"/>
      <c r="TBE26" s="877"/>
      <c r="TBF26" s="877"/>
      <c r="TBG26" s="877"/>
      <c r="TBH26" s="877"/>
      <c r="TBI26" s="877"/>
      <c r="TBJ26" s="877"/>
      <c r="TBK26" s="877"/>
      <c r="TBL26" s="877"/>
      <c r="TBM26" s="877"/>
      <c r="TBN26" s="877"/>
      <c r="TBO26" s="877"/>
      <c r="TBP26" s="877"/>
      <c r="TBQ26" s="877"/>
      <c r="TBR26" s="877"/>
      <c r="TBS26" s="877"/>
      <c r="TBT26" s="877"/>
      <c r="TBU26" s="877"/>
      <c r="TBV26" s="877"/>
      <c r="TBW26" s="877"/>
      <c r="TBX26" s="877"/>
      <c r="TBY26" s="877"/>
      <c r="TBZ26" s="877"/>
      <c r="TCA26" s="877"/>
      <c r="TCB26" s="877"/>
      <c r="TCC26" s="877"/>
      <c r="TCD26" s="877"/>
      <c r="TCE26" s="877"/>
      <c r="TCF26" s="877"/>
      <c r="TCG26" s="877"/>
      <c r="TCH26" s="877"/>
      <c r="TCI26" s="877"/>
      <c r="TCJ26" s="877"/>
      <c r="TCK26" s="877"/>
      <c r="TCL26" s="877"/>
      <c r="TCM26" s="877"/>
      <c r="TCN26" s="877"/>
      <c r="TCO26" s="877"/>
      <c r="TCP26" s="877"/>
      <c r="TCQ26" s="877"/>
      <c r="TCR26" s="877"/>
      <c r="TCS26" s="877"/>
      <c r="TCT26" s="877"/>
      <c r="TCU26" s="877"/>
      <c r="TCV26" s="877"/>
      <c r="TCW26" s="877"/>
      <c r="TCX26" s="877"/>
      <c r="TCY26" s="877"/>
      <c r="TCZ26" s="877"/>
      <c r="TDA26" s="877"/>
      <c r="TDB26" s="877"/>
      <c r="TDC26" s="877"/>
      <c r="TDD26" s="877"/>
      <c r="TDE26" s="877"/>
      <c r="TDF26" s="877"/>
      <c r="TDG26" s="877"/>
      <c r="TDH26" s="877"/>
      <c r="TDI26" s="877"/>
      <c r="TDJ26" s="877"/>
      <c r="TDK26" s="877"/>
      <c r="TDL26" s="877"/>
      <c r="TDM26" s="877"/>
      <c r="TDN26" s="877"/>
      <c r="TDO26" s="877"/>
      <c r="TDP26" s="877"/>
      <c r="TDQ26" s="877"/>
      <c r="TDR26" s="877"/>
      <c r="TDS26" s="877"/>
      <c r="TDT26" s="877"/>
      <c r="TDU26" s="877"/>
      <c r="TDV26" s="877"/>
      <c r="TDW26" s="877"/>
      <c r="TDX26" s="877"/>
      <c r="TDY26" s="877"/>
      <c r="TDZ26" s="877"/>
      <c r="TEA26" s="877"/>
      <c r="TEB26" s="877"/>
      <c r="TEC26" s="877"/>
      <c r="TED26" s="877"/>
      <c r="TEE26" s="877"/>
      <c r="TEF26" s="877"/>
      <c r="TEG26" s="877"/>
      <c r="TEH26" s="877"/>
      <c r="TEI26" s="877"/>
      <c r="TEJ26" s="877"/>
      <c r="TEK26" s="877"/>
      <c r="TEL26" s="877"/>
      <c r="TEM26" s="877"/>
      <c r="TEN26" s="877"/>
      <c r="TEO26" s="877"/>
      <c r="TEP26" s="877"/>
      <c r="TEQ26" s="877"/>
      <c r="TER26" s="877"/>
      <c r="TES26" s="877"/>
      <c r="TET26" s="877"/>
      <c r="TEU26" s="877"/>
      <c r="TEV26" s="877"/>
      <c r="TEW26" s="877"/>
      <c r="TEX26" s="877"/>
      <c r="TEY26" s="877"/>
      <c r="TEZ26" s="877"/>
      <c r="TFA26" s="877"/>
      <c r="TFB26" s="877"/>
      <c r="TFC26" s="877"/>
      <c r="TFD26" s="877"/>
      <c r="TFE26" s="877"/>
      <c r="TFF26" s="877"/>
      <c r="TFG26" s="877"/>
      <c r="TFH26" s="877"/>
      <c r="TFI26" s="877"/>
      <c r="TFJ26" s="877"/>
      <c r="TFK26" s="877"/>
      <c r="TFL26" s="877"/>
      <c r="TFM26" s="877"/>
      <c r="TFN26" s="877"/>
      <c r="TFO26" s="877"/>
      <c r="TFP26" s="877"/>
      <c r="TFQ26" s="877"/>
      <c r="TFR26" s="877"/>
      <c r="TFS26" s="877"/>
      <c r="TFT26" s="877"/>
      <c r="TFU26" s="877"/>
      <c r="TFV26" s="877"/>
      <c r="TFW26" s="877"/>
      <c r="TFX26" s="877"/>
      <c r="TFY26" s="877"/>
      <c r="TFZ26" s="877"/>
      <c r="TGA26" s="877"/>
      <c r="TGB26" s="877"/>
      <c r="TGC26" s="877"/>
      <c r="TGD26" s="877"/>
      <c r="TGE26" s="877"/>
      <c r="TGF26" s="877"/>
      <c r="TGG26" s="877"/>
      <c r="TGH26" s="877"/>
      <c r="TGI26" s="877"/>
      <c r="TGJ26" s="877"/>
      <c r="TGK26" s="877"/>
      <c r="TGL26" s="877"/>
      <c r="TGM26" s="877"/>
      <c r="TGN26" s="877"/>
      <c r="TGO26" s="877"/>
      <c r="TGP26" s="877"/>
      <c r="TGQ26" s="877"/>
      <c r="TGR26" s="877"/>
      <c r="TGS26" s="877"/>
      <c r="TGT26" s="877"/>
      <c r="TGU26" s="877"/>
      <c r="TGV26" s="877"/>
      <c r="TGW26" s="877"/>
      <c r="TGX26" s="877"/>
      <c r="TGY26" s="877"/>
      <c r="TGZ26" s="877"/>
      <c r="THA26" s="877"/>
      <c r="THB26" s="877"/>
      <c r="THC26" s="877"/>
      <c r="THD26" s="877"/>
      <c r="THE26" s="877"/>
      <c r="THF26" s="877"/>
      <c r="THG26" s="877"/>
      <c r="THH26" s="877"/>
      <c r="THI26" s="877"/>
      <c r="THJ26" s="877"/>
      <c r="THK26" s="877"/>
      <c r="THL26" s="877"/>
      <c r="THM26" s="877"/>
      <c r="THN26" s="877"/>
      <c r="THO26" s="877"/>
      <c r="THP26" s="877"/>
      <c r="THQ26" s="877"/>
      <c r="THR26" s="877"/>
      <c r="THS26" s="877"/>
      <c r="THT26" s="877"/>
      <c r="THU26" s="877"/>
      <c r="THV26" s="877"/>
      <c r="THW26" s="877"/>
      <c r="THX26" s="877"/>
      <c r="THY26" s="877"/>
      <c r="THZ26" s="877"/>
      <c r="TIA26" s="877"/>
      <c r="TIB26" s="877"/>
      <c r="TIC26" s="877"/>
      <c r="TID26" s="877"/>
      <c r="TIE26" s="877"/>
      <c r="TIF26" s="877"/>
      <c r="TIG26" s="877"/>
      <c r="TIH26" s="877"/>
      <c r="TII26" s="877"/>
      <c r="TIJ26" s="877"/>
      <c r="TIK26" s="877"/>
      <c r="TIL26" s="877"/>
      <c r="TIM26" s="877"/>
      <c r="TIN26" s="877"/>
      <c r="TIO26" s="877"/>
      <c r="TIP26" s="877"/>
      <c r="TIQ26" s="877"/>
      <c r="TIR26" s="877"/>
      <c r="TIS26" s="877"/>
      <c r="TIT26" s="877"/>
      <c r="TIU26" s="877"/>
      <c r="TIV26" s="877"/>
      <c r="TIW26" s="877"/>
      <c r="TIX26" s="877"/>
      <c r="TIY26" s="877"/>
      <c r="TIZ26" s="877"/>
      <c r="TJA26" s="877"/>
      <c r="TJB26" s="877"/>
      <c r="TJC26" s="877"/>
      <c r="TJD26" s="877"/>
      <c r="TJE26" s="877"/>
      <c r="TJF26" s="877"/>
      <c r="TJG26" s="877"/>
      <c r="TJH26" s="877"/>
      <c r="TJI26" s="877"/>
      <c r="TJJ26" s="877"/>
      <c r="TJK26" s="877"/>
      <c r="TJL26" s="877"/>
      <c r="TJM26" s="877"/>
      <c r="TJN26" s="877"/>
      <c r="TJO26" s="877"/>
      <c r="TJP26" s="877"/>
      <c r="TJQ26" s="877"/>
      <c r="TJR26" s="877"/>
      <c r="TJS26" s="877"/>
      <c r="TJT26" s="877"/>
      <c r="TJU26" s="877"/>
      <c r="TJV26" s="877"/>
      <c r="TJW26" s="877"/>
      <c r="TJX26" s="877"/>
      <c r="TJY26" s="877"/>
      <c r="TJZ26" s="877"/>
      <c r="TKA26" s="877"/>
      <c r="TKB26" s="877"/>
      <c r="TKC26" s="877"/>
      <c r="TKD26" s="877"/>
      <c r="TKE26" s="877"/>
      <c r="TKF26" s="877"/>
      <c r="TKG26" s="877"/>
      <c r="TKH26" s="877"/>
      <c r="TKI26" s="877"/>
      <c r="TKJ26" s="877"/>
      <c r="TKK26" s="877"/>
      <c r="TKL26" s="877"/>
      <c r="TKM26" s="877"/>
      <c r="TKN26" s="877"/>
      <c r="TKO26" s="877"/>
      <c r="TKP26" s="877"/>
      <c r="TKQ26" s="877"/>
      <c r="TKR26" s="877"/>
      <c r="TKS26" s="877"/>
      <c r="TKT26" s="877"/>
      <c r="TKU26" s="877"/>
      <c r="TKV26" s="877"/>
      <c r="TKW26" s="877"/>
      <c r="TKX26" s="877"/>
      <c r="TKY26" s="877"/>
      <c r="TKZ26" s="877"/>
      <c r="TLA26" s="877"/>
      <c r="TLB26" s="877"/>
      <c r="TLC26" s="877"/>
      <c r="TLD26" s="877"/>
      <c r="TLE26" s="877"/>
      <c r="TLF26" s="877"/>
      <c r="TLG26" s="877"/>
      <c r="TLH26" s="877"/>
      <c r="TLI26" s="877"/>
      <c r="TLJ26" s="877"/>
      <c r="TLK26" s="877"/>
      <c r="TLL26" s="877"/>
      <c r="TLM26" s="877"/>
      <c r="TLN26" s="877"/>
      <c r="TLO26" s="877"/>
      <c r="TLP26" s="877"/>
      <c r="TLQ26" s="877"/>
      <c r="TLR26" s="877"/>
      <c r="TLS26" s="877"/>
      <c r="TLT26" s="877"/>
      <c r="TLU26" s="877"/>
      <c r="TLV26" s="877"/>
      <c r="TLW26" s="877"/>
      <c r="TLX26" s="877"/>
      <c r="TLY26" s="877"/>
      <c r="TLZ26" s="877"/>
      <c r="TMA26" s="877"/>
      <c r="TMB26" s="877"/>
      <c r="TMC26" s="877"/>
      <c r="TMD26" s="877"/>
      <c r="TME26" s="877"/>
      <c r="TMF26" s="877"/>
      <c r="TMG26" s="877"/>
      <c r="TMH26" s="877"/>
      <c r="TMI26" s="877"/>
      <c r="TMJ26" s="877"/>
      <c r="TMK26" s="877"/>
      <c r="TML26" s="877"/>
      <c r="TMM26" s="877"/>
      <c r="TMN26" s="877"/>
      <c r="TMO26" s="877"/>
      <c r="TMP26" s="877"/>
      <c r="TMQ26" s="877"/>
      <c r="TMR26" s="877"/>
      <c r="TMS26" s="877"/>
      <c r="TMT26" s="877"/>
      <c r="TMU26" s="877"/>
      <c r="TMV26" s="877"/>
      <c r="TMW26" s="877"/>
      <c r="TMX26" s="877"/>
      <c r="TMY26" s="877"/>
      <c r="TMZ26" s="877"/>
      <c r="TNA26" s="877"/>
      <c r="TNB26" s="877"/>
      <c r="TNC26" s="877"/>
      <c r="TND26" s="877"/>
      <c r="TNE26" s="877"/>
      <c r="TNF26" s="877"/>
      <c r="TNG26" s="877"/>
      <c r="TNH26" s="877"/>
      <c r="TNI26" s="877"/>
      <c r="TNJ26" s="877"/>
      <c r="TNK26" s="877"/>
      <c r="TNL26" s="877"/>
      <c r="TNM26" s="877"/>
      <c r="TNN26" s="877"/>
      <c r="TNO26" s="877"/>
      <c r="TNP26" s="877"/>
      <c r="TNQ26" s="877"/>
      <c r="TNR26" s="877"/>
      <c r="TNS26" s="877"/>
      <c r="TNT26" s="877"/>
      <c r="TNU26" s="877"/>
      <c r="TNV26" s="877"/>
      <c r="TNW26" s="877"/>
      <c r="TNX26" s="877"/>
      <c r="TNY26" s="877"/>
      <c r="TNZ26" s="877"/>
      <c r="TOA26" s="877"/>
      <c r="TOB26" s="877"/>
      <c r="TOC26" s="877"/>
      <c r="TOD26" s="877"/>
      <c r="TOE26" s="877"/>
      <c r="TOF26" s="877"/>
      <c r="TOG26" s="877"/>
      <c r="TOH26" s="877"/>
      <c r="TOI26" s="877"/>
      <c r="TOJ26" s="877"/>
      <c r="TOK26" s="877"/>
      <c r="TOL26" s="877"/>
      <c r="TOM26" s="877"/>
      <c r="TON26" s="877"/>
      <c r="TOO26" s="877"/>
      <c r="TOP26" s="877"/>
      <c r="TOQ26" s="877"/>
      <c r="TOR26" s="877"/>
      <c r="TOS26" s="877"/>
      <c r="TOT26" s="877"/>
      <c r="TOU26" s="877"/>
      <c r="TOV26" s="877"/>
      <c r="TOW26" s="877"/>
      <c r="TOX26" s="877"/>
      <c r="TOY26" s="877"/>
      <c r="TOZ26" s="877"/>
      <c r="TPA26" s="877"/>
      <c r="TPB26" s="877"/>
      <c r="TPC26" s="877"/>
      <c r="TPD26" s="877"/>
      <c r="TPE26" s="877"/>
      <c r="TPF26" s="877"/>
      <c r="TPG26" s="877"/>
      <c r="TPH26" s="877"/>
      <c r="TPI26" s="877"/>
      <c r="TPJ26" s="877"/>
      <c r="TPK26" s="877"/>
      <c r="TPL26" s="877"/>
      <c r="TPM26" s="877"/>
      <c r="TPN26" s="877"/>
      <c r="TPO26" s="877"/>
      <c r="TPP26" s="877"/>
      <c r="TPQ26" s="877"/>
      <c r="TPR26" s="877"/>
      <c r="TPS26" s="877"/>
      <c r="TPT26" s="877"/>
      <c r="TPU26" s="877"/>
      <c r="TPV26" s="877"/>
      <c r="TPW26" s="877"/>
      <c r="TPX26" s="877"/>
      <c r="TPY26" s="877"/>
      <c r="TPZ26" s="877"/>
      <c r="TQA26" s="877"/>
      <c r="TQB26" s="877"/>
      <c r="TQC26" s="877"/>
      <c r="TQD26" s="877"/>
      <c r="TQE26" s="877"/>
      <c r="TQF26" s="877"/>
      <c r="TQG26" s="877"/>
      <c r="TQH26" s="877"/>
      <c r="TQI26" s="877"/>
      <c r="TQJ26" s="877"/>
      <c r="TQK26" s="877"/>
      <c r="TQL26" s="877"/>
      <c r="TQM26" s="877"/>
      <c r="TQN26" s="877"/>
      <c r="TQO26" s="877"/>
      <c r="TQP26" s="877"/>
      <c r="TQQ26" s="877"/>
      <c r="TQR26" s="877"/>
      <c r="TQS26" s="877"/>
      <c r="TQT26" s="877"/>
      <c r="TQU26" s="877"/>
      <c r="TQV26" s="877"/>
      <c r="TQW26" s="877"/>
      <c r="TQX26" s="877"/>
      <c r="TQY26" s="877"/>
      <c r="TQZ26" s="877"/>
      <c r="TRA26" s="877"/>
      <c r="TRB26" s="877"/>
      <c r="TRC26" s="877"/>
      <c r="TRD26" s="877"/>
      <c r="TRE26" s="877"/>
      <c r="TRF26" s="877"/>
      <c r="TRG26" s="877"/>
      <c r="TRH26" s="877"/>
      <c r="TRI26" s="877"/>
      <c r="TRJ26" s="877"/>
      <c r="TRK26" s="877"/>
      <c r="TRL26" s="877"/>
      <c r="TRM26" s="877"/>
      <c r="TRN26" s="877"/>
      <c r="TRO26" s="877"/>
      <c r="TRP26" s="877"/>
      <c r="TRQ26" s="877"/>
      <c r="TRR26" s="877"/>
      <c r="TRS26" s="877"/>
      <c r="TRT26" s="877"/>
      <c r="TRU26" s="877"/>
      <c r="TRV26" s="877"/>
      <c r="TRW26" s="877"/>
      <c r="TRX26" s="877"/>
      <c r="TRY26" s="877"/>
      <c r="TRZ26" s="877"/>
      <c r="TSA26" s="877"/>
      <c r="TSB26" s="877"/>
      <c r="TSC26" s="877"/>
      <c r="TSD26" s="877"/>
      <c r="TSE26" s="877"/>
      <c r="TSF26" s="877"/>
      <c r="TSG26" s="877"/>
      <c r="TSH26" s="877"/>
      <c r="TSI26" s="877"/>
      <c r="TSJ26" s="877"/>
      <c r="TSK26" s="877"/>
      <c r="TSL26" s="877"/>
      <c r="TSM26" s="877"/>
      <c r="TSN26" s="877"/>
      <c r="TSO26" s="877"/>
      <c r="TSP26" s="877"/>
      <c r="TSQ26" s="877"/>
      <c r="TSR26" s="877"/>
      <c r="TSS26" s="877"/>
      <c r="TST26" s="877"/>
      <c r="TSU26" s="877"/>
      <c r="TSV26" s="877"/>
      <c r="TSW26" s="877"/>
      <c r="TSX26" s="877"/>
      <c r="TSY26" s="877"/>
      <c r="TSZ26" s="877"/>
      <c r="TTA26" s="877"/>
      <c r="TTB26" s="877"/>
      <c r="TTC26" s="877"/>
      <c r="TTD26" s="877"/>
      <c r="TTE26" s="877"/>
      <c r="TTF26" s="877"/>
      <c r="TTG26" s="877"/>
      <c r="TTH26" s="877"/>
      <c r="TTI26" s="877"/>
      <c r="TTJ26" s="877"/>
      <c r="TTK26" s="877"/>
      <c r="TTL26" s="877"/>
      <c r="TTM26" s="877"/>
      <c r="TTN26" s="877"/>
      <c r="TTO26" s="877"/>
      <c r="TTP26" s="877"/>
      <c r="TTQ26" s="877"/>
      <c r="TTR26" s="877"/>
      <c r="TTS26" s="877"/>
      <c r="TTT26" s="877"/>
      <c r="TTU26" s="877"/>
      <c r="TTV26" s="877"/>
      <c r="TTW26" s="877"/>
      <c r="TTX26" s="877"/>
      <c r="TTY26" s="877"/>
      <c r="TTZ26" s="877"/>
      <c r="TUA26" s="877"/>
      <c r="TUB26" s="877"/>
      <c r="TUC26" s="877"/>
      <c r="TUD26" s="877"/>
      <c r="TUE26" s="877"/>
      <c r="TUF26" s="877"/>
      <c r="TUG26" s="877"/>
      <c r="TUH26" s="877"/>
      <c r="TUI26" s="877"/>
      <c r="TUJ26" s="877"/>
      <c r="TUK26" s="877"/>
      <c r="TUL26" s="877"/>
      <c r="TUM26" s="877"/>
      <c r="TUN26" s="877"/>
      <c r="TUO26" s="877"/>
      <c r="TUP26" s="877"/>
      <c r="TUQ26" s="877"/>
      <c r="TUR26" s="877"/>
      <c r="TUS26" s="877"/>
      <c r="TUT26" s="877"/>
      <c r="TUU26" s="877"/>
      <c r="TUV26" s="877"/>
      <c r="TUW26" s="877"/>
      <c r="TUX26" s="877"/>
      <c r="TUY26" s="877"/>
      <c r="TUZ26" s="877"/>
      <c r="TVA26" s="877"/>
      <c r="TVB26" s="877"/>
      <c r="TVC26" s="877"/>
      <c r="TVD26" s="877"/>
      <c r="TVE26" s="877"/>
      <c r="TVF26" s="877"/>
      <c r="TVG26" s="877"/>
      <c r="TVH26" s="877"/>
      <c r="TVI26" s="877"/>
      <c r="TVJ26" s="877"/>
      <c r="TVK26" s="877"/>
      <c r="TVL26" s="877"/>
      <c r="TVM26" s="877"/>
      <c r="TVN26" s="877"/>
      <c r="TVO26" s="877"/>
      <c r="TVP26" s="877"/>
      <c r="TVQ26" s="877"/>
      <c r="TVR26" s="877"/>
      <c r="TVS26" s="877"/>
      <c r="TVT26" s="877"/>
      <c r="TVU26" s="877"/>
      <c r="TVV26" s="877"/>
      <c r="TVW26" s="877"/>
      <c r="TVX26" s="877"/>
      <c r="TVY26" s="877"/>
      <c r="TVZ26" s="877"/>
      <c r="TWA26" s="877"/>
      <c r="TWB26" s="877"/>
      <c r="TWC26" s="877"/>
      <c r="TWD26" s="877"/>
      <c r="TWE26" s="877"/>
      <c r="TWF26" s="877"/>
      <c r="TWG26" s="877"/>
      <c r="TWH26" s="877"/>
      <c r="TWI26" s="877"/>
      <c r="TWJ26" s="877"/>
      <c r="TWK26" s="877"/>
      <c r="TWL26" s="877"/>
      <c r="TWM26" s="877"/>
      <c r="TWN26" s="877"/>
      <c r="TWO26" s="877"/>
      <c r="TWP26" s="877"/>
      <c r="TWQ26" s="877"/>
      <c r="TWR26" s="877"/>
      <c r="TWS26" s="877"/>
      <c r="TWT26" s="877"/>
      <c r="TWU26" s="877"/>
      <c r="TWV26" s="877"/>
      <c r="TWW26" s="877"/>
      <c r="TWX26" s="877"/>
      <c r="TWY26" s="877"/>
      <c r="TWZ26" s="877"/>
      <c r="TXA26" s="877"/>
      <c r="TXB26" s="877"/>
      <c r="TXC26" s="877"/>
      <c r="TXD26" s="877"/>
      <c r="TXE26" s="877"/>
      <c r="TXF26" s="877"/>
      <c r="TXG26" s="877"/>
      <c r="TXH26" s="877"/>
      <c r="TXI26" s="877"/>
      <c r="TXJ26" s="877"/>
      <c r="TXK26" s="877"/>
      <c r="TXL26" s="877"/>
      <c r="TXM26" s="877"/>
      <c r="TXN26" s="877"/>
      <c r="TXO26" s="877"/>
      <c r="TXP26" s="877"/>
      <c r="TXQ26" s="877"/>
      <c r="TXR26" s="877"/>
      <c r="TXS26" s="877"/>
      <c r="TXT26" s="877"/>
      <c r="TXU26" s="877"/>
      <c r="TXV26" s="877"/>
      <c r="TXW26" s="877"/>
      <c r="TXX26" s="877"/>
      <c r="TXY26" s="877"/>
      <c r="TXZ26" s="877"/>
      <c r="TYA26" s="877"/>
      <c r="TYB26" s="877"/>
      <c r="TYC26" s="877"/>
      <c r="TYD26" s="877"/>
      <c r="TYE26" s="877"/>
      <c r="TYF26" s="877"/>
      <c r="TYG26" s="877"/>
      <c r="TYH26" s="877"/>
      <c r="TYI26" s="877"/>
      <c r="TYJ26" s="877"/>
      <c r="TYK26" s="877"/>
      <c r="TYL26" s="877"/>
      <c r="TYM26" s="877"/>
      <c r="TYN26" s="877"/>
      <c r="TYO26" s="877"/>
      <c r="TYP26" s="877"/>
      <c r="TYQ26" s="877"/>
      <c r="TYR26" s="877"/>
      <c r="TYS26" s="877"/>
      <c r="TYT26" s="877"/>
      <c r="TYU26" s="877"/>
      <c r="TYV26" s="877"/>
      <c r="TYW26" s="877"/>
      <c r="TYX26" s="877"/>
      <c r="TYY26" s="877"/>
      <c r="TYZ26" s="877"/>
      <c r="TZA26" s="877"/>
      <c r="TZB26" s="877"/>
      <c r="TZC26" s="877"/>
      <c r="TZD26" s="877"/>
      <c r="TZE26" s="877"/>
      <c r="TZF26" s="877"/>
      <c r="TZG26" s="877"/>
      <c r="TZH26" s="877"/>
      <c r="TZI26" s="877"/>
      <c r="TZJ26" s="877"/>
      <c r="TZK26" s="877"/>
      <c r="TZL26" s="877"/>
      <c r="TZM26" s="877"/>
      <c r="TZN26" s="877"/>
      <c r="TZO26" s="877"/>
      <c r="TZP26" s="877"/>
      <c r="TZQ26" s="877"/>
      <c r="TZR26" s="877"/>
      <c r="TZS26" s="877"/>
      <c r="TZT26" s="877"/>
      <c r="TZU26" s="877"/>
      <c r="TZV26" s="877"/>
      <c r="TZW26" s="877"/>
      <c r="TZX26" s="877"/>
      <c r="TZY26" s="877"/>
      <c r="TZZ26" s="877"/>
      <c r="UAA26" s="877"/>
      <c r="UAB26" s="877"/>
      <c r="UAC26" s="877"/>
      <c r="UAD26" s="877"/>
      <c r="UAE26" s="877"/>
      <c r="UAF26" s="877"/>
      <c r="UAG26" s="877"/>
      <c r="UAH26" s="877"/>
      <c r="UAI26" s="877"/>
      <c r="UAJ26" s="877"/>
      <c r="UAK26" s="877"/>
      <c r="UAL26" s="877"/>
      <c r="UAM26" s="877"/>
      <c r="UAN26" s="877"/>
      <c r="UAO26" s="877"/>
      <c r="UAP26" s="877"/>
      <c r="UAQ26" s="877"/>
      <c r="UAR26" s="877"/>
      <c r="UAS26" s="877"/>
      <c r="UAT26" s="877"/>
      <c r="UAU26" s="877"/>
      <c r="UAV26" s="877"/>
      <c r="UAW26" s="877"/>
      <c r="UAX26" s="877"/>
      <c r="UAY26" s="877"/>
      <c r="UAZ26" s="877"/>
      <c r="UBA26" s="877"/>
      <c r="UBB26" s="877"/>
      <c r="UBC26" s="877"/>
      <c r="UBD26" s="877"/>
      <c r="UBE26" s="877"/>
      <c r="UBF26" s="877"/>
      <c r="UBG26" s="877"/>
      <c r="UBH26" s="877"/>
      <c r="UBI26" s="877"/>
      <c r="UBJ26" s="877"/>
      <c r="UBK26" s="877"/>
      <c r="UBL26" s="877"/>
      <c r="UBM26" s="877"/>
      <c r="UBN26" s="877"/>
      <c r="UBO26" s="877"/>
      <c r="UBP26" s="877"/>
      <c r="UBQ26" s="877"/>
      <c r="UBR26" s="877"/>
      <c r="UBS26" s="877"/>
      <c r="UBT26" s="877"/>
      <c r="UBU26" s="877"/>
      <c r="UBV26" s="877"/>
      <c r="UBW26" s="877"/>
      <c r="UBX26" s="877"/>
      <c r="UBY26" s="877"/>
      <c r="UBZ26" s="877"/>
      <c r="UCA26" s="877"/>
      <c r="UCB26" s="877"/>
      <c r="UCC26" s="877"/>
      <c r="UCD26" s="877"/>
      <c r="UCE26" s="877"/>
      <c r="UCF26" s="877"/>
      <c r="UCG26" s="877"/>
      <c r="UCH26" s="877"/>
      <c r="UCI26" s="877"/>
      <c r="UCJ26" s="877"/>
      <c r="UCK26" s="877"/>
      <c r="UCL26" s="877"/>
      <c r="UCM26" s="877"/>
      <c r="UCN26" s="877"/>
      <c r="UCO26" s="877"/>
      <c r="UCP26" s="877"/>
      <c r="UCQ26" s="877"/>
      <c r="UCR26" s="877"/>
      <c r="UCS26" s="877"/>
      <c r="UCT26" s="877"/>
      <c r="UCU26" s="877"/>
      <c r="UCV26" s="877"/>
      <c r="UCW26" s="877"/>
      <c r="UCX26" s="877"/>
      <c r="UCY26" s="877"/>
      <c r="UCZ26" s="877"/>
      <c r="UDA26" s="877"/>
      <c r="UDB26" s="877"/>
      <c r="UDC26" s="877"/>
      <c r="UDD26" s="877"/>
      <c r="UDE26" s="877"/>
      <c r="UDF26" s="877"/>
      <c r="UDG26" s="877"/>
      <c r="UDH26" s="877"/>
      <c r="UDI26" s="877"/>
      <c r="UDJ26" s="877"/>
      <c r="UDK26" s="877"/>
      <c r="UDL26" s="877"/>
      <c r="UDM26" s="877"/>
      <c r="UDN26" s="877"/>
      <c r="UDO26" s="877"/>
      <c r="UDP26" s="877"/>
      <c r="UDQ26" s="877"/>
      <c r="UDR26" s="877"/>
      <c r="UDS26" s="877"/>
      <c r="UDT26" s="877"/>
      <c r="UDU26" s="877"/>
      <c r="UDV26" s="877"/>
      <c r="UDW26" s="877"/>
      <c r="UDX26" s="877"/>
      <c r="UDY26" s="877"/>
      <c r="UDZ26" s="877"/>
      <c r="UEA26" s="877"/>
      <c r="UEB26" s="877"/>
      <c r="UEC26" s="877"/>
      <c r="UED26" s="877"/>
      <c r="UEE26" s="877"/>
      <c r="UEF26" s="877"/>
      <c r="UEG26" s="877"/>
      <c r="UEH26" s="877"/>
      <c r="UEI26" s="877"/>
      <c r="UEJ26" s="877"/>
      <c r="UEK26" s="877"/>
      <c r="UEL26" s="877"/>
      <c r="UEM26" s="877"/>
      <c r="UEN26" s="877"/>
      <c r="UEO26" s="877"/>
      <c r="UEP26" s="877"/>
      <c r="UEQ26" s="877"/>
      <c r="UER26" s="877"/>
      <c r="UES26" s="877"/>
      <c r="UET26" s="877"/>
      <c r="UEU26" s="877"/>
      <c r="UEV26" s="877"/>
      <c r="UEW26" s="877"/>
      <c r="UEX26" s="877"/>
      <c r="UEY26" s="877"/>
      <c r="UEZ26" s="877"/>
      <c r="UFA26" s="877"/>
      <c r="UFB26" s="877"/>
      <c r="UFC26" s="877"/>
      <c r="UFD26" s="877"/>
      <c r="UFE26" s="877"/>
      <c r="UFF26" s="877"/>
      <c r="UFG26" s="877"/>
      <c r="UFH26" s="877"/>
      <c r="UFI26" s="877"/>
      <c r="UFJ26" s="877"/>
      <c r="UFK26" s="877"/>
      <c r="UFL26" s="877"/>
      <c r="UFM26" s="877"/>
      <c r="UFN26" s="877"/>
      <c r="UFO26" s="877"/>
      <c r="UFP26" s="877"/>
      <c r="UFQ26" s="877"/>
      <c r="UFR26" s="877"/>
      <c r="UFS26" s="877"/>
      <c r="UFT26" s="877"/>
      <c r="UFU26" s="877"/>
      <c r="UFV26" s="877"/>
      <c r="UFW26" s="877"/>
      <c r="UFX26" s="877"/>
      <c r="UFY26" s="877"/>
      <c r="UFZ26" s="877"/>
      <c r="UGA26" s="877"/>
      <c r="UGB26" s="877"/>
      <c r="UGC26" s="877"/>
      <c r="UGD26" s="877"/>
      <c r="UGE26" s="877"/>
      <c r="UGF26" s="877"/>
      <c r="UGG26" s="877"/>
      <c r="UGH26" s="877"/>
      <c r="UGI26" s="877"/>
      <c r="UGJ26" s="877"/>
      <c r="UGK26" s="877"/>
      <c r="UGL26" s="877"/>
      <c r="UGM26" s="877"/>
      <c r="UGN26" s="877"/>
      <c r="UGO26" s="877"/>
      <c r="UGP26" s="877"/>
      <c r="UGQ26" s="877"/>
      <c r="UGR26" s="877"/>
      <c r="UGS26" s="877"/>
      <c r="UGT26" s="877"/>
      <c r="UGU26" s="877"/>
      <c r="UGV26" s="877"/>
      <c r="UGW26" s="877"/>
      <c r="UGX26" s="877"/>
      <c r="UGY26" s="877"/>
      <c r="UGZ26" s="877"/>
      <c r="UHA26" s="877"/>
      <c r="UHB26" s="877"/>
      <c r="UHC26" s="877"/>
      <c r="UHD26" s="877"/>
      <c r="UHE26" s="877"/>
      <c r="UHF26" s="877"/>
      <c r="UHG26" s="877"/>
      <c r="UHH26" s="877"/>
      <c r="UHI26" s="877"/>
      <c r="UHJ26" s="877"/>
      <c r="UHK26" s="877"/>
      <c r="UHL26" s="877"/>
      <c r="UHM26" s="877"/>
      <c r="UHN26" s="877"/>
      <c r="UHO26" s="877"/>
      <c r="UHP26" s="877"/>
      <c r="UHQ26" s="877"/>
      <c r="UHR26" s="877"/>
      <c r="UHS26" s="877"/>
      <c r="UHT26" s="877"/>
      <c r="UHU26" s="877"/>
      <c r="UHV26" s="877"/>
      <c r="UHW26" s="877"/>
      <c r="UHX26" s="877"/>
      <c r="UHY26" s="877"/>
      <c r="UHZ26" s="877"/>
      <c r="UIA26" s="877"/>
      <c r="UIB26" s="877"/>
      <c r="UIC26" s="877"/>
      <c r="UID26" s="877"/>
      <c r="UIE26" s="877"/>
      <c r="UIF26" s="877"/>
      <c r="UIG26" s="877"/>
      <c r="UIH26" s="877"/>
      <c r="UII26" s="877"/>
      <c r="UIJ26" s="877"/>
      <c r="UIK26" s="877"/>
      <c r="UIL26" s="877"/>
      <c r="UIM26" s="877"/>
      <c r="UIN26" s="877"/>
      <c r="UIO26" s="877"/>
      <c r="UIP26" s="877"/>
      <c r="UIQ26" s="877"/>
      <c r="UIR26" s="877"/>
      <c r="UIS26" s="877"/>
      <c r="UIT26" s="877"/>
      <c r="UIU26" s="877"/>
      <c r="UIV26" s="877"/>
      <c r="UIW26" s="877"/>
      <c r="UIX26" s="877"/>
      <c r="UIY26" s="877"/>
      <c r="UIZ26" s="877"/>
      <c r="UJA26" s="877"/>
      <c r="UJB26" s="877"/>
      <c r="UJC26" s="877"/>
      <c r="UJD26" s="877"/>
      <c r="UJE26" s="877"/>
      <c r="UJF26" s="877"/>
      <c r="UJG26" s="877"/>
      <c r="UJH26" s="877"/>
      <c r="UJI26" s="877"/>
      <c r="UJJ26" s="877"/>
      <c r="UJK26" s="877"/>
      <c r="UJL26" s="877"/>
      <c r="UJM26" s="877"/>
      <c r="UJN26" s="877"/>
      <c r="UJO26" s="877"/>
      <c r="UJP26" s="877"/>
      <c r="UJQ26" s="877"/>
      <c r="UJR26" s="877"/>
      <c r="UJS26" s="877"/>
      <c r="UJT26" s="877"/>
      <c r="UJU26" s="877"/>
      <c r="UJV26" s="877"/>
      <c r="UJW26" s="877"/>
      <c r="UJX26" s="877"/>
      <c r="UJY26" s="877"/>
      <c r="UJZ26" s="877"/>
      <c r="UKA26" s="877"/>
      <c r="UKB26" s="877"/>
      <c r="UKC26" s="877"/>
      <c r="UKD26" s="877"/>
      <c r="UKE26" s="877"/>
      <c r="UKF26" s="877"/>
      <c r="UKG26" s="877"/>
      <c r="UKH26" s="877"/>
      <c r="UKI26" s="877"/>
      <c r="UKJ26" s="877"/>
      <c r="UKK26" s="877"/>
      <c r="UKL26" s="877"/>
      <c r="UKM26" s="877"/>
      <c r="UKN26" s="877"/>
      <c r="UKO26" s="877"/>
      <c r="UKP26" s="877"/>
      <c r="UKQ26" s="877"/>
      <c r="UKR26" s="877"/>
      <c r="UKS26" s="877"/>
      <c r="UKT26" s="877"/>
      <c r="UKU26" s="877"/>
      <c r="UKV26" s="877"/>
      <c r="UKW26" s="877"/>
      <c r="UKX26" s="877"/>
      <c r="UKY26" s="877"/>
      <c r="UKZ26" s="877"/>
      <c r="ULA26" s="877"/>
      <c r="ULB26" s="877"/>
      <c r="ULC26" s="877"/>
      <c r="ULD26" s="877"/>
      <c r="ULE26" s="877"/>
      <c r="ULF26" s="877"/>
      <c r="ULG26" s="877"/>
      <c r="ULH26" s="877"/>
      <c r="ULI26" s="877"/>
      <c r="ULJ26" s="877"/>
      <c r="ULK26" s="877"/>
      <c r="ULL26" s="877"/>
      <c r="ULM26" s="877"/>
      <c r="ULN26" s="877"/>
      <c r="ULO26" s="877"/>
      <c r="ULP26" s="877"/>
      <c r="ULQ26" s="877"/>
      <c r="ULR26" s="877"/>
      <c r="ULS26" s="877"/>
      <c r="ULT26" s="877"/>
      <c r="ULU26" s="877"/>
      <c r="ULV26" s="877"/>
      <c r="ULW26" s="877"/>
      <c r="ULX26" s="877"/>
      <c r="ULY26" s="877"/>
      <c r="ULZ26" s="877"/>
      <c r="UMA26" s="877"/>
      <c r="UMB26" s="877"/>
      <c r="UMC26" s="877"/>
      <c r="UMD26" s="877"/>
      <c r="UME26" s="877"/>
      <c r="UMF26" s="877"/>
      <c r="UMG26" s="877"/>
      <c r="UMH26" s="877"/>
      <c r="UMI26" s="877"/>
      <c r="UMJ26" s="877"/>
      <c r="UMK26" s="877"/>
      <c r="UML26" s="877"/>
      <c r="UMM26" s="877"/>
      <c r="UMN26" s="877"/>
      <c r="UMO26" s="877"/>
      <c r="UMP26" s="877"/>
      <c r="UMQ26" s="877"/>
      <c r="UMR26" s="877"/>
      <c r="UMS26" s="877"/>
      <c r="UMT26" s="877"/>
      <c r="UMU26" s="877"/>
      <c r="UMV26" s="877"/>
      <c r="UMW26" s="877"/>
      <c r="UMX26" s="877"/>
      <c r="UMY26" s="877"/>
      <c r="UMZ26" s="877"/>
      <c r="UNA26" s="877"/>
      <c r="UNB26" s="877"/>
      <c r="UNC26" s="877"/>
      <c r="UND26" s="877"/>
      <c r="UNE26" s="877"/>
      <c r="UNF26" s="877"/>
      <c r="UNG26" s="877"/>
      <c r="UNH26" s="877"/>
      <c r="UNI26" s="877"/>
      <c r="UNJ26" s="877"/>
      <c r="UNK26" s="877"/>
      <c r="UNL26" s="877"/>
      <c r="UNM26" s="877"/>
      <c r="UNN26" s="877"/>
      <c r="UNO26" s="877"/>
      <c r="UNP26" s="877"/>
      <c r="UNQ26" s="877"/>
      <c r="UNR26" s="877"/>
      <c r="UNS26" s="877"/>
      <c r="UNT26" s="877"/>
      <c r="UNU26" s="877"/>
      <c r="UNV26" s="877"/>
      <c r="UNW26" s="877"/>
      <c r="UNX26" s="877"/>
      <c r="UNY26" s="877"/>
      <c r="UNZ26" s="877"/>
      <c r="UOA26" s="877"/>
      <c r="UOB26" s="877"/>
      <c r="UOC26" s="877"/>
      <c r="UOD26" s="877"/>
      <c r="UOE26" s="877"/>
      <c r="UOF26" s="877"/>
      <c r="UOG26" s="877"/>
      <c r="UOH26" s="877"/>
      <c r="UOI26" s="877"/>
      <c r="UOJ26" s="877"/>
      <c r="UOK26" s="877"/>
      <c r="UOL26" s="877"/>
      <c r="UOM26" s="877"/>
      <c r="UON26" s="877"/>
      <c r="UOO26" s="877"/>
      <c r="UOP26" s="877"/>
      <c r="UOQ26" s="877"/>
      <c r="UOR26" s="877"/>
      <c r="UOS26" s="877"/>
      <c r="UOT26" s="877"/>
      <c r="UOU26" s="877"/>
      <c r="UOV26" s="877"/>
      <c r="UOW26" s="877"/>
      <c r="UOX26" s="877"/>
      <c r="UOY26" s="877"/>
      <c r="UOZ26" s="877"/>
      <c r="UPA26" s="877"/>
      <c r="UPB26" s="877"/>
      <c r="UPC26" s="877"/>
      <c r="UPD26" s="877"/>
      <c r="UPE26" s="877"/>
      <c r="UPF26" s="877"/>
      <c r="UPG26" s="877"/>
      <c r="UPH26" s="877"/>
      <c r="UPI26" s="877"/>
      <c r="UPJ26" s="877"/>
      <c r="UPK26" s="877"/>
      <c r="UPL26" s="877"/>
      <c r="UPM26" s="877"/>
      <c r="UPN26" s="877"/>
      <c r="UPO26" s="877"/>
      <c r="UPP26" s="877"/>
      <c r="UPQ26" s="877"/>
      <c r="UPR26" s="877"/>
      <c r="UPS26" s="877"/>
      <c r="UPT26" s="877"/>
      <c r="UPU26" s="877"/>
      <c r="UPV26" s="877"/>
      <c r="UPW26" s="877"/>
      <c r="UPX26" s="877"/>
      <c r="UPY26" s="877"/>
      <c r="UPZ26" s="877"/>
      <c r="UQA26" s="877"/>
      <c r="UQB26" s="877"/>
      <c r="UQC26" s="877"/>
      <c r="UQD26" s="877"/>
      <c r="UQE26" s="877"/>
      <c r="UQF26" s="877"/>
      <c r="UQG26" s="877"/>
      <c r="UQH26" s="877"/>
      <c r="UQI26" s="877"/>
      <c r="UQJ26" s="877"/>
      <c r="UQK26" s="877"/>
      <c r="UQL26" s="877"/>
      <c r="UQM26" s="877"/>
      <c r="UQN26" s="877"/>
      <c r="UQO26" s="877"/>
      <c r="UQP26" s="877"/>
      <c r="UQQ26" s="877"/>
      <c r="UQR26" s="877"/>
      <c r="UQS26" s="877"/>
      <c r="UQT26" s="877"/>
      <c r="UQU26" s="877"/>
      <c r="UQV26" s="877"/>
      <c r="UQW26" s="877"/>
      <c r="UQX26" s="877"/>
      <c r="UQY26" s="877"/>
      <c r="UQZ26" s="877"/>
      <c r="URA26" s="877"/>
      <c r="URB26" s="877"/>
      <c r="URC26" s="877"/>
      <c r="URD26" s="877"/>
      <c r="URE26" s="877"/>
      <c r="URF26" s="877"/>
      <c r="URG26" s="877"/>
      <c r="URH26" s="877"/>
      <c r="URI26" s="877"/>
      <c r="URJ26" s="877"/>
      <c r="URK26" s="877"/>
      <c r="URL26" s="877"/>
      <c r="URM26" s="877"/>
      <c r="URN26" s="877"/>
      <c r="URO26" s="877"/>
      <c r="URP26" s="877"/>
      <c r="URQ26" s="877"/>
      <c r="URR26" s="877"/>
      <c r="URS26" s="877"/>
      <c r="URT26" s="877"/>
      <c r="URU26" s="877"/>
      <c r="URV26" s="877"/>
      <c r="URW26" s="877"/>
      <c r="URX26" s="877"/>
      <c r="URY26" s="877"/>
      <c r="URZ26" s="877"/>
      <c r="USA26" s="877"/>
      <c r="USB26" s="877"/>
      <c r="USC26" s="877"/>
      <c r="USD26" s="877"/>
      <c r="USE26" s="877"/>
      <c r="USF26" s="877"/>
      <c r="USG26" s="877"/>
      <c r="USH26" s="877"/>
      <c r="USI26" s="877"/>
      <c r="USJ26" s="877"/>
      <c r="USK26" s="877"/>
      <c r="USL26" s="877"/>
      <c r="USM26" s="877"/>
      <c r="USN26" s="877"/>
      <c r="USO26" s="877"/>
      <c r="USP26" s="877"/>
      <c r="USQ26" s="877"/>
      <c r="USR26" s="877"/>
      <c r="USS26" s="877"/>
      <c r="UST26" s="877"/>
      <c r="USU26" s="877"/>
      <c r="USV26" s="877"/>
      <c r="USW26" s="877"/>
      <c r="USX26" s="877"/>
      <c r="USY26" s="877"/>
      <c r="USZ26" s="877"/>
      <c r="UTA26" s="877"/>
      <c r="UTB26" s="877"/>
      <c r="UTC26" s="877"/>
      <c r="UTD26" s="877"/>
      <c r="UTE26" s="877"/>
      <c r="UTF26" s="877"/>
      <c r="UTG26" s="877"/>
      <c r="UTH26" s="877"/>
      <c r="UTI26" s="877"/>
      <c r="UTJ26" s="877"/>
      <c r="UTK26" s="877"/>
      <c r="UTL26" s="877"/>
      <c r="UTM26" s="877"/>
      <c r="UTN26" s="877"/>
      <c r="UTO26" s="877"/>
      <c r="UTP26" s="877"/>
      <c r="UTQ26" s="877"/>
      <c r="UTR26" s="877"/>
      <c r="UTS26" s="877"/>
      <c r="UTT26" s="877"/>
      <c r="UTU26" s="877"/>
      <c r="UTV26" s="877"/>
      <c r="UTW26" s="877"/>
      <c r="UTX26" s="877"/>
      <c r="UTY26" s="877"/>
      <c r="UTZ26" s="877"/>
      <c r="UUA26" s="877"/>
      <c r="UUB26" s="877"/>
      <c r="UUC26" s="877"/>
      <c r="UUD26" s="877"/>
      <c r="UUE26" s="877"/>
      <c r="UUF26" s="877"/>
      <c r="UUG26" s="877"/>
      <c r="UUH26" s="877"/>
      <c r="UUI26" s="877"/>
      <c r="UUJ26" s="877"/>
      <c r="UUK26" s="877"/>
      <c r="UUL26" s="877"/>
      <c r="UUM26" s="877"/>
      <c r="UUN26" s="877"/>
      <c r="UUO26" s="877"/>
      <c r="UUP26" s="877"/>
      <c r="UUQ26" s="877"/>
      <c r="UUR26" s="877"/>
      <c r="UUS26" s="877"/>
      <c r="UUT26" s="877"/>
      <c r="UUU26" s="877"/>
      <c r="UUV26" s="877"/>
      <c r="UUW26" s="877"/>
      <c r="UUX26" s="877"/>
      <c r="UUY26" s="877"/>
      <c r="UUZ26" s="877"/>
      <c r="UVA26" s="877"/>
      <c r="UVB26" s="877"/>
      <c r="UVC26" s="877"/>
      <c r="UVD26" s="877"/>
      <c r="UVE26" s="877"/>
      <c r="UVF26" s="877"/>
      <c r="UVG26" s="877"/>
      <c r="UVH26" s="877"/>
      <c r="UVI26" s="877"/>
      <c r="UVJ26" s="877"/>
      <c r="UVK26" s="877"/>
      <c r="UVL26" s="877"/>
      <c r="UVM26" s="877"/>
      <c r="UVN26" s="877"/>
      <c r="UVO26" s="877"/>
      <c r="UVP26" s="877"/>
      <c r="UVQ26" s="877"/>
      <c r="UVR26" s="877"/>
      <c r="UVS26" s="877"/>
      <c r="UVT26" s="877"/>
      <c r="UVU26" s="877"/>
      <c r="UVV26" s="877"/>
      <c r="UVW26" s="877"/>
      <c r="UVX26" s="877"/>
      <c r="UVY26" s="877"/>
      <c r="UVZ26" s="877"/>
      <c r="UWA26" s="877"/>
      <c r="UWB26" s="877"/>
      <c r="UWC26" s="877"/>
      <c r="UWD26" s="877"/>
      <c r="UWE26" s="877"/>
      <c r="UWF26" s="877"/>
      <c r="UWG26" s="877"/>
      <c r="UWH26" s="877"/>
      <c r="UWI26" s="877"/>
      <c r="UWJ26" s="877"/>
      <c r="UWK26" s="877"/>
      <c r="UWL26" s="877"/>
      <c r="UWM26" s="877"/>
      <c r="UWN26" s="877"/>
      <c r="UWO26" s="877"/>
      <c r="UWP26" s="877"/>
      <c r="UWQ26" s="877"/>
      <c r="UWR26" s="877"/>
      <c r="UWS26" s="877"/>
      <c r="UWT26" s="877"/>
      <c r="UWU26" s="877"/>
      <c r="UWV26" s="877"/>
      <c r="UWW26" s="877"/>
      <c r="UWX26" s="877"/>
      <c r="UWY26" s="877"/>
      <c r="UWZ26" s="877"/>
      <c r="UXA26" s="877"/>
      <c r="UXB26" s="877"/>
      <c r="UXC26" s="877"/>
      <c r="UXD26" s="877"/>
      <c r="UXE26" s="877"/>
      <c r="UXF26" s="877"/>
      <c r="UXG26" s="877"/>
      <c r="UXH26" s="877"/>
      <c r="UXI26" s="877"/>
      <c r="UXJ26" s="877"/>
      <c r="UXK26" s="877"/>
      <c r="UXL26" s="877"/>
      <c r="UXM26" s="877"/>
      <c r="UXN26" s="877"/>
      <c r="UXO26" s="877"/>
      <c r="UXP26" s="877"/>
      <c r="UXQ26" s="877"/>
      <c r="UXR26" s="877"/>
      <c r="UXS26" s="877"/>
      <c r="UXT26" s="877"/>
      <c r="UXU26" s="877"/>
      <c r="UXV26" s="877"/>
      <c r="UXW26" s="877"/>
      <c r="UXX26" s="877"/>
      <c r="UXY26" s="877"/>
      <c r="UXZ26" s="877"/>
      <c r="UYA26" s="877"/>
      <c r="UYB26" s="877"/>
      <c r="UYC26" s="877"/>
      <c r="UYD26" s="877"/>
      <c r="UYE26" s="877"/>
      <c r="UYF26" s="877"/>
      <c r="UYG26" s="877"/>
      <c r="UYH26" s="877"/>
      <c r="UYI26" s="877"/>
      <c r="UYJ26" s="877"/>
      <c r="UYK26" s="877"/>
      <c r="UYL26" s="877"/>
      <c r="UYM26" s="877"/>
      <c r="UYN26" s="877"/>
      <c r="UYO26" s="877"/>
      <c r="UYP26" s="877"/>
      <c r="UYQ26" s="877"/>
      <c r="UYR26" s="877"/>
      <c r="UYS26" s="877"/>
      <c r="UYT26" s="877"/>
      <c r="UYU26" s="877"/>
      <c r="UYV26" s="877"/>
      <c r="UYW26" s="877"/>
      <c r="UYX26" s="877"/>
      <c r="UYY26" s="877"/>
      <c r="UYZ26" s="877"/>
      <c r="UZA26" s="877"/>
      <c r="UZB26" s="877"/>
      <c r="UZC26" s="877"/>
      <c r="UZD26" s="877"/>
      <c r="UZE26" s="877"/>
      <c r="UZF26" s="877"/>
      <c r="UZG26" s="877"/>
      <c r="UZH26" s="877"/>
      <c r="UZI26" s="877"/>
      <c r="UZJ26" s="877"/>
      <c r="UZK26" s="877"/>
      <c r="UZL26" s="877"/>
      <c r="UZM26" s="877"/>
      <c r="UZN26" s="877"/>
      <c r="UZO26" s="877"/>
      <c r="UZP26" s="877"/>
      <c r="UZQ26" s="877"/>
      <c r="UZR26" s="877"/>
      <c r="UZS26" s="877"/>
      <c r="UZT26" s="877"/>
      <c r="UZU26" s="877"/>
      <c r="UZV26" s="877"/>
      <c r="UZW26" s="877"/>
      <c r="UZX26" s="877"/>
      <c r="UZY26" s="877"/>
      <c r="UZZ26" s="877"/>
      <c r="VAA26" s="877"/>
      <c r="VAB26" s="877"/>
      <c r="VAC26" s="877"/>
      <c r="VAD26" s="877"/>
      <c r="VAE26" s="877"/>
      <c r="VAF26" s="877"/>
      <c r="VAG26" s="877"/>
      <c r="VAH26" s="877"/>
      <c r="VAI26" s="877"/>
      <c r="VAJ26" s="877"/>
      <c r="VAK26" s="877"/>
      <c r="VAL26" s="877"/>
      <c r="VAM26" s="877"/>
      <c r="VAN26" s="877"/>
      <c r="VAO26" s="877"/>
      <c r="VAP26" s="877"/>
      <c r="VAQ26" s="877"/>
      <c r="VAR26" s="877"/>
      <c r="VAS26" s="877"/>
      <c r="VAT26" s="877"/>
      <c r="VAU26" s="877"/>
      <c r="VAV26" s="877"/>
      <c r="VAW26" s="877"/>
      <c r="VAX26" s="877"/>
      <c r="VAY26" s="877"/>
      <c r="VAZ26" s="877"/>
      <c r="VBA26" s="877"/>
      <c r="VBB26" s="877"/>
      <c r="VBC26" s="877"/>
      <c r="VBD26" s="877"/>
      <c r="VBE26" s="877"/>
      <c r="VBF26" s="877"/>
      <c r="VBG26" s="877"/>
      <c r="VBH26" s="877"/>
      <c r="VBI26" s="877"/>
      <c r="VBJ26" s="877"/>
      <c r="VBK26" s="877"/>
      <c r="VBL26" s="877"/>
      <c r="VBM26" s="877"/>
      <c r="VBN26" s="877"/>
      <c r="VBO26" s="877"/>
      <c r="VBP26" s="877"/>
      <c r="VBQ26" s="877"/>
      <c r="VBR26" s="877"/>
      <c r="VBS26" s="877"/>
      <c r="VBT26" s="877"/>
      <c r="VBU26" s="877"/>
      <c r="VBV26" s="877"/>
      <c r="VBW26" s="877"/>
      <c r="VBX26" s="877"/>
      <c r="VBY26" s="877"/>
      <c r="VBZ26" s="877"/>
      <c r="VCA26" s="877"/>
      <c r="VCB26" s="877"/>
      <c r="VCC26" s="877"/>
      <c r="VCD26" s="877"/>
      <c r="VCE26" s="877"/>
      <c r="VCF26" s="877"/>
      <c r="VCG26" s="877"/>
      <c r="VCH26" s="877"/>
      <c r="VCI26" s="877"/>
      <c r="VCJ26" s="877"/>
      <c r="VCK26" s="877"/>
      <c r="VCL26" s="877"/>
      <c r="VCM26" s="877"/>
      <c r="VCN26" s="877"/>
      <c r="VCO26" s="877"/>
      <c r="VCP26" s="877"/>
      <c r="VCQ26" s="877"/>
      <c r="VCR26" s="877"/>
      <c r="VCS26" s="877"/>
      <c r="VCT26" s="877"/>
      <c r="VCU26" s="877"/>
      <c r="VCV26" s="877"/>
      <c r="VCW26" s="877"/>
      <c r="VCX26" s="877"/>
      <c r="VCY26" s="877"/>
      <c r="VCZ26" s="877"/>
      <c r="VDA26" s="877"/>
      <c r="VDB26" s="877"/>
      <c r="VDC26" s="877"/>
      <c r="VDD26" s="877"/>
      <c r="VDE26" s="877"/>
      <c r="VDF26" s="877"/>
      <c r="VDG26" s="877"/>
      <c r="VDH26" s="877"/>
      <c r="VDI26" s="877"/>
      <c r="VDJ26" s="877"/>
      <c r="VDK26" s="877"/>
      <c r="VDL26" s="877"/>
      <c r="VDM26" s="877"/>
      <c r="VDN26" s="877"/>
      <c r="VDO26" s="877"/>
      <c r="VDP26" s="877"/>
      <c r="VDQ26" s="877"/>
      <c r="VDR26" s="877"/>
      <c r="VDS26" s="877"/>
      <c r="VDT26" s="877"/>
      <c r="VDU26" s="877"/>
      <c r="VDV26" s="877"/>
      <c r="VDW26" s="877"/>
      <c r="VDX26" s="877"/>
      <c r="VDY26" s="877"/>
      <c r="VDZ26" s="877"/>
      <c r="VEA26" s="877"/>
      <c r="VEB26" s="877"/>
      <c r="VEC26" s="877"/>
      <c r="VED26" s="877"/>
      <c r="VEE26" s="877"/>
      <c r="VEF26" s="877"/>
      <c r="VEG26" s="877"/>
      <c r="VEH26" s="877"/>
      <c r="VEI26" s="877"/>
      <c r="VEJ26" s="877"/>
      <c r="VEK26" s="877"/>
      <c r="VEL26" s="877"/>
      <c r="VEM26" s="877"/>
      <c r="VEN26" s="877"/>
      <c r="VEO26" s="877"/>
      <c r="VEP26" s="877"/>
      <c r="VEQ26" s="877"/>
      <c r="VER26" s="877"/>
      <c r="VES26" s="877"/>
      <c r="VET26" s="877"/>
      <c r="VEU26" s="877"/>
      <c r="VEV26" s="877"/>
      <c r="VEW26" s="877"/>
      <c r="VEX26" s="877"/>
      <c r="VEY26" s="877"/>
      <c r="VEZ26" s="877"/>
      <c r="VFA26" s="877"/>
      <c r="VFB26" s="877"/>
      <c r="VFC26" s="877"/>
      <c r="VFD26" s="877"/>
      <c r="VFE26" s="877"/>
      <c r="VFF26" s="877"/>
      <c r="VFG26" s="877"/>
      <c r="VFH26" s="877"/>
      <c r="VFI26" s="877"/>
      <c r="VFJ26" s="877"/>
      <c r="VFK26" s="877"/>
      <c r="VFL26" s="877"/>
      <c r="VFM26" s="877"/>
      <c r="VFN26" s="877"/>
      <c r="VFO26" s="877"/>
      <c r="VFP26" s="877"/>
      <c r="VFQ26" s="877"/>
      <c r="VFR26" s="877"/>
      <c r="VFS26" s="877"/>
      <c r="VFT26" s="877"/>
      <c r="VFU26" s="877"/>
      <c r="VFV26" s="877"/>
      <c r="VFW26" s="877"/>
      <c r="VFX26" s="877"/>
      <c r="VFY26" s="877"/>
      <c r="VFZ26" s="877"/>
      <c r="VGA26" s="877"/>
      <c r="VGB26" s="877"/>
      <c r="VGC26" s="877"/>
      <c r="VGD26" s="877"/>
      <c r="VGE26" s="877"/>
      <c r="VGF26" s="877"/>
      <c r="VGG26" s="877"/>
      <c r="VGH26" s="877"/>
      <c r="VGI26" s="877"/>
      <c r="VGJ26" s="877"/>
      <c r="VGK26" s="877"/>
      <c r="VGL26" s="877"/>
      <c r="VGM26" s="877"/>
      <c r="VGN26" s="877"/>
      <c r="VGO26" s="877"/>
      <c r="VGP26" s="877"/>
      <c r="VGQ26" s="877"/>
      <c r="VGR26" s="877"/>
      <c r="VGS26" s="877"/>
      <c r="VGT26" s="877"/>
      <c r="VGU26" s="877"/>
      <c r="VGV26" s="877"/>
      <c r="VGW26" s="877"/>
      <c r="VGX26" s="877"/>
      <c r="VGY26" s="877"/>
      <c r="VGZ26" s="877"/>
      <c r="VHA26" s="877"/>
      <c r="VHB26" s="877"/>
      <c r="VHC26" s="877"/>
      <c r="VHD26" s="877"/>
      <c r="VHE26" s="877"/>
      <c r="VHF26" s="877"/>
      <c r="VHG26" s="877"/>
      <c r="VHH26" s="877"/>
      <c r="VHI26" s="877"/>
      <c r="VHJ26" s="877"/>
      <c r="VHK26" s="877"/>
      <c r="VHL26" s="877"/>
      <c r="VHM26" s="877"/>
      <c r="VHN26" s="877"/>
      <c r="VHO26" s="877"/>
      <c r="VHP26" s="877"/>
      <c r="VHQ26" s="877"/>
      <c r="VHR26" s="877"/>
      <c r="VHS26" s="877"/>
      <c r="VHT26" s="877"/>
      <c r="VHU26" s="877"/>
      <c r="VHV26" s="877"/>
      <c r="VHW26" s="877"/>
      <c r="VHX26" s="877"/>
      <c r="VHY26" s="877"/>
      <c r="VHZ26" s="877"/>
      <c r="VIA26" s="877"/>
      <c r="VIB26" s="877"/>
      <c r="VIC26" s="877"/>
      <c r="VID26" s="877"/>
      <c r="VIE26" s="877"/>
      <c r="VIF26" s="877"/>
      <c r="VIG26" s="877"/>
      <c r="VIH26" s="877"/>
      <c r="VII26" s="877"/>
      <c r="VIJ26" s="877"/>
      <c r="VIK26" s="877"/>
      <c r="VIL26" s="877"/>
      <c r="VIM26" s="877"/>
      <c r="VIN26" s="877"/>
      <c r="VIO26" s="877"/>
      <c r="VIP26" s="877"/>
      <c r="VIQ26" s="877"/>
      <c r="VIR26" s="877"/>
      <c r="VIS26" s="877"/>
      <c r="VIT26" s="877"/>
      <c r="VIU26" s="877"/>
      <c r="VIV26" s="877"/>
      <c r="VIW26" s="877"/>
      <c r="VIX26" s="877"/>
      <c r="VIY26" s="877"/>
      <c r="VIZ26" s="877"/>
      <c r="VJA26" s="877"/>
      <c r="VJB26" s="877"/>
      <c r="VJC26" s="877"/>
      <c r="VJD26" s="877"/>
      <c r="VJE26" s="877"/>
      <c r="VJF26" s="877"/>
      <c r="VJG26" s="877"/>
      <c r="VJH26" s="877"/>
      <c r="VJI26" s="877"/>
      <c r="VJJ26" s="877"/>
      <c r="VJK26" s="877"/>
      <c r="VJL26" s="877"/>
      <c r="VJM26" s="877"/>
      <c r="VJN26" s="877"/>
      <c r="VJO26" s="877"/>
      <c r="VJP26" s="877"/>
      <c r="VJQ26" s="877"/>
      <c r="VJR26" s="877"/>
      <c r="VJS26" s="877"/>
      <c r="VJT26" s="877"/>
      <c r="VJU26" s="877"/>
      <c r="VJV26" s="877"/>
      <c r="VJW26" s="877"/>
      <c r="VJX26" s="877"/>
      <c r="VJY26" s="877"/>
      <c r="VJZ26" s="877"/>
      <c r="VKA26" s="877"/>
      <c r="VKB26" s="877"/>
      <c r="VKC26" s="877"/>
      <c r="VKD26" s="877"/>
      <c r="VKE26" s="877"/>
      <c r="VKF26" s="877"/>
      <c r="VKG26" s="877"/>
      <c r="VKH26" s="877"/>
      <c r="VKI26" s="877"/>
      <c r="VKJ26" s="877"/>
      <c r="VKK26" s="877"/>
      <c r="VKL26" s="877"/>
      <c r="VKM26" s="877"/>
      <c r="VKN26" s="877"/>
      <c r="VKO26" s="877"/>
      <c r="VKP26" s="877"/>
      <c r="VKQ26" s="877"/>
      <c r="VKR26" s="877"/>
      <c r="VKS26" s="877"/>
      <c r="VKT26" s="877"/>
      <c r="VKU26" s="877"/>
      <c r="VKV26" s="877"/>
      <c r="VKW26" s="877"/>
      <c r="VKX26" s="877"/>
      <c r="VKY26" s="877"/>
      <c r="VKZ26" s="877"/>
      <c r="VLA26" s="877"/>
      <c r="VLB26" s="877"/>
      <c r="VLC26" s="877"/>
      <c r="VLD26" s="877"/>
      <c r="VLE26" s="877"/>
      <c r="VLF26" s="877"/>
      <c r="VLG26" s="877"/>
      <c r="VLH26" s="877"/>
      <c r="VLI26" s="877"/>
      <c r="VLJ26" s="877"/>
      <c r="VLK26" s="877"/>
      <c r="VLL26" s="877"/>
      <c r="VLM26" s="877"/>
      <c r="VLN26" s="877"/>
      <c r="VLO26" s="877"/>
      <c r="VLP26" s="877"/>
      <c r="VLQ26" s="877"/>
      <c r="VLR26" s="877"/>
      <c r="VLS26" s="877"/>
      <c r="VLT26" s="877"/>
      <c r="VLU26" s="877"/>
      <c r="VLV26" s="877"/>
      <c r="VLW26" s="877"/>
      <c r="VLX26" s="877"/>
      <c r="VLY26" s="877"/>
      <c r="VLZ26" s="877"/>
      <c r="VMA26" s="877"/>
      <c r="VMB26" s="877"/>
      <c r="VMC26" s="877"/>
      <c r="VMD26" s="877"/>
      <c r="VME26" s="877"/>
      <c r="VMF26" s="877"/>
      <c r="VMG26" s="877"/>
      <c r="VMH26" s="877"/>
      <c r="VMI26" s="877"/>
      <c r="VMJ26" s="877"/>
      <c r="VMK26" s="877"/>
      <c r="VML26" s="877"/>
      <c r="VMM26" s="877"/>
      <c r="VMN26" s="877"/>
      <c r="VMO26" s="877"/>
      <c r="VMP26" s="877"/>
      <c r="VMQ26" s="877"/>
      <c r="VMR26" s="877"/>
      <c r="VMS26" s="877"/>
      <c r="VMT26" s="877"/>
      <c r="VMU26" s="877"/>
      <c r="VMV26" s="877"/>
      <c r="VMW26" s="877"/>
      <c r="VMX26" s="877"/>
      <c r="VMY26" s="877"/>
      <c r="VMZ26" s="877"/>
      <c r="VNA26" s="877"/>
      <c r="VNB26" s="877"/>
      <c r="VNC26" s="877"/>
      <c r="VND26" s="877"/>
      <c r="VNE26" s="877"/>
      <c r="VNF26" s="877"/>
      <c r="VNG26" s="877"/>
      <c r="VNH26" s="877"/>
      <c r="VNI26" s="877"/>
      <c r="VNJ26" s="877"/>
      <c r="VNK26" s="877"/>
      <c r="VNL26" s="877"/>
      <c r="VNM26" s="877"/>
      <c r="VNN26" s="877"/>
      <c r="VNO26" s="877"/>
      <c r="VNP26" s="877"/>
      <c r="VNQ26" s="877"/>
      <c r="VNR26" s="877"/>
      <c r="VNS26" s="877"/>
      <c r="VNT26" s="877"/>
      <c r="VNU26" s="877"/>
      <c r="VNV26" s="877"/>
      <c r="VNW26" s="877"/>
      <c r="VNX26" s="877"/>
      <c r="VNY26" s="877"/>
      <c r="VNZ26" s="877"/>
      <c r="VOA26" s="877"/>
      <c r="VOB26" s="877"/>
      <c r="VOC26" s="877"/>
      <c r="VOD26" s="877"/>
      <c r="VOE26" s="877"/>
      <c r="VOF26" s="877"/>
      <c r="VOG26" s="877"/>
      <c r="VOH26" s="877"/>
      <c r="VOI26" s="877"/>
      <c r="VOJ26" s="877"/>
      <c r="VOK26" s="877"/>
      <c r="VOL26" s="877"/>
      <c r="VOM26" s="877"/>
      <c r="VON26" s="877"/>
      <c r="VOO26" s="877"/>
      <c r="VOP26" s="877"/>
      <c r="VOQ26" s="877"/>
      <c r="VOR26" s="877"/>
      <c r="VOS26" s="877"/>
      <c r="VOT26" s="877"/>
      <c r="VOU26" s="877"/>
      <c r="VOV26" s="877"/>
      <c r="VOW26" s="877"/>
      <c r="VOX26" s="877"/>
      <c r="VOY26" s="877"/>
      <c r="VOZ26" s="877"/>
      <c r="VPA26" s="877"/>
      <c r="VPB26" s="877"/>
      <c r="VPC26" s="877"/>
      <c r="VPD26" s="877"/>
      <c r="VPE26" s="877"/>
      <c r="VPF26" s="877"/>
      <c r="VPG26" s="877"/>
      <c r="VPH26" s="877"/>
      <c r="VPI26" s="877"/>
      <c r="VPJ26" s="877"/>
      <c r="VPK26" s="877"/>
      <c r="VPL26" s="877"/>
      <c r="VPM26" s="877"/>
      <c r="VPN26" s="877"/>
      <c r="VPO26" s="877"/>
      <c r="VPP26" s="877"/>
      <c r="VPQ26" s="877"/>
      <c r="VPR26" s="877"/>
      <c r="VPS26" s="877"/>
      <c r="VPT26" s="877"/>
      <c r="VPU26" s="877"/>
      <c r="VPV26" s="877"/>
      <c r="VPW26" s="877"/>
      <c r="VPX26" s="877"/>
      <c r="VPY26" s="877"/>
      <c r="VPZ26" s="877"/>
      <c r="VQA26" s="877"/>
      <c r="VQB26" s="877"/>
      <c r="VQC26" s="877"/>
      <c r="VQD26" s="877"/>
      <c r="VQE26" s="877"/>
      <c r="VQF26" s="877"/>
      <c r="VQG26" s="877"/>
      <c r="VQH26" s="877"/>
      <c r="VQI26" s="877"/>
      <c r="VQJ26" s="877"/>
      <c r="VQK26" s="877"/>
      <c r="VQL26" s="877"/>
      <c r="VQM26" s="877"/>
      <c r="VQN26" s="877"/>
      <c r="VQO26" s="877"/>
      <c r="VQP26" s="877"/>
      <c r="VQQ26" s="877"/>
      <c r="VQR26" s="877"/>
      <c r="VQS26" s="877"/>
      <c r="VQT26" s="877"/>
      <c r="VQU26" s="877"/>
      <c r="VQV26" s="877"/>
      <c r="VQW26" s="877"/>
      <c r="VQX26" s="877"/>
      <c r="VQY26" s="877"/>
      <c r="VQZ26" s="877"/>
      <c r="VRA26" s="877"/>
      <c r="VRB26" s="877"/>
      <c r="VRC26" s="877"/>
      <c r="VRD26" s="877"/>
      <c r="VRE26" s="877"/>
      <c r="VRF26" s="877"/>
      <c r="VRG26" s="877"/>
      <c r="VRH26" s="877"/>
      <c r="VRI26" s="877"/>
      <c r="VRJ26" s="877"/>
      <c r="VRK26" s="877"/>
      <c r="VRL26" s="877"/>
      <c r="VRM26" s="877"/>
      <c r="VRN26" s="877"/>
      <c r="VRO26" s="877"/>
      <c r="VRP26" s="877"/>
      <c r="VRQ26" s="877"/>
      <c r="VRR26" s="877"/>
      <c r="VRS26" s="877"/>
      <c r="VRT26" s="877"/>
      <c r="VRU26" s="877"/>
      <c r="VRV26" s="877"/>
      <c r="VRW26" s="877"/>
      <c r="VRX26" s="877"/>
      <c r="VRY26" s="877"/>
      <c r="VRZ26" s="877"/>
      <c r="VSA26" s="877"/>
      <c r="VSB26" s="877"/>
      <c r="VSC26" s="877"/>
      <c r="VSD26" s="877"/>
      <c r="VSE26" s="877"/>
      <c r="VSF26" s="877"/>
      <c r="VSG26" s="877"/>
      <c r="VSH26" s="877"/>
      <c r="VSI26" s="877"/>
      <c r="VSJ26" s="877"/>
      <c r="VSK26" s="877"/>
      <c r="VSL26" s="877"/>
      <c r="VSM26" s="877"/>
      <c r="VSN26" s="877"/>
      <c r="VSO26" s="877"/>
      <c r="VSP26" s="877"/>
      <c r="VSQ26" s="877"/>
      <c r="VSR26" s="877"/>
      <c r="VSS26" s="877"/>
      <c r="VST26" s="877"/>
      <c r="VSU26" s="877"/>
      <c r="VSV26" s="877"/>
      <c r="VSW26" s="877"/>
      <c r="VSX26" s="877"/>
      <c r="VSY26" s="877"/>
      <c r="VSZ26" s="877"/>
      <c r="VTA26" s="877"/>
      <c r="VTB26" s="877"/>
      <c r="VTC26" s="877"/>
      <c r="VTD26" s="877"/>
      <c r="VTE26" s="877"/>
      <c r="VTF26" s="877"/>
      <c r="VTG26" s="877"/>
      <c r="VTH26" s="877"/>
      <c r="VTI26" s="877"/>
      <c r="VTJ26" s="877"/>
      <c r="VTK26" s="877"/>
      <c r="VTL26" s="877"/>
      <c r="VTM26" s="877"/>
      <c r="VTN26" s="877"/>
      <c r="VTO26" s="877"/>
      <c r="VTP26" s="877"/>
      <c r="VTQ26" s="877"/>
      <c r="VTR26" s="877"/>
      <c r="VTS26" s="877"/>
      <c r="VTT26" s="877"/>
      <c r="VTU26" s="877"/>
      <c r="VTV26" s="877"/>
      <c r="VTW26" s="877"/>
      <c r="VTX26" s="877"/>
      <c r="VTY26" s="877"/>
      <c r="VTZ26" s="877"/>
      <c r="VUA26" s="877"/>
      <c r="VUB26" s="877"/>
      <c r="VUC26" s="877"/>
      <c r="VUD26" s="877"/>
      <c r="VUE26" s="877"/>
      <c r="VUF26" s="877"/>
      <c r="VUG26" s="877"/>
      <c r="VUH26" s="877"/>
      <c r="VUI26" s="877"/>
      <c r="VUJ26" s="877"/>
      <c r="VUK26" s="877"/>
      <c r="VUL26" s="877"/>
      <c r="VUM26" s="877"/>
      <c r="VUN26" s="877"/>
      <c r="VUO26" s="877"/>
      <c r="VUP26" s="877"/>
      <c r="VUQ26" s="877"/>
      <c r="VUR26" s="877"/>
      <c r="VUS26" s="877"/>
      <c r="VUT26" s="877"/>
      <c r="VUU26" s="877"/>
      <c r="VUV26" s="877"/>
      <c r="VUW26" s="877"/>
      <c r="VUX26" s="877"/>
      <c r="VUY26" s="877"/>
      <c r="VUZ26" s="877"/>
      <c r="VVA26" s="877"/>
      <c r="VVB26" s="877"/>
      <c r="VVC26" s="877"/>
      <c r="VVD26" s="877"/>
      <c r="VVE26" s="877"/>
      <c r="VVF26" s="877"/>
      <c r="VVG26" s="877"/>
      <c r="VVH26" s="877"/>
      <c r="VVI26" s="877"/>
      <c r="VVJ26" s="877"/>
      <c r="VVK26" s="877"/>
      <c r="VVL26" s="877"/>
      <c r="VVM26" s="877"/>
      <c r="VVN26" s="877"/>
      <c r="VVO26" s="877"/>
      <c r="VVP26" s="877"/>
      <c r="VVQ26" s="877"/>
      <c r="VVR26" s="877"/>
      <c r="VVS26" s="877"/>
      <c r="VVT26" s="877"/>
      <c r="VVU26" s="877"/>
      <c r="VVV26" s="877"/>
      <c r="VVW26" s="877"/>
      <c r="VVX26" s="877"/>
      <c r="VVY26" s="877"/>
      <c r="VVZ26" s="877"/>
      <c r="VWA26" s="877"/>
      <c r="VWB26" s="877"/>
      <c r="VWC26" s="877"/>
      <c r="VWD26" s="877"/>
      <c r="VWE26" s="877"/>
      <c r="VWF26" s="877"/>
      <c r="VWG26" s="877"/>
      <c r="VWH26" s="877"/>
      <c r="VWI26" s="877"/>
      <c r="VWJ26" s="877"/>
      <c r="VWK26" s="877"/>
      <c r="VWL26" s="877"/>
      <c r="VWM26" s="877"/>
      <c r="VWN26" s="877"/>
      <c r="VWO26" s="877"/>
      <c r="VWP26" s="877"/>
      <c r="VWQ26" s="877"/>
      <c r="VWR26" s="877"/>
      <c r="VWS26" s="877"/>
      <c r="VWT26" s="877"/>
      <c r="VWU26" s="877"/>
      <c r="VWV26" s="877"/>
      <c r="VWW26" s="877"/>
      <c r="VWX26" s="877"/>
      <c r="VWY26" s="877"/>
      <c r="VWZ26" s="877"/>
      <c r="VXA26" s="877"/>
      <c r="VXB26" s="877"/>
      <c r="VXC26" s="877"/>
      <c r="VXD26" s="877"/>
      <c r="VXE26" s="877"/>
      <c r="VXF26" s="877"/>
      <c r="VXG26" s="877"/>
      <c r="VXH26" s="877"/>
      <c r="VXI26" s="877"/>
      <c r="VXJ26" s="877"/>
      <c r="VXK26" s="877"/>
      <c r="VXL26" s="877"/>
      <c r="VXM26" s="877"/>
      <c r="VXN26" s="877"/>
      <c r="VXO26" s="877"/>
      <c r="VXP26" s="877"/>
      <c r="VXQ26" s="877"/>
      <c r="VXR26" s="877"/>
      <c r="VXS26" s="877"/>
      <c r="VXT26" s="877"/>
      <c r="VXU26" s="877"/>
      <c r="VXV26" s="877"/>
      <c r="VXW26" s="877"/>
      <c r="VXX26" s="877"/>
      <c r="VXY26" s="877"/>
      <c r="VXZ26" s="877"/>
      <c r="VYA26" s="877"/>
      <c r="VYB26" s="877"/>
      <c r="VYC26" s="877"/>
      <c r="VYD26" s="877"/>
      <c r="VYE26" s="877"/>
      <c r="VYF26" s="877"/>
      <c r="VYG26" s="877"/>
      <c r="VYH26" s="877"/>
      <c r="VYI26" s="877"/>
      <c r="VYJ26" s="877"/>
      <c r="VYK26" s="877"/>
      <c r="VYL26" s="877"/>
      <c r="VYM26" s="877"/>
      <c r="VYN26" s="877"/>
      <c r="VYO26" s="877"/>
      <c r="VYP26" s="877"/>
      <c r="VYQ26" s="877"/>
      <c r="VYR26" s="877"/>
      <c r="VYS26" s="877"/>
      <c r="VYT26" s="877"/>
      <c r="VYU26" s="877"/>
      <c r="VYV26" s="877"/>
      <c r="VYW26" s="877"/>
      <c r="VYX26" s="877"/>
      <c r="VYY26" s="877"/>
      <c r="VYZ26" s="877"/>
      <c r="VZA26" s="877"/>
      <c r="VZB26" s="877"/>
      <c r="VZC26" s="877"/>
      <c r="VZD26" s="877"/>
      <c r="VZE26" s="877"/>
      <c r="VZF26" s="877"/>
      <c r="VZG26" s="877"/>
      <c r="VZH26" s="877"/>
      <c r="VZI26" s="877"/>
      <c r="VZJ26" s="877"/>
      <c r="VZK26" s="877"/>
      <c r="VZL26" s="877"/>
      <c r="VZM26" s="877"/>
      <c r="VZN26" s="877"/>
      <c r="VZO26" s="877"/>
      <c r="VZP26" s="877"/>
      <c r="VZQ26" s="877"/>
      <c r="VZR26" s="877"/>
      <c r="VZS26" s="877"/>
      <c r="VZT26" s="877"/>
      <c r="VZU26" s="877"/>
      <c r="VZV26" s="877"/>
      <c r="VZW26" s="877"/>
      <c r="VZX26" s="877"/>
      <c r="VZY26" s="877"/>
      <c r="VZZ26" s="877"/>
      <c r="WAA26" s="877"/>
      <c r="WAB26" s="877"/>
      <c r="WAC26" s="877"/>
      <c r="WAD26" s="877"/>
      <c r="WAE26" s="877"/>
      <c r="WAF26" s="877"/>
      <c r="WAG26" s="877"/>
      <c r="WAH26" s="877"/>
      <c r="WAI26" s="877"/>
      <c r="WAJ26" s="877"/>
      <c r="WAK26" s="877"/>
      <c r="WAL26" s="877"/>
      <c r="WAM26" s="877"/>
      <c r="WAN26" s="877"/>
      <c r="WAO26" s="877"/>
      <c r="WAP26" s="877"/>
      <c r="WAQ26" s="877"/>
      <c r="WAR26" s="877"/>
      <c r="WAS26" s="877"/>
      <c r="WAT26" s="877"/>
      <c r="WAU26" s="877"/>
      <c r="WAV26" s="877"/>
      <c r="WAW26" s="877"/>
      <c r="WAX26" s="877"/>
      <c r="WAY26" s="877"/>
      <c r="WAZ26" s="877"/>
      <c r="WBA26" s="877"/>
      <c r="WBB26" s="877"/>
      <c r="WBC26" s="877"/>
      <c r="WBD26" s="877"/>
      <c r="WBE26" s="877"/>
      <c r="WBF26" s="877"/>
      <c r="WBG26" s="877"/>
      <c r="WBH26" s="877"/>
      <c r="WBI26" s="877"/>
      <c r="WBJ26" s="877"/>
      <c r="WBK26" s="877"/>
      <c r="WBL26" s="877"/>
      <c r="WBM26" s="877"/>
      <c r="WBN26" s="877"/>
      <c r="WBO26" s="877"/>
      <c r="WBP26" s="877"/>
      <c r="WBQ26" s="877"/>
      <c r="WBR26" s="877"/>
      <c r="WBS26" s="877"/>
      <c r="WBT26" s="877"/>
      <c r="WBU26" s="877"/>
      <c r="WBV26" s="877"/>
      <c r="WBW26" s="877"/>
      <c r="WBX26" s="877"/>
      <c r="WBY26" s="877"/>
      <c r="WBZ26" s="877"/>
      <c r="WCA26" s="877"/>
      <c r="WCB26" s="877"/>
      <c r="WCC26" s="877"/>
      <c r="WCD26" s="877"/>
      <c r="WCE26" s="877"/>
      <c r="WCF26" s="877"/>
      <c r="WCG26" s="877"/>
      <c r="WCH26" s="877"/>
      <c r="WCI26" s="877"/>
      <c r="WCJ26" s="877"/>
      <c r="WCK26" s="877"/>
      <c r="WCL26" s="877"/>
      <c r="WCM26" s="877"/>
      <c r="WCN26" s="877"/>
      <c r="WCO26" s="877"/>
      <c r="WCP26" s="877"/>
      <c r="WCQ26" s="877"/>
      <c r="WCR26" s="877"/>
      <c r="WCS26" s="877"/>
      <c r="WCT26" s="877"/>
      <c r="WCU26" s="877"/>
      <c r="WCV26" s="877"/>
      <c r="WCW26" s="877"/>
      <c r="WCX26" s="877"/>
      <c r="WCY26" s="877"/>
      <c r="WCZ26" s="877"/>
      <c r="WDA26" s="877"/>
      <c r="WDB26" s="877"/>
      <c r="WDC26" s="877"/>
      <c r="WDD26" s="877"/>
      <c r="WDE26" s="877"/>
      <c r="WDF26" s="877"/>
      <c r="WDG26" s="877"/>
      <c r="WDH26" s="877"/>
      <c r="WDI26" s="877"/>
      <c r="WDJ26" s="877"/>
      <c r="WDK26" s="877"/>
      <c r="WDL26" s="877"/>
      <c r="WDM26" s="877"/>
      <c r="WDN26" s="877"/>
      <c r="WDO26" s="877"/>
      <c r="WDP26" s="877"/>
      <c r="WDQ26" s="877"/>
      <c r="WDR26" s="877"/>
      <c r="WDS26" s="877"/>
      <c r="WDT26" s="877"/>
      <c r="WDU26" s="877"/>
      <c r="WDV26" s="877"/>
      <c r="WDW26" s="877"/>
      <c r="WDX26" s="877"/>
      <c r="WDY26" s="877"/>
      <c r="WDZ26" s="877"/>
      <c r="WEA26" s="877"/>
      <c r="WEB26" s="877"/>
      <c r="WEC26" s="877"/>
      <c r="WED26" s="877"/>
      <c r="WEE26" s="877"/>
      <c r="WEF26" s="877"/>
      <c r="WEG26" s="877"/>
      <c r="WEH26" s="877"/>
      <c r="WEI26" s="877"/>
      <c r="WEJ26" s="877"/>
      <c r="WEK26" s="877"/>
      <c r="WEL26" s="877"/>
      <c r="WEM26" s="877"/>
      <c r="WEN26" s="877"/>
      <c r="WEO26" s="877"/>
      <c r="WEP26" s="877"/>
      <c r="WEQ26" s="877"/>
      <c r="WER26" s="877"/>
      <c r="WES26" s="877"/>
      <c r="WET26" s="877"/>
      <c r="WEU26" s="877"/>
      <c r="WEV26" s="877"/>
      <c r="WEW26" s="877"/>
      <c r="WEX26" s="877"/>
      <c r="WEY26" s="877"/>
      <c r="WEZ26" s="877"/>
      <c r="WFA26" s="877"/>
      <c r="WFB26" s="877"/>
      <c r="WFC26" s="877"/>
      <c r="WFD26" s="877"/>
      <c r="WFE26" s="877"/>
      <c r="WFF26" s="877"/>
      <c r="WFG26" s="877"/>
      <c r="WFH26" s="877"/>
      <c r="WFI26" s="877"/>
      <c r="WFJ26" s="877"/>
      <c r="WFK26" s="877"/>
      <c r="WFL26" s="877"/>
      <c r="WFM26" s="877"/>
      <c r="WFN26" s="877"/>
      <c r="WFO26" s="877"/>
      <c r="WFP26" s="877"/>
      <c r="WFQ26" s="877"/>
      <c r="WFR26" s="877"/>
      <c r="WFS26" s="877"/>
      <c r="WFT26" s="877"/>
      <c r="WFU26" s="877"/>
      <c r="WFV26" s="877"/>
      <c r="WFW26" s="877"/>
      <c r="WFX26" s="877"/>
      <c r="WFY26" s="877"/>
      <c r="WFZ26" s="877"/>
      <c r="WGA26" s="877"/>
      <c r="WGB26" s="877"/>
      <c r="WGC26" s="877"/>
      <c r="WGD26" s="877"/>
      <c r="WGE26" s="877"/>
      <c r="WGF26" s="877"/>
      <c r="WGG26" s="877"/>
      <c r="WGH26" s="877"/>
      <c r="WGI26" s="877"/>
      <c r="WGJ26" s="877"/>
      <c r="WGK26" s="877"/>
      <c r="WGL26" s="877"/>
      <c r="WGM26" s="877"/>
      <c r="WGN26" s="877"/>
      <c r="WGO26" s="877"/>
      <c r="WGP26" s="877"/>
      <c r="WGQ26" s="877"/>
      <c r="WGR26" s="877"/>
      <c r="WGS26" s="877"/>
      <c r="WGT26" s="877"/>
      <c r="WGU26" s="877"/>
      <c r="WGV26" s="877"/>
      <c r="WGW26" s="877"/>
      <c r="WGX26" s="877"/>
      <c r="WGY26" s="877"/>
      <c r="WGZ26" s="877"/>
      <c r="WHA26" s="877"/>
      <c r="WHB26" s="877"/>
      <c r="WHC26" s="877"/>
      <c r="WHD26" s="877"/>
      <c r="WHE26" s="877"/>
      <c r="WHF26" s="877"/>
      <c r="WHG26" s="877"/>
      <c r="WHH26" s="877"/>
      <c r="WHI26" s="877"/>
      <c r="WHJ26" s="877"/>
      <c r="WHK26" s="877"/>
      <c r="WHL26" s="877"/>
      <c r="WHM26" s="877"/>
      <c r="WHN26" s="877"/>
      <c r="WHO26" s="877"/>
      <c r="WHP26" s="877"/>
      <c r="WHQ26" s="877"/>
      <c r="WHR26" s="877"/>
      <c r="WHS26" s="877"/>
      <c r="WHT26" s="877"/>
      <c r="WHU26" s="877"/>
      <c r="WHV26" s="877"/>
      <c r="WHW26" s="877"/>
      <c r="WHX26" s="877"/>
      <c r="WHY26" s="877"/>
      <c r="WHZ26" s="877"/>
      <c r="WIA26" s="877"/>
      <c r="WIB26" s="877"/>
      <c r="WIC26" s="877"/>
      <c r="WID26" s="877"/>
      <c r="WIE26" s="877"/>
      <c r="WIF26" s="877"/>
      <c r="WIG26" s="877"/>
      <c r="WIH26" s="877"/>
      <c r="WII26" s="877"/>
      <c r="WIJ26" s="877"/>
      <c r="WIK26" s="877"/>
      <c r="WIL26" s="877"/>
      <c r="WIM26" s="877"/>
      <c r="WIN26" s="877"/>
      <c r="WIO26" s="877"/>
      <c r="WIP26" s="877"/>
      <c r="WIQ26" s="877"/>
      <c r="WIR26" s="877"/>
      <c r="WIS26" s="877"/>
      <c r="WIT26" s="877"/>
      <c r="WIU26" s="877"/>
      <c r="WIV26" s="877"/>
      <c r="WIW26" s="877"/>
      <c r="WIX26" s="877"/>
      <c r="WIY26" s="877"/>
      <c r="WIZ26" s="877"/>
      <c r="WJA26" s="877"/>
      <c r="WJB26" s="877"/>
      <c r="WJC26" s="877"/>
      <c r="WJD26" s="877"/>
      <c r="WJE26" s="877"/>
      <c r="WJF26" s="877"/>
      <c r="WJG26" s="877"/>
      <c r="WJH26" s="877"/>
      <c r="WJI26" s="877"/>
      <c r="WJJ26" s="877"/>
      <c r="WJK26" s="877"/>
      <c r="WJL26" s="877"/>
      <c r="WJM26" s="877"/>
      <c r="WJN26" s="877"/>
      <c r="WJO26" s="877"/>
      <c r="WJP26" s="877"/>
      <c r="WJQ26" s="877"/>
      <c r="WJR26" s="877"/>
      <c r="WJS26" s="877"/>
      <c r="WJT26" s="877"/>
      <c r="WJU26" s="877"/>
      <c r="WJV26" s="877"/>
      <c r="WJW26" s="877"/>
      <c r="WJX26" s="877"/>
      <c r="WJY26" s="877"/>
      <c r="WJZ26" s="877"/>
      <c r="WKA26" s="877"/>
      <c r="WKB26" s="877"/>
      <c r="WKC26" s="877"/>
      <c r="WKD26" s="877"/>
      <c r="WKE26" s="877"/>
      <c r="WKF26" s="877"/>
      <c r="WKG26" s="877"/>
      <c r="WKH26" s="877"/>
      <c r="WKI26" s="877"/>
      <c r="WKJ26" s="877"/>
      <c r="WKK26" s="877"/>
      <c r="WKL26" s="877"/>
      <c r="WKM26" s="877"/>
      <c r="WKN26" s="877"/>
      <c r="WKO26" s="877"/>
      <c r="WKP26" s="877"/>
      <c r="WKQ26" s="877"/>
      <c r="WKR26" s="877"/>
      <c r="WKS26" s="877"/>
      <c r="WKT26" s="877"/>
      <c r="WKU26" s="877"/>
      <c r="WKV26" s="877"/>
      <c r="WKW26" s="877"/>
      <c r="WKX26" s="877"/>
      <c r="WKY26" s="877"/>
      <c r="WKZ26" s="877"/>
      <c r="WLA26" s="877"/>
      <c r="WLB26" s="877"/>
      <c r="WLC26" s="877"/>
      <c r="WLD26" s="877"/>
      <c r="WLE26" s="877"/>
      <c r="WLF26" s="877"/>
      <c r="WLG26" s="877"/>
      <c r="WLH26" s="877"/>
      <c r="WLI26" s="877"/>
      <c r="WLJ26" s="877"/>
      <c r="WLK26" s="877"/>
      <c r="WLL26" s="877"/>
      <c r="WLM26" s="877"/>
      <c r="WLN26" s="877"/>
      <c r="WLO26" s="877"/>
      <c r="WLP26" s="877"/>
      <c r="WLQ26" s="877"/>
      <c r="WLR26" s="877"/>
      <c r="WLS26" s="877"/>
      <c r="WLT26" s="877"/>
      <c r="WLU26" s="877"/>
      <c r="WLV26" s="877"/>
      <c r="WLW26" s="877"/>
      <c r="WLX26" s="877"/>
      <c r="WLY26" s="877"/>
      <c r="WLZ26" s="877"/>
      <c r="WMA26" s="877"/>
      <c r="WMB26" s="877"/>
      <c r="WMC26" s="877"/>
      <c r="WMD26" s="877"/>
      <c r="WME26" s="877"/>
      <c r="WMF26" s="877"/>
      <c r="WMG26" s="877"/>
      <c r="WMH26" s="877"/>
      <c r="WMI26" s="877"/>
      <c r="WMJ26" s="877"/>
      <c r="WMK26" s="877"/>
      <c r="WML26" s="877"/>
      <c r="WMM26" s="877"/>
      <c r="WMN26" s="877"/>
      <c r="WMO26" s="877"/>
      <c r="WMP26" s="877"/>
      <c r="WMQ26" s="877"/>
      <c r="WMR26" s="877"/>
      <c r="WMS26" s="877"/>
      <c r="WMT26" s="877"/>
      <c r="WMU26" s="877"/>
      <c r="WMV26" s="877"/>
      <c r="WMW26" s="877"/>
      <c r="WMX26" s="877"/>
      <c r="WMY26" s="877"/>
      <c r="WMZ26" s="877"/>
      <c r="WNA26" s="877"/>
      <c r="WNB26" s="877"/>
      <c r="WNC26" s="877"/>
      <c r="WND26" s="877"/>
      <c r="WNE26" s="877"/>
      <c r="WNF26" s="877"/>
      <c r="WNG26" s="877"/>
      <c r="WNH26" s="877"/>
      <c r="WNI26" s="877"/>
      <c r="WNJ26" s="877"/>
      <c r="WNK26" s="877"/>
      <c r="WNL26" s="877"/>
      <c r="WNM26" s="877"/>
      <c r="WNN26" s="877"/>
      <c r="WNO26" s="877"/>
      <c r="WNP26" s="877"/>
      <c r="WNQ26" s="877"/>
      <c r="WNR26" s="877"/>
      <c r="WNS26" s="877"/>
      <c r="WNT26" s="877"/>
      <c r="WNU26" s="877"/>
      <c r="WNV26" s="877"/>
      <c r="WNW26" s="877"/>
      <c r="WNX26" s="877"/>
      <c r="WNY26" s="877"/>
      <c r="WNZ26" s="877"/>
      <c r="WOA26" s="877"/>
      <c r="WOB26" s="877"/>
      <c r="WOC26" s="877"/>
      <c r="WOD26" s="877"/>
      <c r="WOE26" s="877"/>
      <c r="WOF26" s="877"/>
      <c r="WOG26" s="877"/>
      <c r="WOH26" s="877"/>
      <c r="WOI26" s="877"/>
      <c r="WOJ26" s="877"/>
      <c r="WOK26" s="877"/>
      <c r="WOL26" s="877"/>
      <c r="WOM26" s="877"/>
      <c r="WON26" s="877"/>
      <c r="WOO26" s="877"/>
      <c r="WOP26" s="877"/>
      <c r="WOQ26" s="877"/>
      <c r="WOR26" s="877"/>
      <c r="WOS26" s="877"/>
      <c r="WOT26" s="877"/>
      <c r="WOU26" s="877"/>
      <c r="WOV26" s="877"/>
      <c r="WOW26" s="877"/>
      <c r="WOX26" s="877"/>
      <c r="WOY26" s="877"/>
      <c r="WOZ26" s="877"/>
      <c r="WPA26" s="877"/>
      <c r="WPB26" s="877"/>
      <c r="WPC26" s="877"/>
      <c r="WPD26" s="877"/>
      <c r="WPE26" s="877"/>
      <c r="WPF26" s="877"/>
      <c r="WPG26" s="877"/>
      <c r="WPH26" s="877"/>
      <c r="WPI26" s="877"/>
      <c r="WPJ26" s="877"/>
      <c r="WPK26" s="877"/>
      <c r="WPL26" s="877"/>
      <c r="WPM26" s="877"/>
      <c r="WPN26" s="877"/>
      <c r="WPO26" s="877"/>
      <c r="WPP26" s="877"/>
      <c r="WPQ26" s="877"/>
      <c r="WPR26" s="877"/>
      <c r="WPS26" s="877"/>
      <c r="WPT26" s="877"/>
      <c r="WPU26" s="877"/>
      <c r="WPV26" s="877"/>
      <c r="WPW26" s="877"/>
      <c r="WPX26" s="877"/>
      <c r="WPY26" s="877"/>
      <c r="WPZ26" s="877"/>
      <c r="WQA26" s="877"/>
      <c r="WQB26" s="877"/>
      <c r="WQC26" s="877"/>
      <c r="WQD26" s="877"/>
      <c r="WQE26" s="877"/>
      <c r="WQF26" s="877"/>
      <c r="WQG26" s="877"/>
      <c r="WQH26" s="877"/>
      <c r="WQI26" s="877"/>
      <c r="WQJ26" s="877"/>
      <c r="WQK26" s="877"/>
      <c r="WQL26" s="877"/>
      <c r="WQM26" s="877"/>
      <c r="WQN26" s="877"/>
      <c r="WQO26" s="877"/>
      <c r="WQP26" s="877"/>
      <c r="WQQ26" s="877"/>
      <c r="WQR26" s="877"/>
      <c r="WQS26" s="877"/>
      <c r="WQT26" s="877"/>
      <c r="WQU26" s="877"/>
      <c r="WQV26" s="877"/>
      <c r="WQW26" s="877"/>
      <c r="WQX26" s="877"/>
      <c r="WQY26" s="877"/>
      <c r="WQZ26" s="877"/>
      <c r="WRA26" s="877"/>
      <c r="WRB26" s="877"/>
      <c r="WRC26" s="877"/>
      <c r="WRD26" s="877"/>
      <c r="WRE26" s="877"/>
      <c r="WRF26" s="877"/>
      <c r="WRG26" s="877"/>
      <c r="WRH26" s="877"/>
      <c r="WRI26" s="877"/>
      <c r="WRJ26" s="877"/>
      <c r="WRK26" s="877"/>
      <c r="WRL26" s="877"/>
      <c r="WRM26" s="877"/>
      <c r="WRN26" s="877"/>
      <c r="WRO26" s="877"/>
      <c r="WRP26" s="877"/>
      <c r="WRQ26" s="877"/>
      <c r="WRR26" s="877"/>
      <c r="WRS26" s="877"/>
      <c r="WRT26" s="877"/>
      <c r="WRU26" s="877"/>
      <c r="WRV26" s="877"/>
      <c r="WRW26" s="877"/>
      <c r="WRX26" s="877"/>
      <c r="WRY26" s="877"/>
      <c r="WRZ26" s="877"/>
      <c r="WSA26" s="877"/>
      <c r="WSB26" s="877"/>
      <c r="WSC26" s="877"/>
      <c r="WSD26" s="877"/>
      <c r="WSE26" s="877"/>
      <c r="WSF26" s="877"/>
      <c r="WSG26" s="877"/>
      <c r="WSH26" s="877"/>
      <c r="WSI26" s="877"/>
      <c r="WSJ26" s="877"/>
      <c r="WSK26" s="877"/>
      <c r="WSL26" s="877"/>
      <c r="WSM26" s="877"/>
      <c r="WSN26" s="877"/>
      <c r="WSO26" s="877"/>
      <c r="WSP26" s="877"/>
      <c r="WSQ26" s="877"/>
      <c r="WSR26" s="877"/>
      <c r="WSS26" s="877"/>
      <c r="WST26" s="877"/>
      <c r="WSU26" s="877"/>
      <c r="WSV26" s="877"/>
      <c r="WSW26" s="877"/>
      <c r="WSX26" s="877"/>
      <c r="WSY26" s="877"/>
      <c r="WSZ26" s="877"/>
      <c r="WTA26" s="877"/>
      <c r="WTB26" s="877"/>
      <c r="WTC26" s="877"/>
      <c r="WTD26" s="877"/>
      <c r="WTE26" s="877"/>
      <c r="WTF26" s="877"/>
      <c r="WTG26" s="877"/>
      <c r="WTH26" s="877"/>
      <c r="WTI26" s="877"/>
      <c r="WTJ26" s="877"/>
      <c r="WTK26" s="877"/>
      <c r="WTL26" s="877"/>
      <c r="WTM26" s="877"/>
      <c r="WTN26" s="877"/>
      <c r="WTO26" s="877"/>
      <c r="WTP26" s="877"/>
      <c r="WTQ26" s="877"/>
      <c r="WTR26" s="877"/>
      <c r="WTS26" s="877"/>
      <c r="WTT26" s="877"/>
      <c r="WTU26" s="877"/>
      <c r="WTV26" s="877"/>
      <c r="WTW26" s="877"/>
      <c r="WTX26" s="877"/>
      <c r="WTY26" s="877"/>
      <c r="WTZ26" s="877"/>
      <c r="WUA26" s="877"/>
      <c r="WUB26" s="877"/>
      <c r="WUC26" s="877"/>
      <c r="WUD26" s="877"/>
      <c r="WUE26" s="877"/>
      <c r="WUF26" s="877"/>
      <c r="WUG26" s="877"/>
      <c r="WUH26" s="877"/>
      <c r="WUI26" s="877"/>
      <c r="WUJ26" s="877"/>
      <c r="WUK26" s="877"/>
      <c r="WUL26" s="877"/>
      <c r="WUM26" s="877"/>
      <c r="WUN26" s="877"/>
      <c r="WUO26" s="877"/>
      <c r="WUP26" s="877"/>
      <c r="WUQ26" s="877"/>
      <c r="WUR26" s="877"/>
      <c r="WUS26" s="877"/>
      <c r="WUT26" s="877"/>
      <c r="WUU26" s="877"/>
      <c r="WUV26" s="877"/>
      <c r="WUW26" s="877"/>
      <c r="WUX26" s="877"/>
      <c r="WUY26" s="877"/>
      <c r="WUZ26" s="877"/>
      <c r="WVA26" s="877"/>
      <c r="WVB26" s="877"/>
      <c r="WVC26" s="877"/>
      <c r="WVD26" s="877"/>
      <c r="WVE26" s="877"/>
      <c r="WVF26" s="877"/>
      <c r="WVG26" s="877"/>
      <c r="WVH26" s="877"/>
      <c r="WVI26" s="877"/>
      <c r="WVJ26" s="877"/>
      <c r="WVK26" s="877"/>
      <c r="WVL26" s="877"/>
      <c r="WVM26" s="877"/>
      <c r="WVN26" s="877"/>
      <c r="WVO26" s="877"/>
      <c r="WVP26" s="877"/>
      <c r="WVQ26" s="877"/>
      <c r="WVR26" s="877"/>
      <c r="WVS26" s="877"/>
      <c r="WVT26" s="877"/>
      <c r="WVU26" s="877"/>
      <c r="WVV26" s="877"/>
      <c r="WVW26" s="877"/>
      <c r="WVX26" s="877"/>
      <c r="WVY26" s="877"/>
      <c r="WVZ26" s="877"/>
      <c r="WWA26" s="877"/>
      <c r="WWB26" s="877"/>
      <c r="WWC26" s="877"/>
      <c r="WWD26" s="877"/>
      <c r="WWE26" s="877"/>
      <c r="WWF26" s="877"/>
      <c r="WWG26" s="877"/>
      <c r="WWH26" s="877"/>
      <c r="WWI26" s="877"/>
      <c r="WWJ26" s="877"/>
      <c r="WWK26" s="877"/>
      <c r="WWL26" s="877"/>
      <c r="WWM26" s="877"/>
      <c r="WWN26" s="877"/>
      <c r="WWO26" s="877"/>
      <c r="WWP26" s="877"/>
      <c r="WWQ26" s="877"/>
      <c r="WWR26" s="877"/>
      <c r="WWS26" s="877"/>
      <c r="WWT26" s="877"/>
      <c r="WWU26" s="877"/>
      <c r="WWV26" s="877"/>
      <c r="WWW26" s="877"/>
      <c r="WWX26" s="877"/>
      <c r="WWY26" s="877"/>
      <c r="WWZ26" s="877"/>
      <c r="WXA26" s="877"/>
      <c r="WXB26" s="877"/>
      <c r="WXC26" s="877"/>
      <c r="WXD26" s="877"/>
      <c r="WXE26" s="877"/>
      <c r="WXF26" s="877"/>
      <c r="WXG26" s="877"/>
      <c r="WXH26" s="877"/>
      <c r="WXI26" s="877"/>
      <c r="WXJ26" s="877"/>
      <c r="WXK26" s="877"/>
      <c r="WXL26" s="877"/>
      <c r="WXM26" s="877"/>
      <c r="WXN26" s="877"/>
      <c r="WXO26" s="877"/>
      <c r="WXP26" s="877"/>
      <c r="WXQ26" s="877"/>
      <c r="WXR26" s="877"/>
      <c r="WXS26" s="877"/>
      <c r="WXT26" s="877"/>
      <c r="WXU26" s="877"/>
      <c r="WXV26" s="877"/>
      <c r="WXW26" s="877"/>
      <c r="WXX26" s="877"/>
      <c r="WXY26" s="877"/>
      <c r="WXZ26" s="877"/>
      <c r="WYA26" s="877"/>
      <c r="WYB26" s="877"/>
      <c r="WYC26" s="877"/>
      <c r="WYD26" s="877"/>
      <c r="WYE26" s="877"/>
      <c r="WYF26" s="877"/>
      <c r="WYG26" s="877"/>
      <c r="WYH26" s="877"/>
      <c r="WYI26" s="877"/>
      <c r="WYJ26" s="877"/>
      <c r="WYK26" s="877"/>
      <c r="WYL26" s="877"/>
      <c r="WYM26" s="877"/>
      <c r="WYN26" s="877"/>
      <c r="WYO26" s="877"/>
      <c r="WYP26" s="877"/>
      <c r="WYQ26" s="877"/>
      <c r="WYR26" s="877"/>
      <c r="WYS26" s="877"/>
      <c r="WYT26" s="877"/>
      <c r="WYU26" s="877"/>
      <c r="WYV26" s="877"/>
      <c r="WYW26" s="877"/>
      <c r="WYX26" s="877"/>
      <c r="WYY26" s="877"/>
      <c r="WYZ26" s="877"/>
      <c r="WZA26" s="877"/>
      <c r="WZB26" s="877"/>
      <c r="WZC26" s="877"/>
      <c r="WZD26" s="877"/>
      <c r="WZE26" s="877"/>
      <c r="WZF26" s="877"/>
      <c r="WZG26" s="877"/>
      <c r="WZH26" s="877"/>
      <c r="WZI26" s="877"/>
      <c r="WZJ26" s="877"/>
      <c r="WZK26" s="877"/>
      <c r="WZL26" s="877"/>
      <c r="WZM26" s="877"/>
      <c r="WZN26" s="877"/>
      <c r="WZO26" s="877"/>
      <c r="WZP26" s="877"/>
      <c r="WZQ26" s="877"/>
      <c r="WZR26" s="877"/>
      <c r="WZS26" s="877"/>
      <c r="WZT26" s="877"/>
      <c r="WZU26" s="877"/>
      <c r="WZV26" s="877"/>
      <c r="WZW26" s="877"/>
      <c r="WZX26" s="877"/>
      <c r="WZY26" s="877"/>
      <c r="WZZ26" s="877"/>
      <c r="XAA26" s="877"/>
      <c r="XAB26" s="877"/>
      <c r="XAC26" s="877"/>
      <c r="XAD26" s="877"/>
      <c r="XAE26" s="877"/>
      <c r="XAF26" s="877"/>
      <c r="XAG26" s="877"/>
      <c r="XAH26" s="877"/>
      <c r="XAI26" s="877"/>
      <c r="XAJ26" s="877"/>
      <c r="XAK26" s="877"/>
      <c r="XAL26" s="877"/>
      <c r="XAM26" s="877"/>
      <c r="XAN26" s="877"/>
      <c r="XAO26" s="877"/>
      <c r="XAP26" s="877"/>
      <c r="XAQ26" s="877"/>
      <c r="XAR26" s="877"/>
      <c r="XAS26" s="877"/>
      <c r="XAT26" s="877"/>
      <c r="XAU26" s="877"/>
      <c r="XAV26" s="877"/>
      <c r="XAW26" s="877"/>
      <c r="XAX26" s="877"/>
      <c r="XAY26" s="877"/>
      <c r="XAZ26" s="877"/>
      <c r="XBA26" s="877"/>
      <c r="XBB26" s="877"/>
      <c r="XBC26" s="877"/>
      <c r="XBD26" s="877"/>
      <c r="XBE26" s="877"/>
      <c r="XBF26" s="877"/>
      <c r="XBG26" s="877"/>
      <c r="XBH26" s="877"/>
      <c r="XBI26" s="877"/>
      <c r="XBJ26" s="877"/>
      <c r="XBK26" s="877"/>
      <c r="XBL26" s="877"/>
      <c r="XBM26" s="877"/>
      <c r="XBN26" s="877"/>
      <c r="XBO26" s="877"/>
      <c r="XBP26" s="877"/>
      <c r="XBQ26" s="877"/>
      <c r="XBR26" s="877"/>
      <c r="XBS26" s="877"/>
      <c r="XBT26" s="877"/>
      <c r="XBU26" s="877"/>
      <c r="XBV26" s="877"/>
      <c r="XBW26" s="877"/>
      <c r="XBX26" s="877"/>
      <c r="XBY26" s="877"/>
      <c r="XBZ26" s="877"/>
      <c r="XCA26" s="877"/>
      <c r="XCB26" s="877"/>
      <c r="XCC26" s="877"/>
      <c r="XCD26" s="877"/>
      <c r="XCE26" s="877"/>
      <c r="XCF26" s="877"/>
      <c r="XCG26" s="877"/>
      <c r="XCH26" s="877"/>
      <c r="XCI26" s="877"/>
      <c r="XCJ26" s="877"/>
      <c r="XCK26" s="877"/>
      <c r="XCL26" s="877"/>
      <c r="XCM26" s="877"/>
      <c r="XCN26" s="877"/>
      <c r="XCO26" s="877"/>
      <c r="XCP26" s="877"/>
      <c r="XCQ26" s="877"/>
      <c r="XCR26" s="877"/>
      <c r="XCS26" s="877"/>
      <c r="XCT26" s="877"/>
      <c r="XCU26" s="877"/>
      <c r="XCV26" s="877"/>
      <c r="XCW26" s="877"/>
      <c r="XCX26" s="877"/>
      <c r="XCY26" s="877"/>
      <c r="XCZ26" s="877"/>
      <c r="XDA26" s="877"/>
      <c r="XDB26" s="877"/>
      <c r="XDC26" s="877"/>
      <c r="XDD26" s="877"/>
      <c r="XDE26" s="877"/>
      <c r="XDF26" s="877"/>
      <c r="XDG26" s="877"/>
      <c r="XDH26" s="877"/>
      <c r="XDI26" s="877"/>
      <c r="XDJ26" s="877"/>
      <c r="XDK26" s="877"/>
      <c r="XDL26" s="877"/>
      <c r="XDM26" s="877"/>
      <c r="XDN26" s="877"/>
      <c r="XDO26" s="877"/>
      <c r="XDP26" s="877"/>
      <c r="XDQ26" s="877"/>
      <c r="XDR26" s="877"/>
      <c r="XDS26" s="877"/>
      <c r="XDT26" s="877"/>
      <c r="XDU26" s="877"/>
      <c r="XDV26" s="877"/>
      <c r="XDW26" s="877"/>
      <c r="XDX26" s="877"/>
      <c r="XDY26" s="877"/>
      <c r="XDZ26" s="877"/>
      <c r="XEA26" s="877"/>
      <c r="XEB26" s="877"/>
      <c r="XEC26" s="877"/>
      <c r="XED26" s="877"/>
      <c r="XEE26" s="877"/>
      <c r="XEF26" s="877"/>
      <c r="XEG26" s="877"/>
      <c r="XEH26" s="877"/>
      <c r="XEI26" s="877"/>
      <c r="XEJ26" s="877"/>
      <c r="XEK26" s="877"/>
      <c r="XEL26" s="877"/>
      <c r="XEM26" s="877"/>
      <c r="XEN26" s="877"/>
      <c r="XEO26" s="877"/>
      <c r="XEP26" s="877"/>
      <c r="XEQ26" s="877"/>
      <c r="XER26" s="877"/>
      <c r="XES26" s="877"/>
      <c r="XET26" s="877"/>
      <c r="XEU26" s="877"/>
      <c r="XEV26" s="877"/>
      <c r="XEW26" s="877"/>
      <c r="XEX26" s="877"/>
      <c r="XEY26" s="877"/>
      <c r="XEZ26" s="877"/>
      <c r="XFA26" s="877"/>
      <c r="XFB26" s="877"/>
      <c r="XFC26" s="877"/>
      <c r="XFD26" s="877"/>
    </row>
    <row r="27" spans="1:16384" s="878" customFormat="1" ht="24" customHeight="1">
      <c r="A27" s="970">
        <v>95875</v>
      </c>
      <c r="B27" s="1001" t="s">
        <v>481</v>
      </c>
      <c r="C27" s="997" t="s">
        <v>471</v>
      </c>
      <c r="D27" s="969" t="s">
        <v>469</v>
      </c>
      <c r="E27" s="1002">
        <v>276.12</v>
      </c>
      <c r="F27" s="989">
        <v>0</v>
      </c>
      <c r="G27" s="990">
        <f t="shared" si="0"/>
        <v>0.20699999999999999</v>
      </c>
      <c r="H27" s="989">
        <f t="shared" si="1"/>
        <v>0</v>
      </c>
      <c r="I27" s="989">
        <f t="shared" si="2"/>
        <v>0</v>
      </c>
      <c r="J27" s="1085">
        <f t="shared" si="3"/>
        <v>0</v>
      </c>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877"/>
      <c r="AO27" s="877"/>
      <c r="AP27" s="877"/>
      <c r="AQ27" s="877"/>
      <c r="AR27" s="877"/>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c r="CR27" s="877"/>
      <c r="CS27" s="877"/>
      <c r="CT27" s="877"/>
      <c r="CU27" s="877"/>
      <c r="CV27" s="877"/>
      <c r="CW27" s="877"/>
      <c r="CX27" s="877"/>
      <c r="CY27" s="877"/>
      <c r="CZ27" s="877"/>
      <c r="DA27" s="877"/>
      <c r="DB27" s="877"/>
      <c r="DC27" s="877"/>
      <c r="DD27" s="877"/>
      <c r="DE27" s="877"/>
      <c r="DF27" s="877"/>
      <c r="DG27" s="877"/>
      <c r="DH27" s="877"/>
      <c r="DI27" s="877"/>
      <c r="DJ27" s="877"/>
      <c r="DK27" s="877"/>
      <c r="DL27" s="877"/>
      <c r="DM27" s="877"/>
      <c r="DN27" s="877"/>
      <c r="DO27" s="877"/>
      <c r="DP27" s="877"/>
      <c r="DQ27" s="877"/>
      <c r="DR27" s="877"/>
      <c r="DS27" s="877"/>
      <c r="DT27" s="877"/>
      <c r="DU27" s="877"/>
      <c r="DV27" s="877"/>
      <c r="DW27" s="877"/>
      <c r="DX27" s="877"/>
      <c r="DY27" s="877"/>
      <c r="DZ27" s="877"/>
      <c r="EA27" s="877"/>
      <c r="EB27" s="877"/>
      <c r="EC27" s="877"/>
      <c r="ED27" s="877"/>
      <c r="EE27" s="877"/>
      <c r="EF27" s="877"/>
      <c r="EG27" s="877"/>
      <c r="EH27" s="877"/>
      <c r="EI27" s="877"/>
      <c r="EJ27" s="877"/>
      <c r="EK27" s="877"/>
      <c r="EL27" s="877"/>
      <c r="EM27" s="877"/>
      <c r="EN27" s="877"/>
      <c r="EO27" s="877"/>
      <c r="EP27" s="877"/>
      <c r="EQ27" s="877"/>
      <c r="ER27" s="877"/>
      <c r="ES27" s="877"/>
      <c r="ET27" s="877"/>
      <c r="EU27" s="877"/>
      <c r="EV27" s="877"/>
      <c r="EW27" s="877"/>
      <c r="EX27" s="877"/>
      <c r="EY27" s="877"/>
      <c r="EZ27" s="877"/>
      <c r="FA27" s="877"/>
      <c r="FB27" s="877"/>
      <c r="FC27" s="877"/>
      <c r="FD27" s="877"/>
      <c r="FE27" s="877"/>
      <c r="FF27" s="877"/>
      <c r="FG27" s="877"/>
      <c r="FH27" s="877"/>
      <c r="FI27" s="877"/>
      <c r="FJ27" s="877"/>
      <c r="FK27" s="877"/>
      <c r="FL27" s="877"/>
      <c r="FM27" s="877"/>
      <c r="FN27" s="877"/>
      <c r="FO27" s="877"/>
      <c r="FP27" s="877"/>
      <c r="FQ27" s="877"/>
      <c r="FR27" s="877"/>
      <c r="FS27" s="877"/>
      <c r="FT27" s="877"/>
      <c r="FU27" s="877"/>
      <c r="FV27" s="877"/>
      <c r="FW27" s="877"/>
      <c r="FX27" s="877"/>
      <c r="FY27" s="877"/>
      <c r="FZ27" s="877"/>
      <c r="GA27" s="877"/>
      <c r="GB27" s="877"/>
      <c r="GC27" s="877"/>
      <c r="GD27" s="877"/>
      <c r="GE27" s="877"/>
      <c r="GF27" s="877"/>
      <c r="GG27" s="877"/>
      <c r="GH27" s="877"/>
      <c r="GI27" s="877"/>
      <c r="GJ27" s="877"/>
      <c r="GK27" s="877"/>
      <c r="GL27" s="877"/>
      <c r="GM27" s="877"/>
      <c r="GN27" s="877"/>
      <c r="GO27" s="877"/>
      <c r="GP27" s="877"/>
      <c r="GQ27" s="877"/>
      <c r="GR27" s="877"/>
      <c r="GS27" s="877"/>
      <c r="GT27" s="877"/>
      <c r="GU27" s="877"/>
      <c r="GV27" s="877"/>
      <c r="GW27" s="877"/>
      <c r="GX27" s="877"/>
      <c r="GY27" s="877"/>
      <c r="GZ27" s="877"/>
      <c r="HA27" s="877"/>
      <c r="HB27" s="877"/>
      <c r="HC27" s="877"/>
      <c r="HD27" s="877"/>
      <c r="HE27" s="877"/>
      <c r="HF27" s="877"/>
      <c r="HG27" s="877"/>
      <c r="HH27" s="877"/>
      <c r="HI27" s="877"/>
      <c r="HJ27" s="877"/>
      <c r="HK27" s="877"/>
      <c r="HL27" s="877"/>
      <c r="HM27" s="877"/>
      <c r="HN27" s="877"/>
      <c r="HO27" s="877"/>
      <c r="HP27" s="877"/>
      <c r="HQ27" s="877"/>
      <c r="HR27" s="877"/>
      <c r="HS27" s="877"/>
      <c r="HT27" s="877"/>
      <c r="HU27" s="877"/>
      <c r="HV27" s="877"/>
      <c r="HW27" s="877"/>
      <c r="HX27" s="877"/>
      <c r="HY27" s="877"/>
      <c r="HZ27" s="877"/>
      <c r="IA27" s="877"/>
      <c r="IB27" s="877"/>
      <c r="IC27" s="877"/>
      <c r="ID27" s="877"/>
      <c r="IE27" s="877"/>
      <c r="IF27" s="877"/>
      <c r="IG27" s="877"/>
      <c r="IH27" s="877"/>
      <c r="II27" s="877"/>
      <c r="IJ27" s="877"/>
      <c r="IK27" s="877"/>
      <c r="IL27" s="877"/>
      <c r="IM27" s="877"/>
      <c r="IN27" s="877"/>
      <c r="IO27" s="877"/>
      <c r="IP27" s="877"/>
      <c r="IQ27" s="877"/>
      <c r="IR27" s="877"/>
      <c r="IS27" s="877"/>
      <c r="IT27" s="877"/>
      <c r="IU27" s="877"/>
      <c r="IV27" s="877"/>
      <c r="IW27" s="877"/>
      <c r="IX27" s="877"/>
      <c r="IY27" s="877"/>
      <c r="IZ27" s="877"/>
      <c r="JA27" s="877"/>
      <c r="JB27" s="877"/>
      <c r="JC27" s="877"/>
      <c r="JD27" s="877"/>
      <c r="JE27" s="877"/>
      <c r="JF27" s="877"/>
      <c r="JG27" s="877"/>
      <c r="JH27" s="877"/>
      <c r="JI27" s="877"/>
      <c r="JJ27" s="877"/>
      <c r="JK27" s="877"/>
      <c r="JL27" s="877"/>
      <c r="JM27" s="877"/>
      <c r="JN27" s="877"/>
      <c r="JO27" s="877"/>
      <c r="JP27" s="877"/>
      <c r="JQ27" s="877"/>
      <c r="JR27" s="877"/>
      <c r="JS27" s="877"/>
      <c r="JT27" s="877"/>
      <c r="JU27" s="877"/>
      <c r="JV27" s="877"/>
      <c r="JW27" s="877"/>
      <c r="JX27" s="877"/>
      <c r="JY27" s="877"/>
      <c r="JZ27" s="877"/>
      <c r="KA27" s="877"/>
      <c r="KB27" s="877"/>
      <c r="KC27" s="877"/>
      <c r="KD27" s="877"/>
      <c r="KE27" s="877"/>
      <c r="KF27" s="877"/>
      <c r="KG27" s="877"/>
      <c r="KH27" s="877"/>
      <c r="KI27" s="877"/>
      <c r="KJ27" s="877"/>
      <c r="KK27" s="877"/>
      <c r="KL27" s="877"/>
      <c r="KM27" s="877"/>
      <c r="KN27" s="877"/>
      <c r="KO27" s="877"/>
      <c r="KP27" s="877"/>
      <c r="KQ27" s="877"/>
      <c r="KR27" s="877"/>
      <c r="KS27" s="877"/>
      <c r="KT27" s="877"/>
      <c r="KU27" s="877"/>
      <c r="KV27" s="877"/>
      <c r="KW27" s="877"/>
      <c r="KX27" s="877"/>
      <c r="KY27" s="877"/>
      <c r="KZ27" s="877"/>
      <c r="LA27" s="877"/>
      <c r="LB27" s="877"/>
      <c r="LC27" s="877"/>
      <c r="LD27" s="877"/>
      <c r="LE27" s="877"/>
      <c r="LF27" s="877"/>
      <c r="LG27" s="877"/>
      <c r="LH27" s="877"/>
      <c r="LI27" s="877"/>
      <c r="LJ27" s="877"/>
      <c r="LK27" s="877"/>
      <c r="LL27" s="877"/>
      <c r="LM27" s="877"/>
      <c r="LN27" s="877"/>
      <c r="LO27" s="877"/>
      <c r="LP27" s="877"/>
      <c r="LQ27" s="877"/>
      <c r="LR27" s="877"/>
      <c r="LS27" s="877"/>
      <c r="LT27" s="877"/>
      <c r="LU27" s="877"/>
      <c r="LV27" s="877"/>
      <c r="LW27" s="877"/>
      <c r="LX27" s="877"/>
      <c r="LY27" s="877"/>
      <c r="LZ27" s="877"/>
      <c r="MA27" s="877"/>
      <c r="MB27" s="877"/>
      <c r="MC27" s="877"/>
      <c r="MD27" s="877"/>
      <c r="ME27" s="877"/>
      <c r="MF27" s="877"/>
      <c r="MG27" s="877"/>
      <c r="MH27" s="877"/>
      <c r="MI27" s="877"/>
      <c r="MJ27" s="877"/>
      <c r="MK27" s="877"/>
      <c r="ML27" s="877"/>
      <c r="MM27" s="877"/>
      <c r="MN27" s="877"/>
      <c r="MO27" s="877"/>
      <c r="MP27" s="877"/>
      <c r="MQ27" s="877"/>
      <c r="MR27" s="877"/>
      <c r="MS27" s="877"/>
      <c r="MT27" s="877"/>
      <c r="MU27" s="877"/>
      <c r="MV27" s="877"/>
      <c r="MW27" s="877"/>
      <c r="MX27" s="877"/>
      <c r="MY27" s="877"/>
      <c r="MZ27" s="877"/>
      <c r="NA27" s="877"/>
      <c r="NB27" s="877"/>
      <c r="NC27" s="877"/>
      <c r="ND27" s="877"/>
      <c r="NE27" s="877"/>
      <c r="NF27" s="877"/>
      <c r="NG27" s="877"/>
      <c r="NH27" s="877"/>
      <c r="NI27" s="877"/>
      <c r="NJ27" s="877"/>
      <c r="NK27" s="877"/>
      <c r="NL27" s="877"/>
      <c r="NM27" s="877"/>
      <c r="NN27" s="877"/>
      <c r="NO27" s="877"/>
      <c r="NP27" s="877"/>
      <c r="NQ27" s="877"/>
      <c r="NR27" s="877"/>
      <c r="NS27" s="877"/>
      <c r="NT27" s="877"/>
      <c r="NU27" s="877"/>
      <c r="NV27" s="877"/>
      <c r="NW27" s="877"/>
      <c r="NX27" s="877"/>
      <c r="NY27" s="877"/>
      <c r="NZ27" s="877"/>
      <c r="OA27" s="877"/>
      <c r="OB27" s="877"/>
      <c r="OC27" s="877"/>
      <c r="OD27" s="877"/>
      <c r="OE27" s="877"/>
      <c r="OF27" s="877"/>
      <c r="OG27" s="877"/>
      <c r="OH27" s="877"/>
      <c r="OI27" s="877"/>
      <c r="OJ27" s="877"/>
      <c r="OK27" s="877"/>
      <c r="OL27" s="877"/>
      <c r="OM27" s="877"/>
      <c r="ON27" s="877"/>
      <c r="OO27" s="877"/>
      <c r="OP27" s="877"/>
      <c r="OQ27" s="877"/>
      <c r="OR27" s="877"/>
      <c r="OS27" s="877"/>
      <c r="OT27" s="877"/>
      <c r="OU27" s="877"/>
      <c r="OV27" s="877"/>
      <c r="OW27" s="877"/>
      <c r="OX27" s="877"/>
      <c r="OY27" s="877"/>
      <c r="OZ27" s="877"/>
      <c r="PA27" s="877"/>
      <c r="PB27" s="877"/>
      <c r="PC27" s="877"/>
      <c r="PD27" s="877"/>
      <c r="PE27" s="877"/>
      <c r="PF27" s="877"/>
      <c r="PG27" s="877"/>
      <c r="PH27" s="877"/>
      <c r="PI27" s="877"/>
      <c r="PJ27" s="877"/>
      <c r="PK27" s="877"/>
      <c r="PL27" s="877"/>
      <c r="PM27" s="877"/>
      <c r="PN27" s="877"/>
      <c r="PO27" s="877"/>
      <c r="PP27" s="877"/>
      <c r="PQ27" s="877"/>
      <c r="PR27" s="877"/>
      <c r="PS27" s="877"/>
      <c r="PT27" s="877"/>
      <c r="PU27" s="877"/>
      <c r="PV27" s="877"/>
      <c r="PW27" s="877"/>
      <c r="PX27" s="877"/>
      <c r="PY27" s="877"/>
      <c r="PZ27" s="877"/>
      <c r="QA27" s="877"/>
      <c r="QB27" s="877"/>
      <c r="QC27" s="877"/>
      <c r="QD27" s="877"/>
      <c r="QE27" s="877"/>
      <c r="QF27" s="877"/>
      <c r="QG27" s="877"/>
      <c r="QH27" s="877"/>
      <c r="QI27" s="877"/>
      <c r="QJ27" s="877"/>
      <c r="QK27" s="877"/>
      <c r="QL27" s="877"/>
      <c r="QM27" s="877"/>
      <c r="QN27" s="877"/>
      <c r="QO27" s="877"/>
      <c r="QP27" s="877"/>
      <c r="QQ27" s="877"/>
      <c r="QR27" s="877"/>
      <c r="QS27" s="877"/>
      <c r="QT27" s="877"/>
      <c r="QU27" s="877"/>
      <c r="QV27" s="877"/>
      <c r="QW27" s="877"/>
      <c r="QX27" s="877"/>
      <c r="QY27" s="877"/>
      <c r="QZ27" s="877"/>
      <c r="RA27" s="877"/>
      <c r="RB27" s="877"/>
      <c r="RC27" s="877"/>
      <c r="RD27" s="877"/>
      <c r="RE27" s="877"/>
      <c r="RF27" s="877"/>
      <c r="RG27" s="877"/>
      <c r="RH27" s="877"/>
      <c r="RI27" s="877"/>
      <c r="RJ27" s="877"/>
      <c r="RK27" s="877"/>
      <c r="RL27" s="877"/>
      <c r="RM27" s="877"/>
      <c r="RN27" s="877"/>
      <c r="RO27" s="877"/>
      <c r="RP27" s="877"/>
      <c r="RQ27" s="877"/>
      <c r="RR27" s="877"/>
      <c r="RS27" s="877"/>
      <c r="RT27" s="877"/>
      <c r="RU27" s="877"/>
      <c r="RV27" s="877"/>
      <c r="RW27" s="877"/>
      <c r="RX27" s="877"/>
      <c r="RY27" s="877"/>
      <c r="RZ27" s="877"/>
      <c r="SA27" s="877"/>
      <c r="SB27" s="877"/>
      <c r="SC27" s="877"/>
      <c r="SD27" s="877"/>
      <c r="SE27" s="877"/>
      <c r="SF27" s="877"/>
      <c r="SG27" s="877"/>
      <c r="SH27" s="877"/>
      <c r="SI27" s="877"/>
      <c r="SJ27" s="877"/>
      <c r="SK27" s="877"/>
      <c r="SL27" s="877"/>
      <c r="SM27" s="877"/>
      <c r="SN27" s="877"/>
      <c r="SO27" s="877"/>
      <c r="SP27" s="877"/>
      <c r="SQ27" s="877"/>
      <c r="SR27" s="877"/>
      <c r="SS27" s="877"/>
      <c r="ST27" s="877"/>
      <c r="SU27" s="877"/>
      <c r="SV27" s="877"/>
      <c r="SW27" s="877"/>
      <c r="SX27" s="877"/>
      <c r="SY27" s="877"/>
      <c r="SZ27" s="877"/>
      <c r="TA27" s="877"/>
      <c r="TB27" s="877"/>
      <c r="TC27" s="877"/>
      <c r="TD27" s="877"/>
      <c r="TE27" s="877"/>
      <c r="TF27" s="877"/>
      <c r="TG27" s="877"/>
      <c r="TH27" s="877"/>
      <c r="TI27" s="877"/>
      <c r="TJ27" s="877"/>
      <c r="TK27" s="877"/>
      <c r="TL27" s="877"/>
      <c r="TM27" s="877"/>
      <c r="TN27" s="877"/>
      <c r="TO27" s="877"/>
      <c r="TP27" s="877"/>
      <c r="TQ27" s="877"/>
      <c r="TR27" s="877"/>
      <c r="TS27" s="877"/>
      <c r="TT27" s="877"/>
      <c r="TU27" s="877"/>
      <c r="TV27" s="877"/>
      <c r="TW27" s="877"/>
      <c r="TX27" s="877"/>
      <c r="TY27" s="877"/>
      <c r="TZ27" s="877"/>
      <c r="UA27" s="877"/>
      <c r="UB27" s="877"/>
      <c r="UC27" s="877"/>
      <c r="UD27" s="877"/>
      <c r="UE27" s="877"/>
      <c r="UF27" s="877"/>
      <c r="UG27" s="877"/>
      <c r="UH27" s="877"/>
      <c r="UI27" s="877"/>
      <c r="UJ27" s="877"/>
      <c r="UK27" s="877"/>
      <c r="UL27" s="877"/>
      <c r="UM27" s="877"/>
      <c r="UN27" s="877"/>
      <c r="UO27" s="877"/>
      <c r="UP27" s="877"/>
      <c r="UQ27" s="877"/>
      <c r="UR27" s="877"/>
      <c r="US27" s="877"/>
      <c r="UT27" s="877"/>
      <c r="UU27" s="877"/>
      <c r="UV27" s="877"/>
      <c r="UW27" s="877"/>
      <c r="UX27" s="877"/>
      <c r="UY27" s="877"/>
      <c r="UZ27" s="877"/>
      <c r="VA27" s="877"/>
      <c r="VB27" s="877"/>
      <c r="VC27" s="877"/>
      <c r="VD27" s="877"/>
      <c r="VE27" s="877"/>
      <c r="VF27" s="877"/>
      <c r="VG27" s="877"/>
      <c r="VH27" s="877"/>
      <c r="VI27" s="877"/>
      <c r="VJ27" s="877"/>
      <c r="VK27" s="877"/>
      <c r="VL27" s="877"/>
      <c r="VM27" s="877"/>
      <c r="VN27" s="877"/>
      <c r="VO27" s="877"/>
      <c r="VP27" s="877"/>
      <c r="VQ27" s="877"/>
      <c r="VR27" s="877"/>
      <c r="VS27" s="877"/>
      <c r="VT27" s="877"/>
      <c r="VU27" s="877"/>
      <c r="VV27" s="877"/>
      <c r="VW27" s="877"/>
      <c r="VX27" s="877"/>
      <c r="VY27" s="877"/>
      <c r="VZ27" s="877"/>
      <c r="WA27" s="877"/>
      <c r="WB27" s="877"/>
      <c r="WC27" s="877"/>
      <c r="WD27" s="877"/>
      <c r="WE27" s="877"/>
      <c r="WF27" s="877"/>
      <c r="WG27" s="877"/>
      <c r="WH27" s="877"/>
      <c r="WI27" s="877"/>
      <c r="WJ27" s="877"/>
      <c r="WK27" s="877"/>
      <c r="WL27" s="877"/>
      <c r="WM27" s="877"/>
      <c r="WN27" s="877"/>
      <c r="WO27" s="877"/>
      <c r="WP27" s="877"/>
      <c r="WQ27" s="877"/>
      <c r="WR27" s="877"/>
      <c r="WS27" s="877"/>
      <c r="WT27" s="877"/>
      <c r="WU27" s="877"/>
      <c r="WV27" s="877"/>
      <c r="WW27" s="877"/>
      <c r="WX27" s="877"/>
      <c r="WY27" s="877"/>
      <c r="WZ27" s="877"/>
      <c r="XA27" s="877"/>
      <c r="XB27" s="877"/>
      <c r="XC27" s="877"/>
      <c r="XD27" s="877"/>
      <c r="XE27" s="877"/>
      <c r="XF27" s="877"/>
      <c r="XG27" s="877"/>
      <c r="XH27" s="877"/>
      <c r="XI27" s="877"/>
      <c r="XJ27" s="877"/>
      <c r="XK27" s="877"/>
      <c r="XL27" s="877"/>
      <c r="XM27" s="877"/>
      <c r="XN27" s="877"/>
      <c r="XO27" s="877"/>
      <c r="XP27" s="877"/>
      <c r="XQ27" s="877"/>
      <c r="XR27" s="877"/>
      <c r="XS27" s="877"/>
      <c r="XT27" s="877"/>
      <c r="XU27" s="877"/>
      <c r="XV27" s="877"/>
      <c r="XW27" s="877"/>
      <c r="XX27" s="877"/>
      <c r="XY27" s="877"/>
      <c r="XZ27" s="877"/>
      <c r="YA27" s="877"/>
      <c r="YB27" s="877"/>
      <c r="YC27" s="877"/>
      <c r="YD27" s="877"/>
      <c r="YE27" s="877"/>
      <c r="YF27" s="877"/>
      <c r="YG27" s="877"/>
      <c r="YH27" s="877"/>
      <c r="YI27" s="877"/>
      <c r="YJ27" s="877"/>
      <c r="YK27" s="877"/>
      <c r="YL27" s="877"/>
      <c r="YM27" s="877"/>
      <c r="YN27" s="877"/>
      <c r="YO27" s="877"/>
      <c r="YP27" s="877"/>
      <c r="YQ27" s="877"/>
      <c r="YR27" s="877"/>
      <c r="YS27" s="877"/>
      <c r="YT27" s="877"/>
      <c r="YU27" s="877"/>
      <c r="YV27" s="877"/>
      <c r="YW27" s="877"/>
      <c r="YX27" s="877"/>
      <c r="YY27" s="877"/>
      <c r="YZ27" s="877"/>
      <c r="ZA27" s="877"/>
      <c r="ZB27" s="877"/>
      <c r="ZC27" s="877"/>
      <c r="ZD27" s="877"/>
      <c r="ZE27" s="877"/>
      <c r="ZF27" s="877"/>
      <c r="ZG27" s="877"/>
      <c r="ZH27" s="877"/>
      <c r="ZI27" s="877"/>
      <c r="ZJ27" s="877"/>
      <c r="ZK27" s="877"/>
      <c r="ZL27" s="877"/>
      <c r="ZM27" s="877"/>
      <c r="ZN27" s="877"/>
      <c r="ZO27" s="877"/>
      <c r="ZP27" s="877"/>
      <c r="ZQ27" s="877"/>
      <c r="ZR27" s="877"/>
      <c r="ZS27" s="877"/>
      <c r="ZT27" s="877"/>
      <c r="ZU27" s="877"/>
      <c r="ZV27" s="877"/>
      <c r="ZW27" s="877"/>
      <c r="ZX27" s="877"/>
      <c r="ZY27" s="877"/>
      <c r="ZZ27" s="877"/>
      <c r="AAA27" s="877"/>
      <c r="AAB27" s="877"/>
      <c r="AAC27" s="877"/>
      <c r="AAD27" s="877"/>
      <c r="AAE27" s="877"/>
      <c r="AAF27" s="877"/>
      <c r="AAG27" s="877"/>
      <c r="AAH27" s="877"/>
      <c r="AAI27" s="877"/>
      <c r="AAJ27" s="877"/>
      <c r="AAK27" s="877"/>
      <c r="AAL27" s="877"/>
      <c r="AAM27" s="877"/>
      <c r="AAN27" s="877"/>
      <c r="AAO27" s="877"/>
      <c r="AAP27" s="877"/>
      <c r="AAQ27" s="877"/>
      <c r="AAR27" s="877"/>
      <c r="AAS27" s="877"/>
      <c r="AAT27" s="877"/>
      <c r="AAU27" s="877"/>
      <c r="AAV27" s="877"/>
      <c r="AAW27" s="877"/>
      <c r="AAX27" s="877"/>
      <c r="AAY27" s="877"/>
      <c r="AAZ27" s="877"/>
      <c r="ABA27" s="877"/>
      <c r="ABB27" s="877"/>
      <c r="ABC27" s="877"/>
      <c r="ABD27" s="877"/>
      <c r="ABE27" s="877"/>
      <c r="ABF27" s="877"/>
      <c r="ABG27" s="877"/>
      <c r="ABH27" s="877"/>
      <c r="ABI27" s="877"/>
      <c r="ABJ27" s="877"/>
      <c r="ABK27" s="877"/>
      <c r="ABL27" s="877"/>
      <c r="ABM27" s="877"/>
      <c r="ABN27" s="877"/>
      <c r="ABO27" s="877"/>
      <c r="ABP27" s="877"/>
      <c r="ABQ27" s="877"/>
      <c r="ABR27" s="877"/>
      <c r="ABS27" s="877"/>
      <c r="ABT27" s="877"/>
      <c r="ABU27" s="877"/>
      <c r="ABV27" s="877"/>
      <c r="ABW27" s="877"/>
      <c r="ABX27" s="877"/>
      <c r="ABY27" s="877"/>
      <c r="ABZ27" s="877"/>
      <c r="ACA27" s="877"/>
      <c r="ACB27" s="877"/>
      <c r="ACC27" s="877"/>
      <c r="ACD27" s="877"/>
      <c r="ACE27" s="877"/>
      <c r="ACF27" s="877"/>
      <c r="ACG27" s="877"/>
      <c r="ACH27" s="877"/>
      <c r="ACI27" s="877"/>
      <c r="ACJ27" s="877"/>
      <c r="ACK27" s="877"/>
      <c r="ACL27" s="877"/>
      <c r="ACM27" s="877"/>
      <c r="ACN27" s="877"/>
      <c r="ACO27" s="877"/>
      <c r="ACP27" s="877"/>
      <c r="ACQ27" s="877"/>
      <c r="ACR27" s="877"/>
      <c r="ACS27" s="877"/>
      <c r="ACT27" s="877"/>
      <c r="ACU27" s="877"/>
      <c r="ACV27" s="877"/>
      <c r="ACW27" s="877"/>
      <c r="ACX27" s="877"/>
      <c r="ACY27" s="877"/>
      <c r="ACZ27" s="877"/>
      <c r="ADA27" s="877"/>
      <c r="ADB27" s="877"/>
      <c r="ADC27" s="877"/>
      <c r="ADD27" s="877"/>
      <c r="ADE27" s="877"/>
      <c r="ADF27" s="877"/>
      <c r="ADG27" s="877"/>
      <c r="ADH27" s="877"/>
      <c r="ADI27" s="877"/>
      <c r="ADJ27" s="877"/>
      <c r="ADK27" s="877"/>
      <c r="ADL27" s="877"/>
      <c r="ADM27" s="877"/>
      <c r="ADN27" s="877"/>
      <c r="ADO27" s="877"/>
      <c r="ADP27" s="877"/>
      <c r="ADQ27" s="877"/>
      <c r="ADR27" s="877"/>
      <c r="ADS27" s="877"/>
      <c r="ADT27" s="877"/>
      <c r="ADU27" s="877"/>
      <c r="ADV27" s="877"/>
      <c r="ADW27" s="877"/>
      <c r="ADX27" s="877"/>
      <c r="ADY27" s="877"/>
      <c r="ADZ27" s="877"/>
      <c r="AEA27" s="877"/>
      <c r="AEB27" s="877"/>
      <c r="AEC27" s="877"/>
      <c r="AED27" s="877"/>
      <c r="AEE27" s="877"/>
      <c r="AEF27" s="877"/>
      <c r="AEG27" s="877"/>
      <c r="AEH27" s="877"/>
      <c r="AEI27" s="877"/>
      <c r="AEJ27" s="877"/>
      <c r="AEK27" s="877"/>
      <c r="AEL27" s="877"/>
      <c r="AEM27" s="877"/>
      <c r="AEN27" s="877"/>
      <c r="AEO27" s="877"/>
      <c r="AEP27" s="877"/>
      <c r="AEQ27" s="877"/>
      <c r="AER27" s="877"/>
      <c r="AES27" s="877"/>
      <c r="AET27" s="877"/>
      <c r="AEU27" s="877"/>
      <c r="AEV27" s="877"/>
      <c r="AEW27" s="877"/>
      <c r="AEX27" s="877"/>
      <c r="AEY27" s="877"/>
      <c r="AEZ27" s="877"/>
      <c r="AFA27" s="877"/>
      <c r="AFB27" s="877"/>
      <c r="AFC27" s="877"/>
      <c r="AFD27" s="877"/>
      <c r="AFE27" s="877"/>
      <c r="AFF27" s="877"/>
      <c r="AFG27" s="877"/>
      <c r="AFH27" s="877"/>
      <c r="AFI27" s="877"/>
      <c r="AFJ27" s="877"/>
      <c r="AFK27" s="877"/>
      <c r="AFL27" s="877"/>
      <c r="AFM27" s="877"/>
      <c r="AFN27" s="877"/>
      <c r="AFO27" s="877"/>
      <c r="AFP27" s="877"/>
      <c r="AFQ27" s="877"/>
      <c r="AFR27" s="877"/>
      <c r="AFS27" s="877"/>
      <c r="AFT27" s="877"/>
      <c r="AFU27" s="877"/>
      <c r="AFV27" s="877"/>
      <c r="AFW27" s="877"/>
      <c r="AFX27" s="877"/>
      <c r="AFY27" s="877"/>
      <c r="AFZ27" s="877"/>
      <c r="AGA27" s="877"/>
      <c r="AGB27" s="877"/>
      <c r="AGC27" s="877"/>
      <c r="AGD27" s="877"/>
      <c r="AGE27" s="877"/>
      <c r="AGF27" s="877"/>
      <c r="AGG27" s="877"/>
      <c r="AGH27" s="877"/>
      <c r="AGI27" s="877"/>
      <c r="AGJ27" s="877"/>
      <c r="AGK27" s="877"/>
      <c r="AGL27" s="877"/>
      <c r="AGM27" s="877"/>
      <c r="AGN27" s="877"/>
      <c r="AGO27" s="877"/>
      <c r="AGP27" s="877"/>
      <c r="AGQ27" s="877"/>
      <c r="AGR27" s="877"/>
      <c r="AGS27" s="877"/>
      <c r="AGT27" s="877"/>
      <c r="AGU27" s="877"/>
      <c r="AGV27" s="877"/>
      <c r="AGW27" s="877"/>
      <c r="AGX27" s="877"/>
      <c r="AGY27" s="877"/>
      <c r="AGZ27" s="877"/>
      <c r="AHA27" s="877"/>
      <c r="AHB27" s="877"/>
      <c r="AHC27" s="877"/>
      <c r="AHD27" s="877"/>
      <c r="AHE27" s="877"/>
      <c r="AHF27" s="877"/>
      <c r="AHG27" s="877"/>
      <c r="AHH27" s="877"/>
      <c r="AHI27" s="877"/>
      <c r="AHJ27" s="877"/>
      <c r="AHK27" s="877"/>
      <c r="AHL27" s="877"/>
      <c r="AHM27" s="877"/>
      <c r="AHN27" s="877"/>
      <c r="AHO27" s="877"/>
      <c r="AHP27" s="877"/>
      <c r="AHQ27" s="877"/>
      <c r="AHR27" s="877"/>
      <c r="AHS27" s="877"/>
      <c r="AHT27" s="877"/>
      <c r="AHU27" s="877"/>
      <c r="AHV27" s="877"/>
      <c r="AHW27" s="877"/>
      <c r="AHX27" s="877"/>
      <c r="AHY27" s="877"/>
      <c r="AHZ27" s="877"/>
      <c r="AIA27" s="877"/>
      <c r="AIB27" s="877"/>
      <c r="AIC27" s="877"/>
      <c r="AID27" s="877"/>
      <c r="AIE27" s="877"/>
      <c r="AIF27" s="877"/>
      <c r="AIG27" s="877"/>
      <c r="AIH27" s="877"/>
      <c r="AII27" s="877"/>
      <c r="AIJ27" s="877"/>
      <c r="AIK27" s="877"/>
      <c r="AIL27" s="877"/>
      <c r="AIM27" s="877"/>
      <c r="AIN27" s="877"/>
      <c r="AIO27" s="877"/>
      <c r="AIP27" s="877"/>
      <c r="AIQ27" s="877"/>
      <c r="AIR27" s="877"/>
      <c r="AIS27" s="877"/>
      <c r="AIT27" s="877"/>
      <c r="AIU27" s="877"/>
      <c r="AIV27" s="877"/>
      <c r="AIW27" s="877"/>
      <c r="AIX27" s="877"/>
      <c r="AIY27" s="877"/>
      <c r="AIZ27" s="877"/>
      <c r="AJA27" s="877"/>
      <c r="AJB27" s="877"/>
      <c r="AJC27" s="877"/>
      <c r="AJD27" s="877"/>
      <c r="AJE27" s="877"/>
      <c r="AJF27" s="877"/>
      <c r="AJG27" s="877"/>
      <c r="AJH27" s="877"/>
      <c r="AJI27" s="877"/>
      <c r="AJJ27" s="877"/>
      <c r="AJK27" s="877"/>
      <c r="AJL27" s="877"/>
      <c r="AJM27" s="877"/>
      <c r="AJN27" s="877"/>
      <c r="AJO27" s="877"/>
      <c r="AJP27" s="877"/>
      <c r="AJQ27" s="877"/>
      <c r="AJR27" s="877"/>
      <c r="AJS27" s="877"/>
      <c r="AJT27" s="877"/>
      <c r="AJU27" s="877"/>
      <c r="AJV27" s="877"/>
      <c r="AJW27" s="877"/>
      <c r="AJX27" s="877"/>
      <c r="AJY27" s="877"/>
      <c r="AJZ27" s="877"/>
      <c r="AKA27" s="877"/>
      <c r="AKB27" s="877"/>
      <c r="AKC27" s="877"/>
      <c r="AKD27" s="877"/>
      <c r="AKE27" s="877"/>
      <c r="AKF27" s="877"/>
      <c r="AKG27" s="877"/>
      <c r="AKH27" s="877"/>
      <c r="AKI27" s="877"/>
      <c r="AKJ27" s="877"/>
      <c r="AKK27" s="877"/>
      <c r="AKL27" s="877"/>
      <c r="AKM27" s="877"/>
      <c r="AKN27" s="877"/>
      <c r="AKO27" s="877"/>
      <c r="AKP27" s="877"/>
      <c r="AKQ27" s="877"/>
      <c r="AKR27" s="877"/>
      <c r="AKS27" s="877"/>
      <c r="AKT27" s="877"/>
      <c r="AKU27" s="877"/>
      <c r="AKV27" s="877"/>
      <c r="AKW27" s="877"/>
      <c r="AKX27" s="877"/>
      <c r="AKY27" s="877"/>
      <c r="AKZ27" s="877"/>
      <c r="ALA27" s="877"/>
      <c r="ALB27" s="877"/>
      <c r="ALC27" s="877"/>
      <c r="ALD27" s="877"/>
      <c r="ALE27" s="877"/>
      <c r="ALF27" s="877"/>
      <c r="ALG27" s="877"/>
      <c r="ALH27" s="877"/>
      <c r="ALI27" s="877"/>
      <c r="ALJ27" s="877"/>
      <c r="ALK27" s="877"/>
      <c r="ALL27" s="877"/>
      <c r="ALM27" s="877"/>
      <c r="ALN27" s="877"/>
      <c r="ALO27" s="877"/>
      <c r="ALP27" s="877"/>
      <c r="ALQ27" s="877"/>
      <c r="ALR27" s="877"/>
      <c r="ALS27" s="877"/>
      <c r="ALT27" s="877"/>
      <c r="ALU27" s="877"/>
      <c r="ALV27" s="877"/>
      <c r="ALW27" s="877"/>
      <c r="ALX27" s="877"/>
      <c r="ALY27" s="877"/>
      <c r="ALZ27" s="877"/>
      <c r="AMA27" s="877"/>
      <c r="AMB27" s="877"/>
      <c r="AMC27" s="877"/>
      <c r="AMD27" s="877"/>
      <c r="AME27" s="877"/>
      <c r="AMF27" s="877"/>
      <c r="AMG27" s="877"/>
      <c r="AMH27" s="877"/>
      <c r="AMI27" s="877"/>
      <c r="AMJ27" s="877"/>
      <c r="AMK27" s="877"/>
      <c r="AML27" s="877"/>
      <c r="AMM27" s="877"/>
      <c r="AMN27" s="877"/>
      <c r="AMO27" s="877"/>
      <c r="AMP27" s="877"/>
      <c r="AMQ27" s="877"/>
      <c r="AMR27" s="877"/>
      <c r="AMS27" s="877"/>
      <c r="AMT27" s="877"/>
      <c r="AMU27" s="877"/>
      <c r="AMV27" s="877"/>
      <c r="AMW27" s="877"/>
      <c r="AMX27" s="877"/>
      <c r="AMY27" s="877"/>
      <c r="AMZ27" s="877"/>
      <c r="ANA27" s="877"/>
      <c r="ANB27" s="877"/>
      <c r="ANC27" s="877"/>
      <c r="AND27" s="877"/>
      <c r="ANE27" s="877"/>
      <c r="ANF27" s="877"/>
      <c r="ANG27" s="877"/>
      <c r="ANH27" s="877"/>
      <c r="ANI27" s="877"/>
      <c r="ANJ27" s="877"/>
      <c r="ANK27" s="877"/>
      <c r="ANL27" s="877"/>
      <c r="ANM27" s="877"/>
      <c r="ANN27" s="877"/>
      <c r="ANO27" s="877"/>
      <c r="ANP27" s="877"/>
      <c r="ANQ27" s="877"/>
      <c r="ANR27" s="877"/>
      <c r="ANS27" s="877"/>
      <c r="ANT27" s="877"/>
      <c r="ANU27" s="877"/>
      <c r="ANV27" s="877"/>
      <c r="ANW27" s="877"/>
      <c r="ANX27" s="877"/>
      <c r="ANY27" s="877"/>
      <c r="ANZ27" s="877"/>
      <c r="AOA27" s="877"/>
      <c r="AOB27" s="877"/>
      <c r="AOC27" s="877"/>
      <c r="AOD27" s="877"/>
      <c r="AOE27" s="877"/>
      <c r="AOF27" s="877"/>
      <c r="AOG27" s="877"/>
      <c r="AOH27" s="877"/>
      <c r="AOI27" s="877"/>
      <c r="AOJ27" s="877"/>
      <c r="AOK27" s="877"/>
      <c r="AOL27" s="877"/>
      <c r="AOM27" s="877"/>
      <c r="AON27" s="877"/>
      <c r="AOO27" s="877"/>
      <c r="AOP27" s="877"/>
      <c r="AOQ27" s="877"/>
      <c r="AOR27" s="877"/>
      <c r="AOS27" s="877"/>
      <c r="AOT27" s="877"/>
      <c r="AOU27" s="877"/>
      <c r="AOV27" s="877"/>
      <c r="AOW27" s="877"/>
      <c r="AOX27" s="877"/>
      <c r="AOY27" s="877"/>
      <c r="AOZ27" s="877"/>
      <c r="APA27" s="877"/>
      <c r="APB27" s="877"/>
      <c r="APC27" s="877"/>
      <c r="APD27" s="877"/>
      <c r="APE27" s="877"/>
      <c r="APF27" s="877"/>
      <c r="APG27" s="877"/>
      <c r="APH27" s="877"/>
      <c r="API27" s="877"/>
      <c r="APJ27" s="877"/>
      <c r="APK27" s="877"/>
      <c r="APL27" s="877"/>
      <c r="APM27" s="877"/>
      <c r="APN27" s="877"/>
      <c r="APO27" s="877"/>
      <c r="APP27" s="877"/>
      <c r="APQ27" s="877"/>
      <c r="APR27" s="877"/>
      <c r="APS27" s="877"/>
      <c r="APT27" s="877"/>
      <c r="APU27" s="877"/>
      <c r="APV27" s="877"/>
      <c r="APW27" s="877"/>
      <c r="APX27" s="877"/>
      <c r="APY27" s="877"/>
      <c r="APZ27" s="877"/>
      <c r="AQA27" s="877"/>
      <c r="AQB27" s="877"/>
      <c r="AQC27" s="877"/>
      <c r="AQD27" s="877"/>
      <c r="AQE27" s="877"/>
      <c r="AQF27" s="877"/>
      <c r="AQG27" s="877"/>
      <c r="AQH27" s="877"/>
      <c r="AQI27" s="877"/>
      <c r="AQJ27" s="877"/>
      <c r="AQK27" s="877"/>
      <c r="AQL27" s="877"/>
      <c r="AQM27" s="877"/>
      <c r="AQN27" s="877"/>
      <c r="AQO27" s="877"/>
      <c r="AQP27" s="877"/>
      <c r="AQQ27" s="877"/>
      <c r="AQR27" s="877"/>
      <c r="AQS27" s="877"/>
      <c r="AQT27" s="877"/>
      <c r="AQU27" s="877"/>
      <c r="AQV27" s="877"/>
      <c r="AQW27" s="877"/>
      <c r="AQX27" s="877"/>
      <c r="AQY27" s="877"/>
      <c r="AQZ27" s="877"/>
      <c r="ARA27" s="877"/>
      <c r="ARB27" s="877"/>
      <c r="ARC27" s="877"/>
      <c r="ARD27" s="877"/>
      <c r="ARE27" s="877"/>
      <c r="ARF27" s="877"/>
      <c r="ARG27" s="877"/>
      <c r="ARH27" s="877"/>
      <c r="ARI27" s="877"/>
      <c r="ARJ27" s="877"/>
      <c r="ARK27" s="877"/>
      <c r="ARL27" s="877"/>
      <c r="ARM27" s="877"/>
      <c r="ARN27" s="877"/>
      <c r="ARO27" s="877"/>
      <c r="ARP27" s="877"/>
      <c r="ARQ27" s="877"/>
      <c r="ARR27" s="877"/>
      <c r="ARS27" s="877"/>
      <c r="ART27" s="877"/>
      <c r="ARU27" s="877"/>
      <c r="ARV27" s="877"/>
      <c r="ARW27" s="877"/>
      <c r="ARX27" s="877"/>
      <c r="ARY27" s="877"/>
      <c r="ARZ27" s="877"/>
      <c r="ASA27" s="877"/>
      <c r="ASB27" s="877"/>
      <c r="ASC27" s="877"/>
      <c r="ASD27" s="877"/>
      <c r="ASE27" s="877"/>
      <c r="ASF27" s="877"/>
      <c r="ASG27" s="877"/>
      <c r="ASH27" s="877"/>
      <c r="ASI27" s="877"/>
      <c r="ASJ27" s="877"/>
      <c r="ASK27" s="877"/>
      <c r="ASL27" s="877"/>
      <c r="ASM27" s="877"/>
      <c r="ASN27" s="877"/>
      <c r="ASO27" s="877"/>
      <c r="ASP27" s="877"/>
      <c r="ASQ27" s="877"/>
      <c r="ASR27" s="877"/>
      <c r="ASS27" s="877"/>
      <c r="AST27" s="877"/>
      <c r="ASU27" s="877"/>
      <c r="ASV27" s="877"/>
      <c r="ASW27" s="877"/>
      <c r="ASX27" s="877"/>
      <c r="ASY27" s="877"/>
      <c r="ASZ27" s="877"/>
      <c r="ATA27" s="877"/>
      <c r="ATB27" s="877"/>
      <c r="ATC27" s="877"/>
      <c r="ATD27" s="877"/>
      <c r="ATE27" s="877"/>
      <c r="ATF27" s="877"/>
      <c r="ATG27" s="877"/>
      <c r="ATH27" s="877"/>
      <c r="ATI27" s="877"/>
      <c r="ATJ27" s="877"/>
      <c r="ATK27" s="877"/>
      <c r="ATL27" s="877"/>
      <c r="ATM27" s="877"/>
      <c r="ATN27" s="877"/>
      <c r="ATO27" s="877"/>
      <c r="ATP27" s="877"/>
      <c r="ATQ27" s="877"/>
      <c r="ATR27" s="877"/>
      <c r="ATS27" s="877"/>
      <c r="ATT27" s="877"/>
      <c r="ATU27" s="877"/>
      <c r="ATV27" s="877"/>
      <c r="ATW27" s="877"/>
      <c r="ATX27" s="877"/>
      <c r="ATY27" s="877"/>
      <c r="ATZ27" s="877"/>
      <c r="AUA27" s="877"/>
      <c r="AUB27" s="877"/>
      <c r="AUC27" s="877"/>
      <c r="AUD27" s="877"/>
      <c r="AUE27" s="877"/>
      <c r="AUF27" s="877"/>
      <c r="AUG27" s="877"/>
      <c r="AUH27" s="877"/>
      <c r="AUI27" s="877"/>
      <c r="AUJ27" s="877"/>
      <c r="AUK27" s="877"/>
      <c r="AUL27" s="877"/>
      <c r="AUM27" s="877"/>
      <c r="AUN27" s="877"/>
      <c r="AUO27" s="877"/>
      <c r="AUP27" s="877"/>
      <c r="AUQ27" s="877"/>
      <c r="AUR27" s="877"/>
      <c r="AUS27" s="877"/>
      <c r="AUT27" s="877"/>
      <c r="AUU27" s="877"/>
      <c r="AUV27" s="877"/>
      <c r="AUW27" s="877"/>
      <c r="AUX27" s="877"/>
      <c r="AUY27" s="877"/>
      <c r="AUZ27" s="877"/>
      <c r="AVA27" s="877"/>
      <c r="AVB27" s="877"/>
      <c r="AVC27" s="877"/>
      <c r="AVD27" s="877"/>
      <c r="AVE27" s="877"/>
      <c r="AVF27" s="877"/>
      <c r="AVG27" s="877"/>
      <c r="AVH27" s="877"/>
      <c r="AVI27" s="877"/>
      <c r="AVJ27" s="877"/>
      <c r="AVK27" s="877"/>
      <c r="AVL27" s="877"/>
      <c r="AVM27" s="877"/>
      <c r="AVN27" s="877"/>
      <c r="AVO27" s="877"/>
      <c r="AVP27" s="877"/>
      <c r="AVQ27" s="877"/>
      <c r="AVR27" s="877"/>
      <c r="AVS27" s="877"/>
      <c r="AVT27" s="877"/>
      <c r="AVU27" s="877"/>
      <c r="AVV27" s="877"/>
      <c r="AVW27" s="877"/>
      <c r="AVX27" s="877"/>
      <c r="AVY27" s="877"/>
      <c r="AVZ27" s="877"/>
      <c r="AWA27" s="877"/>
      <c r="AWB27" s="877"/>
      <c r="AWC27" s="877"/>
      <c r="AWD27" s="877"/>
      <c r="AWE27" s="877"/>
      <c r="AWF27" s="877"/>
      <c r="AWG27" s="877"/>
      <c r="AWH27" s="877"/>
      <c r="AWI27" s="877"/>
      <c r="AWJ27" s="877"/>
      <c r="AWK27" s="877"/>
      <c r="AWL27" s="877"/>
      <c r="AWM27" s="877"/>
      <c r="AWN27" s="877"/>
      <c r="AWO27" s="877"/>
      <c r="AWP27" s="877"/>
      <c r="AWQ27" s="877"/>
      <c r="AWR27" s="877"/>
      <c r="AWS27" s="877"/>
      <c r="AWT27" s="877"/>
      <c r="AWU27" s="877"/>
      <c r="AWV27" s="877"/>
      <c r="AWW27" s="877"/>
      <c r="AWX27" s="877"/>
      <c r="AWY27" s="877"/>
      <c r="AWZ27" s="877"/>
      <c r="AXA27" s="877"/>
      <c r="AXB27" s="877"/>
      <c r="AXC27" s="877"/>
      <c r="AXD27" s="877"/>
      <c r="AXE27" s="877"/>
      <c r="AXF27" s="877"/>
      <c r="AXG27" s="877"/>
      <c r="AXH27" s="877"/>
      <c r="AXI27" s="877"/>
      <c r="AXJ27" s="877"/>
      <c r="AXK27" s="877"/>
      <c r="AXL27" s="877"/>
      <c r="AXM27" s="877"/>
      <c r="AXN27" s="877"/>
      <c r="AXO27" s="877"/>
      <c r="AXP27" s="877"/>
      <c r="AXQ27" s="877"/>
      <c r="AXR27" s="877"/>
      <c r="AXS27" s="877"/>
      <c r="AXT27" s="877"/>
      <c r="AXU27" s="877"/>
      <c r="AXV27" s="877"/>
      <c r="AXW27" s="877"/>
      <c r="AXX27" s="877"/>
      <c r="AXY27" s="877"/>
      <c r="AXZ27" s="877"/>
      <c r="AYA27" s="877"/>
      <c r="AYB27" s="877"/>
      <c r="AYC27" s="877"/>
      <c r="AYD27" s="877"/>
      <c r="AYE27" s="877"/>
      <c r="AYF27" s="877"/>
      <c r="AYG27" s="877"/>
      <c r="AYH27" s="877"/>
      <c r="AYI27" s="877"/>
      <c r="AYJ27" s="877"/>
      <c r="AYK27" s="877"/>
      <c r="AYL27" s="877"/>
      <c r="AYM27" s="877"/>
      <c r="AYN27" s="877"/>
      <c r="AYO27" s="877"/>
      <c r="AYP27" s="877"/>
      <c r="AYQ27" s="877"/>
      <c r="AYR27" s="877"/>
      <c r="AYS27" s="877"/>
      <c r="AYT27" s="877"/>
      <c r="AYU27" s="877"/>
      <c r="AYV27" s="877"/>
      <c r="AYW27" s="877"/>
      <c r="AYX27" s="877"/>
      <c r="AYY27" s="877"/>
      <c r="AYZ27" s="877"/>
      <c r="AZA27" s="877"/>
      <c r="AZB27" s="877"/>
      <c r="AZC27" s="877"/>
      <c r="AZD27" s="877"/>
      <c r="AZE27" s="877"/>
      <c r="AZF27" s="877"/>
      <c r="AZG27" s="877"/>
      <c r="AZH27" s="877"/>
      <c r="AZI27" s="877"/>
      <c r="AZJ27" s="877"/>
      <c r="AZK27" s="877"/>
      <c r="AZL27" s="877"/>
      <c r="AZM27" s="877"/>
      <c r="AZN27" s="877"/>
      <c r="AZO27" s="877"/>
      <c r="AZP27" s="877"/>
      <c r="AZQ27" s="877"/>
      <c r="AZR27" s="877"/>
      <c r="AZS27" s="877"/>
      <c r="AZT27" s="877"/>
      <c r="AZU27" s="877"/>
      <c r="AZV27" s="877"/>
      <c r="AZW27" s="877"/>
      <c r="AZX27" s="877"/>
      <c r="AZY27" s="877"/>
      <c r="AZZ27" s="877"/>
      <c r="BAA27" s="877"/>
      <c r="BAB27" s="877"/>
      <c r="BAC27" s="877"/>
      <c r="BAD27" s="877"/>
      <c r="BAE27" s="877"/>
      <c r="BAF27" s="877"/>
      <c r="BAG27" s="877"/>
      <c r="BAH27" s="877"/>
      <c r="BAI27" s="877"/>
      <c r="BAJ27" s="877"/>
      <c r="BAK27" s="877"/>
      <c r="BAL27" s="877"/>
      <c r="BAM27" s="877"/>
      <c r="BAN27" s="877"/>
      <c r="BAO27" s="877"/>
      <c r="BAP27" s="877"/>
      <c r="BAQ27" s="877"/>
      <c r="BAR27" s="877"/>
      <c r="BAS27" s="877"/>
      <c r="BAT27" s="877"/>
      <c r="BAU27" s="877"/>
      <c r="BAV27" s="877"/>
      <c r="BAW27" s="877"/>
      <c r="BAX27" s="877"/>
      <c r="BAY27" s="877"/>
      <c r="BAZ27" s="877"/>
      <c r="BBA27" s="877"/>
      <c r="BBB27" s="877"/>
      <c r="BBC27" s="877"/>
      <c r="BBD27" s="877"/>
      <c r="BBE27" s="877"/>
      <c r="BBF27" s="877"/>
      <c r="BBG27" s="877"/>
      <c r="BBH27" s="877"/>
      <c r="BBI27" s="877"/>
      <c r="BBJ27" s="877"/>
      <c r="BBK27" s="877"/>
      <c r="BBL27" s="877"/>
      <c r="BBM27" s="877"/>
      <c r="BBN27" s="877"/>
      <c r="BBO27" s="877"/>
      <c r="BBP27" s="877"/>
      <c r="BBQ27" s="877"/>
      <c r="BBR27" s="877"/>
      <c r="BBS27" s="877"/>
      <c r="BBT27" s="877"/>
      <c r="BBU27" s="877"/>
      <c r="BBV27" s="877"/>
      <c r="BBW27" s="877"/>
      <c r="BBX27" s="877"/>
      <c r="BBY27" s="877"/>
      <c r="BBZ27" s="877"/>
      <c r="BCA27" s="877"/>
      <c r="BCB27" s="877"/>
      <c r="BCC27" s="877"/>
      <c r="BCD27" s="877"/>
      <c r="BCE27" s="877"/>
      <c r="BCF27" s="877"/>
      <c r="BCG27" s="877"/>
      <c r="BCH27" s="877"/>
      <c r="BCI27" s="877"/>
      <c r="BCJ27" s="877"/>
      <c r="BCK27" s="877"/>
      <c r="BCL27" s="877"/>
      <c r="BCM27" s="877"/>
      <c r="BCN27" s="877"/>
      <c r="BCO27" s="877"/>
      <c r="BCP27" s="877"/>
      <c r="BCQ27" s="877"/>
      <c r="BCR27" s="877"/>
      <c r="BCS27" s="877"/>
      <c r="BCT27" s="877"/>
      <c r="BCU27" s="877"/>
      <c r="BCV27" s="877"/>
      <c r="BCW27" s="877"/>
      <c r="BCX27" s="877"/>
      <c r="BCY27" s="877"/>
      <c r="BCZ27" s="877"/>
      <c r="BDA27" s="877"/>
      <c r="BDB27" s="877"/>
      <c r="BDC27" s="877"/>
      <c r="BDD27" s="877"/>
      <c r="BDE27" s="877"/>
      <c r="BDF27" s="877"/>
      <c r="BDG27" s="877"/>
      <c r="BDH27" s="877"/>
      <c r="BDI27" s="877"/>
      <c r="BDJ27" s="877"/>
      <c r="BDK27" s="877"/>
      <c r="BDL27" s="877"/>
      <c r="BDM27" s="877"/>
      <c r="BDN27" s="877"/>
      <c r="BDO27" s="877"/>
      <c r="BDP27" s="877"/>
      <c r="BDQ27" s="877"/>
      <c r="BDR27" s="877"/>
      <c r="BDS27" s="877"/>
      <c r="BDT27" s="877"/>
      <c r="BDU27" s="877"/>
      <c r="BDV27" s="877"/>
      <c r="BDW27" s="877"/>
      <c r="BDX27" s="877"/>
      <c r="BDY27" s="877"/>
      <c r="BDZ27" s="877"/>
      <c r="BEA27" s="877"/>
      <c r="BEB27" s="877"/>
      <c r="BEC27" s="877"/>
      <c r="BED27" s="877"/>
      <c r="BEE27" s="877"/>
      <c r="BEF27" s="877"/>
      <c r="BEG27" s="877"/>
      <c r="BEH27" s="877"/>
      <c r="BEI27" s="877"/>
      <c r="BEJ27" s="877"/>
      <c r="BEK27" s="877"/>
      <c r="BEL27" s="877"/>
      <c r="BEM27" s="877"/>
      <c r="BEN27" s="877"/>
      <c r="BEO27" s="877"/>
      <c r="BEP27" s="877"/>
      <c r="BEQ27" s="877"/>
      <c r="BER27" s="877"/>
      <c r="BES27" s="877"/>
      <c r="BET27" s="877"/>
      <c r="BEU27" s="877"/>
      <c r="BEV27" s="877"/>
      <c r="BEW27" s="877"/>
      <c r="BEX27" s="877"/>
      <c r="BEY27" s="877"/>
      <c r="BEZ27" s="877"/>
      <c r="BFA27" s="877"/>
      <c r="BFB27" s="877"/>
      <c r="BFC27" s="877"/>
      <c r="BFD27" s="877"/>
      <c r="BFE27" s="877"/>
      <c r="BFF27" s="877"/>
      <c r="BFG27" s="877"/>
      <c r="BFH27" s="877"/>
      <c r="BFI27" s="877"/>
      <c r="BFJ27" s="877"/>
      <c r="BFK27" s="877"/>
      <c r="BFL27" s="877"/>
      <c r="BFM27" s="877"/>
      <c r="BFN27" s="877"/>
      <c r="BFO27" s="877"/>
      <c r="BFP27" s="877"/>
      <c r="BFQ27" s="877"/>
      <c r="BFR27" s="877"/>
      <c r="BFS27" s="877"/>
      <c r="BFT27" s="877"/>
      <c r="BFU27" s="877"/>
      <c r="BFV27" s="877"/>
      <c r="BFW27" s="877"/>
      <c r="BFX27" s="877"/>
      <c r="BFY27" s="877"/>
      <c r="BFZ27" s="877"/>
      <c r="BGA27" s="877"/>
      <c r="BGB27" s="877"/>
      <c r="BGC27" s="877"/>
      <c r="BGD27" s="877"/>
      <c r="BGE27" s="877"/>
      <c r="BGF27" s="877"/>
      <c r="BGG27" s="877"/>
      <c r="BGH27" s="877"/>
      <c r="BGI27" s="877"/>
      <c r="BGJ27" s="877"/>
      <c r="BGK27" s="877"/>
      <c r="BGL27" s="877"/>
      <c r="BGM27" s="877"/>
      <c r="BGN27" s="877"/>
      <c r="BGO27" s="877"/>
      <c r="BGP27" s="877"/>
      <c r="BGQ27" s="877"/>
      <c r="BGR27" s="877"/>
      <c r="BGS27" s="877"/>
      <c r="BGT27" s="877"/>
      <c r="BGU27" s="877"/>
      <c r="BGV27" s="877"/>
      <c r="BGW27" s="877"/>
      <c r="BGX27" s="877"/>
      <c r="BGY27" s="877"/>
      <c r="BGZ27" s="877"/>
      <c r="BHA27" s="877"/>
      <c r="BHB27" s="877"/>
      <c r="BHC27" s="877"/>
      <c r="BHD27" s="877"/>
      <c r="BHE27" s="877"/>
      <c r="BHF27" s="877"/>
      <c r="BHG27" s="877"/>
      <c r="BHH27" s="877"/>
      <c r="BHI27" s="877"/>
      <c r="BHJ27" s="877"/>
      <c r="BHK27" s="877"/>
      <c r="BHL27" s="877"/>
      <c r="BHM27" s="877"/>
      <c r="BHN27" s="877"/>
      <c r="BHO27" s="877"/>
      <c r="BHP27" s="877"/>
      <c r="BHQ27" s="877"/>
      <c r="BHR27" s="877"/>
      <c r="BHS27" s="877"/>
      <c r="BHT27" s="877"/>
      <c r="BHU27" s="877"/>
      <c r="BHV27" s="877"/>
      <c r="BHW27" s="877"/>
      <c r="BHX27" s="877"/>
      <c r="BHY27" s="877"/>
      <c r="BHZ27" s="877"/>
      <c r="BIA27" s="877"/>
      <c r="BIB27" s="877"/>
      <c r="BIC27" s="877"/>
      <c r="BID27" s="877"/>
      <c r="BIE27" s="877"/>
      <c r="BIF27" s="877"/>
      <c r="BIG27" s="877"/>
      <c r="BIH27" s="877"/>
      <c r="BII27" s="877"/>
      <c r="BIJ27" s="877"/>
      <c r="BIK27" s="877"/>
      <c r="BIL27" s="877"/>
      <c r="BIM27" s="877"/>
      <c r="BIN27" s="877"/>
      <c r="BIO27" s="877"/>
      <c r="BIP27" s="877"/>
      <c r="BIQ27" s="877"/>
      <c r="BIR27" s="877"/>
      <c r="BIS27" s="877"/>
      <c r="BIT27" s="877"/>
      <c r="BIU27" s="877"/>
      <c r="BIV27" s="877"/>
      <c r="BIW27" s="877"/>
      <c r="BIX27" s="877"/>
      <c r="BIY27" s="877"/>
      <c r="BIZ27" s="877"/>
      <c r="BJA27" s="877"/>
      <c r="BJB27" s="877"/>
      <c r="BJC27" s="877"/>
      <c r="BJD27" s="877"/>
      <c r="BJE27" s="877"/>
      <c r="BJF27" s="877"/>
      <c r="BJG27" s="877"/>
      <c r="BJH27" s="877"/>
      <c r="BJI27" s="877"/>
      <c r="BJJ27" s="877"/>
      <c r="BJK27" s="877"/>
      <c r="BJL27" s="877"/>
      <c r="BJM27" s="877"/>
      <c r="BJN27" s="877"/>
      <c r="BJO27" s="877"/>
      <c r="BJP27" s="877"/>
      <c r="BJQ27" s="877"/>
      <c r="BJR27" s="877"/>
      <c r="BJS27" s="877"/>
      <c r="BJT27" s="877"/>
      <c r="BJU27" s="877"/>
      <c r="BJV27" s="877"/>
      <c r="BJW27" s="877"/>
      <c r="BJX27" s="877"/>
      <c r="BJY27" s="877"/>
      <c r="BJZ27" s="877"/>
      <c r="BKA27" s="877"/>
      <c r="BKB27" s="877"/>
      <c r="BKC27" s="877"/>
      <c r="BKD27" s="877"/>
      <c r="BKE27" s="877"/>
      <c r="BKF27" s="877"/>
      <c r="BKG27" s="877"/>
      <c r="BKH27" s="877"/>
      <c r="BKI27" s="877"/>
      <c r="BKJ27" s="877"/>
      <c r="BKK27" s="877"/>
      <c r="BKL27" s="877"/>
      <c r="BKM27" s="877"/>
      <c r="BKN27" s="877"/>
      <c r="BKO27" s="877"/>
      <c r="BKP27" s="877"/>
      <c r="BKQ27" s="877"/>
      <c r="BKR27" s="877"/>
      <c r="BKS27" s="877"/>
      <c r="BKT27" s="877"/>
      <c r="BKU27" s="877"/>
      <c r="BKV27" s="877"/>
      <c r="BKW27" s="877"/>
      <c r="BKX27" s="877"/>
      <c r="BKY27" s="877"/>
      <c r="BKZ27" s="877"/>
      <c r="BLA27" s="877"/>
      <c r="BLB27" s="877"/>
      <c r="BLC27" s="877"/>
      <c r="BLD27" s="877"/>
      <c r="BLE27" s="877"/>
      <c r="BLF27" s="877"/>
      <c r="BLG27" s="877"/>
      <c r="BLH27" s="877"/>
      <c r="BLI27" s="877"/>
      <c r="BLJ27" s="877"/>
      <c r="BLK27" s="877"/>
      <c r="BLL27" s="877"/>
      <c r="BLM27" s="877"/>
      <c r="BLN27" s="877"/>
      <c r="BLO27" s="877"/>
      <c r="BLP27" s="877"/>
      <c r="BLQ27" s="877"/>
      <c r="BLR27" s="877"/>
      <c r="BLS27" s="877"/>
      <c r="BLT27" s="877"/>
      <c r="BLU27" s="877"/>
      <c r="BLV27" s="877"/>
      <c r="BLW27" s="877"/>
      <c r="BLX27" s="877"/>
      <c r="BLY27" s="877"/>
      <c r="BLZ27" s="877"/>
      <c r="BMA27" s="877"/>
      <c r="BMB27" s="877"/>
      <c r="BMC27" s="877"/>
      <c r="BMD27" s="877"/>
      <c r="BME27" s="877"/>
      <c r="BMF27" s="877"/>
      <c r="BMG27" s="877"/>
      <c r="BMH27" s="877"/>
      <c r="BMI27" s="877"/>
      <c r="BMJ27" s="877"/>
      <c r="BMK27" s="877"/>
      <c r="BML27" s="877"/>
      <c r="BMM27" s="877"/>
      <c r="BMN27" s="877"/>
      <c r="BMO27" s="877"/>
      <c r="BMP27" s="877"/>
      <c r="BMQ27" s="877"/>
      <c r="BMR27" s="877"/>
      <c r="BMS27" s="877"/>
      <c r="BMT27" s="877"/>
      <c r="BMU27" s="877"/>
      <c r="BMV27" s="877"/>
      <c r="BMW27" s="877"/>
      <c r="BMX27" s="877"/>
      <c r="BMY27" s="877"/>
      <c r="BMZ27" s="877"/>
      <c r="BNA27" s="877"/>
      <c r="BNB27" s="877"/>
      <c r="BNC27" s="877"/>
      <c r="BND27" s="877"/>
      <c r="BNE27" s="877"/>
      <c r="BNF27" s="877"/>
      <c r="BNG27" s="877"/>
      <c r="BNH27" s="877"/>
      <c r="BNI27" s="877"/>
      <c r="BNJ27" s="877"/>
      <c r="BNK27" s="877"/>
      <c r="BNL27" s="877"/>
      <c r="BNM27" s="877"/>
      <c r="BNN27" s="877"/>
      <c r="BNO27" s="877"/>
      <c r="BNP27" s="877"/>
      <c r="BNQ27" s="877"/>
      <c r="BNR27" s="877"/>
      <c r="BNS27" s="877"/>
      <c r="BNT27" s="877"/>
      <c r="BNU27" s="877"/>
      <c r="BNV27" s="877"/>
      <c r="BNW27" s="877"/>
      <c r="BNX27" s="877"/>
      <c r="BNY27" s="877"/>
      <c r="BNZ27" s="877"/>
      <c r="BOA27" s="877"/>
      <c r="BOB27" s="877"/>
      <c r="BOC27" s="877"/>
      <c r="BOD27" s="877"/>
      <c r="BOE27" s="877"/>
      <c r="BOF27" s="877"/>
      <c r="BOG27" s="877"/>
      <c r="BOH27" s="877"/>
      <c r="BOI27" s="877"/>
      <c r="BOJ27" s="877"/>
      <c r="BOK27" s="877"/>
      <c r="BOL27" s="877"/>
      <c r="BOM27" s="877"/>
      <c r="BON27" s="877"/>
      <c r="BOO27" s="877"/>
      <c r="BOP27" s="877"/>
      <c r="BOQ27" s="877"/>
      <c r="BOR27" s="877"/>
      <c r="BOS27" s="877"/>
      <c r="BOT27" s="877"/>
      <c r="BOU27" s="877"/>
      <c r="BOV27" s="877"/>
      <c r="BOW27" s="877"/>
      <c r="BOX27" s="877"/>
      <c r="BOY27" s="877"/>
      <c r="BOZ27" s="877"/>
      <c r="BPA27" s="877"/>
      <c r="BPB27" s="877"/>
      <c r="BPC27" s="877"/>
      <c r="BPD27" s="877"/>
      <c r="BPE27" s="877"/>
      <c r="BPF27" s="877"/>
      <c r="BPG27" s="877"/>
      <c r="BPH27" s="877"/>
      <c r="BPI27" s="877"/>
      <c r="BPJ27" s="877"/>
      <c r="BPK27" s="877"/>
      <c r="BPL27" s="877"/>
      <c r="BPM27" s="877"/>
      <c r="BPN27" s="877"/>
      <c r="BPO27" s="877"/>
      <c r="BPP27" s="877"/>
      <c r="BPQ27" s="877"/>
      <c r="BPR27" s="877"/>
      <c r="BPS27" s="877"/>
      <c r="BPT27" s="877"/>
      <c r="BPU27" s="877"/>
      <c r="BPV27" s="877"/>
      <c r="BPW27" s="877"/>
      <c r="BPX27" s="877"/>
      <c r="BPY27" s="877"/>
      <c r="BPZ27" s="877"/>
      <c r="BQA27" s="877"/>
      <c r="BQB27" s="877"/>
      <c r="BQC27" s="877"/>
      <c r="BQD27" s="877"/>
      <c r="BQE27" s="877"/>
      <c r="BQF27" s="877"/>
      <c r="BQG27" s="877"/>
      <c r="BQH27" s="877"/>
      <c r="BQI27" s="877"/>
      <c r="BQJ27" s="877"/>
      <c r="BQK27" s="877"/>
      <c r="BQL27" s="877"/>
      <c r="BQM27" s="877"/>
      <c r="BQN27" s="877"/>
      <c r="BQO27" s="877"/>
      <c r="BQP27" s="877"/>
      <c r="BQQ27" s="877"/>
      <c r="BQR27" s="877"/>
      <c r="BQS27" s="877"/>
      <c r="BQT27" s="877"/>
      <c r="BQU27" s="877"/>
      <c r="BQV27" s="877"/>
      <c r="BQW27" s="877"/>
      <c r="BQX27" s="877"/>
      <c r="BQY27" s="877"/>
      <c r="BQZ27" s="877"/>
      <c r="BRA27" s="877"/>
      <c r="BRB27" s="877"/>
      <c r="BRC27" s="877"/>
      <c r="BRD27" s="877"/>
      <c r="BRE27" s="877"/>
      <c r="BRF27" s="877"/>
      <c r="BRG27" s="877"/>
      <c r="BRH27" s="877"/>
      <c r="BRI27" s="877"/>
      <c r="BRJ27" s="877"/>
      <c r="BRK27" s="877"/>
      <c r="BRL27" s="877"/>
      <c r="BRM27" s="877"/>
      <c r="BRN27" s="877"/>
      <c r="BRO27" s="877"/>
      <c r="BRP27" s="877"/>
      <c r="BRQ27" s="877"/>
      <c r="BRR27" s="877"/>
      <c r="BRS27" s="877"/>
      <c r="BRT27" s="877"/>
      <c r="BRU27" s="877"/>
      <c r="BRV27" s="877"/>
      <c r="BRW27" s="877"/>
      <c r="BRX27" s="877"/>
      <c r="BRY27" s="877"/>
      <c r="BRZ27" s="877"/>
      <c r="BSA27" s="877"/>
      <c r="BSB27" s="877"/>
      <c r="BSC27" s="877"/>
      <c r="BSD27" s="877"/>
      <c r="BSE27" s="877"/>
      <c r="BSF27" s="877"/>
      <c r="BSG27" s="877"/>
      <c r="BSH27" s="877"/>
      <c r="BSI27" s="877"/>
      <c r="BSJ27" s="877"/>
      <c r="BSK27" s="877"/>
      <c r="BSL27" s="877"/>
      <c r="BSM27" s="877"/>
      <c r="BSN27" s="877"/>
      <c r="BSO27" s="877"/>
      <c r="BSP27" s="877"/>
      <c r="BSQ27" s="877"/>
      <c r="BSR27" s="877"/>
      <c r="BSS27" s="877"/>
      <c r="BST27" s="877"/>
      <c r="BSU27" s="877"/>
      <c r="BSV27" s="877"/>
      <c r="BSW27" s="877"/>
      <c r="BSX27" s="877"/>
      <c r="BSY27" s="877"/>
      <c r="BSZ27" s="877"/>
      <c r="BTA27" s="877"/>
      <c r="BTB27" s="877"/>
      <c r="BTC27" s="877"/>
      <c r="BTD27" s="877"/>
      <c r="BTE27" s="877"/>
      <c r="BTF27" s="877"/>
      <c r="BTG27" s="877"/>
      <c r="BTH27" s="877"/>
      <c r="BTI27" s="877"/>
      <c r="BTJ27" s="877"/>
      <c r="BTK27" s="877"/>
      <c r="BTL27" s="877"/>
      <c r="BTM27" s="877"/>
      <c r="BTN27" s="877"/>
      <c r="BTO27" s="877"/>
      <c r="BTP27" s="877"/>
      <c r="BTQ27" s="877"/>
      <c r="BTR27" s="877"/>
      <c r="BTS27" s="877"/>
      <c r="BTT27" s="877"/>
      <c r="BTU27" s="877"/>
      <c r="BTV27" s="877"/>
      <c r="BTW27" s="877"/>
      <c r="BTX27" s="877"/>
      <c r="BTY27" s="877"/>
      <c r="BTZ27" s="877"/>
      <c r="BUA27" s="877"/>
      <c r="BUB27" s="877"/>
      <c r="BUC27" s="877"/>
      <c r="BUD27" s="877"/>
      <c r="BUE27" s="877"/>
      <c r="BUF27" s="877"/>
      <c r="BUG27" s="877"/>
      <c r="BUH27" s="877"/>
      <c r="BUI27" s="877"/>
      <c r="BUJ27" s="877"/>
      <c r="BUK27" s="877"/>
      <c r="BUL27" s="877"/>
      <c r="BUM27" s="877"/>
      <c r="BUN27" s="877"/>
      <c r="BUO27" s="877"/>
      <c r="BUP27" s="877"/>
      <c r="BUQ27" s="877"/>
      <c r="BUR27" s="877"/>
      <c r="BUS27" s="877"/>
      <c r="BUT27" s="877"/>
      <c r="BUU27" s="877"/>
      <c r="BUV27" s="877"/>
      <c r="BUW27" s="877"/>
      <c r="BUX27" s="877"/>
      <c r="BUY27" s="877"/>
      <c r="BUZ27" s="877"/>
      <c r="BVA27" s="877"/>
      <c r="BVB27" s="877"/>
      <c r="BVC27" s="877"/>
      <c r="BVD27" s="877"/>
      <c r="BVE27" s="877"/>
      <c r="BVF27" s="877"/>
      <c r="BVG27" s="877"/>
      <c r="BVH27" s="877"/>
      <c r="BVI27" s="877"/>
      <c r="BVJ27" s="877"/>
      <c r="BVK27" s="877"/>
      <c r="BVL27" s="877"/>
      <c r="BVM27" s="877"/>
      <c r="BVN27" s="877"/>
      <c r="BVO27" s="877"/>
      <c r="BVP27" s="877"/>
      <c r="BVQ27" s="877"/>
      <c r="BVR27" s="877"/>
      <c r="BVS27" s="877"/>
      <c r="BVT27" s="877"/>
      <c r="BVU27" s="877"/>
      <c r="BVV27" s="877"/>
      <c r="BVW27" s="877"/>
      <c r="BVX27" s="877"/>
      <c r="BVY27" s="877"/>
      <c r="BVZ27" s="877"/>
      <c r="BWA27" s="877"/>
      <c r="BWB27" s="877"/>
      <c r="BWC27" s="877"/>
      <c r="BWD27" s="877"/>
      <c r="BWE27" s="877"/>
      <c r="BWF27" s="877"/>
      <c r="BWG27" s="877"/>
      <c r="BWH27" s="877"/>
      <c r="BWI27" s="877"/>
      <c r="BWJ27" s="877"/>
      <c r="BWK27" s="877"/>
      <c r="BWL27" s="877"/>
      <c r="BWM27" s="877"/>
      <c r="BWN27" s="877"/>
      <c r="BWO27" s="877"/>
      <c r="BWP27" s="877"/>
      <c r="BWQ27" s="877"/>
      <c r="BWR27" s="877"/>
      <c r="BWS27" s="877"/>
      <c r="BWT27" s="877"/>
      <c r="BWU27" s="877"/>
      <c r="BWV27" s="877"/>
      <c r="BWW27" s="877"/>
      <c r="BWX27" s="877"/>
      <c r="BWY27" s="877"/>
      <c r="BWZ27" s="877"/>
      <c r="BXA27" s="877"/>
      <c r="BXB27" s="877"/>
      <c r="BXC27" s="877"/>
      <c r="BXD27" s="877"/>
      <c r="BXE27" s="877"/>
      <c r="BXF27" s="877"/>
      <c r="BXG27" s="877"/>
      <c r="BXH27" s="877"/>
      <c r="BXI27" s="877"/>
      <c r="BXJ27" s="877"/>
      <c r="BXK27" s="877"/>
      <c r="BXL27" s="877"/>
      <c r="BXM27" s="877"/>
      <c r="BXN27" s="877"/>
      <c r="BXO27" s="877"/>
      <c r="BXP27" s="877"/>
      <c r="BXQ27" s="877"/>
      <c r="BXR27" s="877"/>
      <c r="BXS27" s="877"/>
      <c r="BXT27" s="877"/>
      <c r="BXU27" s="877"/>
      <c r="BXV27" s="877"/>
      <c r="BXW27" s="877"/>
      <c r="BXX27" s="877"/>
      <c r="BXY27" s="877"/>
      <c r="BXZ27" s="877"/>
      <c r="BYA27" s="877"/>
      <c r="BYB27" s="877"/>
      <c r="BYC27" s="877"/>
      <c r="BYD27" s="877"/>
      <c r="BYE27" s="877"/>
      <c r="BYF27" s="877"/>
      <c r="BYG27" s="877"/>
      <c r="BYH27" s="877"/>
      <c r="BYI27" s="877"/>
      <c r="BYJ27" s="877"/>
      <c r="BYK27" s="877"/>
      <c r="BYL27" s="877"/>
      <c r="BYM27" s="877"/>
      <c r="BYN27" s="877"/>
      <c r="BYO27" s="877"/>
      <c r="BYP27" s="877"/>
      <c r="BYQ27" s="877"/>
      <c r="BYR27" s="877"/>
      <c r="BYS27" s="877"/>
      <c r="BYT27" s="877"/>
      <c r="BYU27" s="877"/>
      <c r="BYV27" s="877"/>
      <c r="BYW27" s="877"/>
      <c r="BYX27" s="877"/>
      <c r="BYY27" s="877"/>
      <c r="BYZ27" s="877"/>
      <c r="BZA27" s="877"/>
      <c r="BZB27" s="877"/>
      <c r="BZC27" s="877"/>
      <c r="BZD27" s="877"/>
      <c r="BZE27" s="877"/>
      <c r="BZF27" s="877"/>
      <c r="BZG27" s="877"/>
      <c r="BZH27" s="877"/>
      <c r="BZI27" s="877"/>
      <c r="BZJ27" s="877"/>
      <c r="BZK27" s="877"/>
      <c r="BZL27" s="877"/>
      <c r="BZM27" s="877"/>
      <c r="BZN27" s="877"/>
      <c r="BZO27" s="877"/>
      <c r="BZP27" s="877"/>
      <c r="BZQ27" s="877"/>
      <c r="BZR27" s="877"/>
      <c r="BZS27" s="877"/>
      <c r="BZT27" s="877"/>
      <c r="BZU27" s="877"/>
      <c r="BZV27" s="877"/>
      <c r="BZW27" s="877"/>
      <c r="BZX27" s="877"/>
      <c r="BZY27" s="877"/>
      <c r="BZZ27" s="877"/>
      <c r="CAA27" s="877"/>
      <c r="CAB27" s="877"/>
      <c r="CAC27" s="877"/>
      <c r="CAD27" s="877"/>
      <c r="CAE27" s="877"/>
      <c r="CAF27" s="877"/>
      <c r="CAG27" s="877"/>
      <c r="CAH27" s="877"/>
      <c r="CAI27" s="877"/>
      <c r="CAJ27" s="877"/>
      <c r="CAK27" s="877"/>
      <c r="CAL27" s="877"/>
      <c r="CAM27" s="877"/>
      <c r="CAN27" s="877"/>
      <c r="CAO27" s="877"/>
      <c r="CAP27" s="877"/>
      <c r="CAQ27" s="877"/>
      <c r="CAR27" s="877"/>
      <c r="CAS27" s="877"/>
      <c r="CAT27" s="877"/>
      <c r="CAU27" s="877"/>
      <c r="CAV27" s="877"/>
      <c r="CAW27" s="877"/>
      <c r="CAX27" s="877"/>
      <c r="CAY27" s="877"/>
      <c r="CAZ27" s="877"/>
      <c r="CBA27" s="877"/>
      <c r="CBB27" s="877"/>
      <c r="CBC27" s="877"/>
      <c r="CBD27" s="877"/>
      <c r="CBE27" s="877"/>
      <c r="CBF27" s="877"/>
      <c r="CBG27" s="877"/>
      <c r="CBH27" s="877"/>
      <c r="CBI27" s="877"/>
      <c r="CBJ27" s="877"/>
      <c r="CBK27" s="877"/>
      <c r="CBL27" s="877"/>
      <c r="CBM27" s="877"/>
      <c r="CBN27" s="877"/>
      <c r="CBO27" s="877"/>
      <c r="CBP27" s="877"/>
      <c r="CBQ27" s="877"/>
      <c r="CBR27" s="877"/>
      <c r="CBS27" s="877"/>
      <c r="CBT27" s="877"/>
      <c r="CBU27" s="877"/>
      <c r="CBV27" s="877"/>
      <c r="CBW27" s="877"/>
      <c r="CBX27" s="877"/>
      <c r="CBY27" s="877"/>
      <c r="CBZ27" s="877"/>
      <c r="CCA27" s="877"/>
      <c r="CCB27" s="877"/>
      <c r="CCC27" s="877"/>
      <c r="CCD27" s="877"/>
      <c r="CCE27" s="877"/>
      <c r="CCF27" s="877"/>
      <c r="CCG27" s="877"/>
      <c r="CCH27" s="877"/>
      <c r="CCI27" s="877"/>
      <c r="CCJ27" s="877"/>
      <c r="CCK27" s="877"/>
      <c r="CCL27" s="877"/>
      <c r="CCM27" s="877"/>
      <c r="CCN27" s="877"/>
      <c r="CCO27" s="877"/>
      <c r="CCP27" s="877"/>
      <c r="CCQ27" s="877"/>
      <c r="CCR27" s="877"/>
      <c r="CCS27" s="877"/>
      <c r="CCT27" s="877"/>
      <c r="CCU27" s="877"/>
      <c r="CCV27" s="877"/>
      <c r="CCW27" s="877"/>
      <c r="CCX27" s="877"/>
      <c r="CCY27" s="877"/>
      <c r="CCZ27" s="877"/>
      <c r="CDA27" s="877"/>
      <c r="CDB27" s="877"/>
      <c r="CDC27" s="877"/>
      <c r="CDD27" s="877"/>
      <c r="CDE27" s="877"/>
      <c r="CDF27" s="877"/>
      <c r="CDG27" s="877"/>
      <c r="CDH27" s="877"/>
      <c r="CDI27" s="877"/>
      <c r="CDJ27" s="877"/>
      <c r="CDK27" s="877"/>
      <c r="CDL27" s="877"/>
      <c r="CDM27" s="877"/>
      <c r="CDN27" s="877"/>
      <c r="CDO27" s="877"/>
      <c r="CDP27" s="877"/>
      <c r="CDQ27" s="877"/>
      <c r="CDR27" s="877"/>
      <c r="CDS27" s="877"/>
      <c r="CDT27" s="877"/>
      <c r="CDU27" s="877"/>
      <c r="CDV27" s="877"/>
      <c r="CDW27" s="877"/>
      <c r="CDX27" s="877"/>
      <c r="CDY27" s="877"/>
      <c r="CDZ27" s="877"/>
      <c r="CEA27" s="877"/>
      <c r="CEB27" s="877"/>
      <c r="CEC27" s="877"/>
      <c r="CED27" s="877"/>
      <c r="CEE27" s="877"/>
      <c r="CEF27" s="877"/>
      <c r="CEG27" s="877"/>
      <c r="CEH27" s="877"/>
      <c r="CEI27" s="877"/>
      <c r="CEJ27" s="877"/>
      <c r="CEK27" s="877"/>
      <c r="CEL27" s="877"/>
      <c r="CEM27" s="877"/>
      <c r="CEN27" s="877"/>
      <c r="CEO27" s="877"/>
      <c r="CEP27" s="877"/>
      <c r="CEQ27" s="877"/>
      <c r="CER27" s="877"/>
      <c r="CES27" s="877"/>
      <c r="CET27" s="877"/>
      <c r="CEU27" s="877"/>
      <c r="CEV27" s="877"/>
      <c r="CEW27" s="877"/>
      <c r="CEX27" s="877"/>
      <c r="CEY27" s="877"/>
      <c r="CEZ27" s="877"/>
      <c r="CFA27" s="877"/>
      <c r="CFB27" s="877"/>
      <c r="CFC27" s="877"/>
      <c r="CFD27" s="877"/>
      <c r="CFE27" s="877"/>
      <c r="CFF27" s="877"/>
      <c r="CFG27" s="877"/>
      <c r="CFH27" s="877"/>
      <c r="CFI27" s="877"/>
      <c r="CFJ27" s="877"/>
      <c r="CFK27" s="877"/>
      <c r="CFL27" s="877"/>
      <c r="CFM27" s="877"/>
      <c r="CFN27" s="877"/>
      <c r="CFO27" s="877"/>
      <c r="CFP27" s="877"/>
      <c r="CFQ27" s="877"/>
      <c r="CFR27" s="877"/>
      <c r="CFS27" s="877"/>
      <c r="CFT27" s="877"/>
      <c r="CFU27" s="877"/>
      <c r="CFV27" s="877"/>
      <c r="CFW27" s="877"/>
      <c r="CFX27" s="877"/>
      <c r="CFY27" s="877"/>
      <c r="CFZ27" s="877"/>
      <c r="CGA27" s="877"/>
      <c r="CGB27" s="877"/>
      <c r="CGC27" s="877"/>
      <c r="CGD27" s="877"/>
      <c r="CGE27" s="877"/>
      <c r="CGF27" s="877"/>
      <c r="CGG27" s="877"/>
      <c r="CGH27" s="877"/>
      <c r="CGI27" s="877"/>
      <c r="CGJ27" s="877"/>
      <c r="CGK27" s="877"/>
      <c r="CGL27" s="877"/>
      <c r="CGM27" s="877"/>
      <c r="CGN27" s="877"/>
      <c r="CGO27" s="877"/>
      <c r="CGP27" s="877"/>
      <c r="CGQ27" s="877"/>
      <c r="CGR27" s="877"/>
      <c r="CGS27" s="877"/>
      <c r="CGT27" s="877"/>
      <c r="CGU27" s="877"/>
      <c r="CGV27" s="877"/>
      <c r="CGW27" s="877"/>
      <c r="CGX27" s="877"/>
      <c r="CGY27" s="877"/>
      <c r="CGZ27" s="877"/>
      <c r="CHA27" s="877"/>
      <c r="CHB27" s="877"/>
      <c r="CHC27" s="877"/>
      <c r="CHD27" s="877"/>
      <c r="CHE27" s="877"/>
      <c r="CHF27" s="877"/>
      <c r="CHG27" s="877"/>
      <c r="CHH27" s="877"/>
      <c r="CHI27" s="877"/>
      <c r="CHJ27" s="877"/>
      <c r="CHK27" s="877"/>
      <c r="CHL27" s="877"/>
      <c r="CHM27" s="877"/>
      <c r="CHN27" s="877"/>
      <c r="CHO27" s="877"/>
      <c r="CHP27" s="877"/>
      <c r="CHQ27" s="877"/>
      <c r="CHR27" s="877"/>
      <c r="CHS27" s="877"/>
      <c r="CHT27" s="877"/>
      <c r="CHU27" s="877"/>
      <c r="CHV27" s="877"/>
      <c r="CHW27" s="877"/>
      <c r="CHX27" s="877"/>
      <c r="CHY27" s="877"/>
      <c r="CHZ27" s="877"/>
      <c r="CIA27" s="877"/>
      <c r="CIB27" s="877"/>
      <c r="CIC27" s="877"/>
      <c r="CID27" s="877"/>
      <c r="CIE27" s="877"/>
      <c r="CIF27" s="877"/>
      <c r="CIG27" s="877"/>
      <c r="CIH27" s="877"/>
      <c r="CII27" s="877"/>
      <c r="CIJ27" s="877"/>
      <c r="CIK27" s="877"/>
      <c r="CIL27" s="877"/>
      <c r="CIM27" s="877"/>
      <c r="CIN27" s="877"/>
      <c r="CIO27" s="877"/>
      <c r="CIP27" s="877"/>
      <c r="CIQ27" s="877"/>
      <c r="CIR27" s="877"/>
      <c r="CIS27" s="877"/>
      <c r="CIT27" s="877"/>
      <c r="CIU27" s="877"/>
      <c r="CIV27" s="877"/>
      <c r="CIW27" s="877"/>
      <c r="CIX27" s="877"/>
      <c r="CIY27" s="877"/>
      <c r="CIZ27" s="877"/>
      <c r="CJA27" s="877"/>
      <c r="CJB27" s="877"/>
      <c r="CJC27" s="877"/>
      <c r="CJD27" s="877"/>
      <c r="CJE27" s="877"/>
      <c r="CJF27" s="877"/>
      <c r="CJG27" s="877"/>
      <c r="CJH27" s="877"/>
      <c r="CJI27" s="877"/>
      <c r="CJJ27" s="877"/>
      <c r="CJK27" s="877"/>
      <c r="CJL27" s="877"/>
      <c r="CJM27" s="877"/>
      <c r="CJN27" s="877"/>
      <c r="CJO27" s="877"/>
      <c r="CJP27" s="877"/>
      <c r="CJQ27" s="877"/>
      <c r="CJR27" s="877"/>
      <c r="CJS27" s="877"/>
      <c r="CJT27" s="877"/>
      <c r="CJU27" s="877"/>
      <c r="CJV27" s="877"/>
      <c r="CJW27" s="877"/>
      <c r="CJX27" s="877"/>
      <c r="CJY27" s="877"/>
      <c r="CJZ27" s="877"/>
      <c r="CKA27" s="877"/>
      <c r="CKB27" s="877"/>
      <c r="CKC27" s="877"/>
      <c r="CKD27" s="877"/>
      <c r="CKE27" s="877"/>
      <c r="CKF27" s="877"/>
      <c r="CKG27" s="877"/>
      <c r="CKH27" s="877"/>
      <c r="CKI27" s="877"/>
      <c r="CKJ27" s="877"/>
      <c r="CKK27" s="877"/>
      <c r="CKL27" s="877"/>
      <c r="CKM27" s="877"/>
      <c r="CKN27" s="877"/>
      <c r="CKO27" s="877"/>
      <c r="CKP27" s="877"/>
      <c r="CKQ27" s="877"/>
      <c r="CKR27" s="877"/>
      <c r="CKS27" s="877"/>
      <c r="CKT27" s="877"/>
      <c r="CKU27" s="877"/>
      <c r="CKV27" s="877"/>
      <c r="CKW27" s="877"/>
      <c r="CKX27" s="877"/>
      <c r="CKY27" s="877"/>
      <c r="CKZ27" s="877"/>
      <c r="CLA27" s="877"/>
      <c r="CLB27" s="877"/>
      <c r="CLC27" s="877"/>
      <c r="CLD27" s="877"/>
      <c r="CLE27" s="877"/>
      <c r="CLF27" s="877"/>
      <c r="CLG27" s="877"/>
      <c r="CLH27" s="877"/>
      <c r="CLI27" s="877"/>
      <c r="CLJ27" s="877"/>
      <c r="CLK27" s="877"/>
      <c r="CLL27" s="877"/>
      <c r="CLM27" s="877"/>
      <c r="CLN27" s="877"/>
      <c r="CLO27" s="877"/>
      <c r="CLP27" s="877"/>
      <c r="CLQ27" s="877"/>
      <c r="CLR27" s="877"/>
      <c r="CLS27" s="877"/>
      <c r="CLT27" s="877"/>
      <c r="CLU27" s="877"/>
      <c r="CLV27" s="877"/>
      <c r="CLW27" s="877"/>
      <c r="CLX27" s="877"/>
      <c r="CLY27" s="877"/>
      <c r="CLZ27" s="877"/>
      <c r="CMA27" s="877"/>
      <c r="CMB27" s="877"/>
      <c r="CMC27" s="877"/>
      <c r="CMD27" s="877"/>
      <c r="CME27" s="877"/>
      <c r="CMF27" s="877"/>
      <c r="CMG27" s="877"/>
      <c r="CMH27" s="877"/>
      <c r="CMI27" s="877"/>
      <c r="CMJ27" s="877"/>
      <c r="CMK27" s="877"/>
      <c r="CML27" s="877"/>
      <c r="CMM27" s="877"/>
      <c r="CMN27" s="877"/>
      <c r="CMO27" s="877"/>
      <c r="CMP27" s="877"/>
      <c r="CMQ27" s="877"/>
      <c r="CMR27" s="877"/>
      <c r="CMS27" s="877"/>
      <c r="CMT27" s="877"/>
      <c r="CMU27" s="877"/>
      <c r="CMV27" s="877"/>
      <c r="CMW27" s="877"/>
      <c r="CMX27" s="877"/>
      <c r="CMY27" s="877"/>
      <c r="CMZ27" s="877"/>
      <c r="CNA27" s="877"/>
      <c r="CNB27" s="877"/>
      <c r="CNC27" s="877"/>
      <c r="CND27" s="877"/>
      <c r="CNE27" s="877"/>
      <c r="CNF27" s="877"/>
      <c r="CNG27" s="877"/>
      <c r="CNH27" s="877"/>
      <c r="CNI27" s="877"/>
      <c r="CNJ27" s="877"/>
      <c r="CNK27" s="877"/>
      <c r="CNL27" s="877"/>
      <c r="CNM27" s="877"/>
      <c r="CNN27" s="877"/>
      <c r="CNO27" s="877"/>
      <c r="CNP27" s="877"/>
      <c r="CNQ27" s="877"/>
      <c r="CNR27" s="877"/>
      <c r="CNS27" s="877"/>
      <c r="CNT27" s="877"/>
      <c r="CNU27" s="877"/>
      <c r="CNV27" s="877"/>
      <c r="CNW27" s="877"/>
      <c r="CNX27" s="877"/>
      <c r="CNY27" s="877"/>
      <c r="CNZ27" s="877"/>
      <c r="COA27" s="877"/>
      <c r="COB27" s="877"/>
      <c r="COC27" s="877"/>
      <c r="COD27" s="877"/>
      <c r="COE27" s="877"/>
      <c r="COF27" s="877"/>
      <c r="COG27" s="877"/>
      <c r="COH27" s="877"/>
      <c r="COI27" s="877"/>
      <c r="COJ27" s="877"/>
      <c r="COK27" s="877"/>
      <c r="COL27" s="877"/>
      <c r="COM27" s="877"/>
      <c r="CON27" s="877"/>
      <c r="COO27" s="877"/>
      <c r="COP27" s="877"/>
      <c r="COQ27" s="877"/>
      <c r="COR27" s="877"/>
      <c r="COS27" s="877"/>
      <c r="COT27" s="877"/>
      <c r="COU27" s="877"/>
      <c r="COV27" s="877"/>
      <c r="COW27" s="877"/>
      <c r="COX27" s="877"/>
      <c r="COY27" s="877"/>
      <c r="COZ27" s="877"/>
      <c r="CPA27" s="877"/>
      <c r="CPB27" s="877"/>
      <c r="CPC27" s="877"/>
      <c r="CPD27" s="877"/>
      <c r="CPE27" s="877"/>
      <c r="CPF27" s="877"/>
      <c r="CPG27" s="877"/>
      <c r="CPH27" s="877"/>
      <c r="CPI27" s="877"/>
      <c r="CPJ27" s="877"/>
      <c r="CPK27" s="877"/>
      <c r="CPL27" s="877"/>
      <c r="CPM27" s="877"/>
      <c r="CPN27" s="877"/>
      <c r="CPO27" s="877"/>
      <c r="CPP27" s="877"/>
      <c r="CPQ27" s="877"/>
      <c r="CPR27" s="877"/>
      <c r="CPS27" s="877"/>
      <c r="CPT27" s="877"/>
      <c r="CPU27" s="877"/>
      <c r="CPV27" s="877"/>
      <c r="CPW27" s="877"/>
      <c r="CPX27" s="877"/>
      <c r="CPY27" s="877"/>
      <c r="CPZ27" s="877"/>
      <c r="CQA27" s="877"/>
      <c r="CQB27" s="877"/>
      <c r="CQC27" s="877"/>
      <c r="CQD27" s="877"/>
      <c r="CQE27" s="877"/>
      <c r="CQF27" s="877"/>
      <c r="CQG27" s="877"/>
      <c r="CQH27" s="877"/>
      <c r="CQI27" s="877"/>
      <c r="CQJ27" s="877"/>
      <c r="CQK27" s="877"/>
      <c r="CQL27" s="877"/>
      <c r="CQM27" s="877"/>
      <c r="CQN27" s="877"/>
      <c r="CQO27" s="877"/>
      <c r="CQP27" s="877"/>
      <c r="CQQ27" s="877"/>
      <c r="CQR27" s="877"/>
      <c r="CQS27" s="877"/>
      <c r="CQT27" s="877"/>
      <c r="CQU27" s="877"/>
      <c r="CQV27" s="877"/>
      <c r="CQW27" s="877"/>
      <c r="CQX27" s="877"/>
      <c r="CQY27" s="877"/>
      <c r="CQZ27" s="877"/>
      <c r="CRA27" s="877"/>
      <c r="CRB27" s="877"/>
      <c r="CRC27" s="877"/>
      <c r="CRD27" s="877"/>
      <c r="CRE27" s="877"/>
      <c r="CRF27" s="877"/>
      <c r="CRG27" s="877"/>
      <c r="CRH27" s="877"/>
      <c r="CRI27" s="877"/>
      <c r="CRJ27" s="877"/>
      <c r="CRK27" s="877"/>
      <c r="CRL27" s="877"/>
      <c r="CRM27" s="877"/>
      <c r="CRN27" s="877"/>
      <c r="CRO27" s="877"/>
      <c r="CRP27" s="877"/>
      <c r="CRQ27" s="877"/>
      <c r="CRR27" s="877"/>
      <c r="CRS27" s="877"/>
      <c r="CRT27" s="877"/>
      <c r="CRU27" s="877"/>
      <c r="CRV27" s="877"/>
      <c r="CRW27" s="877"/>
      <c r="CRX27" s="877"/>
      <c r="CRY27" s="877"/>
      <c r="CRZ27" s="877"/>
      <c r="CSA27" s="877"/>
      <c r="CSB27" s="877"/>
      <c r="CSC27" s="877"/>
      <c r="CSD27" s="877"/>
      <c r="CSE27" s="877"/>
      <c r="CSF27" s="877"/>
      <c r="CSG27" s="877"/>
      <c r="CSH27" s="877"/>
      <c r="CSI27" s="877"/>
      <c r="CSJ27" s="877"/>
      <c r="CSK27" s="877"/>
      <c r="CSL27" s="877"/>
      <c r="CSM27" s="877"/>
      <c r="CSN27" s="877"/>
      <c r="CSO27" s="877"/>
      <c r="CSP27" s="877"/>
      <c r="CSQ27" s="877"/>
      <c r="CSR27" s="877"/>
      <c r="CSS27" s="877"/>
      <c r="CST27" s="877"/>
      <c r="CSU27" s="877"/>
      <c r="CSV27" s="877"/>
      <c r="CSW27" s="877"/>
      <c r="CSX27" s="877"/>
      <c r="CSY27" s="877"/>
      <c r="CSZ27" s="877"/>
      <c r="CTA27" s="877"/>
      <c r="CTB27" s="877"/>
      <c r="CTC27" s="877"/>
      <c r="CTD27" s="877"/>
      <c r="CTE27" s="877"/>
      <c r="CTF27" s="877"/>
      <c r="CTG27" s="877"/>
      <c r="CTH27" s="877"/>
      <c r="CTI27" s="877"/>
      <c r="CTJ27" s="877"/>
      <c r="CTK27" s="877"/>
      <c r="CTL27" s="877"/>
      <c r="CTM27" s="877"/>
      <c r="CTN27" s="877"/>
      <c r="CTO27" s="877"/>
      <c r="CTP27" s="877"/>
      <c r="CTQ27" s="877"/>
      <c r="CTR27" s="877"/>
      <c r="CTS27" s="877"/>
      <c r="CTT27" s="877"/>
      <c r="CTU27" s="877"/>
      <c r="CTV27" s="877"/>
      <c r="CTW27" s="877"/>
      <c r="CTX27" s="877"/>
      <c r="CTY27" s="877"/>
      <c r="CTZ27" s="877"/>
      <c r="CUA27" s="877"/>
      <c r="CUB27" s="877"/>
      <c r="CUC27" s="877"/>
      <c r="CUD27" s="877"/>
      <c r="CUE27" s="877"/>
      <c r="CUF27" s="877"/>
      <c r="CUG27" s="877"/>
      <c r="CUH27" s="877"/>
      <c r="CUI27" s="877"/>
      <c r="CUJ27" s="877"/>
      <c r="CUK27" s="877"/>
      <c r="CUL27" s="877"/>
      <c r="CUM27" s="877"/>
      <c r="CUN27" s="877"/>
      <c r="CUO27" s="877"/>
      <c r="CUP27" s="877"/>
      <c r="CUQ27" s="877"/>
      <c r="CUR27" s="877"/>
      <c r="CUS27" s="877"/>
      <c r="CUT27" s="877"/>
      <c r="CUU27" s="877"/>
      <c r="CUV27" s="877"/>
      <c r="CUW27" s="877"/>
      <c r="CUX27" s="877"/>
      <c r="CUY27" s="877"/>
      <c r="CUZ27" s="877"/>
      <c r="CVA27" s="877"/>
      <c r="CVB27" s="877"/>
      <c r="CVC27" s="877"/>
      <c r="CVD27" s="877"/>
      <c r="CVE27" s="877"/>
      <c r="CVF27" s="877"/>
      <c r="CVG27" s="877"/>
      <c r="CVH27" s="877"/>
      <c r="CVI27" s="877"/>
      <c r="CVJ27" s="877"/>
      <c r="CVK27" s="877"/>
      <c r="CVL27" s="877"/>
      <c r="CVM27" s="877"/>
      <c r="CVN27" s="877"/>
      <c r="CVO27" s="877"/>
      <c r="CVP27" s="877"/>
      <c r="CVQ27" s="877"/>
      <c r="CVR27" s="877"/>
      <c r="CVS27" s="877"/>
      <c r="CVT27" s="877"/>
      <c r="CVU27" s="877"/>
      <c r="CVV27" s="877"/>
      <c r="CVW27" s="877"/>
      <c r="CVX27" s="877"/>
      <c r="CVY27" s="877"/>
      <c r="CVZ27" s="877"/>
      <c r="CWA27" s="877"/>
      <c r="CWB27" s="877"/>
      <c r="CWC27" s="877"/>
      <c r="CWD27" s="877"/>
      <c r="CWE27" s="877"/>
      <c r="CWF27" s="877"/>
      <c r="CWG27" s="877"/>
      <c r="CWH27" s="877"/>
      <c r="CWI27" s="877"/>
      <c r="CWJ27" s="877"/>
      <c r="CWK27" s="877"/>
      <c r="CWL27" s="877"/>
      <c r="CWM27" s="877"/>
      <c r="CWN27" s="877"/>
      <c r="CWO27" s="877"/>
      <c r="CWP27" s="877"/>
      <c r="CWQ27" s="877"/>
      <c r="CWR27" s="877"/>
      <c r="CWS27" s="877"/>
      <c r="CWT27" s="877"/>
      <c r="CWU27" s="877"/>
      <c r="CWV27" s="877"/>
      <c r="CWW27" s="877"/>
      <c r="CWX27" s="877"/>
      <c r="CWY27" s="877"/>
      <c r="CWZ27" s="877"/>
      <c r="CXA27" s="877"/>
      <c r="CXB27" s="877"/>
      <c r="CXC27" s="877"/>
      <c r="CXD27" s="877"/>
      <c r="CXE27" s="877"/>
      <c r="CXF27" s="877"/>
      <c r="CXG27" s="877"/>
      <c r="CXH27" s="877"/>
      <c r="CXI27" s="877"/>
      <c r="CXJ27" s="877"/>
      <c r="CXK27" s="877"/>
      <c r="CXL27" s="877"/>
      <c r="CXM27" s="877"/>
      <c r="CXN27" s="877"/>
      <c r="CXO27" s="877"/>
      <c r="CXP27" s="877"/>
      <c r="CXQ27" s="877"/>
      <c r="CXR27" s="877"/>
      <c r="CXS27" s="877"/>
      <c r="CXT27" s="877"/>
      <c r="CXU27" s="877"/>
      <c r="CXV27" s="877"/>
      <c r="CXW27" s="877"/>
      <c r="CXX27" s="877"/>
      <c r="CXY27" s="877"/>
      <c r="CXZ27" s="877"/>
      <c r="CYA27" s="877"/>
      <c r="CYB27" s="877"/>
      <c r="CYC27" s="877"/>
      <c r="CYD27" s="877"/>
      <c r="CYE27" s="877"/>
      <c r="CYF27" s="877"/>
      <c r="CYG27" s="877"/>
      <c r="CYH27" s="877"/>
      <c r="CYI27" s="877"/>
      <c r="CYJ27" s="877"/>
      <c r="CYK27" s="877"/>
      <c r="CYL27" s="877"/>
      <c r="CYM27" s="877"/>
      <c r="CYN27" s="877"/>
      <c r="CYO27" s="877"/>
      <c r="CYP27" s="877"/>
      <c r="CYQ27" s="877"/>
      <c r="CYR27" s="877"/>
      <c r="CYS27" s="877"/>
      <c r="CYT27" s="877"/>
      <c r="CYU27" s="877"/>
      <c r="CYV27" s="877"/>
      <c r="CYW27" s="877"/>
      <c r="CYX27" s="877"/>
      <c r="CYY27" s="877"/>
      <c r="CYZ27" s="877"/>
      <c r="CZA27" s="877"/>
      <c r="CZB27" s="877"/>
      <c r="CZC27" s="877"/>
      <c r="CZD27" s="877"/>
      <c r="CZE27" s="877"/>
      <c r="CZF27" s="877"/>
      <c r="CZG27" s="877"/>
      <c r="CZH27" s="877"/>
      <c r="CZI27" s="877"/>
      <c r="CZJ27" s="877"/>
      <c r="CZK27" s="877"/>
      <c r="CZL27" s="877"/>
      <c r="CZM27" s="877"/>
      <c r="CZN27" s="877"/>
      <c r="CZO27" s="877"/>
      <c r="CZP27" s="877"/>
      <c r="CZQ27" s="877"/>
      <c r="CZR27" s="877"/>
      <c r="CZS27" s="877"/>
      <c r="CZT27" s="877"/>
      <c r="CZU27" s="877"/>
      <c r="CZV27" s="877"/>
      <c r="CZW27" s="877"/>
      <c r="CZX27" s="877"/>
      <c r="CZY27" s="877"/>
      <c r="CZZ27" s="877"/>
      <c r="DAA27" s="877"/>
      <c r="DAB27" s="877"/>
      <c r="DAC27" s="877"/>
      <c r="DAD27" s="877"/>
      <c r="DAE27" s="877"/>
      <c r="DAF27" s="877"/>
      <c r="DAG27" s="877"/>
      <c r="DAH27" s="877"/>
      <c r="DAI27" s="877"/>
      <c r="DAJ27" s="877"/>
      <c r="DAK27" s="877"/>
      <c r="DAL27" s="877"/>
      <c r="DAM27" s="877"/>
      <c r="DAN27" s="877"/>
      <c r="DAO27" s="877"/>
      <c r="DAP27" s="877"/>
      <c r="DAQ27" s="877"/>
      <c r="DAR27" s="877"/>
      <c r="DAS27" s="877"/>
      <c r="DAT27" s="877"/>
      <c r="DAU27" s="877"/>
      <c r="DAV27" s="877"/>
      <c r="DAW27" s="877"/>
      <c r="DAX27" s="877"/>
      <c r="DAY27" s="877"/>
      <c r="DAZ27" s="877"/>
      <c r="DBA27" s="877"/>
      <c r="DBB27" s="877"/>
      <c r="DBC27" s="877"/>
      <c r="DBD27" s="877"/>
      <c r="DBE27" s="877"/>
      <c r="DBF27" s="877"/>
      <c r="DBG27" s="877"/>
      <c r="DBH27" s="877"/>
      <c r="DBI27" s="877"/>
      <c r="DBJ27" s="877"/>
      <c r="DBK27" s="877"/>
      <c r="DBL27" s="877"/>
      <c r="DBM27" s="877"/>
      <c r="DBN27" s="877"/>
      <c r="DBO27" s="877"/>
      <c r="DBP27" s="877"/>
      <c r="DBQ27" s="877"/>
      <c r="DBR27" s="877"/>
      <c r="DBS27" s="877"/>
      <c r="DBT27" s="877"/>
      <c r="DBU27" s="877"/>
      <c r="DBV27" s="877"/>
      <c r="DBW27" s="877"/>
      <c r="DBX27" s="877"/>
      <c r="DBY27" s="877"/>
      <c r="DBZ27" s="877"/>
      <c r="DCA27" s="877"/>
      <c r="DCB27" s="877"/>
      <c r="DCC27" s="877"/>
      <c r="DCD27" s="877"/>
      <c r="DCE27" s="877"/>
      <c r="DCF27" s="877"/>
      <c r="DCG27" s="877"/>
      <c r="DCH27" s="877"/>
      <c r="DCI27" s="877"/>
      <c r="DCJ27" s="877"/>
      <c r="DCK27" s="877"/>
      <c r="DCL27" s="877"/>
      <c r="DCM27" s="877"/>
      <c r="DCN27" s="877"/>
      <c r="DCO27" s="877"/>
      <c r="DCP27" s="877"/>
      <c r="DCQ27" s="877"/>
      <c r="DCR27" s="877"/>
      <c r="DCS27" s="877"/>
      <c r="DCT27" s="877"/>
      <c r="DCU27" s="877"/>
      <c r="DCV27" s="877"/>
      <c r="DCW27" s="877"/>
      <c r="DCX27" s="877"/>
      <c r="DCY27" s="877"/>
      <c r="DCZ27" s="877"/>
      <c r="DDA27" s="877"/>
      <c r="DDB27" s="877"/>
      <c r="DDC27" s="877"/>
      <c r="DDD27" s="877"/>
      <c r="DDE27" s="877"/>
      <c r="DDF27" s="877"/>
      <c r="DDG27" s="877"/>
      <c r="DDH27" s="877"/>
      <c r="DDI27" s="877"/>
      <c r="DDJ27" s="877"/>
      <c r="DDK27" s="877"/>
      <c r="DDL27" s="877"/>
      <c r="DDM27" s="877"/>
      <c r="DDN27" s="877"/>
      <c r="DDO27" s="877"/>
      <c r="DDP27" s="877"/>
      <c r="DDQ27" s="877"/>
      <c r="DDR27" s="877"/>
      <c r="DDS27" s="877"/>
      <c r="DDT27" s="877"/>
      <c r="DDU27" s="877"/>
      <c r="DDV27" s="877"/>
      <c r="DDW27" s="877"/>
      <c r="DDX27" s="877"/>
      <c r="DDY27" s="877"/>
      <c r="DDZ27" s="877"/>
      <c r="DEA27" s="877"/>
      <c r="DEB27" s="877"/>
      <c r="DEC27" s="877"/>
      <c r="DED27" s="877"/>
      <c r="DEE27" s="877"/>
      <c r="DEF27" s="877"/>
      <c r="DEG27" s="877"/>
      <c r="DEH27" s="877"/>
      <c r="DEI27" s="877"/>
      <c r="DEJ27" s="877"/>
      <c r="DEK27" s="877"/>
      <c r="DEL27" s="877"/>
      <c r="DEM27" s="877"/>
      <c r="DEN27" s="877"/>
      <c r="DEO27" s="877"/>
      <c r="DEP27" s="877"/>
      <c r="DEQ27" s="877"/>
      <c r="DER27" s="877"/>
      <c r="DES27" s="877"/>
      <c r="DET27" s="877"/>
      <c r="DEU27" s="877"/>
      <c r="DEV27" s="877"/>
      <c r="DEW27" s="877"/>
      <c r="DEX27" s="877"/>
      <c r="DEY27" s="877"/>
      <c r="DEZ27" s="877"/>
      <c r="DFA27" s="877"/>
      <c r="DFB27" s="877"/>
      <c r="DFC27" s="877"/>
      <c r="DFD27" s="877"/>
      <c r="DFE27" s="877"/>
      <c r="DFF27" s="877"/>
      <c r="DFG27" s="877"/>
      <c r="DFH27" s="877"/>
      <c r="DFI27" s="877"/>
      <c r="DFJ27" s="877"/>
      <c r="DFK27" s="877"/>
      <c r="DFL27" s="877"/>
      <c r="DFM27" s="877"/>
      <c r="DFN27" s="877"/>
      <c r="DFO27" s="877"/>
      <c r="DFP27" s="877"/>
      <c r="DFQ27" s="877"/>
      <c r="DFR27" s="877"/>
      <c r="DFS27" s="877"/>
      <c r="DFT27" s="877"/>
      <c r="DFU27" s="877"/>
      <c r="DFV27" s="877"/>
      <c r="DFW27" s="877"/>
      <c r="DFX27" s="877"/>
      <c r="DFY27" s="877"/>
      <c r="DFZ27" s="877"/>
      <c r="DGA27" s="877"/>
      <c r="DGB27" s="877"/>
      <c r="DGC27" s="877"/>
      <c r="DGD27" s="877"/>
      <c r="DGE27" s="877"/>
      <c r="DGF27" s="877"/>
      <c r="DGG27" s="877"/>
      <c r="DGH27" s="877"/>
      <c r="DGI27" s="877"/>
      <c r="DGJ27" s="877"/>
      <c r="DGK27" s="877"/>
      <c r="DGL27" s="877"/>
      <c r="DGM27" s="877"/>
      <c r="DGN27" s="877"/>
      <c r="DGO27" s="877"/>
      <c r="DGP27" s="877"/>
      <c r="DGQ27" s="877"/>
      <c r="DGR27" s="877"/>
      <c r="DGS27" s="877"/>
      <c r="DGT27" s="877"/>
      <c r="DGU27" s="877"/>
      <c r="DGV27" s="877"/>
      <c r="DGW27" s="877"/>
      <c r="DGX27" s="877"/>
      <c r="DGY27" s="877"/>
      <c r="DGZ27" s="877"/>
      <c r="DHA27" s="877"/>
      <c r="DHB27" s="877"/>
      <c r="DHC27" s="877"/>
      <c r="DHD27" s="877"/>
      <c r="DHE27" s="877"/>
      <c r="DHF27" s="877"/>
      <c r="DHG27" s="877"/>
      <c r="DHH27" s="877"/>
      <c r="DHI27" s="877"/>
      <c r="DHJ27" s="877"/>
      <c r="DHK27" s="877"/>
      <c r="DHL27" s="877"/>
      <c r="DHM27" s="877"/>
      <c r="DHN27" s="877"/>
      <c r="DHO27" s="877"/>
      <c r="DHP27" s="877"/>
      <c r="DHQ27" s="877"/>
      <c r="DHR27" s="877"/>
      <c r="DHS27" s="877"/>
      <c r="DHT27" s="877"/>
      <c r="DHU27" s="877"/>
      <c r="DHV27" s="877"/>
      <c r="DHW27" s="877"/>
      <c r="DHX27" s="877"/>
      <c r="DHY27" s="877"/>
      <c r="DHZ27" s="877"/>
      <c r="DIA27" s="877"/>
      <c r="DIB27" s="877"/>
      <c r="DIC27" s="877"/>
      <c r="DID27" s="877"/>
      <c r="DIE27" s="877"/>
      <c r="DIF27" s="877"/>
      <c r="DIG27" s="877"/>
      <c r="DIH27" s="877"/>
      <c r="DII27" s="877"/>
      <c r="DIJ27" s="877"/>
      <c r="DIK27" s="877"/>
      <c r="DIL27" s="877"/>
      <c r="DIM27" s="877"/>
      <c r="DIN27" s="877"/>
      <c r="DIO27" s="877"/>
      <c r="DIP27" s="877"/>
      <c r="DIQ27" s="877"/>
      <c r="DIR27" s="877"/>
      <c r="DIS27" s="877"/>
      <c r="DIT27" s="877"/>
      <c r="DIU27" s="877"/>
      <c r="DIV27" s="877"/>
      <c r="DIW27" s="877"/>
      <c r="DIX27" s="877"/>
      <c r="DIY27" s="877"/>
      <c r="DIZ27" s="877"/>
      <c r="DJA27" s="877"/>
      <c r="DJB27" s="877"/>
      <c r="DJC27" s="877"/>
      <c r="DJD27" s="877"/>
      <c r="DJE27" s="877"/>
      <c r="DJF27" s="877"/>
      <c r="DJG27" s="877"/>
      <c r="DJH27" s="877"/>
      <c r="DJI27" s="877"/>
      <c r="DJJ27" s="877"/>
      <c r="DJK27" s="877"/>
      <c r="DJL27" s="877"/>
      <c r="DJM27" s="877"/>
      <c r="DJN27" s="877"/>
      <c r="DJO27" s="877"/>
      <c r="DJP27" s="877"/>
      <c r="DJQ27" s="877"/>
      <c r="DJR27" s="877"/>
      <c r="DJS27" s="877"/>
      <c r="DJT27" s="877"/>
      <c r="DJU27" s="877"/>
      <c r="DJV27" s="877"/>
      <c r="DJW27" s="877"/>
      <c r="DJX27" s="877"/>
      <c r="DJY27" s="877"/>
      <c r="DJZ27" s="877"/>
      <c r="DKA27" s="877"/>
      <c r="DKB27" s="877"/>
      <c r="DKC27" s="877"/>
      <c r="DKD27" s="877"/>
      <c r="DKE27" s="877"/>
      <c r="DKF27" s="877"/>
      <c r="DKG27" s="877"/>
      <c r="DKH27" s="877"/>
      <c r="DKI27" s="877"/>
      <c r="DKJ27" s="877"/>
      <c r="DKK27" s="877"/>
      <c r="DKL27" s="877"/>
      <c r="DKM27" s="877"/>
      <c r="DKN27" s="877"/>
      <c r="DKO27" s="877"/>
      <c r="DKP27" s="877"/>
      <c r="DKQ27" s="877"/>
      <c r="DKR27" s="877"/>
      <c r="DKS27" s="877"/>
      <c r="DKT27" s="877"/>
      <c r="DKU27" s="877"/>
      <c r="DKV27" s="877"/>
      <c r="DKW27" s="877"/>
      <c r="DKX27" s="877"/>
      <c r="DKY27" s="877"/>
      <c r="DKZ27" s="877"/>
      <c r="DLA27" s="877"/>
      <c r="DLB27" s="877"/>
      <c r="DLC27" s="877"/>
      <c r="DLD27" s="877"/>
      <c r="DLE27" s="877"/>
      <c r="DLF27" s="877"/>
      <c r="DLG27" s="877"/>
      <c r="DLH27" s="877"/>
      <c r="DLI27" s="877"/>
      <c r="DLJ27" s="877"/>
      <c r="DLK27" s="877"/>
      <c r="DLL27" s="877"/>
      <c r="DLM27" s="877"/>
      <c r="DLN27" s="877"/>
      <c r="DLO27" s="877"/>
      <c r="DLP27" s="877"/>
      <c r="DLQ27" s="877"/>
      <c r="DLR27" s="877"/>
      <c r="DLS27" s="877"/>
      <c r="DLT27" s="877"/>
      <c r="DLU27" s="877"/>
      <c r="DLV27" s="877"/>
      <c r="DLW27" s="877"/>
      <c r="DLX27" s="877"/>
      <c r="DLY27" s="877"/>
      <c r="DLZ27" s="877"/>
      <c r="DMA27" s="877"/>
      <c r="DMB27" s="877"/>
      <c r="DMC27" s="877"/>
      <c r="DMD27" s="877"/>
      <c r="DME27" s="877"/>
      <c r="DMF27" s="877"/>
      <c r="DMG27" s="877"/>
      <c r="DMH27" s="877"/>
      <c r="DMI27" s="877"/>
      <c r="DMJ27" s="877"/>
      <c r="DMK27" s="877"/>
      <c r="DML27" s="877"/>
      <c r="DMM27" s="877"/>
      <c r="DMN27" s="877"/>
      <c r="DMO27" s="877"/>
      <c r="DMP27" s="877"/>
      <c r="DMQ27" s="877"/>
      <c r="DMR27" s="877"/>
      <c r="DMS27" s="877"/>
      <c r="DMT27" s="877"/>
      <c r="DMU27" s="877"/>
      <c r="DMV27" s="877"/>
      <c r="DMW27" s="877"/>
      <c r="DMX27" s="877"/>
      <c r="DMY27" s="877"/>
      <c r="DMZ27" s="877"/>
      <c r="DNA27" s="877"/>
      <c r="DNB27" s="877"/>
      <c r="DNC27" s="877"/>
      <c r="DND27" s="877"/>
      <c r="DNE27" s="877"/>
      <c r="DNF27" s="877"/>
      <c r="DNG27" s="877"/>
      <c r="DNH27" s="877"/>
      <c r="DNI27" s="877"/>
      <c r="DNJ27" s="877"/>
      <c r="DNK27" s="877"/>
      <c r="DNL27" s="877"/>
      <c r="DNM27" s="877"/>
      <c r="DNN27" s="877"/>
      <c r="DNO27" s="877"/>
      <c r="DNP27" s="877"/>
      <c r="DNQ27" s="877"/>
      <c r="DNR27" s="877"/>
      <c r="DNS27" s="877"/>
      <c r="DNT27" s="877"/>
      <c r="DNU27" s="877"/>
      <c r="DNV27" s="877"/>
      <c r="DNW27" s="877"/>
      <c r="DNX27" s="877"/>
      <c r="DNY27" s="877"/>
      <c r="DNZ27" s="877"/>
      <c r="DOA27" s="877"/>
      <c r="DOB27" s="877"/>
      <c r="DOC27" s="877"/>
      <c r="DOD27" s="877"/>
      <c r="DOE27" s="877"/>
      <c r="DOF27" s="877"/>
      <c r="DOG27" s="877"/>
      <c r="DOH27" s="877"/>
      <c r="DOI27" s="877"/>
      <c r="DOJ27" s="877"/>
      <c r="DOK27" s="877"/>
      <c r="DOL27" s="877"/>
      <c r="DOM27" s="877"/>
      <c r="DON27" s="877"/>
      <c r="DOO27" s="877"/>
      <c r="DOP27" s="877"/>
      <c r="DOQ27" s="877"/>
      <c r="DOR27" s="877"/>
      <c r="DOS27" s="877"/>
      <c r="DOT27" s="877"/>
      <c r="DOU27" s="877"/>
      <c r="DOV27" s="877"/>
      <c r="DOW27" s="877"/>
      <c r="DOX27" s="877"/>
      <c r="DOY27" s="877"/>
      <c r="DOZ27" s="877"/>
      <c r="DPA27" s="877"/>
      <c r="DPB27" s="877"/>
      <c r="DPC27" s="877"/>
      <c r="DPD27" s="877"/>
      <c r="DPE27" s="877"/>
      <c r="DPF27" s="877"/>
      <c r="DPG27" s="877"/>
      <c r="DPH27" s="877"/>
      <c r="DPI27" s="877"/>
      <c r="DPJ27" s="877"/>
      <c r="DPK27" s="877"/>
      <c r="DPL27" s="877"/>
      <c r="DPM27" s="877"/>
      <c r="DPN27" s="877"/>
      <c r="DPO27" s="877"/>
      <c r="DPP27" s="877"/>
      <c r="DPQ27" s="877"/>
      <c r="DPR27" s="877"/>
      <c r="DPS27" s="877"/>
      <c r="DPT27" s="877"/>
      <c r="DPU27" s="877"/>
      <c r="DPV27" s="877"/>
      <c r="DPW27" s="877"/>
      <c r="DPX27" s="877"/>
      <c r="DPY27" s="877"/>
      <c r="DPZ27" s="877"/>
      <c r="DQA27" s="877"/>
      <c r="DQB27" s="877"/>
      <c r="DQC27" s="877"/>
      <c r="DQD27" s="877"/>
      <c r="DQE27" s="877"/>
      <c r="DQF27" s="877"/>
      <c r="DQG27" s="877"/>
      <c r="DQH27" s="877"/>
      <c r="DQI27" s="877"/>
      <c r="DQJ27" s="877"/>
      <c r="DQK27" s="877"/>
      <c r="DQL27" s="877"/>
      <c r="DQM27" s="877"/>
      <c r="DQN27" s="877"/>
      <c r="DQO27" s="877"/>
      <c r="DQP27" s="877"/>
      <c r="DQQ27" s="877"/>
      <c r="DQR27" s="877"/>
      <c r="DQS27" s="877"/>
      <c r="DQT27" s="877"/>
      <c r="DQU27" s="877"/>
      <c r="DQV27" s="877"/>
      <c r="DQW27" s="877"/>
      <c r="DQX27" s="877"/>
      <c r="DQY27" s="877"/>
      <c r="DQZ27" s="877"/>
      <c r="DRA27" s="877"/>
      <c r="DRB27" s="877"/>
      <c r="DRC27" s="877"/>
      <c r="DRD27" s="877"/>
      <c r="DRE27" s="877"/>
      <c r="DRF27" s="877"/>
      <c r="DRG27" s="877"/>
      <c r="DRH27" s="877"/>
      <c r="DRI27" s="877"/>
      <c r="DRJ27" s="877"/>
      <c r="DRK27" s="877"/>
      <c r="DRL27" s="877"/>
      <c r="DRM27" s="877"/>
      <c r="DRN27" s="877"/>
      <c r="DRO27" s="877"/>
      <c r="DRP27" s="877"/>
      <c r="DRQ27" s="877"/>
      <c r="DRR27" s="877"/>
      <c r="DRS27" s="877"/>
      <c r="DRT27" s="877"/>
      <c r="DRU27" s="877"/>
      <c r="DRV27" s="877"/>
      <c r="DRW27" s="877"/>
      <c r="DRX27" s="877"/>
      <c r="DRY27" s="877"/>
      <c r="DRZ27" s="877"/>
      <c r="DSA27" s="877"/>
      <c r="DSB27" s="877"/>
      <c r="DSC27" s="877"/>
      <c r="DSD27" s="877"/>
      <c r="DSE27" s="877"/>
      <c r="DSF27" s="877"/>
      <c r="DSG27" s="877"/>
      <c r="DSH27" s="877"/>
      <c r="DSI27" s="877"/>
      <c r="DSJ27" s="877"/>
      <c r="DSK27" s="877"/>
      <c r="DSL27" s="877"/>
      <c r="DSM27" s="877"/>
      <c r="DSN27" s="877"/>
      <c r="DSO27" s="877"/>
      <c r="DSP27" s="877"/>
      <c r="DSQ27" s="877"/>
      <c r="DSR27" s="877"/>
      <c r="DSS27" s="877"/>
      <c r="DST27" s="877"/>
      <c r="DSU27" s="877"/>
      <c r="DSV27" s="877"/>
      <c r="DSW27" s="877"/>
      <c r="DSX27" s="877"/>
      <c r="DSY27" s="877"/>
      <c r="DSZ27" s="877"/>
      <c r="DTA27" s="877"/>
      <c r="DTB27" s="877"/>
      <c r="DTC27" s="877"/>
      <c r="DTD27" s="877"/>
      <c r="DTE27" s="877"/>
      <c r="DTF27" s="877"/>
      <c r="DTG27" s="877"/>
      <c r="DTH27" s="877"/>
      <c r="DTI27" s="877"/>
      <c r="DTJ27" s="877"/>
      <c r="DTK27" s="877"/>
      <c r="DTL27" s="877"/>
      <c r="DTM27" s="877"/>
      <c r="DTN27" s="877"/>
      <c r="DTO27" s="877"/>
      <c r="DTP27" s="877"/>
      <c r="DTQ27" s="877"/>
      <c r="DTR27" s="877"/>
      <c r="DTS27" s="877"/>
      <c r="DTT27" s="877"/>
      <c r="DTU27" s="877"/>
      <c r="DTV27" s="877"/>
      <c r="DTW27" s="877"/>
      <c r="DTX27" s="877"/>
      <c r="DTY27" s="877"/>
      <c r="DTZ27" s="877"/>
      <c r="DUA27" s="877"/>
      <c r="DUB27" s="877"/>
      <c r="DUC27" s="877"/>
      <c r="DUD27" s="877"/>
      <c r="DUE27" s="877"/>
      <c r="DUF27" s="877"/>
      <c r="DUG27" s="877"/>
      <c r="DUH27" s="877"/>
      <c r="DUI27" s="877"/>
      <c r="DUJ27" s="877"/>
      <c r="DUK27" s="877"/>
      <c r="DUL27" s="877"/>
      <c r="DUM27" s="877"/>
      <c r="DUN27" s="877"/>
      <c r="DUO27" s="877"/>
      <c r="DUP27" s="877"/>
      <c r="DUQ27" s="877"/>
      <c r="DUR27" s="877"/>
      <c r="DUS27" s="877"/>
      <c r="DUT27" s="877"/>
      <c r="DUU27" s="877"/>
      <c r="DUV27" s="877"/>
      <c r="DUW27" s="877"/>
      <c r="DUX27" s="877"/>
      <c r="DUY27" s="877"/>
      <c r="DUZ27" s="877"/>
      <c r="DVA27" s="877"/>
      <c r="DVB27" s="877"/>
      <c r="DVC27" s="877"/>
      <c r="DVD27" s="877"/>
      <c r="DVE27" s="877"/>
      <c r="DVF27" s="877"/>
      <c r="DVG27" s="877"/>
      <c r="DVH27" s="877"/>
      <c r="DVI27" s="877"/>
      <c r="DVJ27" s="877"/>
      <c r="DVK27" s="877"/>
      <c r="DVL27" s="877"/>
      <c r="DVM27" s="877"/>
      <c r="DVN27" s="877"/>
      <c r="DVO27" s="877"/>
      <c r="DVP27" s="877"/>
      <c r="DVQ27" s="877"/>
      <c r="DVR27" s="877"/>
      <c r="DVS27" s="877"/>
      <c r="DVT27" s="877"/>
      <c r="DVU27" s="877"/>
      <c r="DVV27" s="877"/>
      <c r="DVW27" s="877"/>
      <c r="DVX27" s="877"/>
      <c r="DVY27" s="877"/>
      <c r="DVZ27" s="877"/>
      <c r="DWA27" s="877"/>
      <c r="DWB27" s="877"/>
      <c r="DWC27" s="877"/>
      <c r="DWD27" s="877"/>
      <c r="DWE27" s="877"/>
      <c r="DWF27" s="877"/>
      <c r="DWG27" s="877"/>
      <c r="DWH27" s="877"/>
      <c r="DWI27" s="877"/>
      <c r="DWJ27" s="877"/>
      <c r="DWK27" s="877"/>
      <c r="DWL27" s="877"/>
      <c r="DWM27" s="877"/>
      <c r="DWN27" s="877"/>
      <c r="DWO27" s="877"/>
      <c r="DWP27" s="877"/>
      <c r="DWQ27" s="877"/>
      <c r="DWR27" s="877"/>
      <c r="DWS27" s="877"/>
      <c r="DWT27" s="877"/>
      <c r="DWU27" s="877"/>
      <c r="DWV27" s="877"/>
      <c r="DWW27" s="877"/>
      <c r="DWX27" s="877"/>
      <c r="DWY27" s="877"/>
      <c r="DWZ27" s="877"/>
      <c r="DXA27" s="877"/>
      <c r="DXB27" s="877"/>
      <c r="DXC27" s="877"/>
      <c r="DXD27" s="877"/>
      <c r="DXE27" s="877"/>
      <c r="DXF27" s="877"/>
      <c r="DXG27" s="877"/>
      <c r="DXH27" s="877"/>
      <c r="DXI27" s="877"/>
      <c r="DXJ27" s="877"/>
      <c r="DXK27" s="877"/>
      <c r="DXL27" s="877"/>
      <c r="DXM27" s="877"/>
      <c r="DXN27" s="877"/>
      <c r="DXO27" s="877"/>
      <c r="DXP27" s="877"/>
      <c r="DXQ27" s="877"/>
      <c r="DXR27" s="877"/>
      <c r="DXS27" s="877"/>
      <c r="DXT27" s="877"/>
      <c r="DXU27" s="877"/>
      <c r="DXV27" s="877"/>
      <c r="DXW27" s="877"/>
      <c r="DXX27" s="877"/>
      <c r="DXY27" s="877"/>
      <c r="DXZ27" s="877"/>
      <c r="DYA27" s="877"/>
      <c r="DYB27" s="877"/>
      <c r="DYC27" s="877"/>
      <c r="DYD27" s="877"/>
      <c r="DYE27" s="877"/>
      <c r="DYF27" s="877"/>
      <c r="DYG27" s="877"/>
      <c r="DYH27" s="877"/>
      <c r="DYI27" s="877"/>
      <c r="DYJ27" s="877"/>
      <c r="DYK27" s="877"/>
      <c r="DYL27" s="877"/>
      <c r="DYM27" s="877"/>
      <c r="DYN27" s="877"/>
      <c r="DYO27" s="877"/>
      <c r="DYP27" s="877"/>
      <c r="DYQ27" s="877"/>
      <c r="DYR27" s="877"/>
      <c r="DYS27" s="877"/>
      <c r="DYT27" s="877"/>
      <c r="DYU27" s="877"/>
      <c r="DYV27" s="877"/>
      <c r="DYW27" s="877"/>
      <c r="DYX27" s="877"/>
      <c r="DYY27" s="877"/>
      <c r="DYZ27" s="877"/>
      <c r="DZA27" s="877"/>
      <c r="DZB27" s="877"/>
      <c r="DZC27" s="877"/>
      <c r="DZD27" s="877"/>
      <c r="DZE27" s="877"/>
      <c r="DZF27" s="877"/>
      <c r="DZG27" s="877"/>
      <c r="DZH27" s="877"/>
      <c r="DZI27" s="877"/>
      <c r="DZJ27" s="877"/>
      <c r="DZK27" s="877"/>
      <c r="DZL27" s="877"/>
      <c r="DZM27" s="877"/>
      <c r="DZN27" s="877"/>
      <c r="DZO27" s="877"/>
      <c r="DZP27" s="877"/>
      <c r="DZQ27" s="877"/>
      <c r="DZR27" s="877"/>
      <c r="DZS27" s="877"/>
      <c r="DZT27" s="877"/>
      <c r="DZU27" s="877"/>
      <c r="DZV27" s="877"/>
      <c r="DZW27" s="877"/>
      <c r="DZX27" s="877"/>
      <c r="DZY27" s="877"/>
      <c r="DZZ27" s="877"/>
      <c r="EAA27" s="877"/>
      <c r="EAB27" s="877"/>
      <c r="EAC27" s="877"/>
      <c r="EAD27" s="877"/>
      <c r="EAE27" s="877"/>
      <c r="EAF27" s="877"/>
      <c r="EAG27" s="877"/>
      <c r="EAH27" s="877"/>
      <c r="EAI27" s="877"/>
      <c r="EAJ27" s="877"/>
      <c r="EAK27" s="877"/>
      <c r="EAL27" s="877"/>
      <c r="EAM27" s="877"/>
      <c r="EAN27" s="877"/>
      <c r="EAO27" s="877"/>
      <c r="EAP27" s="877"/>
      <c r="EAQ27" s="877"/>
      <c r="EAR27" s="877"/>
      <c r="EAS27" s="877"/>
      <c r="EAT27" s="877"/>
      <c r="EAU27" s="877"/>
      <c r="EAV27" s="877"/>
      <c r="EAW27" s="877"/>
      <c r="EAX27" s="877"/>
      <c r="EAY27" s="877"/>
      <c r="EAZ27" s="877"/>
      <c r="EBA27" s="877"/>
      <c r="EBB27" s="877"/>
      <c r="EBC27" s="877"/>
      <c r="EBD27" s="877"/>
      <c r="EBE27" s="877"/>
      <c r="EBF27" s="877"/>
      <c r="EBG27" s="877"/>
      <c r="EBH27" s="877"/>
      <c r="EBI27" s="877"/>
      <c r="EBJ27" s="877"/>
      <c r="EBK27" s="877"/>
      <c r="EBL27" s="877"/>
      <c r="EBM27" s="877"/>
      <c r="EBN27" s="877"/>
      <c r="EBO27" s="877"/>
      <c r="EBP27" s="877"/>
      <c r="EBQ27" s="877"/>
      <c r="EBR27" s="877"/>
      <c r="EBS27" s="877"/>
      <c r="EBT27" s="877"/>
      <c r="EBU27" s="877"/>
      <c r="EBV27" s="877"/>
      <c r="EBW27" s="877"/>
      <c r="EBX27" s="877"/>
      <c r="EBY27" s="877"/>
      <c r="EBZ27" s="877"/>
      <c r="ECA27" s="877"/>
      <c r="ECB27" s="877"/>
      <c r="ECC27" s="877"/>
      <c r="ECD27" s="877"/>
      <c r="ECE27" s="877"/>
      <c r="ECF27" s="877"/>
      <c r="ECG27" s="877"/>
      <c r="ECH27" s="877"/>
      <c r="ECI27" s="877"/>
      <c r="ECJ27" s="877"/>
      <c r="ECK27" s="877"/>
      <c r="ECL27" s="877"/>
      <c r="ECM27" s="877"/>
      <c r="ECN27" s="877"/>
      <c r="ECO27" s="877"/>
      <c r="ECP27" s="877"/>
      <c r="ECQ27" s="877"/>
      <c r="ECR27" s="877"/>
      <c r="ECS27" s="877"/>
      <c r="ECT27" s="877"/>
      <c r="ECU27" s="877"/>
      <c r="ECV27" s="877"/>
      <c r="ECW27" s="877"/>
      <c r="ECX27" s="877"/>
      <c r="ECY27" s="877"/>
      <c r="ECZ27" s="877"/>
      <c r="EDA27" s="877"/>
      <c r="EDB27" s="877"/>
      <c r="EDC27" s="877"/>
      <c r="EDD27" s="877"/>
      <c r="EDE27" s="877"/>
      <c r="EDF27" s="877"/>
      <c r="EDG27" s="877"/>
      <c r="EDH27" s="877"/>
      <c r="EDI27" s="877"/>
      <c r="EDJ27" s="877"/>
      <c r="EDK27" s="877"/>
      <c r="EDL27" s="877"/>
      <c r="EDM27" s="877"/>
      <c r="EDN27" s="877"/>
      <c r="EDO27" s="877"/>
      <c r="EDP27" s="877"/>
      <c r="EDQ27" s="877"/>
      <c r="EDR27" s="877"/>
      <c r="EDS27" s="877"/>
      <c r="EDT27" s="877"/>
      <c r="EDU27" s="877"/>
      <c r="EDV27" s="877"/>
      <c r="EDW27" s="877"/>
      <c r="EDX27" s="877"/>
      <c r="EDY27" s="877"/>
      <c r="EDZ27" s="877"/>
      <c r="EEA27" s="877"/>
      <c r="EEB27" s="877"/>
      <c r="EEC27" s="877"/>
      <c r="EED27" s="877"/>
      <c r="EEE27" s="877"/>
      <c r="EEF27" s="877"/>
      <c r="EEG27" s="877"/>
      <c r="EEH27" s="877"/>
      <c r="EEI27" s="877"/>
      <c r="EEJ27" s="877"/>
      <c r="EEK27" s="877"/>
      <c r="EEL27" s="877"/>
      <c r="EEM27" s="877"/>
      <c r="EEN27" s="877"/>
      <c r="EEO27" s="877"/>
      <c r="EEP27" s="877"/>
      <c r="EEQ27" s="877"/>
      <c r="EER27" s="877"/>
      <c r="EES27" s="877"/>
      <c r="EET27" s="877"/>
      <c r="EEU27" s="877"/>
      <c r="EEV27" s="877"/>
      <c r="EEW27" s="877"/>
      <c r="EEX27" s="877"/>
      <c r="EEY27" s="877"/>
      <c r="EEZ27" s="877"/>
      <c r="EFA27" s="877"/>
      <c r="EFB27" s="877"/>
      <c r="EFC27" s="877"/>
      <c r="EFD27" s="877"/>
      <c r="EFE27" s="877"/>
      <c r="EFF27" s="877"/>
      <c r="EFG27" s="877"/>
      <c r="EFH27" s="877"/>
      <c r="EFI27" s="877"/>
      <c r="EFJ27" s="877"/>
      <c r="EFK27" s="877"/>
      <c r="EFL27" s="877"/>
      <c r="EFM27" s="877"/>
      <c r="EFN27" s="877"/>
      <c r="EFO27" s="877"/>
      <c r="EFP27" s="877"/>
      <c r="EFQ27" s="877"/>
      <c r="EFR27" s="877"/>
      <c r="EFS27" s="877"/>
      <c r="EFT27" s="877"/>
      <c r="EFU27" s="877"/>
      <c r="EFV27" s="877"/>
      <c r="EFW27" s="877"/>
      <c r="EFX27" s="877"/>
      <c r="EFY27" s="877"/>
      <c r="EFZ27" s="877"/>
      <c r="EGA27" s="877"/>
      <c r="EGB27" s="877"/>
      <c r="EGC27" s="877"/>
      <c r="EGD27" s="877"/>
      <c r="EGE27" s="877"/>
      <c r="EGF27" s="877"/>
      <c r="EGG27" s="877"/>
      <c r="EGH27" s="877"/>
      <c r="EGI27" s="877"/>
      <c r="EGJ27" s="877"/>
      <c r="EGK27" s="877"/>
      <c r="EGL27" s="877"/>
      <c r="EGM27" s="877"/>
      <c r="EGN27" s="877"/>
      <c r="EGO27" s="877"/>
      <c r="EGP27" s="877"/>
      <c r="EGQ27" s="877"/>
      <c r="EGR27" s="877"/>
      <c r="EGS27" s="877"/>
      <c r="EGT27" s="877"/>
      <c r="EGU27" s="877"/>
      <c r="EGV27" s="877"/>
      <c r="EGW27" s="877"/>
      <c r="EGX27" s="877"/>
      <c r="EGY27" s="877"/>
      <c r="EGZ27" s="877"/>
      <c r="EHA27" s="877"/>
      <c r="EHB27" s="877"/>
      <c r="EHC27" s="877"/>
      <c r="EHD27" s="877"/>
      <c r="EHE27" s="877"/>
      <c r="EHF27" s="877"/>
      <c r="EHG27" s="877"/>
      <c r="EHH27" s="877"/>
      <c r="EHI27" s="877"/>
      <c r="EHJ27" s="877"/>
      <c r="EHK27" s="877"/>
      <c r="EHL27" s="877"/>
      <c r="EHM27" s="877"/>
      <c r="EHN27" s="877"/>
      <c r="EHO27" s="877"/>
      <c r="EHP27" s="877"/>
      <c r="EHQ27" s="877"/>
      <c r="EHR27" s="877"/>
      <c r="EHS27" s="877"/>
      <c r="EHT27" s="877"/>
      <c r="EHU27" s="877"/>
      <c r="EHV27" s="877"/>
      <c r="EHW27" s="877"/>
      <c r="EHX27" s="877"/>
      <c r="EHY27" s="877"/>
      <c r="EHZ27" s="877"/>
      <c r="EIA27" s="877"/>
      <c r="EIB27" s="877"/>
      <c r="EIC27" s="877"/>
      <c r="EID27" s="877"/>
      <c r="EIE27" s="877"/>
      <c r="EIF27" s="877"/>
      <c r="EIG27" s="877"/>
      <c r="EIH27" s="877"/>
      <c r="EII27" s="877"/>
      <c r="EIJ27" s="877"/>
      <c r="EIK27" s="877"/>
      <c r="EIL27" s="877"/>
      <c r="EIM27" s="877"/>
      <c r="EIN27" s="877"/>
      <c r="EIO27" s="877"/>
      <c r="EIP27" s="877"/>
      <c r="EIQ27" s="877"/>
      <c r="EIR27" s="877"/>
      <c r="EIS27" s="877"/>
      <c r="EIT27" s="877"/>
      <c r="EIU27" s="877"/>
      <c r="EIV27" s="877"/>
      <c r="EIW27" s="877"/>
      <c r="EIX27" s="877"/>
      <c r="EIY27" s="877"/>
      <c r="EIZ27" s="877"/>
      <c r="EJA27" s="877"/>
      <c r="EJB27" s="877"/>
      <c r="EJC27" s="877"/>
      <c r="EJD27" s="877"/>
      <c r="EJE27" s="877"/>
      <c r="EJF27" s="877"/>
      <c r="EJG27" s="877"/>
      <c r="EJH27" s="877"/>
      <c r="EJI27" s="877"/>
      <c r="EJJ27" s="877"/>
      <c r="EJK27" s="877"/>
      <c r="EJL27" s="877"/>
      <c r="EJM27" s="877"/>
      <c r="EJN27" s="877"/>
      <c r="EJO27" s="877"/>
      <c r="EJP27" s="877"/>
      <c r="EJQ27" s="877"/>
      <c r="EJR27" s="877"/>
      <c r="EJS27" s="877"/>
      <c r="EJT27" s="877"/>
      <c r="EJU27" s="877"/>
      <c r="EJV27" s="877"/>
      <c r="EJW27" s="877"/>
      <c r="EJX27" s="877"/>
      <c r="EJY27" s="877"/>
      <c r="EJZ27" s="877"/>
      <c r="EKA27" s="877"/>
      <c r="EKB27" s="877"/>
      <c r="EKC27" s="877"/>
      <c r="EKD27" s="877"/>
      <c r="EKE27" s="877"/>
      <c r="EKF27" s="877"/>
      <c r="EKG27" s="877"/>
      <c r="EKH27" s="877"/>
      <c r="EKI27" s="877"/>
      <c r="EKJ27" s="877"/>
      <c r="EKK27" s="877"/>
      <c r="EKL27" s="877"/>
      <c r="EKM27" s="877"/>
      <c r="EKN27" s="877"/>
      <c r="EKO27" s="877"/>
      <c r="EKP27" s="877"/>
      <c r="EKQ27" s="877"/>
      <c r="EKR27" s="877"/>
      <c r="EKS27" s="877"/>
      <c r="EKT27" s="877"/>
      <c r="EKU27" s="877"/>
      <c r="EKV27" s="877"/>
      <c r="EKW27" s="877"/>
      <c r="EKX27" s="877"/>
      <c r="EKY27" s="877"/>
      <c r="EKZ27" s="877"/>
      <c r="ELA27" s="877"/>
      <c r="ELB27" s="877"/>
      <c r="ELC27" s="877"/>
      <c r="ELD27" s="877"/>
      <c r="ELE27" s="877"/>
      <c r="ELF27" s="877"/>
      <c r="ELG27" s="877"/>
      <c r="ELH27" s="877"/>
      <c r="ELI27" s="877"/>
      <c r="ELJ27" s="877"/>
      <c r="ELK27" s="877"/>
      <c r="ELL27" s="877"/>
      <c r="ELM27" s="877"/>
      <c r="ELN27" s="877"/>
      <c r="ELO27" s="877"/>
      <c r="ELP27" s="877"/>
      <c r="ELQ27" s="877"/>
      <c r="ELR27" s="877"/>
      <c r="ELS27" s="877"/>
      <c r="ELT27" s="877"/>
      <c r="ELU27" s="877"/>
      <c r="ELV27" s="877"/>
      <c r="ELW27" s="877"/>
      <c r="ELX27" s="877"/>
      <c r="ELY27" s="877"/>
      <c r="ELZ27" s="877"/>
      <c r="EMA27" s="877"/>
      <c r="EMB27" s="877"/>
      <c r="EMC27" s="877"/>
      <c r="EMD27" s="877"/>
      <c r="EME27" s="877"/>
      <c r="EMF27" s="877"/>
      <c r="EMG27" s="877"/>
      <c r="EMH27" s="877"/>
      <c r="EMI27" s="877"/>
      <c r="EMJ27" s="877"/>
      <c r="EMK27" s="877"/>
      <c r="EML27" s="877"/>
      <c r="EMM27" s="877"/>
      <c r="EMN27" s="877"/>
      <c r="EMO27" s="877"/>
      <c r="EMP27" s="877"/>
      <c r="EMQ27" s="877"/>
      <c r="EMR27" s="877"/>
      <c r="EMS27" s="877"/>
      <c r="EMT27" s="877"/>
      <c r="EMU27" s="877"/>
      <c r="EMV27" s="877"/>
      <c r="EMW27" s="877"/>
      <c r="EMX27" s="877"/>
      <c r="EMY27" s="877"/>
      <c r="EMZ27" s="877"/>
      <c r="ENA27" s="877"/>
      <c r="ENB27" s="877"/>
      <c r="ENC27" s="877"/>
      <c r="END27" s="877"/>
      <c r="ENE27" s="877"/>
      <c r="ENF27" s="877"/>
      <c r="ENG27" s="877"/>
      <c r="ENH27" s="877"/>
      <c r="ENI27" s="877"/>
      <c r="ENJ27" s="877"/>
      <c r="ENK27" s="877"/>
      <c r="ENL27" s="877"/>
      <c r="ENM27" s="877"/>
      <c r="ENN27" s="877"/>
      <c r="ENO27" s="877"/>
      <c r="ENP27" s="877"/>
      <c r="ENQ27" s="877"/>
      <c r="ENR27" s="877"/>
      <c r="ENS27" s="877"/>
      <c r="ENT27" s="877"/>
      <c r="ENU27" s="877"/>
      <c r="ENV27" s="877"/>
      <c r="ENW27" s="877"/>
      <c r="ENX27" s="877"/>
      <c r="ENY27" s="877"/>
      <c r="ENZ27" s="877"/>
      <c r="EOA27" s="877"/>
      <c r="EOB27" s="877"/>
      <c r="EOC27" s="877"/>
      <c r="EOD27" s="877"/>
      <c r="EOE27" s="877"/>
      <c r="EOF27" s="877"/>
      <c r="EOG27" s="877"/>
      <c r="EOH27" s="877"/>
      <c r="EOI27" s="877"/>
      <c r="EOJ27" s="877"/>
      <c r="EOK27" s="877"/>
      <c r="EOL27" s="877"/>
      <c r="EOM27" s="877"/>
      <c r="EON27" s="877"/>
      <c r="EOO27" s="877"/>
      <c r="EOP27" s="877"/>
      <c r="EOQ27" s="877"/>
      <c r="EOR27" s="877"/>
      <c r="EOS27" s="877"/>
      <c r="EOT27" s="877"/>
      <c r="EOU27" s="877"/>
      <c r="EOV27" s="877"/>
      <c r="EOW27" s="877"/>
      <c r="EOX27" s="877"/>
      <c r="EOY27" s="877"/>
      <c r="EOZ27" s="877"/>
      <c r="EPA27" s="877"/>
      <c r="EPB27" s="877"/>
      <c r="EPC27" s="877"/>
      <c r="EPD27" s="877"/>
      <c r="EPE27" s="877"/>
      <c r="EPF27" s="877"/>
      <c r="EPG27" s="877"/>
      <c r="EPH27" s="877"/>
      <c r="EPI27" s="877"/>
      <c r="EPJ27" s="877"/>
      <c r="EPK27" s="877"/>
      <c r="EPL27" s="877"/>
      <c r="EPM27" s="877"/>
      <c r="EPN27" s="877"/>
      <c r="EPO27" s="877"/>
      <c r="EPP27" s="877"/>
      <c r="EPQ27" s="877"/>
      <c r="EPR27" s="877"/>
      <c r="EPS27" s="877"/>
      <c r="EPT27" s="877"/>
      <c r="EPU27" s="877"/>
      <c r="EPV27" s="877"/>
      <c r="EPW27" s="877"/>
      <c r="EPX27" s="877"/>
      <c r="EPY27" s="877"/>
      <c r="EPZ27" s="877"/>
      <c r="EQA27" s="877"/>
      <c r="EQB27" s="877"/>
      <c r="EQC27" s="877"/>
      <c r="EQD27" s="877"/>
      <c r="EQE27" s="877"/>
      <c r="EQF27" s="877"/>
      <c r="EQG27" s="877"/>
      <c r="EQH27" s="877"/>
      <c r="EQI27" s="877"/>
      <c r="EQJ27" s="877"/>
      <c r="EQK27" s="877"/>
      <c r="EQL27" s="877"/>
      <c r="EQM27" s="877"/>
      <c r="EQN27" s="877"/>
      <c r="EQO27" s="877"/>
      <c r="EQP27" s="877"/>
      <c r="EQQ27" s="877"/>
      <c r="EQR27" s="877"/>
      <c r="EQS27" s="877"/>
      <c r="EQT27" s="877"/>
      <c r="EQU27" s="877"/>
      <c r="EQV27" s="877"/>
      <c r="EQW27" s="877"/>
      <c r="EQX27" s="877"/>
      <c r="EQY27" s="877"/>
      <c r="EQZ27" s="877"/>
      <c r="ERA27" s="877"/>
      <c r="ERB27" s="877"/>
      <c r="ERC27" s="877"/>
      <c r="ERD27" s="877"/>
      <c r="ERE27" s="877"/>
      <c r="ERF27" s="877"/>
      <c r="ERG27" s="877"/>
      <c r="ERH27" s="877"/>
      <c r="ERI27" s="877"/>
      <c r="ERJ27" s="877"/>
      <c r="ERK27" s="877"/>
      <c r="ERL27" s="877"/>
      <c r="ERM27" s="877"/>
      <c r="ERN27" s="877"/>
      <c r="ERO27" s="877"/>
      <c r="ERP27" s="877"/>
      <c r="ERQ27" s="877"/>
      <c r="ERR27" s="877"/>
      <c r="ERS27" s="877"/>
      <c r="ERT27" s="877"/>
      <c r="ERU27" s="877"/>
      <c r="ERV27" s="877"/>
      <c r="ERW27" s="877"/>
      <c r="ERX27" s="877"/>
      <c r="ERY27" s="877"/>
      <c r="ERZ27" s="877"/>
      <c r="ESA27" s="877"/>
      <c r="ESB27" s="877"/>
      <c r="ESC27" s="877"/>
      <c r="ESD27" s="877"/>
      <c r="ESE27" s="877"/>
      <c r="ESF27" s="877"/>
      <c r="ESG27" s="877"/>
      <c r="ESH27" s="877"/>
      <c r="ESI27" s="877"/>
      <c r="ESJ27" s="877"/>
      <c r="ESK27" s="877"/>
      <c r="ESL27" s="877"/>
      <c r="ESM27" s="877"/>
      <c r="ESN27" s="877"/>
      <c r="ESO27" s="877"/>
      <c r="ESP27" s="877"/>
      <c r="ESQ27" s="877"/>
      <c r="ESR27" s="877"/>
      <c r="ESS27" s="877"/>
      <c r="EST27" s="877"/>
      <c r="ESU27" s="877"/>
      <c r="ESV27" s="877"/>
      <c r="ESW27" s="877"/>
      <c r="ESX27" s="877"/>
      <c r="ESY27" s="877"/>
      <c r="ESZ27" s="877"/>
      <c r="ETA27" s="877"/>
      <c r="ETB27" s="877"/>
      <c r="ETC27" s="877"/>
      <c r="ETD27" s="877"/>
      <c r="ETE27" s="877"/>
      <c r="ETF27" s="877"/>
      <c r="ETG27" s="877"/>
      <c r="ETH27" s="877"/>
      <c r="ETI27" s="877"/>
      <c r="ETJ27" s="877"/>
      <c r="ETK27" s="877"/>
      <c r="ETL27" s="877"/>
      <c r="ETM27" s="877"/>
      <c r="ETN27" s="877"/>
      <c r="ETO27" s="877"/>
      <c r="ETP27" s="877"/>
      <c r="ETQ27" s="877"/>
      <c r="ETR27" s="877"/>
      <c r="ETS27" s="877"/>
      <c r="ETT27" s="877"/>
      <c r="ETU27" s="877"/>
      <c r="ETV27" s="877"/>
      <c r="ETW27" s="877"/>
      <c r="ETX27" s="877"/>
      <c r="ETY27" s="877"/>
      <c r="ETZ27" s="877"/>
      <c r="EUA27" s="877"/>
      <c r="EUB27" s="877"/>
      <c r="EUC27" s="877"/>
      <c r="EUD27" s="877"/>
      <c r="EUE27" s="877"/>
      <c r="EUF27" s="877"/>
      <c r="EUG27" s="877"/>
      <c r="EUH27" s="877"/>
      <c r="EUI27" s="877"/>
      <c r="EUJ27" s="877"/>
      <c r="EUK27" s="877"/>
      <c r="EUL27" s="877"/>
      <c r="EUM27" s="877"/>
      <c r="EUN27" s="877"/>
      <c r="EUO27" s="877"/>
      <c r="EUP27" s="877"/>
      <c r="EUQ27" s="877"/>
      <c r="EUR27" s="877"/>
      <c r="EUS27" s="877"/>
      <c r="EUT27" s="877"/>
      <c r="EUU27" s="877"/>
      <c r="EUV27" s="877"/>
      <c r="EUW27" s="877"/>
      <c r="EUX27" s="877"/>
      <c r="EUY27" s="877"/>
      <c r="EUZ27" s="877"/>
      <c r="EVA27" s="877"/>
      <c r="EVB27" s="877"/>
      <c r="EVC27" s="877"/>
      <c r="EVD27" s="877"/>
      <c r="EVE27" s="877"/>
      <c r="EVF27" s="877"/>
      <c r="EVG27" s="877"/>
      <c r="EVH27" s="877"/>
      <c r="EVI27" s="877"/>
      <c r="EVJ27" s="877"/>
      <c r="EVK27" s="877"/>
      <c r="EVL27" s="877"/>
      <c r="EVM27" s="877"/>
      <c r="EVN27" s="877"/>
      <c r="EVO27" s="877"/>
      <c r="EVP27" s="877"/>
      <c r="EVQ27" s="877"/>
      <c r="EVR27" s="877"/>
      <c r="EVS27" s="877"/>
      <c r="EVT27" s="877"/>
      <c r="EVU27" s="877"/>
      <c r="EVV27" s="877"/>
      <c r="EVW27" s="877"/>
      <c r="EVX27" s="877"/>
      <c r="EVY27" s="877"/>
      <c r="EVZ27" s="877"/>
      <c r="EWA27" s="877"/>
      <c r="EWB27" s="877"/>
      <c r="EWC27" s="877"/>
      <c r="EWD27" s="877"/>
      <c r="EWE27" s="877"/>
      <c r="EWF27" s="877"/>
      <c r="EWG27" s="877"/>
      <c r="EWH27" s="877"/>
      <c r="EWI27" s="877"/>
      <c r="EWJ27" s="877"/>
      <c r="EWK27" s="877"/>
      <c r="EWL27" s="877"/>
      <c r="EWM27" s="877"/>
      <c r="EWN27" s="877"/>
      <c r="EWO27" s="877"/>
      <c r="EWP27" s="877"/>
      <c r="EWQ27" s="877"/>
      <c r="EWR27" s="877"/>
      <c r="EWS27" s="877"/>
      <c r="EWT27" s="877"/>
      <c r="EWU27" s="877"/>
      <c r="EWV27" s="877"/>
      <c r="EWW27" s="877"/>
      <c r="EWX27" s="877"/>
      <c r="EWY27" s="877"/>
      <c r="EWZ27" s="877"/>
      <c r="EXA27" s="877"/>
      <c r="EXB27" s="877"/>
      <c r="EXC27" s="877"/>
      <c r="EXD27" s="877"/>
      <c r="EXE27" s="877"/>
      <c r="EXF27" s="877"/>
      <c r="EXG27" s="877"/>
      <c r="EXH27" s="877"/>
      <c r="EXI27" s="877"/>
      <c r="EXJ27" s="877"/>
      <c r="EXK27" s="877"/>
      <c r="EXL27" s="877"/>
      <c r="EXM27" s="877"/>
      <c r="EXN27" s="877"/>
      <c r="EXO27" s="877"/>
      <c r="EXP27" s="877"/>
      <c r="EXQ27" s="877"/>
      <c r="EXR27" s="877"/>
      <c r="EXS27" s="877"/>
      <c r="EXT27" s="877"/>
      <c r="EXU27" s="877"/>
      <c r="EXV27" s="877"/>
      <c r="EXW27" s="877"/>
      <c r="EXX27" s="877"/>
      <c r="EXY27" s="877"/>
      <c r="EXZ27" s="877"/>
      <c r="EYA27" s="877"/>
      <c r="EYB27" s="877"/>
      <c r="EYC27" s="877"/>
      <c r="EYD27" s="877"/>
      <c r="EYE27" s="877"/>
      <c r="EYF27" s="877"/>
      <c r="EYG27" s="877"/>
      <c r="EYH27" s="877"/>
      <c r="EYI27" s="877"/>
      <c r="EYJ27" s="877"/>
      <c r="EYK27" s="877"/>
      <c r="EYL27" s="877"/>
      <c r="EYM27" s="877"/>
      <c r="EYN27" s="877"/>
      <c r="EYO27" s="877"/>
      <c r="EYP27" s="877"/>
      <c r="EYQ27" s="877"/>
      <c r="EYR27" s="877"/>
      <c r="EYS27" s="877"/>
      <c r="EYT27" s="877"/>
      <c r="EYU27" s="877"/>
      <c r="EYV27" s="877"/>
      <c r="EYW27" s="877"/>
      <c r="EYX27" s="877"/>
      <c r="EYY27" s="877"/>
      <c r="EYZ27" s="877"/>
      <c r="EZA27" s="877"/>
      <c r="EZB27" s="877"/>
      <c r="EZC27" s="877"/>
      <c r="EZD27" s="877"/>
      <c r="EZE27" s="877"/>
      <c r="EZF27" s="877"/>
      <c r="EZG27" s="877"/>
      <c r="EZH27" s="877"/>
      <c r="EZI27" s="877"/>
      <c r="EZJ27" s="877"/>
      <c r="EZK27" s="877"/>
      <c r="EZL27" s="877"/>
      <c r="EZM27" s="877"/>
      <c r="EZN27" s="877"/>
      <c r="EZO27" s="877"/>
      <c r="EZP27" s="877"/>
      <c r="EZQ27" s="877"/>
      <c r="EZR27" s="877"/>
      <c r="EZS27" s="877"/>
      <c r="EZT27" s="877"/>
      <c r="EZU27" s="877"/>
      <c r="EZV27" s="877"/>
      <c r="EZW27" s="877"/>
      <c r="EZX27" s="877"/>
      <c r="EZY27" s="877"/>
      <c r="EZZ27" s="877"/>
      <c r="FAA27" s="877"/>
      <c r="FAB27" s="877"/>
      <c r="FAC27" s="877"/>
      <c r="FAD27" s="877"/>
      <c r="FAE27" s="877"/>
      <c r="FAF27" s="877"/>
      <c r="FAG27" s="877"/>
      <c r="FAH27" s="877"/>
      <c r="FAI27" s="877"/>
      <c r="FAJ27" s="877"/>
      <c r="FAK27" s="877"/>
      <c r="FAL27" s="877"/>
      <c r="FAM27" s="877"/>
      <c r="FAN27" s="877"/>
      <c r="FAO27" s="877"/>
      <c r="FAP27" s="877"/>
      <c r="FAQ27" s="877"/>
      <c r="FAR27" s="877"/>
      <c r="FAS27" s="877"/>
      <c r="FAT27" s="877"/>
      <c r="FAU27" s="877"/>
      <c r="FAV27" s="877"/>
      <c r="FAW27" s="877"/>
      <c r="FAX27" s="877"/>
      <c r="FAY27" s="877"/>
      <c r="FAZ27" s="877"/>
      <c r="FBA27" s="877"/>
      <c r="FBB27" s="877"/>
      <c r="FBC27" s="877"/>
      <c r="FBD27" s="877"/>
      <c r="FBE27" s="877"/>
      <c r="FBF27" s="877"/>
      <c r="FBG27" s="877"/>
      <c r="FBH27" s="877"/>
      <c r="FBI27" s="877"/>
      <c r="FBJ27" s="877"/>
      <c r="FBK27" s="877"/>
      <c r="FBL27" s="877"/>
      <c r="FBM27" s="877"/>
      <c r="FBN27" s="877"/>
      <c r="FBO27" s="877"/>
      <c r="FBP27" s="877"/>
      <c r="FBQ27" s="877"/>
      <c r="FBR27" s="877"/>
      <c r="FBS27" s="877"/>
      <c r="FBT27" s="877"/>
      <c r="FBU27" s="877"/>
      <c r="FBV27" s="877"/>
      <c r="FBW27" s="877"/>
      <c r="FBX27" s="877"/>
      <c r="FBY27" s="877"/>
      <c r="FBZ27" s="877"/>
      <c r="FCA27" s="877"/>
      <c r="FCB27" s="877"/>
      <c r="FCC27" s="877"/>
      <c r="FCD27" s="877"/>
      <c r="FCE27" s="877"/>
      <c r="FCF27" s="877"/>
      <c r="FCG27" s="877"/>
      <c r="FCH27" s="877"/>
      <c r="FCI27" s="877"/>
      <c r="FCJ27" s="877"/>
      <c r="FCK27" s="877"/>
      <c r="FCL27" s="877"/>
      <c r="FCM27" s="877"/>
      <c r="FCN27" s="877"/>
      <c r="FCO27" s="877"/>
      <c r="FCP27" s="877"/>
      <c r="FCQ27" s="877"/>
      <c r="FCR27" s="877"/>
      <c r="FCS27" s="877"/>
      <c r="FCT27" s="877"/>
      <c r="FCU27" s="877"/>
      <c r="FCV27" s="877"/>
      <c r="FCW27" s="877"/>
      <c r="FCX27" s="877"/>
      <c r="FCY27" s="877"/>
      <c r="FCZ27" s="877"/>
      <c r="FDA27" s="877"/>
      <c r="FDB27" s="877"/>
      <c r="FDC27" s="877"/>
      <c r="FDD27" s="877"/>
      <c r="FDE27" s="877"/>
      <c r="FDF27" s="877"/>
      <c r="FDG27" s="877"/>
      <c r="FDH27" s="877"/>
      <c r="FDI27" s="877"/>
      <c r="FDJ27" s="877"/>
      <c r="FDK27" s="877"/>
      <c r="FDL27" s="877"/>
      <c r="FDM27" s="877"/>
      <c r="FDN27" s="877"/>
      <c r="FDO27" s="877"/>
      <c r="FDP27" s="877"/>
      <c r="FDQ27" s="877"/>
      <c r="FDR27" s="877"/>
      <c r="FDS27" s="877"/>
      <c r="FDT27" s="877"/>
      <c r="FDU27" s="877"/>
      <c r="FDV27" s="877"/>
      <c r="FDW27" s="877"/>
      <c r="FDX27" s="877"/>
      <c r="FDY27" s="877"/>
      <c r="FDZ27" s="877"/>
      <c r="FEA27" s="877"/>
      <c r="FEB27" s="877"/>
      <c r="FEC27" s="877"/>
      <c r="FED27" s="877"/>
      <c r="FEE27" s="877"/>
      <c r="FEF27" s="877"/>
      <c r="FEG27" s="877"/>
      <c r="FEH27" s="877"/>
      <c r="FEI27" s="877"/>
      <c r="FEJ27" s="877"/>
      <c r="FEK27" s="877"/>
      <c r="FEL27" s="877"/>
      <c r="FEM27" s="877"/>
      <c r="FEN27" s="877"/>
      <c r="FEO27" s="877"/>
      <c r="FEP27" s="877"/>
      <c r="FEQ27" s="877"/>
      <c r="FER27" s="877"/>
      <c r="FES27" s="877"/>
      <c r="FET27" s="877"/>
      <c r="FEU27" s="877"/>
      <c r="FEV27" s="877"/>
      <c r="FEW27" s="877"/>
      <c r="FEX27" s="877"/>
      <c r="FEY27" s="877"/>
      <c r="FEZ27" s="877"/>
      <c r="FFA27" s="877"/>
      <c r="FFB27" s="877"/>
      <c r="FFC27" s="877"/>
      <c r="FFD27" s="877"/>
      <c r="FFE27" s="877"/>
      <c r="FFF27" s="877"/>
      <c r="FFG27" s="877"/>
      <c r="FFH27" s="877"/>
      <c r="FFI27" s="877"/>
      <c r="FFJ27" s="877"/>
      <c r="FFK27" s="877"/>
      <c r="FFL27" s="877"/>
      <c r="FFM27" s="877"/>
      <c r="FFN27" s="877"/>
      <c r="FFO27" s="877"/>
      <c r="FFP27" s="877"/>
      <c r="FFQ27" s="877"/>
      <c r="FFR27" s="877"/>
      <c r="FFS27" s="877"/>
      <c r="FFT27" s="877"/>
      <c r="FFU27" s="877"/>
      <c r="FFV27" s="877"/>
      <c r="FFW27" s="877"/>
      <c r="FFX27" s="877"/>
      <c r="FFY27" s="877"/>
      <c r="FFZ27" s="877"/>
      <c r="FGA27" s="877"/>
      <c r="FGB27" s="877"/>
      <c r="FGC27" s="877"/>
      <c r="FGD27" s="877"/>
      <c r="FGE27" s="877"/>
      <c r="FGF27" s="877"/>
      <c r="FGG27" s="877"/>
      <c r="FGH27" s="877"/>
      <c r="FGI27" s="877"/>
      <c r="FGJ27" s="877"/>
      <c r="FGK27" s="877"/>
      <c r="FGL27" s="877"/>
      <c r="FGM27" s="877"/>
      <c r="FGN27" s="877"/>
      <c r="FGO27" s="877"/>
      <c r="FGP27" s="877"/>
      <c r="FGQ27" s="877"/>
      <c r="FGR27" s="877"/>
      <c r="FGS27" s="877"/>
      <c r="FGT27" s="877"/>
      <c r="FGU27" s="877"/>
      <c r="FGV27" s="877"/>
      <c r="FGW27" s="877"/>
      <c r="FGX27" s="877"/>
      <c r="FGY27" s="877"/>
      <c r="FGZ27" s="877"/>
      <c r="FHA27" s="877"/>
      <c r="FHB27" s="877"/>
      <c r="FHC27" s="877"/>
      <c r="FHD27" s="877"/>
      <c r="FHE27" s="877"/>
      <c r="FHF27" s="877"/>
      <c r="FHG27" s="877"/>
      <c r="FHH27" s="877"/>
      <c r="FHI27" s="877"/>
      <c r="FHJ27" s="877"/>
      <c r="FHK27" s="877"/>
      <c r="FHL27" s="877"/>
      <c r="FHM27" s="877"/>
      <c r="FHN27" s="877"/>
      <c r="FHO27" s="877"/>
      <c r="FHP27" s="877"/>
      <c r="FHQ27" s="877"/>
      <c r="FHR27" s="877"/>
      <c r="FHS27" s="877"/>
      <c r="FHT27" s="877"/>
      <c r="FHU27" s="877"/>
      <c r="FHV27" s="877"/>
      <c r="FHW27" s="877"/>
      <c r="FHX27" s="877"/>
      <c r="FHY27" s="877"/>
      <c r="FHZ27" s="877"/>
      <c r="FIA27" s="877"/>
      <c r="FIB27" s="877"/>
      <c r="FIC27" s="877"/>
      <c r="FID27" s="877"/>
      <c r="FIE27" s="877"/>
      <c r="FIF27" s="877"/>
      <c r="FIG27" s="877"/>
      <c r="FIH27" s="877"/>
      <c r="FII27" s="877"/>
      <c r="FIJ27" s="877"/>
      <c r="FIK27" s="877"/>
      <c r="FIL27" s="877"/>
      <c r="FIM27" s="877"/>
      <c r="FIN27" s="877"/>
      <c r="FIO27" s="877"/>
      <c r="FIP27" s="877"/>
      <c r="FIQ27" s="877"/>
      <c r="FIR27" s="877"/>
      <c r="FIS27" s="877"/>
      <c r="FIT27" s="877"/>
      <c r="FIU27" s="877"/>
      <c r="FIV27" s="877"/>
      <c r="FIW27" s="877"/>
      <c r="FIX27" s="877"/>
      <c r="FIY27" s="877"/>
      <c r="FIZ27" s="877"/>
      <c r="FJA27" s="877"/>
      <c r="FJB27" s="877"/>
      <c r="FJC27" s="877"/>
      <c r="FJD27" s="877"/>
      <c r="FJE27" s="877"/>
      <c r="FJF27" s="877"/>
      <c r="FJG27" s="877"/>
      <c r="FJH27" s="877"/>
      <c r="FJI27" s="877"/>
      <c r="FJJ27" s="877"/>
      <c r="FJK27" s="877"/>
      <c r="FJL27" s="877"/>
      <c r="FJM27" s="877"/>
      <c r="FJN27" s="877"/>
      <c r="FJO27" s="877"/>
      <c r="FJP27" s="877"/>
      <c r="FJQ27" s="877"/>
      <c r="FJR27" s="877"/>
      <c r="FJS27" s="877"/>
      <c r="FJT27" s="877"/>
      <c r="FJU27" s="877"/>
      <c r="FJV27" s="877"/>
      <c r="FJW27" s="877"/>
      <c r="FJX27" s="877"/>
      <c r="FJY27" s="877"/>
      <c r="FJZ27" s="877"/>
      <c r="FKA27" s="877"/>
      <c r="FKB27" s="877"/>
      <c r="FKC27" s="877"/>
      <c r="FKD27" s="877"/>
      <c r="FKE27" s="877"/>
      <c r="FKF27" s="877"/>
      <c r="FKG27" s="877"/>
      <c r="FKH27" s="877"/>
      <c r="FKI27" s="877"/>
      <c r="FKJ27" s="877"/>
      <c r="FKK27" s="877"/>
      <c r="FKL27" s="877"/>
      <c r="FKM27" s="877"/>
      <c r="FKN27" s="877"/>
      <c r="FKO27" s="877"/>
      <c r="FKP27" s="877"/>
      <c r="FKQ27" s="877"/>
      <c r="FKR27" s="877"/>
      <c r="FKS27" s="877"/>
      <c r="FKT27" s="877"/>
      <c r="FKU27" s="877"/>
      <c r="FKV27" s="877"/>
      <c r="FKW27" s="877"/>
      <c r="FKX27" s="877"/>
      <c r="FKY27" s="877"/>
      <c r="FKZ27" s="877"/>
      <c r="FLA27" s="877"/>
      <c r="FLB27" s="877"/>
      <c r="FLC27" s="877"/>
      <c r="FLD27" s="877"/>
      <c r="FLE27" s="877"/>
      <c r="FLF27" s="877"/>
      <c r="FLG27" s="877"/>
      <c r="FLH27" s="877"/>
      <c r="FLI27" s="877"/>
      <c r="FLJ27" s="877"/>
      <c r="FLK27" s="877"/>
      <c r="FLL27" s="877"/>
      <c r="FLM27" s="877"/>
      <c r="FLN27" s="877"/>
      <c r="FLO27" s="877"/>
      <c r="FLP27" s="877"/>
      <c r="FLQ27" s="877"/>
      <c r="FLR27" s="877"/>
      <c r="FLS27" s="877"/>
      <c r="FLT27" s="877"/>
      <c r="FLU27" s="877"/>
      <c r="FLV27" s="877"/>
      <c r="FLW27" s="877"/>
      <c r="FLX27" s="877"/>
      <c r="FLY27" s="877"/>
      <c r="FLZ27" s="877"/>
      <c r="FMA27" s="877"/>
      <c r="FMB27" s="877"/>
      <c r="FMC27" s="877"/>
      <c r="FMD27" s="877"/>
      <c r="FME27" s="877"/>
      <c r="FMF27" s="877"/>
      <c r="FMG27" s="877"/>
      <c r="FMH27" s="877"/>
      <c r="FMI27" s="877"/>
      <c r="FMJ27" s="877"/>
      <c r="FMK27" s="877"/>
      <c r="FML27" s="877"/>
      <c r="FMM27" s="877"/>
      <c r="FMN27" s="877"/>
      <c r="FMO27" s="877"/>
      <c r="FMP27" s="877"/>
      <c r="FMQ27" s="877"/>
      <c r="FMR27" s="877"/>
      <c r="FMS27" s="877"/>
      <c r="FMT27" s="877"/>
      <c r="FMU27" s="877"/>
      <c r="FMV27" s="877"/>
      <c r="FMW27" s="877"/>
      <c r="FMX27" s="877"/>
      <c r="FMY27" s="877"/>
      <c r="FMZ27" s="877"/>
      <c r="FNA27" s="877"/>
      <c r="FNB27" s="877"/>
      <c r="FNC27" s="877"/>
      <c r="FND27" s="877"/>
      <c r="FNE27" s="877"/>
      <c r="FNF27" s="877"/>
      <c r="FNG27" s="877"/>
      <c r="FNH27" s="877"/>
      <c r="FNI27" s="877"/>
      <c r="FNJ27" s="877"/>
      <c r="FNK27" s="877"/>
      <c r="FNL27" s="877"/>
      <c r="FNM27" s="877"/>
      <c r="FNN27" s="877"/>
      <c r="FNO27" s="877"/>
      <c r="FNP27" s="877"/>
      <c r="FNQ27" s="877"/>
      <c r="FNR27" s="877"/>
      <c r="FNS27" s="877"/>
      <c r="FNT27" s="877"/>
      <c r="FNU27" s="877"/>
      <c r="FNV27" s="877"/>
      <c r="FNW27" s="877"/>
      <c r="FNX27" s="877"/>
      <c r="FNY27" s="877"/>
      <c r="FNZ27" s="877"/>
      <c r="FOA27" s="877"/>
      <c r="FOB27" s="877"/>
      <c r="FOC27" s="877"/>
      <c r="FOD27" s="877"/>
      <c r="FOE27" s="877"/>
      <c r="FOF27" s="877"/>
      <c r="FOG27" s="877"/>
      <c r="FOH27" s="877"/>
      <c r="FOI27" s="877"/>
      <c r="FOJ27" s="877"/>
      <c r="FOK27" s="877"/>
      <c r="FOL27" s="877"/>
      <c r="FOM27" s="877"/>
      <c r="FON27" s="877"/>
      <c r="FOO27" s="877"/>
      <c r="FOP27" s="877"/>
      <c r="FOQ27" s="877"/>
      <c r="FOR27" s="877"/>
      <c r="FOS27" s="877"/>
      <c r="FOT27" s="877"/>
      <c r="FOU27" s="877"/>
      <c r="FOV27" s="877"/>
      <c r="FOW27" s="877"/>
      <c r="FOX27" s="877"/>
      <c r="FOY27" s="877"/>
      <c r="FOZ27" s="877"/>
      <c r="FPA27" s="877"/>
      <c r="FPB27" s="877"/>
      <c r="FPC27" s="877"/>
      <c r="FPD27" s="877"/>
      <c r="FPE27" s="877"/>
      <c r="FPF27" s="877"/>
      <c r="FPG27" s="877"/>
      <c r="FPH27" s="877"/>
      <c r="FPI27" s="877"/>
      <c r="FPJ27" s="877"/>
      <c r="FPK27" s="877"/>
      <c r="FPL27" s="877"/>
      <c r="FPM27" s="877"/>
      <c r="FPN27" s="877"/>
      <c r="FPO27" s="877"/>
      <c r="FPP27" s="877"/>
      <c r="FPQ27" s="877"/>
      <c r="FPR27" s="877"/>
      <c r="FPS27" s="877"/>
      <c r="FPT27" s="877"/>
      <c r="FPU27" s="877"/>
      <c r="FPV27" s="877"/>
      <c r="FPW27" s="877"/>
      <c r="FPX27" s="877"/>
      <c r="FPY27" s="877"/>
      <c r="FPZ27" s="877"/>
      <c r="FQA27" s="877"/>
      <c r="FQB27" s="877"/>
      <c r="FQC27" s="877"/>
      <c r="FQD27" s="877"/>
      <c r="FQE27" s="877"/>
      <c r="FQF27" s="877"/>
      <c r="FQG27" s="877"/>
      <c r="FQH27" s="877"/>
      <c r="FQI27" s="877"/>
      <c r="FQJ27" s="877"/>
      <c r="FQK27" s="877"/>
      <c r="FQL27" s="877"/>
      <c r="FQM27" s="877"/>
      <c r="FQN27" s="877"/>
      <c r="FQO27" s="877"/>
      <c r="FQP27" s="877"/>
      <c r="FQQ27" s="877"/>
      <c r="FQR27" s="877"/>
      <c r="FQS27" s="877"/>
      <c r="FQT27" s="877"/>
      <c r="FQU27" s="877"/>
      <c r="FQV27" s="877"/>
      <c r="FQW27" s="877"/>
      <c r="FQX27" s="877"/>
      <c r="FQY27" s="877"/>
      <c r="FQZ27" s="877"/>
      <c r="FRA27" s="877"/>
      <c r="FRB27" s="877"/>
      <c r="FRC27" s="877"/>
      <c r="FRD27" s="877"/>
      <c r="FRE27" s="877"/>
      <c r="FRF27" s="877"/>
      <c r="FRG27" s="877"/>
      <c r="FRH27" s="877"/>
      <c r="FRI27" s="877"/>
      <c r="FRJ27" s="877"/>
      <c r="FRK27" s="877"/>
      <c r="FRL27" s="877"/>
      <c r="FRM27" s="877"/>
      <c r="FRN27" s="877"/>
      <c r="FRO27" s="877"/>
      <c r="FRP27" s="877"/>
      <c r="FRQ27" s="877"/>
      <c r="FRR27" s="877"/>
      <c r="FRS27" s="877"/>
      <c r="FRT27" s="877"/>
      <c r="FRU27" s="877"/>
      <c r="FRV27" s="877"/>
      <c r="FRW27" s="877"/>
      <c r="FRX27" s="877"/>
      <c r="FRY27" s="877"/>
      <c r="FRZ27" s="877"/>
      <c r="FSA27" s="877"/>
      <c r="FSB27" s="877"/>
      <c r="FSC27" s="877"/>
      <c r="FSD27" s="877"/>
      <c r="FSE27" s="877"/>
      <c r="FSF27" s="877"/>
      <c r="FSG27" s="877"/>
      <c r="FSH27" s="877"/>
      <c r="FSI27" s="877"/>
      <c r="FSJ27" s="877"/>
      <c r="FSK27" s="877"/>
      <c r="FSL27" s="877"/>
      <c r="FSM27" s="877"/>
      <c r="FSN27" s="877"/>
      <c r="FSO27" s="877"/>
      <c r="FSP27" s="877"/>
      <c r="FSQ27" s="877"/>
      <c r="FSR27" s="877"/>
      <c r="FSS27" s="877"/>
      <c r="FST27" s="877"/>
      <c r="FSU27" s="877"/>
      <c r="FSV27" s="877"/>
      <c r="FSW27" s="877"/>
      <c r="FSX27" s="877"/>
      <c r="FSY27" s="877"/>
      <c r="FSZ27" s="877"/>
      <c r="FTA27" s="877"/>
      <c r="FTB27" s="877"/>
      <c r="FTC27" s="877"/>
      <c r="FTD27" s="877"/>
      <c r="FTE27" s="877"/>
      <c r="FTF27" s="877"/>
      <c r="FTG27" s="877"/>
      <c r="FTH27" s="877"/>
      <c r="FTI27" s="877"/>
      <c r="FTJ27" s="877"/>
      <c r="FTK27" s="877"/>
      <c r="FTL27" s="877"/>
      <c r="FTM27" s="877"/>
      <c r="FTN27" s="877"/>
      <c r="FTO27" s="877"/>
      <c r="FTP27" s="877"/>
      <c r="FTQ27" s="877"/>
      <c r="FTR27" s="877"/>
      <c r="FTS27" s="877"/>
      <c r="FTT27" s="877"/>
      <c r="FTU27" s="877"/>
      <c r="FTV27" s="877"/>
      <c r="FTW27" s="877"/>
      <c r="FTX27" s="877"/>
      <c r="FTY27" s="877"/>
      <c r="FTZ27" s="877"/>
      <c r="FUA27" s="877"/>
      <c r="FUB27" s="877"/>
      <c r="FUC27" s="877"/>
      <c r="FUD27" s="877"/>
      <c r="FUE27" s="877"/>
      <c r="FUF27" s="877"/>
      <c r="FUG27" s="877"/>
      <c r="FUH27" s="877"/>
      <c r="FUI27" s="877"/>
      <c r="FUJ27" s="877"/>
      <c r="FUK27" s="877"/>
      <c r="FUL27" s="877"/>
      <c r="FUM27" s="877"/>
      <c r="FUN27" s="877"/>
      <c r="FUO27" s="877"/>
      <c r="FUP27" s="877"/>
      <c r="FUQ27" s="877"/>
      <c r="FUR27" s="877"/>
      <c r="FUS27" s="877"/>
      <c r="FUT27" s="877"/>
      <c r="FUU27" s="877"/>
      <c r="FUV27" s="877"/>
      <c r="FUW27" s="877"/>
      <c r="FUX27" s="877"/>
      <c r="FUY27" s="877"/>
      <c r="FUZ27" s="877"/>
      <c r="FVA27" s="877"/>
      <c r="FVB27" s="877"/>
      <c r="FVC27" s="877"/>
      <c r="FVD27" s="877"/>
      <c r="FVE27" s="877"/>
      <c r="FVF27" s="877"/>
      <c r="FVG27" s="877"/>
      <c r="FVH27" s="877"/>
      <c r="FVI27" s="877"/>
      <c r="FVJ27" s="877"/>
      <c r="FVK27" s="877"/>
      <c r="FVL27" s="877"/>
      <c r="FVM27" s="877"/>
      <c r="FVN27" s="877"/>
      <c r="FVO27" s="877"/>
      <c r="FVP27" s="877"/>
      <c r="FVQ27" s="877"/>
      <c r="FVR27" s="877"/>
      <c r="FVS27" s="877"/>
      <c r="FVT27" s="877"/>
      <c r="FVU27" s="877"/>
      <c r="FVV27" s="877"/>
      <c r="FVW27" s="877"/>
      <c r="FVX27" s="877"/>
      <c r="FVY27" s="877"/>
      <c r="FVZ27" s="877"/>
      <c r="FWA27" s="877"/>
      <c r="FWB27" s="877"/>
      <c r="FWC27" s="877"/>
      <c r="FWD27" s="877"/>
      <c r="FWE27" s="877"/>
      <c r="FWF27" s="877"/>
      <c r="FWG27" s="877"/>
      <c r="FWH27" s="877"/>
      <c r="FWI27" s="877"/>
      <c r="FWJ27" s="877"/>
      <c r="FWK27" s="877"/>
      <c r="FWL27" s="877"/>
      <c r="FWM27" s="877"/>
      <c r="FWN27" s="877"/>
      <c r="FWO27" s="877"/>
      <c r="FWP27" s="877"/>
      <c r="FWQ27" s="877"/>
      <c r="FWR27" s="877"/>
      <c r="FWS27" s="877"/>
      <c r="FWT27" s="877"/>
      <c r="FWU27" s="877"/>
      <c r="FWV27" s="877"/>
      <c r="FWW27" s="877"/>
      <c r="FWX27" s="877"/>
      <c r="FWY27" s="877"/>
      <c r="FWZ27" s="877"/>
      <c r="FXA27" s="877"/>
      <c r="FXB27" s="877"/>
      <c r="FXC27" s="877"/>
      <c r="FXD27" s="877"/>
      <c r="FXE27" s="877"/>
      <c r="FXF27" s="877"/>
      <c r="FXG27" s="877"/>
      <c r="FXH27" s="877"/>
      <c r="FXI27" s="877"/>
      <c r="FXJ27" s="877"/>
      <c r="FXK27" s="877"/>
      <c r="FXL27" s="877"/>
      <c r="FXM27" s="877"/>
      <c r="FXN27" s="877"/>
      <c r="FXO27" s="877"/>
      <c r="FXP27" s="877"/>
      <c r="FXQ27" s="877"/>
      <c r="FXR27" s="877"/>
      <c r="FXS27" s="877"/>
      <c r="FXT27" s="877"/>
      <c r="FXU27" s="877"/>
      <c r="FXV27" s="877"/>
      <c r="FXW27" s="877"/>
      <c r="FXX27" s="877"/>
      <c r="FXY27" s="877"/>
      <c r="FXZ27" s="877"/>
      <c r="FYA27" s="877"/>
      <c r="FYB27" s="877"/>
      <c r="FYC27" s="877"/>
      <c r="FYD27" s="877"/>
      <c r="FYE27" s="877"/>
      <c r="FYF27" s="877"/>
      <c r="FYG27" s="877"/>
      <c r="FYH27" s="877"/>
      <c r="FYI27" s="877"/>
      <c r="FYJ27" s="877"/>
      <c r="FYK27" s="877"/>
      <c r="FYL27" s="877"/>
      <c r="FYM27" s="877"/>
      <c r="FYN27" s="877"/>
      <c r="FYO27" s="877"/>
      <c r="FYP27" s="877"/>
      <c r="FYQ27" s="877"/>
      <c r="FYR27" s="877"/>
      <c r="FYS27" s="877"/>
      <c r="FYT27" s="877"/>
      <c r="FYU27" s="877"/>
      <c r="FYV27" s="877"/>
      <c r="FYW27" s="877"/>
      <c r="FYX27" s="877"/>
      <c r="FYY27" s="877"/>
      <c r="FYZ27" s="877"/>
      <c r="FZA27" s="877"/>
      <c r="FZB27" s="877"/>
      <c r="FZC27" s="877"/>
      <c r="FZD27" s="877"/>
      <c r="FZE27" s="877"/>
      <c r="FZF27" s="877"/>
      <c r="FZG27" s="877"/>
      <c r="FZH27" s="877"/>
      <c r="FZI27" s="877"/>
      <c r="FZJ27" s="877"/>
      <c r="FZK27" s="877"/>
      <c r="FZL27" s="877"/>
      <c r="FZM27" s="877"/>
      <c r="FZN27" s="877"/>
      <c r="FZO27" s="877"/>
      <c r="FZP27" s="877"/>
      <c r="FZQ27" s="877"/>
      <c r="FZR27" s="877"/>
      <c r="FZS27" s="877"/>
      <c r="FZT27" s="877"/>
      <c r="FZU27" s="877"/>
      <c r="FZV27" s="877"/>
      <c r="FZW27" s="877"/>
      <c r="FZX27" s="877"/>
      <c r="FZY27" s="877"/>
      <c r="FZZ27" s="877"/>
      <c r="GAA27" s="877"/>
      <c r="GAB27" s="877"/>
      <c r="GAC27" s="877"/>
      <c r="GAD27" s="877"/>
      <c r="GAE27" s="877"/>
      <c r="GAF27" s="877"/>
      <c r="GAG27" s="877"/>
      <c r="GAH27" s="877"/>
      <c r="GAI27" s="877"/>
      <c r="GAJ27" s="877"/>
      <c r="GAK27" s="877"/>
      <c r="GAL27" s="877"/>
      <c r="GAM27" s="877"/>
      <c r="GAN27" s="877"/>
      <c r="GAO27" s="877"/>
      <c r="GAP27" s="877"/>
      <c r="GAQ27" s="877"/>
      <c r="GAR27" s="877"/>
      <c r="GAS27" s="877"/>
      <c r="GAT27" s="877"/>
      <c r="GAU27" s="877"/>
      <c r="GAV27" s="877"/>
      <c r="GAW27" s="877"/>
      <c r="GAX27" s="877"/>
      <c r="GAY27" s="877"/>
      <c r="GAZ27" s="877"/>
      <c r="GBA27" s="877"/>
      <c r="GBB27" s="877"/>
      <c r="GBC27" s="877"/>
      <c r="GBD27" s="877"/>
      <c r="GBE27" s="877"/>
      <c r="GBF27" s="877"/>
      <c r="GBG27" s="877"/>
      <c r="GBH27" s="877"/>
      <c r="GBI27" s="877"/>
      <c r="GBJ27" s="877"/>
      <c r="GBK27" s="877"/>
      <c r="GBL27" s="877"/>
      <c r="GBM27" s="877"/>
      <c r="GBN27" s="877"/>
      <c r="GBO27" s="877"/>
      <c r="GBP27" s="877"/>
      <c r="GBQ27" s="877"/>
      <c r="GBR27" s="877"/>
      <c r="GBS27" s="877"/>
      <c r="GBT27" s="877"/>
      <c r="GBU27" s="877"/>
      <c r="GBV27" s="877"/>
      <c r="GBW27" s="877"/>
      <c r="GBX27" s="877"/>
      <c r="GBY27" s="877"/>
      <c r="GBZ27" s="877"/>
      <c r="GCA27" s="877"/>
      <c r="GCB27" s="877"/>
      <c r="GCC27" s="877"/>
      <c r="GCD27" s="877"/>
      <c r="GCE27" s="877"/>
      <c r="GCF27" s="877"/>
      <c r="GCG27" s="877"/>
      <c r="GCH27" s="877"/>
      <c r="GCI27" s="877"/>
      <c r="GCJ27" s="877"/>
      <c r="GCK27" s="877"/>
      <c r="GCL27" s="877"/>
      <c r="GCM27" s="877"/>
      <c r="GCN27" s="877"/>
      <c r="GCO27" s="877"/>
      <c r="GCP27" s="877"/>
      <c r="GCQ27" s="877"/>
      <c r="GCR27" s="877"/>
      <c r="GCS27" s="877"/>
      <c r="GCT27" s="877"/>
      <c r="GCU27" s="877"/>
      <c r="GCV27" s="877"/>
      <c r="GCW27" s="877"/>
      <c r="GCX27" s="877"/>
      <c r="GCY27" s="877"/>
      <c r="GCZ27" s="877"/>
      <c r="GDA27" s="877"/>
      <c r="GDB27" s="877"/>
      <c r="GDC27" s="877"/>
      <c r="GDD27" s="877"/>
      <c r="GDE27" s="877"/>
      <c r="GDF27" s="877"/>
      <c r="GDG27" s="877"/>
      <c r="GDH27" s="877"/>
      <c r="GDI27" s="877"/>
      <c r="GDJ27" s="877"/>
      <c r="GDK27" s="877"/>
      <c r="GDL27" s="877"/>
      <c r="GDM27" s="877"/>
      <c r="GDN27" s="877"/>
      <c r="GDO27" s="877"/>
      <c r="GDP27" s="877"/>
      <c r="GDQ27" s="877"/>
      <c r="GDR27" s="877"/>
      <c r="GDS27" s="877"/>
      <c r="GDT27" s="877"/>
      <c r="GDU27" s="877"/>
      <c r="GDV27" s="877"/>
      <c r="GDW27" s="877"/>
      <c r="GDX27" s="877"/>
      <c r="GDY27" s="877"/>
      <c r="GDZ27" s="877"/>
      <c r="GEA27" s="877"/>
      <c r="GEB27" s="877"/>
      <c r="GEC27" s="877"/>
      <c r="GED27" s="877"/>
      <c r="GEE27" s="877"/>
      <c r="GEF27" s="877"/>
      <c r="GEG27" s="877"/>
      <c r="GEH27" s="877"/>
      <c r="GEI27" s="877"/>
      <c r="GEJ27" s="877"/>
      <c r="GEK27" s="877"/>
      <c r="GEL27" s="877"/>
      <c r="GEM27" s="877"/>
      <c r="GEN27" s="877"/>
      <c r="GEO27" s="877"/>
      <c r="GEP27" s="877"/>
      <c r="GEQ27" s="877"/>
      <c r="GER27" s="877"/>
      <c r="GES27" s="877"/>
      <c r="GET27" s="877"/>
      <c r="GEU27" s="877"/>
      <c r="GEV27" s="877"/>
      <c r="GEW27" s="877"/>
      <c r="GEX27" s="877"/>
      <c r="GEY27" s="877"/>
      <c r="GEZ27" s="877"/>
      <c r="GFA27" s="877"/>
      <c r="GFB27" s="877"/>
      <c r="GFC27" s="877"/>
      <c r="GFD27" s="877"/>
      <c r="GFE27" s="877"/>
      <c r="GFF27" s="877"/>
      <c r="GFG27" s="877"/>
      <c r="GFH27" s="877"/>
      <c r="GFI27" s="877"/>
      <c r="GFJ27" s="877"/>
      <c r="GFK27" s="877"/>
      <c r="GFL27" s="877"/>
      <c r="GFM27" s="877"/>
      <c r="GFN27" s="877"/>
      <c r="GFO27" s="877"/>
      <c r="GFP27" s="877"/>
      <c r="GFQ27" s="877"/>
      <c r="GFR27" s="877"/>
      <c r="GFS27" s="877"/>
      <c r="GFT27" s="877"/>
      <c r="GFU27" s="877"/>
      <c r="GFV27" s="877"/>
      <c r="GFW27" s="877"/>
      <c r="GFX27" s="877"/>
      <c r="GFY27" s="877"/>
      <c r="GFZ27" s="877"/>
      <c r="GGA27" s="877"/>
      <c r="GGB27" s="877"/>
      <c r="GGC27" s="877"/>
      <c r="GGD27" s="877"/>
      <c r="GGE27" s="877"/>
      <c r="GGF27" s="877"/>
      <c r="GGG27" s="877"/>
      <c r="GGH27" s="877"/>
      <c r="GGI27" s="877"/>
      <c r="GGJ27" s="877"/>
      <c r="GGK27" s="877"/>
      <c r="GGL27" s="877"/>
      <c r="GGM27" s="877"/>
      <c r="GGN27" s="877"/>
      <c r="GGO27" s="877"/>
      <c r="GGP27" s="877"/>
      <c r="GGQ27" s="877"/>
      <c r="GGR27" s="877"/>
      <c r="GGS27" s="877"/>
      <c r="GGT27" s="877"/>
      <c r="GGU27" s="877"/>
      <c r="GGV27" s="877"/>
      <c r="GGW27" s="877"/>
      <c r="GGX27" s="877"/>
      <c r="GGY27" s="877"/>
      <c r="GGZ27" s="877"/>
      <c r="GHA27" s="877"/>
      <c r="GHB27" s="877"/>
      <c r="GHC27" s="877"/>
      <c r="GHD27" s="877"/>
      <c r="GHE27" s="877"/>
      <c r="GHF27" s="877"/>
      <c r="GHG27" s="877"/>
      <c r="GHH27" s="877"/>
      <c r="GHI27" s="877"/>
      <c r="GHJ27" s="877"/>
      <c r="GHK27" s="877"/>
      <c r="GHL27" s="877"/>
      <c r="GHM27" s="877"/>
      <c r="GHN27" s="877"/>
      <c r="GHO27" s="877"/>
      <c r="GHP27" s="877"/>
      <c r="GHQ27" s="877"/>
      <c r="GHR27" s="877"/>
      <c r="GHS27" s="877"/>
      <c r="GHT27" s="877"/>
      <c r="GHU27" s="877"/>
      <c r="GHV27" s="877"/>
      <c r="GHW27" s="877"/>
      <c r="GHX27" s="877"/>
      <c r="GHY27" s="877"/>
      <c r="GHZ27" s="877"/>
      <c r="GIA27" s="877"/>
      <c r="GIB27" s="877"/>
      <c r="GIC27" s="877"/>
      <c r="GID27" s="877"/>
      <c r="GIE27" s="877"/>
      <c r="GIF27" s="877"/>
      <c r="GIG27" s="877"/>
      <c r="GIH27" s="877"/>
      <c r="GII27" s="877"/>
      <c r="GIJ27" s="877"/>
      <c r="GIK27" s="877"/>
      <c r="GIL27" s="877"/>
      <c r="GIM27" s="877"/>
      <c r="GIN27" s="877"/>
      <c r="GIO27" s="877"/>
      <c r="GIP27" s="877"/>
      <c r="GIQ27" s="877"/>
      <c r="GIR27" s="877"/>
      <c r="GIS27" s="877"/>
      <c r="GIT27" s="877"/>
      <c r="GIU27" s="877"/>
      <c r="GIV27" s="877"/>
      <c r="GIW27" s="877"/>
      <c r="GIX27" s="877"/>
      <c r="GIY27" s="877"/>
      <c r="GIZ27" s="877"/>
      <c r="GJA27" s="877"/>
      <c r="GJB27" s="877"/>
      <c r="GJC27" s="877"/>
      <c r="GJD27" s="877"/>
      <c r="GJE27" s="877"/>
      <c r="GJF27" s="877"/>
      <c r="GJG27" s="877"/>
      <c r="GJH27" s="877"/>
      <c r="GJI27" s="877"/>
      <c r="GJJ27" s="877"/>
      <c r="GJK27" s="877"/>
      <c r="GJL27" s="877"/>
      <c r="GJM27" s="877"/>
      <c r="GJN27" s="877"/>
      <c r="GJO27" s="877"/>
      <c r="GJP27" s="877"/>
      <c r="GJQ27" s="877"/>
      <c r="GJR27" s="877"/>
      <c r="GJS27" s="877"/>
      <c r="GJT27" s="877"/>
      <c r="GJU27" s="877"/>
      <c r="GJV27" s="877"/>
      <c r="GJW27" s="877"/>
      <c r="GJX27" s="877"/>
      <c r="GJY27" s="877"/>
      <c r="GJZ27" s="877"/>
      <c r="GKA27" s="877"/>
      <c r="GKB27" s="877"/>
      <c r="GKC27" s="877"/>
      <c r="GKD27" s="877"/>
      <c r="GKE27" s="877"/>
      <c r="GKF27" s="877"/>
      <c r="GKG27" s="877"/>
      <c r="GKH27" s="877"/>
      <c r="GKI27" s="877"/>
      <c r="GKJ27" s="877"/>
      <c r="GKK27" s="877"/>
      <c r="GKL27" s="877"/>
      <c r="GKM27" s="877"/>
      <c r="GKN27" s="877"/>
      <c r="GKO27" s="877"/>
      <c r="GKP27" s="877"/>
      <c r="GKQ27" s="877"/>
      <c r="GKR27" s="877"/>
      <c r="GKS27" s="877"/>
      <c r="GKT27" s="877"/>
      <c r="GKU27" s="877"/>
      <c r="GKV27" s="877"/>
      <c r="GKW27" s="877"/>
      <c r="GKX27" s="877"/>
      <c r="GKY27" s="877"/>
      <c r="GKZ27" s="877"/>
      <c r="GLA27" s="877"/>
      <c r="GLB27" s="877"/>
      <c r="GLC27" s="877"/>
      <c r="GLD27" s="877"/>
      <c r="GLE27" s="877"/>
      <c r="GLF27" s="877"/>
      <c r="GLG27" s="877"/>
      <c r="GLH27" s="877"/>
      <c r="GLI27" s="877"/>
      <c r="GLJ27" s="877"/>
      <c r="GLK27" s="877"/>
      <c r="GLL27" s="877"/>
      <c r="GLM27" s="877"/>
      <c r="GLN27" s="877"/>
      <c r="GLO27" s="877"/>
      <c r="GLP27" s="877"/>
      <c r="GLQ27" s="877"/>
      <c r="GLR27" s="877"/>
      <c r="GLS27" s="877"/>
      <c r="GLT27" s="877"/>
      <c r="GLU27" s="877"/>
      <c r="GLV27" s="877"/>
      <c r="GLW27" s="877"/>
      <c r="GLX27" s="877"/>
      <c r="GLY27" s="877"/>
      <c r="GLZ27" s="877"/>
      <c r="GMA27" s="877"/>
      <c r="GMB27" s="877"/>
      <c r="GMC27" s="877"/>
      <c r="GMD27" s="877"/>
      <c r="GME27" s="877"/>
      <c r="GMF27" s="877"/>
      <c r="GMG27" s="877"/>
      <c r="GMH27" s="877"/>
      <c r="GMI27" s="877"/>
      <c r="GMJ27" s="877"/>
      <c r="GMK27" s="877"/>
      <c r="GML27" s="877"/>
      <c r="GMM27" s="877"/>
      <c r="GMN27" s="877"/>
      <c r="GMO27" s="877"/>
      <c r="GMP27" s="877"/>
      <c r="GMQ27" s="877"/>
      <c r="GMR27" s="877"/>
      <c r="GMS27" s="877"/>
      <c r="GMT27" s="877"/>
      <c r="GMU27" s="877"/>
      <c r="GMV27" s="877"/>
      <c r="GMW27" s="877"/>
      <c r="GMX27" s="877"/>
      <c r="GMY27" s="877"/>
      <c r="GMZ27" s="877"/>
      <c r="GNA27" s="877"/>
      <c r="GNB27" s="877"/>
      <c r="GNC27" s="877"/>
      <c r="GND27" s="877"/>
      <c r="GNE27" s="877"/>
      <c r="GNF27" s="877"/>
      <c r="GNG27" s="877"/>
      <c r="GNH27" s="877"/>
      <c r="GNI27" s="877"/>
      <c r="GNJ27" s="877"/>
      <c r="GNK27" s="877"/>
      <c r="GNL27" s="877"/>
      <c r="GNM27" s="877"/>
      <c r="GNN27" s="877"/>
      <c r="GNO27" s="877"/>
      <c r="GNP27" s="877"/>
      <c r="GNQ27" s="877"/>
      <c r="GNR27" s="877"/>
      <c r="GNS27" s="877"/>
      <c r="GNT27" s="877"/>
      <c r="GNU27" s="877"/>
      <c r="GNV27" s="877"/>
      <c r="GNW27" s="877"/>
      <c r="GNX27" s="877"/>
      <c r="GNY27" s="877"/>
      <c r="GNZ27" s="877"/>
      <c r="GOA27" s="877"/>
      <c r="GOB27" s="877"/>
      <c r="GOC27" s="877"/>
      <c r="GOD27" s="877"/>
      <c r="GOE27" s="877"/>
      <c r="GOF27" s="877"/>
      <c r="GOG27" s="877"/>
      <c r="GOH27" s="877"/>
      <c r="GOI27" s="877"/>
      <c r="GOJ27" s="877"/>
      <c r="GOK27" s="877"/>
      <c r="GOL27" s="877"/>
      <c r="GOM27" s="877"/>
      <c r="GON27" s="877"/>
      <c r="GOO27" s="877"/>
      <c r="GOP27" s="877"/>
      <c r="GOQ27" s="877"/>
      <c r="GOR27" s="877"/>
      <c r="GOS27" s="877"/>
      <c r="GOT27" s="877"/>
      <c r="GOU27" s="877"/>
      <c r="GOV27" s="877"/>
      <c r="GOW27" s="877"/>
      <c r="GOX27" s="877"/>
      <c r="GOY27" s="877"/>
      <c r="GOZ27" s="877"/>
      <c r="GPA27" s="877"/>
      <c r="GPB27" s="877"/>
      <c r="GPC27" s="877"/>
      <c r="GPD27" s="877"/>
      <c r="GPE27" s="877"/>
      <c r="GPF27" s="877"/>
      <c r="GPG27" s="877"/>
      <c r="GPH27" s="877"/>
      <c r="GPI27" s="877"/>
      <c r="GPJ27" s="877"/>
      <c r="GPK27" s="877"/>
      <c r="GPL27" s="877"/>
      <c r="GPM27" s="877"/>
      <c r="GPN27" s="877"/>
      <c r="GPO27" s="877"/>
      <c r="GPP27" s="877"/>
      <c r="GPQ27" s="877"/>
      <c r="GPR27" s="877"/>
      <c r="GPS27" s="877"/>
      <c r="GPT27" s="877"/>
      <c r="GPU27" s="877"/>
      <c r="GPV27" s="877"/>
      <c r="GPW27" s="877"/>
      <c r="GPX27" s="877"/>
      <c r="GPY27" s="877"/>
      <c r="GPZ27" s="877"/>
      <c r="GQA27" s="877"/>
      <c r="GQB27" s="877"/>
      <c r="GQC27" s="877"/>
      <c r="GQD27" s="877"/>
      <c r="GQE27" s="877"/>
      <c r="GQF27" s="877"/>
      <c r="GQG27" s="877"/>
      <c r="GQH27" s="877"/>
      <c r="GQI27" s="877"/>
      <c r="GQJ27" s="877"/>
      <c r="GQK27" s="877"/>
      <c r="GQL27" s="877"/>
      <c r="GQM27" s="877"/>
      <c r="GQN27" s="877"/>
      <c r="GQO27" s="877"/>
      <c r="GQP27" s="877"/>
      <c r="GQQ27" s="877"/>
      <c r="GQR27" s="877"/>
      <c r="GQS27" s="877"/>
      <c r="GQT27" s="877"/>
      <c r="GQU27" s="877"/>
      <c r="GQV27" s="877"/>
      <c r="GQW27" s="877"/>
      <c r="GQX27" s="877"/>
      <c r="GQY27" s="877"/>
      <c r="GQZ27" s="877"/>
      <c r="GRA27" s="877"/>
      <c r="GRB27" s="877"/>
      <c r="GRC27" s="877"/>
      <c r="GRD27" s="877"/>
      <c r="GRE27" s="877"/>
      <c r="GRF27" s="877"/>
      <c r="GRG27" s="877"/>
      <c r="GRH27" s="877"/>
      <c r="GRI27" s="877"/>
      <c r="GRJ27" s="877"/>
      <c r="GRK27" s="877"/>
      <c r="GRL27" s="877"/>
      <c r="GRM27" s="877"/>
      <c r="GRN27" s="877"/>
      <c r="GRO27" s="877"/>
      <c r="GRP27" s="877"/>
      <c r="GRQ27" s="877"/>
      <c r="GRR27" s="877"/>
      <c r="GRS27" s="877"/>
      <c r="GRT27" s="877"/>
      <c r="GRU27" s="877"/>
      <c r="GRV27" s="877"/>
      <c r="GRW27" s="877"/>
      <c r="GRX27" s="877"/>
      <c r="GRY27" s="877"/>
      <c r="GRZ27" s="877"/>
      <c r="GSA27" s="877"/>
      <c r="GSB27" s="877"/>
      <c r="GSC27" s="877"/>
      <c r="GSD27" s="877"/>
      <c r="GSE27" s="877"/>
      <c r="GSF27" s="877"/>
      <c r="GSG27" s="877"/>
      <c r="GSH27" s="877"/>
      <c r="GSI27" s="877"/>
      <c r="GSJ27" s="877"/>
      <c r="GSK27" s="877"/>
      <c r="GSL27" s="877"/>
      <c r="GSM27" s="877"/>
      <c r="GSN27" s="877"/>
      <c r="GSO27" s="877"/>
      <c r="GSP27" s="877"/>
      <c r="GSQ27" s="877"/>
      <c r="GSR27" s="877"/>
      <c r="GSS27" s="877"/>
      <c r="GST27" s="877"/>
      <c r="GSU27" s="877"/>
      <c r="GSV27" s="877"/>
      <c r="GSW27" s="877"/>
      <c r="GSX27" s="877"/>
      <c r="GSY27" s="877"/>
      <c r="GSZ27" s="877"/>
      <c r="GTA27" s="877"/>
      <c r="GTB27" s="877"/>
      <c r="GTC27" s="877"/>
      <c r="GTD27" s="877"/>
      <c r="GTE27" s="877"/>
      <c r="GTF27" s="877"/>
      <c r="GTG27" s="877"/>
      <c r="GTH27" s="877"/>
      <c r="GTI27" s="877"/>
      <c r="GTJ27" s="877"/>
      <c r="GTK27" s="877"/>
      <c r="GTL27" s="877"/>
      <c r="GTM27" s="877"/>
      <c r="GTN27" s="877"/>
      <c r="GTO27" s="877"/>
      <c r="GTP27" s="877"/>
      <c r="GTQ27" s="877"/>
      <c r="GTR27" s="877"/>
      <c r="GTS27" s="877"/>
      <c r="GTT27" s="877"/>
      <c r="GTU27" s="877"/>
      <c r="GTV27" s="877"/>
      <c r="GTW27" s="877"/>
      <c r="GTX27" s="877"/>
      <c r="GTY27" s="877"/>
      <c r="GTZ27" s="877"/>
      <c r="GUA27" s="877"/>
      <c r="GUB27" s="877"/>
      <c r="GUC27" s="877"/>
      <c r="GUD27" s="877"/>
      <c r="GUE27" s="877"/>
      <c r="GUF27" s="877"/>
      <c r="GUG27" s="877"/>
      <c r="GUH27" s="877"/>
      <c r="GUI27" s="877"/>
      <c r="GUJ27" s="877"/>
      <c r="GUK27" s="877"/>
      <c r="GUL27" s="877"/>
      <c r="GUM27" s="877"/>
      <c r="GUN27" s="877"/>
      <c r="GUO27" s="877"/>
      <c r="GUP27" s="877"/>
      <c r="GUQ27" s="877"/>
      <c r="GUR27" s="877"/>
      <c r="GUS27" s="877"/>
      <c r="GUT27" s="877"/>
      <c r="GUU27" s="877"/>
      <c r="GUV27" s="877"/>
      <c r="GUW27" s="877"/>
      <c r="GUX27" s="877"/>
      <c r="GUY27" s="877"/>
      <c r="GUZ27" s="877"/>
      <c r="GVA27" s="877"/>
      <c r="GVB27" s="877"/>
      <c r="GVC27" s="877"/>
      <c r="GVD27" s="877"/>
      <c r="GVE27" s="877"/>
      <c r="GVF27" s="877"/>
      <c r="GVG27" s="877"/>
      <c r="GVH27" s="877"/>
      <c r="GVI27" s="877"/>
      <c r="GVJ27" s="877"/>
      <c r="GVK27" s="877"/>
      <c r="GVL27" s="877"/>
      <c r="GVM27" s="877"/>
      <c r="GVN27" s="877"/>
      <c r="GVO27" s="877"/>
      <c r="GVP27" s="877"/>
      <c r="GVQ27" s="877"/>
      <c r="GVR27" s="877"/>
      <c r="GVS27" s="877"/>
      <c r="GVT27" s="877"/>
      <c r="GVU27" s="877"/>
      <c r="GVV27" s="877"/>
      <c r="GVW27" s="877"/>
      <c r="GVX27" s="877"/>
      <c r="GVY27" s="877"/>
      <c r="GVZ27" s="877"/>
      <c r="GWA27" s="877"/>
      <c r="GWB27" s="877"/>
      <c r="GWC27" s="877"/>
      <c r="GWD27" s="877"/>
      <c r="GWE27" s="877"/>
      <c r="GWF27" s="877"/>
      <c r="GWG27" s="877"/>
      <c r="GWH27" s="877"/>
      <c r="GWI27" s="877"/>
      <c r="GWJ27" s="877"/>
      <c r="GWK27" s="877"/>
      <c r="GWL27" s="877"/>
      <c r="GWM27" s="877"/>
      <c r="GWN27" s="877"/>
      <c r="GWO27" s="877"/>
      <c r="GWP27" s="877"/>
      <c r="GWQ27" s="877"/>
      <c r="GWR27" s="877"/>
      <c r="GWS27" s="877"/>
      <c r="GWT27" s="877"/>
      <c r="GWU27" s="877"/>
      <c r="GWV27" s="877"/>
      <c r="GWW27" s="877"/>
      <c r="GWX27" s="877"/>
      <c r="GWY27" s="877"/>
      <c r="GWZ27" s="877"/>
      <c r="GXA27" s="877"/>
      <c r="GXB27" s="877"/>
      <c r="GXC27" s="877"/>
      <c r="GXD27" s="877"/>
      <c r="GXE27" s="877"/>
      <c r="GXF27" s="877"/>
      <c r="GXG27" s="877"/>
      <c r="GXH27" s="877"/>
      <c r="GXI27" s="877"/>
      <c r="GXJ27" s="877"/>
      <c r="GXK27" s="877"/>
      <c r="GXL27" s="877"/>
      <c r="GXM27" s="877"/>
      <c r="GXN27" s="877"/>
      <c r="GXO27" s="877"/>
      <c r="GXP27" s="877"/>
      <c r="GXQ27" s="877"/>
      <c r="GXR27" s="877"/>
      <c r="GXS27" s="877"/>
      <c r="GXT27" s="877"/>
      <c r="GXU27" s="877"/>
      <c r="GXV27" s="877"/>
      <c r="GXW27" s="877"/>
      <c r="GXX27" s="877"/>
      <c r="GXY27" s="877"/>
      <c r="GXZ27" s="877"/>
      <c r="GYA27" s="877"/>
      <c r="GYB27" s="877"/>
      <c r="GYC27" s="877"/>
      <c r="GYD27" s="877"/>
      <c r="GYE27" s="877"/>
      <c r="GYF27" s="877"/>
      <c r="GYG27" s="877"/>
      <c r="GYH27" s="877"/>
      <c r="GYI27" s="877"/>
      <c r="GYJ27" s="877"/>
      <c r="GYK27" s="877"/>
      <c r="GYL27" s="877"/>
      <c r="GYM27" s="877"/>
      <c r="GYN27" s="877"/>
      <c r="GYO27" s="877"/>
      <c r="GYP27" s="877"/>
      <c r="GYQ27" s="877"/>
      <c r="GYR27" s="877"/>
      <c r="GYS27" s="877"/>
      <c r="GYT27" s="877"/>
      <c r="GYU27" s="877"/>
      <c r="GYV27" s="877"/>
      <c r="GYW27" s="877"/>
      <c r="GYX27" s="877"/>
      <c r="GYY27" s="877"/>
      <c r="GYZ27" s="877"/>
      <c r="GZA27" s="877"/>
      <c r="GZB27" s="877"/>
      <c r="GZC27" s="877"/>
      <c r="GZD27" s="877"/>
      <c r="GZE27" s="877"/>
      <c r="GZF27" s="877"/>
      <c r="GZG27" s="877"/>
      <c r="GZH27" s="877"/>
      <c r="GZI27" s="877"/>
      <c r="GZJ27" s="877"/>
      <c r="GZK27" s="877"/>
      <c r="GZL27" s="877"/>
      <c r="GZM27" s="877"/>
      <c r="GZN27" s="877"/>
      <c r="GZO27" s="877"/>
      <c r="GZP27" s="877"/>
      <c r="GZQ27" s="877"/>
      <c r="GZR27" s="877"/>
      <c r="GZS27" s="877"/>
      <c r="GZT27" s="877"/>
      <c r="GZU27" s="877"/>
      <c r="GZV27" s="877"/>
      <c r="GZW27" s="877"/>
      <c r="GZX27" s="877"/>
      <c r="GZY27" s="877"/>
      <c r="GZZ27" s="877"/>
      <c r="HAA27" s="877"/>
      <c r="HAB27" s="877"/>
      <c r="HAC27" s="877"/>
      <c r="HAD27" s="877"/>
      <c r="HAE27" s="877"/>
      <c r="HAF27" s="877"/>
      <c r="HAG27" s="877"/>
      <c r="HAH27" s="877"/>
      <c r="HAI27" s="877"/>
      <c r="HAJ27" s="877"/>
      <c r="HAK27" s="877"/>
      <c r="HAL27" s="877"/>
      <c r="HAM27" s="877"/>
      <c r="HAN27" s="877"/>
      <c r="HAO27" s="877"/>
      <c r="HAP27" s="877"/>
      <c r="HAQ27" s="877"/>
      <c r="HAR27" s="877"/>
      <c r="HAS27" s="877"/>
      <c r="HAT27" s="877"/>
      <c r="HAU27" s="877"/>
      <c r="HAV27" s="877"/>
      <c r="HAW27" s="877"/>
      <c r="HAX27" s="877"/>
      <c r="HAY27" s="877"/>
      <c r="HAZ27" s="877"/>
      <c r="HBA27" s="877"/>
      <c r="HBB27" s="877"/>
      <c r="HBC27" s="877"/>
      <c r="HBD27" s="877"/>
      <c r="HBE27" s="877"/>
      <c r="HBF27" s="877"/>
      <c r="HBG27" s="877"/>
      <c r="HBH27" s="877"/>
      <c r="HBI27" s="877"/>
      <c r="HBJ27" s="877"/>
      <c r="HBK27" s="877"/>
      <c r="HBL27" s="877"/>
      <c r="HBM27" s="877"/>
      <c r="HBN27" s="877"/>
      <c r="HBO27" s="877"/>
      <c r="HBP27" s="877"/>
      <c r="HBQ27" s="877"/>
      <c r="HBR27" s="877"/>
      <c r="HBS27" s="877"/>
      <c r="HBT27" s="877"/>
      <c r="HBU27" s="877"/>
      <c r="HBV27" s="877"/>
      <c r="HBW27" s="877"/>
      <c r="HBX27" s="877"/>
      <c r="HBY27" s="877"/>
      <c r="HBZ27" s="877"/>
      <c r="HCA27" s="877"/>
      <c r="HCB27" s="877"/>
      <c r="HCC27" s="877"/>
      <c r="HCD27" s="877"/>
      <c r="HCE27" s="877"/>
      <c r="HCF27" s="877"/>
      <c r="HCG27" s="877"/>
      <c r="HCH27" s="877"/>
      <c r="HCI27" s="877"/>
      <c r="HCJ27" s="877"/>
      <c r="HCK27" s="877"/>
      <c r="HCL27" s="877"/>
      <c r="HCM27" s="877"/>
      <c r="HCN27" s="877"/>
      <c r="HCO27" s="877"/>
      <c r="HCP27" s="877"/>
      <c r="HCQ27" s="877"/>
      <c r="HCR27" s="877"/>
      <c r="HCS27" s="877"/>
      <c r="HCT27" s="877"/>
      <c r="HCU27" s="877"/>
      <c r="HCV27" s="877"/>
      <c r="HCW27" s="877"/>
      <c r="HCX27" s="877"/>
      <c r="HCY27" s="877"/>
      <c r="HCZ27" s="877"/>
      <c r="HDA27" s="877"/>
      <c r="HDB27" s="877"/>
      <c r="HDC27" s="877"/>
      <c r="HDD27" s="877"/>
      <c r="HDE27" s="877"/>
      <c r="HDF27" s="877"/>
      <c r="HDG27" s="877"/>
      <c r="HDH27" s="877"/>
      <c r="HDI27" s="877"/>
      <c r="HDJ27" s="877"/>
      <c r="HDK27" s="877"/>
      <c r="HDL27" s="877"/>
      <c r="HDM27" s="877"/>
      <c r="HDN27" s="877"/>
      <c r="HDO27" s="877"/>
      <c r="HDP27" s="877"/>
      <c r="HDQ27" s="877"/>
      <c r="HDR27" s="877"/>
      <c r="HDS27" s="877"/>
      <c r="HDT27" s="877"/>
      <c r="HDU27" s="877"/>
      <c r="HDV27" s="877"/>
      <c r="HDW27" s="877"/>
      <c r="HDX27" s="877"/>
      <c r="HDY27" s="877"/>
      <c r="HDZ27" s="877"/>
      <c r="HEA27" s="877"/>
      <c r="HEB27" s="877"/>
      <c r="HEC27" s="877"/>
      <c r="HED27" s="877"/>
      <c r="HEE27" s="877"/>
      <c r="HEF27" s="877"/>
      <c r="HEG27" s="877"/>
      <c r="HEH27" s="877"/>
      <c r="HEI27" s="877"/>
      <c r="HEJ27" s="877"/>
      <c r="HEK27" s="877"/>
      <c r="HEL27" s="877"/>
      <c r="HEM27" s="877"/>
      <c r="HEN27" s="877"/>
      <c r="HEO27" s="877"/>
      <c r="HEP27" s="877"/>
      <c r="HEQ27" s="877"/>
      <c r="HER27" s="877"/>
      <c r="HES27" s="877"/>
      <c r="HET27" s="877"/>
      <c r="HEU27" s="877"/>
      <c r="HEV27" s="877"/>
      <c r="HEW27" s="877"/>
      <c r="HEX27" s="877"/>
      <c r="HEY27" s="877"/>
      <c r="HEZ27" s="877"/>
      <c r="HFA27" s="877"/>
      <c r="HFB27" s="877"/>
      <c r="HFC27" s="877"/>
      <c r="HFD27" s="877"/>
      <c r="HFE27" s="877"/>
      <c r="HFF27" s="877"/>
      <c r="HFG27" s="877"/>
      <c r="HFH27" s="877"/>
      <c r="HFI27" s="877"/>
      <c r="HFJ27" s="877"/>
      <c r="HFK27" s="877"/>
      <c r="HFL27" s="877"/>
      <c r="HFM27" s="877"/>
      <c r="HFN27" s="877"/>
      <c r="HFO27" s="877"/>
      <c r="HFP27" s="877"/>
      <c r="HFQ27" s="877"/>
      <c r="HFR27" s="877"/>
      <c r="HFS27" s="877"/>
      <c r="HFT27" s="877"/>
      <c r="HFU27" s="877"/>
      <c r="HFV27" s="877"/>
      <c r="HFW27" s="877"/>
      <c r="HFX27" s="877"/>
      <c r="HFY27" s="877"/>
      <c r="HFZ27" s="877"/>
      <c r="HGA27" s="877"/>
      <c r="HGB27" s="877"/>
      <c r="HGC27" s="877"/>
      <c r="HGD27" s="877"/>
      <c r="HGE27" s="877"/>
      <c r="HGF27" s="877"/>
      <c r="HGG27" s="877"/>
      <c r="HGH27" s="877"/>
      <c r="HGI27" s="877"/>
      <c r="HGJ27" s="877"/>
      <c r="HGK27" s="877"/>
      <c r="HGL27" s="877"/>
      <c r="HGM27" s="877"/>
      <c r="HGN27" s="877"/>
      <c r="HGO27" s="877"/>
      <c r="HGP27" s="877"/>
      <c r="HGQ27" s="877"/>
      <c r="HGR27" s="877"/>
      <c r="HGS27" s="877"/>
      <c r="HGT27" s="877"/>
      <c r="HGU27" s="877"/>
      <c r="HGV27" s="877"/>
      <c r="HGW27" s="877"/>
      <c r="HGX27" s="877"/>
      <c r="HGY27" s="877"/>
      <c r="HGZ27" s="877"/>
      <c r="HHA27" s="877"/>
      <c r="HHB27" s="877"/>
      <c r="HHC27" s="877"/>
      <c r="HHD27" s="877"/>
      <c r="HHE27" s="877"/>
      <c r="HHF27" s="877"/>
      <c r="HHG27" s="877"/>
      <c r="HHH27" s="877"/>
      <c r="HHI27" s="877"/>
      <c r="HHJ27" s="877"/>
      <c r="HHK27" s="877"/>
      <c r="HHL27" s="877"/>
      <c r="HHM27" s="877"/>
      <c r="HHN27" s="877"/>
      <c r="HHO27" s="877"/>
      <c r="HHP27" s="877"/>
      <c r="HHQ27" s="877"/>
      <c r="HHR27" s="877"/>
      <c r="HHS27" s="877"/>
      <c r="HHT27" s="877"/>
      <c r="HHU27" s="877"/>
      <c r="HHV27" s="877"/>
      <c r="HHW27" s="877"/>
      <c r="HHX27" s="877"/>
      <c r="HHY27" s="877"/>
      <c r="HHZ27" s="877"/>
      <c r="HIA27" s="877"/>
      <c r="HIB27" s="877"/>
      <c r="HIC27" s="877"/>
      <c r="HID27" s="877"/>
      <c r="HIE27" s="877"/>
      <c r="HIF27" s="877"/>
      <c r="HIG27" s="877"/>
      <c r="HIH27" s="877"/>
      <c r="HII27" s="877"/>
      <c r="HIJ27" s="877"/>
      <c r="HIK27" s="877"/>
      <c r="HIL27" s="877"/>
      <c r="HIM27" s="877"/>
      <c r="HIN27" s="877"/>
      <c r="HIO27" s="877"/>
      <c r="HIP27" s="877"/>
      <c r="HIQ27" s="877"/>
      <c r="HIR27" s="877"/>
      <c r="HIS27" s="877"/>
      <c r="HIT27" s="877"/>
      <c r="HIU27" s="877"/>
      <c r="HIV27" s="877"/>
      <c r="HIW27" s="877"/>
      <c r="HIX27" s="877"/>
      <c r="HIY27" s="877"/>
      <c r="HIZ27" s="877"/>
      <c r="HJA27" s="877"/>
      <c r="HJB27" s="877"/>
      <c r="HJC27" s="877"/>
      <c r="HJD27" s="877"/>
      <c r="HJE27" s="877"/>
      <c r="HJF27" s="877"/>
      <c r="HJG27" s="877"/>
      <c r="HJH27" s="877"/>
      <c r="HJI27" s="877"/>
      <c r="HJJ27" s="877"/>
      <c r="HJK27" s="877"/>
      <c r="HJL27" s="877"/>
      <c r="HJM27" s="877"/>
      <c r="HJN27" s="877"/>
      <c r="HJO27" s="877"/>
      <c r="HJP27" s="877"/>
      <c r="HJQ27" s="877"/>
      <c r="HJR27" s="877"/>
      <c r="HJS27" s="877"/>
      <c r="HJT27" s="877"/>
      <c r="HJU27" s="877"/>
      <c r="HJV27" s="877"/>
      <c r="HJW27" s="877"/>
      <c r="HJX27" s="877"/>
      <c r="HJY27" s="877"/>
      <c r="HJZ27" s="877"/>
      <c r="HKA27" s="877"/>
      <c r="HKB27" s="877"/>
      <c r="HKC27" s="877"/>
      <c r="HKD27" s="877"/>
      <c r="HKE27" s="877"/>
      <c r="HKF27" s="877"/>
      <c r="HKG27" s="877"/>
      <c r="HKH27" s="877"/>
      <c r="HKI27" s="877"/>
      <c r="HKJ27" s="877"/>
      <c r="HKK27" s="877"/>
      <c r="HKL27" s="877"/>
      <c r="HKM27" s="877"/>
      <c r="HKN27" s="877"/>
      <c r="HKO27" s="877"/>
      <c r="HKP27" s="877"/>
      <c r="HKQ27" s="877"/>
      <c r="HKR27" s="877"/>
      <c r="HKS27" s="877"/>
      <c r="HKT27" s="877"/>
      <c r="HKU27" s="877"/>
      <c r="HKV27" s="877"/>
      <c r="HKW27" s="877"/>
      <c r="HKX27" s="877"/>
      <c r="HKY27" s="877"/>
      <c r="HKZ27" s="877"/>
      <c r="HLA27" s="877"/>
      <c r="HLB27" s="877"/>
      <c r="HLC27" s="877"/>
      <c r="HLD27" s="877"/>
      <c r="HLE27" s="877"/>
      <c r="HLF27" s="877"/>
      <c r="HLG27" s="877"/>
      <c r="HLH27" s="877"/>
      <c r="HLI27" s="877"/>
      <c r="HLJ27" s="877"/>
      <c r="HLK27" s="877"/>
      <c r="HLL27" s="877"/>
      <c r="HLM27" s="877"/>
      <c r="HLN27" s="877"/>
      <c r="HLO27" s="877"/>
      <c r="HLP27" s="877"/>
      <c r="HLQ27" s="877"/>
      <c r="HLR27" s="877"/>
      <c r="HLS27" s="877"/>
      <c r="HLT27" s="877"/>
      <c r="HLU27" s="877"/>
      <c r="HLV27" s="877"/>
      <c r="HLW27" s="877"/>
      <c r="HLX27" s="877"/>
      <c r="HLY27" s="877"/>
      <c r="HLZ27" s="877"/>
      <c r="HMA27" s="877"/>
      <c r="HMB27" s="877"/>
      <c r="HMC27" s="877"/>
      <c r="HMD27" s="877"/>
      <c r="HME27" s="877"/>
      <c r="HMF27" s="877"/>
      <c r="HMG27" s="877"/>
      <c r="HMH27" s="877"/>
      <c r="HMI27" s="877"/>
      <c r="HMJ27" s="877"/>
      <c r="HMK27" s="877"/>
      <c r="HML27" s="877"/>
      <c r="HMM27" s="877"/>
      <c r="HMN27" s="877"/>
      <c r="HMO27" s="877"/>
      <c r="HMP27" s="877"/>
      <c r="HMQ27" s="877"/>
      <c r="HMR27" s="877"/>
      <c r="HMS27" s="877"/>
      <c r="HMT27" s="877"/>
      <c r="HMU27" s="877"/>
      <c r="HMV27" s="877"/>
      <c r="HMW27" s="877"/>
      <c r="HMX27" s="877"/>
      <c r="HMY27" s="877"/>
      <c r="HMZ27" s="877"/>
      <c r="HNA27" s="877"/>
      <c r="HNB27" s="877"/>
      <c r="HNC27" s="877"/>
      <c r="HND27" s="877"/>
      <c r="HNE27" s="877"/>
      <c r="HNF27" s="877"/>
      <c r="HNG27" s="877"/>
      <c r="HNH27" s="877"/>
      <c r="HNI27" s="877"/>
      <c r="HNJ27" s="877"/>
      <c r="HNK27" s="877"/>
      <c r="HNL27" s="877"/>
      <c r="HNM27" s="877"/>
      <c r="HNN27" s="877"/>
      <c r="HNO27" s="877"/>
      <c r="HNP27" s="877"/>
      <c r="HNQ27" s="877"/>
      <c r="HNR27" s="877"/>
      <c r="HNS27" s="877"/>
      <c r="HNT27" s="877"/>
      <c r="HNU27" s="877"/>
      <c r="HNV27" s="877"/>
      <c r="HNW27" s="877"/>
      <c r="HNX27" s="877"/>
      <c r="HNY27" s="877"/>
      <c r="HNZ27" s="877"/>
      <c r="HOA27" s="877"/>
      <c r="HOB27" s="877"/>
      <c r="HOC27" s="877"/>
      <c r="HOD27" s="877"/>
      <c r="HOE27" s="877"/>
      <c r="HOF27" s="877"/>
      <c r="HOG27" s="877"/>
      <c r="HOH27" s="877"/>
      <c r="HOI27" s="877"/>
      <c r="HOJ27" s="877"/>
      <c r="HOK27" s="877"/>
      <c r="HOL27" s="877"/>
      <c r="HOM27" s="877"/>
      <c r="HON27" s="877"/>
      <c r="HOO27" s="877"/>
      <c r="HOP27" s="877"/>
      <c r="HOQ27" s="877"/>
      <c r="HOR27" s="877"/>
      <c r="HOS27" s="877"/>
      <c r="HOT27" s="877"/>
      <c r="HOU27" s="877"/>
      <c r="HOV27" s="877"/>
      <c r="HOW27" s="877"/>
      <c r="HOX27" s="877"/>
      <c r="HOY27" s="877"/>
      <c r="HOZ27" s="877"/>
      <c r="HPA27" s="877"/>
      <c r="HPB27" s="877"/>
      <c r="HPC27" s="877"/>
      <c r="HPD27" s="877"/>
      <c r="HPE27" s="877"/>
      <c r="HPF27" s="877"/>
      <c r="HPG27" s="877"/>
      <c r="HPH27" s="877"/>
      <c r="HPI27" s="877"/>
      <c r="HPJ27" s="877"/>
      <c r="HPK27" s="877"/>
      <c r="HPL27" s="877"/>
      <c r="HPM27" s="877"/>
      <c r="HPN27" s="877"/>
      <c r="HPO27" s="877"/>
      <c r="HPP27" s="877"/>
      <c r="HPQ27" s="877"/>
      <c r="HPR27" s="877"/>
      <c r="HPS27" s="877"/>
      <c r="HPT27" s="877"/>
      <c r="HPU27" s="877"/>
      <c r="HPV27" s="877"/>
      <c r="HPW27" s="877"/>
      <c r="HPX27" s="877"/>
      <c r="HPY27" s="877"/>
      <c r="HPZ27" s="877"/>
      <c r="HQA27" s="877"/>
      <c r="HQB27" s="877"/>
      <c r="HQC27" s="877"/>
      <c r="HQD27" s="877"/>
      <c r="HQE27" s="877"/>
      <c r="HQF27" s="877"/>
      <c r="HQG27" s="877"/>
      <c r="HQH27" s="877"/>
      <c r="HQI27" s="877"/>
      <c r="HQJ27" s="877"/>
      <c r="HQK27" s="877"/>
      <c r="HQL27" s="877"/>
      <c r="HQM27" s="877"/>
      <c r="HQN27" s="877"/>
      <c r="HQO27" s="877"/>
      <c r="HQP27" s="877"/>
      <c r="HQQ27" s="877"/>
      <c r="HQR27" s="877"/>
      <c r="HQS27" s="877"/>
      <c r="HQT27" s="877"/>
      <c r="HQU27" s="877"/>
      <c r="HQV27" s="877"/>
      <c r="HQW27" s="877"/>
      <c r="HQX27" s="877"/>
      <c r="HQY27" s="877"/>
      <c r="HQZ27" s="877"/>
      <c r="HRA27" s="877"/>
      <c r="HRB27" s="877"/>
      <c r="HRC27" s="877"/>
      <c r="HRD27" s="877"/>
      <c r="HRE27" s="877"/>
      <c r="HRF27" s="877"/>
      <c r="HRG27" s="877"/>
      <c r="HRH27" s="877"/>
      <c r="HRI27" s="877"/>
      <c r="HRJ27" s="877"/>
      <c r="HRK27" s="877"/>
      <c r="HRL27" s="877"/>
      <c r="HRM27" s="877"/>
      <c r="HRN27" s="877"/>
      <c r="HRO27" s="877"/>
      <c r="HRP27" s="877"/>
      <c r="HRQ27" s="877"/>
      <c r="HRR27" s="877"/>
      <c r="HRS27" s="877"/>
      <c r="HRT27" s="877"/>
      <c r="HRU27" s="877"/>
      <c r="HRV27" s="877"/>
      <c r="HRW27" s="877"/>
      <c r="HRX27" s="877"/>
      <c r="HRY27" s="877"/>
      <c r="HRZ27" s="877"/>
      <c r="HSA27" s="877"/>
      <c r="HSB27" s="877"/>
      <c r="HSC27" s="877"/>
      <c r="HSD27" s="877"/>
      <c r="HSE27" s="877"/>
      <c r="HSF27" s="877"/>
      <c r="HSG27" s="877"/>
      <c r="HSH27" s="877"/>
      <c r="HSI27" s="877"/>
      <c r="HSJ27" s="877"/>
      <c r="HSK27" s="877"/>
      <c r="HSL27" s="877"/>
      <c r="HSM27" s="877"/>
      <c r="HSN27" s="877"/>
      <c r="HSO27" s="877"/>
      <c r="HSP27" s="877"/>
      <c r="HSQ27" s="877"/>
      <c r="HSR27" s="877"/>
      <c r="HSS27" s="877"/>
      <c r="HST27" s="877"/>
      <c r="HSU27" s="877"/>
      <c r="HSV27" s="877"/>
      <c r="HSW27" s="877"/>
      <c r="HSX27" s="877"/>
      <c r="HSY27" s="877"/>
      <c r="HSZ27" s="877"/>
      <c r="HTA27" s="877"/>
      <c r="HTB27" s="877"/>
      <c r="HTC27" s="877"/>
      <c r="HTD27" s="877"/>
      <c r="HTE27" s="877"/>
      <c r="HTF27" s="877"/>
      <c r="HTG27" s="877"/>
      <c r="HTH27" s="877"/>
      <c r="HTI27" s="877"/>
      <c r="HTJ27" s="877"/>
      <c r="HTK27" s="877"/>
      <c r="HTL27" s="877"/>
      <c r="HTM27" s="877"/>
      <c r="HTN27" s="877"/>
      <c r="HTO27" s="877"/>
      <c r="HTP27" s="877"/>
      <c r="HTQ27" s="877"/>
      <c r="HTR27" s="877"/>
      <c r="HTS27" s="877"/>
      <c r="HTT27" s="877"/>
      <c r="HTU27" s="877"/>
      <c r="HTV27" s="877"/>
      <c r="HTW27" s="877"/>
      <c r="HTX27" s="877"/>
      <c r="HTY27" s="877"/>
      <c r="HTZ27" s="877"/>
      <c r="HUA27" s="877"/>
      <c r="HUB27" s="877"/>
      <c r="HUC27" s="877"/>
      <c r="HUD27" s="877"/>
      <c r="HUE27" s="877"/>
      <c r="HUF27" s="877"/>
      <c r="HUG27" s="877"/>
      <c r="HUH27" s="877"/>
      <c r="HUI27" s="877"/>
      <c r="HUJ27" s="877"/>
      <c r="HUK27" s="877"/>
      <c r="HUL27" s="877"/>
      <c r="HUM27" s="877"/>
      <c r="HUN27" s="877"/>
      <c r="HUO27" s="877"/>
      <c r="HUP27" s="877"/>
      <c r="HUQ27" s="877"/>
      <c r="HUR27" s="877"/>
      <c r="HUS27" s="877"/>
      <c r="HUT27" s="877"/>
      <c r="HUU27" s="877"/>
      <c r="HUV27" s="877"/>
      <c r="HUW27" s="877"/>
      <c r="HUX27" s="877"/>
      <c r="HUY27" s="877"/>
      <c r="HUZ27" s="877"/>
      <c r="HVA27" s="877"/>
      <c r="HVB27" s="877"/>
      <c r="HVC27" s="877"/>
      <c r="HVD27" s="877"/>
      <c r="HVE27" s="877"/>
      <c r="HVF27" s="877"/>
      <c r="HVG27" s="877"/>
      <c r="HVH27" s="877"/>
      <c r="HVI27" s="877"/>
      <c r="HVJ27" s="877"/>
      <c r="HVK27" s="877"/>
      <c r="HVL27" s="877"/>
      <c r="HVM27" s="877"/>
      <c r="HVN27" s="877"/>
      <c r="HVO27" s="877"/>
      <c r="HVP27" s="877"/>
      <c r="HVQ27" s="877"/>
      <c r="HVR27" s="877"/>
      <c r="HVS27" s="877"/>
      <c r="HVT27" s="877"/>
      <c r="HVU27" s="877"/>
      <c r="HVV27" s="877"/>
      <c r="HVW27" s="877"/>
      <c r="HVX27" s="877"/>
      <c r="HVY27" s="877"/>
      <c r="HVZ27" s="877"/>
      <c r="HWA27" s="877"/>
      <c r="HWB27" s="877"/>
      <c r="HWC27" s="877"/>
      <c r="HWD27" s="877"/>
      <c r="HWE27" s="877"/>
      <c r="HWF27" s="877"/>
      <c r="HWG27" s="877"/>
      <c r="HWH27" s="877"/>
      <c r="HWI27" s="877"/>
      <c r="HWJ27" s="877"/>
      <c r="HWK27" s="877"/>
      <c r="HWL27" s="877"/>
      <c r="HWM27" s="877"/>
      <c r="HWN27" s="877"/>
      <c r="HWO27" s="877"/>
      <c r="HWP27" s="877"/>
      <c r="HWQ27" s="877"/>
      <c r="HWR27" s="877"/>
      <c r="HWS27" s="877"/>
      <c r="HWT27" s="877"/>
      <c r="HWU27" s="877"/>
      <c r="HWV27" s="877"/>
      <c r="HWW27" s="877"/>
      <c r="HWX27" s="877"/>
      <c r="HWY27" s="877"/>
      <c r="HWZ27" s="877"/>
      <c r="HXA27" s="877"/>
      <c r="HXB27" s="877"/>
      <c r="HXC27" s="877"/>
      <c r="HXD27" s="877"/>
      <c r="HXE27" s="877"/>
      <c r="HXF27" s="877"/>
      <c r="HXG27" s="877"/>
      <c r="HXH27" s="877"/>
      <c r="HXI27" s="877"/>
      <c r="HXJ27" s="877"/>
      <c r="HXK27" s="877"/>
      <c r="HXL27" s="877"/>
      <c r="HXM27" s="877"/>
      <c r="HXN27" s="877"/>
      <c r="HXO27" s="877"/>
      <c r="HXP27" s="877"/>
      <c r="HXQ27" s="877"/>
      <c r="HXR27" s="877"/>
      <c r="HXS27" s="877"/>
      <c r="HXT27" s="877"/>
      <c r="HXU27" s="877"/>
      <c r="HXV27" s="877"/>
      <c r="HXW27" s="877"/>
      <c r="HXX27" s="877"/>
      <c r="HXY27" s="877"/>
      <c r="HXZ27" s="877"/>
      <c r="HYA27" s="877"/>
      <c r="HYB27" s="877"/>
      <c r="HYC27" s="877"/>
      <c r="HYD27" s="877"/>
      <c r="HYE27" s="877"/>
      <c r="HYF27" s="877"/>
      <c r="HYG27" s="877"/>
      <c r="HYH27" s="877"/>
      <c r="HYI27" s="877"/>
      <c r="HYJ27" s="877"/>
      <c r="HYK27" s="877"/>
      <c r="HYL27" s="877"/>
      <c r="HYM27" s="877"/>
      <c r="HYN27" s="877"/>
      <c r="HYO27" s="877"/>
      <c r="HYP27" s="877"/>
      <c r="HYQ27" s="877"/>
      <c r="HYR27" s="877"/>
      <c r="HYS27" s="877"/>
      <c r="HYT27" s="877"/>
      <c r="HYU27" s="877"/>
      <c r="HYV27" s="877"/>
      <c r="HYW27" s="877"/>
      <c r="HYX27" s="877"/>
      <c r="HYY27" s="877"/>
      <c r="HYZ27" s="877"/>
      <c r="HZA27" s="877"/>
      <c r="HZB27" s="877"/>
      <c r="HZC27" s="877"/>
      <c r="HZD27" s="877"/>
      <c r="HZE27" s="877"/>
      <c r="HZF27" s="877"/>
      <c r="HZG27" s="877"/>
      <c r="HZH27" s="877"/>
      <c r="HZI27" s="877"/>
      <c r="HZJ27" s="877"/>
      <c r="HZK27" s="877"/>
      <c r="HZL27" s="877"/>
      <c r="HZM27" s="877"/>
      <c r="HZN27" s="877"/>
      <c r="HZO27" s="877"/>
      <c r="HZP27" s="877"/>
      <c r="HZQ27" s="877"/>
      <c r="HZR27" s="877"/>
      <c r="HZS27" s="877"/>
      <c r="HZT27" s="877"/>
      <c r="HZU27" s="877"/>
      <c r="HZV27" s="877"/>
      <c r="HZW27" s="877"/>
      <c r="HZX27" s="877"/>
      <c r="HZY27" s="877"/>
      <c r="HZZ27" s="877"/>
      <c r="IAA27" s="877"/>
      <c r="IAB27" s="877"/>
      <c r="IAC27" s="877"/>
      <c r="IAD27" s="877"/>
      <c r="IAE27" s="877"/>
      <c r="IAF27" s="877"/>
      <c r="IAG27" s="877"/>
      <c r="IAH27" s="877"/>
      <c r="IAI27" s="877"/>
      <c r="IAJ27" s="877"/>
      <c r="IAK27" s="877"/>
      <c r="IAL27" s="877"/>
      <c r="IAM27" s="877"/>
      <c r="IAN27" s="877"/>
      <c r="IAO27" s="877"/>
      <c r="IAP27" s="877"/>
      <c r="IAQ27" s="877"/>
      <c r="IAR27" s="877"/>
      <c r="IAS27" s="877"/>
      <c r="IAT27" s="877"/>
      <c r="IAU27" s="877"/>
      <c r="IAV27" s="877"/>
      <c r="IAW27" s="877"/>
      <c r="IAX27" s="877"/>
      <c r="IAY27" s="877"/>
      <c r="IAZ27" s="877"/>
      <c r="IBA27" s="877"/>
      <c r="IBB27" s="877"/>
      <c r="IBC27" s="877"/>
      <c r="IBD27" s="877"/>
      <c r="IBE27" s="877"/>
      <c r="IBF27" s="877"/>
      <c r="IBG27" s="877"/>
      <c r="IBH27" s="877"/>
      <c r="IBI27" s="877"/>
      <c r="IBJ27" s="877"/>
      <c r="IBK27" s="877"/>
      <c r="IBL27" s="877"/>
      <c r="IBM27" s="877"/>
      <c r="IBN27" s="877"/>
      <c r="IBO27" s="877"/>
      <c r="IBP27" s="877"/>
      <c r="IBQ27" s="877"/>
      <c r="IBR27" s="877"/>
      <c r="IBS27" s="877"/>
      <c r="IBT27" s="877"/>
      <c r="IBU27" s="877"/>
      <c r="IBV27" s="877"/>
      <c r="IBW27" s="877"/>
      <c r="IBX27" s="877"/>
      <c r="IBY27" s="877"/>
      <c r="IBZ27" s="877"/>
      <c r="ICA27" s="877"/>
      <c r="ICB27" s="877"/>
      <c r="ICC27" s="877"/>
      <c r="ICD27" s="877"/>
      <c r="ICE27" s="877"/>
      <c r="ICF27" s="877"/>
      <c r="ICG27" s="877"/>
      <c r="ICH27" s="877"/>
      <c r="ICI27" s="877"/>
      <c r="ICJ27" s="877"/>
      <c r="ICK27" s="877"/>
      <c r="ICL27" s="877"/>
      <c r="ICM27" s="877"/>
      <c r="ICN27" s="877"/>
      <c r="ICO27" s="877"/>
      <c r="ICP27" s="877"/>
      <c r="ICQ27" s="877"/>
      <c r="ICR27" s="877"/>
      <c r="ICS27" s="877"/>
      <c r="ICT27" s="877"/>
      <c r="ICU27" s="877"/>
      <c r="ICV27" s="877"/>
      <c r="ICW27" s="877"/>
      <c r="ICX27" s="877"/>
      <c r="ICY27" s="877"/>
      <c r="ICZ27" s="877"/>
      <c r="IDA27" s="877"/>
      <c r="IDB27" s="877"/>
      <c r="IDC27" s="877"/>
      <c r="IDD27" s="877"/>
      <c r="IDE27" s="877"/>
      <c r="IDF27" s="877"/>
      <c r="IDG27" s="877"/>
      <c r="IDH27" s="877"/>
      <c r="IDI27" s="877"/>
      <c r="IDJ27" s="877"/>
      <c r="IDK27" s="877"/>
      <c r="IDL27" s="877"/>
      <c r="IDM27" s="877"/>
      <c r="IDN27" s="877"/>
      <c r="IDO27" s="877"/>
      <c r="IDP27" s="877"/>
      <c r="IDQ27" s="877"/>
      <c r="IDR27" s="877"/>
      <c r="IDS27" s="877"/>
      <c r="IDT27" s="877"/>
      <c r="IDU27" s="877"/>
      <c r="IDV27" s="877"/>
      <c r="IDW27" s="877"/>
      <c r="IDX27" s="877"/>
      <c r="IDY27" s="877"/>
      <c r="IDZ27" s="877"/>
      <c r="IEA27" s="877"/>
      <c r="IEB27" s="877"/>
      <c r="IEC27" s="877"/>
      <c r="IED27" s="877"/>
      <c r="IEE27" s="877"/>
      <c r="IEF27" s="877"/>
      <c r="IEG27" s="877"/>
      <c r="IEH27" s="877"/>
      <c r="IEI27" s="877"/>
      <c r="IEJ27" s="877"/>
      <c r="IEK27" s="877"/>
      <c r="IEL27" s="877"/>
      <c r="IEM27" s="877"/>
      <c r="IEN27" s="877"/>
      <c r="IEO27" s="877"/>
      <c r="IEP27" s="877"/>
      <c r="IEQ27" s="877"/>
      <c r="IER27" s="877"/>
      <c r="IES27" s="877"/>
      <c r="IET27" s="877"/>
      <c r="IEU27" s="877"/>
      <c r="IEV27" s="877"/>
      <c r="IEW27" s="877"/>
      <c r="IEX27" s="877"/>
      <c r="IEY27" s="877"/>
      <c r="IEZ27" s="877"/>
      <c r="IFA27" s="877"/>
      <c r="IFB27" s="877"/>
      <c r="IFC27" s="877"/>
      <c r="IFD27" s="877"/>
      <c r="IFE27" s="877"/>
      <c r="IFF27" s="877"/>
      <c r="IFG27" s="877"/>
      <c r="IFH27" s="877"/>
      <c r="IFI27" s="877"/>
      <c r="IFJ27" s="877"/>
      <c r="IFK27" s="877"/>
      <c r="IFL27" s="877"/>
      <c r="IFM27" s="877"/>
      <c r="IFN27" s="877"/>
      <c r="IFO27" s="877"/>
      <c r="IFP27" s="877"/>
      <c r="IFQ27" s="877"/>
      <c r="IFR27" s="877"/>
      <c r="IFS27" s="877"/>
      <c r="IFT27" s="877"/>
      <c r="IFU27" s="877"/>
      <c r="IFV27" s="877"/>
      <c r="IFW27" s="877"/>
      <c r="IFX27" s="877"/>
      <c r="IFY27" s="877"/>
      <c r="IFZ27" s="877"/>
      <c r="IGA27" s="877"/>
      <c r="IGB27" s="877"/>
      <c r="IGC27" s="877"/>
      <c r="IGD27" s="877"/>
      <c r="IGE27" s="877"/>
      <c r="IGF27" s="877"/>
      <c r="IGG27" s="877"/>
      <c r="IGH27" s="877"/>
      <c r="IGI27" s="877"/>
      <c r="IGJ27" s="877"/>
      <c r="IGK27" s="877"/>
      <c r="IGL27" s="877"/>
      <c r="IGM27" s="877"/>
      <c r="IGN27" s="877"/>
      <c r="IGO27" s="877"/>
      <c r="IGP27" s="877"/>
      <c r="IGQ27" s="877"/>
      <c r="IGR27" s="877"/>
      <c r="IGS27" s="877"/>
      <c r="IGT27" s="877"/>
      <c r="IGU27" s="877"/>
      <c r="IGV27" s="877"/>
      <c r="IGW27" s="877"/>
      <c r="IGX27" s="877"/>
      <c r="IGY27" s="877"/>
      <c r="IGZ27" s="877"/>
      <c r="IHA27" s="877"/>
      <c r="IHB27" s="877"/>
      <c r="IHC27" s="877"/>
      <c r="IHD27" s="877"/>
      <c r="IHE27" s="877"/>
      <c r="IHF27" s="877"/>
      <c r="IHG27" s="877"/>
      <c r="IHH27" s="877"/>
      <c r="IHI27" s="877"/>
      <c r="IHJ27" s="877"/>
      <c r="IHK27" s="877"/>
      <c r="IHL27" s="877"/>
      <c r="IHM27" s="877"/>
      <c r="IHN27" s="877"/>
      <c r="IHO27" s="877"/>
      <c r="IHP27" s="877"/>
      <c r="IHQ27" s="877"/>
      <c r="IHR27" s="877"/>
      <c r="IHS27" s="877"/>
      <c r="IHT27" s="877"/>
      <c r="IHU27" s="877"/>
      <c r="IHV27" s="877"/>
      <c r="IHW27" s="877"/>
      <c r="IHX27" s="877"/>
      <c r="IHY27" s="877"/>
      <c r="IHZ27" s="877"/>
      <c r="IIA27" s="877"/>
      <c r="IIB27" s="877"/>
      <c r="IIC27" s="877"/>
      <c r="IID27" s="877"/>
      <c r="IIE27" s="877"/>
      <c r="IIF27" s="877"/>
      <c r="IIG27" s="877"/>
      <c r="IIH27" s="877"/>
      <c r="III27" s="877"/>
      <c r="IIJ27" s="877"/>
      <c r="IIK27" s="877"/>
      <c r="IIL27" s="877"/>
      <c r="IIM27" s="877"/>
      <c r="IIN27" s="877"/>
      <c r="IIO27" s="877"/>
      <c r="IIP27" s="877"/>
      <c r="IIQ27" s="877"/>
      <c r="IIR27" s="877"/>
      <c r="IIS27" s="877"/>
      <c r="IIT27" s="877"/>
      <c r="IIU27" s="877"/>
      <c r="IIV27" s="877"/>
      <c r="IIW27" s="877"/>
      <c r="IIX27" s="877"/>
      <c r="IIY27" s="877"/>
      <c r="IIZ27" s="877"/>
      <c r="IJA27" s="877"/>
      <c r="IJB27" s="877"/>
      <c r="IJC27" s="877"/>
      <c r="IJD27" s="877"/>
      <c r="IJE27" s="877"/>
      <c r="IJF27" s="877"/>
      <c r="IJG27" s="877"/>
      <c r="IJH27" s="877"/>
      <c r="IJI27" s="877"/>
      <c r="IJJ27" s="877"/>
      <c r="IJK27" s="877"/>
      <c r="IJL27" s="877"/>
      <c r="IJM27" s="877"/>
      <c r="IJN27" s="877"/>
      <c r="IJO27" s="877"/>
      <c r="IJP27" s="877"/>
      <c r="IJQ27" s="877"/>
      <c r="IJR27" s="877"/>
      <c r="IJS27" s="877"/>
      <c r="IJT27" s="877"/>
      <c r="IJU27" s="877"/>
      <c r="IJV27" s="877"/>
      <c r="IJW27" s="877"/>
      <c r="IJX27" s="877"/>
      <c r="IJY27" s="877"/>
      <c r="IJZ27" s="877"/>
      <c r="IKA27" s="877"/>
      <c r="IKB27" s="877"/>
      <c r="IKC27" s="877"/>
      <c r="IKD27" s="877"/>
      <c r="IKE27" s="877"/>
      <c r="IKF27" s="877"/>
      <c r="IKG27" s="877"/>
      <c r="IKH27" s="877"/>
      <c r="IKI27" s="877"/>
      <c r="IKJ27" s="877"/>
      <c r="IKK27" s="877"/>
      <c r="IKL27" s="877"/>
      <c r="IKM27" s="877"/>
      <c r="IKN27" s="877"/>
      <c r="IKO27" s="877"/>
      <c r="IKP27" s="877"/>
      <c r="IKQ27" s="877"/>
      <c r="IKR27" s="877"/>
      <c r="IKS27" s="877"/>
      <c r="IKT27" s="877"/>
      <c r="IKU27" s="877"/>
      <c r="IKV27" s="877"/>
      <c r="IKW27" s="877"/>
      <c r="IKX27" s="877"/>
      <c r="IKY27" s="877"/>
      <c r="IKZ27" s="877"/>
      <c r="ILA27" s="877"/>
      <c r="ILB27" s="877"/>
      <c r="ILC27" s="877"/>
      <c r="ILD27" s="877"/>
      <c r="ILE27" s="877"/>
      <c r="ILF27" s="877"/>
      <c r="ILG27" s="877"/>
      <c r="ILH27" s="877"/>
      <c r="ILI27" s="877"/>
      <c r="ILJ27" s="877"/>
      <c r="ILK27" s="877"/>
      <c r="ILL27" s="877"/>
      <c r="ILM27" s="877"/>
      <c r="ILN27" s="877"/>
      <c r="ILO27" s="877"/>
      <c r="ILP27" s="877"/>
      <c r="ILQ27" s="877"/>
      <c r="ILR27" s="877"/>
      <c r="ILS27" s="877"/>
      <c r="ILT27" s="877"/>
      <c r="ILU27" s="877"/>
      <c r="ILV27" s="877"/>
      <c r="ILW27" s="877"/>
      <c r="ILX27" s="877"/>
      <c r="ILY27" s="877"/>
      <c r="ILZ27" s="877"/>
      <c r="IMA27" s="877"/>
      <c r="IMB27" s="877"/>
      <c r="IMC27" s="877"/>
      <c r="IMD27" s="877"/>
      <c r="IME27" s="877"/>
      <c r="IMF27" s="877"/>
      <c r="IMG27" s="877"/>
      <c r="IMH27" s="877"/>
      <c r="IMI27" s="877"/>
      <c r="IMJ27" s="877"/>
      <c r="IMK27" s="877"/>
      <c r="IML27" s="877"/>
      <c r="IMM27" s="877"/>
      <c r="IMN27" s="877"/>
      <c r="IMO27" s="877"/>
      <c r="IMP27" s="877"/>
      <c r="IMQ27" s="877"/>
      <c r="IMR27" s="877"/>
      <c r="IMS27" s="877"/>
      <c r="IMT27" s="877"/>
      <c r="IMU27" s="877"/>
      <c r="IMV27" s="877"/>
      <c r="IMW27" s="877"/>
      <c r="IMX27" s="877"/>
      <c r="IMY27" s="877"/>
      <c r="IMZ27" s="877"/>
      <c r="INA27" s="877"/>
      <c r="INB27" s="877"/>
      <c r="INC27" s="877"/>
      <c r="IND27" s="877"/>
      <c r="INE27" s="877"/>
      <c r="INF27" s="877"/>
      <c r="ING27" s="877"/>
      <c r="INH27" s="877"/>
      <c r="INI27" s="877"/>
      <c r="INJ27" s="877"/>
      <c r="INK27" s="877"/>
      <c r="INL27" s="877"/>
      <c r="INM27" s="877"/>
      <c r="INN27" s="877"/>
      <c r="INO27" s="877"/>
      <c r="INP27" s="877"/>
      <c r="INQ27" s="877"/>
      <c r="INR27" s="877"/>
      <c r="INS27" s="877"/>
      <c r="INT27" s="877"/>
      <c r="INU27" s="877"/>
      <c r="INV27" s="877"/>
      <c r="INW27" s="877"/>
      <c r="INX27" s="877"/>
      <c r="INY27" s="877"/>
      <c r="INZ27" s="877"/>
      <c r="IOA27" s="877"/>
      <c r="IOB27" s="877"/>
      <c r="IOC27" s="877"/>
      <c r="IOD27" s="877"/>
      <c r="IOE27" s="877"/>
      <c r="IOF27" s="877"/>
      <c r="IOG27" s="877"/>
      <c r="IOH27" s="877"/>
      <c r="IOI27" s="877"/>
      <c r="IOJ27" s="877"/>
      <c r="IOK27" s="877"/>
      <c r="IOL27" s="877"/>
      <c r="IOM27" s="877"/>
      <c r="ION27" s="877"/>
      <c r="IOO27" s="877"/>
      <c r="IOP27" s="877"/>
      <c r="IOQ27" s="877"/>
      <c r="IOR27" s="877"/>
      <c r="IOS27" s="877"/>
      <c r="IOT27" s="877"/>
      <c r="IOU27" s="877"/>
      <c r="IOV27" s="877"/>
      <c r="IOW27" s="877"/>
      <c r="IOX27" s="877"/>
      <c r="IOY27" s="877"/>
      <c r="IOZ27" s="877"/>
      <c r="IPA27" s="877"/>
      <c r="IPB27" s="877"/>
      <c r="IPC27" s="877"/>
      <c r="IPD27" s="877"/>
      <c r="IPE27" s="877"/>
      <c r="IPF27" s="877"/>
      <c r="IPG27" s="877"/>
      <c r="IPH27" s="877"/>
      <c r="IPI27" s="877"/>
      <c r="IPJ27" s="877"/>
      <c r="IPK27" s="877"/>
      <c r="IPL27" s="877"/>
      <c r="IPM27" s="877"/>
      <c r="IPN27" s="877"/>
      <c r="IPO27" s="877"/>
      <c r="IPP27" s="877"/>
      <c r="IPQ27" s="877"/>
      <c r="IPR27" s="877"/>
      <c r="IPS27" s="877"/>
      <c r="IPT27" s="877"/>
      <c r="IPU27" s="877"/>
      <c r="IPV27" s="877"/>
      <c r="IPW27" s="877"/>
      <c r="IPX27" s="877"/>
      <c r="IPY27" s="877"/>
      <c r="IPZ27" s="877"/>
      <c r="IQA27" s="877"/>
      <c r="IQB27" s="877"/>
      <c r="IQC27" s="877"/>
      <c r="IQD27" s="877"/>
      <c r="IQE27" s="877"/>
      <c r="IQF27" s="877"/>
      <c r="IQG27" s="877"/>
      <c r="IQH27" s="877"/>
      <c r="IQI27" s="877"/>
      <c r="IQJ27" s="877"/>
      <c r="IQK27" s="877"/>
      <c r="IQL27" s="877"/>
      <c r="IQM27" s="877"/>
      <c r="IQN27" s="877"/>
      <c r="IQO27" s="877"/>
      <c r="IQP27" s="877"/>
      <c r="IQQ27" s="877"/>
      <c r="IQR27" s="877"/>
      <c r="IQS27" s="877"/>
      <c r="IQT27" s="877"/>
      <c r="IQU27" s="877"/>
      <c r="IQV27" s="877"/>
      <c r="IQW27" s="877"/>
      <c r="IQX27" s="877"/>
      <c r="IQY27" s="877"/>
      <c r="IQZ27" s="877"/>
      <c r="IRA27" s="877"/>
      <c r="IRB27" s="877"/>
      <c r="IRC27" s="877"/>
      <c r="IRD27" s="877"/>
      <c r="IRE27" s="877"/>
      <c r="IRF27" s="877"/>
      <c r="IRG27" s="877"/>
      <c r="IRH27" s="877"/>
      <c r="IRI27" s="877"/>
      <c r="IRJ27" s="877"/>
      <c r="IRK27" s="877"/>
      <c r="IRL27" s="877"/>
      <c r="IRM27" s="877"/>
      <c r="IRN27" s="877"/>
      <c r="IRO27" s="877"/>
      <c r="IRP27" s="877"/>
      <c r="IRQ27" s="877"/>
      <c r="IRR27" s="877"/>
      <c r="IRS27" s="877"/>
      <c r="IRT27" s="877"/>
      <c r="IRU27" s="877"/>
      <c r="IRV27" s="877"/>
      <c r="IRW27" s="877"/>
      <c r="IRX27" s="877"/>
      <c r="IRY27" s="877"/>
      <c r="IRZ27" s="877"/>
      <c r="ISA27" s="877"/>
      <c r="ISB27" s="877"/>
      <c r="ISC27" s="877"/>
      <c r="ISD27" s="877"/>
      <c r="ISE27" s="877"/>
      <c r="ISF27" s="877"/>
      <c r="ISG27" s="877"/>
      <c r="ISH27" s="877"/>
      <c r="ISI27" s="877"/>
      <c r="ISJ27" s="877"/>
      <c r="ISK27" s="877"/>
      <c r="ISL27" s="877"/>
      <c r="ISM27" s="877"/>
      <c r="ISN27" s="877"/>
      <c r="ISO27" s="877"/>
      <c r="ISP27" s="877"/>
      <c r="ISQ27" s="877"/>
      <c r="ISR27" s="877"/>
      <c r="ISS27" s="877"/>
      <c r="IST27" s="877"/>
      <c r="ISU27" s="877"/>
      <c r="ISV27" s="877"/>
      <c r="ISW27" s="877"/>
      <c r="ISX27" s="877"/>
      <c r="ISY27" s="877"/>
      <c r="ISZ27" s="877"/>
      <c r="ITA27" s="877"/>
      <c r="ITB27" s="877"/>
      <c r="ITC27" s="877"/>
      <c r="ITD27" s="877"/>
      <c r="ITE27" s="877"/>
      <c r="ITF27" s="877"/>
      <c r="ITG27" s="877"/>
      <c r="ITH27" s="877"/>
      <c r="ITI27" s="877"/>
      <c r="ITJ27" s="877"/>
      <c r="ITK27" s="877"/>
      <c r="ITL27" s="877"/>
      <c r="ITM27" s="877"/>
      <c r="ITN27" s="877"/>
      <c r="ITO27" s="877"/>
      <c r="ITP27" s="877"/>
      <c r="ITQ27" s="877"/>
      <c r="ITR27" s="877"/>
      <c r="ITS27" s="877"/>
      <c r="ITT27" s="877"/>
      <c r="ITU27" s="877"/>
      <c r="ITV27" s="877"/>
      <c r="ITW27" s="877"/>
      <c r="ITX27" s="877"/>
      <c r="ITY27" s="877"/>
      <c r="ITZ27" s="877"/>
      <c r="IUA27" s="877"/>
      <c r="IUB27" s="877"/>
      <c r="IUC27" s="877"/>
      <c r="IUD27" s="877"/>
      <c r="IUE27" s="877"/>
      <c r="IUF27" s="877"/>
      <c r="IUG27" s="877"/>
      <c r="IUH27" s="877"/>
      <c r="IUI27" s="877"/>
      <c r="IUJ27" s="877"/>
      <c r="IUK27" s="877"/>
      <c r="IUL27" s="877"/>
      <c r="IUM27" s="877"/>
      <c r="IUN27" s="877"/>
      <c r="IUO27" s="877"/>
      <c r="IUP27" s="877"/>
      <c r="IUQ27" s="877"/>
      <c r="IUR27" s="877"/>
      <c r="IUS27" s="877"/>
      <c r="IUT27" s="877"/>
      <c r="IUU27" s="877"/>
      <c r="IUV27" s="877"/>
      <c r="IUW27" s="877"/>
      <c r="IUX27" s="877"/>
      <c r="IUY27" s="877"/>
      <c r="IUZ27" s="877"/>
      <c r="IVA27" s="877"/>
      <c r="IVB27" s="877"/>
      <c r="IVC27" s="877"/>
      <c r="IVD27" s="877"/>
      <c r="IVE27" s="877"/>
      <c r="IVF27" s="877"/>
      <c r="IVG27" s="877"/>
      <c r="IVH27" s="877"/>
      <c r="IVI27" s="877"/>
      <c r="IVJ27" s="877"/>
      <c r="IVK27" s="877"/>
      <c r="IVL27" s="877"/>
      <c r="IVM27" s="877"/>
      <c r="IVN27" s="877"/>
      <c r="IVO27" s="877"/>
      <c r="IVP27" s="877"/>
      <c r="IVQ27" s="877"/>
      <c r="IVR27" s="877"/>
      <c r="IVS27" s="877"/>
      <c r="IVT27" s="877"/>
      <c r="IVU27" s="877"/>
      <c r="IVV27" s="877"/>
      <c r="IVW27" s="877"/>
      <c r="IVX27" s="877"/>
      <c r="IVY27" s="877"/>
      <c r="IVZ27" s="877"/>
      <c r="IWA27" s="877"/>
      <c r="IWB27" s="877"/>
      <c r="IWC27" s="877"/>
      <c r="IWD27" s="877"/>
      <c r="IWE27" s="877"/>
      <c r="IWF27" s="877"/>
      <c r="IWG27" s="877"/>
      <c r="IWH27" s="877"/>
      <c r="IWI27" s="877"/>
      <c r="IWJ27" s="877"/>
      <c r="IWK27" s="877"/>
      <c r="IWL27" s="877"/>
      <c r="IWM27" s="877"/>
      <c r="IWN27" s="877"/>
      <c r="IWO27" s="877"/>
      <c r="IWP27" s="877"/>
      <c r="IWQ27" s="877"/>
      <c r="IWR27" s="877"/>
      <c r="IWS27" s="877"/>
      <c r="IWT27" s="877"/>
      <c r="IWU27" s="877"/>
      <c r="IWV27" s="877"/>
      <c r="IWW27" s="877"/>
      <c r="IWX27" s="877"/>
      <c r="IWY27" s="877"/>
      <c r="IWZ27" s="877"/>
      <c r="IXA27" s="877"/>
      <c r="IXB27" s="877"/>
      <c r="IXC27" s="877"/>
      <c r="IXD27" s="877"/>
      <c r="IXE27" s="877"/>
      <c r="IXF27" s="877"/>
      <c r="IXG27" s="877"/>
      <c r="IXH27" s="877"/>
      <c r="IXI27" s="877"/>
      <c r="IXJ27" s="877"/>
      <c r="IXK27" s="877"/>
      <c r="IXL27" s="877"/>
      <c r="IXM27" s="877"/>
      <c r="IXN27" s="877"/>
      <c r="IXO27" s="877"/>
      <c r="IXP27" s="877"/>
      <c r="IXQ27" s="877"/>
      <c r="IXR27" s="877"/>
      <c r="IXS27" s="877"/>
      <c r="IXT27" s="877"/>
      <c r="IXU27" s="877"/>
      <c r="IXV27" s="877"/>
      <c r="IXW27" s="877"/>
      <c r="IXX27" s="877"/>
      <c r="IXY27" s="877"/>
      <c r="IXZ27" s="877"/>
      <c r="IYA27" s="877"/>
      <c r="IYB27" s="877"/>
      <c r="IYC27" s="877"/>
      <c r="IYD27" s="877"/>
      <c r="IYE27" s="877"/>
      <c r="IYF27" s="877"/>
      <c r="IYG27" s="877"/>
      <c r="IYH27" s="877"/>
      <c r="IYI27" s="877"/>
      <c r="IYJ27" s="877"/>
      <c r="IYK27" s="877"/>
      <c r="IYL27" s="877"/>
      <c r="IYM27" s="877"/>
      <c r="IYN27" s="877"/>
      <c r="IYO27" s="877"/>
      <c r="IYP27" s="877"/>
      <c r="IYQ27" s="877"/>
      <c r="IYR27" s="877"/>
      <c r="IYS27" s="877"/>
      <c r="IYT27" s="877"/>
      <c r="IYU27" s="877"/>
      <c r="IYV27" s="877"/>
      <c r="IYW27" s="877"/>
      <c r="IYX27" s="877"/>
      <c r="IYY27" s="877"/>
      <c r="IYZ27" s="877"/>
      <c r="IZA27" s="877"/>
      <c r="IZB27" s="877"/>
      <c r="IZC27" s="877"/>
      <c r="IZD27" s="877"/>
      <c r="IZE27" s="877"/>
      <c r="IZF27" s="877"/>
      <c r="IZG27" s="877"/>
      <c r="IZH27" s="877"/>
      <c r="IZI27" s="877"/>
      <c r="IZJ27" s="877"/>
      <c r="IZK27" s="877"/>
      <c r="IZL27" s="877"/>
      <c r="IZM27" s="877"/>
      <c r="IZN27" s="877"/>
      <c r="IZO27" s="877"/>
      <c r="IZP27" s="877"/>
      <c r="IZQ27" s="877"/>
      <c r="IZR27" s="877"/>
      <c r="IZS27" s="877"/>
      <c r="IZT27" s="877"/>
      <c r="IZU27" s="877"/>
      <c r="IZV27" s="877"/>
      <c r="IZW27" s="877"/>
      <c r="IZX27" s="877"/>
      <c r="IZY27" s="877"/>
      <c r="IZZ27" s="877"/>
      <c r="JAA27" s="877"/>
      <c r="JAB27" s="877"/>
      <c r="JAC27" s="877"/>
      <c r="JAD27" s="877"/>
      <c r="JAE27" s="877"/>
      <c r="JAF27" s="877"/>
      <c r="JAG27" s="877"/>
      <c r="JAH27" s="877"/>
      <c r="JAI27" s="877"/>
      <c r="JAJ27" s="877"/>
      <c r="JAK27" s="877"/>
      <c r="JAL27" s="877"/>
      <c r="JAM27" s="877"/>
      <c r="JAN27" s="877"/>
      <c r="JAO27" s="877"/>
      <c r="JAP27" s="877"/>
      <c r="JAQ27" s="877"/>
      <c r="JAR27" s="877"/>
      <c r="JAS27" s="877"/>
      <c r="JAT27" s="877"/>
      <c r="JAU27" s="877"/>
      <c r="JAV27" s="877"/>
      <c r="JAW27" s="877"/>
      <c r="JAX27" s="877"/>
      <c r="JAY27" s="877"/>
      <c r="JAZ27" s="877"/>
      <c r="JBA27" s="877"/>
      <c r="JBB27" s="877"/>
      <c r="JBC27" s="877"/>
      <c r="JBD27" s="877"/>
      <c r="JBE27" s="877"/>
      <c r="JBF27" s="877"/>
      <c r="JBG27" s="877"/>
      <c r="JBH27" s="877"/>
      <c r="JBI27" s="877"/>
      <c r="JBJ27" s="877"/>
      <c r="JBK27" s="877"/>
      <c r="JBL27" s="877"/>
      <c r="JBM27" s="877"/>
      <c r="JBN27" s="877"/>
      <c r="JBO27" s="877"/>
      <c r="JBP27" s="877"/>
      <c r="JBQ27" s="877"/>
      <c r="JBR27" s="877"/>
      <c r="JBS27" s="877"/>
      <c r="JBT27" s="877"/>
      <c r="JBU27" s="877"/>
      <c r="JBV27" s="877"/>
      <c r="JBW27" s="877"/>
      <c r="JBX27" s="877"/>
      <c r="JBY27" s="877"/>
      <c r="JBZ27" s="877"/>
      <c r="JCA27" s="877"/>
      <c r="JCB27" s="877"/>
      <c r="JCC27" s="877"/>
      <c r="JCD27" s="877"/>
      <c r="JCE27" s="877"/>
      <c r="JCF27" s="877"/>
      <c r="JCG27" s="877"/>
      <c r="JCH27" s="877"/>
      <c r="JCI27" s="877"/>
      <c r="JCJ27" s="877"/>
      <c r="JCK27" s="877"/>
      <c r="JCL27" s="877"/>
      <c r="JCM27" s="877"/>
      <c r="JCN27" s="877"/>
      <c r="JCO27" s="877"/>
      <c r="JCP27" s="877"/>
      <c r="JCQ27" s="877"/>
      <c r="JCR27" s="877"/>
      <c r="JCS27" s="877"/>
      <c r="JCT27" s="877"/>
      <c r="JCU27" s="877"/>
      <c r="JCV27" s="877"/>
      <c r="JCW27" s="877"/>
      <c r="JCX27" s="877"/>
      <c r="JCY27" s="877"/>
      <c r="JCZ27" s="877"/>
      <c r="JDA27" s="877"/>
      <c r="JDB27" s="877"/>
      <c r="JDC27" s="877"/>
      <c r="JDD27" s="877"/>
      <c r="JDE27" s="877"/>
      <c r="JDF27" s="877"/>
      <c r="JDG27" s="877"/>
      <c r="JDH27" s="877"/>
      <c r="JDI27" s="877"/>
      <c r="JDJ27" s="877"/>
      <c r="JDK27" s="877"/>
      <c r="JDL27" s="877"/>
      <c r="JDM27" s="877"/>
      <c r="JDN27" s="877"/>
      <c r="JDO27" s="877"/>
      <c r="JDP27" s="877"/>
      <c r="JDQ27" s="877"/>
      <c r="JDR27" s="877"/>
      <c r="JDS27" s="877"/>
      <c r="JDT27" s="877"/>
      <c r="JDU27" s="877"/>
      <c r="JDV27" s="877"/>
      <c r="JDW27" s="877"/>
      <c r="JDX27" s="877"/>
      <c r="JDY27" s="877"/>
      <c r="JDZ27" s="877"/>
      <c r="JEA27" s="877"/>
      <c r="JEB27" s="877"/>
      <c r="JEC27" s="877"/>
      <c r="JED27" s="877"/>
      <c r="JEE27" s="877"/>
      <c r="JEF27" s="877"/>
      <c r="JEG27" s="877"/>
      <c r="JEH27" s="877"/>
      <c r="JEI27" s="877"/>
      <c r="JEJ27" s="877"/>
      <c r="JEK27" s="877"/>
      <c r="JEL27" s="877"/>
      <c r="JEM27" s="877"/>
      <c r="JEN27" s="877"/>
      <c r="JEO27" s="877"/>
      <c r="JEP27" s="877"/>
      <c r="JEQ27" s="877"/>
      <c r="JER27" s="877"/>
      <c r="JES27" s="877"/>
      <c r="JET27" s="877"/>
      <c r="JEU27" s="877"/>
      <c r="JEV27" s="877"/>
      <c r="JEW27" s="877"/>
      <c r="JEX27" s="877"/>
      <c r="JEY27" s="877"/>
      <c r="JEZ27" s="877"/>
      <c r="JFA27" s="877"/>
      <c r="JFB27" s="877"/>
      <c r="JFC27" s="877"/>
      <c r="JFD27" s="877"/>
      <c r="JFE27" s="877"/>
      <c r="JFF27" s="877"/>
      <c r="JFG27" s="877"/>
      <c r="JFH27" s="877"/>
      <c r="JFI27" s="877"/>
      <c r="JFJ27" s="877"/>
      <c r="JFK27" s="877"/>
      <c r="JFL27" s="877"/>
      <c r="JFM27" s="877"/>
      <c r="JFN27" s="877"/>
      <c r="JFO27" s="877"/>
      <c r="JFP27" s="877"/>
      <c r="JFQ27" s="877"/>
      <c r="JFR27" s="877"/>
      <c r="JFS27" s="877"/>
      <c r="JFT27" s="877"/>
      <c r="JFU27" s="877"/>
      <c r="JFV27" s="877"/>
      <c r="JFW27" s="877"/>
      <c r="JFX27" s="877"/>
      <c r="JFY27" s="877"/>
      <c r="JFZ27" s="877"/>
      <c r="JGA27" s="877"/>
      <c r="JGB27" s="877"/>
      <c r="JGC27" s="877"/>
      <c r="JGD27" s="877"/>
      <c r="JGE27" s="877"/>
      <c r="JGF27" s="877"/>
      <c r="JGG27" s="877"/>
      <c r="JGH27" s="877"/>
      <c r="JGI27" s="877"/>
      <c r="JGJ27" s="877"/>
      <c r="JGK27" s="877"/>
      <c r="JGL27" s="877"/>
      <c r="JGM27" s="877"/>
      <c r="JGN27" s="877"/>
      <c r="JGO27" s="877"/>
      <c r="JGP27" s="877"/>
      <c r="JGQ27" s="877"/>
      <c r="JGR27" s="877"/>
      <c r="JGS27" s="877"/>
      <c r="JGT27" s="877"/>
      <c r="JGU27" s="877"/>
      <c r="JGV27" s="877"/>
      <c r="JGW27" s="877"/>
      <c r="JGX27" s="877"/>
      <c r="JGY27" s="877"/>
      <c r="JGZ27" s="877"/>
      <c r="JHA27" s="877"/>
      <c r="JHB27" s="877"/>
      <c r="JHC27" s="877"/>
      <c r="JHD27" s="877"/>
      <c r="JHE27" s="877"/>
      <c r="JHF27" s="877"/>
      <c r="JHG27" s="877"/>
      <c r="JHH27" s="877"/>
      <c r="JHI27" s="877"/>
      <c r="JHJ27" s="877"/>
      <c r="JHK27" s="877"/>
      <c r="JHL27" s="877"/>
      <c r="JHM27" s="877"/>
      <c r="JHN27" s="877"/>
      <c r="JHO27" s="877"/>
      <c r="JHP27" s="877"/>
      <c r="JHQ27" s="877"/>
      <c r="JHR27" s="877"/>
      <c r="JHS27" s="877"/>
      <c r="JHT27" s="877"/>
      <c r="JHU27" s="877"/>
      <c r="JHV27" s="877"/>
      <c r="JHW27" s="877"/>
      <c r="JHX27" s="877"/>
      <c r="JHY27" s="877"/>
      <c r="JHZ27" s="877"/>
      <c r="JIA27" s="877"/>
      <c r="JIB27" s="877"/>
      <c r="JIC27" s="877"/>
      <c r="JID27" s="877"/>
      <c r="JIE27" s="877"/>
      <c r="JIF27" s="877"/>
      <c r="JIG27" s="877"/>
      <c r="JIH27" s="877"/>
      <c r="JII27" s="877"/>
      <c r="JIJ27" s="877"/>
      <c r="JIK27" s="877"/>
      <c r="JIL27" s="877"/>
      <c r="JIM27" s="877"/>
      <c r="JIN27" s="877"/>
      <c r="JIO27" s="877"/>
      <c r="JIP27" s="877"/>
      <c r="JIQ27" s="877"/>
      <c r="JIR27" s="877"/>
      <c r="JIS27" s="877"/>
      <c r="JIT27" s="877"/>
      <c r="JIU27" s="877"/>
      <c r="JIV27" s="877"/>
      <c r="JIW27" s="877"/>
      <c r="JIX27" s="877"/>
      <c r="JIY27" s="877"/>
      <c r="JIZ27" s="877"/>
      <c r="JJA27" s="877"/>
      <c r="JJB27" s="877"/>
      <c r="JJC27" s="877"/>
      <c r="JJD27" s="877"/>
      <c r="JJE27" s="877"/>
      <c r="JJF27" s="877"/>
      <c r="JJG27" s="877"/>
      <c r="JJH27" s="877"/>
      <c r="JJI27" s="877"/>
      <c r="JJJ27" s="877"/>
      <c r="JJK27" s="877"/>
      <c r="JJL27" s="877"/>
      <c r="JJM27" s="877"/>
      <c r="JJN27" s="877"/>
      <c r="JJO27" s="877"/>
      <c r="JJP27" s="877"/>
      <c r="JJQ27" s="877"/>
      <c r="JJR27" s="877"/>
      <c r="JJS27" s="877"/>
      <c r="JJT27" s="877"/>
      <c r="JJU27" s="877"/>
      <c r="JJV27" s="877"/>
      <c r="JJW27" s="877"/>
      <c r="JJX27" s="877"/>
      <c r="JJY27" s="877"/>
      <c r="JJZ27" s="877"/>
      <c r="JKA27" s="877"/>
      <c r="JKB27" s="877"/>
      <c r="JKC27" s="877"/>
      <c r="JKD27" s="877"/>
      <c r="JKE27" s="877"/>
      <c r="JKF27" s="877"/>
      <c r="JKG27" s="877"/>
      <c r="JKH27" s="877"/>
      <c r="JKI27" s="877"/>
      <c r="JKJ27" s="877"/>
      <c r="JKK27" s="877"/>
      <c r="JKL27" s="877"/>
      <c r="JKM27" s="877"/>
      <c r="JKN27" s="877"/>
      <c r="JKO27" s="877"/>
      <c r="JKP27" s="877"/>
      <c r="JKQ27" s="877"/>
      <c r="JKR27" s="877"/>
      <c r="JKS27" s="877"/>
      <c r="JKT27" s="877"/>
      <c r="JKU27" s="877"/>
      <c r="JKV27" s="877"/>
      <c r="JKW27" s="877"/>
      <c r="JKX27" s="877"/>
      <c r="JKY27" s="877"/>
      <c r="JKZ27" s="877"/>
      <c r="JLA27" s="877"/>
      <c r="JLB27" s="877"/>
      <c r="JLC27" s="877"/>
      <c r="JLD27" s="877"/>
      <c r="JLE27" s="877"/>
      <c r="JLF27" s="877"/>
      <c r="JLG27" s="877"/>
      <c r="JLH27" s="877"/>
      <c r="JLI27" s="877"/>
      <c r="JLJ27" s="877"/>
      <c r="JLK27" s="877"/>
      <c r="JLL27" s="877"/>
      <c r="JLM27" s="877"/>
      <c r="JLN27" s="877"/>
      <c r="JLO27" s="877"/>
      <c r="JLP27" s="877"/>
      <c r="JLQ27" s="877"/>
      <c r="JLR27" s="877"/>
      <c r="JLS27" s="877"/>
      <c r="JLT27" s="877"/>
      <c r="JLU27" s="877"/>
      <c r="JLV27" s="877"/>
      <c r="JLW27" s="877"/>
      <c r="JLX27" s="877"/>
      <c r="JLY27" s="877"/>
      <c r="JLZ27" s="877"/>
      <c r="JMA27" s="877"/>
      <c r="JMB27" s="877"/>
      <c r="JMC27" s="877"/>
      <c r="JMD27" s="877"/>
      <c r="JME27" s="877"/>
      <c r="JMF27" s="877"/>
      <c r="JMG27" s="877"/>
      <c r="JMH27" s="877"/>
      <c r="JMI27" s="877"/>
      <c r="JMJ27" s="877"/>
      <c r="JMK27" s="877"/>
      <c r="JML27" s="877"/>
      <c r="JMM27" s="877"/>
      <c r="JMN27" s="877"/>
      <c r="JMO27" s="877"/>
      <c r="JMP27" s="877"/>
      <c r="JMQ27" s="877"/>
      <c r="JMR27" s="877"/>
      <c r="JMS27" s="877"/>
      <c r="JMT27" s="877"/>
      <c r="JMU27" s="877"/>
      <c r="JMV27" s="877"/>
      <c r="JMW27" s="877"/>
      <c r="JMX27" s="877"/>
      <c r="JMY27" s="877"/>
      <c r="JMZ27" s="877"/>
      <c r="JNA27" s="877"/>
      <c r="JNB27" s="877"/>
      <c r="JNC27" s="877"/>
      <c r="JND27" s="877"/>
      <c r="JNE27" s="877"/>
      <c r="JNF27" s="877"/>
      <c r="JNG27" s="877"/>
      <c r="JNH27" s="877"/>
      <c r="JNI27" s="877"/>
      <c r="JNJ27" s="877"/>
      <c r="JNK27" s="877"/>
      <c r="JNL27" s="877"/>
      <c r="JNM27" s="877"/>
      <c r="JNN27" s="877"/>
      <c r="JNO27" s="877"/>
      <c r="JNP27" s="877"/>
      <c r="JNQ27" s="877"/>
      <c r="JNR27" s="877"/>
      <c r="JNS27" s="877"/>
      <c r="JNT27" s="877"/>
      <c r="JNU27" s="877"/>
      <c r="JNV27" s="877"/>
      <c r="JNW27" s="877"/>
      <c r="JNX27" s="877"/>
      <c r="JNY27" s="877"/>
      <c r="JNZ27" s="877"/>
      <c r="JOA27" s="877"/>
      <c r="JOB27" s="877"/>
      <c r="JOC27" s="877"/>
      <c r="JOD27" s="877"/>
      <c r="JOE27" s="877"/>
      <c r="JOF27" s="877"/>
      <c r="JOG27" s="877"/>
      <c r="JOH27" s="877"/>
      <c r="JOI27" s="877"/>
      <c r="JOJ27" s="877"/>
      <c r="JOK27" s="877"/>
      <c r="JOL27" s="877"/>
      <c r="JOM27" s="877"/>
      <c r="JON27" s="877"/>
      <c r="JOO27" s="877"/>
      <c r="JOP27" s="877"/>
      <c r="JOQ27" s="877"/>
      <c r="JOR27" s="877"/>
      <c r="JOS27" s="877"/>
      <c r="JOT27" s="877"/>
      <c r="JOU27" s="877"/>
      <c r="JOV27" s="877"/>
      <c r="JOW27" s="877"/>
      <c r="JOX27" s="877"/>
      <c r="JOY27" s="877"/>
      <c r="JOZ27" s="877"/>
      <c r="JPA27" s="877"/>
      <c r="JPB27" s="877"/>
      <c r="JPC27" s="877"/>
      <c r="JPD27" s="877"/>
      <c r="JPE27" s="877"/>
      <c r="JPF27" s="877"/>
      <c r="JPG27" s="877"/>
      <c r="JPH27" s="877"/>
      <c r="JPI27" s="877"/>
      <c r="JPJ27" s="877"/>
      <c r="JPK27" s="877"/>
      <c r="JPL27" s="877"/>
      <c r="JPM27" s="877"/>
      <c r="JPN27" s="877"/>
      <c r="JPO27" s="877"/>
      <c r="JPP27" s="877"/>
      <c r="JPQ27" s="877"/>
      <c r="JPR27" s="877"/>
      <c r="JPS27" s="877"/>
      <c r="JPT27" s="877"/>
      <c r="JPU27" s="877"/>
      <c r="JPV27" s="877"/>
      <c r="JPW27" s="877"/>
      <c r="JPX27" s="877"/>
      <c r="JPY27" s="877"/>
      <c r="JPZ27" s="877"/>
      <c r="JQA27" s="877"/>
      <c r="JQB27" s="877"/>
      <c r="JQC27" s="877"/>
      <c r="JQD27" s="877"/>
      <c r="JQE27" s="877"/>
      <c r="JQF27" s="877"/>
      <c r="JQG27" s="877"/>
      <c r="JQH27" s="877"/>
      <c r="JQI27" s="877"/>
      <c r="JQJ27" s="877"/>
      <c r="JQK27" s="877"/>
      <c r="JQL27" s="877"/>
      <c r="JQM27" s="877"/>
      <c r="JQN27" s="877"/>
      <c r="JQO27" s="877"/>
      <c r="JQP27" s="877"/>
      <c r="JQQ27" s="877"/>
      <c r="JQR27" s="877"/>
      <c r="JQS27" s="877"/>
      <c r="JQT27" s="877"/>
      <c r="JQU27" s="877"/>
      <c r="JQV27" s="877"/>
      <c r="JQW27" s="877"/>
      <c r="JQX27" s="877"/>
      <c r="JQY27" s="877"/>
      <c r="JQZ27" s="877"/>
      <c r="JRA27" s="877"/>
      <c r="JRB27" s="877"/>
      <c r="JRC27" s="877"/>
      <c r="JRD27" s="877"/>
      <c r="JRE27" s="877"/>
      <c r="JRF27" s="877"/>
      <c r="JRG27" s="877"/>
      <c r="JRH27" s="877"/>
      <c r="JRI27" s="877"/>
      <c r="JRJ27" s="877"/>
      <c r="JRK27" s="877"/>
      <c r="JRL27" s="877"/>
      <c r="JRM27" s="877"/>
      <c r="JRN27" s="877"/>
      <c r="JRO27" s="877"/>
      <c r="JRP27" s="877"/>
      <c r="JRQ27" s="877"/>
      <c r="JRR27" s="877"/>
      <c r="JRS27" s="877"/>
      <c r="JRT27" s="877"/>
      <c r="JRU27" s="877"/>
      <c r="JRV27" s="877"/>
      <c r="JRW27" s="877"/>
      <c r="JRX27" s="877"/>
      <c r="JRY27" s="877"/>
      <c r="JRZ27" s="877"/>
      <c r="JSA27" s="877"/>
      <c r="JSB27" s="877"/>
      <c r="JSC27" s="877"/>
      <c r="JSD27" s="877"/>
      <c r="JSE27" s="877"/>
      <c r="JSF27" s="877"/>
      <c r="JSG27" s="877"/>
      <c r="JSH27" s="877"/>
      <c r="JSI27" s="877"/>
      <c r="JSJ27" s="877"/>
      <c r="JSK27" s="877"/>
      <c r="JSL27" s="877"/>
      <c r="JSM27" s="877"/>
      <c r="JSN27" s="877"/>
      <c r="JSO27" s="877"/>
      <c r="JSP27" s="877"/>
      <c r="JSQ27" s="877"/>
      <c r="JSR27" s="877"/>
      <c r="JSS27" s="877"/>
      <c r="JST27" s="877"/>
      <c r="JSU27" s="877"/>
      <c r="JSV27" s="877"/>
      <c r="JSW27" s="877"/>
      <c r="JSX27" s="877"/>
      <c r="JSY27" s="877"/>
      <c r="JSZ27" s="877"/>
      <c r="JTA27" s="877"/>
      <c r="JTB27" s="877"/>
      <c r="JTC27" s="877"/>
      <c r="JTD27" s="877"/>
      <c r="JTE27" s="877"/>
      <c r="JTF27" s="877"/>
      <c r="JTG27" s="877"/>
      <c r="JTH27" s="877"/>
      <c r="JTI27" s="877"/>
      <c r="JTJ27" s="877"/>
      <c r="JTK27" s="877"/>
      <c r="JTL27" s="877"/>
      <c r="JTM27" s="877"/>
      <c r="JTN27" s="877"/>
      <c r="JTO27" s="877"/>
      <c r="JTP27" s="877"/>
      <c r="JTQ27" s="877"/>
      <c r="JTR27" s="877"/>
      <c r="JTS27" s="877"/>
      <c r="JTT27" s="877"/>
      <c r="JTU27" s="877"/>
      <c r="JTV27" s="877"/>
      <c r="JTW27" s="877"/>
      <c r="JTX27" s="877"/>
      <c r="JTY27" s="877"/>
      <c r="JTZ27" s="877"/>
      <c r="JUA27" s="877"/>
      <c r="JUB27" s="877"/>
      <c r="JUC27" s="877"/>
      <c r="JUD27" s="877"/>
      <c r="JUE27" s="877"/>
      <c r="JUF27" s="877"/>
      <c r="JUG27" s="877"/>
      <c r="JUH27" s="877"/>
      <c r="JUI27" s="877"/>
      <c r="JUJ27" s="877"/>
      <c r="JUK27" s="877"/>
      <c r="JUL27" s="877"/>
      <c r="JUM27" s="877"/>
      <c r="JUN27" s="877"/>
      <c r="JUO27" s="877"/>
      <c r="JUP27" s="877"/>
      <c r="JUQ27" s="877"/>
      <c r="JUR27" s="877"/>
      <c r="JUS27" s="877"/>
      <c r="JUT27" s="877"/>
      <c r="JUU27" s="877"/>
      <c r="JUV27" s="877"/>
      <c r="JUW27" s="877"/>
      <c r="JUX27" s="877"/>
      <c r="JUY27" s="877"/>
      <c r="JUZ27" s="877"/>
      <c r="JVA27" s="877"/>
      <c r="JVB27" s="877"/>
      <c r="JVC27" s="877"/>
      <c r="JVD27" s="877"/>
      <c r="JVE27" s="877"/>
      <c r="JVF27" s="877"/>
      <c r="JVG27" s="877"/>
      <c r="JVH27" s="877"/>
      <c r="JVI27" s="877"/>
      <c r="JVJ27" s="877"/>
      <c r="JVK27" s="877"/>
      <c r="JVL27" s="877"/>
      <c r="JVM27" s="877"/>
      <c r="JVN27" s="877"/>
      <c r="JVO27" s="877"/>
      <c r="JVP27" s="877"/>
      <c r="JVQ27" s="877"/>
      <c r="JVR27" s="877"/>
      <c r="JVS27" s="877"/>
      <c r="JVT27" s="877"/>
      <c r="JVU27" s="877"/>
      <c r="JVV27" s="877"/>
      <c r="JVW27" s="877"/>
      <c r="JVX27" s="877"/>
      <c r="JVY27" s="877"/>
      <c r="JVZ27" s="877"/>
      <c r="JWA27" s="877"/>
      <c r="JWB27" s="877"/>
      <c r="JWC27" s="877"/>
      <c r="JWD27" s="877"/>
      <c r="JWE27" s="877"/>
      <c r="JWF27" s="877"/>
      <c r="JWG27" s="877"/>
      <c r="JWH27" s="877"/>
      <c r="JWI27" s="877"/>
      <c r="JWJ27" s="877"/>
      <c r="JWK27" s="877"/>
      <c r="JWL27" s="877"/>
      <c r="JWM27" s="877"/>
      <c r="JWN27" s="877"/>
      <c r="JWO27" s="877"/>
      <c r="JWP27" s="877"/>
      <c r="JWQ27" s="877"/>
      <c r="JWR27" s="877"/>
      <c r="JWS27" s="877"/>
      <c r="JWT27" s="877"/>
      <c r="JWU27" s="877"/>
      <c r="JWV27" s="877"/>
      <c r="JWW27" s="877"/>
      <c r="JWX27" s="877"/>
      <c r="JWY27" s="877"/>
      <c r="JWZ27" s="877"/>
      <c r="JXA27" s="877"/>
      <c r="JXB27" s="877"/>
      <c r="JXC27" s="877"/>
      <c r="JXD27" s="877"/>
      <c r="JXE27" s="877"/>
      <c r="JXF27" s="877"/>
      <c r="JXG27" s="877"/>
      <c r="JXH27" s="877"/>
      <c r="JXI27" s="877"/>
      <c r="JXJ27" s="877"/>
      <c r="JXK27" s="877"/>
      <c r="JXL27" s="877"/>
      <c r="JXM27" s="877"/>
      <c r="JXN27" s="877"/>
      <c r="JXO27" s="877"/>
      <c r="JXP27" s="877"/>
      <c r="JXQ27" s="877"/>
      <c r="JXR27" s="877"/>
      <c r="JXS27" s="877"/>
      <c r="JXT27" s="877"/>
      <c r="JXU27" s="877"/>
      <c r="JXV27" s="877"/>
      <c r="JXW27" s="877"/>
      <c r="JXX27" s="877"/>
      <c r="JXY27" s="877"/>
      <c r="JXZ27" s="877"/>
      <c r="JYA27" s="877"/>
      <c r="JYB27" s="877"/>
      <c r="JYC27" s="877"/>
      <c r="JYD27" s="877"/>
      <c r="JYE27" s="877"/>
      <c r="JYF27" s="877"/>
      <c r="JYG27" s="877"/>
      <c r="JYH27" s="877"/>
      <c r="JYI27" s="877"/>
      <c r="JYJ27" s="877"/>
      <c r="JYK27" s="877"/>
      <c r="JYL27" s="877"/>
      <c r="JYM27" s="877"/>
      <c r="JYN27" s="877"/>
      <c r="JYO27" s="877"/>
      <c r="JYP27" s="877"/>
      <c r="JYQ27" s="877"/>
      <c r="JYR27" s="877"/>
      <c r="JYS27" s="877"/>
      <c r="JYT27" s="877"/>
      <c r="JYU27" s="877"/>
      <c r="JYV27" s="877"/>
      <c r="JYW27" s="877"/>
      <c r="JYX27" s="877"/>
      <c r="JYY27" s="877"/>
      <c r="JYZ27" s="877"/>
      <c r="JZA27" s="877"/>
      <c r="JZB27" s="877"/>
      <c r="JZC27" s="877"/>
      <c r="JZD27" s="877"/>
      <c r="JZE27" s="877"/>
      <c r="JZF27" s="877"/>
      <c r="JZG27" s="877"/>
      <c r="JZH27" s="877"/>
      <c r="JZI27" s="877"/>
      <c r="JZJ27" s="877"/>
      <c r="JZK27" s="877"/>
      <c r="JZL27" s="877"/>
      <c r="JZM27" s="877"/>
      <c r="JZN27" s="877"/>
      <c r="JZO27" s="877"/>
      <c r="JZP27" s="877"/>
      <c r="JZQ27" s="877"/>
      <c r="JZR27" s="877"/>
      <c r="JZS27" s="877"/>
      <c r="JZT27" s="877"/>
      <c r="JZU27" s="877"/>
      <c r="JZV27" s="877"/>
      <c r="JZW27" s="877"/>
      <c r="JZX27" s="877"/>
      <c r="JZY27" s="877"/>
      <c r="JZZ27" s="877"/>
      <c r="KAA27" s="877"/>
      <c r="KAB27" s="877"/>
      <c r="KAC27" s="877"/>
      <c r="KAD27" s="877"/>
      <c r="KAE27" s="877"/>
      <c r="KAF27" s="877"/>
      <c r="KAG27" s="877"/>
      <c r="KAH27" s="877"/>
      <c r="KAI27" s="877"/>
      <c r="KAJ27" s="877"/>
      <c r="KAK27" s="877"/>
      <c r="KAL27" s="877"/>
      <c r="KAM27" s="877"/>
      <c r="KAN27" s="877"/>
      <c r="KAO27" s="877"/>
      <c r="KAP27" s="877"/>
      <c r="KAQ27" s="877"/>
      <c r="KAR27" s="877"/>
      <c r="KAS27" s="877"/>
      <c r="KAT27" s="877"/>
      <c r="KAU27" s="877"/>
      <c r="KAV27" s="877"/>
      <c r="KAW27" s="877"/>
      <c r="KAX27" s="877"/>
      <c r="KAY27" s="877"/>
      <c r="KAZ27" s="877"/>
      <c r="KBA27" s="877"/>
      <c r="KBB27" s="877"/>
      <c r="KBC27" s="877"/>
      <c r="KBD27" s="877"/>
      <c r="KBE27" s="877"/>
      <c r="KBF27" s="877"/>
      <c r="KBG27" s="877"/>
      <c r="KBH27" s="877"/>
      <c r="KBI27" s="877"/>
      <c r="KBJ27" s="877"/>
      <c r="KBK27" s="877"/>
      <c r="KBL27" s="877"/>
      <c r="KBM27" s="877"/>
      <c r="KBN27" s="877"/>
      <c r="KBO27" s="877"/>
      <c r="KBP27" s="877"/>
      <c r="KBQ27" s="877"/>
      <c r="KBR27" s="877"/>
      <c r="KBS27" s="877"/>
      <c r="KBT27" s="877"/>
      <c r="KBU27" s="877"/>
      <c r="KBV27" s="877"/>
      <c r="KBW27" s="877"/>
      <c r="KBX27" s="877"/>
      <c r="KBY27" s="877"/>
      <c r="KBZ27" s="877"/>
      <c r="KCA27" s="877"/>
      <c r="KCB27" s="877"/>
      <c r="KCC27" s="877"/>
      <c r="KCD27" s="877"/>
      <c r="KCE27" s="877"/>
      <c r="KCF27" s="877"/>
      <c r="KCG27" s="877"/>
      <c r="KCH27" s="877"/>
      <c r="KCI27" s="877"/>
      <c r="KCJ27" s="877"/>
      <c r="KCK27" s="877"/>
      <c r="KCL27" s="877"/>
      <c r="KCM27" s="877"/>
      <c r="KCN27" s="877"/>
      <c r="KCO27" s="877"/>
      <c r="KCP27" s="877"/>
      <c r="KCQ27" s="877"/>
      <c r="KCR27" s="877"/>
      <c r="KCS27" s="877"/>
      <c r="KCT27" s="877"/>
      <c r="KCU27" s="877"/>
      <c r="KCV27" s="877"/>
      <c r="KCW27" s="877"/>
      <c r="KCX27" s="877"/>
      <c r="KCY27" s="877"/>
      <c r="KCZ27" s="877"/>
      <c r="KDA27" s="877"/>
      <c r="KDB27" s="877"/>
      <c r="KDC27" s="877"/>
      <c r="KDD27" s="877"/>
      <c r="KDE27" s="877"/>
      <c r="KDF27" s="877"/>
      <c r="KDG27" s="877"/>
      <c r="KDH27" s="877"/>
      <c r="KDI27" s="877"/>
      <c r="KDJ27" s="877"/>
      <c r="KDK27" s="877"/>
      <c r="KDL27" s="877"/>
      <c r="KDM27" s="877"/>
      <c r="KDN27" s="877"/>
      <c r="KDO27" s="877"/>
      <c r="KDP27" s="877"/>
      <c r="KDQ27" s="877"/>
      <c r="KDR27" s="877"/>
      <c r="KDS27" s="877"/>
      <c r="KDT27" s="877"/>
      <c r="KDU27" s="877"/>
      <c r="KDV27" s="877"/>
      <c r="KDW27" s="877"/>
      <c r="KDX27" s="877"/>
      <c r="KDY27" s="877"/>
      <c r="KDZ27" s="877"/>
      <c r="KEA27" s="877"/>
      <c r="KEB27" s="877"/>
      <c r="KEC27" s="877"/>
      <c r="KED27" s="877"/>
      <c r="KEE27" s="877"/>
      <c r="KEF27" s="877"/>
      <c r="KEG27" s="877"/>
      <c r="KEH27" s="877"/>
      <c r="KEI27" s="877"/>
      <c r="KEJ27" s="877"/>
      <c r="KEK27" s="877"/>
      <c r="KEL27" s="877"/>
      <c r="KEM27" s="877"/>
      <c r="KEN27" s="877"/>
      <c r="KEO27" s="877"/>
      <c r="KEP27" s="877"/>
      <c r="KEQ27" s="877"/>
      <c r="KER27" s="877"/>
      <c r="KES27" s="877"/>
      <c r="KET27" s="877"/>
      <c r="KEU27" s="877"/>
      <c r="KEV27" s="877"/>
      <c r="KEW27" s="877"/>
      <c r="KEX27" s="877"/>
      <c r="KEY27" s="877"/>
      <c r="KEZ27" s="877"/>
      <c r="KFA27" s="877"/>
      <c r="KFB27" s="877"/>
      <c r="KFC27" s="877"/>
      <c r="KFD27" s="877"/>
      <c r="KFE27" s="877"/>
      <c r="KFF27" s="877"/>
      <c r="KFG27" s="877"/>
      <c r="KFH27" s="877"/>
      <c r="KFI27" s="877"/>
      <c r="KFJ27" s="877"/>
      <c r="KFK27" s="877"/>
      <c r="KFL27" s="877"/>
      <c r="KFM27" s="877"/>
      <c r="KFN27" s="877"/>
      <c r="KFO27" s="877"/>
      <c r="KFP27" s="877"/>
      <c r="KFQ27" s="877"/>
      <c r="KFR27" s="877"/>
      <c r="KFS27" s="877"/>
      <c r="KFT27" s="877"/>
      <c r="KFU27" s="877"/>
      <c r="KFV27" s="877"/>
      <c r="KFW27" s="877"/>
      <c r="KFX27" s="877"/>
      <c r="KFY27" s="877"/>
      <c r="KFZ27" s="877"/>
      <c r="KGA27" s="877"/>
      <c r="KGB27" s="877"/>
      <c r="KGC27" s="877"/>
      <c r="KGD27" s="877"/>
      <c r="KGE27" s="877"/>
      <c r="KGF27" s="877"/>
      <c r="KGG27" s="877"/>
      <c r="KGH27" s="877"/>
      <c r="KGI27" s="877"/>
      <c r="KGJ27" s="877"/>
      <c r="KGK27" s="877"/>
      <c r="KGL27" s="877"/>
      <c r="KGM27" s="877"/>
      <c r="KGN27" s="877"/>
      <c r="KGO27" s="877"/>
      <c r="KGP27" s="877"/>
      <c r="KGQ27" s="877"/>
      <c r="KGR27" s="877"/>
      <c r="KGS27" s="877"/>
      <c r="KGT27" s="877"/>
      <c r="KGU27" s="877"/>
      <c r="KGV27" s="877"/>
      <c r="KGW27" s="877"/>
      <c r="KGX27" s="877"/>
      <c r="KGY27" s="877"/>
      <c r="KGZ27" s="877"/>
      <c r="KHA27" s="877"/>
      <c r="KHB27" s="877"/>
      <c r="KHC27" s="877"/>
      <c r="KHD27" s="877"/>
      <c r="KHE27" s="877"/>
      <c r="KHF27" s="877"/>
      <c r="KHG27" s="877"/>
      <c r="KHH27" s="877"/>
      <c r="KHI27" s="877"/>
      <c r="KHJ27" s="877"/>
      <c r="KHK27" s="877"/>
      <c r="KHL27" s="877"/>
      <c r="KHM27" s="877"/>
      <c r="KHN27" s="877"/>
      <c r="KHO27" s="877"/>
      <c r="KHP27" s="877"/>
      <c r="KHQ27" s="877"/>
      <c r="KHR27" s="877"/>
      <c r="KHS27" s="877"/>
      <c r="KHT27" s="877"/>
      <c r="KHU27" s="877"/>
      <c r="KHV27" s="877"/>
      <c r="KHW27" s="877"/>
      <c r="KHX27" s="877"/>
      <c r="KHY27" s="877"/>
      <c r="KHZ27" s="877"/>
      <c r="KIA27" s="877"/>
      <c r="KIB27" s="877"/>
      <c r="KIC27" s="877"/>
      <c r="KID27" s="877"/>
      <c r="KIE27" s="877"/>
      <c r="KIF27" s="877"/>
      <c r="KIG27" s="877"/>
      <c r="KIH27" s="877"/>
      <c r="KII27" s="877"/>
      <c r="KIJ27" s="877"/>
      <c r="KIK27" s="877"/>
      <c r="KIL27" s="877"/>
      <c r="KIM27" s="877"/>
      <c r="KIN27" s="877"/>
      <c r="KIO27" s="877"/>
      <c r="KIP27" s="877"/>
      <c r="KIQ27" s="877"/>
      <c r="KIR27" s="877"/>
      <c r="KIS27" s="877"/>
      <c r="KIT27" s="877"/>
      <c r="KIU27" s="877"/>
      <c r="KIV27" s="877"/>
      <c r="KIW27" s="877"/>
      <c r="KIX27" s="877"/>
      <c r="KIY27" s="877"/>
      <c r="KIZ27" s="877"/>
      <c r="KJA27" s="877"/>
      <c r="KJB27" s="877"/>
      <c r="KJC27" s="877"/>
      <c r="KJD27" s="877"/>
      <c r="KJE27" s="877"/>
      <c r="KJF27" s="877"/>
      <c r="KJG27" s="877"/>
      <c r="KJH27" s="877"/>
      <c r="KJI27" s="877"/>
      <c r="KJJ27" s="877"/>
      <c r="KJK27" s="877"/>
      <c r="KJL27" s="877"/>
      <c r="KJM27" s="877"/>
      <c r="KJN27" s="877"/>
      <c r="KJO27" s="877"/>
      <c r="KJP27" s="877"/>
      <c r="KJQ27" s="877"/>
      <c r="KJR27" s="877"/>
      <c r="KJS27" s="877"/>
      <c r="KJT27" s="877"/>
      <c r="KJU27" s="877"/>
      <c r="KJV27" s="877"/>
      <c r="KJW27" s="877"/>
      <c r="KJX27" s="877"/>
      <c r="KJY27" s="877"/>
      <c r="KJZ27" s="877"/>
      <c r="KKA27" s="877"/>
      <c r="KKB27" s="877"/>
      <c r="KKC27" s="877"/>
      <c r="KKD27" s="877"/>
      <c r="KKE27" s="877"/>
      <c r="KKF27" s="877"/>
      <c r="KKG27" s="877"/>
      <c r="KKH27" s="877"/>
      <c r="KKI27" s="877"/>
      <c r="KKJ27" s="877"/>
      <c r="KKK27" s="877"/>
      <c r="KKL27" s="877"/>
      <c r="KKM27" s="877"/>
      <c r="KKN27" s="877"/>
      <c r="KKO27" s="877"/>
      <c r="KKP27" s="877"/>
      <c r="KKQ27" s="877"/>
      <c r="KKR27" s="877"/>
      <c r="KKS27" s="877"/>
      <c r="KKT27" s="877"/>
      <c r="KKU27" s="877"/>
      <c r="KKV27" s="877"/>
      <c r="KKW27" s="877"/>
      <c r="KKX27" s="877"/>
      <c r="KKY27" s="877"/>
      <c r="KKZ27" s="877"/>
      <c r="KLA27" s="877"/>
      <c r="KLB27" s="877"/>
      <c r="KLC27" s="877"/>
      <c r="KLD27" s="877"/>
      <c r="KLE27" s="877"/>
      <c r="KLF27" s="877"/>
      <c r="KLG27" s="877"/>
      <c r="KLH27" s="877"/>
      <c r="KLI27" s="877"/>
      <c r="KLJ27" s="877"/>
      <c r="KLK27" s="877"/>
      <c r="KLL27" s="877"/>
      <c r="KLM27" s="877"/>
      <c r="KLN27" s="877"/>
      <c r="KLO27" s="877"/>
      <c r="KLP27" s="877"/>
      <c r="KLQ27" s="877"/>
      <c r="KLR27" s="877"/>
      <c r="KLS27" s="877"/>
      <c r="KLT27" s="877"/>
      <c r="KLU27" s="877"/>
      <c r="KLV27" s="877"/>
      <c r="KLW27" s="877"/>
      <c r="KLX27" s="877"/>
      <c r="KLY27" s="877"/>
      <c r="KLZ27" s="877"/>
      <c r="KMA27" s="877"/>
      <c r="KMB27" s="877"/>
      <c r="KMC27" s="877"/>
      <c r="KMD27" s="877"/>
      <c r="KME27" s="877"/>
      <c r="KMF27" s="877"/>
      <c r="KMG27" s="877"/>
      <c r="KMH27" s="877"/>
      <c r="KMI27" s="877"/>
      <c r="KMJ27" s="877"/>
      <c r="KMK27" s="877"/>
      <c r="KML27" s="877"/>
      <c r="KMM27" s="877"/>
      <c r="KMN27" s="877"/>
      <c r="KMO27" s="877"/>
      <c r="KMP27" s="877"/>
      <c r="KMQ27" s="877"/>
      <c r="KMR27" s="877"/>
      <c r="KMS27" s="877"/>
      <c r="KMT27" s="877"/>
      <c r="KMU27" s="877"/>
      <c r="KMV27" s="877"/>
      <c r="KMW27" s="877"/>
      <c r="KMX27" s="877"/>
      <c r="KMY27" s="877"/>
      <c r="KMZ27" s="877"/>
      <c r="KNA27" s="877"/>
      <c r="KNB27" s="877"/>
      <c r="KNC27" s="877"/>
      <c r="KND27" s="877"/>
      <c r="KNE27" s="877"/>
      <c r="KNF27" s="877"/>
      <c r="KNG27" s="877"/>
      <c r="KNH27" s="877"/>
      <c r="KNI27" s="877"/>
      <c r="KNJ27" s="877"/>
      <c r="KNK27" s="877"/>
      <c r="KNL27" s="877"/>
      <c r="KNM27" s="877"/>
      <c r="KNN27" s="877"/>
      <c r="KNO27" s="877"/>
      <c r="KNP27" s="877"/>
      <c r="KNQ27" s="877"/>
      <c r="KNR27" s="877"/>
      <c r="KNS27" s="877"/>
      <c r="KNT27" s="877"/>
      <c r="KNU27" s="877"/>
      <c r="KNV27" s="877"/>
      <c r="KNW27" s="877"/>
      <c r="KNX27" s="877"/>
      <c r="KNY27" s="877"/>
      <c r="KNZ27" s="877"/>
      <c r="KOA27" s="877"/>
      <c r="KOB27" s="877"/>
      <c r="KOC27" s="877"/>
      <c r="KOD27" s="877"/>
      <c r="KOE27" s="877"/>
      <c r="KOF27" s="877"/>
      <c r="KOG27" s="877"/>
      <c r="KOH27" s="877"/>
      <c r="KOI27" s="877"/>
      <c r="KOJ27" s="877"/>
      <c r="KOK27" s="877"/>
      <c r="KOL27" s="877"/>
      <c r="KOM27" s="877"/>
      <c r="KON27" s="877"/>
      <c r="KOO27" s="877"/>
      <c r="KOP27" s="877"/>
      <c r="KOQ27" s="877"/>
      <c r="KOR27" s="877"/>
      <c r="KOS27" s="877"/>
      <c r="KOT27" s="877"/>
      <c r="KOU27" s="877"/>
      <c r="KOV27" s="877"/>
      <c r="KOW27" s="877"/>
      <c r="KOX27" s="877"/>
      <c r="KOY27" s="877"/>
      <c r="KOZ27" s="877"/>
      <c r="KPA27" s="877"/>
      <c r="KPB27" s="877"/>
      <c r="KPC27" s="877"/>
      <c r="KPD27" s="877"/>
      <c r="KPE27" s="877"/>
      <c r="KPF27" s="877"/>
      <c r="KPG27" s="877"/>
      <c r="KPH27" s="877"/>
      <c r="KPI27" s="877"/>
      <c r="KPJ27" s="877"/>
      <c r="KPK27" s="877"/>
      <c r="KPL27" s="877"/>
      <c r="KPM27" s="877"/>
      <c r="KPN27" s="877"/>
      <c r="KPO27" s="877"/>
      <c r="KPP27" s="877"/>
      <c r="KPQ27" s="877"/>
      <c r="KPR27" s="877"/>
      <c r="KPS27" s="877"/>
      <c r="KPT27" s="877"/>
      <c r="KPU27" s="877"/>
      <c r="KPV27" s="877"/>
      <c r="KPW27" s="877"/>
      <c r="KPX27" s="877"/>
      <c r="KPY27" s="877"/>
      <c r="KPZ27" s="877"/>
      <c r="KQA27" s="877"/>
      <c r="KQB27" s="877"/>
      <c r="KQC27" s="877"/>
      <c r="KQD27" s="877"/>
      <c r="KQE27" s="877"/>
      <c r="KQF27" s="877"/>
      <c r="KQG27" s="877"/>
      <c r="KQH27" s="877"/>
      <c r="KQI27" s="877"/>
      <c r="KQJ27" s="877"/>
      <c r="KQK27" s="877"/>
      <c r="KQL27" s="877"/>
      <c r="KQM27" s="877"/>
      <c r="KQN27" s="877"/>
      <c r="KQO27" s="877"/>
      <c r="KQP27" s="877"/>
      <c r="KQQ27" s="877"/>
      <c r="KQR27" s="877"/>
      <c r="KQS27" s="877"/>
      <c r="KQT27" s="877"/>
      <c r="KQU27" s="877"/>
      <c r="KQV27" s="877"/>
      <c r="KQW27" s="877"/>
      <c r="KQX27" s="877"/>
      <c r="KQY27" s="877"/>
      <c r="KQZ27" s="877"/>
      <c r="KRA27" s="877"/>
      <c r="KRB27" s="877"/>
      <c r="KRC27" s="877"/>
      <c r="KRD27" s="877"/>
      <c r="KRE27" s="877"/>
      <c r="KRF27" s="877"/>
      <c r="KRG27" s="877"/>
      <c r="KRH27" s="877"/>
      <c r="KRI27" s="877"/>
      <c r="KRJ27" s="877"/>
      <c r="KRK27" s="877"/>
      <c r="KRL27" s="877"/>
      <c r="KRM27" s="877"/>
      <c r="KRN27" s="877"/>
      <c r="KRO27" s="877"/>
      <c r="KRP27" s="877"/>
      <c r="KRQ27" s="877"/>
      <c r="KRR27" s="877"/>
      <c r="KRS27" s="877"/>
      <c r="KRT27" s="877"/>
      <c r="KRU27" s="877"/>
      <c r="KRV27" s="877"/>
      <c r="KRW27" s="877"/>
      <c r="KRX27" s="877"/>
      <c r="KRY27" s="877"/>
      <c r="KRZ27" s="877"/>
      <c r="KSA27" s="877"/>
      <c r="KSB27" s="877"/>
      <c r="KSC27" s="877"/>
      <c r="KSD27" s="877"/>
      <c r="KSE27" s="877"/>
      <c r="KSF27" s="877"/>
      <c r="KSG27" s="877"/>
      <c r="KSH27" s="877"/>
      <c r="KSI27" s="877"/>
      <c r="KSJ27" s="877"/>
      <c r="KSK27" s="877"/>
      <c r="KSL27" s="877"/>
      <c r="KSM27" s="877"/>
      <c r="KSN27" s="877"/>
      <c r="KSO27" s="877"/>
      <c r="KSP27" s="877"/>
      <c r="KSQ27" s="877"/>
      <c r="KSR27" s="877"/>
      <c r="KSS27" s="877"/>
      <c r="KST27" s="877"/>
      <c r="KSU27" s="877"/>
      <c r="KSV27" s="877"/>
      <c r="KSW27" s="877"/>
      <c r="KSX27" s="877"/>
      <c r="KSY27" s="877"/>
      <c r="KSZ27" s="877"/>
      <c r="KTA27" s="877"/>
      <c r="KTB27" s="877"/>
      <c r="KTC27" s="877"/>
      <c r="KTD27" s="877"/>
      <c r="KTE27" s="877"/>
      <c r="KTF27" s="877"/>
      <c r="KTG27" s="877"/>
      <c r="KTH27" s="877"/>
      <c r="KTI27" s="877"/>
      <c r="KTJ27" s="877"/>
      <c r="KTK27" s="877"/>
      <c r="KTL27" s="877"/>
      <c r="KTM27" s="877"/>
      <c r="KTN27" s="877"/>
      <c r="KTO27" s="877"/>
      <c r="KTP27" s="877"/>
      <c r="KTQ27" s="877"/>
      <c r="KTR27" s="877"/>
      <c r="KTS27" s="877"/>
      <c r="KTT27" s="877"/>
      <c r="KTU27" s="877"/>
      <c r="KTV27" s="877"/>
      <c r="KTW27" s="877"/>
      <c r="KTX27" s="877"/>
      <c r="KTY27" s="877"/>
      <c r="KTZ27" s="877"/>
      <c r="KUA27" s="877"/>
      <c r="KUB27" s="877"/>
      <c r="KUC27" s="877"/>
      <c r="KUD27" s="877"/>
      <c r="KUE27" s="877"/>
      <c r="KUF27" s="877"/>
      <c r="KUG27" s="877"/>
      <c r="KUH27" s="877"/>
      <c r="KUI27" s="877"/>
      <c r="KUJ27" s="877"/>
      <c r="KUK27" s="877"/>
      <c r="KUL27" s="877"/>
      <c r="KUM27" s="877"/>
      <c r="KUN27" s="877"/>
      <c r="KUO27" s="877"/>
      <c r="KUP27" s="877"/>
      <c r="KUQ27" s="877"/>
      <c r="KUR27" s="877"/>
      <c r="KUS27" s="877"/>
      <c r="KUT27" s="877"/>
      <c r="KUU27" s="877"/>
      <c r="KUV27" s="877"/>
      <c r="KUW27" s="877"/>
      <c r="KUX27" s="877"/>
      <c r="KUY27" s="877"/>
      <c r="KUZ27" s="877"/>
      <c r="KVA27" s="877"/>
      <c r="KVB27" s="877"/>
      <c r="KVC27" s="877"/>
      <c r="KVD27" s="877"/>
      <c r="KVE27" s="877"/>
      <c r="KVF27" s="877"/>
      <c r="KVG27" s="877"/>
      <c r="KVH27" s="877"/>
      <c r="KVI27" s="877"/>
      <c r="KVJ27" s="877"/>
      <c r="KVK27" s="877"/>
      <c r="KVL27" s="877"/>
      <c r="KVM27" s="877"/>
      <c r="KVN27" s="877"/>
      <c r="KVO27" s="877"/>
      <c r="KVP27" s="877"/>
      <c r="KVQ27" s="877"/>
      <c r="KVR27" s="877"/>
      <c r="KVS27" s="877"/>
      <c r="KVT27" s="877"/>
      <c r="KVU27" s="877"/>
      <c r="KVV27" s="877"/>
      <c r="KVW27" s="877"/>
      <c r="KVX27" s="877"/>
      <c r="KVY27" s="877"/>
      <c r="KVZ27" s="877"/>
      <c r="KWA27" s="877"/>
      <c r="KWB27" s="877"/>
      <c r="KWC27" s="877"/>
      <c r="KWD27" s="877"/>
      <c r="KWE27" s="877"/>
      <c r="KWF27" s="877"/>
      <c r="KWG27" s="877"/>
      <c r="KWH27" s="877"/>
      <c r="KWI27" s="877"/>
      <c r="KWJ27" s="877"/>
      <c r="KWK27" s="877"/>
      <c r="KWL27" s="877"/>
      <c r="KWM27" s="877"/>
      <c r="KWN27" s="877"/>
      <c r="KWO27" s="877"/>
      <c r="KWP27" s="877"/>
      <c r="KWQ27" s="877"/>
      <c r="KWR27" s="877"/>
      <c r="KWS27" s="877"/>
      <c r="KWT27" s="877"/>
      <c r="KWU27" s="877"/>
      <c r="KWV27" s="877"/>
      <c r="KWW27" s="877"/>
      <c r="KWX27" s="877"/>
      <c r="KWY27" s="877"/>
      <c r="KWZ27" s="877"/>
      <c r="KXA27" s="877"/>
      <c r="KXB27" s="877"/>
      <c r="KXC27" s="877"/>
      <c r="KXD27" s="877"/>
      <c r="KXE27" s="877"/>
      <c r="KXF27" s="877"/>
      <c r="KXG27" s="877"/>
      <c r="KXH27" s="877"/>
      <c r="KXI27" s="877"/>
      <c r="KXJ27" s="877"/>
      <c r="KXK27" s="877"/>
      <c r="KXL27" s="877"/>
      <c r="KXM27" s="877"/>
      <c r="KXN27" s="877"/>
      <c r="KXO27" s="877"/>
      <c r="KXP27" s="877"/>
      <c r="KXQ27" s="877"/>
      <c r="KXR27" s="877"/>
      <c r="KXS27" s="877"/>
      <c r="KXT27" s="877"/>
      <c r="KXU27" s="877"/>
      <c r="KXV27" s="877"/>
      <c r="KXW27" s="877"/>
      <c r="KXX27" s="877"/>
      <c r="KXY27" s="877"/>
      <c r="KXZ27" s="877"/>
      <c r="KYA27" s="877"/>
      <c r="KYB27" s="877"/>
      <c r="KYC27" s="877"/>
      <c r="KYD27" s="877"/>
      <c r="KYE27" s="877"/>
      <c r="KYF27" s="877"/>
      <c r="KYG27" s="877"/>
      <c r="KYH27" s="877"/>
      <c r="KYI27" s="877"/>
      <c r="KYJ27" s="877"/>
      <c r="KYK27" s="877"/>
      <c r="KYL27" s="877"/>
      <c r="KYM27" s="877"/>
      <c r="KYN27" s="877"/>
      <c r="KYO27" s="877"/>
      <c r="KYP27" s="877"/>
      <c r="KYQ27" s="877"/>
      <c r="KYR27" s="877"/>
      <c r="KYS27" s="877"/>
      <c r="KYT27" s="877"/>
      <c r="KYU27" s="877"/>
      <c r="KYV27" s="877"/>
      <c r="KYW27" s="877"/>
      <c r="KYX27" s="877"/>
      <c r="KYY27" s="877"/>
      <c r="KYZ27" s="877"/>
      <c r="KZA27" s="877"/>
      <c r="KZB27" s="877"/>
      <c r="KZC27" s="877"/>
      <c r="KZD27" s="877"/>
      <c r="KZE27" s="877"/>
      <c r="KZF27" s="877"/>
      <c r="KZG27" s="877"/>
      <c r="KZH27" s="877"/>
      <c r="KZI27" s="877"/>
      <c r="KZJ27" s="877"/>
      <c r="KZK27" s="877"/>
      <c r="KZL27" s="877"/>
      <c r="KZM27" s="877"/>
      <c r="KZN27" s="877"/>
      <c r="KZO27" s="877"/>
      <c r="KZP27" s="877"/>
      <c r="KZQ27" s="877"/>
      <c r="KZR27" s="877"/>
      <c r="KZS27" s="877"/>
      <c r="KZT27" s="877"/>
      <c r="KZU27" s="877"/>
      <c r="KZV27" s="877"/>
      <c r="KZW27" s="877"/>
      <c r="KZX27" s="877"/>
      <c r="KZY27" s="877"/>
      <c r="KZZ27" s="877"/>
      <c r="LAA27" s="877"/>
      <c r="LAB27" s="877"/>
      <c r="LAC27" s="877"/>
      <c r="LAD27" s="877"/>
      <c r="LAE27" s="877"/>
      <c r="LAF27" s="877"/>
      <c r="LAG27" s="877"/>
      <c r="LAH27" s="877"/>
      <c r="LAI27" s="877"/>
      <c r="LAJ27" s="877"/>
      <c r="LAK27" s="877"/>
      <c r="LAL27" s="877"/>
      <c r="LAM27" s="877"/>
      <c r="LAN27" s="877"/>
      <c r="LAO27" s="877"/>
      <c r="LAP27" s="877"/>
      <c r="LAQ27" s="877"/>
      <c r="LAR27" s="877"/>
      <c r="LAS27" s="877"/>
      <c r="LAT27" s="877"/>
      <c r="LAU27" s="877"/>
      <c r="LAV27" s="877"/>
      <c r="LAW27" s="877"/>
      <c r="LAX27" s="877"/>
      <c r="LAY27" s="877"/>
      <c r="LAZ27" s="877"/>
      <c r="LBA27" s="877"/>
      <c r="LBB27" s="877"/>
      <c r="LBC27" s="877"/>
      <c r="LBD27" s="877"/>
      <c r="LBE27" s="877"/>
      <c r="LBF27" s="877"/>
      <c r="LBG27" s="877"/>
      <c r="LBH27" s="877"/>
      <c r="LBI27" s="877"/>
      <c r="LBJ27" s="877"/>
      <c r="LBK27" s="877"/>
      <c r="LBL27" s="877"/>
      <c r="LBM27" s="877"/>
      <c r="LBN27" s="877"/>
      <c r="LBO27" s="877"/>
      <c r="LBP27" s="877"/>
      <c r="LBQ27" s="877"/>
      <c r="LBR27" s="877"/>
      <c r="LBS27" s="877"/>
      <c r="LBT27" s="877"/>
      <c r="LBU27" s="877"/>
      <c r="LBV27" s="877"/>
      <c r="LBW27" s="877"/>
      <c r="LBX27" s="877"/>
      <c r="LBY27" s="877"/>
      <c r="LBZ27" s="877"/>
      <c r="LCA27" s="877"/>
      <c r="LCB27" s="877"/>
      <c r="LCC27" s="877"/>
      <c r="LCD27" s="877"/>
      <c r="LCE27" s="877"/>
      <c r="LCF27" s="877"/>
      <c r="LCG27" s="877"/>
      <c r="LCH27" s="877"/>
      <c r="LCI27" s="877"/>
      <c r="LCJ27" s="877"/>
      <c r="LCK27" s="877"/>
      <c r="LCL27" s="877"/>
      <c r="LCM27" s="877"/>
      <c r="LCN27" s="877"/>
      <c r="LCO27" s="877"/>
      <c r="LCP27" s="877"/>
      <c r="LCQ27" s="877"/>
      <c r="LCR27" s="877"/>
      <c r="LCS27" s="877"/>
      <c r="LCT27" s="877"/>
      <c r="LCU27" s="877"/>
      <c r="LCV27" s="877"/>
      <c r="LCW27" s="877"/>
      <c r="LCX27" s="877"/>
      <c r="LCY27" s="877"/>
      <c r="LCZ27" s="877"/>
      <c r="LDA27" s="877"/>
      <c r="LDB27" s="877"/>
      <c r="LDC27" s="877"/>
      <c r="LDD27" s="877"/>
      <c r="LDE27" s="877"/>
      <c r="LDF27" s="877"/>
      <c r="LDG27" s="877"/>
      <c r="LDH27" s="877"/>
      <c r="LDI27" s="877"/>
      <c r="LDJ27" s="877"/>
      <c r="LDK27" s="877"/>
      <c r="LDL27" s="877"/>
      <c r="LDM27" s="877"/>
      <c r="LDN27" s="877"/>
      <c r="LDO27" s="877"/>
      <c r="LDP27" s="877"/>
      <c r="LDQ27" s="877"/>
      <c r="LDR27" s="877"/>
      <c r="LDS27" s="877"/>
      <c r="LDT27" s="877"/>
      <c r="LDU27" s="877"/>
      <c r="LDV27" s="877"/>
      <c r="LDW27" s="877"/>
      <c r="LDX27" s="877"/>
      <c r="LDY27" s="877"/>
      <c r="LDZ27" s="877"/>
      <c r="LEA27" s="877"/>
      <c r="LEB27" s="877"/>
      <c r="LEC27" s="877"/>
      <c r="LED27" s="877"/>
      <c r="LEE27" s="877"/>
      <c r="LEF27" s="877"/>
      <c r="LEG27" s="877"/>
      <c r="LEH27" s="877"/>
      <c r="LEI27" s="877"/>
      <c r="LEJ27" s="877"/>
      <c r="LEK27" s="877"/>
      <c r="LEL27" s="877"/>
      <c r="LEM27" s="877"/>
      <c r="LEN27" s="877"/>
      <c r="LEO27" s="877"/>
      <c r="LEP27" s="877"/>
      <c r="LEQ27" s="877"/>
      <c r="LER27" s="877"/>
      <c r="LES27" s="877"/>
      <c r="LET27" s="877"/>
      <c r="LEU27" s="877"/>
      <c r="LEV27" s="877"/>
      <c r="LEW27" s="877"/>
      <c r="LEX27" s="877"/>
      <c r="LEY27" s="877"/>
      <c r="LEZ27" s="877"/>
      <c r="LFA27" s="877"/>
      <c r="LFB27" s="877"/>
      <c r="LFC27" s="877"/>
      <c r="LFD27" s="877"/>
      <c r="LFE27" s="877"/>
      <c r="LFF27" s="877"/>
      <c r="LFG27" s="877"/>
      <c r="LFH27" s="877"/>
      <c r="LFI27" s="877"/>
      <c r="LFJ27" s="877"/>
      <c r="LFK27" s="877"/>
      <c r="LFL27" s="877"/>
      <c r="LFM27" s="877"/>
      <c r="LFN27" s="877"/>
      <c r="LFO27" s="877"/>
      <c r="LFP27" s="877"/>
      <c r="LFQ27" s="877"/>
      <c r="LFR27" s="877"/>
      <c r="LFS27" s="877"/>
      <c r="LFT27" s="877"/>
      <c r="LFU27" s="877"/>
      <c r="LFV27" s="877"/>
      <c r="LFW27" s="877"/>
      <c r="LFX27" s="877"/>
      <c r="LFY27" s="877"/>
      <c r="LFZ27" s="877"/>
      <c r="LGA27" s="877"/>
      <c r="LGB27" s="877"/>
      <c r="LGC27" s="877"/>
      <c r="LGD27" s="877"/>
      <c r="LGE27" s="877"/>
      <c r="LGF27" s="877"/>
      <c r="LGG27" s="877"/>
      <c r="LGH27" s="877"/>
      <c r="LGI27" s="877"/>
      <c r="LGJ27" s="877"/>
      <c r="LGK27" s="877"/>
      <c r="LGL27" s="877"/>
      <c r="LGM27" s="877"/>
      <c r="LGN27" s="877"/>
      <c r="LGO27" s="877"/>
      <c r="LGP27" s="877"/>
      <c r="LGQ27" s="877"/>
      <c r="LGR27" s="877"/>
      <c r="LGS27" s="877"/>
      <c r="LGT27" s="877"/>
      <c r="LGU27" s="877"/>
      <c r="LGV27" s="877"/>
      <c r="LGW27" s="877"/>
      <c r="LGX27" s="877"/>
      <c r="LGY27" s="877"/>
      <c r="LGZ27" s="877"/>
      <c r="LHA27" s="877"/>
      <c r="LHB27" s="877"/>
      <c r="LHC27" s="877"/>
      <c r="LHD27" s="877"/>
      <c r="LHE27" s="877"/>
      <c r="LHF27" s="877"/>
      <c r="LHG27" s="877"/>
      <c r="LHH27" s="877"/>
      <c r="LHI27" s="877"/>
      <c r="LHJ27" s="877"/>
      <c r="LHK27" s="877"/>
      <c r="LHL27" s="877"/>
      <c r="LHM27" s="877"/>
      <c r="LHN27" s="877"/>
      <c r="LHO27" s="877"/>
      <c r="LHP27" s="877"/>
      <c r="LHQ27" s="877"/>
      <c r="LHR27" s="877"/>
      <c r="LHS27" s="877"/>
      <c r="LHT27" s="877"/>
      <c r="LHU27" s="877"/>
      <c r="LHV27" s="877"/>
      <c r="LHW27" s="877"/>
      <c r="LHX27" s="877"/>
      <c r="LHY27" s="877"/>
      <c r="LHZ27" s="877"/>
      <c r="LIA27" s="877"/>
      <c r="LIB27" s="877"/>
      <c r="LIC27" s="877"/>
      <c r="LID27" s="877"/>
      <c r="LIE27" s="877"/>
      <c r="LIF27" s="877"/>
      <c r="LIG27" s="877"/>
      <c r="LIH27" s="877"/>
      <c r="LII27" s="877"/>
      <c r="LIJ27" s="877"/>
      <c r="LIK27" s="877"/>
      <c r="LIL27" s="877"/>
      <c r="LIM27" s="877"/>
      <c r="LIN27" s="877"/>
      <c r="LIO27" s="877"/>
      <c r="LIP27" s="877"/>
      <c r="LIQ27" s="877"/>
      <c r="LIR27" s="877"/>
      <c r="LIS27" s="877"/>
      <c r="LIT27" s="877"/>
      <c r="LIU27" s="877"/>
      <c r="LIV27" s="877"/>
      <c r="LIW27" s="877"/>
      <c r="LIX27" s="877"/>
      <c r="LIY27" s="877"/>
      <c r="LIZ27" s="877"/>
      <c r="LJA27" s="877"/>
      <c r="LJB27" s="877"/>
      <c r="LJC27" s="877"/>
      <c r="LJD27" s="877"/>
      <c r="LJE27" s="877"/>
      <c r="LJF27" s="877"/>
      <c r="LJG27" s="877"/>
      <c r="LJH27" s="877"/>
      <c r="LJI27" s="877"/>
      <c r="LJJ27" s="877"/>
      <c r="LJK27" s="877"/>
      <c r="LJL27" s="877"/>
      <c r="LJM27" s="877"/>
      <c r="LJN27" s="877"/>
      <c r="LJO27" s="877"/>
      <c r="LJP27" s="877"/>
      <c r="LJQ27" s="877"/>
      <c r="LJR27" s="877"/>
      <c r="LJS27" s="877"/>
      <c r="LJT27" s="877"/>
      <c r="LJU27" s="877"/>
      <c r="LJV27" s="877"/>
      <c r="LJW27" s="877"/>
      <c r="LJX27" s="877"/>
      <c r="LJY27" s="877"/>
      <c r="LJZ27" s="877"/>
      <c r="LKA27" s="877"/>
      <c r="LKB27" s="877"/>
      <c r="LKC27" s="877"/>
      <c r="LKD27" s="877"/>
      <c r="LKE27" s="877"/>
      <c r="LKF27" s="877"/>
      <c r="LKG27" s="877"/>
      <c r="LKH27" s="877"/>
      <c r="LKI27" s="877"/>
      <c r="LKJ27" s="877"/>
      <c r="LKK27" s="877"/>
      <c r="LKL27" s="877"/>
      <c r="LKM27" s="877"/>
      <c r="LKN27" s="877"/>
      <c r="LKO27" s="877"/>
      <c r="LKP27" s="877"/>
      <c r="LKQ27" s="877"/>
      <c r="LKR27" s="877"/>
      <c r="LKS27" s="877"/>
      <c r="LKT27" s="877"/>
      <c r="LKU27" s="877"/>
      <c r="LKV27" s="877"/>
      <c r="LKW27" s="877"/>
      <c r="LKX27" s="877"/>
      <c r="LKY27" s="877"/>
      <c r="LKZ27" s="877"/>
      <c r="LLA27" s="877"/>
      <c r="LLB27" s="877"/>
      <c r="LLC27" s="877"/>
      <c r="LLD27" s="877"/>
      <c r="LLE27" s="877"/>
      <c r="LLF27" s="877"/>
      <c r="LLG27" s="877"/>
      <c r="LLH27" s="877"/>
      <c r="LLI27" s="877"/>
      <c r="LLJ27" s="877"/>
      <c r="LLK27" s="877"/>
      <c r="LLL27" s="877"/>
      <c r="LLM27" s="877"/>
      <c r="LLN27" s="877"/>
      <c r="LLO27" s="877"/>
      <c r="LLP27" s="877"/>
      <c r="LLQ27" s="877"/>
      <c r="LLR27" s="877"/>
      <c r="LLS27" s="877"/>
      <c r="LLT27" s="877"/>
      <c r="LLU27" s="877"/>
      <c r="LLV27" s="877"/>
      <c r="LLW27" s="877"/>
      <c r="LLX27" s="877"/>
      <c r="LLY27" s="877"/>
      <c r="LLZ27" s="877"/>
      <c r="LMA27" s="877"/>
      <c r="LMB27" s="877"/>
      <c r="LMC27" s="877"/>
      <c r="LMD27" s="877"/>
      <c r="LME27" s="877"/>
      <c r="LMF27" s="877"/>
      <c r="LMG27" s="877"/>
      <c r="LMH27" s="877"/>
      <c r="LMI27" s="877"/>
      <c r="LMJ27" s="877"/>
      <c r="LMK27" s="877"/>
      <c r="LML27" s="877"/>
      <c r="LMM27" s="877"/>
      <c r="LMN27" s="877"/>
      <c r="LMO27" s="877"/>
      <c r="LMP27" s="877"/>
      <c r="LMQ27" s="877"/>
      <c r="LMR27" s="877"/>
      <c r="LMS27" s="877"/>
      <c r="LMT27" s="877"/>
      <c r="LMU27" s="877"/>
      <c r="LMV27" s="877"/>
      <c r="LMW27" s="877"/>
      <c r="LMX27" s="877"/>
      <c r="LMY27" s="877"/>
      <c r="LMZ27" s="877"/>
      <c r="LNA27" s="877"/>
      <c r="LNB27" s="877"/>
      <c r="LNC27" s="877"/>
      <c r="LND27" s="877"/>
      <c r="LNE27" s="877"/>
      <c r="LNF27" s="877"/>
      <c r="LNG27" s="877"/>
      <c r="LNH27" s="877"/>
      <c r="LNI27" s="877"/>
      <c r="LNJ27" s="877"/>
      <c r="LNK27" s="877"/>
      <c r="LNL27" s="877"/>
      <c r="LNM27" s="877"/>
      <c r="LNN27" s="877"/>
      <c r="LNO27" s="877"/>
      <c r="LNP27" s="877"/>
      <c r="LNQ27" s="877"/>
      <c r="LNR27" s="877"/>
      <c r="LNS27" s="877"/>
      <c r="LNT27" s="877"/>
      <c r="LNU27" s="877"/>
      <c r="LNV27" s="877"/>
      <c r="LNW27" s="877"/>
      <c r="LNX27" s="877"/>
      <c r="LNY27" s="877"/>
      <c r="LNZ27" s="877"/>
      <c r="LOA27" s="877"/>
      <c r="LOB27" s="877"/>
      <c r="LOC27" s="877"/>
      <c r="LOD27" s="877"/>
      <c r="LOE27" s="877"/>
      <c r="LOF27" s="877"/>
      <c r="LOG27" s="877"/>
      <c r="LOH27" s="877"/>
      <c r="LOI27" s="877"/>
      <c r="LOJ27" s="877"/>
      <c r="LOK27" s="877"/>
      <c r="LOL27" s="877"/>
      <c r="LOM27" s="877"/>
      <c r="LON27" s="877"/>
      <c r="LOO27" s="877"/>
      <c r="LOP27" s="877"/>
      <c r="LOQ27" s="877"/>
      <c r="LOR27" s="877"/>
      <c r="LOS27" s="877"/>
      <c r="LOT27" s="877"/>
      <c r="LOU27" s="877"/>
      <c r="LOV27" s="877"/>
      <c r="LOW27" s="877"/>
      <c r="LOX27" s="877"/>
      <c r="LOY27" s="877"/>
      <c r="LOZ27" s="877"/>
      <c r="LPA27" s="877"/>
      <c r="LPB27" s="877"/>
      <c r="LPC27" s="877"/>
      <c r="LPD27" s="877"/>
      <c r="LPE27" s="877"/>
      <c r="LPF27" s="877"/>
      <c r="LPG27" s="877"/>
      <c r="LPH27" s="877"/>
      <c r="LPI27" s="877"/>
      <c r="LPJ27" s="877"/>
      <c r="LPK27" s="877"/>
      <c r="LPL27" s="877"/>
      <c r="LPM27" s="877"/>
      <c r="LPN27" s="877"/>
      <c r="LPO27" s="877"/>
      <c r="LPP27" s="877"/>
      <c r="LPQ27" s="877"/>
      <c r="LPR27" s="877"/>
      <c r="LPS27" s="877"/>
      <c r="LPT27" s="877"/>
      <c r="LPU27" s="877"/>
      <c r="LPV27" s="877"/>
      <c r="LPW27" s="877"/>
      <c r="LPX27" s="877"/>
      <c r="LPY27" s="877"/>
      <c r="LPZ27" s="877"/>
      <c r="LQA27" s="877"/>
      <c r="LQB27" s="877"/>
      <c r="LQC27" s="877"/>
      <c r="LQD27" s="877"/>
      <c r="LQE27" s="877"/>
      <c r="LQF27" s="877"/>
      <c r="LQG27" s="877"/>
      <c r="LQH27" s="877"/>
      <c r="LQI27" s="877"/>
      <c r="LQJ27" s="877"/>
      <c r="LQK27" s="877"/>
      <c r="LQL27" s="877"/>
      <c r="LQM27" s="877"/>
      <c r="LQN27" s="877"/>
      <c r="LQO27" s="877"/>
      <c r="LQP27" s="877"/>
      <c r="LQQ27" s="877"/>
      <c r="LQR27" s="877"/>
      <c r="LQS27" s="877"/>
      <c r="LQT27" s="877"/>
      <c r="LQU27" s="877"/>
      <c r="LQV27" s="877"/>
      <c r="LQW27" s="877"/>
      <c r="LQX27" s="877"/>
      <c r="LQY27" s="877"/>
      <c r="LQZ27" s="877"/>
      <c r="LRA27" s="877"/>
      <c r="LRB27" s="877"/>
      <c r="LRC27" s="877"/>
      <c r="LRD27" s="877"/>
      <c r="LRE27" s="877"/>
      <c r="LRF27" s="877"/>
      <c r="LRG27" s="877"/>
      <c r="LRH27" s="877"/>
      <c r="LRI27" s="877"/>
      <c r="LRJ27" s="877"/>
      <c r="LRK27" s="877"/>
      <c r="LRL27" s="877"/>
      <c r="LRM27" s="877"/>
      <c r="LRN27" s="877"/>
      <c r="LRO27" s="877"/>
      <c r="LRP27" s="877"/>
      <c r="LRQ27" s="877"/>
      <c r="LRR27" s="877"/>
      <c r="LRS27" s="877"/>
      <c r="LRT27" s="877"/>
      <c r="LRU27" s="877"/>
      <c r="LRV27" s="877"/>
      <c r="LRW27" s="877"/>
      <c r="LRX27" s="877"/>
      <c r="LRY27" s="877"/>
      <c r="LRZ27" s="877"/>
      <c r="LSA27" s="877"/>
      <c r="LSB27" s="877"/>
      <c r="LSC27" s="877"/>
      <c r="LSD27" s="877"/>
      <c r="LSE27" s="877"/>
      <c r="LSF27" s="877"/>
      <c r="LSG27" s="877"/>
      <c r="LSH27" s="877"/>
      <c r="LSI27" s="877"/>
      <c r="LSJ27" s="877"/>
      <c r="LSK27" s="877"/>
      <c r="LSL27" s="877"/>
      <c r="LSM27" s="877"/>
      <c r="LSN27" s="877"/>
      <c r="LSO27" s="877"/>
      <c r="LSP27" s="877"/>
      <c r="LSQ27" s="877"/>
      <c r="LSR27" s="877"/>
      <c r="LSS27" s="877"/>
      <c r="LST27" s="877"/>
      <c r="LSU27" s="877"/>
      <c r="LSV27" s="877"/>
      <c r="LSW27" s="877"/>
      <c r="LSX27" s="877"/>
      <c r="LSY27" s="877"/>
      <c r="LSZ27" s="877"/>
      <c r="LTA27" s="877"/>
      <c r="LTB27" s="877"/>
      <c r="LTC27" s="877"/>
      <c r="LTD27" s="877"/>
      <c r="LTE27" s="877"/>
      <c r="LTF27" s="877"/>
      <c r="LTG27" s="877"/>
      <c r="LTH27" s="877"/>
      <c r="LTI27" s="877"/>
      <c r="LTJ27" s="877"/>
      <c r="LTK27" s="877"/>
      <c r="LTL27" s="877"/>
      <c r="LTM27" s="877"/>
      <c r="LTN27" s="877"/>
      <c r="LTO27" s="877"/>
      <c r="LTP27" s="877"/>
      <c r="LTQ27" s="877"/>
      <c r="LTR27" s="877"/>
      <c r="LTS27" s="877"/>
      <c r="LTT27" s="877"/>
      <c r="LTU27" s="877"/>
      <c r="LTV27" s="877"/>
      <c r="LTW27" s="877"/>
      <c r="LTX27" s="877"/>
      <c r="LTY27" s="877"/>
      <c r="LTZ27" s="877"/>
      <c r="LUA27" s="877"/>
      <c r="LUB27" s="877"/>
      <c r="LUC27" s="877"/>
      <c r="LUD27" s="877"/>
      <c r="LUE27" s="877"/>
      <c r="LUF27" s="877"/>
      <c r="LUG27" s="877"/>
      <c r="LUH27" s="877"/>
      <c r="LUI27" s="877"/>
      <c r="LUJ27" s="877"/>
      <c r="LUK27" s="877"/>
      <c r="LUL27" s="877"/>
      <c r="LUM27" s="877"/>
      <c r="LUN27" s="877"/>
      <c r="LUO27" s="877"/>
      <c r="LUP27" s="877"/>
      <c r="LUQ27" s="877"/>
      <c r="LUR27" s="877"/>
      <c r="LUS27" s="877"/>
      <c r="LUT27" s="877"/>
      <c r="LUU27" s="877"/>
      <c r="LUV27" s="877"/>
      <c r="LUW27" s="877"/>
      <c r="LUX27" s="877"/>
      <c r="LUY27" s="877"/>
      <c r="LUZ27" s="877"/>
      <c r="LVA27" s="877"/>
      <c r="LVB27" s="877"/>
      <c r="LVC27" s="877"/>
      <c r="LVD27" s="877"/>
      <c r="LVE27" s="877"/>
      <c r="LVF27" s="877"/>
      <c r="LVG27" s="877"/>
      <c r="LVH27" s="877"/>
      <c r="LVI27" s="877"/>
      <c r="LVJ27" s="877"/>
      <c r="LVK27" s="877"/>
      <c r="LVL27" s="877"/>
      <c r="LVM27" s="877"/>
      <c r="LVN27" s="877"/>
      <c r="LVO27" s="877"/>
      <c r="LVP27" s="877"/>
      <c r="LVQ27" s="877"/>
      <c r="LVR27" s="877"/>
      <c r="LVS27" s="877"/>
      <c r="LVT27" s="877"/>
      <c r="LVU27" s="877"/>
      <c r="LVV27" s="877"/>
      <c r="LVW27" s="877"/>
      <c r="LVX27" s="877"/>
      <c r="LVY27" s="877"/>
      <c r="LVZ27" s="877"/>
      <c r="LWA27" s="877"/>
      <c r="LWB27" s="877"/>
      <c r="LWC27" s="877"/>
      <c r="LWD27" s="877"/>
      <c r="LWE27" s="877"/>
      <c r="LWF27" s="877"/>
      <c r="LWG27" s="877"/>
      <c r="LWH27" s="877"/>
      <c r="LWI27" s="877"/>
      <c r="LWJ27" s="877"/>
      <c r="LWK27" s="877"/>
      <c r="LWL27" s="877"/>
      <c r="LWM27" s="877"/>
      <c r="LWN27" s="877"/>
      <c r="LWO27" s="877"/>
      <c r="LWP27" s="877"/>
      <c r="LWQ27" s="877"/>
      <c r="LWR27" s="877"/>
      <c r="LWS27" s="877"/>
      <c r="LWT27" s="877"/>
      <c r="LWU27" s="877"/>
      <c r="LWV27" s="877"/>
      <c r="LWW27" s="877"/>
      <c r="LWX27" s="877"/>
      <c r="LWY27" s="877"/>
      <c r="LWZ27" s="877"/>
      <c r="LXA27" s="877"/>
      <c r="LXB27" s="877"/>
      <c r="LXC27" s="877"/>
      <c r="LXD27" s="877"/>
      <c r="LXE27" s="877"/>
      <c r="LXF27" s="877"/>
      <c r="LXG27" s="877"/>
      <c r="LXH27" s="877"/>
      <c r="LXI27" s="877"/>
      <c r="LXJ27" s="877"/>
      <c r="LXK27" s="877"/>
      <c r="LXL27" s="877"/>
      <c r="LXM27" s="877"/>
      <c r="LXN27" s="877"/>
      <c r="LXO27" s="877"/>
      <c r="LXP27" s="877"/>
      <c r="LXQ27" s="877"/>
      <c r="LXR27" s="877"/>
      <c r="LXS27" s="877"/>
      <c r="LXT27" s="877"/>
      <c r="LXU27" s="877"/>
      <c r="LXV27" s="877"/>
      <c r="LXW27" s="877"/>
      <c r="LXX27" s="877"/>
      <c r="LXY27" s="877"/>
      <c r="LXZ27" s="877"/>
      <c r="LYA27" s="877"/>
      <c r="LYB27" s="877"/>
      <c r="LYC27" s="877"/>
      <c r="LYD27" s="877"/>
      <c r="LYE27" s="877"/>
      <c r="LYF27" s="877"/>
      <c r="LYG27" s="877"/>
      <c r="LYH27" s="877"/>
      <c r="LYI27" s="877"/>
      <c r="LYJ27" s="877"/>
      <c r="LYK27" s="877"/>
      <c r="LYL27" s="877"/>
      <c r="LYM27" s="877"/>
      <c r="LYN27" s="877"/>
      <c r="LYO27" s="877"/>
      <c r="LYP27" s="877"/>
      <c r="LYQ27" s="877"/>
      <c r="LYR27" s="877"/>
      <c r="LYS27" s="877"/>
      <c r="LYT27" s="877"/>
      <c r="LYU27" s="877"/>
      <c r="LYV27" s="877"/>
      <c r="LYW27" s="877"/>
      <c r="LYX27" s="877"/>
      <c r="LYY27" s="877"/>
      <c r="LYZ27" s="877"/>
      <c r="LZA27" s="877"/>
      <c r="LZB27" s="877"/>
      <c r="LZC27" s="877"/>
      <c r="LZD27" s="877"/>
      <c r="LZE27" s="877"/>
      <c r="LZF27" s="877"/>
      <c r="LZG27" s="877"/>
      <c r="LZH27" s="877"/>
      <c r="LZI27" s="877"/>
      <c r="LZJ27" s="877"/>
      <c r="LZK27" s="877"/>
      <c r="LZL27" s="877"/>
      <c r="LZM27" s="877"/>
      <c r="LZN27" s="877"/>
      <c r="LZO27" s="877"/>
      <c r="LZP27" s="877"/>
      <c r="LZQ27" s="877"/>
      <c r="LZR27" s="877"/>
      <c r="LZS27" s="877"/>
      <c r="LZT27" s="877"/>
      <c r="LZU27" s="877"/>
      <c r="LZV27" s="877"/>
      <c r="LZW27" s="877"/>
      <c r="LZX27" s="877"/>
      <c r="LZY27" s="877"/>
      <c r="LZZ27" s="877"/>
      <c r="MAA27" s="877"/>
      <c r="MAB27" s="877"/>
      <c r="MAC27" s="877"/>
      <c r="MAD27" s="877"/>
      <c r="MAE27" s="877"/>
      <c r="MAF27" s="877"/>
      <c r="MAG27" s="877"/>
      <c r="MAH27" s="877"/>
      <c r="MAI27" s="877"/>
      <c r="MAJ27" s="877"/>
      <c r="MAK27" s="877"/>
      <c r="MAL27" s="877"/>
      <c r="MAM27" s="877"/>
      <c r="MAN27" s="877"/>
      <c r="MAO27" s="877"/>
      <c r="MAP27" s="877"/>
      <c r="MAQ27" s="877"/>
      <c r="MAR27" s="877"/>
      <c r="MAS27" s="877"/>
      <c r="MAT27" s="877"/>
      <c r="MAU27" s="877"/>
      <c r="MAV27" s="877"/>
      <c r="MAW27" s="877"/>
      <c r="MAX27" s="877"/>
      <c r="MAY27" s="877"/>
      <c r="MAZ27" s="877"/>
      <c r="MBA27" s="877"/>
      <c r="MBB27" s="877"/>
      <c r="MBC27" s="877"/>
      <c r="MBD27" s="877"/>
      <c r="MBE27" s="877"/>
      <c r="MBF27" s="877"/>
      <c r="MBG27" s="877"/>
      <c r="MBH27" s="877"/>
      <c r="MBI27" s="877"/>
      <c r="MBJ27" s="877"/>
      <c r="MBK27" s="877"/>
      <c r="MBL27" s="877"/>
      <c r="MBM27" s="877"/>
      <c r="MBN27" s="877"/>
      <c r="MBO27" s="877"/>
      <c r="MBP27" s="877"/>
      <c r="MBQ27" s="877"/>
      <c r="MBR27" s="877"/>
      <c r="MBS27" s="877"/>
      <c r="MBT27" s="877"/>
      <c r="MBU27" s="877"/>
      <c r="MBV27" s="877"/>
      <c r="MBW27" s="877"/>
      <c r="MBX27" s="877"/>
      <c r="MBY27" s="877"/>
      <c r="MBZ27" s="877"/>
      <c r="MCA27" s="877"/>
      <c r="MCB27" s="877"/>
      <c r="MCC27" s="877"/>
      <c r="MCD27" s="877"/>
      <c r="MCE27" s="877"/>
      <c r="MCF27" s="877"/>
      <c r="MCG27" s="877"/>
      <c r="MCH27" s="877"/>
      <c r="MCI27" s="877"/>
      <c r="MCJ27" s="877"/>
      <c r="MCK27" s="877"/>
      <c r="MCL27" s="877"/>
      <c r="MCM27" s="877"/>
      <c r="MCN27" s="877"/>
      <c r="MCO27" s="877"/>
      <c r="MCP27" s="877"/>
      <c r="MCQ27" s="877"/>
      <c r="MCR27" s="877"/>
      <c r="MCS27" s="877"/>
      <c r="MCT27" s="877"/>
      <c r="MCU27" s="877"/>
      <c r="MCV27" s="877"/>
      <c r="MCW27" s="877"/>
      <c r="MCX27" s="877"/>
      <c r="MCY27" s="877"/>
      <c r="MCZ27" s="877"/>
      <c r="MDA27" s="877"/>
      <c r="MDB27" s="877"/>
      <c r="MDC27" s="877"/>
      <c r="MDD27" s="877"/>
      <c r="MDE27" s="877"/>
      <c r="MDF27" s="877"/>
      <c r="MDG27" s="877"/>
      <c r="MDH27" s="877"/>
      <c r="MDI27" s="877"/>
      <c r="MDJ27" s="877"/>
      <c r="MDK27" s="877"/>
      <c r="MDL27" s="877"/>
      <c r="MDM27" s="877"/>
      <c r="MDN27" s="877"/>
      <c r="MDO27" s="877"/>
      <c r="MDP27" s="877"/>
      <c r="MDQ27" s="877"/>
      <c r="MDR27" s="877"/>
      <c r="MDS27" s="877"/>
      <c r="MDT27" s="877"/>
      <c r="MDU27" s="877"/>
      <c r="MDV27" s="877"/>
      <c r="MDW27" s="877"/>
      <c r="MDX27" s="877"/>
      <c r="MDY27" s="877"/>
      <c r="MDZ27" s="877"/>
      <c r="MEA27" s="877"/>
      <c r="MEB27" s="877"/>
      <c r="MEC27" s="877"/>
      <c r="MED27" s="877"/>
      <c r="MEE27" s="877"/>
      <c r="MEF27" s="877"/>
      <c r="MEG27" s="877"/>
      <c r="MEH27" s="877"/>
      <c r="MEI27" s="877"/>
      <c r="MEJ27" s="877"/>
      <c r="MEK27" s="877"/>
      <c r="MEL27" s="877"/>
      <c r="MEM27" s="877"/>
      <c r="MEN27" s="877"/>
      <c r="MEO27" s="877"/>
      <c r="MEP27" s="877"/>
      <c r="MEQ27" s="877"/>
      <c r="MER27" s="877"/>
      <c r="MES27" s="877"/>
      <c r="MET27" s="877"/>
      <c r="MEU27" s="877"/>
      <c r="MEV27" s="877"/>
      <c r="MEW27" s="877"/>
      <c r="MEX27" s="877"/>
      <c r="MEY27" s="877"/>
      <c r="MEZ27" s="877"/>
      <c r="MFA27" s="877"/>
      <c r="MFB27" s="877"/>
      <c r="MFC27" s="877"/>
      <c r="MFD27" s="877"/>
      <c r="MFE27" s="877"/>
      <c r="MFF27" s="877"/>
      <c r="MFG27" s="877"/>
      <c r="MFH27" s="877"/>
      <c r="MFI27" s="877"/>
      <c r="MFJ27" s="877"/>
      <c r="MFK27" s="877"/>
      <c r="MFL27" s="877"/>
      <c r="MFM27" s="877"/>
      <c r="MFN27" s="877"/>
      <c r="MFO27" s="877"/>
      <c r="MFP27" s="877"/>
      <c r="MFQ27" s="877"/>
      <c r="MFR27" s="877"/>
      <c r="MFS27" s="877"/>
      <c r="MFT27" s="877"/>
      <c r="MFU27" s="877"/>
      <c r="MFV27" s="877"/>
      <c r="MFW27" s="877"/>
      <c r="MFX27" s="877"/>
      <c r="MFY27" s="877"/>
      <c r="MFZ27" s="877"/>
      <c r="MGA27" s="877"/>
      <c r="MGB27" s="877"/>
      <c r="MGC27" s="877"/>
      <c r="MGD27" s="877"/>
      <c r="MGE27" s="877"/>
      <c r="MGF27" s="877"/>
      <c r="MGG27" s="877"/>
      <c r="MGH27" s="877"/>
      <c r="MGI27" s="877"/>
      <c r="MGJ27" s="877"/>
      <c r="MGK27" s="877"/>
      <c r="MGL27" s="877"/>
      <c r="MGM27" s="877"/>
      <c r="MGN27" s="877"/>
      <c r="MGO27" s="877"/>
      <c r="MGP27" s="877"/>
      <c r="MGQ27" s="877"/>
      <c r="MGR27" s="877"/>
      <c r="MGS27" s="877"/>
      <c r="MGT27" s="877"/>
      <c r="MGU27" s="877"/>
      <c r="MGV27" s="877"/>
      <c r="MGW27" s="877"/>
      <c r="MGX27" s="877"/>
      <c r="MGY27" s="877"/>
      <c r="MGZ27" s="877"/>
      <c r="MHA27" s="877"/>
      <c r="MHB27" s="877"/>
      <c r="MHC27" s="877"/>
      <c r="MHD27" s="877"/>
      <c r="MHE27" s="877"/>
      <c r="MHF27" s="877"/>
      <c r="MHG27" s="877"/>
      <c r="MHH27" s="877"/>
      <c r="MHI27" s="877"/>
      <c r="MHJ27" s="877"/>
      <c r="MHK27" s="877"/>
      <c r="MHL27" s="877"/>
      <c r="MHM27" s="877"/>
      <c r="MHN27" s="877"/>
      <c r="MHO27" s="877"/>
      <c r="MHP27" s="877"/>
      <c r="MHQ27" s="877"/>
      <c r="MHR27" s="877"/>
      <c r="MHS27" s="877"/>
      <c r="MHT27" s="877"/>
      <c r="MHU27" s="877"/>
      <c r="MHV27" s="877"/>
      <c r="MHW27" s="877"/>
      <c r="MHX27" s="877"/>
      <c r="MHY27" s="877"/>
      <c r="MHZ27" s="877"/>
      <c r="MIA27" s="877"/>
      <c r="MIB27" s="877"/>
      <c r="MIC27" s="877"/>
      <c r="MID27" s="877"/>
      <c r="MIE27" s="877"/>
      <c r="MIF27" s="877"/>
      <c r="MIG27" s="877"/>
      <c r="MIH27" s="877"/>
      <c r="MII27" s="877"/>
      <c r="MIJ27" s="877"/>
      <c r="MIK27" s="877"/>
      <c r="MIL27" s="877"/>
      <c r="MIM27" s="877"/>
      <c r="MIN27" s="877"/>
      <c r="MIO27" s="877"/>
      <c r="MIP27" s="877"/>
      <c r="MIQ27" s="877"/>
      <c r="MIR27" s="877"/>
      <c r="MIS27" s="877"/>
      <c r="MIT27" s="877"/>
      <c r="MIU27" s="877"/>
      <c r="MIV27" s="877"/>
      <c r="MIW27" s="877"/>
      <c r="MIX27" s="877"/>
      <c r="MIY27" s="877"/>
      <c r="MIZ27" s="877"/>
      <c r="MJA27" s="877"/>
      <c r="MJB27" s="877"/>
      <c r="MJC27" s="877"/>
      <c r="MJD27" s="877"/>
      <c r="MJE27" s="877"/>
      <c r="MJF27" s="877"/>
      <c r="MJG27" s="877"/>
      <c r="MJH27" s="877"/>
      <c r="MJI27" s="877"/>
      <c r="MJJ27" s="877"/>
      <c r="MJK27" s="877"/>
      <c r="MJL27" s="877"/>
      <c r="MJM27" s="877"/>
      <c r="MJN27" s="877"/>
      <c r="MJO27" s="877"/>
      <c r="MJP27" s="877"/>
      <c r="MJQ27" s="877"/>
      <c r="MJR27" s="877"/>
      <c r="MJS27" s="877"/>
      <c r="MJT27" s="877"/>
      <c r="MJU27" s="877"/>
      <c r="MJV27" s="877"/>
      <c r="MJW27" s="877"/>
      <c r="MJX27" s="877"/>
      <c r="MJY27" s="877"/>
      <c r="MJZ27" s="877"/>
      <c r="MKA27" s="877"/>
      <c r="MKB27" s="877"/>
      <c r="MKC27" s="877"/>
      <c r="MKD27" s="877"/>
      <c r="MKE27" s="877"/>
      <c r="MKF27" s="877"/>
      <c r="MKG27" s="877"/>
      <c r="MKH27" s="877"/>
      <c r="MKI27" s="877"/>
      <c r="MKJ27" s="877"/>
      <c r="MKK27" s="877"/>
      <c r="MKL27" s="877"/>
      <c r="MKM27" s="877"/>
      <c r="MKN27" s="877"/>
      <c r="MKO27" s="877"/>
      <c r="MKP27" s="877"/>
      <c r="MKQ27" s="877"/>
      <c r="MKR27" s="877"/>
      <c r="MKS27" s="877"/>
      <c r="MKT27" s="877"/>
      <c r="MKU27" s="877"/>
      <c r="MKV27" s="877"/>
      <c r="MKW27" s="877"/>
      <c r="MKX27" s="877"/>
      <c r="MKY27" s="877"/>
      <c r="MKZ27" s="877"/>
      <c r="MLA27" s="877"/>
      <c r="MLB27" s="877"/>
      <c r="MLC27" s="877"/>
      <c r="MLD27" s="877"/>
      <c r="MLE27" s="877"/>
      <c r="MLF27" s="877"/>
      <c r="MLG27" s="877"/>
      <c r="MLH27" s="877"/>
      <c r="MLI27" s="877"/>
      <c r="MLJ27" s="877"/>
      <c r="MLK27" s="877"/>
      <c r="MLL27" s="877"/>
      <c r="MLM27" s="877"/>
      <c r="MLN27" s="877"/>
      <c r="MLO27" s="877"/>
      <c r="MLP27" s="877"/>
      <c r="MLQ27" s="877"/>
      <c r="MLR27" s="877"/>
      <c r="MLS27" s="877"/>
      <c r="MLT27" s="877"/>
      <c r="MLU27" s="877"/>
      <c r="MLV27" s="877"/>
      <c r="MLW27" s="877"/>
      <c r="MLX27" s="877"/>
      <c r="MLY27" s="877"/>
      <c r="MLZ27" s="877"/>
      <c r="MMA27" s="877"/>
      <c r="MMB27" s="877"/>
      <c r="MMC27" s="877"/>
      <c r="MMD27" s="877"/>
      <c r="MME27" s="877"/>
      <c r="MMF27" s="877"/>
      <c r="MMG27" s="877"/>
      <c r="MMH27" s="877"/>
      <c r="MMI27" s="877"/>
      <c r="MMJ27" s="877"/>
      <c r="MMK27" s="877"/>
      <c r="MML27" s="877"/>
      <c r="MMM27" s="877"/>
      <c r="MMN27" s="877"/>
      <c r="MMO27" s="877"/>
      <c r="MMP27" s="877"/>
      <c r="MMQ27" s="877"/>
      <c r="MMR27" s="877"/>
      <c r="MMS27" s="877"/>
      <c r="MMT27" s="877"/>
      <c r="MMU27" s="877"/>
      <c r="MMV27" s="877"/>
      <c r="MMW27" s="877"/>
      <c r="MMX27" s="877"/>
      <c r="MMY27" s="877"/>
      <c r="MMZ27" s="877"/>
      <c r="MNA27" s="877"/>
      <c r="MNB27" s="877"/>
      <c r="MNC27" s="877"/>
      <c r="MND27" s="877"/>
      <c r="MNE27" s="877"/>
      <c r="MNF27" s="877"/>
      <c r="MNG27" s="877"/>
      <c r="MNH27" s="877"/>
      <c r="MNI27" s="877"/>
      <c r="MNJ27" s="877"/>
      <c r="MNK27" s="877"/>
      <c r="MNL27" s="877"/>
      <c r="MNM27" s="877"/>
      <c r="MNN27" s="877"/>
      <c r="MNO27" s="877"/>
      <c r="MNP27" s="877"/>
      <c r="MNQ27" s="877"/>
      <c r="MNR27" s="877"/>
      <c r="MNS27" s="877"/>
      <c r="MNT27" s="877"/>
      <c r="MNU27" s="877"/>
      <c r="MNV27" s="877"/>
      <c r="MNW27" s="877"/>
      <c r="MNX27" s="877"/>
      <c r="MNY27" s="877"/>
      <c r="MNZ27" s="877"/>
      <c r="MOA27" s="877"/>
      <c r="MOB27" s="877"/>
      <c r="MOC27" s="877"/>
      <c r="MOD27" s="877"/>
      <c r="MOE27" s="877"/>
      <c r="MOF27" s="877"/>
      <c r="MOG27" s="877"/>
      <c r="MOH27" s="877"/>
      <c r="MOI27" s="877"/>
      <c r="MOJ27" s="877"/>
      <c r="MOK27" s="877"/>
      <c r="MOL27" s="877"/>
      <c r="MOM27" s="877"/>
      <c r="MON27" s="877"/>
      <c r="MOO27" s="877"/>
      <c r="MOP27" s="877"/>
      <c r="MOQ27" s="877"/>
      <c r="MOR27" s="877"/>
      <c r="MOS27" s="877"/>
      <c r="MOT27" s="877"/>
      <c r="MOU27" s="877"/>
      <c r="MOV27" s="877"/>
      <c r="MOW27" s="877"/>
      <c r="MOX27" s="877"/>
      <c r="MOY27" s="877"/>
      <c r="MOZ27" s="877"/>
      <c r="MPA27" s="877"/>
      <c r="MPB27" s="877"/>
      <c r="MPC27" s="877"/>
      <c r="MPD27" s="877"/>
      <c r="MPE27" s="877"/>
      <c r="MPF27" s="877"/>
      <c r="MPG27" s="877"/>
      <c r="MPH27" s="877"/>
      <c r="MPI27" s="877"/>
      <c r="MPJ27" s="877"/>
      <c r="MPK27" s="877"/>
      <c r="MPL27" s="877"/>
      <c r="MPM27" s="877"/>
      <c r="MPN27" s="877"/>
      <c r="MPO27" s="877"/>
      <c r="MPP27" s="877"/>
      <c r="MPQ27" s="877"/>
      <c r="MPR27" s="877"/>
      <c r="MPS27" s="877"/>
      <c r="MPT27" s="877"/>
      <c r="MPU27" s="877"/>
      <c r="MPV27" s="877"/>
      <c r="MPW27" s="877"/>
      <c r="MPX27" s="877"/>
      <c r="MPY27" s="877"/>
      <c r="MPZ27" s="877"/>
      <c r="MQA27" s="877"/>
      <c r="MQB27" s="877"/>
      <c r="MQC27" s="877"/>
      <c r="MQD27" s="877"/>
      <c r="MQE27" s="877"/>
      <c r="MQF27" s="877"/>
      <c r="MQG27" s="877"/>
      <c r="MQH27" s="877"/>
      <c r="MQI27" s="877"/>
      <c r="MQJ27" s="877"/>
      <c r="MQK27" s="877"/>
      <c r="MQL27" s="877"/>
      <c r="MQM27" s="877"/>
      <c r="MQN27" s="877"/>
      <c r="MQO27" s="877"/>
      <c r="MQP27" s="877"/>
      <c r="MQQ27" s="877"/>
      <c r="MQR27" s="877"/>
      <c r="MQS27" s="877"/>
      <c r="MQT27" s="877"/>
      <c r="MQU27" s="877"/>
      <c r="MQV27" s="877"/>
      <c r="MQW27" s="877"/>
      <c r="MQX27" s="877"/>
      <c r="MQY27" s="877"/>
      <c r="MQZ27" s="877"/>
      <c r="MRA27" s="877"/>
      <c r="MRB27" s="877"/>
      <c r="MRC27" s="877"/>
      <c r="MRD27" s="877"/>
      <c r="MRE27" s="877"/>
      <c r="MRF27" s="877"/>
      <c r="MRG27" s="877"/>
      <c r="MRH27" s="877"/>
      <c r="MRI27" s="877"/>
      <c r="MRJ27" s="877"/>
      <c r="MRK27" s="877"/>
      <c r="MRL27" s="877"/>
      <c r="MRM27" s="877"/>
      <c r="MRN27" s="877"/>
      <c r="MRO27" s="877"/>
      <c r="MRP27" s="877"/>
      <c r="MRQ27" s="877"/>
      <c r="MRR27" s="877"/>
      <c r="MRS27" s="877"/>
      <c r="MRT27" s="877"/>
      <c r="MRU27" s="877"/>
      <c r="MRV27" s="877"/>
      <c r="MRW27" s="877"/>
      <c r="MRX27" s="877"/>
      <c r="MRY27" s="877"/>
      <c r="MRZ27" s="877"/>
      <c r="MSA27" s="877"/>
      <c r="MSB27" s="877"/>
      <c r="MSC27" s="877"/>
      <c r="MSD27" s="877"/>
      <c r="MSE27" s="877"/>
      <c r="MSF27" s="877"/>
      <c r="MSG27" s="877"/>
      <c r="MSH27" s="877"/>
      <c r="MSI27" s="877"/>
      <c r="MSJ27" s="877"/>
      <c r="MSK27" s="877"/>
      <c r="MSL27" s="877"/>
      <c r="MSM27" s="877"/>
      <c r="MSN27" s="877"/>
      <c r="MSO27" s="877"/>
      <c r="MSP27" s="877"/>
      <c r="MSQ27" s="877"/>
      <c r="MSR27" s="877"/>
      <c r="MSS27" s="877"/>
      <c r="MST27" s="877"/>
      <c r="MSU27" s="877"/>
      <c r="MSV27" s="877"/>
      <c r="MSW27" s="877"/>
      <c r="MSX27" s="877"/>
      <c r="MSY27" s="877"/>
      <c r="MSZ27" s="877"/>
      <c r="MTA27" s="877"/>
      <c r="MTB27" s="877"/>
      <c r="MTC27" s="877"/>
      <c r="MTD27" s="877"/>
      <c r="MTE27" s="877"/>
      <c r="MTF27" s="877"/>
      <c r="MTG27" s="877"/>
      <c r="MTH27" s="877"/>
      <c r="MTI27" s="877"/>
      <c r="MTJ27" s="877"/>
      <c r="MTK27" s="877"/>
      <c r="MTL27" s="877"/>
      <c r="MTM27" s="877"/>
      <c r="MTN27" s="877"/>
      <c r="MTO27" s="877"/>
      <c r="MTP27" s="877"/>
      <c r="MTQ27" s="877"/>
      <c r="MTR27" s="877"/>
      <c r="MTS27" s="877"/>
      <c r="MTT27" s="877"/>
      <c r="MTU27" s="877"/>
      <c r="MTV27" s="877"/>
      <c r="MTW27" s="877"/>
      <c r="MTX27" s="877"/>
      <c r="MTY27" s="877"/>
      <c r="MTZ27" s="877"/>
      <c r="MUA27" s="877"/>
      <c r="MUB27" s="877"/>
      <c r="MUC27" s="877"/>
      <c r="MUD27" s="877"/>
      <c r="MUE27" s="877"/>
      <c r="MUF27" s="877"/>
      <c r="MUG27" s="877"/>
      <c r="MUH27" s="877"/>
      <c r="MUI27" s="877"/>
      <c r="MUJ27" s="877"/>
      <c r="MUK27" s="877"/>
      <c r="MUL27" s="877"/>
      <c r="MUM27" s="877"/>
      <c r="MUN27" s="877"/>
      <c r="MUO27" s="877"/>
      <c r="MUP27" s="877"/>
      <c r="MUQ27" s="877"/>
      <c r="MUR27" s="877"/>
      <c r="MUS27" s="877"/>
      <c r="MUT27" s="877"/>
      <c r="MUU27" s="877"/>
      <c r="MUV27" s="877"/>
      <c r="MUW27" s="877"/>
      <c r="MUX27" s="877"/>
      <c r="MUY27" s="877"/>
      <c r="MUZ27" s="877"/>
      <c r="MVA27" s="877"/>
      <c r="MVB27" s="877"/>
      <c r="MVC27" s="877"/>
      <c r="MVD27" s="877"/>
      <c r="MVE27" s="877"/>
      <c r="MVF27" s="877"/>
      <c r="MVG27" s="877"/>
      <c r="MVH27" s="877"/>
      <c r="MVI27" s="877"/>
      <c r="MVJ27" s="877"/>
      <c r="MVK27" s="877"/>
      <c r="MVL27" s="877"/>
      <c r="MVM27" s="877"/>
      <c r="MVN27" s="877"/>
      <c r="MVO27" s="877"/>
      <c r="MVP27" s="877"/>
      <c r="MVQ27" s="877"/>
      <c r="MVR27" s="877"/>
      <c r="MVS27" s="877"/>
      <c r="MVT27" s="877"/>
      <c r="MVU27" s="877"/>
      <c r="MVV27" s="877"/>
      <c r="MVW27" s="877"/>
      <c r="MVX27" s="877"/>
      <c r="MVY27" s="877"/>
      <c r="MVZ27" s="877"/>
      <c r="MWA27" s="877"/>
      <c r="MWB27" s="877"/>
      <c r="MWC27" s="877"/>
      <c r="MWD27" s="877"/>
      <c r="MWE27" s="877"/>
      <c r="MWF27" s="877"/>
      <c r="MWG27" s="877"/>
      <c r="MWH27" s="877"/>
      <c r="MWI27" s="877"/>
      <c r="MWJ27" s="877"/>
      <c r="MWK27" s="877"/>
      <c r="MWL27" s="877"/>
      <c r="MWM27" s="877"/>
      <c r="MWN27" s="877"/>
      <c r="MWO27" s="877"/>
      <c r="MWP27" s="877"/>
      <c r="MWQ27" s="877"/>
      <c r="MWR27" s="877"/>
      <c r="MWS27" s="877"/>
      <c r="MWT27" s="877"/>
      <c r="MWU27" s="877"/>
      <c r="MWV27" s="877"/>
      <c r="MWW27" s="877"/>
      <c r="MWX27" s="877"/>
      <c r="MWY27" s="877"/>
      <c r="MWZ27" s="877"/>
      <c r="MXA27" s="877"/>
      <c r="MXB27" s="877"/>
      <c r="MXC27" s="877"/>
      <c r="MXD27" s="877"/>
      <c r="MXE27" s="877"/>
      <c r="MXF27" s="877"/>
      <c r="MXG27" s="877"/>
      <c r="MXH27" s="877"/>
      <c r="MXI27" s="877"/>
      <c r="MXJ27" s="877"/>
      <c r="MXK27" s="877"/>
      <c r="MXL27" s="877"/>
      <c r="MXM27" s="877"/>
      <c r="MXN27" s="877"/>
      <c r="MXO27" s="877"/>
      <c r="MXP27" s="877"/>
      <c r="MXQ27" s="877"/>
      <c r="MXR27" s="877"/>
      <c r="MXS27" s="877"/>
      <c r="MXT27" s="877"/>
      <c r="MXU27" s="877"/>
      <c r="MXV27" s="877"/>
      <c r="MXW27" s="877"/>
      <c r="MXX27" s="877"/>
      <c r="MXY27" s="877"/>
      <c r="MXZ27" s="877"/>
      <c r="MYA27" s="877"/>
      <c r="MYB27" s="877"/>
      <c r="MYC27" s="877"/>
      <c r="MYD27" s="877"/>
      <c r="MYE27" s="877"/>
      <c r="MYF27" s="877"/>
      <c r="MYG27" s="877"/>
      <c r="MYH27" s="877"/>
      <c r="MYI27" s="877"/>
      <c r="MYJ27" s="877"/>
      <c r="MYK27" s="877"/>
      <c r="MYL27" s="877"/>
      <c r="MYM27" s="877"/>
      <c r="MYN27" s="877"/>
      <c r="MYO27" s="877"/>
      <c r="MYP27" s="877"/>
      <c r="MYQ27" s="877"/>
      <c r="MYR27" s="877"/>
      <c r="MYS27" s="877"/>
      <c r="MYT27" s="877"/>
      <c r="MYU27" s="877"/>
      <c r="MYV27" s="877"/>
      <c r="MYW27" s="877"/>
      <c r="MYX27" s="877"/>
      <c r="MYY27" s="877"/>
      <c r="MYZ27" s="877"/>
      <c r="MZA27" s="877"/>
      <c r="MZB27" s="877"/>
      <c r="MZC27" s="877"/>
      <c r="MZD27" s="877"/>
      <c r="MZE27" s="877"/>
      <c r="MZF27" s="877"/>
      <c r="MZG27" s="877"/>
      <c r="MZH27" s="877"/>
      <c r="MZI27" s="877"/>
      <c r="MZJ27" s="877"/>
      <c r="MZK27" s="877"/>
      <c r="MZL27" s="877"/>
      <c r="MZM27" s="877"/>
      <c r="MZN27" s="877"/>
      <c r="MZO27" s="877"/>
      <c r="MZP27" s="877"/>
      <c r="MZQ27" s="877"/>
      <c r="MZR27" s="877"/>
      <c r="MZS27" s="877"/>
      <c r="MZT27" s="877"/>
      <c r="MZU27" s="877"/>
      <c r="MZV27" s="877"/>
      <c r="MZW27" s="877"/>
      <c r="MZX27" s="877"/>
      <c r="MZY27" s="877"/>
      <c r="MZZ27" s="877"/>
      <c r="NAA27" s="877"/>
      <c r="NAB27" s="877"/>
      <c r="NAC27" s="877"/>
      <c r="NAD27" s="877"/>
      <c r="NAE27" s="877"/>
      <c r="NAF27" s="877"/>
      <c r="NAG27" s="877"/>
      <c r="NAH27" s="877"/>
      <c r="NAI27" s="877"/>
      <c r="NAJ27" s="877"/>
      <c r="NAK27" s="877"/>
      <c r="NAL27" s="877"/>
      <c r="NAM27" s="877"/>
      <c r="NAN27" s="877"/>
      <c r="NAO27" s="877"/>
      <c r="NAP27" s="877"/>
      <c r="NAQ27" s="877"/>
      <c r="NAR27" s="877"/>
      <c r="NAS27" s="877"/>
      <c r="NAT27" s="877"/>
      <c r="NAU27" s="877"/>
      <c r="NAV27" s="877"/>
      <c r="NAW27" s="877"/>
      <c r="NAX27" s="877"/>
      <c r="NAY27" s="877"/>
      <c r="NAZ27" s="877"/>
      <c r="NBA27" s="877"/>
      <c r="NBB27" s="877"/>
      <c r="NBC27" s="877"/>
      <c r="NBD27" s="877"/>
      <c r="NBE27" s="877"/>
      <c r="NBF27" s="877"/>
      <c r="NBG27" s="877"/>
      <c r="NBH27" s="877"/>
      <c r="NBI27" s="877"/>
      <c r="NBJ27" s="877"/>
      <c r="NBK27" s="877"/>
      <c r="NBL27" s="877"/>
      <c r="NBM27" s="877"/>
      <c r="NBN27" s="877"/>
      <c r="NBO27" s="877"/>
      <c r="NBP27" s="877"/>
      <c r="NBQ27" s="877"/>
      <c r="NBR27" s="877"/>
      <c r="NBS27" s="877"/>
      <c r="NBT27" s="877"/>
      <c r="NBU27" s="877"/>
      <c r="NBV27" s="877"/>
      <c r="NBW27" s="877"/>
      <c r="NBX27" s="877"/>
      <c r="NBY27" s="877"/>
      <c r="NBZ27" s="877"/>
      <c r="NCA27" s="877"/>
      <c r="NCB27" s="877"/>
      <c r="NCC27" s="877"/>
      <c r="NCD27" s="877"/>
      <c r="NCE27" s="877"/>
      <c r="NCF27" s="877"/>
      <c r="NCG27" s="877"/>
      <c r="NCH27" s="877"/>
      <c r="NCI27" s="877"/>
      <c r="NCJ27" s="877"/>
      <c r="NCK27" s="877"/>
      <c r="NCL27" s="877"/>
      <c r="NCM27" s="877"/>
      <c r="NCN27" s="877"/>
      <c r="NCO27" s="877"/>
      <c r="NCP27" s="877"/>
      <c r="NCQ27" s="877"/>
      <c r="NCR27" s="877"/>
      <c r="NCS27" s="877"/>
      <c r="NCT27" s="877"/>
      <c r="NCU27" s="877"/>
      <c r="NCV27" s="877"/>
      <c r="NCW27" s="877"/>
      <c r="NCX27" s="877"/>
      <c r="NCY27" s="877"/>
      <c r="NCZ27" s="877"/>
      <c r="NDA27" s="877"/>
      <c r="NDB27" s="877"/>
      <c r="NDC27" s="877"/>
      <c r="NDD27" s="877"/>
      <c r="NDE27" s="877"/>
      <c r="NDF27" s="877"/>
      <c r="NDG27" s="877"/>
      <c r="NDH27" s="877"/>
      <c r="NDI27" s="877"/>
      <c r="NDJ27" s="877"/>
      <c r="NDK27" s="877"/>
      <c r="NDL27" s="877"/>
      <c r="NDM27" s="877"/>
      <c r="NDN27" s="877"/>
      <c r="NDO27" s="877"/>
      <c r="NDP27" s="877"/>
      <c r="NDQ27" s="877"/>
      <c r="NDR27" s="877"/>
      <c r="NDS27" s="877"/>
      <c r="NDT27" s="877"/>
      <c r="NDU27" s="877"/>
      <c r="NDV27" s="877"/>
      <c r="NDW27" s="877"/>
      <c r="NDX27" s="877"/>
      <c r="NDY27" s="877"/>
      <c r="NDZ27" s="877"/>
      <c r="NEA27" s="877"/>
      <c r="NEB27" s="877"/>
      <c r="NEC27" s="877"/>
      <c r="NED27" s="877"/>
      <c r="NEE27" s="877"/>
      <c r="NEF27" s="877"/>
      <c r="NEG27" s="877"/>
      <c r="NEH27" s="877"/>
      <c r="NEI27" s="877"/>
      <c r="NEJ27" s="877"/>
      <c r="NEK27" s="877"/>
      <c r="NEL27" s="877"/>
      <c r="NEM27" s="877"/>
      <c r="NEN27" s="877"/>
      <c r="NEO27" s="877"/>
      <c r="NEP27" s="877"/>
      <c r="NEQ27" s="877"/>
      <c r="NER27" s="877"/>
      <c r="NES27" s="877"/>
      <c r="NET27" s="877"/>
      <c r="NEU27" s="877"/>
      <c r="NEV27" s="877"/>
      <c r="NEW27" s="877"/>
      <c r="NEX27" s="877"/>
      <c r="NEY27" s="877"/>
      <c r="NEZ27" s="877"/>
      <c r="NFA27" s="877"/>
      <c r="NFB27" s="877"/>
      <c r="NFC27" s="877"/>
      <c r="NFD27" s="877"/>
      <c r="NFE27" s="877"/>
      <c r="NFF27" s="877"/>
      <c r="NFG27" s="877"/>
      <c r="NFH27" s="877"/>
      <c r="NFI27" s="877"/>
      <c r="NFJ27" s="877"/>
      <c r="NFK27" s="877"/>
      <c r="NFL27" s="877"/>
      <c r="NFM27" s="877"/>
      <c r="NFN27" s="877"/>
      <c r="NFO27" s="877"/>
      <c r="NFP27" s="877"/>
      <c r="NFQ27" s="877"/>
      <c r="NFR27" s="877"/>
      <c r="NFS27" s="877"/>
      <c r="NFT27" s="877"/>
      <c r="NFU27" s="877"/>
      <c r="NFV27" s="877"/>
      <c r="NFW27" s="877"/>
      <c r="NFX27" s="877"/>
      <c r="NFY27" s="877"/>
      <c r="NFZ27" s="877"/>
      <c r="NGA27" s="877"/>
      <c r="NGB27" s="877"/>
      <c r="NGC27" s="877"/>
      <c r="NGD27" s="877"/>
      <c r="NGE27" s="877"/>
      <c r="NGF27" s="877"/>
      <c r="NGG27" s="877"/>
      <c r="NGH27" s="877"/>
      <c r="NGI27" s="877"/>
      <c r="NGJ27" s="877"/>
      <c r="NGK27" s="877"/>
      <c r="NGL27" s="877"/>
      <c r="NGM27" s="877"/>
      <c r="NGN27" s="877"/>
      <c r="NGO27" s="877"/>
      <c r="NGP27" s="877"/>
      <c r="NGQ27" s="877"/>
      <c r="NGR27" s="877"/>
      <c r="NGS27" s="877"/>
      <c r="NGT27" s="877"/>
      <c r="NGU27" s="877"/>
      <c r="NGV27" s="877"/>
      <c r="NGW27" s="877"/>
      <c r="NGX27" s="877"/>
      <c r="NGY27" s="877"/>
      <c r="NGZ27" s="877"/>
      <c r="NHA27" s="877"/>
      <c r="NHB27" s="877"/>
      <c r="NHC27" s="877"/>
      <c r="NHD27" s="877"/>
      <c r="NHE27" s="877"/>
      <c r="NHF27" s="877"/>
      <c r="NHG27" s="877"/>
      <c r="NHH27" s="877"/>
      <c r="NHI27" s="877"/>
      <c r="NHJ27" s="877"/>
      <c r="NHK27" s="877"/>
      <c r="NHL27" s="877"/>
      <c r="NHM27" s="877"/>
      <c r="NHN27" s="877"/>
      <c r="NHO27" s="877"/>
      <c r="NHP27" s="877"/>
      <c r="NHQ27" s="877"/>
      <c r="NHR27" s="877"/>
      <c r="NHS27" s="877"/>
      <c r="NHT27" s="877"/>
      <c r="NHU27" s="877"/>
      <c r="NHV27" s="877"/>
      <c r="NHW27" s="877"/>
      <c r="NHX27" s="877"/>
      <c r="NHY27" s="877"/>
      <c r="NHZ27" s="877"/>
      <c r="NIA27" s="877"/>
      <c r="NIB27" s="877"/>
      <c r="NIC27" s="877"/>
      <c r="NID27" s="877"/>
      <c r="NIE27" s="877"/>
      <c r="NIF27" s="877"/>
      <c r="NIG27" s="877"/>
      <c r="NIH27" s="877"/>
      <c r="NII27" s="877"/>
      <c r="NIJ27" s="877"/>
      <c r="NIK27" s="877"/>
      <c r="NIL27" s="877"/>
      <c r="NIM27" s="877"/>
      <c r="NIN27" s="877"/>
      <c r="NIO27" s="877"/>
      <c r="NIP27" s="877"/>
      <c r="NIQ27" s="877"/>
      <c r="NIR27" s="877"/>
      <c r="NIS27" s="877"/>
      <c r="NIT27" s="877"/>
      <c r="NIU27" s="877"/>
      <c r="NIV27" s="877"/>
      <c r="NIW27" s="877"/>
      <c r="NIX27" s="877"/>
      <c r="NIY27" s="877"/>
      <c r="NIZ27" s="877"/>
      <c r="NJA27" s="877"/>
      <c r="NJB27" s="877"/>
      <c r="NJC27" s="877"/>
      <c r="NJD27" s="877"/>
      <c r="NJE27" s="877"/>
      <c r="NJF27" s="877"/>
      <c r="NJG27" s="877"/>
      <c r="NJH27" s="877"/>
      <c r="NJI27" s="877"/>
      <c r="NJJ27" s="877"/>
      <c r="NJK27" s="877"/>
      <c r="NJL27" s="877"/>
      <c r="NJM27" s="877"/>
      <c r="NJN27" s="877"/>
      <c r="NJO27" s="877"/>
      <c r="NJP27" s="877"/>
      <c r="NJQ27" s="877"/>
      <c r="NJR27" s="877"/>
      <c r="NJS27" s="877"/>
      <c r="NJT27" s="877"/>
      <c r="NJU27" s="877"/>
      <c r="NJV27" s="877"/>
      <c r="NJW27" s="877"/>
      <c r="NJX27" s="877"/>
      <c r="NJY27" s="877"/>
      <c r="NJZ27" s="877"/>
      <c r="NKA27" s="877"/>
      <c r="NKB27" s="877"/>
      <c r="NKC27" s="877"/>
      <c r="NKD27" s="877"/>
      <c r="NKE27" s="877"/>
      <c r="NKF27" s="877"/>
      <c r="NKG27" s="877"/>
      <c r="NKH27" s="877"/>
      <c r="NKI27" s="877"/>
      <c r="NKJ27" s="877"/>
      <c r="NKK27" s="877"/>
      <c r="NKL27" s="877"/>
      <c r="NKM27" s="877"/>
      <c r="NKN27" s="877"/>
      <c r="NKO27" s="877"/>
      <c r="NKP27" s="877"/>
      <c r="NKQ27" s="877"/>
      <c r="NKR27" s="877"/>
      <c r="NKS27" s="877"/>
      <c r="NKT27" s="877"/>
      <c r="NKU27" s="877"/>
      <c r="NKV27" s="877"/>
      <c r="NKW27" s="877"/>
      <c r="NKX27" s="877"/>
      <c r="NKY27" s="877"/>
      <c r="NKZ27" s="877"/>
      <c r="NLA27" s="877"/>
      <c r="NLB27" s="877"/>
      <c r="NLC27" s="877"/>
      <c r="NLD27" s="877"/>
      <c r="NLE27" s="877"/>
      <c r="NLF27" s="877"/>
      <c r="NLG27" s="877"/>
      <c r="NLH27" s="877"/>
      <c r="NLI27" s="877"/>
      <c r="NLJ27" s="877"/>
      <c r="NLK27" s="877"/>
      <c r="NLL27" s="877"/>
      <c r="NLM27" s="877"/>
      <c r="NLN27" s="877"/>
      <c r="NLO27" s="877"/>
      <c r="NLP27" s="877"/>
      <c r="NLQ27" s="877"/>
      <c r="NLR27" s="877"/>
      <c r="NLS27" s="877"/>
      <c r="NLT27" s="877"/>
      <c r="NLU27" s="877"/>
      <c r="NLV27" s="877"/>
      <c r="NLW27" s="877"/>
      <c r="NLX27" s="877"/>
      <c r="NLY27" s="877"/>
      <c r="NLZ27" s="877"/>
      <c r="NMA27" s="877"/>
      <c r="NMB27" s="877"/>
      <c r="NMC27" s="877"/>
      <c r="NMD27" s="877"/>
      <c r="NME27" s="877"/>
      <c r="NMF27" s="877"/>
      <c r="NMG27" s="877"/>
      <c r="NMH27" s="877"/>
      <c r="NMI27" s="877"/>
      <c r="NMJ27" s="877"/>
      <c r="NMK27" s="877"/>
      <c r="NML27" s="877"/>
      <c r="NMM27" s="877"/>
      <c r="NMN27" s="877"/>
      <c r="NMO27" s="877"/>
      <c r="NMP27" s="877"/>
      <c r="NMQ27" s="877"/>
      <c r="NMR27" s="877"/>
      <c r="NMS27" s="877"/>
      <c r="NMT27" s="877"/>
      <c r="NMU27" s="877"/>
      <c r="NMV27" s="877"/>
      <c r="NMW27" s="877"/>
      <c r="NMX27" s="877"/>
      <c r="NMY27" s="877"/>
      <c r="NMZ27" s="877"/>
      <c r="NNA27" s="877"/>
      <c r="NNB27" s="877"/>
      <c r="NNC27" s="877"/>
      <c r="NND27" s="877"/>
      <c r="NNE27" s="877"/>
      <c r="NNF27" s="877"/>
      <c r="NNG27" s="877"/>
      <c r="NNH27" s="877"/>
      <c r="NNI27" s="877"/>
      <c r="NNJ27" s="877"/>
      <c r="NNK27" s="877"/>
      <c r="NNL27" s="877"/>
      <c r="NNM27" s="877"/>
      <c r="NNN27" s="877"/>
      <c r="NNO27" s="877"/>
      <c r="NNP27" s="877"/>
      <c r="NNQ27" s="877"/>
      <c r="NNR27" s="877"/>
      <c r="NNS27" s="877"/>
      <c r="NNT27" s="877"/>
      <c r="NNU27" s="877"/>
      <c r="NNV27" s="877"/>
      <c r="NNW27" s="877"/>
      <c r="NNX27" s="877"/>
      <c r="NNY27" s="877"/>
      <c r="NNZ27" s="877"/>
      <c r="NOA27" s="877"/>
      <c r="NOB27" s="877"/>
      <c r="NOC27" s="877"/>
      <c r="NOD27" s="877"/>
      <c r="NOE27" s="877"/>
      <c r="NOF27" s="877"/>
      <c r="NOG27" s="877"/>
      <c r="NOH27" s="877"/>
      <c r="NOI27" s="877"/>
      <c r="NOJ27" s="877"/>
      <c r="NOK27" s="877"/>
      <c r="NOL27" s="877"/>
      <c r="NOM27" s="877"/>
      <c r="NON27" s="877"/>
      <c r="NOO27" s="877"/>
      <c r="NOP27" s="877"/>
      <c r="NOQ27" s="877"/>
      <c r="NOR27" s="877"/>
      <c r="NOS27" s="877"/>
      <c r="NOT27" s="877"/>
      <c r="NOU27" s="877"/>
      <c r="NOV27" s="877"/>
      <c r="NOW27" s="877"/>
      <c r="NOX27" s="877"/>
      <c r="NOY27" s="877"/>
      <c r="NOZ27" s="877"/>
      <c r="NPA27" s="877"/>
      <c r="NPB27" s="877"/>
      <c r="NPC27" s="877"/>
      <c r="NPD27" s="877"/>
      <c r="NPE27" s="877"/>
      <c r="NPF27" s="877"/>
      <c r="NPG27" s="877"/>
      <c r="NPH27" s="877"/>
      <c r="NPI27" s="877"/>
      <c r="NPJ27" s="877"/>
      <c r="NPK27" s="877"/>
      <c r="NPL27" s="877"/>
      <c r="NPM27" s="877"/>
      <c r="NPN27" s="877"/>
      <c r="NPO27" s="877"/>
      <c r="NPP27" s="877"/>
      <c r="NPQ27" s="877"/>
      <c r="NPR27" s="877"/>
      <c r="NPS27" s="877"/>
      <c r="NPT27" s="877"/>
      <c r="NPU27" s="877"/>
      <c r="NPV27" s="877"/>
      <c r="NPW27" s="877"/>
      <c r="NPX27" s="877"/>
      <c r="NPY27" s="877"/>
      <c r="NPZ27" s="877"/>
      <c r="NQA27" s="877"/>
      <c r="NQB27" s="877"/>
      <c r="NQC27" s="877"/>
      <c r="NQD27" s="877"/>
      <c r="NQE27" s="877"/>
      <c r="NQF27" s="877"/>
      <c r="NQG27" s="877"/>
      <c r="NQH27" s="877"/>
      <c r="NQI27" s="877"/>
      <c r="NQJ27" s="877"/>
      <c r="NQK27" s="877"/>
      <c r="NQL27" s="877"/>
      <c r="NQM27" s="877"/>
      <c r="NQN27" s="877"/>
      <c r="NQO27" s="877"/>
      <c r="NQP27" s="877"/>
      <c r="NQQ27" s="877"/>
      <c r="NQR27" s="877"/>
      <c r="NQS27" s="877"/>
      <c r="NQT27" s="877"/>
      <c r="NQU27" s="877"/>
      <c r="NQV27" s="877"/>
      <c r="NQW27" s="877"/>
      <c r="NQX27" s="877"/>
      <c r="NQY27" s="877"/>
      <c r="NQZ27" s="877"/>
      <c r="NRA27" s="877"/>
      <c r="NRB27" s="877"/>
      <c r="NRC27" s="877"/>
      <c r="NRD27" s="877"/>
      <c r="NRE27" s="877"/>
      <c r="NRF27" s="877"/>
      <c r="NRG27" s="877"/>
      <c r="NRH27" s="877"/>
      <c r="NRI27" s="877"/>
      <c r="NRJ27" s="877"/>
      <c r="NRK27" s="877"/>
      <c r="NRL27" s="877"/>
      <c r="NRM27" s="877"/>
      <c r="NRN27" s="877"/>
      <c r="NRO27" s="877"/>
      <c r="NRP27" s="877"/>
      <c r="NRQ27" s="877"/>
      <c r="NRR27" s="877"/>
      <c r="NRS27" s="877"/>
      <c r="NRT27" s="877"/>
      <c r="NRU27" s="877"/>
      <c r="NRV27" s="877"/>
      <c r="NRW27" s="877"/>
      <c r="NRX27" s="877"/>
      <c r="NRY27" s="877"/>
      <c r="NRZ27" s="877"/>
      <c r="NSA27" s="877"/>
      <c r="NSB27" s="877"/>
      <c r="NSC27" s="877"/>
      <c r="NSD27" s="877"/>
      <c r="NSE27" s="877"/>
      <c r="NSF27" s="877"/>
      <c r="NSG27" s="877"/>
      <c r="NSH27" s="877"/>
      <c r="NSI27" s="877"/>
      <c r="NSJ27" s="877"/>
      <c r="NSK27" s="877"/>
      <c r="NSL27" s="877"/>
      <c r="NSM27" s="877"/>
      <c r="NSN27" s="877"/>
      <c r="NSO27" s="877"/>
      <c r="NSP27" s="877"/>
      <c r="NSQ27" s="877"/>
      <c r="NSR27" s="877"/>
      <c r="NSS27" s="877"/>
      <c r="NST27" s="877"/>
      <c r="NSU27" s="877"/>
      <c r="NSV27" s="877"/>
      <c r="NSW27" s="877"/>
      <c r="NSX27" s="877"/>
      <c r="NSY27" s="877"/>
      <c r="NSZ27" s="877"/>
      <c r="NTA27" s="877"/>
      <c r="NTB27" s="877"/>
      <c r="NTC27" s="877"/>
      <c r="NTD27" s="877"/>
      <c r="NTE27" s="877"/>
      <c r="NTF27" s="877"/>
      <c r="NTG27" s="877"/>
      <c r="NTH27" s="877"/>
      <c r="NTI27" s="877"/>
      <c r="NTJ27" s="877"/>
      <c r="NTK27" s="877"/>
      <c r="NTL27" s="877"/>
      <c r="NTM27" s="877"/>
      <c r="NTN27" s="877"/>
      <c r="NTO27" s="877"/>
      <c r="NTP27" s="877"/>
      <c r="NTQ27" s="877"/>
      <c r="NTR27" s="877"/>
      <c r="NTS27" s="877"/>
      <c r="NTT27" s="877"/>
      <c r="NTU27" s="877"/>
      <c r="NTV27" s="877"/>
      <c r="NTW27" s="877"/>
      <c r="NTX27" s="877"/>
      <c r="NTY27" s="877"/>
      <c r="NTZ27" s="877"/>
      <c r="NUA27" s="877"/>
      <c r="NUB27" s="877"/>
      <c r="NUC27" s="877"/>
      <c r="NUD27" s="877"/>
      <c r="NUE27" s="877"/>
      <c r="NUF27" s="877"/>
      <c r="NUG27" s="877"/>
      <c r="NUH27" s="877"/>
      <c r="NUI27" s="877"/>
      <c r="NUJ27" s="877"/>
      <c r="NUK27" s="877"/>
      <c r="NUL27" s="877"/>
      <c r="NUM27" s="877"/>
      <c r="NUN27" s="877"/>
      <c r="NUO27" s="877"/>
      <c r="NUP27" s="877"/>
      <c r="NUQ27" s="877"/>
      <c r="NUR27" s="877"/>
      <c r="NUS27" s="877"/>
      <c r="NUT27" s="877"/>
      <c r="NUU27" s="877"/>
      <c r="NUV27" s="877"/>
      <c r="NUW27" s="877"/>
      <c r="NUX27" s="877"/>
      <c r="NUY27" s="877"/>
      <c r="NUZ27" s="877"/>
      <c r="NVA27" s="877"/>
      <c r="NVB27" s="877"/>
      <c r="NVC27" s="877"/>
      <c r="NVD27" s="877"/>
      <c r="NVE27" s="877"/>
      <c r="NVF27" s="877"/>
      <c r="NVG27" s="877"/>
      <c r="NVH27" s="877"/>
      <c r="NVI27" s="877"/>
      <c r="NVJ27" s="877"/>
      <c r="NVK27" s="877"/>
      <c r="NVL27" s="877"/>
      <c r="NVM27" s="877"/>
      <c r="NVN27" s="877"/>
      <c r="NVO27" s="877"/>
      <c r="NVP27" s="877"/>
      <c r="NVQ27" s="877"/>
      <c r="NVR27" s="877"/>
      <c r="NVS27" s="877"/>
      <c r="NVT27" s="877"/>
      <c r="NVU27" s="877"/>
      <c r="NVV27" s="877"/>
      <c r="NVW27" s="877"/>
      <c r="NVX27" s="877"/>
      <c r="NVY27" s="877"/>
      <c r="NVZ27" s="877"/>
      <c r="NWA27" s="877"/>
      <c r="NWB27" s="877"/>
      <c r="NWC27" s="877"/>
      <c r="NWD27" s="877"/>
      <c r="NWE27" s="877"/>
      <c r="NWF27" s="877"/>
      <c r="NWG27" s="877"/>
      <c r="NWH27" s="877"/>
      <c r="NWI27" s="877"/>
      <c r="NWJ27" s="877"/>
      <c r="NWK27" s="877"/>
      <c r="NWL27" s="877"/>
      <c r="NWM27" s="877"/>
      <c r="NWN27" s="877"/>
      <c r="NWO27" s="877"/>
      <c r="NWP27" s="877"/>
      <c r="NWQ27" s="877"/>
      <c r="NWR27" s="877"/>
      <c r="NWS27" s="877"/>
      <c r="NWT27" s="877"/>
      <c r="NWU27" s="877"/>
      <c r="NWV27" s="877"/>
      <c r="NWW27" s="877"/>
      <c r="NWX27" s="877"/>
      <c r="NWY27" s="877"/>
      <c r="NWZ27" s="877"/>
      <c r="NXA27" s="877"/>
      <c r="NXB27" s="877"/>
      <c r="NXC27" s="877"/>
      <c r="NXD27" s="877"/>
      <c r="NXE27" s="877"/>
      <c r="NXF27" s="877"/>
      <c r="NXG27" s="877"/>
      <c r="NXH27" s="877"/>
      <c r="NXI27" s="877"/>
      <c r="NXJ27" s="877"/>
      <c r="NXK27" s="877"/>
      <c r="NXL27" s="877"/>
      <c r="NXM27" s="877"/>
      <c r="NXN27" s="877"/>
      <c r="NXO27" s="877"/>
      <c r="NXP27" s="877"/>
      <c r="NXQ27" s="877"/>
      <c r="NXR27" s="877"/>
      <c r="NXS27" s="877"/>
      <c r="NXT27" s="877"/>
      <c r="NXU27" s="877"/>
      <c r="NXV27" s="877"/>
      <c r="NXW27" s="877"/>
      <c r="NXX27" s="877"/>
      <c r="NXY27" s="877"/>
      <c r="NXZ27" s="877"/>
      <c r="NYA27" s="877"/>
      <c r="NYB27" s="877"/>
      <c r="NYC27" s="877"/>
      <c r="NYD27" s="877"/>
      <c r="NYE27" s="877"/>
      <c r="NYF27" s="877"/>
      <c r="NYG27" s="877"/>
      <c r="NYH27" s="877"/>
      <c r="NYI27" s="877"/>
      <c r="NYJ27" s="877"/>
      <c r="NYK27" s="877"/>
      <c r="NYL27" s="877"/>
      <c r="NYM27" s="877"/>
      <c r="NYN27" s="877"/>
      <c r="NYO27" s="877"/>
      <c r="NYP27" s="877"/>
      <c r="NYQ27" s="877"/>
      <c r="NYR27" s="877"/>
      <c r="NYS27" s="877"/>
      <c r="NYT27" s="877"/>
      <c r="NYU27" s="877"/>
      <c r="NYV27" s="877"/>
      <c r="NYW27" s="877"/>
      <c r="NYX27" s="877"/>
      <c r="NYY27" s="877"/>
      <c r="NYZ27" s="877"/>
      <c r="NZA27" s="877"/>
      <c r="NZB27" s="877"/>
      <c r="NZC27" s="877"/>
      <c r="NZD27" s="877"/>
      <c r="NZE27" s="877"/>
      <c r="NZF27" s="877"/>
      <c r="NZG27" s="877"/>
      <c r="NZH27" s="877"/>
      <c r="NZI27" s="877"/>
      <c r="NZJ27" s="877"/>
      <c r="NZK27" s="877"/>
      <c r="NZL27" s="877"/>
      <c r="NZM27" s="877"/>
      <c r="NZN27" s="877"/>
      <c r="NZO27" s="877"/>
      <c r="NZP27" s="877"/>
      <c r="NZQ27" s="877"/>
      <c r="NZR27" s="877"/>
      <c r="NZS27" s="877"/>
      <c r="NZT27" s="877"/>
      <c r="NZU27" s="877"/>
      <c r="NZV27" s="877"/>
      <c r="NZW27" s="877"/>
      <c r="NZX27" s="877"/>
      <c r="NZY27" s="877"/>
      <c r="NZZ27" s="877"/>
      <c r="OAA27" s="877"/>
      <c r="OAB27" s="877"/>
      <c r="OAC27" s="877"/>
      <c r="OAD27" s="877"/>
      <c r="OAE27" s="877"/>
      <c r="OAF27" s="877"/>
      <c r="OAG27" s="877"/>
      <c r="OAH27" s="877"/>
      <c r="OAI27" s="877"/>
      <c r="OAJ27" s="877"/>
      <c r="OAK27" s="877"/>
      <c r="OAL27" s="877"/>
      <c r="OAM27" s="877"/>
      <c r="OAN27" s="877"/>
      <c r="OAO27" s="877"/>
      <c r="OAP27" s="877"/>
      <c r="OAQ27" s="877"/>
      <c r="OAR27" s="877"/>
      <c r="OAS27" s="877"/>
      <c r="OAT27" s="877"/>
      <c r="OAU27" s="877"/>
      <c r="OAV27" s="877"/>
      <c r="OAW27" s="877"/>
      <c r="OAX27" s="877"/>
      <c r="OAY27" s="877"/>
      <c r="OAZ27" s="877"/>
      <c r="OBA27" s="877"/>
      <c r="OBB27" s="877"/>
      <c r="OBC27" s="877"/>
      <c r="OBD27" s="877"/>
      <c r="OBE27" s="877"/>
      <c r="OBF27" s="877"/>
      <c r="OBG27" s="877"/>
      <c r="OBH27" s="877"/>
      <c r="OBI27" s="877"/>
      <c r="OBJ27" s="877"/>
      <c r="OBK27" s="877"/>
      <c r="OBL27" s="877"/>
      <c r="OBM27" s="877"/>
      <c r="OBN27" s="877"/>
      <c r="OBO27" s="877"/>
      <c r="OBP27" s="877"/>
      <c r="OBQ27" s="877"/>
      <c r="OBR27" s="877"/>
      <c r="OBS27" s="877"/>
      <c r="OBT27" s="877"/>
      <c r="OBU27" s="877"/>
      <c r="OBV27" s="877"/>
      <c r="OBW27" s="877"/>
      <c r="OBX27" s="877"/>
      <c r="OBY27" s="877"/>
      <c r="OBZ27" s="877"/>
      <c r="OCA27" s="877"/>
      <c r="OCB27" s="877"/>
      <c r="OCC27" s="877"/>
      <c r="OCD27" s="877"/>
      <c r="OCE27" s="877"/>
      <c r="OCF27" s="877"/>
      <c r="OCG27" s="877"/>
      <c r="OCH27" s="877"/>
      <c r="OCI27" s="877"/>
      <c r="OCJ27" s="877"/>
      <c r="OCK27" s="877"/>
      <c r="OCL27" s="877"/>
      <c r="OCM27" s="877"/>
      <c r="OCN27" s="877"/>
      <c r="OCO27" s="877"/>
      <c r="OCP27" s="877"/>
      <c r="OCQ27" s="877"/>
      <c r="OCR27" s="877"/>
      <c r="OCS27" s="877"/>
      <c r="OCT27" s="877"/>
      <c r="OCU27" s="877"/>
      <c r="OCV27" s="877"/>
      <c r="OCW27" s="877"/>
      <c r="OCX27" s="877"/>
      <c r="OCY27" s="877"/>
      <c r="OCZ27" s="877"/>
      <c r="ODA27" s="877"/>
      <c r="ODB27" s="877"/>
      <c r="ODC27" s="877"/>
      <c r="ODD27" s="877"/>
      <c r="ODE27" s="877"/>
      <c r="ODF27" s="877"/>
      <c r="ODG27" s="877"/>
      <c r="ODH27" s="877"/>
      <c r="ODI27" s="877"/>
      <c r="ODJ27" s="877"/>
      <c r="ODK27" s="877"/>
      <c r="ODL27" s="877"/>
      <c r="ODM27" s="877"/>
      <c r="ODN27" s="877"/>
      <c r="ODO27" s="877"/>
      <c r="ODP27" s="877"/>
      <c r="ODQ27" s="877"/>
      <c r="ODR27" s="877"/>
      <c r="ODS27" s="877"/>
      <c r="ODT27" s="877"/>
      <c r="ODU27" s="877"/>
      <c r="ODV27" s="877"/>
      <c r="ODW27" s="877"/>
      <c r="ODX27" s="877"/>
      <c r="ODY27" s="877"/>
      <c r="ODZ27" s="877"/>
      <c r="OEA27" s="877"/>
      <c r="OEB27" s="877"/>
      <c r="OEC27" s="877"/>
      <c r="OED27" s="877"/>
      <c r="OEE27" s="877"/>
      <c r="OEF27" s="877"/>
      <c r="OEG27" s="877"/>
      <c r="OEH27" s="877"/>
      <c r="OEI27" s="877"/>
      <c r="OEJ27" s="877"/>
      <c r="OEK27" s="877"/>
      <c r="OEL27" s="877"/>
      <c r="OEM27" s="877"/>
      <c r="OEN27" s="877"/>
      <c r="OEO27" s="877"/>
      <c r="OEP27" s="877"/>
      <c r="OEQ27" s="877"/>
      <c r="OER27" s="877"/>
      <c r="OES27" s="877"/>
      <c r="OET27" s="877"/>
      <c r="OEU27" s="877"/>
      <c r="OEV27" s="877"/>
      <c r="OEW27" s="877"/>
      <c r="OEX27" s="877"/>
      <c r="OEY27" s="877"/>
      <c r="OEZ27" s="877"/>
      <c r="OFA27" s="877"/>
      <c r="OFB27" s="877"/>
      <c r="OFC27" s="877"/>
      <c r="OFD27" s="877"/>
      <c r="OFE27" s="877"/>
      <c r="OFF27" s="877"/>
      <c r="OFG27" s="877"/>
      <c r="OFH27" s="877"/>
      <c r="OFI27" s="877"/>
      <c r="OFJ27" s="877"/>
      <c r="OFK27" s="877"/>
      <c r="OFL27" s="877"/>
      <c r="OFM27" s="877"/>
      <c r="OFN27" s="877"/>
      <c r="OFO27" s="877"/>
      <c r="OFP27" s="877"/>
      <c r="OFQ27" s="877"/>
      <c r="OFR27" s="877"/>
      <c r="OFS27" s="877"/>
      <c r="OFT27" s="877"/>
      <c r="OFU27" s="877"/>
      <c r="OFV27" s="877"/>
      <c r="OFW27" s="877"/>
      <c r="OFX27" s="877"/>
      <c r="OFY27" s="877"/>
      <c r="OFZ27" s="877"/>
      <c r="OGA27" s="877"/>
      <c r="OGB27" s="877"/>
      <c r="OGC27" s="877"/>
      <c r="OGD27" s="877"/>
      <c r="OGE27" s="877"/>
      <c r="OGF27" s="877"/>
      <c r="OGG27" s="877"/>
      <c r="OGH27" s="877"/>
      <c r="OGI27" s="877"/>
      <c r="OGJ27" s="877"/>
      <c r="OGK27" s="877"/>
      <c r="OGL27" s="877"/>
      <c r="OGM27" s="877"/>
      <c r="OGN27" s="877"/>
      <c r="OGO27" s="877"/>
      <c r="OGP27" s="877"/>
      <c r="OGQ27" s="877"/>
      <c r="OGR27" s="877"/>
      <c r="OGS27" s="877"/>
      <c r="OGT27" s="877"/>
      <c r="OGU27" s="877"/>
      <c r="OGV27" s="877"/>
      <c r="OGW27" s="877"/>
      <c r="OGX27" s="877"/>
      <c r="OGY27" s="877"/>
      <c r="OGZ27" s="877"/>
      <c r="OHA27" s="877"/>
      <c r="OHB27" s="877"/>
      <c r="OHC27" s="877"/>
      <c r="OHD27" s="877"/>
      <c r="OHE27" s="877"/>
      <c r="OHF27" s="877"/>
      <c r="OHG27" s="877"/>
      <c r="OHH27" s="877"/>
      <c r="OHI27" s="877"/>
      <c r="OHJ27" s="877"/>
      <c r="OHK27" s="877"/>
      <c r="OHL27" s="877"/>
      <c r="OHM27" s="877"/>
      <c r="OHN27" s="877"/>
      <c r="OHO27" s="877"/>
      <c r="OHP27" s="877"/>
      <c r="OHQ27" s="877"/>
      <c r="OHR27" s="877"/>
      <c r="OHS27" s="877"/>
      <c r="OHT27" s="877"/>
      <c r="OHU27" s="877"/>
      <c r="OHV27" s="877"/>
      <c r="OHW27" s="877"/>
      <c r="OHX27" s="877"/>
      <c r="OHY27" s="877"/>
      <c r="OHZ27" s="877"/>
      <c r="OIA27" s="877"/>
      <c r="OIB27" s="877"/>
      <c r="OIC27" s="877"/>
      <c r="OID27" s="877"/>
      <c r="OIE27" s="877"/>
      <c r="OIF27" s="877"/>
      <c r="OIG27" s="877"/>
      <c r="OIH27" s="877"/>
      <c r="OII27" s="877"/>
      <c r="OIJ27" s="877"/>
      <c r="OIK27" s="877"/>
      <c r="OIL27" s="877"/>
      <c r="OIM27" s="877"/>
      <c r="OIN27" s="877"/>
      <c r="OIO27" s="877"/>
      <c r="OIP27" s="877"/>
      <c r="OIQ27" s="877"/>
      <c r="OIR27" s="877"/>
      <c r="OIS27" s="877"/>
      <c r="OIT27" s="877"/>
      <c r="OIU27" s="877"/>
      <c r="OIV27" s="877"/>
      <c r="OIW27" s="877"/>
      <c r="OIX27" s="877"/>
      <c r="OIY27" s="877"/>
      <c r="OIZ27" s="877"/>
      <c r="OJA27" s="877"/>
      <c r="OJB27" s="877"/>
      <c r="OJC27" s="877"/>
      <c r="OJD27" s="877"/>
      <c r="OJE27" s="877"/>
      <c r="OJF27" s="877"/>
      <c r="OJG27" s="877"/>
      <c r="OJH27" s="877"/>
      <c r="OJI27" s="877"/>
      <c r="OJJ27" s="877"/>
      <c r="OJK27" s="877"/>
      <c r="OJL27" s="877"/>
      <c r="OJM27" s="877"/>
      <c r="OJN27" s="877"/>
      <c r="OJO27" s="877"/>
      <c r="OJP27" s="877"/>
      <c r="OJQ27" s="877"/>
      <c r="OJR27" s="877"/>
      <c r="OJS27" s="877"/>
      <c r="OJT27" s="877"/>
      <c r="OJU27" s="877"/>
      <c r="OJV27" s="877"/>
      <c r="OJW27" s="877"/>
      <c r="OJX27" s="877"/>
      <c r="OJY27" s="877"/>
      <c r="OJZ27" s="877"/>
      <c r="OKA27" s="877"/>
      <c r="OKB27" s="877"/>
      <c r="OKC27" s="877"/>
      <c r="OKD27" s="877"/>
      <c r="OKE27" s="877"/>
      <c r="OKF27" s="877"/>
      <c r="OKG27" s="877"/>
      <c r="OKH27" s="877"/>
      <c r="OKI27" s="877"/>
      <c r="OKJ27" s="877"/>
      <c r="OKK27" s="877"/>
      <c r="OKL27" s="877"/>
      <c r="OKM27" s="877"/>
      <c r="OKN27" s="877"/>
      <c r="OKO27" s="877"/>
      <c r="OKP27" s="877"/>
      <c r="OKQ27" s="877"/>
      <c r="OKR27" s="877"/>
      <c r="OKS27" s="877"/>
      <c r="OKT27" s="877"/>
      <c r="OKU27" s="877"/>
      <c r="OKV27" s="877"/>
      <c r="OKW27" s="877"/>
      <c r="OKX27" s="877"/>
      <c r="OKY27" s="877"/>
      <c r="OKZ27" s="877"/>
      <c r="OLA27" s="877"/>
      <c r="OLB27" s="877"/>
      <c r="OLC27" s="877"/>
      <c r="OLD27" s="877"/>
      <c r="OLE27" s="877"/>
      <c r="OLF27" s="877"/>
      <c r="OLG27" s="877"/>
      <c r="OLH27" s="877"/>
      <c r="OLI27" s="877"/>
      <c r="OLJ27" s="877"/>
      <c r="OLK27" s="877"/>
      <c r="OLL27" s="877"/>
      <c r="OLM27" s="877"/>
      <c r="OLN27" s="877"/>
      <c r="OLO27" s="877"/>
      <c r="OLP27" s="877"/>
      <c r="OLQ27" s="877"/>
      <c r="OLR27" s="877"/>
      <c r="OLS27" s="877"/>
      <c r="OLT27" s="877"/>
      <c r="OLU27" s="877"/>
      <c r="OLV27" s="877"/>
      <c r="OLW27" s="877"/>
      <c r="OLX27" s="877"/>
      <c r="OLY27" s="877"/>
      <c r="OLZ27" s="877"/>
      <c r="OMA27" s="877"/>
      <c r="OMB27" s="877"/>
      <c r="OMC27" s="877"/>
      <c r="OMD27" s="877"/>
      <c r="OME27" s="877"/>
      <c r="OMF27" s="877"/>
      <c r="OMG27" s="877"/>
      <c r="OMH27" s="877"/>
      <c r="OMI27" s="877"/>
      <c r="OMJ27" s="877"/>
      <c r="OMK27" s="877"/>
      <c r="OML27" s="877"/>
      <c r="OMM27" s="877"/>
      <c r="OMN27" s="877"/>
      <c r="OMO27" s="877"/>
      <c r="OMP27" s="877"/>
      <c r="OMQ27" s="877"/>
      <c r="OMR27" s="877"/>
      <c r="OMS27" s="877"/>
      <c r="OMT27" s="877"/>
      <c r="OMU27" s="877"/>
      <c r="OMV27" s="877"/>
      <c r="OMW27" s="877"/>
      <c r="OMX27" s="877"/>
      <c r="OMY27" s="877"/>
      <c r="OMZ27" s="877"/>
      <c r="ONA27" s="877"/>
      <c r="ONB27" s="877"/>
      <c r="ONC27" s="877"/>
      <c r="OND27" s="877"/>
      <c r="ONE27" s="877"/>
      <c r="ONF27" s="877"/>
      <c r="ONG27" s="877"/>
      <c r="ONH27" s="877"/>
      <c r="ONI27" s="877"/>
      <c r="ONJ27" s="877"/>
      <c r="ONK27" s="877"/>
      <c r="ONL27" s="877"/>
      <c r="ONM27" s="877"/>
      <c r="ONN27" s="877"/>
      <c r="ONO27" s="877"/>
      <c r="ONP27" s="877"/>
      <c r="ONQ27" s="877"/>
      <c r="ONR27" s="877"/>
      <c r="ONS27" s="877"/>
      <c r="ONT27" s="877"/>
      <c r="ONU27" s="877"/>
      <c r="ONV27" s="877"/>
      <c r="ONW27" s="877"/>
      <c r="ONX27" s="877"/>
      <c r="ONY27" s="877"/>
      <c r="ONZ27" s="877"/>
      <c r="OOA27" s="877"/>
      <c r="OOB27" s="877"/>
      <c r="OOC27" s="877"/>
      <c r="OOD27" s="877"/>
      <c r="OOE27" s="877"/>
      <c r="OOF27" s="877"/>
      <c r="OOG27" s="877"/>
      <c r="OOH27" s="877"/>
      <c r="OOI27" s="877"/>
      <c r="OOJ27" s="877"/>
      <c r="OOK27" s="877"/>
      <c r="OOL27" s="877"/>
      <c r="OOM27" s="877"/>
      <c r="OON27" s="877"/>
      <c r="OOO27" s="877"/>
      <c r="OOP27" s="877"/>
      <c r="OOQ27" s="877"/>
      <c r="OOR27" s="877"/>
      <c r="OOS27" s="877"/>
      <c r="OOT27" s="877"/>
      <c r="OOU27" s="877"/>
      <c r="OOV27" s="877"/>
      <c r="OOW27" s="877"/>
      <c r="OOX27" s="877"/>
      <c r="OOY27" s="877"/>
      <c r="OOZ27" s="877"/>
      <c r="OPA27" s="877"/>
      <c r="OPB27" s="877"/>
      <c r="OPC27" s="877"/>
      <c r="OPD27" s="877"/>
      <c r="OPE27" s="877"/>
      <c r="OPF27" s="877"/>
      <c r="OPG27" s="877"/>
      <c r="OPH27" s="877"/>
      <c r="OPI27" s="877"/>
      <c r="OPJ27" s="877"/>
      <c r="OPK27" s="877"/>
      <c r="OPL27" s="877"/>
      <c r="OPM27" s="877"/>
      <c r="OPN27" s="877"/>
      <c r="OPO27" s="877"/>
      <c r="OPP27" s="877"/>
      <c r="OPQ27" s="877"/>
      <c r="OPR27" s="877"/>
      <c r="OPS27" s="877"/>
      <c r="OPT27" s="877"/>
      <c r="OPU27" s="877"/>
      <c r="OPV27" s="877"/>
      <c r="OPW27" s="877"/>
      <c r="OPX27" s="877"/>
      <c r="OPY27" s="877"/>
      <c r="OPZ27" s="877"/>
      <c r="OQA27" s="877"/>
      <c r="OQB27" s="877"/>
      <c r="OQC27" s="877"/>
      <c r="OQD27" s="877"/>
      <c r="OQE27" s="877"/>
      <c r="OQF27" s="877"/>
      <c r="OQG27" s="877"/>
      <c r="OQH27" s="877"/>
      <c r="OQI27" s="877"/>
      <c r="OQJ27" s="877"/>
      <c r="OQK27" s="877"/>
      <c r="OQL27" s="877"/>
      <c r="OQM27" s="877"/>
      <c r="OQN27" s="877"/>
      <c r="OQO27" s="877"/>
      <c r="OQP27" s="877"/>
      <c r="OQQ27" s="877"/>
      <c r="OQR27" s="877"/>
      <c r="OQS27" s="877"/>
      <c r="OQT27" s="877"/>
      <c r="OQU27" s="877"/>
      <c r="OQV27" s="877"/>
      <c r="OQW27" s="877"/>
      <c r="OQX27" s="877"/>
      <c r="OQY27" s="877"/>
      <c r="OQZ27" s="877"/>
      <c r="ORA27" s="877"/>
      <c r="ORB27" s="877"/>
      <c r="ORC27" s="877"/>
      <c r="ORD27" s="877"/>
      <c r="ORE27" s="877"/>
      <c r="ORF27" s="877"/>
      <c r="ORG27" s="877"/>
      <c r="ORH27" s="877"/>
      <c r="ORI27" s="877"/>
      <c r="ORJ27" s="877"/>
      <c r="ORK27" s="877"/>
      <c r="ORL27" s="877"/>
      <c r="ORM27" s="877"/>
      <c r="ORN27" s="877"/>
      <c r="ORO27" s="877"/>
      <c r="ORP27" s="877"/>
      <c r="ORQ27" s="877"/>
      <c r="ORR27" s="877"/>
      <c r="ORS27" s="877"/>
      <c r="ORT27" s="877"/>
      <c r="ORU27" s="877"/>
      <c r="ORV27" s="877"/>
      <c r="ORW27" s="877"/>
      <c r="ORX27" s="877"/>
      <c r="ORY27" s="877"/>
      <c r="ORZ27" s="877"/>
      <c r="OSA27" s="877"/>
      <c r="OSB27" s="877"/>
      <c r="OSC27" s="877"/>
      <c r="OSD27" s="877"/>
      <c r="OSE27" s="877"/>
      <c r="OSF27" s="877"/>
      <c r="OSG27" s="877"/>
      <c r="OSH27" s="877"/>
      <c r="OSI27" s="877"/>
      <c r="OSJ27" s="877"/>
      <c r="OSK27" s="877"/>
      <c r="OSL27" s="877"/>
      <c r="OSM27" s="877"/>
      <c r="OSN27" s="877"/>
      <c r="OSO27" s="877"/>
      <c r="OSP27" s="877"/>
      <c r="OSQ27" s="877"/>
      <c r="OSR27" s="877"/>
      <c r="OSS27" s="877"/>
      <c r="OST27" s="877"/>
      <c r="OSU27" s="877"/>
      <c r="OSV27" s="877"/>
      <c r="OSW27" s="877"/>
      <c r="OSX27" s="877"/>
      <c r="OSY27" s="877"/>
      <c r="OSZ27" s="877"/>
      <c r="OTA27" s="877"/>
      <c r="OTB27" s="877"/>
      <c r="OTC27" s="877"/>
      <c r="OTD27" s="877"/>
      <c r="OTE27" s="877"/>
      <c r="OTF27" s="877"/>
      <c r="OTG27" s="877"/>
      <c r="OTH27" s="877"/>
      <c r="OTI27" s="877"/>
      <c r="OTJ27" s="877"/>
      <c r="OTK27" s="877"/>
      <c r="OTL27" s="877"/>
      <c r="OTM27" s="877"/>
      <c r="OTN27" s="877"/>
      <c r="OTO27" s="877"/>
      <c r="OTP27" s="877"/>
      <c r="OTQ27" s="877"/>
      <c r="OTR27" s="877"/>
      <c r="OTS27" s="877"/>
      <c r="OTT27" s="877"/>
      <c r="OTU27" s="877"/>
      <c r="OTV27" s="877"/>
      <c r="OTW27" s="877"/>
      <c r="OTX27" s="877"/>
      <c r="OTY27" s="877"/>
      <c r="OTZ27" s="877"/>
      <c r="OUA27" s="877"/>
      <c r="OUB27" s="877"/>
      <c r="OUC27" s="877"/>
      <c r="OUD27" s="877"/>
      <c r="OUE27" s="877"/>
      <c r="OUF27" s="877"/>
      <c r="OUG27" s="877"/>
      <c r="OUH27" s="877"/>
      <c r="OUI27" s="877"/>
      <c r="OUJ27" s="877"/>
      <c r="OUK27" s="877"/>
      <c r="OUL27" s="877"/>
      <c r="OUM27" s="877"/>
      <c r="OUN27" s="877"/>
      <c r="OUO27" s="877"/>
      <c r="OUP27" s="877"/>
      <c r="OUQ27" s="877"/>
      <c r="OUR27" s="877"/>
      <c r="OUS27" s="877"/>
      <c r="OUT27" s="877"/>
      <c r="OUU27" s="877"/>
      <c r="OUV27" s="877"/>
      <c r="OUW27" s="877"/>
      <c r="OUX27" s="877"/>
      <c r="OUY27" s="877"/>
      <c r="OUZ27" s="877"/>
      <c r="OVA27" s="877"/>
      <c r="OVB27" s="877"/>
      <c r="OVC27" s="877"/>
      <c r="OVD27" s="877"/>
      <c r="OVE27" s="877"/>
      <c r="OVF27" s="877"/>
      <c r="OVG27" s="877"/>
      <c r="OVH27" s="877"/>
      <c r="OVI27" s="877"/>
      <c r="OVJ27" s="877"/>
      <c r="OVK27" s="877"/>
      <c r="OVL27" s="877"/>
      <c r="OVM27" s="877"/>
      <c r="OVN27" s="877"/>
      <c r="OVO27" s="877"/>
      <c r="OVP27" s="877"/>
      <c r="OVQ27" s="877"/>
      <c r="OVR27" s="877"/>
      <c r="OVS27" s="877"/>
      <c r="OVT27" s="877"/>
      <c r="OVU27" s="877"/>
      <c r="OVV27" s="877"/>
      <c r="OVW27" s="877"/>
      <c r="OVX27" s="877"/>
      <c r="OVY27" s="877"/>
      <c r="OVZ27" s="877"/>
      <c r="OWA27" s="877"/>
      <c r="OWB27" s="877"/>
      <c r="OWC27" s="877"/>
      <c r="OWD27" s="877"/>
      <c r="OWE27" s="877"/>
      <c r="OWF27" s="877"/>
      <c r="OWG27" s="877"/>
      <c r="OWH27" s="877"/>
      <c r="OWI27" s="877"/>
      <c r="OWJ27" s="877"/>
      <c r="OWK27" s="877"/>
      <c r="OWL27" s="877"/>
      <c r="OWM27" s="877"/>
      <c r="OWN27" s="877"/>
      <c r="OWO27" s="877"/>
      <c r="OWP27" s="877"/>
      <c r="OWQ27" s="877"/>
      <c r="OWR27" s="877"/>
      <c r="OWS27" s="877"/>
      <c r="OWT27" s="877"/>
      <c r="OWU27" s="877"/>
      <c r="OWV27" s="877"/>
      <c r="OWW27" s="877"/>
      <c r="OWX27" s="877"/>
      <c r="OWY27" s="877"/>
      <c r="OWZ27" s="877"/>
      <c r="OXA27" s="877"/>
      <c r="OXB27" s="877"/>
      <c r="OXC27" s="877"/>
      <c r="OXD27" s="877"/>
      <c r="OXE27" s="877"/>
      <c r="OXF27" s="877"/>
      <c r="OXG27" s="877"/>
      <c r="OXH27" s="877"/>
      <c r="OXI27" s="877"/>
      <c r="OXJ27" s="877"/>
      <c r="OXK27" s="877"/>
      <c r="OXL27" s="877"/>
      <c r="OXM27" s="877"/>
      <c r="OXN27" s="877"/>
      <c r="OXO27" s="877"/>
      <c r="OXP27" s="877"/>
      <c r="OXQ27" s="877"/>
      <c r="OXR27" s="877"/>
      <c r="OXS27" s="877"/>
      <c r="OXT27" s="877"/>
      <c r="OXU27" s="877"/>
      <c r="OXV27" s="877"/>
      <c r="OXW27" s="877"/>
      <c r="OXX27" s="877"/>
      <c r="OXY27" s="877"/>
      <c r="OXZ27" s="877"/>
      <c r="OYA27" s="877"/>
      <c r="OYB27" s="877"/>
      <c r="OYC27" s="877"/>
      <c r="OYD27" s="877"/>
      <c r="OYE27" s="877"/>
      <c r="OYF27" s="877"/>
      <c r="OYG27" s="877"/>
      <c r="OYH27" s="877"/>
      <c r="OYI27" s="877"/>
      <c r="OYJ27" s="877"/>
      <c r="OYK27" s="877"/>
      <c r="OYL27" s="877"/>
      <c r="OYM27" s="877"/>
      <c r="OYN27" s="877"/>
      <c r="OYO27" s="877"/>
      <c r="OYP27" s="877"/>
      <c r="OYQ27" s="877"/>
      <c r="OYR27" s="877"/>
      <c r="OYS27" s="877"/>
      <c r="OYT27" s="877"/>
      <c r="OYU27" s="877"/>
      <c r="OYV27" s="877"/>
      <c r="OYW27" s="877"/>
      <c r="OYX27" s="877"/>
      <c r="OYY27" s="877"/>
      <c r="OYZ27" s="877"/>
      <c r="OZA27" s="877"/>
      <c r="OZB27" s="877"/>
      <c r="OZC27" s="877"/>
      <c r="OZD27" s="877"/>
      <c r="OZE27" s="877"/>
      <c r="OZF27" s="877"/>
      <c r="OZG27" s="877"/>
      <c r="OZH27" s="877"/>
      <c r="OZI27" s="877"/>
      <c r="OZJ27" s="877"/>
      <c r="OZK27" s="877"/>
      <c r="OZL27" s="877"/>
      <c r="OZM27" s="877"/>
      <c r="OZN27" s="877"/>
      <c r="OZO27" s="877"/>
      <c r="OZP27" s="877"/>
      <c r="OZQ27" s="877"/>
      <c r="OZR27" s="877"/>
      <c r="OZS27" s="877"/>
      <c r="OZT27" s="877"/>
      <c r="OZU27" s="877"/>
      <c r="OZV27" s="877"/>
      <c r="OZW27" s="877"/>
      <c r="OZX27" s="877"/>
      <c r="OZY27" s="877"/>
      <c r="OZZ27" s="877"/>
      <c r="PAA27" s="877"/>
      <c r="PAB27" s="877"/>
      <c r="PAC27" s="877"/>
      <c r="PAD27" s="877"/>
      <c r="PAE27" s="877"/>
      <c r="PAF27" s="877"/>
      <c r="PAG27" s="877"/>
      <c r="PAH27" s="877"/>
      <c r="PAI27" s="877"/>
      <c r="PAJ27" s="877"/>
      <c r="PAK27" s="877"/>
      <c r="PAL27" s="877"/>
      <c r="PAM27" s="877"/>
      <c r="PAN27" s="877"/>
      <c r="PAO27" s="877"/>
      <c r="PAP27" s="877"/>
      <c r="PAQ27" s="877"/>
      <c r="PAR27" s="877"/>
      <c r="PAS27" s="877"/>
      <c r="PAT27" s="877"/>
      <c r="PAU27" s="877"/>
      <c r="PAV27" s="877"/>
      <c r="PAW27" s="877"/>
      <c r="PAX27" s="877"/>
      <c r="PAY27" s="877"/>
      <c r="PAZ27" s="877"/>
      <c r="PBA27" s="877"/>
      <c r="PBB27" s="877"/>
      <c r="PBC27" s="877"/>
      <c r="PBD27" s="877"/>
      <c r="PBE27" s="877"/>
      <c r="PBF27" s="877"/>
      <c r="PBG27" s="877"/>
      <c r="PBH27" s="877"/>
      <c r="PBI27" s="877"/>
      <c r="PBJ27" s="877"/>
      <c r="PBK27" s="877"/>
      <c r="PBL27" s="877"/>
      <c r="PBM27" s="877"/>
      <c r="PBN27" s="877"/>
      <c r="PBO27" s="877"/>
      <c r="PBP27" s="877"/>
      <c r="PBQ27" s="877"/>
      <c r="PBR27" s="877"/>
      <c r="PBS27" s="877"/>
      <c r="PBT27" s="877"/>
      <c r="PBU27" s="877"/>
      <c r="PBV27" s="877"/>
      <c r="PBW27" s="877"/>
      <c r="PBX27" s="877"/>
      <c r="PBY27" s="877"/>
      <c r="PBZ27" s="877"/>
      <c r="PCA27" s="877"/>
      <c r="PCB27" s="877"/>
      <c r="PCC27" s="877"/>
      <c r="PCD27" s="877"/>
      <c r="PCE27" s="877"/>
      <c r="PCF27" s="877"/>
      <c r="PCG27" s="877"/>
      <c r="PCH27" s="877"/>
      <c r="PCI27" s="877"/>
      <c r="PCJ27" s="877"/>
      <c r="PCK27" s="877"/>
      <c r="PCL27" s="877"/>
      <c r="PCM27" s="877"/>
      <c r="PCN27" s="877"/>
      <c r="PCO27" s="877"/>
      <c r="PCP27" s="877"/>
      <c r="PCQ27" s="877"/>
      <c r="PCR27" s="877"/>
      <c r="PCS27" s="877"/>
      <c r="PCT27" s="877"/>
      <c r="PCU27" s="877"/>
      <c r="PCV27" s="877"/>
      <c r="PCW27" s="877"/>
      <c r="PCX27" s="877"/>
      <c r="PCY27" s="877"/>
      <c r="PCZ27" s="877"/>
      <c r="PDA27" s="877"/>
      <c r="PDB27" s="877"/>
      <c r="PDC27" s="877"/>
      <c r="PDD27" s="877"/>
      <c r="PDE27" s="877"/>
      <c r="PDF27" s="877"/>
      <c r="PDG27" s="877"/>
      <c r="PDH27" s="877"/>
      <c r="PDI27" s="877"/>
      <c r="PDJ27" s="877"/>
      <c r="PDK27" s="877"/>
      <c r="PDL27" s="877"/>
      <c r="PDM27" s="877"/>
      <c r="PDN27" s="877"/>
      <c r="PDO27" s="877"/>
      <c r="PDP27" s="877"/>
      <c r="PDQ27" s="877"/>
      <c r="PDR27" s="877"/>
      <c r="PDS27" s="877"/>
      <c r="PDT27" s="877"/>
      <c r="PDU27" s="877"/>
      <c r="PDV27" s="877"/>
      <c r="PDW27" s="877"/>
      <c r="PDX27" s="877"/>
      <c r="PDY27" s="877"/>
      <c r="PDZ27" s="877"/>
      <c r="PEA27" s="877"/>
      <c r="PEB27" s="877"/>
      <c r="PEC27" s="877"/>
      <c r="PED27" s="877"/>
      <c r="PEE27" s="877"/>
      <c r="PEF27" s="877"/>
      <c r="PEG27" s="877"/>
      <c r="PEH27" s="877"/>
      <c r="PEI27" s="877"/>
      <c r="PEJ27" s="877"/>
      <c r="PEK27" s="877"/>
      <c r="PEL27" s="877"/>
      <c r="PEM27" s="877"/>
      <c r="PEN27" s="877"/>
      <c r="PEO27" s="877"/>
      <c r="PEP27" s="877"/>
      <c r="PEQ27" s="877"/>
      <c r="PER27" s="877"/>
      <c r="PES27" s="877"/>
      <c r="PET27" s="877"/>
      <c r="PEU27" s="877"/>
      <c r="PEV27" s="877"/>
      <c r="PEW27" s="877"/>
      <c r="PEX27" s="877"/>
      <c r="PEY27" s="877"/>
      <c r="PEZ27" s="877"/>
      <c r="PFA27" s="877"/>
      <c r="PFB27" s="877"/>
      <c r="PFC27" s="877"/>
      <c r="PFD27" s="877"/>
      <c r="PFE27" s="877"/>
      <c r="PFF27" s="877"/>
      <c r="PFG27" s="877"/>
      <c r="PFH27" s="877"/>
      <c r="PFI27" s="877"/>
      <c r="PFJ27" s="877"/>
      <c r="PFK27" s="877"/>
      <c r="PFL27" s="877"/>
      <c r="PFM27" s="877"/>
      <c r="PFN27" s="877"/>
      <c r="PFO27" s="877"/>
      <c r="PFP27" s="877"/>
      <c r="PFQ27" s="877"/>
      <c r="PFR27" s="877"/>
      <c r="PFS27" s="877"/>
      <c r="PFT27" s="877"/>
      <c r="PFU27" s="877"/>
      <c r="PFV27" s="877"/>
      <c r="PFW27" s="877"/>
      <c r="PFX27" s="877"/>
      <c r="PFY27" s="877"/>
      <c r="PFZ27" s="877"/>
      <c r="PGA27" s="877"/>
      <c r="PGB27" s="877"/>
      <c r="PGC27" s="877"/>
      <c r="PGD27" s="877"/>
      <c r="PGE27" s="877"/>
      <c r="PGF27" s="877"/>
      <c r="PGG27" s="877"/>
      <c r="PGH27" s="877"/>
      <c r="PGI27" s="877"/>
      <c r="PGJ27" s="877"/>
      <c r="PGK27" s="877"/>
      <c r="PGL27" s="877"/>
      <c r="PGM27" s="877"/>
      <c r="PGN27" s="877"/>
      <c r="PGO27" s="877"/>
      <c r="PGP27" s="877"/>
      <c r="PGQ27" s="877"/>
      <c r="PGR27" s="877"/>
      <c r="PGS27" s="877"/>
      <c r="PGT27" s="877"/>
      <c r="PGU27" s="877"/>
      <c r="PGV27" s="877"/>
      <c r="PGW27" s="877"/>
      <c r="PGX27" s="877"/>
      <c r="PGY27" s="877"/>
      <c r="PGZ27" s="877"/>
      <c r="PHA27" s="877"/>
      <c r="PHB27" s="877"/>
      <c r="PHC27" s="877"/>
      <c r="PHD27" s="877"/>
      <c r="PHE27" s="877"/>
      <c r="PHF27" s="877"/>
      <c r="PHG27" s="877"/>
      <c r="PHH27" s="877"/>
      <c r="PHI27" s="877"/>
      <c r="PHJ27" s="877"/>
      <c r="PHK27" s="877"/>
      <c r="PHL27" s="877"/>
      <c r="PHM27" s="877"/>
      <c r="PHN27" s="877"/>
      <c r="PHO27" s="877"/>
      <c r="PHP27" s="877"/>
      <c r="PHQ27" s="877"/>
      <c r="PHR27" s="877"/>
      <c r="PHS27" s="877"/>
      <c r="PHT27" s="877"/>
      <c r="PHU27" s="877"/>
      <c r="PHV27" s="877"/>
      <c r="PHW27" s="877"/>
      <c r="PHX27" s="877"/>
      <c r="PHY27" s="877"/>
      <c r="PHZ27" s="877"/>
      <c r="PIA27" s="877"/>
      <c r="PIB27" s="877"/>
      <c r="PIC27" s="877"/>
      <c r="PID27" s="877"/>
      <c r="PIE27" s="877"/>
      <c r="PIF27" s="877"/>
      <c r="PIG27" s="877"/>
      <c r="PIH27" s="877"/>
      <c r="PII27" s="877"/>
      <c r="PIJ27" s="877"/>
      <c r="PIK27" s="877"/>
      <c r="PIL27" s="877"/>
      <c r="PIM27" s="877"/>
      <c r="PIN27" s="877"/>
      <c r="PIO27" s="877"/>
      <c r="PIP27" s="877"/>
      <c r="PIQ27" s="877"/>
      <c r="PIR27" s="877"/>
      <c r="PIS27" s="877"/>
      <c r="PIT27" s="877"/>
      <c r="PIU27" s="877"/>
      <c r="PIV27" s="877"/>
      <c r="PIW27" s="877"/>
      <c r="PIX27" s="877"/>
      <c r="PIY27" s="877"/>
      <c r="PIZ27" s="877"/>
      <c r="PJA27" s="877"/>
      <c r="PJB27" s="877"/>
      <c r="PJC27" s="877"/>
      <c r="PJD27" s="877"/>
      <c r="PJE27" s="877"/>
      <c r="PJF27" s="877"/>
      <c r="PJG27" s="877"/>
      <c r="PJH27" s="877"/>
      <c r="PJI27" s="877"/>
      <c r="PJJ27" s="877"/>
      <c r="PJK27" s="877"/>
      <c r="PJL27" s="877"/>
      <c r="PJM27" s="877"/>
      <c r="PJN27" s="877"/>
      <c r="PJO27" s="877"/>
      <c r="PJP27" s="877"/>
      <c r="PJQ27" s="877"/>
      <c r="PJR27" s="877"/>
      <c r="PJS27" s="877"/>
      <c r="PJT27" s="877"/>
      <c r="PJU27" s="877"/>
      <c r="PJV27" s="877"/>
      <c r="PJW27" s="877"/>
      <c r="PJX27" s="877"/>
      <c r="PJY27" s="877"/>
      <c r="PJZ27" s="877"/>
      <c r="PKA27" s="877"/>
      <c r="PKB27" s="877"/>
      <c r="PKC27" s="877"/>
      <c r="PKD27" s="877"/>
      <c r="PKE27" s="877"/>
      <c r="PKF27" s="877"/>
      <c r="PKG27" s="877"/>
      <c r="PKH27" s="877"/>
      <c r="PKI27" s="877"/>
      <c r="PKJ27" s="877"/>
      <c r="PKK27" s="877"/>
      <c r="PKL27" s="877"/>
      <c r="PKM27" s="877"/>
      <c r="PKN27" s="877"/>
      <c r="PKO27" s="877"/>
      <c r="PKP27" s="877"/>
      <c r="PKQ27" s="877"/>
      <c r="PKR27" s="877"/>
      <c r="PKS27" s="877"/>
      <c r="PKT27" s="877"/>
      <c r="PKU27" s="877"/>
      <c r="PKV27" s="877"/>
      <c r="PKW27" s="877"/>
      <c r="PKX27" s="877"/>
      <c r="PKY27" s="877"/>
      <c r="PKZ27" s="877"/>
      <c r="PLA27" s="877"/>
      <c r="PLB27" s="877"/>
      <c r="PLC27" s="877"/>
      <c r="PLD27" s="877"/>
      <c r="PLE27" s="877"/>
      <c r="PLF27" s="877"/>
      <c r="PLG27" s="877"/>
      <c r="PLH27" s="877"/>
      <c r="PLI27" s="877"/>
      <c r="PLJ27" s="877"/>
      <c r="PLK27" s="877"/>
      <c r="PLL27" s="877"/>
      <c r="PLM27" s="877"/>
      <c r="PLN27" s="877"/>
      <c r="PLO27" s="877"/>
      <c r="PLP27" s="877"/>
      <c r="PLQ27" s="877"/>
      <c r="PLR27" s="877"/>
      <c r="PLS27" s="877"/>
      <c r="PLT27" s="877"/>
      <c r="PLU27" s="877"/>
      <c r="PLV27" s="877"/>
      <c r="PLW27" s="877"/>
      <c r="PLX27" s="877"/>
      <c r="PLY27" s="877"/>
      <c r="PLZ27" s="877"/>
      <c r="PMA27" s="877"/>
      <c r="PMB27" s="877"/>
      <c r="PMC27" s="877"/>
      <c r="PMD27" s="877"/>
      <c r="PME27" s="877"/>
      <c r="PMF27" s="877"/>
      <c r="PMG27" s="877"/>
      <c r="PMH27" s="877"/>
      <c r="PMI27" s="877"/>
      <c r="PMJ27" s="877"/>
      <c r="PMK27" s="877"/>
      <c r="PML27" s="877"/>
      <c r="PMM27" s="877"/>
      <c r="PMN27" s="877"/>
      <c r="PMO27" s="877"/>
      <c r="PMP27" s="877"/>
      <c r="PMQ27" s="877"/>
      <c r="PMR27" s="877"/>
      <c r="PMS27" s="877"/>
      <c r="PMT27" s="877"/>
      <c r="PMU27" s="877"/>
      <c r="PMV27" s="877"/>
      <c r="PMW27" s="877"/>
      <c r="PMX27" s="877"/>
      <c r="PMY27" s="877"/>
      <c r="PMZ27" s="877"/>
      <c r="PNA27" s="877"/>
      <c r="PNB27" s="877"/>
      <c r="PNC27" s="877"/>
      <c r="PND27" s="877"/>
      <c r="PNE27" s="877"/>
      <c r="PNF27" s="877"/>
      <c r="PNG27" s="877"/>
      <c r="PNH27" s="877"/>
      <c r="PNI27" s="877"/>
      <c r="PNJ27" s="877"/>
      <c r="PNK27" s="877"/>
      <c r="PNL27" s="877"/>
      <c r="PNM27" s="877"/>
      <c r="PNN27" s="877"/>
      <c r="PNO27" s="877"/>
      <c r="PNP27" s="877"/>
      <c r="PNQ27" s="877"/>
      <c r="PNR27" s="877"/>
      <c r="PNS27" s="877"/>
      <c r="PNT27" s="877"/>
      <c r="PNU27" s="877"/>
      <c r="PNV27" s="877"/>
      <c r="PNW27" s="877"/>
      <c r="PNX27" s="877"/>
      <c r="PNY27" s="877"/>
      <c r="PNZ27" s="877"/>
      <c r="POA27" s="877"/>
      <c r="POB27" s="877"/>
      <c r="POC27" s="877"/>
      <c r="POD27" s="877"/>
      <c r="POE27" s="877"/>
      <c r="POF27" s="877"/>
      <c r="POG27" s="877"/>
      <c r="POH27" s="877"/>
      <c r="POI27" s="877"/>
      <c r="POJ27" s="877"/>
      <c r="POK27" s="877"/>
      <c r="POL27" s="877"/>
      <c r="POM27" s="877"/>
      <c r="PON27" s="877"/>
      <c r="POO27" s="877"/>
      <c r="POP27" s="877"/>
      <c r="POQ27" s="877"/>
      <c r="POR27" s="877"/>
      <c r="POS27" s="877"/>
      <c r="POT27" s="877"/>
      <c r="POU27" s="877"/>
      <c r="POV27" s="877"/>
      <c r="POW27" s="877"/>
      <c r="POX27" s="877"/>
      <c r="POY27" s="877"/>
      <c r="POZ27" s="877"/>
      <c r="PPA27" s="877"/>
      <c r="PPB27" s="877"/>
      <c r="PPC27" s="877"/>
      <c r="PPD27" s="877"/>
      <c r="PPE27" s="877"/>
      <c r="PPF27" s="877"/>
      <c r="PPG27" s="877"/>
      <c r="PPH27" s="877"/>
      <c r="PPI27" s="877"/>
      <c r="PPJ27" s="877"/>
      <c r="PPK27" s="877"/>
      <c r="PPL27" s="877"/>
      <c r="PPM27" s="877"/>
      <c r="PPN27" s="877"/>
      <c r="PPO27" s="877"/>
      <c r="PPP27" s="877"/>
      <c r="PPQ27" s="877"/>
      <c r="PPR27" s="877"/>
      <c r="PPS27" s="877"/>
      <c r="PPT27" s="877"/>
      <c r="PPU27" s="877"/>
      <c r="PPV27" s="877"/>
      <c r="PPW27" s="877"/>
      <c r="PPX27" s="877"/>
      <c r="PPY27" s="877"/>
      <c r="PPZ27" s="877"/>
      <c r="PQA27" s="877"/>
      <c r="PQB27" s="877"/>
      <c r="PQC27" s="877"/>
      <c r="PQD27" s="877"/>
      <c r="PQE27" s="877"/>
      <c r="PQF27" s="877"/>
      <c r="PQG27" s="877"/>
      <c r="PQH27" s="877"/>
      <c r="PQI27" s="877"/>
      <c r="PQJ27" s="877"/>
      <c r="PQK27" s="877"/>
      <c r="PQL27" s="877"/>
      <c r="PQM27" s="877"/>
      <c r="PQN27" s="877"/>
      <c r="PQO27" s="877"/>
      <c r="PQP27" s="877"/>
      <c r="PQQ27" s="877"/>
      <c r="PQR27" s="877"/>
      <c r="PQS27" s="877"/>
      <c r="PQT27" s="877"/>
      <c r="PQU27" s="877"/>
      <c r="PQV27" s="877"/>
      <c r="PQW27" s="877"/>
      <c r="PQX27" s="877"/>
      <c r="PQY27" s="877"/>
      <c r="PQZ27" s="877"/>
      <c r="PRA27" s="877"/>
      <c r="PRB27" s="877"/>
      <c r="PRC27" s="877"/>
      <c r="PRD27" s="877"/>
      <c r="PRE27" s="877"/>
      <c r="PRF27" s="877"/>
      <c r="PRG27" s="877"/>
      <c r="PRH27" s="877"/>
      <c r="PRI27" s="877"/>
      <c r="PRJ27" s="877"/>
      <c r="PRK27" s="877"/>
      <c r="PRL27" s="877"/>
      <c r="PRM27" s="877"/>
      <c r="PRN27" s="877"/>
      <c r="PRO27" s="877"/>
      <c r="PRP27" s="877"/>
      <c r="PRQ27" s="877"/>
      <c r="PRR27" s="877"/>
      <c r="PRS27" s="877"/>
      <c r="PRT27" s="877"/>
      <c r="PRU27" s="877"/>
      <c r="PRV27" s="877"/>
      <c r="PRW27" s="877"/>
      <c r="PRX27" s="877"/>
      <c r="PRY27" s="877"/>
      <c r="PRZ27" s="877"/>
      <c r="PSA27" s="877"/>
      <c r="PSB27" s="877"/>
      <c r="PSC27" s="877"/>
      <c r="PSD27" s="877"/>
      <c r="PSE27" s="877"/>
      <c r="PSF27" s="877"/>
      <c r="PSG27" s="877"/>
      <c r="PSH27" s="877"/>
      <c r="PSI27" s="877"/>
      <c r="PSJ27" s="877"/>
      <c r="PSK27" s="877"/>
      <c r="PSL27" s="877"/>
      <c r="PSM27" s="877"/>
      <c r="PSN27" s="877"/>
      <c r="PSO27" s="877"/>
      <c r="PSP27" s="877"/>
      <c r="PSQ27" s="877"/>
      <c r="PSR27" s="877"/>
      <c r="PSS27" s="877"/>
      <c r="PST27" s="877"/>
      <c r="PSU27" s="877"/>
      <c r="PSV27" s="877"/>
      <c r="PSW27" s="877"/>
      <c r="PSX27" s="877"/>
      <c r="PSY27" s="877"/>
      <c r="PSZ27" s="877"/>
      <c r="PTA27" s="877"/>
      <c r="PTB27" s="877"/>
      <c r="PTC27" s="877"/>
      <c r="PTD27" s="877"/>
      <c r="PTE27" s="877"/>
      <c r="PTF27" s="877"/>
      <c r="PTG27" s="877"/>
      <c r="PTH27" s="877"/>
      <c r="PTI27" s="877"/>
      <c r="PTJ27" s="877"/>
      <c r="PTK27" s="877"/>
      <c r="PTL27" s="877"/>
      <c r="PTM27" s="877"/>
      <c r="PTN27" s="877"/>
      <c r="PTO27" s="877"/>
      <c r="PTP27" s="877"/>
      <c r="PTQ27" s="877"/>
      <c r="PTR27" s="877"/>
      <c r="PTS27" s="877"/>
      <c r="PTT27" s="877"/>
      <c r="PTU27" s="877"/>
      <c r="PTV27" s="877"/>
      <c r="PTW27" s="877"/>
      <c r="PTX27" s="877"/>
      <c r="PTY27" s="877"/>
      <c r="PTZ27" s="877"/>
      <c r="PUA27" s="877"/>
      <c r="PUB27" s="877"/>
      <c r="PUC27" s="877"/>
      <c r="PUD27" s="877"/>
      <c r="PUE27" s="877"/>
      <c r="PUF27" s="877"/>
      <c r="PUG27" s="877"/>
      <c r="PUH27" s="877"/>
      <c r="PUI27" s="877"/>
      <c r="PUJ27" s="877"/>
      <c r="PUK27" s="877"/>
      <c r="PUL27" s="877"/>
      <c r="PUM27" s="877"/>
      <c r="PUN27" s="877"/>
      <c r="PUO27" s="877"/>
      <c r="PUP27" s="877"/>
      <c r="PUQ27" s="877"/>
      <c r="PUR27" s="877"/>
      <c r="PUS27" s="877"/>
      <c r="PUT27" s="877"/>
      <c r="PUU27" s="877"/>
      <c r="PUV27" s="877"/>
      <c r="PUW27" s="877"/>
      <c r="PUX27" s="877"/>
      <c r="PUY27" s="877"/>
      <c r="PUZ27" s="877"/>
      <c r="PVA27" s="877"/>
      <c r="PVB27" s="877"/>
      <c r="PVC27" s="877"/>
      <c r="PVD27" s="877"/>
      <c r="PVE27" s="877"/>
      <c r="PVF27" s="877"/>
      <c r="PVG27" s="877"/>
      <c r="PVH27" s="877"/>
      <c r="PVI27" s="877"/>
      <c r="PVJ27" s="877"/>
      <c r="PVK27" s="877"/>
      <c r="PVL27" s="877"/>
      <c r="PVM27" s="877"/>
      <c r="PVN27" s="877"/>
      <c r="PVO27" s="877"/>
      <c r="PVP27" s="877"/>
      <c r="PVQ27" s="877"/>
      <c r="PVR27" s="877"/>
      <c r="PVS27" s="877"/>
      <c r="PVT27" s="877"/>
      <c r="PVU27" s="877"/>
      <c r="PVV27" s="877"/>
      <c r="PVW27" s="877"/>
      <c r="PVX27" s="877"/>
      <c r="PVY27" s="877"/>
      <c r="PVZ27" s="877"/>
      <c r="PWA27" s="877"/>
      <c r="PWB27" s="877"/>
      <c r="PWC27" s="877"/>
      <c r="PWD27" s="877"/>
      <c r="PWE27" s="877"/>
      <c r="PWF27" s="877"/>
      <c r="PWG27" s="877"/>
      <c r="PWH27" s="877"/>
      <c r="PWI27" s="877"/>
      <c r="PWJ27" s="877"/>
      <c r="PWK27" s="877"/>
      <c r="PWL27" s="877"/>
      <c r="PWM27" s="877"/>
      <c r="PWN27" s="877"/>
      <c r="PWO27" s="877"/>
      <c r="PWP27" s="877"/>
      <c r="PWQ27" s="877"/>
      <c r="PWR27" s="877"/>
      <c r="PWS27" s="877"/>
      <c r="PWT27" s="877"/>
      <c r="PWU27" s="877"/>
      <c r="PWV27" s="877"/>
      <c r="PWW27" s="877"/>
      <c r="PWX27" s="877"/>
      <c r="PWY27" s="877"/>
      <c r="PWZ27" s="877"/>
      <c r="PXA27" s="877"/>
      <c r="PXB27" s="877"/>
      <c r="PXC27" s="877"/>
      <c r="PXD27" s="877"/>
      <c r="PXE27" s="877"/>
      <c r="PXF27" s="877"/>
      <c r="PXG27" s="877"/>
      <c r="PXH27" s="877"/>
      <c r="PXI27" s="877"/>
      <c r="PXJ27" s="877"/>
      <c r="PXK27" s="877"/>
      <c r="PXL27" s="877"/>
      <c r="PXM27" s="877"/>
      <c r="PXN27" s="877"/>
      <c r="PXO27" s="877"/>
      <c r="PXP27" s="877"/>
      <c r="PXQ27" s="877"/>
      <c r="PXR27" s="877"/>
      <c r="PXS27" s="877"/>
      <c r="PXT27" s="877"/>
      <c r="PXU27" s="877"/>
      <c r="PXV27" s="877"/>
      <c r="PXW27" s="877"/>
      <c r="PXX27" s="877"/>
      <c r="PXY27" s="877"/>
      <c r="PXZ27" s="877"/>
      <c r="PYA27" s="877"/>
      <c r="PYB27" s="877"/>
      <c r="PYC27" s="877"/>
      <c r="PYD27" s="877"/>
      <c r="PYE27" s="877"/>
      <c r="PYF27" s="877"/>
      <c r="PYG27" s="877"/>
      <c r="PYH27" s="877"/>
      <c r="PYI27" s="877"/>
      <c r="PYJ27" s="877"/>
      <c r="PYK27" s="877"/>
      <c r="PYL27" s="877"/>
      <c r="PYM27" s="877"/>
      <c r="PYN27" s="877"/>
      <c r="PYO27" s="877"/>
      <c r="PYP27" s="877"/>
      <c r="PYQ27" s="877"/>
      <c r="PYR27" s="877"/>
      <c r="PYS27" s="877"/>
      <c r="PYT27" s="877"/>
      <c r="PYU27" s="877"/>
      <c r="PYV27" s="877"/>
      <c r="PYW27" s="877"/>
      <c r="PYX27" s="877"/>
      <c r="PYY27" s="877"/>
      <c r="PYZ27" s="877"/>
      <c r="PZA27" s="877"/>
      <c r="PZB27" s="877"/>
      <c r="PZC27" s="877"/>
      <c r="PZD27" s="877"/>
      <c r="PZE27" s="877"/>
      <c r="PZF27" s="877"/>
      <c r="PZG27" s="877"/>
      <c r="PZH27" s="877"/>
      <c r="PZI27" s="877"/>
      <c r="PZJ27" s="877"/>
      <c r="PZK27" s="877"/>
      <c r="PZL27" s="877"/>
      <c r="PZM27" s="877"/>
      <c r="PZN27" s="877"/>
      <c r="PZO27" s="877"/>
      <c r="PZP27" s="877"/>
      <c r="PZQ27" s="877"/>
      <c r="PZR27" s="877"/>
      <c r="PZS27" s="877"/>
      <c r="PZT27" s="877"/>
      <c r="PZU27" s="877"/>
      <c r="PZV27" s="877"/>
      <c r="PZW27" s="877"/>
      <c r="PZX27" s="877"/>
      <c r="PZY27" s="877"/>
      <c r="PZZ27" s="877"/>
      <c r="QAA27" s="877"/>
      <c r="QAB27" s="877"/>
      <c r="QAC27" s="877"/>
      <c r="QAD27" s="877"/>
      <c r="QAE27" s="877"/>
      <c r="QAF27" s="877"/>
      <c r="QAG27" s="877"/>
      <c r="QAH27" s="877"/>
      <c r="QAI27" s="877"/>
      <c r="QAJ27" s="877"/>
      <c r="QAK27" s="877"/>
      <c r="QAL27" s="877"/>
      <c r="QAM27" s="877"/>
      <c r="QAN27" s="877"/>
      <c r="QAO27" s="877"/>
      <c r="QAP27" s="877"/>
      <c r="QAQ27" s="877"/>
      <c r="QAR27" s="877"/>
      <c r="QAS27" s="877"/>
      <c r="QAT27" s="877"/>
      <c r="QAU27" s="877"/>
      <c r="QAV27" s="877"/>
      <c r="QAW27" s="877"/>
      <c r="QAX27" s="877"/>
      <c r="QAY27" s="877"/>
      <c r="QAZ27" s="877"/>
      <c r="QBA27" s="877"/>
      <c r="QBB27" s="877"/>
      <c r="QBC27" s="877"/>
      <c r="QBD27" s="877"/>
      <c r="QBE27" s="877"/>
      <c r="QBF27" s="877"/>
      <c r="QBG27" s="877"/>
      <c r="QBH27" s="877"/>
      <c r="QBI27" s="877"/>
      <c r="QBJ27" s="877"/>
      <c r="QBK27" s="877"/>
      <c r="QBL27" s="877"/>
      <c r="QBM27" s="877"/>
      <c r="QBN27" s="877"/>
      <c r="QBO27" s="877"/>
      <c r="QBP27" s="877"/>
      <c r="QBQ27" s="877"/>
      <c r="QBR27" s="877"/>
      <c r="QBS27" s="877"/>
      <c r="QBT27" s="877"/>
      <c r="QBU27" s="877"/>
      <c r="QBV27" s="877"/>
      <c r="QBW27" s="877"/>
      <c r="QBX27" s="877"/>
      <c r="QBY27" s="877"/>
      <c r="QBZ27" s="877"/>
      <c r="QCA27" s="877"/>
      <c r="QCB27" s="877"/>
      <c r="QCC27" s="877"/>
      <c r="QCD27" s="877"/>
      <c r="QCE27" s="877"/>
      <c r="QCF27" s="877"/>
      <c r="QCG27" s="877"/>
      <c r="QCH27" s="877"/>
      <c r="QCI27" s="877"/>
      <c r="QCJ27" s="877"/>
      <c r="QCK27" s="877"/>
      <c r="QCL27" s="877"/>
      <c r="QCM27" s="877"/>
      <c r="QCN27" s="877"/>
      <c r="QCO27" s="877"/>
      <c r="QCP27" s="877"/>
      <c r="QCQ27" s="877"/>
      <c r="QCR27" s="877"/>
      <c r="QCS27" s="877"/>
      <c r="QCT27" s="877"/>
      <c r="QCU27" s="877"/>
      <c r="QCV27" s="877"/>
      <c r="QCW27" s="877"/>
      <c r="QCX27" s="877"/>
      <c r="QCY27" s="877"/>
      <c r="QCZ27" s="877"/>
      <c r="QDA27" s="877"/>
      <c r="QDB27" s="877"/>
      <c r="QDC27" s="877"/>
      <c r="QDD27" s="877"/>
      <c r="QDE27" s="877"/>
      <c r="QDF27" s="877"/>
      <c r="QDG27" s="877"/>
      <c r="QDH27" s="877"/>
      <c r="QDI27" s="877"/>
      <c r="QDJ27" s="877"/>
      <c r="QDK27" s="877"/>
      <c r="QDL27" s="877"/>
      <c r="QDM27" s="877"/>
      <c r="QDN27" s="877"/>
      <c r="QDO27" s="877"/>
      <c r="QDP27" s="877"/>
      <c r="QDQ27" s="877"/>
      <c r="QDR27" s="877"/>
      <c r="QDS27" s="877"/>
      <c r="QDT27" s="877"/>
      <c r="QDU27" s="877"/>
      <c r="QDV27" s="877"/>
      <c r="QDW27" s="877"/>
      <c r="QDX27" s="877"/>
      <c r="QDY27" s="877"/>
      <c r="QDZ27" s="877"/>
      <c r="QEA27" s="877"/>
      <c r="QEB27" s="877"/>
      <c r="QEC27" s="877"/>
      <c r="QED27" s="877"/>
      <c r="QEE27" s="877"/>
      <c r="QEF27" s="877"/>
      <c r="QEG27" s="877"/>
      <c r="QEH27" s="877"/>
      <c r="QEI27" s="877"/>
      <c r="QEJ27" s="877"/>
      <c r="QEK27" s="877"/>
      <c r="QEL27" s="877"/>
      <c r="QEM27" s="877"/>
      <c r="QEN27" s="877"/>
      <c r="QEO27" s="877"/>
      <c r="QEP27" s="877"/>
      <c r="QEQ27" s="877"/>
      <c r="QER27" s="877"/>
      <c r="QES27" s="877"/>
      <c r="QET27" s="877"/>
      <c r="QEU27" s="877"/>
      <c r="QEV27" s="877"/>
      <c r="QEW27" s="877"/>
      <c r="QEX27" s="877"/>
      <c r="QEY27" s="877"/>
      <c r="QEZ27" s="877"/>
      <c r="QFA27" s="877"/>
      <c r="QFB27" s="877"/>
      <c r="QFC27" s="877"/>
      <c r="QFD27" s="877"/>
      <c r="QFE27" s="877"/>
      <c r="QFF27" s="877"/>
      <c r="QFG27" s="877"/>
      <c r="QFH27" s="877"/>
      <c r="QFI27" s="877"/>
      <c r="QFJ27" s="877"/>
      <c r="QFK27" s="877"/>
      <c r="QFL27" s="877"/>
      <c r="QFM27" s="877"/>
      <c r="QFN27" s="877"/>
      <c r="QFO27" s="877"/>
      <c r="QFP27" s="877"/>
      <c r="QFQ27" s="877"/>
      <c r="QFR27" s="877"/>
      <c r="QFS27" s="877"/>
      <c r="QFT27" s="877"/>
      <c r="QFU27" s="877"/>
      <c r="QFV27" s="877"/>
      <c r="QFW27" s="877"/>
      <c r="QFX27" s="877"/>
      <c r="QFY27" s="877"/>
      <c r="QFZ27" s="877"/>
      <c r="QGA27" s="877"/>
      <c r="QGB27" s="877"/>
      <c r="QGC27" s="877"/>
      <c r="QGD27" s="877"/>
      <c r="QGE27" s="877"/>
      <c r="QGF27" s="877"/>
      <c r="QGG27" s="877"/>
      <c r="QGH27" s="877"/>
      <c r="QGI27" s="877"/>
      <c r="QGJ27" s="877"/>
      <c r="QGK27" s="877"/>
      <c r="QGL27" s="877"/>
      <c r="QGM27" s="877"/>
      <c r="QGN27" s="877"/>
      <c r="QGO27" s="877"/>
      <c r="QGP27" s="877"/>
      <c r="QGQ27" s="877"/>
      <c r="QGR27" s="877"/>
      <c r="QGS27" s="877"/>
      <c r="QGT27" s="877"/>
      <c r="QGU27" s="877"/>
      <c r="QGV27" s="877"/>
      <c r="QGW27" s="877"/>
      <c r="QGX27" s="877"/>
      <c r="QGY27" s="877"/>
      <c r="QGZ27" s="877"/>
      <c r="QHA27" s="877"/>
      <c r="QHB27" s="877"/>
      <c r="QHC27" s="877"/>
      <c r="QHD27" s="877"/>
      <c r="QHE27" s="877"/>
      <c r="QHF27" s="877"/>
      <c r="QHG27" s="877"/>
      <c r="QHH27" s="877"/>
      <c r="QHI27" s="877"/>
      <c r="QHJ27" s="877"/>
      <c r="QHK27" s="877"/>
      <c r="QHL27" s="877"/>
      <c r="QHM27" s="877"/>
      <c r="QHN27" s="877"/>
      <c r="QHO27" s="877"/>
      <c r="QHP27" s="877"/>
      <c r="QHQ27" s="877"/>
      <c r="QHR27" s="877"/>
      <c r="QHS27" s="877"/>
      <c r="QHT27" s="877"/>
      <c r="QHU27" s="877"/>
      <c r="QHV27" s="877"/>
      <c r="QHW27" s="877"/>
      <c r="QHX27" s="877"/>
      <c r="QHY27" s="877"/>
      <c r="QHZ27" s="877"/>
      <c r="QIA27" s="877"/>
      <c r="QIB27" s="877"/>
      <c r="QIC27" s="877"/>
      <c r="QID27" s="877"/>
      <c r="QIE27" s="877"/>
      <c r="QIF27" s="877"/>
      <c r="QIG27" s="877"/>
      <c r="QIH27" s="877"/>
      <c r="QII27" s="877"/>
      <c r="QIJ27" s="877"/>
      <c r="QIK27" s="877"/>
      <c r="QIL27" s="877"/>
      <c r="QIM27" s="877"/>
      <c r="QIN27" s="877"/>
      <c r="QIO27" s="877"/>
      <c r="QIP27" s="877"/>
      <c r="QIQ27" s="877"/>
      <c r="QIR27" s="877"/>
      <c r="QIS27" s="877"/>
      <c r="QIT27" s="877"/>
      <c r="QIU27" s="877"/>
      <c r="QIV27" s="877"/>
      <c r="QIW27" s="877"/>
      <c r="QIX27" s="877"/>
      <c r="QIY27" s="877"/>
      <c r="QIZ27" s="877"/>
      <c r="QJA27" s="877"/>
      <c r="QJB27" s="877"/>
      <c r="QJC27" s="877"/>
      <c r="QJD27" s="877"/>
      <c r="QJE27" s="877"/>
      <c r="QJF27" s="877"/>
      <c r="QJG27" s="877"/>
      <c r="QJH27" s="877"/>
      <c r="QJI27" s="877"/>
      <c r="QJJ27" s="877"/>
      <c r="QJK27" s="877"/>
      <c r="QJL27" s="877"/>
      <c r="QJM27" s="877"/>
      <c r="QJN27" s="877"/>
      <c r="QJO27" s="877"/>
      <c r="QJP27" s="877"/>
      <c r="QJQ27" s="877"/>
      <c r="QJR27" s="877"/>
      <c r="QJS27" s="877"/>
      <c r="QJT27" s="877"/>
      <c r="QJU27" s="877"/>
      <c r="QJV27" s="877"/>
      <c r="QJW27" s="877"/>
      <c r="QJX27" s="877"/>
      <c r="QJY27" s="877"/>
      <c r="QJZ27" s="877"/>
      <c r="QKA27" s="877"/>
      <c r="QKB27" s="877"/>
      <c r="QKC27" s="877"/>
      <c r="QKD27" s="877"/>
      <c r="QKE27" s="877"/>
      <c r="QKF27" s="877"/>
      <c r="QKG27" s="877"/>
      <c r="QKH27" s="877"/>
      <c r="QKI27" s="877"/>
      <c r="QKJ27" s="877"/>
      <c r="QKK27" s="877"/>
      <c r="QKL27" s="877"/>
      <c r="QKM27" s="877"/>
      <c r="QKN27" s="877"/>
      <c r="QKO27" s="877"/>
      <c r="QKP27" s="877"/>
      <c r="QKQ27" s="877"/>
      <c r="QKR27" s="877"/>
      <c r="QKS27" s="877"/>
      <c r="QKT27" s="877"/>
      <c r="QKU27" s="877"/>
      <c r="QKV27" s="877"/>
      <c r="QKW27" s="877"/>
      <c r="QKX27" s="877"/>
      <c r="QKY27" s="877"/>
      <c r="QKZ27" s="877"/>
      <c r="QLA27" s="877"/>
      <c r="QLB27" s="877"/>
      <c r="QLC27" s="877"/>
      <c r="QLD27" s="877"/>
      <c r="QLE27" s="877"/>
      <c r="QLF27" s="877"/>
      <c r="QLG27" s="877"/>
      <c r="QLH27" s="877"/>
      <c r="QLI27" s="877"/>
      <c r="QLJ27" s="877"/>
      <c r="QLK27" s="877"/>
      <c r="QLL27" s="877"/>
      <c r="QLM27" s="877"/>
      <c r="QLN27" s="877"/>
      <c r="QLO27" s="877"/>
      <c r="QLP27" s="877"/>
      <c r="QLQ27" s="877"/>
      <c r="QLR27" s="877"/>
      <c r="QLS27" s="877"/>
      <c r="QLT27" s="877"/>
      <c r="QLU27" s="877"/>
      <c r="QLV27" s="877"/>
      <c r="QLW27" s="877"/>
      <c r="QLX27" s="877"/>
      <c r="QLY27" s="877"/>
      <c r="QLZ27" s="877"/>
      <c r="QMA27" s="877"/>
      <c r="QMB27" s="877"/>
      <c r="QMC27" s="877"/>
      <c r="QMD27" s="877"/>
      <c r="QME27" s="877"/>
      <c r="QMF27" s="877"/>
      <c r="QMG27" s="877"/>
      <c r="QMH27" s="877"/>
      <c r="QMI27" s="877"/>
      <c r="QMJ27" s="877"/>
      <c r="QMK27" s="877"/>
      <c r="QML27" s="877"/>
      <c r="QMM27" s="877"/>
      <c r="QMN27" s="877"/>
      <c r="QMO27" s="877"/>
      <c r="QMP27" s="877"/>
      <c r="QMQ27" s="877"/>
      <c r="QMR27" s="877"/>
      <c r="QMS27" s="877"/>
      <c r="QMT27" s="877"/>
      <c r="QMU27" s="877"/>
      <c r="QMV27" s="877"/>
      <c r="QMW27" s="877"/>
      <c r="QMX27" s="877"/>
      <c r="QMY27" s="877"/>
      <c r="QMZ27" s="877"/>
      <c r="QNA27" s="877"/>
      <c r="QNB27" s="877"/>
      <c r="QNC27" s="877"/>
      <c r="QND27" s="877"/>
      <c r="QNE27" s="877"/>
      <c r="QNF27" s="877"/>
      <c r="QNG27" s="877"/>
      <c r="QNH27" s="877"/>
      <c r="QNI27" s="877"/>
      <c r="QNJ27" s="877"/>
      <c r="QNK27" s="877"/>
      <c r="QNL27" s="877"/>
      <c r="QNM27" s="877"/>
      <c r="QNN27" s="877"/>
      <c r="QNO27" s="877"/>
      <c r="QNP27" s="877"/>
      <c r="QNQ27" s="877"/>
      <c r="QNR27" s="877"/>
      <c r="QNS27" s="877"/>
      <c r="QNT27" s="877"/>
      <c r="QNU27" s="877"/>
      <c r="QNV27" s="877"/>
      <c r="QNW27" s="877"/>
      <c r="QNX27" s="877"/>
      <c r="QNY27" s="877"/>
      <c r="QNZ27" s="877"/>
      <c r="QOA27" s="877"/>
      <c r="QOB27" s="877"/>
      <c r="QOC27" s="877"/>
      <c r="QOD27" s="877"/>
      <c r="QOE27" s="877"/>
      <c r="QOF27" s="877"/>
      <c r="QOG27" s="877"/>
      <c r="QOH27" s="877"/>
      <c r="QOI27" s="877"/>
      <c r="QOJ27" s="877"/>
      <c r="QOK27" s="877"/>
      <c r="QOL27" s="877"/>
      <c r="QOM27" s="877"/>
      <c r="QON27" s="877"/>
      <c r="QOO27" s="877"/>
      <c r="QOP27" s="877"/>
      <c r="QOQ27" s="877"/>
      <c r="QOR27" s="877"/>
      <c r="QOS27" s="877"/>
      <c r="QOT27" s="877"/>
      <c r="QOU27" s="877"/>
      <c r="QOV27" s="877"/>
      <c r="QOW27" s="877"/>
      <c r="QOX27" s="877"/>
      <c r="QOY27" s="877"/>
      <c r="QOZ27" s="877"/>
      <c r="QPA27" s="877"/>
      <c r="QPB27" s="877"/>
      <c r="QPC27" s="877"/>
      <c r="QPD27" s="877"/>
      <c r="QPE27" s="877"/>
      <c r="QPF27" s="877"/>
      <c r="QPG27" s="877"/>
      <c r="QPH27" s="877"/>
      <c r="QPI27" s="877"/>
      <c r="QPJ27" s="877"/>
      <c r="QPK27" s="877"/>
      <c r="QPL27" s="877"/>
      <c r="QPM27" s="877"/>
      <c r="QPN27" s="877"/>
      <c r="QPO27" s="877"/>
      <c r="QPP27" s="877"/>
      <c r="QPQ27" s="877"/>
      <c r="QPR27" s="877"/>
      <c r="QPS27" s="877"/>
      <c r="QPT27" s="877"/>
      <c r="QPU27" s="877"/>
      <c r="QPV27" s="877"/>
      <c r="QPW27" s="877"/>
      <c r="QPX27" s="877"/>
      <c r="QPY27" s="877"/>
      <c r="QPZ27" s="877"/>
      <c r="QQA27" s="877"/>
      <c r="QQB27" s="877"/>
      <c r="QQC27" s="877"/>
      <c r="QQD27" s="877"/>
      <c r="QQE27" s="877"/>
      <c r="QQF27" s="877"/>
      <c r="QQG27" s="877"/>
      <c r="QQH27" s="877"/>
      <c r="QQI27" s="877"/>
      <c r="QQJ27" s="877"/>
      <c r="QQK27" s="877"/>
      <c r="QQL27" s="877"/>
      <c r="QQM27" s="877"/>
      <c r="QQN27" s="877"/>
      <c r="QQO27" s="877"/>
      <c r="QQP27" s="877"/>
      <c r="QQQ27" s="877"/>
      <c r="QQR27" s="877"/>
      <c r="QQS27" s="877"/>
      <c r="QQT27" s="877"/>
      <c r="QQU27" s="877"/>
      <c r="QQV27" s="877"/>
      <c r="QQW27" s="877"/>
      <c r="QQX27" s="877"/>
      <c r="QQY27" s="877"/>
      <c r="QQZ27" s="877"/>
      <c r="QRA27" s="877"/>
      <c r="QRB27" s="877"/>
      <c r="QRC27" s="877"/>
      <c r="QRD27" s="877"/>
      <c r="QRE27" s="877"/>
      <c r="QRF27" s="877"/>
      <c r="QRG27" s="877"/>
      <c r="QRH27" s="877"/>
      <c r="QRI27" s="877"/>
      <c r="QRJ27" s="877"/>
      <c r="QRK27" s="877"/>
      <c r="QRL27" s="877"/>
      <c r="QRM27" s="877"/>
      <c r="QRN27" s="877"/>
      <c r="QRO27" s="877"/>
      <c r="QRP27" s="877"/>
      <c r="QRQ27" s="877"/>
      <c r="QRR27" s="877"/>
      <c r="QRS27" s="877"/>
      <c r="QRT27" s="877"/>
      <c r="QRU27" s="877"/>
      <c r="QRV27" s="877"/>
      <c r="QRW27" s="877"/>
      <c r="QRX27" s="877"/>
      <c r="QRY27" s="877"/>
      <c r="QRZ27" s="877"/>
      <c r="QSA27" s="877"/>
      <c r="QSB27" s="877"/>
      <c r="QSC27" s="877"/>
      <c r="QSD27" s="877"/>
      <c r="QSE27" s="877"/>
      <c r="QSF27" s="877"/>
      <c r="QSG27" s="877"/>
      <c r="QSH27" s="877"/>
      <c r="QSI27" s="877"/>
      <c r="QSJ27" s="877"/>
      <c r="QSK27" s="877"/>
      <c r="QSL27" s="877"/>
      <c r="QSM27" s="877"/>
      <c r="QSN27" s="877"/>
      <c r="QSO27" s="877"/>
      <c r="QSP27" s="877"/>
      <c r="QSQ27" s="877"/>
      <c r="QSR27" s="877"/>
      <c r="QSS27" s="877"/>
      <c r="QST27" s="877"/>
      <c r="QSU27" s="877"/>
      <c r="QSV27" s="877"/>
      <c r="QSW27" s="877"/>
      <c r="QSX27" s="877"/>
      <c r="QSY27" s="877"/>
      <c r="QSZ27" s="877"/>
      <c r="QTA27" s="877"/>
      <c r="QTB27" s="877"/>
      <c r="QTC27" s="877"/>
      <c r="QTD27" s="877"/>
      <c r="QTE27" s="877"/>
      <c r="QTF27" s="877"/>
      <c r="QTG27" s="877"/>
      <c r="QTH27" s="877"/>
      <c r="QTI27" s="877"/>
      <c r="QTJ27" s="877"/>
      <c r="QTK27" s="877"/>
      <c r="QTL27" s="877"/>
      <c r="QTM27" s="877"/>
      <c r="QTN27" s="877"/>
      <c r="QTO27" s="877"/>
      <c r="QTP27" s="877"/>
      <c r="QTQ27" s="877"/>
      <c r="QTR27" s="877"/>
      <c r="QTS27" s="877"/>
      <c r="QTT27" s="877"/>
      <c r="QTU27" s="877"/>
      <c r="QTV27" s="877"/>
      <c r="QTW27" s="877"/>
      <c r="QTX27" s="877"/>
      <c r="QTY27" s="877"/>
      <c r="QTZ27" s="877"/>
      <c r="QUA27" s="877"/>
      <c r="QUB27" s="877"/>
      <c r="QUC27" s="877"/>
      <c r="QUD27" s="877"/>
      <c r="QUE27" s="877"/>
      <c r="QUF27" s="877"/>
      <c r="QUG27" s="877"/>
      <c r="QUH27" s="877"/>
      <c r="QUI27" s="877"/>
      <c r="QUJ27" s="877"/>
      <c r="QUK27" s="877"/>
      <c r="QUL27" s="877"/>
      <c r="QUM27" s="877"/>
      <c r="QUN27" s="877"/>
      <c r="QUO27" s="877"/>
      <c r="QUP27" s="877"/>
      <c r="QUQ27" s="877"/>
      <c r="QUR27" s="877"/>
      <c r="QUS27" s="877"/>
      <c r="QUT27" s="877"/>
      <c r="QUU27" s="877"/>
      <c r="QUV27" s="877"/>
      <c r="QUW27" s="877"/>
      <c r="QUX27" s="877"/>
      <c r="QUY27" s="877"/>
      <c r="QUZ27" s="877"/>
      <c r="QVA27" s="877"/>
      <c r="QVB27" s="877"/>
      <c r="QVC27" s="877"/>
      <c r="QVD27" s="877"/>
      <c r="QVE27" s="877"/>
      <c r="QVF27" s="877"/>
      <c r="QVG27" s="877"/>
      <c r="QVH27" s="877"/>
      <c r="QVI27" s="877"/>
      <c r="QVJ27" s="877"/>
      <c r="QVK27" s="877"/>
      <c r="QVL27" s="877"/>
      <c r="QVM27" s="877"/>
      <c r="QVN27" s="877"/>
      <c r="QVO27" s="877"/>
      <c r="QVP27" s="877"/>
      <c r="QVQ27" s="877"/>
      <c r="QVR27" s="877"/>
      <c r="QVS27" s="877"/>
      <c r="QVT27" s="877"/>
      <c r="QVU27" s="877"/>
      <c r="QVV27" s="877"/>
      <c r="QVW27" s="877"/>
      <c r="QVX27" s="877"/>
      <c r="QVY27" s="877"/>
      <c r="QVZ27" s="877"/>
      <c r="QWA27" s="877"/>
      <c r="QWB27" s="877"/>
      <c r="QWC27" s="877"/>
      <c r="QWD27" s="877"/>
      <c r="QWE27" s="877"/>
      <c r="QWF27" s="877"/>
      <c r="QWG27" s="877"/>
      <c r="QWH27" s="877"/>
      <c r="QWI27" s="877"/>
      <c r="QWJ27" s="877"/>
      <c r="QWK27" s="877"/>
      <c r="QWL27" s="877"/>
      <c r="QWM27" s="877"/>
      <c r="QWN27" s="877"/>
      <c r="QWO27" s="877"/>
      <c r="QWP27" s="877"/>
      <c r="QWQ27" s="877"/>
      <c r="QWR27" s="877"/>
      <c r="QWS27" s="877"/>
      <c r="QWT27" s="877"/>
      <c r="QWU27" s="877"/>
      <c r="QWV27" s="877"/>
      <c r="QWW27" s="877"/>
      <c r="QWX27" s="877"/>
      <c r="QWY27" s="877"/>
      <c r="QWZ27" s="877"/>
      <c r="QXA27" s="877"/>
      <c r="QXB27" s="877"/>
      <c r="QXC27" s="877"/>
      <c r="QXD27" s="877"/>
      <c r="QXE27" s="877"/>
      <c r="QXF27" s="877"/>
      <c r="QXG27" s="877"/>
      <c r="QXH27" s="877"/>
      <c r="QXI27" s="877"/>
      <c r="QXJ27" s="877"/>
      <c r="QXK27" s="877"/>
      <c r="QXL27" s="877"/>
      <c r="QXM27" s="877"/>
      <c r="QXN27" s="877"/>
      <c r="QXO27" s="877"/>
      <c r="QXP27" s="877"/>
      <c r="QXQ27" s="877"/>
      <c r="QXR27" s="877"/>
      <c r="QXS27" s="877"/>
      <c r="QXT27" s="877"/>
      <c r="QXU27" s="877"/>
      <c r="QXV27" s="877"/>
      <c r="QXW27" s="877"/>
      <c r="QXX27" s="877"/>
      <c r="QXY27" s="877"/>
      <c r="QXZ27" s="877"/>
      <c r="QYA27" s="877"/>
      <c r="QYB27" s="877"/>
      <c r="QYC27" s="877"/>
      <c r="QYD27" s="877"/>
      <c r="QYE27" s="877"/>
      <c r="QYF27" s="877"/>
      <c r="QYG27" s="877"/>
      <c r="QYH27" s="877"/>
      <c r="QYI27" s="877"/>
      <c r="QYJ27" s="877"/>
      <c r="QYK27" s="877"/>
      <c r="QYL27" s="877"/>
      <c r="QYM27" s="877"/>
      <c r="QYN27" s="877"/>
      <c r="QYO27" s="877"/>
      <c r="QYP27" s="877"/>
      <c r="QYQ27" s="877"/>
      <c r="QYR27" s="877"/>
      <c r="QYS27" s="877"/>
      <c r="QYT27" s="877"/>
      <c r="QYU27" s="877"/>
      <c r="QYV27" s="877"/>
      <c r="QYW27" s="877"/>
      <c r="QYX27" s="877"/>
      <c r="QYY27" s="877"/>
      <c r="QYZ27" s="877"/>
      <c r="QZA27" s="877"/>
      <c r="QZB27" s="877"/>
      <c r="QZC27" s="877"/>
      <c r="QZD27" s="877"/>
      <c r="QZE27" s="877"/>
      <c r="QZF27" s="877"/>
      <c r="QZG27" s="877"/>
      <c r="QZH27" s="877"/>
      <c r="QZI27" s="877"/>
      <c r="QZJ27" s="877"/>
      <c r="QZK27" s="877"/>
      <c r="QZL27" s="877"/>
      <c r="QZM27" s="877"/>
      <c r="QZN27" s="877"/>
      <c r="QZO27" s="877"/>
      <c r="QZP27" s="877"/>
      <c r="QZQ27" s="877"/>
      <c r="QZR27" s="877"/>
      <c r="QZS27" s="877"/>
      <c r="QZT27" s="877"/>
      <c r="QZU27" s="877"/>
      <c r="QZV27" s="877"/>
      <c r="QZW27" s="877"/>
      <c r="QZX27" s="877"/>
      <c r="QZY27" s="877"/>
      <c r="QZZ27" s="877"/>
      <c r="RAA27" s="877"/>
      <c r="RAB27" s="877"/>
      <c r="RAC27" s="877"/>
      <c r="RAD27" s="877"/>
      <c r="RAE27" s="877"/>
      <c r="RAF27" s="877"/>
      <c r="RAG27" s="877"/>
      <c r="RAH27" s="877"/>
      <c r="RAI27" s="877"/>
      <c r="RAJ27" s="877"/>
      <c r="RAK27" s="877"/>
      <c r="RAL27" s="877"/>
      <c r="RAM27" s="877"/>
      <c r="RAN27" s="877"/>
      <c r="RAO27" s="877"/>
      <c r="RAP27" s="877"/>
      <c r="RAQ27" s="877"/>
      <c r="RAR27" s="877"/>
      <c r="RAS27" s="877"/>
      <c r="RAT27" s="877"/>
      <c r="RAU27" s="877"/>
      <c r="RAV27" s="877"/>
      <c r="RAW27" s="877"/>
      <c r="RAX27" s="877"/>
      <c r="RAY27" s="877"/>
      <c r="RAZ27" s="877"/>
      <c r="RBA27" s="877"/>
      <c r="RBB27" s="877"/>
      <c r="RBC27" s="877"/>
      <c r="RBD27" s="877"/>
      <c r="RBE27" s="877"/>
      <c r="RBF27" s="877"/>
      <c r="RBG27" s="877"/>
      <c r="RBH27" s="877"/>
      <c r="RBI27" s="877"/>
      <c r="RBJ27" s="877"/>
      <c r="RBK27" s="877"/>
      <c r="RBL27" s="877"/>
      <c r="RBM27" s="877"/>
      <c r="RBN27" s="877"/>
      <c r="RBO27" s="877"/>
      <c r="RBP27" s="877"/>
      <c r="RBQ27" s="877"/>
      <c r="RBR27" s="877"/>
      <c r="RBS27" s="877"/>
      <c r="RBT27" s="877"/>
      <c r="RBU27" s="877"/>
      <c r="RBV27" s="877"/>
      <c r="RBW27" s="877"/>
      <c r="RBX27" s="877"/>
      <c r="RBY27" s="877"/>
      <c r="RBZ27" s="877"/>
      <c r="RCA27" s="877"/>
      <c r="RCB27" s="877"/>
      <c r="RCC27" s="877"/>
      <c r="RCD27" s="877"/>
      <c r="RCE27" s="877"/>
      <c r="RCF27" s="877"/>
      <c r="RCG27" s="877"/>
      <c r="RCH27" s="877"/>
      <c r="RCI27" s="877"/>
      <c r="RCJ27" s="877"/>
      <c r="RCK27" s="877"/>
      <c r="RCL27" s="877"/>
      <c r="RCM27" s="877"/>
      <c r="RCN27" s="877"/>
      <c r="RCO27" s="877"/>
      <c r="RCP27" s="877"/>
      <c r="RCQ27" s="877"/>
      <c r="RCR27" s="877"/>
      <c r="RCS27" s="877"/>
      <c r="RCT27" s="877"/>
      <c r="RCU27" s="877"/>
      <c r="RCV27" s="877"/>
      <c r="RCW27" s="877"/>
      <c r="RCX27" s="877"/>
      <c r="RCY27" s="877"/>
      <c r="RCZ27" s="877"/>
      <c r="RDA27" s="877"/>
      <c r="RDB27" s="877"/>
      <c r="RDC27" s="877"/>
      <c r="RDD27" s="877"/>
      <c r="RDE27" s="877"/>
      <c r="RDF27" s="877"/>
      <c r="RDG27" s="877"/>
      <c r="RDH27" s="877"/>
      <c r="RDI27" s="877"/>
      <c r="RDJ27" s="877"/>
      <c r="RDK27" s="877"/>
      <c r="RDL27" s="877"/>
      <c r="RDM27" s="877"/>
      <c r="RDN27" s="877"/>
      <c r="RDO27" s="877"/>
      <c r="RDP27" s="877"/>
      <c r="RDQ27" s="877"/>
      <c r="RDR27" s="877"/>
      <c r="RDS27" s="877"/>
      <c r="RDT27" s="877"/>
      <c r="RDU27" s="877"/>
      <c r="RDV27" s="877"/>
      <c r="RDW27" s="877"/>
      <c r="RDX27" s="877"/>
      <c r="RDY27" s="877"/>
      <c r="RDZ27" s="877"/>
      <c r="REA27" s="877"/>
      <c r="REB27" s="877"/>
      <c r="REC27" s="877"/>
      <c r="RED27" s="877"/>
      <c r="REE27" s="877"/>
      <c r="REF27" s="877"/>
      <c r="REG27" s="877"/>
      <c r="REH27" s="877"/>
      <c r="REI27" s="877"/>
      <c r="REJ27" s="877"/>
      <c r="REK27" s="877"/>
      <c r="REL27" s="877"/>
      <c r="REM27" s="877"/>
      <c r="REN27" s="877"/>
      <c r="REO27" s="877"/>
      <c r="REP27" s="877"/>
      <c r="REQ27" s="877"/>
      <c r="RER27" s="877"/>
      <c r="RES27" s="877"/>
      <c r="RET27" s="877"/>
      <c r="REU27" s="877"/>
      <c r="REV27" s="877"/>
      <c r="REW27" s="877"/>
      <c r="REX27" s="877"/>
      <c r="REY27" s="877"/>
      <c r="REZ27" s="877"/>
      <c r="RFA27" s="877"/>
      <c r="RFB27" s="877"/>
      <c r="RFC27" s="877"/>
      <c r="RFD27" s="877"/>
      <c r="RFE27" s="877"/>
      <c r="RFF27" s="877"/>
      <c r="RFG27" s="877"/>
      <c r="RFH27" s="877"/>
      <c r="RFI27" s="877"/>
      <c r="RFJ27" s="877"/>
      <c r="RFK27" s="877"/>
      <c r="RFL27" s="877"/>
      <c r="RFM27" s="877"/>
      <c r="RFN27" s="877"/>
      <c r="RFO27" s="877"/>
      <c r="RFP27" s="877"/>
      <c r="RFQ27" s="877"/>
      <c r="RFR27" s="877"/>
      <c r="RFS27" s="877"/>
      <c r="RFT27" s="877"/>
      <c r="RFU27" s="877"/>
      <c r="RFV27" s="877"/>
      <c r="RFW27" s="877"/>
      <c r="RFX27" s="877"/>
      <c r="RFY27" s="877"/>
      <c r="RFZ27" s="877"/>
      <c r="RGA27" s="877"/>
      <c r="RGB27" s="877"/>
      <c r="RGC27" s="877"/>
      <c r="RGD27" s="877"/>
      <c r="RGE27" s="877"/>
      <c r="RGF27" s="877"/>
      <c r="RGG27" s="877"/>
      <c r="RGH27" s="877"/>
      <c r="RGI27" s="877"/>
      <c r="RGJ27" s="877"/>
      <c r="RGK27" s="877"/>
      <c r="RGL27" s="877"/>
      <c r="RGM27" s="877"/>
      <c r="RGN27" s="877"/>
      <c r="RGO27" s="877"/>
      <c r="RGP27" s="877"/>
      <c r="RGQ27" s="877"/>
      <c r="RGR27" s="877"/>
      <c r="RGS27" s="877"/>
      <c r="RGT27" s="877"/>
      <c r="RGU27" s="877"/>
      <c r="RGV27" s="877"/>
      <c r="RGW27" s="877"/>
      <c r="RGX27" s="877"/>
      <c r="RGY27" s="877"/>
      <c r="RGZ27" s="877"/>
      <c r="RHA27" s="877"/>
      <c r="RHB27" s="877"/>
      <c r="RHC27" s="877"/>
      <c r="RHD27" s="877"/>
      <c r="RHE27" s="877"/>
      <c r="RHF27" s="877"/>
      <c r="RHG27" s="877"/>
      <c r="RHH27" s="877"/>
      <c r="RHI27" s="877"/>
      <c r="RHJ27" s="877"/>
      <c r="RHK27" s="877"/>
      <c r="RHL27" s="877"/>
      <c r="RHM27" s="877"/>
      <c r="RHN27" s="877"/>
      <c r="RHO27" s="877"/>
      <c r="RHP27" s="877"/>
      <c r="RHQ27" s="877"/>
      <c r="RHR27" s="877"/>
      <c r="RHS27" s="877"/>
      <c r="RHT27" s="877"/>
      <c r="RHU27" s="877"/>
      <c r="RHV27" s="877"/>
      <c r="RHW27" s="877"/>
      <c r="RHX27" s="877"/>
      <c r="RHY27" s="877"/>
      <c r="RHZ27" s="877"/>
      <c r="RIA27" s="877"/>
      <c r="RIB27" s="877"/>
      <c r="RIC27" s="877"/>
      <c r="RID27" s="877"/>
      <c r="RIE27" s="877"/>
      <c r="RIF27" s="877"/>
      <c r="RIG27" s="877"/>
      <c r="RIH27" s="877"/>
      <c r="RII27" s="877"/>
      <c r="RIJ27" s="877"/>
      <c r="RIK27" s="877"/>
      <c r="RIL27" s="877"/>
      <c r="RIM27" s="877"/>
      <c r="RIN27" s="877"/>
      <c r="RIO27" s="877"/>
      <c r="RIP27" s="877"/>
      <c r="RIQ27" s="877"/>
      <c r="RIR27" s="877"/>
      <c r="RIS27" s="877"/>
      <c r="RIT27" s="877"/>
      <c r="RIU27" s="877"/>
      <c r="RIV27" s="877"/>
      <c r="RIW27" s="877"/>
      <c r="RIX27" s="877"/>
      <c r="RIY27" s="877"/>
      <c r="RIZ27" s="877"/>
      <c r="RJA27" s="877"/>
      <c r="RJB27" s="877"/>
      <c r="RJC27" s="877"/>
      <c r="RJD27" s="877"/>
      <c r="RJE27" s="877"/>
      <c r="RJF27" s="877"/>
      <c r="RJG27" s="877"/>
      <c r="RJH27" s="877"/>
      <c r="RJI27" s="877"/>
      <c r="RJJ27" s="877"/>
      <c r="RJK27" s="877"/>
      <c r="RJL27" s="877"/>
      <c r="RJM27" s="877"/>
      <c r="RJN27" s="877"/>
      <c r="RJO27" s="877"/>
      <c r="RJP27" s="877"/>
      <c r="RJQ27" s="877"/>
      <c r="RJR27" s="877"/>
      <c r="RJS27" s="877"/>
      <c r="RJT27" s="877"/>
      <c r="RJU27" s="877"/>
      <c r="RJV27" s="877"/>
      <c r="RJW27" s="877"/>
      <c r="RJX27" s="877"/>
      <c r="RJY27" s="877"/>
      <c r="RJZ27" s="877"/>
      <c r="RKA27" s="877"/>
      <c r="RKB27" s="877"/>
      <c r="RKC27" s="877"/>
      <c r="RKD27" s="877"/>
      <c r="RKE27" s="877"/>
      <c r="RKF27" s="877"/>
      <c r="RKG27" s="877"/>
      <c r="RKH27" s="877"/>
      <c r="RKI27" s="877"/>
      <c r="RKJ27" s="877"/>
      <c r="RKK27" s="877"/>
      <c r="RKL27" s="877"/>
      <c r="RKM27" s="877"/>
      <c r="RKN27" s="877"/>
      <c r="RKO27" s="877"/>
      <c r="RKP27" s="877"/>
      <c r="RKQ27" s="877"/>
      <c r="RKR27" s="877"/>
      <c r="RKS27" s="877"/>
      <c r="RKT27" s="877"/>
      <c r="RKU27" s="877"/>
      <c r="RKV27" s="877"/>
      <c r="RKW27" s="877"/>
      <c r="RKX27" s="877"/>
      <c r="RKY27" s="877"/>
      <c r="RKZ27" s="877"/>
      <c r="RLA27" s="877"/>
      <c r="RLB27" s="877"/>
      <c r="RLC27" s="877"/>
      <c r="RLD27" s="877"/>
      <c r="RLE27" s="877"/>
      <c r="RLF27" s="877"/>
      <c r="RLG27" s="877"/>
      <c r="RLH27" s="877"/>
      <c r="RLI27" s="877"/>
      <c r="RLJ27" s="877"/>
      <c r="RLK27" s="877"/>
      <c r="RLL27" s="877"/>
      <c r="RLM27" s="877"/>
      <c r="RLN27" s="877"/>
      <c r="RLO27" s="877"/>
      <c r="RLP27" s="877"/>
      <c r="RLQ27" s="877"/>
      <c r="RLR27" s="877"/>
      <c r="RLS27" s="877"/>
      <c r="RLT27" s="877"/>
      <c r="RLU27" s="877"/>
      <c r="RLV27" s="877"/>
      <c r="RLW27" s="877"/>
      <c r="RLX27" s="877"/>
      <c r="RLY27" s="877"/>
      <c r="RLZ27" s="877"/>
      <c r="RMA27" s="877"/>
      <c r="RMB27" s="877"/>
      <c r="RMC27" s="877"/>
      <c r="RMD27" s="877"/>
      <c r="RME27" s="877"/>
      <c r="RMF27" s="877"/>
      <c r="RMG27" s="877"/>
      <c r="RMH27" s="877"/>
      <c r="RMI27" s="877"/>
      <c r="RMJ27" s="877"/>
      <c r="RMK27" s="877"/>
      <c r="RML27" s="877"/>
      <c r="RMM27" s="877"/>
      <c r="RMN27" s="877"/>
      <c r="RMO27" s="877"/>
      <c r="RMP27" s="877"/>
      <c r="RMQ27" s="877"/>
      <c r="RMR27" s="877"/>
      <c r="RMS27" s="877"/>
      <c r="RMT27" s="877"/>
      <c r="RMU27" s="877"/>
      <c r="RMV27" s="877"/>
      <c r="RMW27" s="877"/>
      <c r="RMX27" s="877"/>
      <c r="RMY27" s="877"/>
      <c r="RMZ27" s="877"/>
      <c r="RNA27" s="877"/>
      <c r="RNB27" s="877"/>
      <c r="RNC27" s="877"/>
      <c r="RND27" s="877"/>
      <c r="RNE27" s="877"/>
      <c r="RNF27" s="877"/>
      <c r="RNG27" s="877"/>
      <c r="RNH27" s="877"/>
      <c r="RNI27" s="877"/>
      <c r="RNJ27" s="877"/>
      <c r="RNK27" s="877"/>
      <c r="RNL27" s="877"/>
      <c r="RNM27" s="877"/>
      <c r="RNN27" s="877"/>
      <c r="RNO27" s="877"/>
      <c r="RNP27" s="877"/>
      <c r="RNQ27" s="877"/>
      <c r="RNR27" s="877"/>
      <c r="RNS27" s="877"/>
      <c r="RNT27" s="877"/>
      <c r="RNU27" s="877"/>
      <c r="RNV27" s="877"/>
      <c r="RNW27" s="877"/>
      <c r="RNX27" s="877"/>
      <c r="RNY27" s="877"/>
      <c r="RNZ27" s="877"/>
      <c r="ROA27" s="877"/>
      <c r="ROB27" s="877"/>
      <c r="ROC27" s="877"/>
      <c r="ROD27" s="877"/>
      <c r="ROE27" s="877"/>
      <c r="ROF27" s="877"/>
      <c r="ROG27" s="877"/>
      <c r="ROH27" s="877"/>
      <c r="ROI27" s="877"/>
      <c r="ROJ27" s="877"/>
      <c r="ROK27" s="877"/>
      <c r="ROL27" s="877"/>
      <c r="ROM27" s="877"/>
      <c r="RON27" s="877"/>
      <c r="ROO27" s="877"/>
      <c r="ROP27" s="877"/>
      <c r="ROQ27" s="877"/>
      <c r="ROR27" s="877"/>
      <c r="ROS27" s="877"/>
      <c r="ROT27" s="877"/>
      <c r="ROU27" s="877"/>
      <c r="ROV27" s="877"/>
      <c r="ROW27" s="877"/>
      <c r="ROX27" s="877"/>
      <c r="ROY27" s="877"/>
      <c r="ROZ27" s="877"/>
      <c r="RPA27" s="877"/>
      <c r="RPB27" s="877"/>
      <c r="RPC27" s="877"/>
      <c r="RPD27" s="877"/>
      <c r="RPE27" s="877"/>
      <c r="RPF27" s="877"/>
      <c r="RPG27" s="877"/>
      <c r="RPH27" s="877"/>
      <c r="RPI27" s="877"/>
      <c r="RPJ27" s="877"/>
      <c r="RPK27" s="877"/>
      <c r="RPL27" s="877"/>
      <c r="RPM27" s="877"/>
      <c r="RPN27" s="877"/>
      <c r="RPO27" s="877"/>
      <c r="RPP27" s="877"/>
      <c r="RPQ27" s="877"/>
      <c r="RPR27" s="877"/>
      <c r="RPS27" s="877"/>
      <c r="RPT27" s="877"/>
      <c r="RPU27" s="877"/>
      <c r="RPV27" s="877"/>
      <c r="RPW27" s="877"/>
      <c r="RPX27" s="877"/>
      <c r="RPY27" s="877"/>
      <c r="RPZ27" s="877"/>
      <c r="RQA27" s="877"/>
      <c r="RQB27" s="877"/>
      <c r="RQC27" s="877"/>
      <c r="RQD27" s="877"/>
      <c r="RQE27" s="877"/>
      <c r="RQF27" s="877"/>
      <c r="RQG27" s="877"/>
      <c r="RQH27" s="877"/>
      <c r="RQI27" s="877"/>
      <c r="RQJ27" s="877"/>
      <c r="RQK27" s="877"/>
      <c r="RQL27" s="877"/>
      <c r="RQM27" s="877"/>
      <c r="RQN27" s="877"/>
      <c r="RQO27" s="877"/>
      <c r="RQP27" s="877"/>
      <c r="RQQ27" s="877"/>
      <c r="RQR27" s="877"/>
      <c r="RQS27" s="877"/>
      <c r="RQT27" s="877"/>
      <c r="RQU27" s="877"/>
      <c r="RQV27" s="877"/>
      <c r="RQW27" s="877"/>
      <c r="RQX27" s="877"/>
      <c r="RQY27" s="877"/>
      <c r="RQZ27" s="877"/>
      <c r="RRA27" s="877"/>
      <c r="RRB27" s="877"/>
      <c r="RRC27" s="877"/>
      <c r="RRD27" s="877"/>
      <c r="RRE27" s="877"/>
      <c r="RRF27" s="877"/>
      <c r="RRG27" s="877"/>
      <c r="RRH27" s="877"/>
      <c r="RRI27" s="877"/>
      <c r="RRJ27" s="877"/>
      <c r="RRK27" s="877"/>
      <c r="RRL27" s="877"/>
      <c r="RRM27" s="877"/>
      <c r="RRN27" s="877"/>
      <c r="RRO27" s="877"/>
      <c r="RRP27" s="877"/>
      <c r="RRQ27" s="877"/>
      <c r="RRR27" s="877"/>
      <c r="RRS27" s="877"/>
      <c r="RRT27" s="877"/>
      <c r="RRU27" s="877"/>
      <c r="RRV27" s="877"/>
      <c r="RRW27" s="877"/>
      <c r="RRX27" s="877"/>
      <c r="RRY27" s="877"/>
      <c r="RRZ27" s="877"/>
      <c r="RSA27" s="877"/>
      <c r="RSB27" s="877"/>
      <c r="RSC27" s="877"/>
      <c r="RSD27" s="877"/>
      <c r="RSE27" s="877"/>
      <c r="RSF27" s="877"/>
      <c r="RSG27" s="877"/>
      <c r="RSH27" s="877"/>
      <c r="RSI27" s="877"/>
      <c r="RSJ27" s="877"/>
      <c r="RSK27" s="877"/>
      <c r="RSL27" s="877"/>
      <c r="RSM27" s="877"/>
      <c r="RSN27" s="877"/>
      <c r="RSO27" s="877"/>
      <c r="RSP27" s="877"/>
      <c r="RSQ27" s="877"/>
      <c r="RSR27" s="877"/>
      <c r="RSS27" s="877"/>
      <c r="RST27" s="877"/>
      <c r="RSU27" s="877"/>
      <c r="RSV27" s="877"/>
      <c r="RSW27" s="877"/>
      <c r="RSX27" s="877"/>
      <c r="RSY27" s="877"/>
      <c r="RSZ27" s="877"/>
      <c r="RTA27" s="877"/>
      <c r="RTB27" s="877"/>
      <c r="RTC27" s="877"/>
      <c r="RTD27" s="877"/>
      <c r="RTE27" s="877"/>
      <c r="RTF27" s="877"/>
      <c r="RTG27" s="877"/>
      <c r="RTH27" s="877"/>
      <c r="RTI27" s="877"/>
      <c r="RTJ27" s="877"/>
      <c r="RTK27" s="877"/>
      <c r="RTL27" s="877"/>
      <c r="RTM27" s="877"/>
      <c r="RTN27" s="877"/>
      <c r="RTO27" s="877"/>
      <c r="RTP27" s="877"/>
      <c r="RTQ27" s="877"/>
      <c r="RTR27" s="877"/>
      <c r="RTS27" s="877"/>
      <c r="RTT27" s="877"/>
      <c r="RTU27" s="877"/>
      <c r="RTV27" s="877"/>
      <c r="RTW27" s="877"/>
      <c r="RTX27" s="877"/>
      <c r="RTY27" s="877"/>
      <c r="RTZ27" s="877"/>
      <c r="RUA27" s="877"/>
      <c r="RUB27" s="877"/>
      <c r="RUC27" s="877"/>
      <c r="RUD27" s="877"/>
      <c r="RUE27" s="877"/>
      <c r="RUF27" s="877"/>
      <c r="RUG27" s="877"/>
      <c r="RUH27" s="877"/>
      <c r="RUI27" s="877"/>
      <c r="RUJ27" s="877"/>
      <c r="RUK27" s="877"/>
      <c r="RUL27" s="877"/>
      <c r="RUM27" s="877"/>
      <c r="RUN27" s="877"/>
      <c r="RUO27" s="877"/>
      <c r="RUP27" s="877"/>
      <c r="RUQ27" s="877"/>
      <c r="RUR27" s="877"/>
      <c r="RUS27" s="877"/>
      <c r="RUT27" s="877"/>
      <c r="RUU27" s="877"/>
      <c r="RUV27" s="877"/>
      <c r="RUW27" s="877"/>
      <c r="RUX27" s="877"/>
      <c r="RUY27" s="877"/>
      <c r="RUZ27" s="877"/>
      <c r="RVA27" s="877"/>
      <c r="RVB27" s="877"/>
      <c r="RVC27" s="877"/>
      <c r="RVD27" s="877"/>
      <c r="RVE27" s="877"/>
      <c r="RVF27" s="877"/>
      <c r="RVG27" s="877"/>
      <c r="RVH27" s="877"/>
      <c r="RVI27" s="877"/>
      <c r="RVJ27" s="877"/>
      <c r="RVK27" s="877"/>
      <c r="RVL27" s="877"/>
      <c r="RVM27" s="877"/>
      <c r="RVN27" s="877"/>
      <c r="RVO27" s="877"/>
      <c r="RVP27" s="877"/>
      <c r="RVQ27" s="877"/>
      <c r="RVR27" s="877"/>
      <c r="RVS27" s="877"/>
      <c r="RVT27" s="877"/>
      <c r="RVU27" s="877"/>
      <c r="RVV27" s="877"/>
      <c r="RVW27" s="877"/>
      <c r="RVX27" s="877"/>
      <c r="RVY27" s="877"/>
      <c r="RVZ27" s="877"/>
      <c r="RWA27" s="877"/>
      <c r="RWB27" s="877"/>
      <c r="RWC27" s="877"/>
      <c r="RWD27" s="877"/>
      <c r="RWE27" s="877"/>
      <c r="RWF27" s="877"/>
      <c r="RWG27" s="877"/>
      <c r="RWH27" s="877"/>
      <c r="RWI27" s="877"/>
      <c r="RWJ27" s="877"/>
      <c r="RWK27" s="877"/>
      <c r="RWL27" s="877"/>
      <c r="RWM27" s="877"/>
      <c r="RWN27" s="877"/>
      <c r="RWO27" s="877"/>
      <c r="RWP27" s="877"/>
      <c r="RWQ27" s="877"/>
      <c r="RWR27" s="877"/>
      <c r="RWS27" s="877"/>
      <c r="RWT27" s="877"/>
      <c r="RWU27" s="877"/>
      <c r="RWV27" s="877"/>
      <c r="RWW27" s="877"/>
      <c r="RWX27" s="877"/>
      <c r="RWY27" s="877"/>
      <c r="RWZ27" s="877"/>
      <c r="RXA27" s="877"/>
      <c r="RXB27" s="877"/>
      <c r="RXC27" s="877"/>
      <c r="RXD27" s="877"/>
      <c r="RXE27" s="877"/>
      <c r="RXF27" s="877"/>
      <c r="RXG27" s="877"/>
      <c r="RXH27" s="877"/>
      <c r="RXI27" s="877"/>
      <c r="RXJ27" s="877"/>
      <c r="RXK27" s="877"/>
      <c r="RXL27" s="877"/>
      <c r="RXM27" s="877"/>
      <c r="RXN27" s="877"/>
      <c r="RXO27" s="877"/>
      <c r="RXP27" s="877"/>
      <c r="RXQ27" s="877"/>
      <c r="RXR27" s="877"/>
      <c r="RXS27" s="877"/>
      <c r="RXT27" s="877"/>
      <c r="RXU27" s="877"/>
      <c r="RXV27" s="877"/>
      <c r="RXW27" s="877"/>
      <c r="RXX27" s="877"/>
      <c r="RXY27" s="877"/>
      <c r="RXZ27" s="877"/>
      <c r="RYA27" s="877"/>
      <c r="RYB27" s="877"/>
      <c r="RYC27" s="877"/>
      <c r="RYD27" s="877"/>
      <c r="RYE27" s="877"/>
      <c r="RYF27" s="877"/>
      <c r="RYG27" s="877"/>
      <c r="RYH27" s="877"/>
      <c r="RYI27" s="877"/>
      <c r="RYJ27" s="877"/>
      <c r="RYK27" s="877"/>
      <c r="RYL27" s="877"/>
      <c r="RYM27" s="877"/>
      <c r="RYN27" s="877"/>
      <c r="RYO27" s="877"/>
      <c r="RYP27" s="877"/>
      <c r="RYQ27" s="877"/>
      <c r="RYR27" s="877"/>
      <c r="RYS27" s="877"/>
      <c r="RYT27" s="877"/>
      <c r="RYU27" s="877"/>
      <c r="RYV27" s="877"/>
      <c r="RYW27" s="877"/>
      <c r="RYX27" s="877"/>
      <c r="RYY27" s="877"/>
      <c r="RYZ27" s="877"/>
      <c r="RZA27" s="877"/>
      <c r="RZB27" s="877"/>
      <c r="RZC27" s="877"/>
      <c r="RZD27" s="877"/>
      <c r="RZE27" s="877"/>
      <c r="RZF27" s="877"/>
      <c r="RZG27" s="877"/>
      <c r="RZH27" s="877"/>
      <c r="RZI27" s="877"/>
      <c r="RZJ27" s="877"/>
      <c r="RZK27" s="877"/>
      <c r="RZL27" s="877"/>
      <c r="RZM27" s="877"/>
      <c r="RZN27" s="877"/>
      <c r="RZO27" s="877"/>
      <c r="RZP27" s="877"/>
      <c r="RZQ27" s="877"/>
      <c r="RZR27" s="877"/>
      <c r="RZS27" s="877"/>
      <c r="RZT27" s="877"/>
      <c r="RZU27" s="877"/>
      <c r="RZV27" s="877"/>
      <c r="RZW27" s="877"/>
      <c r="RZX27" s="877"/>
      <c r="RZY27" s="877"/>
      <c r="RZZ27" s="877"/>
      <c r="SAA27" s="877"/>
      <c r="SAB27" s="877"/>
      <c r="SAC27" s="877"/>
      <c r="SAD27" s="877"/>
      <c r="SAE27" s="877"/>
      <c r="SAF27" s="877"/>
      <c r="SAG27" s="877"/>
      <c r="SAH27" s="877"/>
      <c r="SAI27" s="877"/>
      <c r="SAJ27" s="877"/>
      <c r="SAK27" s="877"/>
      <c r="SAL27" s="877"/>
      <c r="SAM27" s="877"/>
      <c r="SAN27" s="877"/>
      <c r="SAO27" s="877"/>
      <c r="SAP27" s="877"/>
      <c r="SAQ27" s="877"/>
      <c r="SAR27" s="877"/>
      <c r="SAS27" s="877"/>
      <c r="SAT27" s="877"/>
      <c r="SAU27" s="877"/>
      <c r="SAV27" s="877"/>
      <c r="SAW27" s="877"/>
      <c r="SAX27" s="877"/>
      <c r="SAY27" s="877"/>
      <c r="SAZ27" s="877"/>
      <c r="SBA27" s="877"/>
      <c r="SBB27" s="877"/>
      <c r="SBC27" s="877"/>
      <c r="SBD27" s="877"/>
      <c r="SBE27" s="877"/>
      <c r="SBF27" s="877"/>
      <c r="SBG27" s="877"/>
      <c r="SBH27" s="877"/>
      <c r="SBI27" s="877"/>
      <c r="SBJ27" s="877"/>
      <c r="SBK27" s="877"/>
      <c r="SBL27" s="877"/>
      <c r="SBM27" s="877"/>
      <c r="SBN27" s="877"/>
      <c r="SBO27" s="877"/>
      <c r="SBP27" s="877"/>
      <c r="SBQ27" s="877"/>
      <c r="SBR27" s="877"/>
      <c r="SBS27" s="877"/>
      <c r="SBT27" s="877"/>
      <c r="SBU27" s="877"/>
      <c r="SBV27" s="877"/>
      <c r="SBW27" s="877"/>
      <c r="SBX27" s="877"/>
      <c r="SBY27" s="877"/>
      <c r="SBZ27" s="877"/>
      <c r="SCA27" s="877"/>
      <c r="SCB27" s="877"/>
      <c r="SCC27" s="877"/>
      <c r="SCD27" s="877"/>
      <c r="SCE27" s="877"/>
      <c r="SCF27" s="877"/>
      <c r="SCG27" s="877"/>
      <c r="SCH27" s="877"/>
      <c r="SCI27" s="877"/>
      <c r="SCJ27" s="877"/>
      <c r="SCK27" s="877"/>
      <c r="SCL27" s="877"/>
      <c r="SCM27" s="877"/>
      <c r="SCN27" s="877"/>
      <c r="SCO27" s="877"/>
      <c r="SCP27" s="877"/>
      <c r="SCQ27" s="877"/>
      <c r="SCR27" s="877"/>
      <c r="SCS27" s="877"/>
      <c r="SCT27" s="877"/>
      <c r="SCU27" s="877"/>
      <c r="SCV27" s="877"/>
      <c r="SCW27" s="877"/>
      <c r="SCX27" s="877"/>
      <c r="SCY27" s="877"/>
      <c r="SCZ27" s="877"/>
      <c r="SDA27" s="877"/>
      <c r="SDB27" s="877"/>
      <c r="SDC27" s="877"/>
      <c r="SDD27" s="877"/>
      <c r="SDE27" s="877"/>
      <c r="SDF27" s="877"/>
      <c r="SDG27" s="877"/>
      <c r="SDH27" s="877"/>
      <c r="SDI27" s="877"/>
      <c r="SDJ27" s="877"/>
      <c r="SDK27" s="877"/>
      <c r="SDL27" s="877"/>
      <c r="SDM27" s="877"/>
      <c r="SDN27" s="877"/>
      <c r="SDO27" s="877"/>
      <c r="SDP27" s="877"/>
      <c r="SDQ27" s="877"/>
      <c r="SDR27" s="877"/>
      <c r="SDS27" s="877"/>
      <c r="SDT27" s="877"/>
      <c r="SDU27" s="877"/>
      <c r="SDV27" s="877"/>
      <c r="SDW27" s="877"/>
      <c r="SDX27" s="877"/>
      <c r="SDY27" s="877"/>
      <c r="SDZ27" s="877"/>
      <c r="SEA27" s="877"/>
      <c r="SEB27" s="877"/>
      <c r="SEC27" s="877"/>
      <c r="SED27" s="877"/>
      <c r="SEE27" s="877"/>
      <c r="SEF27" s="877"/>
      <c r="SEG27" s="877"/>
      <c r="SEH27" s="877"/>
      <c r="SEI27" s="877"/>
      <c r="SEJ27" s="877"/>
      <c r="SEK27" s="877"/>
      <c r="SEL27" s="877"/>
      <c r="SEM27" s="877"/>
      <c r="SEN27" s="877"/>
      <c r="SEO27" s="877"/>
      <c r="SEP27" s="877"/>
      <c r="SEQ27" s="877"/>
      <c r="SER27" s="877"/>
      <c r="SES27" s="877"/>
      <c r="SET27" s="877"/>
      <c r="SEU27" s="877"/>
      <c r="SEV27" s="877"/>
      <c r="SEW27" s="877"/>
      <c r="SEX27" s="877"/>
      <c r="SEY27" s="877"/>
      <c r="SEZ27" s="877"/>
      <c r="SFA27" s="877"/>
      <c r="SFB27" s="877"/>
      <c r="SFC27" s="877"/>
      <c r="SFD27" s="877"/>
      <c r="SFE27" s="877"/>
      <c r="SFF27" s="877"/>
      <c r="SFG27" s="877"/>
      <c r="SFH27" s="877"/>
      <c r="SFI27" s="877"/>
      <c r="SFJ27" s="877"/>
      <c r="SFK27" s="877"/>
      <c r="SFL27" s="877"/>
      <c r="SFM27" s="877"/>
      <c r="SFN27" s="877"/>
      <c r="SFO27" s="877"/>
      <c r="SFP27" s="877"/>
      <c r="SFQ27" s="877"/>
      <c r="SFR27" s="877"/>
      <c r="SFS27" s="877"/>
      <c r="SFT27" s="877"/>
      <c r="SFU27" s="877"/>
      <c r="SFV27" s="877"/>
      <c r="SFW27" s="877"/>
      <c r="SFX27" s="877"/>
      <c r="SFY27" s="877"/>
      <c r="SFZ27" s="877"/>
      <c r="SGA27" s="877"/>
      <c r="SGB27" s="877"/>
      <c r="SGC27" s="877"/>
      <c r="SGD27" s="877"/>
      <c r="SGE27" s="877"/>
      <c r="SGF27" s="877"/>
      <c r="SGG27" s="877"/>
      <c r="SGH27" s="877"/>
      <c r="SGI27" s="877"/>
      <c r="SGJ27" s="877"/>
      <c r="SGK27" s="877"/>
      <c r="SGL27" s="877"/>
      <c r="SGM27" s="877"/>
      <c r="SGN27" s="877"/>
      <c r="SGO27" s="877"/>
      <c r="SGP27" s="877"/>
      <c r="SGQ27" s="877"/>
      <c r="SGR27" s="877"/>
      <c r="SGS27" s="877"/>
      <c r="SGT27" s="877"/>
      <c r="SGU27" s="877"/>
      <c r="SGV27" s="877"/>
      <c r="SGW27" s="877"/>
      <c r="SGX27" s="877"/>
      <c r="SGY27" s="877"/>
      <c r="SGZ27" s="877"/>
      <c r="SHA27" s="877"/>
      <c r="SHB27" s="877"/>
      <c r="SHC27" s="877"/>
      <c r="SHD27" s="877"/>
      <c r="SHE27" s="877"/>
      <c r="SHF27" s="877"/>
      <c r="SHG27" s="877"/>
      <c r="SHH27" s="877"/>
      <c r="SHI27" s="877"/>
      <c r="SHJ27" s="877"/>
      <c r="SHK27" s="877"/>
      <c r="SHL27" s="877"/>
      <c r="SHM27" s="877"/>
      <c r="SHN27" s="877"/>
      <c r="SHO27" s="877"/>
      <c r="SHP27" s="877"/>
      <c r="SHQ27" s="877"/>
      <c r="SHR27" s="877"/>
      <c r="SHS27" s="877"/>
      <c r="SHT27" s="877"/>
      <c r="SHU27" s="877"/>
      <c r="SHV27" s="877"/>
      <c r="SHW27" s="877"/>
      <c r="SHX27" s="877"/>
      <c r="SHY27" s="877"/>
      <c r="SHZ27" s="877"/>
      <c r="SIA27" s="877"/>
      <c r="SIB27" s="877"/>
      <c r="SIC27" s="877"/>
      <c r="SID27" s="877"/>
      <c r="SIE27" s="877"/>
      <c r="SIF27" s="877"/>
      <c r="SIG27" s="877"/>
      <c r="SIH27" s="877"/>
      <c r="SII27" s="877"/>
      <c r="SIJ27" s="877"/>
      <c r="SIK27" s="877"/>
      <c r="SIL27" s="877"/>
      <c r="SIM27" s="877"/>
      <c r="SIN27" s="877"/>
      <c r="SIO27" s="877"/>
      <c r="SIP27" s="877"/>
      <c r="SIQ27" s="877"/>
      <c r="SIR27" s="877"/>
      <c r="SIS27" s="877"/>
      <c r="SIT27" s="877"/>
      <c r="SIU27" s="877"/>
      <c r="SIV27" s="877"/>
      <c r="SIW27" s="877"/>
      <c r="SIX27" s="877"/>
      <c r="SIY27" s="877"/>
      <c r="SIZ27" s="877"/>
      <c r="SJA27" s="877"/>
      <c r="SJB27" s="877"/>
      <c r="SJC27" s="877"/>
      <c r="SJD27" s="877"/>
      <c r="SJE27" s="877"/>
      <c r="SJF27" s="877"/>
      <c r="SJG27" s="877"/>
      <c r="SJH27" s="877"/>
      <c r="SJI27" s="877"/>
      <c r="SJJ27" s="877"/>
      <c r="SJK27" s="877"/>
      <c r="SJL27" s="877"/>
      <c r="SJM27" s="877"/>
      <c r="SJN27" s="877"/>
      <c r="SJO27" s="877"/>
      <c r="SJP27" s="877"/>
      <c r="SJQ27" s="877"/>
      <c r="SJR27" s="877"/>
      <c r="SJS27" s="877"/>
      <c r="SJT27" s="877"/>
      <c r="SJU27" s="877"/>
      <c r="SJV27" s="877"/>
      <c r="SJW27" s="877"/>
      <c r="SJX27" s="877"/>
      <c r="SJY27" s="877"/>
      <c r="SJZ27" s="877"/>
      <c r="SKA27" s="877"/>
      <c r="SKB27" s="877"/>
      <c r="SKC27" s="877"/>
      <c r="SKD27" s="877"/>
      <c r="SKE27" s="877"/>
      <c r="SKF27" s="877"/>
      <c r="SKG27" s="877"/>
      <c r="SKH27" s="877"/>
      <c r="SKI27" s="877"/>
      <c r="SKJ27" s="877"/>
      <c r="SKK27" s="877"/>
      <c r="SKL27" s="877"/>
      <c r="SKM27" s="877"/>
      <c r="SKN27" s="877"/>
      <c r="SKO27" s="877"/>
      <c r="SKP27" s="877"/>
      <c r="SKQ27" s="877"/>
      <c r="SKR27" s="877"/>
      <c r="SKS27" s="877"/>
      <c r="SKT27" s="877"/>
      <c r="SKU27" s="877"/>
      <c r="SKV27" s="877"/>
      <c r="SKW27" s="877"/>
      <c r="SKX27" s="877"/>
      <c r="SKY27" s="877"/>
      <c r="SKZ27" s="877"/>
      <c r="SLA27" s="877"/>
      <c r="SLB27" s="877"/>
      <c r="SLC27" s="877"/>
      <c r="SLD27" s="877"/>
      <c r="SLE27" s="877"/>
      <c r="SLF27" s="877"/>
      <c r="SLG27" s="877"/>
      <c r="SLH27" s="877"/>
      <c r="SLI27" s="877"/>
      <c r="SLJ27" s="877"/>
      <c r="SLK27" s="877"/>
      <c r="SLL27" s="877"/>
      <c r="SLM27" s="877"/>
      <c r="SLN27" s="877"/>
      <c r="SLO27" s="877"/>
      <c r="SLP27" s="877"/>
      <c r="SLQ27" s="877"/>
      <c r="SLR27" s="877"/>
      <c r="SLS27" s="877"/>
      <c r="SLT27" s="877"/>
      <c r="SLU27" s="877"/>
      <c r="SLV27" s="877"/>
      <c r="SLW27" s="877"/>
      <c r="SLX27" s="877"/>
      <c r="SLY27" s="877"/>
      <c r="SLZ27" s="877"/>
      <c r="SMA27" s="877"/>
      <c r="SMB27" s="877"/>
      <c r="SMC27" s="877"/>
      <c r="SMD27" s="877"/>
      <c r="SME27" s="877"/>
      <c r="SMF27" s="877"/>
      <c r="SMG27" s="877"/>
      <c r="SMH27" s="877"/>
      <c r="SMI27" s="877"/>
      <c r="SMJ27" s="877"/>
      <c r="SMK27" s="877"/>
      <c r="SML27" s="877"/>
      <c r="SMM27" s="877"/>
      <c r="SMN27" s="877"/>
      <c r="SMO27" s="877"/>
      <c r="SMP27" s="877"/>
      <c r="SMQ27" s="877"/>
      <c r="SMR27" s="877"/>
      <c r="SMS27" s="877"/>
      <c r="SMT27" s="877"/>
      <c r="SMU27" s="877"/>
      <c r="SMV27" s="877"/>
      <c r="SMW27" s="877"/>
      <c r="SMX27" s="877"/>
      <c r="SMY27" s="877"/>
      <c r="SMZ27" s="877"/>
      <c r="SNA27" s="877"/>
      <c r="SNB27" s="877"/>
      <c r="SNC27" s="877"/>
      <c r="SND27" s="877"/>
      <c r="SNE27" s="877"/>
      <c r="SNF27" s="877"/>
      <c r="SNG27" s="877"/>
      <c r="SNH27" s="877"/>
      <c r="SNI27" s="877"/>
      <c r="SNJ27" s="877"/>
      <c r="SNK27" s="877"/>
      <c r="SNL27" s="877"/>
      <c r="SNM27" s="877"/>
      <c r="SNN27" s="877"/>
      <c r="SNO27" s="877"/>
      <c r="SNP27" s="877"/>
      <c r="SNQ27" s="877"/>
      <c r="SNR27" s="877"/>
      <c r="SNS27" s="877"/>
      <c r="SNT27" s="877"/>
      <c r="SNU27" s="877"/>
      <c r="SNV27" s="877"/>
      <c r="SNW27" s="877"/>
      <c r="SNX27" s="877"/>
      <c r="SNY27" s="877"/>
      <c r="SNZ27" s="877"/>
      <c r="SOA27" s="877"/>
      <c r="SOB27" s="877"/>
      <c r="SOC27" s="877"/>
      <c r="SOD27" s="877"/>
      <c r="SOE27" s="877"/>
      <c r="SOF27" s="877"/>
      <c r="SOG27" s="877"/>
      <c r="SOH27" s="877"/>
      <c r="SOI27" s="877"/>
      <c r="SOJ27" s="877"/>
      <c r="SOK27" s="877"/>
      <c r="SOL27" s="877"/>
      <c r="SOM27" s="877"/>
      <c r="SON27" s="877"/>
      <c r="SOO27" s="877"/>
      <c r="SOP27" s="877"/>
      <c r="SOQ27" s="877"/>
      <c r="SOR27" s="877"/>
      <c r="SOS27" s="877"/>
      <c r="SOT27" s="877"/>
      <c r="SOU27" s="877"/>
      <c r="SOV27" s="877"/>
      <c r="SOW27" s="877"/>
      <c r="SOX27" s="877"/>
      <c r="SOY27" s="877"/>
      <c r="SOZ27" s="877"/>
      <c r="SPA27" s="877"/>
      <c r="SPB27" s="877"/>
      <c r="SPC27" s="877"/>
      <c r="SPD27" s="877"/>
      <c r="SPE27" s="877"/>
      <c r="SPF27" s="877"/>
      <c r="SPG27" s="877"/>
      <c r="SPH27" s="877"/>
      <c r="SPI27" s="877"/>
      <c r="SPJ27" s="877"/>
      <c r="SPK27" s="877"/>
      <c r="SPL27" s="877"/>
      <c r="SPM27" s="877"/>
      <c r="SPN27" s="877"/>
      <c r="SPO27" s="877"/>
      <c r="SPP27" s="877"/>
      <c r="SPQ27" s="877"/>
      <c r="SPR27" s="877"/>
      <c r="SPS27" s="877"/>
      <c r="SPT27" s="877"/>
      <c r="SPU27" s="877"/>
      <c r="SPV27" s="877"/>
      <c r="SPW27" s="877"/>
      <c r="SPX27" s="877"/>
      <c r="SPY27" s="877"/>
      <c r="SPZ27" s="877"/>
      <c r="SQA27" s="877"/>
      <c r="SQB27" s="877"/>
      <c r="SQC27" s="877"/>
      <c r="SQD27" s="877"/>
      <c r="SQE27" s="877"/>
      <c r="SQF27" s="877"/>
      <c r="SQG27" s="877"/>
      <c r="SQH27" s="877"/>
      <c r="SQI27" s="877"/>
      <c r="SQJ27" s="877"/>
      <c r="SQK27" s="877"/>
      <c r="SQL27" s="877"/>
      <c r="SQM27" s="877"/>
      <c r="SQN27" s="877"/>
      <c r="SQO27" s="877"/>
      <c r="SQP27" s="877"/>
      <c r="SQQ27" s="877"/>
      <c r="SQR27" s="877"/>
      <c r="SQS27" s="877"/>
      <c r="SQT27" s="877"/>
      <c r="SQU27" s="877"/>
      <c r="SQV27" s="877"/>
      <c r="SQW27" s="877"/>
      <c r="SQX27" s="877"/>
      <c r="SQY27" s="877"/>
      <c r="SQZ27" s="877"/>
      <c r="SRA27" s="877"/>
      <c r="SRB27" s="877"/>
      <c r="SRC27" s="877"/>
      <c r="SRD27" s="877"/>
      <c r="SRE27" s="877"/>
      <c r="SRF27" s="877"/>
      <c r="SRG27" s="877"/>
      <c r="SRH27" s="877"/>
      <c r="SRI27" s="877"/>
      <c r="SRJ27" s="877"/>
      <c r="SRK27" s="877"/>
      <c r="SRL27" s="877"/>
      <c r="SRM27" s="877"/>
      <c r="SRN27" s="877"/>
      <c r="SRO27" s="877"/>
      <c r="SRP27" s="877"/>
      <c r="SRQ27" s="877"/>
      <c r="SRR27" s="877"/>
      <c r="SRS27" s="877"/>
      <c r="SRT27" s="877"/>
      <c r="SRU27" s="877"/>
      <c r="SRV27" s="877"/>
      <c r="SRW27" s="877"/>
      <c r="SRX27" s="877"/>
      <c r="SRY27" s="877"/>
      <c r="SRZ27" s="877"/>
      <c r="SSA27" s="877"/>
      <c r="SSB27" s="877"/>
      <c r="SSC27" s="877"/>
      <c r="SSD27" s="877"/>
      <c r="SSE27" s="877"/>
      <c r="SSF27" s="877"/>
      <c r="SSG27" s="877"/>
      <c r="SSH27" s="877"/>
      <c r="SSI27" s="877"/>
      <c r="SSJ27" s="877"/>
      <c r="SSK27" s="877"/>
      <c r="SSL27" s="877"/>
      <c r="SSM27" s="877"/>
      <c r="SSN27" s="877"/>
      <c r="SSO27" s="877"/>
      <c r="SSP27" s="877"/>
      <c r="SSQ27" s="877"/>
      <c r="SSR27" s="877"/>
      <c r="SSS27" s="877"/>
      <c r="SST27" s="877"/>
      <c r="SSU27" s="877"/>
      <c r="SSV27" s="877"/>
      <c r="SSW27" s="877"/>
      <c r="SSX27" s="877"/>
      <c r="SSY27" s="877"/>
      <c r="SSZ27" s="877"/>
      <c r="STA27" s="877"/>
      <c r="STB27" s="877"/>
      <c r="STC27" s="877"/>
      <c r="STD27" s="877"/>
      <c r="STE27" s="877"/>
      <c r="STF27" s="877"/>
      <c r="STG27" s="877"/>
      <c r="STH27" s="877"/>
      <c r="STI27" s="877"/>
      <c r="STJ27" s="877"/>
      <c r="STK27" s="877"/>
      <c r="STL27" s="877"/>
      <c r="STM27" s="877"/>
      <c r="STN27" s="877"/>
      <c r="STO27" s="877"/>
      <c r="STP27" s="877"/>
      <c r="STQ27" s="877"/>
      <c r="STR27" s="877"/>
      <c r="STS27" s="877"/>
      <c r="STT27" s="877"/>
      <c r="STU27" s="877"/>
      <c r="STV27" s="877"/>
      <c r="STW27" s="877"/>
      <c r="STX27" s="877"/>
      <c r="STY27" s="877"/>
      <c r="STZ27" s="877"/>
      <c r="SUA27" s="877"/>
      <c r="SUB27" s="877"/>
      <c r="SUC27" s="877"/>
      <c r="SUD27" s="877"/>
      <c r="SUE27" s="877"/>
      <c r="SUF27" s="877"/>
      <c r="SUG27" s="877"/>
      <c r="SUH27" s="877"/>
      <c r="SUI27" s="877"/>
      <c r="SUJ27" s="877"/>
      <c r="SUK27" s="877"/>
      <c r="SUL27" s="877"/>
      <c r="SUM27" s="877"/>
      <c r="SUN27" s="877"/>
      <c r="SUO27" s="877"/>
      <c r="SUP27" s="877"/>
      <c r="SUQ27" s="877"/>
      <c r="SUR27" s="877"/>
      <c r="SUS27" s="877"/>
      <c r="SUT27" s="877"/>
      <c r="SUU27" s="877"/>
      <c r="SUV27" s="877"/>
      <c r="SUW27" s="877"/>
      <c r="SUX27" s="877"/>
      <c r="SUY27" s="877"/>
      <c r="SUZ27" s="877"/>
      <c r="SVA27" s="877"/>
      <c r="SVB27" s="877"/>
      <c r="SVC27" s="877"/>
      <c r="SVD27" s="877"/>
      <c r="SVE27" s="877"/>
      <c r="SVF27" s="877"/>
      <c r="SVG27" s="877"/>
      <c r="SVH27" s="877"/>
      <c r="SVI27" s="877"/>
      <c r="SVJ27" s="877"/>
      <c r="SVK27" s="877"/>
      <c r="SVL27" s="877"/>
      <c r="SVM27" s="877"/>
      <c r="SVN27" s="877"/>
      <c r="SVO27" s="877"/>
      <c r="SVP27" s="877"/>
      <c r="SVQ27" s="877"/>
      <c r="SVR27" s="877"/>
      <c r="SVS27" s="877"/>
      <c r="SVT27" s="877"/>
      <c r="SVU27" s="877"/>
      <c r="SVV27" s="877"/>
      <c r="SVW27" s="877"/>
      <c r="SVX27" s="877"/>
      <c r="SVY27" s="877"/>
      <c r="SVZ27" s="877"/>
      <c r="SWA27" s="877"/>
      <c r="SWB27" s="877"/>
      <c r="SWC27" s="877"/>
      <c r="SWD27" s="877"/>
      <c r="SWE27" s="877"/>
      <c r="SWF27" s="877"/>
      <c r="SWG27" s="877"/>
      <c r="SWH27" s="877"/>
      <c r="SWI27" s="877"/>
      <c r="SWJ27" s="877"/>
      <c r="SWK27" s="877"/>
      <c r="SWL27" s="877"/>
      <c r="SWM27" s="877"/>
      <c r="SWN27" s="877"/>
      <c r="SWO27" s="877"/>
      <c r="SWP27" s="877"/>
      <c r="SWQ27" s="877"/>
      <c r="SWR27" s="877"/>
      <c r="SWS27" s="877"/>
      <c r="SWT27" s="877"/>
      <c r="SWU27" s="877"/>
      <c r="SWV27" s="877"/>
      <c r="SWW27" s="877"/>
      <c r="SWX27" s="877"/>
      <c r="SWY27" s="877"/>
      <c r="SWZ27" s="877"/>
      <c r="SXA27" s="877"/>
      <c r="SXB27" s="877"/>
      <c r="SXC27" s="877"/>
      <c r="SXD27" s="877"/>
      <c r="SXE27" s="877"/>
      <c r="SXF27" s="877"/>
      <c r="SXG27" s="877"/>
      <c r="SXH27" s="877"/>
      <c r="SXI27" s="877"/>
      <c r="SXJ27" s="877"/>
      <c r="SXK27" s="877"/>
      <c r="SXL27" s="877"/>
      <c r="SXM27" s="877"/>
      <c r="SXN27" s="877"/>
      <c r="SXO27" s="877"/>
      <c r="SXP27" s="877"/>
      <c r="SXQ27" s="877"/>
      <c r="SXR27" s="877"/>
      <c r="SXS27" s="877"/>
      <c r="SXT27" s="877"/>
      <c r="SXU27" s="877"/>
      <c r="SXV27" s="877"/>
      <c r="SXW27" s="877"/>
      <c r="SXX27" s="877"/>
      <c r="SXY27" s="877"/>
      <c r="SXZ27" s="877"/>
      <c r="SYA27" s="877"/>
      <c r="SYB27" s="877"/>
      <c r="SYC27" s="877"/>
      <c r="SYD27" s="877"/>
      <c r="SYE27" s="877"/>
      <c r="SYF27" s="877"/>
      <c r="SYG27" s="877"/>
      <c r="SYH27" s="877"/>
      <c r="SYI27" s="877"/>
      <c r="SYJ27" s="877"/>
      <c r="SYK27" s="877"/>
      <c r="SYL27" s="877"/>
      <c r="SYM27" s="877"/>
      <c r="SYN27" s="877"/>
      <c r="SYO27" s="877"/>
      <c r="SYP27" s="877"/>
      <c r="SYQ27" s="877"/>
      <c r="SYR27" s="877"/>
      <c r="SYS27" s="877"/>
      <c r="SYT27" s="877"/>
      <c r="SYU27" s="877"/>
      <c r="SYV27" s="877"/>
      <c r="SYW27" s="877"/>
      <c r="SYX27" s="877"/>
      <c r="SYY27" s="877"/>
      <c r="SYZ27" s="877"/>
      <c r="SZA27" s="877"/>
      <c r="SZB27" s="877"/>
      <c r="SZC27" s="877"/>
      <c r="SZD27" s="877"/>
      <c r="SZE27" s="877"/>
      <c r="SZF27" s="877"/>
      <c r="SZG27" s="877"/>
      <c r="SZH27" s="877"/>
      <c r="SZI27" s="877"/>
      <c r="SZJ27" s="877"/>
      <c r="SZK27" s="877"/>
      <c r="SZL27" s="877"/>
      <c r="SZM27" s="877"/>
      <c r="SZN27" s="877"/>
      <c r="SZO27" s="877"/>
      <c r="SZP27" s="877"/>
      <c r="SZQ27" s="877"/>
      <c r="SZR27" s="877"/>
      <c r="SZS27" s="877"/>
      <c r="SZT27" s="877"/>
      <c r="SZU27" s="877"/>
      <c r="SZV27" s="877"/>
      <c r="SZW27" s="877"/>
      <c r="SZX27" s="877"/>
      <c r="SZY27" s="877"/>
      <c r="SZZ27" s="877"/>
      <c r="TAA27" s="877"/>
      <c r="TAB27" s="877"/>
      <c r="TAC27" s="877"/>
      <c r="TAD27" s="877"/>
      <c r="TAE27" s="877"/>
      <c r="TAF27" s="877"/>
      <c r="TAG27" s="877"/>
      <c r="TAH27" s="877"/>
      <c r="TAI27" s="877"/>
      <c r="TAJ27" s="877"/>
      <c r="TAK27" s="877"/>
      <c r="TAL27" s="877"/>
      <c r="TAM27" s="877"/>
      <c r="TAN27" s="877"/>
      <c r="TAO27" s="877"/>
      <c r="TAP27" s="877"/>
      <c r="TAQ27" s="877"/>
      <c r="TAR27" s="877"/>
      <c r="TAS27" s="877"/>
      <c r="TAT27" s="877"/>
      <c r="TAU27" s="877"/>
      <c r="TAV27" s="877"/>
      <c r="TAW27" s="877"/>
      <c r="TAX27" s="877"/>
      <c r="TAY27" s="877"/>
      <c r="TAZ27" s="877"/>
      <c r="TBA27" s="877"/>
      <c r="TBB27" s="877"/>
      <c r="TBC27" s="877"/>
      <c r="TBD27" s="877"/>
      <c r="TBE27" s="877"/>
      <c r="TBF27" s="877"/>
      <c r="TBG27" s="877"/>
      <c r="TBH27" s="877"/>
      <c r="TBI27" s="877"/>
      <c r="TBJ27" s="877"/>
      <c r="TBK27" s="877"/>
      <c r="TBL27" s="877"/>
      <c r="TBM27" s="877"/>
      <c r="TBN27" s="877"/>
      <c r="TBO27" s="877"/>
      <c r="TBP27" s="877"/>
      <c r="TBQ27" s="877"/>
      <c r="TBR27" s="877"/>
      <c r="TBS27" s="877"/>
      <c r="TBT27" s="877"/>
      <c r="TBU27" s="877"/>
      <c r="TBV27" s="877"/>
      <c r="TBW27" s="877"/>
      <c r="TBX27" s="877"/>
      <c r="TBY27" s="877"/>
      <c r="TBZ27" s="877"/>
      <c r="TCA27" s="877"/>
      <c r="TCB27" s="877"/>
      <c r="TCC27" s="877"/>
      <c r="TCD27" s="877"/>
      <c r="TCE27" s="877"/>
      <c r="TCF27" s="877"/>
      <c r="TCG27" s="877"/>
      <c r="TCH27" s="877"/>
      <c r="TCI27" s="877"/>
      <c r="TCJ27" s="877"/>
      <c r="TCK27" s="877"/>
      <c r="TCL27" s="877"/>
      <c r="TCM27" s="877"/>
      <c r="TCN27" s="877"/>
      <c r="TCO27" s="877"/>
      <c r="TCP27" s="877"/>
      <c r="TCQ27" s="877"/>
      <c r="TCR27" s="877"/>
      <c r="TCS27" s="877"/>
      <c r="TCT27" s="877"/>
      <c r="TCU27" s="877"/>
      <c r="TCV27" s="877"/>
      <c r="TCW27" s="877"/>
      <c r="TCX27" s="877"/>
      <c r="TCY27" s="877"/>
      <c r="TCZ27" s="877"/>
      <c r="TDA27" s="877"/>
      <c r="TDB27" s="877"/>
      <c r="TDC27" s="877"/>
      <c r="TDD27" s="877"/>
      <c r="TDE27" s="877"/>
      <c r="TDF27" s="877"/>
      <c r="TDG27" s="877"/>
      <c r="TDH27" s="877"/>
      <c r="TDI27" s="877"/>
      <c r="TDJ27" s="877"/>
      <c r="TDK27" s="877"/>
      <c r="TDL27" s="877"/>
      <c r="TDM27" s="877"/>
      <c r="TDN27" s="877"/>
      <c r="TDO27" s="877"/>
      <c r="TDP27" s="877"/>
      <c r="TDQ27" s="877"/>
      <c r="TDR27" s="877"/>
      <c r="TDS27" s="877"/>
      <c r="TDT27" s="877"/>
      <c r="TDU27" s="877"/>
      <c r="TDV27" s="877"/>
      <c r="TDW27" s="877"/>
      <c r="TDX27" s="877"/>
      <c r="TDY27" s="877"/>
      <c r="TDZ27" s="877"/>
      <c r="TEA27" s="877"/>
      <c r="TEB27" s="877"/>
      <c r="TEC27" s="877"/>
      <c r="TED27" s="877"/>
      <c r="TEE27" s="877"/>
      <c r="TEF27" s="877"/>
      <c r="TEG27" s="877"/>
      <c r="TEH27" s="877"/>
      <c r="TEI27" s="877"/>
      <c r="TEJ27" s="877"/>
      <c r="TEK27" s="877"/>
      <c r="TEL27" s="877"/>
      <c r="TEM27" s="877"/>
      <c r="TEN27" s="877"/>
      <c r="TEO27" s="877"/>
      <c r="TEP27" s="877"/>
      <c r="TEQ27" s="877"/>
      <c r="TER27" s="877"/>
      <c r="TES27" s="877"/>
      <c r="TET27" s="877"/>
      <c r="TEU27" s="877"/>
      <c r="TEV27" s="877"/>
      <c r="TEW27" s="877"/>
      <c r="TEX27" s="877"/>
      <c r="TEY27" s="877"/>
      <c r="TEZ27" s="877"/>
      <c r="TFA27" s="877"/>
      <c r="TFB27" s="877"/>
      <c r="TFC27" s="877"/>
      <c r="TFD27" s="877"/>
      <c r="TFE27" s="877"/>
      <c r="TFF27" s="877"/>
      <c r="TFG27" s="877"/>
      <c r="TFH27" s="877"/>
      <c r="TFI27" s="877"/>
      <c r="TFJ27" s="877"/>
      <c r="TFK27" s="877"/>
      <c r="TFL27" s="877"/>
      <c r="TFM27" s="877"/>
      <c r="TFN27" s="877"/>
      <c r="TFO27" s="877"/>
      <c r="TFP27" s="877"/>
      <c r="TFQ27" s="877"/>
      <c r="TFR27" s="877"/>
      <c r="TFS27" s="877"/>
      <c r="TFT27" s="877"/>
      <c r="TFU27" s="877"/>
      <c r="TFV27" s="877"/>
      <c r="TFW27" s="877"/>
      <c r="TFX27" s="877"/>
      <c r="TFY27" s="877"/>
      <c r="TFZ27" s="877"/>
      <c r="TGA27" s="877"/>
      <c r="TGB27" s="877"/>
      <c r="TGC27" s="877"/>
      <c r="TGD27" s="877"/>
      <c r="TGE27" s="877"/>
      <c r="TGF27" s="877"/>
      <c r="TGG27" s="877"/>
      <c r="TGH27" s="877"/>
      <c r="TGI27" s="877"/>
      <c r="TGJ27" s="877"/>
      <c r="TGK27" s="877"/>
      <c r="TGL27" s="877"/>
      <c r="TGM27" s="877"/>
      <c r="TGN27" s="877"/>
      <c r="TGO27" s="877"/>
      <c r="TGP27" s="877"/>
      <c r="TGQ27" s="877"/>
      <c r="TGR27" s="877"/>
      <c r="TGS27" s="877"/>
      <c r="TGT27" s="877"/>
      <c r="TGU27" s="877"/>
      <c r="TGV27" s="877"/>
      <c r="TGW27" s="877"/>
      <c r="TGX27" s="877"/>
      <c r="TGY27" s="877"/>
      <c r="TGZ27" s="877"/>
      <c r="THA27" s="877"/>
      <c r="THB27" s="877"/>
      <c r="THC27" s="877"/>
      <c r="THD27" s="877"/>
      <c r="THE27" s="877"/>
      <c r="THF27" s="877"/>
      <c r="THG27" s="877"/>
      <c r="THH27" s="877"/>
      <c r="THI27" s="877"/>
      <c r="THJ27" s="877"/>
      <c r="THK27" s="877"/>
      <c r="THL27" s="877"/>
      <c r="THM27" s="877"/>
      <c r="THN27" s="877"/>
      <c r="THO27" s="877"/>
      <c r="THP27" s="877"/>
      <c r="THQ27" s="877"/>
      <c r="THR27" s="877"/>
      <c r="THS27" s="877"/>
      <c r="THT27" s="877"/>
      <c r="THU27" s="877"/>
      <c r="THV27" s="877"/>
      <c r="THW27" s="877"/>
      <c r="THX27" s="877"/>
      <c r="THY27" s="877"/>
      <c r="THZ27" s="877"/>
      <c r="TIA27" s="877"/>
      <c r="TIB27" s="877"/>
      <c r="TIC27" s="877"/>
      <c r="TID27" s="877"/>
      <c r="TIE27" s="877"/>
      <c r="TIF27" s="877"/>
      <c r="TIG27" s="877"/>
      <c r="TIH27" s="877"/>
      <c r="TII27" s="877"/>
      <c r="TIJ27" s="877"/>
      <c r="TIK27" s="877"/>
      <c r="TIL27" s="877"/>
      <c r="TIM27" s="877"/>
      <c r="TIN27" s="877"/>
      <c r="TIO27" s="877"/>
      <c r="TIP27" s="877"/>
      <c r="TIQ27" s="877"/>
      <c r="TIR27" s="877"/>
      <c r="TIS27" s="877"/>
      <c r="TIT27" s="877"/>
      <c r="TIU27" s="877"/>
      <c r="TIV27" s="877"/>
      <c r="TIW27" s="877"/>
      <c r="TIX27" s="877"/>
      <c r="TIY27" s="877"/>
      <c r="TIZ27" s="877"/>
      <c r="TJA27" s="877"/>
      <c r="TJB27" s="877"/>
      <c r="TJC27" s="877"/>
      <c r="TJD27" s="877"/>
      <c r="TJE27" s="877"/>
      <c r="TJF27" s="877"/>
      <c r="TJG27" s="877"/>
      <c r="TJH27" s="877"/>
      <c r="TJI27" s="877"/>
      <c r="TJJ27" s="877"/>
      <c r="TJK27" s="877"/>
      <c r="TJL27" s="877"/>
      <c r="TJM27" s="877"/>
      <c r="TJN27" s="877"/>
      <c r="TJO27" s="877"/>
      <c r="TJP27" s="877"/>
      <c r="TJQ27" s="877"/>
      <c r="TJR27" s="877"/>
      <c r="TJS27" s="877"/>
      <c r="TJT27" s="877"/>
      <c r="TJU27" s="877"/>
      <c r="TJV27" s="877"/>
      <c r="TJW27" s="877"/>
      <c r="TJX27" s="877"/>
      <c r="TJY27" s="877"/>
      <c r="TJZ27" s="877"/>
      <c r="TKA27" s="877"/>
      <c r="TKB27" s="877"/>
      <c r="TKC27" s="877"/>
      <c r="TKD27" s="877"/>
      <c r="TKE27" s="877"/>
      <c r="TKF27" s="877"/>
      <c r="TKG27" s="877"/>
      <c r="TKH27" s="877"/>
      <c r="TKI27" s="877"/>
      <c r="TKJ27" s="877"/>
      <c r="TKK27" s="877"/>
      <c r="TKL27" s="877"/>
      <c r="TKM27" s="877"/>
      <c r="TKN27" s="877"/>
      <c r="TKO27" s="877"/>
      <c r="TKP27" s="877"/>
      <c r="TKQ27" s="877"/>
      <c r="TKR27" s="877"/>
      <c r="TKS27" s="877"/>
      <c r="TKT27" s="877"/>
      <c r="TKU27" s="877"/>
      <c r="TKV27" s="877"/>
      <c r="TKW27" s="877"/>
      <c r="TKX27" s="877"/>
      <c r="TKY27" s="877"/>
      <c r="TKZ27" s="877"/>
      <c r="TLA27" s="877"/>
      <c r="TLB27" s="877"/>
      <c r="TLC27" s="877"/>
      <c r="TLD27" s="877"/>
      <c r="TLE27" s="877"/>
      <c r="TLF27" s="877"/>
      <c r="TLG27" s="877"/>
      <c r="TLH27" s="877"/>
      <c r="TLI27" s="877"/>
      <c r="TLJ27" s="877"/>
      <c r="TLK27" s="877"/>
      <c r="TLL27" s="877"/>
      <c r="TLM27" s="877"/>
      <c r="TLN27" s="877"/>
      <c r="TLO27" s="877"/>
      <c r="TLP27" s="877"/>
      <c r="TLQ27" s="877"/>
      <c r="TLR27" s="877"/>
      <c r="TLS27" s="877"/>
      <c r="TLT27" s="877"/>
      <c r="TLU27" s="877"/>
      <c r="TLV27" s="877"/>
      <c r="TLW27" s="877"/>
      <c r="TLX27" s="877"/>
      <c r="TLY27" s="877"/>
      <c r="TLZ27" s="877"/>
      <c r="TMA27" s="877"/>
      <c r="TMB27" s="877"/>
      <c r="TMC27" s="877"/>
      <c r="TMD27" s="877"/>
      <c r="TME27" s="877"/>
      <c r="TMF27" s="877"/>
      <c r="TMG27" s="877"/>
      <c r="TMH27" s="877"/>
      <c r="TMI27" s="877"/>
      <c r="TMJ27" s="877"/>
      <c r="TMK27" s="877"/>
      <c r="TML27" s="877"/>
      <c r="TMM27" s="877"/>
      <c r="TMN27" s="877"/>
      <c r="TMO27" s="877"/>
      <c r="TMP27" s="877"/>
      <c r="TMQ27" s="877"/>
      <c r="TMR27" s="877"/>
      <c r="TMS27" s="877"/>
      <c r="TMT27" s="877"/>
      <c r="TMU27" s="877"/>
      <c r="TMV27" s="877"/>
      <c r="TMW27" s="877"/>
      <c r="TMX27" s="877"/>
      <c r="TMY27" s="877"/>
      <c r="TMZ27" s="877"/>
      <c r="TNA27" s="877"/>
      <c r="TNB27" s="877"/>
      <c r="TNC27" s="877"/>
      <c r="TND27" s="877"/>
      <c r="TNE27" s="877"/>
      <c r="TNF27" s="877"/>
      <c r="TNG27" s="877"/>
      <c r="TNH27" s="877"/>
      <c r="TNI27" s="877"/>
      <c r="TNJ27" s="877"/>
      <c r="TNK27" s="877"/>
      <c r="TNL27" s="877"/>
      <c r="TNM27" s="877"/>
      <c r="TNN27" s="877"/>
      <c r="TNO27" s="877"/>
      <c r="TNP27" s="877"/>
      <c r="TNQ27" s="877"/>
      <c r="TNR27" s="877"/>
      <c r="TNS27" s="877"/>
      <c r="TNT27" s="877"/>
      <c r="TNU27" s="877"/>
      <c r="TNV27" s="877"/>
      <c r="TNW27" s="877"/>
      <c r="TNX27" s="877"/>
      <c r="TNY27" s="877"/>
      <c r="TNZ27" s="877"/>
      <c r="TOA27" s="877"/>
      <c r="TOB27" s="877"/>
      <c r="TOC27" s="877"/>
      <c r="TOD27" s="877"/>
      <c r="TOE27" s="877"/>
      <c r="TOF27" s="877"/>
      <c r="TOG27" s="877"/>
      <c r="TOH27" s="877"/>
      <c r="TOI27" s="877"/>
      <c r="TOJ27" s="877"/>
      <c r="TOK27" s="877"/>
      <c r="TOL27" s="877"/>
      <c r="TOM27" s="877"/>
      <c r="TON27" s="877"/>
      <c r="TOO27" s="877"/>
      <c r="TOP27" s="877"/>
      <c r="TOQ27" s="877"/>
      <c r="TOR27" s="877"/>
      <c r="TOS27" s="877"/>
      <c r="TOT27" s="877"/>
      <c r="TOU27" s="877"/>
      <c r="TOV27" s="877"/>
      <c r="TOW27" s="877"/>
      <c r="TOX27" s="877"/>
      <c r="TOY27" s="877"/>
      <c r="TOZ27" s="877"/>
      <c r="TPA27" s="877"/>
      <c r="TPB27" s="877"/>
      <c r="TPC27" s="877"/>
      <c r="TPD27" s="877"/>
      <c r="TPE27" s="877"/>
      <c r="TPF27" s="877"/>
      <c r="TPG27" s="877"/>
      <c r="TPH27" s="877"/>
      <c r="TPI27" s="877"/>
      <c r="TPJ27" s="877"/>
      <c r="TPK27" s="877"/>
      <c r="TPL27" s="877"/>
      <c r="TPM27" s="877"/>
      <c r="TPN27" s="877"/>
      <c r="TPO27" s="877"/>
      <c r="TPP27" s="877"/>
      <c r="TPQ27" s="877"/>
      <c r="TPR27" s="877"/>
      <c r="TPS27" s="877"/>
      <c r="TPT27" s="877"/>
      <c r="TPU27" s="877"/>
      <c r="TPV27" s="877"/>
      <c r="TPW27" s="877"/>
      <c r="TPX27" s="877"/>
      <c r="TPY27" s="877"/>
      <c r="TPZ27" s="877"/>
      <c r="TQA27" s="877"/>
      <c r="TQB27" s="877"/>
      <c r="TQC27" s="877"/>
      <c r="TQD27" s="877"/>
      <c r="TQE27" s="877"/>
      <c r="TQF27" s="877"/>
      <c r="TQG27" s="877"/>
      <c r="TQH27" s="877"/>
      <c r="TQI27" s="877"/>
      <c r="TQJ27" s="877"/>
      <c r="TQK27" s="877"/>
      <c r="TQL27" s="877"/>
      <c r="TQM27" s="877"/>
      <c r="TQN27" s="877"/>
      <c r="TQO27" s="877"/>
      <c r="TQP27" s="877"/>
      <c r="TQQ27" s="877"/>
      <c r="TQR27" s="877"/>
      <c r="TQS27" s="877"/>
      <c r="TQT27" s="877"/>
      <c r="TQU27" s="877"/>
      <c r="TQV27" s="877"/>
      <c r="TQW27" s="877"/>
      <c r="TQX27" s="877"/>
      <c r="TQY27" s="877"/>
      <c r="TQZ27" s="877"/>
      <c r="TRA27" s="877"/>
      <c r="TRB27" s="877"/>
      <c r="TRC27" s="877"/>
      <c r="TRD27" s="877"/>
      <c r="TRE27" s="877"/>
      <c r="TRF27" s="877"/>
      <c r="TRG27" s="877"/>
      <c r="TRH27" s="877"/>
      <c r="TRI27" s="877"/>
      <c r="TRJ27" s="877"/>
      <c r="TRK27" s="877"/>
      <c r="TRL27" s="877"/>
      <c r="TRM27" s="877"/>
      <c r="TRN27" s="877"/>
      <c r="TRO27" s="877"/>
      <c r="TRP27" s="877"/>
      <c r="TRQ27" s="877"/>
      <c r="TRR27" s="877"/>
      <c r="TRS27" s="877"/>
      <c r="TRT27" s="877"/>
      <c r="TRU27" s="877"/>
      <c r="TRV27" s="877"/>
      <c r="TRW27" s="877"/>
      <c r="TRX27" s="877"/>
      <c r="TRY27" s="877"/>
      <c r="TRZ27" s="877"/>
      <c r="TSA27" s="877"/>
      <c r="TSB27" s="877"/>
      <c r="TSC27" s="877"/>
      <c r="TSD27" s="877"/>
      <c r="TSE27" s="877"/>
      <c r="TSF27" s="877"/>
      <c r="TSG27" s="877"/>
      <c r="TSH27" s="877"/>
      <c r="TSI27" s="877"/>
      <c r="TSJ27" s="877"/>
      <c r="TSK27" s="877"/>
      <c r="TSL27" s="877"/>
      <c r="TSM27" s="877"/>
      <c r="TSN27" s="877"/>
      <c r="TSO27" s="877"/>
      <c r="TSP27" s="877"/>
      <c r="TSQ27" s="877"/>
      <c r="TSR27" s="877"/>
      <c r="TSS27" s="877"/>
      <c r="TST27" s="877"/>
      <c r="TSU27" s="877"/>
      <c r="TSV27" s="877"/>
      <c r="TSW27" s="877"/>
      <c r="TSX27" s="877"/>
      <c r="TSY27" s="877"/>
      <c r="TSZ27" s="877"/>
      <c r="TTA27" s="877"/>
      <c r="TTB27" s="877"/>
      <c r="TTC27" s="877"/>
      <c r="TTD27" s="877"/>
      <c r="TTE27" s="877"/>
      <c r="TTF27" s="877"/>
      <c r="TTG27" s="877"/>
      <c r="TTH27" s="877"/>
      <c r="TTI27" s="877"/>
      <c r="TTJ27" s="877"/>
      <c r="TTK27" s="877"/>
      <c r="TTL27" s="877"/>
      <c r="TTM27" s="877"/>
      <c r="TTN27" s="877"/>
      <c r="TTO27" s="877"/>
      <c r="TTP27" s="877"/>
      <c r="TTQ27" s="877"/>
      <c r="TTR27" s="877"/>
      <c r="TTS27" s="877"/>
      <c r="TTT27" s="877"/>
      <c r="TTU27" s="877"/>
      <c r="TTV27" s="877"/>
      <c r="TTW27" s="877"/>
      <c r="TTX27" s="877"/>
      <c r="TTY27" s="877"/>
      <c r="TTZ27" s="877"/>
      <c r="TUA27" s="877"/>
      <c r="TUB27" s="877"/>
      <c r="TUC27" s="877"/>
      <c r="TUD27" s="877"/>
      <c r="TUE27" s="877"/>
      <c r="TUF27" s="877"/>
      <c r="TUG27" s="877"/>
      <c r="TUH27" s="877"/>
      <c r="TUI27" s="877"/>
      <c r="TUJ27" s="877"/>
      <c r="TUK27" s="877"/>
      <c r="TUL27" s="877"/>
      <c r="TUM27" s="877"/>
      <c r="TUN27" s="877"/>
      <c r="TUO27" s="877"/>
      <c r="TUP27" s="877"/>
      <c r="TUQ27" s="877"/>
      <c r="TUR27" s="877"/>
      <c r="TUS27" s="877"/>
      <c r="TUT27" s="877"/>
      <c r="TUU27" s="877"/>
      <c r="TUV27" s="877"/>
      <c r="TUW27" s="877"/>
      <c r="TUX27" s="877"/>
      <c r="TUY27" s="877"/>
      <c r="TUZ27" s="877"/>
      <c r="TVA27" s="877"/>
      <c r="TVB27" s="877"/>
      <c r="TVC27" s="877"/>
      <c r="TVD27" s="877"/>
      <c r="TVE27" s="877"/>
      <c r="TVF27" s="877"/>
      <c r="TVG27" s="877"/>
      <c r="TVH27" s="877"/>
      <c r="TVI27" s="877"/>
      <c r="TVJ27" s="877"/>
      <c r="TVK27" s="877"/>
      <c r="TVL27" s="877"/>
      <c r="TVM27" s="877"/>
      <c r="TVN27" s="877"/>
      <c r="TVO27" s="877"/>
      <c r="TVP27" s="877"/>
      <c r="TVQ27" s="877"/>
      <c r="TVR27" s="877"/>
      <c r="TVS27" s="877"/>
      <c r="TVT27" s="877"/>
      <c r="TVU27" s="877"/>
      <c r="TVV27" s="877"/>
      <c r="TVW27" s="877"/>
      <c r="TVX27" s="877"/>
      <c r="TVY27" s="877"/>
      <c r="TVZ27" s="877"/>
      <c r="TWA27" s="877"/>
      <c r="TWB27" s="877"/>
      <c r="TWC27" s="877"/>
      <c r="TWD27" s="877"/>
      <c r="TWE27" s="877"/>
      <c r="TWF27" s="877"/>
      <c r="TWG27" s="877"/>
      <c r="TWH27" s="877"/>
      <c r="TWI27" s="877"/>
      <c r="TWJ27" s="877"/>
      <c r="TWK27" s="877"/>
      <c r="TWL27" s="877"/>
      <c r="TWM27" s="877"/>
      <c r="TWN27" s="877"/>
      <c r="TWO27" s="877"/>
      <c r="TWP27" s="877"/>
      <c r="TWQ27" s="877"/>
      <c r="TWR27" s="877"/>
      <c r="TWS27" s="877"/>
      <c r="TWT27" s="877"/>
      <c r="TWU27" s="877"/>
      <c r="TWV27" s="877"/>
      <c r="TWW27" s="877"/>
      <c r="TWX27" s="877"/>
      <c r="TWY27" s="877"/>
      <c r="TWZ27" s="877"/>
      <c r="TXA27" s="877"/>
      <c r="TXB27" s="877"/>
      <c r="TXC27" s="877"/>
      <c r="TXD27" s="877"/>
      <c r="TXE27" s="877"/>
      <c r="TXF27" s="877"/>
      <c r="TXG27" s="877"/>
      <c r="TXH27" s="877"/>
      <c r="TXI27" s="877"/>
      <c r="TXJ27" s="877"/>
      <c r="TXK27" s="877"/>
      <c r="TXL27" s="877"/>
      <c r="TXM27" s="877"/>
      <c r="TXN27" s="877"/>
      <c r="TXO27" s="877"/>
      <c r="TXP27" s="877"/>
      <c r="TXQ27" s="877"/>
      <c r="TXR27" s="877"/>
      <c r="TXS27" s="877"/>
      <c r="TXT27" s="877"/>
      <c r="TXU27" s="877"/>
      <c r="TXV27" s="877"/>
      <c r="TXW27" s="877"/>
      <c r="TXX27" s="877"/>
      <c r="TXY27" s="877"/>
      <c r="TXZ27" s="877"/>
      <c r="TYA27" s="877"/>
      <c r="TYB27" s="877"/>
      <c r="TYC27" s="877"/>
      <c r="TYD27" s="877"/>
      <c r="TYE27" s="877"/>
      <c r="TYF27" s="877"/>
      <c r="TYG27" s="877"/>
      <c r="TYH27" s="877"/>
      <c r="TYI27" s="877"/>
      <c r="TYJ27" s="877"/>
      <c r="TYK27" s="877"/>
      <c r="TYL27" s="877"/>
      <c r="TYM27" s="877"/>
      <c r="TYN27" s="877"/>
      <c r="TYO27" s="877"/>
      <c r="TYP27" s="877"/>
      <c r="TYQ27" s="877"/>
      <c r="TYR27" s="877"/>
      <c r="TYS27" s="877"/>
      <c r="TYT27" s="877"/>
      <c r="TYU27" s="877"/>
      <c r="TYV27" s="877"/>
      <c r="TYW27" s="877"/>
      <c r="TYX27" s="877"/>
      <c r="TYY27" s="877"/>
      <c r="TYZ27" s="877"/>
      <c r="TZA27" s="877"/>
      <c r="TZB27" s="877"/>
      <c r="TZC27" s="877"/>
      <c r="TZD27" s="877"/>
      <c r="TZE27" s="877"/>
      <c r="TZF27" s="877"/>
      <c r="TZG27" s="877"/>
      <c r="TZH27" s="877"/>
      <c r="TZI27" s="877"/>
      <c r="TZJ27" s="877"/>
      <c r="TZK27" s="877"/>
      <c r="TZL27" s="877"/>
      <c r="TZM27" s="877"/>
      <c r="TZN27" s="877"/>
      <c r="TZO27" s="877"/>
      <c r="TZP27" s="877"/>
      <c r="TZQ27" s="877"/>
      <c r="TZR27" s="877"/>
      <c r="TZS27" s="877"/>
      <c r="TZT27" s="877"/>
      <c r="TZU27" s="877"/>
      <c r="TZV27" s="877"/>
      <c r="TZW27" s="877"/>
      <c r="TZX27" s="877"/>
      <c r="TZY27" s="877"/>
      <c r="TZZ27" s="877"/>
      <c r="UAA27" s="877"/>
      <c r="UAB27" s="877"/>
      <c r="UAC27" s="877"/>
      <c r="UAD27" s="877"/>
      <c r="UAE27" s="877"/>
      <c r="UAF27" s="877"/>
      <c r="UAG27" s="877"/>
      <c r="UAH27" s="877"/>
      <c r="UAI27" s="877"/>
      <c r="UAJ27" s="877"/>
      <c r="UAK27" s="877"/>
      <c r="UAL27" s="877"/>
      <c r="UAM27" s="877"/>
      <c r="UAN27" s="877"/>
      <c r="UAO27" s="877"/>
      <c r="UAP27" s="877"/>
      <c r="UAQ27" s="877"/>
      <c r="UAR27" s="877"/>
      <c r="UAS27" s="877"/>
      <c r="UAT27" s="877"/>
      <c r="UAU27" s="877"/>
      <c r="UAV27" s="877"/>
      <c r="UAW27" s="877"/>
      <c r="UAX27" s="877"/>
      <c r="UAY27" s="877"/>
      <c r="UAZ27" s="877"/>
      <c r="UBA27" s="877"/>
      <c r="UBB27" s="877"/>
      <c r="UBC27" s="877"/>
      <c r="UBD27" s="877"/>
      <c r="UBE27" s="877"/>
      <c r="UBF27" s="877"/>
      <c r="UBG27" s="877"/>
      <c r="UBH27" s="877"/>
      <c r="UBI27" s="877"/>
      <c r="UBJ27" s="877"/>
      <c r="UBK27" s="877"/>
      <c r="UBL27" s="877"/>
      <c r="UBM27" s="877"/>
      <c r="UBN27" s="877"/>
      <c r="UBO27" s="877"/>
      <c r="UBP27" s="877"/>
      <c r="UBQ27" s="877"/>
      <c r="UBR27" s="877"/>
      <c r="UBS27" s="877"/>
      <c r="UBT27" s="877"/>
      <c r="UBU27" s="877"/>
      <c r="UBV27" s="877"/>
      <c r="UBW27" s="877"/>
      <c r="UBX27" s="877"/>
      <c r="UBY27" s="877"/>
      <c r="UBZ27" s="877"/>
      <c r="UCA27" s="877"/>
      <c r="UCB27" s="877"/>
      <c r="UCC27" s="877"/>
      <c r="UCD27" s="877"/>
      <c r="UCE27" s="877"/>
      <c r="UCF27" s="877"/>
      <c r="UCG27" s="877"/>
      <c r="UCH27" s="877"/>
      <c r="UCI27" s="877"/>
      <c r="UCJ27" s="877"/>
      <c r="UCK27" s="877"/>
      <c r="UCL27" s="877"/>
      <c r="UCM27" s="877"/>
      <c r="UCN27" s="877"/>
      <c r="UCO27" s="877"/>
      <c r="UCP27" s="877"/>
      <c r="UCQ27" s="877"/>
      <c r="UCR27" s="877"/>
      <c r="UCS27" s="877"/>
      <c r="UCT27" s="877"/>
      <c r="UCU27" s="877"/>
      <c r="UCV27" s="877"/>
      <c r="UCW27" s="877"/>
      <c r="UCX27" s="877"/>
      <c r="UCY27" s="877"/>
      <c r="UCZ27" s="877"/>
      <c r="UDA27" s="877"/>
      <c r="UDB27" s="877"/>
      <c r="UDC27" s="877"/>
      <c r="UDD27" s="877"/>
      <c r="UDE27" s="877"/>
      <c r="UDF27" s="877"/>
      <c r="UDG27" s="877"/>
      <c r="UDH27" s="877"/>
      <c r="UDI27" s="877"/>
      <c r="UDJ27" s="877"/>
      <c r="UDK27" s="877"/>
      <c r="UDL27" s="877"/>
      <c r="UDM27" s="877"/>
      <c r="UDN27" s="877"/>
      <c r="UDO27" s="877"/>
      <c r="UDP27" s="877"/>
      <c r="UDQ27" s="877"/>
      <c r="UDR27" s="877"/>
      <c r="UDS27" s="877"/>
      <c r="UDT27" s="877"/>
      <c r="UDU27" s="877"/>
      <c r="UDV27" s="877"/>
      <c r="UDW27" s="877"/>
      <c r="UDX27" s="877"/>
      <c r="UDY27" s="877"/>
      <c r="UDZ27" s="877"/>
      <c r="UEA27" s="877"/>
      <c r="UEB27" s="877"/>
      <c r="UEC27" s="877"/>
      <c r="UED27" s="877"/>
      <c r="UEE27" s="877"/>
      <c r="UEF27" s="877"/>
      <c r="UEG27" s="877"/>
      <c r="UEH27" s="877"/>
      <c r="UEI27" s="877"/>
      <c r="UEJ27" s="877"/>
      <c r="UEK27" s="877"/>
      <c r="UEL27" s="877"/>
      <c r="UEM27" s="877"/>
      <c r="UEN27" s="877"/>
      <c r="UEO27" s="877"/>
      <c r="UEP27" s="877"/>
      <c r="UEQ27" s="877"/>
      <c r="UER27" s="877"/>
      <c r="UES27" s="877"/>
      <c r="UET27" s="877"/>
      <c r="UEU27" s="877"/>
      <c r="UEV27" s="877"/>
      <c r="UEW27" s="877"/>
      <c r="UEX27" s="877"/>
      <c r="UEY27" s="877"/>
      <c r="UEZ27" s="877"/>
      <c r="UFA27" s="877"/>
      <c r="UFB27" s="877"/>
      <c r="UFC27" s="877"/>
      <c r="UFD27" s="877"/>
      <c r="UFE27" s="877"/>
      <c r="UFF27" s="877"/>
      <c r="UFG27" s="877"/>
      <c r="UFH27" s="877"/>
      <c r="UFI27" s="877"/>
      <c r="UFJ27" s="877"/>
      <c r="UFK27" s="877"/>
      <c r="UFL27" s="877"/>
      <c r="UFM27" s="877"/>
      <c r="UFN27" s="877"/>
      <c r="UFO27" s="877"/>
      <c r="UFP27" s="877"/>
      <c r="UFQ27" s="877"/>
      <c r="UFR27" s="877"/>
      <c r="UFS27" s="877"/>
      <c r="UFT27" s="877"/>
      <c r="UFU27" s="877"/>
      <c r="UFV27" s="877"/>
      <c r="UFW27" s="877"/>
      <c r="UFX27" s="877"/>
      <c r="UFY27" s="877"/>
      <c r="UFZ27" s="877"/>
      <c r="UGA27" s="877"/>
      <c r="UGB27" s="877"/>
      <c r="UGC27" s="877"/>
      <c r="UGD27" s="877"/>
      <c r="UGE27" s="877"/>
      <c r="UGF27" s="877"/>
      <c r="UGG27" s="877"/>
      <c r="UGH27" s="877"/>
      <c r="UGI27" s="877"/>
      <c r="UGJ27" s="877"/>
      <c r="UGK27" s="877"/>
      <c r="UGL27" s="877"/>
      <c r="UGM27" s="877"/>
      <c r="UGN27" s="877"/>
      <c r="UGO27" s="877"/>
      <c r="UGP27" s="877"/>
      <c r="UGQ27" s="877"/>
      <c r="UGR27" s="877"/>
      <c r="UGS27" s="877"/>
      <c r="UGT27" s="877"/>
      <c r="UGU27" s="877"/>
      <c r="UGV27" s="877"/>
      <c r="UGW27" s="877"/>
      <c r="UGX27" s="877"/>
      <c r="UGY27" s="877"/>
      <c r="UGZ27" s="877"/>
      <c r="UHA27" s="877"/>
      <c r="UHB27" s="877"/>
      <c r="UHC27" s="877"/>
      <c r="UHD27" s="877"/>
      <c r="UHE27" s="877"/>
      <c r="UHF27" s="877"/>
      <c r="UHG27" s="877"/>
      <c r="UHH27" s="877"/>
      <c r="UHI27" s="877"/>
      <c r="UHJ27" s="877"/>
      <c r="UHK27" s="877"/>
      <c r="UHL27" s="877"/>
      <c r="UHM27" s="877"/>
      <c r="UHN27" s="877"/>
      <c r="UHO27" s="877"/>
      <c r="UHP27" s="877"/>
      <c r="UHQ27" s="877"/>
      <c r="UHR27" s="877"/>
      <c r="UHS27" s="877"/>
      <c r="UHT27" s="877"/>
      <c r="UHU27" s="877"/>
      <c r="UHV27" s="877"/>
      <c r="UHW27" s="877"/>
      <c r="UHX27" s="877"/>
      <c r="UHY27" s="877"/>
      <c r="UHZ27" s="877"/>
      <c r="UIA27" s="877"/>
      <c r="UIB27" s="877"/>
      <c r="UIC27" s="877"/>
      <c r="UID27" s="877"/>
      <c r="UIE27" s="877"/>
      <c r="UIF27" s="877"/>
      <c r="UIG27" s="877"/>
      <c r="UIH27" s="877"/>
      <c r="UII27" s="877"/>
      <c r="UIJ27" s="877"/>
      <c r="UIK27" s="877"/>
      <c r="UIL27" s="877"/>
      <c r="UIM27" s="877"/>
      <c r="UIN27" s="877"/>
      <c r="UIO27" s="877"/>
      <c r="UIP27" s="877"/>
      <c r="UIQ27" s="877"/>
      <c r="UIR27" s="877"/>
      <c r="UIS27" s="877"/>
      <c r="UIT27" s="877"/>
      <c r="UIU27" s="877"/>
      <c r="UIV27" s="877"/>
      <c r="UIW27" s="877"/>
      <c r="UIX27" s="877"/>
      <c r="UIY27" s="877"/>
      <c r="UIZ27" s="877"/>
      <c r="UJA27" s="877"/>
      <c r="UJB27" s="877"/>
      <c r="UJC27" s="877"/>
      <c r="UJD27" s="877"/>
      <c r="UJE27" s="877"/>
      <c r="UJF27" s="877"/>
      <c r="UJG27" s="877"/>
      <c r="UJH27" s="877"/>
      <c r="UJI27" s="877"/>
      <c r="UJJ27" s="877"/>
      <c r="UJK27" s="877"/>
      <c r="UJL27" s="877"/>
      <c r="UJM27" s="877"/>
      <c r="UJN27" s="877"/>
      <c r="UJO27" s="877"/>
      <c r="UJP27" s="877"/>
      <c r="UJQ27" s="877"/>
      <c r="UJR27" s="877"/>
      <c r="UJS27" s="877"/>
      <c r="UJT27" s="877"/>
      <c r="UJU27" s="877"/>
      <c r="UJV27" s="877"/>
      <c r="UJW27" s="877"/>
      <c r="UJX27" s="877"/>
      <c r="UJY27" s="877"/>
      <c r="UJZ27" s="877"/>
      <c r="UKA27" s="877"/>
      <c r="UKB27" s="877"/>
      <c r="UKC27" s="877"/>
      <c r="UKD27" s="877"/>
      <c r="UKE27" s="877"/>
      <c r="UKF27" s="877"/>
      <c r="UKG27" s="877"/>
      <c r="UKH27" s="877"/>
      <c r="UKI27" s="877"/>
      <c r="UKJ27" s="877"/>
      <c r="UKK27" s="877"/>
      <c r="UKL27" s="877"/>
      <c r="UKM27" s="877"/>
      <c r="UKN27" s="877"/>
      <c r="UKO27" s="877"/>
      <c r="UKP27" s="877"/>
      <c r="UKQ27" s="877"/>
      <c r="UKR27" s="877"/>
      <c r="UKS27" s="877"/>
      <c r="UKT27" s="877"/>
      <c r="UKU27" s="877"/>
      <c r="UKV27" s="877"/>
      <c r="UKW27" s="877"/>
      <c r="UKX27" s="877"/>
      <c r="UKY27" s="877"/>
      <c r="UKZ27" s="877"/>
      <c r="ULA27" s="877"/>
      <c r="ULB27" s="877"/>
      <c r="ULC27" s="877"/>
      <c r="ULD27" s="877"/>
      <c r="ULE27" s="877"/>
      <c r="ULF27" s="877"/>
      <c r="ULG27" s="877"/>
      <c r="ULH27" s="877"/>
      <c r="ULI27" s="877"/>
      <c r="ULJ27" s="877"/>
      <c r="ULK27" s="877"/>
      <c r="ULL27" s="877"/>
      <c r="ULM27" s="877"/>
      <c r="ULN27" s="877"/>
      <c r="ULO27" s="877"/>
      <c r="ULP27" s="877"/>
      <c r="ULQ27" s="877"/>
      <c r="ULR27" s="877"/>
      <c r="ULS27" s="877"/>
      <c r="ULT27" s="877"/>
      <c r="ULU27" s="877"/>
      <c r="ULV27" s="877"/>
      <c r="ULW27" s="877"/>
      <c r="ULX27" s="877"/>
      <c r="ULY27" s="877"/>
      <c r="ULZ27" s="877"/>
      <c r="UMA27" s="877"/>
      <c r="UMB27" s="877"/>
      <c r="UMC27" s="877"/>
      <c r="UMD27" s="877"/>
      <c r="UME27" s="877"/>
      <c r="UMF27" s="877"/>
      <c r="UMG27" s="877"/>
      <c r="UMH27" s="877"/>
      <c r="UMI27" s="877"/>
      <c r="UMJ27" s="877"/>
      <c r="UMK27" s="877"/>
      <c r="UML27" s="877"/>
      <c r="UMM27" s="877"/>
      <c r="UMN27" s="877"/>
      <c r="UMO27" s="877"/>
      <c r="UMP27" s="877"/>
      <c r="UMQ27" s="877"/>
      <c r="UMR27" s="877"/>
      <c r="UMS27" s="877"/>
      <c r="UMT27" s="877"/>
      <c r="UMU27" s="877"/>
      <c r="UMV27" s="877"/>
      <c r="UMW27" s="877"/>
      <c r="UMX27" s="877"/>
      <c r="UMY27" s="877"/>
      <c r="UMZ27" s="877"/>
      <c r="UNA27" s="877"/>
      <c r="UNB27" s="877"/>
      <c r="UNC27" s="877"/>
      <c r="UND27" s="877"/>
      <c r="UNE27" s="877"/>
      <c r="UNF27" s="877"/>
      <c r="UNG27" s="877"/>
      <c r="UNH27" s="877"/>
      <c r="UNI27" s="877"/>
      <c r="UNJ27" s="877"/>
      <c r="UNK27" s="877"/>
      <c r="UNL27" s="877"/>
      <c r="UNM27" s="877"/>
      <c r="UNN27" s="877"/>
      <c r="UNO27" s="877"/>
      <c r="UNP27" s="877"/>
      <c r="UNQ27" s="877"/>
      <c r="UNR27" s="877"/>
      <c r="UNS27" s="877"/>
      <c r="UNT27" s="877"/>
      <c r="UNU27" s="877"/>
      <c r="UNV27" s="877"/>
      <c r="UNW27" s="877"/>
      <c r="UNX27" s="877"/>
      <c r="UNY27" s="877"/>
      <c r="UNZ27" s="877"/>
      <c r="UOA27" s="877"/>
      <c r="UOB27" s="877"/>
      <c r="UOC27" s="877"/>
      <c r="UOD27" s="877"/>
      <c r="UOE27" s="877"/>
      <c r="UOF27" s="877"/>
      <c r="UOG27" s="877"/>
      <c r="UOH27" s="877"/>
      <c r="UOI27" s="877"/>
      <c r="UOJ27" s="877"/>
      <c r="UOK27" s="877"/>
      <c r="UOL27" s="877"/>
      <c r="UOM27" s="877"/>
      <c r="UON27" s="877"/>
      <c r="UOO27" s="877"/>
      <c r="UOP27" s="877"/>
      <c r="UOQ27" s="877"/>
      <c r="UOR27" s="877"/>
      <c r="UOS27" s="877"/>
      <c r="UOT27" s="877"/>
      <c r="UOU27" s="877"/>
      <c r="UOV27" s="877"/>
      <c r="UOW27" s="877"/>
      <c r="UOX27" s="877"/>
      <c r="UOY27" s="877"/>
      <c r="UOZ27" s="877"/>
      <c r="UPA27" s="877"/>
      <c r="UPB27" s="877"/>
      <c r="UPC27" s="877"/>
      <c r="UPD27" s="877"/>
      <c r="UPE27" s="877"/>
      <c r="UPF27" s="877"/>
      <c r="UPG27" s="877"/>
      <c r="UPH27" s="877"/>
      <c r="UPI27" s="877"/>
      <c r="UPJ27" s="877"/>
      <c r="UPK27" s="877"/>
      <c r="UPL27" s="877"/>
      <c r="UPM27" s="877"/>
      <c r="UPN27" s="877"/>
      <c r="UPO27" s="877"/>
      <c r="UPP27" s="877"/>
      <c r="UPQ27" s="877"/>
      <c r="UPR27" s="877"/>
      <c r="UPS27" s="877"/>
      <c r="UPT27" s="877"/>
      <c r="UPU27" s="877"/>
      <c r="UPV27" s="877"/>
      <c r="UPW27" s="877"/>
      <c r="UPX27" s="877"/>
      <c r="UPY27" s="877"/>
      <c r="UPZ27" s="877"/>
      <c r="UQA27" s="877"/>
      <c r="UQB27" s="877"/>
      <c r="UQC27" s="877"/>
      <c r="UQD27" s="877"/>
      <c r="UQE27" s="877"/>
      <c r="UQF27" s="877"/>
      <c r="UQG27" s="877"/>
      <c r="UQH27" s="877"/>
      <c r="UQI27" s="877"/>
      <c r="UQJ27" s="877"/>
      <c r="UQK27" s="877"/>
      <c r="UQL27" s="877"/>
      <c r="UQM27" s="877"/>
      <c r="UQN27" s="877"/>
      <c r="UQO27" s="877"/>
      <c r="UQP27" s="877"/>
      <c r="UQQ27" s="877"/>
      <c r="UQR27" s="877"/>
      <c r="UQS27" s="877"/>
      <c r="UQT27" s="877"/>
      <c r="UQU27" s="877"/>
      <c r="UQV27" s="877"/>
      <c r="UQW27" s="877"/>
      <c r="UQX27" s="877"/>
      <c r="UQY27" s="877"/>
      <c r="UQZ27" s="877"/>
      <c r="URA27" s="877"/>
      <c r="URB27" s="877"/>
      <c r="URC27" s="877"/>
      <c r="URD27" s="877"/>
      <c r="URE27" s="877"/>
      <c r="URF27" s="877"/>
      <c r="URG27" s="877"/>
      <c r="URH27" s="877"/>
      <c r="URI27" s="877"/>
      <c r="URJ27" s="877"/>
      <c r="URK27" s="877"/>
      <c r="URL27" s="877"/>
      <c r="URM27" s="877"/>
      <c r="URN27" s="877"/>
      <c r="URO27" s="877"/>
      <c r="URP27" s="877"/>
      <c r="URQ27" s="877"/>
      <c r="URR27" s="877"/>
      <c r="URS27" s="877"/>
      <c r="URT27" s="877"/>
      <c r="URU27" s="877"/>
      <c r="URV27" s="877"/>
      <c r="URW27" s="877"/>
      <c r="URX27" s="877"/>
      <c r="URY27" s="877"/>
      <c r="URZ27" s="877"/>
      <c r="USA27" s="877"/>
      <c r="USB27" s="877"/>
      <c r="USC27" s="877"/>
      <c r="USD27" s="877"/>
      <c r="USE27" s="877"/>
      <c r="USF27" s="877"/>
      <c r="USG27" s="877"/>
      <c r="USH27" s="877"/>
      <c r="USI27" s="877"/>
      <c r="USJ27" s="877"/>
      <c r="USK27" s="877"/>
      <c r="USL27" s="877"/>
      <c r="USM27" s="877"/>
      <c r="USN27" s="877"/>
      <c r="USO27" s="877"/>
      <c r="USP27" s="877"/>
      <c r="USQ27" s="877"/>
      <c r="USR27" s="877"/>
      <c r="USS27" s="877"/>
      <c r="UST27" s="877"/>
      <c r="USU27" s="877"/>
      <c r="USV27" s="877"/>
      <c r="USW27" s="877"/>
      <c r="USX27" s="877"/>
      <c r="USY27" s="877"/>
      <c r="USZ27" s="877"/>
      <c r="UTA27" s="877"/>
      <c r="UTB27" s="877"/>
      <c r="UTC27" s="877"/>
      <c r="UTD27" s="877"/>
      <c r="UTE27" s="877"/>
      <c r="UTF27" s="877"/>
      <c r="UTG27" s="877"/>
      <c r="UTH27" s="877"/>
      <c r="UTI27" s="877"/>
      <c r="UTJ27" s="877"/>
      <c r="UTK27" s="877"/>
      <c r="UTL27" s="877"/>
      <c r="UTM27" s="877"/>
      <c r="UTN27" s="877"/>
      <c r="UTO27" s="877"/>
      <c r="UTP27" s="877"/>
      <c r="UTQ27" s="877"/>
      <c r="UTR27" s="877"/>
      <c r="UTS27" s="877"/>
      <c r="UTT27" s="877"/>
      <c r="UTU27" s="877"/>
      <c r="UTV27" s="877"/>
      <c r="UTW27" s="877"/>
      <c r="UTX27" s="877"/>
      <c r="UTY27" s="877"/>
      <c r="UTZ27" s="877"/>
      <c r="UUA27" s="877"/>
      <c r="UUB27" s="877"/>
      <c r="UUC27" s="877"/>
      <c r="UUD27" s="877"/>
      <c r="UUE27" s="877"/>
      <c r="UUF27" s="877"/>
      <c r="UUG27" s="877"/>
      <c r="UUH27" s="877"/>
      <c r="UUI27" s="877"/>
      <c r="UUJ27" s="877"/>
      <c r="UUK27" s="877"/>
      <c r="UUL27" s="877"/>
      <c r="UUM27" s="877"/>
      <c r="UUN27" s="877"/>
      <c r="UUO27" s="877"/>
      <c r="UUP27" s="877"/>
      <c r="UUQ27" s="877"/>
      <c r="UUR27" s="877"/>
      <c r="UUS27" s="877"/>
      <c r="UUT27" s="877"/>
      <c r="UUU27" s="877"/>
      <c r="UUV27" s="877"/>
      <c r="UUW27" s="877"/>
      <c r="UUX27" s="877"/>
      <c r="UUY27" s="877"/>
      <c r="UUZ27" s="877"/>
      <c r="UVA27" s="877"/>
      <c r="UVB27" s="877"/>
      <c r="UVC27" s="877"/>
      <c r="UVD27" s="877"/>
      <c r="UVE27" s="877"/>
      <c r="UVF27" s="877"/>
      <c r="UVG27" s="877"/>
      <c r="UVH27" s="877"/>
      <c r="UVI27" s="877"/>
      <c r="UVJ27" s="877"/>
      <c r="UVK27" s="877"/>
      <c r="UVL27" s="877"/>
      <c r="UVM27" s="877"/>
      <c r="UVN27" s="877"/>
      <c r="UVO27" s="877"/>
      <c r="UVP27" s="877"/>
      <c r="UVQ27" s="877"/>
      <c r="UVR27" s="877"/>
      <c r="UVS27" s="877"/>
      <c r="UVT27" s="877"/>
      <c r="UVU27" s="877"/>
      <c r="UVV27" s="877"/>
      <c r="UVW27" s="877"/>
      <c r="UVX27" s="877"/>
      <c r="UVY27" s="877"/>
      <c r="UVZ27" s="877"/>
      <c r="UWA27" s="877"/>
      <c r="UWB27" s="877"/>
      <c r="UWC27" s="877"/>
      <c r="UWD27" s="877"/>
      <c r="UWE27" s="877"/>
      <c r="UWF27" s="877"/>
      <c r="UWG27" s="877"/>
      <c r="UWH27" s="877"/>
      <c r="UWI27" s="877"/>
      <c r="UWJ27" s="877"/>
      <c r="UWK27" s="877"/>
      <c r="UWL27" s="877"/>
      <c r="UWM27" s="877"/>
      <c r="UWN27" s="877"/>
      <c r="UWO27" s="877"/>
      <c r="UWP27" s="877"/>
      <c r="UWQ27" s="877"/>
      <c r="UWR27" s="877"/>
      <c r="UWS27" s="877"/>
      <c r="UWT27" s="877"/>
      <c r="UWU27" s="877"/>
      <c r="UWV27" s="877"/>
      <c r="UWW27" s="877"/>
      <c r="UWX27" s="877"/>
      <c r="UWY27" s="877"/>
      <c r="UWZ27" s="877"/>
      <c r="UXA27" s="877"/>
      <c r="UXB27" s="877"/>
      <c r="UXC27" s="877"/>
      <c r="UXD27" s="877"/>
      <c r="UXE27" s="877"/>
      <c r="UXF27" s="877"/>
      <c r="UXG27" s="877"/>
      <c r="UXH27" s="877"/>
      <c r="UXI27" s="877"/>
      <c r="UXJ27" s="877"/>
      <c r="UXK27" s="877"/>
      <c r="UXL27" s="877"/>
      <c r="UXM27" s="877"/>
      <c r="UXN27" s="877"/>
      <c r="UXO27" s="877"/>
      <c r="UXP27" s="877"/>
      <c r="UXQ27" s="877"/>
      <c r="UXR27" s="877"/>
      <c r="UXS27" s="877"/>
      <c r="UXT27" s="877"/>
      <c r="UXU27" s="877"/>
      <c r="UXV27" s="877"/>
      <c r="UXW27" s="877"/>
      <c r="UXX27" s="877"/>
      <c r="UXY27" s="877"/>
      <c r="UXZ27" s="877"/>
      <c r="UYA27" s="877"/>
      <c r="UYB27" s="877"/>
      <c r="UYC27" s="877"/>
      <c r="UYD27" s="877"/>
      <c r="UYE27" s="877"/>
      <c r="UYF27" s="877"/>
      <c r="UYG27" s="877"/>
      <c r="UYH27" s="877"/>
      <c r="UYI27" s="877"/>
      <c r="UYJ27" s="877"/>
      <c r="UYK27" s="877"/>
      <c r="UYL27" s="877"/>
      <c r="UYM27" s="877"/>
      <c r="UYN27" s="877"/>
      <c r="UYO27" s="877"/>
      <c r="UYP27" s="877"/>
      <c r="UYQ27" s="877"/>
      <c r="UYR27" s="877"/>
      <c r="UYS27" s="877"/>
      <c r="UYT27" s="877"/>
      <c r="UYU27" s="877"/>
      <c r="UYV27" s="877"/>
      <c r="UYW27" s="877"/>
      <c r="UYX27" s="877"/>
      <c r="UYY27" s="877"/>
      <c r="UYZ27" s="877"/>
      <c r="UZA27" s="877"/>
      <c r="UZB27" s="877"/>
      <c r="UZC27" s="877"/>
      <c r="UZD27" s="877"/>
      <c r="UZE27" s="877"/>
      <c r="UZF27" s="877"/>
      <c r="UZG27" s="877"/>
      <c r="UZH27" s="877"/>
      <c r="UZI27" s="877"/>
      <c r="UZJ27" s="877"/>
      <c r="UZK27" s="877"/>
      <c r="UZL27" s="877"/>
      <c r="UZM27" s="877"/>
      <c r="UZN27" s="877"/>
      <c r="UZO27" s="877"/>
      <c r="UZP27" s="877"/>
      <c r="UZQ27" s="877"/>
      <c r="UZR27" s="877"/>
      <c r="UZS27" s="877"/>
      <c r="UZT27" s="877"/>
      <c r="UZU27" s="877"/>
      <c r="UZV27" s="877"/>
      <c r="UZW27" s="877"/>
      <c r="UZX27" s="877"/>
      <c r="UZY27" s="877"/>
      <c r="UZZ27" s="877"/>
      <c r="VAA27" s="877"/>
      <c r="VAB27" s="877"/>
      <c r="VAC27" s="877"/>
      <c r="VAD27" s="877"/>
      <c r="VAE27" s="877"/>
      <c r="VAF27" s="877"/>
      <c r="VAG27" s="877"/>
      <c r="VAH27" s="877"/>
      <c r="VAI27" s="877"/>
      <c r="VAJ27" s="877"/>
      <c r="VAK27" s="877"/>
      <c r="VAL27" s="877"/>
      <c r="VAM27" s="877"/>
      <c r="VAN27" s="877"/>
      <c r="VAO27" s="877"/>
      <c r="VAP27" s="877"/>
      <c r="VAQ27" s="877"/>
      <c r="VAR27" s="877"/>
      <c r="VAS27" s="877"/>
      <c r="VAT27" s="877"/>
      <c r="VAU27" s="877"/>
      <c r="VAV27" s="877"/>
      <c r="VAW27" s="877"/>
      <c r="VAX27" s="877"/>
      <c r="VAY27" s="877"/>
      <c r="VAZ27" s="877"/>
      <c r="VBA27" s="877"/>
      <c r="VBB27" s="877"/>
      <c r="VBC27" s="877"/>
      <c r="VBD27" s="877"/>
      <c r="VBE27" s="877"/>
      <c r="VBF27" s="877"/>
      <c r="VBG27" s="877"/>
      <c r="VBH27" s="877"/>
      <c r="VBI27" s="877"/>
      <c r="VBJ27" s="877"/>
      <c r="VBK27" s="877"/>
      <c r="VBL27" s="877"/>
      <c r="VBM27" s="877"/>
      <c r="VBN27" s="877"/>
      <c r="VBO27" s="877"/>
      <c r="VBP27" s="877"/>
      <c r="VBQ27" s="877"/>
      <c r="VBR27" s="877"/>
      <c r="VBS27" s="877"/>
      <c r="VBT27" s="877"/>
      <c r="VBU27" s="877"/>
      <c r="VBV27" s="877"/>
      <c r="VBW27" s="877"/>
      <c r="VBX27" s="877"/>
      <c r="VBY27" s="877"/>
      <c r="VBZ27" s="877"/>
      <c r="VCA27" s="877"/>
      <c r="VCB27" s="877"/>
      <c r="VCC27" s="877"/>
      <c r="VCD27" s="877"/>
      <c r="VCE27" s="877"/>
      <c r="VCF27" s="877"/>
      <c r="VCG27" s="877"/>
      <c r="VCH27" s="877"/>
      <c r="VCI27" s="877"/>
      <c r="VCJ27" s="877"/>
      <c r="VCK27" s="877"/>
      <c r="VCL27" s="877"/>
      <c r="VCM27" s="877"/>
      <c r="VCN27" s="877"/>
      <c r="VCO27" s="877"/>
      <c r="VCP27" s="877"/>
      <c r="VCQ27" s="877"/>
      <c r="VCR27" s="877"/>
      <c r="VCS27" s="877"/>
      <c r="VCT27" s="877"/>
      <c r="VCU27" s="877"/>
      <c r="VCV27" s="877"/>
      <c r="VCW27" s="877"/>
      <c r="VCX27" s="877"/>
      <c r="VCY27" s="877"/>
      <c r="VCZ27" s="877"/>
      <c r="VDA27" s="877"/>
      <c r="VDB27" s="877"/>
      <c r="VDC27" s="877"/>
      <c r="VDD27" s="877"/>
      <c r="VDE27" s="877"/>
      <c r="VDF27" s="877"/>
      <c r="VDG27" s="877"/>
      <c r="VDH27" s="877"/>
      <c r="VDI27" s="877"/>
      <c r="VDJ27" s="877"/>
      <c r="VDK27" s="877"/>
      <c r="VDL27" s="877"/>
      <c r="VDM27" s="877"/>
      <c r="VDN27" s="877"/>
      <c r="VDO27" s="877"/>
      <c r="VDP27" s="877"/>
      <c r="VDQ27" s="877"/>
      <c r="VDR27" s="877"/>
      <c r="VDS27" s="877"/>
      <c r="VDT27" s="877"/>
      <c r="VDU27" s="877"/>
      <c r="VDV27" s="877"/>
      <c r="VDW27" s="877"/>
      <c r="VDX27" s="877"/>
      <c r="VDY27" s="877"/>
      <c r="VDZ27" s="877"/>
      <c r="VEA27" s="877"/>
      <c r="VEB27" s="877"/>
      <c r="VEC27" s="877"/>
      <c r="VED27" s="877"/>
      <c r="VEE27" s="877"/>
      <c r="VEF27" s="877"/>
      <c r="VEG27" s="877"/>
      <c r="VEH27" s="877"/>
      <c r="VEI27" s="877"/>
      <c r="VEJ27" s="877"/>
      <c r="VEK27" s="877"/>
      <c r="VEL27" s="877"/>
      <c r="VEM27" s="877"/>
      <c r="VEN27" s="877"/>
      <c r="VEO27" s="877"/>
      <c r="VEP27" s="877"/>
      <c r="VEQ27" s="877"/>
      <c r="VER27" s="877"/>
      <c r="VES27" s="877"/>
      <c r="VET27" s="877"/>
      <c r="VEU27" s="877"/>
      <c r="VEV27" s="877"/>
      <c r="VEW27" s="877"/>
      <c r="VEX27" s="877"/>
      <c r="VEY27" s="877"/>
      <c r="VEZ27" s="877"/>
      <c r="VFA27" s="877"/>
      <c r="VFB27" s="877"/>
      <c r="VFC27" s="877"/>
      <c r="VFD27" s="877"/>
      <c r="VFE27" s="877"/>
      <c r="VFF27" s="877"/>
      <c r="VFG27" s="877"/>
      <c r="VFH27" s="877"/>
      <c r="VFI27" s="877"/>
      <c r="VFJ27" s="877"/>
      <c r="VFK27" s="877"/>
      <c r="VFL27" s="877"/>
      <c r="VFM27" s="877"/>
      <c r="VFN27" s="877"/>
      <c r="VFO27" s="877"/>
      <c r="VFP27" s="877"/>
      <c r="VFQ27" s="877"/>
      <c r="VFR27" s="877"/>
      <c r="VFS27" s="877"/>
      <c r="VFT27" s="877"/>
      <c r="VFU27" s="877"/>
      <c r="VFV27" s="877"/>
      <c r="VFW27" s="877"/>
      <c r="VFX27" s="877"/>
      <c r="VFY27" s="877"/>
      <c r="VFZ27" s="877"/>
      <c r="VGA27" s="877"/>
      <c r="VGB27" s="877"/>
      <c r="VGC27" s="877"/>
      <c r="VGD27" s="877"/>
      <c r="VGE27" s="877"/>
      <c r="VGF27" s="877"/>
      <c r="VGG27" s="877"/>
      <c r="VGH27" s="877"/>
      <c r="VGI27" s="877"/>
      <c r="VGJ27" s="877"/>
      <c r="VGK27" s="877"/>
      <c r="VGL27" s="877"/>
      <c r="VGM27" s="877"/>
      <c r="VGN27" s="877"/>
      <c r="VGO27" s="877"/>
      <c r="VGP27" s="877"/>
      <c r="VGQ27" s="877"/>
      <c r="VGR27" s="877"/>
      <c r="VGS27" s="877"/>
      <c r="VGT27" s="877"/>
      <c r="VGU27" s="877"/>
      <c r="VGV27" s="877"/>
      <c r="VGW27" s="877"/>
      <c r="VGX27" s="877"/>
      <c r="VGY27" s="877"/>
      <c r="VGZ27" s="877"/>
      <c r="VHA27" s="877"/>
      <c r="VHB27" s="877"/>
      <c r="VHC27" s="877"/>
      <c r="VHD27" s="877"/>
      <c r="VHE27" s="877"/>
      <c r="VHF27" s="877"/>
      <c r="VHG27" s="877"/>
      <c r="VHH27" s="877"/>
      <c r="VHI27" s="877"/>
      <c r="VHJ27" s="877"/>
      <c r="VHK27" s="877"/>
      <c r="VHL27" s="877"/>
      <c r="VHM27" s="877"/>
      <c r="VHN27" s="877"/>
      <c r="VHO27" s="877"/>
      <c r="VHP27" s="877"/>
      <c r="VHQ27" s="877"/>
      <c r="VHR27" s="877"/>
      <c r="VHS27" s="877"/>
      <c r="VHT27" s="877"/>
      <c r="VHU27" s="877"/>
      <c r="VHV27" s="877"/>
      <c r="VHW27" s="877"/>
      <c r="VHX27" s="877"/>
      <c r="VHY27" s="877"/>
      <c r="VHZ27" s="877"/>
      <c r="VIA27" s="877"/>
      <c r="VIB27" s="877"/>
      <c r="VIC27" s="877"/>
      <c r="VID27" s="877"/>
      <c r="VIE27" s="877"/>
      <c r="VIF27" s="877"/>
      <c r="VIG27" s="877"/>
      <c r="VIH27" s="877"/>
      <c r="VII27" s="877"/>
      <c r="VIJ27" s="877"/>
      <c r="VIK27" s="877"/>
      <c r="VIL27" s="877"/>
      <c r="VIM27" s="877"/>
      <c r="VIN27" s="877"/>
      <c r="VIO27" s="877"/>
      <c r="VIP27" s="877"/>
      <c r="VIQ27" s="877"/>
      <c r="VIR27" s="877"/>
      <c r="VIS27" s="877"/>
      <c r="VIT27" s="877"/>
      <c r="VIU27" s="877"/>
      <c r="VIV27" s="877"/>
      <c r="VIW27" s="877"/>
      <c r="VIX27" s="877"/>
      <c r="VIY27" s="877"/>
      <c r="VIZ27" s="877"/>
      <c r="VJA27" s="877"/>
      <c r="VJB27" s="877"/>
      <c r="VJC27" s="877"/>
      <c r="VJD27" s="877"/>
      <c r="VJE27" s="877"/>
      <c r="VJF27" s="877"/>
      <c r="VJG27" s="877"/>
      <c r="VJH27" s="877"/>
      <c r="VJI27" s="877"/>
      <c r="VJJ27" s="877"/>
      <c r="VJK27" s="877"/>
      <c r="VJL27" s="877"/>
      <c r="VJM27" s="877"/>
      <c r="VJN27" s="877"/>
      <c r="VJO27" s="877"/>
      <c r="VJP27" s="877"/>
      <c r="VJQ27" s="877"/>
      <c r="VJR27" s="877"/>
      <c r="VJS27" s="877"/>
      <c r="VJT27" s="877"/>
      <c r="VJU27" s="877"/>
      <c r="VJV27" s="877"/>
      <c r="VJW27" s="877"/>
      <c r="VJX27" s="877"/>
      <c r="VJY27" s="877"/>
      <c r="VJZ27" s="877"/>
      <c r="VKA27" s="877"/>
      <c r="VKB27" s="877"/>
      <c r="VKC27" s="877"/>
      <c r="VKD27" s="877"/>
      <c r="VKE27" s="877"/>
      <c r="VKF27" s="877"/>
      <c r="VKG27" s="877"/>
      <c r="VKH27" s="877"/>
      <c r="VKI27" s="877"/>
      <c r="VKJ27" s="877"/>
      <c r="VKK27" s="877"/>
      <c r="VKL27" s="877"/>
      <c r="VKM27" s="877"/>
      <c r="VKN27" s="877"/>
      <c r="VKO27" s="877"/>
      <c r="VKP27" s="877"/>
      <c r="VKQ27" s="877"/>
      <c r="VKR27" s="877"/>
      <c r="VKS27" s="877"/>
      <c r="VKT27" s="877"/>
      <c r="VKU27" s="877"/>
      <c r="VKV27" s="877"/>
      <c r="VKW27" s="877"/>
      <c r="VKX27" s="877"/>
      <c r="VKY27" s="877"/>
      <c r="VKZ27" s="877"/>
      <c r="VLA27" s="877"/>
      <c r="VLB27" s="877"/>
      <c r="VLC27" s="877"/>
      <c r="VLD27" s="877"/>
      <c r="VLE27" s="877"/>
      <c r="VLF27" s="877"/>
      <c r="VLG27" s="877"/>
      <c r="VLH27" s="877"/>
      <c r="VLI27" s="877"/>
      <c r="VLJ27" s="877"/>
      <c r="VLK27" s="877"/>
      <c r="VLL27" s="877"/>
      <c r="VLM27" s="877"/>
      <c r="VLN27" s="877"/>
      <c r="VLO27" s="877"/>
      <c r="VLP27" s="877"/>
      <c r="VLQ27" s="877"/>
      <c r="VLR27" s="877"/>
      <c r="VLS27" s="877"/>
      <c r="VLT27" s="877"/>
      <c r="VLU27" s="877"/>
      <c r="VLV27" s="877"/>
      <c r="VLW27" s="877"/>
      <c r="VLX27" s="877"/>
      <c r="VLY27" s="877"/>
      <c r="VLZ27" s="877"/>
      <c r="VMA27" s="877"/>
      <c r="VMB27" s="877"/>
      <c r="VMC27" s="877"/>
      <c r="VMD27" s="877"/>
      <c r="VME27" s="877"/>
      <c r="VMF27" s="877"/>
      <c r="VMG27" s="877"/>
      <c r="VMH27" s="877"/>
      <c r="VMI27" s="877"/>
      <c r="VMJ27" s="877"/>
      <c r="VMK27" s="877"/>
      <c r="VML27" s="877"/>
      <c r="VMM27" s="877"/>
      <c r="VMN27" s="877"/>
      <c r="VMO27" s="877"/>
      <c r="VMP27" s="877"/>
      <c r="VMQ27" s="877"/>
      <c r="VMR27" s="877"/>
      <c r="VMS27" s="877"/>
      <c r="VMT27" s="877"/>
      <c r="VMU27" s="877"/>
      <c r="VMV27" s="877"/>
      <c r="VMW27" s="877"/>
      <c r="VMX27" s="877"/>
      <c r="VMY27" s="877"/>
      <c r="VMZ27" s="877"/>
      <c r="VNA27" s="877"/>
      <c r="VNB27" s="877"/>
      <c r="VNC27" s="877"/>
      <c r="VND27" s="877"/>
      <c r="VNE27" s="877"/>
      <c r="VNF27" s="877"/>
      <c r="VNG27" s="877"/>
      <c r="VNH27" s="877"/>
      <c r="VNI27" s="877"/>
      <c r="VNJ27" s="877"/>
      <c r="VNK27" s="877"/>
      <c r="VNL27" s="877"/>
      <c r="VNM27" s="877"/>
      <c r="VNN27" s="877"/>
      <c r="VNO27" s="877"/>
      <c r="VNP27" s="877"/>
      <c r="VNQ27" s="877"/>
      <c r="VNR27" s="877"/>
      <c r="VNS27" s="877"/>
      <c r="VNT27" s="877"/>
      <c r="VNU27" s="877"/>
      <c r="VNV27" s="877"/>
      <c r="VNW27" s="877"/>
      <c r="VNX27" s="877"/>
      <c r="VNY27" s="877"/>
      <c r="VNZ27" s="877"/>
      <c r="VOA27" s="877"/>
      <c r="VOB27" s="877"/>
      <c r="VOC27" s="877"/>
      <c r="VOD27" s="877"/>
      <c r="VOE27" s="877"/>
      <c r="VOF27" s="877"/>
      <c r="VOG27" s="877"/>
      <c r="VOH27" s="877"/>
      <c r="VOI27" s="877"/>
      <c r="VOJ27" s="877"/>
      <c r="VOK27" s="877"/>
      <c r="VOL27" s="877"/>
      <c r="VOM27" s="877"/>
      <c r="VON27" s="877"/>
      <c r="VOO27" s="877"/>
      <c r="VOP27" s="877"/>
      <c r="VOQ27" s="877"/>
      <c r="VOR27" s="877"/>
      <c r="VOS27" s="877"/>
      <c r="VOT27" s="877"/>
      <c r="VOU27" s="877"/>
      <c r="VOV27" s="877"/>
      <c r="VOW27" s="877"/>
      <c r="VOX27" s="877"/>
      <c r="VOY27" s="877"/>
      <c r="VOZ27" s="877"/>
      <c r="VPA27" s="877"/>
      <c r="VPB27" s="877"/>
      <c r="VPC27" s="877"/>
      <c r="VPD27" s="877"/>
      <c r="VPE27" s="877"/>
      <c r="VPF27" s="877"/>
      <c r="VPG27" s="877"/>
      <c r="VPH27" s="877"/>
      <c r="VPI27" s="877"/>
      <c r="VPJ27" s="877"/>
      <c r="VPK27" s="877"/>
      <c r="VPL27" s="877"/>
      <c r="VPM27" s="877"/>
      <c r="VPN27" s="877"/>
      <c r="VPO27" s="877"/>
      <c r="VPP27" s="877"/>
      <c r="VPQ27" s="877"/>
      <c r="VPR27" s="877"/>
      <c r="VPS27" s="877"/>
      <c r="VPT27" s="877"/>
      <c r="VPU27" s="877"/>
      <c r="VPV27" s="877"/>
      <c r="VPW27" s="877"/>
      <c r="VPX27" s="877"/>
      <c r="VPY27" s="877"/>
      <c r="VPZ27" s="877"/>
      <c r="VQA27" s="877"/>
      <c r="VQB27" s="877"/>
      <c r="VQC27" s="877"/>
      <c r="VQD27" s="877"/>
      <c r="VQE27" s="877"/>
      <c r="VQF27" s="877"/>
      <c r="VQG27" s="877"/>
      <c r="VQH27" s="877"/>
      <c r="VQI27" s="877"/>
      <c r="VQJ27" s="877"/>
      <c r="VQK27" s="877"/>
      <c r="VQL27" s="877"/>
      <c r="VQM27" s="877"/>
      <c r="VQN27" s="877"/>
      <c r="VQO27" s="877"/>
      <c r="VQP27" s="877"/>
      <c r="VQQ27" s="877"/>
      <c r="VQR27" s="877"/>
      <c r="VQS27" s="877"/>
      <c r="VQT27" s="877"/>
      <c r="VQU27" s="877"/>
      <c r="VQV27" s="877"/>
      <c r="VQW27" s="877"/>
      <c r="VQX27" s="877"/>
      <c r="VQY27" s="877"/>
      <c r="VQZ27" s="877"/>
      <c r="VRA27" s="877"/>
      <c r="VRB27" s="877"/>
      <c r="VRC27" s="877"/>
      <c r="VRD27" s="877"/>
      <c r="VRE27" s="877"/>
      <c r="VRF27" s="877"/>
      <c r="VRG27" s="877"/>
      <c r="VRH27" s="877"/>
      <c r="VRI27" s="877"/>
      <c r="VRJ27" s="877"/>
      <c r="VRK27" s="877"/>
      <c r="VRL27" s="877"/>
      <c r="VRM27" s="877"/>
      <c r="VRN27" s="877"/>
      <c r="VRO27" s="877"/>
      <c r="VRP27" s="877"/>
      <c r="VRQ27" s="877"/>
      <c r="VRR27" s="877"/>
      <c r="VRS27" s="877"/>
      <c r="VRT27" s="877"/>
      <c r="VRU27" s="877"/>
      <c r="VRV27" s="877"/>
      <c r="VRW27" s="877"/>
      <c r="VRX27" s="877"/>
      <c r="VRY27" s="877"/>
      <c r="VRZ27" s="877"/>
      <c r="VSA27" s="877"/>
      <c r="VSB27" s="877"/>
      <c r="VSC27" s="877"/>
      <c r="VSD27" s="877"/>
      <c r="VSE27" s="877"/>
      <c r="VSF27" s="877"/>
      <c r="VSG27" s="877"/>
      <c r="VSH27" s="877"/>
      <c r="VSI27" s="877"/>
      <c r="VSJ27" s="877"/>
      <c r="VSK27" s="877"/>
      <c r="VSL27" s="877"/>
      <c r="VSM27" s="877"/>
      <c r="VSN27" s="877"/>
      <c r="VSO27" s="877"/>
      <c r="VSP27" s="877"/>
      <c r="VSQ27" s="877"/>
      <c r="VSR27" s="877"/>
      <c r="VSS27" s="877"/>
      <c r="VST27" s="877"/>
      <c r="VSU27" s="877"/>
      <c r="VSV27" s="877"/>
      <c r="VSW27" s="877"/>
      <c r="VSX27" s="877"/>
      <c r="VSY27" s="877"/>
      <c r="VSZ27" s="877"/>
      <c r="VTA27" s="877"/>
      <c r="VTB27" s="877"/>
      <c r="VTC27" s="877"/>
      <c r="VTD27" s="877"/>
      <c r="VTE27" s="877"/>
      <c r="VTF27" s="877"/>
      <c r="VTG27" s="877"/>
      <c r="VTH27" s="877"/>
      <c r="VTI27" s="877"/>
      <c r="VTJ27" s="877"/>
      <c r="VTK27" s="877"/>
      <c r="VTL27" s="877"/>
      <c r="VTM27" s="877"/>
      <c r="VTN27" s="877"/>
      <c r="VTO27" s="877"/>
      <c r="VTP27" s="877"/>
      <c r="VTQ27" s="877"/>
      <c r="VTR27" s="877"/>
      <c r="VTS27" s="877"/>
      <c r="VTT27" s="877"/>
      <c r="VTU27" s="877"/>
      <c r="VTV27" s="877"/>
      <c r="VTW27" s="877"/>
      <c r="VTX27" s="877"/>
      <c r="VTY27" s="877"/>
      <c r="VTZ27" s="877"/>
      <c r="VUA27" s="877"/>
      <c r="VUB27" s="877"/>
      <c r="VUC27" s="877"/>
      <c r="VUD27" s="877"/>
      <c r="VUE27" s="877"/>
      <c r="VUF27" s="877"/>
      <c r="VUG27" s="877"/>
      <c r="VUH27" s="877"/>
      <c r="VUI27" s="877"/>
      <c r="VUJ27" s="877"/>
      <c r="VUK27" s="877"/>
      <c r="VUL27" s="877"/>
      <c r="VUM27" s="877"/>
      <c r="VUN27" s="877"/>
      <c r="VUO27" s="877"/>
      <c r="VUP27" s="877"/>
      <c r="VUQ27" s="877"/>
      <c r="VUR27" s="877"/>
      <c r="VUS27" s="877"/>
      <c r="VUT27" s="877"/>
      <c r="VUU27" s="877"/>
      <c r="VUV27" s="877"/>
      <c r="VUW27" s="877"/>
      <c r="VUX27" s="877"/>
      <c r="VUY27" s="877"/>
      <c r="VUZ27" s="877"/>
      <c r="VVA27" s="877"/>
      <c r="VVB27" s="877"/>
      <c r="VVC27" s="877"/>
      <c r="VVD27" s="877"/>
      <c r="VVE27" s="877"/>
      <c r="VVF27" s="877"/>
      <c r="VVG27" s="877"/>
      <c r="VVH27" s="877"/>
      <c r="VVI27" s="877"/>
      <c r="VVJ27" s="877"/>
      <c r="VVK27" s="877"/>
      <c r="VVL27" s="877"/>
      <c r="VVM27" s="877"/>
      <c r="VVN27" s="877"/>
      <c r="VVO27" s="877"/>
      <c r="VVP27" s="877"/>
      <c r="VVQ27" s="877"/>
      <c r="VVR27" s="877"/>
      <c r="VVS27" s="877"/>
      <c r="VVT27" s="877"/>
      <c r="VVU27" s="877"/>
      <c r="VVV27" s="877"/>
      <c r="VVW27" s="877"/>
      <c r="VVX27" s="877"/>
      <c r="VVY27" s="877"/>
      <c r="VVZ27" s="877"/>
      <c r="VWA27" s="877"/>
      <c r="VWB27" s="877"/>
      <c r="VWC27" s="877"/>
      <c r="VWD27" s="877"/>
      <c r="VWE27" s="877"/>
      <c r="VWF27" s="877"/>
      <c r="VWG27" s="877"/>
      <c r="VWH27" s="877"/>
      <c r="VWI27" s="877"/>
      <c r="VWJ27" s="877"/>
      <c r="VWK27" s="877"/>
      <c r="VWL27" s="877"/>
      <c r="VWM27" s="877"/>
      <c r="VWN27" s="877"/>
      <c r="VWO27" s="877"/>
      <c r="VWP27" s="877"/>
      <c r="VWQ27" s="877"/>
      <c r="VWR27" s="877"/>
      <c r="VWS27" s="877"/>
      <c r="VWT27" s="877"/>
      <c r="VWU27" s="877"/>
      <c r="VWV27" s="877"/>
      <c r="VWW27" s="877"/>
      <c r="VWX27" s="877"/>
      <c r="VWY27" s="877"/>
      <c r="VWZ27" s="877"/>
      <c r="VXA27" s="877"/>
      <c r="VXB27" s="877"/>
      <c r="VXC27" s="877"/>
      <c r="VXD27" s="877"/>
      <c r="VXE27" s="877"/>
      <c r="VXF27" s="877"/>
      <c r="VXG27" s="877"/>
      <c r="VXH27" s="877"/>
      <c r="VXI27" s="877"/>
      <c r="VXJ27" s="877"/>
      <c r="VXK27" s="877"/>
      <c r="VXL27" s="877"/>
      <c r="VXM27" s="877"/>
      <c r="VXN27" s="877"/>
      <c r="VXO27" s="877"/>
      <c r="VXP27" s="877"/>
      <c r="VXQ27" s="877"/>
      <c r="VXR27" s="877"/>
      <c r="VXS27" s="877"/>
      <c r="VXT27" s="877"/>
      <c r="VXU27" s="877"/>
      <c r="VXV27" s="877"/>
      <c r="VXW27" s="877"/>
      <c r="VXX27" s="877"/>
      <c r="VXY27" s="877"/>
      <c r="VXZ27" s="877"/>
      <c r="VYA27" s="877"/>
      <c r="VYB27" s="877"/>
      <c r="VYC27" s="877"/>
      <c r="VYD27" s="877"/>
      <c r="VYE27" s="877"/>
      <c r="VYF27" s="877"/>
      <c r="VYG27" s="877"/>
      <c r="VYH27" s="877"/>
      <c r="VYI27" s="877"/>
      <c r="VYJ27" s="877"/>
      <c r="VYK27" s="877"/>
      <c r="VYL27" s="877"/>
      <c r="VYM27" s="877"/>
      <c r="VYN27" s="877"/>
      <c r="VYO27" s="877"/>
      <c r="VYP27" s="877"/>
      <c r="VYQ27" s="877"/>
      <c r="VYR27" s="877"/>
      <c r="VYS27" s="877"/>
      <c r="VYT27" s="877"/>
      <c r="VYU27" s="877"/>
      <c r="VYV27" s="877"/>
      <c r="VYW27" s="877"/>
      <c r="VYX27" s="877"/>
      <c r="VYY27" s="877"/>
      <c r="VYZ27" s="877"/>
      <c r="VZA27" s="877"/>
      <c r="VZB27" s="877"/>
      <c r="VZC27" s="877"/>
      <c r="VZD27" s="877"/>
      <c r="VZE27" s="877"/>
      <c r="VZF27" s="877"/>
      <c r="VZG27" s="877"/>
      <c r="VZH27" s="877"/>
      <c r="VZI27" s="877"/>
      <c r="VZJ27" s="877"/>
      <c r="VZK27" s="877"/>
      <c r="VZL27" s="877"/>
      <c r="VZM27" s="877"/>
      <c r="VZN27" s="877"/>
      <c r="VZO27" s="877"/>
      <c r="VZP27" s="877"/>
      <c r="VZQ27" s="877"/>
      <c r="VZR27" s="877"/>
      <c r="VZS27" s="877"/>
      <c r="VZT27" s="877"/>
      <c r="VZU27" s="877"/>
      <c r="VZV27" s="877"/>
      <c r="VZW27" s="877"/>
      <c r="VZX27" s="877"/>
      <c r="VZY27" s="877"/>
      <c r="VZZ27" s="877"/>
      <c r="WAA27" s="877"/>
      <c r="WAB27" s="877"/>
      <c r="WAC27" s="877"/>
      <c r="WAD27" s="877"/>
      <c r="WAE27" s="877"/>
      <c r="WAF27" s="877"/>
      <c r="WAG27" s="877"/>
      <c r="WAH27" s="877"/>
      <c r="WAI27" s="877"/>
      <c r="WAJ27" s="877"/>
      <c r="WAK27" s="877"/>
      <c r="WAL27" s="877"/>
      <c r="WAM27" s="877"/>
      <c r="WAN27" s="877"/>
      <c r="WAO27" s="877"/>
      <c r="WAP27" s="877"/>
      <c r="WAQ27" s="877"/>
      <c r="WAR27" s="877"/>
      <c r="WAS27" s="877"/>
      <c r="WAT27" s="877"/>
      <c r="WAU27" s="877"/>
      <c r="WAV27" s="877"/>
      <c r="WAW27" s="877"/>
      <c r="WAX27" s="877"/>
      <c r="WAY27" s="877"/>
      <c r="WAZ27" s="877"/>
      <c r="WBA27" s="877"/>
      <c r="WBB27" s="877"/>
      <c r="WBC27" s="877"/>
      <c r="WBD27" s="877"/>
      <c r="WBE27" s="877"/>
      <c r="WBF27" s="877"/>
      <c r="WBG27" s="877"/>
      <c r="WBH27" s="877"/>
      <c r="WBI27" s="877"/>
      <c r="WBJ27" s="877"/>
      <c r="WBK27" s="877"/>
      <c r="WBL27" s="877"/>
      <c r="WBM27" s="877"/>
      <c r="WBN27" s="877"/>
      <c r="WBO27" s="877"/>
      <c r="WBP27" s="877"/>
      <c r="WBQ27" s="877"/>
      <c r="WBR27" s="877"/>
      <c r="WBS27" s="877"/>
      <c r="WBT27" s="877"/>
      <c r="WBU27" s="877"/>
      <c r="WBV27" s="877"/>
      <c r="WBW27" s="877"/>
      <c r="WBX27" s="877"/>
      <c r="WBY27" s="877"/>
      <c r="WBZ27" s="877"/>
      <c r="WCA27" s="877"/>
      <c r="WCB27" s="877"/>
      <c r="WCC27" s="877"/>
      <c r="WCD27" s="877"/>
      <c r="WCE27" s="877"/>
      <c r="WCF27" s="877"/>
      <c r="WCG27" s="877"/>
      <c r="WCH27" s="877"/>
      <c r="WCI27" s="877"/>
      <c r="WCJ27" s="877"/>
      <c r="WCK27" s="877"/>
      <c r="WCL27" s="877"/>
      <c r="WCM27" s="877"/>
      <c r="WCN27" s="877"/>
      <c r="WCO27" s="877"/>
      <c r="WCP27" s="877"/>
      <c r="WCQ27" s="877"/>
      <c r="WCR27" s="877"/>
      <c r="WCS27" s="877"/>
      <c r="WCT27" s="877"/>
      <c r="WCU27" s="877"/>
      <c r="WCV27" s="877"/>
      <c r="WCW27" s="877"/>
      <c r="WCX27" s="877"/>
      <c r="WCY27" s="877"/>
      <c r="WCZ27" s="877"/>
      <c r="WDA27" s="877"/>
      <c r="WDB27" s="877"/>
      <c r="WDC27" s="877"/>
      <c r="WDD27" s="877"/>
      <c r="WDE27" s="877"/>
      <c r="WDF27" s="877"/>
      <c r="WDG27" s="877"/>
      <c r="WDH27" s="877"/>
      <c r="WDI27" s="877"/>
      <c r="WDJ27" s="877"/>
      <c r="WDK27" s="877"/>
      <c r="WDL27" s="877"/>
      <c r="WDM27" s="877"/>
      <c r="WDN27" s="877"/>
      <c r="WDO27" s="877"/>
      <c r="WDP27" s="877"/>
      <c r="WDQ27" s="877"/>
      <c r="WDR27" s="877"/>
      <c r="WDS27" s="877"/>
      <c r="WDT27" s="877"/>
      <c r="WDU27" s="877"/>
      <c r="WDV27" s="877"/>
      <c r="WDW27" s="877"/>
      <c r="WDX27" s="877"/>
      <c r="WDY27" s="877"/>
      <c r="WDZ27" s="877"/>
      <c r="WEA27" s="877"/>
      <c r="WEB27" s="877"/>
      <c r="WEC27" s="877"/>
      <c r="WED27" s="877"/>
      <c r="WEE27" s="877"/>
      <c r="WEF27" s="877"/>
      <c r="WEG27" s="877"/>
      <c r="WEH27" s="877"/>
      <c r="WEI27" s="877"/>
      <c r="WEJ27" s="877"/>
      <c r="WEK27" s="877"/>
      <c r="WEL27" s="877"/>
      <c r="WEM27" s="877"/>
      <c r="WEN27" s="877"/>
      <c r="WEO27" s="877"/>
      <c r="WEP27" s="877"/>
      <c r="WEQ27" s="877"/>
      <c r="WER27" s="877"/>
      <c r="WES27" s="877"/>
      <c r="WET27" s="877"/>
      <c r="WEU27" s="877"/>
      <c r="WEV27" s="877"/>
      <c r="WEW27" s="877"/>
      <c r="WEX27" s="877"/>
      <c r="WEY27" s="877"/>
      <c r="WEZ27" s="877"/>
      <c r="WFA27" s="877"/>
      <c r="WFB27" s="877"/>
      <c r="WFC27" s="877"/>
      <c r="WFD27" s="877"/>
      <c r="WFE27" s="877"/>
      <c r="WFF27" s="877"/>
      <c r="WFG27" s="877"/>
      <c r="WFH27" s="877"/>
      <c r="WFI27" s="877"/>
      <c r="WFJ27" s="877"/>
      <c r="WFK27" s="877"/>
      <c r="WFL27" s="877"/>
      <c r="WFM27" s="877"/>
      <c r="WFN27" s="877"/>
      <c r="WFO27" s="877"/>
      <c r="WFP27" s="877"/>
      <c r="WFQ27" s="877"/>
      <c r="WFR27" s="877"/>
      <c r="WFS27" s="877"/>
      <c r="WFT27" s="877"/>
      <c r="WFU27" s="877"/>
      <c r="WFV27" s="877"/>
      <c r="WFW27" s="877"/>
      <c r="WFX27" s="877"/>
      <c r="WFY27" s="877"/>
      <c r="WFZ27" s="877"/>
      <c r="WGA27" s="877"/>
      <c r="WGB27" s="877"/>
      <c r="WGC27" s="877"/>
      <c r="WGD27" s="877"/>
      <c r="WGE27" s="877"/>
      <c r="WGF27" s="877"/>
      <c r="WGG27" s="877"/>
      <c r="WGH27" s="877"/>
      <c r="WGI27" s="877"/>
      <c r="WGJ27" s="877"/>
      <c r="WGK27" s="877"/>
      <c r="WGL27" s="877"/>
      <c r="WGM27" s="877"/>
      <c r="WGN27" s="877"/>
      <c r="WGO27" s="877"/>
      <c r="WGP27" s="877"/>
      <c r="WGQ27" s="877"/>
      <c r="WGR27" s="877"/>
      <c r="WGS27" s="877"/>
      <c r="WGT27" s="877"/>
      <c r="WGU27" s="877"/>
      <c r="WGV27" s="877"/>
      <c r="WGW27" s="877"/>
      <c r="WGX27" s="877"/>
      <c r="WGY27" s="877"/>
      <c r="WGZ27" s="877"/>
      <c r="WHA27" s="877"/>
      <c r="WHB27" s="877"/>
      <c r="WHC27" s="877"/>
      <c r="WHD27" s="877"/>
      <c r="WHE27" s="877"/>
      <c r="WHF27" s="877"/>
      <c r="WHG27" s="877"/>
      <c r="WHH27" s="877"/>
      <c r="WHI27" s="877"/>
      <c r="WHJ27" s="877"/>
      <c r="WHK27" s="877"/>
      <c r="WHL27" s="877"/>
      <c r="WHM27" s="877"/>
      <c r="WHN27" s="877"/>
      <c r="WHO27" s="877"/>
      <c r="WHP27" s="877"/>
      <c r="WHQ27" s="877"/>
      <c r="WHR27" s="877"/>
      <c r="WHS27" s="877"/>
      <c r="WHT27" s="877"/>
      <c r="WHU27" s="877"/>
      <c r="WHV27" s="877"/>
      <c r="WHW27" s="877"/>
      <c r="WHX27" s="877"/>
      <c r="WHY27" s="877"/>
      <c r="WHZ27" s="877"/>
      <c r="WIA27" s="877"/>
      <c r="WIB27" s="877"/>
      <c r="WIC27" s="877"/>
      <c r="WID27" s="877"/>
      <c r="WIE27" s="877"/>
      <c r="WIF27" s="877"/>
      <c r="WIG27" s="877"/>
      <c r="WIH27" s="877"/>
      <c r="WII27" s="877"/>
      <c r="WIJ27" s="877"/>
      <c r="WIK27" s="877"/>
      <c r="WIL27" s="877"/>
      <c r="WIM27" s="877"/>
      <c r="WIN27" s="877"/>
      <c r="WIO27" s="877"/>
      <c r="WIP27" s="877"/>
      <c r="WIQ27" s="877"/>
      <c r="WIR27" s="877"/>
      <c r="WIS27" s="877"/>
      <c r="WIT27" s="877"/>
      <c r="WIU27" s="877"/>
      <c r="WIV27" s="877"/>
      <c r="WIW27" s="877"/>
      <c r="WIX27" s="877"/>
      <c r="WIY27" s="877"/>
      <c r="WIZ27" s="877"/>
      <c r="WJA27" s="877"/>
      <c r="WJB27" s="877"/>
      <c r="WJC27" s="877"/>
      <c r="WJD27" s="877"/>
      <c r="WJE27" s="877"/>
      <c r="WJF27" s="877"/>
      <c r="WJG27" s="877"/>
      <c r="WJH27" s="877"/>
      <c r="WJI27" s="877"/>
      <c r="WJJ27" s="877"/>
      <c r="WJK27" s="877"/>
      <c r="WJL27" s="877"/>
      <c r="WJM27" s="877"/>
      <c r="WJN27" s="877"/>
      <c r="WJO27" s="877"/>
      <c r="WJP27" s="877"/>
      <c r="WJQ27" s="877"/>
      <c r="WJR27" s="877"/>
      <c r="WJS27" s="877"/>
      <c r="WJT27" s="877"/>
      <c r="WJU27" s="877"/>
      <c r="WJV27" s="877"/>
      <c r="WJW27" s="877"/>
      <c r="WJX27" s="877"/>
      <c r="WJY27" s="877"/>
      <c r="WJZ27" s="877"/>
      <c r="WKA27" s="877"/>
      <c r="WKB27" s="877"/>
      <c r="WKC27" s="877"/>
      <c r="WKD27" s="877"/>
      <c r="WKE27" s="877"/>
      <c r="WKF27" s="877"/>
      <c r="WKG27" s="877"/>
      <c r="WKH27" s="877"/>
      <c r="WKI27" s="877"/>
      <c r="WKJ27" s="877"/>
      <c r="WKK27" s="877"/>
      <c r="WKL27" s="877"/>
      <c r="WKM27" s="877"/>
      <c r="WKN27" s="877"/>
      <c r="WKO27" s="877"/>
      <c r="WKP27" s="877"/>
      <c r="WKQ27" s="877"/>
      <c r="WKR27" s="877"/>
      <c r="WKS27" s="877"/>
      <c r="WKT27" s="877"/>
      <c r="WKU27" s="877"/>
      <c r="WKV27" s="877"/>
      <c r="WKW27" s="877"/>
      <c r="WKX27" s="877"/>
      <c r="WKY27" s="877"/>
      <c r="WKZ27" s="877"/>
      <c r="WLA27" s="877"/>
      <c r="WLB27" s="877"/>
      <c r="WLC27" s="877"/>
      <c r="WLD27" s="877"/>
      <c r="WLE27" s="877"/>
      <c r="WLF27" s="877"/>
      <c r="WLG27" s="877"/>
      <c r="WLH27" s="877"/>
      <c r="WLI27" s="877"/>
      <c r="WLJ27" s="877"/>
      <c r="WLK27" s="877"/>
      <c r="WLL27" s="877"/>
      <c r="WLM27" s="877"/>
      <c r="WLN27" s="877"/>
      <c r="WLO27" s="877"/>
      <c r="WLP27" s="877"/>
      <c r="WLQ27" s="877"/>
      <c r="WLR27" s="877"/>
      <c r="WLS27" s="877"/>
      <c r="WLT27" s="877"/>
      <c r="WLU27" s="877"/>
      <c r="WLV27" s="877"/>
      <c r="WLW27" s="877"/>
      <c r="WLX27" s="877"/>
      <c r="WLY27" s="877"/>
      <c r="WLZ27" s="877"/>
      <c r="WMA27" s="877"/>
      <c r="WMB27" s="877"/>
      <c r="WMC27" s="877"/>
      <c r="WMD27" s="877"/>
      <c r="WME27" s="877"/>
      <c r="WMF27" s="877"/>
      <c r="WMG27" s="877"/>
      <c r="WMH27" s="877"/>
      <c r="WMI27" s="877"/>
      <c r="WMJ27" s="877"/>
      <c r="WMK27" s="877"/>
      <c r="WML27" s="877"/>
      <c r="WMM27" s="877"/>
      <c r="WMN27" s="877"/>
      <c r="WMO27" s="877"/>
      <c r="WMP27" s="877"/>
      <c r="WMQ27" s="877"/>
      <c r="WMR27" s="877"/>
      <c r="WMS27" s="877"/>
      <c r="WMT27" s="877"/>
      <c r="WMU27" s="877"/>
      <c r="WMV27" s="877"/>
      <c r="WMW27" s="877"/>
      <c r="WMX27" s="877"/>
      <c r="WMY27" s="877"/>
      <c r="WMZ27" s="877"/>
      <c r="WNA27" s="877"/>
      <c r="WNB27" s="877"/>
      <c r="WNC27" s="877"/>
      <c r="WND27" s="877"/>
      <c r="WNE27" s="877"/>
      <c r="WNF27" s="877"/>
      <c r="WNG27" s="877"/>
      <c r="WNH27" s="877"/>
      <c r="WNI27" s="877"/>
      <c r="WNJ27" s="877"/>
      <c r="WNK27" s="877"/>
      <c r="WNL27" s="877"/>
      <c r="WNM27" s="877"/>
      <c r="WNN27" s="877"/>
      <c r="WNO27" s="877"/>
      <c r="WNP27" s="877"/>
      <c r="WNQ27" s="877"/>
      <c r="WNR27" s="877"/>
      <c r="WNS27" s="877"/>
      <c r="WNT27" s="877"/>
      <c r="WNU27" s="877"/>
      <c r="WNV27" s="877"/>
      <c r="WNW27" s="877"/>
      <c r="WNX27" s="877"/>
      <c r="WNY27" s="877"/>
      <c r="WNZ27" s="877"/>
      <c r="WOA27" s="877"/>
      <c r="WOB27" s="877"/>
      <c r="WOC27" s="877"/>
      <c r="WOD27" s="877"/>
      <c r="WOE27" s="877"/>
      <c r="WOF27" s="877"/>
      <c r="WOG27" s="877"/>
      <c r="WOH27" s="877"/>
      <c r="WOI27" s="877"/>
      <c r="WOJ27" s="877"/>
      <c r="WOK27" s="877"/>
      <c r="WOL27" s="877"/>
      <c r="WOM27" s="877"/>
      <c r="WON27" s="877"/>
      <c r="WOO27" s="877"/>
      <c r="WOP27" s="877"/>
      <c r="WOQ27" s="877"/>
      <c r="WOR27" s="877"/>
      <c r="WOS27" s="877"/>
      <c r="WOT27" s="877"/>
      <c r="WOU27" s="877"/>
      <c r="WOV27" s="877"/>
      <c r="WOW27" s="877"/>
      <c r="WOX27" s="877"/>
      <c r="WOY27" s="877"/>
      <c r="WOZ27" s="877"/>
      <c r="WPA27" s="877"/>
      <c r="WPB27" s="877"/>
      <c r="WPC27" s="877"/>
      <c r="WPD27" s="877"/>
      <c r="WPE27" s="877"/>
      <c r="WPF27" s="877"/>
      <c r="WPG27" s="877"/>
      <c r="WPH27" s="877"/>
      <c r="WPI27" s="877"/>
      <c r="WPJ27" s="877"/>
      <c r="WPK27" s="877"/>
      <c r="WPL27" s="877"/>
      <c r="WPM27" s="877"/>
      <c r="WPN27" s="877"/>
      <c r="WPO27" s="877"/>
      <c r="WPP27" s="877"/>
      <c r="WPQ27" s="877"/>
      <c r="WPR27" s="877"/>
      <c r="WPS27" s="877"/>
      <c r="WPT27" s="877"/>
      <c r="WPU27" s="877"/>
      <c r="WPV27" s="877"/>
      <c r="WPW27" s="877"/>
      <c r="WPX27" s="877"/>
      <c r="WPY27" s="877"/>
      <c r="WPZ27" s="877"/>
      <c r="WQA27" s="877"/>
      <c r="WQB27" s="877"/>
      <c r="WQC27" s="877"/>
      <c r="WQD27" s="877"/>
      <c r="WQE27" s="877"/>
      <c r="WQF27" s="877"/>
      <c r="WQG27" s="877"/>
      <c r="WQH27" s="877"/>
      <c r="WQI27" s="877"/>
      <c r="WQJ27" s="877"/>
      <c r="WQK27" s="877"/>
      <c r="WQL27" s="877"/>
      <c r="WQM27" s="877"/>
      <c r="WQN27" s="877"/>
      <c r="WQO27" s="877"/>
      <c r="WQP27" s="877"/>
      <c r="WQQ27" s="877"/>
      <c r="WQR27" s="877"/>
      <c r="WQS27" s="877"/>
      <c r="WQT27" s="877"/>
      <c r="WQU27" s="877"/>
      <c r="WQV27" s="877"/>
      <c r="WQW27" s="877"/>
      <c r="WQX27" s="877"/>
      <c r="WQY27" s="877"/>
      <c r="WQZ27" s="877"/>
      <c r="WRA27" s="877"/>
      <c r="WRB27" s="877"/>
      <c r="WRC27" s="877"/>
      <c r="WRD27" s="877"/>
      <c r="WRE27" s="877"/>
      <c r="WRF27" s="877"/>
      <c r="WRG27" s="877"/>
      <c r="WRH27" s="877"/>
      <c r="WRI27" s="877"/>
      <c r="WRJ27" s="877"/>
      <c r="WRK27" s="877"/>
      <c r="WRL27" s="877"/>
      <c r="WRM27" s="877"/>
      <c r="WRN27" s="877"/>
      <c r="WRO27" s="877"/>
      <c r="WRP27" s="877"/>
      <c r="WRQ27" s="877"/>
      <c r="WRR27" s="877"/>
      <c r="WRS27" s="877"/>
      <c r="WRT27" s="877"/>
      <c r="WRU27" s="877"/>
      <c r="WRV27" s="877"/>
      <c r="WRW27" s="877"/>
      <c r="WRX27" s="877"/>
      <c r="WRY27" s="877"/>
      <c r="WRZ27" s="877"/>
      <c r="WSA27" s="877"/>
      <c r="WSB27" s="877"/>
      <c r="WSC27" s="877"/>
      <c r="WSD27" s="877"/>
      <c r="WSE27" s="877"/>
      <c r="WSF27" s="877"/>
      <c r="WSG27" s="877"/>
      <c r="WSH27" s="877"/>
      <c r="WSI27" s="877"/>
      <c r="WSJ27" s="877"/>
      <c r="WSK27" s="877"/>
      <c r="WSL27" s="877"/>
      <c r="WSM27" s="877"/>
      <c r="WSN27" s="877"/>
      <c r="WSO27" s="877"/>
      <c r="WSP27" s="877"/>
      <c r="WSQ27" s="877"/>
      <c r="WSR27" s="877"/>
      <c r="WSS27" s="877"/>
      <c r="WST27" s="877"/>
      <c r="WSU27" s="877"/>
      <c r="WSV27" s="877"/>
      <c r="WSW27" s="877"/>
      <c r="WSX27" s="877"/>
      <c r="WSY27" s="877"/>
      <c r="WSZ27" s="877"/>
      <c r="WTA27" s="877"/>
      <c r="WTB27" s="877"/>
      <c r="WTC27" s="877"/>
      <c r="WTD27" s="877"/>
      <c r="WTE27" s="877"/>
      <c r="WTF27" s="877"/>
      <c r="WTG27" s="877"/>
      <c r="WTH27" s="877"/>
      <c r="WTI27" s="877"/>
      <c r="WTJ27" s="877"/>
      <c r="WTK27" s="877"/>
      <c r="WTL27" s="877"/>
      <c r="WTM27" s="877"/>
      <c r="WTN27" s="877"/>
      <c r="WTO27" s="877"/>
      <c r="WTP27" s="877"/>
      <c r="WTQ27" s="877"/>
      <c r="WTR27" s="877"/>
      <c r="WTS27" s="877"/>
      <c r="WTT27" s="877"/>
      <c r="WTU27" s="877"/>
      <c r="WTV27" s="877"/>
      <c r="WTW27" s="877"/>
      <c r="WTX27" s="877"/>
      <c r="WTY27" s="877"/>
      <c r="WTZ27" s="877"/>
      <c r="WUA27" s="877"/>
      <c r="WUB27" s="877"/>
      <c r="WUC27" s="877"/>
      <c r="WUD27" s="877"/>
      <c r="WUE27" s="877"/>
      <c r="WUF27" s="877"/>
      <c r="WUG27" s="877"/>
      <c r="WUH27" s="877"/>
      <c r="WUI27" s="877"/>
      <c r="WUJ27" s="877"/>
      <c r="WUK27" s="877"/>
      <c r="WUL27" s="877"/>
      <c r="WUM27" s="877"/>
      <c r="WUN27" s="877"/>
      <c r="WUO27" s="877"/>
      <c r="WUP27" s="877"/>
      <c r="WUQ27" s="877"/>
      <c r="WUR27" s="877"/>
      <c r="WUS27" s="877"/>
      <c r="WUT27" s="877"/>
      <c r="WUU27" s="877"/>
      <c r="WUV27" s="877"/>
      <c r="WUW27" s="877"/>
      <c r="WUX27" s="877"/>
      <c r="WUY27" s="877"/>
      <c r="WUZ27" s="877"/>
      <c r="WVA27" s="877"/>
      <c r="WVB27" s="877"/>
      <c r="WVC27" s="877"/>
      <c r="WVD27" s="877"/>
      <c r="WVE27" s="877"/>
      <c r="WVF27" s="877"/>
      <c r="WVG27" s="877"/>
      <c r="WVH27" s="877"/>
      <c r="WVI27" s="877"/>
      <c r="WVJ27" s="877"/>
      <c r="WVK27" s="877"/>
      <c r="WVL27" s="877"/>
      <c r="WVM27" s="877"/>
      <c r="WVN27" s="877"/>
      <c r="WVO27" s="877"/>
      <c r="WVP27" s="877"/>
      <c r="WVQ27" s="877"/>
      <c r="WVR27" s="877"/>
      <c r="WVS27" s="877"/>
      <c r="WVT27" s="877"/>
      <c r="WVU27" s="877"/>
      <c r="WVV27" s="877"/>
      <c r="WVW27" s="877"/>
      <c r="WVX27" s="877"/>
      <c r="WVY27" s="877"/>
      <c r="WVZ27" s="877"/>
      <c r="WWA27" s="877"/>
      <c r="WWB27" s="877"/>
      <c r="WWC27" s="877"/>
      <c r="WWD27" s="877"/>
      <c r="WWE27" s="877"/>
      <c r="WWF27" s="877"/>
      <c r="WWG27" s="877"/>
      <c r="WWH27" s="877"/>
      <c r="WWI27" s="877"/>
      <c r="WWJ27" s="877"/>
      <c r="WWK27" s="877"/>
      <c r="WWL27" s="877"/>
      <c r="WWM27" s="877"/>
      <c r="WWN27" s="877"/>
      <c r="WWO27" s="877"/>
      <c r="WWP27" s="877"/>
      <c r="WWQ27" s="877"/>
      <c r="WWR27" s="877"/>
      <c r="WWS27" s="877"/>
      <c r="WWT27" s="877"/>
      <c r="WWU27" s="877"/>
      <c r="WWV27" s="877"/>
      <c r="WWW27" s="877"/>
      <c r="WWX27" s="877"/>
      <c r="WWY27" s="877"/>
      <c r="WWZ27" s="877"/>
      <c r="WXA27" s="877"/>
      <c r="WXB27" s="877"/>
      <c r="WXC27" s="877"/>
      <c r="WXD27" s="877"/>
      <c r="WXE27" s="877"/>
      <c r="WXF27" s="877"/>
      <c r="WXG27" s="877"/>
      <c r="WXH27" s="877"/>
      <c r="WXI27" s="877"/>
      <c r="WXJ27" s="877"/>
      <c r="WXK27" s="877"/>
      <c r="WXL27" s="877"/>
      <c r="WXM27" s="877"/>
      <c r="WXN27" s="877"/>
      <c r="WXO27" s="877"/>
      <c r="WXP27" s="877"/>
      <c r="WXQ27" s="877"/>
      <c r="WXR27" s="877"/>
      <c r="WXS27" s="877"/>
      <c r="WXT27" s="877"/>
      <c r="WXU27" s="877"/>
      <c r="WXV27" s="877"/>
      <c r="WXW27" s="877"/>
      <c r="WXX27" s="877"/>
      <c r="WXY27" s="877"/>
      <c r="WXZ27" s="877"/>
      <c r="WYA27" s="877"/>
      <c r="WYB27" s="877"/>
      <c r="WYC27" s="877"/>
      <c r="WYD27" s="877"/>
      <c r="WYE27" s="877"/>
      <c r="WYF27" s="877"/>
      <c r="WYG27" s="877"/>
      <c r="WYH27" s="877"/>
      <c r="WYI27" s="877"/>
      <c r="WYJ27" s="877"/>
      <c r="WYK27" s="877"/>
      <c r="WYL27" s="877"/>
      <c r="WYM27" s="877"/>
      <c r="WYN27" s="877"/>
      <c r="WYO27" s="877"/>
      <c r="WYP27" s="877"/>
      <c r="WYQ27" s="877"/>
      <c r="WYR27" s="877"/>
      <c r="WYS27" s="877"/>
      <c r="WYT27" s="877"/>
      <c r="WYU27" s="877"/>
      <c r="WYV27" s="877"/>
      <c r="WYW27" s="877"/>
      <c r="WYX27" s="877"/>
      <c r="WYY27" s="877"/>
      <c r="WYZ27" s="877"/>
      <c r="WZA27" s="877"/>
      <c r="WZB27" s="877"/>
      <c r="WZC27" s="877"/>
      <c r="WZD27" s="877"/>
      <c r="WZE27" s="877"/>
      <c r="WZF27" s="877"/>
      <c r="WZG27" s="877"/>
      <c r="WZH27" s="877"/>
      <c r="WZI27" s="877"/>
      <c r="WZJ27" s="877"/>
      <c r="WZK27" s="877"/>
      <c r="WZL27" s="877"/>
      <c r="WZM27" s="877"/>
      <c r="WZN27" s="877"/>
      <c r="WZO27" s="877"/>
      <c r="WZP27" s="877"/>
      <c r="WZQ27" s="877"/>
      <c r="WZR27" s="877"/>
      <c r="WZS27" s="877"/>
      <c r="WZT27" s="877"/>
      <c r="WZU27" s="877"/>
      <c r="WZV27" s="877"/>
      <c r="WZW27" s="877"/>
      <c r="WZX27" s="877"/>
      <c r="WZY27" s="877"/>
      <c r="WZZ27" s="877"/>
      <c r="XAA27" s="877"/>
      <c r="XAB27" s="877"/>
      <c r="XAC27" s="877"/>
      <c r="XAD27" s="877"/>
      <c r="XAE27" s="877"/>
      <c r="XAF27" s="877"/>
      <c r="XAG27" s="877"/>
      <c r="XAH27" s="877"/>
      <c r="XAI27" s="877"/>
      <c r="XAJ27" s="877"/>
      <c r="XAK27" s="877"/>
      <c r="XAL27" s="877"/>
      <c r="XAM27" s="877"/>
      <c r="XAN27" s="877"/>
      <c r="XAO27" s="877"/>
      <c r="XAP27" s="877"/>
      <c r="XAQ27" s="877"/>
      <c r="XAR27" s="877"/>
      <c r="XAS27" s="877"/>
      <c r="XAT27" s="877"/>
      <c r="XAU27" s="877"/>
      <c r="XAV27" s="877"/>
      <c r="XAW27" s="877"/>
      <c r="XAX27" s="877"/>
      <c r="XAY27" s="877"/>
      <c r="XAZ27" s="877"/>
      <c r="XBA27" s="877"/>
      <c r="XBB27" s="877"/>
      <c r="XBC27" s="877"/>
      <c r="XBD27" s="877"/>
      <c r="XBE27" s="877"/>
      <c r="XBF27" s="877"/>
      <c r="XBG27" s="877"/>
      <c r="XBH27" s="877"/>
      <c r="XBI27" s="877"/>
      <c r="XBJ27" s="877"/>
      <c r="XBK27" s="877"/>
      <c r="XBL27" s="877"/>
      <c r="XBM27" s="877"/>
      <c r="XBN27" s="877"/>
      <c r="XBO27" s="877"/>
      <c r="XBP27" s="877"/>
      <c r="XBQ27" s="877"/>
      <c r="XBR27" s="877"/>
      <c r="XBS27" s="877"/>
      <c r="XBT27" s="877"/>
      <c r="XBU27" s="877"/>
      <c r="XBV27" s="877"/>
      <c r="XBW27" s="877"/>
      <c r="XBX27" s="877"/>
      <c r="XBY27" s="877"/>
      <c r="XBZ27" s="877"/>
      <c r="XCA27" s="877"/>
      <c r="XCB27" s="877"/>
      <c r="XCC27" s="877"/>
      <c r="XCD27" s="877"/>
      <c r="XCE27" s="877"/>
      <c r="XCF27" s="877"/>
      <c r="XCG27" s="877"/>
      <c r="XCH27" s="877"/>
      <c r="XCI27" s="877"/>
      <c r="XCJ27" s="877"/>
      <c r="XCK27" s="877"/>
      <c r="XCL27" s="877"/>
      <c r="XCM27" s="877"/>
      <c r="XCN27" s="877"/>
      <c r="XCO27" s="877"/>
      <c r="XCP27" s="877"/>
      <c r="XCQ27" s="877"/>
      <c r="XCR27" s="877"/>
      <c r="XCS27" s="877"/>
      <c r="XCT27" s="877"/>
      <c r="XCU27" s="877"/>
      <c r="XCV27" s="877"/>
      <c r="XCW27" s="877"/>
      <c r="XCX27" s="877"/>
      <c r="XCY27" s="877"/>
      <c r="XCZ27" s="877"/>
      <c r="XDA27" s="877"/>
      <c r="XDB27" s="877"/>
      <c r="XDC27" s="877"/>
      <c r="XDD27" s="877"/>
      <c r="XDE27" s="877"/>
      <c r="XDF27" s="877"/>
      <c r="XDG27" s="877"/>
      <c r="XDH27" s="877"/>
      <c r="XDI27" s="877"/>
      <c r="XDJ27" s="877"/>
      <c r="XDK27" s="877"/>
      <c r="XDL27" s="877"/>
      <c r="XDM27" s="877"/>
      <c r="XDN27" s="877"/>
      <c r="XDO27" s="877"/>
      <c r="XDP27" s="877"/>
      <c r="XDQ27" s="877"/>
      <c r="XDR27" s="877"/>
      <c r="XDS27" s="877"/>
      <c r="XDT27" s="877"/>
      <c r="XDU27" s="877"/>
      <c r="XDV27" s="877"/>
      <c r="XDW27" s="877"/>
      <c r="XDX27" s="877"/>
      <c r="XDY27" s="877"/>
      <c r="XDZ27" s="877"/>
      <c r="XEA27" s="877"/>
      <c r="XEB27" s="877"/>
      <c r="XEC27" s="877"/>
      <c r="XED27" s="877"/>
      <c r="XEE27" s="877"/>
      <c r="XEF27" s="877"/>
      <c r="XEG27" s="877"/>
      <c r="XEH27" s="877"/>
      <c r="XEI27" s="877"/>
      <c r="XEJ27" s="877"/>
      <c r="XEK27" s="877"/>
      <c r="XEL27" s="877"/>
      <c r="XEM27" s="877"/>
      <c r="XEN27" s="877"/>
      <c r="XEO27" s="877"/>
      <c r="XEP27" s="877"/>
      <c r="XEQ27" s="877"/>
      <c r="XER27" s="877"/>
      <c r="XES27" s="877"/>
      <c r="XET27" s="877"/>
      <c r="XEU27" s="877"/>
      <c r="XEV27" s="877"/>
      <c r="XEW27" s="877"/>
      <c r="XEX27" s="877"/>
      <c r="XEY27" s="877"/>
      <c r="XEZ27" s="877"/>
      <c r="XFA27" s="877"/>
      <c r="XFB27" s="877"/>
      <c r="XFC27" s="877"/>
      <c r="XFD27" s="877"/>
    </row>
    <row r="28" spans="1:16384" s="878" customFormat="1" ht="13.5">
      <c r="A28" s="970">
        <v>83356</v>
      </c>
      <c r="B28" s="1001" t="s">
        <v>482</v>
      </c>
      <c r="C28" s="997" t="s">
        <v>618</v>
      </c>
      <c r="D28" s="969" t="s">
        <v>469</v>
      </c>
      <c r="E28" s="1002">
        <v>11502</v>
      </c>
      <c r="F28" s="989">
        <v>0</v>
      </c>
      <c r="G28" s="990">
        <f t="shared" si="0"/>
        <v>0.20699999999999999</v>
      </c>
      <c r="H28" s="989">
        <f t="shared" si="1"/>
        <v>0</v>
      </c>
      <c r="I28" s="989">
        <f t="shared" si="2"/>
        <v>0</v>
      </c>
      <c r="J28" s="1085">
        <f t="shared" si="3"/>
        <v>0</v>
      </c>
      <c r="K28" s="877"/>
      <c r="L28" s="877"/>
      <c r="M28" s="877"/>
      <c r="N28" s="877"/>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c r="AN28" s="877"/>
      <c r="AO28" s="877"/>
      <c r="AP28" s="877"/>
      <c r="AQ28" s="877"/>
      <c r="AR28" s="877"/>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c r="BP28" s="877"/>
      <c r="BQ28" s="877"/>
      <c r="BR28" s="877"/>
      <c r="BS28" s="877"/>
      <c r="BT28" s="877"/>
      <c r="BU28" s="877"/>
      <c r="BV28" s="877"/>
      <c r="BW28" s="877"/>
      <c r="BX28" s="877"/>
      <c r="BY28" s="877"/>
      <c r="BZ28" s="877"/>
      <c r="CA28" s="877"/>
      <c r="CB28" s="877"/>
      <c r="CC28" s="877"/>
      <c r="CD28" s="877"/>
      <c r="CE28" s="877"/>
      <c r="CF28" s="877"/>
      <c r="CG28" s="877"/>
      <c r="CH28" s="877"/>
      <c r="CI28" s="877"/>
      <c r="CJ28" s="877"/>
      <c r="CK28" s="877"/>
      <c r="CL28" s="877"/>
      <c r="CM28" s="877"/>
      <c r="CN28" s="877"/>
      <c r="CO28" s="877"/>
      <c r="CP28" s="877"/>
      <c r="CQ28" s="877"/>
      <c r="CR28" s="877"/>
      <c r="CS28" s="877"/>
      <c r="CT28" s="877"/>
      <c r="CU28" s="877"/>
      <c r="CV28" s="877"/>
      <c r="CW28" s="877"/>
      <c r="CX28" s="877"/>
      <c r="CY28" s="877"/>
      <c r="CZ28" s="877"/>
      <c r="DA28" s="877"/>
      <c r="DB28" s="877"/>
      <c r="DC28" s="877"/>
      <c r="DD28" s="877"/>
      <c r="DE28" s="877"/>
      <c r="DF28" s="877"/>
      <c r="DG28" s="877"/>
      <c r="DH28" s="877"/>
      <c r="DI28" s="877"/>
      <c r="DJ28" s="877"/>
      <c r="DK28" s="877"/>
      <c r="DL28" s="877"/>
      <c r="DM28" s="877"/>
      <c r="DN28" s="877"/>
      <c r="DO28" s="877"/>
      <c r="DP28" s="877"/>
      <c r="DQ28" s="877"/>
      <c r="DR28" s="877"/>
      <c r="DS28" s="877"/>
      <c r="DT28" s="877"/>
      <c r="DU28" s="877"/>
      <c r="DV28" s="877"/>
      <c r="DW28" s="877"/>
      <c r="DX28" s="877"/>
      <c r="DY28" s="877"/>
      <c r="DZ28" s="877"/>
      <c r="EA28" s="877"/>
      <c r="EB28" s="877"/>
      <c r="EC28" s="877"/>
      <c r="ED28" s="877"/>
      <c r="EE28" s="877"/>
      <c r="EF28" s="877"/>
      <c r="EG28" s="877"/>
      <c r="EH28" s="877"/>
      <c r="EI28" s="877"/>
      <c r="EJ28" s="877"/>
      <c r="EK28" s="877"/>
      <c r="EL28" s="877"/>
      <c r="EM28" s="877"/>
      <c r="EN28" s="877"/>
      <c r="EO28" s="877"/>
      <c r="EP28" s="877"/>
      <c r="EQ28" s="877"/>
      <c r="ER28" s="877"/>
      <c r="ES28" s="877"/>
      <c r="ET28" s="877"/>
      <c r="EU28" s="877"/>
      <c r="EV28" s="877"/>
      <c r="EW28" s="877"/>
      <c r="EX28" s="877"/>
      <c r="EY28" s="877"/>
      <c r="EZ28" s="877"/>
      <c r="FA28" s="877"/>
      <c r="FB28" s="877"/>
      <c r="FC28" s="877"/>
      <c r="FD28" s="877"/>
      <c r="FE28" s="877"/>
      <c r="FF28" s="877"/>
      <c r="FG28" s="877"/>
      <c r="FH28" s="877"/>
      <c r="FI28" s="877"/>
      <c r="FJ28" s="877"/>
      <c r="FK28" s="877"/>
      <c r="FL28" s="877"/>
      <c r="FM28" s="877"/>
      <c r="FN28" s="877"/>
      <c r="FO28" s="877"/>
      <c r="FP28" s="877"/>
      <c r="FQ28" s="877"/>
      <c r="FR28" s="877"/>
      <c r="FS28" s="877"/>
      <c r="FT28" s="877"/>
      <c r="FU28" s="877"/>
      <c r="FV28" s="877"/>
      <c r="FW28" s="877"/>
      <c r="FX28" s="877"/>
      <c r="FY28" s="877"/>
      <c r="FZ28" s="877"/>
      <c r="GA28" s="877"/>
      <c r="GB28" s="877"/>
      <c r="GC28" s="877"/>
      <c r="GD28" s="877"/>
      <c r="GE28" s="877"/>
      <c r="GF28" s="877"/>
      <c r="GG28" s="877"/>
      <c r="GH28" s="877"/>
      <c r="GI28" s="877"/>
      <c r="GJ28" s="877"/>
      <c r="GK28" s="877"/>
      <c r="GL28" s="877"/>
      <c r="GM28" s="877"/>
      <c r="GN28" s="877"/>
      <c r="GO28" s="877"/>
      <c r="GP28" s="877"/>
      <c r="GQ28" s="877"/>
      <c r="GR28" s="877"/>
      <c r="GS28" s="877"/>
      <c r="GT28" s="877"/>
      <c r="GU28" s="877"/>
      <c r="GV28" s="877"/>
      <c r="GW28" s="877"/>
      <c r="GX28" s="877"/>
      <c r="GY28" s="877"/>
      <c r="GZ28" s="877"/>
      <c r="HA28" s="877"/>
      <c r="HB28" s="877"/>
      <c r="HC28" s="877"/>
      <c r="HD28" s="877"/>
      <c r="HE28" s="877"/>
      <c r="HF28" s="877"/>
      <c r="HG28" s="877"/>
      <c r="HH28" s="877"/>
      <c r="HI28" s="877"/>
      <c r="HJ28" s="877"/>
      <c r="HK28" s="877"/>
      <c r="HL28" s="877"/>
      <c r="HM28" s="877"/>
      <c r="HN28" s="877"/>
      <c r="HO28" s="877"/>
      <c r="HP28" s="877"/>
      <c r="HQ28" s="877"/>
      <c r="HR28" s="877"/>
      <c r="HS28" s="877"/>
      <c r="HT28" s="877"/>
      <c r="HU28" s="877"/>
      <c r="HV28" s="877"/>
      <c r="HW28" s="877"/>
      <c r="HX28" s="877"/>
      <c r="HY28" s="877"/>
      <c r="HZ28" s="877"/>
      <c r="IA28" s="877"/>
      <c r="IB28" s="877"/>
      <c r="IC28" s="877"/>
      <c r="ID28" s="877"/>
      <c r="IE28" s="877"/>
      <c r="IF28" s="877"/>
      <c r="IG28" s="877"/>
      <c r="IH28" s="877"/>
      <c r="II28" s="877"/>
      <c r="IJ28" s="877"/>
      <c r="IK28" s="877"/>
      <c r="IL28" s="877"/>
      <c r="IM28" s="877"/>
      <c r="IN28" s="877"/>
      <c r="IO28" s="877"/>
      <c r="IP28" s="877"/>
      <c r="IQ28" s="877"/>
      <c r="IR28" s="877"/>
      <c r="IS28" s="877"/>
      <c r="IT28" s="877"/>
      <c r="IU28" s="877"/>
      <c r="IV28" s="877"/>
      <c r="IW28" s="877"/>
      <c r="IX28" s="877"/>
      <c r="IY28" s="877"/>
      <c r="IZ28" s="877"/>
      <c r="JA28" s="877"/>
      <c r="JB28" s="877"/>
      <c r="JC28" s="877"/>
      <c r="JD28" s="877"/>
      <c r="JE28" s="877"/>
      <c r="JF28" s="877"/>
      <c r="JG28" s="877"/>
      <c r="JH28" s="877"/>
      <c r="JI28" s="877"/>
      <c r="JJ28" s="877"/>
      <c r="JK28" s="877"/>
      <c r="JL28" s="877"/>
      <c r="JM28" s="877"/>
      <c r="JN28" s="877"/>
      <c r="JO28" s="877"/>
      <c r="JP28" s="877"/>
      <c r="JQ28" s="877"/>
      <c r="JR28" s="877"/>
      <c r="JS28" s="877"/>
      <c r="JT28" s="877"/>
      <c r="JU28" s="877"/>
      <c r="JV28" s="877"/>
      <c r="JW28" s="877"/>
      <c r="JX28" s="877"/>
      <c r="JY28" s="877"/>
      <c r="JZ28" s="877"/>
      <c r="KA28" s="877"/>
      <c r="KB28" s="877"/>
      <c r="KC28" s="877"/>
      <c r="KD28" s="877"/>
      <c r="KE28" s="877"/>
      <c r="KF28" s="877"/>
      <c r="KG28" s="877"/>
      <c r="KH28" s="877"/>
      <c r="KI28" s="877"/>
      <c r="KJ28" s="877"/>
      <c r="KK28" s="877"/>
      <c r="KL28" s="877"/>
      <c r="KM28" s="877"/>
      <c r="KN28" s="877"/>
      <c r="KO28" s="877"/>
      <c r="KP28" s="877"/>
      <c r="KQ28" s="877"/>
      <c r="KR28" s="877"/>
      <c r="KS28" s="877"/>
      <c r="KT28" s="877"/>
      <c r="KU28" s="877"/>
      <c r="KV28" s="877"/>
      <c r="KW28" s="877"/>
      <c r="KX28" s="877"/>
      <c r="KY28" s="877"/>
      <c r="KZ28" s="877"/>
      <c r="LA28" s="877"/>
      <c r="LB28" s="877"/>
      <c r="LC28" s="877"/>
      <c r="LD28" s="877"/>
      <c r="LE28" s="877"/>
      <c r="LF28" s="877"/>
      <c r="LG28" s="877"/>
      <c r="LH28" s="877"/>
      <c r="LI28" s="877"/>
      <c r="LJ28" s="877"/>
      <c r="LK28" s="877"/>
      <c r="LL28" s="877"/>
      <c r="LM28" s="877"/>
      <c r="LN28" s="877"/>
      <c r="LO28" s="877"/>
      <c r="LP28" s="877"/>
      <c r="LQ28" s="877"/>
      <c r="LR28" s="877"/>
      <c r="LS28" s="877"/>
      <c r="LT28" s="877"/>
      <c r="LU28" s="877"/>
      <c r="LV28" s="877"/>
      <c r="LW28" s="877"/>
      <c r="LX28" s="877"/>
      <c r="LY28" s="877"/>
      <c r="LZ28" s="877"/>
      <c r="MA28" s="877"/>
      <c r="MB28" s="877"/>
      <c r="MC28" s="877"/>
      <c r="MD28" s="877"/>
      <c r="ME28" s="877"/>
      <c r="MF28" s="877"/>
      <c r="MG28" s="877"/>
      <c r="MH28" s="877"/>
      <c r="MI28" s="877"/>
      <c r="MJ28" s="877"/>
      <c r="MK28" s="877"/>
      <c r="ML28" s="877"/>
      <c r="MM28" s="877"/>
      <c r="MN28" s="877"/>
      <c r="MO28" s="877"/>
      <c r="MP28" s="877"/>
      <c r="MQ28" s="877"/>
      <c r="MR28" s="877"/>
      <c r="MS28" s="877"/>
      <c r="MT28" s="877"/>
      <c r="MU28" s="877"/>
      <c r="MV28" s="877"/>
      <c r="MW28" s="877"/>
      <c r="MX28" s="877"/>
      <c r="MY28" s="877"/>
      <c r="MZ28" s="877"/>
      <c r="NA28" s="877"/>
      <c r="NB28" s="877"/>
      <c r="NC28" s="877"/>
      <c r="ND28" s="877"/>
      <c r="NE28" s="877"/>
      <c r="NF28" s="877"/>
      <c r="NG28" s="877"/>
      <c r="NH28" s="877"/>
      <c r="NI28" s="877"/>
      <c r="NJ28" s="877"/>
      <c r="NK28" s="877"/>
      <c r="NL28" s="877"/>
      <c r="NM28" s="877"/>
      <c r="NN28" s="877"/>
      <c r="NO28" s="877"/>
      <c r="NP28" s="877"/>
      <c r="NQ28" s="877"/>
      <c r="NR28" s="877"/>
      <c r="NS28" s="877"/>
      <c r="NT28" s="877"/>
      <c r="NU28" s="877"/>
      <c r="NV28" s="877"/>
      <c r="NW28" s="877"/>
      <c r="NX28" s="877"/>
      <c r="NY28" s="877"/>
      <c r="NZ28" s="877"/>
      <c r="OA28" s="877"/>
      <c r="OB28" s="877"/>
      <c r="OC28" s="877"/>
      <c r="OD28" s="877"/>
      <c r="OE28" s="877"/>
      <c r="OF28" s="877"/>
      <c r="OG28" s="877"/>
      <c r="OH28" s="877"/>
      <c r="OI28" s="877"/>
      <c r="OJ28" s="877"/>
      <c r="OK28" s="877"/>
      <c r="OL28" s="877"/>
      <c r="OM28" s="877"/>
      <c r="ON28" s="877"/>
      <c r="OO28" s="877"/>
      <c r="OP28" s="877"/>
      <c r="OQ28" s="877"/>
      <c r="OR28" s="877"/>
      <c r="OS28" s="877"/>
      <c r="OT28" s="877"/>
      <c r="OU28" s="877"/>
      <c r="OV28" s="877"/>
      <c r="OW28" s="877"/>
      <c r="OX28" s="877"/>
      <c r="OY28" s="877"/>
      <c r="OZ28" s="877"/>
      <c r="PA28" s="877"/>
      <c r="PB28" s="877"/>
      <c r="PC28" s="877"/>
      <c r="PD28" s="877"/>
      <c r="PE28" s="877"/>
      <c r="PF28" s="877"/>
      <c r="PG28" s="877"/>
      <c r="PH28" s="877"/>
      <c r="PI28" s="877"/>
      <c r="PJ28" s="877"/>
      <c r="PK28" s="877"/>
      <c r="PL28" s="877"/>
      <c r="PM28" s="877"/>
      <c r="PN28" s="877"/>
      <c r="PO28" s="877"/>
      <c r="PP28" s="877"/>
      <c r="PQ28" s="877"/>
      <c r="PR28" s="877"/>
      <c r="PS28" s="877"/>
      <c r="PT28" s="877"/>
      <c r="PU28" s="877"/>
      <c r="PV28" s="877"/>
      <c r="PW28" s="877"/>
      <c r="PX28" s="877"/>
      <c r="PY28" s="877"/>
      <c r="PZ28" s="877"/>
      <c r="QA28" s="877"/>
      <c r="QB28" s="877"/>
      <c r="QC28" s="877"/>
      <c r="QD28" s="877"/>
      <c r="QE28" s="877"/>
      <c r="QF28" s="877"/>
      <c r="QG28" s="877"/>
      <c r="QH28" s="877"/>
      <c r="QI28" s="877"/>
      <c r="QJ28" s="877"/>
      <c r="QK28" s="877"/>
      <c r="QL28" s="877"/>
      <c r="QM28" s="877"/>
      <c r="QN28" s="877"/>
      <c r="QO28" s="877"/>
      <c r="QP28" s="877"/>
      <c r="QQ28" s="877"/>
      <c r="QR28" s="877"/>
      <c r="QS28" s="877"/>
      <c r="QT28" s="877"/>
      <c r="QU28" s="877"/>
      <c r="QV28" s="877"/>
      <c r="QW28" s="877"/>
      <c r="QX28" s="877"/>
      <c r="QY28" s="877"/>
      <c r="QZ28" s="877"/>
      <c r="RA28" s="877"/>
      <c r="RB28" s="877"/>
      <c r="RC28" s="877"/>
      <c r="RD28" s="877"/>
      <c r="RE28" s="877"/>
      <c r="RF28" s="877"/>
      <c r="RG28" s="877"/>
      <c r="RH28" s="877"/>
      <c r="RI28" s="877"/>
      <c r="RJ28" s="877"/>
      <c r="RK28" s="877"/>
      <c r="RL28" s="877"/>
      <c r="RM28" s="877"/>
      <c r="RN28" s="877"/>
      <c r="RO28" s="877"/>
      <c r="RP28" s="877"/>
      <c r="RQ28" s="877"/>
      <c r="RR28" s="877"/>
      <c r="RS28" s="877"/>
      <c r="RT28" s="877"/>
      <c r="RU28" s="877"/>
      <c r="RV28" s="877"/>
      <c r="RW28" s="877"/>
      <c r="RX28" s="877"/>
      <c r="RY28" s="877"/>
      <c r="RZ28" s="877"/>
      <c r="SA28" s="877"/>
      <c r="SB28" s="877"/>
      <c r="SC28" s="877"/>
      <c r="SD28" s="877"/>
      <c r="SE28" s="877"/>
      <c r="SF28" s="877"/>
      <c r="SG28" s="877"/>
      <c r="SH28" s="877"/>
      <c r="SI28" s="877"/>
      <c r="SJ28" s="877"/>
      <c r="SK28" s="877"/>
      <c r="SL28" s="877"/>
      <c r="SM28" s="877"/>
      <c r="SN28" s="877"/>
      <c r="SO28" s="877"/>
      <c r="SP28" s="877"/>
      <c r="SQ28" s="877"/>
      <c r="SR28" s="877"/>
      <c r="SS28" s="877"/>
      <c r="ST28" s="877"/>
      <c r="SU28" s="877"/>
      <c r="SV28" s="877"/>
      <c r="SW28" s="877"/>
      <c r="SX28" s="877"/>
      <c r="SY28" s="877"/>
      <c r="SZ28" s="877"/>
      <c r="TA28" s="877"/>
      <c r="TB28" s="877"/>
      <c r="TC28" s="877"/>
      <c r="TD28" s="877"/>
      <c r="TE28" s="877"/>
      <c r="TF28" s="877"/>
      <c r="TG28" s="877"/>
      <c r="TH28" s="877"/>
      <c r="TI28" s="877"/>
      <c r="TJ28" s="877"/>
      <c r="TK28" s="877"/>
      <c r="TL28" s="877"/>
      <c r="TM28" s="877"/>
      <c r="TN28" s="877"/>
      <c r="TO28" s="877"/>
      <c r="TP28" s="877"/>
      <c r="TQ28" s="877"/>
      <c r="TR28" s="877"/>
      <c r="TS28" s="877"/>
      <c r="TT28" s="877"/>
      <c r="TU28" s="877"/>
      <c r="TV28" s="877"/>
      <c r="TW28" s="877"/>
      <c r="TX28" s="877"/>
      <c r="TY28" s="877"/>
      <c r="TZ28" s="877"/>
      <c r="UA28" s="877"/>
      <c r="UB28" s="877"/>
      <c r="UC28" s="877"/>
      <c r="UD28" s="877"/>
      <c r="UE28" s="877"/>
      <c r="UF28" s="877"/>
      <c r="UG28" s="877"/>
      <c r="UH28" s="877"/>
      <c r="UI28" s="877"/>
      <c r="UJ28" s="877"/>
      <c r="UK28" s="877"/>
      <c r="UL28" s="877"/>
      <c r="UM28" s="877"/>
      <c r="UN28" s="877"/>
      <c r="UO28" s="877"/>
      <c r="UP28" s="877"/>
      <c r="UQ28" s="877"/>
      <c r="UR28" s="877"/>
      <c r="US28" s="877"/>
      <c r="UT28" s="877"/>
      <c r="UU28" s="877"/>
      <c r="UV28" s="877"/>
      <c r="UW28" s="877"/>
      <c r="UX28" s="877"/>
      <c r="UY28" s="877"/>
      <c r="UZ28" s="877"/>
      <c r="VA28" s="877"/>
      <c r="VB28" s="877"/>
      <c r="VC28" s="877"/>
      <c r="VD28" s="877"/>
      <c r="VE28" s="877"/>
      <c r="VF28" s="877"/>
      <c r="VG28" s="877"/>
      <c r="VH28" s="877"/>
      <c r="VI28" s="877"/>
      <c r="VJ28" s="877"/>
      <c r="VK28" s="877"/>
      <c r="VL28" s="877"/>
      <c r="VM28" s="877"/>
      <c r="VN28" s="877"/>
      <c r="VO28" s="877"/>
      <c r="VP28" s="877"/>
      <c r="VQ28" s="877"/>
      <c r="VR28" s="877"/>
      <c r="VS28" s="877"/>
      <c r="VT28" s="877"/>
      <c r="VU28" s="877"/>
      <c r="VV28" s="877"/>
      <c r="VW28" s="877"/>
      <c r="VX28" s="877"/>
      <c r="VY28" s="877"/>
      <c r="VZ28" s="877"/>
      <c r="WA28" s="877"/>
      <c r="WB28" s="877"/>
      <c r="WC28" s="877"/>
      <c r="WD28" s="877"/>
      <c r="WE28" s="877"/>
      <c r="WF28" s="877"/>
      <c r="WG28" s="877"/>
      <c r="WH28" s="877"/>
      <c r="WI28" s="877"/>
      <c r="WJ28" s="877"/>
      <c r="WK28" s="877"/>
      <c r="WL28" s="877"/>
      <c r="WM28" s="877"/>
      <c r="WN28" s="877"/>
      <c r="WO28" s="877"/>
      <c r="WP28" s="877"/>
      <c r="WQ28" s="877"/>
      <c r="WR28" s="877"/>
      <c r="WS28" s="877"/>
      <c r="WT28" s="877"/>
      <c r="WU28" s="877"/>
      <c r="WV28" s="877"/>
      <c r="WW28" s="877"/>
      <c r="WX28" s="877"/>
      <c r="WY28" s="877"/>
      <c r="WZ28" s="877"/>
      <c r="XA28" s="877"/>
      <c r="XB28" s="877"/>
      <c r="XC28" s="877"/>
      <c r="XD28" s="877"/>
      <c r="XE28" s="877"/>
      <c r="XF28" s="877"/>
      <c r="XG28" s="877"/>
      <c r="XH28" s="877"/>
      <c r="XI28" s="877"/>
      <c r="XJ28" s="877"/>
      <c r="XK28" s="877"/>
      <c r="XL28" s="877"/>
      <c r="XM28" s="877"/>
      <c r="XN28" s="877"/>
      <c r="XO28" s="877"/>
      <c r="XP28" s="877"/>
      <c r="XQ28" s="877"/>
      <c r="XR28" s="877"/>
      <c r="XS28" s="877"/>
      <c r="XT28" s="877"/>
      <c r="XU28" s="877"/>
      <c r="XV28" s="877"/>
      <c r="XW28" s="877"/>
      <c r="XX28" s="877"/>
      <c r="XY28" s="877"/>
      <c r="XZ28" s="877"/>
      <c r="YA28" s="877"/>
      <c r="YB28" s="877"/>
      <c r="YC28" s="877"/>
      <c r="YD28" s="877"/>
      <c r="YE28" s="877"/>
      <c r="YF28" s="877"/>
      <c r="YG28" s="877"/>
      <c r="YH28" s="877"/>
      <c r="YI28" s="877"/>
      <c r="YJ28" s="877"/>
      <c r="YK28" s="877"/>
      <c r="YL28" s="877"/>
      <c r="YM28" s="877"/>
      <c r="YN28" s="877"/>
      <c r="YO28" s="877"/>
      <c r="YP28" s="877"/>
      <c r="YQ28" s="877"/>
      <c r="YR28" s="877"/>
      <c r="YS28" s="877"/>
      <c r="YT28" s="877"/>
      <c r="YU28" s="877"/>
      <c r="YV28" s="877"/>
      <c r="YW28" s="877"/>
      <c r="YX28" s="877"/>
      <c r="YY28" s="877"/>
      <c r="YZ28" s="877"/>
      <c r="ZA28" s="877"/>
      <c r="ZB28" s="877"/>
      <c r="ZC28" s="877"/>
      <c r="ZD28" s="877"/>
      <c r="ZE28" s="877"/>
      <c r="ZF28" s="877"/>
      <c r="ZG28" s="877"/>
      <c r="ZH28" s="877"/>
      <c r="ZI28" s="877"/>
      <c r="ZJ28" s="877"/>
      <c r="ZK28" s="877"/>
      <c r="ZL28" s="877"/>
      <c r="ZM28" s="877"/>
      <c r="ZN28" s="877"/>
      <c r="ZO28" s="877"/>
      <c r="ZP28" s="877"/>
      <c r="ZQ28" s="877"/>
      <c r="ZR28" s="877"/>
      <c r="ZS28" s="877"/>
      <c r="ZT28" s="877"/>
      <c r="ZU28" s="877"/>
      <c r="ZV28" s="877"/>
      <c r="ZW28" s="877"/>
      <c r="ZX28" s="877"/>
      <c r="ZY28" s="877"/>
      <c r="ZZ28" s="877"/>
      <c r="AAA28" s="877"/>
      <c r="AAB28" s="877"/>
      <c r="AAC28" s="877"/>
      <c r="AAD28" s="877"/>
      <c r="AAE28" s="877"/>
      <c r="AAF28" s="877"/>
      <c r="AAG28" s="877"/>
      <c r="AAH28" s="877"/>
      <c r="AAI28" s="877"/>
      <c r="AAJ28" s="877"/>
      <c r="AAK28" s="877"/>
      <c r="AAL28" s="877"/>
      <c r="AAM28" s="877"/>
      <c r="AAN28" s="877"/>
      <c r="AAO28" s="877"/>
      <c r="AAP28" s="877"/>
      <c r="AAQ28" s="877"/>
      <c r="AAR28" s="877"/>
      <c r="AAS28" s="877"/>
      <c r="AAT28" s="877"/>
      <c r="AAU28" s="877"/>
      <c r="AAV28" s="877"/>
      <c r="AAW28" s="877"/>
      <c r="AAX28" s="877"/>
      <c r="AAY28" s="877"/>
      <c r="AAZ28" s="877"/>
      <c r="ABA28" s="877"/>
      <c r="ABB28" s="877"/>
      <c r="ABC28" s="877"/>
      <c r="ABD28" s="877"/>
      <c r="ABE28" s="877"/>
      <c r="ABF28" s="877"/>
      <c r="ABG28" s="877"/>
      <c r="ABH28" s="877"/>
      <c r="ABI28" s="877"/>
      <c r="ABJ28" s="877"/>
      <c r="ABK28" s="877"/>
      <c r="ABL28" s="877"/>
      <c r="ABM28" s="877"/>
      <c r="ABN28" s="877"/>
      <c r="ABO28" s="877"/>
      <c r="ABP28" s="877"/>
      <c r="ABQ28" s="877"/>
      <c r="ABR28" s="877"/>
      <c r="ABS28" s="877"/>
      <c r="ABT28" s="877"/>
      <c r="ABU28" s="877"/>
      <c r="ABV28" s="877"/>
      <c r="ABW28" s="877"/>
      <c r="ABX28" s="877"/>
      <c r="ABY28" s="877"/>
      <c r="ABZ28" s="877"/>
      <c r="ACA28" s="877"/>
      <c r="ACB28" s="877"/>
      <c r="ACC28" s="877"/>
      <c r="ACD28" s="877"/>
      <c r="ACE28" s="877"/>
      <c r="ACF28" s="877"/>
      <c r="ACG28" s="877"/>
      <c r="ACH28" s="877"/>
      <c r="ACI28" s="877"/>
      <c r="ACJ28" s="877"/>
      <c r="ACK28" s="877"/>
      <c r="ACL28" s="877"/>
      <c r="ACM28" s="877"/>
      <c r="ACN28" s="877"/>
      <c r="ACO28" s="877"/>
      <c r="ACP28" s="877"/>
      <c r="ACQ28" s="877"/>
      <c r="ACR28" s="877"/>
      <c r="ACS28" s="877"/>
      <c r="ACT28" s="877"/>
      <c r="ACU28" s="877"/>
      <c r="ACV28" s="877"/>
      <c r="ACW28" s="877"/>
      <c r="ACX28" s="877"/>
      <c r="ACY28" s="877"/>
      <c r="ACZ28" s="877"/>
      <c r="ADA28" s="877"/>
      <c r="ADB28" s="877"/>
      <c r="ADC28" s="877"/>
      <c r="ADD28" s="877"/>
      <c r="ADE28" s="877"/>
      <c r="ADF28" s="877"/>
      <c r="ADG28" s="877"/>
      <c r="ADH28" s="877"/>
      <c r="ADI28" s="877"/>
      <c r="ADJ28" s="877"/>
      <c r="ADK28" s="877"/>
      <c r="ADL28" s="877"/>
      <c r="ADM28" s="877"/>
      <c r="ADN28" s="877"/>
      <c r="ADO28" s="877"/>
      <c r="ADP28" s="877"/>
      <c r="ADQ28" s="877"/>
      <c r="ADR28" s="877"/>
      <c r="ADS28" s="877"/>
      <c r="ADT28" s="877"/>
      <c r="ADU28" s="877"/>
      <c r="ADV28" s="877"/>
      <c r="ADW28" s="877"/>
      <c r="ADX28" s="877"/>
      <c r="ADY28" s="877"/>
      <c r="ADZ28" s="877"/>
      <c r="AEA28" s="877"/>
      <c r="AEB28" s="877"/>
      <c r="AEC28" s="877"/>
      <c r="AED28" s="877"/>
      <c r="AEE28" s="877"/>
      <c r="AEF28" s="877"/>
      <c r="AEG28" s="877"/>
      <c r="AEH28" s="877"/>
      <c r="AEI28" s="877"/>
      <c r="AEJ28" s="877"/>
      <c r="AEK28" s="877"/>
      <c r="AEL28" s="877"/>
      <c r="AEM28" s="877"/>
      <c r="AEN28" s="877"/>
      <c r="AEO28" s="877"/>
      <c r="AEP28" s="877"/>
      <c r="AEQ28" s="877"/>
      <c r="AER28" s="877"/>
      <c r="AES28" s="877"/>
      <c r="AET28" s="877"/>
      <c r="AEU28" s="877"/>
      <c r="AEV28" s="877"/>
      <c r="AEW28" s="877"/>
      <c r="AEX28" s="877"/>
      <c r="AEY28" s="877"/>
      <c r="AEZ28" s="877"/>
      <c r="AFA28" s="877"/>
      <c r="AFB28" s="877"/>
      <c r="AFC28" s="877"/>
      <c r="AFD28" s="877"/>
      <c r="AFE28" s="877"/>
      <c r="AFF28" s="877"/>
      <c r="AFG28" s="877"/>
      <c r="AFH28" s="877"/>
      <c r="AFI28" s="877"/>
      <c r="AFJ28" s="877"/>
      <c r="AFK28" s="877"/>
      <c r="AFL28" s="877"/>
      <c r="AFM28" s="877"/>
      <c r="AFN28" s="877"/>
      <c r="AFO28" s="877"/>
      <c r="AFP28" s="877"/>
      <c r="AFQ28" s="877"/>
      <c r="AFR28" s="877"/>
      <c r="AFS28" s="877"/>
      <c r="AFT28" s="877"/>
      <c r="AFU28" s="877"/>
      <c r="AFV28" s="877"/>
      <c r="AFW28" s="877"/>
      <c r="AFX28" s="877"/>
      <c r="AFY28" s="877"/>
      <c r="AFZ28" s="877"/>
      <c r="AGA28" s="877"/>
      <c r="AGB28" s="877"/>
      <c r="AGC28" s="877"/>
      <c r="AGD28" s="877"/>
      <c r="AGE28" s="877"/>
      <c r="AGF28" s="877"/>
      <c r="AGG28" s="877"/>
      <c r="AGH28" s="877"/>
      <c r="AGI28" s="877"/>
      <c r="AGJ28" s="877"/>
      <c r="AGK28" s="877"/>
      <c r="AGL28" s="877"/>
      <c r="AGM28" s="877"/>
      <c r="AGN28" s="877"/>
      <c r="AGO28" s="877"/>
      <c r="AGP28" s="877"/>
      <c r="AGQ28" s="877"/>
      <c r="AGR28" s="877"/>
      <c r="AGS28" s="877"/>
      <c r="AGT28" s="877"/>
      <c r="AGU28" s="877"/>
      <c r="AGV28" s="877"/>
      <c r="AGW28" s="877"/>
      <c r="AGX28" s="877"/>
      <c r="AGY28" s="877"/>
      <c r="AGZ28" s="877"/>
      <c r="AHA28" s="877"/>
      <c r="AHB28" s="877"/>
      <c r="AHC28" s="877"/>
      <c r="AHD28" s="877"/>
      <c r="AHE28" s="877"/>
      <c r="AHF28" s="877"/>
      <c r="AHG28" s="877"/>
      <c r="AHH28" s="877"/>
      <c r="AHI28" s="877"/>
      <c r="AHJ28" s="877"/>
      <c r="AHK28" s="877"/>
      <c r="AHL28" s="877"/>
      <c r="AHM28" s="877"/>
      <c r="AHN28" s="877"/>
      <c r="AHO28" s="877"/>
      <c r="AHP28" s="877"/>
      <c r="AHQ28" s="877"/>
      <c r="AHR28" s="877"/>
      <c r="AHS28" s="877"/>
      <c r="AHT28" s="877"/>
      <c r="AHU28" s="877"/>
      <c r="AHV28" s="877"/>
      <c r="AHW28" s="877"/>
      <c r="AHX28" s="877"/>
      <c r="AHY28" s="877"/>
      <c r="AHZ28" s="877"/>
      <c r="AIA28" s="877"/>
      <c r="AIB28" s="877"/>
      <c r="AIC28" s="877"/>
      <c r="AID28" s="877"/>
      <c r="AIE28" s="877"/>
      <c r="AIF28" s="877"/>
      <c r="AIG28" s="877"/>
      <c r="AIH28" s="877"/>
      <c r="AII28" s="877"/>
      <c r="AIJ28" s="877"/>
      <c r="AIK28" s="877"/>
      <c r="AIL28" s="877"/>
      <c r="AIM28" s="877"/>
      <c r="AIN28" s="877"/>
      <c r="AIO28" s="877"/>
      <c r="AIP28" s="877"/>
      <c r="AIQ28" s="877"/>
      <c r="AIR28" s="877"/>
      <c r="AIS28" s="877"/>
      <c r="AIT28" s="877"/>
      <c r="AIU28" s="877"/>
      <c r="AIV28" s="877"/>
      <c r="AIW28" s="877"/>
      <c r="AIX28" s="877"/>
      <c r="AIY28" s="877"/>
      <c r="AIZ28" s="877"/>
      <c r="AJA28" s="877"/>
      <c r="AJB28" s="877"/>
      <c r="AJC28" s="877"/>
      <c r="AJD28" s="877"/>
      <c r="AJE28" s="877"/>
      <c r="AJF28" s="877"/>
      <c r="AJG28" s="877"/>
      <c r="AJH28" s="877"/>
      <c r="AJI28" s="877"/>
      <c r="AJJ28" s="877"/>
      <c r="AJK28" s="877"/>
      <c r="AJL28" s="877"/>
      <c r="AJM28" s="877"/>
      <c r="AJN28" s="877"/>
      <c r="AJO28" s="877"/>
      <c r="AJP28" s="877"/>
      <c r="AJQ28" s="877"/>
      <c r="AJR28" s="877"/>
      <c r="AJS28" s="877"/>
      <c r="AJT28" s="877"/>
      <c r="AJU28" s="877"/>
      <c r="AJV28" s="877"/>
      <c r="AJW28" s="877"/>
      <c r="AJX28" s="877"/>
      <c r="AJY28" s="877"/>
      <c r="AJZ28" s="877"/>
      <c r="AKA28" s="877"/>
      <c r="AKB28" s="877"/>
      <c r="AKC28" s="877"/>
      <c r="AKD28" s="877"/>
      <c r="AKE28" s="877"/>
      <c r="AKF28" s="877"/>
      <c r="AKG28" s="877"/>
      <c r="AKH28" s="877"/>
      <c r="AKI28" s="877"/>
      <c r="AKJ28" s="877"/>
      <c r="AKK28" s="877"/>
      <c r="AKL28" s="877"/>
      <c r="AKM28" s="877"/>
      <c r="AKN28" s="877"/>
      <c r="AKO28" s="877"/>
      <c r="AKP28" s="877"/>
      <c r="AKQ28" s="877"/>
      <c r="AKR28" s="877"/>
      <c r="AKS28" s="877"/>
      <c r="AKT28" s="877"/>
      <c r="AKU28" s="877"/>
      <c r="AKV28" s="877"/>
      <c r="AKW28" s="877"/>
      <c r="AKX28" s="877"/>
      <c r="AKY28" s="877"/>
      <c r="AKZ28" s="877"/>
      <c r="ALA28" s="877"/>
      <c r="ALB28" s="877"/>
      <c r="ALC28" s="877"/>
      <c r="ALD28" s="877"/>
      <c r="ALE28" s="877"/>
      <c r="ALF28" s="877"/>
      <c r="ALG28" s="877"/>
      <c r="ALH28" s="877"/>
      <c r="ALI28" s="877"/>
      <c r="ALJ28" s="877"/>
      <c r="ALK28" s="877"/>
      <c r="ALL28" s="877"/>
      <c r="ALM28" s="877"/>
      <c r="ALN28" s="877"/>
      <c r="ALO28" s="877"/>
      <c r="ALP28" s="877"/>
      <c r="ALQ28" s="877"/>
      <c r="ALR28" s="877"/>
      <c r="ALS28" s="877"/>
      <c r="ALT28" s="877"/>
      <c r="ALU28" s="877"/>
      <c r="ALV28" s="877"/>
      <c r="ALW28" s="877"/>
      <c r="ALX28" s="877"/>
      <c r="ALY28" s="877"/>
      <c r="ALZ28" s="877"/>
      <c r="AMA28" s="877"/>
      <c r="AMB28" s="877"/>
      <c r="AMC28" s="877"/>
      <c r="AMD28" s="877"/>
      <c r="AME28" s="877"/>
      <c r="AMF28" s="877"/>
      <c r="AMG28" s="877"/>
      <c r="AMH28" s="877"/>
      <c r="AMI28" s="877"/>
      <c r="AMJ28" s="877"/>
      <c r="AMK28" s="877"/>
      <c r="AML28" s="877"/>
      <c r="AMM28" s="877"/>
      <c r="AMN28" s="877"/>
      <c r="AMO28" s="877"/>
      <c r="AMP28" s="877"/>
      <c r="AMQ28" s="877"/>
      <c r="AMR28" s="877"/>
      <c r="AMS28" s="877"/>
      <c r="AMT28" s="877"/>
      <c r="AMU28" s="877"/>
      <c r="AMV28" s="877"/>
      <c r="AMW28" s="877"/>
      <c r="AMX28" s="877"/>
      <c r="AMY28" s="877"/>
      <c r="AMZ28" s="877"/>
      <c r="ANA28" s="877"/>
      <c r="ANB28" s="877"/>
      <c r="ANC28" s="877"/>
      <c r="AND28" s="877"/>
      <c r="ANE28" s="877"/>
      <c r="ANF28" s="877"/>
      <c r="ANG28" s="877"/>
      <c r="ANH28" s="877"/>
      <c r="ANI28" s="877"/>
      <c r="ANJ28" s="877"/>
      <c r="ANK28" s="877"/>
      <c r="ANL28" s="877"/>
      <c r="ANM28" s="877"/>
      <c r="ANN28" s="877"/>
      <c r="ANO28" s="877"/>
      <c r="ANP28" s="877"/>
      <c r="ANQ28" s="877"/>
      <c r="ANR28" s="877"/>
      <c r="ANS28" s="877"/>
      <c r="ANT28" s="877"/>
      <c r="ANU28" s="877"/>
      <c r="ANV28" s="877"/>
      <c r="ANW28" s="877"/>
      <c r="ANX28" s="877"/>
      <c r="ANY28" s="877"/>
      <c r="ANZ28" s="877"/>
      <c r="AOA28" s="877"/>
      <c r="AOB28" s="877"/>
      <c r="AOC28" s="877"/>
      <c r="AOD28" s="877"/>
      <c r="AOE28" s="877"/>
      <c r="AOF28" s="877"/>
      <c r="AOG28" s="877"/>
      <c r="AOH28" s="877"/>
      <c r="AOI28" s="877"/>
      <c r="AOJ28" s="877"/>
      <c r="AOK28" s="877"/>
      <c r="AOL28" s="877"/>
      <c r="AOM28" s="877"/>
      <c r="AON28" s="877"/>
      <c r="AOO28" s="877"/>
      <c r="AOP28" s="877"/>
      <c r="AOQ28" s="877"/>
      <c r="AOR28" s="877"/>
      <c r="AOS28" s="877"/>
      <c r="AOT28" s="877"/>
      <c r="AOU28" s="877"/>
      <c r="AOV28" s="877"/>
      <c r="AOW28" s="877"/>
      <c r="AOX28" s="877"/>
      <c r="AOY28" s="877"/>
      <c r="AOZ28" s="877"/>
      <c r="APA28" s="877"/>
      <c r="APB28" s="877"/>
      <c r="APC28" s="877"/>
      <c r="APD28" s="877"/>
      <c r="APE28" s="877"/>
      <c r="APF28" s="877"/>
      <c r="APG28" s="877"/>
      <c r="APH28" s="877"/>
      <c r="API28" s="877"/>
      <c r="APJ28" s="877"/>
      <c r="APK28" s="877"/>
      <c r="APL28" s="877"/>
      <c r="APM28" s="877"/>
      <c r="APN28" s="877"/>
      <c r="APO28" s="877"/>
      <c r="APP28" s="877"/>
      <c r="APQ28" s="877"/>
      <c r="APR28" s="877"/>
      <c r="APS28" s="877"/>
      <c r="APT28" s="877"/>
      <c r="APU28" s="877"/>
      <c r="APV28" s="877"/>
      <c r="APW28" s="877"/>
      <c r="APX28" s="877"/>
      <c r="APY28" s="877"/>
      <c r="APZ28" s="877"/>
      <c r="AQA28" s="877"/>
      <c r="AQB28" s="877"/>
      <c r="AQC28" s="877"/>
      <c r="AQD28" s="877"/>
      <c r="AQE28" s="877"/>
      <c r="AQF28" s="877"/>
      <c r="AQG28" s="877"/>
      <c r="AQH28" s="877"/>
      <c r="AQI28" s="877"/>
      <c r="AQJ28" s="877"/>
      <c r="AQK28" s="877"/>
      <c r="AQL28" s="877"/>
      <c r="AQM28" s="877"/>
      <c r="AQN28" s="877"/>
      <c r="AQO28" s="877"/>
      <c r="AQP28" s="877"/>
      <c r="AQQ28" s="877"/>
      <c r="AQR28" s="877"/>
      <c r="AQS28" s="877"/>
      <c r="AQT28" s="877"/>
      <c r="AQU28" s="877"/>
      <c r="AQV28" s="877"/>
      <c r="AQW28" s="877"/>
      <c r="AQX28" s="877"/>
      <c r="AQY28" s="877"/>
      <c r="AQZ28" s="877"/>
      <c r="ARA28" s="877"/>
      <c r="ARB28" s="877"/>
      <c r="ARC28" s="877"/>
      <c r="ARD28" s="877"/>
      <c r="ARE28" s="877"/>
      <c r="ARF28" s="877"/>
      <c r="ARG28" s="877"/>
      <c r="ARH28" s="877"/>
      <c r="ARI28" s="877"/>
      <c r="ARJ28" s="877"/>
      <c r="ARK28" s="877"/>
      <c r="ARL28" s="877"/>
      <c r="ARM28" s="877"/>
      <c r="ARN28" s="877"/>
      <c r="ARO28" s="877"/>
      <c r="ARP28" s="877"/>
      <c r="ARQ28" s="877"/>
      <c r="ARR28" s="877"/>
      <c r="ARS28" s="877"/>
      <c r="ART28" s="877"/>
      <c r="ARU28" s="877"/>
      <c r="ARV28" s="877"/>
      <c r="ARW28" s="877"/>
      <c r="ARX28" s="877"/>
      <c r="ARY28" s="877"/>
      <c r="ARZ28" s="877"/>
      <c r="ASA28" s="877"/>
      <c r="ASB28" s="877"/>
      <c r="ASC28" s="877"/>
      <c r="ASD28" s="877"/>
      <c r="ASE28" s="877"/>
      <c r="ASF28" s="877"/>
      <c r="ASG28" s="877"/>
      <c r="ASH28" s="877"/>
      <c r="ASI28" s="877"/>
      <c r="ASJ28" s="877"/>
      <c r="ASK28" s="877"/>
      <c r="ASL28" s="877"/>
      <c r="ASM28" s="877"/>
      <c r="ASN28" s="877"/>
      <c r="ASO28" s="877"/>
      <c r="ASP28" s="877"/>
      <c r="ASQ28" s="877"/>
      <c r="ASR28" s="877"/>
      <c r="ASS28" s="877"/>
      <c r="AST28" s="877"/>
      <c r="ASU28" s="877"/>
      <c r="ASV28" s="877"/>
      <c r="ASW28" s="877"/>
      <c r="ASX28" s="877"/>
      <c r="ASY28" s="877"/>
      <c r="ASZ28" s="877"/>
      <c r="ATA28" s="877"/>
      <c r="ATB28" s="877"/>
      <c r="ATC28" s="877"/>
      <c r="ATD28" s="877"/>
      <c r="ATE28" s="877"/>
      <c r="ATF28" s="877"/>
      <c r="ATG28" s="877"/>
      <c r="ATH28" s="877"/>
      <c r="ATI28" s="877"/>
      <c r="ATJ28" s="877"/>
      <c r="ATK28" s="877"/>
      <c r="ATL28" s="877"/>
      <c r="ATM28" s="877"/>
      <c r="ATN28" s="877"/>
      <c r="ATO28" s="877"/>
      <c r="ATP28" s="877"/>
      <c r="ATQ28" s="877"/>
      <c r="ATR28" s="877"/>
      <c r="ATS28" s="877"/>
      <c r="ATT28" s="877"/>
      <c r="ATU28" s="877"/>
      <c r="ATV28" s="877"/>
      <c r="ATW28" s="877"/>
      <c r="ATX28" s="877"/>
      <c r="ATY28" s="877"/>
      <c r="ATZ28" s="877"/>
      <c r="AUA28" s="877"/>
      <c r="AUB28" s="877"/>
      <c r="AUC28" s="877"/>
      <c r="AUD28" s="877"/>
      <c r="AUE28" s="877"/>
      <c r="AUF28" s="877"/>
      <c r="AUG28" s="877"/>
      <c r="AUH28" s="877"/>
      <c r="AUI28" s="877"/>
      <c r="AUJ28" s="877"/>
      <c r="AUK28" s="877"/>
      <c r="AUL28" s="877"/>
      <c r="AUM28" s="877"/>
      <c r="AUN28" s="877"/>
      <c r="AUO28" s="877"/>
      <c r="AUP28" s="877"/>
      <c r="AUQ28" s="877"/>
      <c r="AUR28" s="877"/>
      <c r="AUS28" s="877"/>
      <c r="AUT28" s="877"/>
      <c r="AUU28" s="877"/>
      <c r="AUV28" s="877"/>
      <c r="AUW28" s="877"/>
      <c r="AUX28" s="877"/>
      <c r="AUY28" s="877"/>
      <c r="AUZ28" s="877"/>
      <c r="AVA28" s="877"/>
      <c r="AVB28" s="877"/>
      <c r="AVC28" s="877"/>
      <c r="AVD28" s="877"/>
      <c r="AVE28" s="877"/>
      <c r="AVF28" s="877"/>
      <c r="AVG28" s="877"/>
      <c r="AVH28" s="877"/>
      <c r="AVI28" s="877"/>
      <c r="AVJ28" s="877"/>
      <c r="AVK28" s="877"/>
      <c r="AVL28" s="877"/>
      <c r="AVM28" s="877"/>
      <c r="AVN28" s="877"/>
      <c r="AVO28" s="877"/>
      <c r="AVP28" s="877"/>
      <c r="AVQ28" s="877"/>
      <c r="AVR28" s="877"/>
      <c r="AVS28" s="877"/>
      <c r="AVT28" s="877"/>
      <c r="AVU28" s="877"/>
      <c r="AVV28" s="877"/>
      <c r="AVW28" s="877"/>
      <c r="AVX28" s="877"/>
      <c r="AVY28" s="877"/>
      <c r="AVZ28" s="877"/>
      <c r="AWA28" s="877"/>
      <c r="AWB28" s="877"/>
      <c r="AWC28" s="877"/>
      <c r="AWD28" s="877"/>
      <c r="AWE28" s="877"/>
      <c r="AWF28" s="877"/>
      <c r="AWG28" s="877"/>
      <c r="AWH28" s="877"/>
      <c r="AWI28" s="877"/>
      <c r="AWJ28" s="877"/>
      <c r="AWK28" s="877"/>
      <c r="AWL28" s="877"/>
      <c r="AWM28" s="877"/>
      <c r="AWN28" s="877"/>
      <c r="AWO28" s="877"/>
      <c r="AWP28" s="877"/>
      <c r="AWQ28" s="877"/>
      <c r="AWR28" s="877"/>
      <c r="AWS28" s="877"/>
      <c r="AWT28" s="877"/>
      <c r="AWU28" s="877"/>
      <c r="AWV28" s="877"/>
      <c r="AWW28" s="877"/>
      <c r="AWX28" s="877"/>
      <c r="AWY28" s="877"/>
      <c r="AWZ28" s="877"/>
      <c r="AXA28" s="877"/>
      <c r="AXB28" s="877"/>
      <c r="AXC28" s="877"/>
      <c r="AXD28" s="877"/>
      <c r="AXE28" s="877"/>
      <c r="AXF28" s="877"/>
      <c r="AXG28" s="877"/>
      <c r="AXH28" s="877"/>
      <c r="AXI28" s="877"/>
      <c r="AXJ28" s="877"/>
      <c r="AXK28" s="877"/>
      <c r="AXL28" s="877"/>
      <c r="AXM28" s="877"/>
      <c r="AXN28" s="877"/>
      <c r="AXO28" s="877"/>
      <c r="AXP28" s="877"/>
      <c r="AXQ28" s="877"/>
      <c r="AXR28" s="877"/>
      <c r="AXS28" s="877"/>
      <c r="AXT28" s="877"/>
      <c r="AXU28" s="877"/>
      <c r="AXV28" s="877"/>
      <c r="AXW28" s="877"/>
      <c r="AXX28" s="877"/>
      <c r="AXY28" s="877"/>
      <c r="AXZ28" s="877"/>
      <c r="AYA28" s="877"/>
      <c r="AYB28" s="877"/>
      <c r="AYC28" s="877"/>
      <c r="AYD28" s="877"/>
      <c r="AYE28" s="877"/>
      <c r="AYF28" s="877"/>
      <c r="AYG28" s="877"/>
      <c r="AYH28" s="877"/>
      <c r="AYI28" s="877"/>
      <c r="AYJ28" s="877"/>
      <c r="AYK28" s="877"/>
      <c r="AYL28" s="877"/>
      <c r="AYM28" s="877"/>
      <c r="AYN28" s="877"/>
      <c r="AYO28" s="877"/>
      <c r="AYP28" s="877"/>
      <c r="AYQ28" s="877"/>
      <c r="AYR28" s="877"/>
      <c r="AYS28" s="877"/>
      <c r="AYT28" s="877"/>
      <c r="AYU28" s="877"/>
      <c r="AYV28" s="877"/>
      <c r="AYW28" s="877"/>
      <c r="AYX28" s="877"/>
      <c r="AYY28" s="877"/>
      <c r="AYZ28" s="877"/>
      <c r="AZA28" s="877"/>
      <c r="AZB28" s="877"/>
      <c r="AZC28" s="877"/>
      <c r="AZD28" s="877"/>
      <c r="AZE28" s="877"/>
      <c r="AZF28" s="877"/>
      <c r="AZG28" s="877"/>
      <c r="AZH28" s="877"/>
      <c r="AZI28" s="877"/>
      <c r="AZJ28" s="877"/>
      <c r="AZK28" s="877"/>
      <c r="AZL28" s="877"/>
      <c r="AZM28" s="877"/>
      <c r="AZN28" s="877"/>
      <c r="AZO28" s="877"/>
      <c r="AZP28" s="877"/>
      <c r="AZQ28" s="877"/>
      <c r="AZR28" s="877"/>
      <c r="AZS28" s="877"/>
      <c r="AZT28" s="877"/>
      <c r="AZU28" s="877"/>
      <c r="AZV28" s="877"/>
      <c r="AZW28" s="877"/>
      <c r="AZX28" s="877"/>
      <c r="AZY28" s="877"/>
      <c r="AZZ28" s="877"/>
      <c r="BAA28" s="877"/>
      <c r="BAB28" s="877"/>
      <c r="BAC28" s="877"/>
      <c r="BAD28" s="877"/>
      <c r="BAE28" s="877"/>
      <c r="BAF28" s="877"/>
      <c r="BAG28" s="877"/>
      <c r="BAH28" s="877"/>
      <c r="BAI28" s="877"/>
      <c r="BAJ28" s="877"/>
      <c r="BAK28" s="877"/>
      <c r="BAL28" s="877"/>
      <c r="BAM28" s="877"/>
      <c r="BAN28" s="877"/>
      <c r="BAO28" s="877"/>
      <c r="BAP28" s="877"/>
      <c r="BAQ28" s="877"/>
      <c r="BAR28" s="877"/>
      <c r="BAS28" s="877"/>
      <c r="BAT28" s="877"/>
      <c r="BAU28" s="877"/>
      <c r="BAV28" s="877"/>
      <c r="BAW28" s="877"/>
      <c r="BAX28" s="877"/>
      <c r="BAY28" s="877"/>
      <c r="BAZ28" s="877"/>
      <c r="BBA28" s="877"/>
      <c r="BBB28" s="877"/>
      <c r="BBC28" s="877"/>
      <c r="BBD28" s="877"/>
      <c r="BBE28" s="877"/>
      <c r="BBF28" s="877"/>
      <c r="BBG28" s="877"/>
      <c r="BBH28" s="877"/>
      <c r="BBI28" s="877"/>
      <c r="BBJ28" s="877"/>
      <c r="BBK28" s="877"/>
      <c r="BBL28" s="877"/>
      <c r="BBM28" s="877"/>
      <c r="BBN28" s="877"/>
      <c r="BBO28" s="877"/>
      <c r="BBP28" s="877"/>
      <c r="BBQ28" s="877"/>
      <c r="BBR28" s="877"/>
      <c r="BBS28" s="877"/>
      <c r="BBT28" s="877"/>
      <c r="BBU28" s="877"/>
      <c r="BBV28" s="877"/>
      <c r="BBW28" s="877"/>
      <c r="BBX28" s="877"/>
      <c r="BBY28" s="877"/>
      <c r="BBZ28" s="877"/>
      <c r="BCA28" s="877"/>
      <c r="BCB28" s="877"/>
      <c r="BCC28" s="877"/>
      <c r="BCD28" s="877"/>
      <c r="BCE28" s="877"/>
      <c r="BCF28" s="877"/>
      <c r="BCG28" s="877"/>
      <c r="BCH28" s="877"/>
      <c r="BCI28" s="877"/>
      <c r="BCJ28" s="877"/>
      <c r="BCK28" s="877"/>
      <c r="BCL28" s="877"/>
      <c r="BCM28" s="877"/>
      <c r="BCN28" s="877"/>
      <c r="BCO28" s="877"/>
      <c r="BCP28" s="877"/>
      <c r="BCQ28" s="877"/>
      <c r="BCR28" s="877"/>
      <c r="BCS28" s="877"/>
      <c r="BCT28" s="877"/>
      <c r="BCU28" s="877"/>
      <c r="BCV28" s="877"/>
      <c r="BCW28" s="877"/>
      <c r="BCX28" s="877"/>
      <c r="BCY28" s="877"/>
      <c r="BCZ28" s="877"/>
      <c r="BDA28" s="877"/>
      <c r="BDB28" s="877"/>
      <c r="BDC28" s="877"/>
      <c r="BDD28" s="877"/>
      <c r="BDE28" s="877"/>
      <c r="BDF28" s="877"/>
      <c r="BDG28" s="877"/>
      <c r="BDH28" s="877"/>
      <c r="BDI28" s="877"/>
      <c r="BDJ28" s="877"/>
      <c r="BDK28" s="877"/>
      <c r="BDL28" s="877"/>
      <c r="BDM28" s="877"/>
      <c r="BDN28" s="877"/>
      <c r="BDO28" s="877"/>
      <c r="BDP28" s="877"/>
      <c r="BDQ28" s="877"/>
      <c r="BDR28" s="877"/>
      <c r="BDS28" s="877"/>
      <c r="BDT28" s="877"/>
      <c r="BDU28" s="877"/>
      <c r="BDV28" s="877"/>
      <c r="BDW28" s="877"/>
      <c r="BDX28" s="877"/>
      <c r="BDY28" s="877"/>
      <c r="BDZ28" s="877"/>
      <c r="BEA28" s="877"/>
      <c r="BEB28" s="877"/>
      <c r="BEC28" s="877"/>
      <c r="BED28" s="877"/>
      <c r="BEE28" s="877"/>
      <c r="BEF28" s="877"/>
      <c r="BEG28" s="877"/>
      <c r="BEH28" s="877"/>
      <c r="BEI28" s="877"/>
      <c r="BEJ28" s="877"/>
      <c r="BEK28" s="877"/>
      <c r="BEL28" s="877"/>
      <c r="BEM28" s="877"/>
      <c r="BEN28" s="877"/>
      <c r="BEO28" s="877"/>
      <c r="BEP28" s="877"/>
      <c r="BEQ28" s="877"/>
      <c r="BER28" s="877"/>
      <c r="BES28" s="877"/>
      <c r="BET28" s="877"/>
      <c r="BEU28" s="877"/>
      <c r="BEV28" s="877"/>
      <c r="BEW28" s="877"/>
      <c r="BEX28" s="877"/>
      <c r="BEY28" s="877"/>
      <c r="BEZ28" s="877"/>
      <c r="BFA28" s="877"/>
      <c r="BFB28" s="877"/>
      <c r="BFC28" s="877"/>
      <c r="BFD28" s="877"/>
      <c r="BFE28" s="877"/>
      <c r="BFF28" s="877"/>
      <c r="BFG28" s="877"/>
      <c r="BFH28" s="877"/>
      <c r="BFI28" s="877"/>
      <c r="BFJ28" s="877"/>
      <c r="BFK28" s="877"/>
      <c r="BFL28" s="877"/>
      <c r="BFM28" s="877"/>
      <c r="BFN28" s="877"/>
      <c r="BFO28" s="877"/>
      <c r="BFP28" s="877"/>
      <c r="BFQ28" s="877"/>
      <c r="BFR28" s="877"/>
      <c r="BFS28" s="877"/>
      <c r="BFT28" s="877"/>
      <c r="BFU28" s="877"/>
      <c r="BFV28" s="877"/>
      <c r="BFW28" s="877"/>
      <c r="BFX28" s="877"/>
      <c r="BFY28" s="877"/>
      <c r="BFZ28" s="877"/>
      <c r="BGA28" s="877"/>
      <c r="BGB28" s="877"/>
      <c r="BGC28" s="877"/>
      <c r="BGD28" s="877"/>
      <c r="BGE28" s="877"/>
      <c r="BGF28" s="877"/>
      <c r="BGG28" s="877"/>
      <c r="BGH28" s="877"/>
      <c r="BGI28" s="877"/>
      <c r="BGJ28" s="877"/>
      <c r="BGK28" s="877"/>
      <c r="BGL28" s="877"/>
      <c r="BGM28" s="877"/>
      <c r="BGN28" s="877"/>
      <c r="BGO28" s="877"/>
      <c r="BGP28" s="877"/>
      <c r="BGQ28" s="877"/>
      <c r="BGR28" s="877"/>
      <c r="BGS28" s="877"/>
      <c r="BGT28" s="877"/>
      <c r="BGU28" s="877"/>
      <c r="BGV28" s="877"/>
      <c r="BGW28" s="877"/>
      <c r="BGX28" s="877"/>
      <c r="BGY28" s="877"/>
      <c r="BGZ28" s="877"/>
      <c r="BHA28" s="877"/>
      <c r="BHB28" s="877"/>
      <c r="BHC28" s="877"/>
      <c r="BHD28" s="877"/>
      <c r="BHE28" s="877"/>
      <c r="BHF28" s="877"/>
      <c r="BHG28" s="877"/>
      <c r="BHH28" s="877"/>
      <c r="BHI28" s="877"/>
      <c r="BHJ28" s="877"/>
      <c r="BHK28" s="877"/>
      <c r="BHL28" s="877"/>
      <c r="BHM28" s="877"/>
      <c r="BHN28" s="877"/>
      <c r="BHO28" s="877"/>
      <c r="BHP28" s="877"/>
      <c r="BHQ28" s="877"/>
      <c r="BHR28" s="877"/>
      <c r="BHS28" s="877"/>
      <c r="BHT28" s="877"/>
      <c r="BHU28" s="877"/>
      <c r="BHV28" s="877"/>
      <c r="BHW28" s="877"/>
      <c r="BHX28" s="877"/>
      <c r="BHY28" s="877"/>
      <c r="BHZ28" s="877"/>
      <c r="BIA28" s="877"/>
      <c r="BIB28" s="877"/>
      <c r="BIC28" s="877"/>
      <c r="BID28" s="877"/>
      <c r="BIE28" s="877"/>
      <c r="BIF28" s="877"/>
      <c r="BIG28" s="877"/>
      <c r="BIH28" s="877"/>
      <c r="BII28" s="877"/>
      <c r="BIJ28" s="877"/>
      <c r="BIK28" s="877"/>
      <c r="BIL28" s="877"/>
      <c r="BIM28" s="877"/>
      <c r="BIN28" s="877"/>
      <c r="BIO28" s="877"/>
      <c r="BIP28" s="877"/>
      <c r="BIQ28" s="877"/>
      <c r="BIR28" s="877"/>
      <c r="BIS28" s="877"/>
      <c r="BIT28" s="877"/>
      <c r="BIU28" s="877"/>
      <c r="BIV28" s="877"/>
      <c r="BIW28" s="877"/>
      <c r="BIX28" s="877"/>
      <c r="BIY28" s="877"/>
      <c r="BIZ28" s="877"/>
      <c r="BJA28" s="877"/>
      <c r="BJB28" s="877"/>
      <c r="BJC28" s="877"/>
      <c r="BJD28" s="877"/>
      <c r="BJE28" s="877"/>
      <c r="BJF28" s="877"/>
      <c r="BJG28" s="877"/>
      <c r="BJH28" s="877"/>
      <c r="BJI28" s="877"/>
      <c r="BJJ28" s="877"/>
      <c r="BJK28" s="877"/>
      <c r="BJL28" s="877"/>
      <c r="BJM28" s="877"/>
      <c r="BJN28" s="877"/>
      <c r="BJO28" s="877"/>
      <c r="BJP28" s="877"/>
      <c r="BJQ28" s="877"/>
      <c r="BJR28" s="877"/>
      <c r="BJS28" s="877"/>
      <c r="BJT28" s="877"/>
      <c r="BJU28" s="877"/>
      <c r="BJV28" s="877"/>
      <c r="BJW28" s="877"/>
      <c r="BJX28" s="877"/>
      <c r="BJY28" s="877"/>
      <c r="BJZ28" s="877"/>
      <c r="BKA28" s="877"/>
      <c r="BKB28" s="877"/>
      <c r="BKC28" s="877"/>
      <c r="BKD28" s="877"/>
      <c r="BKE28" s="877"/>
      <c r="BKF28" s="877"/>
      <c r="BKG28" s="877"/>
      <c r="BKH28" s="877"/>
      <c r="BKI28" s="877"/>
      <c r="BKJ28" s="877"/>
      <c r="BKK28" s="877"/>
      <c r="BKL28" s="877"/>
      <c r="BKM28" s="877"/>
      <c r="BKN28" s="877"/>
      <c r="BKO28" s="877"/>
      <c r="BKP28" s="877"/>
      <c r="BKQ28" s="877"/>
      <c r="BKR28" s="877"/>
      <c r="BKS28" s="877"/>
      <c r="BKT28" s="877"/>
      <c r="BKU28" s="877"/>
      <c r="BKV28" s="877"/>
      <c r="BKW28" s="877"/>
      <c r="BKX28" s="877"/>
      <c r="BKY28" s="877"/>
      <c r="BKZ28" s="877"/>
      <c r="BLA28" s="877"/>
      <c r="BLB28" s="877"/>
      <c r="BLC28" s="877"/>
      <c r="BLD28" s="877"/>
      <c r="BLE28" s="877"/>
      <c r="BLF28" s="877"/>
      <c r="BLG28" s="877"/>
      <c r="BLH28" s="877"/>
      <c r="BLI28" s="877"/>
      <c r="BLJ28" s="877"/>
      <c r="BLK28" s="877"/>
      <c r="BLL28" s="877"/>
      <c r="BLM28" s="877"/>
      <c r="BLN28" s="877"/>
      <c r="BLO28" s="877"/>
      <c r="BLP28" s="877"/>
      <c r="BLQ28" s="877"/>
      <c r="BLR28" s="877"/>
      <c r="BLS28" s="877"/>
      <c r="BLT28" s="877"/>
      <c r="BLU28" s="877"/>
      <c r="BLV28" s="877"/>
      <c r="BLW28" s="877"/>
      <c r="BLX28" s="877"/>
      <c r="BLY28" s="877"/>
      <c r="BLZ28" s="877"/>
      <c r="BMA28" s="877"/>
      <c r="BMB28" s="877"/>
      <c r="BMC28" s="877"/>
      <c r="BMD28" s="877"/>
      <c r="BME28" s="877"/>
      <c r="BMF28" s="877"/>
      <c r="BMG28" s="877"/>
      <c r="BMH28" s="877"/>
      <c r="BMI28" s="877"/>
      <c r="BMJ28" s="877"/>
      <c r="BMK28" s="877"/>
      <c r="BML28" s="877"/>
      <c r="BMM28" s="877"/>
      <c r="BMN28" s="877"/>
      <c r="BMO28" s="877"/>
      <c r="BMP28" s="877"/>
      <c r="BMQ28" s="877"/>
      <c r="BMR28" s="877"/>
      <c r="BMS28" s="877"/>
      <c r="BMT28" s="877"/>
      <c r="BMU28" s="877"/>
      <c r="BMV28" s="877"/>
      <c r="BMW28" s="877"/>
      <c r="BMX28" s="877"/>
      <c r="BMY28" s="877"/>
      <c r="BMZ28" s="877"/>
      <c r="BNA28" s="877"/>
      <c r="BNB28" s="877"/>
      <c r="BNC28" s="877"/>
      <c r="BND28" s="877"/>
      <c r="BNE28" s="877"/>
      <c r="BNF28" s="877"/>
      <c r="BNG28" s="877"/>
      <c r="BNH28" s="877"/>
      <c r="BNI28" s="877"/>
      <c r="BNJ28" s="877"/>
      <c r="BNK28" s="877"/>
      <c r="BNL28" s="877"/>
      <c r="BNM28" s="877"/>
      <c r="BNN28" s="877"/>
      <c r="BNO28" s="877"/>
      <c r="BNP28" s="877"/>
      <c r="BNQ28" s="877"/>
      <c r="BNR28" s="877"/>
      <c r="BNS28" s="877"/>
      <c r="BNT28" s="877"/>
      <c r="BNU28" s="877"/>
      <c r="BNV28" s="877"/>
      <c r="BNW28" s="877"/>
      <c r="BNX28" s="877"/>
      <c r="BNY28" s="877"/>
      <c r="BNZ28" s="877"/>
      <c r="BOA28" s="877"/>
      <c r="BOB28" s="877"/>
      <c r="BOC28" s="877"/>
      <c r="BOD28" s="877"/>
      <c r="BOE28" s="877"/>
      <c r="BOF28" s="877"/>
      <c r="BOG28" s="877"/>
      <c r="BOH28" s="877"/>
      <c r="BOI28" s="877"/>
      <c r="BOJ28" s="877"/>
      <c r="BOK28" s="877"/>
      <c r="BOL28" s="877"/>
      <c r="BOM28" s="877"/>
      <c r="BON28" s="877"/>
      <c r="BOO28" s="877"/>
      <c r="BOP28" s="877"/>
      <c r="BOQ28" s="877"/>
      <c r="BOR28" s="877"/>
      <c r="BOS28" s="877"/>
      <c r="BOT28" s="877"/>
      <c r="BOU28" s="877"/>
      <c r="BOV28" s="877"/>
      <c r="BOW28" s="877"/>
      <c r="BOX28" s="877"/>
      <c r="BOY28" s="877"/>
      <c r="BOZ28" s="877"/>
      <c r="BPA28" s="877"/>
      <c r="BPB28" s="877"/>
      <c r="BPC28" s="877"/>
      <c r="BPD28" s="877"/>
      <c r="BPE28" s="877"/>
      <c r="BPF28" s="877"/>
      <c r="BPG28" s="877"/>
      <c r="BPH28" s="877"/>
      <c r="BPI28" s="877"/>
      <c r="BPJ28" s="877"/>
      <c r="BPK28" s="877"/>
      <c r="BPL28" s="877"/>
      <c r="BPM28" s="877"/>
      <c r="BPN28" s="877"/>
      <c r="BPO28" s="877"/>
      <c r="BPP28" s="877"/>
      <c r="BPQ28" s="877"/>
      <c r="BPR28" s="877"/>
      <c r="BPS28" s="877"/>
      <c r="BPT28" s="877"/>
      <c r="BPU28" s="877"/>
      <c r="BPV28" s="877"/>
      <c r="BPW28" s="877"/>
      <c r="BPX28" s="877"/>
      <c r="BPY28" s="877"/>
      <c r="BPZ28" s="877"/>
      <c r="BQA28" s="877"/>
      <c r="BQB28" s="877"/>
      <c r="BQC28" s="877"/>
      <c r="BQD28" s="877"/>
      <c r="BQE28" s="877"/>
      <c r="BQF28" s="877"/>
      <c r="BQG28" s="877"/>
      <c r="BQH28" s="877"/>
      <c r="BQI28" s="877"/>
      <c r="BQJ28" s="877"/>
      <c r="BQK28" s="877"/>
      <c r="BQL28" s="877"/>
      <c r="BQM28" s="877"/>
      <c r="BQN28" s="877"/>
      <c r="BQO28" s="877"/>
      <c r="BQP28" s="877"/>
      <c r="BQQ28" s="877"/>
      <c r="BQR28" s="877"/>
      <c r="BQS28" s="877"/>
      <c r="BQT28" s="877"/>
      <c r="BQU28" s="877"/>
      <c r="BQV28" s="877"/>
      <c r="BQW28" s="877"/>
      <c r="BQX28" s="877"/>
      <c r="BQY28" s="877"/>
      <c r="BQZ28" s="877"/>
      <c r="BRA28" s="877"/>
      <c r="BRB28" s="877"/>
      <c r="BRC28" s="877"/>
      <c r="BRD28" s="877"/>
      <c r="BRE28" s="877"/>
      <c r="BRF28" s="877"/>
      <c r="BRG28" s="877"/>
      <c r="BRH28" s="877"/>
      <c r="BRI28" s="877"/>
      <c r="BRJ28" s="877"/>
      <c r="BRK28" s="877"/>
      <c r="BRL28" s="877"/>
      <c r="BRM28" s="877"/>
      <c r="BRN28" s="877"/>
      <c r="BRO28" s="877"/>
      <c r="BRP28" s="877"/>
      <c r="BRQ28" s="877"/>
      <c r="BRR28" s="877"/>
      <c r="BRS28" s="877"/>
      <c r="BRT28" s="877"/>
      <c r="BRU28" s="877"/>
      <c r="BRV28" s="877"/>
      <c r="BRW28" s="877"/>
      <c r="BRX28" s="877"/>
      <c r="BRY28" s="877"/>
      <c r="BRZ28" s="877"/>
      <c r="BSA28" s="877"/>
      <c r="BSB28" s="877"/>
      <c r="BSC28" s="877"/>
      <c r="BSD28" s="877"/>
      <c r="BSE28" s="877"/>
      <c r="BSF28" s="877"/>
      <c r="BSG28" s="877"/>
      <c r="BSH28" s="877"/>
      <c r="BSI28" s="877"/>
      <c r="BSJ28" s="877"/>
      <c r="BSK28" s="877"/>
      <c r="BSL28" s="877"/>
      <c r="BSM28" s="877"/>
      <c r="BSN28" s="877"/>
      <c r="BSO28" s="877"/>
      <c r="BSP28" s="877"/>
      <c r="BSQ28" s="877"/>
      <c r="BSR28" s="877"/>
      <c r="BSS28" s="877"/>
      <c r="BST28" s="877"/>
      <c r="BSU28" s="877"/>
      <c r="BSV28" s="877"/>
      <c r="BSW28" s="877"/>
      <c r="BSX28" s="877"/>
      <c r="BSY28" s="877"/>
      <c r="BSZ28" s="877"/>
      <c r="BTA28" s="877"/>
      <c r="BTB28" s="877"/>
      <c r="BTC28" s="877"/>
      <c r="BTD28" s="877"/>
      <c r="BTE28" s="877"/>
      <c r="BTF28" s="877"/>
      <c r="BTG28" s="877"/>
      <c r="BTH28" s="877"/>
      <c r="BTI28" s="877"/>
      <c r="BTJ28" s="877"/>
      <c r="BTK28" s="877"/>
      <c r="BTL28" s="877"/>
      <c r="BTM28" s="877"/>
      <c r="BTN28" s="877"/>
      <c r="BTO28" s="877"/>
      <c r="BTP28" s="877"/>
      <c r="BTQ28" s="877"/>
      <c r="BTR28" s="877"/>
      <c r="BTS28" s="877"/>
      <c r="BTT28" s="877"/>
      <c r="BTU28" s="877"/>
      <c r="BTV28" s="877"/>
      <c r="BTW28" s="877"/>
      <c r="BTX28" s="877"/>
      <c r="BTY28" s="877"/>
      <c r="BTZ28" s="877"/>
      <c r="BUA28" s="877"/>
      <c r="BUB28" s="877"/>
      <c r="BUC28" s="877"/>
      <c r="BUD28" s="877"/>
      <c r="BUE28" s="877"/>
      <c r="BUF28" s="877"/>
      <c r="BUG28" s="877"/>
      <c r="BUH28" s="877"/>
      <c r="BUI28" s="877"/>
      <c r="BUJ28" s="877"/>
      <c r="BUK28" s="877"/>
      <c r="BUL28" s="877"/>
      <c r="BUM28" s="877"/>
      <c r="BUN28" s="877"/>
      <c r="BUO28" s="877"/>
      <c r="BUP28" s="877"/>
      <c r="BUQ28" s="877"/>
      <c r="BUR28" s="877"/>
      <c r="BUS28" s="877"/>
      <c r="BUT28" s="877"/>
      <c r="BUU28" s="877"/>
      <c r="BUV28" s="877"/>
      <c r="BUW28" s="877"/>
      <c r="BUX28" s="877"/>
      <c r="BUY28" s="877"/>
      <c r="BUZ28" s="877"/>
      <c r="BVA28" s="877"/>
      <c r="BVB28" s="877"/>
      <c r="BVC28" s="877"/>
      <c r="BVD28" s="877"/>
      <c r="BVE28" s="877"/>
      <c r="BVF28" s="877"/>
      <c r="BVG28" s="877"/>
      <c r="BVH28" s="877"/>
      <c r="BVI28" s="877"/>
      <c r="BVJ28" s="877"/>
      <c r="BVK28" s="877"/>
      <c r="BVL28" s="877"/>
      <c r="BVM28" s="877"/>
      <c r="BVN28" s="877"/>
      <c r="BVO28" s="877"/>
      <c r="BVP28" s="877"/>
      <c r="BVQ28" s="877"/>
      <c r="BVR28" s="877"/>
      <c r="BVS28" s="877"/>
      <c r="BVT28" s="877"/>
      <c r="BVU28" s="877"/>
      <c r="BVV28" s="877"/>
      <c r="BVW28" s="877"/>
      <c r="BVX28" s="877"/>
      <c r="BVY28" s="877"/>
      <c r="BVZ28" s="877"/>
      <c r="BWA28" s="877"/>
      <c r="BWB28" s="877"/>
      <c r="BWC28" s="877"/>
      <c r="BWD28" s="877"/>
      <c r="BWE28" s="877"/>
      <c r="BWF28" s="877"/>
      <c r="BWG28" s="877"/>
      <c r="BWH28" s="877"/>
      <c r="BWI28" s="877"/>
      <c r="BWJ28" s="877"/>
      <c r="BWK28" s="877"/>
      <c r="BWL28" s="877"/>
      <c r="BWM28" s="877"/>
      <c r="BWN28" s="877"/>
      <c r="BWO28" s="877"/>
      <c r="BWP28" s="877"/>
      <c r="BWQ28" s="877"/>
      <c r="BWR28" s="877"/>
      <c r="BWS28" s="877"/>
      <c r="BWT28" s="877"/>
      <c r="BWU28" s="877"/>
      <c r="BWV28" s="877"/>
      <c r="BWW28" s="877"/>
      <c r="BWX28" s="877"/>
      <c r="BWY28" s="877"/>
      <c r="BWZ28" s="877"/>
      <c r="BXA28" s="877"/>
      <c r="BXB28" s="877"/>
      <c r="BXC28" s="877"/>
      <c r="BXD28" s="877"/>
      <c r="BXE28" s="877"/>
      <c r="BXF28" s="877"/>
      <c r="BXG28" s="877"/>
      <c r="BXH28" s="877"/>
      <c r="BXI28" s="877"/>
      <c r="BXJ28" s="877"/>
      <c r="BXK28" s="877"/>
      <c r="BXL28" s="877"/>
      <c r="BXM28" s="877"/>
      <c r="BXN28" s="877"/>
      <c r="BXO28" s="877"/>
      <c r="BXP28" s="877"/>
      <c r="BXQ28" s="877"/>
      <c r="BXR28" s="877"/>
      <c r="BXS28" s="877"/>
      <c r="BXT28" s="877"/>
      <c r="BXU28" s="877"/>
      <c r="BXV28" s="877"/>
      <c r="BXW28" s="877"/>
      <c r="BXX28" s="877"/>
      <c r="BXY28" s="877"/>
      <c r="BXZ28" s="877"/>
      <c r="BYA28" s="877"/>
      <c r="BYB28" s="877"/>
      <c r="BYC28" s="877"/>
      <c r="BYD28" s="877"/>
      <c r="BYE28" s="877"/>
      <c r="BYF28" s="877"/>
      <c r="BYG28" s="877"/>
      <c r="BYH28" s="877"/>
      <c r="BYI28" s="877"/>
      <c r="BYJ28" s="877"/>
      <c r="BYK28" s="877"/>
      <c r="BYL28" s="877"/>
      <c r="BYM28" s="877"/>
      <c r="BYN28" s="877"/>
      <c r="BYO28" s="877"/>
      <c r="BYP28" s="877"/>
      <c r="BYQ28" s="877"/>
      <c r="BYR28" s="877"/>
      <c r="BYS28" s="877"/>
      <c r="BYT28" s="877"/>
      <c r="BYU28" s="877"/>
      <c r="BYV28" s="877"/>
      <c r="BYW28" s="877"/>
      <c r="BYX28" s="877"/>
      <c r="BYY28" s="877"/>
      <c r="BYZ28" s="877"/>
      <c r="BZA28" s="877"/>
      <c r="BZB28" s="877"/>
      <c r="BZC28" s="877"/>
      <c r="BZD28" s="877"/>
      <c r="BZE28" s="877"/>
      <c r="BZF28" s="877"/>
      <c r="BZG28" s="877"/>
      <c r="BZH28" s="877"/>
      <c r="BZI28" s="877"/>
      <c r="BZJ28" s="877"/>
      <c r="BZK28" s="877"/>
      <c r="BZL28" s="877"/>
      <c r="BZM28" s="877"/>
      <c r="BZN28" s="877"/>
      <c r="BZO28" s="877"/>
      <c r="BZP28" s="877"/>
      <c r="BZQ28" s="877"/>
      <c r="BZR28" s="877"/>
      <c r="BZS28" s="877"/>
      <c r="BZT28" s="877"/>
      <c r="BZU28" s="877"/>
      <c r="BZV28" s="877"/>
      <c r="BZW28" s="877"/>
      <c r="BZX28" s="877"/>
      <c r="BZY28" s="877"/>
      <c r="BZZ28" s="877"/>
      <c r="CAA28" s="877"/>
      <c r="CAB28" s="877"/>
      <c r="CAC28" s="877"/>
      <c r="CAD28" s="877"/>
      <c r="CAE28" s="877"/>
      <c r="CAF28" s="877"/>
      <c r="CAG28" s="877"/>
      <c r="CAH28" s="877"/>
      <c r="CAI28" s="877"/>
      <c r="CAJ28" s="877"/>
      <c r="CAK28" s="877"/>
      <c r="CAL28" s="877"/>
      <c r="CAM28" s="877"/>
      <c r="CAN28" s="877"/>
      <c r="CAO28" s="877"/>
      <c r="CAP28" s="877"/>
      <c r="CAQ28" s="877"/>
      <c r="CAR28" s="877"/>
      <c r="CAS28" s="877"/>
      <c r="CAT28" s="877"/>
      <c r="CAU28" s="877"/>
      <c r="CAV28" s="877"/>
      <c r="CAW28" s="877"/>
      <c r="CAX28" s="877"/>
      <c r="CAY28" s="877"/>
      <c r="CAZ28" s="877"/>
      <c r="CBA28" s="877"/>
      <c r="CBB28" s="877"/>
      <c r="CBC28" s="877"/>
      <c r="CBD28" s="877"/>
      <c r="CBE28" s="877"/>
      <c r="CBF28" s="877"/>
      <c r="CBG28" s="877"/>
      <c r="CBH28" s="877"/>
      <c r="CBI28" s="877"/>
      <c r="CBJ28" s="877"/>
      <c r="CBK28" s="877"/>
      <c r="CBL28" s="877"/>
      <c r="CBM28" s="877"/>
      <c r="CBN28" s="877"/>
      <c r="CBO28" s="877"/>
      <c r="CBP28" s="877"/>
      <c r="CBQ28" s="877"/>
      <c r="CBR28" s="877"/>
      <c r="CBS28" s="877"/>
      <c r="CBT28" s="877"/>
      <c r="CBU28" s="877"/>
      <c r="CBV28" s="877"/>
      <c r="CBW28" s="877"/>
      <c r="CBX28" s="877"/>
      <c r="CBY28" s="877"/>
      <c r="CBZ28" s="877"/>
      <c r="CCA28" s="877"/>
      <c r="CCB28" s="877"/>
      <c r="CCC28" s="877"/>
      <c r="CCD28" s="877"/>
      <c r="CCE28" s="877"/>
      <c r="CCF28" s="877"/>
      <c r="CCG28" s="877"/>
      <c r="CCH28" s="877"/>
      <c r="CCI28" s="877"/>
      <c r="CCJ28" s="877"/>
      <c r="CCK28" s="877"/>
      <c r="CCL28" s="877"/>
      <c r="CCM28" s="877"/>
      <c r="CCN28" s="877"/>
      <c r="CCO28" s="877"/>
      <c r="CCP28" s="877"/>
      <c r="CCQ28" s="877"/>
      <c r="CCR28" s="877"/>
      <c r="CCS28" s="877"/>
      <c r="CCT28" s="877"/>
      <c r="CCU28" s="877"/>
      <c r="CCV28" s="877"/>
      <c r="CCW28" s="877"/>
      <c r="CCX28" s="877"/>
      <c r="CCY28" s="877"/>
      <c r="CCZ28" s="877"/>
      <c r="CDA28" s="877"/>
      <c r="CDB28" s="877"/>
      <c r="CDC28" s="877"/>
      <c r="CDD28" s="877"/>
      <c r="CDE28" s="877"/>
      <c r="CDF28" s="877"/>
      <c r="CDG28" s="877"/>
      <c r="CDH28" s="877"/>
      <c r="CDI28" s="877"/>
      <c r="CDJ28" s="877"/>
      <c r="CDK28" s="877"/>
      <c r="CDL28" s="877"/>
      <c r="CDM28" s="877"/>
      <c r="CDN28" s="877"/>
      <c r="CDO28" s="877"/>
      <c r="CDP28" s="877"/>
      <c r="CDQ28" s="877"/>
      <c r="CDR28" s="877"/>
      <c r="CDS28" s="877"/>
      <c r="CDT28" s="877"/>
      <c r="CDU28" s="877"/>
      <c r="CDV28" s="877"/>
      <c r="CDW28" s="877"/>
      <c r="CDX28" s="877"/>
      <c r="CDY28" s="877"/>
      <c r="CDZ28" s="877"/>
      <c r="CEA28" s="877"/>
      <c r="CEB28" s="877"/>
      <c r="CEC28" s="877"/>
      <c r="CED28" s="877"/>
      <c r="CEE28" s="877"/>
      <c r="CEF28" s="877"/>
      <c r="CEG28" s="877"/>
      <c r="CEH28" s="877"/>
      <c r="CEI28" s="877"/>
      <c r="CEJ28" s="877"/>
      <c r="CEK28" s="877"/>
      <c r="CEL28" s="877"/>
      <c r="CEM28" s="877"/>
      <c r="CEN28" s="877"/>
      <c r="CEO28" s="877"/>
      <c r="CEP28" s="877"/>
      <c r="CEQ28" s="877"/>
      <c r="CER28" s="877"/>
      <c r="CES28" s="877"/>
      <c r="CET28" s="877"/>
      <c r="CEU28" s="877"/>
      <c r="CEV28" s="877"/>
      <c r="CEW28" s="877"/>
      <c r="CEX28" s="877"/>
      <c r="CEY28" s="877"/>
      <c r="CEZ28" s="877"/>
      <c r="CFA28" s="877"/>
      <c r="CFB28" s="877"/>
      <c r="CFC28" s="877"/>
      <c r="CFD28" s="877"/>
      <c r="CFE28" s="877"/>
      <c r="CFF28" s="877"/>
      <c r="CFG28" s="877"/>
      <c r="CFH28" s="877"/>
      <c r="CFI28" s="877"/>
      <c r="CFJ28" s="877"/>
      <c r="CFK28" s="877"/>
      <c r="CFL28" s="877"/>
      <c r="CFM28" s="877"/>
      <c r="CFN28" s="877"/>
      <c r="CFO28" s="877"/>
      <c r="CFP28" s="877"/>
      <c r="CFQ28" s="877"/>
      <c r="CFR28" s="877"/>
      <c r="CFS28" s="877"/>
      <c r="CFT28" s="877"/>
      <c r="CFU28" s="877"/>
      <c r="CFV28" s="877"/>
      <c r="CFW28" s="877"/>
      <c r="CFX28" s="877"/>
      <c r="CFY28" s="877"/>
      <c r="CFZ28" s="877"/>
      <c r="CGA28" s="877"/>
      <c r="CGB28" s="877"/>
      <c r="CGC28" s="877"/>
      <c r="CGD28" s="877"/>
      <c r="CGE28" s="877"/>
      <c r="CGF28" s="877"/>
      <c r="CGG28" s="877"/>
      <c r="CGH28" s="877"/>
      <c r="CGI28" s="877"/>
      <c r="CGJ28" s="877"/>
      <c r="CGK28" s="877"/>
      <c r="CGL28" s="877"/>
      <c r="CGM28" s="877"/>
      <c r="CGN28" s="877"/>
      <c r="CGO28" s="877"/>
      <c r="CGP28" s="877"/>
      <c r="CGQ28" s="877"/>
      <c r="CGR28" s="877"/>
      <c r="CGS28" s="877"/>
      <c r="CGT28" s="877"/>
      <c r="CGU28" s="877"/>
      <c r="CGV28" s="877"/>
      <c r="CGW28" s="877"/>
      <c r="CGX28" s="877"/>
      <c r="CGY28" s="877"/>
      <c r="CGZ28" s="877"/>
      <c r="CHA28" s="877"/>
      <c r="CHB28" s="877"/>
      <c r="CHC28" s="877"/>
      <c r="CHD28" s="877"/>
      <c r="CHE28" s="877"/>
      <c r="CHF28" s="877"/>
      <c r="CHG28" s="877"/>
      <c r="CHH28" s="877"/>
      <c r="CHI28" s="877"/>
      <c r="CHJ28" s="877"/>
      <c r="CHK28" s="877"/>
      <c r="CHL28" s="877"/>
      <c r="CHM28" s="877"/>
      <c r="CHN28" s="877"/>
      <c r="CHO28" s="877"/>
      <c r="CHP28" s="877"/>
      <c r="CHQ28" s="877"/>
      <c r="CHR28" s="877"/>
      <c r="CHS28" s="877"/>
      <c r="CHT28" s="877"/>
      <c r="CHU28" s="877"/>
      <c r="CHV28" s="877"/>
      <c r="CHW28" s="877"/>
      <c r="CHX28" s="877"/>
      <c r="CHY28" s="877"/>
      <c r="CHZ28" s="877"/>
      <c r="CIA28" s="877"/>
      <c r="CIB28" s="877"/>
      <c r="CIC28" s="877"/>
      <c r="CID28" s="877"/>
      <c r="CIE28" s="877"/>
      <c r="CIF28" s="877"/>
      <c r="CIG28" s="877"/>
      <c r="CIH28" s="877"/>
      <c r="CII28" s="877"/>
      <c r="CIJ28" s="877"/>
      <c r="CIK28" s="877"/>
      <c r="CIL28" s="877"/>
      <c r="CIM28" s="877"/>
      <c r="CIN28" s="877"/>
      <c r="CIO28" s="877"/>
      <c r="CIP28" s="877"/>
      <c r="CIQ28" s="877"/>
      <c r="CIR28" s="877"/>
      <c r="CIS28" s="877"/>
      <c r="CIT28" s="877"/>
      <c r="CIU28" s="877"/>
      <c r="CIV28" s="877"/>
      <c r="CIW28" s="877"/>
      <c r="CIX28" s="877"/>
      <c r="CIY28" s="877"/>
      <c r="CIZ28" s="877"/>
      <c r="CJA28" s="877"/>
      <c r="CJB28" s="877"/>
      <c r="CJC28" s="877"/>
      <c r="CJD28" s="877"/>
      <c r="CJE28" s="877"/>
      <c r="CJF28" s="877"/>
      <c r="CJG28" s="877"/>
      <c r="CJH28" s="877"/>
      <c r="CJI28" s="877"/>
      <c r="CJJ28" s="877"/>
      <c r="CJK28" s="877"/>
      <c r="CJL28" s="877"/>
      <c r="CJM28" s="877"/>
      <c r="CJN28" s="877"/>
      <c r="CJO28" s="877"/>
      <c r="CJP28" s="877"/>
      <c r="CJQ28" s="877"/>
      <c r="CJR28" s="877"/>
      <c r="CJS28" s="877"/>
      <c r="CJT28" s="877"/>
      <c r="CJU28" s="877"/>
      <c r="CJV28" s="877"/>
      <c r="CJW28" s="877"/>
      <c r="CJX28" s="877"/>
      <c r="CJY28" s="877"/>
      <c r="CJZ28" s="877"/>
      <c r="CKA28" s="877"/>
      <c r="CKB28" s="877"/>
      <c r="CKC28" s="877"/>
      <c r="CKD28" s="877"/>
      <c r="CKE28" s="877"/>
      <c r="CKF28" s="877"/>
      <c r="CKG28" s="877"/>
      <c r="CKH28" s="877"/>
      <c r="CKI28" s="877"/>
      <c r="CKJ28" s="877"/>
      <c r="CKK28" s="877"/>
      <c r="CKL28" s="877"/>
      <c r="CKM28" s="877"/>
      <c r="CKN28" s="877"/>
      <c r="CKO28" s="877"/>
      <c r="CKP28" s="877"/>
      <c r="CKQ28" s="877"/>
      <c r="CKR28" s="877"/>
      <c r="CKS28" s="877"/>
      <c r="CKT28" s="877"/>
      <c r="CKU28" s="877"/>
      <c r="CKV28" s="877"/>
      <c r="CKW28" s="877"/>
      <c r="CKX28" s="877"/>
      <c r="CKY28" s="877"/>
      <c r="CKZ28" s="877"/>
      <c r="CLA28" s="877"/>
      <c r="CLB28" s="877"/>
      <c r="CLC28" s="877"/>
      <c r="CLD28" s="877"/>
      <c r="CLE28" s="877"/>
      <c r="CLF28" s="877"/>
      <c r="CLG28" s="877"/>
      <c r="CLH28" s="877"/>
      <c r="CLI28" s="877"/>
      <c r="CLJ28" s="877"/>
      <c r="CLK28" s="877"/>
      <c r="CLL28" s="877"/>
      <c r="CLM28" s="877"/>
      <c r="CLN28" s="877"/>
      <c r="CLO28" s="877"/>
      <c r="CLP28" s="877"/>
      <c r="CLQ28" s="877"/>
      <c r="CLR28" s="877"/>
      <c r="CLS28" s="877"/>
      <c r="CLT28" s="877"/>
      <c r="CLU28" s="877"/>
      <c r="CLV28" s="877"/>
      <c r="CLW28" s="877"/>
      <c r="CLX28" s="877"/>
      <c r="CLY28" s="877"/>
      <c r="CLZ28" s="877"/>
      <c r="CMA28" s="877"/>
      <c r="CMB28" s="877"/>
      <c r="CMC28" s="877"/>
      <c r="CMD28" s="877"/>
      <c r="CME28" s="877"/>
      <c r="CMF28" s="877"/>
      <c r="CMG28" s="877"/>
      <c r="CMH28" s="877"/>
      <c r="CMI28" s="877"/>
      <c r="CMJ28" s="877"/>
      <c r="CMK28" s="877"/>
      <c r="CML28" s="877"/>
      <c r="CMM28" s="877"/>
      <c r="CMN28" s="877"/>
      <c r="CMO28" s="877"/>
      <c r="CMP28" s="877"/>
      <c r="CMQ28" s="877"/>
      <c r="CMR28" s="877"/>
      <c r="CMS28" s="877"/>
      <c r="CMT28" s="877"/>
      <c r="CMU28" s="877"/>
      <c r="CMV28" s="877"/>
      <c r="CMW28" s="877"/>
      <c r="CMX28" s="877"/>
      <c r="CMY28" s="877"/>
      <c r="CMZ28" s="877"/>
      <c r="CNA28" s="877"/>
      <c r="CNB28" s="877"/>
      <c r="CNC28" s="877"/>
      <c r="CND28" s="877"/>
      <c r="CNE28" s="877"/>
      <c r="CNF28" s="877"/>
      <c r="CNG28" s="877"/>
      <c r="CNH28" s="877"/>
      <c r="CNI28" s="877"/>
      <c r="CNJ28" s="877"/>
      <c r="CNK28" s="877"/>
      <c r="CNL28" s="877"/>
      <c r="CNM28" s="877"/>
      <c r="CNN28" s="877"/>
      <c r="CNO28" s="877"/>
      <c r="CNP28" s="877"/>
      <c r="CNQ28" s="877"/>
      <c r="CNR28" s="877"/>
      <c r="CNS28" s="877"/>
      <c r="CNT28" s="877"/>
      <c r="CNU28" s="877"/>
      <c r="CNV28" s="877"/>
      <c r="CNW28" s="877"/>
      <c r="CNX28" s="877"/>
      <c r="CNY28" s="877"/>
      <c r="CNZ28" s="877"/>
      <c r="COA28" s="877"/>
      <c r="COB28" s="877"/>
      <c r="COC28" s="877"/>
      <c r="COD28" s="877"/>
      <c r="COE28" s="877"/>
      <c r="COF28" s="877"/>
      <c r="COG28" s="877"/>
      <c r="COH28" s="877"/>
      <c r="COI28" s="877"/>
      <c r="COJ28" s="877"/>
      <c r="COK28" s="877"/>
      <c r="COL28" s="877"/>
      <c r="COM28" s="877"/>
      <c r="CON28" s="877"/>
      <c r="COO28" s="877"/>
      <c r="COP28" s="877"/>
      <c r="COQ28" s="877"/>
      <c r="COR28" s="877"/>
      <c r="COS28" s="877"/>
      <c r="COT28" s="877"/>
      <c r="COU28" s="877"/>
      <c r="COV28" s="877"/>
      <c r="COW28" s="877"/>
      <c r="COX28" s="877"/>
      <c r="COY28" s="877"/>
      <c r="COZ28" s="877"/>
      <c r="CPA28" s="877"/>
      <c r="CPB28" s="877"/>
      <c r="CPC28" s="877"/>
      <c r="CPD28" s="877"/>
      <c r="CPE28" s="877"/>
      <c r="CPF28" s="877"/>
      <c r="CPG28" s="877"/>
      <c r="CPH28" s="877"/>
      <c r="CPI28" s="877"/>
      <c r="CPJ28" s="877"/>
      <c r="CPK28" s="877"/>
      <c r="CPL28" s="877"/>
      <c r="CPM28" s="877"/>
      <c r="CPN28" s="877"/>
      <c r="CPO28" s="877"/>
      <c r="CPP28" s="877"/>
      <c r="CPQ28" s="877"/>
      <c r="CPR28" s="877"/>
      <c r="CPS28" s="877"/>
      <c r="CPT28" s="877"/>
      <c r="CPU28" s="877"/>
      <c r="CPV28" s="877"/>
      <c r="CPW28" s="877"/>
      <c r="CPX28" s="877"/>
      <c r="CPY28" s="877"/>
      <c r="CPZ28" s="877"/>
      <c r="CQA28" s="877"/>
      <c r="CQB28" s="877"/>
      <c r="CQC28" s="877"/>
      <c r="CQD28" s="877"/>
      <c r="CQE28" s="877"/>
      <c r="CQF28" s="877"/>
      <c r="CQG28" s="877"/>
      <c r="CQH28" s="877"/>
      <c r="CQI28" s="877"/>
      <c r="CQJ28" s="877"/>
      <c r="CQK28" s="877"/>
      <c r="CQL28" s="877"/>
      <c r="CQM28" s="877"/>
      <c r="CQN28" s="877"/>
      <c r="CQO28" s="877"/>
      <c r="CQP28" s="877"/>
      <c r="CQQ28" s="877"/>
      <c r="CQR28" s="877"/>
      <c r="CQS28" s="877"/>
      <c r="CQT28" s="877"/>
      <c r="CQU28" s="877"/>
      <c r="CQV28" s="877"/>
      <c r="CQW28" s="877"/>
      <c r="CQX28" s="877"/>
      <c r="CQY28" s="877"/>
      <c r="CQZ28" s="877"/>
      <c r="CRA28" s="877"/>
      <c r="CRB28" s="877"/>
      <c r="CRC28" s="877"/>
      <c r="CRD28" s="877"/>
      <c r="CRE28" s="877"/>
      <c r="CRF28" s="877"/>
      <c r="CRG28" s="877"/>
      <c r="CRH28" s="877"/>
      <c r="CRI28" s="877"/>
      <c r="CRJ28" s="877"/>
      <c r="CRK28" s="877"/>
      <c r="CRL28" s="877"/>
      <c r="CRM28" s="877"/>
      <c r="CRN28" s="877"/>
      <c r="CRO28" s="877"/>
      <c r="CRP28" s="877"/>
      <c r="CRQ28" s="877"/>
      <c r="CRR28" s="877"/>
      <c r="CRS28" s="877"/>
      <c r="CRT28" s="877"/>
      <c r="CRU28" s="877"/>
      <c r="CRV28" s="877"/>
      <c r="CRW28" s="877"/>
      <c r="CRX28" s="877"/>
      <c r="CRY28" s="877"/>
      <c r="CRZ28" s="877"/>
      <c r="CSA28" s="877"/>
      <c r="CSB28" s="877"/>
      <c r="CSC28" s="877"/>
      <c r="CSD28" s="877"/>
      <c r="CSE28" s="877"/>
      <c r="CSF28" s="877"/>
      <c r="CSG28" s="877"/>
      <c r="CSH28" s="877"/>
      <c r="CSI28" s="877"/>
      <c r="CSJ28" s="877"/>
      <c r="CSK28" s="877"/>
      <c r="CSL28" s="877"/>
      <c r="CSM28" s="877"/>
      <c r="CSN28" s="877"/>
      <c r="CSO28" s="877"/>
      <c r="CSP28" s="877"/>
      <c r="CSQ28" s="877"/>
      <c r="CSR28" s="877"/>
      <c r="CSS28" s="877"/>
      <c r="CST28" s="877"/>
      <c r="CSU28" s="877"/>
      <c r="CSV28" s="877"/>
      <c r="CSW28" s="877"/>
      <c r="CSX28" s="877"/>
      <c r="CSY28" s="877"/>
      <c r="CSZ28" s="877"/>
      <c r="CTA28" s="877"/>
      <c r="CTB28" s="877"/>
      <c r="CTC28" s="877"/>
      <c r="CTD28" s="877"/>
      <c r="CTE28" s="877"/>
      <c r="CTF28" s="877"/>
      <c r="CTG28" s="877"/>
      <c r="CTH28" s="877"/>
      <c r="CTI28" s="877"/>
      <c r="CTJ28" s="877"/>
      <c r="CTK28" s="877"/>
      <c r="CTL28" s="877"/>
      <c r="CTM28" s="877"/>
      <c r="CTN28" s="877"/>
      <c r="CTO28" s="877"/>
      <c r="CTP28" s="877"/>
      <c r="CTQ28" s="877"/>
      <c r="CTR28" s="877"/>
      <c r="CTS28" s="877"/>
      <c r="CTT28" s="877"/>
      <c r="CTU28" s="877"/>
      <c r="CTV28" s="877"/>
      <c r="CTW28" s="877"/>
      <c r="CTX28" s="877"/>
      <c r="CTY28" s="877"/>
      <c r="CTZ28" s="877"/>
      <c r="CUA28" s="877"/>
      <c r="CUB28" s="877"/>
      <c r="CUC28" s="877"/>
      <c r="CUD28" s="877"/>
      <c r="CUE28" s="877"/>
      <c r="CUF28" s="877"/>
      <c r="CUG28" s="877"/>
      <c r="CUH28" s="877"/>
      <c r="CUI28" s="877"/>
      <c r="CUJ28" s="877"/>
      <c r="CUK28" s="877"/>
      <c r="CUL28" s="877"/>
      <c r="CUM28" s="877"/>
      <c r="CUN28" s="877"/>
      <c r="CUO28" s="877"/>
      <c r="CUP28" s="877"/>
      <c r="CUQ28" s="877"/>
      <c r="CUR28" s="877"/>
      <c r="CUS28" s="877"/>
      <c r="CUT28" s="877"/>
      <c r="CUU28" s="877"/>
      <c r="CUV28" s="877"/>
      <c r="CUW28" s="877"/>
      <c r="CUX28" s="877"/>
      <c r="CUY28" s="877"/>
      <c r="CUZ28" s="877"/>
      <c r="CVA28" s="877"/>
      <c r="CVB28" s="877"/>
      <c r="CVC28" s="877"/>
      <c r="CVD28" s="877"/>
      <c r="CVE28" s="877"/>
      <c r="CVF28" s="877"/>
      <c r="CVG28" s="877"/>
      <c r="CVH28" s="877"/>
      <c r="CVI28" s="877"/>
      <c r="CVJ28" s="877"/>
      <c r="CVK28" s="877"/>
      <c r="CVL28" s="877"/>
      <c r="CVM28" s="877"/>
      <c r="CVN28" s="877"/>
      <c r="CVO28" s="877"/>
      <c r="CVP28" s="877"/>
      <c r="CVQ28" s="877"/>
      <c r="CVR28" s="877"/>
      <c r="CVS28" s="877"/>
      <c r="CVT28" s="877"/>
      <c r="CVU28" s="877"/>
      <c r="CVV28" s="877"/>
      <c r="CVW28" s="877"/>
      <c r="CVX28" s="877"/>
      <c r="CVY28" s="877"/>
      <c r="CVZ28" s="877"/>
      <c r="CWA28" s="877"/>
      <c r="CWB28" s="877"/>
      <c r="CWC28" s="877"/>
      <c r="CWD28" s="877"/>
      <c r="CWE28" s="877"/>
      <c r="CWF28" s="877"/>
      <c r="CWG28" s="877"/>
      <c r="CWH28" s="877"/>
      <c r="CWI28" s="877"/>
      <c r="CWJ28" s="877"/>
      <c r="CWK28" s="877"/>
      <c r="CWL28" s="877"/>
      <c r="CWM28" s="877"/>
      <c r="CWN28" s="877"/>
      <c r="CWO28" s="877"/>
      <c r="CWP28" s="877"/>
      <c r="CWQ28" s="877"/>
      <c r="CWR28" s="877"/>
      <c r="CWS28" s="877"/>
      <c r="CWT28" s="877"/>
      <c r="CWU28" s="877"/>
      <c r="CWV28" s="877"/>
      <c r="CWW28" s="877"/>
      <c r="CWX28" s="877"/>
      <c r="CWY28" s="877"/>
      <c r="CWZ28" s="877"/>
      <c r="CXA28" s="877"/>
      <c r="CXB28" s="877"/>
      <c r="CXC28" s="877"/>
      <c r="CXD28" s="877"/>
      <c r="CXE28" s="877"/>
      <c r="CXF28" s="877"/>
      <c r="CXG28" s="877"/>
      <c r="CXH28" s="877"/>
      <c r="CXI28" s="877"/>
      <c r="CXJ28" s="877"/>
      <c r="CXK28" s="877"/>
      <c r="CXL28" s="877"/>
      <c r="CXM28" s="877"/>
      <c r="CXN28" s="877"/>
      <c r="CXO28" s="877"/>
      <c r="CXP28" s="877"/>
      <c r="CXQ28" s="877"/>
      <c r="CXR28" s="877"/>
      <c r="CXS28" s="877"/>
      <c r="CXT28" s="877"/>
      <c r="CXU28" s="877"/>
      <c r="CXV28" s="877"/>
      <c r="CXW28" s="877"/>
      <c r="CXX28" s="877"/>
      <c r="CXY28" s="877"/>
      <c r="CXZ28" s="877"/>
      <c r="CYA28" s="877"/>
      <c r="CYB28" s="877"/>
      <c r="CYC28" s="877"/>
      <c r="CYD28" s="877"/>
      <c r="CYE28" s="877"/>
      <c r="CYF28" s="877"/>
      <c r="CYG28" s="877"/>
      <c r="CYH28" s="877"/>
      <c r="CYI28" s="877"/>
      <c r="CYJ28" s="877"/>
      <c r="CYK28" s="877"/>
      <c r="CYL28" s="877"/>
      <c r="CYM28" s="877"/>
      <c r="CYN28" s="877"/>
      <c r="CYO28" s="877"/>
      <c r="CYP28" s="877"/>
      <c r="CYQ28" s="877"/>
      <c r="CYR28" s="877"/>
      <c r="CYS28" s="877"/>
      <c r="CYT28" s="877"/>
      <c r="CYU28" s="877"/>
      <c r="CYV28" s="877"/>
      <c r="CYW28" s="877"/>
      <c r="CYX28" s="877"/>
      <c r="CYY28" s="877"/>
      <c r="CYZ28" s="877"/>
      <c r="CZA28" s="877"/>
      <c r="CZB28" s="877"/>
      <c r="CZC28" s="877"/>
      <c r="CZD28" s="877"/>
      <c r="CZE28" s="877"/>
      <c r="CZF28" s="877"/>
      <c r="CZG28" s="877"/>
      <c r="CZH28" s="877"/>
      <c r="CZI28" s="877"/>
      <c r="CZJ28" s="877"/>
      <c r="CZK28" s="877"/>
      <c r="CZL28" s="877"/>
      <c r="CZM28" s="877"/>
      <c r="CZN28" s="877"/>
      <c r="CZO28" s="877"/>
      <c r="CZP28" s="877"/>
      <c r="CZQ28" s="877"/>
      <c r="CZR28" s="877"/>
      <c r="CZS28" s="877"/>
      <c r="CZT28" s="877"/>
      <c r="CZU28" s="877"/>
      <c r="CZV28" s="877"/>
      <c r="CZW28" s="877"/>
      <c r="CZX28" s="877"/>
      <c r="CZY28" s="877"/>
      <c r="CZZ28" s="877"/>
      <c r="DAA28" s="877"/>
      <c r="DAB28" s="877"/>
      <c r="DAC28" s="877"/>
      <c r="DAD28" s="877"/>
      <c r="DAE28" s="877"/>
      <c r="DAF28" s="877"/>
      <c r="DAG28" s="877"/>
      <c r="DAH28" s="877"/>
      <c r="DAI28" s="877"/>
      <c r="DAJ28" s="877"/>
      <c r="DAK28" s="877"/>
      <c r="DAL28" s="877"/>
      <c r="DAM28" s="877"/>
      <c r="DAN28" s="877"/>
      <c r="DAO28" s="877"/>
      <c r="DAP28" s="877"/>
      <c r="DAQ28" s="877"/>
      <c r="DAR28" s="877"/>
      <c r="DAS28" s="877"/>
      <c r="DAT28" s="877"/>
      <c r="DAU28" s="877"/>
      <c r="DAV28" s="877"/>
      <c r="DAW28" s="877"/>
      <c r="DAX28" s="877"/>
      <c r="DAY28" s="877"/>
      <c r="DAZ28" s="877"/>
      <c r="DBA28" s="877"/>
      <c r="DBB28" s="877"/>
      <c r="DBC28" s="877"/>
      <c r="DBD28" s="877"/>
      <c r="DBE28" s="877"/>
      <c r="DBF28" s="877"/>
      <c r="DBG28" s="877"/>
      <c r="DBH28" s="877"/>
      <c r="DBI28" s="877"/>
      <c r="DBJ28" s="877"/>
      <c r="DBK28" s="877"/>
      <c r="DBL28" s="877"/>
      <c r="DBM28" s="877"/>
      <c r="DBN28" s="877"/>
      <c r="DBO28" s="877"/>
      <c r="DBP28" s="877"/>
      <c r="DBQ28" s="877"/>
      <c r="DBR28" s="877"/>
      <c r="DBS28" s="877"/>
      <c r="DBT28" s="877"/>
      <c r="DBU28" s="877"/>
      <c r="DBV28" s="877"/>
      <c r="DBW28" s="877"/>
      <c r="DBX28" s="877"/>
      <c r="DBY28" s="877"/>
      <c r="DBZ28" s="877"/>
      <c r="DCA28" s="877"/>
      <c r="DCB28" s="877"/>
      <c r="DCC28" s="877"/>
      <c r="DCD28" s="877"/>
      <c r="DCE28" s="877"/>
      <c r="DCF28" s="877"/>
      <c r="DCG28" s="877"/>
      <c r="DCH28" s="877"/>
      <c r="DCI28" s="877"/>
      <c r="DCJ28" s="877"/>
      <c r="DCK28" s="877"/>
      <c r="DCL28" s="877"/>
      <c r="DCM28" s="877"/>
      <c r="DCN28" s="877"/>
      <c r="DCO28" s="877"/>
      <c r="DCP28" s="877"/>
      <c r="DCQ28" s="877"/>
      <c r="DCR28" s="877"/>
      <c r="DCS28" s="877"/>
      <c r="DCT28" s="877"/>
      <c r="DCU28" s="877"/>
      <c r="DCV28" s="877"/>
      <c r="DCW28" s="877"/>
      <c r="DCX28" s="877"/>
      <c r="DCY28" s="877"/>
      <c r="DCZ28" s="877"/>
      <c r="DDA28" s="877"/>
      <c r="DDB28" s="877"/>
      <c r="DDC28" s="877"/>
      <c r="DDD28" s="877"/>
      <c r="DDE28" s="877"/>
      <c r="DDF28" s="877"/>
      <c r="DDG28" s="877"/>
      <c r="DDH28" s="877"/>
      <c r="DDI28" s="877"/>
      <c r="DDJ28" s="877"/>
      <c r="DDK28" s="877"/>
      <c r="DDL28" s="877"/>
      <c r="DDM28" s="877"/>
      <c r="DDN28" s="877"/>
      <c r="DDO28" s="877"/>
      <c r="DDP28" s="877"/>
      <c r="DDQ28" s="877"/>
      <c r="DDR28" s="877"/>
      <c r="DDS28" s="877"/>
      <c r="DDT28" s="877"/>
      <c r="DDU28" s="877"/>
      <c r="DDV28" s="877"/>
      <c r="DDW28" s="877"/>
      <c r="DDX28" s="877"/>
      <c r="DDY28" s="877"/>
      <c r="DDZ28" s="877"/>
      <c r="DEA28" s="877"/>
      <c r="DEB28" s="877"/>
      <c r="DEC28" s="877"/>
      <c r="DED28" s="877"/>
      <c r="DEE28" s="877"/>
      <c r="DEF28" s="877"/>
      <c r="DEG28" s="877"/>
      <c r="DEH28" s="877"/>
      <c r="DEI28" s="877"/>
      <c r="DEJ28" s="877"/>
      <c r="DEK28" s="877"/>
      <c r="DEL28" s="877"/>
      <c r="DEM28" s="877"/>
      <c r="DEN28" s="877"/>
      <c r="DEO28" s="877"/>
      <c r="DEP28" s="877"/>
      <c r="DEQ28" s="877"/>
      <c r="DER28" s="877"/>
      <c r="DES28" s="877"/>
      <c r="DET28" s="877"/>
      <c r="DEU28" s="877"/>
      <c r="DEV28" s="877"/>
      <c r="DEW28" s="877"/>
      <c r="DEX28" s="877"/>
      <c r="DEY28" s="877"/>
      <c r="DEZ28" s="877"/>
      <c r="DFA28" s="877"/>
      <c r="DFB28" s="877"/>
      <c r="DFC28" s="877"/>
      <c r="DFD28" s="877"/>
      <c r="DFE28" s="877"/>
      <c r="DFF28" s="877"/>
      <c r="DFG28" s="877"/>
      <c r="DFH28" s="877"/>
      <c r="DFI28" s="877"/>
      <c r="DFJ28" s="877"/>
      <c r="DFK28" s="877"/>
      <c r="DFL28" s="877"/>
      <c r="DFM28" s="877"/>
      <c r="DFN28" s="877"/>
      <c r="DFO28" s="877"/>
      <c r="DFP28" s="877"/>
      <c r="DFQ28" s="877"/>
      <c r="DFR28" s="877"/>
      <c r="DFS28" s="877"/>
      <c r="DFT28" s="877"/>
      <c r="DFU28" s="877"/>
      <c r="DFV28" s="877"/>
      <c r="DFW28" s="877"/>
      <c r="DFX28" s="877"/>
      <c r="DFY28" s="877"/>
      <c r="DFZ28" s="877"/>
      <c r="DGA28" s="877"/>
      <c r="DGB28" s="877"/>
      <c r="DGC28" s="877"/>
      <c r="DGD28" s="877"/>
      <c r="DGE28" s="877"/>
      <c r="DGF28" s="877"/>
      <c r="DGG28" s="877"/>
      <c r="DGH28" s="877"/>
      <c r="DGI28" s="877"/>
      <c r="DGJ28" s="877"/>
      <c r="DGK28" s="877"/>
      <c r="DGL28" s="877"/>
      <c r="DGM28" s="877"/>
      <c r="DGN28" s="877"/>
      <c r="DGO28" s="877"/>
      <c r="DGP28" s="877"/>
      <c r="DGQ28" s="877"/>
      <c r="DGR28" s="877"/>
      <c r="DGS28" s="877"/>
      <c r="DGT28" s="877"/>
      <c r="DGU28" s="877"/>
      <c r="DGV28" s="877"/>
      <c r="DGW28" s="877"/>
      <c r="DGX28" s="877"/>
      <c r="DGY28" s="877"/>
      <c r="DGZ28" s="877"/>
      <c r="DHA28" s="877"/>
      <c r="DHB28" s="877"/>
      <c r="DHC28" s="877"/>
      <c r="DHD28" s="877"/>
      <c r="DHE28" s="877"/>
      <c r="DHF28" s="877"/>
      <c r="DHG28" s="877"/>
      <c r="DHH28" s="877"/>
      <c r="DHI28" s="877"/>
      <c r="DHJ28" s="877"/>
      <c r="DHK28" s="877"/>
      <c r="DHL28" s="877"/>
      <c r="DHM28" s="877"/>
      <c r="DHN28" s="877"/>
      <c r="DHO28" s="877"/>
      <c r="DHP28" s="877"/>
      <c r="DHQ28" s="877"/>
      <c r="DHR28" s="877"/>
      <c r="DHS28" s="877"/>
      <c r="DHT28" s="877"/>
      <c r="DHU28" s="877"/>
      <c r="DHV28" s="877"/>
      <c r="DHW28" s="877"/>
      <c r="DHX28" s="877"/>
      <c r="DHY28" s="877"/>
      <c r="DHZ28" s="877"/>
      <c r="DIA28" s="877"/>
      <c r="DIB28" s="877"/>
      <c r="DIC28" s="877"/>
      <c r="DID28" s="877"/>
      <c r="DIE28" s="877"/>
      <c r="DIF28" s="877"/>
      <c r="DIG28" s="877"/>
      <c r="DIH28" s="877"/>
      <c r="DII28" s="877"/>
      <c r="DIJ28" s="877"/>
      <c r="DIK28" s="877"/>
      <c r="DIL28" s="877"/>
      <c r="DIM28" s="877"/>
      <c r="DIN28" s="877"/>
      <c r="DIO28" s="877"/>
      <c r="DIP28" s="877"/>
      <c r="DIQ28" s="877"/>
      <c r="DIR28" s="877"/>
      <c r="DIS28" s="877"/>
      <c r="DIT28" s="877"/>
      <c r="DIU28" s="877"/>
      <c r="DIV28" s="877"/>
      <c r="DIW28" s="877"/>
      <c r="DIX28" s="877"/>
      <c r="DIY28" s="877"/>
      <c r="DIZ28" s="877"/>
      <c r="DJA28" s="877"/>
      <c r="DJB28" s="877"/>
      <c r="DJC28" s="877"/>
      <c r="DJD28" s="877"/>
      <c r="DJE28" s="877"/>
      <c r="DJF28" s="877"/>
      <c r="DJG28" s="877"/>
      <c r="DJH28" s="877"/>
      <c r="DJI28" s="877"/>
      <c r="DJJ28" s="877"/>
      <c r="DJK28" s="877"/>
      <c r="DJL28" s="877"/>
      <c r="DJM28" s="877"/>
      <c r="DJN28" s="877"/>
      <c r="DJO28" s="877"/>
      <c r="DJP28" s="877"/>
      <c r="DJQ28" s="877"/>
      <c r="DJR28" s="877"/>
      <c r="DJS28" s="877"/>
      <c r="DJT28" s="877"/>
      <c r="DJU28" s="877"/>
      <c r="DJV28" s="877"/>
      <c r="DJW28" s="877"/>
      <c r="DJX28" s="877"/>
      <c r="DJY28" s="877"/>
      <c r="DJZ28" s="877"/>
      <c r="DKA28" s="877"/>
      <c r="DKB28" s="877"/>
      <c r="DKC28" s="877"/>
      <c r="DKD28" s="877"/>
      <c r="DKE28" s="877"/>
      <c r="DKF28" s="877"/>
      <c r="DKG28" s="877"/>
      <c r="DKH28" s="877"/>
      <c r="DKI28" s="877"/>
      <c r="DKJ28" s="877"/>
      <c r="DKK28" s="877"/>
      <c r="DKL28" s="877"/>
      <c r="DKM28" s="877"/>
      <c r="DKN28" s="877"/>
      <c r="DKO28" s="877"/>
      <c r="DKP28" s="877"/>
      <c r="DKQ28" s="877"/>
      <c r="DKR28" s="877"/>
      <c r="DKS28" s="877"/>
      <c r="DKT28" s="877"/>
      <c r="DKU28" s="877"/>
      <c r="DKV28" s="877"/>
      <c r="DKW28" s="877"/>
      <c r="DKX28" s="877"/>
      <c r="DKY28" s="877"/>
      <c r="DKZ28" s="877"/>
      <c r="DLA28" s="877"/>
      <c r="DLB28" s="877"/>
      <c r="DLC28" s="877"/>
      <c r="DLD28" s="877"/>
      <c r="DLE28" s="877"/>
      <c r="DLF28" s="877"/>
      <c r="DLG28" s="877"/>
      <c r="DLH28" s="877"/>
      <c r="DLI28" s="877"/>
      <c r="DLJ28" s="877"/>
      <c r="DLK28" s="877"/>
      <c r="DLL28" s="877"/>
      <c r="DLM28" s="877"/>
      <c r="DLN28" s="877"/>
      <c r="DLO28" s="877"/>
      <c r="DLP28" s="877"/>
      <c r="DLQ28" s="877"/>
      <c r="DLR28" s="877"/>
      <c r="DLS28" s="877"/>
      <c r="DLT28" s="877"/>
      <c r="DLU28" s="877"/>
      <c r="DLV28" s="877"/>
      <c r="DLW28" s="877"/>
      <c r="DLX28" s="877"/>
      <c r="DLY28" s="877"/>
      <c r="DLZ28" s="877"/>
      <c r="DMA28" s="877"/>
      <c r="DMB28" s="877"/>
      <c r="DMC28" s="877"/>
      <c r="DMD28" s="877"/>
      <c r="DME28" s="877"/>
      <c r="DMF28" s="877"/>
      <c r="DMG28" s="877"/>
      <c r="DMH28" s="877"/>
      <c r="DMI28" s="877"/>
      <c r="DMJ28" s="877"/>
      <c r="DMK28" s="877"/>
      <c r="DML28" s="877"/>
      <c r="DMM28" s="877"/>
      <c r="DMN28" s="877"/>
      <c r="DMO28" s="877"/>
      <c r="DMP28" s="877"/>
      <c r="DMQ28" s="877"/>
      <c r="DMR28" s="877"/>
      <c r="DMS28" s="877"/>
      <c r="DMT28" s="877"/>
      <c r="DMU28" s="877"/>
      <c r="DMV28" s="877"/>
      <c r="DMW28" s="877"/>
      <c r="DMX28" s="877"/>
      <c r="DMY28" s="877"/>
      <c r="DMZ28" s="877"/>
      <c r="DNA28" s="877"/>
      <c r="DNB28" s="877"/>
      <c r="DNC28" s="877"/>
      <c r="DND28" s="877"/>
      <c r="DNE28" s="877"/>
      <c r="DNF28" s="877"/>
      <c r="DNG28" s="877"/>
      <c r="DNH28" s="877"/>
      <c r="DNI28" s="877"/>
      <c r="DNJ28" s="877"/>
      <c r="DNK28" s="877"/>
      <c r="DNL28" s="877"/>
      <c r="DNM28" s="877"/>
      <c r="DNN28" s="877"/>
      <c r="DNO28" s="877"/>
      <c r="DNP28" s="877"/>
      <c r="DNQ28" s="877"/>
      <c r="DNR28" s="877"/>
      <c r="DNS28" s="877"/>
      <c r="DNT28" s="877"/>
      <c r="DNU28" s="877"/>
      <c r="DNV28" s="877"/>
      <c r="DNW28" s="877"/>
      <c r="DNX28" s="877"/>
      <c r="DNY28" s="877"/>
      <c r="DNZ28" s="877"/>
      <c r="DOA28" s="877"/>
      <c r="DOB28" s="877"/>
      <c r="DOC28" s="877"/>
      <c r="DOD28" s="877"/>
      <c r="DOE28" s="877"/>
      <c r="DOF28" s="877"/>
      <c r="DOG28" s="877"/>
      <c r="DOH28" s="877"/>
      <c r="DOI28" s="877"/>
      <c r="DOJ28" s="877"/>
      <c r="DOK28" s="877"/>
      <c r="DOL28" s="877"/>
      <c r="DOM28" s="877"/>
      <c r="DON28" s="877"/>
      <c r="DOO28" s="877"/>
      <c r="DOP28" s="877"/>
      <c r="DOQ28" s="877"/>
      <c r="DOR28" s="877"/>
      <c r="DOS28" s="877"/>
      <c r="DOT28" s="877"/>
      <c r="DOU28" s="877"/>
      <c r="DOV28" s="877"/>
      <c r="DOW28" s="877"/>
      <c r="DOX28" s="877"/>
      <c r="DOY28" s="877"/>
      <c r="DOZ28" s="877"/>
      <c r="DPA28" s="877"/>
      <c r="DPB28" s="877"/>
      <c r="DPC28" s="877"/>
      <c r="DPD28" s="877"/>
      <c r="DPE28" s="877"/>
      <c r="DPF28" s="877"/>
      <c r="DPG28" s="877"/>
      <c r="DPH28" s="877"/>
      <c r="DPI28" s="877"/>
      <c r="DPJ28" s="877"/>
      <c r="DPK28" s="877"/>
      <c r="DPL28" s="877"/>
      <c r="DPM28" s="877"/>
      <c r="DPN28" s="877"/>
      <c r="DPO28" s="877"/>
      <c r="DPP28" s="877"/>
      <c r="DPQ28" s="877"/>
      <c r="DPR28" s="877"/>
      <c r="DPS28" s="877"/>
      <c r="DPT28" s="877"/>
      <c r="DPU28" s="877"/>
      <c r="DPV28" s="877"/>
      <c r="DPW28" s="877"/>
      <c r="DPX28" s="877"/>
      <c r="DPY28" s="877"/>
      <c r="DPZ28" s="877"/>
      <c r="DQA28" s="877"/>
      <c r="DQB28" s="877"/>
      <c r="DQC28" s="877"/>
      <c r="DQD28" s="877"/>
      <c r="DQE28" s="877"/>
      <c r="DQF28" s="877"/>
      <c r="DQG28" s="877"/>
      <c r="DQH28" s="877"/>
      <c r="DQI28" s="877"/>
      <c r="DQJ28" s="877"/>
      <c r="DQK28" s="877"/>
      <c r="DQL28" s="877"/>
      <c r="DQM28" s="877"/>
      <c r="DQN28" s="877"/>
      <c r="DQO28" s="877"/>
      <c r="DQP28" s="877"/>
      <c r="DQQ28" s="877"/>
      <c r="DQR28" s="877"/>
      <c r="DQS28" s="877"/>
      <c r="DQT28" s="877"/>
      <c r="DQU28" s="877"/>
      <c r="DQV28" s="877"/>
      <c r="DQW28" s="877"/>
      <c r="DQX28" s="877"/>
      <c r="DQY28" s="877"/>
      <c r="DQZ28" s="877"/>
      <c r="DRA28" s="877"/>
      <c r="DRB28" s="877"/>
      <c r="DRC28" s="877"/>
      <c r="DRD28" s="877"/>
      <c r="DRE28" s="877"/>
      <c r="DRF28" s="877"/>
      <c r="DRG28" s="877"/>
      <c r="DRH28" s="877"/>
      <c r="DRI28" s="877"/>
      <c r="DRJ28" s="877"/>
      <c r="DRK28" s="877"/>
      <c r="DRL28" s="877"/>
      <c r="DRM28" s="877"/>
      <c r="DRN28" s="877"/>
      <c r="DRO28" s="877"/>
      <c r="DRP28" s="877"/>
      <c r="DRQ28" s="877"/>
      <c r="DRR28" s="877"/>
      <c r="DRS28" s="877"/>
      <c r="DRT28" s="877"/>
      <c r="DRU28" s="877"/>
      <c r="DRV28" s="877"/>
      <c r="DRW28" s="877"/>
      <c r="DRX28" s="877"/>
      <c r="DRY28" s="877"/>
      <c r="DRZ28" s="877"/>
      <c r="DSA28" s="877"/>
      <c r="DSB28" s="877"/>
      <c r="DSC28" s="877"/>
      <c r="DSD28" s="877"/>
      <c r="DSE28" s="877"/>
      <c r="DSF28" s="877"/>
      <c r="DSG28" s="877"/>
      <c r="DSH28" s="877"/>
      <c r="DSI28" s="877"/>
      <c r="DSJ28" s="877"/>
      <c r="DSK28" s="877"/>
      <c r="DSL28" s="877"/>
      <c r="DSM28" s="877"/>
      <c r="DSN28" s="877"/>
      <c r="DSO28" s="877"/>
      <c r="DSP28" s="877"/>
      <c r="DSQ28" s="877"/>
      <c r="DSR28" s="877"/>
      <c r="DSS28" s="877"/>
      <c r="DST28" s="877"/>
      <c r="DSU28" s="877"/>
      <c r="DSV28" s="877"/>
      <c r="DSW28" s="877"/>
      <c r="DSX28" s="877"/>
      <c r="DSY28" s="877"/>
      <c r="DSZ28" s="877"/>
      <c r="DTA28" s="877"/>
      <c r="DTB28" s="877"/>
      <c r="DTC28" s="877"/>
      <c r="DTD28" s="877"/>
      <c r="DTE28" s="877"/>
      <c r="DTF28" s="877"/>
      <c r="DTG28" s="877"/>
      <c r="DTH28" s="877"/>
      <c r="DTI28" s="877"/>
      <c r="DTJ28" s="877"/>
      <c r="DTK28" s="877"/>
      <c r="DTL28" s="877"/>
      <c r="DTM28" s="877"/>
      <c r="DTN28" s="877"/>
      <c r="DTO28" s="877"/>
      <c r="DTP28" s="877"/>
      <c r="DTQ28" s="877"/>
      <c r="DTR28" s="877"/>
      <c r="DTS28" s="877"/>
      <c r="DTT28" s="877"/>
      <c r="DTU28" s="877"/>
      <c r="DTV28" s="877"/>
      <c r="DTW28" s="877"/>
      <c r="DTX28" s="877"/>
      <c r="DTY28" s="877"/>
      <c r="DTZ28" s="877"/>
      <c r="DUA28" s="877"/>
      <c r="DUB28" s="877"/>
      <c r="DUC28" s="877"/>
      <c r="DUD28" s="877"/>
      <c r="DUE28" s="877"/>
      <c r="DUF28" s="877"/>
      <c r="DUG28" s="877"/>
      <c r="DUH28" s="877"/>
      <c r="DUI28" s="877"/>
      <c r="DUJ28" s="877"/>
      <c r="DUK28" s="877"/>
      <c r="DUL28" s="877"/>
      <c r="DUM28" s="877"/>
      <c r="DUN28" s="877"/>
      <c r="DUO28" s="877"/>
      <c r="DUP28" s="877"/>
      <c r="DUQ28" s="877"/>
      <c r="DUR28" s="877"/>
      <c r="DUS28" s="877"/>
      <c r="DUT28" s="877"/>
      <c r="DUU28" s="877"/>
      <c r="DUV28" s="877"/>
      <c r="DUW28" s="877"/>
      <c r="DUX28" s="877"/>
      <c r="DUY28" s="877"/>
      <c r="DUZ28" s="877"/>
      <c r="DVA28" s="877"/>
      <c r="DVB28" s="877"/>
      <c r="DVC28" s="877"/>
      <c r="DVD28" s="877"/>
      <c r="DVE28" s="877"/>
      <c r="DVF28" s="877"/>
      <c r="DVG28" s="877"/>
      <c r="DVH28" s="877"/>
      <c r="DVI28" s="877"/>
      <c r="DVJ28" s="877"/>
      <c r="DVK28" s="877"/>
      <c r="DVL28" s="877"/>
      <c r="DVM28" s="877"/>
      <c r="DVN28" s="877"/>
      <c r="DVO28" s="877"/>
      <c r="DVP28" s="877"/>
      <c r="DVQ28" s="877"/>
      <c r="DVR28" s="877"/>
      <c r="DVS28" s="877"/>
      <c r="DVT28" s="877"/>
      <c r="DVU28" s="877"/>
      <c r="DVV28" s="877"/>
      <c r="DVW28" s="877"/>
      <c r="DVX28" s="877"/>
      <c r="DVY28" s="877"/>
      <c r="DVZ28" s="877"/>
      <c r="DWA28" s="877"/>
      <c r="DWB28" s="877"/>
      <c r="DWC28" s="877"/>
      <c r="DWD28" s="877"/>
      <c r="DWE28" s="877"/>
      <c r="DWF28" s="877"/>
      <c r="DWG28" s="877"/>
      <c r="DWH28" s="877"/>
      <c r="DWI28" s="877"/>
      <c r="DWJ28" s="877"/>
      <c r="DWK28" s="877"/>
      <c r="DWL28" s="877"/>
      <c r="DWM28" s="877"/>
      <c r="DWN28" s="877"/>
      <c r="DWO28" s="877"/>
      <c r="DWP28" s="877"/>
      <c r="DWQ28" s="877"/>
      <c r="DWR28" s="877"/>
      <c r="DWS28" s="877"/>
      <c r="DWT28" s="877"/>
      <c r="DWU28" s="877"/>
      <c r="DWV28" s="877"/>
      <c r="DWW28" s="877"/>
      <c r="DWX28" s="877"/>
      <c r="DWY28" s="877"/>
      <c r="DWZ28" s="877"/>
      <c r="DXA28" s="877"/>
      <c r="DXB28" s="877"/>
      <c r="DXC28" s="877"/>
      <c r="DXD28" s="877"/>
      <c r="DXE28" s="877"/>
      <c r="DXF28" s="877"/>
      <c r="DXG28" s="877"/>
      <c r="DXH28" s="877"/>
      <c r="DXI28" s="877"/>
      <c r="DXJ28" s="877"/>
      <c r="DXK28" s="877"/>
      <c r="DXL28" s="877"/>
      <c r="DXM28" s="877"/>
      <c r="DXN28" s="877"/>
      <c r="DXO28" s="877"/>
      <c r="DXP28" s="877"/>
      <c r="DXQ28" s="877"/>
      <c r="DXR28" s="877"/>
      <c r="DXS28" s="877"/>
      <c r="DXT28" s="877"/>
      <c r="DXU28" s="877"/>
      <c r="DXV28" s="877"/>
      <c r="DXW28" s="877"/>
      <c r="DXX28" s="877"/>
      <c r="DXY28" s="877"/>
      <c r="DXZ28" s="877"/>
      <c r="DYA28" s="877"/>
      <c r="DYB28" s="877"/>
      <c r="DYC28" s="877"/>
      <c r="DYD28" s="877"/>
      <c r="DYE28" s="877"/>
      <c r="DYF28" s="877"/>
      <c r="DYG28" s="877"/>
      <c r="DYH28" s="877"/>
      <c r="DYI28" s="877"/>
      <c r="DYJ28" s="877"/>
      <c r="DYK28" s="877"/>
      <c r="DYL28" s="877"/>
      <c r="DYM28" s="877"/>
      <c r="DYN28" s="877"/>
      <c r="DYO28" s="877"/>
      <c r="DYP28" s="877"/>
      <c r="DYQ28" s="877"/>
      <c r="DYR28" s="877"/>
      <c r="DYS28" s="877"/>
      <c r="DYT28" s="877"/>
      <c r="DYU28" s="877"/>
      <c r="DYV28" s="877"/>
      <c r="DYW28" s="877"/>
      <c r="DYX28" s="877"/>
      <c r="DYY28" s="877"/>
      <c r="DYZ28" s="877"/>
      <c r="DZA28" s="877"/>
      <c r="DZB28" s="877"/>
      <c r="DZC28" s="877"/>
      <c r="DZD28" s="877"/>
      <c r="DZE28" s="877"/>
      <c r="DZF28" s="877"/>
      <c r="DZG28" s="877"/>
      <c r="DZH28" s="877"/>
      <c r="DZI28" s="877"/>
      <c r="DZJ28" s="877"/>
      <c r="DZK28" s="877"/>
      <c r="DZL28" s="877"/>
      <c r="DZM28" s="877"/>
      <c r="DZN28" s="877"/>
      <c r="DZO28" s="877"/>
      <c r="DZP28" s="877"/>
      <c r="DZQ28" s="877"/>
      <c r="DZR28" s="877"/>
      <c r="DZS28" s="877"/>
      <c r="DZT28" s="877"/>
      <c r="DZU28" s="877"/>
      <c r="DZV28" s="877"/>
      <c r="DZW28" s="877"/>
      <c r="DZX28" s="877"/>
      <c r="DZY28" s="877"/>
      <c r="DZZ28" s="877"/>
      <c r="EAA28" s="877"/>
      <c r="EAB28" s="877"/>
      <c r="EAC28" s="877"/>
      <c r="EAD28" s="877"/>
      <c r="EAE28" s="877"/>
      <c r="EAF28" s="877"/>
      <c r="EAG28" s="877"/>
      <c r="EAH28" s="877"/>
      <c r="EAI28" s="877"/>
      <c r="EAJ28" s="877"/>
      <c r="EAK28" s="877"/>
      <c r="EAL28" s="877"/>
      <c r="EAM28" s="877"/>
      <c r="EAN28" s="877"/>
      <c r="EAO28" s="877"/>
      <c r="EAP28" s="877"/>
      <c r="EAQ28" s="877"/>
      <c r="EAR28" s="877"/>
      <c r="EAS28" s="877"/>
      <c r="EAT28" s="877"/>
      <c r="EAU28" s="877"/>
      <c r="EAV28" s="877"/>
      <c r="EAW28" s="877"/>
      <c r="EAX28" s="877"/>
      <c r="EAY28" s="877"/>
      <c r="EAZ28" s="877"/>
      <c r="EBA28" s="877"/>
      <c r="EBB28" s="877"/>
      <c r="EBC28" s="877"/>
      <c r="EBD28" s="877"/>
      <c r="EBE28" s="877"/>
      <c r="EBF28" s="877"/>
      <c r="EBG28" s="877"/>
      <c r="EBH28" s="877"/>
      <c r="EBI28" s="877"/>
      <c r="EBJ28" s="877"/>
      <c r="EBK28" s="877"/>
      <c r="EBL28" s="877"/>
      <c r="EBM28" s="877"/>
      <c r="EBN28" s="877"/>
      <c r="EBO28" s="877"/>
      <c r="EBP28" s="877"/>
      <c r="EBQ28" s="877"/>
      <c r="EBR28" s="877"/>
      <c r="EBS28" s="877"/>
      <c r="EBT28" s="877"/>
      <c r="EBU28" s="877"/>
      <c r="EBV28" s="877"/>
      <c r="EBW28" s="877"/>
      <c r="EBX28" s="877"/>
      <c r="EBY28" s="877"/>
      <c r="EBZ28" s="877"/>
      <c r="ECA28" s="877"/>
      <c r="ECB28" s="877"/>
      <c r="ECC28" s="877"/>
      <c r="ECD28" s="877"/>
      <c r="ECE28" s="877"/>
      <c r="ECF28" s="877"/>
      <c r="ECG28" s="877"/>
      <c r="ECH28" s="877"/>
      <c r="ECI28" s="877"/>
      <c r="ECJ28" s="877"/>
      <c r="ECK28" s="877"/>
      <c r="ECL28" s="877"/>
      <c r="ECM28" s="877"/>
      <c r="ECN28" s="877"/>
      <c r="ECO28" s="877"/>
      <c r="ECP28" s="877"/>
      <c r="ECQ28" s="877"/>
      <c r="ECR28" s="877"/>
      <c r="ECS28" s="877"/>
      <c r="ECT28" s="877"/>
      <c r="ECU28" s="877"/>
      <c r="ECV28" s="877"/>
      <c r="ECW28" s="877"/>
      <c r="ECX28" s="877"/>
      <c r="ECY28" s="877"/>
      <c r="ECZ28" s="877"/>
      <c r="EDA28" s="877"/>
      <c r="EDB28" s="877"/>
      <c r="EDC28" s="877"/>
      <c r="EDD28" s="877"/>
      <c r="EDE28" s="877"/>
      <c r="EDF28" s="877"/>
      <c r="EDG28" s="877"/>
      <c r="EDH28" s="877"/>
      <c r="EDI28" s="877"/>
      <c r="EDJ28" s="877"/>
      <c r="EDK28" s="877"/>
      <c r="EDL28" s="877"/>
      <c r="EDM28" s="877"/>
      <c r="EDN28" s="877"/>
      <c r="EDO28" s="877"/>
      <c r="EDP28" s="877"/>
      <c r="EDQ28" s="877"/>
      <c r="EDR28" s="877"/>
      <c r="EDS28" s="877"/>
      <c r="EDT28" s="877"/>
      <c r="EDU28" s="877"/>
      <c r="EDV28" s="877"/>
      <c r="EDW28" s="877"/>
      <c r="EDX28" s="877"/>
      <c r="EDY28" s="877"/>
      <c r="EDZ28" s="877"/>
      <c r="EEA28" s="877"/>
      <c r="EEB28" s="877"/>
      <c r="EEC28" s="877"/>
      <c r="EED28" s="877"/>
      <c r="EEE28" s="877"/>
      <c r="EEF28" s="877"/>
      <c r="EEG28" s="877"/>
      <c r="EEH28" s="877"/>
      <c r="EEI28" s="877"/>
      <c r="EEJ28" s="877"/>
      <c r="EEK28" s="877"/>
      <c r="EEL28" s="877"/>
      <c r="EEM28" s="877"/>
      <c r="EEN28" s="877"/>
      <c r="EEO28" s="877"/>
      <c r="EEP28" s="877"/>
      <c r="EEQ28" s="877"/>
      <c r="EER28" s="877"/>
      <c r="EES28" s="877"/>
      <c r="EET28" s="877"/>
      <c r="EEU28" s="877"/>
      <c r="EEV28" s="877"/>
      <c r="EEW28" s="877"/>
      <c r="EEX28" s="877"/>
      <c r="EEY28" s="877"/>
      <c r="EEZ28" s="877"/>
      <c r="EFA28" s="877"/>
      <c r="EFB28" s="877"/>
      <c r="EFC28" s="877"/>
      <c r="EFD28" s="877"/>
      <c r="EFE28" s="877"/>
      <c r="EFF28" s="877"/>
      <c r="EFG28" s="877"/>
      <c r="EFH28" s="877"/>
      <c r="EFI28" s="877"/>
      <c r="EFJ28" s="877"/>
      <c r="EFK28" s="877"/>
      <c r="EFL28" s="877"/>
      <c r="EFM28" s="877"/>
      <c r="EFN28" s="877"/>
      <c r="EFO28" s="877"/>
      <c r="EFP28" s="877"/>
      <c r="EFQ28" s="877"/>
      <c r="EFR28" s="877"/>
      <c r="EFS28" s="877"/>
      <c r="EFT28" s="877"/>
      <c r="EFU28" s="877"/>
      <c r="EFV28" s="877"/>
      <c r="EFW28" s="877"/>
      <c r="EFX28" s="877"/>
      <c r="EFY28" s="877"/>
      <c r="EFZ28" s="877"/>
      <c r="EGA28" s="877"/>
      <c r="EGB28" s="877"/>
      <c r="EGC28" s="877"/>
      <c r="EGD28" s="877"/>
      <c r="EGE28" s="877"/>
      <c r="EGF28" s="877"/>
      <c r="EGG28" s="877"/>
      <c r="EGH28" s="877"/>
      <c r="EGI28" s="877"/>
      <c r="EGJ28" s="877"/>
      <c r="EGK28" s="877"/>
      <c r="EGL28" s="877"/>
      <c r="EGM28" s="877"/>
      <c r="EGN28" s="877"/>
      <c r="EGO28" s="877"/>
      <c r="EGP28" s="877"/>
      <c r="EGQ28" s="877"/>
      <c r="EGR28" s="877"/>
      <c r="EGS28" s="877"/>
      <c r="EGT28" s="877"/>
      <c r="EGU28" s="877"/>
      <c r="EGV28" s="877"/>
      <c r="EGW28" s="877"/>
      <c r="EGX28" s="877"/>
      <c r="EGY28" s="877"/>
      <c r="EGZ28" s="877"/>
      <c r="EHA28" s="877"/>
      <c r="EHB28" s="877"/>
      <c r="EHC28" s="877"/>
      <c r="EHD28" s="877"/>
      <c r="EHE28" s="877"/>
      <c r="EHF28" s="877"/>
      <c r="EHG28" s="877"/>
      <c r="EHH28" s="877"/>
      <c r="EHI28" s="877"/>
      <c r="EHJ28" s="877"/>
      <c r="EHK28" s="877"/>
      <c r="EHL28" s="877"/>
      <c r="EHM28" s="877"/>
      <c r="EHN28" s="877"/>
      <c r="EHO28" s="877"/>
      <c r="EHP28" s="877"/>
      <c r="EHQ28" s="877"/>
      <c r="EHR28" s="877"/>
      <c r="EHS28" s="877"/>
      <c r="EHT28" s="877"/>
      <c r="EHU28" s="877"/>
      <c r="EHV28" s="877"/>
      <c r="EHW28" s="877"/>
      <c r="EHX28" s="877"/>
      <c r="EHY28" s="877"/>
      <c r="EHZ28" s="877"/>
      <c r="EIA28" s="877"/>
      <c r="EIB28" s="877"/>
      <c r="EIC28" s="877"/>
      <c r="EID28" s="877"/>
      <c r="EIE28" s="877"/>
      <c r="EIF28" s="877"/>
      <c r="EIG28" s="877"/>
      <c r="EIH28" s="877"/>
      <c r="EII28" s="877"/>
      <c r="EIJ28" s="877"/>
      <c r="EIK28" s="877"/>
      <c r="EIL28" s="877"/>
      <c r="EIM28" s="877"/>
      <c r="EIN28" s="877"/>
      <c r="EIO28" s="877"/>
      <c r="EIP28" s="877"/>
      <c r="EIQ28" s="877"/>
      <c r="EIR28" s="877"/>
      <c r="EIS28" s="877"/>
      <c r="EIT28" s="877"/>
      <c r="EIU28" s="877"/>
      <c r="EIV28" s="877"/>
      <c r="EIW28" s="877"/>
      <c r="EIX28" s="877"/>
      <c r="EIY28" s="877"/>
      <c r="EIZ28" s="877"/>
      <c r="EJA28" s="877"/>
      <c r="EJB28" s="877"/>
      <c r="EJC28" s="877"/>
      <c r="EJD28" s="877"/>
      <c r="EJE28" s="877"/>
      <c r="EJF28" s="877"/>
      <c r="EJG28" s="877"/>
      <c r="EJH28" s="877"/>
      <c r="EJI28" s="877"/>
      <c r="EJJ28" s="877"/>
      <c r="EJK28" s="877"/>
      <c r="EJL28" s="877"/>
      <c r="EJM28" s="877"/>
      <c r="EJN28" s="877"/>
      <c r="EJO28" s="877"/>
      <c r="EJP28" s="877"/>
      <c r="EJQ28" s="877"/>
      <c r="EJR28" s="877"/>
      <c r="EJS28" s="877"/>
      <c r="EJT28" s="877"/>
      <c r="EJU28" s="877"/>
      <c r="EJV28" s="877"/>
      <c r="EJW28" s="877"/>
      <c r="EJX28" s="877"/>
      <c r="EJY28" s="877"/>
      <c r="EJZ28" s="877"/>
      <c r="EKA28" s="877"/>
      <c r="EKB28" s="877"/>
      <c r="EKC28" s="877"/>
      <c r="EKD28" s="877"/>
      <c r="EKE28" s="877"/>
      <c r="EKF28" s="877"/>
      <c r="EKG28" s="877"/>
      <c r="EKH28" s="877"/>
      <c r="EKI28" s="877"/>
      <c r="EKJ28" s="877"/>
      <c r="EKK28" s="877"/>
      <c r="EKL28" s="877"/>
      <c r="EKM28" s="877"/>
      <c r="EKN28" s="877"/>
      <c r="EKO28" s="877"/>
      <c r="EKP28" s="877"/>
      <c r="EKQ28" s="877"/>
      <c r="EKR28" s="877"/>
      <c r="EKS28" s="877"/>
      <c r="EKT28" s="877"/>
      <c r="EKU28" s="877"/>
      <c r="EKV28" s="877"/>
      <c r="EKW28" s="877"/>
      <c r="EKX28" s="877"/>
      <c r="EKY28" s="877"/>
      <c r="EKZ28" s="877"/>
      <c r="ELA28" s="877"/>
      <c r="ELB28" s="877"/>
      <c r="ELC28" s="877"/>
      <c r="ELD28" s="877"/>
      <c r="ELE28" s="877"/>
      <c r="ELF28" s="877"/>
      <c r="ELG28" s="877"/>
      <c r="ELH28" s="877"/>
      <c r="ELI28" s="877"/>
      <c r="ELJ28" s="877"/>
      <c r="ELK28" s="877"/>
      <c r="ELL28" s="877"/>
      <c r="ELM28" s="877"/>
      <c r="ELN28" s="877"/>
      <c r="ELO28" s="877"/>
      <c r="ELP28" s="877"/>
      <c r="ELQ28" s="877"/>
      <c r="ELR28" s="877"/>
      <c r="ELS28" s="877"/>
      <c r="ELT28" s="877"/>
      <c r="ELU28" s="877"/>
      <c r="ELV28" s="877"/>
      <c r="ELW28" s="877"/>
      <c r="ELX28" s="877"/>
      <c r="ELY28" s="877"/>
      <c r="ELZ28" s="877"/>
      <c r="EMA28" s="877"/>
      <c r="EMB28" s="877"/>
      <c r="EMC28" s="877"/>
      <c r="EMD28" s="877"/>
      <c r="EME28" s="877"/>
      <c r="EMF28" s="877"/>
      <c r="EMG28" s="877"/>
      <c r="EMH28" s="877"/>
      <c r="EMI28" s="877"/>
      <c r="EMJ28" s="877"/>
      <c r="EMK28" s="877"/>
      <c r="EML28" s="877"/>
      <c r="EMM28" s="877"/>
      <c r="EMN28" s="877"/>
      <c r="EMO28" s="877"/>
      <c r="EMP28" s="877"/>
      <c r="EMQ28" s="877"/>
      <c r="EMR28" s="877"/>
      <c r="EMS28" s="877"/>
      <c r="EMT28" s="877"/>
      <c r="EMU28" s="877"/>
      <c r="EMV28" s="877"/>
      <c r="EMW28" s="877"/>
      <c r="EMX28" s="877"/>
      <c r="EMY28" s="877"/>
      <c r="EMZ28" s="877"/>
      <c r="ENA28" s="877"/>
      <c r="ENB28" s="877"/>
      <c r="ENC28" s="877"/>
      <c r="END28" s="877"/>
      <c r="ENE28" s="877"/>
      <c r="ENF28" s="877"/>
      <c r="ENG28" s="877"/>
      <c r="ENH28" s="877"/>
      <c r="ENI28" s="877"/>
      <c r="ENJ28" s="877"/>
      <c r="ENK28" s="877"/>
      <c r="ENL28" s="877"/>
      <c r="ENM28" s="877"/>
      <c r="ENN28" s="877"/>
      <c r="ENO28" s="877"/>
      <c r="ENP28" s="877"/>
      <c r="ENQ28" s="877"/>
      <c r="ENR28" s="877"/>
      <c r="ENS28" s="877"/>
      <c r="ENT28" s="877"/>
      <c r="ENU28" s="877"/>
      <c r="ENV28" s="877"/>
      <c r="ENW28" s="877"/>
      <c r="ENX28" s="877"/>
      <c r="ENY28" s="877"/>
      <c r="ENZ28" s="877"/>
      <c r="EOA28" s="877"/>
      <c r="EOB28" s="877"/>
      <c r="EOC28" s="877"/>
      <c r="EOD28" s="877"/>
      <c r="EOE28" s="877"/>
      <c r="EOF28" s="877"/>
      <c r="EOG28" s="877"/>
      <c r="EOH28" s="877"/>
      <c r="EOI28" s="877"/>
      <c r="EOJ28" s="877"/>
      <c r="EOK28" s="877"/>
      <c r="EOL28" s="877"/>
      <c r="EOM28" s="877"/>
      <c r="EON28" s="877"/>
      <c r="EOO28" s="877"/>
      <c r="EOP28" s="877"/>
      <c r="EOQ28" s="877"/>
      <c r="EOR28" s="877"/>
      <c r="EOS28" s="877"/>
      <c r="EOT28" s="877"/>
      <c r="EOU28" s="877"/>
      <c r="EOV28" s="877"/>
      <c r="EOW28" s="877"/>
      <c r="EOX28" s="877"/>
      <c r="EOY28" s="877"/>
      <c r="EOZ28" s="877"/>
      <c r="EPA28" s="877"/>
      <c r="EPB28" s="877"/>
      <c r="EPC28" s="877"/>
      <c r="EPD28" s="877"/>
      <c r="EPE28" s="877"/>
      <c r="EPF28" s="877"/>
      <c r="EPG28" s="877"/>
      <c r="EPH28" s="877"/>
      <c r="EPI28" s="877"/>
      <c r="EPJ28" s="877"/>
      <c r="EPK28" s="877"/>
      <c r="EPL28" s="877"/>
      <c r="EPM28" s="877"/>
      <c r="EPN28" s="877"/>
      <c r="EPO28" s="877"/>
      <c r="EPP28" s="877"/>
      <c r="EPQ28" s="877"/>
      <c r="EPR28" s="877"/>
      <c r="EPS28" s="877"/>
      <c r="EPT28" s="877"/>
      <c r="EPU28" s="877"/>
      <c r="EPV28" s="877"/>
      <c r="EPW28" s="877"/>
      <c r="EPX28" s="877"/>
      <c r="EPY28" s="877"/>
      <c r="EPZ28" s="877"/>
      <c r="EQA28" s="877"/>
      <c r="EQB28" s="877"/>
      <c r="EQC28" s="877"/>
      <c r="EQD28" s="877"/>
      <c r="EQE28" s="877"/>
      <c r="EQF28" s="877"/>
      <c r="EQG28" s="877"/>
      <c r="EQH28" s="877"/>
      <c r="EQI28" s="877"/>
      <c r="EQJ28" s="877"/>
      <c r="EQK28" s="877"/>
      <c r="EQL28" s="877"/>
      <c r="EQM28" s="877"/>
      <c r="EQN28" s="877"/>
      <c r="EQO28" s="877"/>
      <c r="EQP28" s="877"/>
      <c r="EQQ28" s="877"/>
      <c r="EQR28" s="877"/>
      <c r="EQS28" s="877"/>
      <c r="EQT28" s="877"/>
      <c r="EQU28" s="877"/>
      <c r="EQV28" s="877"/>
      <c r="EQW28" s="877"/>
      <c r="EQX28" s="877"/>
      <c r="EQY28" s="877"/>
      <c r="EQZ28" s="877"/>
      <c r="ERA28" s="877"/>
      <c r="ERB28" s="877"/>
      <c r="ERC28" s="877"/>
      <c r="ERD28" s="877"/>
      <c r="ERE28" s="877"/>
      <c r="ERF28" s="877"/>
      <c r="ERG28" s="877"/>
      <c r="ERH28" s="877"/>
      <c r="ERI28" s="877"/>
      <c r="ERJ28" s="877"/>
      <c r="ERK28" s="877"/>
      <c r="ERL28" s="877"/>
      <c r="ERM28" s="877"/>
      <c r="ERN28" s="877"/>
      <c r="ERO28" s="877"/>
      <c r="ERP28" s="877"/>
      <c r="ERQ28" s="877"/>
      <c r="ERR28" s="877"/>
      <c r="ERS28" s="877"/>
      <c r="ERT28" s="877"/>
      <c r="ERU28" s="877"/>
      <c r="ERV28" s="877"/>
      <c r="ERW28" s="877"/>
      <c r="ERX28" s="877"/>
      <c r="ERY28" s="877"/>
      <c r="ERZ28" s="877"/>
      <c r="ESA28" s="877"/>
      <c r="ESB28" s="877"/>
      <c r="ESC28" s="877"/>
      <c r="ESD28" s="877"/>
      <c r="ESE28" s="877"/>
      <c r="ESF28" s="877"/>
      <c r="ESG28" s="877"/>
      <c r="ESH28" s="877"/>
      <c r="ESI28" s="877"/>
      <c r="ESJ28" s="877"/>
      <c r="ESK28" s="877"/>
      <c r="ESL28" s="877"/>
      <c r="ESM28" s="877"/>
      <c r="ESN28" s="877"/>
      <c r="ESO28" s="877"/>
      <c r="ESP28" s="877"/>
      <c r="ESQ28" s="877"/>
      <c r="ESR28" s="877"/>
      <c r="ESS28" s="877"/>
      <c r="EST28" s="877"/>
      <c r="ESU28" s="877"/>
      <c r="ESV28" s="877"/>
      <c r="ESW28" s="877"/>
      <c r="ESX28" s="877"/>
      <c r="ESY28" s="877"/>
      <c r="ESZ28" s="877"/>
      <c r="ETA28" s="877"/>
      <c r="ETB28" s="877"/>
      <c r="ETC28" s="877"/>
      <c r="ETD28" s="877"/>
      <c r="ETE28" s="877"/>
      <c r="ETF28" s="877"/>
      <c r="ETG28" s="877"/>
      <c r="ETH28" s="877"/>
      <c r="ETI28" s="877"/>
      <c r="ETJ28" s="877"/>
      <c r="ETK28" s="877"/>
      <c r="ETL28" s="877"/>
      <c r="ETM28" s="877"/>
      <c r="ETN28" s="877"/>
      <c r="ETO28" s="877"/>
      <c r="ETP28" s="877"/>
      <c r="ETQ28" s="877"/>
      <c r="ETR28" s="877"/>
      <c r="ETS28" s="877"/>
      <c r="ETT28" s="877"/>
      <c r="ETU28" s="877"/>
      <c r="ETV28" s="877"/>
      <c r="ETW28" s="877"/>
      <c r="ETX28" s="877"/>
      <c r="ETY28" s="877"/>
      <c r="ETZ28" s="877"/>
      <c r="EUA28" s="877"/>
      <c r="EUB28" s="877"/>
      <c r="EUC28" s="877"/>
      <c r="EUD28" s="877"/>
      <c r="EUE28" s="877"/>
      <c r="EUF28" s="877"/>
      <c r="EUG28" s="877"/>
      <c r="EUH28" s="877"/>
      <c r="EUI28" s="877"/>
      <c r="EUJ28" s="877"/>
      <c r="EUK28" s="877"/>
      <c r="EUL28" s="877"/>
      <c r="EUM28" s="877"/>
      <c r="EUN28" s="877"/>
      <c r="EUO28" s="877"/>
      <c r="EUP28" s="877"/>
      <c r="EUQ28" s="877"/>
      <c r="EUR28" s="877"/>
      <c r="EUS28" s="877"/>
      <c r="EUT28" s="877"/>
      <c r="EUU28" s="877"/>
      <c r="EUV28" s="877"/>
      <c r="EUW28" s="877"/>
      <c r="EUX28" s="877"/>
      <c r="EUY28" s="877"/>
      <c r="EUZ28" s="877"/>
      <c r="EVA28" s="877"/>
      <c r="EVB28" s="877"/>
      <c r="EVC28" s="877"/>
      <c r="EVD28" s="877"/>
      <c r="EVE28" s="877"/>
      <c r="EVF28" s="877"/>
      <c r="EVG28" s="877"/>
      <c r="EVH28" s="877"/>
      <c r="EVI28" s="877"/>
      <c r="EVJ28" s="877"/>
      <c r="EVK28" s="877"/>
      <c r="EVL28" s="877"/>
      <c r="EVM28" s="877"/>
      <c r="EVN28" s="877"/>
      <c r="EVO28" s="877"/>
      <c r="EVP28" s="877"/>
      <c r="EVQ28" s="877"/>
      <c r="EVR28" s="877"/>
      <c r="EVS28" s="877"/>
      <c r="EVT28" s="877"/>
      <c r="EVU28" s="877"/>
      <c r="EVV28" s="877"/>
      <c r="EVW28" s="877"/>
      <c r="EVX28" s="877"/>
      <c r="EVY28" s="877"/>
      <c r="EVZ28" s="877"/>
      <c r="EWA28" s="877"/>
      <c r="EWB28" s="877"/>
      <c r="EWC28" s="877"/>
      <c r="EWD28" s="877"/>
      <c r="EWE28" s="877"/>
      <c r="EWF28" s="877"/>
      <c r="EWG28" s="877"/>
      <c r="EWH28" s="877"/>
      <c r="EWI28" s="877"/>
      <c r="EWJ28" s="877"/>
      <c r="EWK28" s="877"/>
      <c r="EWL28" s="877"/>
      <c r="EWM28" s="877"/>
      <c r="EWN28" s="877"/>
      <c r="EWO28" s="877"/>
      <c r="EWP28" s="877"/>
      <c r="EWQ28" s="877"/>
      <c r="EWR28" s="877"/>
      <c r="EWS28" s="877"/>
      <c r="EWT28" s="877"/>
      <c r="EWU28" s="877"/>
      <c r="EWV28" s="877"/>
      <c r="EWW28" s="877"/>
      <c r="EWX28" s="877"/>
      <c r="EWY28" s="877"/>
      <c r="EWZ28" s="877"/>
      <c r="EXA28" s="877"/>
      <c r="EXB28" s="877"/>
      <c r="EXC28" s="877"/>
      <c r="EXD28" s="877"/>
      <c r="EXE28" s="877"/>
      <c r="EXF28" s="877"/>
      <c r="EXG28" s="877"/>
      <c r="EXH28" s="877"/>
      <c r="EXI28" s="877"/>
      <c r="EXJ28" s="877"/>
      <c r="EXK28" s="877"/>
      <c r="EXL28" s="877"/>
      <c r="EXM28" s="877"/>
      <c r="EXN28" s="877"/>
      <c r="EXO28" s="877"/>
      <c r="EXP28" s="877"/>
      <c r="EXQ28" s="877"/>
      <c r="EXR28" s="877"/>
      <c r="EXS28" s="877"/>
      <c r="EXT28" s="877"/>
      <c r="EXU28" s="877"/>
      <c r="EXV28" s="877"/>
      <c r="EXW28" s="877"/>
      <c r="EXX28" s="877"/>
      <c r="EXY28" s="877"/>
      <c r="EXZ28" s="877"/>
      <c r="EYA28" s="877"/>
      <c r="EYB28" s="877"/>
      <c r="EYC28" s="877"/>
      <c r="EYD28" s="877"/>
      <c r="EYE28" s="877"/>
      <c r="EYF28" s="877"/>
      <c r="EYG28" s="877"/>
      <c r="EYH28" s="877"/>
      <c r="EYI28" s="877"/>
      <c r="EYJ28" s="877"/>
      <c r="EYK28" s="877"/>
      <c r="EYL28" s="877"/>
      <c r="EYM28" s="877"/>
      <c r="EYN28" s="877"/>
      <c r="EYO28" s="877"/>
      <c r="EYP28" s="877"/>
      <c r="EYQ28" s="877"/>
      <c r="EYR28" s="877"/>
      <c r="EYS28" s="877"/>
      <c r="EYT28" s="877"/>
      <c r="EYU28" s="877"/>
      <c r="EYV28" s="877"/>
      <c r="EYW28" s="877"/>
      <c r="EYX28" s="877"/>
      <c r="EYY28" s="877"/>
      <c r="EYZ28" s="877"/>
      <c r="EZA28" s="877"/>
      <c r="EZB28" s="877"/>
      <c r="EZC28" s="877"/>
      <c r="EZD28" s="877"/>
      <c r="EZE28" s="877"/>
      <c r="EZF28" s="877"/>
      <c r="EZG28" s="877"/>
      <c r="EZH28" s="877"/>
      <c r="EZI28" s="877"/>
      <c r="EZJ28" s="877"/>
      <c r="EZK28" s="877"/>
      <c r="EZL28" s="877"/>
      <c r="EZM28" s="877"/>
      <c r="EZN28" s="877"/>
      <c r="EZO28" s="877"/>
      <c r="EZP28" s="877"/>
      <c r="EZQ28" s="877"/>
      <c r="EZR28" s="877"/>
      <c r="EZS28" s="877"/>
      <c r="EZT28" s="877"/>
      <c r="EZU28" s="877"/>
      <c r="EZV28" s="877"/>
      <c r="EZW28" s="877"/>
      <c r="EZX28" s="877"/>
      <c r="EZY28" s="877"/>
      <c r="EZZ28" s="877"/>
      <c r="FAA28" s="877"/>
      <c r="FAB28" s="877"/>
      <c r="FAC28" s="877"/>
      <c r="FAD28" s="877"/>
      <c r="FAE28" s="877"/>
      <c r="FAF28" s="877"/>
      <c r="FAG28" s="877"/>
      <c r="FAH28" s="877"/>
      <c r="FAI28" s="877"/>
      <c r="FAJ28" s="877"/>
      <c r="FAK28" s="877"/>
      <c r="FAL28" s="877"/>
      <c r="FAM28" s="877"/>
      <c r="FAN28" s="877"/>
      <c r="FAO28" s="877"/>
      <c r="FAP28" s="877"/>
      <c r="FAQ28" s="877"/>
      <c r="FAR28" s="877"/>
      <c r="FAS28" s="877"/>
      <c r="FAT28" s="877"/>
      <c r="FAU28" s="877"/>
      <c r="FAV28" s="877"/>
      <c r="FAW28" s="877"/>
      <c r="FAX28" s="877"/>
      <c r="FAY28" s="877"/>
      <c r="FAZ28" s="877"/>
      <c r="FBA28" s="877"/>
      <c r="FBB28" s="877"/>
      <c r="FBC28" s="877"/>
      <c r="FBD28" s="877"/>
      <c r="FBE28" s="877"/>
      <c r="FBF28" s="877"/>
      <c r="FBG28" s="877"/>
      <c r="FBH28" s="877"/>
      <c r="FBI28" s="877"/>
      <c r="FBJ28" s="877"/>
      <c r="FBK28" s="877"/>
      <c r="FBL28" s="877"/>
      <c r="FBM28" s="877"/>
      <c r="FBN28" s="877"/>
      <c r="FBO28" s="877"/>
      <c r="FBP28" s="877"/>
      <c r="FBQ28" s="877"/>
      <c r="FBR28" s="877"/>
      <c r="FBS28" s="877"/>
      <c r="FBT28" s="877"/>
      <c r="FBU28" s="877"/>
      <c r="FBV28" s="877"/>
      <c r="FBW28" s="877"/>
      <c r="FBX28" s="877"/>
      <c r="FBY28" s="877"/>
      <c r="FBZ28" s="877"/>
      <c r="FCA28" s="877"/>
      <c r="FCB28" s="877"/>
      <c r="FCC28" s="877"/>
      <c r="FCD28" s="877"/>
      <c r="FCE28" s="877"/>
      <c r="FCF28" s="877"/>
      <c r="FCG28" s="877"/>
      <c r="FCH28" s="877"/>
      <c r="FCI28" s="877"/>
      <c r="FCJ28" s="877"/>
      <c r="FCK28" s="877"/>
      <c r="FCL28" s="877"/>
      <c r="FCM28" s="877"/>
      <c r="FCN28" s="877"/>
      <c r="FCO28" s="877"/>
      <c r="FCP28" s="877"/>
      <c r="FCQ28" s="877"/>
      <c r="FCR28" s="877"/>
      <c r="FCS28" s="877"/>
      <c r="FCT28" s="877"/>
      <c r="FCU28" s="877"/>
      <c r="FCV28" s="877"/>
      <c r="FCW28" s="877"/>
      <c r="FCX28" s="877"/>
      <c r="FCY28" s="877"/>
      <c r="FCZ28" s="877"/>
      <c r="FDA28" s="877"/>
      <c r="FDB28" s="877"/>
      <c r="FDC28" s="877"/>
      <c r="FDD28" s="877"/>
      <c r="FDE28" s="877"/>
      <c r="FDF28" s="877"/>
      <c r="FDG28" s="877"/>
      <c r="FDH28" s="877"/>
      <c r="FDI28" s="877"/>
      <c r="FDJ28" s="877"/>
      <c r="FDK28" s="877"/>
      <c r="FDL28" s="877"/>
      <c r="FDM28" s="877"/>
      <c r="FDN28" s="877"/>
      <c r="FDO28" s="877"/>
      <c r="FDP28" s="877"/>
      <c r="FDQ28" s="877"/>
      <c r="FDR28" s="877"/>
      <c r="FDS28" s="877"/>
      <c r="FDT28" s="877"/>
      <c r="FDU28" s="877"/>
      <c r="FDV28" s="877"/>
      <c r="FDW28" s="877"/>
      <c r="FDX28" s="877"/>
      <c r="FDY28" s="877"/>
      <c r="FDZ28" s="877"/>
      <c r="FEA28" s="877"/>
      <c r="FEB28" s="877"/>
      <c r="FEC28" s="877"/>
      <c r="FED28" s="877"/>
      <c r="FEE28" s="877"/>
      <c r="FEF28" s="877"/>
      <c r="FEG28" s="877"/>
      <c r="FEH28" s="877"/>
      <c r="FEI28" s="877"/>
      <c r="FEJ28" s="877"/>
      <c r="FEK28" s="877"/>
      <c r="FEL28" s="877"/>
      <c r="FEM28" s="877"/>
      <c r="FEN28" s="877"/>
      <c r="FEO28" s="877"/>
      <c r="FEP28" s="877"/>
      <c r="FEQ28" s="877"/>
      <c r="FER28" s="877"/>
      <c r="FES28" s="877"/>
      <c r="FET28" s="877"/>
      <c r="FEU28" s="877"/>
      <c r="FEV28" s="877"/>
      <c r="FEW28" s="877"/>
      <c r="FEX28" s="877"/>
      <c r="FEY28" s="877"/>
      <c r="FEZ28" s="877"/>
      <c r="FFA28" s="877"/>
      <c r="FFB28" s="877"/>
      <c r="FFC28" s="877"/>
      <c r="FFD28" s="877"/>
      <c r="FFE28" s="877"/>
      <c r="FFF28" s="877"/>
      <c r="FFG28" s="877"/>
      <c r="FFH28" s="877"/>
      <c r="FFI28" s="877"/>
      <c r="FFJ28" s="877"/>
      <c r="FFK28" s="877"/>
      <c r="FFL28" s="877"/>
      <c r="FFM28" s="877"/>
      <c r="FFN28" s="877"/>
      <c r="FFO28" s="877"/>
      <c r="FFP28" s="877"/>
      <c r="FFQ28" s="877"/>
      <c r="FFR28" s="877"/>
      <c r="FFS28" s="877"/>
      <c r="FFT28" s="877"/>
      <c r="FFU28" s="877"/>
      <c r="FFV28" s="877"/>
      <c r="FFW28" s="877"/>
      <c r="FFX28" s="877"/>
      <c r="FFY28" s="877"/>
      <c r="FFZ28" s="877"/>
      <c r="FGA28" s="877"/>
      <c r="FGB28" s="877"/>
      <c r="FGC28" s="877"/>
      <c r="FGD28" s="877"/>
      <c r="FGE28" s="877"/>
      <c r="FGF28" s="877"/>
      <c r="FGG28" s="877"/>
      <c r="FGH28" s="877"/>
      <c r="FGI28" s="877"/>
      <c r="FGJ28" s="877"/>
      <c r="FGK28" s="877"/>
      <c r="FGL28" s="877"/>
      <c r="FGM28" s="877"/>
      <c r="FGN28" s="877"/>
      <c r="FGO28" s="877"/>
      <c r="FGP28" s="877"/>
      <c r="FGQ28" s="877"/>
      <c r="FGR28" s="877"/>
      <c r="FGS28" s="877"/>
      <c r="FGT28" s="877"/>
      <c r="FGU28" s="877"/>
      <c r="FGV28" s="877"/>
      <c r="FGW28" s="877"/>
      <c r="FGX28" s="877"/>
      <c r="FGY28" s="877"/>
      <c r="FGZ28" s="877"/>
      <c r="FHA28" s="877"/>
      <c r="FHB28" s="877"/>
      <c r="FHC28" s="877"/>
      <c r="FHD28" s="877"/>
      <c r="FHE28" s="877"/>
      <c r="FHF28" s="877"/>
      <c r="FHG28" s="877"/>
      <c r="FHH28" s="877"/>
      <c r="FHI28" s="877"/>
      <c r="FHJ28" s="877"/>
      <c r="FHK28" s="877"/>
      <c r="FHL28" s="877"/>
      <c r="FHM28" s="877"/>
      <c r="FHN28" s="877"/>
      <c r="FHO28" s="877"/>
      <c r="FHP28" s="877"/>
      <c r="FHQ28" s="877"/>
      <c r="FHR28" s="877"/>
      <c r="FHS28" s="877"/>
      <c r="FHT28" s="877"/>
      <c r="FHU28" s="877"/>
      <c r="FHV28" s="877"/>
      <c r="FHW28" s="877"/>
      <c r="FHX28" s="877"/>
      <c r="FHY28" s="877"/>
      <c r="FHZ28" s="877"/>
      <c r="FIA28" s="877"/>
      <c r="FIB28" s="877"/>
      <c r="FIC28" s="877"/>
      <c r="FID28" s="877"/>
      <c r="FIE28" s="877"/>
      <c r="FIF28" s="877"/>
      <c r="FIG28" s="877"/>
      <c r="FIH28" s="877"/>
      <c r="FII28" s="877"/>
      <c r="FIJ28" s="877"/>
      <c r="FIK28" s="877"/>
      <c r="FIL28" s="877"/>
      <c r="FIM28" s="877"/>
      <c r="FIN28" s="877"/>
      <c r="FIO28" s="877"/>
      <c r="FIP28" s="877"/>
      <c r="FIQ28" s="877"/>
      <c r="FIR28" s="877"/>
      <c r="FIS28" s="877"/>
      <c r="FIT28" s="877"/>
      <c r="FIU28" s="877"/>
      <c r="FIV28" s="877"/>
      <c r="FIW28" s="877"/>
      <c r="FIX28" s="877"/>
      <c r="FIY28" s="877"/>
      <c r="FIZ28" s="877"/>
      <c r="FJA28" s="877"/>
      <c r="FJB28" s="877"/>
      <c r="FJC28" s="877"/>
      <c r="FJD28" s="877"/>
      <c r="FJE28" s="877"/>
      <c r="FJF28" s="877"/>
      <c r="FJG28" s="877"/>
      <c r="FJH28" s="877"/>
      <c r="FJI28" s="877"/>
      <c r="FJJ28" s="877"/>
      <c r="FJK28" s="877"/>
      <c r="FJL28" s="877"/>
      <c r="FJM28" s="877"/>
      <c r="FJN28" s="877"/>
      <c r="FJO28" s="877"/>
      <c r="FJP28" s="877"/>
      <c r="FJQ28" s="877"/>
      <c r="FJR28" s="877"/>
      <c r="FJS28" s="877"/>
      <c r="FJT28" s="877"/>
      <c r="FJU28" s="877"/>
      <c r="FJV28" s="877"/>
      <c r="FJW28" s="877"/>
      <c r="FJX28" s="877"/>
      <c r="FJY28" s="877"/>
      <c r="FJZ28" s="877"/>
      <c r="FKA28" s="877"/>
      <c r="FKB28" s="877"/>
      <c r="FKC28" s="877"/>
      <c r="FKD28" s="877"/>
      <c r="FKE28" s="877"/>
      <c r="FKF28" s="877"/>
      <c r="FKG28" s="877"/>
      <c r="FKH28" s="877"/>
      <c r="FKI28" s="877"/>
      <c r="FKJ28" s="877"/>
      <c r="FKK28" s="877"/>
      <c r="FKL28" s="877"/>
      <c r="FKM28" s="877"/>
      <c r="FKN28" s="877"/>
      <c r="FKO28" s="877"/>
      <c r="FKP28" s="877"/>
      <c r="FKQ28" s="877"/>
      <c r="FKR28" s="877"/>
      <c r="FKS28" s="877"/>
      <c r="FKT28" s="877"/>
      <c r="FKU28" s="877"/>
      <c r="FKV28" s="877"/>
      <c r="FKW28" s="877"/>
      <c r="FKX28" s="877"/>
      <c r="FKY28" s="877"/>
      <c r="FKZ28" s="877"/>
      <c r="FLA28" s="877"/>
      <c r="FLB28" s="877"/>
      <c r="FLC28" s="877"/>
      <c r="FLD28" s="877"/>
      <c r="FLE28" s="877"/>
      <c r="FLF28" s="877"/>
      <c r="FLG28" s="877"/>
      <c r="FLH28" s="877"/>
      <c r="FLI28" s="877"/>
      <c r="FLJ28" s="877"/>
      <c r="FLK28" s="877"/>
      <c r="FLL28" s="877"/>
      <c r="FLM28" s="877"/>
      <c r="FLN28" s="877"/>
      <c r="FLO28" s="877"/>
      <c r="FLP28" s="877"/>
      <c r="FLQ28" s="877"/>
      <c r="FLR28" s="877"/>
      <c r="FLS28" s="877"/>
      <c r="FLT28" s="877"/>
      <c r="FLU28" s="877"/>
      <c r="FLV28" s="877"/>
      <c r="FLW28" s="877"/>
      <c r="FLX28" s="877"/>
      <c r="FLY28" s="877"/>
      <c r="FLZ28" s="877"/>
      <c r="FMA28" s="877"/>
      <c r="FMB28" s="877"/>
      <c r="FMC28" s="877"/>
      <c r="FMD28" s="877"/>
      <c r="FME28" s="877"/>
      <c r="FMF28" s="877"/>
      <c r="FMG28" s="877"/>
      <c r="FMH28" s="877"/>
      <c r="FMI28" s="877"/>
      <c r="FMJ28" s="877"/>
      <c r="FMK28" s="877"/>
      <c r="FML28" s="877"/>
      <c r="FMM28" s="877"/>
      <c r="FMN28" s="877"/>
      <c r="FMO28" s="877"/>
      <c r="FMP28" s="877"/>
      <c r="FMQ28" s="877"/>
      <c r="FMR28" s="877"/>
      <c r="FMS28" s="877"/>
      <c r="FMT28" s="877"/>
      <c r="FMU28" s="877"/>
      <c r="FMV28" s="877"/>
      <c r="FMW28" s="877"/>
      <c r="FMX28" s="877"/>
      <c r="FMY28" s="877"/>
      <c r="FMZ28" s="877"/>
      <c r="FNA28" s="877"/>
      <c r="FNB28" s="877"/>
      <c r="FNC28" s="877"/>
      <c r="FND28" s="877"/>
      <c r="FNE28" s="877"/>
      <c r="FNF28" s="877"/>
      <c r="FNG28" s="877"/>
      <c r="FNH28" s="877"/>
      <c r="FNI28" s="877"/>
      <c r="FNJ28" s="877"/>
      <c r="FNK28" s="877"/>
      <c r="FNL28" s="877"/>
      <c r="FNM28" s="877"/>
      <c r="FNN28" s="877"/>
      <c r="FNO28" s="877"/>
      <c r="FNP28" s="877"/>
      <c r="FNQ28" s="877"/>
      <c r="FNR28" s="877"/>
      <c r="FNS28" s="877"/>
      <c r="FNT28" s="877"/>
      <c r="FNU28" s="877"/>
      <c r="FNV28" s="877"/>
      <c r="FNW28" s="877"/>
      <c r="FNX28" s="877"/>
      <c r="FNY28" s="877"/>
      <c r="FNZ28" s="877"/>
      <c r="FOA28" s="877"/>
      <c r="FOB28" s="877"/>
      <c r="FOC28" s="877"/>
      <c r="FOD28" s="877"/>
      <c r="FOE28" s="877"/>
      <c r="FOF28" s="877"/>
      <c r="FOG28" s="877"/>
      <c r="FOH28" s="877"/>
      <c r="FOI28" s="877"/>
      <c r="FOJ28" s="877"/>
      <c r="FOK28" s="877"/>
      <c r="FOL28" s="877"/>
      <c r="FOM28" s="877"/>
      <c r="FON28" s="877"/>
      <c r="FOO28" s="877"/>
      <c r="FOP28" s="877"/>
      <c r="FOQ28" s="877"/>
      <c r="FOR28" s="877"/>
      <c r="FOS28" s="877"/>
      <c r="FOT28" s="877"/>
      <c r="FOU28" s="877"/>
      <c r="FOV28" s="877"/>
      <c r="FOW28" s="877"/>
      <c r="FOX28" s="877"/>
      <c r="FOY28" s="877"/>
      <c r="FOZ28" s="877"/>
      <c r="FPA28" s="877"/>
      <c r="FPB28" s="877"/>
      <c r="FPC28" s="877"/>
      <c r="FPD28" s="877"/>
      <c r="FPE28" s="877"/>
      <c r="FPF28" s="877"/>
      <c r="FPG28" s="877"/>
      <c r="FPH28" s="877"/>
      <c r="FPI28" s="877"/>
      <c r="FPJ28" s="877"/>
      <c r="FPK28" s="877"/>
      <c r="FPL28" s="877"/>
      <c r="FPM28" s="877"/>
      <c r="FPN28" s="877"/>
      <c r="FPO28" s="877"/>
      <c r="FPP28" s="877"/>
      <c r="FPQ28" s="877"/>
      <c r="FPR28" s="877"/>
      <c r="FPS28" s="877"/>
      <c r="FPT28" s="877"/>
      <c r="FPU28" s="877"/>
      <c r="FPV28" s="877"/>
      <c r="FPW28" s="877"/>
      <c r="FPX28" s="877"/>
      <c r="FPY28" s="877"/>
      <c r="FPZ28" s="877"/>
      <c r="FQA28" s="877"/>
      <c r="FQB28" s="877"/>
      <c r="FQC28" s="877"/>
      <c r="FQD28" s="877"/>
      <c r="FQE28" s="877"/>
      <c r="FQF28" s="877"/>
      <c r="FQG28" s="877"/>
      <c r="FQH28" s="877"/>
      <c r="FQI28" s="877"/>
      <c r="FQJ28" s="877"/>
      <c r="FQK28" s="877"/>
      <c r="FQL28" s="877"/>
      <c r="FQM28" s="877"/>
      <c r="FQN28" s="877"/>
      <c r="FQO28" s="877"/>
      <c r="FQP28" s="877"/>
      <c r="FQQ28" s="877"/>
      <c r="FQR28" s="877"/>
      <c r="FQS28" s="877"/>
      <c r="FQT28" s="877"/>
      <c r="FQU28" s="877"/>
      <c r="FQV28" s="877"/>
      <c r="FQW28" s="877"/>
      <c r="FQX28" s="877"/>
      <c r="FQY28" s="877"/>
      <c r="FQZ28" s="877"/>
      <c r="FRA28" s="877"/>
      <c r="FRB28" s="877"/>
      <c r="FRC28" s="877"/>
      <c r="FRD28" s="877"/>
      <c r="FRE28" s="877"/>
      <c r="FRF28" s="877"/>
      <c r="FRG28" s="877"/>
      <c r="FRH28" s="877"/>
      <c r="FRI28" s="877"/>
      <c r="FRJ28" s="877"/>
      <c r="FRK28" s="877"/>
      <c r="FRL28" s="877"/>
      <c r="FRM28" s="877"/>
      <c r="FRN28" s="877"/>
      <c r="FRO28" s="877"/>
      <c r="FRP28" s="877"/>
      <c r="FRQ28" s="877"/>
      <c r="FRR28" s="877"/>
      <c r="FRS28" s="877"/>
      <c r="FRT28" s="877"/>
      <c r="FRU28" s="877"/>
      <c r="FRV28" s="877"/>
      <c r="FRW28" s="877"/>
      <c r="FRX28" s="877"/>
      <c r="FRY28" s="877"/>
      <c r="FRZ28" s="877"/>
      <c r="FSA28" s="877"/>
      <c r="FSB28" s="877"/>
      <c r="FSC28" s="877"/>
      <c r="FSD28" s="877"/>
      <c r="FSE28" s="877"/>
      <c r="FSF28" s="877"/>
      <c r="FSG28" s="877"/>
      <c r="FSH28" s="877"/>
      <c r="FSI28" s="877"/>
      <c r="FSJ28" s="877"/>
      <c r="FSK28" s="877"/>
      <c r="FSL28" s="877"/>
      <c r="FSM28" s="877"/>
      <c r="FSN28" s="877"/>
      <c r="FSO28" s="877"/>
      <c r="FSP28" s="877"/>
      <c r="FSQ28" s="877"/>
      <c r="FSR28" s="877"/>
      <c r="FSS28" s="877"/>
      <c r="FST28" s="877"/>
      <c r="FSU28" s="877"/>
      <c r="FSV28" s="877"/>
      <c r="FSW28" s="877"/>
      <c r="FSX28" s="877"/>
      <c r="FSY28" s="877"/>
      <c r="FSZ28" s="877"/>
      <c r="FTA28" s="877"/>
      <c r="FTB28" s="877"/>
      <c r="FTC28" s="877"/>
      <c r="FTD28" s="877"/>
      <c r="FTE28" s="877"/>
      <c r="FTF28" s="877"/>
      <c r="FTG28" s="877"/>
      <c r="FTH28" s="877"/>
      <c r="FTI28" s="877"/>
      <c r="FTJ28" s="877"/>
      <c r="FTK28" s="877"/>
      <c r="FTL28" s="877"/>
      <c r="FTM28" s="877"/>
      <c r="FTN28" s="877"/>
      <c r="FTO28" s="877"/>
      <c r="FTP28" s="877"/>
      <c r="FTQ28" s="877"/>
      <c r="FTR28" s="877"/>
      <c r="FTS28" s="877"/>
      <c r="FTT28" s="877"/>
      <c r="FTU28" s="877"/>
      <c r="FTV28" s="877"/>
      <c r="FTW28" s="877"/>
      <c r="FTX28" s="877"/>
      <c r="FTY28" s="877"/>
      <c r="FTZ28" s="877"/>
      <c r="FUA28" s="877"/>
      <c r="FUB28" s="877"/>
      <c r="FUC28" s="877"/>
      <c r="FUD28" s="877"/>
      <c r="FUE28" s="877"/>
      <c r="FUF28" s="877"/>
      <c r="FUG28" s="877"/>
      <c r="FUH28" s="877"/>
      <c r="FUI28" s="877"/>
      <c r="FUJ28" s="877"/>
      <c r="FUK28" s="877"/>
      <c r="FUL28" s="877"/>
      <c r="FUM28" s="877"/>
      <c r="FUN28" s="877"/>
      <c r="FUO28" s="877"/>
      <c r="FUP28" s="877"/>
      <c r="FUQ28" s="877"/>
      <c r="FUR28" s="877"/>
      <c r="FUS28" s="877"/>
      <c r="FUT28" s="877"/>
      <c r="FUU28" s="877"/>
      <c r="FUV28" s="877"/>
      <c r="FUW28" s="877"/>
      <c r="FUX28" s="877"/>
      <c r="FUY28" s="877"/>
      <c r="FUZ28" s="877"/>
      <c r="FVA28" s="877"/>
      <c r="FVB28" s="877"/>
      <c r="FVC28" s="877"/>
      <c r="FVD28" s="877"/>
      <c r="FVE28" s="877"/>
      <c r="FVF28" s="877"/>
      <c r="FVG28" s="877"/>
      <c r="FVH28" s="877"/>
      <c r="FVI28" s="877"/>
      <c r="FVJ28" s="877"/>
      <c r="FVK28" s="877"/>
      <c r="FVL28" s="877"/>
      <c r="FVM28" s="877"/>
      <c r="FVN28" s="877"/>
      <c r="FVO28" s="877"/>
      <c r="FVP28" s="877"/>
      <c r="FVQ28" s="877"/>
      <c r="FVR28" s="877"/>
      <c r="FVS28" s="877"/>
      <c r="FVT28" s="877"/>
      <c r="FVU28" s="877"/>
      <c r="FVV28" s="877"/>
      <c r="FVW28" s="877"/>
      <c r="FVX28" s="877"/>
      <c r="FVY28" s="877"/>
      <c r="FVZ28" s="877"/>
      <c r="FWA28" s="877"/>
      <c r="FWB28" s="877"/>
      <c r="FWC28" s="877"/>
      <c r="FWD28" s="877"/>
      <c r="FWE28" s="877"/>
      <c r="FWF28" s="877"/>
      <c r="FWG28" s="877"/>
      <c r="FWH28" s="877"/>
      <c r="FWI28" s="877"/>
      <c r="FWJ28" s="877"/>
      <c r="FWK28" s="877"/>
      <c r="FWL28" s="877"/>
      <c r="FWM28" s="877"/>
      <c r="FWN28" s="877"/>
      <c r="FWO28" s="877"/>
      <c r="FWP28" s="877"/>
      <c r="FWQ28" s="877"/>
      <c r="FWR28" s="877"/>
      <c r="FWS28" s="877"/>
      <c r="FWT28" s="877"/>
      <c r="FWU28" s="877"/>
      <c r="FWV28" s="877"/>
      <c r="FWW28" s="877"/>
      <c r="FWX28" s="877"/>
      <c r="FWY28" s="877"/>
      <c r="FWZ28" s="877"/>
      <c r="FXA28" s="877"/>
      <c r="FXB28" s="877"/>
      <c r="FXC28" s="877"/>
      <c r="FXD28" s="877"/>
      <c r="FXE28" s="877"/>
      <c r="FXF28" s="877"/>
      <c r="FXG28" s="877"/>
      <c r="FXH28" s="877"/>
      <c r="FXI28" s="877"/>
      <c r="FXJ28" s="877"/>
      <c r="FXK28" s="877"/>
      <c r="FXL28" s="877"/>
      <c r="FXM28" s="877"/>
      <c r="FXN28" s="877"/>
      <c r="FXO28" s="877"/>
      <c r="FXP28" s="877"/>
      <c r="FXQ28" s="877"/>
      <c r="FXR28" s="877"/>
      <c r="FXS28" s="877"/>
      <c r="FXT28" s="877"/>
      <c r="FXU28" s="877"/>
      <c r="FXV28" s="877"/>
      <c r="FXW28" s="877"/>
      <c r="FXX28" s="877"/>
      <c r="FXY28" s="877"/>
      <c r="FXZ28" s="877"/>
      <c r="FYA28" s="877"/>
      <c r="FYB28" s="877"/>
      <c r="FYC28" s="877"/>
      <c r="FYD28" s="877"/>
      <c r="FYE28" s="877"/>
      <c r="FYF28" s="877"/>
      <c r="FYG28" s="877"/>
      <c r="FYH28" s="877"/>
      <c r="FYI28" s="877"/>
      <c r="FYJ28" s="877"/>
      <c r="FYK28" s="877"/>
      <c r="FYL28" s="877"/>
      <c r="FYM28" s="877"/>
      <c r="FYN28" s="877"/>
      <c r="FYO28" s="877"/>
      <c r="FYP28" s="877"/>
      <c r="FYQ28" s="877"/>
      <c r="FYR28" s="877"/>
      <c r="FYS28" s="877"/>
      <c r="FYT28" s="877"/>
      <c r="FYU28" s="877"/>
      <c r="FYV28" s="877"/>
      <c r="FYW28" s="877"/>
      <c r="FYX28" s="877"/>
      <c r="FYY28" s="877"/>
      <c r="FYZ28" s="877"/>
      <c r="FZA28" s="877"/>
      <c r="FZB28" s="877"/>
      <c r="FZC28" s="877"/>
      <c r="FZD28" s="877"/>
      <c r="FZE28" s="877"/>
      <c r="FZF28" s="877"/>
      <c r="FZG28" s="877"/>
      <c r="FZH28" s="877"/>
      <c r="FZI28" s="877"/>
      <c r="FZJ28" s="877"/>
      <c r="FZK28" s="877"/>
      <c r="FZL28" s="877"/>
      <c r="FZM28" s="877"/>
      <c r="FZN28" s="877"/>
      <c r="FZO28" s="877"/>
      <c r="FZP28" s="877"/>
      <c r="FZQ28" s="877"/>
      <c r="FZR28" s="877"/>
      <c r="FZS28" s="877"/>
      <c r="FZT28" s="877"/>
      <c r="FZU28" s="877"/>
      <c r="FZV28" s="877"/>
      <c r="FZW28" s="877"/>
      <c r="FZX28" s="877"/>
      <c r="FZY28" s="877"/>
      <c r="FZZ28" s="877"/>
      <c r="GAA28" s="877"/>
      <c r="GAB28" s="877"/>
      <c r="GAC28" s="877"/>
      <c r="GAD28" s="877"/>
      <c r="GAE28" s="877"/>
      <c r="GAF28" s="877"/>
      <c r="GAG28" s="877"/>
      <c r="GAH28" s="877"/>
      <c r="GAI28" s="877"/>
      <c r="GAJ28" s="877"/>
      <c r="GAK28" s="877"/>
      <c r="GAL28" s="877"/>
      <c r="GAM28" s="877"/>
      <c r="GAN28" s="877"/>
      <c r="GAO28" s="877"/>
      <c r="GAP28" s="877"/>
      <c r="GAQ28" s="877"/>
      <c r="GAR28" s="877"/>
      <c r="GAS28" s="877"/>
      <c r="GAT28" s="877"/>
      <c r="GAU28" s="877"/>
      <c r="GAV28" s="877"/>
      <c r="GAW28" s="877"/>
      <c r="GAX28" s="877"/>
      <c r="GAY28" s="877"/>
      <c r="GAZ28" s="877"/>
      <c r="GBA28" s="877"/>
      <c r="GBB28" s="877"/>
      <c r="GBC28" s="877"/>
      <c r="GBD28" s="877"/>
      <c r="GBE28" s="877"/>
      <c r="GBF28" s="877"/>
      <c r="GBG28" s="877"/>
      <c r="GBH28" s="877"/>
      <c r="GBI28" s="877"/>
      <c r="GBJ28" s="877"/>
      <c r="GBK28" s="877"/>
      <c r="GBL28" s="877"/>
      <c r="GBM28" s="877"/>
      <c r="GBN28" s="877"/>
      <c r="GBO28" s="877"/>
      <c r="GBP28" s="877"/>
      <c r="GBQ28" s="877"/>
      <c r="GBR28" s="877"/>
      <c r="GBS28" s="877"/>
      <c r="GBT28" s="877"/>
      <c r="GBU28" s="877"/>
      <c r="GBV28" s="877"/>
      <c r="GBW28" s="877"/>
      <c r="GBX28" s="877"/>
      <c r="GBY28" s="877"/>
      <c r="GBZ28" s="877"/>
      <c r="GCA28" s="877"/>
      <c r="GCB28" s="877"/>
      <c r="GCC28" s="877"/>
      <c r="GCD28" s="877"/>
      <c r="GCE28" s="877"/>
      <c r="GCF28" s="877"/>
      <c r="GCG28" s="877"/>
      <c r="GCH28" s="877"/>
      <c r="GCI28" s="877"/>
      <c r="GCJ28" s="877"/>
      <c r="GCK28" s="877"/>
      <c r="GCL28" s="877"/>
      <c r="GCM28" s="877"/>
      <c r="GCN28" s="877"/>
      <c r="GCO28" s="877"/>
      <c r="GCP28" s="877"/>
      <c r="GCQ28" s="877"/>
      <c r="GCR28" s="877"/>
      <c r="GCS28" s="877"/>
      <c r="GCT28" s="877"/>
      <c r="GCU28" s="877"/>
      <c r="GCV28" s="877"/>
      <c r="GCW28" s="877"/>
      <c r="GCX28" s="877"/>
      <c r="GCY28" s="877"/>
      <c r="GCZ28" s="877"/>
      <c r="GDA28" s="877"/>
      <c r="GDB28" s="877"/>
      <c r="GDC28" s="877"/>
      <c r="GDD28" s="877"/>
      <c r="GDE28" s="877"/>
      <c r="GDF28" s="877"/>
      <c r="GDG28" s="877"/>
      <c r="GDH28" s="877"/>
      <c r="GDI28" s="877"/>
      <c r="GDJ28" s="877"/>
      <c r="GDK28" s="877"/>
      <c r="GDL28" s="877"/>
      <c r="GDM28" s="877"/>
      <c r="GDN28" s="877"/>
      <c r="GDO28" s="877"/>
      <c r="GDP28" s="877"/>
      <c r="GDQ28" s="877"/>
      <c r="GDR28" s="877"/>
      <c r="GDS28" s="877"/>
      <c r="GDT28" s="877"/>
      <c r="GDU28" s="877"/>
      <c r="GDV28" s="877"/>
      <c r="GDW28" s="877"/>
      <c r="GDX28" s="877"/>
      <c r="GDY28" s="877"/>
      <c r="GDZ28" s="877"/>
      <c r="GEA28" s="877"/>
      <c r="GEB28" s="877"/>
      <c r="GEC28" s="877"/>
      <c r="GED28" s="877"/>
      <c r="GEE28" s="877"/>
      <c r="GEF28" s="877"/>
      <c r="GEG28" s="877"/>
      <c r="GEH28" s="877"/>
      <c r="GEI28" s="877"/>
      <c r="GEJ28" s="877"/>
      <c r="GEK28" s="877"/>
      <c r="GEL28" s="877"/>
      <c r="GEM28" s="877"/>
      <c r="GEN28" s="877"/>
      <c r="GEO28" s="877"/>
      <c r="GEP28" s="877"/>
      <c r="GEQ28" s="877"/>
      <c r="GER28" s="877"/>
      <c r="GES28" s="877"/>
      <c r="GET28" s="877"/>
      <c r="GEU28" s="877"/>
      <c r="GEV28" s="877"/>
      <c r="GEW28" s="877"/>
      <c r="GEX28" s="877"/>
      <c r="GEY28" s="877"/>
      <c r="GEZ28" s="877"/>
      <c r="GFA28" s="877"/>
      <c r="GFB28" s="877"/>
      <c r="GFC28" s="877"/>
      <c r="GFD28" s="877"/>
      <c r="GFE28" s="877"/>
      <c r="GFF28" s="877"/>
      <c r="GFG28" s="877"/>
      <c r="GFH28" s="877"/>
      <c r="GFI28" s="877"/>
      <c r="GFJ28" s="877"/>
      <c r="GFK28" s="877"/>
      <c r="GFL28" s="877"/>
      <c r="GFM28" s="877"/>
      <c r="GFN28" s="877"/>
      <c r="GFO28" s="877"/>
      <c r="GFP28" s="877"/>
      <c r="GFQ28" s="877"/>
      <c r="GFR28" s="877"/>
      <c r="GFS28" s="877"/>
      <c r="GFT28" s="877"/>
      <c r="GFU28" s="877"/>
      <c r="GFV28" s="877"/>
      <c r="GFW28" s="877"/>
      <c r="GFX28" s="877"/>
      <c r="GFY28" s="877"/>
      <c r="GFZ28" s="877"/>
      <c r="GGA28" s="877"/>
      <c r="GGB28" s="877"/>
      <c r="GGC28" s="877"/>
      <c r="GGD28" s="877"/>
      <c r="GGE28" s="877"/>
      <c r="GGF28" s="877"/>
      <c r="GGG28" s="877"/>
      <c r="GGH28" s="877"/>
      <c r="GGI28" s="877"/>
      <c r="GGJ28" s="877"/>
      <c r="GGK28" s="877"/>
      <c r="GGL28" s="877"/>
      <c r="GGM28" s="877"/>
      <c r="GGN28" s="877"/>
      <c r="GGO28" s="877"/>
      <c r="GGP28" s="877"/>
      <c r="GGQ28" s="877"/>
      <c r="GGR28" s="877"/>
      <c r="GGS28" s="877"/>
      <c r="GGT28" s="877"/>
      <c r="GGU28" s="877"/>
      <c r="GGV28" s="877"/>
      <c r="GGW28" s="877"/>
      <c r="GGX28" s="877"/>
      <c r="GGY28" s="877"/>
      <c r="GGZ28" s="877"/>
      <c r="GHA28" s="877"/>
      <c r="GHB28" s="877"/>
      <c r="GHC28" s="877"/>
      <c r="GHD28" s="877"/>
      <c r="GHE28" s="877"/>
      <c r="GHF28" s="877"/>
      <c r="GHG28" s="877"/>
      <c r="GHH28" s="877"/>
      <c r="GHI28" s="877"/>
      <c r="GHJ28" s="877"/>
      <c r="GHK28" s="877"/>
      <c r="GHL28" s="877"/>
      <c r="GHM28" s="877"/>
      <c r="GHN28" s="877"/>
      <c r="GHO28" s="877"/>
      <c r="GHP28" s="877"/>
      <c r="GHQ28" s="877"/>
      <c r="GHR28" s="877"/>
      <c r="GHS28" s="877"/>
      <c r="GHT28" s="877"/>
      <c r="GHU28" s="877"/>
      <c r="GHV28" s="877"/>
      <c r="GHW28" s="877"/>
      <c r="GHX28" s="877"/>
      <c r="GHY28" s="877"/>
      <c r="GHZ28" s="877"/>
      <c r="GIA28" s="877"/>
      <c r="GIB28" s="877"/>
      <c r="GIC28" s="877"/>
      <c r="GID28" s="877"/>
      <c r="GIE28" s="877"/>
      <c r="GIF28" s="877"/>
      <c r="GIG28" s="877"/>
      <c r="GIH28" s="877"/>
      <c r="GII28" s="877"/>
      <c r="GIJ28" s="877"/>
      <c r="GIK28" s="877"/>
      <c r="GIL28" s="877"/>
      <c r="GIM28" s="877"/>
      <c r="GIN28" s="877"/>
      <c r="GIO28" s="877"/>
      <c r="GIP28" s="877"/>
      <c r="GIQ28" s="877"/>
      <c r="GIR28" s="877"/>
      <c r="GIS28" s="877"/>
      <c r="GIT28" s="877"/>
      <c r="GIU28" s="877"/>
      <c r="GIV28" s="877"/>
      <c r="GIW28" s="877"/>
      <c r="GIX28" s="877"/>
      <c r="GIY28" s="877"/>
      <c r="GIZ28" s="877"/>
      <c r="GJA28" s="877"/>
      <c r="GJB28" s="877"/>
      <c r="GJC28" s="877"/>
      <c r="GJD28" s="877"/>
      <c r="GJE28" s="877"/>
      <c r="GJF28" s="877"/>
      <c r="GJG28" s="877"/>
      <c r="GJH28" s="877"/>
      <c r="GJI28" s="877"/>
      <c r="GJJ28" s="877"/>
      <c r="GJK28" s="877"/>
      <c r="GJL28" s="877"/>
      <c r="GJM28" s="877"/>
      <c r="GJN28" s="877"/>
      <c r="GJO28" s="877"/>
      <c r="GJP28" s="877"/>
      <c r="GJQ28" s="877"/>
      <c r="GJR28" s="877"/>
      <c r="GJS28" s="877"/>
      <c r="GJT28" s="877"/>
      <c r="GJU28" s="877"/>
      <c r="GJV28" s="877"/>
      <c r="GJW28" s="877"/>
      <c r="GJX28" s="877"/>
      <c r="GJY28" s="877"/>
      <c r="GJZ28" s="877"/>
      <c r="GKA28" s="877"/>
      <c r="GKB28" s="877"/>
      <c r="GKC28" s="877"/>
      <c r="GKD28" s="877"/>
      <c r="GKE28" s="877"/>
      <c r="GKF28" s="877"/>
      <c r="GKG28" s="877"/>
      <c r="GKH28" s="877"/>
      <c r="GKI28" s="877"/>
      <c r="GKJ28" s="877"/>
      <c r="GKK28" s="877"/>
      <c r="GKL28" s="877"/>
      <c r="GKM28" s="877"/>
      <c r="GKN28" s="877"/>
      <c r="GKO28" s="877"/>
      <c r="GKP28" s="877"/>
      <c r="GKQ28" s="877"/>
      <c r="GKR28" s="877"/>
      <c r="GKS28" s="877"/>
      <c r="GKT28" s="877"/>
      <c r="GKU28" s="877"/>
      <c r="GKV28" s="877"/>
      <c r="GKW28" s="877"/>
      <c r="GKX28" s="877"/>
      <c r="GKY28" s="877"/>
      <c r="GKZ28" s="877"/>
      <c r="GLA28" s="877"/>
      <c r="GLB28" s="877"/>
      <c r="GLC28" s="877"/>
      <c r="GLD28" s="877"/>
      <c r="GLE28" s="877"/>
      <c r="GLF28" s="877"/>
      <c r="GLG28" s="877"/>
      <c r="GLH28" s="877"/>
      <c r="GLI28" s="877"/>
      <c r="GLJ28" s="877"/>
      <c r="GLK28" s="877"/>
      <c r="GLL28" s="877"/>
      <c r="GLM28" s="877"/>
      <c r="GLN28" s="877"/>
      <c r="GLO28" s="877"/>
      <c r="GLP28" s="877"/>
      <c r="GLQ28" s="877"/>
      <c r="GLR28" s="877"/>
      <c r="GLS28" s="877"/>
      <c r="GLT28" s="877"/>
      <c r="GLU28" s="877"/>
      <c r="GLV28" s="877"/>
      <c r="GLW28" s="877"/>
      <c r="GLX28" s="877"/>
      <c r="GLY28" s="877"/>
      <c r="GLZ28" s="877"/>
      <c r="GMA28" s="877"/>
      <c r="GMB28" s="877"/>
      <c r="GMC28" s="877"/>
      <c r="GMD28" s="877"/>
      <c r="GME28" s="877"/>
      <c r="GMF28" s="877"/>
      <c r="GMG28" s="877"/>
      <c r="GMH28" s="877"/>
      <c r="GMI28" s="877"/>
      <c r="GMJ28" s="877"/>
      <c r="GMK28" s="877"/>
      <c r="GML28" s="877"/>
      <c r="GMM28" s="877"/>
      <c r="GMN28" s="877"/>
      <c r="GMO28" s="877"/>
      <c r="GMP28" s="877"/>
      <c r="GMQ28" s="877"/>
      <c r="GMR28" s="877"/>
      <c r="GMS28" s="877"/>
      <c r="GMT28" s="877"/>
      <c r="GMU28" s="877"/>
      <c r="GMV28" s="877"/>
      <c r="GMW28" s="877"/>
      <c r="GMX28" s="877"/>
      <c r="GMY28" s="877"/>
      <c r="GMZ28" s="877"/>
      <c r="GNA28" s="877"/>
      <c r="GNB28" s="877"/>
      <c r="GNC28" s="877"/>
      <c r="GND28" s="877"/>
      <c r="GNE28" s="877"/>
      <c r="GNF28" s="877"/>
      <c r="GNG28" s="877"/>
      <c r="GNH28" s="877"/>
      <c r="GNI28" s="877"/>
      <c r="GNJ28" s="877"/>
      <c r="GNK28" s="877"/>
      <c r="GNL28" s="877"/>
      <c r="GNM28" s="877"/>
      <c r="GNN28" s="877"/>
      <c r="GNO28" s="877"/>
      <c r="GNP28" s="877"/>
      <c r="GNQ28" s="877"/>
      <c r="GNR28" s="877"/>
      <c r="GNS28" s="877"/>
      <c r="GNT28" s="877"/>
      <c r="GNU28" s="877"/>
      <c r="GNV28" s="877"/>
      <c r="GNW28" s="877"/>
      <c r="GNX28" s="877"/>
      <c r="GNY28" s="877"/>
      <c r="GNZ28" s="877"/>
      <c r="GOA28" s="877"/>
      <c r="GOB28" s="877"/>
      <c r="GOC28" s="877"/>
      <c r="GOD28" s="877"/>
      <c r="GOE28" s="877"/>
      <c r="GOF28" s="877"/>
      <c r="GOG28" s="877"/>
      <c r="GOH28" s="877"/>
      <c r="GOI28" s="877"/>
      <c r="GOJ28" s="877"/>
      <c r="GOK28" s="877"/>
      <c r="GOL28" s="877"/>
      <c r="GOM28" s="877"/>
      <c r="GON28" s="877"/>
      <c r="GOO28" s="877"/>
      <c r="GOP28" s="877"/>
      <c r="GOQ28" s="877"/>
      <c r="GOR28" s="877"/>
      <c r="GOS28" s="877"/>
      <c r="GOT28" s="877"/>
      <c r="GOU28" s="877"/>
      <c r="GOV28" s="877"/>
      <c r="GOW28" s="877"/>
      <c r="GOX28" s="877"/>
      <c r="GOY28" s="877"/>
      <c r="GOZ28" s="877"/>
      <c r="GPA28" s="877"/>
      <c r="GPB28" s="877"/>
      <c r="GPC28" s="877"/>
      <c r="GPD28" s="877"/>
      <c r="GPE28" s="877"/>
      <c r="GPF28" s="877"/>
      <c r="GPG28" s="877"/>
      <c r="GPH28" s="877"/>
      <c r="GPI28" s="877"/>
      <c r="GPJ28" s="877"/>
      <c r="GPK28" s="877"/>
      <c r="GPL28" s="877"/>
      <c r="GPM28" s="877"/>
      <c r="GPN28" s="877"/>
      <c r="GPO28" s="877"/>
      <c r="GPP28" s="877"/>
      <c r="GPQ28" s="877"/>
      <c r="GPR28" s="877"/>
      <c r="GPS28" s="877"/>
      <c r="GPT28" s="877"/>
      <c r="GPU28" s="877"/>
      <c r="GPV28" s="877"/>
      <c r="GPW28" s="877"/>
      <c r="GPX28" s="877"/>
      <c r="GPY28" s="877"/>
      <c r="GPZ28" s="877"/>
      <c r="GQA28" s="877"/>
      <c r="GQB28" s="877"/>
      <c r="GQC28" s="877"/>
      <c r="GQD28" s="877"/>
      <c r="GQE28" s="877"/>
      <c r="GQF28" s="877"/>
      <c r="GQG28" s="877"/>
      <c r="GQH28" s="877"/>
      <c r="GQI28" s="877"/>
      <c r="GQJ28" s="877"/>
      <c r="GQK28" s="877"/>
      <c r="GQL28" s="877"/>
      <c r="GQM28" s="877"/>
      <c r="GQN28" s="877"/>
      <c r="GQO28" s="877"/>
      <c r="GQP28" s="877"/>
      <c r="GQQ28" s="877"/>
      <c r="GQR28" s="877"/>
      <c r="GQS28" s="877"/>
      <c r="GQT28" s="877"/>
      <c r="GQU28" s="877"/>
      <c r="GQV28" s="877"/>
      <c r="GQW28" s="877"/>
      <c r="GQX28" s="877"/>
      <c r="GQY28" s="877"/>
      <c r="GQZ28" s="877"/>
      <c r="GRA28" s="877"/>
      <c r="GRB28" s="877"/>
      <c r="GRC28" s="877"/>
      <c r="GRD28" s="877"/>
      <c r="GRE28" s="877"/>
      <c r="GRF28" s="877"/>
      <c r="GRG28" s="877"/>
      <c r="GRH28" s="877"/>
      <c r="GRI28" s="877"/>
      <c r="GRJ28" s="877"/>
      <c r="GRK28" s="877"/>
      <c r="GRL28" s="877"/>
      <c r="GRM28" s="877"/>
      <c r="GRN28" s="877"/>
      <c r="GRO28" s="877"/>
      <c r="GRP28" s="877"/>
      <c r="GRQ28" s="877"/>
      <c r="GRR28" s="877"/>
      <c r="GRS28" s="877"/>
      <c r="GRT28" s="877"/>
      <c r="GRU28" s="877"/>
      <c r="GRV28" s="877"/>
      <c r="GRW28" s="877"/>
      <c r="GRX28" s="877"/>
      <c r="GRY28" s="877"/>
      <c r="GRZ28" s="877"/>
      <c r="GSA28" s="877"/>
      <c r="GSB28" s="877"/>
      <c r="GSC28" s="877"/>
      <c r="GSD28" s="877"/>
      <c r="GSE28" s="877"/>
      <c r="GSF28" s="877"/>
      <c r="GSG28" s="877"/>
      <c r="GSH28" s="877"/>
      <c r="GSI28" s="877"/>
      <c r="GSJ28" s="877"/>
      <c r="GSK28" s="877"/>
      <c r="GSL28" s="877"/>
      <c r="GSM28" s="877"/>
      <c r="GSN28" s="877"/>
      <c r="GSO28" s="877"/>
      <c r="GSP28" s="877"/>
      <c r="GSQ28" s="877"/>
      <c r="GSR28" s="877"/>
      <c r="GSS28" s="877"/>
      <c r="GST28" s="877"/>
      <c r="GSU28" s="877"/>
      <c r="GSV28" s="877"/>
      <c r="GSW28" s="877"/>
      <c r="GSX28" s="877"/>
      <c r="GSY28" s="877"/>
      <c r="GSZ28" s="877"/>
      <c r="GTA28" s="877"/>
      <c r="GTB28" s="877"/>
      <c r="GTC28" s="877"/>
      <c r="GTD28" s="877"/>
      <c r="GTE28" s="877"/>
      <c r="GTF28" s="877"/>
      <c r="GTG28" s="877"/>
      <c r="GTH28" s="877"/>
      <c r="GTI28" s="877"/>
      <c r="GTJ28" s="877"/>
      <c r="GTK28" s="877"/>
      <c r="GTL28" s="877"/>
      <c r="GTM28" s="877"/>
      <c r="GTN28" s="877"/>
      <c r="GTO28" s="877"/>
      <c r="GTP28" s="877"/>
      <c r="GTQ28" s="877"/>
      <c r="GTR28" s="877"/>
      <c r="GTS28" s="877"/>
      <c r="GTT28" s="877"/>
      <c r="GTU28" s="877"/>
      <c r="GTV28" s="877"/>
      <c r="GTW28" s="877"/>
      <c r="GTX28" s="877"/>
      <c r="GTY28" s="877"/>
      <c r="GTZ28" s="877"/>
      <c r="GUA28" s="877"/>
      <c r="GUB28" s="877"/>
      <c r="GUC28" s="877"/>
      <c r="GUD28" s="877"/>
      <c r="GUE28" s="877"/>
      <c r="GUF28" s="877"/>
      <c r="GUG28" s="877"/>
      <c r="GUH28" s="877"/>
      <c r="GUI28" s="877"/>
      <c r="GUJ28" s="877"/>
      <c r="GUK28" s="877"/>
      <c r="GUL28" s="877"/>
      <c r="GUM28" s="877"/>
      <c r="GUN28" s="877"/>
      <c r="GUO28" s="877"/>
      <c r="GUP28" s="877"/>
      <c r="GUQ28" s="877"/>
      <c r="GUR28" s="877"/>
      <c r="GUS28" s="877"/>
      <c r="GUT28" s="877"/>
      <c r="GUU28" s="877"/>
      <c r="GUV28" s="877"/>
      <c r="GUW28" s="877"/>
      <c r="GUX28" s="877"/>
      <c r="GUY28" s="877"/>
      <c r="GUZ28" s="877"/>
      <c r="GVA28" s="877"/>
      <c r="GVB28" s="877"/>
      <c r="GVC28" s="877"/>
      <c r="GVD28" s="877"/>
      <c r="GVE28" s="877"/>
      <c r="GVF28" s="877"/>
      <c r="GVG28" s="877"/>
      <c r="GVH28" s="877"/>
      <c r="GVI28" s="877"/>
      <c r="GVJ28" s="877"/>
      <c r="GVK28" s="877"/>
      <c r="GVL28" s="877"/>
      <c r="GVM28" s="877"/>
      <c r="GVN28" s="877"/>
      <c r="GVO28" s="877"/>
      <c r="GVP28" s="877"/>
      <c r="GVQ28" s="877"/>
      <c r="GVR28" s="877"/>
      <c r="GVS28" s="877"/>
      <c r="GVT28" s="877"/>
      <c r="GVU28" s="877"/>
      <c r="GVV28" s="877"/>
      <c r="GVW28" s="877"/>
      <c r="GVX28" s="877"/>
      <c r="GVY28" s="877"/>
      <c r="GVZ28" s="877"/>
      <c r="GWA28" s="877"/>
      <c r="GWB28" s="877"/>
      <c r="GWC28" s="877"/>
      <c r="GWD28" s="877"/>
      <c r="GWE28" s="877"/>
      <c r="GWF28" s="877"/>
      <c r="GWG28" s="877"/>
      <c r="GWH28" s="877"/>
      <c r="GWI28" s="877"/>
      <c r="GWJ28" s="877"/>
      <c r="GWK28" s="877"/>
      <c r="GWL28" s="877"/>
      <c r="GWM28" s="877"/>
      <c r="GWN28" s="877"/>
      <c r="GWO28" s="877"/>
      <c r="GWP28" s="877"/>
      <c r="GWQ28" s="877"/>
      <c r="GWR28" s="877"/>
      <c r="GWS28" s="877"/>
      <c r="GWT28" s="877"/>
      <c r="GWU28" s="877"/>
      <c r="GWV28" s="877"/>
      <c r="GWW28" s="877"/>
      <c r="GWX28" s="877"/>
      <c r="GWY28" s="877"/>
      <c r="GWZ28" s="877"/>
      <c r="GXA28" s="877"/>
      <c r="GXB28" s="877"/>
      <c r="GXC28" s="877"/>
      <c r="GXD28" s="877"/>
      <c r="GXE28" s="877"/>
      <c r="GXF28" s="877"/>
      <c r="GXG28" s="877"/>
      <c r="GXH28" s="877"/>
      <c r="GXI28" s="877"/>
      <c r="GXJ28" s="877"/>
      <c r="GXK28" s="877"/>
      <c r="GXL28" s="877"/>
      <c r="GXM28" s="877"/>
      <c r="GXN28" s="877"/>
      <c r="GXO28" s="877"/>
      <c r="GXP28" s="877"/>
      <c r="GXQ28" s="877"/>
      <c r="GXR28" s="877"/>
      <c r="GXS28" s="877"/>
      <c r="GXT28" s="877"/>
      <c r="GXU28" s="877"/>
      <c r="GXV28" s="877"/>
      <c r="GXW28" s="877"/>
      <c r="GXX28" s="877"/>
      <c r="GXY28" s="877"/>
      <c r="GXZ28" s="877"/>
      <c r="GYA28" s="877"/>
      <c r="GYB28" s="877"/>
      <c r="GYC28" s="877"/>
      <c r="GYD28" s="877"/>
      <c r="GYE28" s="877"/>
      <c r="GYF28" s="877"/>
      <c r="GYG28" s="877"/>
      <c r="GYH28" s="877"/>
      <c r="GYI28" s="877"/>
      <c r="GYJ28" s="877"/>
      <c r="GYK28" s="877"/>
      <c r="GYL28" s="877"/>
      <c r="GYM28" s="877"/>
      <c r="GYN28" s="877"/>
      <c r="GYO28" s="877"/>
      <c r="GYP28" s="877"/>
      <c r="GYQ28" s="877"/>
      <c r="GYR28" s="877"/>
      <c r="GYS28" s="877"/>
      <c r="GYT28" s="877"/>
      <c r="GYU28" s="877"/>
      <c r="GYV28" s="877"/>
      <c r="GYW28" s="877"/>
      <c r="GYX28" s="877"/>
      <c r="GYY28" s="877"/>
      <c r="GYZ28" s="877"/>
      <c r="GZA28" s="877"/>
      <c r="GZB28" s="877"/>
      <c r="GZC28" s="877"/>
      <c r="GZD28" s="877"/>
      <c r="GZE28" s="877"/>
      <c r="GZF28" s="877"/>
      <c r="GZG28" s="877"/>
      <c r="GZH28" s="877"/>
      <c r="GZI28" s="877"/>
      <c r="GZJ28" s="877"/>
      <c r="GZK28" s="877"/>
      <c r="GZL28" s="877"/>
      <c r="GZM28" s="877"/>
      <c r="GZN28" s="877"/>
      <c r="GZO28" s="877"/>
      <c r="GZP28" s="877"/>
      <c r="GZQ28" s="877"/>
      <c r="GZR28" s="877"/>
      <c r="GZS28" s="877"/>
      <c r="GZT28" s="877"/>
      <c r="GZU28" s="877"/>
      <c r="GZV28" s="877"/>
      <c r="GZW28" s="877"/>
      <c r="GZX28" s="877"/>
      <c r="GZY28" s="877"/>
      <c r="GZZ28" s="877"/>
      <c r="HAA28" s="877"/>
      <c r="HAB28" s="877"/>
      <c r="HAC28" s="877"/>
      <c r="HAD28" s="877"/>
      <c r="HAE28" s="877"/>
      <c r="HAF28" s="877"/>
      <c r="HAG28" s="877"/>
      <c r="HAH28" s="877"/>
      <c r="HAI28" s="877"/>
      <c r="HAJ28" s="877"/>
      <c r="HAK28" s="877"/>
      <c r="HAL28" s="877"/>
      <c r="HAM28" s="877"/>
      <c r="HAN28" s="877"/>
      <c r="HAO28" s="877"/>
      <c r="HAP28" s="877"/>
      <c r="HAQ28" s="877"/>
      <c r="HAR28" s="877"/>
      <c r="HAS28" s="877"/>
      <c r="HAT28" s="877"/>
      <c r="HAU28" s="877"/>
      <c r="HAV28" s="877"/>
      <c r="HAW28" s="877"/>
      <c r="HAX28" s="877"/>
      <c r="HAY28" s="877"/>
      <c r="HAZ28" s="877"/>
      <c r="HBA28" s="877"/>
      <c r="HBB28" s="877"/>
      <c r="HBC28" s="877"/>
      <c r="HBD28" s="877"/>
      <c r="HBE28" s="877"/>
      <c r="HBF28" s="877"/>
      <c r="HBG28" s="877"/>
      <c r="HBH28" s="877"/>
      <c r="HBI28" s="877"/>
      <c r="HBJ28" s="877"/>
      <c r="HBK28" s="877"/>
      <c r="HBL28" s="877"/>
      <c r="HBM28" s="877"/>
      <c r="HBN28" s="877"/>
      <c r="HBO28" s="877"/>
      <c r="HBP28" s="877"/>
      <c r="HBQ28" s="877"/>
      <c r="HBR28" s="877"/>
      <c r="HBS28" s="877"/>
      <c r="HBT28" s="877"/>
      <c r="HBU28" s="877"/>
      <c r="HBV28" s="877"/>
      <c r="HBW28" s="877"/>
      <c r="HBX28" s="877"/>
      <c r="HBY28" s="877"/>
      <c r="HBZ28" s="877"/>
      <c r="HCA28" s="877"/>
      <c r="HCB28" s="877"/>
      <c r="HCC28" s="877"/>
      <c r="HCD28" s="877"/>
      <c r="HCE28" s="877"/>
      <c r="HCF28" s="877"/>
      <c r="HCG28" s="877"/>
      <c r="HCH28" s="877"/>
      <c r="HCI28" s="877"/>
      <c r="HCJ28" s="877"/>
      <c r="HCK28" s="877"/>
      <c r="HCL28" s="877"/>
      <c r="HCM28" s="877"/>
      <c r="HCN28" s="877"/>
      <c r="HCO28" s="877"/>
      <c r="HCP28" s="877"/>
      <c r="HCQ28" s="877"/>
      <c r="HCR28" s="877"/>
      <c r="HCS28" s="877"/>
      <c r="HCT28" s="877"/>
      <c r="HCU28" s="877"/>
      <c r="HCV28" s="877"/>
      <c r="HCW28" s="877"/>
      <c r="HCX28" s="877"/>
      <c r="HCY28" s="877"/>
      <c r="HCZ28" s="877"/>
      <c r="HDA28" s="877"/>
      <c r="HDB28" s="877"/>
      <c r="HDC28" s="877"/>
      <c r="HDD28" s="877"/>
      <c r="HDE28" s="877"/>
      <c r="HDF28" s="877"/>
      <c r="HDG28" s="877"/>
      <c r="HDH28" s="877"/>
      <c r="HDI28" s="877"/>
      <c r="HDJ28" s="877"/>
      <c r="HDK28" s="877"/>
      <c r="HDL28" s="877"/>
      <c r="HDM28" s="877"/>
      <c r="HDN28" s="877"/>
      <c r="HDO28" s="877"/>
      <c r="HDP28" s="877"/>
      <c r="HDQ28" s="877"/>
      <c r="HDR28" s="877"/>
      <c r="HDS28" s="877"/>
      <c r="HDT28" s="877"/>
      <c r="HDU28" s="877"/>
      <c r="HDV28" s="877"/>
      <c r="HDW28" s="877"/>
      <c r="HDX28" s="877"/>
      <c r="HDY28" s="877"/>
      <c r="HDZ28" s="877"/>
      <c r="HEA28" s="877"/>
      <c r="HEB28" s="877"/>
      <c r="HEC28" s="877"/>
      <c r="HED28" s="877"/>
      <c r="HEE28" s="877"/>
      <c r="HEF28" s="877"/>
      <c r="HEG28" s="877"/>
      <c r="HEH28" s="877"/>
      <c r="HEI28" s="877"/>
      <c r="HEJ28" s="877"/>
      <c r="HEK28" s="877"/>
      <c r="HEL28" s="877"/>
      <c r="HEM28" s="877"/>
      <c r="HEN28" s="877"/>
      <c r="HEO28" s="877"/>
      <c r="HEP28" s="877"/>
      <c r="HEQ28" s="877"/>
      <c r="HER28" s="877"/>
      <c r="HES28" s="877"/>
      <c r="HET28" s="877"/>
      <c r="HEU28" s="877"/>
      <c r="HEV28" s="877"/>
      <c r="HEW28" s="877"/>
      <c r="HEX28" s="877"/>
      <c r="HEY28" s="877"/>
      <c r="HEZ28" s="877"/>
      <c r="HFA28" s="877"/>
      <c r="HFB28" s="877"/>
      <c r="HFC28" s="877"/>
      <c r="HFD28" s="877"/>
      <c r="HFE28" s="877"/>
      <c r="HFF28" s="877"/>
      <c r="HFG28" s="877"/>
      <c r="HFH28" s="877"/>
      <c r="HFI28" s="877"/>
      <c r="HFJ28" s="877"/>
      <c r="HFK28" s="877"/>
      <c r="HFL28" s="877"/>
      <c r="HFM28" s="877"/>
      <c r="HFN28" s="877"/>
      <c r="HFO28" s="877"/>
      <c r="HFP28" s="877"/>
      <c r="HFQ28" s="877"/>
      <c r="HFR28" s="877"/>
      <c r="HFS28" s="877"/>
      <c r="HFT28" s="877"/>
      <c r="HFU28" s="877"/>
      <c r="HFV28" s="877"/>
      <c r="HFW28" s="877"/>
      <c r="HFX28" s="877"/>
      <c r="HFY28" s="877"/>
      <c r="HFZ28" s="877"/>
      <c r="HGA28" s="877"/>
      <c r="HGB28" s="877"/>
      <c r="HGC28" s="877"/>
      <c r="HGD28" s="877"/>
      <c r="HGE28" s="877"/>
      <c r="HGF28" s="877"/>
      <c r="HGG28" s="877"/>
      <c r="HGH28" s="877"/>
      <c r="HGI28" s="877"/>
      <c r="HGJ28" s="877"/>
      <c r="HGK28" s="877"/>
      <c r="HGL28" s="877"/>
      <c r="HGM28" s="877"/>
      <c r="HGN28" s="877"/>
      <c r="HGO28" s="877"/>
      <c r="HGP28" s="877"/>
      <c r="HGQ28" s="877"/>
      <c r="HGR28" s="877"/>
      <c r="HGS28" s="877"/>
      <c r="HGT28" s="877"/>
      <c r="HGU28" s="877"/>
      <c r="HGV28" s="877"/>
      <c r="HGW28" s="877"/>
      <c r="HGX28" s="877"/>
      <c r="HGY28" s="877"/>
      <c r="HGZ28" s="877"/>
      <c r="HHA28" s="877"/>
      <c r="HHB28" s="877"/>
      <c r="HHC28" s="877"/>
      <c r="HHD28" s="877"/>
      <c r="HHE28" s="877"/>
      <c r="HHF28" s="877"/>
      <c r="HHG28" s="877"/>
      <c r="HHH28" s="877"/>
      <c r="HHI28" s="877"/>
      <c r="HHJ28" s="877"/>
      <c r="HHK28" s="877"/>
      <c r="HHL28" s="877"/>
      <c r="HHM28" s="877"/>
      <c r="HHN28" s="877"/>
      <c r="HHO28" s="877"/>
      <c r="HHP28" s="877"/>
      <c r="HHQ28" s="877"/>
      <c r="HHR28" s="877"/>
      <c r="HHS28" s="877"/>
      <c r="HHT28" s="877"/>
      <c r="HHU28" s="877"/>
      <c r="HHV28" s="877"/>
      <c r="HHW28" s="877"/>
      <c r="HHX28" s="877"/>
      <c r="HHY28" s="877"/>
      <c r="HHZ28" s="877"/>
      <c r="HIA28" s="877"/>
      <c r="HIB28" s="877"/>
      <c r="HIC28" s="877"/>
      <c r="HID28" s="877"/>
      <c r="HIE28" s="877"/>
      <c r="HIF28" s="877"/>
      <c r="HIG28" s="877"/>
      <c r="HIH28" s="877"/>
      <c r="HII28" s="877"/>
      <c r="HIJ28" s="877"/>
      <c r="HIK28" s="877"/>
      <c r="HIL28" s="877"/>
      <c r="HIM28" s="877"/>
      <c r="HIN28" s="877"/>
      <c r="HIO28" s="877"/>
      <c r="HIP28" s="877"/>
      <c r="HIQ28" s="877"/>
      <c r="HIR28" s="877"/>
      <c r="HIS28" s="877"/>
      <c r="HIT28" s="877"/>
      <c r="HIU28" s="877"/>
      <c r="HIV28" s="877"/>
      <c r="HIW28" s="877"/>
      <c r="HIX28" s="877"/>
      <c r="HIY28" s="877"/>
      <c r="HIZ28" s="877"/>
      <c r="HJA28" s="877"/>
      <c r="HJB28" s="877"/>
      <c r="HJC28" s="877"/>
      <c r="HJD28" s="877"/>
      <c r="HJE28" s="877"/>
      <c r="HJF28" s="877"/>
      <c r="HJG28" s="877"/>
      <c r="HJH28" s="877"/>
      <c r="HJI28" s="877"/>
      <c r="HJJ28" s="877"/>
      <c r="HJK28" s="877"/>
      <c r="HJL28" s="877"/>
      <c r="HJM28" s="877"/>
      <c r="HJN28" s="877"/>
      <c r="HJO28" s="877"/>
      <c r="HJP28" s="877"/>
      <c r="HJQ28" s="877"/>
      <c r="HJR28" s="877"/>
      <c r="HJS28" s="877"/>
      <c r="HJT28" s="877"/>
      <c r="HJU28" s="877"/>
      <c r="HJV28" s="877"/>
      <c r="HJW28" s="877"/>
      <c r="HJX28" s="877"/>
      <c r="HJY28" s="877"/>
      <c r="HJZ28" s="877"/>
      <c r="HKA28" s="877"/>
      <c r="HKB28" s="877"/>
      <c r="HKC28" s="877"/>
      <c r="HKD28" s="877"/>
      <c r="HKE28" s="877"/>
      <c r="HKF28" s="877"/>
      <c r="HKG28" s="877"/>
      <c r="HKH28" s="877"/>
      <c r="HKI28" s="877"/>
      <c r="HKJ28" s="877"/>
      <c r="HKK28" s="877"/>
      <c r="HKL28" s="877"/>
      <c r="HKM28" s="877"/>
      <c r="HKN28" s="877"/>
      <c r="HKO28" s="877"/>
      <c r="HKP28" s="877"/>
      <c r="HKQ28" s="877"/>
      <c r="HKR28" s="877"/>
      <c r="HKS28" s="877"/>
      <c r="HKT28" s="877"/>
      <c r="HKU28" s="877"/>
      <c r="HKV28" s="877"/>
      <c r="HKW28" s="877"/>
      <c r="HKX28" s="877"/>
      <c r="HKY28" s="877"/>
      <c r="HKZ28" s="877"/>
      <c r="HLA28" s="877"/>
      <c r="HLB28" s="877"/>
      <c r="HLC28" s="877"/>
      <c r="HLD28" s="877"/>
      <c r="HLE28" s="877"/>
      <c r="HLF28" s="877"/>
      <c r="HLG28" s="877"/>
      <c r="HLH28" s="877"/>
      <c r="HLI28" s="877"/>
      <c r="HLJ28" s="877"/>
      <c r="HLK28" s="877"/>
      <c r="HLL28" s="877"/>
      <c r="HLM28" s="877"/>
      <c r="HLN28" s="877"/>
      <c r="HLO28" s="877"/>
      <c r="HLP28" s="877"/>
      <c r="HLQ28" s="877"/>
      <c r="HLR28" s="877"/>
      <c r="HLS28" s="877"/>
      <c r="HLT28" s="877"/>
      <c r="HLU28" s="877"/>
      <c r="HLV28" s="877"/>
      <c r="HLW28" s="877"/>
      <c r="HLX28" s="877"/>
      <c r="HLY28" s="877"/>
      <c r="HLZ28" s="877"/>
      <c r="HMA28" s="877"/>
      <c r="HMB28" s="877"/>
      <c r="HMC28" s="877"/>
      <c r="HMD28" s="877"/>
      <c r="HME28" s="877"/>
      <c r="HMF28" s="877"/>
      <c r="HMG28" s="877"/>
      <c r="HMH28" s="877"/>
      <c r="HMI28" s="877"/>
      <c r="HMJ28" s="877"/>
      <c r="HMK28" s="877"/>
      <c r="HML28" s="877"/>
      <c r="HMM28" s="877"/>
      <c r="HMN28" s="877"/>
      <c r="HMO28" s="877"/>
      <c r="HMP28" s="877"/>
      <c r="HMQ28" s="877"/>
      <c r="HMR28" s="877"/>
      <c r="HMS28" s="877"/>
      <c r="HMT28" s="877"/>
      <c r="HMU28" s="877"/>
      <c r="HMV28" s="877"/>
      <c r="HMW28" s="877"/>
      <c r="HMX28" s="877"/>
      <c r="HMY28" s="877"/>
      <c r="HMZ28" s="877"/>
      <c r="HNA28" s="877"/>
      <c r="HNB28" s="877"/>
      <c r="HNC28" s="877"/>
      <c r="HND28" s="877"/>
      <c r="HNE28" s="877"/>
      <c r="HNF28" s="877"/>
      <c r="HNG28" s="877"/>
      <c r="HNH28" s="877"/>
      <c r="HNI28" s="877"/>
      <c r="HNJ28" s="877"/>
      <c r="HNK28" s="877"/>
      <c r="HNL28" s="877"/>
      <c r="HNM28" s="877"/>
      <c r="HNN28" s="877"/>
      <c r="HNO28" s="877"/>
      <c r="HNP28" s="877"/>
      <c r="HNQ28" s="877"/>
      <c r="HNR28" s="877"/>
      <c r="HNS28" s="877"/>
      <c r="HNT28" s="877"/>
      <c r="HNU28" s="877"/>
      <c r="HNV28" s="877"/>
      <c r="HNW28" s="877"/>
      <c r="HNX28" s="877"/>
      <c r="HNY28" s="877"/>
      <c r="HNZ28" s="877"/>
      <c r="HOA28" s="877"/>
      <c r="HOB28" s="877"/>
      <c r="HOC28" s="877"/>
      <c r="HOD28" s="877"/>
      <c r="HOE28" s="877"/>
      <c r="HOF28" s="877"/>
      <c r="HOG28" s="877"/>
      <c r="HOH28" s="877"/>
      <c r="HOI28" s="877"/>
      <c r="HOJ28" s="877"/>
      <c r="HOK28" s="877"/>
      <c r="HOL28" s="877"/>
      <c r="HOM28" s="877"/>
      <c r="HON28" s="877"/>
      <c r="HOO28" s="877"/>
      <c r="HOP28" s="877"/>
      <c r="HOQ28" s="877"/>
      <c r="HOR28" s="877"/>
      <c r="HOS28" s="877"/>
      <c r="HOT28" s="877"/>
      <c r="HOU28" s="877"/>
      <c r="HOV28" s="877"/>
      <c r="HOW28" s="877"/>
      <c r="HOX28" s="877"/>
      <c r="HOY28" s="877"/>
      <c r="HOZ28" s="877"/>
      <c r="HPA28" s="877"/>
      <c r="HPB28" s="877"/>
      <c r="HPC28" s="877"/>
      <c r="HPD28" s="877"/>
      <c r="HPE28" s="877"/>
      <c r="HPF28" s="877"/>
      <c r="HPG28" s="877"/>
      <c r="HPH28" s="877"/>
      <c r="HPI28" s="877"/>
      <c r="HPJ28" s="877"/>
      <c r="HPK28" s="877"/>
      <c r="HPL28" s="877"/>
      <c r="HPM28" s="877"/>
      <c r="HPN28" s="877"/>
      <c r="HPO28" s="877"/>
      <c r="HPP28" s="877"/>
      <c r="HPQ28" s="877"/>
      <c r="HPR28" s="877"/>
      <c r="HPS28" s="877"/>
      <c r="HPT28" s="877"/>
      <c r="HPU28" s="877"/>
      <c r="HPV28" s="877"/>
      <c r="HPW28" s="877"/>
      <c r="HPX28" s="877"/>
      <c r="HPY28" s="877"/>
      <c r="HPZ28" s="877"/>
      <c r="HQA28" s="877"/>
      <c r="HQB28" s="877"/>
      <c r="HQC28" s="877"/>
      <c r="HQD28" s="877"/>
      <c r="HQE28" s="877"/>
      <c r="HQF28" s="877"/>
      <c r="HQG28" s="877"/>
      <c r="HQH28" s="877"/>
      <c r="HQI28" s="877"/>
      <c r="HQJ28" s="877"/>
      <c r="HQK28" s="877"/>
      <c r="HQL28" s="877"/>
      <c r="HQM28" s="877"/>
      <c r="HQN28" s="877"/>
      <c r="HQO28" s="877"/>
      <c r="HQP28" s="877"/>
      <c r="HQQ28" s="877"/>
      <c r="HQR28" s="877"/>
      <c r="HQS28" s="877"/>
      <c r="HQT28" s="877"/>
      <c r="HQU28" s="877"/>
      <c r="HQV28" s="877"/>
      <c r="HQW28" s="877"/>
      <c r="HQX28" s="877"/>
      <c r="HQY28" s="877"/>
      <c r="HQZ28" s="877"/>
      <c r="HRA28" s="877"/>
      <c r="HRB28" s="877"/>
      <c r="HRC28" s="877"/>
      <c r="HRD28" s="877"/>
      <c r="HRE28" s="877"/>
      <c r="HRF28" s="877"/>
      <c r="HRG28" s="877"/>
      <c r="HRH28" s="877"/>
      <c r="HRI28" s="877"/>
      <c r="HRJ28" s="877"/>
      <c r="HRK28" s="877"/>
      <c r="HRL28" s="877"/>
      <c r="HRM28" s="877"/>
      <c r="HRN28" s="877"/>
      <c r="HRO28" s="877"/>
      <c r="HRP28" s="877"/>
      <c r="HRQ28" s="877"/>
      <c r="HRR28" s="877"/>
      <c r="HRS28" s="877"/>
      <c r="HRT28" s="877"/>
      <c r="HRU28" s="877"/>
      <c r="HRV28" s="877"/>
      <c r="HRW28" s="877"/>
      <c r="HRX28" s="877"/>
      <c r="HRY28" s="877"/>
      <c r="HRZ28" s="877"/>
      <c r="HSA28" s="877"/>
      <c r="HSB28" s="877"/>
      <c r="HSC28" s="877"/>
      <c r="HSD28" s="877"/>
      <c r="HSE28" s="877"/>
      <c r="HSF28" s="877"/>
      <c r="HSG28" s="877"/>
      <c r="HSH28" s="877"/>
      <c r="HSI28" s="877"/>
      <c r="HSJ28" s="877"/>
      <c r="HSK28" s="877"/>
      <c r="HSL28" s="877"/>
      <c r="HSM28" s="877"/>
      <c r="HSN28" s="877"/>
      <c r="HSO28" s="877"/>
      <c r="HSP28" s="877"/>
      <c r="HSQ28" s="877"/>
      <c r="HSR28" s="877"/>
      <c r="HSS28" s="877"/>
      <c r="HST28" s="877"/>
      <c r="HSU28" s="877"/>
      <c r="HSV28" s="877"/>
      <c r="HSW28" s="877"/>
      <c r="HSX28" s="877"/>
      <c r="HSY28" s="877"/>
      <c r="HSZ28" s="877"/>
      <c r="HTA28" s="877"/>
      <c r="HTB28" s="877"/>
      <c r="HTC28" s="877"/>
      <c r="HTD28" s="877"/>
      <c r="HTE28" s="877"/>
      <c r="HTF28" s="877"/>
      <c r="HTG28" s="877"/>
      <c r="HTH28" s="877"/>
      <c r="HTI28" s="877"/>
      <c r="HTJ28" s="877"/>
      <c r="HTK28" s="877"/>
      <c r="HTL28" s="877"/>
      <c r="HTM28" s="877"/>
      <c r="HTN28" s="877"/>
      <c r="HTO28" s="877"/>
      <c r="HTP28" s="877"/>
      <c r="HTQ28" s="877"/>
      <c r="HTR28" s="877"/>
      <c r="HTS28" s="877"/>
      <c r="HTT28" s="877"/>
      <c r="HTU28" s="877"/>
      <c r="HTV28" s="877"/>
      <c r="HTW28" s="877"/>
      <c r="HTX28" s="877"/>
      <c r="HTY28" s="877"/>
      <c r="HTZ28" s="877"/>
      <c r="HUA28" s="877"/>
      <c r="HUB28" s="877"/>
      <c r="HUC28" s="877"/>
      <c r="HUD28" s="877"/>
      <c r="HUE28" s="877"/>
      <c r="HUF28" s="877"/>
      <c r="HUG28" s="877"/>
      <c r="HUH28" s="877"/>
      <c r="HUI28" s="877"/>
      <c r="HUJ28" s="877"/>
      <c r="HUK28" s="877"/>
      <c r="HUL28" s="877"/>
      <c r="HUM28" s="877"/>
      <c r="HUN28" s="877"/>
      <c r="HUO28" s="877"/>
      <c r="HUP28" s="877"/>
      <c r="HUQ28" s="877"/>
      <c r="HUR28" s="877"/>
      <c r="HUS28" s="877"/>
      <c r="HUT28" s="877"/>
      <c r="HUU28" s="877"/>
      <c r="HUV28" s="877"/>
      <c r="HUW28" s="877"/>
      <c r="HUX28" s="877"/>
      <c r="HUY28" s="877"/>
      <c r="HUZ28" s="877"/>
      <c r="HVA28" s="877"/>
      <c r="HVB28" s="877"/>
      <c r="HVC28" s="877"/>
      <c r="HVD28" s="877"/>
      <c r="HVE28" s="877"/>
      <c r="HVF28" s="877"/>
      <c r="HVG28" s="877"/>
      <c r="HVH28" s="877"/>
      <c r="HVI28" s="877"/>
      <c r="HVJ28" s="877"/>
      <c r="HVK28" s="877"/>
      <c r="HVL28" s="877"/>
      <c r="HVM28" s="877"/>
      <c r="HVN28" s="877"/>
      <c r="HVO28" s="877"/>
      <c r="HVP28" s="877"/>
      <c r="HVQ28" s="877"/>
      <c r="HVR28" s="877"/>
      <c r="HVS28" s="877"/>
      <c r="HVT28" s="877"/>
      <c r="HVU28" s="877"/>
      <c r="HVV28" s="877"/>
      <c r="HVW28" s="877"/>
      <c r="HVX28" s="877"/>
      <c r="HVY28" s="877"/>
      <c r="HVZ28" s="877"/>
      <c r="HWA28" s="877"/>
      <c r="HWB28" s="877"/>
      <c r="HWC28" s="877"/>
      <c r="HWD28" s="877"/>
      <c r="HWE28" s="877"/>
      <c r="HWF28" s="877"/>
      <c r="HWG28" s="877"/>
      <c r="HWH28" s="877"/>
      <c r="HWI28" s="877"/>
      <c r="HWJ28" s="877"/>
      <c r="HWK28" s="877"/>
      <c r="HWL28" s="877"/>
      <c r="HWM28" s="877"/>
      <c r="HWN28" s="877"/>
      <c r="HWO28" s="877"/>
      <c r="HWP28" s="877"/>
      <c r="HWQ28" s="877"/>
      <c r="HWR28" s="877"/>
      <c r="HWS28" s="877"/>
      <c r="HWT28" s="877"/>
      <c r="HWU28" s="877"/>
      <c r="HWV28" s="877"/>
      <c r="HWW28" s="877"/>
      <c r="HWX28" s="877"/>
      <c r="HWY28" s="877"/>
      <c r="HWZ28" s="877"/>
      <c r="HXA28" s="877"/>
      <c r="HXB28" s="877"/>
      <c r="HXC28" s="877"/>
      <c r="HXD28" s="877"/>
      <c r="HXE28" s="877"/>
      <c r="HXF28" s="877"/>
      <c r="HXG28" s="877"/>
      <c r="HXH28" s="877"/>
      <c r="HXI28" s="877"/>
      <c r="HXJ28" s="877"/>
      <c r="HXK28" s="877"/>
      <c r="HXL28" s="877"/>
      <c r="HXM28" s="877"/>
      <c r="HXN28" s="877"/>
      <c r="HXO28" s="877"/>
      <c r="HXP28" s="877"/>
      <c r="HXQ28" s="877"/>
      <c r="HXR28" s="877"/>
      <c r="HXS28" s="877"/>
      <c r="HXT28" s="877"/>
      <c r="HXU28" s="877"/>
      <c r="HXV28" s="877"/>
      <c r="HXW28" s="877"/>
      <c r="HXX28" s="877"/>
      <c r="HXY28" s="877"/>
      <c r="HXZ28" s="877"/>
      <c r="HYA28" s="877"/>
      <c r="HYB28" s="877"/>
      <c r="HYC28" s="877"/>
      <c r="HYD28" s="877"/>
      <c r="HYE28" s="877"/>
      <c r="HYF28" s="877"/>
      <c r="HYG28" s="877"/>
      <c r="HYH28" s="877"/>
      <c r="HYI28" s="877"/>
      <c r="HYJ28" s="877"/>
      <c r="HYK28" s="877"/>
      <c r="HYL28" s="877"/>
      <c r="HYM28" s="877"/>
      <c r="HYN28" s="877"/>
      <c r="HYO28" s="877"/>
      <c r="HYP28" s="877"/>
      <c r="HYQ28" s="877"/>
      <c r="HYR28" s="877"/>
      <c r="HYS28" s="877"/>
      <c r="HYT28" s="877"/>
      <c r="HYU28" s="877"/>
      <c r="HYV28" s="877"/>
      <c r="HYW28" s="877"/>
      <c r="HYX28" s="877"/>
      <c r="HYY28" s="877"/>
      <c r="HYZ28" s="877"/>
      <c r="HZA28" s="877"/>
      <c r="HZB28" s="877"/>
      <c r="HZC28" s="877"/>
      <c r="HZD28" s="877"/>
      <c r="HZE28" s="877"/>
      <c r="HZF28" s="877"/>
      <c r="HZG28" s="877"/>
      <c r="HZH28" s="877"/>
      <c r="HZI28" s="877"/>
      <c r="HZJ28" s="877"/>
      <c r="HZK28" s="877"/>
      <c r="HZL28" s="877"/>
      <c r="HZM28" s="877"/>
      <c r="HZN28" s="877"/>
      <c r="HZO28" s="877"/>
      <c r="HZP28" s="877"/>
      <c r="HZQ28" s="877"/>
      <c r="HZR28" s="877"/>
      <c r="HZS28" s="877"/>
      <c r="HZT28" s="877"/>
      <c r="HZU28" s="877"/>
      <c r="HZV28" s="877"/>
      <c r="HZW28" s="877"/>
      <c r="HZX28" s="877"/>
      <c r="HZY28" s="877"/>
      <c r="HZZ28" s="877"/>
      <c r="IAA28" s="877"/>
      <c r="IAB28" s="877"/>
      <c r="IAC28" s="877"/>
      <c r="IAD28" s="877"/>
      <c r="IAE28" s="877"/>
      <c r="IAF28" s="877"/>
      <c r="IAG28" s="877"/>
      <c r="IAH28" s="877"/>
      <c r="IAI28" s="877"/>
      <c r="IAJ28" s="877"/>
      <c r="IAK28" s="877"/>
      <c r="IAL28" s="877"/>
      <c r="IAM28" s="877"/>
      <c r="IAN28" s="877"/>
      <c r="IAO28" s="877"/>
      <c r="IAP28" s="877"/>
      <c r="IAQ28" s="877"/>
      <c r="IAR28" s="877"/>
      <c r="IAS28" s="877"/>
      <c r="IAT28" s="877"/>
      <c r="IAU28" s="877"/>
      <c r="IAV28" s="877"/>
      <c r="IAW28" s="877"/>
      <c r="IAX28" s="877"/>
      <c r="IAY28" s="877"/>
      <c r="IAZ28" s="877"/>
      <c r="IBA28" s="877"/>
      <c r="IBB28" s="877"/>
      <c r="IBC28" s="877"/>
      <c r="IBD28" s="877"/>
      <c r="IBE28" s="877"/>
      <c r="IBF28" s="877"/>
      <c r="IBG28" s="877"/>
      <c r="IBH28" s="877"/>
      <c r="IBI28" s="877"/>
      <c r="IBJ28" s="877"/>
      <c r="IBK28" s="877"/>
      <c r="IBL28" s="877"/>
      <c r="IBM28" s="877"/>
      <c r="IBN28" s="877"/>
      <c r="IBO28" s="877"/>
      <c r="IBP28" s="877"/>
      <c r="IBQ28" s="877"/>
      <c r="IBR28" s="877"/>
      <c r="IBS28" s="877"/>
      <c r="IBT28" s="877"/>
      <c r="IBU28" s="877"/>
      <c r="IBV28" s="877"/>
      <c r="IBW28" s="877"/>
      <c r="IBX28" s="877"/>
      <c r="IBY28" s="877"/>
      <c r="IBZ28" s="877"/>
      <c r="ICA28" s="877"/>
      <c r="ICB28" s="877"/>
      <c r="ICC28" s="877"/>
      <c r="ICD28" s="877"/>
      <c r="ICE28" s="877"/>
      <c r="ICF28" s="877"/>
      <c r="ICG28" s="877"/>
      <c r="ICH28" s="877"/>
      <c r="ICI28" s="877"/>
      <c r="ICJ28" s="877"/>
      <c r="ICK28" s="877"/>
      <c r="ICL28" s="877"/>
      <c r="ICM28" s="877"/>
      <c r="ICN28" s="877"/>
      <c r="ICO28" s="877"/>
      <c r="ICP28" s="877"/>
      <c r="ICQ28" s="877"/>
      <c r="ICR28" s="877"/>
      <c r="ICS28" s="877"/>
      <c r="ICT28" s="877"/>
      <c r="ICU28" s="877"/>
      <c r="ICV28" s="877"/>
      <c r="ICW28" s="877"/>
      <c r="ICX28" s="877"/>
      <c r="ICY28" s="877"/>
      <c r="ICZ28" s="877"/>
      <c r="IDA28" s="877"/>
      <c r="IDB28" s="877"/>
      <c r="IDC28" s="877"/>
      <c r="IDD28" s="877"/>
      <c r="IDE28" s="877"/>
      <c r="IDF28" s="877"/>
      <c r="IDG28" s="877"/>
      <c r="IDH28" s="877"/>
      <c r="IDI28" s="877"/>
      <c r="IDJ28" s="877"/>
      <c r="IDK28" s="877"/>
      <c r="IDL28" s="877"/>
      <c r="IDM28" s="877"/>
      <c r="IDN28" s="877"/>
      <c r="IDO28" s="877"/>
      <c r="IDP28" s="877"/>
      <c r="IDQ28" s="877"/>
      <c r="IDR28" s="877"/>
      <c r="IDS28" s="877"/>
      <c r="IDT28" s="877"/>
      <c r="IDU28" s="877"/>
      <c r="IDV28" s="877"/>
      <c r="IDW28" s="877"/>
      <c r="IDX28" s="877"/>
      <c r="IDY28" s="877"/>
      <c r="IDZ28" s="877"/>
      <c r="IEA28" s="877"/>
      <c r="IEB28" s="877"/>
      <c r="IEC28" s="877"/>
      <c r="IED28" s="877"/>
      <c r="IEE28" s="877"/>
      <c r="IEF28" s="877"/>
      <c r="IEG28" s="877"/>
      <c r="IEH28" s="877"/>
      <c r="IEI28" s="877"/>
      <c r="IEJ28" s="877"/>
      <c r="IEK28" s="877"/>
      <c r="IEL28" s="877"/>
      <c r="IEM28" s="877"/>
      <c r="IEN28" s="877"/>
      <c r="IEO28" s="877"/>
      <c r="IEP28" s="877"/>
      <c r="IEQ28" s="877"/>
      <c r="IER28" s="877"/>
      <c r="IES28" s="877"/>
      <c r="IET28" s="877"/>
      <c r="IEU28" s="877"/>
      <c r="IEV28" s="877"/>
      <c r="IEW28" s="877"/>
      <c r="IEX28" s="877"/>
      <c r="IEY28" s="877"/>
      <c r="IEZ28" s="877"/>
      <c r="IFA28" s="877"/>
      <c r="IFB28" s="877"/>
      <c r="IFC28" s="877"/>
      <c r="IFD28" s="877"/>
      <c r="IFE28" s="877"/>
      <c r="IFF28" s="877"/>
      <c r="IFG28" s="877"/>
      <c r="IFH28" s="877"/>
      <c r="IFI28" s="877"/>
      <c r="IFJ28" s="877"/>
      <c r="IFK28" s="877"/>
      <c r="IFL28" s="877"/>
      <c r="IFM28" s="877"/>
      <c r="IFN28" s="877"/>
      <c r="IFO28" s="877"/>
      <c r="IFP28" s="877"/>
      <c r="IFQ28" s="877"/>
      <c r="IFR28" s="877"/>
      <c r="IFS28" s="877"/>
      <c r="IFT28" s="877"/>
      <c r="IFU28" s="877"/>
      <c r="IFV28" s="877"/>
      <c r="IFW28" s="877"/>
      <c r="IFX28" s="877"/>
      <c r="IFY28" s="877"/>
      <c r="IFZ28" s="877"/>
      <c r="IGA28" s="877"/>
      <c r="IGB28" s="877"/>
      <c r="IGC28" s="877"/>
      <c r="IGD28" s="877"/>
      <c r="IGE28" s="877"/>
      <c r="IGF28" s="877"/>
      <c r="IGG28" s="877"/>
      <c r="IGH28" s="877"/>
      <c r="IGI28" s="877"/>
      <c r="IGJ28" s="877"/>
      <c r="IGK28" s="877"/>
      <c r="IGL28" s="877"/>
      <c r="IGM28" s="877"/>
      <c r="IGN28" s="877"/>
      <c r="IGO28" s="877"/>
      <c r="IGP28" s="877"/>
      <c r="IGQ28" s="877"/>
      <c r="IGR28" s="877"/>
      <c r="IGS28" s="877"/>
      <c r="IGT28" s="877"/>
      <c r="IGU28" s="877"/>
      <c r="IGV28" s="877"/>
      <c r="IGW28" s="877"/>
      <c r="IGX28" s="877"/>
      <c r="IGY28" s="877"/>
      <c r="IGZ28" s="877"/>
      <c r="IHA28" s="877"/>
      <c r="IHB28" s="877"/>
      <c r="IHC28" s="877"/>
      <c r="IHD28" s="877"/>
      <c r="IHE28" s="877"/>
      <c r="IHF28" s="877"/>
      <c r="IHG28" s="877"/>
      <c r="IHH28" s="877"/>
      <c r="IHI28" s="877"/>
      <c r="IHJ28" s="877"/>
      <c r="IHK28" s="877"/>
      <c r="IHL28" s="877"/>
      <c r="IHM28" s="877"/>
      <c r="IHN28" s="877"/>
      <c r="IHO28" s="877"/>
      <c r="IHP28" s="877"/>
      <c r="IHQ28" s="877"/>
      <c r="IHR28" s="877"/>
      <c r="IHS28" s="877"/>
      <c r="IHT28" s="877"/>
      <c r="IHU28" s="877"/>
      <c r="IHV28" s="877"/>
      <c r="IHW28" s="877"/>
      <c r="IHX28" s="877"/>
      <c r="IHY28" s="877"/>
      <c r="IHZ28" s="877"/>
      <c r="IIA28" s="877"/>
      <c r="IIB28" s="877"/>
      <c r="IIC28" s="877"/>
      <c r="IID28" s="877"/>
      <c r="IIE28" s="877"/>
      <c r="IIF28" s="877"/>
      <c r="IIG28" s="877"/>
      <c r="IIH28" s="877"/>
      <c r="III28" s="877"/>
      <c r="IIJ28" s="877"/>
      <c r="IIK28" s="877"/>
      <c r="IIL28" s="877"/>
      <c r="IIM28" s="877"/>
      <c r="IIN28" s="877"/>
      <c r="IIO28" s="877"/>
      <c r="IIP28" s="877"/>
      <c r="IIQ28" s="877"/>
      <c r="IIR28" s="877"/>
      <c r="IIS28" s="877"/>
      <c r="IIT28" s="877"/>
      <c r="IIU28" s="877"/>
      <c r="IIV28" s="877"/>
      <c r="IIW28" s="877"/>
      <c r="IIX28" s="877"/>
      <c r="IIY28" s="877"/>
      <c r="IIZ28" s="877"/>
      <c r="IJA28" s="877"/>
      <c r="IJB28" s="877"/>
      <c r="IJC28" s="877"/>
      <c r="IJD28" s="877"/>
      <c r="IJE28" s="877"/>
      <c r="IJF28" s="877"/>
      <c r="IJG28" s="877"/>
      <c r="IJH28" s="877"/>
      <c r="IJI28" s="877"/>
      <c r="IJJ28" s="877"/>
      <c r="IJK28" s="877"/>
      <c r="IJL28" s="877"/>
      <c r="IJM28" s="877"/>
      <c r="IJN28" s="877"/>
      <c r="IJO28" s="877"/>
      <c r="IJP28" s="877"/>
      <c r="IJQ28" s="877"/>
      <c r="IJR28" s="877"/>
      <c r="IJS28" s="877"/>
      <c r="IJT28" s="877"/>
      <c r="IJU28" s="877"/>
      <c r="IJV28" s="877"/>
      <c r="IJW28" s="877"/>
      <c r="IJX28" s="877"/>
      <c r="IJY28" s="877"/>
      <c r="IJZ28" s="877"/>
      <c r="IKA28" s="877"/>
      <c r="IKB28" s="877"/>
      <c r="IKC28" s="877"/>
      <c r="IKD28" s="877"/>
      <c r="IKE28" s="877"/>
      <c r="IKF28" s="877"/>
      <c r="IKG28" s="877"/>
      <c r="IKH28" s="877"/>
      <c r="IKI28" s="877"/>
      <c r="IKJ28" s="877"/>
      <c r="IKK28" s="877"/>
      <c r="IKL28" s="877"/>
      <c r="IKM28" s="877"/>
      <c r="IKN28" s="877"/>
      <c r="IKO28" s="877"/>
      <c r="IKP28" s="877"/>
      <c r="IKQ28" s="877"/>
      <c r="IKR28" s="877"/>
      <c r="IKS28" s="877"/>
      <c r="IKT28" s="877"/>
      <c r="IKU28" s="877"/>
      <c r="IKV28" s="877"/>
      <c r="IKW28" s="877"/>
      <c r="IKX28" s="877"/>
      <c r="IKY28" s="877"/>
      <c r="IKZ28" s="877"/>
      <c r="ILA28" s="877"/>
      <c r="ILB28" s="877"/>
      <c r="ILC28" s="877"/>
      <c r="ILD28" s="877"/>
      <c r="ILE28" s="877"/>
      <c r="ILF28" s="877"/>
      <c r="ILG28" s="877"/>
      <c r="ILH28" s="877"/>
      <c r="ILI28" s="877"/>
      <c r="ILJ28" s="877"/>
      <c r="ILK28" s="877"/>
      <c r="ILL28" s="877"/>
      <c r="ILM28" s="877"/>
      <c r="ILN28" s="877"/>
      <c r="ILO28" s="877"/>
      <c r="ILP28" s="877"/>
      <c r="ILQ28" s="877"/>
      <c r="ILR28" s="877"/>
      <c r="ILS28" s="877"/>
      <c r="ILT28" s="877"/>
      <c r="ILU28" s="877"/>
      <c r="ILV28" s="877"/>
      <c r="ILW28" s="877"/>
      <c r="ILX28" s="877"/>
      <c r="ILY28" s="877"/>
      <c r="ILZ28" s="877"/>
      <c r="IMA28" s="877"/>
      <c r="IMB28" s="877"/>
      <c r="IMC28" s="877"/>
      <c r="IMD28" s="877"/>
      <c r="IME28" s="877"/>
      <c r="IMF28" s="877"/>
      <c r="IMG28" s="877"/>
      <c r="IMH28" s="877"/>
      <c r="IMI28" s="877"/>
      <c r="IMJ28" s="877"/>
      <c r="IMK28" s="877"/>
      <c r="IML28" s="877"/>
      <c r="IMM28" s="877"/>
      <c r="IMN28" s="877"/>
      <c r="IMO28" s="877"/>
      <c r="IMP28" s="877"/>
      <c r="IMQ28" s="877"/>
      <c r="IMR28" s="877"/>
      <c r="IMS28" s="877"/>
      <c r="IMT28" s="877"/>
      <c r="IMU28" s="877"/>
      <c r="IMV28" s="877"/>
      <c r="IMW28" s="877"/>
      <c r="IMX28" s="877"/>
      <c r="IMY28" s="877"/>
      <c r="IMZ28" s="877"/>
      <c r="INA28" s="877"/>
      <c r="INB28" s="877"/>
      <c r="INC28" s="877"/>
      <c r="IND28" s="877"/>
      <c r="INE28" s="877"/>
      <c r="INF28" s="877"/>
      <c r="ING28" s="877"/>
      <c r="INH28" s="877"/>
      <c r="INI28" s="877"/>
      <c r="INJ28" s="877"/>
      <c r="INK28" s="877"/>
      <c r="INL28" s="877"/>
      <c r="INM28" s="877"/>
      <c r="INN28" s="877"/>
      <c r="INO28" s="877"/>
      <c r="INP28" s="877"/>
      <c r="INQ28" s="877"/>
      <c r="INR28" s="877"/>
      <c r="INS28" s="877"/>
      <c r="INT28" s="877"/>
      <c r="INU28" s="877"/>
      <c r="INV28" s="877"/>
      <c r="INW28" s="877"/>
      <c r="INX28" s="877"/>
      <c r="INY28" s="877"/>
      <c r="INZ28" s="877"/>
      <c r="IOA28" s="877"/>
      <c r="IOB28" s="877"/>
      <c r="IOC28" s="877"/>
      <c r="IOD28" s="877"/>
      <c r="IOE28" s="877"/>
      <c r="IOF28" s="877"/>
      <c r="IOG28" s="877"/>
      <c r="IOH28" s="877"/>
      <c r="IOI28" s="877"/>
      <c r="IOJ28" s="877"/>
      <c r="IOK28" s="877"/>
      <c r="IOL28" s="877"/>
      <c r="IOM28" s="877"/>
      <c r="ION28" s="877"/>
      <c r="IOO28" s="877"/>
      <c r="IOP28" s="877"/>
      <c r="IOQ28" s="877"/>
      <c r="IOR28" s="877"/>
      <c r="IOS28" s="877"/>
      <c r="IOT28" s="877"/>
      <c r="IOU28" s="877"/>
      <c r="IOV28" s="877"/>
      <c r="IOW28" s="877"/>
      <c r="IOX28" s="877"/>
      <c r="IOY28" s="877"/>
      <c r="IOZ28" s="877"/>
      <c r="IPA28" s="877"/>
      <c r="IPB28" s="877"/>
      <c r="IPC28" s="877"/>
      <c r="IPD28" s="877"/>
      <c r="IPE28" s="877"/>
      <c r="IPF28" s="877"/>
      <c r="IPG28" s="877"/>
      <c r="IPH28" s="877"/>
      <c r="IPI28" s="877"/>
      <c r="IPJ28" s="877"/>
      <c r="IPK28" s="877"/>
      <c r="IPL28" s="877"/>
      <c r="IPM28" s="877"/>
      <c r="IPN28" s="877"/>
      <c r="IPO28" s="877"/>
      <c r="IPP28" s="877"/>
      <c r="IPQ28" s="877"/>
      <c r="IPR28" s="877"/>
      <c r="IPS28" s="877"/>
      <c r="IPT28" s="877"/>
      <c r="IPU28" s="877"/>
      <c r="IPV28" s="877"/>
      <c r="IPW28" s="877"/>
      <c r="IPX28" s="877"/>
      <c r="IPY28" s="877"/>
      <c r="IPZ28" s="877"/>
      <c r="IQA28" s="877"/>
      <c r="IQB28" s="877"/>
      <c r="IQC28" s="877"/>
      <c r="IQD28" s="877"/>
      <c r="IQE28" s="877"/>
      <c r="IQF28" s="877"/>
      <c r="IQG28" s="877"/>
      <c r="IQH28" s="877"/>
      <c r="IQI28" s="877"/>
      <c r="IQJ28" s="877"/>
      <c r="IQK28" s="877"/>
      <c r="IQL28" s="877"/>
      <c r="IQM28" s="877"/>
      <c r="IQN28" s="877"/>
      <c r="IQO28" s="877"/>
      <c r="IQP28" s="877"/>
      <c r="IQQ28" s="877"/>
      <c r="IQR28" s="877"/>
      <c r="IQS28" s="877"/>
      <c r="IQT28" s="877"/>
      <c r="IQU28" s="877"/>
      <c r="IQV28" s="877"/>
      <c r="IQW28" s="877"/>
      <c r="IQX28" s="877"/>
      <c r="IQY28" s="877"/>
      <c r="IQZ28" s="877"/>
      <c r="IRA28" s="877"/>
      <c r="IRB28" s="877"/>
      <c r="IRC28" s="877"/>
      <c r="IRD28" s="877"/>
      <c r="IRE28" s="877"/>
      <c r="IRF28" s="877"/>
      <c r="IRG28" s="877"/>
      <c r="IRH28" s="877"/>
      <c r="IRI28" s="877"/>
      <c r="IRJ28" s="877"/>
      <c r="IRK28" s="877"/>
      <c r="IRL28" s="877"/>
      <c r="IRM28" s="877"/>
      <c r="IRN28" s="877"/>
      <c r="IRO28" s="877"/>
      <c r="IRP28" s="877"/>
      <c r="IRQ28" s="877"/>
      <c r="IRR28" s="877"/>
      <c r="IRS28" s="877"/>
      <c r="IRT28" s="877"/>
      <c r="IRU28" s="877"/>
      <c r="IRV28" s="877"/>
      <c r="IRW28" s="877"/>
      <c r="IRX28" s="877"/>
      <c r="IRY28" s="877"/>
      <c r="IRZ28" s="877"/>
      <c r="ISA28" s="877"/>
      <c r="ISB28" s="877"/>
      <c r="ISC28" s="877"/>
      <c r="ISD28" s="877"/>
      <c r="ISE28" s="877"/>
      <c r="ISF28" s="877"/>
      <c r="ISG28" s="877"/>
      <c r="ISH28" s="877"/>
      <c r="ISI28" s="877"/>
      <c r="ISJ28" s="877"/>
      <c r="ISK28" s="877"/>
      <c r="ISL28" s="877"/>
      <c r="ISM28" s="877"/>
      <c r="ISN28" s="877"/>
      <c r="ISO28" s="877"/>
      <c r="ISP28" s="877"/>
      <c r="ISQ28" s="877"/>
      <c r="ISR28" s="877"/>
      <c r="ISS28" s="877"/>
      <c r="IST28" s="877"/>
      <c r="ISU28" s="877"/>
      <c r="ISV28" s="877"/>
      <c r="ISW28" s="877"/>
      <c r="ISX28" s="877"/>
      <c r="ISY28" s="877"/>
      <c r="ISZ28" s="877"/>
      <c r="ITA28" s="877"/>
      <c r="ITB28" s="877"/>
      <c r="ITC28" s="877"/>
      <c r="ITD28" s="877"/>
      <c r="ITE28" s="877"/>
      <c r="ITF28" s="877"/>
      <c r="ITG28" s="877"/>
      <c r="ITH28" s="877"/>
      <c r="ITI28" s="877"/>
      <c r="ITJ28" s="877"/>
      <c r="ITK28" s="877"/>
      <c r="ITL28" s="877"/>
      <c r="ITM28" s="877"/>
      <c r="ITN28" s="877"/>
      <c r="ITO28" s="877"/>
      <c r="ITP28" s="877"/>
      <c r="ITQ28" s="877"/>
      <c r="ITR28" s="877"/>
      <c r="ITS28" s="877"/>
      <c r="ITT28" s="877"/>
      <c r="ITU28" s="877"/>
      <c r="ITV28" s="877"/>
      <c r="ITW28" s="877"/>
      <c r="ITX28" s="877"/>
      <c r="ITY28" s="877"/>
      <c r="ITZ28" s="877"/>
      <c r="IUA28" s="877"/>
      <c r="IUB28" s="877"/>
      <c r="IUC28" s="877"/>
      <c r="IUD28" s="877"/>
      <c r="IUE28" s="877"/>
      <c r="IUF28" s="877"/>
      <c r="IUG28" s="877"/>
      <c r="IUH28" s="877"/>
      <c r="IUI28" s="877"/>
      <c r="IUJ28" s="877"/>
      <c r="IUK28" s="877"/>
      <c r="IUL28" s="877"/>
      <c r="IUM28" s="877"/>
      <c r="IUN28" s="877"/>
      <c r="IUO28" s="877"/>
      <c r="IUP28" s="877"/>
      <c r="IUQ28" s="877"/>
      <c r="IUR28" s="877"/>
      <c r="IUS28" s="877"/>
      <c r="IUT28" s="877"/>
      <c r="IUU28" s="877"/>
      <c r="IUV28" s="877"/>
      <c r="IUW28" s="877"/>
      <c r="IUX28" s="877"/>
      <c r="IUY28" s="877"/>
      <c r="IUZ28" s="877"/>
      <c r="IVA28" s="877"/>
      <c r="IVB28" s="877"/>
      <c r="IVC28" s="877"/>
      <c r="IVD28" s="877"/>
      <c r="IVE28" s="877"/>
      <c r="IVF28" s="877"/>
      <c r="IVG28" s="877"/>
      <c r="IVH28" s="877"/>
      <c r="IVI28" s="877"/>
      <c r="IVJ28" s="877"/>
      <c r="IVK28" s="877"/>
      <c r="IVL28" s="877"/>
      <c r="IVM28" s="877"/>
      <c r="IVN28" s="877"/>
      <c r="IVO28" s="877"/>
      <c r="IVP28" s="877"/>
      <c r="IVQ28" s="877"/>
      <c r="IVR28" s="877"/>
      <c r="IVS28" s="877"/>
      <c r="IVT28" s="877"/>
      <c r="IVU28" s="877"/>
      <c r="IVV28" s="877"/>
      <c r="IVW28" s="877"/>
      <c r="IVX28" s="877"/>
      <c r="IVY28" s="877"/>
      <c r="IVZ28" s="877"/>
      <c r="IWA28" s="877"/>
      <c r="IWB28" s="877"/>
      <c r="IWC28" s="877"/>
      <c r="IWD28" s="877"/>
      <c r="IWE28" s="877"/>
      <c r="IWF28" s="877"/>
      <c r="IWG28" s="877"/>
      <c r="IWH28" s="877"/>
      <c r="IWI28" s="877"/>
      <c r="IWJ28" s="877"/>
      <c r="IWK28" s="877"/>
      <c r="IWL28" s="877"/>
      <c r="IWM28" s="877"/>
      <c r="IWN28" s="877"/>
      <c r="IWO28" s="877"/>
      <c r="IWP28" s="877"/>
      <c r="IWQ28" s="877"/>
      <c r="IWR28" s="877"/>
      <c r="IWS28" s="877"/>
      <c r="IWT28" s="877"/>
      <c r="IWU28" s="877"/>
      <c r="IWV28" s="877"/>
      <c r="IWW28" s="877"/>
      <c r="IWX28" s="877"/>
      <c r="IWY28" s="877"/>
      <c r="IWZ28" s="877"/>
      <c r="IXA28" s="877"/>
      <c r="IXB28" s="877"/>
      <c r="IXC28" s="877"/>
      <c r="IXD28" s="877"/>
      <c r="IXE28" s="877"/>
      <c r="IXF28" s="877"/>
      <c r="IXG28" s="877"/>
      <c r="IXH28" s="877"/>
      <c r="IXI28" s="877"/>
      <c r="IXJ28" s="877"/>
      <c r="IXK28" s="877"/>
      <c r="IXL28" s="877"/>
      <c r="IXM28" s="877"/>
      <c r="IXN28" s="877"/>
      <c r="IXO28" s="877"/>
      <c r="IXP28" s="877"/>
      <c r="IXQ28" s="877"/>
      <c r="IXR28" s="877"/>
      <c r="IXS28" s="877"/>
      <c r="IXT28" s="877"/>
      <c r="IXU28" s="877"/>
      <c r="IXV28" s="877"/>
      <c r="IXW28" s="877"/>
      <c r="IXX28" s="877"/>
      <c r="IXY28" s="877"/>
      <c r="IXZ28" s="877"/>
      <c r="IYA28" s="877"/>
      <c r="IYB28" s="877"/>
      <c r="IYC28" s="877"/>
      <c r="IYD28" s="877"/>
      <c r="IYE28" s="877"/>
      <c r="IYF28" s="877"/>
      <c r="IYG28" s="877"/>
      <c r="IYH28" s="877"/>
      <c r="IYI28" s="877"/>
      <c r="IYJ28" s="877"/>
      <c r="IYK28" s="877"/>
      <c r="IYL28" s="877"/>
      <c r="IYM28" s="877"/>
      <c r="IYN28" s="877"/>
      <c r="IYO28" s="877"/>
      <c r="IYP28" s="877"/>
      <c r="IYQ28" s="877"/>
      <c r="IYR28" s="877"/>
      <c r="IYS28" s="877"/>
      <c r="IYT28" s="877"/>
      <c r="IYU28" s="877"/>
      <c r="IYV28" s="877"/>
      <c r="IYW28" s="877"/>
      <c r="IYX28" s="877"/>
      <c r="IYY28" s="877"/>
      <c r="IYZ28" s="877"/>
      <c r="IZA28" s="877"/>
      <c r="IZB28" s="877"/>
      <c r="IZC28" s="877"/>
      <c r="IZD28" s="877"/>
      <c r="IZE28" s="877"/>
      <c r="IZF28" s="877"/>
      <c r="IZG28" s="877"/>
      <c r="IZH28" s="877"/>
      <c r="IZI28" s="877"/>
      <c r="IZJ28" s="877"/>
      <c r="IZK28" s="877"/>
      <c r="IZL28" s="877"/>
      <c r="IZM28" s="877"/>
      <c r="IZN28" s="877"/>
      <c r="IZO28" s="877"/>
      <c r="IZP28" s="877"/>
      <c r="IZQ28" s="877"/>
      <c r="IZR28" s="877"/>
      <c r="IZS28" s="877"/>
      <c r="IZT28" s="877"/>
      <c r="IZU28" s="877"/>
      <c r="IZV28" s="877"/>
      <c r="IZW28" s="877"/>
      <c r="IZX28" s="877"/>
      <c r="IZY28" s="877"/>
      <c r="IZZ28" s="877"/>
      <c r="JAA28" s="877"/>
      <c r="JAB28" s="877"/>
      <c r="JAC28" s="877"/>
      <c r="JAD28" s="877"/>
      <c r="JAE28" s="877"/>
      <c r="JAF28" s="877"/>
      <c r="JAG28" s="877"/>
      <c r="JAH28" s="877"/>
      <c r="JAI28" s="877"/>
      <c r="JAJ28" s="877"/>
      <c r="JAK28" s="877"/>
      <c r="JAL28" s="877"/>
      <c r="JAM28" s="877"/>
      <c r="JAN28" s="877"/>
      <c r="JAO28" s="877"/>
      <c r="JAP28" s="877"/>
      <c r="JAQ28" s="877"/>
      <c r="JAR28" s="877"/>
      <c r="JAS28" s="877"/>
      <c r="JAT28" s="877"/>
      <c r="JAU28" s="877"/>
      <c r="JAV28" s="877"/>
      <c r="JAW28" s="877"/>
      <c r="JAX28" s="877"/>
      <c r="JAY28" s="877"/>
      <c r="JAZ28" s="877"/>
      <c r="JBA28" s="877"/>
      <c r="JBB28" s="877"/>
      <c r="JBC28" s="877"/>
      <c r="JBD28" s="877"/>
      <c r="JBE28" s="877"/>
      <c r="JBF28" s="877"/>
      <c r="JBG28" s="877"/>
      <c r="JBH28" s="877"/>
      <c r="JBI28" s="877"/>
      <c r="JBJ28" s="877"/>
      <c r="JBK28" s="877"/>
      <c r="JBL28" s="877"/>
      <c r="JBM28" s="877"/>
      <c r="JBN28" s="877"/>
      <c r="JBO28" s="877"/>
      <c r="JBP28" s="877"/>
      <c r="JBQ28" s="877"/>
      <c r="JBR28" s="877"/>
      <c r="JBS28" s="877"/>
      <c r="JBT28" s="877"/>
      <c r="JBU28" s="877"/>
      <c r="JBV28" s="877"/>
      <c r="JBW28" s="877"/>
      <c r="JBX28" s="877"/>
      <c r="JBY28" s="877"/>
      <c r="JBZ28" s="877"/>
      <c r="JCA28" s="877"/>
      <c r="JCB28" s="877"/>
      <c r="JCC28" s="877"/>
      <c r="JCD28" s="877"/>
      <c r="JCE28" s="877"/>
      <c r="JCF28" s="877"/>
      <c r="JCG28" s="877"/>
      <c r="JCH28" s="877"/>
      <c r="JCI28" s="877"/>
      <c r="JCJ28" s="877"/>
      <c r="JCK28" s="877"/>
      <c r="JCL28" s="877"/>
      <c r="JCM28" s="877"/>
      <c r="JCN28" s="877"/>
      <c r="JCO28" s="877"/>
      <c r="JCP28" s="877"/>
      <c r="JCQ28" s="877"/>
      <c r="JCR28" s="877"/>
      <c r="JCS28" s="877"/>
      <c r="JCT28" s="877"/>
      <c r="JCU28" s="877"/>
      <c r="JCV28" s="877"/>
      <c r="JCW28" s="877"/>
      <c r="JCX28" s="877"/>
      <c r="JCY28" s="877"/>
      <c r="JCZ28" s="877"/>
      <c r="JDA28" s="877"/>
      <c r="JDB28" s="877"/>
      <c r="JDC28" s="877"/>
      <c r="JDD28" s="877"/>
      <c r="JDE28" s="877"/>
      <c r="JDF28" s="877"/>
      <c r="JDG28" s="877"/>
      <c r="JDH28" s="877"/>
      <c r="JDI28" s="877"/>
      <c r="JDJ28" s="877"/>
      <c r="JDK28" s="877"/>
      <c r="JDL28" s="877"/>
      <c r="JDM28" s="877"/>
      <c r="JDN28" s="877"/>
      <c r="JDO28" s="877"/>
      <c r="JDP28" s="877"/>
      <c r="JDQ28" s="877"/>
      <c r="JDR28" s="877"/>
      <c r="JDS28" s="877"/>
      <c r="JDT28" s="877"/>
      <c r="JDU28" s="877"/>
      <c r="JDV28" s="877"/>
      <c r="JDW28" s="877"/>
      <c r="JDX28" s="877"/>
      <c r="JDY28" s="877"/>
      <c r="JDZ28" s="877"/>
      <c r="JEA28" s="877"/>
      <c r="JEB28" s="877"/>
      <c r="JEC28" s="877"/>
      <c r="JED28" s="877"/>
      <c r="JEE28" s="877"/>
      <c r="JEF28" s="877"/>
      <c r="JEG28" s="877"/>
      <c r="JEH28" s="877"/>
      <c r="JEI28" s="877"/>
      <c r="JEJ28" s="877"/>
      <c r="JEK28" s="877"/>
      <c r="JEL28" s="877"/>
      <c r="JEM28" s="877"/>
      <c r="JEN28" s="877"/>
      <c r="JEO28" s="877"/>
      <c r="JEP28" s="877"/>
      <c r="JEQ28" s="877"/>
      <c r="JER28" s="877"/>
      <c r="JES28" s="877"/>
      <c r="JET28" s="877"/>
      <c r="JEU28" s="877"/>
      <c r="JEV28" s="877"/>
      <c r="JEW28" s="877"/>
      <c r="JEX28" s="877"/>
      <c r="JEY28" s="877"/>
      <c r="JEZ28" s="877"/>
      <c r="JFA28" s="877"/>
      <c r="JFB28" s="877"/>
      <c r="JFC28" s="877"/>
      <c r="JFD28" s="877"/>
      <c r="JFE28" s="877"/>
      <c r="JFF28" s="877"/>
      <c r="JFG28" s="877"/>
      <c r="JFH28" s="877"/>
      <c r="JFI28" s="877"/>
      <c r="JFJ28" s="877"/>
      <c r="JFK28" s="877"/>
      <c r="JFL28" s="877"/>
      <c r="JFM28" s="877"/>
      <c r="JFN28" s="877"/>
      <c r="JFO28" s="877"/>
      <c r="JFP28" s="877"/>
      <c r="JFQ28" s="877"/>
      <c r="JFR28" s="877"/>
      <c r="JFS28" s="877"/>
      <c r="JFT28" s="877"/>
      <c r="JFU28" s="877"/>
      <c r="JFV28" s="877"/>
      <c r="JFW28" s="877"/>
      <c r="JFX28" s="877"/>
      <c r="JFY28" s="877"/>
      <c r="JFZ28" s="877"/>
      <c r="JGA28" s="877"/>
      <c r="JGB28" s="877"/>
      <c r="JGC28" s="877"/>
      <c r="JGD28" s="877"/>
      <c r="JGE28" s="877"/>
      <c r="JGF28" s="877"/>
      <c r="JGG28" s="877"/>
      <c r="JGH28" s="877"/>
      <c r="JGI28" s="877"/>
      <c r="JGJ28" s="877"/>
      <c r="JGK28" s="877"/>
      <c r="JGL28" s="877"/>
      <c r="JGM28" s="877"/>
      <c r="JGN28" s="877"/>
      <c r="JGO28" s="877"/>
      <c r="JGP28" s="877"/>
      <c r="JGQ28" s="877"/>
      <c r="JGR28" s="877"/>
      <c r="JGS28" s="877"/>
      <c r="JGT28" s="877"/>
      <c r="JGU28" s="877"/>
      <c r="JGV28" s="877"/>
      <c r="JGW28" s="877"/>
      <c r="JGX28" s="877"/>
      <c r="JGY28" s="877"/>
      <c r="JGZ28" s="877"/>
      <c r="JHA28" s="877"/>
      <c r="JHB28" s="877"/>
      <c r="JHC28" s="877"/>
      <c r="JHD28" s="877"/>
      <c r="JHE28" s="877"/>
      <c r="JHF28" s="877"/>
      <c r="JHG28" s="877"/>
      <c r="JHH28" s="877"/>
      <c r="JHI28" s="877"/>
      <c r="JHJ28" s="877"/>
      <c r="JHK28" s="877"/>
      <c r="JHL28" s="877"/>
      <c r="JHM28" s="877"/>
      <c r="JHN28" s="877"/>
      <c r="JHO28" s="877"/>
      <c r="JHP28" s="877"/>
      <c r="JHQ28" s="877"/>
      <c r="JHR28" s="877"/>
      <c r="JHS28" s="877"/>
      <c r="JHT28" s="877"/>
      <c r="JHU28" s="877"/>
      <c r="JHV28" s="877"/>
      <c r="JHW28" s="877"/>
      <c r="JHX28" s="877"/>
      <c r="JHY28" s="877"/>
      <c r="JHZ28" s="877"/>
      <c r="JIA28" s="877"/>
      <c r="JIB28" s="877"/>
      <c r="JIC28" s="877"/>
      <c r="JID28" s="877"/>
      <c r="JIE28" s="877"/>
      <c r="JIF28" s="877"/>
      <c r="JIG28" s="877"/>
      <c r="JIH28" s="877"/>
      <c r="JII28" s="877"/>
      <c r="JIJ28" s="877"/>
      <c r="JIK28" s="877"/>
      <c r="JIL28" s="877"/>
      <c r="JIM28" s="877"/>
      <c r="JIN28" s="877"/>
      <c r="JIO28" s="877"/>
      <c r="JIP28" s="877"/>
      <c r="JIQ28" s="877"/>
      <c r="JIR28" s="877"/>
      <c r="JIS28" s="877"/>
      <c r="JIT28" s="877"/>
      <c r="JIU28" s="877"/>
      <c r="JIV28" s="877"/>
      <c r="JIW28" s="877"/>
      <c r="JIX28" s="877"/>
      <c r="JIY28" s="877"/>
      <c r="JIZ28" s="877"/>
      <c r="JJA28" s="877"/>
      <c r="JJB28" s="877"/>
      <c r="JJC28" s="877"/>
      <c r="JJD28" s="877"/>
      <c r="JJE28" s="877"/>
      <c r="JJF28" s="877"/>
      <c r="JJG28" s="877"/>
      <c r="JJH28" s="877"/>
      <c r="JJI28" s="877"/>
      <c r="JJJ28" s="877"/>
      <c r="JJK28" s="877"/>
      <c r="JJL28" s="877"/>
      <c r="JJM28" s="877"/>
      <c r="JJN28" s="877"/>
      <c r="JJO28" s="877"/>
      <c r="JJP28" s="877"/>
      <c r="JJQ28" s="877"/>
      <c r="JJR28" s="877"/>
      <c r="JJS28" s="877"/>
      <c r="JJT28" s="877"/>
      <c r="JJU28" s="877"/>
      <c r="JJV28" s="877"/>
      <c r="JJW28" s="877"/>
      <c r="JJX28" s="877"/>
      <c r="JJY28" s="877"/>
      <c r="JJZ28" s="877"/>
      <c r="JKA28" s="877"/>
      <c r="JKB28" s="877"/>
      <c r="JKC28" s="877"/>
      <c r="JKD28" s="877"/>
      <c r="JKE28" s="877"/>
      <c r="JKF28" s="877"/>
      <c r="JKG28" s="877"/>
      <c r="JKH28" s="877"/>
      <c r="JKI28" s="877"/>
      <c r="JKJ28" s="877"/>
      <c r="JKK28" s="877"/>
      <c r="JKL28" s="877"/>
      <c r="JKM28" s="877"/>
      <c r="JKN28" s="877"/>
      <c r="JKO28" s="877"/>
      <c r="JKP28" s="877"/>
      <c r="JKQ28" s="877"/>
      <c r="JKR28" s="877"/>
      <c r="JKS28" s="877"/>
      <c r="JKT28" s="877"/>
      <c r="JKU28" s="877"/>
      <c r="JKV28" s="877"/>
      <c r="JKW28" s="877"/>
      <c r="JKX28" s="877"/>
      <c r="JKY28" s="877"/>
      <c r="JKZ28" s="877"/>
      <c r="JLA28" s="877"/>
      <c r="JLB28" s="877"/>
      <c r="JLC28" s="877"/>
      <c r="JLD28" s="877"/>
      <c r="JLE28" s="877"/>
      <c r="JLF28" s="877"/>
      <c r="JLG28" s="877"/>
      <c r="JLH28" s="877"/>
      <c r="JLI28" s="877"/>
      <c r="JLJ28" s="877"/>
      <c r="JLK28" s="877"/>
      <c r="JLL28" s="877"/>
      <c r="JLM28" s="877"/>
      <c r="JLN28" s="877"/>
      <c r="JLO28" s="877"/>
      <c r="JLP28" s="877"/>
      <c r="JLQ28" s="877"/>
      <c r="JLR28" s="877"/>
      <c r="JLS28" s="877"/>
      <c r="JLT28" s="877"/>
      <c r="JLU28" s="877"/>
      <c r="JLV28" s="877"/>
      <c r="JLW28" s="877"/>
      <c r="JLX28" s="877"/>
      <c r="JLY28" s="877"/>
      <c r="JLZ28" s="877"/>
      <c r="JMA28" s="877"/>
      <c r="JMB28" s="877"/>
      <c r="JMC28" s="877"/>
      <c r="JMD28" s="877"/>
      <c r="JME28" s="877"/>
      <c r="JMF28" s="877"/>
      <c r="JMG28" s="877"/>
      <c r="JMH28" s="877"/>
      <c r="JMI28" s="877"/>
      <c r="JMJ28" s="877"/>
      <c r="JMK28" s="877"/>
      <c r="JML28" s="877"/>
      <c r="JMM28" s="877"/>
      <c r="JMN28" s="877"/>
      <c r="JMO28" s="877"/>
      <c r="JMP28" s="877"/>
      <c r="JMQ28" s="877"/>
      <c r="JMR28" s="877"/>
      <c r="JMS28" s="877"/>
      <c r="JMT28" s="877"/>
      <c r="JMU28" s="877"/>
      <c r="JMV28" s="877"/>
      <c r="JMW28" s="877"/>
      <c r="JMX28" s="877"/>
      <c r="JMY28" s="877"/>
      <c r="JMZ28" s="877"/>
      <c r="JNA28" s="877"/>
      <c r="JNB28" s="877"/>
      <c r="JNC28" s="877"/>
      <c r="JND28" s="877"/>
      <c r="JNE28" s="877"/>
      <c r="JNF28" s="877"/>
      <c r="JNG28" s="877"/>
      <c r="JNH28" s="877"/>
      <c r="JNI28" s="877"/>
      <c r="JNJ28" s="877"/>
      <c r="JNK28" s="877"/>
      <c r="JNL28" s="877"/>
      <c r="JNM28" s="877"/>
      <c r="JNN28" s="877"/>
      <c r="JNO28" s="877"/>
      <c r="JNP28" s="877"/>
      <c r="JNQ28" s="877"/>
      <c r="JNR28" s="877"/>
      <c r="JNS28" s="877"/>
      <c r="JNT28" s="877"/>
      <c r="JNU28" s="877"/>
      <c r="JNV28" s="877"/>
      <c r="JNW28" s="877"/>
      <c r="JNX28" s="877"/>
      <c r="JNY28" s="877"/>
      <c r="JNZ28" s="877"/>
      <c r="JOA28" s="877"/>
      <c r="JOB28" s="877"/>
      <c r="JOC28" s="877"/>
      <c r="JOD28" s="877"/>
      <c r="JOE28" s="877"/>
      <c r="JOF28" s="877"/>
      <c r="JOG28" s="877"/>
      <c r="JOH28" s="877"/>
      <c r="JOI28" s="877"/>
      <c r="JOJ28" s="877"/>
      <c r="JOK28" s="877"/>
      <c r="JOL28" s="877"/>
      <c r="JOM28" s="877"/>
      <c r="JON28" s="877"/>
      <c r="JOO28" s="877"/>
      <c r="JOP28" s="877"/>
      <c r="JOQ28" s="877"/>
      <c r="JOR28" s="877"/>
      <c r="JOS28" s="877"/>
      <c r="JOT28" s="877"/>
      <c r="JOU28" s="877"/>
      <c r="JOV28" s="877"/>
      <c r="JOW28" s="877"/>
      <c r="JOX28" s="877"/>
      <c r="JOY28" s="877"/>
      <c r="JOZ28" s="877"/>
      <c r="JPA28" s="877"/>
      <c r="JPB28" s="877"/>
      <c r="JPC28" s="877"/>
      <c r="JPD28" s="877"/>
      <c r="JPE28" s="877"/>
      <c r="JPF28" s="877"/>
      <c r="JPG28" s="877"/>
      <c r="JPH28" s="877"/>
      <c r="JPI28" s="877"/>
      <c r="JPJ28" s="877"/>
      <c r="JPK28" s="877"/>
      <c r="JPL28" s="877"/>
      <c r="JPM28" s="877"/>
      <c r="JPN28" s="877"/>
      <c r="JPO28" s="877"/>
      <c r="JPP28" s="877"/>
      <c r="JPQ28" s="877"/>
      <c r="JPR28" s="877"/>
      <c r="JPS28" s="877"/>
      <c r="JPT28" s="877"/>
      <c r="JPU28" s="877"/>
      <c r="JPV28" s="877"/>
      <c r="JPW28" s="877"/>
      <c r="JPX28" s="877"/>
      <c r="JPY28" s="877"/>
      <c r="JPZ28" s="877"/>
      <c r="JQA28" s="877"/>
      <c r="JQB28" s="877"/>
      <c r="JQC28" s="877"/>
      <c r="JQD28" s="877"/>
      <c r="JQE28" s="877"/>
      <c r="JQF28" s="877"/>
      <c r="JQG28" s="877"/>
      <c r="JQH28" s="877"/>
      <c r="JQI28" s="877"/>
      <c r="JQJ28" s="877"/>
      <c r="JQK28" s="877"/>
      <c r="JQL28" s="877"/>
      <c r="JQM28" s="877"/>
      <c r="JQN28" s="877"/>
      <c r="JQO28" s="877"/>
      <c r="JQP28" s="877"/>
      <c r="JQQ28" s="877"/>
      <c r="JQR28" s="877"/>
      <c r="JQS28" s="877"/>
      <c r="JQT28" s="877"/>
      <c r="JQU28" s="877"/>
      <c r="JQV28" s="877"/>
      <c r="JQW28" s="877"/>
      <c r="JQX28" s="877"/>
      <c r="JQY28" s="877"/>
      <c r="JQZ28" s="877"/>
      <c r="JRA28" s="877"/>
      <c r="JRB28" s="877"/>
      <c r="JRC28" s="877"/>
      <c r="JRD28" s="877"/>
      <c r="JRE28" s="877"/>
      <c r="JRF28" s="877"/>
      <c r="JRG28" s="877"/>
      <c r="JRH28" s="877"/>
      <c r="JRI28" s="877"/>
      <c r="JRJ28" s="877"/>
      <c r="JRK28" s="877"/>
      <c r="JRL28" s="877"/>
      <c r="JRM28" s="877"/>
      <c r="JRN28" s="877"/>
      <c r="JRO28" s="877"/>
      <c r="JRP28" s="877"/>
      <c r="JRQ28" s="877"/>
      <c r="JRR28" s="877"/>
      <c r="JRS28" s="877"/>
      <c r="JRT28" s="877"/>
      <c r="JRU28" s="877"/>
      <c r="JRV28" s="877"/>
      <c r="JRW28" s="877"/>
      <c r="JRX28" s="877"/>
      <c r="JRY28" s="877"/>
      <c r="JRZ28" s="877"/>
      <c r="JSA28" s="877"/>
      <c r="JSB28" s="877"/>
      <c r="JSC28" s="877"/>
      <c r="JSD28" s="877"/>
      <c r="JSE28" s="877"/>
      <c r="JSF28" s="877"/>
      <c r="JSG28" s="877"/>
      <c r="JSH28" s="877"/>
      <c r="JSI28" s="877"/>
      <c r="JSJ28" s="877"/>
      <c r="JSK28" s="877"/>
      <c r="JSL28" s="877"/>
      <c r="JSM28" s="877"/>
      <c r="JSN28" s="877"/>
      <c r="JSO28" s="877"/>
      <c r="JSP28" s="877"/>
      <c r="JSQ28" s="877"/>
      <c r="JSR28" s="877"/>
      <c r="JSS28" s="877"/>
      <c r="JST28" s="877"/>
      <c r="JSU28" s="877"/>
      <c r="JSV28" s="877"/>
      <c r="JSW28" s="877"/>
      <c r="JSX28" s="877"/>
      <c r="JSY28" s="877"/>
      <c r="JSZ28" s="877"/>
      <c r="JTA28" s="877"/>
      <c r="JTB28" s="877"/>
      <c r="JTC28" s="877"/>
      <c r="JTD28" s="877"/>
      <c r="JTE28" s="877"/>
      <c r="JTF28" s="877"/>
      <c r="JTG28" s="877"/>
      <c r="JTH28" s="877"/>
      <c r="JTI28" s="877"/>
      <c r="JTJ28" s="877"/>
      <c r="JTK28" s="877"/>
      <c r="JTL28" s="877"/>
      <c r="JTM28" s="877"/>
      <c r="JTN28" s="877"/>
      <c r="JTO28" s="877"/>
      <c r="JTP28" s="877"/>
      <c r="JTQ28" s="877"/>
      <c r="JTR28" s="877"/>
      <c r="JTS28" s="877"/>
      <c r="JTT28" s="877"/>
      <c r="JTU28" s="877"/>
      <c r="JTV28" s="877"/>
      <c r="JTW28" s="877"/>
      <c r="JTX28" s="877"/>
      <c r="JTY28" s="877"/>
      <c r="JTZ28" s="877"/>
      <c r="JUA28" s="877"/>
      <c r="JUB28" s="877"/>
      <c r="JUC28" s="877"/>
      <c r="JUD28" s="877"/>
      <c r="JUE28" s="877"/>
      <c r="JUF28" s="877"/>
      <c r="JUG28" s="877"/>
      <c r="JUH28" s="877"/>
      <c r="JUI28" s="877"/>
      <c r="JUJ28" s="877"/>
      <c r="JUK28" s="877"/>
      <c r="JUL28" s="877"/>
      <c r="JUM28" s="877"/>
      <c r="JUN28" s="877"/>
      <c r="JUO28" s="877"/>
      <c r="JUP28" s="877"/>
      <c r="JUQ28" s="877"/>
      <c r="JUR28" s="877"/>
      <c r="JUS28" s="877"/>
      <c r="JUT28" s="877"/>
      <c r="JUU28" s="877"/>
      <c r="JUV28" s="877"/>
      <c r="JUW28" s="877"/>
      <c r="JUX28" s="877"/>
      <c r="JUY28" s="877"/>
      <c r="JUZ28" s="877"/>
      <c r="JVA28" s="877"/>
      <c r="JVB28" s="877"/>
      <c r="JVC28" s="877"/>
      <c r="JVD28" s="877"/>
      <c r="JVE28" s="877"/>
      <c r="JVF28" s="877"/>
      <c r="JVG28" s="877"/>
      <c r="JVH28" s="877"/>
      <c r="JVI28" s="877"/>
      <c r="JVJ28" s="877"/>
      <c r="JVK28" s="877"/>
      <c r="JVL28" s="877"/>
      <c r="JVM28" s="877"/>
      <c r="JVN28" s="877"/>
      <c r="JVO28" s="877"/>
      <c r="JVP28" s="877"/>
      <c r="JVQ28" s="877"/>
      <c r="JVR28" s="877"/>
      <c r="JVS28" s="877"/>
      <c r="JVT28" s="877"/>
      <c r="JVU28" s="877"/>
      <c r="JVV28" s="877"/>
      <c r="JVW28" s="877"/>
      <c r="JVX28" s="877"/>
      <c r="JVY28" s="877"/>
      <c r="JVZ28" s="877"/>
      <c r="JWA28" s="877"/>
      <c r="JWB28" s="877"/>
      <c r="JWC28" s="877"/>
      <c r="JWD28" s="877"/>
      <c r="JWE28" s="877"/>
      <c r="JWF28" s="877"/>
      <c r="JWG28" s="877"/>
      <c r="JWH28" s="877"/>
      <c r="JWI28" s="877"/>
      <c r="JWJ28" s="877"/>
      <c r="JWK28" s="877"/>
      <c r="JWL28" s="877"/>
      <c r="JWM28" s="877"/>
      <c r="JWN28" s="877"/>
      <c r="JWO28" s="877"/>
      <c r="JWP28" s="877"/>
      <c r="JWQ28" s="877"/>
      <c r="JWR28" s="877"/>
      <c r="JWS28" s="877"/>
      <c r="JWT28" s="877"/>
      <c r="JWU28" s="877"/>
      <c r="JWV28" s="877"/>
      <c r="JWW28" s="877"/>
      <c r="JWX28" s="877"/>
      <c r="JWY28" s="877"/>
      <c r="JWZ28" s="877"/>
      <c r="JXA28" s="877"/>
      <c r="JXB28" s="877"/>
      <c r="JXC28" s="877"/>
      <c r="JXD28" s="877"/>
      <c r="JXE28" s="877"/>
      <c r="JXF28" s="877"/>
      <c r="JXG28" s="877"/>
      <c r="JXH28" s="877"/>
      <c r="JXI28" s="877"/>
      <c r="JXJ28" s="877"/>
      <c r="JXK28" s="877"/>
      <c r="JXL28" s="877"/>
      <c r="JXM28" s="877"/>
      <c r="JXN28" s="877"/>
      <c r="JXO28" s="877"/>
      <c r="JXP28" s="877"/>
      <c r="JXQ28" s="877"/>
      <c r="JXR28" s="877"/>
      <c r="JXS28" s="877"/>
      <c r="JXT28" s="877"/>
      <c r="JXU28" s="877"/>
      <c r="JXV28" s="877"/>
      <c r="JXW28" s="877"/>
      <c r="JXX28" s="877"/>
      <c r="JXY28" s="877"/>
      <c r="JXZ28" s="877"/>
      <c r="JYA28" s="877"/>
      <c r="JYB28" s="877"/>
      <c r="JYC28" s="877"/>
      <c r="JYD28" s="877"/>
      <c r="JYE28" s="877"/>
      <c r="JYF28" s="877"/>
      <c r="JYG28" s="877"/>
      <c r="JYH28" s="877"/>
      <c r="JYI28" s="877"/>
      <c r="JYJ28" s="877"/>
      <c r="JYK28" s="877"/>
      <c r="JYL28" s="877"/>
      <c r="JYM28" s="877"/>
      <c r="JYN28" s="877"/>
      <c r="JYO28" s="877"/>
      <c r="JYP28" s="877"/>
      <c r="JYQ28" s="877"/>
      <c r="JYR28" s="877"/>
      <c r="JYS28" s="877"/>
      <c r="JYT28" s="877"/>
      <c r="JYU28" s="877"/>
      <c r="JYV28" s="877"/>
      <c r="JYW28" s="877"/>
      <c r="JYX28" s="877"/>
      <c r="JYY28" s="877"/>
      <c r="JYZ28" s="877"/>
      <c r="JZA28" s="877"/>
      <c r="JZB28" s="877"/>
      <c r="JZC28" s="877"/>
      <c r="JZD28" s="877"/>
      <c r="JZE28" s="877"/>
      <c r="JZF28" s="877"/>
      <c r="JZG28" s="877"/>
      <c r="JZH28" s="877"/>
      <c r="JZI28" s="877"/>
      <c r="JZJ28" s="877"/>
      <c r="JZK28" s="877"/>
      <c r="JZL28" s="877"/>
      <c r="JZM28" s="877"/>
      <c r="JZN28" s="877"/>
      <c r="JZO28" s="877"/>
      <c r="JZP28" s="877"/>
      <c r="JZQ28" s="877"/>
      <c r="JZR28" s="877"/>
      <c r="JZS28" s="877"/>
      <c r="JZT28" s="877"/>
      <c r="JZU28" s="877"/>
      <c r="JZV28" s="877"/>
      <c r="JZW28" s="877"/>
      <c r="JZX28" s="877"/>
      <c r="JZY28" s="877"/>
      <c r="JZZ28" s="877"/>
      <c r="KAA28" s="877"/>
      <c r="KAB28" s="877"/>
      <c r="KAC28" s="877"/>
      <c r="KAD28" s="877"/>
      <c r="KAE28" s="877"/>
      <c r="KAF28" s="877"/>
      <c r="KAG28" s="877"/>
      <c r="KAH28" s="877"/>
      <c r="KAI28" s="877"/>
      <c r="KAJ28" s="877"/>
      <c r="KAK28" s="877"/>
      <c r="KAL28" s="877"/>
      <c r="KAM28" s="877"/>
      <c r="KAN28" s="877"/>
      <c r="KAO28" s="877"/>
      <c r="KAP28" s="877"/>
      <c r="KAQ28" s="877"/>
      <c r="KAR28" s="877"/>
      <c r="KAS28" s="877"/>
      <c r="KAT28" s="877"/>
      <c r="KAU28" s="877"/>
      <c r="KAV28" s="877"/>
      <c r="KAW28" s="877"/>
      <c r="KAX28" s="877"/>
      <c r="KAY28" s="877"/>
      <c r="KAZ28" s="877"/>
      <c r="KBA28" s="877"/>
      <c r="KBB28" s="877"/>
      <c r="KBC28" s="877"/>
      <c r="KBD28" s="877"/>
      <c r="KBE28" s="877"/>
      <c r="KBF28" s="877"/>
      <c r="KBG28" s="877"/>
      <c r="KBH28" s="877"/>
      <c r="KBI28" s="877"/>
      <c r="KBJ28" s="877"/>
      <c r="KBK28" s="877"/>
      <c r="KBL28" s="877"/>
      <c r="KBM28" s="877"/>
      <c r="KBN28" s="877"/>
      <c r="KBO28" s="877"/>
      <c r="KBP28" s="877"/>
      <c r="KBQ28" s="877"/>
      <c r="KBR28" s="877"/>
      <c r="KBS28" s="877"/>
      <c r="KBT28" s="877"/>
      <c r="KBU28" s="877"/>
      <c r="KBV28" s="877"/>
      <c r="KBW28" s="877"/>
      <c r="KBX28" s="877"/>
      <c r="KBY28" s="877"/>
      <c r="KBZ28" s="877"/>
      <c r="KCA28" s="877"/>
      <c r="KCB28" s="877"/>
      <c r="KCC28" s="877"/>
      <c r="KCD28" s="877"/>
      <c r="KCE28" s="877"/>
      <c r="KCF28" s="877"/>
      <c r="KCG28" s="877"/>
      <c r="KCH28" s="877"/>
      <c r="KCI28" s="877"/>
      <c r="KCJ28" s="877"/>
      <c r="KCK28" s="877"/>
      <c r="KCL28" s="877"/>
      <c r="KCM28" s="877"/>
      <c r="KCN28" s="877"/>
      <c r="KCO28" s="877"/>
      <c r="KCP28" s="877"/>
      <c r="KCQ28" s="877"/>
      <c r="KCR28" s="877"/>
      <c r="KCS28" s="877"/>
      <c r="KCT28" s="877"/>
      <c r="KCU28" s="877"/>
      <c r="KCV28" s="877"/>
      <c r="KCW28" s="877"/>
      <c r="KCX28" s="877"/>
      <c r="KCY28" s="877"/>
      <c r="KCZ28" s="877"/>
      <c r="KDA28" s="877"/>
      <c r="KDB28" s="877"/>
      <c r="KDC28" s="877"/>
      <c r="KDD28" s="877"/>
      <c r="KDE28" s="877"/>
      <c r="KDF28" s="877"/>
      <c r="KDG28" s="877"/>
      <c r="KDH28" s="877"/>
      <c r="KDI28" s="877"/>
      <c r="KDJ28" s="877"/>
      <c r="KDK28" s="877"/>
      <c r="KDL28" s="877"/>
      <c r="KDM28" s="877"/>
      <c r="KDN28" s="877"/>
      <c r="KDO28" s="877"/>
      <c r="KDP28" s="877"/>
      <c r="KDQ28" s="877"/>
      <c r="KDR28" s="877"/>
      <c r="KDS28" s="877"/>
      <c r="KDT28" s="877"/>
      <c r="KDU28" s="877"/>
      <c r="KDV28" s="877"/>
      <c r="KDW28" s="877"/>
      <c r="KDX28" s="877"/>
      <c r="KDY28" s="877"/>
      <c r="KDZ28" s="877"/>
      <c r="KEA28" s="877"/>
      <c r="KEB28" s="877"/>
      <c r="KEC28" s="877"/>
      <c r="KED28" s="877"/>
      <c r="KEE28" s="877"/>
      <c r="KEF28" s="877"/>
      <c r="KEG28" s="877"/>
      <c r="KEH28" s="877"/>
      <c r="KEI28" s="877"/>
      <c r="KEJ28" s="877"/>
      <c r="KEK28" s="877"/>
      <c r="KEL28" s="877"/>
      <c r="KEM28" s="877"/>
      <c r="KEN28" s="877"/>
      <c r="KEO28" s="877"/>
      <c r="KEP28" s="877"/>
      <c r="KEQ28" s="877"/>
      <c r="KER28" s="877"/>
      <c r="KES28" s="877"/>
      <c r="KET28" s="877"/>
      <c r="KEU28" s="877"/>
      <c r="KEV28" s="877"/>
      <c r="KEW28" s="877"/>
      <c r="KEX28" s="877"/>
      <c r="KEY28" s="877"/>
      <c r="KEZ28" s="877"/>
      <c r="KFA28" s="877"/>
      <c r="KFB28" s="877"/>
      <c r="KFC28" s="877"/>
      <c r="KFD28" s="877"/>
      <c r="KFE28" s="877"/>
      <c r="KFF28" s="877"/>
      <c r="KFG28" s="877"/>
      <c r="KFH28" s="877"/>
      <c r="KFI28" s="877"/>
      <c r="KFJ28" s="877"/>
      <c r="KFK28" s="877"/>
      <c r="KFL28" s="877"/>
      <c r="KFM28" s="877"/>
      <c r="KFN28" s="877"/>
      <c r="KFO28" s="877"/>
      <c r="KFP28" s="877"/>
      <c r="KFQ28" s="877"/>
      <c r="KFR28" s="877"/>
      <c r="KFS28" s="877"/>
      <c r="KFT28" s="877"/>
      <c r="KFU28" s="877"/>
      <c r="KFV28" s="877"/>
      <c r="KFW28" s="877"/>
      <c r="KFX28" s="877"/>
      <c r="KFY28" s="877"/>
      <c r="KFZ28" s="877"/>
      <c r="KGA28" s="877"/>
      <c r="KGB28" s="877"/>
      <c r="KGC28" s="877"/>
      <c r="KGD28" s="877"/>
      <c r="KGE28" s="877"/>
      <c r="KGF28" s="877"/>
      <c r="KGG28" s="877"/>
      <c r="KGH28" s="877"/>
      <c r="KGI28" s="877"/>
      <c r="KGJ28" s="877"/>
      <c r="KGK28" s="877"/>
      <c r="KGL28" s="877"/>
      <c r="KGM28" s="877"/>
      <c r="KGN28" s="877"/>
      <c r="KGO28" s="877"/>
      <c r="KGP28" s="877"/>
      <c r="KGQ28" s="877"/>
      <c r="KGR28" s="877"/>
      <c r="KGS28" s="877"/>
      <c r="KGT28" s="877"/>
      <c r="KGU28" s="877"/>
      <c r="KGV28" s="877"/>
      <c r="KGW28" s="877"/>
      <c r="KGX28" s="877"/>
      <c r="KGY28" s="877"/>
      <c r="KGZ28" s="877"/>
      <c r="KHA28" s="877"/>
      <c r="KHB28" s="877"/>
      <c r="KHC28" s="877"/>
      <c r="KHD28" s="877"/>
      <c r="KHE28" s="877"/>
      <c r="KHF28" s="877"/>
      <c r="KHG28" s="877"/>
      <c r="KHH28" s="877"/>
      <c r="KHI28" s="877"/>
      <c r="KHJ28" s="877"/>
      <c r="KHK28" s="877"/>
      <c r="KHL28" s="877"/>
      <c r="KHM28" s="877"/>
      <c r="KHN28" s="877"/>
      <c r="KHO28" s="877"/>
      <c r="KHP28" s="877"/>
      <c r="KHQ28" s="877"/>
      <c r="KHR28" s="877"/>
      <c r="KHS28" s="877"/>
      <c r="KHT28" s="877"/>
      <c r="KHU28" s="877"/>
      <c r="KHV28" s="877"/>
      <c r="KHW28" s="877"/>
      <c r="KHX28" s="877"/>
      <c r="KHY28" s="877"/>
      <c r="KHZ28" s="877"/>
      <c r="KIA28" s="877"/>
      <c r="KIB28" s="877"/>
      <c r="KIC28" s="877"/>
      <c r="KID28" s="877"/>
      <c r="KIE28" s="877"/>
      <c r="KIF28" s="877"/>
      <c r="KIG28" s="877"/>
      <c r="KIH28" s="877"/>
      <c r="KII28" s="877"/>
      <c r="KIJ28" s="877"/>
      <c r="KIK28" s="877"/>
      <c r="KIL28" s="877"/>
      <c r="KIM28" s="877"/>
      <c r="KIN28" s="877"/>
      <c r="KIO28" s="877"/>
      <c r="KIP28" s="877"/>
      <c r="KIQ28" s="877"/>
      <c r="KIR28" s="877"/>
      <c r="KIS28" s="877"/>
      <c r="KIT28" s="877"/>
      <c r="KIU28" s="877"/>
      <c r="KIV28" s="877"/>
      <c r="KIW28" s="877"/>
      <c r="KIX28" s="877"/>
      <c r="KIY28" s="877"/>
      <c r="KIZ28" s="877"/>
      <c r="KJA28" s="877"/>
      <c r="KJB28" s="877"/>
      <c r="KJC28" s="877"/>
      <c r="KJD28" s="877"/>
      <c r="KJE28" s="877"/>
      <c r="KJF28" s="877"/>
      <c r="KJG28" s="877"/>
      <c r="KJH28" s="877"/>
      <c r="KJI28" s="877"/>
      <c r="KJJ28" s="877"/>
      <c r="KJK28" s="877"/>
      <c r="KJL28" s="877"/>
      <c r="KJM28" s="877"/>
      <c r="KJN28" s="877"/>
      <c r="KJO28" s="877"/>
      <c r="KJP28" s="877"/>
      <c r="KJQ28" s="877"/>
      <c r="KJR28" s="877"/>
      <c r="KJS28" s="877"/>
      <c r="KJT28" s="877"/>
      <c r="KJU28" s="877"/>
      <c r="KJV28" s="877"/>
      <c r="KJW28" s="877"/>
      <c r="KJX28" s="877"/>
      <c r="KJY28" s="877"/>
      <c r="KJZ28" s="877"/>
      <c r="KKA28" s="877"/>
      <c r="KKB28" s="877"/>
      <c r="KKC28" s="877"/>
      <c r="KKD28" s="877"/>
      <c r="KKE28" s="877"/>
      <c r="KKF28" s="877"/>
      <c r="KKG28" s="877"/>
      <c r="KKH28" s="877"/>
      <c r="KKI28" s="877"/>
      <c r="KKJ28" s="877"/>
      <c r="KKK28" s="877"/>
      <c r="KKL28" s="877"/>
      <c r="KKM28" s="877"/>
      <c r="KKN28" s="877"/>
      <c r="KKO28" s="877"/>
      <c r="KKP28" s="877"/>
      <c r="KKQ28" s="877"/>
      <c r="KKR28" s="877"/>
      <c r="KKS28" s="877"/>
      <c r="KKT28" s="877"/>
      <c r="KKU28" s="877"/>
      <c r="KKV28" s="877"/>
      <c r="KKW28" s="877"/>
      <c r="KKX28" s="877"/>
      <c r="KKY28" s="877"/>
      <c r="KKZ28" s="877"/>
      <c r="KLA28" s="877"/>
      <c r="KLB28" s="877"/>
      <c r="KLC28" s="877"/>
      <c r="KLD28" s="877"/>
      <c r="KLE28" s="877"/>
      <c r="KLF28" s="877"/>
      <c r="KLG28" s="877"/>
      <c r="KLH28" s="877"/>
      <c r="KLI28" s="877"/>
      <c r="KLJ28" s="877"/>
      <c r="KLK28" s="877"/>
      <c r="KLL28" s="877"/>
      <c r="KLM28" s="877"/>
      <c r="KLN28" s="877"/>
      <c r="KLO28" s="877"/>
      <c r="KLP28" s="877"/>
      <c r="KLQ28" s="877"/>
      <c r="KLR28" s="877"/>
      <c r="KLS28" s="877"/>
      <c r="KLT28" s="877"/>
      <c r="KLU28" s="877"/>
      <c r="KLV28" s="877"/>
      <c r="KLW28" s="877"/>
      <c r="KLX28" s="877"/>
      <c r="KLY28" s="877"/>
      <c r="KLZ28" s="877"/>
      <c r="KMA28" s="877"/>
      <c r="KMB28" s="877"/>
      <c r="KMC28" s="877"/>
      <c r="KMD28" s="877"/>
      <c r="KME28" s="877"/>
      <c r="KMF28" s="877"/>
      <c r="KMG28" s="877"/>
      <c r="KMH28" s="877"/>
      <c r="KMI28" s="877"/>
      <c r="KMJ28" s="877"/>
      <c r="KMK28" s="877"/>
      <c r="KML28" s="877"/>
      <c r="KMM28" s="877"/>
      <c r="KMN28" s="877"/>
      <c r="KMO28" s="877"/>
      <c r="KMP28" s="877"/>
      <c r="KMQ28" s="877"/>
      <c r="KMR28" s="877"/>
      <c r="KMS28" s="877"/>
      <c r="KMT28" s="877"/>
      <c r="KMU28" s="877"/>
      <c r="KMV28" s="877"/>
      <c r="KMW28" s="877"/>
      <c r="KMX28" s="877"/>
      <c r="KMY28" s="877"/>
      <c r="KMZ28" s="877"/>
      <c r="KNA28" s="877"/>
      <c r="KNB28" s="877"/>
      <c r="KNC28" s="877"/>
      <c r="KND28" s="877"/>
      <c r="KNE28" s="877"/>
      <c r="KNF28" s="877"/>
      <c r="KNG28" s="877"/>
      <c r="KNH28" s="877"/>
      <c r="KNI28" s="877"/>
      <c r="KNJ28" s="877"/>
      <c r="KNK28" s="877"/>
      <c r="KNL28" s="877"/>
      <c r="KNM28" s="877"/>
      <c r="KNN28" s="877"/>
      <c r="KNO28" s="877"/>
      <c r="KNP28" s="877"/>
      <c r="KNQ28" s="877"/>
      <c r="KNR28" s="877"/>
      <c r="KNS28" s="877"/>
      <c r="KNT28" s="877"/>
      <c r="KNU28" s="877"/>
      <c r="KNV28" s="877"/>
      <c r="KNW28" s="877"/>
      <c r="KNX28" s="877"/>
      <c r="KNY28" s="877"/>
      <c r="KNZ28" s="877"/>
      <c r="KOA28" s="877"/>
      <c r="KOB28" s="877"/>
      <c r="KOC28" s="877"/>
      <c r="KOD28" s="877"/>
      <c r="KOE28" s="877"/>
      <c r="KOF28" s="877"/>
      <c r="KOG28" s="877"/>
      <c r="KOH28" s="877"/>
      <c r="KOI28" s="877"/>
      <c r="KOJ28" s="877"/>
      <c r="KOK28" s="877"/>
      <c r="KOL28" s="877"/>
      <c r="KOM28" s="877"/>
      <c r="KON28" s="877"/>
      <c r="KOO28" s="877"/>
      <c r="KOP28" s="877"/>
      <c r="KOQ28" s="877"/>
      <c r="KOR28" s="877"/>
      <c r="KOS28" s="877"/>
      <c r="KOT28" s="877"/>
      <c r="KOU28" s="877"/>
      <c r="KOV28" s="877"/>
      <c r="KOW28" s="877"/>
      <c r="KOX28" s="877"/>
      <c r="KOY28" s="877"/>
      <c r="KOZ28" s="877"/>
      <c r="KPA28" s="877"/>
      <c r="KPB28" s="877"/>
      <c r="KPC28" s="877"/>
      <c r="KPD28" s="877"/>
      <c r="KPE28" s="877"/>
      <c r="KPF28" s="877"/>
      <c r="KPG28" s="877"/>
      <c r="KPH28" s="877"/>
      <c r="KPI28" s="877"/>
      <c r="KPJ28" s="877"/>
      <c r="KPK28" s="877"/>
      <c r="KPL28" s="877"/>
      <c r="KPM28" s="877"/>
      <c r="KPN28" s="877"/>
      <c r="KPO28" s="877"/>
      <c r="KPP28" s="877"/>
      <c r="KPQ28" s="877"/>
      <c r="KPR28" s="877"/>
      <c r="KPS28" s="877"/>
      <c r="KPT28" s="877"/>
      <c r="KPU28" s="877"/>
      <c r="KPV28" s="877"/>
      <c r="KPW28" s="877"/>
      <c r="KPX28" s="877"/>
      <c r="KPY28" s="877"/>
      <c r="KPZ28" s="877"/>
      <c r="KQA28" s="877"/>
      <c r="KQB28" s="877"/>
      <c r="KQC28" s="877"/>
      <c r="KQD28" s="877"/>
      <c r="KQE28" s="877"/>
      <c r="KQF28" s="877"/>
      <c r="KQG28" s="877"/>
      <c r="KQH28" s="877"/>
      <c r="KQI28" s="877"/>
      <c r="KQJ28" s="877"/>
      <c r="KQK28" s="877"/>
      <c r="KQL28" s="877"/>
      <c r="KQM28" s="877"/>
      <c r="KQN28" s="877"/>
      <c r="KQO28" s="877"/>
      <c r="KQP28" s="877"/>
      <c r="KQQ28" s="877"/>
      <c r="KQR28" s="877"/>
      <c r="KQS28" s="877"/>
      <c r="KQT28" s="877"/>
      <c r="KQU28" s="877"/>
      <c r="KQV28" s="877"/>
      <c r="KQW28" s="877"/>
      <c r="KQX28" s="877"/>
      <c r="KQY28" s="877"/>
      <c r="KQZ28" s="877"/>
      <c r="KRA28" s="877"/>
      <c r="KRB28" s="877"/>
      <c r="KRC28" s="877"/>
      <c r="KRD28" s="877"/>
      <c r="KRE28" s="877"/>
      <c r="KRF28" s="877"/>
      <c r="KRG28" s="877"/>
      <c r="KRH28" s="877"/>
      <c r="KRI28" s="877"/>
      <c r="KRJ28" s="877"/>
      <c r="KRK28" s="877"/>
      <c r="KRL28" s="877"/>
      <c r="KRM28" s="877"/>
      <c r="KRN28" s="877"/>
      <c r="KRO28" s="877"/>
      <c r="KRP28" s="877"/>
      <c r="KRQ28" s="877"/>
      <c r="KRR28" s="877"/>
      <c r="KRS28" s="877"/>
      <c r="KRT28" s="877"/>
      <c r="KRU28" s="877"/>
      <c r="KRV28" s="877"/>
      <c r="KRW28" s="877"/>
      <c r="KRX28" s="877"/>
      <c r="KRY28" s="877"/>
      <c r="KRZ28" s="877"/>
      <c r="KSA28" s="877"/>
      <c r="KSB28" s="877"/>
      <c r="KSC28" s="877"/>
      <c r="KSD28" s="877"/>
      <c r="KSE28" s="877"/>
      <c r="KSF28" s="877"/>
      <c r="KSG28" s="877"/>
      <c r="KSH28" s="877"/>
      <c r="KSI28" s="877"/>
      <c r="KSJ28" s="877"/>
      <c r="KSK28" s="877"/>
      <c r="KSL28" s="877"/>
      <c r="KSM28" s="877"/>
      <c r="KSN28" s="877"/>
      <c r="KSO28" s="877"/>
      <c r="KSP28" s="877"/>
      <c r="KSQ28" s="877"/>
      <c r="KSR28" s="877"/>
      <c r="KSS28" s="877"/>
      <c r="KST28" s="877"/>
      <c r="KSU28" s="877"/>
      <c r="KSV28" s="877"/>
      <c r="KSW28" s="877"/>
      <c r="KSX28" s="877"/>
      <c r="KSY28" s="877"/>
      <c r="KSZ28" s="877"/>
      <c r="KTA28" s="877"/>
      <c r="KTB28" s="877"/>
      <c r="KTC28" s="877"/>
      <c r="KTD28" s="877"/>
      <c r="KTE28" s="877"/>
      <c r="KTF28" s="877"/>
      <c r="KTG28" s="877"/>
      <c r="KTH28" s="877"/>
      <c r="KTI28" s="877"/>
      <c r="KTJ28" s="877"/>
      <c r="KTK28" s="877"/>
      <c r="KTL28" s="877"/>
      <c r="KTM28" s="877"/>
      <c r="KTN28" s="877"/>
      <c r="KTO28" s="877"/>
      <c r="KTP28" s="877"/>
      <c r="KTQ28" s="877"/>
      <c r="KTR28" s="877"/>
      <c r="KTS28" s="877"/>
      <c r="KTT28" s="877"/>
      <c r="KTU28" s="877"/>
      <c r="KTV28" s="877"/>
      <c r="KTW28" s="877"/>
      <c r="KTX28" s="877"/>
      <c r="KTY28" s="877"/>
      <c r="KTZ28" s="877"/>
      <c r="KUA28" s="877"/>
      <c r="KUB28" s="877"/>
      <c r="KUC28" s="877"/>
      <c r="KUD28" s="877"/>
      <c r="KUE28" s="877"/>
      <c r="KUF28" s="877"/>
      <c r="KUG28" s="877"/>
      <c r="KUH28" s="877"/>
      <c r="KUI28" s="877"/>
      <c r="KUJ28" s="877"/>
      <c r="KUK28" s="877"/>
      <c r="KUL28" s="877"/>
      <c r="KUM28" s="877"/>
      <c r="KUN28" s="877"/>
      <c r="KUO28" s="877"/>
      <c r="KUP28" s="877"/>
      <c r="KUQ28" s="877"/>
      <c r="KUR28" s="877"/>
      <c r="KUS28" s="877"/>
      <c r="KUT28" s="877"/>
      <c r="KUU28" s="877"/>
      <c r="KUV28" s="877"/>
      <c r="KUW28" s="877"/>
      <c r="KUX28" s="877"/>
      <c r="KUY28" s="877"/>
      <c r="KUZ28" s="877"/>
      <c r="KVA28" s="877"/>
      <c r="KVB28" s="877"/>
      <c r="KVC28" s="877"/>
      <c r="KVD28" s="877"/>
      <c r="KVE28" s="877"/>
      <c r="KVF28" s="877"/>
      <c r="KVG28" s="877"/>
      <c r="KVH28" s="877"/>
      <c r="KVI28" s="877"/>
      <c r="KVJ28" s="877"/>
      <c r="KVK28" s="877"/>
      <c r="KVL28" s="877"/>
      <c r="KVM28" s="877"/>
      <c r="KVN28" s="877"/>
      <c r="KVO28" s="877"/>
      <c r="KVP28" s="877"/>
      <c r="KVQ28" s="877"/>
      <c r="KVR28" s="877"/>
      <c r="KVS28" s="877"/>
      <c r="KVT28" s="877"/>
      <c r="KVU28" s="877"/>
      <c r="KVV28" s="877"/>
      <c r="KVW28" s="877"/>
      <c r="KVX28" s="877"/>
      <c r="KVY28" s="877"/>
      <c r="KVZ28" s="877"/>
      <c r="KWA28" s="877"/>
      <c r="KWB28" s="877"/>
      <c r="KWC28" s="877"/>
      <c r="KWD28" s="877"/>
      <c r="KWE28" s="877"/>
      <c r="KWF28" s="877"/>
      <c r="KWG28" s="877"/>
      <c r="KWH28" s="877"/>
      <c r="KWI28" s="877"/>
      <c r="KWJ28" s="877"/>
      <c r="KWK28" s="877"/>
      <c r="KWL28" s="877"/>
      <c r="KWM28" s="877"/>
      <c r="KWN28" s="877"/>
      <c r="KWO28" s="877"/>
      <c r="KWP28" s="877"/>
      <c r="KWQ28" s="877"/>
      <c r="KWR28" s="877"/>
      <c r="KWS28" s="877"/>
      <c r="KWT28" s="877"/>
      <c r="KWU28" s="877"/>
      <c r="KWV28" s="877"/>
      <c r="KWW28" s="877"/>
      <c r="KWX28" s="877"/>
      <c r="KWY28" s="877"/>
      <c r="KWZ28" s="877"/>
      <c r="KXA28" s="877"/>
      <c r="KXB28" s="877"/>
      <c r="KXC28" s="877"/>
      <c r="KXD28" s="877"/>
      <c r="KXE28" s="877"/>
      <c r="KXF28" s="877"/>
      <c r="KXG28" s="877"/>
      <c r="KXH28" s="877"/>
      <c r="KXI28" s="877"/>
      <c r="KXJ28" s="877"/>
      <c r="KXK28" s="877"/>
      <c r="KXL28" s="877"/>
      <c r="KXM28" s="877"/>
      <c r="KXN28" s="877"/>
      <c r="KXO28" s="877"/>
      <c r="KXP28" s="877"/>
      <c r="KXQ28" s="877"/>
      <c r="KXR28" s="877"/>
      <c r="KXS28" s="877"/>
      <c r="KXT28" s="877"/>
      <c r="KXU28" s="877"/>
      <c r="KXV28" s="877"/>
      <c r="KXW28" s="877"/>
      <c r="KXX28" s="877"/>
      <c r="KXY28" s="877"/>
      <c r="KXZ28" s="877"/>
      <c r="KYA28" s="877"/>
      <c r="KYB28" s="877"/>
      <c r="KYC28" s="877"/>
      <c r="KYD28" s="877"/>
      <c r="KYE28" s="877"/>
      <c r="KYF28" s="877"/>
      <c r="KYG28" s="877"/>
      <c r="KYH28" s="877"/>
      <c r="KYI28" s="877"/>
      <c r="KYJ28" s="877"/>
      <c r="KYK28" s="877"/>
      <c r="KYL28" s="877"/>
      <c r="KYM28" s="877"/>
      <c r="KYN28" s="877"/>
      <c r="KYO28" s="877"/>
      <c r="KYP28" s="877"/>
      <c r="KYQ28" s="877"/>
      <c r="KYR28" s="877"/>
      <c r="KYS28" s="877"/>
      <c r="KYT28" s="877"/>
      <c r="KYU28" s="877"/>
      <c r="KYV28" s="877"/>
      <c r="KYW28" s="877"/>
      <c r="KYX28" s="877"/>
      <c r="KYY28" s="877"/>
      <c r="KYZ28" s="877"/>
      <c r="KZA28" s="877"/>
      <c r="KZB28" s="877"/>
      <c r="KZC28" s="877"/>
      <c r="KZD28" s="877"/>
      <c r="KZE28" s="877"/>
      <c r="KZF28" s="877"/>
      <c r="KZG28" s="877"/>
      <c r="KZH28" s="877"/>
      <c r="KZI28" s="877"/>
      <c r="KZJ28" s="877"/>
      <c r="KZK28" s="877"/>
      <c r="KZL28" s="877"/>
      <c r="KZM28" s="877"/>
      <c r="KZN28" s="877"/>
      <c r="KZO28" s="877"/>
      <c r="KZP28" s="877"/>
      <c r="KZQ28" s="877"/>
      <c r="KZR28" s="877"/>
      <c r="KZS28" s="877"/>
      <c r="KZT28" s="877"/>
      <c r="KZU28" s="877"/>
      <c r="KZV28" s="877"/>
      <c r="KZW28" s="877"/>
      <c r="KZX28" s="877"/>
      <c r="KZY28" s="877"/>
      <c r="KZZ28" s="877"/>
      <c r="LAA28" s="877"/>
      <c r="LAB28" s="877"/>
      <c r="LAC28" s="877"/>
      <c r="LAD28" s="877"/>
      <c r="LAE28" s="877"/>
      <c r="LAF28" s="877"/>
      <c r="LAG28" s="877"/>
      <c r="LAH28" s="877"/>
      <c r="LAI28" s="877"/>
      <c r="LAJ28" s="877"/>
      <c r="LAK28" s="877"/>
      <c r="LAL28" s="877"/>
      <c r="LAM28" s="877"/>
      <c r="LAN28" s="877"/>
      <c r="LAO28" s="877"/>
      <c r="LAP28" s="877"/>
      <c r="LAQ28" s="877"/>
      <c r="LAR28" s="877"/>
      <c r="LAS28" s="877"/>
      <c r="LAT28" s="877"/>
      <c r="LAU28" s="877"/>
      <c r="LAV28" s="877"/>
      <c r="LAW28" s="877"/>
      <c r="LAX28" s="877"/>
      <c r="LAY28" s="877"/>
      <c r="LAZ28" s="877"/>
      <c r="LBA28" s="877"/>
      <c r="LBB28" s="877"/>
      <c r="LBC28" s="877"/>
      <c r="LBD28" s="877"/>
      <c r="LBE28" s="877"/>
      <c r="LBF28" s="877"/>
      <c r="LBG28" s="877"/>
      <c r="LBH28" s="877"/>
      <c r="LBI28" s="877"/>
      <c r="LBJ28" s="877"/>
      <c r="LBK28" s="877"/>
      <c r="LBL28" s="877"/>
      <c r="LBM28" s="877"/>
      <c r="LBN28" s="877"/>
      <c r="LBO28" s="877"/>
      <c r="LBP28" s="877"/>
      <c r="LBQ28" s="877"/>
      <c r="LBR28" s="877"/>
      <c r="LBS28" s="877"/>
      <c r="LBT28" s="877"/>
      <c r="LBU28" s="877"/>
      <c r="LBV28" s="877"/>
      <c r="LBW28" s="877"/>
      <c r="LBX28" s="877"/>
      <c r="LBY28" s="877"/>
      <c r="LBZ28" s="877"/>
      <c r="LCA28" s="877"/>
      <c r="LCB28" s="877"/>
      <c r="LCC28" s="877"/>
      <c r="LCD28" s="877"/>
      <c r="LCE28" s="877"/>
      <c r="LCF28" s="877"/>
      <c r="LCG28" s="877"/>
      <c r="LCH28" s="877"/>
      <c r="LCI28" s="877"/>
      <c r="LCJ28" s="877"/>
      <c r="LCK28" s="877"/>
      <c r="LCL28" s="877"/>
      <c r="LCM28" s="877"/>
      <c r="LCN28" s="877"/>
      <c r="LCO28" s="877"/>
      <c r="LCP28" s="877"/>
      <c r="LCQ28" s="877"/>
      <c r="LCR28" s="877"/>
      <c r="LCS28" s="877"/>
      <c r="LCT28" s="877"/>
      <c r="LCU28" s="877"/>
      <c r="LCV28" s="877"/>
      <c r="LCW28" s="877"/>
      <c r="LCX28" s="877"/>
      <c r="LCY28" s="877"/>
      <c r="LCZ28" s="877"/>
      <c r="LDA28" s="877"/>
      <c r="LDB28" s="877"/>
      <c r="LDC28" s="877"/>
      <c r="LDD28" s="877"/>
      <c r="LDE28" s="877"/>
      <c r="LDF28" s="877"/>
      <c r="LDG28" s="877"/>
      <c r="LDH28" s="877"/>
      <c r="LDI28" s="877"/>
      <c r="LDJ28" s="877"/>
      <c r="LDK28" s="877"/>
      <c r="LDL28" s="877"/>
      <c r="LDM28" s="877"/>
      <c r="LDN28" s="877"/>
      <c r="LDO28" s="877"/>
      <c r="LDP28" s="877"/>
      <c r="LDQ28" s="877"/>
      <c r="LDR28" s="877"/>
      <c r="LDS28" s="877"/>
      <c r="LDT28" s="877"/>
      <c r="LDU28" s="877"/>
      <c r="LDV28" s="877"/>
      <c r="LDW28" s="877"/>
      <c r="LDX28" s="877"/>
      <c r="LDY28" s="877"/>
      <c r="LDZ28" s="877"/>
      <c r="LEA28" s="877"/>
      <c r="LEB28" s="877"/>
      <c r="LEC28" s="877"/>
      <c r="LED28" s="877"/>
      <c r="LEE28" s="877"/>
      <c r="LEF28" s="877"/>
      <c r="LEG28" s="877"/>
      <c r="LEH28" s="877"/>
      <c r="LEI28" s="877"/>
      <c r="LEJ28" s="877"/>
      <c r="LEK28" s="877"/>
      <c r="LEL28" s="877"/>
      <c r="LEM28" s="877"/>
      <c r="LEN28" s="877"/>
      <c r="LEO28" s="877"/>
      <c r="LEP28" s="877"/>
      <c r="LEQ28" s="877"/>
      <c r="LER28" s="877"/>
      <c r="LES28" s="877"/>
      <c r="LET28" s="877"/>
      <c r="LEU28" s="877"/>
      <c r="LEV28" s="877"/>
      <c r="LEW28" s="877"/>
      <c r="LEX28" s="877"/>
      <c r="LEY28" s="877"/>
      <c r="LEZ28" s="877"/>
      <c r="LFA28" s="877"/>
      <c r="LFB28" s="877"/>
      <c r="LFC28" s="877"/>
      <c r="LFD28" s="877"/>
      <c r="LFE28" s="877"/>
      <c r="LFF28" s="877"/>
      <c r="LFG28" s="877"/>
      <c r="LFH28" s="877"/>
      <c r="LFI28" s="877"/>
      <c r="LFJ28" s="877"/>
      <c r="LFK28" s="877"/>
      <c r="LFL28" s="877"/>
      <c r="LFM28" s="877"/>
      <c r="LFN28" s="877"/>
      <c r="LFO28" s="877"/>
      <c r="LFP28" s="877"/>
      <c r="LFQ28" s="877"/>
      <c r="LFR28" s="877"/>
      <c r="LFS28" s="877"/>
      <c r="LFT28" s="877"/>
      <c r="LFU28" s="877"/>
      <c r="LFV28" s="877"/>
      <c r="LFW28" s="877"/>
      <c r="LFX28" s="877"/>
      <c r="LFY28" s="877"/>
      <c r="LFZ28" s="877"/>
      <c r="LGA28" s="877"/>
      <c r="LGB28" s="877"/>
      <c r="LGC28" s="877"/>
      <c r="LGD28" s="877"/>
      <c r="LGE28" s="877"/>
      <c r="LGF28" s="877"/>
      <c r="LGG28" s="877"/>
      <c r="LGH28" s="877"/>
      <c r="LGI28" s="877"/>
      <c r="LGJ28" s="877"/>
      <c r="LGK28" s="877"/>
      <c r="LGL28" s="877"/>
      <c r="LGM28" s="877"/>
      <c r="LGN28" s="877"/>
      <c r="LGO28" s="877"/>
      <c r="LGP28" s="877"/>
      <c r="LGQ28" s="877"/>
      <c r="LGR28" s="877"/>
      <c r="LGS28" s="877"/>
      <c r="LGT28" s="877"/>
      <c r="LGU28" s="877"/>
      <c r="LGV28" s="877"/>
      <c r="LGW28" s="877"/>
      <c r="LGX28" s="877"/>
      <c r="LGY28" s="877"/>
      <c r="LGZ28" s="877"/>
      <c r="LHA28" s="877"/>
      <c r="LHB28" s="877"/>
      <c r="LHC28" s="877"/>
      <c r="LHD28" s="877"/>
      <c r="LHE28" s="877"/>
      <c r="LHF28" s="877"/>
      <c r="LHG28" s="877"/>
      <c r="LHH28" s="877"/>
      <c r="LHI28" s="877"/>
      <c r="LHJ28" s="877"/>
      <c r="LHK28" s="877"/>
      <c r="LHL28" s="877"/>
      <c r="LHM28" s="877"/>
      <c r="LHN28" s="877"/>
      <c r="LHO28" s="877"/>
      <c r="LHP28" s="877"/>
      <c r="LHQ28" s="877"/>
      <c r="LHR28" s="877"/>
      <c r="LHS28" s="877"/>
      <c r="LHT28" s="877"/>
      <c r="LHU28" s="877"/>
      <c r="LHV28" s="877"/>
      <c r="LHW28" s="877"/>
      <c r="LHX28" s="877"/>
      <c r="LHY28" s="877"/>
      <c r="LHZ28" s="877"/>
      <c r="LIA28" s="877"/>
      <c r="LIB28" s="877"/>
      <c r="LIC28" s="877"/>
      <c r="LID28" s="877"/>
      <c r="LIE28" s="877"/>
      <c r="LIF28" s="877"/>
      <c r="LIG28" s="877"/>
      <c r="LIH28" s="877"/>
      <c r="LII28" s="877"/>
      <c r="LIJ28" s="877"/>
      <c r="LIK28" s="877"/>
      <c r="LIL28" s="877"/>
      <c r="LIM28" s="877"/>
      <c r="LIN28" s="877"/>
      <c r="LIO28" s="877"/>
      <c r="LIP28" s="877"/>
      <c r="LIQ28" s="877"/>
      <c r="LIR28" s="877"/>
      <c r="LIS28" s="877"/>
      <c r="LIT28" s="877"/>
      <c r="LIU28" s="877"/>
      <c r="LIV28" s="877"/>
      <c r="LIW28" s="877"/>
      <c r="LIX28" s="877"/>
      <c r="LIY28" s="877"/>
      <c r="LIZ28" s="877"/>
      <c r="LJA28" s="877"/>
      <c r="LJB28" s="877"/>
      <c r="LJC28" s="877"/>
      <c r="LJD28" s="877"/>
      <c r="LJE28" s="877"/>
      <c r="LJF28" s="877"/>
      <c r="LJG28" s="877"/>
      <c r="LJH28" s="877"/>
      <c r="LJI28" s="877"/>
      <c r="LJJ28" s="877"/>
      <c r="LJK28" s="877"/>
      <c r="LJL28" s="877"/>
      <c r="LJM28" s="877"/>
      <c r="LJN28" s="877"/>
      <c r="LJO28" s="877"/>
      <c r="LJP28" s="877"/>
      <c r="LJQ28" s="877"/>
      <c r="LJR28" s="877"/>
      <c r="LJS28" s="877"/>
      <c r="LJT28" s="877"/>
      <c r="LJU28" s="877"/>
      <c r="LJV28" s="877"/>
      <c r="LJW28" s="877"/>
      <c r="LJX28" s="877"/>
      <c r="LJY28" s="877"/>
      <c r="LJZ28" s="877"/>
      <c r="LKA28" s="877"/>
      <c r="LKB28" s="877"/>
      <c r="LKC28" s="877"/>
      <c r="LKD28" s="877"/>
      <c r="LKE28" s="877"/>
      <c r="LKF28" s="877"/>
      <c r="LKG28" s="877"/>
      <c r="LKH28" s="877"/>
      <c r="LKI28" s="877"/>
      <c r="LKJ28" s="877"/>
      <c r="LKK28" s="877"/>
      <c r="LKL28" s="877"/>
      <c r="LKM28" s="877"/>
      <c r="LKN28" s="877"/>
      <c r="LKO28" s="877"/>
      <c r="LKP28" s="877"/>
      <c r="LKQ28" s="877"/>
      <c r="LKR28" s="877"/>
      <c r="LKS28" s="877"/>
      <c r="LKT28" s="877"/>
      <c r="LKU28" s="877"/>
      <c r="LKV28" s="877"/>
      <c r="LKW28" s="877"/>
      <c r="LKX28" s="877"/>
      <c r="LKY28" s="877"/>
      <c r="LKZ28" s="877"/>
      <c r="LLA28" s="877"/>
      <c r="LLB28" s="877"/>
      <c r="LLC28" s="877"/>
      <c r="LLD28" s="877"/>
      <c r="LLE28" s="877"/>
      <c r="LLF28" s="877"/>
      <c r="LLG28" s="877"/>
      <c r="LLH28" s="877"/>
      <c r="LLI28" s="877"/>
      <c r="LLJ28" s="877"/>
      <c r="LLK28" s="877"/>
      <c r="LLL28" s="877"/>
      <c r="LLM28" s="877"/>
      <c r="LLN28" s="877"/>
      <c r="LLO28" s="877"/>
      <c r="LLP28" s="877"/>
      <c r="LLQ28" s="877"/>
      <c r="LLR28" s="877"/>
      <c r="LLS28" s="877"/>
      <c r="LLT28" s="877"/>
      <c r="LLU28" s="877"/>
      <c r="LLV28" s="877"/>
      <c r="LLW28" s="877"/>
      <c r="LLX28" s="877"/>
      <c r="LLY28" s="877"/>
      <c r="LLZ28" s="877"/>
      <c r="LMA28" s="877"/>
      <c r="LMB28" s="877"/>
      <c r="LMC28" s="877"/>
      <c r="LMD28" s="877"/>
      <c r="LME28" s="877"/>
      <c r="LMF28" s="877"/>
      <c r="LMG28" s="877"/>
      <c r="LMH28" s="877"/>
      <c r="LMI28" s="877"/>
      <c r="LMJ28" s="877"/>
      <c r="LMK28" s="877"/>
      <c r="LML28" s="877"/>
      <c r="LMM28" s="877"/>
      <c r="LMN28" s="877"/>
      <c r="LMO28" s="877"/>
      <c r="LMP28" s="877"/>
      <c r="LMQ28" s="877"/>
      <c r="LMR28" s="877"/>
      <c r="LMS28" s="877"/>
      <c r="LMT28" s="877"/>
      <c r="LMU28" s="877"/>
      <c r="LMV28" s="877"/>
      <c r="LMW28" s="877"/>
      <c r="LMX28" s="877"/>
      <c r="LMY28" s="877"/>
      <c r="LMZ28" s="877"/>
      <c r="LNA28" s="877"/>
      <c r="LNB28" s="877"/>
      <c r="LNC28" s="877"/>
      <c r="LND28" s="877"/>
      <c r="LNE28" s="877"/>
      <c r="LNF28" s="877"/>
      <c r="LNG28" s="877"/>
      <c r="LNH28" s="877"/>
      <c r="LNI28" s="877"/>
      <c r="LNJ28" s="877"/>
      <c r="LNK28" s="877"/>
      <c r="LNL28" s="877"/>
      <c r="LNM28" s="877"/>
      <c r="LNN28" s="877"/>
      <c r="LNO28" s="877"/>
      <c r="LNP28" s="877"/>
      <c r="LNQ28" s="877"/>
      <c r="LNR28" s="877"/>
      <c r="LNS28" s="877"/>
      <c r="LNT28" s="877"/>
      <c r="LNU28" s="877"/>
      <c r="LNV28" s="877"/>
      <c r="LNW28" s="877"/>
      <c r="LNX28" s="877"/>
      <c r="LNY28" s="877"/>
      <c r="LNZ28" s="877"/>
      <c r="LOA28" s="877"/>
      <c r="LOB28" s="877"/>
      <c r="LOC28" s="877"/>
      <c r="LOD28" s="877"/>
      <c r="LOE28" s="877"/>
      <c r="LOF28" s="877"/>
      <c r="LOG28" s="877"/>
      <c r="LOH28" s="877"/>
      <c r="LOI28" s="877"/>
      <c r="LOJ28" s="877"/>
      <c r="LOK28" s="877"/>
      <c r="LOL28" s="877"/>
      <c r="LOM28" s="877"/>
      <c r="LON28" s="877"/>
      <c r="LOO28" s="877"/>
      <c r="LOP28" s="877"/>
      <c r="LOQ28" s="877"/>
      <c r="LOR28" s="877"/>
      <c r="LOS28" s="877"/>
      <c r="LOT28" s="877"/>
      <c r="LOU28" s="877"/>
      <c r="LOV28" s="877"/>
      <c r="LOW28" s="877"/>
      <c r="LOX28" s="877"/>
      <c r="LOY28" s="877"/>
      <c r="LOZ28" s="877"/>
      <c r="LPA28" s="877"/>
      <c r="LPB28" s="877"/>
      <c r="LPC28" s="877"/>
      <c r="LPD28" s="877"/>
      <c r="LPE28" s="877"/>
      <c r="LPF28" s="877"/>
      <c r="LPG28" s="877"/>
      <c r="LPH28" s="877"/>
      <c r="LPI28" s="877"/>
      <c r="LPJ28" s="877"/>
      <c r="LPK28" s="877"/>
      <c r="LPL28" s="877"/>
      <c r="LPM28" s="877"/>
      <c r="LPN28" s="877"/>
      <c r="LPO28" s="877"/>
      <c r="LPP28" s="877"/>
      <c r="LPQ28" s="877"/>
      <c r="LPR28" s="877"/>
      <c r="LPS28" s="877"/>
      <c r="LPT28" s="877"/>
      <c r="LPU28" s="877"/>
      <c r="LPV28" s="877"/>
      <c r="LPW28" s="877"/>
      <c r="LPX28" s="877"/>
      <c r="LPY28" s="877"/>
      <c r="LPZ28" s="877"/>
      <c r="LQA28" s="877"/>
      <c r="LQB28" s="877"/>
      <c r="LQC28" s="877"/>
      <c r="LQD28" s="877"/>
      <c r="LQE28" s="877"/>
      <c r="LQF28" s="877"/>
      <c r="LQG28" s="877"/>
      <c r="LQH28" s="877"/>
      <c r="LQI28" s="877"/>
      <c r="LQJ28" s="877"/>
      <c r="LQK28" s="877"/>
      <c r="LQL28" s="877"/>
      <c r="LQM28" s="877"/>
      <c r="LQN28" s="877"/>
      <c r="LQO28" s="877"/>
      <c r="LQP28" s="877"/>
      <c r="LQQ28" s="877"/>
      <c r="LQR28" s="877"/>
      <c r="LQS28" s="877"/>
      <c r="LQT28" s="877"/>
      <c r="LQU28" s="877"/>
      <c r="LQV28" s="877"/>
      <c r="LQW28" s="877"/>
      <c r="LQX28" s="877"/>
      <c r="LQY28" s="877"/>
      <c r="LQZ28" s="877"/>
      <c r="LRA28" s="877"/>
      <c r="LRB28" s="877"/>
      <c r="LRC28" s="877"/>
      <c r="LRD28" s="877"/>
      <c r="LRE28" s="877"/>
      <c r="LRF28" s="877"/>
      <c r="LRG28" s="877"/>
      <c r="LRH28" s="877"/>
      <c r="LRI28" s="877"/>
      <c r="LRJ28" s="877"/>
      <c r="LRK28" s="877"/>
      <c r="LRL28" s="877"/>
      <c r="LRM28" s="877"/>
      <c r="LRN28" s="877"/>
      <c r="LRO28" s="877"/>
      <c r="LRP28" s="877"/>
      <c r="LRQ28" s="877"/>
      <c r="LRR28" s="877"/>
      <c r="LRS28" s="877"/>
      <c r="LRT28" s="877"/>
      <c r="LRU28" s="877"/>
      <c r="LRV28" s="877"/>
      <c r="LRW28" s="877"/>
      <c r="LRX28" s="877"/>
      <c r="LRY28" s="877"/>
      <c r="LRZ28" s="877"/>
      <c r="LSA28" s="877"/>
      <c r="LSB28" s="877"/>
      <c r="LSC28" s="877"/>
      <c r="LSD28" s="877"/>
      <c r="LSE28" s="877"/>
      <c r="LSF28" s="877"/>
      <c r="LSG28" s="877"/>
      <c r="LSH28" s="877"/>
      <c r="LSI28" s="877"/>
      <c r="LSJ28" s="877"/>
      <c r="LSK28" s="877"/>
      <c r="LSL28" s="877"/>
      <c r="LSM28" s="877"/>
      <c r="LSN28" s="877"/>
      <c r="LSO28" s="877"/>
      <c r="LSP28" s="877"/>
      <c r="LSQ28" s="877"/>
      <c r="LSR28" s="877"/>
      <c r="LSS28" s="877"/>
      <c r="LST28" s="877"/>
      <c r="LSU28" s="877"/>
      <c r="LSV28" s="877"/>
      <c r="LSW28" s="877"/>
      <c r="LSX28" s="877"/>
      <c r="LSY28" s="877"/>
      <c r="LSZ28" s="877"/>
      <c r="LTA28" s="877"/>
      <c r="LTB28" s="877"/>
      <c r="LTC28" s="877"/>
      <c r="LTD28" s="877"/>
      <c r="LTE28" s="877"/>
      <c r="LTF28" s="877"/>
      <c r="LTG28" s="877"/>
      <c r="LTH28" s="877"/>
      <c r="LTI28" s="877"/>
      <c r="LTJ28" s="877"/>
      <c r="LTK28" s="877"/>
      <c r="LTL28" s="877"/>
      <c r="LTM28" s="877"/>
      <c r="LTN28" s="877"/>
      <c r="LTO28" s="877"/>
      <c r="LTP28" s="877"/>
      <c r="LTQ28" s="877"/>
      <c r="LTR28" s="877"/>
      <c r="LTS28" s="877"/>
      <c r="LTT28" s="877"/>
      <c r="LTU28" s="877"/>
      <c r="LTV28" s="877"/>
      <c r="LTW28" s="877"/>
      <c r="LTX28" s="877"/>
      <c r="LTY28" s="877"/>
      <c r="LTZ28" s="877"/>
      <c r="LUA28" s="877"/>
      <c r="LUB28" s="877"/>
      <c r="LUC28" s="877"/>
      <c r="LUD28" s="877"/>
      <c r="LUE28" s="877"/>
      <c r="LUF28" s="877"/>
      <c r="LUG28" s="877"/>
      <c r="LUH28" s="877"/>
      <c r="LUI28" s="877"/>
      <c r="LUJ28" s="877"/>
      <c r="LUK28" s="877"/>
      <c r="LUL28" s="877"/>
      <c r="LUM28" s="877"/>
      <c r="LUN28" s="877"/>
      <c r="LUO28" s="877"/>
      <c r="LUP28" s="877"/>
      <c r="LUQ28" s="877"/>
      <c r="LUR28" s="877"/>
      <c r="LUS28" s="877"/>
      <c r="LUT28" s="877"/>
      <c r="LUU28" s="877"/>
      <c r="LUV28" s="877"/>
      <c r="LUW28" s="877"/>
      <c r="LUX28" s="877"/>
      <c r="LUY28" s="877"/>
      <c r="LUZ28" s="877"/>
      <c r="LVA28" s="877"/>
      <c r="LVB28" s="877"/>
      <c r="LVC28" s="877"/>
      <c r="LVD28" s="877"/>
      <c r="LVE28" s="877"/>
      <c r="LVF28" s="877"/>
      <c r="LVG28" s="877"/>
      <c r="LVH28" s="877"/>
      <c r="LVI28" s="877"/>
      <c r="LVJ28" s="877"/>
      <c r="LVK28" s="877"/>
      <c r="LVL28" s="877"/>
      <c r="LVM28" s="877"/>
      <c r="LVN28" s="877"/>
      <c r="LVO28" s="877"/>
      <c r="LVP28" s="877"/>
      <c r="LVQ28" s="877"/>
      <c r="LVR28" s="877"/>
      <c r="LVS28" s="877"/>
      <c r="LVT28" s="877"/>
      <c r="LVU28" s="877"/>
      <c r="LVV28" s="877"/>
      <c r="LVW28" s="877"/>
      <c r="LVX28" s="877"/>
      <c r="LVY28" s="877"/>
      <c r="LVZ28" s="877"/>
      <c r="LWA28" s="877"/>
      <c r="LWB28" s="877"/>
      <c r="LWC28" s="877"/>
      <c r="LWD28" s="877"/>
      <c r="LWE28" s="877"/>
      <c r="LWF28" s="877"/>
      <c r="LWG28" s="877"/>
      <c r="LWH28" s="877"/>
      <c r="LWI28" s="877"/>
      <c r="LWJ28" s="877"/>
      <c r="LWK28" s="877"/>
      <c r="LWL28" s="877"/>
      <c r="LWM28" s="877"/>
      <c r="LWN28" s="877"/>
      <c r="LWO28" s="877"/>
      <c r="LWP28" s="877"/>
      <c r="LWQ28" s="877"/>
      <c r="LWR28" s="877"/>
      <c r="LWS28" s="877"/>
      <c r="LWT28" s="877"/>
      <c r="LWU28" s="877"/>
      <c r="LWV28" s="877"/>
      <c r="LWW28" s="877"/>
      <c r="LWX28" s="877"/>
      <c r="LWY28" s="877"/>
      <c r="LWZ28" s="877"/>
      <c r="LXA28" s="877"/>
      <c r="LXB28" s="877"/>
      <c r="LXC28" s="877"/>
      <c r="LXD28" s="877"/>
      <c r="LXE28" s="877"/>
      <c r="LXF28" s="877"/>
      <c r="LXG28" s="877"/>
      <c r="LXH28" s="877"/>
      <c r="LXI28" s="877"/>
      <c r="LXJ28" s="877"/>
      <c r="LXK28" s="877"/>
      <c r="LXL28" s="877"/>
      <c r="LXM28" s="877"/>
      <c r="LXN28" s="877"/>
      <c r="LXO28" s="877"/>
      <c r="LXP28" s="877"/>
      <c r="LXQ28" s="877"/>
      <c r="LXR28" s="877"/>
      <c r="LXS28" s="877"/>
      <c r="LXT28" s="877"/>
      <c r="LXU28" s="877"/>
      <c r="LXV28" s="877"/>
      <c r="LXW28" s="877"/>
      <c r="LXX28" s="877"/>
      <c r="LXY28" s="877"/>
      <c r="LXZ28" s="877"/>
      <c r="LYA28" s="877"/>
      <c r="LYB28" s="877"/>
      <c r="LYC28" s="877"/>
      <c r="LYD28" s="877"/>
      <c r="LYE28" s="877"/>
      <c r="LYF28" s="877"/>
      <c r="LYG28" s="877"/>
      <c r="LYH28" s="877"/>
      <c r="LYI28" s="877"/>
      <c r="LYJ28" s="877"/>
      <c r="LYK28" s="877"/>
      <c r="LYL28" s="877"/>
      <c r="LYM28" s="877"/>
      <c r="LYN28" s="877"/>
      <c r="LYO28" s="877"/>
      <c r="LYP28" s="877"/>
      <c r="LYQ28" s="877"/>
      <c r="LYR28" s="877"/>
      <c r="LYS28" s="877"/>
      <c r="LYT28" s="877"/>
      <c r="LYU28" s="877"/>
      <c r="LYV28" s="877"/>
      <c r="LYW28" s="877"/>
      <c r="LYX28" s="877"/>
      <c r="LYY28" s="877"/>
      <c r="LYZ28" s="877"/>
      <c r="LZA28" s="877"/>
      <c r="LZB28" s="877"/>
      <c r="LZC28" s="877"/>
      <c r="LZD28" s="877"/>
      <c r="LZE28" s="877"/>
      <c r="LZF28" s="877"/>
      <c r="LZG28" s="877"/>
      <c r="LZH28" s="877"/>
      <c r="LZI28" s="877"/>
      <c r="LZJ28" s="877"/>
      <c r="LZK28" s="877"/>
      <c r="LZL28" s="877"/>
      <c r="LZM28" s="877"/>
      <c r="LZN28" s="877"/>
      <c r="LZO28" s="877"/>
      <c r="LZP28" s="877"/>
      <c r="LZQ28" s="877"/>
      <c r="LZR28" s="877"/>
      <c r="LZS28" s="877"/>
      <c r="LZT28" s="877"/>
      <c r="LZU28" s="877"/>
      <c r="LZV28" s="877"/>
      <c r="LZW28" s="877"/>
      <c r="LZX28" s="877"/>
      <c r="LZY28" s="877"/>
      <c r="LZZ28" s="877"/>
      <c r="MAA28" s="877"/>
      <c r="MAB28" s="877"/>
      <c r="MAC28" s="877"/>
      <c r="MAD28" s="877"/>
      <c r="MAE28" s="877"/>
      <c r="MAF28" s="877"/>
      <c r="MAG28" s="877"/>
      <c r="MAH28" s="877"/>
      <c r="MAI28" s="877"/>
      <c r="MAJ28" s="877"/>
      <c r="MAK28" s="877"/>
      <c r="MAL28" s="877"/>
      <c r="MAM28" s="877"/>
      <c r="MAN28" s="877"/>
      <c r="MAO28" s="877"/>
      <c r="MAP28" s="877"/>
      <c r="MAQ28" s="877"/>
      <c r="MAR28" s="877"/>
      <c r="MAS28" s="877"/>
      <c r="MAT28" s="877"/>
      <c r="MAU28" s="877"/>
      <c r="MAV28" s="877"/>
      <c r="MAW28" s="877"/>
      <c r="MAX28" s="877"/>
      <c r="MAY28" s="877"/>
      <c r="MAZ28" s="877"/>
      <c r="MBA28" s="877"/>
      <c r="MBB28" s="877"/>
      <c r="MBC28" s="877"/>
      <c r="MBD28" s="877"/>
      <c r="MBE28" s="877"/>
      <c r="MBF28" s="877"/>
      <c r="MBG28" s="877"/>
      <c r="MBH28" s="877"/>
      <c r="MBI28" s="877"/>
      <c r="MBJ28" s="877"/>
      <c r="MBK28" s="877"/>
      <c r="MBL28" s="877"/>
      <c r="MBM28" s="877"/>
      <c r="MBN28" s="877"/>
      <c r="MBO28" s="877"/>
      <c r="MBP28" s="877"/>
      <c r="MBQ28" s="877"/>
      <c r="MBR28" s="877"/>
      <c r="MBS28" s="877"/>
      <c r="MBT28" s="877"/>
      <c r="MBU28" s="877"/>
      <c r="MBV28" s="877"/>
      <c r="MBW28" s="877"/>
      <c r="MBX28" s="877"/>
      <c r="MBY28" s="877"/>
      <c r="MBZ28" s="877"/>
      <c r="MCA28" s="877"/>
      <c r="MCB28" s="877"/>
      <c r="MCC28" s="877"/>
      <c r="MCD28" s="877"/>
      <c r="MCE28" s="877"/>
      <c r="MCF28" s="877"/>
      <c r="MCG28" s="877"/>
      <c r="MCH28" s="877"/>
      <c r="MCI28" s="877"/>
      <c r="MCJ28" s="877"/>
      <c r="MCK28" s="877"/>
      <c r="MCL28" s="877"/>
      <c r="MCM28" s="877"/>
      <c r="MCN28" s="877"/>
      <c r="MCO28" s="877"/>
      <c r="MCP28" s="877"/>
      <c r="MCQ28" s="877"/>
      <c r="MCR28" s="877"/>
      <c r="MCS28" s="877"/>
      <c r="MCT28" s="877"/>
      <c r="MCU28" s="877"/>
      <c r="MCV28" s="877"/>
      <c r="MCW28" s="877"/>
      <c r="MCX28" s="877"/>
      <c r="MCY28" s="877"/>
      <c r="MCZ28" s="877"/>
      <c r="MDA28" s="877"/>
      <c r="MDB28" s="877"/>
      <c r="MDC28" s="877"/>
      <c r="MDD28" s="877"/>
      <c r="MDE28" s="877"/>
      <c r="MDF28" s="877"/>
      <c r="MDG28" s="877"/>
      <c r="MDH28" s="877"/>
      <c r="MDI28" s="877"/>
      <c r="MDJ28" s="877"/>
      <c r="MDK28" s="877"/>
      <c r="MDL28" s="877"/>
      <c r="MDM28" s="877"/>
      <c r="MDN28" s="877"/>
      <c r="MDO28" s="877"/>
      <c r="MDP28" s="877"/>
      <c r="MDQ28" s="877"/>
      <c r="MDR28" s="877"/>
      <c r="MDS28" s="877"/>
      <c r="MDT28" s="877"/>
      <c r="MDU28" s="877"/>
      <c r="MDV28" s="877"/>
      <c r="MDW28" s="877"/>
      <c r="MDX28" s="877"/>
      <c r="MDY28" s="877"/>
      <c r="MDZ28" s="877"/>
      <c r="MEA28" s="877"/>
      <c r="MEB28" s="877"/>
      <c r="MEC28" s="877"/>
      <c r="MED28" s="877"/>
      <c r="MEE28" s="877"/>
      <c r="MEF28" s="877"/>
      <c r="MEG28" s="877"/>
      <c r="MEH28" s="877"/>
      <c r="MEI28" s="877"/>
      <c r="MEJ28" s="877"/>
      <c r="MEK28" s="877"/>
      <c r="MEL28" s="877"/>
      <c r="MEM28" s="877"/>
      <c r="MEN28" s="877"/>
      <c r="MEO28" s="877"/>
      <c r="MEP28" s="877"/>
      <c r="MEQ28" s="877"/>
      <c r="MER28" s="877"/>
      <c r="MES28" s="877"/>
      <c r="MET28" s="877"/>
      <c r="MEU28" s="877"/>
      <c r="MEV28" s="877"/>
      <c r="MEW28" s="877"/>
      <c r="MEX28" s="877"/>
      <c r="MEY28" s="877"/>
      <c r="MEZ28" s="877"/>
      <c r="MFA28" s="877"/>
      <c r="MFB28" s="877"/>
      <c r="MFC28" s="877"/>
      <c r="MFD28" s="877"/>
      <c r="MFE28" s="877"/>
      <c r="MFF28" s="877"/>
      <c r="MFG28" s="877"/>
      <c r="MFH28" s="877"/>
      <c r="MFI28" s="877"/>
      <c r="MFJ28" s="877"/>
      <c r="MFK28" s="877"/>
      <c r="MFL28" s="877"/>
      <c r="MFM28" s="877"/>
      <c r="MFN28" s="877"/>
      <c r="MFO28" s="877"/>
      <c r="MFP28" s="877"/>
      <c r="MFQ28" s="877"/>
      <c r="MFR28" s="877"/>
      <c r="MFS28" s="877"/>
      <c r="MFT28" s="877"/>
      <c r="MFU28" s="877"/>
      <c r="MFV28" s="877"/>
      <c r="MFW28" s="877"/>
      <c r="MFX28" s="877"/>
      <c r="MFY28" s="877"/>
      <c r="MFZ28" s="877"/>
      <c r="MGA28" s="877"/>
      <c r="MGB28" s="877"/>
      <c r="MGC28" s="877"/>
      <c r="MGD28" s="877"/>
      <c r="MGE28" s="877"/>
      <c r="MGF28" s="877"/>
      <c r="MGG28" s="877"/>
      <c r="MGH28" s="877"/>
      <c r="MGI28" s="877"/>
      <c r="MGJ28" s="877"/>
      <c r="MGK28" s="877"/>
      <c r="MGL28" s="877"/>
      <c r="MGM28" s="877"/>
      <c r="MGN28" s="877"/>
      <c r="MGO28" s="877"/>
      <c r="MGP28" s="877"/>
      <c r="MGQ28" s="877"/>
      <c r="MGR28" s="877"/>
      <c r="MGS28" s="877"/>
      <c r="MGT28" s="877"/>
      <c r="MGU28" s="877"/>
      <c r="MGV28" s="877"/>
      <c r="MGW28" s="877"/>
      <c r="MGX28" s="877"/>
      <c r="MGY28" s="877"/>
      <c r="MGZ28" s="877"/>
      <c r="MHA28" s="877"/>
      <c r="MHB28" s="877"/>
      <c r="MHC28" s="877"/>
      <c r="MHD28" s="877"/>
      <c r="MHE28" s="877"/>
      <c r="MHF28" s="877"/>
      <c r="MHG28" s="877"/>
      <c r="MHH28" s="877"/>
      <c r="MHI28" s="877"/>
      <c r="MHJ28" s="877"/>
      <c r="MHK28" s="877"/>
      <c r="MHL28" s="877"/>
      <c r="MHM28" s="877"/>
      <c r="MHN28" s="877"/>
      <c r="MHO28" s="877"/>
      <c r="MHP28" s="877"/>
      <c r="MHQ28" s="877"/>
      <c r="MHR28" s="877"/>
      <c r="MHS28" s="877"/>
      <c r="MHT28" s="877"/>
      <c r="MHU28" s="877"/>
      <c r="MHV28" s="877"/>
      <c r="MHW28" s="877"/>
      <c r="MHX28" s="877"/>
      <c r="MHY28" s="877"/>
      <c r="MHZ28" s="877"/>
      <c r="MIA28" s="877"/>
      <c r="MIB28" s="877"/>
      <c r="MIC28" s="877"/>
      <c r="MID28" s="877"/>
      <c r="MIE28" s="877"/>
      <c r="MIF28" s="877"/>
      <c r="MIG28" s="877"/>
      <c r="MIH28" s="877"/>
      <c r="MII28" s="877"/>
      <c r="MIJ28" s="877"/>
      <c r="MIK28" s="877"/>
      <c r="MIL28" s="877"/>
      <c r="MIM28" s="877"/>
      <c r="MIN28" s="877"/>
      <c r="MIO28" s="877"/>
      <c r="MIP28" s="877"/>
      <c r="MIQ28" s="877"/>
      <c r="MIR28" s="877"/>
      <c r="MIS28" s="877"/>
      <c r="MIT28" s="877"/>
      <c r="MIU28" s="877"/>
      <c r="MIV28" s="877"/>
      <c r="MIW28" s="877"/>
      <c r="MIX28" s="877"/>
      <c r="MIY28" s="877"/>
      <c r="MIZ28" s="877"/>
      <c r="MJA28" s="877"/>
      <c r="MJB28" s="877"/>
      <c r="MJC28" s="877"/>
      <c r="MJD28" s="877"/>
      <c r="MJE28" s="877"/>
      <c r="MJF28" s="877"/>
      <c r="MJG28" s="877"/>
      <c r="MJH28" s="877"/>
      <c r="MJI28" s="877"/>
      <c r="MJJ28" s="877"/>
      <c r="MJK28" s="877"/>
      <c r="MJL28" s="877"/>
      <c r="MJM28" s="877"/>
      <c r="MJN28" s="877"/>
      <c r="MJO28" s="877"/>
      <c r="MJP28" s="877"/>
      <c r="MJQ28" s="877"/>
      <c r="MJR28" s="877"/>
      <c r="MJS28" s="877"/>
      <c r="MJT28" s="877"/>
      <c r="MJU28" s="877"/>
      <c r="MJV28" s="877"/>
      <c r="MJW28" s="877"/>
      <c r="MJX28" s="877"/>
      <c r="MJY28" s="877"/>
      <c r="MJZ28" s="877"/>
      <c r="MKA28" s="877"/>
      <c r="MKB28" s="877"/>
      <c r="MKC28" s="877"/>
      <c r="MKD28" s="877"/>
      <c r="MKE28" s="877"/>
      <c r="MKF28" s="877"/>
      <c r="MKG28" s="877"/>
      <c r="MKH28" s="877"/>
      <c r="MKI28" s="877"/>
      <c r="MKJ28" s="877"/>
      <c r="MKK28" s="877"/>
      <c r="MKL28" s="877"/>
      <c r="MKM28" s="877"/>
      <c r="MKN28" s="877"/>
      <c r="MKO28" s="877"/>
      <c r="MKP28" s="877"/>
      <c r="MKQ28" s="877"/>
      <c r="MKR28" s="877"/>
      <c r="MKS28" s="877"/>
      <c r="MKT28" s="877"/>
      <c r="MKU28" s="877"/>
      <c r="MKV28" s="877"/>
      <c r="MKW28" s="877"/>
      <c r="MKX28" s="877"/>
      <c r="MKY28" s="877"/>
      <c r="MKZ28" s="877"/>
      <c r="MLA28" s="877"/>
      <c r="MLB28" s="877"/>
      <c r="MLC28" s="877"/>
      <c r="MLD28" s="877"/>
      <c r="MLE28" s="877"/>
      <c r="MLF28" s="877"/>
      <c r="MLG28" s="877"/>
      <c r="MLH28" s="877"/>
      <c r="MLI28" s="877"/>
      <c r="MLJ28" s="877"/>
      <c r="MLK28" s="877"/>
      <c r="MLL28" s="877"/>
      <c r="MLM28" s="877"/>
      <c r="MLN28" s="877"/>
      <c r="MLO28" s="877"/>
      <c r="MLP28" s="877"/>
      <c r="MLQ28" s="877"/>
      <c r="MLR28" s="877"/>
      <c r="MLS28" s="877"/>
      <c r="MLT28" s="877"/>
      <c r="MLU28" s="877"/>
      <c r="MLV28" s="877"/>
      <c r="MLW28" s="877"/>
      <c r="MLX28" s="877"/>
      <c r="MLY28" s="877"/>
      <c r="MLZ28" s="877"/>
      <c r="MMA28" s="877"/>
      <c r="MMB28" s="877"/>
      <c r="MMC28" s="877"/>
      <c r="MMD28" s="877"/>
      <c r="MME28" s="877"/>
      <c r="MMF28" s="877"/>
      <c r="MMG28" s="877"/>
      <c r="MMH28" s="877"/>
      <c r="MMI28" s="877"/>
      <c r="MMJ28" s="877"/>
      <c r="MMK28" s="877"/>
      <c r="MML28" s="877"/>
      <c r="MMM28" s="877"/>
      <c r="MMN28" s="877"/>
      <c r="MMO28" s="877"/>
      <c r="MMP28" s="877"/>
      <c r="MMQ28" s="877"/>
      <c r="MMR28" s="877"/>
      <c r="MMS28" s="877"/>
      <c r="MMT28" s="877"/>
      <c r="MMU28" s="877"/>
      <c r="MMV28" s="877"/>
      <c r="MMW28" s="877"/>
      <c r="MMX28" s="877"/>
      <c r="MMY28" s="877"/>
      <c r="MMZ28" s="877"/>
      <c r="MNA28" s="877"/>
      <c r="MNB28" s="877"/>
      <c r="MNC28" s="877"/>
      <c r="MND28" s="877"/>
      <c r="MNE28" s="877"/>
      <c r="MNF28" s="877"/>
      <c r="MNG28" s="877"/>
      <c r="MNH28" s="877"/>
      <c r="MNI28" s="877"/>
      <c r="MNJ28" s="877"/>
      <c r="MNK28" s="877"/>
      <c r="MNL28" s="877"/>
      <c r="MNM28" s="877"/>
      <c r="MNN28" s="877"/>
      <c r="MNO28" s="877"/>
      <c r="MNP28" s="877"/>
      <c r="MNQ28" s="877"/>
      <c r="MNR28" s="877"/>
      <c r="MNS28" s="877"/>
      <c r="MNT28" s="877"/>
      <c r="MNU28" s="877"/>
      <c r="MNV28" s="877"/>
      <c r="MNW28" s="877"/>
      <c r="MNX28" s="877"/>
      <c r="MNY28" s="877"/>
      <c r="MNZ28" s="877"/>
      <c r="MOA28" s="877"/>
      <c r="MOB28" s="877"/>
      <c r="MOC28" s="877"/>
      <c r="MOD28" s="877"/>
      <c r="MOE28" s="877"/>
      <c r="MOF28" s="877"/>
      <c r="MOG28" s="877"/>
      <c r="MOH28" s="877"/>
      <c r="MOI28" s="877"/>
      <c r="MOJ28" s="877"/>
      <c r="MOK28" s="877"/>
      <c r="MOL28" s="877"/>
      <c r="MOM28" s="877"/>
      <c r="MON28" s="877"/>
      <c r="MOO28" s="877"/>
      <c r="MOP28" s="877"/>
      <c r="MOQ28" s="877"/>
      <c r="MOR28" s="877"/>
      <c r="MOS28" s="877"/>
      <c r="MOT28" s="877"/>
      <c r="MOU28" s="877"/>
      <c r="MOV28" s="877"/>
      <c r="MOW28" s="877"/>
      <c r="MOX28" s="877"/>
      <c r="MOY28" s="877"/>
      <c r="MOZ28" s="877"/>
      <c r="MPA28" s="877"/>
      <c r="MPB28" s="877"/>
      <c r="MPC28" s="877"/>
      <c r="MPD28" s="877"/>
      <c r="MPE28" s="877"/>
      <c r="MPF28" s="877"/>
      <c r="MPG28" s="877"/>
      <c r="MPH28" s="877"/>
      <c r="MPI28" s="877"/>
      <c r="MPJ28" s="877"/>
      <c r="MPK28" s="877"/>
      <c r="MPL28" s="877"/>
      <c r="MPM28" s="877"/>
      <c r="MPN28" s="877"/>
      <c r="MPO28" s="877"/>
      <c r="MPP28" s="877"/>
      <c r="MPQ28" s="877"/>
      <c r="MPR28" s="877"/>
      <c r="MPS28" s="877"/>
      <c r="MPT28" s="877"/>
      <c r="MPU28" s="877"/>
      <c r="MPV28" s="877"/>
      <c r="MPW28" s="877"/>
      <c r="MPX28" s="877"/>
      <c r="MPY28" s="877"/>
      <c r="MPZ28" s="877"/>
      <c r="MQA28" s="877"/>
      <c r="MQB28" s="877"/>
      <c r="MQC28" s="877"/>
      <c r="MQD28" s="877"/>
      <c r="MQE28" s="877"/>
      <c r="MQF28" s="877"/>
      <c r="MQG28" s="877"/>
      <c r="MQH28" s="877"/>
      <c r="MQI28" s="877"/>
      <c r="MQJ28" s="877"/>
      <c r="MQK28" s="877"/>
      <c r="MQL28" s="877"/>
      <c r="MQM28" s="877"/>
      <c r="MQN28" s="877"/>
      <c r="MQO28" s="877"/>
      <c r="MQP28" s="877"/>
      <c r="MQQ28" s="877"/>
      <c r="MQR28" s="877"/>
      <c r="MQS28" s="877"/>
      <c r="MQT28" s="877"/>
      <c r="MQU28" s="877"/>
      <c r="MQV28" s="877"/>
      <c r="MQW28" s="877"/>
      <c r="MQX28" s="877"/>
      <c r="MQY28" s="877"/>
      <c r="MQZ28" s="877"/>
      <c r="MRA28" s="877"/>
      <c r="MRB28" s="877"/>
      <c r="MRC28" s="877"/>
      <c r="MRD28" s="877"/>
      <c r="MRE28" s="877"/>
      <c r="MRF28" s="877"/>
      <c r="MRG28" s="877"/>
      <c r="MRH28" s="877"/>
      <c r="MRI28" s="877"/>
      <c r="MRJ28" s="877"/>
      <c r="MRK28" s="877"/>
      <c r="MRL28" s="877"/>
      <c r="MRM28" s="877"/>
      <c r="MRN28" s="877"/>
      <c r="MRO28" s="877"/>
      <c r="MRP28" s="877"/>
      <c r="MRQ28" s="877"/>
      <c r="MRR28" s="877"/>
      <c r="MRS28" s="877"/>
      <c r="MRT28" s="877"/>
      <c r="MRU28" s="877"/>
      <c r="MRV28" s="877"/>
      <c r="MRW28" s="877"/>
      <c r="MRX28" s="877"/>
      <c r="MRY28" s="877"/>
      <c r="MRZ28" s="877"/>
      <c r="MSA28" s="877"/>
      <c r="MSB28" s="877"/>
      <c r="MSC28" s="877"/>
      <c r="MSD28" s="877"/>
      <c r="MSE28" s="877"/>
      <c r="MSF28" s="877"/>
      <c r="MSG28" s="877"/>
      <c r="MSH28" s="877"/>
      <c r="MSI28" s="877"/>
      <c r="MSJ28" s="877"/>
      <c r="MSK28" s="877"/>
      <c r="MSL28" s="877"/>
      <c r="MSM28" s="877"/>
      <c r="MSN28" s="877"/>
      <c r="MSO28" s="877"/>
      <c r="MSP28" s="877"/>
      <c r="MSQ28" s="877"/>
      <c r="MSR28" s="877"/>
      <c r="MSS28" s="877"/>
      <c r="MST28" s="877"/>
      <c r="MSU28" s="877"/>
      <c r="MSV28" s="877"/>
      <c r="MSW28" s="877"/>
      <c r="MSX28" s="877"/>
      <c r="MSY28" s="877"/>
      <c r="MSZ28" s="877"/>
      <c r="MTA28" s="877"/>
      <c r="MTB28" s="877"/>
      <c r="MTC28" s="877"/>
      <c r="MTD28" s="877"/>
      <c r="MTE28" s="877"/>
      <c r="MTF28" s="877"/>
      <c r="MTG28" s="877"/>
      <c r="MTH28" s="877"/>
      <c r="MTI28" s="877"/>
      <c r="MTJ28" s="877"/>
      <c r="MTK28" s="877"/>
      <c r="MTL28" s="877"/>
      <c r="MTM28" s="877"/>
      <c r="MTN28" s="877"/>
      <c r="MTO28" s="877"/>
      <c r="MTP28" s="877"/>
      <c r="MTQ28" s="877"/>
      <c r="MTR28" s="877"/>
      <c r="MTS28" s="877"/>
      <c r="MTT28" s="877"/>
      <c r="MTU28" s="877"/>
      <c r="MTV28" s="877"/>
      <c r="MTW28" s="877"/>
      <c r="MTX28" s="877"/>
      <c r="MTY28" s="877"/>
      <c r="MTZ28" s="877"/>
      <c r="MUA28" s="877"/>
      <c r="MUB28" s="877"/>
      <c r="MUC28" s="877"/>
      <c r="MUD28" s="877"/>
      <c r="MUE28" s="877"/>
      <c r="MUF28" s="877"/>
      <c r="MUG28" s="877"/>
      <c r="MUH28" s="877"/>
      <c r="MUI28" s="877"/>
      <c r="MUJ28" s="877"/>
      <c r="MUK28" s="877"/>
      <c r="MUL28" s="877"/>
      <c r="MUM28" s="877"/>
      <c r="MUN28" s="877"/>
      <c r="MUO28" s="877"/>
      <c r="MUP28" s="877"/>
      <c r="MUQ28" s="877"/>
      <c r="MUR28" s="877"/>
      <c r="MUS28" s="877"/>
      <c r="MUT28" s="877"/>
      <c r="MUU28" s="877"/>
      <c r="MUV28" s="877"/>
      <c r="MUW28" s="877"/>
      <c r="MUX28" s="877"/>
      <c r="MUY28" s="877"/>
      <c r="MUZ28" s="877"/>
      <c r="MVA28" s="877"/>
      <c r="MVB28" s="877"/>
      <c r="MVC28" s="877"/>
      <c r="MVD28" s="877"/>
      <c r="MVE28" s="877"/>
      <c r="MVF28" s="877"/>
      <c r="MVG28" s="877"/>
      <c r="MVH28" s="877"/>
      <c r="MVI28" s="877"/>
      <c r="MVJ28" s="877"/>
      <c r="MVK28" s="877"/>
      <c r="MVL28" s="877"/>
      <c r="MVM28" s="877"/>
      <c r="MVN28" s="877"/>
      <c r="MVO28" s="877"/>
      <c r="MVP28" s="877"/>
      <c r="MVQ28" s="877"/>
      <c r="MVR28" s="877"/>
      <c r="MVS28" s="877"/>
      <c r="MVT28" s="877"/>
      <c r="MVU28" s="877"/>
      <c r="MVV28" s="877"/>
      <c r="MVW28" s="877"/>
      <c r="MVX28" s="877"/>
      <c r="MVY28" s="877"/>
      <c r="MVZ28" s="877"/>
      <c r="MWA28" s="877"/>
      <c r="MWB28" s="877"/>
      <c r="MWC28" s="877"/>
      <c r="MWD28" s="877"/>
      <c r="MWE28" s="877"/>
      <c r="MWF28" s="877"/>
      <c r="MWG28" s="877"/>
      <c r="MWH28" s="877"/>
      <c r="MWI28" s="877"/>
      <c r="MWJ28" s="877"/>
      <c r="MWK28" s="877"/>
      <c r="MWL28" s="877"/>
      <c r="MWM28" s="877"/>
      <c r="MWN28" s="877"/>
      <c r="MWO28" s="877"/>
      <c r="MWP28" s="877"/>
      <c r="MWQ28" s="877"/>
      <c r="MWR28" s="877"/>
      <c r="MWS28" s="877"/>
      <c r="MWT28" s="877"/>
      <c r="MWU28" s="877"/>
      <c r="MWV28" s="877"/>
      <c r="MWW28" s="877"/>
      <c r="MWX28" s="877"/>
      <c r="MWY28" s="877"/>
      <c r="MWZ28" s="877"/>
      <c r="MXA28" s="877"/>
      <c r="MXB28" s="877"/>
      <c r="MXC28" s="877"/>
      <c r="MXD28" s="877"/>
      <c r="MXE28" s="877"/>
      <c r="MXF28" s="877"/>
      <c r="MXG28" s="877"/>
      <c r="MXH28" s="877"/>
      <c r="MXI28" s="877"/>
      <c r="MXJ28" s="877"/>
      <c r="MXK28" s="877"/>
      <c r="MXL28" s="877"/>
      <c r="MXM28" s="877"/>
      <c r="MXN28" s="877"/>
      <c r="MXO28" s="877"/>
      <c r="MXP28" s="877"/>
      <c r="MXQ28" s="877"/>
      <c r="MXR28" s="877"/>
      <c r="MXS28" s="877"/>
      <c r="MXT28" s="877"/>
      <c r="MXU28" s="877"/>
      <c r="MXV28" s="877"/>
      <c r="MXW28" s="877"/>
      <c r="MXX28" s="877"/>
      <c r="MXY28" s="877"/>
      <c r="MXZ28" s="877"/>
      <c r="MYA28" s="877"/>
      <c r="MYB28" s="877"/>
      <c r="MYC28" s="877"/>
      <c r="MYD28" s="877"/>
      <c r="MYE28" s="877"/>
      <c r="MYF28" s="877"/>
      <c r="MYG28" s="877"/>
      <c r="MYH28" s="877"/>
      <c r="MYI28" s="877"/>
      <c r="MYJ28" s="877"/>
      <c r="MYK28" s="877"/>
      <c r="MYL28" s="877"/>
      <c r="MYM28" s="877"/>
      <c r="MYN28" s="877"/>
      <c r="MYO28" s="877"/>
      <c r="MYP28" s="877"/>
      <c r="MYQ28" s="877"/>
      <c r="MYR28" s="877"/>
      <c r="MYS28" s="877"/>
      <c r="MYT28" s="877"/>
      <c r="MYU28" s="877"/>
      <c r="MYV28" s="877"/>
      <c r="MYW28" s="877"/>
      <c r="MYX28" s="877"/>
      <c r="MYY28" s="877"/>
      <c r="MYZ28" s="877"/>
      <c r="MZA28" s="877"/>
      <c r="MZB28" s="877"/>
      <c r="MZC28" s="877"/>
      <c r="MZD28" s="877"/>
      <c r="MZE28" s="877"/>
      <c r="MZF28" s="877"/>
      <c r="MZG28" s="877"/>
      <c r="MZH28" s="877"/>
      <c r="MZI28" s="877"/>
      <c r="MZJ28" s="877"/>
      <c r="MZK28" s="877"/>
      <c r="MZL28" s="877"/>
      <c r="MZM28" s="877"/>
      <c r="MZN28" s="877"/>
      <c r="MZO28" s="877"/>
      <c r="MZP28" s="877"/>
      <c r="MZQ28" s="877"/>
      <c r="MZR28" s="877"/>
      <c r="MZS28" s="877"/>
      <c r="MZT28" s="877"/>
      <c r="MZU28" s="877"/>
      <c r="MZV28" s="877"/>
      <c r="MZW28" s="877"/>
      <c r="MZX28" s="877"/>
      <c r="MZY28" s="877"/>
      <c r="MZZ28" s="877"/>
      <c r="NAA28" s="877"/>
      <c r="NAB28" s="877"/>
      <c r="NAC28" s="877"/>
      <c r="NAD28" s="877"/>
      <c r="NAE28" s="877"/>
      <c r="NAF28" s="877"/>
      <c r="NAG28" s="877"/>
      <c r="NAH28" s="877"/>
      <c r="NAI28" s="877"/>
      <c r="NAJ28" s="877"/>
      <c r="NAK28" s="877"/>
      <c r="NAL28" s="877"/>
      <c r="NAM28" s="877"/>
      <c r="NAN28" s="877"/>
      <c r="NAO28" s="877"/>
      <c r="NAP28" s="877"/>
      <c r="NAQ28" s="877"/>
      <c r="NAR28" s="877"/>
      <c r="NAS28" s="877"/>
      <c r="NAT28" s="877"/>
      <c r="NAU28" s="877"/>
      <c r="NAV28" s="877"/>
      <c r="NAW28" s="877"/>
      <c r="NAX28" s="877"/>
      <c r="NAY28" s="877"/>
      <c r="NAZ28" s="877"/>
      <c r="NBA28" s="877"/>
      <c r="NBB28" s="877"/>
      <c r="NBC28" s="877"/>
      <c r="NBD28" s="877"/>
      <c r="NBE28" s="877"/>
      <c r="NBF28" s="877"/>
      <c r="NBG28" s="877"/>
      <c r="NBH28" s="877"/>
      <c r="NBI28" s="877"/>
      <c r="NBJ28" s="877"/>
      <c r="NBK28" s="877"/>
      <c r="NBL28" s="877"/>
      <c r="NBM28" s="877"/>
      <c r="NBN28" s="877"/>
      <c r="NBO28" s="877"/>
      <c r="NBP28" s="877"/>
      <c r="NBQ28" s="877"/>
      <c r="NBR28" s="877"/>
      <c r="NBS28" s="877"/>
      <c r="NBT28" s="877"/>
      <c r="NBU28" s="877"/>
      <c r="NBV28" s="877"/>
      <c r="NBW28" s="877"/>
      <c r="NBX28" s="877"/>
      <c r="NBY28" s="877"/>
      <c r="NBZ28" s="877"/>
      <c r="NCA28" s="877"/>
      <c r="NCB28" s="877"/>
      <c r="NCC28" s="877"/>
      <c r="NCD28" s="877"/>
      <c r="NCE28" s="877"/>
      <c r="NCF28" s="877"/>
      <c r="NCG28" s="877"/>
      <c r="NCH28" s="877"/>
      <c r="NCI28" s="877"/>
      <c r="NCJ28" s="877"/>
      <c r="NCK28" s="877"/>
      <c r="NCL28" s="877"/>
      <c r="NCM28" s="877"/>
      <c r="NCN28" s="877"/>
      <c r="NCO28" s="877"/>
      <c r="NCP28" s="877"/>
      <c r="NCQ28" s="877"/>
      <c r="NCR28" s="877"/>
      <c r="NCS28" s="877"/>
      <c r="NCT28" s="877"/>
      <c r="NCU28" s="877"/>
      <c r="NCV28" s="877"/>
      <c r="NCW28" s="877"/>
      <c r="NCX28" s="877"/>
      <c r="NCY28" s="877"/>
      <c r="NCZ28" s="877"/>
      <c r="NDA28" s="877"/>
      <c r="NDB28" s="877"/>
      <c r="NDC28" s="877"/>
      <c r="NDD28" s="877"/>
      <c r="NDE28" s="877"/>
      <c r="NDF28" s="877"/>
      <c r="NDG28" s="877"/>
      <c r="NDH28" s="877"/>
      <c r="NDI28" s="877"/>
      <c r="NDJ28" s="877"/>
      <c r="NDK28" s="877"/>
      <c r="NDL28" s="877"/>
      <c r="NDM28" s="877"/>
      <c r="NDN28" s="877"/>
      <c r="NDO28" s="877"/>
      <c r="NDP28" s="877"/>
      <c r="NDQ28" s="877"/>
      <c r="NDR28" s="877"/>
      <c r="NDS28" s="877"/>
      <c r="NDT28" s="877"/>
      <c r="NDU28" s="877"/>
      <c r="NDV28" s="877"/>
      <c r="NDW28" s="877"/>
      <c r="NDX28" s="877"/>
      <c r="NDY28" s="877"/>
      <c r="NDZ28" s="877"/>
      <c r="NEA28" s="877"/>
      <c r="NEB28" s="877"/>
      <c r="NEC28" s="877"/>
      <c r="NED28" s="877"/>
      <c r="NEE28" s="877"/>
      <c r="NEF28" s="877"/>
      <c r="NEG28" s="877"/>
      <c r="NEH28" s="877"/>
      <c r="NEI28" s="877"/>
      <c r="NEJ28" s="877"/>
      <c r="NEK28" s="877"/>
      <c r="NEL28" s="877"/>
      <c r="NEM28" s="877"/>
      <c r="NEN28" s="877"/>
      <c r="NEO28" s="877"/>
      <c r="NEP28" s="877"/>
      <c r="NEQ28" s="877"/>
      <c r="NER28" s="877"/>
      <c r="NES28" s="877"/>
      <c r="NET28" s="877"/>
      <c r="NEU28" s="877"/>
      <c r="NEV28" s="877"/>
      <c r="NEW28" s="877"/>
      <c r="NEX28" s="877"/>
      <c r="NEY28" s="877"/>
      <c r="NEZ28" s="877"/>
      <c r="NFA28" s="877"/>
      <c r="NFB28" s="877"/>
      <c r="NFC28" s="877"/>
      <c r="NFD28" s="877"/>
      <c r="NFE28" s="877"/>
      <c r="NFF28" s="877"/>
      <c r="NFG28" s="877"/>
      <c r="NFH28" s="877"/>
      <c r="NFI28" s="877"/>
      <c r="NFJ28" s="877"/>
      <c r="NFK28" s="877"/>
      <c r="NFL28" s="877"/>
      <c r="NFM28" s="877"/>
      <c r="NFN28" s="877"/>
      <c r="NFO28" s="877"/>
      <c r="NFP28" s="877"/>
      <c r="NFQ28" s="877"/>
      <c r="NFR28" s="877"/>
      <c r="NFS28" s="877"/>
      <c r="NFT28" s="877"/>
      <c r="NFU28" s="877"/>
      <c r="NFV28" s="877"/>
      <c r="NFW28" s="877"/>
      <c r="NFX28" s="877"/>
      <c r="NFY28" s="877"/>
      <c r="NFZ28" s="877"/>
      <c r="NGA28" s="877"/>
      <c r="NGB28" s="877"/>
      <c r="NGC28" s="877"/>
      <c r="NGD28" s="877"/>
      <c r="NGE28" s="877"/>
      <c r="NGF28" s="877"/>
      <c r="NGG28" s="877"/>
      <c r="NGH28" s="877"/>
      <c r="NGI28" s="877"/>
      <c r="NGJ28" s="877"/>
      <c r="NGK28" s="877"/>
      <c r="NGL28" s="877"/>
      <c r="NGM28" s="877"/>
      <c r="NGN28" s="877"/>
      <c r="NGO28" s="877"/>
      <c r="NGP28" s="877"/>
      <c r="NGQ28" s="877"/>
      <c r="NGR28" s="877"/>
      <c r="NGS28" s="877"/>
      <c r="NGT28" s="877"/>
      <c r="NGU28" s="877"/>
      <c r="NGV28" s="877"/>
      <c r="NGW28" s="877"/>
      <c r="NGX28" s="877"/>
      <c r="NGY28" s="877"/>
      <c r="NGZ28" s="877"/>
      <c r="NHA28" s="877"/>
      <c r="NHB28" s="877"/>
      <c r="NHC28" s="877"/>
      <c r="NHD28" s="877"/>
      <c r="NHE28" s="877"/>
      <c r="NHF28" s="877"/>
      <c r="NHG28" s="877"/>
      <c r="NHH28" s="877"/>
      <c r="NHI28" s="877"/>
      <c r="NHJ28" s="877"/>
      <c r="NHK28" s="877"/>
      <c r="NHL28" s="877"/>
      <c r="NHM28" s="877"/>
      <c r="NHN28" s="877"/>
      <c r="NHO28" s="877"/>
      <c r="NHP28" s="877"/>
      <c r="NHQ28" s="877"/>
      <c r="NHR28" s="877"/>
      <c r="NHS28" s="877"/>
      <c r="NHT28" s="877"/>
      <c r="NHU28" s="877"/>
      <c r="NHV28" s="877"/>
      <c r="NHW28" s="877"/>
      <c r="NHX28" s="877"/>
      <c r="NHY28" s="877"/>
      <c r="NHZ28" s="877"/>
      <c r="NIA28" s="877"/>
      <c r="NIB28" s="877"/>
      <c r="NIC28" s="877"/>
      <c r="NID28" s="877"/>
      <c r="NIE28" s="877"/>
      <c r="NIF28" s="877"/>
      <c r="NIG28" s="877"/>
      <c r="NIH28" s="877"/>
      <c r="NII28" s="877"/>
      <c r="NIJ28" s="877"/>
      <c r="NIK28" s="877"/>
      <c r="NIL28" s="877"/>
      <c r="NIM28" s="877"/>
      <c r="NIN28" s="877"/>
      <c r="NIO28" s="877"/>
      <c r="NIP28" s="877"/>
      <c r="NIQ28" s="877"/>
      <c r="NIR28" s="877"/>
      <c r="NIS28" s="877"/>
      <c r="NIT28" s="877"/>
      <c r="NIU28" s="877"/>
      <c r="NIV28" s="877"/>
      <c r="NIW28" s="877"/>
      <c r="NIX28" s="877"/>
      <c r="NIY28" s="877"/>
      <c r="NIZ28" s="877"/>
      <c r="NJA28" s="877"/>
      <c r="NJB28" s="877"/>
      <c r="NJC28" s="877"/>
      <c r="NJD28" s="877"/>
      <c r="NJE28" s="877"/>
      <c r="NJF28" s="877"/>
      <c r="NJG28" s="877"/>
      <c r="NJH28" s="877"/>
      <c r="NJI28" s="877"/>
      <c r="NJJ28" s="877"/>
      <c r="NJK28" s="877"/>
      <c r="NJL28" s="877"/>
      <c r="NJM28" s="877"/>
      <c r="NJN28" s="877"/>
      <c r="NJO28" s="877"/>
      <c r="NJP28" s="877"/>
      <c r="NJQ28" s="877"/>
      <c r="NJR28" s="877"/>
      <c r="NJS28" s="877"/>
      <c r="NJT28" s="877"/>
      <c r="NJU28" s="877"/>
      <c r="NJV28" s="877"/>
      <c r="NJW28" s="877"/>
      <c r="NJX28" s="877"/>
      <c r="NJY28" s="877"/>
      <c r="NJZ28" s="877"/>
      <c r="NKA28" s="877"/>
      <c r="NKB28" s="877"/>
      <c r="NKC28" s="877"/>
      <c r="NKD28" s="877"/>
      <c r="NKE28" s="877"/>
      <c r="NKF28" s="877"/>
      <c r="NKG28" s="877"/>
      <c r="NKH28" s="877"/>
      <c r="NKI28" s="877"/>
      <c r="NKJ28" s="877"/>
      <c r="NKK28" s="877"/>
      <c r="NKL28" s="877"/>
      <c r="NKM28" s="877"/>
      <c r="NKN28" s="877"/>
      <c r="NKO28" s="877"/>
      <c r="NKP28" s="877"/>
      <c r="NKQ28" s="877"/>
      <c r="NKR28" s="877"/>
      <c r="NKS28" s="877"/>
      <c r="NKT28" s="877"/>
      <c r="NKU28" s="877"/>
      <c r="NKV28" s="877"/>
      <c r="NKW28" s="877"/>
      <c r="NKX28" s="877"/>
      <c r="NKY28" s="877"/>
      <c r="NKZ28" s="877"/>
      <c r="NLA28" s="877"/>
      <c r="NLB28" s="877"/>
      <c r="NLC28" s="877"/>
      <c r="NLD28" s="877"/>
      <c r="NLE28" s="877"/>
      <c r="NLF28" s="877"/>
      <c r="NLG28" s="877"/>
      <c r="NLH28" s="877"/>
      <c r="NLI28" s="877"/>
      <c r="NLJ28" s="877"/>
      <c r="NLK28" s="877"/>
      <c r="NLL28" s="877"/>
      <c r="NLM28" s="877"/>
      <c r="NLN28" s="877"/>
      <c r="NLO28" s="877"/>
      <c r="NLP28" s="877"/>
      <c r="NLQ28" s="877"/>
      <c r="NLR28" s="877"/>
      <c r="NLS28" s="877"/>
      <c r="NLT28" s="877"/>
      <c r="NLU28" s="877"/>
      <c r="NLV28" s="877"/>
      <c r="NLW28" s="877"/>
      <c r="NLX28" s="877"/>
      <c r="NLY28" s="877"/>
      <c r="NLZ28" s="877"/>
      <c r="NMA28" s="877"/>
      <c r="NMB28" s="877"/>
      <c r="NMC28" s="877"/>
      <c r="NMD28" s="877"/>
      <c r="NME28" s="877"/>
      <c r="NMF28" s="877"/>
      <c r="NMG28" s="877"/>
      <c r="NMH28" s="877"/>
      <c r="NMI28" s="877"/>
      <c r="NMJ28" s="877"/>
      <c r="NMK28" s="877"/>
      <c r="NML28" s="877"/>
      <c r="NMM28" s="877"/>
      <c r="NMN28" s="877"/>
      <c r="NMO28" s="877"/>
      <c r="NMP28" s="877"/>
      <c r="NMQ28" s="877"/>
      <c r="NMR28" s="877"/>
      <c r="NMS28" s="877"/>
      <c r="NMT28" s="877"/>
      <c r="NMU28" s="877"/>
      <c r="NMV28" s="877"/>
      <c r="NMW28" s="877"/>
      <c r="NMX28" s="877"/>
      <c r="NMY28" s="877"/>
      <c r="NMZ28" s="877"/>
      <c r="NNA28" s="877"/>
      <c r="NNB28" s="877"/>
      <c r="NNC28" s="877"/>
      <c r="NND28" s="877"/>
      <c r="NNE28" s="877"/>
      <c r="NNF28" s="877"/>
      <c r="NNG28" s="877"/>
      <c r="NNH28" s="877"/>
      <c r="NNI28" s="877"/>
      <c r="NNJ28" s="877"/>
      <c r="NNK28" s="877"/>
      <c r="NNL28" s="877"/>
      <c r="NNM28" s="877"/>
      <c r="NNN28" s="877"/>
      <c r="NNO28" s="877"/>
      <c r="NNP28" s="877"/>
      <c r="NNQ28" s="877"/>
      <c r="NNR28" s="877"/>
      <c r="NNS28" s="877"/>
      <c r="NNT28" s="877"/>
      <c r="NNU28" s="877"/>
      <c r="NNV28" s="877"/>
      <c r="NNW28" s="877"/>
      <c r="NNX28" s="877"/>
      <c r="NNY28" s="877"/>
      <c r="NNZ28" s="877"/>
      <c r="NOA28" s="877"/>
      <c r="NOB28" s="877"/>
      <c r="NOC28" s="877"/>
      <c r="NOD28" s="877"/>
      <c r="NOE28" s="877"/>
      <c r="NOF28" s="877"/>
      <c r="NOG28" s="877"/>
      <c r="NOH28" s="877"/>
      <c r="NOI28" s="877"/>
      <c r="NOJ28" s="877"/>
      <c r="NOK28" s="877"/>
      <c r="NOL28" s="877"/>
      <c r="NOM28" s="877"/>
      <c r="NON28" s="877"/>
      <c r="NOO28" s="877"/>
      <c r="NOP28" s="877"/>
      <c r="NOQ28" s="877"/>
      <c r="NOR28" s="877"/>
      <c r="NOS28" s="877"/>
      <c r="NOT28" s="877"/>
      <c r="NOU28" s="877"/>
      <c r="NOV28" s="877"/>
      <c r="NOW28" s="877"/>
      <c r="NOX28" s="877"/>
      <c r="NOY28" s="877"/>
      <c r="NOZ28" s="877"/>
      <c r="NPA28" s="877"/>
      <c r="NPB28" s="877"/>
      <c r="NPC28" s="877"/>
      <c r="NPD28" s="877"/>
      <c r="NPE28" s="877"/>
      <c r="NPF28" s="877"/>
      <c r="NPG28" s="877"/>
      <c r="NPH28" s="877"/>
      <c r="NPI28" s="877"/>
      <c r="NPJ28" s="877"/>
      <c r="NPK28" s="877"/>
      <c r="NPL28" s="877"/>
      <c r="NPM28" s="877"/>
      <c r="NPN28" s="877"/>
      <c r="NPO28" s="877"/>
      <c r="NPP28" s="877"/>
      <c r="NPQ28" s="877"/>
      <c r="NPR28" s="877"/>
      <c r="NPS28" s="877"/>
      <c r="NPT28" s="877"/>
      <c r="NPU28" s="877"/>
      <c r="NPV28" s="877"/>
      <c r="NPW28" s="877"/>
      <c r="NPX28" s="877"/>
      <c r="NPY28" s="877"/>
      <c r="NPZ28" s="877"/>
      <c r="NQA28" s="877"/>
      <c r="NQB28" s="877"/>
      <c r="NQC28" s="877"/>
      <c r="NQD28" s="877"/>
      <c r="NQE28" s="877"/>
      <c r="NQF28" s="877"/>
      <c r="NQG28" s="877"/>
      <c r="NQH28" s="877"/>
      <c r="NQI28" s="877"/>
      <c r="NQJ28" s="877"/>
      <c r="NQK28" s="877"/>
      <c r="NQL28" s="877"/>
      <c r="NQM28" s="877"/>
      <c r="NQN28" s="877"/>
      <c r="NQO28" s="877"/>
      <c r="NQP28" s="877"/>
      <c r="NQQ28" s="877"/>
      <c r="NQR28" s="877"/>
      <c r="NQS28" s="877"/>
      <c r="NQT28" s="877"/>
      <c r="NQU28" s="877"/>
      <c r="NQV28" s="877"/>
      <c r="NQW28" s="877"/>
      <c r="NQX28" s="877"/>
      <c r="NQY28" s="877"/>
      <c r="NQZ28" s="877"/>
      <c r="NRA28" s="877"/>
      <c r="NRB28" s="877"/>
      <c r="NRC28" s="877"/>
      <c r="NRD28" s="877"/>
      <c r="NRE28" s="877"/>
      <c r="NRF28" s="877"/>
      <c r="NRG28" s="877"/>
      <c r="NRH28" s="877"/>
      <c r="NRI28" s="877"/>
      <c r="NRJ28" s="877"/>
      <c r="NRK28" s="877"/>
      <c r="NRL28" s="877"/>
      <c r="NRM28" s="877"/>
      <c r="NRN28" s="877"/>
      <c r="NRO28" s="877"/>
      <c r="NRP28" s="877"/>
      <c r="NRQ28" s="877"/>
      <c r="NRR28" s="877"/>
      <c r="NRS28" s="877"/>
      <c r="NRT28" s="877"/>
      <c r="NRU28" s="877"/>
      <c r="NRV28" s="877"/>
      <c r="NRW28" s="877"/>
      <c r="NRX28" s="877"/>
      <c r="NRY28" s="877"/>
      <c r="NRZ28" s="877"/>
      <c r="NSA28" s="877"/>
      <c r="NSB28" s="877"/>
      <c r="NSC28" s="877"/>
      <c r="NSD28" s="877"/>
      <c r="NSE28" s="877"/>
      <c r="NSF28" s="877"/>
      <c r="NSG28" s="877"/>
      <c r="NSH28" s="877"/>
      <c r="NSI28" s="877"/>
      <c r="NSJ28" s="877"/>
      <c r="NSK28" s="877"/>
      <c r="NSL28" s="877"/>
      <c r="NSM28" s="877"/>
      <c r="NSN28" s="877"/>
      <c r="NSO28" s="877"/>
      <c r="NSP28" s="877"/>
      <c r="NSQ28" s="877"/>
      <c r="NSR28" s="877"/>
      <c r="NSS28" s="877"/>
      <c r="NST28" s="877"/>
      <c r="NSU28" s="877"/>
      <c r="NSV28" s="877"/>
      <c r="NSW28" s="877"/>
      <c r="NSX28" s="877"/>
      <c r="NSY28" s="877"/>
      <c r="NSZ28" s="877"/>
      <c r="NTA28" s="877"/>
      <c r="NTB28" s="877"/>
      <c r="NTC28" s="877"/>
      <c r="NTD28" s="877"/>
      <c r="NTE28" s="877"/>
      <c r="NTF28" s="877"/>
      <c r="NTG28" s="877"/>
      <c r="NTH28" s="877"/>
      <c r="NTI28" s="877"/>
      <c r="NTJ28" s="877"/>
      <c r="NTK28" s="877"/>
      <c r="NTL28" s="877"/>
      <c r="NTM28" s="877"/>
      <c r="NTN28" s="877"/>
      <c r="NTO28" s="877"/>
      <c r="NTP28" s="877"/>
      <c r="NTQ28" s="877"/>
      <c r="NTR28" s="877"/>
      <c r="NTS28" s="877"/>
      <c r="NTT28" s="877"/>
      <c r="NTU28" s="877"/>
      <c r="NTV28" s="877"/>
      <c r="NTW28" s="877"/>
      <c r="NTX28" s="877"/>
      <c r="NTY28" s="877"/>
      <c r="NTZ28" s="877"/>
      <c r="NUA28" s="877"/>
      <c r="NUB28" s="877"/>
      <c r="NUC28" s="877"/>
      <c r="NUD28" s="877"/>
      <c r="NUE28" s="877"/>
      <c r="NUF28" s="877"/>
      <c r="NUG28" s="877"/>
      <c r="NUH28" s="877"/>
      <c r="NUI28" s="877"/>
      <c r="NUJ28" s="877"/>
      <c r="NUK28" s="877"/>
      <c r="NUL28" s="877"/>
      <c r="NUM28" s="877"/>
      <c r="NUN28" s="877"/>
      <c r="NUO28" s="877"/>
      <c r="NUP28" s="877"/>
      <c r="NUQ28" s="877"/>
      <c r="NUR28" s="877"/>
      <c r="NUS28" s="877"/>
      <c r="NUT28" s="877"/>
      <c r="NUU28" s="877"/>
      <c r="NUV28" s="877"/>
      <c r="NUW28" s="877"/>
      <c r="NUX28" s="877"/>
      <c r="NUY28" s="877"/>
      <c r="NUZ28" s="877"/>
      <c r="NVA28" s="877"/>
      <c r="NVB28" s="877"/>
      <c r="NVC28" s="877"/>
      <c r="NVD28" s="877"/>
      <c r="NVE28" s="877"/>
      <c r="NVF28" s="877"/>
      <c r="NVG28" s="877"/>
      <c r="NVH28" s="877"/>
      <c r="NVI28" s="877"/>
      <c r="NVJ28" s="877"/>
      <c r="NVK28" s="877"/>
      <c r="NVL28" s="877"/>
      <c r="NVM28" s="877"/>
      <c r="NVN28" s="877"/>
      <c r="NVO28" s="877"/>
      <c r="NVP28" s="877"/>
      <c r="NVQ28" s="877"/>
      <c r="NVR28" s="877"/>
      <c r="NVS28" s="877"/>
      <c r="NVT28" s="877"/>
      <c r="NVU28" s="877"/>
      <c r="NVV28" s="877"/>
      <c r="NVW28" s="877"/>
      <c r="NVX28" s="877"/>
      <c r="NVY28" s="877"/>
      <c r="NVZ28" s="877"/>
      <c r="NWA28" s="877"/>
      <c r="NWB28" s="877"/>
      <c r="NWC28" s="877"/>
      <c r="NWD28" s="877"/>
      <c r="NWE28" s="877"/>
      <c r="NWF28" s="877"/>
      <c r="NWG28" s="877"/>
      <c r="NWH28" s="877"/>
      <c r="NWI28" s="877"/>
      <c r="NWJ28" s="877"/>
      <c r="NWK28" s="877"/>
      <c r="NWL28" s="877"/>
      <c r="NWM28" s="877"/>
      <c r="NWN28" s="877"/>
      <c r="NWO28" s="877"/>
      <c r="NWP28" s="877"/>
      <c r="NWQ28" s="877"/>
      <c r="NWR28" s="877"/>
      <c r="NWS28" s="877"/>
      <c r="NWT28" s="877"/>
      <c r="NWU28" s="877"/>
      <c r="NWV28" s="877"/>
      <c r="NWW28" s="877"/>
      <c r="NWX28" s="877"/>
      <c r="NWY28" s="877"/>
      <c r="NWZ28" s="877"/>
      <c r="NXA28" s="877"/>
      <c r="NXB28" s="877"/>
      <c r="NXC28" s="877"/>
      <c r="NXD28" s="877"/>
      <c r="NXE28" s="877"/>
      <c r="NXF28" s="877"/>
      <c r="NXG28" s="877"/>
      <c r="NXH28" s="877"/>
      <c r="NXI28" s="877"/>
      <c r="NXJ28" s="877"/>
      <c r="NXK28" s="877"/>
      <c r="NXL28" s="877"/>
      <c r="NXM28" s="877"/>
      <c r="NXN28" s="877"/>
      <c r="NXO28" s="877"/>
      <c r="NXP28" s="877"/>
      <c r="NXQ28" s="877"/>
      <c r="NXR28" s="877"/>
      <c r="NXS28" s="877"/>
      <c r="NXT28" s="877"/>
      <c r="NXU28" s="877"/>
      <c r="NXV28" s="877"/>
      <c r="NXW28" s="877"/>
      <c r="NXX28" s="877"/>
      <c r="NXY28" s="877"/>
      <c r="NXZ28" s="877"/>
      <c r="NYA28" s="877"/>
      <c r="NYB28" s="877"/>
      <c r="NYC28" s="877"/>
      <c r="NYD28" s="877"/>
      <c r="NYE28" s="877"/>
      <c r="NYF28" s="877"/>
      <c r="NYG28" s="877"/>
      <c r="NYH28" s="877"/>
      <c r="NYI28" s="877"/>
      <c r="NYJ28" s="877"/>
      <c r="NYK28" s="877"/>
      <c r="NYL28" s="877"/>
      <c r="NYM28" s="877"/>
      <c r="NYN28" s="877"/>
      <c r="NYO28" s="877"/>
      <c r="NYP28" s="877"/>
      <c r="NYQ28" s="877"/>
      <c r="NYR28" s="877"/>
      <c r="NYS28" s="877"/>
      <c r="NYT28" s="877"/>
      <c r="NYU28" s="877"/>
      <c r="NYV28" s="877"/>
      <c r="NYW28" s="877"/>
      <c r="NYX28" s="877"/>
      <c r="NYY28" s="877"/>
      <c r="NYZ28" s="877"/>
      <c r="NZA28" s="877"/>
      <c r="NZB28" s="877"/>
      <c r="NZC28" s="877"/>
      <c r="NZD28" s="877"/>
      <c r="NZE28" s="877"/>
      <c r="NZF28" s="877"/>
      <c r="NZG28" s="877"/>
      <c r="NZH28" s="877"/>
      <c r="NZI28" s="877"/>
      <c r="NZJ28" s="877"/>
      <c r="NZK28" s="877"/>
      <c r="NZL28" s="877"/>
      <c r="NZM28" s="877"/>
      <c r="NZN28" s="877"/>
      <c r="NZO28" s="877"/>
      <c r="NZP28" s="877"/>
      <c r="NZQ28" s="877"/>
      <c r="NZR28" s="877"/>
      <c r="NZS28" s="877"/>
      <c r="NZT28" s="877"/>
      <c r="NZU28" s="877"/>
      <c r="NZV28" s="877"/>
      <c r="NZW28" s="877"/>
      <c r="NZX28" s="877"/>
      <c r="NZY28" s="877"/>
      <c r="NZZ28" s="877"/>
      <c r="OAA28" s="877"/>
      <c r="OAB28" s="877"/>
      <c r="OAC28" s="877"/>
      <c r="OAD28" s="877"/>
      <c r="OAE28" s="877"/>
      <c r="OAF28" s="877"/>
      <c r="OAG28" s="877"/>
      <c r="OAH28" s="877"/>
      <c r="OAI28" s="877"/>
      <c r="OAJ28" s="877"/>
      <c r="OAK28" s="877"/>
      <c r="OAL28" s="877"/>
      <c r="OAM28" s="877"/>
      <c r="OAN28" s="877"/>
      <c r="OAO28" s="877"/>
      <c r="OAP28" s="877"/>
      <c r="OAQ28" s="877"/>
      <c r="OAR28" s="877"/>
      <c r="OAS28" s="877"/>
      <c r="OAT28" s="877"/>
      <c r="OAU28" s="877"/>
      <c r="OAV28" s="877"/>
      <c r="OAW28" s="877"/>
      <c r="OAX28" s="877"/>
      <c r="OAY28" s="877"/>
      <c r="OAZ28" s="877"/>
      <c r="OBA28" s="877"/>
      <c r="OBB28" s="877"/>
      <c r="OBC28" s="877"/>
      <c r="OBD28" s="877"/>
      <c r="OBE28" s="877"/>
      <c r="OBF28" s="877"/>
      <c r="OBG28" s="877"/>
      <c r="OBH28" s="877"/>
      <c r="OBI28" s="877"/>
      <c r="OBJ28" s="877"/>
      <c r="OBK28" s="877"/>
      <c r="OBL28" s="877"/>
      <c r="OBM28" s="877"/>
      <c r="OBN28" s="877"/>
      <c r="OBO28" s="877"/>
      <c r="OBP28" s="877"/>
      <c r="OBQ28" s="877"/>
      <c r="OBR28" s="877"/>
      <c r="OBS28" s="877"/>
      <c r="OBT28" s="877"/>
      <c r="OBU28" s="877"/>
      <c r="OBV28" s="877"/>
      <c r="OBW28" s="877"/>
      <c r="OBX28" s="877"/>
      <c r="OBY28" s="877"/>
      <c r="OBZ28" s="877"/>
      <c r="OCA28" s="877"/>
      <c r="OCB28" s="877"/>
      <c r="OCC28" s="877"/>
      <c r="OCD28" s="877"/>
      <c r="OCE28" s="877"/>
      <c r="OCF28" s="877"/>
      <c r="OCG28" s="877"/>
      <c r="OCH28" s="877"/>
      <c r="OCI28" s="877"/>
      <c r="OCJ28" s="877"/>
      <c r="OCK28" s="877"/>
      <c r="OCL28" s="877"/>
      <c r="OCM28" s="877"/>
      <c r="OCN28" s="877"/>
      <c r="OCO28" s="877"/>
      <c r="OCP28" s="877"/>
      <c r="OCQ28" s="877"/>
      <c r="OCR28" s="877"/>
      <c r="OCS28" s="877"/>
      <c r="OCT28" s="877"/>
      <c r="OCU28" s="877"/>
      <c r="OCV28" s="877"/>
      <c r="OCW28" s="877"/>
      <c r="OCX28" s="877"/>
      <c r="OCY28" s="877"/>
      <c r="OCZ28" s="877"/>
      <c r="ODA28" s="877"/>
      <c r="ODB28" s="877"/>
      <c r="ODC28" s="877"/>
      <c r="ODD28" s="877"/>
      <c r="ODE28" s="877"/>
      <c r="ODF28" s="877"/>
      <c r="ODG28" s="877"/>
      <c r="ODH28" s="877"/>
      <c r="ODI28" s="877"/>
      <c r="ODJ28" s="877"/>
      <c r="ODK28" s="877"/>
      <c r="ODL28" s="877"/>
      <c r="ODM28" s="877"/>
      <c r="ODN28" s="877"/>
      <c r="ODO28" s="877"/>
      <c r="ODP28" s="877"/>
      <c r="ODQ28" s="877"/>
      <c r="ODR28" s="877"/>
      <c r="ODS28" s="877"/>
      <c r="ODT28" s="877"/>
      <c r="ODU28" s="877"/>
      <c r="ODV28" s="877"/>
      <c r="ODW28" s="877"/>
      <c r="ODX28" s="877"/>
      <c r="ODY28" s="877"/>
      <c r="ODZ28" s="877"/>
      <c r="OEA28" s="877"/>
      <c r="OEB28" s="877"/>
      <c r="OEC28" s="877"/>
      <c r="OED28" s="877"/>
      <c r="OEE28" s="877"/>
      <c r="OEF28" s="877"/>
      <c r="OEG28" s="877"/>
      <c r="OEH28" s="877"/>
      <c r="OEI28" s="877"/>
      <c r="OEJ28" s="877"/>
      <c r="OEK28" s="877"/>
      <c r="OEL28" s="877"/>
      <c r="OEM28" s="877"/>
      <c r="OEN28" s="877"/>
      <c r="OEO28" s="877"/>
      <c r="OEP28" s="877"/>
      <c r="OEQ28" s="877"/>
      <c r="OER28" s="877"/>
      <c r="OES28" s="877"/>
      <c r="OET28" s="877"/>
      <c r="OEU28" s="877"/>
      <c r="OEV28" s="877"/>
      <c r="OEW28" s="877"/>
      <c r="OEX28" s="877"/>
      <c r="OEY28" s="877"/>
      <c r="OEZ28" s="877"/>
      <c r="OFA28" s="877"/>
      <c r="OFB28" s="877"/>
      <c r="OFC28" s="877"/>
      <c r="OFD28" s="877"/>
      <c r="OFE28" s="877"/>
      <c r="OFF28" s="877"/>
      <c r="OFG28" s="877"/>
      <c r="OFH28" s="877"/>
      <c r="OFI28" s="877"/>
      <c r="OFJ28" s="877"/>
      <c r="OFK28" s="877"/>
      <c r="OFL28" s="877"/>
      <c r="OFM28" s="877"/>
      <c r="OFN28" s="877"/>
      <c r="OFO28" s="877"/>
      <c r="OFP28" s="877"/>
      <c r="OFQ28" s="877"/>
      <c r="OFR28" s="877"/>
      <c r="OFS28" s="877"/>
      <c r="OFT28" s="877"/>
      <c r="OFU28" s="877"/>
      <c r="OFV28" s="877"/>
      <c r="OFW28" s="877"/>
      <c r="OFX28" s="877"/>
      <c r="OFY28" s="877"/>
      <c r="OFZ28" s="877"/>
      <c r="OGA28" s="877"/>
      <c r="OGB28" s="877"/>
      <c r="OGC28" s="877"/>
      <c r="OGD28" s="877"/>
      <c r="OGE28" s="877"/>
      <c r="OGF28" s="877"/>
      <c r="OGG28" s="877"/>
      <c r="OGH28" s="877"/>
      <c r="OGI28" s="877"/>
      <c r="OGJ28" s="877"/>
      <c r="OGK28" s="877"/>
      <c r="OGL28" s="877"/>
      <c r="OGM28" s="877"/>
      <c r="OGN28" s="877"/>
      <c r="OGO28" s="877"/>
      <c r="OGP28" s="877"/>
      <c r="OGQ28" s="877"/>
      <c r="OGR28" s="877"/>
      <c r="OGS28" s="877"/>
      <c r="OGT28" s="877"/>
      <c r="OGU28" s="877"/>
      <c r="OGV28" s="877"/>
      <c r="OGW28" s="877"/>
      <c r="OGX28" s="877"/>
      <c r="OGY28" s="877"/>
      <c r="OGZ28" s="877"/>
      <c r="OHA28" s="877"/>
      <c r="OHB28" s="877"/>
      <c r="OHC28" s="877"/>
      <c r="OHD28" s="877"/>
      <c r="OHE28" s="877"/>
      <c r="OHF28" s="877"/>
      <c r="OHG28" s="877"/>
      <c r="OHH28" s="877"/>
      <c r="OHI28" s="877"/>
      <c r="OHJ28" s="877"/>
      <c r="OHK28" s="877"/>
      <c r="OHL28" s="877"/>
      <c r="OHM28" s="877"/>
      <c r="OHN28" s="877"/>
      <c r="OHO28" s="877"/>
      <c r="OHP28" s="877"/>
      <c r="OHQ28" s="877"/>
      <c r="OHR28" s="877"/>
      <c r="OHS28" s="877"/>
      <c r="OHT28" s="877"/>
      <c r="OHU28" s="877"/>
      <c r="OHV28" s="877"/>
      <c r="OHW28" s="877"/>
      <c r="OHX28" s="877"/>
      <c r="OHY28" s="877"/>
      <c r="OHZ28" s="877"/>
      <c r="OIA28" s="877"/>
      <c r="OIB28" s="877"/>
      <c r="OIC28" s="877"/>
      <c r="OID28" s="877"/>
      <c r="OIE28" s="877"/>
      <c r="OIF28" s="877"/>
      <c r="OIG28" s="877"/>
      <c r="OIH28" s="877"/>
      <c r="OII28" s="877"/>
      <c r="OIJ28" s="877"/>
      <c r="OIK28" s="877"/>
      <c r="OIL28" s="877"/>
      <c r="OIM28" s="877"/>
      <c r="OIN28" s="877"/>
      <c r="OIO28" s="877"/>
      <c r="OIP28" s="877"/>
      <c r="OIQ28" s="877"/>
      <c r="OIR28" s="877"/>
      <c r="OIS28" s="877"/>
      <c r="OIT28" s="877"/>
      <c r="OIU28" s="877"/>
      <c r="OIV28" s="877"/>
      <c r="OIW28" s="877"/>
      <c r="OIX28" s="877"/>
      <c r="OIY28" s="877"/>
      <c r="OIZ28" s="877"/>
      <c r="OJA28" s="877"/>
      <c r="OJB28" s="877"/>
      <c r="OJC28" s="877"/>
      <c r="OJD28" s="877"/>
      <c r="OJE28" s="877"/>
      <c r="OJF28" s="877"/>
      <c r="OJG28" s="877"/>
      <c r="OJH28" s="877"/>
      <c r="OJI28" s="877"/>
      <c r="OJJ28" s="877"/>
      <c r="OJK28" s="877"/>
      <c r="OJL28" s="877"/>
      <c r="OJM28" s="877"/>
      <c r="OJN28" s="877"/>
      <c r="OJO28" s="877"/>
      <c r="OJP28" s="877"/>
      <c r="OJQ28" s="877"/>
      <c r="OJR28" s="877"/>
      <c r="OJS28" s="877"/>
      <c r="OJT28" s="877"/>
      <c r="OJU28" s="877"/>
      <c r="OJV28" s="877"/>
      <c r="OJW28" s="877"/>
      <c r="OJX28" s="877"/>
      <c r="OJY28" s="877"/>
      <c r="OJZ28" s="877"/>
      <c r="OKA28" s="877"/>
      <c r="OKB28" s="877"/>
      <c r="OKC28" s="877"/>
      <c r="OKD28" s="877"/>
      <c r="OKE28" s="877"/>
      <c r="OKF28" s="877"/>
      <c r="OKG28" s="877"/>
      <c r="OKH28" s="877"/>
      <c r="OKI28" s="877"/>
      <c r="OKJ28" s="877"/>
      <c r="OKK28" s="877"/>
      <c r="OKL28" s="877"/>
      <c r="OKM28" s="877"/>
      <c r="OKN28" s="877"/>
      <c r="OKO28" s="877"/>
      <c r="OKP28" s="877"/>
      <c r="OKQ28" s="877"/>
      <c r="OKR28" s="877"/>
      <c r="OKS28" s="877"/>
      <c r="OKT28" s="877"/>
      <c r="OKU28" s="877"/>
      <c r="OKV28" s="877"/>
      <c r="OKW28" s="877"/>
      <c r="OKX28" s="877"/>
      <c r="OKY28" s="877"/>
      <c r="OKZ28" s="877"/>
      <c r="OLA28" s="877"/>
      <c r="OLB28" s="877"/>
      <c r="OLC28" s="877"/>
      <c r="OLD28" s="877"/>
      <c r="OLE28" s="877"/>
      <c r="OLF28" s="877"/>
      <c r="OLG28" s="877"/>
      <c r="OLH28" s="877"/>
      <c r="OLI28" s="877"/>
      <c r="OLJ28" s="877"/>
      <c r="OLK28" s="877"/>
      <c r="OLL28" s="877"/>
      <c r="OLM28" s="877"/>
      <c r="OLN28" s="877"/>
      <c r="OLO28" s="877"/>
      <c r="OLP28" s="877"/>
      <c r="OLQ28" s="877"/>
      <c r="OLR28" s="877"/>
      <c r="OLS28" s="877"/>
      <c r="OLT28" s="877"/>
      <c r="OLU28" s="877"/>
      <c r="OLV28" s="877"/>
      <c r="OLW28" s="877"/>
      <c r="OLX28" s="877"/>
      <c r="OLY28" s="877"/>
      <c r="OLZ28" s="877"/>
      <c r="OMA28" s="877"/>
      <c r="OMB28" s="877"/>
      <c r="OMC28" s="877"/>
      <c r="OMD28" s="877"/>
      <c r="OME28" s="877"/>
      <c r="OMF28" s="877"/>
      <c r="OMG28" s="877"/>
      <c r="OMH28" s="877"/>
      <c r="OMI28" s="877"/>
      <c r="OMJ28" s="877"/>
      <c r="OMK28" s="877"/>
      <c r="OML28" s="877"/>
      <c r="OMM28" s="877"/>
      <c r="OMN28" s="877"/>
      <c r="OMO28" s="877"/>
      <c r="OMP28" s="877"/>
      <c r="OMQ28" s="877"/>
      <c r="OMR28" s="877"/>
      <c r="OMS28" s="877"/>
      <c r="OMT28" s="877"/>
      <c r="OMU28" s="877"/>
      <c r="OMV28" s="877"/>
      <c r="OMW28" s="877"/>
      <c r="OMX28" s="877"/>
      <c r="OMY28" s="877"/>
      <c r="OMZ28" s="877"/>
      <c r="ONA28" s="877"/>
      <c r="ONB28" s="877"/>
      <c r="ONC28" s="877"/>
      <c r="OND28" s="877"/>
      <c r="ONE28" s="877"/>
      <c r="ONF28" s="877"/>
      <c r="ONG28" s="877"/>
      <c r="ONH28" s="877"/>
      <c r="ONI28" s="877"/>
      <c r="ONJ28" s="877"/>
      <c r="ONK28" s="877"/>
      <c r="ONL28" s="877"/>
      <c r="ONM28" s="877"/>
      <c r="ONN28" s="877"/>
      <c r="ONO28" s="877"/>
      <c r="ONP28" s="877"/>
      <c r="ONQ28" s="877"/>
      <c r="ONR28" s="877"/>
      <c r="ONS28" s="877"/>
      <c r="ONT28" s="877"/>
      <c r="ONU28" s="877"/>
      <c r="ONV28" s="877"/>
      <c r="ONW28" s="877"/>
      <c r="ONX28" s="877"/>
      <c r="ONY28" s="877"/>
      <c r="ONZ28" s="877"/>
      <c r="OOA28" s="877"/>
      <c r="OOB28" s="877"/>
      <c r="OOC28" s="877"/>
      <c r="OOD28" s="877"/>
      <c r="OOE28" s="877"/>
      <c r="OOF28" s="877"/>
      <c r="OOG28" s="877"/>
      <c r="OOH28" s="877"/>
      <c r="OOI28" s="877"/>
      <c r="OOJ28" s="877"/>
      <c r="OOK28" s="877"/>
      <c r="OOL28" s="877"/>
      <c r="OOM28" s="877"/>
      <c r="OON28" s="877"/>
      <c r="OOO28" s="877"/>
      <c r="OOP28" s="877"/>
      <c r="OOQ28" s="877"/>
      <c r="OOR28" s="877"/>
      <c r="OOS28" s="877"/>
      <c r="OOT28" s="877"/>
      <c r="OOU28" s="877"/>
      <c r="OOV28" s="877"/>
      <c r="OOW28" s="877"/>
      <c r="OOX28" s="877"/>
      <c r="OOY28" s="877"/>
      <c r="OOZ28" s="877"/>
      <c r="OPA28" s="877"/>
      <c r="OPB28" s="877"/>
      <c r="OPC28" s="877"/>
      <c r="OPD28" s="877"/>
      <c r="OPE28" s="877"/>
      <c r="OPF28" s="877"/>
      <c r="OPG28" s="877"/>
      <c r="OPH28" s="877"/>
      <c r="OPI28" s="877"/>
      <c r="OPJ28" s="877"/>
      <c r="OPK28" s="877"/>
      <c r="OPL28" s="877"/>
      <c r="OPM28" s="877"/>
      <c r="OPN28" s="877"/>
      <c r="OPO28" s="877"/>
      <c r="OPP28" s="877"/>
      <c r="OPQ28" s="877"/>
      <c r="OPR28" s="877"/>
      <c r="OPS28" s="877"/>
      <c r="OPT28" s="877"/>
      <c r="OPU28" s="877"/>
      <c r="OPV28" s="877"/>
      <c r="OPW28" s="877"/>
      <c r="OPX28" s="877"/>
      <c r="OPY28" s="877"/>
      <c r="OPZ28" s="877"/>
      <c r="OQA28" s="877"/>
      <c r="OQB28" s="877"/>
      <c r="OQC28" s="877"/>
      <c r="OQD28" s="877"/>
      <c r="OQE28" s="877"/>
      <c r="OQF28" s="877"/>
      <c r="OQG28" s="877"/>
      <c r="OQH28" s="877"/>
      <c r="OQI28" s="877"/>
      <c r="OQJ28" s="877"/>
      <c r="OQK28" s="877"/>
      <c r="OQL28" s="877"/>
      <c r="OQM28" s="877"/>
      <c r="OQN28" s="877"/>
      <c r="OQO28" s="877"/>
      <c r="OQP28" s="877"/>
      <c r="OQQ28" s="877"/>
      <c r="OQR28" s="877"/>
      <c r="OQS28" s="877"/>
      <c r="OQT28" s="877"/>
      <c r="OQU28" s="877"/>
      <c r="OQV28" s="877"/>
      <c r="OQW28" s="877"/>
      <c r="OQX28" s="877"/>
      <c r="OQY28" s="877"/>
      <c r="OQZ28" s="877"/>
      <c r="ORA28" s="877"/>
      <c r="ORB28" s="877"/>
      <c r="ORC28" s="877"/>
      <c r="ORD28" s="877"/>
      <c r="ORE28" s="877"/>
      <c r="ORF28" s="877"/>
      <c r="ORG28" s="877"/>
      <c r="ORH28" s="877"/>
      <c r="ORI28" s="877"/>
      <c r="ORJ28" s="877"/>
      <c r="ORK28" s="877"/>
      <c r="ORL28" s="877"/>
      <c r="ORM28" s="877"/>
      <c r="ORN28" s="877"/>
      <c r="ORO28" s="877"/>
      <c r="ORP28" s="877"/>
      <c r="ORQ28" s="877"/>
      <c r="ORR28" s="877"/>
      <c r="ORS28" s="877"/>
      <c r="ORT28" s="877"/>
      <c r="ORU28" s="877"/>
      <c r="ORV28" s="877"/>
      <c r="ORW28" s="877"/>
      <c r="ORX28" s="877"/>
      <c r="ORY28" s="877"/>
      <c r="ORZ28" s="877"/>
      <c r="OSA28" s="877"/>
      <c r="OSB28" s="877"/>
      <c r="OSC28" s="877"/>
      <c r="OSD28" s="877"/>
      <c r="OSE28" s="877"/>
      <c r="OSF28" s="877"/>
      <c r="OSG28" s="877"/>
      <c r="OSH28" s="877"/>
      <c r="OSI28" s="877"/>
      <c r="OSJ28" s="877"/>
      <c r="OSK28" s="877"/>
      <c r="OSL28" s="877"/>
      <c r="OSM28" s="877"/>
      <c r="OSN28" s="877"/>
      <c r="OSO28" s="877"/>
      <c r="OSP28" s="877"/>
      <c r="OSQ28" s="877"/>
      <c r="OSR28" s="877"/>
      <c r="OSS28" s="877"/>
      <c r="OST28" s="877"/>
      <c r="OSU28" s="877"/>
      <c r="OSV28" s="877"/>
      <c r="OSW28" s="877"/>
      <c r="OSX28" s="877"/>
      <c r="OSY28" s="877"/>
      <c r="OSZ28" s="877"/>
      <c r="OTA28" s="877"/>
      <c r="OTB28" s="877"/>
      <c r="OTC28" s="877"/>
      <c r="OTD28" s="877"/>
      <c r="OTE28" s="877"/>
      <c r="OTF28" s="877"/>
      <c r="OTG28" s="877"/>
      <c r="OTH28" s="877"/>
      <c r="OTI28" s="877"/>
      <c r="OTJ28" s="877"/>
      <c r="OTK28" s="877"/>
      <c r="OTL28" s="877"/>
      <c r="OTM28" s="877"/>
      <c r="OTN28" s="877"/>
      <c r="OTO28" s="877"/>
      <c r="OTP28" s="877"/>
      <c r="OTQ28" s="877"/>
      <c r="OTR28" s="877"/>
      <c r="OTS28" s="877"/>
      <c r="OTT28" s="877"/>
      <c r="OTU28" s="877"/>
      <c r="OTV28" s="877"/>
      <c r="OTW28" s="877"/>
      <c r="OTX28" s="877"/>
      <c r="OTY28" s="877"/>
      <c r="OTZ28" s="877"/>
      <c r="OUA28" s="877"/>
      <c r="OUB28" s="877"/>
      <c r="OUC28" s="877"/>
      <c r="OUD28" s="877"/>
      <c r="OUE28" s="877"/>
      <c r="OUF28" s="877"/>
      <c r="OUG28" s="877"/>
      <c r="OUH28" s="877"/>
      <c r="OUI28" s="877"/>
      <c r="OUJ28" s="877"/>
      <c r="OUK28" s="877"/>
      <c r="OUL28" s="877"/>
      <c r="OUM28" s="877"/>
      <c r="OUN28" s="877"/>
      <c r="OUO28" s="877"/>
      <c r="OUP28" s="877"/>
      <c r="OUQ28" s="877"/>
      <c r="OUR28" s="877"/>
      <c r="OUS28" s="877"/>
      <c r="OUT28" s="877"/>
      <c r="OUU28" s="877"/>
      <c r="OUV28" s="877"/>
      <c r="OUW28" s="877"/>
      <c r="OUX28" s="877"/>
      <c r="OUY28" s="877"/>
      <c r="OUZ28" s="877"/>
      <c r="OVA28" s="877"/>
      <c r="OVB28" s="877"/>
      <c r="OVC28" s="877"/>
      <c r="OVD28" s="877"/>
      <c r="OVE28" s="877"/>
      <c r="OVF28" s="877"/>
      <c r="OVG28" s="877"/>
      <c r="OVH28" s="877"/>
      <c r="OVI28" s="877"/>
      <c r="OVJ28" s="877"/>
      <c r="OVK28" s="877"/>
      <c r="OVL28" s="877"/>
      <c r="OVM28" s="877"/>
      <c r="OVN28" s="877"/>
      <c r="OVO28" s="877"/>
      <c r="OVP28" s="877"/>
      <c r="OVQ28" s="877"/>
      <c r="OVR28" s="877"/>
      <c r="OVS28" s="877"/>
      <c r="OVT28" s="877"/>
      <c r="OVU28" s="877"/>
      <c r="OVV28" s="877"/>
      <c r="OVW28" s="877"/>
      <c r="OVX28" s="877"/>
      <c r="OVY28" s="877"/>
      <c r="OVZ28" s="877"/>
      <c r="OWA28" s="877"/>
      <c r="OWB28" s="877"/>
      <c r="OWC28" s="877"/>
      <c r="OWD28" s="877"/>
      <c r="OWE28" s="877"/>
      <c r="OWF28" s="877"/>
      <c r="OWG28" s="877"/>
      <c r="OWH28" s="877"/>
      <c r="OWI28" s="877"/>
      <c r="OWJ28" s="877"/>
      <c r="OWK28" s="877"/>
      <c r="OWL28" s="877"/>
      <c r="OWM28" s="877"/>
      <c r="OWN28" s="877"/>
      <c r="OWO28" s="877"/>
      <c r="OWP28" s="877"/>
      <c r="OWQ28" s="877"/>
      <c r="OWR28" s="877"/>
      <c r="OWS28" s="877"/>
      <c r="OWT28" s="877"/>
      <c r="OWU28" s="877"/>
      <c r="OWV28" s="877"/>
      <c r="OWW28" s="877"/>
      <c r="OWX28" s="877"/>
      <c r="OWY28" s="877"/>
      <c r="OWZ28" s="877"/>
      <c r="OXA28" s="877"/>
      <c r="OXB28" s="877"/>
      <c r="OXC28" s="877"/>
      <c r="OXD28" s="877"/>
      <c r="OXE28" s="877"/>
      <c r="OXF28" s="877"/>
      <c r="OXG28" s="877"/>
      <c r="OXH28" s="877"/>
      <c r="OXI28" s="877"/>
      <c r="OXJ28" s="877"/>
      <c r="OXK28" s="877"/>
      <c r="OXL28" s="877"/>
      <c r="OXM28" s="877"/>
      <c r="OXN28" s="877"/>
      <c r="OXO28" s="877"/>
      <c r="OXP28" s="877"/>
      <c r="OXQ28" s="877"/>
      <c r="OXR28" s="877"/>
      <c r="OXS28" s="877"/>
      <c r="OXT28" s="877"/>
      <c r="OXU28" s="877"/>
      <c r="OXV28" s="877"/>
      <c r="OXW28" s="877"/>
      <c r="OXX28" s="877"/>
      <c r="OXY28" s="877"/>
      <c r="OXZ28" s="877"/>
      <c r="OYA28" s="877"/>
      <c r="OYB28" s="877"/>
      <c r="OYC28" s="877"/>
      <c r="OYD28" s="877"/>
      <c r="OYE28" s="877"/>
      <c r="OYF28" s="877"/>
      <c r="OYG28" s="877"/>
      <c r="OYH28" s="877"/>
      <c r="OYI28" s="877"/>
      <c r="OYJ28" s="877"/>
      <c r="OYK28" s="877"/>
      <c r="OYL28" s="877"/>
      <c r="OYM28" s="877"/>
      <c r="OYN28" s="877"/>
      <c r="OYO28" s="877"/>
      <c r="OYP28" s="877"/>
      <c r="OYQ28" s="877"/>
      <c r="OYR28" s="877"/>
      <c r="OYS28" s="877"/>
      <c r="OYT28" s="877"/>
      <c r="OYU28" s="877"/>
      <c r="OYV28" s="877"/>
      <c r="OYW28" s="877"/>
      <c r="OYX28" s="877"/>
      <c r="OYY28" s="877"/>
      <c r="OYZ28" s="877"/>
      <c r="OZA28" s="877"/>
      <c r="OZB28" s="877"/>
      <c r="OZC28" s="877"/>
      <c r="OZD28" s="877"/>
      <c r="OZE28" s="877"/>
      <c r="OZF28" s="877"/>
      <c r="OZG28" s="877"/>
      <c r="OZH28" s="877"/>
      <c r="OZI28" s="877"/>
      <c r="OZJ28" s="877"/>
      <c r="OZK28" s="877"/>
      <c r="OZL28" s="877"/>
      <c r="OZM28" s="877"/>
      <c r="OZN28" s="877"/>
      <c r="OZO28" s="877"/>
      <c r="OZP28" s="877"/>
      <c r="OZQ28" s="877"/>
      <c r="OZR28" s="877"/>
      <c r="OZS28" s="877"/>
      <c r="OZT28" s="877"/>
      <c r="OZU28" s="877"/>
      <c r="OZV28" s="877"/>
      <c r="OZW28" s="877"/>
      <c r="OZX28" s="877"/>
      <c r="OZY28" s="877"/>
      <c r="OZZ28" s="877"/>
      <c r="PAA28" s="877"/>
      <c r="PAB28" s="877"/>
      <c r="PAC28" s="877"/>
      <c r="PAD28" s="877"/>
      <c r="PAE28" s="877"/>
      <c r="PAF28" s="877"/>
      <c r="PAG28" s="877"/>
      <c r="PAH28" s="877"/>
      <c r="PAI28" s="877"/>
      <c r="PAJ28" s="877"/>
      <c r="PAK28" s="877"/>
      <c r="PAL28" s="877"/>
      <c r="PAM28" s="877"/>
      <c r="PAN28" s="877"/>
      <c r="PAO28" s="877"/>
      <c r="PAP28" s="877"/>
      <c r="PAQ28" s="877"/>
      <c r="PAR28" s="877"/>
      <c r="PAS28" s="877"/>
      <c r="PAT28" s="877"/>
      <c r="PAU28" s="877"/>
      <c r="PAV28" s="877"/>
      <c r="PAW28" s="877"/>
      <c r="PAX28" s="877"/>
      <c r="PAY28" s="877"/>
      <c r="PAZ28" s="877"/>
      <c r="PBA28" s="877"/>
      <c r="PBB28" s="877"/>
      <c r="PBC28" s="877"/>
      <c r="PBD28" s="877"/>
      <c r="PBE28" s="877"/>
      <c r="PBF28" s="877"/>
      <c r="PBG28" s="877"/>
      <c r="PBH28" s="877"/>
      <c r="PBI28" s="877"/>
      <c r="PBJ28" s="877"/>
      <c r="PBK28" s="877"/>
      <c r="PBL28" s="877"/>
      <c r="PBM28" s="877"/>
      <c r="PBN28" s="877"/>
      <c r="PBO28" s="877"/>
      <c r="PBP28" s="877"/>
      <c r="PBQ28" s="877"/>
      <c r="PBR28" s="877"/>
      <c r="PBS28" s="877"/>
      <c r="PBT28" s="877"/>
      <c r="PBU28" s="877"/>
      <c r="PBV28" s="877"/>
      <c r="PBW28" s="877"/>
      <c r="PBX28" s="877"/>
      <c r="PBY28" s="877"/>
      <c r="PBZ28" s="877"/>
      <c r="PCA28" s="877"/>
      <c r="PCB28" s="877"/>
      <c r="PCC28" s="877"/>
      <c r="PCD28" s="877"/>
      <c r="PCE28" s="877"/>
      <c r="PCF28" s="877"/>
      <c r="PCG28" s="877"/>
      <c r="PCH28" s="877"/>
      <c r="PCI28" s="877"/>
      <c r="PCJ28" s="877"/>
      <c r="PCK28" s="877"/>
      <c r="PCL28" s="877"/>
      <c r="PCM28" s="877"/>
      <c r="PCN28" s="877"/>
      <c r="PCO28" s="877"/>
      <c r="PCP28" s="877"/>
      <c r="PCQ28" s="877"/>
      <c r="PCR28" s="877"/>
      <c r="PCS28" s="877"/>
      <c r="PCT28" s="877"/>
      <c r="PCU28" s="877"/>
      <c r="PCV28" s="877"/>
      <c r="PCW28" s="877"/>
      <c r="PCX28" s="877"/>
      <c r="PCY28" s="877"/>
      <c r="PCZ28" s="877"/>
      <c r="PDA28" s="877"/>
      <c r="PDB28" s="877"/>
      <c r="PDC28" s="877"/>
      <c r="PDD28" s="877"/>
      <c r="PDE28" s="877"/>
      <c r="PDF28" s="877"/>
      <c r="PDG28" s="877"/>
      <c r="PDH28" s="877"/>
      <c r="PDI28" s="877"/>
      <c r="PDJ28" s="877"/>
      <c r="PDK28" s="877"/>
      <c r="PDL28" s="877"/>
      <c r="PDM28" s="877"/>
      <c r="PDN28" s="877"/>
      <c r="PDO28" s="877"/>
      <c r="PDP28" s="877"/>
      <c r="PDQ28" s="877"/>
      <c r="PDR28" s="877"/>
      <c r="PDS28" s="877"/>
      <c r="PDT28" s="877"/>
      <c r="PDU28" s="877"/>
      <c r="PDV28" s="877"/>
      <c r="PDW28" s="877"/>
      <c r="PDX28" s="877"/>
      <c r="PDY28" s="877"/>
      <c r="PDZ28" s="877"/>
      <c r="PEA28" s="877"/>
      <c r="PEB28" s="877"/>
      <c r="PEC28" s="877"/>
      <c r="PED28" s="877"/>
      <c r="PEE28" s="877"/>
      <c r="PEF28" s="877"/>
      <c r="PEG28" s="877"/>
      <c r="PEH28" s="877"/>
      <c r="PEI28" s="877"/>
      <c r="PEJ28" s="877"/>
      <c r="PEK28" s="877"/>
      <c r="PEL28" s="877"/>
      <c r="PEM28" s="877"/>
      <c r="PEN28" s="877"/>
      <c r="PEO28" s="877"/>
      <c r="PEP28" s="877"/>
      <c r="PEQ28" s="877"/>
      <c r="PER28" s="877"/>
      <c r="PES28" s="877"/>
      <c r="PET28" s="877"/>
      <c r="PEU28" s="877"/>
      <c r="PEV28" s="877"/>
      <c r="PEW28" s="877"/>
      <c r="PEX28" s="877"/>
      <c r="PEY28" s="877"/>
      <c r="PEZ28" s="877"/>
      <c r="PFA28" s="877"/>
      <c r="PFB28" s="877"/>
      <c r="PFC28" s="877"/>
      <c r="PFD28" s="877"/>
      <c r="PFE28" s="877"/>
      <c r="PFF28" s="877"/>
      <c r="PFG28" s="877"/>
      <c r="PFH28" s="877"/>
      <c r="PFI28" s="877"/>
      <c r="PFJ28" s="877"/>
      <c r="PFK28" s="877"/>
      <c r="PFL28" s="877"/>
      <c r="PFM28" s="877"/>
      <c r="PFN28" s="877"/>
      <c r="PFO28" s="877"/>
      <c r="PFP28" s="877"/>
      <c r="PFQ28" s="877"/>
      <c r="PFR28" s="877"/>
      <c r="PFS28" s="877"/>
      <c r="PFT28" s="877"/>
      <c r="PFU28" s="877"/>
      <c r="PFV28" s="877"/>
      <c r="PFW28" s="877"/>
      <c r="PFX28" s="877"/>
      <c r="PFY28" s="877"/>
      <c r="PFZ28" s="877"/>
      <c r="PGA28" s="877"/>
      <c r="PGB28" s="877"/>
      <c r="PGC28" s="877"/>
      <c r="PGD28" s="877"/>
      <c r="PGE28" s="877"/>
      <c r="PGF28" s="877"/>
      <c r="PGG28" s="877"/>
      <c r="PGH28" s="877"/>
      <c r="PGI28" s="877"/>
      <c r="PGJ28" s="877"/>
      <c r="PGK28" s="877"/>
      <c r="PGL28" s="877"/>
      <c r="PGM28" s="877"/>
      <c r="PGN28" s="877"/>
      <c r="PGO28" s="877"/>
      <c r="PGP28" s="877"/>
      <c r="PGQ28" s="877"/>
      <c r="PGR28" s="877"/>
      <c r="PGS28" s="877"/>
      <c r="PGT28" s="877"/>
      <c r="PGU28" s="877"/>
      <c r="PGV28" s="877"/>
      <c r="PGW28" s="877"/>
      <c r="PGX28" s="877"/>
      <c r="PGY28" s="877"/>
      <c r="PGZ28" s="877"/>
      <c r="PHA28" s="877"/>
      <c r="PHB28" s="877"/>
      <c r="PHC28" s="877"/>
      <c r="PHD28" s="877"/>
      <c r="PHE28" s="877"/>
      <c r="PHF28" s="877"/>
      <c r="PHG28" s="877"/>
      <c r="PHH28" s="877"/>
      <c r="PHI28" s="877"/>
      <c r="PHJ28" s="877"/>
      <c r="PHK28" s="877"/>
      <c r="PHL28" s="877"/>
      <c r="PHM28" s="877"/>
      <c r="PHN28" s="877"/>
      <c r="PHO28" s="877"/>
      <c r="PHP28" s="877"/>
      <c r="PHQ28" s="877"/>
      <c r="PHR28" s="877"/>
      <c r="PHS28" s="877"/>
      <c r="PHT28" s="877"/>
      <c r="PHU28" s="877"/>
      <c r="PHV28" s="877"/>
      <c r="PHW28" s="877"/>
      <c r="PHX28" s="877"/>
      <c r="PHY28" s="877"/>
      <c r="PHZ28" s="877"/>
      <c r="PIA28" s="877"/>
      <c r="PIB28" s="877"/>
      <c r="PIC28" s="877"/>
      <c r="PID28" s="877"/>
      <c r="PIE28" s="877"/>
      <c r="PIF28" s="877"/>
      <c r="PIG28" s="877"/>
      <c r="PIH28" s="877"/>
      <c r="PII28" s="877"/>
      <c r="PIJ28" s="877"/>
      <c r="PIK28" s="877"/>
      <c r="PIL28" s="877"/>
      <c r="PIM28" s="877"/>
      <c r="PIN28" s="877"/>
      <c r="PIO28" s="877"/>
      <c r="PIP28" s="877"/>
      <c r="PIQ28" s="877"/>
      <c r="PIR28" s="877"/>
      <c r="PIS28" s="877"/>
      <c r="PIT28" s="877"/>
      <c r="PIU28" s="877"/>
      <c r="PIV28" s="877"/>
      <c r="PIW28" s="877"/>
      <c r="PIX28" s="877"/>
      <c r="PIY28" s="877"/>
      <c r="PIZ28" s="877"/>
      <c r="PJA28" s="877"/>
      <c r="PJB28" s="877"/>
      <c r="PJC28" s="877"/>
      <c r="PJD28" s="877"/>
      <c r="PJE28" s="877"/>
      <c r="PJF28" s="877"/>
      <c r="PJG28" s="877"/>
      <c r="PJH28" s="877"/>
      <c r="PJI28" s="877"/>
      <c r="PJJ28" s="877"/>
      <c r="PJK28" s="877"/>
      <c r="PJL28" s="877"/>
      <c r="PJM28" s="877"/>
      <c r="PJN28" s="877"/>
      <c r="PJO28" s="877"/>
      <c r="PJP28" s="877"/>
      <c r="PJQ28" s="877"/>
      <c r="PJR28" s="877"/>
      <c r="PJS28" s="877"/>
      <c r="PJT28" s="877"/>
      <c r="PJU28" s="877"/>
      <c r="PJV28" s="877"/>
      <c r="PJW28" s="877"/>
      <c r="PJX28" s="877"/>
      <c r="PJY28" s="877"/>
      <c r="PJZ28" s="877"/>
      <c r="PKA28" s="877"/>
      <c r="PKB28" s="877"/>
      <c r="PKC28" s="877"/>
      <c r="PKD28" s="877"/>
      <c r="PKE28" s="877"/>
      <c r="PKF28" s="877"/>
      <c r="PKG28" s="877"/>
      <c r="PKH28" s="877"/>
      <c r="PKI28" s="877"/>
      <c r="PKJ28" s="877"/>
      <c r="PKK28" s="877"/>
      <c r="PKL28" s="877"/>
      <c r="PKM28" s="877"/>
      <c r="PKN28" s="877"/>
      <c r="PKO28" s="877"/>
      <c r="PKP28" s="877"/>
      <c r="PKQ28" s="877"/>
      <c r="PKR28" s="877"/>
      <c r="PKS28" s="877"/>
      <c r="PKT28" s="877"/>
      <c r="PKU28" s="877"/>
      <c r="PKV28" s="877"/>
      <c r="PKW28" s="877"/>
      <c r="PKX28" s="877"/>
      <c r="PKY28" s="877"/>
      <c r="PKZ28" s="877"/>
      <c r="PLA28" s="877"/>
      <c r="PLB28" s="877"/>
      <c r="PLC28" s="877"/>
      <c r="PLD28" s="877"/>
      <c r="PLE28" s="877"/>
      <c r="PLF28" s="877"/>
      <c r="PLG28" s="877"/>
      <c r="PLH28" s="877"/>
      <c r="PLI28" s="877"/>
      <c r="PLJ28" s="877"/>
      <c r="PLK28" s="877"/>
      <c r="PLL28" s="877"/>
      <c r="PLM28" s="877"/>
      <c r="PLN28" s="877"/>
      <c r="PLO28" s="877"/>
      <c r="PLP28" s="877"/>
      <c r="PLQ28" s="877"/>
      <c r="PLR28" s="877"/>
      <c r="PLS28" s="877"/>
      <c r="PLT28" s="877"/>
      <c r="PLU28" s="877"/>
      <c r="PLV28" s="877"/>
      <c r="PLW28" s="877"/>
      <c r="PLX28" s="877"/>
      <c r="PLY28" s="877"/>
      <c r="PLZ28" s="877"/>
      <c r="PMA28" s="877"/>
      <c r="PMB28" s="877"/>
      <c r="PMC28" s="877"/>
      <c r="PMD28" s="877"/>
      <c r="PME28" s="877"/>
      <c r="PMF28" s="877"/>
      <c r="PMG28" s="877"/>
      <c r="PMH28" s="877"/>
      <c r="PMI28" s="877"/>
      <c r="PMJ28" s="877"/>
      <c r="PMK28" s="877"/>
      <c r="PML28" s="877"/>
      <c r="PMM28" s="877"/>
      <c r="PMN28" s="877"/>
      <c r="PMO28" s="877"/>
      <c r="PMP28" s="877"/>
      <c r="PMQ28" s="877"/>
      <c r="PMR28" s="877"/>
      <c r="PMS28" s="877"/>
      <c r="PMT28" s="877"/>
      <c r="PMU28" s="877"/>
      <c r="PMV28" s="877"/>
      <c r="PMW28" s="877"/>
      <c r="PMX28" s="877"/>
      <c r="PMY28" s="877"/>
      <c r="PMZ28" s="877"/>
      <c r="PNA28" s="877"/>
      <c r="PNB28" s="877"/>
      <c r="PNC28" s="877"/>
      <c r="PND28" s="877"/>
      <c r="PNE28" s="877"/>
      <c r="PNF28" s="877"/>
      <c r="PNG28" s="877"/>
      <c r="PNH28" s="877"/>
      <c r="PNI28" s="877"/>
      <c r="PNJ28" s="877"/>
      <c r="PNK28" s="877"/>
      <c r="PNL28" s="877"/>
      <c r="PNM28" s="877"/>
      <c r="PNN28" s="877"/>
      <c r="PNO28" s="877"/>
      <c r="PNP28" s="877"/>
      <c r="PNQ28" s="877"/>
      <c r="PNR28" s="877"/>
      <c r="PNS28" s="877"/>
      <c r="PNT28" s="877"/>
      <c r="PNU28" s="877"/>
      <c r="PNV28" s="877"/>
      <c r="PNW28" s="877"/>
      <c r="PNX28" s="877"/>
      <c r="PNY28" s="877"/>
      <c r="PNZ28" s="877"/>
      <c r="POA28" s="877"/>
      <c r="POB28" s="877"/>
      <c r="POC28" s="877"/>
      <c r="POD28" s="877"/>
      <c r="POE28" s="877"/>
      <c r="POF28" s="877"/>
      <c r="POG28" s="877"/>
      <c r="POH28" s="877"/>
      <c r="POI28" s="877"/>
      <c r="POJ28" s="877"/>
      <c r="POK28" s="877"/>
      <c r="POL28" s="877"/>
      <c r="POM28" s="877"/>
      <c r="PON28" s="877"/>
      <c r="POO28" s="877"/>
      <c r="POP28" s="877"/>
      <c r="POQ28" s="877"/>
      <c r="POR28" s="877"/>
      <c r="POS28" s="877"/>
      <c r="POT28" s="877"/>
      <c r="POU28" s="877"/>
      <c r="POV28" s="877"/>
      <c r="POW28" s="877"/>
      <c r="POX28" s="877"/>
      <c r="POY28" s="877"/>
      <c r="POZ28" s="877"/>
      <c r="PPA28" s="877"/>
      <c r="PPB28" s="877"/>
      <c r="PPC28" s="877"/>
      <c r="PPD28" s="877"/>
      <c r="PPE28" s="877"/>
      <c r="PPF28" s="877"/>
      <c r="PPG28" s="877"/>
      <c r="PPH28" s="877"/>
      <c r="PPI28" s="877"/>
      <c r="PPJ28" s="877"/>
      <c r="PPK28" s="877"/>
      <c r="PPL28" s="877"/>
      <c r="PPM28" s="877"/>
      <c r="PPN28" s="877"/>
      <c r="PPO28" s="877"/>
      <c r="PPP28" s="877"/>
      <c r="PPQ28" s="877"/>
      <c r="PPR28" s="877"/>
      <c r="PPS28" s="877"/>
      <c r="PPT28" s="877"/>
      <c r="PPU28" s="877"/>
      <c r="PPV28" s="877"/>
      <c r="PPW28" s="877"/>
      <c r="PPX28" s="877"/>
      <c r="PPY28" s="877"/>
      <c r="PPZ28" s="877"/>
      <c r="PQA28" s="877"/>
      <c r="PQB28" s="877"/>
      <c r="PQC28" s="877"/>
      <c r="PQD28" s="877"/>
      <c r="PQE28" s="877"/>
      <c r="PQF28" s="877"/>
      <c r="PQG28" s="877"/>
      <c r="PQH28" s="877"/>
      <c r="PQI28" s="877"/>
      <c r="PQJ28" s="877"/>
      <c r="PQK28" s="877"/>
      <c r="PQL28" s="877"/>
      <c r="PQM28" s="877"/>
      <c r="PQN28" s="877"/>
      <c r="PQO28" s="877"/>
      <c r="PQP28" s="877"/>
      <c r="PQQ28" s="877"/>
      <c r="PQR28" s="877"/>
      <c r="PQS28" s="877"/>
      <c r="PQT28" s="877"/>
      <c r="PQU28" s="877"/>
      <c r="PQV28" s="877"/>
      <c r="PQW28" s="877"/>
      <c r="PQX28" s="877"/>
      <c r="PQY28" s="877"/>
      <c r="PQZ28" s="877"/>
      <c r="PRA28" s="877"/>
      <c r="PRB28" s="877"/>
      <c r="PRC28" s="877"/>
      <c r="PRD28" s="877"/>
      <c r="PRE28" s="877"/>
      <c r="PRF28" s="877"/>
      <c r="PRG28" s="877"/>
      <c r="PRH28" s="877"/>
      <c r="PRI28" s="877"/>
      <c r="PRJ28" s="877"/>
      <c r="PRK28" s="877"/>
      <c r="PRL28" s="877"/>
      <c r="PRM28" s="877"/>
      <c r="PRN28" s="877"/>
      <c r="PRO28" s="877"/>
      <c r="PRP28" s="877"/>
      <c r="PRQ28" s="877"/>
      <c r="PRR28" s="877"/>
      <c r="PRS28" s="877"/>
      <c r="PRT28" s="877"/>
      <c r="PRU28" s="877"/>
      <c r="PRV28" s="877"/>
      <c r="PRW28" s="877"/>
      <c r="PRX28" s="877"/>
      <c r="PRY28" s="877"/>
      <c r="PRZ28" s="877"/>
      <c r="PSA28" s="877"/>
      <c r="PSB28" s="877"/>
      <c r="PSC28" s="877"/>
      <c r="PSD28" s="877"/>
      <c r="PSE28" s="877"/>
      <c r="PSF28" s="877"/>
      <c r="PSG28" s="877"/>
      <c r="PSH28" s="877"/>
      <c r="PSI28" s="877"/>
      <c r="PSJ28" s="877"/>
      <c r="PSK28" s="877"/>
      <c r="PSL28" s="877"/>
      <c r="PSM28" s="877"/>
      <c r="PSN28" s="877"/>
      <c r="PSO28" s="877"/>
      <c r="PSP28" s="877"/>
      <c r="PSQ28" s="877"/>
      <c r="PSR28" s="877"/>
      <c r="PSS28" s="877"/>
      <c r="PST28" s="877"/>
      <c r="PSU28" s="877"/>
      <c r="PSV28" s="877"/>
      <c r="PSW28" s="877"/>
      <c r="PSX28" s="877"/>
      <c r="PSY28" s="877"/>
      <c r="PSZ28" s="877"/>
      <c r="PTA28" s="877"/>
      <c r="PTB28" s="877"/>
      <c r="PTC28" s="877"/>
      <c r="PTD28" s="877"/>
      <c r="PTE28" s="877"/>
      <c r="PTF28" s="877"/>
      <c r="PTG28" s="877"/>
      <c r="PTH28" s="877"/>
      <c r="PTI28" s="877"/>
      <c r="PTJ28" s="877"/>
      <c r="PTK28" s="877"/>
      <c r="PTL28" s="877"/>
      <c r="PTM28" s="877"/>
      <c r="PTN28" s="877"/>
      <c r="PTO28" s="877"/>
      <c r="PTP28" s="877"/>
      <c r="PTQ28" s="877"/>
      <c r="PTR28" s="877"/>
      <c r="PTS28" s="877"/>
      <c r="PTT28" s="877"/>
      <c r="PTU28" s="877"/>
      <c r="PTV28" s="877"/>
      <c r="PTW28" s="877"/>
      <c r="PTX28" s="877"/>
      <c r="PTY28" s="877"/>
      <c r="PTZ28" s="877"/>
      <c r="PUA28" s="877"/>
      <c r="PUB28" s="877"/>
      <c r="PUC28" s="877"/>
      <c r="PUD28" s="877"/>
      <c r="PUE28" s="877"/>
      <c r="PUF28" s="877"/>
      <c r="PUG28" s="877"/>
      <c r="PUH28" s="877"/>
      <c r="PUI28" s="877"/>
      <c r="PUJ28" s="877"/>
      <c r="PUK28" s="877"/>
      <c r="PUL28" s="877"/>
      <c r="PUM28" s="877"/>
      <c r="PUN28" s="877"/>
      <c r="PUO28" s="877"/>
      <c r="PUP28" s="877"/>
      <c r="PUQ28" s="877"/>
      <c r="PUR28" s="877"/>
      <c r="PUS28" s="877"/>
      <c r="PUT28" s="877"/>
      <c r="PUU28" s="877"/>
      <c r="PUV28" s="877"/>
      <c r="PUW28" s="877"/>
      <c r="PUX28" s="877"/>
      <c r="PUY28" s="877"/>
      <c r="PUZ28" s="877"/>
      <c r="PVA28" s="877"/>
      <c r="PVB28" s="877"/>
      <c r="PVC28" s="877"/>
      <c r="PVD28" s="877"/>
      <c r="PVE28" s="877"/>
      <c r="PVF28" s="877"/>
      <c r="PVG28" s="877"/>
      <c r="PVH28" s="877"/>
      <c r="PVI28" s="877"/>
      <c r="PVJ28" s="877"/>
      <c r="PVK28" s="877"/>
      <c r="PVL28" s="877"/>
      <c r="PVM28" s="877"/>
      <c r="PVN28" s="877"/>
      <c r="PVO28" s="877"/>
      <c r="PVP28" s="877"/>
      <c r="PVQ28" s="877"/>
      <c r="PVR28" s="877"/>
      <c r="PVS28" s="877"/>
      <c r="PVT28" s="877"/>
      <c r="PVU28" s="877"/>
      <c r="PVV28" s="877"/>
      <c r="PVW28" s="877"/>
      <c r="PVX28" s="877"/>
      <c r="PVY28" s="877"/>
      <c r="PVZ28" s="877"/>
      <c r="PWA28" s="877"/>
      <c r="PWB28" s="877"/>
      <c r="PWC28" s="877"/>
      <c r="PWD28" s="877"/>
      <c r="PWE28" s="877"/>
      <c r="PWF28" s="877"/>
      <c r="PWG28" s="877"/>
      <c r="PWH28" s="877"/>
      <c r="PWI28" s="877"/>
      <c r="PWJ28" s="877"/>
      <c r="PWK28" s="877"/>
      <c r="PWL28" s="877"/>
      <c r="PWM28" s="877"/>
      <c r="PWN28" s="877"/>
      <c r="PWO28" s="877"/>
      <c r="PWP28" s="877"/>
      <c r="PWQ28" s="877"/>
      <c r="PWR28" s="877"/>
      <c r="PWS28" s="877"/>
      <c r="PWT28" s="877"/>
      <c r="PWU28" s="877"/>
      <c r="PWV28" s="877"/>
      <c r="PWW28" s="877"/>
      <c r="PWX28" s="877"/>
      <c r="PWY28" s="877"/>
      <c r="PWZ28" s="877"/>
      <c r="PXA28" s="877"/>
      <c r="PXB28" s="877"/>
      <c r="PXC28" s="877"/>
      <c r="PXD28" s="877"/>
      <c r="PXE28" s="877"/>
      <c r="PXF28" s="877"/>
      <c r="PXG28" s="877"/>
      <c r="PXH28" s="877"/>
      <c r="PXI28" s="877"/>
      <c r="PXJ28" s="877"/>
      <c r="PXK28" s="877"/>
      <c r="PXL28" s="877"/>
      <c r="PXM28" s="877"/>
      <c r="PXN28" s="877"/>
      <c r="PXO28" s="877"/>
      <c r="PXP28" s="877"/>
      <c r="PXQ28" s="877"/>
      <c r="PXR28" s="877"/>
      <c r="PXS28" s="877"/>
      <c r="PXT28" s="877"/>
      <c r="PXU28" s="877"/>
      <c r="PXV28" s="877"/>
      <c r="PXW28" s="877"/>
      <c r="PXX28" s="877"/>
      <c r="PXY28" s="877"/>
      <c r="PXZ28" s="877"/>
      <c r="PYA28" s="877"/>
      <c r="PYB28" s="877"/>
      <c r="PYC28" s="877"/>
      <c r="PYD28" s="877"/>
      <c r="PYE28" s="877"/>
      <c r="PYF28" s="877"/>
      <c r="PYG28" s="877"/>
      <c r="PYH28" s="877"/>
      <c r="PYI28" s="877"/>
      <c r="PYJ28" s="877"/>
      <c r="PYK28" s="877"/>
      <c r="PYL28" s="877"/>
      <c r="PYM28" s="877"/>
      <c r="PYN28" s="877"/>
      <c r="PYO28" s="877"/>
      <c r="PYP28" s="877"/>
      <c r="PYQ28" s="877"/>
      <c r="PYR28" s="877"/>
      <c r="PYS28" s="877"/>
      <c r="PYT28" s="877"/>
      <c r="PYU28" s="877"/>
      <c r="PYV28" s="877"/>
      <c r="PYW28" s="877"/>
      <c r="PYX28" s="877"/>
      <c r="PYY28" s="877"/>
      <c r="PYZ28" s="877"/>
      <c r="PZA28" s="877"/>
      <c r="PZB28" s="877"/>
      <c r="PZC28" s="877"/>
      <c r="PZD28" s="877"/>
      <c r="PZE28" s="877"/>
      <c r="PZF28" s="877"/>
      <c r="PZG28" s="877"/>
      <c r="PZH28" s="877"/>
      <c r="PZI28" s="877"/>
      <c r="PZJ28" s="877"/>
      <c r="PZK28" s="877"/>
      <c r="PZL28" s="877"/>
      <c r="PZM28" s="877"/>
      <c r="PZN28" s="877"/>
      <c r="PZO28" s="877"/>
      <c r="PZP28" s="877"/>
      <c r="PZQ28" s="877"/>
      <c r="PZR28" s="877"/>
      <c r="PZS28" s="877"/>
      <c r="PZT28" s="877"/>
      <c r="PZU28" s="877"/>
      <c r="PZV28" s="877"/>
      <c r="PZW28" s="877"/>
      <c r="PZX28" s="877"/>
      <c r="PZY28" s="877"/>
      <c r="PZZ28" s="877"/>
      <c r="QAA28" s="877"/>
      <c r="QAB28" s="877"/>
      <c r="QAC28" s="877"/>
      <c r="QAD28" s="877"/>
      <c r="QAE28" s="877"/>
      <c r="QAF28" s="877"/>
      <c r="QAG28" s="877"/>
      <c r="QAH28" s="877"/>
      <c r="QAI28" s="877"/>
      <c r="QAJ28" s="877"/>
      <c r="QAK28" s="877"/>
      <c r="QAL28" s="877"/>
      <c r="QAM28" s="877"/>
      <c r="QAN28" s="877"/>
      <c r="QAO28" s="877"/>
      <c r="QAP28" s="877"/>
      <c r="QAQ28" s="877"/>
      <c r="QAR28" s="877"/>
      <c r="QAS28" s="877"/>
      <c r="QAT28" s="877"/>
      <c r="QAU28" s="877"/>
      <c r="QAV28" s="877"/>
      <c r="QAW28" s="877"/>
      <c r="QAX28" s="877"/>
      <c r="QAY28" s="877"/>
      <c r="QAZ28" s="877"/>
      <c r="QBA28" s="877"/>
      <c r="QBB28" s="877"/>
      <c r="QBC28" s="877"/>
      <c r="QBD28" s="877"/>
      <c r="QBE28" s="877"/>
      <c r="QBF28" s="877"/>
      <c r="QBG28" s="877"/>
      <c r="QBH28" s="877"/>
      <c r="QBI28" s="877"/>
      <c r="QBJ28" s="877"/>
      <c r="QBK28" s="877"/>
      <c r="QBL28" s="877"/>
      <c r="QBM28" s="877"/>
      <c r="QBN28" s="877"/>
      <c r="QBO28" s="877"/>
      <c r="QBP28" s="877"/>
      <c r="QBQ28" s="877"/>
      <c r="QBR28" s="877"/>
      <c r="QBS28" s="877"/>
      <c r="QBT28" s="877"/>
      <c r="QBU28" s="877"/>
      <c r="QBV28" s="877"/>
      <c r="QBW28" s="877"/>
      <c r="QBX28" s="877"/>
      <c r="QBY28" s="877"/>
      <c r="QBZ28" s="877"/>
      <c r="QCA28" s="877"/>
      <c r="QCB28" s="877"/>
      <c r="QCC28" s="877"/>
      <c r="QCD28" s="877"/>
      <c r="QCE28" s="877"/>
      <c r="QCF28" s="877"/>
      <c r="QCG28" s="877"/>
      <c r="QCH28" s="877"/>
      <c r="QCI28" s="877"/>
      <c r="QCJ28" s="877"/>
      <c r="QCK28" s="877"/>
      <c r="QCL28" s="877"/>
      <c r="QCM28" s="877"/>
      <c r="QCN28" s="877"/>
      <c r="QCO28" s="877"/>
      <c r="QCP28" s="877"/>
      <c r="QCQ28" s="877"/>
      <c r="QCR28" s="877"/>
      <c r="QCS28" s="877"/>
      <c r="QCT28" s="877"/>
      <c r="QCU28" s="877"/>
      <c r="QCV28" s="877"/>
      <c r="QCW28" s="877"/>
      <c r="QCX28" s="877"/>
      <c r="QCY28" s="877"/>
      <c r="QCZ28" s="877"/>
      <c r="QDA28" s="877"/>
      <c r="QDB28" s="877"/>
      <c r="QDC28" s="877"/>
      <c r="QDD28" s="877"/>
      <c r="QDE28" s="877"/>
      <c r="QDF28" s="877"/>
      <c r="QDG28" s="877"/>
      <c r="QDH28" s="877"/>
      <c r="QDI28" s="877"/>
      <c r="QDJ28" s="877"/>
      <c r="QDK28" s="877"/>
      <c r="QDL28" s="877"/>
      <c r="QDM28" s="877"/>
      <c r="QDN28" s="877"/>
      <c r="QDO28" s="877"/>
      <c r="QDP28" s="877"/>
      <c r="QDQ28" s="877"/>
      <c r="QDR28" s="877"/>
      <c r="QDS28" s="877"/>
      <c r="QDT28" s="877"/>
      <c r="QDU28" s="877"/>
      <c r="QDV28" s="877"/>
      <c r="QDW28" s="877"/>
      <c r="QDX28" s="877"/>
      <c r="QDY28" s="877"/>
      <c r="QDZ28" s="877"/>
      <c r="QEA28" s="877"/>
      <c r="QEB28" s="877"/>
      <c r="QEC28" s="877"/>
      <c r="QED28" s="877"/>
      <c r="QEE28" s="877"/>
      <c r="QEF28" s="877"/>
      <c r="QEG28" s="877"/>
      <c r="QEH28" s="877"/>
      <c r="QEI28" s="877"/>
      <c r="QEJ28" s="877"/>
      <c r="QEK28" s="877"/>
      <c r="QEL28" s="877"/>
      <c r="QEM28" s="877"/>
      <c r="QEN28" s="877"/>
      <c r="QEO28" s="877"/>
      <c r="QEP28" s="877"/>
      <c r="QEQ28" s="877"/>
      <c r="QER28" s="877"/>
      <c r="QES28" s="877"/>
      <c r="QET28" s="877"/>
      <c r="QEU28" s="877"/>
      <c r="QEV28" s="877"/>
      <c r="QEW28" s="877"/>
      <c r="QEX28" s="877"/>
      <c r="QEY28" s="877"/>
      <c r="QEZ28" s="877"/>
      <c r="QFA28" s="877"/>
      <c r="QFB28" s="877"/>
      <c r="QFC28" s="877"/>
      <c r="QFD28" s="877"/>
      <c r="QFE28" s="877"/>
      <c r="QFF28" s="877"/>
      <c r="QFG28" s="877"/>
      <c r="QFH28" s="877"/>
      <c r="QFI28" s="877"/>
      <c r="QFJ28" s="877"/>
      <c r="QFK28" s="877"/>
      <c r="QFL28" s="877"/>
      <c r="QFM28" s="877"/>
      <c r="QFN28" s="877"/>
      <c r="QFO28" s="877"/>
      <c r="QFP28" s="877"/>
      <c r="QFQ28" s="877"/>
      <c r="QFR28" s="877"/>
      <c r="QFS28" s="877"/>
      <c r="QFT28" s="877"/>
      <c r="QFU28" s="877"/>
      <c r="QFV28" s="877"/>
      <c r="QFW28" s="877"/>
      <c r="QFX28" s="877"/>
      <c r="QFY28" s="877"/>
      <c r="QFZ28" s="877"/>
      <c r="QGA28" s="877"/>
      <c r="QGB28" s="877"/>
      <c r="QGC28" s="877"/>
      <c r="QGD28" s="877"/>
      <c r="QGE28" s="877"/>
      <c r="QGF28" s="877"/>
      <c r="QGG28" s="877"/>
      <c r="QGH28" s="877"/>
      <c r="QGI28" s="877"/>
      <c r="QGJ28" s="877"/>
      <c r="QGK28" s="877"/>
      <c r="QGL28" s="877"/>
      <c r="QGM28" s="877"/>
      <c r="QGN28" s="877"/>
      <c r="QGO28" s="877"/>
      <c r="QGP28" s="877"/>
      <c r="QGQ28" s="877"/>
      <c r="QGR28" s="877"/>
      <c r="QGS28" s="877"/>
      <c r="QGT28" s="877"/>
      <c r="QGU28" s="877"/>
      <c r="QGV28" s="877"/>
      <c r="QGW28" s="877"/>
      <c r="QGX28" s="877"/>
      <c r="QGY28" s="877"/>
      <c r="QGZ28" s="877"/>
      <c r="QHA28" s="877"/>
      <c r="QHB28" s="877"/>
      <c r="QHC28" s="877"/>
      <c r="QHD28" s="877"/>
      <c r="QHE28" s="877"/>
      <c r="QHF28" s="877"/>
      <c r="QHG28" s="877"/>
      <c r="QHH28" s="877"/>
      <c r="QHI28" s="877"/>
      <c r="QHJ28" s="877"/>
      <c r="QHK28" s="877"/>
      <c r="QHL28" s="877"/>
      <c r="QHM28" s="877"/>
      <c r="QHN28" s="877"/>
      <c r="QHO28" s="877"/>
      <c r="QHP28" s="877"/>
      <c r="QHQ28" s="877"/>
      <c r="QHR28" s="877"/>
      <c r="QHS28" s="877"/>
      <c r="QHT28" s="877"/>
      <c r="QHU28" s="877"/>
      <c r="QHV28" s="877"/>
      <c r="QHW28" s="877"/>
      <c r="QHX28" s="877"/>
      <c r="QHY28" s="877"/>
      <c r="QHZ28" s="877"/>
      <c r="QIA28" s="877"/>
      <c r="QIB28" s="877"/>
      <c r="QIC28" s="877"/>
      <c r="QID28" s="877"/>
      <c r="QIE28" s="877"/>
      <c r="QIF28" s="877"/>
      <c r="QIG28" s="877"/>
      <c r="QIH28" s="877"/>
      <c r="QII28" s="877"/>
      <c r="QIJ28" s="877"/>
      <c r="QIK28" s="877"/>
      <c r="QIL28" s="877"/>
      <c r="QIM28" s="877"/>
      <c r="QIN28" s="877"/>
      <c r="QIO28" s="877"/>
      <c r="QIP28" s="877"/>
      <c r="QIQ28" s="877"/>
      <c r="QIR28" s="877"/>
      <c r="QIS28" s="877"/>
      <c r="QIT28" s="877"/>
      <c r="QIU28" s="877"/>
      <c r="QIV28" s="877"/>
      <c r="QIW28" s="877"/>
      <c r="QIX28" s="877"/>
      <c r="QIY28" s="877"/>
      <c r="QIZ28" s="877"/>
      <c r="QJA28" s="877"/>
      <c r="QJB28" s="877"/>
      <c r="QJC28" s="877"/>
      <c r="QJD28" s="877"/>
      <c r="QJE28" s="877"/>
      <c r="QJF28" s="877"/>
      <c r="QJG28" s="877"/>
      <c r="QJH28" s="877"/>
      <c r="QJI28" s="877"/>
      <c r="QJJ28" s="877"/>
      <c r="QJK28" s="877"/>
      <c r="QJL28" s="877"/>
      <c r="QJM28" s="877"/>
      <c r="QJN28" s="877"/>
      <c r="QJO28" s="877"/>
      <c r="QJP28" s="877"/>
      <c r="QJQ28" s="877"/>
      <c r="QJR28" s="877"/>
      <c r="QJS28" s="877"/>
      <c r="QJT28" s="877"/>
      <c r="QJU28" s="877"/>
      <c r="QJV28" s="877"/>
      <c r="QJW28" s="877"/>
      <c r="QJX28" s="877"/>
      <c r="QJY28" s="877"/>
      <c r="QJZ28" s="877"/>
      <c r="QKA28" s="877"/>
      <c r="QKB28" s="877"/>
      <c r="QKC28" s="877"/>
      <c r="QKD28" s="877"/>
      <c r="QKE28" s="877"/>
      <c r="QKF28" s="877"/>
      <c r="QKG28" s="877"/>
      <c r="QKH28" s="877"/>
      <c r="QKI28" s="877"/>
      <c r="QKJ28" s="877"/>
      <c r="QKK28" s="877"/>
      <c r="QKL28" s="877"/>
      <c r="QKM28" s="877"/>
      <c r="QKN28" s="877"/>
      <c r="QKO28" s="877"/>
      <c r="QKP28" s="877"/>
      <c r="QKQ28" s="877"/>
      <c r="QKR28" s="877"/>
      <c r="QKS28" s="877"/>
      <c r="QKT28" s="877"/>
      <c r="QKU28" s="877"/>
      <c r="QKV28" s="877"/>
      <c r="QKW28" s="877"/>
      <c r="QKX28" s="877"/>
      <c r="QKY28" s="877"/>
      <c r="QKZ28" s="877"/>
      <c r="QLA28" s="877"/>
      <c r="QLB28" s="877"/>
      <c r="QLC28" s="877"/>
      <c r="QLD28" s="877"/>
      <c r="QLE28" s="877"/>
      <c r="QLF28" s="877"/>
      <c r="QLG28" s="877"/>
      <c r="QLH28" s="877"/>
      <c r="QLI28" s="877"/>
      <c r="QLJ28" s="877"/>
      <c r="QLK28" s="877"/>
      <c r="QLL28" s="877"/>
      <c r="QLM28" s="877"/>
      <c r="QLN28" s="877"/>
      <c r="QLO28" s="877"/>
      <c r="QLP28" s="877"/>
      <c r="QLQ28" s="877"/>
      <c r="QLR28" s="877"/>
      <c r="QLS28" s="877"/>
      <c r="QLT28" s="877"/>
      <c r="QLU28" s="877"/>
      <c r="QLV28" s="877"/>
      <c r="QLW28" s="877"/>
      <c r="QLX28" s="877"/>
      <c r="QLY28" s="877"/>
      <c r="QLZ28" s="877"/>
      <c r="QMA28" s="877"/>
      <c r="QMB28" s="877"/>
      <c r="QMC28" s="877"/>
      <c r="QMD28" s="877"/>
      <c r="QME28" s="877"/>
      <c r="QMF28" s="877"/>
      <c r="QMG28" s="877"/>
      <c r="QMH28" s="877"/>
      <c r="QMI28" s="877"/>
      <c r="QMJ28" s="877"/>
      <c r="QMK28" s="877"/>
      <c r="QML28" s="877"/>
      <c r="QMM28" s="877"/>
      <c r="QMN28" s="877"/>
      <c r="QMO28" s="877"/>
      <c r="QMP28" s="877"/>
      <c r="QMQ28" s="877"/>
      <c r="QMR28" s="877"/>
      <c r="QMS28" s="877"/>
      <c r="QMT28" s="877"/>
      <c r="QMU28" s="877"/>
      <c r="QMV28" s="877"/>
      <c r="QMW28" s="877"/>
      <c r="QMX28" s="877"/>
      <c r="QMY28" s="877"/>
      <c r="QMZ28" s="877"/>
      <c r="QNA28" s="877"/>
      <c r="QNB28" s="877"/>
      <c r="QNC28" s="877"/>
      <c r="QND28" s="877"/>
      <c r="QNE28" s="877"/>
      <c r="QNF28" s="877"/>
      <c r="QNG28" s="877"/>
      <c r="QNH28" s="877"/>
      <c r="QNI28" s="877"/>
      <c r="QNJ28" s="877"/>
      <c r="QNK28" s="877"/>
      <c r="QNL28" s="877"/>
      <c r="QNM28" s="877"/>
      <c r="QNN28" s="877"/>
      <c r="QNO28" s="877"/>
      <c r="QNP28" s="877"/>
      <c r="QNQ28" s="877"/>
      <c r="QNR28" s="877"/>
      <c r="QNS28" s="877"/>
      <c r="QNT28" s="877"/>
      <c r="QNU28" s="877"/>
      <c r="QNV28" s="877"/>
      <c r="QNW28" s="877"/>
      <c r="QNX28" s="877"/>
      <c r="QNY28" s="877"/>
      <c r="QNZ28" s="877"/>
      <c r="QOA28" s="877"/>
      <c r="QOB28" s="877"/>
      <c r="QOC28" s="877"/>
      <c r="QOD28" s="877"/>
      <c r="QOE28" s="877"/>
      <c r="QOF28" s="877"/>
      <c r="QOG28" s="877"/>
      <c r="QOH28" s="877"/>
      <c r="QOI28" s="877"/>
      <c r="QOJ28" s="877"/>
      <c r="QOK28" s="877"/>
      <c r="QOL28" s="877"/>
      <c r="QOM28" s="877"/>
      <c r="QON28" s="877"/>
      <c r="QOO28" s="877"/>
      <c r="QOP28" s="877"/>
      <c r="QOQ28" s="877"/>
      <c r="QOR28" s="877"/>
      <c r="QOS28" s="877"/>
      <c r="QOT28" s="877"/>
      <c r="QOU28" s="877"/>
      <c r="QOV28" s="877"/>
      <c r="QOW28" s="877"/>
      <c r="QOX28" s="877"/>
      <c r="QOY28" s="877"/>
      <c r="QOZ28" s="877"/>
      <c r="QPA28" s="877"/>
      <c r="QPB28" s="877"/>
      <c r="QPC28" s="877"/>
      <c r="QPD28" s="877"/>
      <c r="QPE28" s="877"/>
      <c r="QPF28" s="877"/>
      <c r="QPG28" s="877"/>
      <c r="QPH28" s="877"/>
      <c r="QPI28" s="877"/>
      <c r="QPJ28" s="877"/>
      <c r="QPK28" s="877"/>
      <c r="QPL28" s="877"/>
      <c r="QPM28" s="877"/>
      <c r="QPN28" s="877"/>
      <c r="QPO28" s="877"/>
      <c r="QPP28" s="877"/>
      <c r="QPQ28" s="877"/>
      <c r="QPR28" s="877"/>
      <c r="QPS28" s="877"/>
      <c r="QPT28" s="877"/>
      <c r="QPU28" s="877"/>
      <c r="QPV28" s="877"/>
      <c r="QPW28" s="877"/>
      <c r="QPX28" s="877"/>
      <c r="QPY28" s="877"/>
      <c r="QPZ28" s="877"/>
      <c r="QQA28" s="877"/>
      <c r="QQB28" s="877"/>
      <c r="QQC28" s="877"/>
      <c r="QQD28" s="877"/>
      <c r="QQE28" s="877"/>
      <c r="QQF28" s="877"/>
      <c r="QQG28" s="877"/>
      <c r="QQH28" s="877"/>
      <c r="QQI28" s="877"/>
      <c r="QQJ28" s="877"/>
      <c r="QQK28" s="877"/>
      <c r="QQL28" s="877"/>
      <c r="QQM28" s="877"/>
      <c r="QQN28" s="877"/>
      <c r="QQO28" s="877"/>
      <c r="QQP28" s="877"/>
      <c r="QQQ28" s="877"/>
      <c r="QQR28" s="877"/>
      <c r="QQS28" s="877"/>
      <c r="QQT28" s="877"/>
      <c r="QQU28" s="877"/>
      <c r="QQV28" s="877"/>
      <c r="QQW28" s="877"/>
      <c r="QQX28" s="877"/>
      <c r="QQY28" s="877"/>
      <c r="QQZ28" s="877"/>
      <c r="QRA28" s="877"/>
      <c r="QRB28" s="877"/>
      <c r="QRC28" s="877"/>
      <c r="QRD28" s="877"/>
      <c r="QRE28" s="877"/>
      <c r="QRF28" s="877"/>
      <c r="QRG28" s="877"/>
      <c r="QRH28" s="877"/>
      <c r="QRI28" s="877"/>
      <c r="QRJ28" s="877"/>
      <c r="QRK28" s="877"/>
      <c r="QRL28" s="877"/>
      <c r="QRM28" s="877"/>
      <c r="QRN28" s="877"/>
      <c r="QRO28" s="877"/>
      <c r="QRP28" s="877"/>
      <c r="QRQ28" s="877"/>
      <c r="QRR28" s="877"/>
      <c r="QRS28" s="877"/>
      <c r="QRT28" s="877"/>
      <c r="QRU28" s="877"/>
      <c r="QRV28" s="877"/>
      <c r="QRW28" s="877"/>
      <c r="QRX28" s="877"/>
      <c r="QRY28" s="877"/>
      <c r="QRZ28" s="877"/>
      <c r="QSA28" s="877"/>
      <c r="QSB28" s="877"/>
      <c r="QSC28" s="877"/>
      <c r="QSD28" s="877"/>
      <c r="QSE28" s="877"/>
      <c r="QSF28" s="877"/>
      <c r="QSG28" s="877"/>
      <c r="QSH28" s="877"/>
      <c r="QSI28" s="877"/>
      <c r="QSJ28" s="877"/>
      <c r="QSK28" s="877"/>
      <c r="QSL28" s="877"/>
      <c r="QSM28" s="877"/>
      <c r="QSN28" s="877"/>
      <c r="QSO28" s="877"/>
      <c r="QSP28" s="877"/>
      <c r="QSQ28" s="877"/>
      <c r="QSR28" s="877"/>
      <c r="QSS28" s="877"/>
      <c r="QST28" s="877"/>
      <c r="QSU28" s="877"/>
      <c r="QSV28" s="877"/>
      <c r="QSW28" s="877"/>
      <c r="QSX28" s="877"/>
      <c r="QSY28" s="877"/>
      <c r="QSZ28" s="877"/>
      <c r="QTA28" s="877"/>
      <c r="QTB28" s="877"/>
      <c r="QTC28" s="877"/>
      <c r="QTD28" s="877"/>
      <c r="QTE28" s="877"/>
      <c r="QTF28" s="877"/>
      <c r="QTG28" s="877"/>
      <c r="QTH28" s="877"/>
      <c r="QTI28" s="877"/>
      <c r="QTJ28" s="877"/>
      <c r="QTK28" s="877"/>
      <c r="QTL28" s="877"/>
      <c r="QTM28" s="877"/>
      <c r="QTN28" s="877"/>
      <c r="QTO28" s="877"/>
      <c r="QTP28" s="877"/>
      <c r="QTQ28" s="877"/>
      <c r="QTR28" s="877"/>
      <c r="QTS28" s="877"/>
      <c r="QTT28" s="877"/>
      <c r="QTU28" s="877"/>
      <c r="QTV28" s="877"/>
      <c r="QTW28" s="877"/>
      <c r="QTX28" s="877"/>
      <c r="QTY28" s="877"/>
      <c r="QTZ28" s="877"/>
      <c r="QUA28" s="877"/>
      <c r="QUB28" s="877"/>
      <c r="QUC28" s="877"/>
      <c r="QUD28" s="877"/>
      <c r="QUE28" s="877"/>
      <c r="QUF28" s="877"/>
      <c r="QUG28" s="877"/>
      <c r="QUH28" s="877"/>
      <c r="QUI28" s="877"/>
      <c r="QUJ28" s="877"/>
      <c r="QUK28" s="877"/>
      <c r="QUL28" s="877"/>
      <c r="QUM28" s="877"/>
      <c r="QUN28" s="877"/>
      <c r="QUO28" s="877"/>
      <c r="QUP28" s="877"/>
      <c r="QUQ28" s="877"/>
      <c r="QUR28" s="877"/>
      <c r="QUS28" s="877"/>
      <c r="QUT28" s="877"/>
      <c r="QUU28" s="877"/>
      <c r="QUV28" s="877"/>
      <c r="QUW28" s="877"/>
      <c r="QUX28" s="877"/>
      <c r="QUY28" s="877"/>
      <c r="QUZ28" s="877"/>
      <c r="QVA28" s="877"/>
      <c r="QVB28" s="877"/>
      <c r="QVC28" s="877"/>
      <c r="QVD28" s="877"/>
      <c r="QVE28" s="877"/>
      <c r="QVF28" s="877"/>
      <c r="QVG28" s="877"/>
      <c r="QVH28" s="877"/>
      <c r="QVI28" s="877"/>
      <c r="QVJ28" s="877"/>
      <c r="QVK28" s="877"/>
      <c r="QVL28" s="877"/>
      <c r="QVM28" s="877"/>
      <c r="QVN28" s="877"/>
      <c r="QVO28" s="877"/>
      <c r="QVP28" s="877"/>
      <c r="QVQ28" s="877"/>
      <c r="QVR28" s="877"/>
      <c r="QVS28" s="877"/>
      <c r="QVT28" s="877"/>
      <c r="QVU28" s="877"/>
      <c r="QVV28" s="877"/>
      <c r="QVW28" s="877"/>
      <c r="QVX28" s="877"/>
      <c r="QVY28" s="877"/>
      <c r="QVZ28" s="877"/>
      <c r="QWA28" s="877"/>
      <c r="QWB28" s="877"/>
      <c r="QWC28" s="877"/>
      <c r="QWD28" s="877"/>
      <c r="QWE28" s="877"/>
      <c r="QWF28" s="877"/>
      <c r="QWG28" s="877"/>
      <c r="QWH28" s="877"/>
      <c r="QWI28" s="877"/>
      <c r="QWJ28" s="877"/>
      <c r="QWK28" s="877"/>
      <c r="QWL28" s="877"/>
      <c r="QWM28" s="877"/>
      <c r="QWN28" s="877"/>
      <c r="QWO28" s="877"/>
      <c r="QWP28" s="877"/>
      <c r="QWQ28" s="877"/>
      <c r="QWR28" s="877"/>
      <c r="QWS28" s="877"/>
      <c r="QWT28" s="877"/>
      <c r="QWU28" s="877"/>
      <c r="QWV28" s="877"/>
      <c r="QWW28" s="877"/>
      <c r="QWX28" s="877"/>
      <c r="QWY28" s="877"/>
      <c r="QWZ28" s="877"/>
      <c r="QXA28" s="877"/>
      <c r="QXB28" s="877"/>
      <c r="QXC28" s="877"/>
      <c r="QXD28" s="877"/>
      <c r="QXE28" s="877"/>
      <c r="QXF28" s="877"/>
      <c r="QXG28" s="877"/>
      <c r="QXH28" s="877"/>
      <c r="QXI28" s="877"/>
      <c r="QXJ28" s="877"/>
      <c r="QXK28" s="877"/>
      <c r="QXL28" s="877"/>
      <c r="QXM28" s="877"/>
      <c r="QXN28" s="877"/>
      <c r="QXO28" s="877"/>
      <c r="QXP28" s="877"/>
      <c r="QXQ28" s="877"/>
      <c r="QXR28" s="877"/>
      <c r="QXS28" s="877"/>
      <c r="QXT28" s="877"/>
      <c r="QXU28" s="877"/>
      <c r="QXV28" s="877"/>
      <c r="QXW28" s="877"/>
      <c r="QXX28" s="877"/>
      <c r="QXY28" s="877"/>
      <c r="QXZ28" s="877"/>
      <c r="QYA28" s="877"/>
      <c r="QYB28" s="877"/>
      <c r="QYC28" s="877"/>
      <c r="QYD28" s="877"/>
      <c r="QYE28" s="877"/>
      <c r="QYF28" s="877"/>
      <c r="QYG28" s="877"/>
      <c r="QYH28" s="877"/>
      <c r="QYI28" s="877"/>
      <c r="QYJ28" s="877"/>
      <c r="QYK28" s="877"/>
      <c r="QYL28" s="877"/>
      <c r="QYM28" s="877"/>
      <c r="QYN28" s="877"/>
      <c r="QYO28" s="877"/>
      <c r="QYP28" s="877"/>
      <c r="QYQ28" s="877"/>
      <c r="QYR28" s="877"/>
      <c r="QYS28" s="877"/>
      <c r="QYT28" s="877"/>
      <c r="QYU28" s="877"/>
      <c r="QYV28" s="877"/>
      <c r="QYW28" s="877"/>
      <c r="QYX28" s="877"/>
      <c r="QYY28" s="877"/>
      <c r="QYZ28" s="877"/>
      <c r="QZA28" s="877"/>
      <c r="QZB28" s="877"/>
      <c r="QZC28" s="877"/>
      <c r="QZD28" s="877"/>
      <c r="QZE28" s="877"/>
      <c r="QZF28" s="877"/>
      <c r="QZG28" s="877"/>
      <c r="QZH28" s="877"/>
      <c r="QZI28" s="877"/>
      <c r="QZJ28" s="877"/>
      <c r="QZK28" s="877"/>
      <c r="QZL28" s="877"/>
      <c r="QZM28" s="877"/>
      <c r="QZN28" s="877"/>
      <c r="QZO28" s="877"/>
      <c r="QZP28" s="877"/>
      <c r="QZQ28" s="877"/>
      <c r="QZR28" s="877"/>
      <c r="QZS28" s="877"/>
      <c r="QZT28" s="877"/>
      <c r="QZU28" s="877"/>
      <c r="QZV28" s="877"/>
      <c r="QZW28" s="877"/>
      <c r="QZX28" s="877"/>
      <c r="QZY28" s="877"/>
      <c r="QZZ28" s="877"/>
      <c r="RAA28" s="877"/>
      <c r="RAB28" s="877"/>
      <c r="RAC28" s="877"/>
      <c r="RAD28" s="877"/>
      <c r="RAE28" s="877"/>
      <c r="RAF28" s="877"/>
      <c r="RAG28" s="877"/>
      <c r="RAH28" s="877"/>
      <c r="RAI28" s="877"/>
      <c r="RAJ28" s="877"/>
      <c r="RAK28" s="877"/>
      <c r="RAL28" s="877"/>
      <c r="RAM28" s="877"/>
      <c r="RAN28" s="877"/>
      <c r="RAO28" s="877"/>
      <c r="RAP28" s="877"/>
      <c r="RAQ28" s="877"/>
      <c r="RAR28" s="877"/>
      <c r="RAS28" s="877"/>
      <c r="RAT28" s="877"/>
      <c r="RAU28" s="877"/>
      <c r="RAV28" s="877"/>
      <c r="RAW28" s="877"/>
      <c r="RAX28" s="877"/>
      <c r="RAY28" s="877"/>
      <c r="RAZ28" s="877"/>
      <c r="RBA28" s="877"/>
      <c r="RBB28" s="877"/>
      <c r="RBC28" s="877"/>
      <c r="RBD28" s="877"/>
      <c r="RBE28" s="877"/>
      <c r="RBF28" s="877"/>
      <c r="RBG28" s="877"/>
      <c r="RBH28" s="877"/>
      <c r="RBI28" s="877"/>
      <c r="RBJ28" s="877"/>
      <c r="RBK28" s="877"/>
      <c r="RBL28" s="877"/>
      <c r="RBM28" s="877"/>
      <c r="RBN28" s="877"/>
      <c r="RBO28" s="877"/>
      <c r="RBP28" s="877"/>
      <c r="RBQ28" s="877"/>
      <c r="RBR28" s="877"/>
      <c r="RBS28" s="877"/>
      <c r="RBT28" s="877"/>
      <c r="RBU28" s="877"/>
      <c r="RBV28" s="877"/>
      <c r="RBW28" s="877"/>
      <c r="RBX28" s="877"/>
      <c r="RBY28" s="877"/>
      <c r="RBZ28" s="877"/>
      <c r="RCA28" s="877"/>
      <c r="RCB28" s="877"/>
      <c r="RCC28" s="877"/>
      <c r="RCD28" s="877"/>
      <c r="RCE28" s="877"/>
      <c r="RCF28" s="877"/>
      <c r="RCG28" s="877"/>
      <c r="RCH28" s="877"/>
      <c r="RCI28" s="877"/>
      <c r="RCJ28" s="877"/>
      <c r="RCK28" s="877"/>
      <c r="RCL28" s="877"/>
      <c r="RCM28" s="877"/>
      <c r="RCN28" s="877"/>
      <c r="RCO28" s="877"/>
      <c r="RCP28" s="877"/>
      <c r="RCQ28" s="877"/>
      <c r="RCR28" s="877"/>
      <c r="RCS28" s="877"/>
      <c r="RCT28" s="877"/>
      <c r="RCU28" s="877"/>
      <c r="RCV28" s="877"/>
      <c r="RCW28" s="877"/>
      <c r="RCX28" s="877"/>
      <c r="RCY28" s="877"/>
      <c r="RCZ28" s="877"/>
      <c r="RDA28" s="877"/>
      <c r="RDB28" s="877"/>
      <c r="RDC28" s="877"/>
      <c r="RDD28" s="877"/>
      <c r="RDE28" s="877"/>
      <c r="RDF28" s="877"/>
      <c r="RDG28" s="877"/>
      <c r="RDH28" s="877"/>
      <c r="RDI28" s="877"/>
      <c r="RDJ28" s="877"/>
      <c r="RDK28" s="877"/>
      <c r="RDL28" s="877"/>
      <c r="RDM28" s="877"/>
      <c r="RDN28" s="877"/>
      <c r="RDO28" s="877"/>
      <c r="RDP28" s="877"/>
      <c r="RDQ28" s="877"/>
      <c r="RDR28" s="877"/>
      <c r="RDS28" s="877"/>
      <c r="RDT28" s="877"/>
      <c r="RDU28" s="877"/>
      <c r="RDV28" s="877"/>
      <c r="RDW28" s="877"/>
      <c r="RDX28" s="877"/>
      <c r="RDY28" s="877"/>
      <c r="RDZ28" s="877"/>
      <c r="REA28" s="877"/>
      <c r="REB28" s="877"/>
      <c r="REC28" s="877"/>
      <c r="RED28" s="877"/>
      <c r="REE28" s="877"/>
      <c r="REF28" s="877"/>
      <c r="REG28" s="877"/>
      <c r="REH28" s="877"/>
      <c r="REI28" s="877"/>
      <c r="REJ28" s="877"/>
      <c r="REK28" s="877"/>
      <c r="REL28" s="877"/>
      <c r="REM28" s="877"/>
      <c r="REN28" s="877"/>
      <c r="REO28" s="877"/>
      <c r="REP28" s="877"/>
      <c r="REQ28" s="877"/>
      <c r="RER28" s="877"/>
      <c r="RES28" s="877"/>
      <c r="RET28" s="877"/>
      <c r="REU28" s="877"/>
      <c r="REV28" s="877"/>
      <c r="REW28" s="877"/>
      <c r="REX28" s="877"/>
      <c r="REY28" s="877"/>
      <c r="REZ28" s="877"/>
      <c r="RFA28" s="877"/>
      <c r="RFB28" s="877"/>
      <c r="RFC28" s="877"/>
      <c r="RFD28" s="877"/>
      <c r="RFE28" s="877"/>
      <c r="RFF28" s="877"/>
      <c r="RFG28" s="877"/>
      <c r="RFH28" s="877"/>
      <c r="RFI28" s="877"/>
      <c r="RFJ28" s="877"/>
      <c r="RFK28" s="877"/>
      <c r="RFL28" s="877"/>
      <c r="RFM28" s="877"/>
      <c r="RFN28" s="877"/>
      <c r="RFO28" s="877"/>
      <c r="RFP28" s="877"/>
      <c r="RFQ28" s="877"/>
      <c r="RFR28" s="877"/>
      <c r="RFS28" s="877"/>
      <c r="RFT28" s="877"/>
      <c r="RFU28" s="877"/>
      <c r="RFV28" s="877"/>
      <c r="RFW28" s="877"/>
      <c r="RFX28" s="877"/>
      <c r="RFY28" s="877"/>
      <c r="RFZ28" s="877"/>
      <c r="RGA28" s="877"/>
      <c r="RGB28" s="877"/>
      <c r="RGC28" s="877"/>
      <c r="RGD28" s="877"/>
      <c r="RGE28" s="877"/>
      <c r="RGF28" s="877"/>
      <c r="RGG28" s="877"/>
      <c r="RGH28" s="877"/>
      <c r="RGI28" s="877"/>
      <c r="RGJ28" s="877"/>
      <c r="RGK28" s="877"/>
      <c r="RGL28" s="877"/>
      <c r="RGM28" s="877"/>
      <c r="RGN28" s="877"/>
      <c r="RGO28" s="877"/>
      <c r="RGP28" s="877"/>
      <c r="RGQ28" s="877"/>
      <c r="RGR28" s="877"/>
      <c r="RGS28" s="877"/>
      <c r="RGT28" s="877"/>
      <c r="RGU28" s="877"/>
      <c r="RGV28" s="877"/>
      <c r="RGW28" s="877"/>
      <c r="RGX28" s="877"/>
      <c r="RGY28" s="877"/>
      <c r="RGZ28" s="877"/>
      <c r="RHA28" s="877"/>
      <c r="RHB28" s="877"/>
      <c r="RHC28" s="877"/>
      <c r="RHD28" s="877"/>
      <c r="RHE28" s="877"/>
      <c r="RHF28" s="877"/>
      <c r="RHG28" s="877"/>
      <c r="RHH28" s="877"/>
      <c r="RHI28" s="877"/>
      <c r="RHJ28" s="877"/>
      <c r="RHK28" s="877"/>
      <c r="RHL28" s="877"/>
      <c r="RHM28" s="877"/>
      <c r="RHN28" s="877"/>
      <c r="RHO28" s="877"/>
      <c r="RHP28" s="877"/>
      <c r="RHQ28" s="877"/>
      <c r="RHR28" s="877"/>
      <c r="RHS28" s="877"/>
      <c r="RHT28" s="877"/>
      <c r="RHU28" s="877"/>
      <c r="RHV28" s="877"/>
      <c r="RHW28" s="877"/>
      <c r="RHX28" s="877"/>
      <c r="RHY28" s="877"/>
      <c r="RHZ28" s="877"/>
      <c r="RIA28" s="877"/>
      <c r="RIB28" s="877"/>
      <c r="RIC28" s="877"/>
      <c r="RID28" s="877"/>
      <c r="RIE28" s="877"/>
      <c r="RIF28" s="877"/>
      <c r="RIG28" s="877"/>
      <c r="RIH28" s="877"/>
      <c r="RII28" s="877"/>
      <c r="RIJ28" s="877"/>
      <c r="RIK28" s="877"/>
      <c r="RIL28" s="877"/>
      <c r="RIM28" s="877"/>
      <c r="RIN28" s="877"/>
      <c r="RIO28" s="877"/>
      <c r="RIP28" s="877"/>
      <c r="RIQ28" s="877"/>
      <c r="RIR28" s="877"/>
      <c r="RIS28" s="877"/>
      <c r="RIT28" s="877"/>
      <c r="RIU28" s="877"/>
      <c r="RIV28" s="877"/>
      <c r="RIW28" s="877"/>
      <c r="RIX28" s="877"/>
      <c r="RIY28" s="877"/>
      <c r="RIZ28" s="877"/>
      <c r="RJA28" s="877"/>
      <c r="RJB28" s="877"/>
      <c r="RJC28" s="877"/>
      <c r="RJD28" s="877"/>
      <c r="RJE28" s="877"/>
      <c r="RJF28" s="877"/>
      <c r="RJG28" s="877"/>
      <c r="RJH28" s="877"/>
      <c r="RJI28" s="877"/>
      <c r="RJJ28" s="877"/>
      <c r="RJK28" s="877"/>
      <c r="RJL28" s="877"/>
      <c r="RJM28" s="877"/>
      <c r="RJN28" s="877"/>
      <c r="RJO28" s="877"/>
      <c r="RJP28" s="877"/>
      <c r="RJQ28" s="877"/>
      <c r="RJR28" s="877"/>
      <c r="RJS28" s="877"/>
      <c r="RJT28" s="877"/>
      <c r="RJU28" s="877"/>
      <c r="RJV28" s="877"/>
      <c r="RJW28" s="877"/>
      <c r="RJX28" s="877"/>
      <c r="RJY28" s="877"/>
      <c r="RJZ28" s="877"/>
      <c r="RKA28" s="877"/>
      <c r="RKB28" s="877"/>
      <c r="RKC28" s="877"/>
      <c r="RKD28" s="877"/>
      <c r="RKE28" s="877"/>
      <c r="RKF28" s="877"/>
      <c r="RKG28" s="877"/>
      <c r="RKH28" s="877"/>
      <c r="RKI28" s="877"/>
      <c r="RKJ28" s="877"/>
      <c r="RKK28" s="877"/>
      <c r="RKL28" s="877"/>
      <c r="RKM28" s="877"/>
      <c r="RKN28" s="877"/>
      <c r="RKO28" s="877"/>
      <c r="RKP28" s="877"/>
      <c r="RKQ28" s="877"/>
      <c r="RKR28" s="877"/>
      <c r="RKS28" s="877"/>
      <c r="RKT28" s="877"/>
      <c r="RKU28" s="877"/>
      <c r="RKV28" s="877"/>
      <c r="RKW28" s="877"/>
      <c r="RKX28" s="877"/>
      <c r="RKY28" s="877"/>
      <c r="RKZ28" s="877"/>
      <c r="RLA28" s="877"/>
      <c r="RLB28" s="877"/>
      <c r="RLC28" s="877"/>
      <c r="RLD28" s="877"/>
      <c r="RLE28" s="877"/>
      <c r="RLF28" s="877"/>
      <c r="RLG28" s="877"/>
      <c r="RLH28" s="877"/>
      <c r="RLI28" s="877"/>
      <c r="RLJ28" s="877"/>
      <c r="RLK28" s="877"/>
      <c r="RLL28" s="877"/>
      <c r="RLM28" s="877"/>
      <c r="RLN28" s="877"/>
      <c r="RLO28" s="877"/>
      <c r="RLP28" s="877"/>
      <c r="RLQ28" s="877"/>
      <c r="RLR28" s="877"/>
      <c r="RLS28" s="877"/>
      <c r="RLT28" s="877"/>
      <c r="RLU28" s="877"/>
      <c r="RLV28" s="877"/>
      <c r="RLW28" s="877"/>
      <c r="RLX28" s="877"/>
      <c r="RLY28" s="877"/>
      <c r="RLZ28" s="877"/>
      <c r="RMA28" s="877"/>
      <c r="RMB28" s="877"/>
      <c r="RMC28" s="877"/>
      <c r="RMD28" s="877"/>
      <c r="RME28" s="877"/>
      <c r="RMF28" s="877"/>
      <c r="RMG28" s="877"/>
      <c r="RMH28" s="877"/>
      <c r="RMI28" s="877"/>
      <c r="RMJ28" s="877"/>
      <c r="RMK28" s="877"/>
      <c r="RML28" s="877"/>
      <c r="RMM28" s="877"/>
      <c r="RMN28" s="877"/>
      <c r="RMO28" s="877"/>
      <c r="RMP28" s="877"/>
      <c r="RMQ28" s="877"/>
      <c r="RMR28" s="877"/>
      <c r="RMS28" s="877"/>
      <c r="RMT28" s="877"/>
      <c r="RMU28" s="877"/>
      <c r="RMV28" s="877"/>
      <c r="RMW28" s="877"/>
      <c r="RMX28" s="877"/>
      <c r="RMY28" s="877"/>
      <c r="RMZ28" s="877"/>
      <c r="RNA28" s="877"/>
      <c r="RNB28" s="877"/>
      <c r="RNC28" s="877"/>
      <c r="RND28" s="877"/>
      <c r="RNE28" s="877"/>
      <c r="RNF28" s="877"/>
      <c r="RNG28" s="877"/>
      <c r="RNH28" s="877"/>
      <c r="RNI28" s="877"/>
      <c r="RNJ28" s="877"/>
      <c r="RNK28" s="877"/>
      <c r="RNL28" s="877"/>
      <c r="RNM28" s="877"/>
      <c r="RNN28" s="877"/>
      <c r="RNO28" s="877"/>
      <c r="RNP28" s="877"/>
      <c r="RNQ28" s="877"/>
      <c r="RNR28" s="877"/>
      <c r="RNS28" s="877"/>
      <c r="RNT28" s="877"/>
      <c r="RNU28" s="877"/>
      <c r="RNV28" s="877"/>
      <c r="RNW28" s="877"/>
      <c r="RNX28" s="877"/>
      <c r="RNY28" s="877"/>
      <c r="RNZ28" s="877"/>
      <c r="ROA28" s="877"/>
      <c r="ROB28" s="877"/>
      <c r="ROC28" s="877"/>
      <c r="ROD28" s="877"/>
      <c r="ROE28" s="877"/>
      <c r="ROF28" s="877"/>
      <c r="ROG28" s="877"/>
      <c r="ROH28" s="877"/>
      <c r="ROI28" s="877"/>
      <c r="ROJ28" s="877"/>
      <c r="ROK28" s="877"/>
      <c r="ROL28" s="877"/>
      <c r="ROM28" s="877"/>
      <c r="RON28" s="877"/>
      <c r="ROO28" s="877"/>
      <c r="ROP28" s="877"/>
      <c r="ROQ28" s="877"/>
      <c r="ROR28" s="877"/>
      <c r="ROS28" s="877"/>
      <c r="ROT28" s="877"/>
      <c r="ROU28" s="877"/>
      <c r="ROV28" s="877"/>
      <c r="ROW28" s="877"/>
      <c r="ROX28" s="877"/>
      <c r="ROY28" s="877"/>
      <c r="ROZ28" s="877"/>
      <c r="RPA28" s="877"/>
      <c r="RPB28" s="877"/>
      <c r="RPC28" s="877"/>
      <c r="RPD28" s="877"/>
      <c r="RPE28" s="877"/>
      <c r="RPF28" s="877"/>
      <c r="RPG28" s="877"/>
      <c r="RPH28" s="877"/>
      <c r="RPI28" s="877"/>
      <c r="RPJ28" s="877"/>
      <c r="RPK28" s="877"/>
      <c r="RPL28" s="877"/>
      <c r="RPM28" s="877"/>
      <c r="RPN28" s="877"/>
      <c r="RPO28" s="877"/>
      <c r="RPP28" s="877"/>
      <c r="RPQ28" s="877"/>
      <c r="RPR28" s="877"/>
      <c r="RPS28" s="877"/>
      <c r="RPT28" s="877"/>
      <c r="RPU28" s="877"/>
      <c r="RPV28" s="877"/>
      <c r="RPW28" s="877"/>
      <c r="RPX28" s="877"/>
      <c r="RPY28" s="877"/>
      <c r="RPZ28" s="877"/>
      <c r="RQA28" s="877"/>
      <c r="RQB28" s="877"/>
      <c r="RQC28" s="877"/>
      <c r="RQD28" s="877"/>
      <c r="RQE28" s="877"/>
      <c r="RQF28" s="877"/>
      <c r="RQG28" s="877"/>
      <c r="RQH28" s="877"/>
      <c r="RQI28" s="877"/>
      <c r="RQJ28" s="877"/>
      <c r="RQK28" s="877"/>
      <c r="RQL28" s="877"/>
      <c r="RQM28" s="877"/>
      <c r="RQN28" s="877"/>
      <c r="RQO28" s="877"/>
      <c r="RQP28" s="877"/>
      <c r="RQQ28" s="877"/>
      <c r="RQR28" s="877"/>
      <c r="RQS28" s="877"/>
      <c r="RQT28" s="877"/>
      <c r="RQU28" s="877"/>
      <c r="RQV28" s="877"/>
      <c r="RQW28" s="877"/>
      <c r="RQX28" s="877"/>
      <c r="RQY28" s="877"/>
      <c r="RQZ28" s="877"/>
      <c r="RRA28" s="877"/>
      <c r="RRB28" s="877"/>
      <c r="RRC28" s="877"/>
      <c r="RRD28" s="877"/>
      <c r="RRE28" s="877"/>
      <c r="RRF28" s="877"/>
      <c r="RRG28" s="877"/>
      <c r="RRH28" s="877"/>
      <c r="RRI28" s="877"/>
      <c r="RRJ28" s="877"/>
      <c r="RRK28" s="877"/>
      <c r="RRL28" s="877"/>
      <c r="RRM28" s="877"/>
      <c r="RRN28" s="877"/>
      <c r="RRO28" s="877"/>
      <c r="RRP28" s="877"/>
      <c r="RRQ28" s="877"/>
      <c r="RRR28" s="877"/>
      <c r="RRS28" s="877"/>
      <c r="RRT28" s="877"/>
      <c r="RRU28" s="877"/>
      <c r="RRV28" s="877"/>
      <c r="RRW28" s="877"/>
      <c r="RRX28" s="877"/>
      <c r="RRY28" s="877"/>
      <c r="RRZ28" s="877"/>
      <c r="RSA28" s="877"/>
      <c r="RSB28" s="877"/>
      <c r="RSC28" s="877"/>
      <c r="RSD28" s="877"/>
      <c r="RSE28" s="877"/>
      <c r="RSF28" s="877"/>
      <c r="RSG28" s="877"/>
      <c r="RSH28" s="877"/>
      <c r="RSI28" s="877"/>
      <c r="RSJ28" s="877"/>
      <c r="RSK28" s="877"/>
      <c r="RSL28" s="877"/>
      <c r="RSM28" s="877"/>
      <c r="RSN28" s="877"/>
      <c r="RSO28" s="877"/>
      <c r="RSP28" s="877"/>
      <c r="RSQ28" s="877"/>
      <c r="RSR28" s="877"/>
      <c r="RSS28" s="877"/>
      <c r="RST28" s="877"/>
      <c r="RSU28" s="877"/>
      <c r="RSV28" s="877"/>
      <c r="RSW28" s="877"/>
      <c r="RSX28" s="877"/>
      <c r="RSY28" s="877"/>
      <c r="RSZ28" s="877"/>
      <c r="RTA28" s="877"/>
      <c r="RTB28" s="877"/>
      <c r="RTC28" s="877"/>
      <c r="RTD28" s="877"/>
      <c r="RTE28" s="877"/>
      <c r="RTF28" s="877"/>
      <c r="RTG28" s="877"/>
      <c r="RTH28" s="877"/>
      <c r="RTI28" s="877"/>
      <c r="RTJ28" s="877"/>
      <c r="RTK28" s="877"/>
      <c r="RTL28" s="877"/>
      <c r="RTM28" s="877"/>
      <c r="RTN28" s="877"/>
      <c r="RTO28" s="877"/>
      <c r="RTP28" s="877"/>
      <c r="RTQ28" s="877"/>
      <c r="RTR28" s="877"/>
      <c r="RTS28" s="877"/>
      <c r="RTT28" s="877"/>
      <c r="RTU28" s="877"/>
      <c r="RTV28" s="877"/>
      <c r="RTW28" s="877"/>
      <c r="RTX28" s="877"/>
      <c r="RTY28" s="877"/>
      <c r="RTZ28" s="877"/>
      <c r="RUA28" s="877"/>
      <c r="RUB28" s="877"/>
      <c r="RUC28" s="877"/>
      <c r="RUD28" s="877"/>
      <c r="RUE28" s="877"/>
      <c r="RUF28" s="877"/>
      <c r="RUG28" s="877"/>
      <c r="RUH28" s="877"/>
      <c r="RUI28" s="877"/>
      <c r="RUJ28" s="877"/>
      <c r="RUK28" s="877"/>
      <c r="RUL28" s="877"/>
      <c r="RUM28" s="877"/>
      <c r="RUN28" s="877"/>
      <c r="RUO28" s="877"/>
      <c r="RUP28" s="877"/>
      <c r="RUQ28" s="877"/>
      <c r="RUR28" s="877"/>
      <c r="RUS28" s="877"/>
      <c r="RUT28" s="877"/>
      <c r="RUU28" s="877"/>
      <c r="RUV28" s="877"/>
      <c r="RUW28" s="877"/>
      <c r="RUX28" s="877"/>
      <c r="RUY28" s="877"/>
      <c r="RUZ28" s="877"/>
      <c r="RVA28" s="877"/>
      <c r="RVB28" s="877"/>
      <c r="RVC28" s="877"/>
      <c r="RVD28" s="877"/>
      <c r="RVE28" s="877"/>
      <c r="RVF28" s="877"/>
      <c r="RVG28" s="877"/>
      <c r="RVH28" s="877"/>
      <c r="RVI28" s="877"/>
      <c r="RVJ28" s="877"/>
      <c r="RVK28" s="877"/>
      <c r="RVL28" s="877"/>
      <c r="RVM28" s="877"/>
      <c r="RVN28" s="877"/>
      <c r="RVO28" s="877"/>
      <c r="RVP28" s="877"/>
      <c r="RVQ28" s="877"/>
      <c r="RVR28" s="877"/>
      <c r="RVS28" s="877"/>
      <c r="RVT28" s="877"/>
      <c r="RVU28" s="877"/>
      <c r="RVV28" s="877"/>
      <c r="RVW28" s="877"/>
      <c r="RVX28" s="877"/>
      <c r="RVY28" s="877"/>
      <c r="RVZ28" s="877"/>
      <c r="RWA28" s="877"/>
      <c r="RWB28" s="877"/>
      <c r="RWC28" s="877"/>
      <c r="RWD28" s="877"/>
      <c r="RWE28" s="877"/>
      <c r="RWF28" s="877"/>
      <c r="RWG28" s="877"/>
      <c r="RWH28" s="877"/>
      <c r="RWI28" s="877"/>
      <c r="RWJ28" s="877"/>
      <c r="RWK28" s="877"/>
      <c r="RWL28" s="877"/>
      <c r="RWM28" s="877"/>
      <c r="RWN28" s="877"/>
      <c r="RWO28" s="877"/>
      <c r="RWP28" s="877"/>
      <c r="RWQ28" s="877"/>
      <c r="RWR28" s="877"/>
      <c r="RWS28" s="877"/>
      <c r="RWT28" s="877"/>
      <c r="RWU28" s="877"/>
      <c r="RWV28" s="877"/>
      <c r="RWW28" s="877"/>
      <c r="RWX28" s="877"/>
      <c r="RWY28" s="877"/>
      <c r="RWZ28" s="877"/>
      <c r="RXA28" s="877"/>
      <c r="RXB28" s="877"/>
      <c r="RXC28" s="877"/>
      <c r="RXD28" s="877"/>
      <c r="RXE28" s="877"/>
      <c r="RXF28" s="877"/>
      <c r="RXG28" s="877"/>
      <c r="RXH28" s="877"/>
      <c r="RXI28" s="877"/>
      <c r="RXJ28" s="877"/>
      <c r="RXK28" s="877"/>
      <c r="RXL28" s="877"/>
      <c r="RXM28" s="877"/>
      <c r="RXN28" s="877"/>
      <c r="RXO28" s="877"/>
      <c r="RXP28" s="877"/>
      <c r="RXQ28" s="877"/>
      <c r="RXR28" s="877"/>
      <c r="RXS28" s="877"/>
      <c r="RXT28" s="877"/>
      <c r="RXU28" s="877"/>
      <c r="RXV28" s="877"/>
      <c r="RXW28" s="877"/>
      <c r="RXX28" s="877"/>
      <c r="RXY28" s="877"/>
      <c r="RXZ28" s="877"/>
      <c r="RYA28" s="877"/>
      <c r="RYB28" s="877"/>
      <c r="RYC28" s="877"/>
      <c r="RYD28" s="877"/>
      <c r="RYE28" s="877"/>
      <c r="RYF28" s="877"/>
      <c r="RYG28" s="877"/>
      <c r="RYH28" s="877"/>
      <c r="RYI28" s="877"/>
      <c r="RYJ28" s="877"/>
      <c r="RYK28" s="877"/>
      <c r="RYL28" s="877"/>
      <c r="RYM28" s="877"/>
      <c r="RYN28" s="877"/>
      <c r="RYO28" s="877"/>
      <c r="RYP28" s="877"/>
      <c r="RYQ28" s="877"/>
      <c r="RYR28" s="877"/>
      <c r="RYS28" s="877"/>
      <c r="RYT28" s="877"/>
      <c r="RYU28" s="877"/>
      <c r="RYV28" s="877"/>
      <c r="RYW28" s="877"/>
      <c r="RYX28" s="877"/>
      <c r="RYY28" s="877"/>
      <c r="RYZ28" s="877"/>
      <c r="RZA28" s="877"/>
      <c r="RZB28" s="877"/>
      <c r="RZC28" s="877"/>
      <c r="RZD28" s="877"/>
      <c r="RZE28" s="877"/>
      <c r="RZF28" s="877"/>
      <c r="RZG28" s="877"/>
      <c r="RZH28" s="877"/>
      <c r="RZI28" s="877"/>
      <c r="RZJ28" s="877"/>
      <c r="RZK28" s="877"/>
      <c r="RZL28" s="877"/>
      <c r="RZM28" s="877"/>
      <c r="RZN28" s="877"/>
      <c r="RZO28" s="877"/>
      <c r="RZP28" s="877"/>
      <c r="RZQ28" s="877"/>
      <c r="RZR28" s="877"/>
      <c r="RZS28" s="877"/>
      <c r="RZT28" s="877"/>
      <c r="RZU28" s="877"/>
      <c r="RZV28" s="877"/>
      <c r="RZW28" s="877"/>
      <c r="RZX28" s="877"/>
      <c r="RZY28" s="877"/>
      <c r="RZZ28" s="877"/>
      <c r="SAA28" s="877"/>
      <c r="SAB28" s="877"/>
      <c r="SAC28" s="877"/>
      <c r="SAD28" s="877"/>
      <c r="SAE28" s="877"/>
      <c r="SAF28" s="877"/>
      <c r="SAG28" s="877"/>
      <c r="SAH28" s="877"/>
      <c r="SAI28" s="877"/>
      <c r="SAJ28" s="877"/>
      <c r="SAK28" s="877"/>
      <c r="SAL28" s="877"/>
      <c r="SAM28" s="877"/>
      <c r="SAN28" s="877"/>
      <c r="SAO28" s="877"/>
      <c r="SAP28" s="877"/>
      <c r="SAQ28" s="877"/>
      <c r="SAR28" s="877"/>
      <c r="SAS28" s="877"/>
      <c r="SAT28" s="877"/>
      <c r="SAU28" s="877"/>
      <c r="SAV28" s="877"/>
      <c r="SAW28" s="877"/>
      <c r="SAX28" s="877"/>
      <c r="SAY28" s="877"/>
      <c r="SAZ28" s="877"/>
      <c r="SBA28" s="877"/>
      <c r="SBB28" s="877"/>
      <c r="SBC28" s="877"/>
      <c r="SBD28" s="877"/>
      <c r="SBE28" s="877"/>
      <c r="SBF28" s="877"/>
      <c r="SBG28" s="877"/>
      <c r="SBH28" s="877"/>
      <c r="SBI28" s="877"/>
      <c r="SBJ28" s="877"/>
      <c r="SBK28" s="877"/>
      <c r="SBL28" s="877"/>
      <c r="SBM28" s="877"/>
      <c r="SBN28" s="877"/>
      <c r="SBO28" s="877"/>
      <c r="SBP28" s="877"/>
      <c r="SBQ28" s="877"/>
      <c r="SBR28" s="877"/>
      <c r="SBS28" s="877"/>
      <c r="SBT28" s="877"/>
      <c r="SBU28" s="877"/>
      <c r="SBV28" s="877"/>
      <c r="SBW28" s="877"/>
      <c r="SBX28" s="877"/>
      <c r="SBY28" s="877"/>
      <c r="SBZ28" s="877"/>
      <c r="SCA28" s="877"/>
      <c r="SCB28" s="877"/>
      <c r="SCC28" s="877"/>
      <c r="SCD28" s="877"/>
      <c r="SCE28" s="877"/>
      <c r="SCF28" s="877"/>
      <c r="SCG28" s="877"/>
      <c r="SCH28" s="877"/>
      <c r="SCI28" s="877"/>
      <c r="SCJ28" s="877"/>
      <c r="SCK28" s="877"/>
      <c r="SCL28" s="877"/>
      <c r="SCM28" s="877"/>
      <c r="SCN28" s="877"/>
      <c r="SCO28" s="877"/>
      <c r="SCP28" s="877"/>
      <c r="SCQ28" s="877"/>
      <c r="SCR28" s="877"/>
      <c r="SCS28" s="877"/>
      <c r="SCT28" s="877"/>
      <c r="SCU28" s="877"/>
      <c r="SCV28" s="877"/>
      <c r="SCW28" s="877"/>
      <c r="SCX28" s="877"/>
      <c r="SCY28" s="877"/>
      <c r="SCZ28" s="877"/>
      <c r="SDA28" s="877"/>
      <c r="SDB28" s="877"/>
      <c r="SDC28" s="877"/>
      <c r="SDD28" s="877"/>
      <c r="SDE28" s="877"/>
      <c r="SDF28" s="877"/>
      <c r="SDG28" s="877"/>
      <c r="SDH28" s="877"/>
      <c r="SDI28" s="877"/>
      <c r="SDJ28" s="877"/>
      <c r="SDK28" s="877"/>
      <c r="SDL28" s="877"/>
      <c r="SDM28" s="877"/>
      <c r="SDN28" s="877"/>
      <c r="SDO28" s="877"/>
      <c r="SDP28" s="877"/>
      <c r="SDQ28" s="877"/>
      <c r="SDR28" s="877"/>
      <c r="SDS28" s="877"/>
      <c r="SDT28" s="877"/>
      <c r="SDU28" s="877"/>
      <c r="SDV28" s="877"/>
      <c r="SDW28" s="877"/>
      <c r="SDX28" s="877"/>
      <c r="SDY28" s="877"/>
      <c r="SDZ28" s="877"/>
      <c r="SEA28" s="877"/>
      <c r="SEB28" s="877"/>
      <c r="SEC28" s="877"/>
      <c r="SED28" s="877"/>
      <c r="SEE28" s="877"/>
      <c r="SEF28" s="877"/>
      <c r="SEG28" s="877"/>
      <c r="SEH28" s="877"/>
      <c r="SEI28" s="877"/>
      <c r="SEJ28" s="877"/>
      <c r="SEK28" s="877"/>
      <c r="SEL28" s="877"/>
      <c r="SEM28" s="877"/>
      <c r="SEN28" s="877"/>
      <c r="SEO28" s="877"/>
      <c r="SEP28" s="877"/>
      <c r="SEQ28" s="877"/>
      <c r="SER28" s="877"/>
      <c r="SES28" s="877"/>
      <c r="SET28" s="877"/>
      <c r="SEU28" s="877"/>
      <c r="SEV28" s="877"/>
      <c r="SEW28" s="877"/>
      <c r="SEX28" s="877"/>
      <c r="SEY28" s="877"/>
      <c r="SEZ28" s="877"/>
      <c r="SFA28" s="877"/>
      <c r="SFB28" s="877"/>
      <c r="SFC28" s="877"/>
      <c r="SFD28" s="877"/>
      <c r="SFE28" s="877"/>
      <c r="SFF28" s="877"/>
      <c r="SFG28" s="877"/>
      <c r="SFH28" s="877"/>
      <c r="SFI28" s="877"/>
      <c r="SFJ28" s="877"/>
      <c r="SFK28" s="877"/>
      <c r="SFL28" s="877"/>
      <c r="SFM28" s="877"/>
      <c r="SFN28" s="877"/>
      <c r="SFO28" s="877"/>
      <c r="SFP28" s="877"/>
      <c r="SFQ28" s="877"/>
      <c r="SFR28" s="877"/>
      <c r="SFS28" s="877"/>
      <c r="SFT28" s="877"/>
      <c r="SFU28" s="877"/>
      <c r="SFV28" s="877"/>
      <c r="SFW28" s="877"/>
      <c r="SFX28" s="877"/>
      <c r="SFY28" s="877"/>
      <c r="SFZ28" s="877"/>
      <c r="SGA28" s="877"/>
      <c r="SGB28" s="877"/>
      <c r="SGC28" s="877"/>
      <c r="SGD28" s="877"/>
      <c r="SGE28" s="877"/>
      <c r="SGF28" s="877"/>
      <c r="SGG28" s="877"/>
      <c r="SGH28" s="877"/>
      <c r="SGI28" s="877"/>
      <c r="SGJ28" s="877"/>
      <c r="SGK28" s="877"/>
      <c r="SGL28" s="877"/>
      <c r="SGM28" s="877"/>
      <c r="SGN28" s="877"/>
      <c r="SGO28" s="877"/>
      <c r="SGP28" s="877"/>
      <c r="SGQ28" s="877"/>
      <c r="SGR28" s="877"/>
      <c r="SGS28" s="877"/>
      <c r="SGT28" s="877"/>
      <c r="SGU28" s="877"/>
      <c r="SGV28" s="877"/>
      <c r="SGW28" s="877"/>
      <c r="SGX28" s="877"/>
      <c r="SGY28" s="877"/>
      <c r="SGZ28" s="877"/>
      <c r="SHA28" s="877"/>
      <c r="SHB28" s="877"/>
      <c r="SHC28" s="877"/>
      <c r="SHD28" s="877"/>
      <c r="SHE28" s="877"/>
      <c r="SHF28" s="877"/>
      <c r="SHG28" s="877"/>
      <c r="SHH28" s="877"/>
      <c r="SHI28" s="877"/>
      <c r="SHJ28" s="877"/>
      <c r="SHK28" s="877"/>
      <c r="SHL28" s="877"/>
      <c r="SHM28" s="877"/>
      <c r="SHN28" s="877"/>
      <c r="SHO28" s="877"/>
      <c r="SHP28" s="877"/>
      <c r="SHQ28" s="877"/>
      <c r="SHR28" s="877"/>
      <c r="SHS28" s="877"/>
      <c r="SHT28" s="877"/>
      <c r="SHU28" s="877"/>
      <c r="SHV28" s="877"/>
      <c r="SHW28" s="877"/>
      <c r="SHX28" s="877"/>
      <c r="SHY28" s="877"/>
      <c r="SHZ28" s="877"/>
      <c r="SIA28" s="877"/>
      <c r="SIB28" s="877"/>
      <c r="SIC28" s="877"/>
      <c r="SID28" s="877"/>
      <c r="SIE28" s="877"/>
      <c r="SIF28" s="877"/>
      <c r="SIG28" s="877"/>
      <c r="SIH28" s="877"/>
      <c r="SII28" s="877"/>
      <c r="SIJ28" s="877"/>
      <c r="SIK28" s="877"/>
      <c r="SIL28" s="877"/>
      <c r="SIM28" s="877"/>
      <c r="SIN28" s="877"/>
      <c r="SIO28" s="877"/>
      <c r="SIP28" s="877"/>
      <c r="SIQ28" s="877"/>
      <c r="SIR28" s="877"/>
      <c r="SIS28" s="877"/>
      <c r="SIT28" s="877"/>
      <c r="SIU28" s="877"/>
      <c r="SIV28" s="877"/>
      <c r="SIW28" s="877"/>
      <c r="SIX28" s="877"/>
      <c r="SIY28" s="877"/>
      <c r="SIZ28" s="877"/>
      <c r="SJA28" s="877"/>
      <c r="SJB28" s="877"/>
      <c r="SJC28" s="877"/>
      <c r="SJD28" s="877"/>
      <c r="SJE28" s="877"/>
      <c r="SJF28" s="877"/>
      <c r="SJG28" s="877"/>
      <c r="SJH28" s="877"/>
      <c r="SJI28" s="877"/>
      <c r="SJJ28" s="877"/>
      <c r="SJK28" s="877"/>
      <c r="SJL28" s="877"/>
      <c r="SJM28" s="877"/>
      <c r="SJN28" s="877"/>
      <c r="SJO28" s="877"/>
      <c r="SJP28" s="877"/>
      <c r="SJQ28" s="877"/>
      <c r="SJR28" s="877"/>
      <c r="SJS28" s="877"/>
      <c r="SJT28" s="877"/>
      <c r="SJU28" s="877"/>
      <c r="SJV28" s="877"/>
      <c r="SJW28" s="877"/>
      <c r="SJX28" s="877"/>
      <c r="SJY28" s="877"/>
      <c r="SJZ28" s="877"/>
      <c r="SKA28" s="877"/>
      <c r="SKB28" s="877"/>
      <c r="SKC28" s="877"/>
      <c r="SKD28" s="877"/>
      <c r="SKE28" s="877"/>
      <c r="SKF28" s="877"/>
      <c r="SKG28" s="877"/>
      <c r="SKH28" s="877"/>
      <c r="SKI28" s="877"/>
      <c r="SKJ28" s="877"/>
      <c r="SKK28" s="877"/>
      <c r="SKL28" s="877"/>
      <c r="SKM28" s="877"/>
      <c r="SKN28" s="877"/>
      <c r="SKO28" s="877"/>
      <c r="SKP28" s="877"/>
      <c r="SKQ28" s="877"/>
      <c r="SKR28" s="877"/>
      <c r="SKS28" s="877"/>
      <c r="SKT28" s="877"/>
      <c r="SKU28" s="877"/>
      <c r="SKV28" s="877"/>
      <c r="SKW28" s="877"/>
      <c r="SKX28" s="877"/>
      <c r="SKY28" s="877"/>
      <c r="SKZ28" s="877"/>
      <c r="SLA28" s="877"/>
      <c r="SLB28" s="877"/>
      <c r="SLC28" s="877"/>
      <c r="SLD28" s="877"/>
      <c r="SLE28" s="877"/>
      <c r="SLF28" s="877"/>
      <c r="SLG28" s="877"/>
      <c r="SLH28" s="877"/>
      <c r="SLI28" s="877"/>
      <c r="SLJ28" s="877"/>
      <c r="SLK28" s="877"/>
      <c r="SLL28" s="877"/>
      <c r="SLM28" s="877"/>
      <c r="SLN28" s="877"/>
      <c r="SLO28" s="877"/>
      <c r="SLP28" s="877"/>
      <c r="SLQ28" s="877"/>
      <c r="SLR28" s="877"/>
      <c r="SLS28" s="877"/>
      <c r="SLT28" s="877"/>
      <c r="SLU28" s="877"/>
      <c r="SLV28" s="877"/>
      <c r="SLW28" s="877"/>
      <c r="SLX28" s="877"/>
      <c r="SLY28" s="877"/>
      <c r="SLZ28" s="877"/>
      <c r="SMA28" s="877"/>
      <c r="SMB28" s="877"/>
      <c r="SMC28" s="877"/>
      <c r="SMD28" s="877"/>
      <c r="SME28" s="877"/>
      <c r="SMF28" s="877"/>
      <c r="SMG28" s="877"/>
      <c r="SMH28" s="877"/>
      <c r="SMI28" s="877"/>
      <c r="SMJ28" s="877"/>
      <c r="SMK28" s="877"/>
      <c r="SML28" s="877"/>
      <c r="SMM28" s="877"/>
      <c r="SMN28" s="877"/>
      <c r="SMO28" s="877"/>
      <c r="SMP28" s="877"/>
      <c r="SMQ28" s="877"/>
      <c r="SMR28" s="877"/>
      <c r="SMS28" s="877"/>
      <c r="SMT28" s="877"/>
      <c r="SMU28" s="877"/>
      <c r="SMV28" s="877"/>
      <c r="SMW28" s="877"/>
      <c r="SMX28" s="877"/>
      <c r="SMY28" s="877"/>
      <c r="SMZ28" s="877"/>
      <c r="SNA28" s="877"/>
      <c r="SNB28" s="877"/>
      <c r="SNC28" s="877"/>
      <c r="SND28" s="877"/>
      <c r="SNE28" s="877"/>
      <c r="SNF28" s="877"/>
      <c r="SNG28" s="877"/>
      <c r="SNH28" s="877"/>
      <c r="SNI28" s="877"/>
      <c r="SNJ28" s="877"/>
      <c r="SNK28" s="877"/>
      <c r="SNL28" s="877"/>
      <c r="SNM28" s="877"/>
      <c r="SNN28" s="877"/>
      <c r="SNO28" s="877"/>
      <c r="SNP28" s="877"/>
      <c r="SNQ28" s="877"/>
      <c r="SNR28" s="877"/>
      <c r="SNS28" s="877"/>
      <c r="SNT28" s="877"/>
      <c r="SNU28" s="877"/>
      <c r="SNV28" s="877"/>
      <c r="SNW28" s="877"/>
      <c r="SNX28" s="877"/>
      <c r="SNY28" s="877"/>
      <c r="SNZ28" s="877"/>
      <c r="SOA28" s="877"/>
      <c r="SOB28" s="877"/>
      <c r="SOC28" s="877"/>
      <c r="SOD28" s="877"/>
      <c r="SOE28" s="877"/>
      <c r="SOF28" s="877"/>
      <c r="SOG28" s="877"/>
      <c r="SOH28" s="877"/>
      <c r="SOI28" s="877"/>
      <c r="SOJ28" s="877"/>
      <c r="SOK28" s="877"/>
      <c r="SOL28" s="877"/>
      <c r="SOM28" s="877"/>
      <c r="SON28" s="877"/>
      <c r="SOO28" s="877"/>
      <c r="SOP28" s="877"/>
      <c r="SOQ28" s="877"/>
      <c r="SOR28" s="877"/>
      <c r="SOS28" s="877"/>
      <c r="SOT28" s="877"/>
      <c r="SOU28" s="877"/>
      <c r="SOV28" s="877"/>
      <c r="SOW28" s="877"/>
      <c r="SOX28" s="877"/>
      <c r="SOY28" s="877"/>
      <c r="SOZ28" s="877"/>
      <c r="SPA28" s="877"/>
      <c r="SPB28" s="877"/>
      <c r="SPC28" s="877"/>
      <c r="SPD28" s="877"/>
      <c r="SPE28" s="877"/>
      <c r="SPF28" s="877"/>
      <c r="SPG28" s="877"/>
      <c r="SPH28" s="877"/>
      <c r="SPI28" s="877"/>
      <c r="SPJ28" s="877"/>
      <c r="SPK28" s="877"/>
      <c r="SPL28" s="877"/>
      <c r="SPM28" s="877"/>
      <c r="SPN28" s="877"/>
      <c r="SPO28" s="877"/>
      <c r="SPP28" s="877"/>
      <c r="SPQ28" s="877"/>
      <c r="SPR28" s="877"/>
      <c r="SPS28" s="877"/>
      <c r="SPT28" s="877"/>
      <c r="SPU28" s="877"/>
      <c r="SPV28" s="877"/>
      <c r="SPW28" s="877"/>
      <c r="SPX28" s="877"/>
      <c r="SPY28" s="877"/>
      <c r="SPZ28" s="877"/>
      <c r="SQA28" s="877"/>
      <c r="SQB28" s="877"/>
      <c r="SQC28" s="877"/>
      <c r="SQD28" s="877"/>
      <c r="SQE28" s="877"/>
      <c r="SQF28" s="877"/>
      <c r="SQG28" s="877"/>
      <c r="SQH28" s="877"/>
      <c r="SQI28" s="877"/>
      <c r="SQJ28" s="877"/>
      <c r="SQK28" s="877"/>
      <c r="SQL28" s="877"/>
      <c r="SQM28" s="877"/>
      <c r="SQN28" s="877"/>
      <c r="SQO28" s="877"/>
      <c r="SQP28" s="877"/>
      <c r="SQQ28" s="877"/>
      <c r="SQR28" s="877"/>
      <c r="SQS28" s="877"/>
      <c r="SQT28" s="877"/>
      <c r="SQU28" s="877"/>
      <c r="SQV28" s="877"/>
      <c r="SQW28" s="877"/>
      <c r="SQX28" s="877"/>
      <c r="SQY28" s="877"/>
      <c r="SQZ28" s="877"/>
      <c r="SRA28" s="877"/>
      <c r="SRB28" s="877"/>
      <c r="SRC28" s="877"/>
      <c r="SRD28" s="877"/>
      <c r="SRE28" s="877"/>
      <c r="SRF28" s="877"/>
      <c r="SRG28" s="877"/>
      <c r="SRH28" s="877"/>
      <c r="SRI28" s="877"/>
      <c r="SRJ28" s="877"/>
      <c r="SRK28" s="877"/>
      <c r="SRL28" s="877"/>
      <c r="SRM28" s="877"/>
      <c r="SRN28" s="877"/>
      <c r="SRO28" s="877"/>
      <c r="SRP28" s="877"/>
      <c r="SRQ28" s="877"/>
      <c r="SRR28" s="877"/>
      <c r="SRS28" s="877"/>
      <c r="SRT28" s="877"/>
      <c r="SRU28" s="877"/>
      <c r="SRV28" s="877"/>
      <c r="SRW28" s="877"/>
      <c r="SRX28" s="877"/>
      <c r="SRY28" s="877"/>
      <c r="SRZ28" s="877"/>
      <c r="SSA28" s="877"/>
      <c r="SSB28" s="877"/>
      <c r="SSC28" s="877"/>
      <c r="SSD28" s="877"/>
      <c r="SSE28" s="877"/>
      <c r="SSF28" s="877"/>
      <c r="SSG28" s="877"/>
      <c r="SSH28" s="877"/>
      <c r="SSI28" s="877"/>
      <c r="SSJ28" s="877"/>
      <c r="SSK28" s="877"/>
      <c r="SSL28" s="877"/>
      <c r="SSM28" s="877"/>
      <c r="SSN28" s="877"/>
      <c r="SSO28" s="877"/>
      <c r="SSP28" s="877"/>
      <c r="SSQ28" s="877"/>
      <c r="SSR28" s="877"/>
      <c r="SSS28" s="877"/>
      <c r="SST28" s="877"/>
      <c r="SSU28" s="877"/>
      <c r="SSV28" s="877"/>
      <c r="SSW28" s="877"/>
      <c r="SSX28" s="877"/>
      <c r="SSY28" s="877"/>
      <c r="SSZ28" s="877"/>
      <c r="STA28" s="877"/>
      <c r="STB28" s="877"/>
      <c r="STC28" s="877"/>
      <c r="STD28" s="877"/>
      <c r="STE28" s="877"/>
      <c r="STF28" s="877"/>
      <c r="STG28" s="877"/>
      <c r="STH28" s="877"/>
      <c r="STI28" s="877"/>
      <c r="STJ28" s="877"/>
      <c r="STK28" s="877"/>
      <c r="STL28" s="877"/>
      <c r="STM28" s="877"/>
      <c r="STN28" s="877"/>
      <c r="STO28" s="877"/>
      <c r="STP28" s="877"/>
      <c r="STQ28" s="877"/>
      <c r="STR28" s="877"/>
      <c r="STS28" s="877"/>
      <c r="STT28" s="877"/>
      <c r="STU28" s="877"/>
      <c r="STV28" s="877"/>
      <c r="STW28" s="877"/>
      <c r="STX28" s="877"/>
      <c r="STY28" s="877"/>
      <c r="STZ28" s="877"/>
      <c r="SUA28" s="877"/>
      <c r="SUB28" s="877"/>
      <c r="SUC28" s="877"/>
      <c r="SUD28" s="877"/>
      <c r="SUE28" s="877"/>
      <c r="SUF28" s="877"/>
      <c r="SUG28" s="877"/>
      <c r="SUH28" s="877"/>
      <c r="SUI28" s="877"/>
      <c r="SUJ28" s="877"/>
      <c r="SUK28" s="877"/>
      <c r="SUL28" s="877"/>
      <c r="SUM28" s="877"/>
      <c r="SUN28" s="877"/>
      <c r="SUO28" s="877"/>
      <c r="SUP28" s="877"/>
      <c r="SUQ28" s="877"/>
      <c r="SUR28" s="877"/>
      <c r="SUS28" s="877"/>
      <c r="SUT28" s="877"/>
      <c r="SUU28" s="877"/>
      <c r="SUV28" s="877"/>
      <c r="SUW28" s="877"/>
      <c r="SUX28" s="877"/>
      <c r="SUY28" s="877"/>
      <c r="SUZ28" s="877"/>
      <c r="SVA28" s="877"/>
      <c r="SVB28" s="877"/>
      <c r="SVC28" s="877"/>
      <c r="SVD28" s="877"/>
      <c r="SVE28" s="877"/>
      <c r="SVF28" s="877"/>
      <c r="SVG28" s="877"/>
      <c r="SVH28" s="877"/>
      <c r="SVI28" s="877"/>
      <c r="SVJ28" s="877"/>
      <c r="SVK28" s="877"/>
      <c r="SVL28" s="877"/>
      <c r="SVM28" s="877"/>
      <c r="SVN28" s="877"/>
      <c r="SVO28" s="877"/>
      <c r="SVP28" s="877"/>
      <c r="SVQ28" s="877"/>
      <c r="SVR28" s="877"/>
      <c r="SVS28" s="877"/>
      <c r="SVT28" s="877"/>
      <c r="SVU28" s="877"/>
      <c r="SVV28" s="877"/>
      <c r="SVW28" s="877"/>
      <c r="SVX28" s="877"/>
      <c r="SVY28" s="877"/>
      <c r="SVZ28" s="877"/>
      <c r="SWA28" s="877"/>
      <c r="SWB28" s="877"/>
      <c r="SWC28" s="877"/>
      <c r="SWD28" s="877"/>
      <c r="SWE28" s="877"/>
      <c r="SWF28" s="877"/>
      <c r="SWG28" s="877"/>
      <c r="SWH28" s="877"/>
      <c r="SWI28" s="877"/>
      <c r="SWJ28" s="877"/>
      <c r="SWK28" s="877"/>
      <c r="SWL28" s="877"/>
      <c r="SWM28" s="877"/>
      <c r="SWN28" s="877"/>
      <c r="SWO28" s="877"/>
      <c r="SWP28" s="877"/>
      <c r="SWQ28" s="877"/>
      <c r="SWR28" s="877"/>
      <c r="SWS28" s="877"/>
      <c r="SWT28" s="877"/>
      <c r="SWU28" s="877"/>
      <c r="SWV28" s="877"/>
      <c r="SWW28" s="877"/>
      <c r="SWX28" s="877"/>
      <c r="SWY28" s="877"/>
      <c r="SWZ28" s="877"/>
      <c r="SXA28" s="877"/>
      <c r="SXB28" s="877"/>
      <c r="SXC28" s="877"/>
      <c r="SXD28" s="877"/>
      <c r="SXE28" s="877"/>
      <c r="SXF28" s="877"/>
      <c r="SXG28" s="877"/>
      <c r="SXH28" s="877"/>
      <c r="SXI28" s="877"/>
      <c r="SXJ28" s="877"/>
      <c r="SXK28" s="877"/>
      <c r="SXL28" s="877"/>
      <c r="SXM28" s="877"/>
      <c r="SXN28" s="877"/>
      <c r="SXO28" s="877"/>
      <c r="SXP28" s="877"/>
      <c r="SXQ28" s="877"/>
      <c r="SXR28" s="877"/>
      <c r="SXS28" s="877"/>
      <c r="SXT28" s="877"/>
      <c r="SXU28" s="877"/>
      <c r="SXV28" s="877"/>
      <c r="SXW28" s="877"/>
      <c r="SXX28" s="877"/>
      <c r="SXY28" s="877"/>
      <c r="SXZ28" s="877"/>
      <c r="SYA28" s="877"/>
      <c r="SYB28" s="877"/>
      <c r="SYC28" s="877"/>
      <c r="SYD28" s="877"/>
      <c r="SYE28" s="877"/>
      <c r="SYF28" s="877"/>
      <c r="SYG28" s="877"/>
      <c r="SYH28" s="877"/>
      <c r="SYI28" s="877"/>
      <c r="SYJ28" s="877"/>
      <c r="SYK28" s="877"/>
      <c r="SYL28" s="877"/>
      <c r="SYM28" s="877"/>
      <c r="SYN28" s="877"/>
      <c r="SYO28" s="877"/>
      <c r="SYP28" s="877"/>
      <c r="SYQ28" s="877"/>
      <c r="SYR28" s="877"/>
      <c r="SYS28" s="877"/>
      <c r="SYT28" s="877"/>
      <c r="SYU28" s="877"/>
      <c r="SYV28" s="877"/>
      <c r="SYW28" s="877"/>
      <c r="SYX28" s="877"/>
      <c r="SYY28" s="877"/>
      <c r="SYZ28" s="877"/>
      <c r="SZA28" s="877"/>
      <c r="SZB28" s="877"/>
      <c r="SZC28" s="877"/>
      <c r="SZD28" s="877"/>
      <c r="SZE28" s="877"/>
      <c r="SZF28" s="877"/>
      <c r="SZG28" s="877"/>
      <c r="SZH28" s="877"/>
      <c r="SZI28" s="877"/>
      <c r="SZJ28" s="877"/>
      <c r="SZK28" s="877"/>
      <c r="SZL28" s="877"/>
      <c r="SZM28" s="877"/>
      <c r="SZN28" s="877"/>
      <c r="SZO28" s="877"/>
      <c r="SZP28" s="877"/>
      <c r="SZQ28" s="877"/>
      <c r="SZR28" s="877"/>
      <c r="SZS28" s="877"/>
      <c r="SZT28" s="877"/>
      <c r="SZU28" s="877"/>
      <c r="SZV28" s="877"/>
      <c r="SZW28" s="877"/>
      <c r="SZX28" s="877"/>
      <c r="SZY28" s="877"/>
      <c r="SZZ28" s="877"/>
      <c r="TAA28" s="877"/>
      <c r="TAB28" s="877"/>
      <c r="TAC28" s="877"/>
      <c r="TAD28" s="877"/>
      <c r="TAE28" s="877"/>
      <c r="TAF28" s="877"/>
      <c r="TAG28" s="877"/>
      <c r="TAH28" s="877"/>
      <c r="TAI28" s="877"/>
      <c r="TAJ28" s="877"/>
      <c r="TAK28" s="877"/>
      <c r="TAL28" s="877"/>
      <c r="TAM28" s="877"/>
      <c r="TAN28" s="877"/>
      <c r="TAO28" s="877"/>
      <c r="TAP28" s="877"/>
      <c r="TAQ28" s="877"/>
      <c r="TAR28" s="877"/>
      <c r="TAS28" s="877"/>
      <c r="TAT28" s="877"/>
      <c r="TAU28" s="877"/>
      <c r="TAV28" s="877"/>
      <c r="TAW28" s="877"/>
      <c r="TAX28" s="877"/>
      <c r="TAY28" s="877"/>
      <c r="TAZ28" s="877"/>
      <c r="TBA28" s="877"/>
      <c r="TBB28" s="877"/>
      <c r="TBC28" s="877"/>
      <c r="TBD28" s="877"/>
      <c r="TBE28" s="877"/>
      <c r="TBF28" s="877"/>
      <c r="TBG28" s="877"/>
      <c r="TBH28" s="877"/>
      <c r="TBI28" s="877"/>
      <c r="TBJ28" s="877"/>
      <c r="TBK28" s="877"/>
      <c r="TBL28" s="877"/>
      <c r="TBM28" s="877"/>
      <c r="TBN28" s="877"/>
      <c r="TBO28" s="877"/>
      <c r="TBP28" s="877"/>
      <c r="TBQ28" s="877"/>
      <c r="TBR28" s="877"/>
      <c r="TBS28" s="877"/>
      <c r="TBT28" s="877"/>
      <c r="TBU28" s="877"/>
      <c r="TBV28" s="877"/>
      <c r="TBW28" s="877"/>
      <c r="TBX28" s="877"/>
      <c r="TBY28" s="877"/>
      <c r="TBZ28" s="877"/>
      <c r="TCA28" s="877"/>
      <c r="TCB28" s="877"/>
      <c r="TCC28" s="877"/>
      <c r="TCD28" s="877"/>
      <c r="TCE28" s="877"/>
      <c r="TCF28" s="877"/>
      <c r="TCG28" s="877"/>
      <c r="TCH28" s="877"/>
      <c r="TCI28" s="877"/>
      <c r="TCJ28" s="877"/>
      <c r="TCK28" s="877"/>
      <c r="TCL28" s="877"/>
      <c r="TCM28" s="877"/>
      <c r="TCN28" s="877"/>
      <c r="TCO28" s="877"/>
      <c r="TCP28" s="877"/>
      <c r="TCQ28" s="877"/>
      <c r="TCR28" s="877"/>
      <c r="TCS28" s="877"/>
      <c r="TCT28" s="877"/>
      <c r="TCU28" s="877"/>
      <c r="TCV28" s="877"/>
      <c r="TCW28" s="877"/>
      <c r="TCX28" s="877"/>
      <c r="TCY28" s="877"/>
      <c r="TCZ28" s="877"/>
      <c r="TDA28" s="877"/>
      <c r="TDB28" s="877"/>
      <c r="TDC28" s="877"/>
      <c r="TDD28" s="877"/>
      <c r="TDE28" s="877"/>
      <c r="TDF28" s="877"/>
      <c r="TDG28" s="877"/>
      <c r="TDH28" s="877"/>
      <c r="TDI28" s="877"/>
      <c r="TDJ28" s="877"/>
      <c r="TDK28" s="877"/>
      <c r="TDL28" s="877"/>
      <c r="TDM28" s="877"/>
      <c r="TDN28" s="877"/>
      <c r="TDO28" s="877"/>
      <c r="TDP28" s="877"/>
      <c r="TDQ28" s="877"/>
      <c r="TDR28" s="877"/>
      <c r="TDS28" s="877"/>
      <c r="TDT28" s="877"/>
      <c r="TDU28" s="877"/>
      <c r="TDV28" s="877"/>
      <c r="TDW28" s="877"/>
      <c r="TDX28" s="877"/>
      <c r="TDY28" s="877"/>
      <c r="TDZ28" s="877"/>
      <c r="TEA28" s="877"/>
      <c r="TEB28" s="877"/>
      <c r="TEC28" s="877"/>
      <c r="TED28" s="877"/>
      <c r="TEE28" s="877"/>
      <c r="TEF28" s="877"/>
      <c r="TEG28" s="877"/>
      <c r="TEH28" s="877"/>
      <c r="TEI28" s="877"/>
      <c r="TEJ28" s="877"/>
      <c r="TEK28" s="877"/>
      <c r="TEL28" s="877"/>
      <c r="TEM28" s="877"/>
      <c r="TEN28" s="877"/>
      <c r="TEO28" s="877"/>
      <c r="TEP28" s="877"/>
      <c r="TEQ28" s="877"/>
      <c r="TER28" s="877"/>
      <c r="TES28" s="877"/>
      <c r="TET28" s="877"/>
      <c r="TEU28" s="877"/>
      <c r="TEV28" s="877"/>
      <c r="TEW28" s="877"/>
      <c r="TEX28" s="877"/>
      <c r="TEY28" s="877"/>
      <c r="TEZ28" s="877"/>
      <c r="TFA28" s="877"/>
      <c r="TFB28" s="877"/>
      <c r="TFC28" s="877"/>
      <c r="TFD28" s="877"/>
      <c r="TFE28" s="877"/>
      <c r="TFF28" s="877"/>
      <c r="TFG28" s="877"/>
      <c r="TFH28" s="877"/>
      <c r="TFI28" s="877"/>
      <c r="TFJ28" s="877"/>
      <c r="TFK28" s="877"/>
      <c r="TFL28" s="877"/>
      <c r="TFM28" s="877"/>
      <c r="TFN28" s="877"/>
      <c r="TFO28" s="877"/>
      <c r="TFP28" s="877"/>
      <c r="TFQ28" s="877"/>
      <c r="TFR28" s="877"/>
      <c r="TFS28" s="877"/>
      <c r="TFT28" s="877"/>
      <c r="TFU28" s="877"/>
      <c r="TFV28" s="877"/>
      <c r="TFW28" s="877"/>
      <c r="TFX28" s="877"/>
      <c r="TFY28" s="877"/>
      <c r="TFZ28" s="877"/>
      <c r="TGA28" s="877"/>
      <c r="TGB28" s="877"/>
      <c r="TGC28" s="877"/>
      <c r="TGD28" s="877"/>
      <c r="TGE28" s="877"/>
      <c r="TGF28" s="877"/>
      <c r="TGG28" s="877"/>
      <c r="TGH28" s="877"/>
      <c r="TGI28" s="877"/>
      <c r="TGJ28" s="877"/>
      <c r="TGK28" s="877"/>
      <c r="TGL28" s="877"/>
      <c r="TGM28" s="877"/>
      <c r="TGN28" s="877"/>
      <c r="TGO28" s="877"/>
      <c r="TGP28" s="877"/>
      <c r="TGQ28" s="877"/>
      <c r="TGR28" s="877"/>
      <c r="TGS28" s="877"/>
      <c r="TGT28" s="877"/>
      <c r="TGU28" s="877"/>
      <c r="TGV28" s="877"/>
      <c r="TGW28" s="877"/>
      <c r="TGX28" s="877"/>
      <c r="TGY28" s="877"/>
      <c r="TGZ28" s="877"/>
      <c r="THA28" s="877"/>
      <c r="THB28" s="877"/>
      <c r="THC28" s="877"/>
      <c r="THD28" s="877"/>
      <c r="THE28" s="877"/>
      <c r="THF28" s="877"/>
      <c r="THG28" s="877"/>
      <c r="THH28" s="877"/>
      <c r="THI28" s="877"/>
      <c r="THJ28" s="877"/>
      <c r="THK28" s="877"/>
      <c r="THL28" s="877"/>
      <c r="THM28" s="877"/>
      <c r="THN28" s="877"/>
      <c r="THO28" s="877"/>
      <c r="THP28" s="877"/>
      <c r="THQ28" s="877"/>
      <c r="THR28" s="877"/>
      <c r="THS28" s="877"/>
      <c r="THT28" s="877"/>
      <c r="THU28" s="877"/>
      <c r="THV28" s="877"/>
      <c r="THW28" s="877"/>
      <c r="THX28" s="877"/>
      <c r="THY28" s="877"/>
      <c r="THZ28" s="877"/>
      <c r="TIA28" s="877"/>
      <c r="TIB28" s="877"/>
      <c r="TIC28" s="877"/>
      <c r="TID28" s="877"/>
      <c r="TIE28" s="877"/>
      <c r="TIF28" s="877"/>
      <c r="TIG28" s="877"/>
      <c r="TIH28" s="877"/>
      <c r="TII28" s="877"/>
      <c r="TIJ28" s="877"/>
      <c r="TIK28" s="877"/>
      <c r="TIL28" s="877"/>
      <c r="TIM28" s="877"/>
      <c r="TIN28" s="877"/>
      <c r="TIO28" s="877"/>
      <c r="TIP28" s="877"/>
      <c r="TIQ28" s="877"/>
      <c r="TIR28" s="877"/>
      <c r="TIS28" s="877"/>
      <c r="TIT28" s="877"/>
      <c r="TIU28" s="877"/>
      <c r="TIV28" s="877"/>
      <c r="TIW28" s="877"/>
      <c r="TIX28" s="877"/>
      <c r="TIY28" s="877"/>
      <c r="TIZ28" s="877"/>
      <c r="TJA28" s="877"/>
      <c r="TJB28" s="877"/>
      <c r="TJC28" s="877"/>
      <c r="TJD28" s="877"/>
      <c r="TJE28" s="877"/>
      <c r="TJF28" s="877"/>
      <c r="TJG28" s="877"/>
      <c r="TJH28" s="877"/>
      <c r="TJI28" s="877"/>
      <c r="TJJ28" s="877"/>
      <c r="TJK28" s="877"/>
      <c r="TJL28" s="877"/>
      <c r="TJM28" s="877"/>
      <c r="TJN28" s="877"/>
      <c r="TJO28" s="877"/>
      <c r="TJP28" s="877"/>
      <c r="TJQ28" s="877"/>
      <c r="TJR28" s="877"/>
      <c r="TJS28" s="877"/>
      <c r="TJT28" s="877"/>
      <c r="TJU28" s="877"/>
      <c r="TJV28" s="877"/>
      <c r="TJW28" s="877"/>
      <c r="TJX28" s="877"/>
      <c r="TJY28" s="877"/>
      <c r="TJZ28" s="877"/>
      <c r="TKA28" s="877"/>
      <c r="TKB28" s="877"/>
      <c r="TKC28" s="877"/>
      <c r="TKD28" s="877"/>
      <c r="TKE28" s="877"/>
      <c r="TKF28" s="877"/>
      <c r="TKG28" s="877"/>
      <c r="TKH28" s="877"/>
      <c r="TKI28" s="877"/>
      <c r="TKJ28" s="877"/>
      <c r="TKK28" s="877"/>
      <c r="TKL28" s="877"/>
      <c r="TKM28" s="877"/>
      <c r="TKN28" s="877"/>
      <c r="TKO28" s="877"/>
      <c r="TKP28" s="877"/>
      <c r="TKQ28" s="877"/>
      <c r="TKR28" s="877"/>
      <c r="TKS28" s="877"/>
      <c r="TKT28" s="877"/>
      <c r="TKU28" s="877"/>
      <c r="TKV28" s="877"/>
      <c r="TKW28" s="877"/>
      <c r="TKX28" s="877"/>
      <c r="TKY28" s="877"/>
      <c r="TKZ28" s="877"/>
      <c r="TLA28" s="877"/>
      <c r="TLB28" s="877"/>
      <c r="TLC28" s="877"/>
      <c r="TLD28" s="877"/>
      <c r="TLE28" s="877"/>
      <c r="TLF28" s="877"/>
      <c r="TLG28" s="877"/>
      <c r="TLH28" s="877"/>
      <c r="TLI28" s="877"/>
      <c r="TLJ28" s="877"/>
      <c r="TLK28" s="877"/>
      <c r="TLL28" s="877"/>
      <c r="TLM28" s="877"/>
      <c r="TLN28" s="877"/>
      <c r="TLO28" s="877"/>
      <c r="TLP28" s="877"/>
      <c r="TLQ28" s="877"/>
      <c r="TLR28" s="877"/>
      <c r="TLS28" s="877"/>
      <c r="TLT28" s="877"/>
      <c r="TLU28" s="877"/>
      <c r="TLV28" s="877"/>
      <c r="TLW28" s="877"/>
      <c r="TLX28" s="877"/>
      <c r="TLY28" s="877"/>
      <c r="TLZ28" s="877"/>
      <c r="TMA28" s="877"/>
      <c r="TMB28" s="877"/>
      <c r="TMC28" s="877"/>
      <c r="TMD28" s="877"/>
      <c r="TME28" s="877"/>
      <c r="TMF28" s="877"/>
      <c r="TMG28" s="877"/>
      <c r="TMH28" s="877"/>
      <c r="TMI28" s="877"/>
      <c r="TMJ28" s="877"/>
      <c r="TMK28" s="877"/>
      <c r="TML28" s="877"/>
      <c r="TMM28" s="877"/>
      <c r="TMN28" s="877"/>
      <c r="TMO28" s="877"/>
      <c r="TMP28" s="877"/>
      <c r="TMQ28" s="877"/>
      <c r="TMR28" s="877"/>
      <c r="TMS28" s="877"/>
      <c r="TMT28" s="877"/>
      <c r="TMU28" s="877"/>
      <c r="TMV28" s="877"/>
      <c r="TMW28" s="877"/>
      <c r="TMX28" s="877"/>
      <c r="TMY28" s="877"/>
      <c r="TMZ28" s="877"/>
      <c r="TNA28" s="877"/>
      <c r="TNB28" s="877"/>
      <c r="TNC28" s="877"/>
      <c r="TND28" s="877"/>
      <c r="TNE28" s="877"/>
      <c r="TNF28" s="877"/>
      <c r="TNG28" s="877"/>
      <c r="TNH28" s="877"/>
      <c r="TNI28" s="877"/>
      <c r="TNJ28" s="877"/>
      <c r="TNK28" s="877"/>
      <c r="TNL28" s="877"/>
      <c r="TNM28" s="877"/>
      <c r="TNN28" s="877"/>
      <c r="TNO28" s="877"/>
      <c r="TNP28" s="877"/>
      <c r="TNQ28" s="877"/>
      <c r="TNR28" s="877"/>
      <c r="TNS28" s="877"/>
      <c r="TNT28" s="877"/>
      <c r="TNU28" s="877"/>
      <c r="TNV28" s="877"/>
      <c r="TNW28" s="877"/>
      <c r="TNX28" s="877"/>
      <c r="TNY28" s="877"/>
      <c r="TNZ28" s="877"/>
      <c r="TOA28" s="877"/>
      <c r="TOB28" s="877"/>
      <c r="TOC28" s="877"/>
      <c r="TOD28" s="877"/>
      <c r="TOE28" s="877"/>
      <c r="TOF28" s="877"/>
      <c r="TOG28" s="877"/>
      <c r="TOH28" s="877"/>
      <c r="TOI28" s="877"/>
      <c r="TOJ28" s="877"/>
      <c r="TOK28" s="877"/>
      <c r="TOL28" s="877"/>
      <c r="TOM28" s="877"/>
      <c r="TON28" s="877"/>
      <c r="TOO28" s="877"/>
      <c r="TOP28" s="877"/>
      <c r="TOQ28" s="877"/>
      <c r="TOR28" s="877"/>
      <c r="TOS28" s="877"/>
      <c r="TOT28" s="877"/>
      <c r="TOU28" s="877"/>
      <c r="TOV28" s="877"/>
      <c r="TOW28" s="877"/>
      <c r="TOX28" s="877"/>
      <c r="TOY28" s="877"/>
      <c r="TOZ28" s="877"/>
      <c r="TPA28" s="877"/>
      <c r="TPB28" s="877"/>
      <c r="TPC28" s="877"/>
      <c r="TPD28" s="877"/>
      <c r="TPE28" s="877"/>
      <c r="TPF28" s="877"/>
      <c r="TPG28" s="877"/>
      <c r="TPH28" s="877"/>
      <c r="TPI28" s="877"/>
      <c r="TPJ28" s="877"/>
      <c r="TPK28" s="877"/>
      <c r="TPL28" s="877"/>
      <c r="TPM28" s="877"/>
      <c r="TPN28" s="877"/>
      <c r="TPO28" s="877"/>
      <c r="TPP28" s="877"/>
      <c r="TPQ28" s="877"/>
      <c r="TPR28" s="877"/>
      <c r="TPS28" s="877"/>
      <c r="TPT28" s="877"/>
      <c r="TPU28" s="877"/>
      <c r="TPV28" s="877"/>
      <c r="TPW28" s="877"/>
      <c r="TPX28" s="877"/>
      <c r="TPY28" s="877"/>
      <c r="TPZ28" s="877"/>
      <c r="TQA28" s="877"/>
      <c r="TQB28" s="877"/>
      <c r="TQC28" s="877"/>
      <c r="TQD28" s="877"/>
      <c r="TQE28" s="877"/>
      <c r="TQF28" s="877"/>
      <c r="TQG28" s="877"/>
      <c r="TQH28" s="877"/>
      <c r="TQI28" s="877"/>
      <c r="TQJ28" s="877"/>
      <c r="TQK28" s="877"/>
      <c r="TQL28" s="877"/>
      <c r="TQM28" s="877"/>
      <c r="TQN28" s="877"/>
      <c r="TQO28" s="877"/>
      <c r="TQP28" s="877"/>
      <c r="TQQ28" s="877"/>
      <c r="TQR28" s="877"/>
      <c r="TQS28" s="877"/>
      <c r="TQT28" s="877"/>
      <c r="TQU28" s="877"/>
      <c r="TQV28" s="877"/>
      <c r="TQW28" s="877"/>
      <c r="TQX28" s="877"/>
      <c r="TQY28" s="877"/>
      <c r="TQZ28" s="877"/>
      <c r="TRA28" s="877"/>
      <c r="TRB28" s="877"/>
      <c r="TRC28" s="877"/>
      <c r="TRD28" s="877"/>
      <c r="TRE28" s="877"/>
      <c r="TRF28" s="877"/>
      <c r="TRG28" s="877"/>
      <c r="TRH28" s="877"/>
      <c r="TRI28" s="877"/>
      <c r="TRJ28" s="877"/>
      <c r="TRK28" s="877"/>
      <c r="TRL28" s="877"/>
      <c r="TRM28" s="877"/>
      <c r="TRN28" s="877"/>
      <c r="TRO28" s="877"/>
      <c r="TRP28" s="877"/>
      <c r="TRQ28" s="877"/>
      <c r="TRR28" s="877"/>
      <c r="TRS28" s="877"/>
      <c r="TRT28" s="877"/>
      <c r="TRU28" s="877"/>
      <c r="TRV28" s="877"/>
      <c r="TRW28" s="877"/>
      <c r="TRX28" s="877"/>
      <c r="TRY28" s="877"/>
      <c r="TRZ28" s="877"/>
      <c r="TSA28" s="877"/>
      <c r="TSB28" s="877"/>
      <c r="TSC28" s="877"/>
      <c r="TSD28" s="877"/>
      <c r="TSE28" s="877"/>
      <c r="TSF28" s="877"/>
      <c r="TSG28" s="877"/>
      <c r="TSH28" s="877"/>
      <c r="TSI28" s="877"/>
      <c r="TSJ28" s="877"/>
      <c r="TSK28" s="877"/>
      <c r="TSL28" s="877"/>
      <c r="TSM28" s="877"/>
      <c r="TSN28" s="877"/>
      <c r="TSO28" s="877"/>
      <c r="TSP28" s="877"/>
      <c r="TSQ28" s="877"/>
      <c r="TSR28" s="877"/>
      <c r="TSS28" s="877"/>
      <c r="TST28" s="877"/>
      <c r="TSU28" s="877"/>
      <c r="TSV28" s="877"/>
      <c r="TSW28" s="877"/>
      <c r="TSX28" s="877"/>
      <c r="TSY28" s="877"/>
      <c r="TSZ28" s="877"/>
      <c r="TTA28" s="877"/>
      <c r="TTB28" s="877"/>
      <c r="TTC28" s="877"/>
      <c r="TTD28" s="877"/>
      <c r="TTE28" s="877"/>
      <c r="TTF28" s="877"/>
      <c r="TTG28" s="877"/>
      <c r="TTH28" s="877"/>
      <c r="TTI28" s="877"/>
      <c r="TTJ28" s="877"/>
      <c r="TTK28" s="877"/>
      <c r="TTL28" s="877"/>
      <c r="TTM28" s="877"/>
      <c r="TTN28" s="877"/>
      <c r="TTO28" s="877"/>
      <c r="TTP28" s="877"/>
      <c r="TTQ28" s="877"/>
      <c r="TTR28" s="877"/>
      <c r="TTS28" s="877"/>
      <c r="TTT28" s="877"/>
      <c r="TTU28" s="877"/>
      <c r="TTV28" s="877"/>
      <c r="TTW28" s="877"/>
      <c r="TTX28" s="877"/>
      <c r="TTY28" s="877"/>
      <c r="TTZ28" s="877"/>
      <c r="TUA28" s="877"/>
      <c r="TUB28" s="877"/>
      <c r="TUC28" s="877"/>
      <c r="TUD28" s="877"/>
      <c r="TUE28" s="877"/>
      <c r="TUF28" s="877"/>
      <c r="TUG28" s="877"/>
      <c r="TUH28" s="877"/>
      <c r="TUI28" s="877"/>
      <c r="TUJ28" s="877"/>
      <c r="TUK28" s="877"/>
      <c r="TUL28" s="877"/>
      <c r="TUM28" s="877"/>
      <c r="TUN28" s="877"/>
      <c r="TUO28" s="877"/>
      <c r="TUP28" s="877"/>
      <c r="TUQ28" s="877"/>
      <c r="TUR28" s="877"/>
      <c r="TUS28" s="877"/>
      <c r="TUT28" s="877"/>
      <c r="TUU28" s="877"/>
      <c r="TUV28" s="877"/>
      <c r="TUW28" s="877"/>
      <c r="TUX28" s="877"/>
      <c r="TUY28" s="877"/>
      <c r="TUZ28" s="877"/>
      <c r="TVA28" s="877"/>
      <c r="TVB28" s="877"/>
      <c r="TVC28" s="877"/>
      <c r="TVD28" s="877"/>
      <c r="TVE28" s="877"/>
      <c r="TVF28" s="877"/>
      <c r="TVG28" s="877"/>
      <c r="TVH28" s="877"/>
      <c r="TVI28" s="877"/>
      <c r="TVJ28" s="877"/>
      <c r="TVK28" s="877"/>
      <c r="TVL28" s="877"/>
      <c r="TVM28" s="877"/>
      <c r="TVN28" s="877"/>
      <c r="TVO28" s="877"/>
      <c r="TVP28" s="877"/>
      <c r="TVQ28" s="877"/>
      <c r="TVR28" s="877"/>
      <c r="TVS28" s="877"/>
      <c r="TVT28" s="877"/>
      <c r="TVU28" s="877"/>
      <c r="TVV28" s="877"/>
      <c r="TVW28" s="877"/>
      <c r="TVX28" s="877"/>
      <c r="TVY28" s="877"/>
      <c r="TVZ28" s="877"/>
      <c r="TWA28" s="877"/>
      <c r="TWB28" s="877"/>
      <c r="TWC28" s="877"/>
      <c r="TWD28" s="877"/>
      <c r="TWE28" s="877"/>
      <c r="TWF28" s="877"/>
      <c r="TWG28" s="877"/>
      <c r="TWH28" s="877"/>
      <c r="TWI28" s="877"/>
      <c r="TWJ28" s="877"/>
      <c r="TWK28" s="877"/>
      <c r="TWL28" s="877"/>
      <c r="TWM28" s="877"/>
      <c r="TWN28" s="877"/>
      <c r="TWO28" s="877"/>
      <c r="TWP28" s="877"/>
      <c r="TWQ28" s="877"/>
      <c r="TWR28" s="877"/>
      <c r="TWS28" s="877"/>
      <c r="TWT28" s="877"/>
      <c r="TWU28" s="877"/>
      <c r="TWV28" s="877"/>
      <c r="TWW28" s="877"/>
      <c r="TWX28" s="877"/>
      <c r="TWY28" s="877"/>
      <c r="TWZ28" s="877"/>
      <c r="TXA28" s="877"/>
      <c r="TXB28" s="877"/>
      <c r="TXC28" s="877"/>
      <c r="TXD28" s="877"/>
      <c r="TXE28" s="877"/>
      <c r="TXF28" s="877"/>
      <c r="TXG28" s="877"/>
      <c r="TXH28" s="877"/>
      <c r="TXI28" s="877"/>
      <c r="TXJ28" s="877"/>
      <c r="TXK28" s="877"/>
      <c r="TXL28" s="877"/>
      <c r="TXM28" s="877"/>
      <c r="TXN28" s="877"/>
      <c r="TXO28" s="877"/>
      <c r="TXP28" s="877"/>
      <c r="TXQ28" s="877"/>
      <c r="TXR28" s="877"/>
      <c r="TXS28" s="877"/>
      <c r="TXT28" s="877"/>
      <c r="TXU28" s="877"/>
      <c r="TXV28" s="877"/>
      <c r="TXW28" s="877"/>
      <c r="TXX28" s="877"/>
      <c r="TXY28" s="877"/>
      <c r="TXZ28" s="877"/>
      <c r="TYA28" s="877"/>
      <c r="TYB28" s="877"/>
      <c r="TYC28" s="877"/>
      <c r="TYD28" s="877"/>
      <c r="TYE28" s="877"/>
      <c r="TYF28" s="877"/>
      <c r="TYG28" s="877"/>
      <c r="TYH28" s="877"/>
      <c r="TYI28" s="877"/>
      <c r="TYJ28" s="877"/>
      <c r="TYK28" s="877"/>
      <c r="TYL28" s="877"/>
      <c r="TYM28" s="877"/>
      <c r="TYN28" s="877"/>
      <c r="TYO28" s="877"/>
      <c r="TYP28" s="877"/>
      <c r="TYQ28" s="877"/>
      <c r="TYR28" s="877"/>
      <c r="TYS28" s="877"/>
      <c r="TYT28" s="877"/>
      <c r="TYU28" s="877"/>
      <c r="TYV28" s="877"/>
      <c r="TYW28" s="877"/>
      <c r="TYX28" s="877"/>
      <c r="TYY28" s="877"/>
      <c r="TYZ28" s="877"/>
      <c r="TZA28" s="877"/>
      <c r="TZB28" s="877"/>
      <c r="TZC28" s="877"/>
      <c r="TZD28" s="877"/>
      <c r="TZE28" s="877"/>
      <c r="TZF28" s="877"/>
      <c r="TZG28" s="877"/>
      <c r="TZH28" s="877"/>
      <c r="TZI28" s="877"/>
      <c r="TZJ28" s="877"/>
      <c r="TZK28" s="877"/>
      <c r="TZL28" s="877"/>
      <c r="TZM28" s="877"/>
      <c r="TZN28" s="877"/>
      <c r="TZO28" s="877"/>
      <c r="TZP28" s="877"/>
      <c r="TZQ28" s="877"/>
      <c r="TZR28" s="877"/>
      <c r="TZS28" s="877"/>
      <c r="TZT28" s="877"/>
      <c r="TZU28" s="877"/>
      <c r="TZV28" s="877"/>
      <c r="TZW28" s="877"/>
      <c r="TZX28" s="877"/>
      <c r="TZY28" s="877"/>
      <c r="TZZ28" s="877"/>
      <c r="UAA28" s="877"/>
      <c r="UAB28" s="877"/>
      <c r="UAC28" s="877"/>
      <c r="UAD28" s="877"/>
      <c r="UAE28" s="877"/>
      <c r="UAF28" s="877"/>
      <c r="UAG28" s="877"/>
      <c r="UAH28" s="877"/>
      <c r="UAI28" s="877"/>
      <c r="UAJ28" s="877"/>
      <c r="UAK28" s="877"/>
      <c r="UAL28" s="877"/>
      <c r="UAM28" s="877"/>
      <c r="UAN28" s="877"/>
      <c r="UAO28" s="877"/>
      <c r="UAP28" s="877"/>
      <c r="UAQ28" s="877"/>
      <c r="UAR28" s="877"/>
      <c r="UAS28" s="877"/>
      <c r="UAT28" s="877"/>
      <c r="UAU28" s="877"/>
      <c r="UAV28" s="877"/>
      <c r="UAW28" s="877"/>
      <c r="UAX28" s="877"/>
      <c r="UAY28" s="877"/>
      <c r="UAZ28" s="877"/>
      <c r="UBA28" s="877"/>
      <c r="UBB28" s="877"/>
      <c r="UBC28" s="877"/>
      <c r="UBD28" s="877"/>
      <c r="UBE28" s="877"/>
      <c r="UBF28" s="877"/>
      <c r="UBG28" s="877"/>
      <c r="UBH28" s="877"/>
      <c r="UBI28" s="877"/>
      <c r="UBJ28" s="877"/>
      <c r="UBK28" s="877"/>
      <c r="UBL28" s="877"/>
      <c r="UBM28" s="877"/>
      <c r="UBN28" s="877"/>
      <c r="UBO28" s="877"/>
      <c r="UBP28" s="877"/>
      <c r="UBQ28" s="877"/>
      <c r="UBR28" s="877"/>
      <c r="UBS28" s="877"/>
      <c r="UBT28" s="877"/>
      <c r="UBU28" s="877"/>
      <c r="UBV28" s="877"/>
      <c r="UBW28" s="877"/>
      <c r="UBX28" s="877"/>
      <c r="UBY28" s="877"/>
      <c r="UBZ28" s="877"/>
      <c r="UCA28" s="877"/>
      <c r="UCB28" s="877"/>
      <c r="UCC28" s="877"/>
      <c r="UCD28" s="877"/>
      <c r="UCE28" s="877"/>
      <c r="UCF28" s="877"/>
      <c r="UCG28" s="877"/>
      <c r="UCH28" s="877"/>
      <c r="UCI28" s="877"/>
      <c r="UCJ28" s="877"/>
      <c r="UCK28" s="877"/>
      <c r="UCL28" s="877"/>
      <c r="UCM28" s="877"/>
      <c r="UCN28" s="877"/>
      <c r="UCO28" s="877"/>
      <c r="UCP28" s="877"/>
      <c r="UCQ28" s="877"/>
      <c r="UCR28" s="877"/>
      <c r="UCS28" s="877"/>
      <c r="UCT28" s="877"/>
      <c r="UCU28" s="877"/>
      <c r="UCV28" s="877"/>
      <c r="UCW28" s="877"/>
      <c r="UCX28" s="877"/>
      <c r="UCY28" s="877"/>
      <c r="UCZ28" s="877"/>
      <c r="UDA28" s="877"/>
      <c r="UDB28" s="877"/>
      <c r="UDC28" s="877"/>
      <c r="UDD28" s="877"/>
      <c r="UDE28" s="877"/>
      <c r="UDF28" s="877"/>
      <c r="UDG28" s="877"/>
      <c r="UDH28" s="877"/>
      <c r="UDI28" s="877"/>
      <c r="UDJ28" s="877"/>
      <c r="UDK28" s="877"/>
      <c r="UDL28" s="877"/>
      <c r="UDM28" s="877"/>
      <c r="UDN28" s="877"/>
      <c r="UDO28" s="877"/>
      <c r="UDP28" s="877"/>
      <c r="UDQ28" s="877"/>
      <c r="UDR28" s="877"/>
      <c r="UDS28" s="877"/>
      <c r="UDT28" s="877"/>
      <c r="UDU28" s="877"/>
      <c r="UDV28" s="877"/>
      <c r="UDW28" s="877"/>
      <c r="UDX28" s="877"/>
      <c r="UDY28" s="877"/>
      <c r="UDZ28" s="877"/>
      <c r="UEA28" s="877"/>
      <c r="UEB28" s="877"/>
      <c r="UEC28" s="877"/>
      <c r="UED28" s="877"/>
      <c r="UEE28" s="877"/>
      <c r="UEF28" s="877"/>
      <c r="UEG28" s="877"/>
      <c r="UEH28" s="877"/>
      <c r="UEI28" s="877"/>
      <c r="UEJ28" s="877"/>
      <c r="UEK28" s="877"/>
      <c r="UEL28" s="877"/>
      <c r="UEM28" s="877"/>
      <c r="UEN28" s="877"/>
      <c r="UEO28" s="877"/>
      <c r="UEP28" s="877"/>
      <c r="UEQ28" s="877"/>
      <c r="UER28" s="877"/>
      <c r="UES28" s="877"/>
      <c r="UET28" s="877"/>
      <c r="UEU28" s="877"/>
      <c r="UEV28" s="877"/>
      <c r="UEW28" s="877"/>
      <c r="UEX28" s="877"/>
      <c r="UEY28" s="877"/>
      <c r="UEZ28" s="877"/>
      <c r="UFA28" s="877"/>
      <c r="UFB28" s="877"/>
      <c r="UFC28" s="877"/>
      <c r="UFD28" s="877"/>
      <c r="UFE28" s="877"/>
      <c r="UFF28" s="877"/>
      <c r="UFG28" s="877"/>
      <c r="UFH28" s="877"/>
      <c r="UFI28" s="877"/>
      <c r="UFJ28" s="877"/>
      <c r="UFK28" s="877"/>
      <c r="UFL28" s="877"/>
      <c r="UFM28" s="877"/>
      <c r="UFN28" s="877"/>
      <c r="UFO28" s="877"/>
      <c r="UFP28" s="877"/>
      <c r="UFQ28" s="877"/>
      <c r="UFR28" s="877"/>
      <c r="UFS28" s="877"/>
      <c r="UFT28" s="877"/>
      <c r="UFU28" s="877"/>
      <c r="UFV28" s="877"/>
      <c r="UFW28" s="877"/>
      <c r="UFX28" s="877"/>
      <c r="UFY28" s="877"/>
      <c r="UFZ28" s="877"/>
      <c r="UGA28" s="877"/>
      <c r="UGB28" s="877"/>
      <c r="UGC28" s="877"/>
      <c r="UGD28" s="877"/>
      <c r="UGE28" s="877"/>
      <c r="UGF28" s="877"/>
      <c r="UGG28" s="877"/>
      <c r="UGH28" s="877"/>
      <c r="UGI28" s="877"/>
      <c r="UGJ28" s="877"/>
      <c r="UGK28" s="877"/>
      <c r="UGL28" s="877"/>
      <c r="UGM28" s="877"/>
      <c r="UGN28" s="877"/>
      <c r="UGO28" s="877"/>
      <c r="UGP28" s="877"/>
      <c r="UGQ28" s="877"/>
      <c r="UGR28" s="877"/>
      <c r="UGS28" s="877"/>
      <c r="UGT28" s="877"/>
      <c r="UGU28" s="877"/>
      <c r="UGV28" s="877"/>
      <c r="UGW28" s="877"/>
      <c r="UGX28" s="877"/>
      <c r="UGY28" s="877"/>
      <c r="UGZ28" s="877"/>
      <c r="UHA28" s="877"/>
      <c r="UHB28" s="877"/>
      <c r="UHC28" s="877"/>
      <c r="UHD28" s="877"/>
      <c r="UHE28" s="877"/>
      <c r="UHF28" s="877"/>
      <c r="UHG28" s="877"/>
      <c r="UHH28" s="877"/>
      <c r="UHI28" s="877"/>
      <c r="UHJ28" s="877"/>
      <c r="UHK28" s="877"/>
      <c r="UHL28" s="877"/>
      <c r="UHM28" s="877"/>
      <c r="UHN28" s="877"/>
      <c r="UHO28" s="877"/>
      <c r="UHP28" s="877"/>
      <c r="UHQ28" s="877"/>
      <c r="UHR28" s="877"/>
      <c r="UHS28" s="877"/>
      <c r="UHT28" s="877"/>
      <c r="UHU28" s="877"/>
      <c r="UHV28" s="877"/>
      <c r="UHW28" s="877"/>
      <c r="UHX28" s="877"/>
      <c r="UHY28" s="877"/>
      <c r="UHZ28" s="877"/>
      <c r="UIA28" s="877"/>
      <c r="UIB28" s="877"/>
      <c r="UIC28" s="877"/>
      <c r="UID28" s="877"/>
      <c r="UIE28" s="877"/>
      <c r="UIF28" s="877"/>
      <c r="UIG28" s="877"/>
      <c r="UIH28" s="877"/>
      <c r="UII28" s="877"/>
      <c r="UIJ28" s="877"/>
      <c r="UIK28" s="877"/>
      <c r="UIL28" s="877"/>
      <c r="UIM28" s="877"/>
      <c r="UIN28" s="877"/>
      <c r="UIO28" s="877"/>
      <c r="UIP28" s="877"/>
      <c r="UIQ28" s="877"/>
      <c r="UIR28" s="877"/>
      <c r="UIS28" s="877"/>
      <c r="UIT28" s="877"/>
      <c r="UIU28" s="877"/>
      <c r="UIV28" s="877"/>
      <c r="UIW28" s="877"/>
      <c r="UIX28" s="877"/>
      <c r="UIY28" s="877"/>
      <c r="UIZ28" s="877"/>
      <c r="UJA28" s="877"/>
      <c r="UJB28" s="877"/>
      <c r="UJC28" s="877"/>
      <c r="UJD28" s="877"/>
      <c r="UJE28" s="877"/>
      <c r="UJF28" s="877"/>
      <c r="UJG28" s="877"/>
      <c r="UJH28" s="877"/>
      <c r="UJI28" s="877"/>
      <c r="UJJ28" s="877"/>
      <c r="UJK28" s="877"/>
      <c r="UJL28" s="877"/>
      <c r="UJM28" s="877"/>
      <c r="UJN28" s="877"/>
      <c r="UJO28" s="877"/>
      <c r="UJP28" s="877"/>
      <c r="UJQ28" s="877"/>
      <c r="UJR28" s="877"/>
      <c r="UJS28" s="877"/>
      <c r="UJT28" s="877"/>
      <c r="UJU28" s="877"/>
      <c r="UJV28" s="877"/>
      <c r="UJW28" s="877"/>
      <c r="UJX28" s="877"/>
      <c r="UJY28" s="877"/>
      <c r="UJZ28" s="877"/>
      <c r="UKA28" s="877"/>
      <c r="UKB28" s="877"/>
      <c r="UKC28" s="877"/>
      <c r="UKD28" s="877"/>
      <c r="UKE28" s="877"/>
      <c r="UKF28" s="877"/>
      <c r="UKG28" s="877"/>
      <c r="UKH28" s="877"/>
      <c r="UKI28" s="877"/>
      <c r="UKJ28" s="877"/>
      <c r="UKK28" s="877"/>
      <c r="UKL28" s="877"/>
      <c r="UKM28" s="877"/>
      <c r="UKN28" s="877"/>
      <c r="UKO28" s="877"/>
      <c r="UKP28" s="877"/>
      <c r="UKQ28" s="877"/>
      <c r="UKR28" s="877"/>
      <c r="UKS28" s="877"/>
      <c r="UKT28" s="877"/>
      <c r="UKU28" s="877"/>
      <c r="UKV28" s="877"/>
      <c r="UKW28" s="877"/>
      <c r="UKX28" s="877"/>
      <c r="UKY28" s="877"/>
      <c r="UKZ28" s="877"/>
      <c r="ULA28" s="877"/>
      <c r="ULB28" s="877"/>
      <c r="ULC28" s="877"/>
      <c r="ULD28" s="877"/>
      <c r="ULE28" s="877"/>
      <c r="ULF28" s="877"/>
      <c r="ULG28" s="877"/>
      <c r="ULH28" s="877"/>
      <c r="ULI28" s="877"/>
      <c r="ULJ28" s="877"/>
      <c r="ULK28" s="877"/>
      <c r="ULL28" s="877"/>
      <c r="ULM28" s="877"/>
      <c r="ULN28" s="877"/>
      <c r="ULO28" s="877"/>
      <c r="ULP28" s="877"/>
      <c r="ULQ28" s="877"/>
      <c r="ULR28" s="877"/>
      <c r="ULS28" s="877"/>
      <c r="ULT28" s="877"/>
      <c r="ULU28" s="877"/>
      <c r="ULV28" s="877"/>
      <c r="ULW28" s="877"/>
      <c r="ULX28" s="877"/>
      <c r="ULY28" s="877"/>
      <c r="ULZ28" s="877"/>
      <c r="UMA28" s="877"/>
      <c r="UMB28" s="877"/>
      <c r="UMC28" s="877"/>
      <c r="UMD28" s="877"/>
      <c r="UME28" s="877"/>
      <c r="UMF28" s="877"/>
      <c r="UMG28" s="877"/>
      <c r="UMH28" s="877"/>
      <c r="UMI28" s="877"/>
      <c r="UMJ28" s="877"/>
      <c r="UMK28" s="877"/>
      <c r="UML28" s="877"/>
      <c r="UMM28" s="877"/>
      <c r="UMN28" s="877"/>
      <c r="UMO28" s="877"/>
      <c r="UMP28" s="877"/>
      <c r="UMQ28" s="877"/>
      <c r="UMR28" s="877"/>
      <c r="UMS28" s="877"/>
      <c r="UMT28" s="877"/>
      <c r="UMU28" s="877"/>
      <c r="UMV28" s="877"/>
      <c r="UMW28" s="877"/>
      <c r="UMX28" s="877"/>
      <c r="UMY28" s="877"/>
      <c r="UMZ28" s="877"/>
      <c r="UNA28" s="877"/>
      <c r="UNB28" s="877"/>
      <c r="UNC28" s="877"/>
      <c r="UND28" s="877"/>
      <c r="UNE28" s="877"/>
      <c r="UNF28" s="877"/>
      <c r="UNG28" s="877"/>
      <c r="UNH28" s="877"/>
      <c r="UNI28" s="877"/>
      <c r="UNJ28" s="877"/>
      <c r="UNK28" s="877"/>
      <c r="UNL28" s="877"/>
      <c r="UNM28" s="877"/>
      <c r="UNN28" s="877"/>
      <c r="UNO28" s="877"/>
      <c r="UNP28" s="877"/>
      <c r="UNQ28" s="877"/>
      <c r="UNR28" s="877"/>
      <c r="UNS28" s="877"/>
      <c r="UNT28" s="877"/>
      <c r="UNU28" s="877"/>
      <c r="UNV28" s="877"/>
      <c r="UNW28" s="877"/>
      <c r="UNX28" s="877"/>
      <c r="UNY28" s="877"/>
      <c r="UNZ28" s="877"/>
      <c r="UOA28" s="877"/>
      <c r="UOB28" s="877"/>
      <c r="UOC28" s="877"/>
      <c r="UOD28" s="877"/>
      <c r="UOE28" s="877"/>
      <c r="UOF28" s="877"/>
      <c r="UOG28" s="877"/>
      <c r="UOH28" s="877"/>
      <c r="UOI28" s="877"/>
      <c r="UOJ28" s="877"/>
      <c r="UOK28" s="877"/>
      <c r="UOL28" s="877"/>
      <c r="UOM28" s="877"/>
      <c r="UON28" s="877"/>
      <c r="UOO28" s="877"/>
      <c r="UOP28" s="877"/>
      <c r="UOQ28" s="877"/>
      <c r="UOR28" s="877"/>
      <c r="UOS28" s="877"/>
      <c r="UOT28" s="877"/>
      <c r="UOU28" s="877"/>
      <c r="UOV28" s="877"/>
      <c r="UOW28" s="877"/>
      <c r="UOX28" s="877"/>
      <c r="UOY28" s="877"/>
      <c r="UOZ28" s="877"/>
      <c r="UPA28" s="877"/>
      <c r="UPB28" s="877"/>
      <c r="UPC28" s="877"/>
      <c r="UPD28" s="877"/>
      <c r="UPE28" s="877"/>
      <c r="UPF28" s="877"/>
      <c r="UPG28" s="877"/>
      <c r="UPH28" s="877"/>
      <c r="UPI28" s="877"/>
      <c r="UPJ28" s="877"/>
      <c r="UPK28" s="877"/>
      <c r="UPL28" s="877"/>
      <c r="UPM28" s="877"/>
      <c r="UPN28" s="877"/>
      <c r="UPO28" s="877"/>
      <c r="UPP28" s="877"/>
      <c r="UPQ28" s="877"/>
      <c r="UPR28" s="877"/>
      <c r="UPS28" s="877"/>
      <c r="UPT28" s="877"/>
      <c r="UPU28" s="877"/>
      <c r="UPV28" s="877"/>
      <c r="UPW28" s="877"/>
      <c r="UPX28" s="877"/>
      <c r="UPY28" s="877"/>
      <c r="UPZ28" s="877"/>
      <c r="UQA28" s="877"/>
      <c r="UQB28" s="877"/>
      <c r="UQC28" s="877"/>
      <c r="UQD28" s="877"/>
      <c r="UQE28" s="877"/>
      <c r="UQF28" s="877"/>
      <c r="UQG28" s="877"/>
      <c r="UQH28" s="877"/>
      <c r="UQI28" s="877"/>
      <c r="UQJ28" s="877"/>
      <c r="UQK28" s="877"/>
      <c r="UQL28" s="877"/>
      <c r="UQM28" s="877"/>
      <c r="UQN28" s="877"/>
      <c r="UQO28" s="877"/>
      <c r="UQP28" s="877"/>
      <c r="UQQ28" s="877"/>
      <c r="UQR28" s="877"/>
      <c r="UQS28" s="877"/>
      <c r="UQT28" s="877"/>
      <c r="UQU28" s="877"/>
      <c r="UQV28" s="877"/>
      <c r="UQW28" s="877"/>
      <c r="UQX28" s="877"/>
      <c r="UQY28" s="877"/>
      <c r="UQZ28" s="877"/>
      <c r="URA28" s="877"/>
      <c r="URB28" s="877"/>
      <c r="URC28" s="877"/>
      <c r="URD28" s="877"/>
      <c r="URE28" s="877"/>
      <c r="URF28" s="877"/>
      <c r="URG28" s="877"/>
      <c r="URH28" s="877"/>
      <c r="URI28" s="877"/>
      <c r="URJ28" s="877"/>
      <c r="URK28" s="877"/>
      <c r="URL28" s="877"/>
      <c r="URM28" s="877"/>
      <c r="URN28" s="877"/>
      <c r="URO28" s="877"/>
      <c r="URP28" s="877"/>
      <c r="URQ28" s="877"/>
      <c r="URR28" s="877"/>
      <c r="URS28" s="877"/>
      <c r="URT28" s="877"/>
      <c r="URU28" s="877"/>
      <c r="URV28" s="877"/>
      <c r="URW28" s="877"/>
      <c r="URX28" s="877"/>
      <c r="URY28" s="877"/>
      <c r="URZ28" s="877"/>
      <c r="USA28" s="877"/>
      <c r="USB28" s="877"/>
      <c r="USC28" s="877"/>
      <c r="USD28" s="877"/>
      <c r="USE28" s="877"/>
      <c r="USF28" s="877"/>
      <c r="USG28" s="877"/>
      <c r="USH28" s="877"/>
      <c r="USI28" s="877"/>
      <c r="USJ28" s="877"/>
      <c r="USK28" s="877"/>
      <c r="USL28" s="877"/>
      <c r="USM28" s="877"/>
      <c r="USN28" s="877"/>
      <c r="USO28" s="877"/>
      <c r="USP28" s="877"/>
      <c r="USQ28" s="877"/>
      <c r="USR28" s="877"/>
      <c r="USS28" s="877"/>
      <c r="UST28" s="877"/>
      <c r="USU28" s="877"/>
      <c r="USV28" s="877"/>
      <c r="USW28" s="877"/>
      <c r="USX28" s="877"/>
      <c r="USY28" s="877"/>
      <c r="USZ28" s="877"/>
      <c r="UTA28" s="877"/>
      <c r="UTB28" s="877"/>
      <c r="UTC28" s="877"/>
      <c r="UTD28" s="877"/>
      <c r="UTE28" s="877"/>
      <c r="UTF28" s="877"/>
      <c r="UTG28" s="877"/>
      <c r="UTH28" s="877"/>
      <c r="UTI28" s="877"/>
      <c r="UTJ28" s="877"/>
      <c r="UTK28" s="877"/>
      <c r="UTL28" s="877"/>
      <c r="UTM28" s="877"/>
      <c r="UTN28" s="877"/>
      <c r="UTO28" s="877"/>
      <c r="UTP28" s="877"/>
      <c r="UTQ28" s="877"/>
      <c r="UTR28" s="877"/>
      <c r="UTS28" s="877"/>
      <c r="UTT28" s="877"/>
      <c r="UTU28" s="877"/>
      <c r="UTV28" s="877"/>
      <c r="UTW28" s="877"/>
      <c r="UTX28" s="877"/>
      <c r="UTY28" s="877"/>
      <c r="UTZ28" s="877"/>
      <c r="UUA28" s="877"/>
      <c r="UUB28" s="877"/>
      <c r="UUC28" s="877"/>
      <c r="UUD28" s="877"/>
      <c r="UUE28" s="877"/>
      <c r="UUF28" s="877"/>
      <c r="UUG28" s="877"/>
      <c r="UUH28" s="877"/>
      <c r="UUI28" s="877"/>
      <c r="UUJ28" s="877"/>
      <c r="UUK28" s="877"/>
      <c r="UUL28" s="877"/>
      <c r="UUM28" s="877"/>
      <c r="UUN28" s="877"/>
      <c r="UUO28" s="877"/>
      <c r="UUP28" s="877"/>
      <c r="UUQ28" s="877"/>
      <c r="UUR28" s="877"/>
      <c r="UUS28" s="877"/>
      <c r="UUT28" s="877"/>
      <c r="UUU28" s="877"/>
      <c r="UUV28" s="877"/>
      <c r="UUW28" s="877"/>
      <c r="UUX28" s="877"/>
      <c r="UUY28" s="877"/>
      <c r="UUZ28" s="877"/>
      <c r="UVA28" s="877"/>
      <c r="UVB28" s="877"/>
      <c r="UVC28" s="877"/>
      <c r="UVD28" s="877"/>
      <c r="UVE28" s="877"/>
      <c r="UVF28" s="877"/>
      <c r="UVG28" s="877"/>
      <c r="UVH28" s="877"/>
      <c r="UVI28" s="877"/>
      <c r="UVJ28" s="877"/>
      <c r="UVK28" s="877"/>
      <c r="UVL28" s="877"/>
      <c r="UVM28" s="877"/>
      <c r="UVN28" s="877"/>
      <c r="UVO28" s="877"/>
      <c r="UVP28" s="877"/>
      <c r="UVQ28" s="877"/>
      <c r="UVR28" s="877"/>
      <c r="UVS28" s="877"/>
      <c r="UVT28" s="877"/>
      <c r="UVU28" s="877"/>
      <c r="UVV28" s="877"/>
      <c r="UVW28" s="877"/>
      <c r="UVX28" s="877"/>
      <c r="UVY28" s="877"/>
      <c r="UVZ28" s="877"/>
      <c r="UWA28" s="877"/>
      <c r="UWB28" s="877"/>
      <c r="UWC28" s="877"/>
      <c r="UWD28" s="877"/>
      <c r="UWE28" s="877"/>
      <c r="UWF28" s="877"/>
      <c r="UWG28" s="877"/>
      <c r="UWH28" s="877"/>
      <c r="UWI28" s="877"/>
      <c r="UWJ28" s="877"/>
      <c r="UWK28" s="877"/>
      <c r="UWL28" s="877"/>
      <c r="UWM28" s="877"/>
      <c r="UWN28" s="877"/>
      <c r="UWO28" s="877"/>
      <c r="UWP28" s="877"/>
      <c r="UWQ28" s="877"/>
      <c r="UWR28" s="877"/>
      <c r="UWS28" s="877"/>
      <c r="UWT28" s="877"/>
      <c r="UWU28" s="877"/>
      <c r="UWV28" s="877"/>
      <c r="UWW28" s="877"/>
      <c r="UWX28" s="877"/>
      <c r="UWY28" s="877"/>
      <c r="UWZ28" s="877"/>
      <c r="UXA28" s="877"/>
      <c r="UXB28" s="877"/>
      <c r="UXC28" s="877"/>
      <c r="UXD28" s="877"/>
      <c r="UXE28" s="877"/>
      <c r="UXF28" s="877"/>
      <c r="UXG28" s="877"/>
      <c r="UXH28" s="877"/>
      <c r="UXI28" s="877"/>
      <c r="UXJ28" s="877"/>
      <c r="UXK28" s="877"/>
      <c r="UXL28" s="877"/>
      <c r="UXM28" s="877"/>
      <c r="UXN28" s="877"/>
      <c r="UXO28" s="877"/>
      <c r="UXP28" s="877"/>
      <c r="UXQ28" s="877"/>
      <c r="UXR28" s="877"/>
      <c r="UXS28" s="877"/>
      <c r="UXT28" s="877"/>
      <c r="UXU28" s="877"/>
      <c r="UXV28" s="877"/>
      <c r="UXW28" s="877"/>
      <c r="UXX28" s="877"/>
      <c r="UXY28" s="877"/>
      <c r="UXZ28" s="877"/>
      <c r="UYA28" s="877"/>
      <c r="UYB28" s="877"/>
      <c r="UYC28" s="877"/>
      <c r="UYD28" s="877"/>
      <c r="UYE28" s="877"/>
      <c r="UYF28" s="877"/>
      <c r="UYG28" s="877"/>
      <c r="UYH28" s="877"/>
      <c r="UYI28" s="877"/>
      <c r="UYJ28" s="877"/>
      <c r="UYK28" s="877"/>
      <c r="UYL28" s="877"/>
      <c r="UYM28" s="877"/>
      <c r="UYN28" s="877"/>
      <c r="UYO28" s="877"/>
      <c r="UYP28" s="877"/>
      <c r="UYQ28" s="877"/>
      <c r="UYR28" s="877"/>
      <c r="UYS28" s="877"/>
      <c r="UYT28" s="877"/>
      <c r="UYU28" s="877"/>
      <c r="UYV28" s="877"/>
      <c r="UYW28" s="877"/>
      <c r="UYX28" s="877"/>
      <c r="UYY28" s="877"/>
      <c r="UYZ28" s="877"/>
      <c r="UZA28" s="877"/>
      <c r="UZB28" s="877"/>
      <c r="UZC28" s="877"/>
      <c r="UZD28" s="877"/>
      <c r="UZE28" s="877"/>
      <c r="UZF28" s="877"/>
      <c r="UZG28" s="877"/>
      <c r="UZH28" s="877"/>
      <c r="UZI28" s="877"/>
      <c r="UZJ28" s="877"/>
      <c r="UZK28" s="877"/>
      <c r="UZL28" s="877"/>
      <c r="UZM28" s="877"/>
      <c r="UZN28" s="877"/>
      <c r="UZO28" s="877"/>
      <c r="UZP28" s="877"/>
      <c r="UZQ28" s="877"/>
      <c r="UZR28" s="877"/>
      <c r="UZS28" s="877"/>
      <c r="UZT28" s="877"/>
      <c r="UZU28" s="877"/>
      <c r="UZV28" s="877"/>
      <c r="UZW28" s="877"/>
      <c r="UZX28" s="877"/>
      <c r="UZY28" s="877"/>
      <c r="UZZ28" s="877"/>
      <c r="VAA28" s="877"/>
      <c r="VAB28" s="877"/>
      <c r="VAC28" s="877"/>
      <c r="VAD28" s="877"/>
      <c r="VAE28" s="877"/>
      <c r="VAF28" s="877"/>
      <c r="VAG28" s="877"/>
      <c r="VAH28" s="877"/>
      <c r="VAI28" s="877"/>
      <c r="VAJ28" s="877"/>
      <c r="VAK28" s="877"/>
      <c r="VAL28" s="877"/>
      <c r="VAM28" s="877"/>
      <c r="VAN28" s="877"/>
      <c r="VAO28" s="877"/>
      <c r="VAP28" s="877"/>
      <c r="VAQ28" s="877"/>
      <c r="VAR28" s="877"/>
      <c r="VAS28" s="877"/>
      <c r="VAT28" s="877"/>
      <c r="VAU28" s="877"/>
      <c r="VAV28" s="877"/>
      <c r="VAW28" s="877"/>
      <c r="VAX28" s="877"/>
      <c r="VAY28" s="877"/>
      <c r="VAZ28" s="877"/>
      <c r="VBA28" s="877"/>
      <c r="VBB28" s="877"/>
      <c r="VBC28" s="877"/>
      <c r="VBD28" s="877"/>
      <c r="VBE28" s="877"/>
      <c r="VBF28" s="877"/>
      <c r="VBG28" s="877"/>
      <c r="VBH28" s="877"/>
      <c r="VBI28" s="877"/>
      <c r="VBJ28" s="877"/>
      <c r="VBK28" s="877"/>
      <c r="VBL28" s="877"/>
      <c r="VBM28" s="877"/>
      <c r="VBN28" s="877"/>
      <c r="VBO28" s="877"/>
      <c r="VBP28" s="877"/>
      <c r="VBQ28" s="877"/>
      <c r="VBR28" s="877"/>
      <c r="VBS28" s="877"/>
      <c r="VBT28" s="877"/>
      <c r="VBU28" s="877"/>
      <c r="VBV28" s="877"/>
      <c r="VBW28" s="877"/>
      <c r="VBX28" s="877"/>
      <c r="VBY28" s="877"/>
      <c r="VBZ28" s="877"/>
      <c r="VCA28" s="877"/>
      <c r="VCB28" s="877"/>
      <c r="VCC28" s="877"/>
      <c r="VCD28" s="877"/>
      <c r="VCE28" s="877"/>
      <c r="VCF28" s="877"/>
      <c r="VCG28" s="877"/>
      <c r="VCH28" s="877"/>
      <c r="VCI28" s="877"/>
      <c r="VCJ28" s="877"/>
      <c r="VCK28" s="877"/>
      <c r="VCL28" s="877"/>
      <c r="VCM28" s="877"/>
      <c r="VCN28" s="877"/>
      <c r="VCO28" s="877"/>
      <c r="VCP28" s="877"/>
      <c r="VCQ28" s="877"/>
      <c r="VCR28" s="877"/>
      <c r="VCS28" s="877"/>
      <c r="VCT28" s="877"/>
      <c r="VCU28" s="877"/>
      <c r="VCV28" s="877"/>
      <c r="VCW28" s="877"/>
      <c r="VCX28" s="877"/>
      <c r="VCY28" s="877"/>
      <c r="VCZ28" s="877"/>
      <c r="VDA28" s="877"/>
      <c r="VDB28" s="877"/>
      <c r="VDC28" s="877"/>
      <c r="VDD28" s="877"/>
      <c r="VDE28" s="877"/>
      <c r="VDF28" s="877"/>
      <c r="VDG28" s="877"/>
      <c r="VDH28" s="877"/>
      <c r="VDI28" s="877"/>
      <c r="VDJ28" s="877"/>
      <c r="VDK28" s="877"/>
      <c r="VDL28" s="877"/>
      <c r="VDM28" s="877"/>
      <c r="VDN28" s="877"/>
      <c r="VDO28" s="877"/>
      <c r="VDP28" s="877"/>
      <c r="VDQ28" s="877"/>
      <c r="VDR28" s="877"/>
      <c r="VDS28" s="877"/>
      <c r="VDT28" s="877"/>
      <c r="VDU28" s="877"/>
      <c r="VDV28" s="877"/>
      <c r="VDW28" s="877"/>
      <c r="VDX28" s="877"/>
      <c r="VDY28" s="877"/>
      <c r="VDZ28" s="877"/>
      <c r="VEA28" s="877"/>
      <c r="VEB28" s="877"/>
      <c r="VEC28" s="877"/>
      <c r="VED28" s="877"/>
      <c r="VEE28" s="877"/>
      <c r="VEF28" s="877"/>
      <c r="VEG28" s="877"/>
      <c r="VEH28" s="877"/>
      <c r="VEI28" s="877"/>
      <c r="VEJ28" s="877"/>
      <c r="VEK28" s="877"/>
      <c r="VEL28" s="877"/>
      <c r="VEM28" s="877"/>
      <c r="VEN28" s="877"/>
      <c r="VEO28" s="877"/>
      <c r="VEP28" s="877"/>
      <c r="VEQ28" s="877"/>
      <c r="VER28" s="877"/>
      <c r="VES28" s="877"/>
      <c r="VET28" s="877"/>
      <c r="VEU28" s="877"/>
      <c r="VEV28" s="877"/>
      <c r="VEW28" s="877"/>
      <c r="VEX28" s="877"/>
      <c r="VEY28" s="877"/>
      <c r="VEZ28" s="877"/>
      <c r="VFA28" s="877"/>
      <c r="VFB28" s="877"/>
      <c r="VFC28" s="877"/>
      <c r="VFD28" s="877"/>
      <c r="VFE28" s="877"/>
      <c r="VFF28" s="877"/>
      <c r="VFG28" s="877"/>
      <c r="VFH28" s="877"/>
      <c r="VFI28" s="877"/>
      <c r="VFJ28" s="877"/>
      <c r="VFK28" s="877"/>
      <c r="VFL28" s="877"/>
      <c r="VFM28" s="877"/>
      <c r="VFN28" s="877"/>
      <c r="VFO28" s="877"/>
      <c r="VFP28" s="877"/>
      <c r="VFQ28" s="877"/>
      <c r="VFR28" s="877"/>
      <c r="VFS28" s="877"/>
      <c r="VFT28" s="877"/>
      <c r="VFU28" s="877"/>
      <c r="VFV28" s="877"/>
      <c r="VFW28" s="877"/>
      <c r="VFX28" s="877"/>
      <c r="VFY28" s="877"/>
      <c r="VFZ28" s="877"/>
      <c r="VGA28" s="877"/>
      <c r="VGB28" s="877"/>
      <c r="VGC28" s="877"/>
      <c r="VGD28" s="877"/>
      <c r="VGE28" s="877"/>
      <c r="VGF28" s="877"/>
      <c r="VGG28" s="877"/>
      <c r="VGH28" s="877"/>
      <c r="VGI28" s="877"/>
      <c r="VGJ28" s="877"/>
      <c r="VGK28" s="877"/>
      <c r="VGL28" s="877"/>
      <c r="VGM28" s="877"/>
      <c r="VGN28" s="877"/>
      <c r="VGO28" s="877"/>
      <c r="VGP28" s="877"/>
      <c r="VGQ28" s="877"/>
      <c r="VGR28" s="877"/>
      <c r="VGS28" s="877"/>
      <c r="VGT28" s="877"/>
      <c r="VGU28" s="877"/>
      <c r="VGV28" s="877"/>
      <c r="VGW28" s="877"/>
      <c r="VGX28" s="877"/>
      <c r="VGY28" s="877"/>
      <c r="VGZ28" s="877"/>
      <c r="VHA28" s="877"/>
      <c r="VHB28" s="877"/>
      <c r="VHC28" s="877"/>
      <c r="VHD28" s="877"/>
      <c r="VHE28" s="877"/>
      <c r="VHF28" s="877"/>
      <c r="VHG28" s="877"/>
      <c r="VHH28" s="877"/>
      <c r="VHI28" s="877"/>
      <c r="VHJ28" s="877"/>
      <c r="VHK28" s="877"/>
      <c r="VHL28" s="877"/>
      <c r="VHM28" s="877"/>
      <c r="VHN28" s="877"/>
      <c r="VHO28" s="877"/>
      <c r="VHP28" s="877"/>
      <c r="VHQ28" s="877"/>
      <c r="VHR28" s="877"/>
      <c r="VHS28" s="877"/>
      <c r="VHT28" s="877"/>
      <c r="VHU28" s="877"/>
      <c r="VHV28" s="877"/>
      <c r="VHW28" s="877"/>
      <c r="VHX28" s="877"/>
      <c r="VHY28" s="877"/>
      <c r="VHZ28" s="877"/>
      <c r="VIA28" s="877"/>
      <c r="VIB28" s="877"/>
      <c r="VIC28" s="877"/>
      <c r="VID28" s="877"/>
      <c r="VIE28" s="877"/>
      <c r="VIF28" s="877"/>
      <c r="VIG28" s="877"/>
      <c r="VIH28" s="877"/>
      <c r="VII28" s="877"/>
      <c r="VIJ28" s="877"/>
      <c r="VIK28" s="877"/>
      <c r="VIL28" s="877"/>
      <c r="VIM28" s="877"/>
      <c r="VIN28" s="877"/>
      <c r="VIO28" s="877"/>
      <c r="VIP28" s="877"/>
      <c r="VIQ28" s="877"/>
      <c r="VIR28" s="877"/>
      <c r="VIS28" s="877"/>
      <c r="VIT28" s="877"/>
      <c r="VIU28" s="877"/>
      <c r="VIV28" s="877"/>
      <c r="VIW28" s="877"/>
      <c r="VIX28" s="877"/>
      <c r="VIY28" s="877"/>
      <c r="VIZ28" s="877"/>
      <c r="VJA28" s="877"/>
      <c r="VJB28" s="877"/>
      <c r="VJC28" s="877"/>
      <c r="VJD28" s="877"/>
      <c r="VJE28" s="877"/>
      <c r="VJF28" s="877"/>
      <c r="VJG28" s="877"/>
      <c r="VJH28" s="877"/>
      <c r="VJI28" s="877"/>
      <c r="VJJ28" s="877"/>
      <c r="VJK28" s="877"/>
      <c r="VJL28" s="877"/>
      <c r="VJM28" s="877"/>
      <c r="VJN28" s="877"/>
      <c r="VJO28" s="877"/>
      <c r="VJP28" s="877"/>
      <c r="VJQ28" s="877"/>
      <c r="VJR28" s="877"/>
      <c r="VJS28" s="877"/>
      <c r="VJT28" s="877"/>
      <c r="VJU28" s="877"/>
      <c r="VJV28" s="877"/>
      <c r="VJW28" s="877"/>
      <c r="VJX28" s="877"/>
      <c r="VJY28" s="877"/>
      <c r="VJZ28" s="877"/>
      <c r="VKA28" s="877"/>
      <c r="VKB28" s="877"/>
      <c r="VKC28" s="877"/>
      <c r="VKD28" s="877"/>
      <c r="VKE28" s="877"/>
      <c r="VKF28" s="877"/>
      <c r="VKG28" s="877"/>
      <c r="VKH28" s="877"/>
      <c r="VKI28" s="877"/>
      <c r="VKJ28" s="877"/>
      <c r="VKK28" s="877"/>
      <c r="VKL28" s="877"/>
      <c r="VKM28" s="877"/>
      <c r="VKN28" s="877"/>
      <c r="VKO28" s="877"/>
      <c r="VKP28" s="877"/>
      <c r="VKQ28" s="877"/>
      <c r="VKR28" s="877"/>
      <c r="VKS28" s="877"/>
      <c r="VKT28" s="877"/>
      <c r="VKU28" s="877"/>
      <c r="VKV28" s="877"/>
      <c r="VKW28" s="877"/>
      <c r="VKX28" s="877"/>
      <c r="VKY28" s="877"/>
      <c r="VKZ28" s="877"/>
      <c r="VLA28" s="877"/>
      <c r="VLB28" s="877"/>
      <c r="VLC28" s="877"/>
      <c r="VLD28" s="877"/>
      <c r="VLE28" s="877"/>
      <c r="VLF28" s="877"/>
      <c r="VLG28" s="877"/>
      <c r="VLH28" s="877"/>
      <c r="VLI28" s="877"/>
      <c r="VLJ28"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 s="877"/>
      <c r="VME28" s="877"/>
      <c r="VMF28" s="877"/>
      <c r="VMG28" s="877"/>
      <c r="VMH28" s="877"/>
      <c r="VMI28" s="877"/>
      <c r="VMJ28" s="877"/>
      <c r="VMK28" s="877"/>
      <c r="VML28" s="877"/>
      <c r="VMM28" s="877"/>
      <c r="VMN28" s="877"/>
      <c r="VMO28" s="877"/>
      <c r="VMP28" s="877"/>
      <c r="VMQ28" s="877"/>
      <c r="VMR28" s="877"/>
      <c r="VMS28" s="877"/>
      <c r="VMT28" s="877"/>
      <c r="VMU28" s="877"/>
      <c r="VMV28" s="877"/>
      <c r="VMW28" s="877"/>
      <c r="VMX28" s="877"/>
      <c r="VMY28" s="877"/>
      <c r="VMZ28" s="877"/>
      <c r="VNA28" s="877"/>
      <c r="VNB28" s="877"/>
      <c r="VNC28" s="877"/>
      <c r="VND28" s="877"/>
      <c r="VNE28" s="877"/>
      <c r="VNF28" s="877"/>
      <c r="VNG28" s="877"/>
      <c r="VNH28" s="877"/>
      <c r="VNI28" s="877"/>
      <c r="VNJ28" s="877"/>
      <c r="VNK28" s="877"/>
      <c r="VNL28" s="877"/>
      <c r="VNM28" s="877"/>
      <c r="VNN28" s="877"/>
      <c r="VNO28" s="877"/>
      <c r="VNP28" s="877"/>
      <c r="VNQ28" s="877"/>
      <c r="VNR28" s="877"/>
      <c r="VNS28" s="877"/>
      <c r="VNT28" s="877"/>
      <c r="VNU28" s="877"/>
      <c r="VNV28" s="877"/>
      <c r="VNW28" s="877"/>
      <c r="VNX28" s="877"/>
      <c r="VNY28" s="877"/>
      <c r="VNZ28" s="877"/>
      <c r="VOA28" s="877"/>
      <c r="VOB28" s="877"/>
      <c r="VOC28" s="877"/>
      <c r="VOD28" s="877"/>
      <c r="VOE28" s="877"/>
      <c r="VOF28" s="877"/>
      <c r="VOG28" s="877"/>
      <c r="VOH28" s="877"/>
      <c r="VOI28" s="877"/>
      <c r="VOJ28" s="877"/>
      <c r="VOK28" s="877"/>
      <c r="VOL28" s="877"/>
      <c r="VOM28" s="877"/>
      <c r="VON28" s="877"/>
      <c r="VOO28" s="877"/>
      <c r="VOP28" s="877"/>
      <c r="VOQ28" s="877"/>
      <c r="VOR28" s="877"/>
      <c r="VOS28" s="877"/>
      <c r="VOT28" s="877"/>
      <c r="VOU28" s="877"/>
      <c r="VOV28" s="877"/>
      <c r="VOW28" s="877"/>
      <c r="VOX28" s="877"/>
      <c r="VOY28" s="877"/>
      <c r="VOZ28" s="877"/>
      <c r="VPA28" s="877"/>
      <c r="VPB28" s="877"/>
      <c r="VPC28" s="877"/>
      <c r="VPD28" s="877"/>
      <c r="VPE28" s="877"/>
      <c r="VPF28" s="877"/>
      <c r="VPG28" s="877"/>
      <c r="VPH28" s="877"/>
      <c r="VPI28" s="877"/>
      <c r="VPJ28" s="877"/>
      <c r="VPK28" s="877"/>
      <c r="VPL28" s="877"/>
      <c r="VPM28" s="877"/>
      <c r="VPN28" s="877"/>
      <c r="VPO28" s="877"/>
      <c r="VPP28" s="877"/>
      <c r="VPQ28" s="877"/>
      <c r="VPR28" s="877"/>
      <c r="VPS28" s="877"/>
      <c r="VPT28" s="877"/>
      <c r="VPU28" s="877"/>
      <c r="VPV28" s="877"/>
      <c r="VPW28" s="877"/>
      <c r="VPX28" s="877"/>
      <c r="VPY28" s="877"/>
      <c r="VPZ28" s="877"/>
      <c r="VQA28" s="877"/>
      <c r="VQB28" s="877"/>
      <c r="VQC28" s="877"/>
      <c r="VQD28" s="877"/>
      <c r="VQE28" s="877"/>
      <c r="VQF28" s="877"/>
      <c r="VQG28" s="877"/>
      <c r="VQH28" s="877"/>
      <c r="VQI28" s="877"/>
      <c r="VQJ28" s="877"/>
      <c r="VQK28" s="877"/>
      <c r="VQL28" s="877"/>
      <c r="VQM28" s="877"/>
      <c r="VQN28" s="877"/>
      <c r="VQO28" s="877"/>
      <c r="VQP28" s="877"/>
      <c r="VQQ28" s="877"/>
      <c r="VQR28" s="877"/>
      <c r="VQS28" s="877"/>
      <c r="VQT28" s="877"/>
      <c r="VQU28" s="877"/>
      <c r="VQV28" s="877"/>
      <c r="VQW28" s="877"/>
      <c r="VQX28" s="877"/>
      <c r="VQY28" s="877"/>
      <c r="VQZ28" s="877"/>
      <c r="VRA28" s="877"/>
      <c r="VRB28" s="877"/>
      <c r="VRC28" s="877"/>
      <c r="VRD28" s="877"/>
      <c r="VRE28" s="877"/>
      <c r="VRF28" s="877"/>
      <c r="VRG28" s="877"/>
      <c r="VRH28" s="877"/>
      <c r="VRI28" s="877"/>
      <c r="VRJ28" s="877"/>
      <c r="VRK28" s="877"/>
      <c r="VRL28" s="877"/>
      <c r="VRM28" s="877"/>
      <c r="VRN28" s="877"/>
      <c r="VRO28" s="877"/>
      <c r="VRP28" s="877"/>
      <c r="VRQ28" s="877"/>
      <c r="VRR28" s="877"/>
      <c r="VRS28" s="877"/>
      <c r="VRT28" s="877"/>
      <c r="VRU28" s="877"/>
      <c r="VRV28" s="877"/>
      <c r="VRW28" s="877"/>
      <c r="VRX28" s="877"/>
      <c r="VRY28" s="877"/>
      <c r="VRZ28" s="877"/>
      <c r="VSA28" s="877"/>
      <c r="VSB28" s="877"/>
      <c r="VSC28" s="877"/>
      <c r="VSD28" s="877"/>
      <c r="VSE28" s="877"/>
      <c r="VSF28" s="877"/>
      <c r="VSG28" s="877"/>
      <c r="VSH28" s="877"/>
      <c r="VSI28" s="877"/>
      <c r="VSJ28" s="877"/>
      <c r="VSK28" s="877"/>
      <c r="VSL28" s="877"/>
      <c r="VSM28" s="877"/>
      <c r="VSN28" s="877"/>
      <c r="VSO28" s="877"/>
      <c r="VSP28" s="877"/>
      <c r="VSQ28" s="877"/>
      <c r="VSR28" s="877"/>
      <c r="VSS28" s="877"/>
      <c r="VST28" s="877"/>
      <c r="VSU28" s="877"/>
      <c r="VSV28" s="877"/>
      <c r="VSW28" s="877"/>
      <c r="VSX28" s="877"/>
      <c r="VSY28" s="877"/>
      <c r="VSZ28" s="877"/>
      <c r="VTA28" s="877"/>
      <c r="VTB28" s="877"/>
      <c r="VTC28" s="877"/>
      <c r="VTD28" s="877"/>
      <c r="VTE28" s="877"/>
      <c r="VTF28" s="877"/>
      <c r="VTG28" s="877"/>
      <c r="VTH28" s="877"/>
      <c r="VTI28" s="877"/>
      <c r="VTJ28" s="877"/>
      <c r="VTK28" s="877"/>
      <c r="VTL28" s="877"/>
      <c r="VTM28" s="877"/>
      <c r="VTN28" s="877"/>
      <c r="VTO28" s="877"/>
      <c r="VTP28" s="877"/>
      <c r="VTQ28" s="877"/>
      <c r="VTR28" s="877"/>
      <c r="VTS28" s="877"/>
      <c r="VTT28" s="877"/>
      <c r="VTU28" s="877"/>
      <c r="VTV28" s="877"/>
      <c r="VTW28" s="877"/>
      <c r="VTX28" s="877"/>
      <c r="VTY28" s="877"/>
      <c r="VTZ28" s="877"/>
      <c r="VUA28" s="877"/>
      <c r="VUB28" s="877"/>
      <c r="VUC28" s="877"/>
      <c r="VUD28" s="877"/>
      <c r="VUE28" s="877"/>
      <c r="VUF28" s="877"/>
      <c r="VUG28" s="877"/>
      <c r="VUH28" s="877"/>
      <c r="VUI28" s="877"/>
      <c r="VUJ28" s="877"/>
      <c r="VUK28" s="877"/>
      <c r="VUL28" s="877"/>
      <c r="VUM28" s="877"/>
      <c r="VUN28" s="877"/>
      <c r="VUO28" s="877"/>
      <c r="VUP28" s="877"/>
      <c r="VUQ28" s="877"/>
      <c r="VUR28" s="877"/>
      <c r="VUS28" s="877"/>
      <c r="VUT28" s="877"/>
      <c r="VUU28" s="877"/>
      <c r="VUV28" s="877"/>
      <c r="VUW28" s="877"/>
      <c r="VUX28" s="877"/>
      <c r="VUY28" s="877"/>
      <c r="VUZ28" s="877"/>
      <c r="VVA28" s="877"/>
      <c r="VVB28" s="877"/>
      <c r="VVC28" s="877"/>
      <c r="VVD28" s="877"/>
      <c r="VVE28" s="877"/>
      <c r="VVF28" s="877"/>
      <c r="VVG28" s="877"/>
      <c r="VVH28" s="877"/>
      <c r="VVI28" s="877"/>
      <c r="VVJ28" s="877"/>
      <c r="VVK28" s="877"/>
      <c r="VVL28" s="877"/>
      <c r="VVM28" s="877"/>
      <c r="VVN28" s="877"/>
      <c r="VVO28" s="877"/>
      <c r="VVP28" s="877"/>
      <c r="VVQ28" s="877"/>
      <c r="VVR28" s="877"/>
      <c r="VVS28" s="877"/>
      <c r="VVT28" s="877"/>
      <c r="VVU28" s="877"/>
      <c r="VVV28" s="877"/>
      <c r="VVW28" s="877"/>
      <c r="VVX28" s="877"/>
      <c r="VVY28" s="877"/>
      <c r="VVZ28" s="877"/>
      <c r="VWA28" s="877"/>
      <c r="VWB28" s="877"/>
      <c r="VWC28" s="877"/>
      <c r="VWD28" s="877"/>
      <c r="VWE28" s="877"/>
      <c r="VWF28" s="877"/>
      <c r="VWG28" s="877"/>
      <c r="VWH28" s="877"/>
      <c r="VWI28" s="877"/>
      <c r="VWJ28" s="877"/>
      <c r="VWK28" s="877"/>
      <c r="VWL28" s="877"/>
      <c r="VWM28" s="877"/>
      <c r="VWN28" s="877"/>
      <c r="VWO28" s="877"/>
      <c r="VWP28" s="877"/>
      <c r="VWQ28" s="877"/>
      <c r="VWR28" s="877"/>
      <c r="VWS28" s="877"/>
      <c r="VWT28" s="877"/>
      <c r="VWU28" s="877"/>
      <c r="VWV28" s="877"/>
      <c r="VWW28" s="877"/>
      <c r="VWX28" s="877"/>
      <c r="VWY28" s="877"/>
      <c r="VWZ28" s="877"/>
      <c r="VXA28" s="877"/>
      <c r="VXB28" s="877"/>
      <c r="VXC28" s="877"/>
      <c r="VXD28" s="877"/>
      <c r="VXE28" s="877"/>
      <c r="VXF28" s="877"/>
      <c r="VXG28" s="877"/>
      <c r="VXH28" s="877"/>
      <c r="VXI28" s="877"/>
      <c r="VXJ28" s="877"/>
      <c r="VXK28" s="877"/>
      <c r="VXL28" s="877"/>
      <c r="VXM28" s="877"/>
      <c r="VXN28" s="877"/>
      <c r="VXO28" s="877"/>
      <c r="VXP28" s="877"/>
      <c r="VXQ28" s="877"/>
      <c r="VXR28" s="877"/>
      <c r="VXS28" s="877"/>
      <c r="VXT28" s="877"/>
      <c r="VXU28" s="877"/>
      <c r="VXV28" s="877"/>
      <c r="VXW28" s="877"/>
      <c r="VXX28" s="877"/>
      <c r="VXY28" s="877"/>
      <c r="VXZ28" s="877"/>
      <c r="VYA28" s="877"/>
      <c r="VYB28" s="877"/>
      <c r="VYC28" s="877"/>
      <c r="VYD28" s="877"/>
      <c r="VYE28" s="877"/>
      <c r="VYF28" s="877"/>
      <c r="VYG28" s="877"/>
      <c r="VYH28" s="877"/>
      <c r="VYI28" s="877"/>
      <c r="VYJ28" s="877"/>
      <c r="VYK28" s="877"/>
      <c r="VYL28" s="877"/>
      <c r="VYM28" s="877"/>
      <c r="VYN28" s="877"/>
      <c r="VYO28" s="877"/>
      <c r="VYP28" s="877"/>
      <c r="VYQ28" s="877"/>
      <c r="VYR28" s="877"/>
      <c r="VYS28" s="877"/>
      <c r="VYT28" s="877"/>
      <c r="VYU28" s="877"/>
      <c r="VYV28" s="877"/>
      <c r="VYW28" s="877"/>
      <c r="VYX28" s="877"/>
      <c r="VYY28" s="877"/>
      <c r="VYZ28" s="877"/>
      <c r="VZA28" s="877"/>
      <c r="VZB28" s="877"/>
      <c r="VZC28" s="877"/>
      <c r="VZD28" s="877"/>
      <c r="VZE28" s="877"/>
      <c r="VZF28" s="877"/>
      <c r="VZG28" s="877"/>
      <c r="VZH28" s="877"/>
      <c r="VZI28" s="877"/>
      <c r="VZJ28" s="877"/>
      <c r="VZK28" s="877"/>
      <c r="VZL28" s="877"/>
      <c r="VZM28" s="877"/>
      <c r="VZN28" s="877"/>
      <c r="VZO28" s="877"/>
      <c r="VZP28" s="877"/>
      <c r="VZQ28" s="877"/>
      <c r="VZR28" s="877"/>
      <c r="VZS28" s="877"/>
      <c r="VZT28" s="877"/>
      <c r="VZU28" s="877"/>
      <c r="VZV28" s="877"/>
      <c r="VZW28" s="877"/>
      <c r="VZX28" s="877"/>
      <c r="VZY28" s="877"/>
      <c r="VZZ28" s="877"/>
      <c r="WAA28" s="877"/>
      <c r="WAB28" s="877"/>
      <c r="WAC28" s="877"/>
      <c r="WAD28" s="877"/>
      <c r="WAE28" s="877"/>
      <c r="WAF28" s="877"/>
      <c r="WAG28" s="877"/>
      <c r="WAH28" s="877"/>
      <c r="WAI28" s="877"/>
      <c r="WAJ28" s="877"/>
      <c r="WAK28" s="877"/>
      <c r="WAL28" s="877"/>
      <c r="WAM28" s="877"/>
      <c r="WAN28" s="877"/>
      <c r="WAO28" s="877"/>
      <c r="WAP28" s="877"/>
      <c r="WAQ28" s="877"/>
      <c r="WAR28" s="877"/>
      <c r="WAS28" s="877"/>
      <c r="WAT28" s="877"/>
      <c r="WAU28" s="877"/>
      <c r="WAV28" s="877"/>
      <c r="WAW28" s="877"/>
      <c r="WAX28" s="877"/>
      <c r="WAY28" s="877"/>
      <c r="WAZ28" s="877"/>
      <c r="WBA28" s="877"/>
      <c r="WBB28" s="877"/>
      <c r="WBC28" s="877"/>
      <c r="WBD28" s="877"/>
      <c r="WBE28" s="877"/>
      <c r="WBF28" s="877"/>
      <c r="WBG28" s="877"/>
      <c r="WBH28" s="877"/>
      <c r="WBI28" s="877"/>
      <c r="WBJ28" s="877"/>
      <c r="WBK28" s="877"/>
      <c r="WBL28" s="877"/>
      <c r="WBM28" s="877"/>
      <c r="WBN28" s="877"/>
      <c r="WBO28" s="877"/>
      <c r="WBP28" s="877"/>
      <c r="WBQ28" s="877"/>
      <c r="WBR28" s="877"/>
      <c r="WBS28" s="877"/>
      <c r="WBT28" s="877"/>
      <c r="WBU28" s="877"/>
      <c r="WBV28" s="877"/>
      <c r="WBW28" s="877"/>
      <c r="WBX28" s="877"/>
      <c r="WBY28" s="877"/>
      <c r="WBZ28" s="877"/>
      <c r="WCA28" s="877"/>
      <c r="WCB28" s="877"/>
      <c r="WCC28" s="877"/>
      <c r="WCD28" s="877"/>
      <c r="WCE28" s="877"/>
      <c r="WCF28" s="877"/>
      <c r="WCG28" s="877"/>
      <c r="WCH28" s="877"/>
      <c r="WCI28" s="877"/>
      <c r="WCJ28" s="877"/>
      <c r="WCK28" s="877"/>
      <c r="WCL28" s="877"/>
      <c r="WCM28" s="877"/>
      <c r="WCN28" s="877"/>
      <c r="WCO28" s="877"/>
      <c r="WCP28" s="877"/>
      <c r="WCQ28" s="877"/>
      <c r="WCR28" s="877"/>
      <c r="WCS28" s="877"/>
      <c r="WCT28" s="877"/>
      <c r="WCU28" s="877"/>
      <c r="WCV28" s="877"/>
      <c r="WCW28" s="877"/>
      <c r="WCX28" s="877"/>
      <c r="WCY28" s="877"/>
      <c r="WCZ28" s="877"/>
      <c r="WDA28" s="877"/>
      <c r="WDB28" s="877"/>
      <c r="WDC28" s="877"/>
      <c r="WDD28" s="877"/>
      <c r="WDE28" s="877"/>
      <c r="WDF28" s="877"/>
      <c r="WDG28" s="877"/>
      <c r="WDH28" s="877"/>
      <c r="WDI28" s="877"/>
      <c r="WDJ28" s="877"/>
      <c r="WDK28" s="877"/>
      <c r="WDL28" s="877"/>
      <c r="WDM28" s="877"/>
      <c r="WDN28" s="877"/>
      <c r="WDO28" s="877"/>
      <c r="WDP28" s="877"/>
      <c r="WDQ28" s="877"/>
      <c r="WDR28" s="877"/>
      <c r="WDS28" s="877"/>
      <c r="WDT28" s="877"/>
      <c r="WDU28" s="877"/>
      <c r="WDV28" s="877"/>
      <c r="WDW28" s="877"/>
      <c r="WDX28" s="877"/>
      <c r="WDY28" s="877"/>
      <c r="WDZ28" s="877"/>
      <c r="WEA28" s="877"/>
      <c r="WEB28" s="877"/>
      <c r="WEC28" s="877"/>
      <c r="WED28" s="877"/>
      <c r="WEE28" s="877"/>
      <c r="WEF28" s="877"/>
      <c r="WEG28" s="877"/>
      <c r="WEH28" s="877"/>
      <c r="WEI28" s="877"/>
      <c r="WEJ28" s="877"/>
      <c r="WEK28" s="877"/>
      <c r="WEL28" s="877"/>
      <c r="WEM28" s="877"/>
      <c r="WEN28" s="877"/>
      <c r="WEO28" s="877"/>
      <c r="WEP28" s="877"/>
      <c r="WEQ28" s="877"/>
      <c r="WER28" s="877"/>
      <c r="WES28" s="877"/>
      <c r="WET28" s="877"/>
      <c r="WEU28" s="877"/>
      <c r="WEV28" s="877"/>
      <c r="WEW28" s="877"/>
      <c r="WEX28" s="877"/>
      <c r="WEY28" s="877"/>
      <c r="WEZ28" s="877"/>
      <c r="WFA28" s="877"/>
      <c r="WFB28" s="877"/>
      <c r="WFC28" s="877"/>
      <c r="WFD28" s="877"/>
      <c r="WFE28" s="877"/>
      <c r="WFF28" s="877"/>
      <c r="WFG28" s="877"/>
      <c r="WFH28" s="877"/>
      <c r="WFI28" s="877"/>
      <c r="WFJ28" s="877"/>
      <c r="WFK28" s="877"/>
      <c r="WFL28" s="877"/>
      <c r="WFM28" s="877"/>
      <c r="WFN28" s="877"/>
      <c r="WFO28" s="877"/>
      <c r="WFP28" s="877"/>
      <c r="WFQ28" s="877"/>
      <c r="WFR28" s="877"/>
      <c r="WFS28" s="877"/>
      <c r="WFT28" s="877"/>
      <c r="WFU28" s="877"/>
      <c r="WFV28" s="877"/>
      <c r="WFW28" s="877"/>
      <c r="WFX28" s="877"/>
      <c r="WFY28" s="877"/>
      <c r="WFZ28" s="877"/>
      <c r="WGA28" s="877"/>
      <c r="WGB28" s="877"/>
      <c r="WGC28" s="877"/>
      <c r="WGD28" s="877"/>
      <c r="WGE28" s="877"/>
      <c r="WGF28" s="877"/>
      <c r="WGG28" s="877"/>
      <c r="WGH28" s="877"/>
      <c r="WGI28" s="877"/>
      <c r="WGJ28" s="877"/>
      <c r="WGK28" s="877"/>
      <c r="WGL28" s="877"/>
      <c r="WGM28" s="877"/>
      <c r="WGN28" s="877"/>
      <c r="WGO28" s="877"/>
      <c r="WGP28" s="877"/>
      <c r="WGQ28" s="877"/>
      <c r="WGR28" s="877"/>
      <c r="WGS28" s="877"/>
      <c r="WGT28" s="877"/>
      <c r="WGU28" s="877"/>
      <c r="WGV28" s="877"/>
      <c r="WGW28" s="877"/>
      <c r="WGX28" s="877"/>
      <c r="WGY28" s="877"/>
      <c r="WGZ28" s="877"/>
      <c r="WHA28" s="877"/>
      <c r="WHB28" s="877"/>
      <c r="WHC28" s="877"/>
      <c r="WHD28" s="877"/>
      <c r="WHE28" s="877"/>
      <c r="WHF28" s="877"/>
      <c r="WHG28" s="877"/>
      <c r="WHH28" s="877"/>
      <c r="WHI28" s="877"/>
      <c r="WHJ28" s="877"/>
      <c r="WHK28" s="877"/>
      <c r="WHL28" s="877"/>
      <c r="WHM28" s="877"/>
      <c r="WHN28" s="877"/>
      <c r="WHO28" s="877"/>
      <c r="WHP28" s="877"/>
      <c r="WHQ28" s="877"/>
      <c r="WHR28" s="877"/>
      <c r="WHS28" s="877"/>
      <c r="WHT28" s="877"/>
      <c r="WHU28" s="877"/>
      <c r="WHV28" s="877"/>
      <c r="WHW28" s="877"/>
      <c r="WHX28" s="877"/>
      <c r="WHY28" s="877"/>
      <c r="WHZ28" s="877"/>
      <c r="WIA28" s="877"/>
      <c r="WIB28" s="877"/>
      <c r="WIC28" s="877"/>
      <c r="WID28" s="877"/>
      <c r="WIE28" s="877"/>
      <c r="WIF28" s="877"/>
      <c r="WIG28" s="877"/>
      <c r="WIH28" s="877"/>
      <c r="WII28" s="877"/>
      <c r="WIJ28" s="877"/>
      <c r="WIK28" s="877"/>
      <c r="WIL28" s="877"/>
      <c r="WIM28" s="877"/>
      <c r="WIN28" s="877"/>
      <c r="WIO28" s="877"/>
      <c r="WIP28" s="877"/>
      <c r="WIQ28" s="877"/>
      <c r="WIR28" s="877"/>
      <c r="WIS28" s="877"/>
      <c r="WIT28" s="877"/>
      <c r="WIU28" s="877"/>
      <c r="WIV28" s="877"/>
      <c r="WIW28" s="877"/>
      <c r="WIX28" s="877"/>
      <c r="WIY28" s="877"/>
      <c r="WIZ28" s="877"/>
      <c r="WJA28" s="877"/>
      <c r="WJB28" s="877"/>
      <c r="WJC28" s="877"/>
      <c r="WJD28" s="877"/>
      <c r="WJE28" s="877"/>
      <c r="WJF28" s="877"/>
      <c r="WJG28" s="877"/>
      <c r="WJH28" s="877"/>
      <c r="WJI28" s="877"/>
      <c r="WJJ28" s="877"/>
      <c r="WJK28" s="877"/>
      <c r="WJL28" s="877"/>
      <c r="WJM28" s="877"/>
      <c r="WJN28" s="877"/>
      <c r="WJO28" s="877"/>
      <c r="WJP28" s="877"/>
      <c r="WJQ28" s="877"/>
      <c r="WJR28" s="877"/>
      <c r="WJS28" s="877"/>
      <c r="WJT28" s="877"/>
      <c r="WJU28" s="877"/>
      <c r="WJV28" s="877"/>
      <c r="WJW28" s="877"/>
      <c r="WJX28" s="877"/>
      <c r="WJY28" s="877"/>
      <c r="WJZ28" s="877"/>
      <c r="WKA28" s="877"/>
      <c r="WKB28" s="877"/>
      <c r="WKC28" s="877"/>
      <c r="WKD28" s="877"/>
      <c r="WKE28" s="877"/>
      <c r="WKF28" s="877"/>
      <c r="WKG28" s="877"/>
      <c r="WKH28" s="877"/>
      <c r="WKI28" s="877"/>
      <c r="WKJ28" s="877"/>
      <c r="WKK28" s="877"/>
      <c r="WKL28" s="877"/>
      <c r="WKM28" s="877"/>
      <c r="WKN28" s="877"/>
      <c r="WKO28" s="877"/>
      <c r="WKP28" s="877"/>
      <c r="WKQ28" s="877"/>
      <c r="WKR28" s="877"/>
      <c r="WKS28" s="877"/>
      <c r="WKT28" s="877"/>
      <c r="WKU28" s="877"/>
      <c r="WKV28" s="877"/>
      <c r="WKW28" s="877"/>
      <c r="WKX28" s="877"/>
      <c r="WKY28" s="877"/>
      <c r="WKZ28" s="877"/>
      <c r="WLA28" s="877"/>
      <c r="WLB28" s="877"/>
      <c r="WLC28" s="877"/>
      <c r="WLD28" s="877"/>
      <c r="WLE28" s="877"/>
      <c r="WLF28" s="877"/>
      <c r="WLG28" s="877"/>
      <c r="WLH28" s="877"/>
      <c r="WLI28" s="877"/>
      <c r="WLJ28" s="877"/>
      <c r="WLK28" s="877"/>
      <c r="WLL28" s="877"/>
      <c r="WLM28" s="877"/>
      <c r="WLN28" s="877"/>
      <c r="WLO28" s="877"/>
      <c r="WLP28" s="877"/>
      <c r="WLQ28" s="877"/>
      <c r="WLR28" s="877"/>
      <c r="WLS28" s="877"/>
      <c r="WLT28" s="877"/>
      <c r="WLU28" s="877"/>
      <c r="WLV28" s="877"/>
      <c r="WLW28" s="877"/>
      <c r="WLX28" s="877"/>
      <c r="WLY28" s="877"/>
      <c r="WLZ28" s="877"/>
      <c r="WMA28" s="877"/>
      <c r="WMB28" s="877"/>
      <c r="WMC28" s="877"/>
      <c r="WMD28" s="877"/>
      <c r="WME28" s="877"/>
      <c r="WMF28" s="877"/>
      <c r="WMG28" s="877"/>
      <c r="WMH28" s="877"/>
      <c r="WMI28" s="877"/>
      <c r="WMJ28" s="877"/>
      <c r="WMK28" s="877"/>
      <c r="WML28" s="877"/>
      <c r="WMM28" s="877"/>
      <c r="WMN28" s="877"/>
      <c r="WMO28" s="877"/>
      <c r="WMP28" s="877"/>
      <c r="WMQ28" s="877"/>
      <c r="WMR28" s="877"/>
      <c r="WMS28" s="877"/>
      <c r="WMT28" s="877"/>
      <c r="WMU28" s="877"/>
      <c r="WMV28" s="877"/>
      <c r="WMW28" s="877"/>
      <c r="WMX28" s="877"/>
      <c r="WMY28" s="877"/>
      <c r="WMZ28" s="877"/>
      <c r="WNA28" s="877"/>
      <c r="WNB28" s="877"/>
      <c r="WNC28" s="877"/>
      <c r="WND28" s="877"/>
      <c r="WNE28" s="877"/>
      <c r="WNF28" s="877"/>
      <c r="WNG28" s="877"/>
      <c r="WNH28" s="877"/>
      <c r="WNI28" s="877"/>
      <c r="WNJ28" s="877"/>
      <c r="WNK28" s="877"/>
      <c r="WNL28" s="877"/>
      <c r="WNM28" s="877"/>
      <c r="WNN28" s="877"/>
      <c r="WNO28" s="877"/>
      <c r="WNP28" s="877"/>
      <c r="WNQ28" s="877"/>
      <c r="WNR28" s="877"/>
      <c r="WNS28" s="877"/>
      <c r="WNT28" s="877"/>
      <c r="WNU28" s="877"/>
      <c r="WNV28" s="877"/>
      <c r="WNW28" s="877"/>
      <c r="WNX28" s="877"/>
      <c r="WNY28" s="877"/>
      <c r="WNZ28" s="877"/>
      <c r="WOA28" s="877"/>
      <c r="WOB28" s="877"/>
      <c r="WOC28" s="877"/>
      <c r="WOD28" s="877"/>
      <c r="WOE28" s="877"/>
      <c r="WOF28" s="877"/>
      <c r="WOG28" s="877"/>
      <c r="WOH28" s="877"/>
      <c r="WOI28" s="877"/>
      <c r="WOJ28" s="877"/>
      <c r="WOK28" s="877"/>
      <c r="WOL28" s="877"/>
      <c r="WOM28" s="877"/>
      <c r="WON28" s="877"/>
      <c r="WOO28" s="877"/>
      <c r="WOP28" s="877"/>
      <c r="WOQ28" s="877"/>
      <c r="WOR28" s="877"/>
      <c r="WOS28" s="877"/>
      <c r="WOT28" s="877"/>
      <c r="WOU28" s="877"/>
      <c r="WOV28" s="877"/>
      <c r="WOW28" s="877"/>
      <c r="WOX28" s="877"/>
      <c r="WOY28" s="877"/>
      <c r="WOZ28" s="877"/>
      <c r="WPA28" s="877"/>
      <c r="WPB28" s="877"/>
      <c r="WPC28" s="877"/>
      <c r="WPD28" s="877"/>
      <c r="WPE28" s="877"/>
      <c r="WPF28" s="877"/>
      <c r="WPG28" s="877"/>
      <c r="WPH28" s="877"/>
      <c r="WPI28" s="877"/>
      <c r="WPJ28" s="877"/>
      <c r="WPK28" s="877"/>
      <c r="WPL28" s="877"/>
      <c r="WPM28" s="877"/>
      <c r="WPN28" s="877"/>
      <c r="WPO28" s="877"/>
      <c r="WPP28" s="877"/>
      <c r="WPQ28" s="877"/>
      <c r="WPR28" s="877"/>
      <c r="WPS28" s="877"/>
      <c r="WPT28" s="877"/>
      <c r="WPU28" s="877"/>
      <c r="WPV28" s="877"/>
      <c r="WPW28" s="877"/>
      <c r="WPX28" s="877"/>
      <c r="WPY28" s="877"/>
      <c r="WPZ28" s="877"/>
      <c r="WQA28" s="877"/>
      <c r="WQB28" s="877"/>
      <c r="WQC28" s="877"/>
      <c r="WQD28" s="877"/>
      <c r="WQE28" s="877"/>
      <c r="WQF28" s="877"/>
      <c r="WQG28" s="877"/>
      <c r="WQH28" s="877"/>
      <c r="WQI28" s="877"/>
      <c r="WQJ28" s="877"/>
      <c r="WQK28" s="877"/>
      <c r="WQL28" s="877"/>
      <c r="WQM28" s="877"/>
      <c r="WQN28" s="877"/>
      <c r="WQO28" s="877"/>
      <c r="WQP28" s="877"/>
      <c r="WQQ28" s="877"/>
      <c r="WQR28" s="877"/>
      <c r="WQS28" s="877"/>
      <c r="WQT28" s="877"/>
      <c r="WQU28" s="877"/>
      <c r="WQV28" s="877"/>
      <c r="WQW28" s="877"/>
      <c r="WQX28" s="877"/>
      <c r="WQY28" s="877"/>
      <c r="WQZ28" s="877"/>
      <c r="WRA28" s="877"/>
      <c r="WRB28" s="877"/>
      <c r="WRC28" s="877"/>
      <c r="WRD28" s="877"/>
      <c r="WRE28" s="877"/>
      <c r="WRF28" s="877"/>
      <c r="WRG28" s="877"/>
      <c r="WRH28" s="877"/>
      <c r="WRI28" s="877"/>
      <c r="WRJ28" s="877"/>
      <c r="WRK28" s="877"/>
      <c r="WRL28" s="877"/>
      <c r="WRM28" s="877"/>
      <c r="WRN28" s="877"/>
      <c r="WRO28" s="877"/>
      <c r="WRP28" s="877"/>
      <c r="WRQ28" s="877"/>
      <c r="WRR28" s="877"/>
      <c r="WRS28" s="877"/>
      <c r="WRT28" s="877"/>
      <c r="WRU28" s="877"/>
      <c r="WRV28" s="877"/>
      <c r="WRW28" s="877"/>
      <c r="WRX28" s="877"/>
      <c r="WRY28" s="877"/>
      <c r="WRZ28" s="877"/>
      <c r="WSA28" s="877"/>
      <c r="WSB28" s="877"/>
      <c r="WSC28" s="877"/>
      <c r="WSD28" s="877"/>
      <c r="WSE28" s="877"/>
      <c r="WSF28" s="877"/>
      <c r="WSG28" s="877"/>
      <c r="WSH28" s="877"/>
      <c r="WSI28" s="877"/>
      <c r="WSJ28" s="877"/>
      <c r="WSK28" s="877"/>
      <c r="WSL28" s="877"/>
      <c r="WSM28" s="877"/>
      <c r="WSN28" s="877"/>
      <c r="WSO28" s="877"/>
      <c r="WSP28" s="877"/>
      <c r="WSQ28" s="877"/>
      <c r="WSR28" s="877"/>
      <c r="WSS28" s="877"/>
      <c r="WST28" s="877"/>
      <c r="WSU28" s="877"/>
      <c r="WSV28" s="877"/>
      <c r="WSW28" s="877"/>
      <c r="WSX28" s="877"/>
      <c r="WSY28" s="877"/>
      <c r="WSZ28" s="877"/>
      <c r="WTA28" s="877"/>
      <c r="WTB28" s="877"/>
      <c r="WTC28" s="877"/>
      <c r="WTD28" s="877"/>
      <c r="WTE28" s="877"/>
      <c r="WTF28" s="877"/>
      <c r="WTG28" s="877"/>
      <c r="WTH28" s="877"/>
      <c r="WTI28" s="877"/>
      <c r="WTJ28" s="877"/>
      <c r="WTK28" s="877"/>
      <c r="WTL28" s="877"/>
      <c r="WTM28" s="877"/>
      <c r="WTN28" s="877"/>
      <c r="WTO28" s="877"/>
      <c r="WTP28" s="877"/>
      <c r="WTQ28" s="877"/>
      <c r="WTR28" s="877"/>
      <c r="WTS28" s="877"/>
      <c r="WTT28" s="877"/>
      <c r="WTU28" s="877"/>
      <c r="WTV28" s="877"/>
      <c r="WTW28" s="877"/>
      <c r="WTX28" s="877"/>
      <c r="WTY28" s="877"/>
      <c r="WTZ28" s="877"/>
      <c r="WUA28" s="877"/>
      <c r="WUB28" s="877"/>
      <c r="WUC28" s="877"/>
      <c r="WUD28" s="877"/>
      <c r="WUE28" s="877"/>
      <c r="WUF28" s="877"/>
      <c r="WUG28" s="877"/>
      <c r="WUH28" s="877"/>
      <c r="WUI28" s="877"/>
      <c r="WUJ28" s="877"/>
      <c r="WUK28" s="877"/>
      <c r="WUL28" s="877"/>
      <c r="WUM28" s="877"/>
      <c r="WUN28" s="877"/>
      <c r="WUO28" s="877"/>
      <c r="WUP28" s="877"/>
      <c r="WUQ28" s="877"/>
      <c r="WUR28" s="877"/>
      <c r="WUS28" s="877"/>
      <c r="WUT28" s="877"/>
      <c r="WUU28" s="877"/>
      <c r="WUV28" s="877"/>
      <c r="WUW28" s="877"/>
      <c r="WUX28" s="877"/>
      <c r="WUY28" s="877"/>
      <c r="WUZ28" s="877"/>
      <c r="WVA28" s="877"/>
      <c r="WVB28" s="877"/>
      <c r="WVC28" s="877"/>
      <c r="WVD28" s="877"/>
      <c r="WVE28" s="877"/>
      <c r="WVF28" s="877"/>
      <c r="WVG28" s="877"/>
      <c r="WVH28" s="877"/>
      <c r="WVI28" s="877"/>
      <c r="WVJ28" s="877"/>
      <c r="WVK28" s="877"/>
      <c r="WVL28" s="877"/>
      <c r="WVM28" s="877"/>
      <c r="WVN28" s="877"/>
      <c r="WVO28" s="877"/>
      <c r="WVP28" s="877"/>
      <c r="WVQ28" s="877"/>
      <c r="WVR28" s="877"/>
      <c r="WVS28" s="877"/>
      <c r="WVT28" s="877"/>
      <c r="WVU28" s="877"/>
      <c r="WVV28" s="877"/>
      <c r="WVW28" s="877"/>
      <c r="WVX28" s="877"/>
      <c r="WVY28" s="877"/>
      <c r="WVZ28" s="877"/>
      <c r="WWA28" s="877"/>
      <c r="WWB28" s="877"/>
      <c r="WWC28" s="877"/>
      <c r="WWD28" s="877"/>
      <c r="WWE28" s="877"/>
      <c r="WWF28" s="877"/>
      <c r="WWG28" s="877"/>
      <c r="WWH28" s="877"/>
      <c r="WWI28" s="877"/>
      <c r="WWJ28" s="877"/>
      <c r="WWK28" s="877"/>
      <c r="WWL28" s="877"/>
      <c r="WWM28" s="877"/>
      <c r="WWN28" s="877"/>
      <c r="WWO28" s="877"/>
      <c r="WWP28" s="877"/>
      <c r="WWQ28" s="877"/>
      <c r="WWR28" s="877"/>
      <c r="WWS28" s="877"/>
      <c r="WWT28" s="877"/>
      <c r="WWU28" s="877"/>
      <c r="WWV28" s="877"/>
      <c r="WWW28" s="877"/>
      <c r="WWX28" s="877"/>
      <c r="WWY28" s="877"/>
      <c r="WWZ28" s="877"/>
      <c r="WXA28" s="877"/>
      <c r="WXB28" s="877"/>
      <c r="WXC28" s="877"/>
      <c r="WXD28" s="877"/>
      <c r="WXE28" s="877"/>
      <c r="WXF28" s="877"/>
      <c r="WXG28" s="877"/>
      <c r="WXH28" s="877"/>
      <c r="WXI28" s="877"/>
      <c r="WXJ28" s="877"/>
      <c r="WXK28" s="877"/>
      <c r="WXL28" s="877"/>
      <c r="WXM28" s="877"/>
      <c r="WXN28" s="877"/>
      <c r="WXO28" s="877"/>
      <c r="WXP28" s="877"/>
      <c r="WXQ28" s="877"/>
      <c r="WXR28" s="877"/>
      <c r="WXS28" s="877"/>
      <c r="WXT28" s="877"/>
      <c r="WXU28" s="877"/>
      <c r="WXV28" s="877"/>
      <c r="WXW28" s="877"/>
      <c r="WXX28" s="877"/>
      <c r="WXY28" s="877"/>
      <c r="WXZ28" s="877"/>
      <c r="WYA28" s="877"/>
      <c r="WYB28" s="877"/>
      <c r="WYC28" s="877"/>
      <c r="WYD28" s="877"/>
      <c r="WYE28" s="877"/>
      <c r="WYF28" s="877"/>
      <c r="WYG28" s="877"/>
      <c r="WYH28" s="877"/>
      <c r="WYI28" s="877"/>
      <c r="WYJ28" s="877"/>
      <c r="WYK28" s="877"/>
      <c r="WYL28" s="877"/>
      <c r="WYM28" s="877"/>
      <c r="WYN28" s="877"/>
      <c r="WYO28" s="877"/>
      <c r="WYP28" s="877"/>
      <c r="WYQ28" s="877"/>
      <c r="WYR28" s="877"/>
      <c r="WYS28" s="877"/>
      <c r="WYT28" s="877"/>
      <c r="WYU28" s="877"/>
      <c r="WYV28" s="877"/>
      <c r="WYW28" s="877"/>
      <c r="WYX28" s="877"/>
      <c r="WYY28" s="877"/>
      <c r="WYZ28" s="877"/>
      <c r="WZA28" s="877"/>
      <c r="WZB28" s="877"/>
      <c r="WZC28" s="877"/>
      <c r="WZD28" s="877"/>
      <c r="WZE28" s="877"/>
      <c r="WZF28" s="877"/>
      <c r="WZG28" s="877"/>
      <c r="WZH28" s="877"/>
      <c r="WZI28" s="877"/>
      <c r="WZJ28" s="877"/>
      <c r="WZK28" s="877"/>
      <c r="WZL28" s="877"/>
      <c r="WZM28" s="877"/>
      <c r="WZN28" s="877"/>
      <c r="WZO28" s="877"/>
      <c r="WZP28" s="877"/>
      <c r="WZQ28" s="877"/>
      <c r="WZR28" s="877"/>
      <c r="WZS28" s="877"/>
      <c r="WZT28" s="877"/>
      <c r="WZU28" s="877"/>
      <c r="WZV28" s="877"/>
      <c r="WZW28" s="877"/>
      <c r="WZX28" s="877"/>
      <c r="WZY28" s="877"/>
      <c r="WZZ28" s="877"/>
      <c r="XAA28" s="877"/>
      <c r="XAB28" s="877"/>
      <c r="XAC28" s="877"/>
      <c r="XAD28" s="877"/>
      <c r="XAE28" s="877"/>
      <c r="XAF28" s="877"/>
      <c r="XAG28" s="877"/>
      <c r="XAH28" s="877"/>
      <c r="XAI28" s="877"/>
      <c r="XAJ28" s="877"/>
      <c r="XAK28" s="877"/>
      <c r="XAL28" s="877"/>
      <c r="XAM28" s="877"/>
      <c r="XAN28" s="877"/>
      <c r="XAO28" s="877"/>
      <c r="XAP28" s="877"/>
      <c r="XAQ28" s="877"/>
      <c r="XAR28" s="877"/>
      <c r="XAS28" s="877"/>
      <c r="XAT28" s="877"/>
      <c r="XAU28" s="877"/>
      <c r="XAV28" s="877"/>
      <c r="XAW28" s="877"/>
      <c r="XAX28" s="877"/>
      <c r="XAY28" s="877"/>
      <c r="XAZ28" s="877"/>
      <c r="XBA28" s="877"/>
      <c r="XBB28" s="877"/>
      <c r="XBC28" s="877"/>
      <c r="XBD28" s="877"/>
      <c r="XBE28" s="877"/>
      <c r="XBF28" s="877"/>
      <c r="XBG28" s="877"/>
      <c r="XBH28" s="877"/>
      <c r="XBI28" s="877"/>
      <c r="XBJ28" s="877"/>
      <c r="XBK28" s="877"/>
      <c r="XBL28" s="877"/>
      <c r="XBM28" s="877"/>
      <c r="XBN28" s="877"/>
      <c r="XBO28" s="877"/>
      <c r="XBP28" s="877"/>
      <c r="XBQ28" s="877"/>
      <c r="XBR28" s="877"/>
      <c r="XBS28" s="877"/>
      <c r="XBT28" s="877"/>
      <c r="XBU28" s="877"/>
      <c r="XBV28" s="877"/>
      <c r="XBW28" s="877"/>
      <c r="XBX28" s="877"/>
      <c r="XBY28" s="877"/>
      <c r="XBZ28" s="877"/>
      <c r="XCA28" s="877"/>
      <c r="XCB28" s="877"/>
      <c r="XCC28" s="877"/>
      <c r="XCD28" s="877"/>
      <c r="XCE28" s="877"/>
      <c r="XCF28" s="877"/>
      <c r="XCG28" s="877"/>
      <c r="XCH28" s="877"/>
      <c r="XCI28" s="877"/>
      <c r="XCJ28" s="877"/>
      <c r="XCK28" s="877"/>
      <c r="XCL28" s="877"/>
      <c r="XCM28" s="877"/>
      <c r="XCN28" s="877"/>
      <c r="XCO28" s="877"/>
      <c r="XCP28" s="877"/>
      <c r="XCQ28" s="877"/>
      <c r="XCR28" s="877"/>
      <c r="XCS28" s="877"/>
      <c r="XCT28" s="877"/>
      <c r="XCU28" s="877"/>
      <c r="XCV28" s="877"/>
      <c r="XCW28" s="877"/>
      <c r="XCX28" s="877"/>
      <c r="XCY28" s="877"/>
      <c r="XCZ28" s="877"/>
      <c r="XDA28" s="877"/>
      <c r="XDB28" s="877"/>
      <c r="XDC28" s="877"/>
      <c r="XDD28" s="877"/>
      <c r="XDE28" s="877"/>
      <c r="XDF28" s="877"/>
      <c r="XDG28" s="877"/>
      <c r="XDH28" s="877"/>
      <c r="XDI28" s="877"/>
      <c r="XDJ28" s="877"/>
      <c r="XDK28" s="877"/>
      <c r="XDL28" s="877"/>
      <c r="XDM28" s="877"/>
      <c r="XDN28" s="877"/>
      <c r="XDO28" s="877"/>
      <c r="XDP28" s="877"/>
      <c r="XDQ28" s="877"/>
      <c r="XDR28" s="877"/>
      <c r="XDS28" s="877"/>
      <c r="XDT28" s="877"/>
      <c r="XDU28" s="877"/>
      <c r="XDV28" s="877"/>
      <c r="XDW28" s="877"/>
      <c r="XDX28" s="877"/>
      <c r="XDY28" s="877"/>
      <c r="XDZ28" s="877"/>
      <c r="XEA28" s="877"/>
      <c r="XEB28" s="877"/>
      <c r="XEC28" s="877"/>
      <c r="XED28" s="877"/>
      <c r="XEE28" s="877"/>
      <c r="XEF28" s="877"/>
      <c r="XEG28" s="877"/>
      <c r="XEH28" s="877"/>
      <c r="XEI28" s="877"/>
      <c r="XEJ28" s="877"/>
      <c r="XEK28" s="877"/>
      <c r="XEL28" s="877"/>
      <c r="XEM28" s="877"/>
      <c r="XEN28" s="877"/>
      <c r="XEO28" s="877"/>
      <c r="XEP28" s="877"/>
      <c r="XEQ28" s="877"/>
      <c r="XER28" s="877"/>
      <c r="XES28" s="877"/>
      <c r="XET28" s="877"/>
      <c r="XEU28" s="877"/>
      <c r="XEV28" s="877"/>
      <c r="XEW28" s="877"/>
      <c r="XEX28" s="877"/>
      <c r="XEY28" s="877"/>
      <c r="XEZ28" s="877"/>
      <c r="XFA28" s="877"/>
      <c r="XFB28" s="877"/>
      <c r="XFC28" s="877"/>
      <c r="XFD28" s="877"/>
    </row>
    <row r="29" spans="1:16384" s="878" customFormat="1" ht="36">
      <c r="A29" s="970">
        <v>93176</v>
      </c>
      <c r="B29" s="1001" t="s">
        <v>483</v>
      </c>
      <c r="C29" s="997" t="s">
        <v>472</v>
      </c>
      <c r="D29" s="969" t="s">
        <v>309</v>
      </c>
      <c r="E29" s="1002">
        <v>697.95</v>
      </c>
      <c r="F29" s="989">
        <v>0</v>
      </c>
      <c r="G29" s="990">
        <v>0.1406</v>
      </c>
      <c r="H29" s="989">
        <f t="shared" si="1"/>
        <v>0</v>
      </c>
      <c r="I29" s="989">
        <f t="shared" si="2"/>
        <v>0</v>
      </c>
      <c r="J29" s="1085">
        <f t="shared" si="3"/>
        <v>0</v>
      </c>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c r="BP29" s="877"/>
      <c r="BQ29" s="877"/>
      <c r="BR29" s="877"/>
      <c r="BS29" s="877"/>
      <c r="BT29" s="877"/>
      <c r="BU29" s="877"/>
      <c r="BV29" s="877"/>
      <c r="BW29" s="877"/>
      <c r="BX29" s="877"/>
      <c r="BY29" s="877"/>
      <c r="BZ29" s="877"/>
      <c r="CA29" s="877"/>
      <c r="CB29" s="877"/>
      <c r="CC29" s="877"/>
      <c r="CD29" s="877"/>
      <c r="CE29" s="877"/>
      <c r="CF29" s="877"/>
      <c r="CG29" s="877"/>
      <c r="CH29" s="877"/>
      <c r="CI29" s="877"/>
      <c r="CJ29" s="877"/>
      <c r="CK29" s="877"/>
      <c r="CL29" s="877"/>
      <c r="CM29" s="877"/>
      <c r="CN29" s="877"/>
      <c r="CO29" s="877"/>
      <c r="CP29" s="877"/>
      <c r="CQ29" s="877"/>
      <c r="CR29" s="877"/>
      <c r="CS29" s="877"/>
      <c r="CT29" s="877"/>
      <c r="CU29" s="877"/>
      <c r="CV29" s="877"/>
      <c r="CW29" s="877"/>
      <c r="CX29" s="877"/>
      <c r="CY29" s="877"/>
      <c r="CZ29" s="877"/>
      <c r="DA29" s="877"/>
      <c r="DB29" s="877"/>
      <c r="DC29" s="877"/>
      <c r="DD29" s="877"/>
      <c r="DE29" s="877"/>
      <c r="DF29" s="877"/>
      <c r="DG29" s="877"/>
      <c r="DH29" s="877"/>
      <c r="DI29" s="877"/>
      <c r="DJ29" s="877"/>
      <c r="DK29" s="877"/>
      <c r="DL29" s="877"/>
      <c r="DM29" s="877"/>
      <c r="DN29" s="877"/>
      <c r="DO29" s="877"/>
      <c r="DP29" s="877"/>
      <c r="DQ29" s="877"/>
      <c r="DR29" s="877"/>
      <c r="DS29" s="877"/>
      <c r="DT29" s="877"/>
      <c r="DU29" s="877"/>
      <c r="DV29" s="877"/>
      <c r="DW29" s="877"/>
      <c r="DX29" s="877"/>
      <c r="DY29" s="877"/>
      <c r="DZ29" s="877"/>
      <c r="EA29" s="877"/>
      <c r="EB29" s="877"/>
      <c r="EC29" s="877"/>
      <c r="ED29" s="877"/>
      <c r="EE29" s="877"/>
      <c r="EF29" s="877"/>
      <c r="EG29" s="877"/>
      <c r="EH29" s="877"/>
      <c r="EI29" s="877"/>
      <c r="EJ29" s="877"/>
      <c r="EK29" s="877"/>
      <c r="EL29" s="877"/>
      <c r="EM29" s="877"/>
      <c r="EN29" s="877"/>
      <c r="EO29" s="877"/>
      <c r="EP29" s="877"/>
      <c r="EQ29" s="877"/>
      <c r="ER29" s="877"/>
      <c r="ES29" s="877"/>
      <c r="ET29" s="877"/>
      <c r="EU29" s="877"/>
      <c r="EV29" s="877"/>
      <c r="EW29" s="877"/>
      <c r="EX29" s="877"/>
      <c r="EY29" s="877"/>
      <c r="EZ29" s="877"/>
      <c r="FA29" s="877"/>
      <c r="FB29" s="877"/>
      <c r="FC29" s="877"/>
      <c r="FD29" s="877"/>
      <c r="FE29" s="877"/>
      <c r="FF29" s="877"/>
      <c r="FG29" s="877"/>
      <c r="FH29" s="877"/>
      <c r="FI29" s="877"/>
      <c r="FJ29" s="877"/>
      <c r="FK29" s="877"/>
      <c r="FL29" s="877"/>
      <c r="FM29" s="877"/>
      <c r="FN29" s="877"/>
      <c r="FO29" s="877"/>
      <c r="FP29" s="877"/>
      <c r="FQ29" s="877"/>
      <c r="FR29" s="877"/>
      <c r="FS29" s="877"/>
      <c r="FT29" s="877"/>
      <c r="FU29" s="877"/>
      <c r="FV29" s="877"/>
      <c r="FW29" s="877"/>
      <c r="FX29" s="877"/>
      <c r="FY29" s="877"/>
      <c r="FZ29" s="877"/>
      <c r="GA29" s="877"/>
      <c r="GB29" s="877"/>
      <c r="GC29" s="877"/>
      <c r="GD29" s="877"/>
      <c r="GE29" s="877"/>
      <c r="GF29" s="877"/>
      <c r="GG29" s="877"/>
      <c r="GH29" s="877"/>
      <c r="GI29" s="877"/>
      <c r="GJ29" s="877"/>
      <c r="GK29" s="877"/>
      <c r="GL29" s="877"/>
      <c r="GM29" s="877"/>
      <c r="GN29" s="877"/>
      <c r="GO29" s="877"/>
      <c r="GP29" s="877"/>
      <c r="GQ29" s="877"/>
      <c r="GR29" s="877"/>
      <c r="GS29" s="877"/>
      <c r="GT29" s="877"/>
      <c r="GU29" s="877"/>
      <c r="GV29" s="877"/>
      <c r="GW29" s="877"/>
      <c r="GX29" s="877"/>
      <c r="GY29" s="877"/>
      <c r="GZ29" s="877"/>
      <c r="HA29" s="877"/>
      <c r="HB29" s="877"/>
      <c r="HC29" s="877"/>
      <c r="HD29" s="877"/>
      <c r="HE29" s="877"/>
      <c r="HF29" s="877"/>
      <c r="HG29" s="877"/>
      <c r="HH29" s="877"/>
      <c r="HI29" s="877"/>
      <c r="HJ29" s="877"/>
      <c r="HK29" s="877"/>
      <c r="HL29" s="877"/>
      <c r="HM29" s="877"/>
      <c r="HN29" s="877"/>
      <c r="HO29" s="877"/>
      <c r="HP29" s="877"/>
      <c r="HQ29" s="877"/>
      <c r="HR29" s="877"/>
      <c r="HS29" s="877"/>
      <c r="HT29" s="877"/>
      <c r="HU29" s="877"/>
      <c r="HV29" s="877"/>
      <c r="HW29" s="877"/>
      <c r="HX29" s="877"/>
      <c r="HY29" s="877"/>
      <c r="HZ29" s="877"/>
      <c r="IA29" s="877"/>
      <c r="IB29" s="877"/>
      <c r="IC29" s="877"/>
      <c r="ID29" s="877"/>
      <c r="IE29" s="877"/>
      <c r="IF29" s="877"/>
      <c r="IG29" s="877"/>
      <c r="IH29" s="877"/>
      <c r="II29" s="877"/>
      <c r="IJ29" s="877"/>
      <c r="IK29" s="877"/>
      <c r="IL29" s="877"/>
      <c r="IM29" s="877"/>
      <c r="IN29" s="877"/>
      <c r="IO29" s="877"/>
      <c r="IP29" s="877"/>
      <c r="IQ29" s="877"/>
      <c r="IR29" s="877"/>
      <c r="IS29" s="877"/>
      <c r="IT29" s="877"/>
      <c r="IU29" s="877"/>
      <c r="IV29" s="877"/>
      <c r="IW29" s="877"/>
      <c r="IX29" s="877"/>
      <c r="IY29" s="877"/>
      <c r="IZ29" s="877"/>
      <c r="JA29" s="877"/>
      <c r="JB29" s="877"/>
      <c r="JC29" s="877"/>
      <c r="JD29" s="877"/>
      <c r="JE29" s="877"/>
      <c r="JF29" s="877"/>
      <c r="JG29" s="877"/>
      <c r="JH29" s="877"/>
      <c r="JI29" s="877"/>
      <c r="JJ29" s="877"/>
      <c r="JK29" s="877"/>
      <c r="JL29" s="877"/>
      <c r="JM29" s="877"/>
      <c r="JN29" s="877"/>
      <c r="JO29" s="877"/>
      <c r="JP29" s="877"/>
      <c r="JQ29" s="877"/>
      <c r="JR29" s="877"/>
      <c r="JS29" s="877"/>
      <c r="JT29" s="877"/>
      <c r="JU29" s="877"/>
      <c r="JV29" s="877"/>
      <c r="JW29" s="877"/>
      <c r="JX29" s="877"/>
      <c r="JY29" s="877"/>
      <c r="JZ29" s="877"/>
      <c r="KA29" s="877"/>
      <c r="KB29" s="877"/>
      <c r="KC29" s="877"/>
      <c r="KD29" s="877"/>
      <c r="KE29" s="877"/>
      <c r="KF29" s="877"/>
      <c r="KG29" s="877"/>
      <c r="KH29" s="877"/>
      <c r="KI29" s="877"/>
      <c r="KJ29" s="877"/>
      <c r="KK29" s="877"/>
      <c r="KL29" s="877"/>
      <c r="KM29" s="877"/>
      <c r="KN29" s="877"/>
      <c r="KO29" s="877"/>
      <c r="KP29" s="877"/>
      <c r="KQ29" s="877"/>
      <c r="KR29" s="877"/>
      <c r="KS29" s="877"/>
      <c r="KT29" s="877"/>
      <c r="KU29" s="877"/>
      <c r="KV29" s="877"/>
      <c r="KW29" s="877"/>
      <c r="KX29" s="877"/>
      <c r="KY29" s="877"/>
      <c r="KZ29" s="877"/>
      <c r="LA29" s="877"/>
      <c r="LB29" s="877"/>
      <c r="LC29" s="877"/>
      <c r="LD29" s="877"/>
      <c r="LE29" s="877"/>
      <c r="LF29" s="877"/>
      <c r="LG29" s="877"/>
      <c r="LH29" s="877"/>
      <c r="LI29" s="877"/>
      <c r="LJ29" s="877"/>
      <c r="LK29" s="877"/>
      <c r="LL29" s="877"/>
      <c r="LM29" s="877"/>
      <c r="LN29" s="877"/>
      <c r="LO29" s="877"/>
      <c r="LP29" s="877"/>
      <c r="LQ29" s="877"/>
      <c r="LR29" s="877"/>
      <c r="LS29" s="877"/>
      <c r="LT29" s="877"/>
      <c r="LU29" s="877"/>
      <c r="LV29" s="877"/>
      <c r="LW29" s="877"/>
      <c r="LX29" s="877"/>
      <c r="LY29" s="877"/>
      <c r="LZ29" s="877"/>
      <c r="MA29" s="877"/>
      <c r="MB29" s="877"/>
      <c r="MC29" s="877"/>
      <c r="MD29" s="877"/>
      <c r="ME29" s="877"/>
      <c r="MF29" s="877"/>
      <c r="MG29" s="877"/>
      <c r="MH29" s="877"/>
      <c r="MI29" s="877"/>
      <c r="MJ29" s="877"/>
      <c r="MK29" s="877"/>
      <c r="ML29" s="877"/>
      <c r="MM29" s="877"/>
      <c r="MN29" s="877"/>
      <c r="MO29" s="877"/>
      <c r="MP29" s="877"/>
      <c r="MQ29" s="877"/>
      <c r="MR29" s="877"/>
      <c r="MS29" s="877"/>
      <c r="MT29" s="877"/>
      <c r="MU29" s="877"/>
      <c r="MV29" s="877"/>
      <c r="MW29" s="877"/>
      <c r="MX29" s="877"/>
      <c r="MY29" s="877"/>
      <c r="MZ29" s="877"/>
      <c r="NA29" s="877"/>
      <c r="NB29" s="877"/>
      <c r="NC29" s="877"/>
      <c r="ND29" s="877"/>
      <c r="NE29" s="877"/>
      <c r="NF29" s="877"/>
      <c r="NG29" s="877"/>
      <c r="NH29" s="877"/>
      <c r="NI29" s="877"/>
      <c r="NJ29" s="877"/>
      <c r="NK29" s="877"/>
      <c r="NL29" s="877"/>
      <c r="NM29" s="877"/>
      <c r="NN29" s="877"/>
      <c r="NO29" s="877"/>
      <c r="NP29" s="877"/>
      <c r="NQ29" s="877"/>
      <c r="NR29" s="877"/>
      <c r="NS29" s="877"/>
      <c r="NT29" s="877"/>
      <c r="NU29" s="877"/>
      <c r="NV29" s="877"/>
      <c r="NW29" s="877"/>
      <c r="NX29" s="877"/>
      <c r="NY29" s="877"/>
      <c r="NZ29" s="877"/>
      <c r="OA29" s="877"/>
      <c r="OB29" s="877"/>
      <c r="OC29" s="877"/>
      <c r="OD29" s="877"/>
      <c r="OE29" s="877"/>
      <c r="OF29" s="877"/>
      <c r="OG29" s="877"/>
      <c r="OH29" s="877"/>
      <c r="OI29" s="877"/>
      <c r="OJ29" s="877"/>
      <c r="OK29" s="877"/>
      <c r="OL29" s="877"/>
      <c r="OM29" s="877"/>
      <c r="ON29" s="877"/>
      <c r="OO29" s="877"/>
      <c r="OP29" s="877"/>
      <c r="OQ29" s="877"/>
      <c r="OR29" s="877"/>
      <c r="OS29" s="877"/>
      <c r="OT29" s="877"/>
      <c r="OU29" s="877"/>
      <c r="OV29" s="877"/>
      <c r="OW29" s="877"/>
      <c r="OX29" s="877"/>
      <c r="OY29" s="877"/>
      <c r="OZ29" s="877"/>
      <c r="PA29" s="877"/>
      <c r="PB29" s="877"/>
      <c r="PC29" s="877"/>
      <c r="PD29" s="877"/>
      <c r="PE29" s="877"/>
      <c r="PF29" s="877"/>
      <c r="PG29" s="877"/>
      <c r="PH29" s="877"/>
      <c r="PI29" s="877"/>
      <c r="PJ29" s="877"/>
      <c r="PK29" s="877"/>
      <c r="PL29" s="877"/>
      <c r="PM29" s="877"/>
      <c r="PN29" s="877"/>
      <c r="PO29" s="877"/>
      <c r="PP29" s="877"/>
      <c r="PQ29" s="877"/>
      <c r="PR29" s="877"/>
      <c r="PS29" s="877"/>
      <c r="PT29" s="877"/>
      <c r="PU29" s="877"/>
      <c r="PV29" s="877"/>
      <c r="PW29" s="877"/>
      <c r="PX29" s="877"/>
      <c r="PY29" s="877"/>
      <c r="PZ29" s="877"/>
      <c r="QA29" s="877"/>
      <c r="QB29" s="877"/>
      <c r="QC29" s="877"/>
      <c r="QD29" s="877"/>
      <c r="QE29" s="877"/>
      <c r="QF29" s="877"/>
      <c r="QG29" s="877"/>
      <c r="QH29" s="877"/>
      <c r="QI29" s="877"/>
      <c r="QJ29" s="877"/>
      <c r="QK29" s="877"/>
      <c r="QL29" s="877"/>
      <c r="QM29" s="877"/>
      <c r="QN29" s="877"/>
      <c r="QO29" s="877"/>
      <c r="QP29" s="877"/>
      <c r="QQ29" s="877"/>
      <c r="QR29" s="877"/>
      <c r="QS29" s="877"/>
      <c r="QT29" s="877"/>
      <c r="QU29" s="877"/>
      <c r="QV29" s="877"/>
      <c r="QW29" s="877"/>
      <c r="QX29" s="877"/>
      <c r="QY29" s="877"/>
      <c r="QZ29" s="877"/>
      <c r="RA29" s="877"/>
      <c r="RB29" s="877"/>
      <c r="RC29" s="877"/>
      <c r="RD29" s="877"/>
      <c r="RE29" s="877"/>
      <c r="RF29" s="877"/>
      <c r="RG29" s="877"/>
      <c r="RH29" s="877"/>
      <c r="RI29" s="877"/>
      <c r="RJ29" s="877"/>
      <c r="RK29" s="877"/>
      <c r="RL29" s="877"/>
      <c r="RM29" s="877"/>
      <c r="RN29" s="877"/>
      <c r="RO29" s="877"/>
      <c r="RP29" s="877"/>
      <c r="RQ29" s="877"/>
      <c r="RR29" s="877"/>
      <c r="RS29" s="877"/>
      <c r="RT29" s="877"/>
      <c r="RU29" s="877"/>
      <c r="RV29" s="877"/>
      <c r="RW29" s="877"/>
      <c r="RX29" s="877"/>
      <c r="RY29" s="877"/>
      <c r="RZ29" s="877"/>
      <c r="SA29" s="877"/>
      <c r="SB29" s="877"/>
      <c r="SC29" s="877"/>
      <c r="SD29" s="877"/>
      <c r="SE29" s="877"/>
      <c r="SF29" s="877"/>
      <c r="SG29" s="877"/>
      <c r="SH29" s="877"/>
      <c r="SI29" s="877"/>
      <c r="SJ29" s="877"/>
      <c r="SK29" s="877"/>
      <c r="SL29" s="877"/>
      <c r="SM29" s="877"/>
      <c r="SN29" s="877"/>
      <c r="SO29" s="877"/>
      <c r="SP29" s="877"/>
      <c r="SQ29" s="877"/>
      <c r="SR29" s="877"/>
      <c r="SS29" s="877"/>
      <c r="ST29" s="877"/>
      <c r="SU29" s="877"/>
      <c r="SV29" s="877"/>
      <c r="SW29" s="877"/>
      <c r="SX29" s="877"/>
      <c r="SY29" s="877"/>
      <c r="SZ29" s="877"/>
      <c r="TA29" s="877"/>
      <c r="TB29" s="877"/>
      <c r="TC29" s="877"/>
      <c r="TD29" s="877"/>
      <c r="TE29" s="877"/>
      <c r="TF29" s="877"/>
      <c r="TG29" s="877"/>
      <c r="TH29" s="877"/>
      <c r="TI29" s="877"/>
      <c r="TJ29" s="877"/>
      <c r="TK29" s="877"/>
      <c r="TL29" s="877"/>
      <c r="TM29" s="877"/>
      <c r="TN29" s="877"/>
      <c r="TO29" s="877"/>
      <c r="TP29" s="877"/>
      <c r="TQ29" s="877"/>
      <c r="TR29" s="877"/>
      <c r="TS29" s="877"/>
      <c r="TT29" s="877"/>
      <c r="TU29" s="877"/>
      <c r="TV29" s="877"/>
      <c r="TW29" s="877"/>
      <c r="TX29" s="877"/>
      <c r="TY29" s="877"/>
      <c r="TZ29" s="877"/>
      <c r="UA29" s="877"/>
      <c r="UB29" s="877"/>
      <c r="UC29" s="877"/>
      <c r="UD29" s="877"/>
      <c r="UE29" s="877"/>
      <c r="UF29" s="877"/>
      <c r="UG29" s="877"/>
      <c r="UH29" s="877"/>
      <c r="UI29" s="877"/>
      <c r="UJ29" s="877"/>
      <c r="UK29" s="877"/>
      <c r="UL29" s="877"/>
      <c r="UM29" s="877"/>
      <c r="UN29" s="877"/>
      <c r="UO29" s="877"/>
      <c r="UP29" s="877"/>
      <c r="UQ29" s="877"/>
      <c r="UR29" s="877"/>
      <c r="US29" s="877"/>
      <c r="UT29" s="877"/>
      <c r="UU29" s="877"/>
      <c r="UV29" s="877"/>
      <c r="UW29" s="877"/>
      <c r="UX29" s="877"/>
      <c r="UY29" s="877"/>
      <c r="UZ29" s="877"/>
      <c r="VA29" s="877"/>
      <c r="VB29" s="877"/>
      <c r="VC29" s="877"/>
      <c r="VD29" s="877"/>
      <c r="VE29" s="877"/>
      <c r="VF29" s="877"/>
      <c r="VG29" s="877"/>
      <c r="VH29" s="877"/>
      <c r="VI29" s="877"/>
      <c r="VJ29" s="877"/>
      <c r="VK29" s="877"/>
      <c r="VL29" s="877"/>
      <c r="VM29" s="877"/>
      <c r="VN29" s="877"/>
      <c r="VO29" s="877"/>
      <c r="VP29" s="877"/>
      <c r="VQ29" s="877"/>
      <c r="VR29" s="877"/>
      <c r="VS29" s="877"/>
      <c r="VT29" s="877"/>
      <c r="VU29" s="877"/>
      <c r="VV29" s="877"/>
      <c r="VW29" s="877"/>
      <c r="VX29" s="877"/>
      <c r="VY29" s="877"/>
      <c r="VZ29" s="877"/>
      <c r="WA29" s="877"/>
      <c r="WB29" s="877"/>
      <c r="WC29" s="877"/>
      <c r="WD29" s="877"/>
      <c r="WE29" s="877"/>
      <c r="WF29" s="877"/>
      <c r="WG29" s="877"/>
      <c r="WH29" s="877"/>
      <c r="WI29" s="877"/>
      <c r="WJ29" s="877"/>
      <c r="WK29" s="877"/>
      <c r="WL29" s="877"/>
      <c r="WM29" s="877"/>
      <c r="WN29" s="877"/>
      <c r="WO29" s="877"/>
      <c r="WP29" s="877"/>
      <c r="WQ29" s="877"/>
      <c r="WR29" s="877"/>
      <c r="WS29" s="877"/>
      <c r="WT29" s="877"/>
      <c r="WU29" s="877"/>
      <c r="WV29" s="877"/>
      <c r="WW29" s="877"/>
      <c r="WX29" s="877"/>
      <c r="WY29" s="877"/>
      <c r="WZ29" s="877"/>
      <c r="XA29" s="877"/>
      <c r="XB29" s="877"/>
      <c r="XC29" s="877"/>
      <c r="XD29" s="877"/>
      <c r="XE29" s="877"/>
      <c r="XF29" s="877"/>
      <c r="XG29" s="877"/>
      <c r="XH29" s="877"/>
      <c r="XI29" s="877"/>
      <c r="XJ29" s="877"/>
      <c r="XK29" s="877"/>
      <c r="XL29" s="877"/>
      <c r="XM29" s="877"/>
      <c r="XN29" s="877"/>
      <c r="XO29" s="877"/>
      <c r="XP29" s="877"/>
      <c r="XQ29" s="877"/>
      <c r="XR29" s="877"/>
      <c r="XS29" s="877"/>
      <c r="XT29" s="877"/>
      <c r="XU29" s="877"/>
      <c r="XV29" s="877"/>
      <c r="XW29" s="877"/>
      <c r="XX29" s="877"/>
      <c r="XY29" s="877"/>
      <c r="XZ29" s="877"/>
      <c r="YA29" s="877"/>
      <c r="YB29" s="877"/>
      <c r="YC29" s="877"/>
      <c r="YD29" s="877"/>
      <c r="YE29" s="877"/>
      <c r="YF29" s="877"/>
      <c r="YG29" s="877"/>
      <c r="YH29" s="877"/>
      <c r="YI29" s="877"/>
      <c r="YJ29" s="877"/>
      <c r="YK29" s="877"/>
      <c r="YL29" s="877"/>
      <c r="YM29" s="877"/>
      <c r="YN29" s="877"/>
      <c r="YO29" s="877"/>
      <c r="YP29" s="877"/>
      <c r="YQ29" s="877"/>
      <c r="YR29" s="877"/>
      <c r="YS29" s="877"/>
      <c r="YT29" s="877"/>
      <c r="YU29" s="877"/>
      <c r="YV29" s="877"/>
      <c r="YW29" s="877"/>
      <c r="YX29" s="877"/>
      <c r="YY29" s="877"/>
      <c r="YZ29" s="877"/>
      <c r="ZA29" s="877"/>
      <c r="ZB29" s="877"/>
      <c r="ZC29" s="877"/>
      <c r="ZD29" s="877"/>
      <c r="ZE29" s="877"/>
      <c r="ZF29" s="877"/>
      <c r="ZG29" s="877"/>
      <c r="ZH29" s="877"/>
      <c r="ZI29" s="877"/>
      <c r="ZJ29" s="877"/>
      <c r="ZK29" s="877"/>
      <c r="ZL29" s="877"/>
      <c r="ZM29" s="877"/>
      <c r="ZN29" s="877"/>
      <c r="ZO29" s="877"/>
      <c r="ZP29" s="877"/>
      <c r="ZQ29" s="877"/>
      <c r="ZR29" s="877"/>
      <c r="ZS29" s="877"/>
      <c r="ZT29" s="877"/>
      <c r="ZU29" s="877"/>
      <c r="ZV29" s="877"/>
      <c r="ZW29" s="877"/>
      <c r="ZX29" s="877"/>
      <c r="ZY29" s="877"/>
      <c r="ZZ29" s="877"/>
      <c r="AAA29" s="877"/>
      <c r="AAB29" s="877"/>
      <c r="AAC29" s="877"/>
      <c r="AAD29" s="877"/>
      <c r="AAE29" s="877"/>
      <c r="AAF29" s="877"/>
      <c r="AAG29" s="877"/>
      <c r="AAH29" s="877"/>
      <c r="AAI29" s="877"/>
      <c r="AAJ29" s="877"/>
      <c r="AAK29" s="877"/>
      <c r="AAL29" s="877"/>
      <c r="AAM29" s="877"/>
      <c r="AAN29" s="877"/>
      <c r="AAO29" s="877"/>
      <c r="AAP29" s="877"/>
      <c r="AAQ29" s="877"/>
      <c r="AAR29" s="877"/>
      <c r="AAS29" s="877"/>
      <c r="AAT29" s="877"/>
      <c r="AAU29" s="877"/>
      <c r="AAV29" s="877"/>
      <c r="AAW29" s="877"/>
      <c r="AAX29" s="877"/>
      <c r="AAY29" s="877"/>
      <c r="AAZ29" s="877"/>
      <c r="ABA29" s="877"/>
      <c r="ABB29" s="877"/>
      <c r="ABC29" s="877"/>
      <c r="ABD29" s="877"/>
      <c r="ABE29" s="877"/>
      <c r="ABF29" s="877"/>
      <c r="ABG29" s="877"/>
      <c r="ABH29" s="877"/>
      <c r="ABI29" s="877"/>
      <c r="ABJ29" s="877"/>
      <c r="ABK29" s="877"/>
      <c r="ABL29" s="877"/>
      <c r="ABM29" s="877"/>
      <c r="ABN29" s="877"/>
      <c r="ABO29" s="877"/>
      <c r="ABP29" s="877"/>
      <c r="ABQ29" s="877"/>
      <c r="ABR29" s="877"/>
      <c r="ABS29" s="877"/>
      <c r="ABT29" s="877"/>
      <c r="ABU29" s="877"/>
      <c r="ABV29" s="877"/>
      <c r="ABW29" s="877"/>
      <c r="ABX29" s="877"/>
      <c r="ABY29" s="877"/>
      <c r="ABZ29" s="877"/>
      <c r="ACA29" s="877"/>
      <c r="ACB29" s="877"/>
      <c r="ACC29" s="877"/>
      <c r="ACD29" s="877"/>
      <c r="ACE29" s="877"/>
      <c r="ACF29" s="877"/>
      <c r="ACG29" s="877"/>
      <c r="ACH29" s="877"/>
      <c r="ACI29" s="877"/>
      <c r="ACJ29" s="877"/>
      <c r="ACK29" s="877"/>
      <c r="ACL29" s="877"/>
      <c r="ACM29" s="877"/>
      <c r="ACN29" s="877"/>
      <c r="ACO29" s="877"/>
      <c r="ACP29" s="877"/>
      <c r="ACQ29" s="877"/>
      <c r="ACR29" s="877"/>
      <c r="ACS29" s="877"/>
      <c r="ACT29" s="877"/>
      <c r="ACU29" s="877"/>
      <c r="ACV29" s="877"/>
      <c r="ACW29" s="877"/>
      <c r="ACX29" s="877"/>
      <c r="ACY29" s="877"/>
      <c r="ACZ29" s="877"/>
      <c r="ADA29" s="877"/>
      <c r="ADB29" s="877"/>
      <c r="ADC29" s="877"/>
      <c r="ADD29" s="877"/>
      <c r="ADE29" s="877"/>
      <c r="ADF29" s="877"/>
      <c r="ADG29" s="877"/>
      <c r="ADH29" s="877"/>
      <c r="ADI29" s="877"/>
      <c r="ADJ29" s="877"/>
      <c r="ADK29" s="877"/>
      <c r="ADL29" s="877"/>
      <c r="ADM29" s="877"/>
      <c r="ADN29" s="877"/>
      <c r="ADO29" s="877"/>
      <c r="ADP29" s="877"/>
      <c r="ADQ29" s="877"/>
      <c r="ADR29" s="877"/>
      <c r="ADS29" s="877"/>
      <c r="ADT29" s="877"/>
      <c r="ADU29" s="877"/>
      <c r="ADV29" s="877"/>
      <c r="ADW29" s="877"/>
      <c r="ADX29" s="877"/>
      <c r="ADY29" s="877"/>
      <c r="ADZ29" s="877"/>
      <c r="AEA29" s="877"/>
      <c r="AEB29" s="877"/>
      <c r="AEC29" s="877"/>
      <c r="AED29" s="877"/>
      <c r="AEE29" s="877"/>
      <c r="AEF29" s="877"/>
      <c r="AEG29" s="877"/>
      <c r="AEH29" s="877"/>
      <c r="AEI29" s="877"/>
      <c r="AEJ29" s="877"/>
      <c r="AEK29" s="877"/>
      <c r="AEL29" s="877"/>
      <c r="AEM29" s="877"/>
      <c r="AEN29" s="877"/>
      <c r="AEO29" s="877"/>
      <c r="AEP29" s="877"/>
      <c r="AEQ29" s="877"/>
      <c r="AER29" s="877"/>
      <c r="AES29" s="877"/>
      <c r="AET29" s="877"/>
      <c r="AEU29" s="877"/>
      <c r="AEV29" s="877"/>
      <c r="AEW29" s="877"/>
      <c r="AEX29" s="877"/>
      <c r="AEY29" s="877"/>
      <c r="AEZ29" s="877"/>
      <c r="AFA29" s="877"/>
      <c r="AFB29" s="877"/>
      <c r="AFC29" s="877"/>
      <c r="AFD29" s="877"/>
      <c r="AFE29" s="877"/>
      <c r="AFF29" s="877"/>
      <c r="AFG29" s="877"/>
      <c r="AFH29" s="877"/>
      <c r="AFI29" s="877"/>
      <c r="AFJ29" s="877"/>
      <c r="AFK29" s="877"/>
      <c r="AFL29" s="877"/>
      <c r="AFM29" s="877"/>
      <c r="AFN29" s="877"/>
      <c r="AFO29" s="877"/>
      <c r="AFP29" s="877"/>
      <c r="AFQ29" s="877"/>
      <c r="AFR29" s="877"/>
      <c r="AFS29" s="877"/>
      <c r="AFT29" s="877"/>
      <c r="AFU29" s="877"/>
      <c r="AFV29" s="877"/>
      <c r="AFW29" s="877"/>
      <c r="AFX29" s="877"/>
      <c r="AFY29" s="877"/>
      <c r="AFZ29" s="877"/>
      <c r="AGA29" s="877"/>
      <c r="AGB29" s="877"/>
      <c r="AGC29" s="877"/>
      <c r="AGD29" s="877"/>
      <c r="AGE29" s="877"/>
      <c r="AGF29" s="877"/>
      <c r="AGG29" s="877"/>
      <c r="AGH29" s="877"/>
      <c r="AGI29" s="877"/>
      <c r="AGJ29" s="877"/>
      <c r="AGK29" s="877"/>
      <c r="AGL29" s="877"/>
      <c r="AGM29" s="877"/>
      <c r="AGN29" s="877"/>
      <c r="AGO29" s="877"/>
      <c r="AGP29" s="877"/>
      <c r="AGQ29" s="877"/>
      <c r="AGR29" s="877"/>
      <c r="AGS29" s="877"/>
      <c r="AGT29" s="877"/>
      <c r="AGU29" s="877"/>
      <c r="AGV29" s="877"/>
      <c r="AGW29" s="877"/>
      <c r="AGX29" s="877"/>
      <c r="AGY29" s="877"/>
      <c r="AGZ29" s="877"/>
      <c r="AHA29" s="877"/>
      <c r="AHB29" s="877"/>
      <c r="AHC29" s="877"/>
      <c r="AHD29" s="877"/>
      <c r="AHE29" s="877"/>
      <c r="AHF29" s="877"/>
      <c r="AHG29" s="877"/>
      <c r="AHH29" s="877"/>
      <c r="AHI29" s="877"/>
      <c r="AHJ29" s="877"/>
      <c r="AHK29" s="877"/>
      <c r="AHL29" s="877"/>
      <c r="AHM29" s="877"/>
      <c r="AHN29" s="877"/>
      <c r="AHO29" s="877"/>
      <c r="AHP29" s="877"/>
      <c r="AHQ29" s="877"/>
      <c r="AHR29" s="877"/>
      <c r="AHS29" s="877"/>
      <c r="AHT29" s="877"/>
      <c r="AHU29" s="877"/>
      <c r="AHV29" s="877"/>
      <c r="AHW29" s="877"/>
      <c r="AHX29" s="877"/>
      <c r="AHY29" s="877"/>
      <c r="AHZ29" s="877"/>
      <c r="AIA29" s="877"/>
      <c r="AIB29" s="877"/>
      <c r="AIC29" s="877"/>
      <c r="AID29" s="877"/>
      <c r="AIE29" s="877"/>
      <c r="AIF29" s="877"/>
      <c r="AIG29" s="877"/>
      <c r="AIH29" s="877"/>
      <c r="AII29" s="877"/>
      <c r="AIJ29" s="877"/>
      <c r="AIK29" s="877"/>
      <c r="AIL29" s="877"/>
      <c r="AIM29" s="877"/>
      <c r="AIN29" s="877"/>
      <c r="AIO29" s="877"/>
      <c r="AIP29" s="877"/>
      <c r="AIQ29" s="877"/>
      <c r="AIR29" s="877"/>
      <c r="AIS29" s="877"/>
      <c r="AIT29" s="877"/>
      <c r="AIU29" s="877"/>
      <c r="AIV29" s="877"/>
      <c r="AIW29" s="877"/>
      <c r="AIX29" s="877"/>
      <c r="AIY29" s="877"/>
      <c r="AIZ29" s="877"/>
      <c r="AJA29" s="877"/>
      <c r="AJB29" s="877"/>
      <c r="AJC29" s="877"/>
      <c r="AJD29" s="877"/>
      <c r="AJE29" s="877"/>
      <c r="AJF29" s="877"/>
      <c r="AJG29" s="877"/>
      <c r="AJH29" s="877"/>
      <c r="AJI29" s="877"/>
      <c r="AJJ29" s="877"/>
      <c r="AJK29" s="877"/>
      <c r="AJL29" s="877"/>
      <c r="AJM29" s="877"/>
      <c r="AJN29" s="877"/>
      <c r="AJO29" s="877"/>
      <c r="AJP29" s="877"/>
      <c r="AJQ29" s="877"/>
      <c r="AJR29" s="877"/>
      <c r="AJS29" s="877"/>
      <c r="AJT29" s="877"/>
      <c r="AJU29" s="877"/>
      <c r="AJV29" s="877"/>
      <c r="AJW29" s="877"/>
      <c r="AJX29" s="877"/>
      <c r="AJY29" s="877"/>
      <c r="AJZ29" s="877"/>
      <c r="AKA29" s="877"/>
      <c r="AKB29" s="877"/>
      <c r="AKC29" s="877"/>
      <c r="AKD29" s="877"/>
      <c r="AKE29" s="877"/>
      <c r="AKF29" s="877"/>
      <c r="AKG29" s="877"/>
      <c r="AKH29" s="877"/>
      <c r="AKI29" s="877"/>
      <c r="AKJ29" s="877"/>
      <c r="AKK29" s="877"/>
      <c r="AKL29" s="877"/>
      <c r="AKM29" s="877"/>
      <c r="AKN29" s="877"/>
      <c r="AKO29" s="877"/>
      <c r="AKP29" s="877"/>
      <c r="AKQ29" s="877"/>
      <c r="AKR29" s="877"/>
      <c r="AKS29" s="877"/>
      <c r="AKT29" s="877"/>
      <c r="AKU29" s="877"/>
      <c r="AKV29" s="877"/>
      <c r="AKW29" s="877"/>
      <c r="AKX29" s="877"/>
      <c r="AKY29" s="877"/>
      <c r="AKZ29" s="877"/>
      <c r="ALA29" s="877"/>
      <c r="ALB29" s="877"/>
      <c r="ALC29" s="877"/>
      <c r="ALD29" s="877"/>
      <c r="ALE29" s="877"/>
      <c r="ALF29" s="877"/>
      <c r="ALG29" s="877"/>
      <c r="ALH29" s="877"/>
      <c r="ALI29" s="877"/>
      <c r="ALJ29" s="877"/>
      <c r="ALK29" s="877"/>
      <c r="ALL29" s="877"/>
      <c r="ALM29" s="877"/>
      <c r="ALN29" s="877"/>
      <c r="ALO29" s="877"/>
      <c r="ALP29" s="877"/>
      <c r="ALQ29" s="877"/>
      <c r="ALR29" s="877"/>
      <c r="ALS29" s="877"/>
      <c r="ALT29" s="877"/>
      <c r="ALU29" s="877"/>
      <c r="ALV29" s="877"/>
      <c r="ALW29" s="877"/>
      <c r="ALX29" s="877"/>
      <c r="ALY29" s="877"/>
      <c r="ALZ29" s="877"/>
      <c r="AMA29" s="877"/>
      <c r="AMB29" s="877"/>
      <c r="AMC29" s="877"/>
      <c r="AMD29" s="877"/>
      <c r="AME29" s="877"/>
      <c r="AMF29" s="877"/>
      <c r="AMG29" s="877"/>
      <c r="AMH29" s="877"/>
      <c r="AMI29" s="877"/>
      <c r="AMJ29" s="877"/>
      <c r="AMK29" s="877"/>
      <c r="AML29" s="877"/>
      <c r="AMM29" s="877"/>
      <c r="AMN29" s="877"/>
      <c r="AMO29" s="877"/>
      <c r="AMP29" s="877"/>
      <c r="AMQ29" s="877"/>
      <c r="AMR29" s="877"/>
      <c r="AMS29" s="877"/>
      <c r="AMT29" s="877"/>
      <c r="AMU29" s="877"/>
      <c r="AMV29" s="877"/>
      <c r="AMW29" s="877"/>
      <c r="AMX29" s="877"/>
      <c r="AMY29" s="877"/>
      <c r="AMZ29" s="877"/>
      <c r="ANA29" s="877"/>
      <c r="ANB29" s="877"/>
      <c r="ANC29" s="877"/>
      <c r="AND29" s="877"/>
      <c r="ANE29" s="877"/>
      <c r="ANF29" s="877"/>
      <c r="ANG29" s="877"/>
      <c r="ANH29" s="877"/>
      <c r="ANI29" s="877"/>
      <c r="ANJ29" s="877"/>
      <c r="ANK29" s="877"/>
      <c r="ANL29" s="877"/>
      <c r="ANM29" s="877"/>
      <c r="ANN29" s="877"/>
      <c r="ANO29" s="877"/>
      <c r="ANP29" s="877"/>
      <c r="ANQ29" s="877"/>
      <c r="ANR29" s="877"/>
      <c r="ANS29" s="877"/>
      <c r="ANT29" s="877"/>
      <c r="ANU29" s="877"/>
      <c r="ANV29" s="877"/>
      <c r="ANW29" s="877"/>
      <c r="ANX29" s="877"/>
      <c r="ANY29" s="877"/>
      <c r="ANZ29" s="877"/>
      <c r="AOA29" s="877"/>
      <c r="AOB29" s="877"/>
      <c r="AOC29" s="877"/>
      <c r="AOD29" s="877"/>
      <c r="AOE29" s="877"/>
      <c r="AOF29" s="877"/>
      <c r="AOG29" s="877"/>
      <c r="AOH29" s="877"/>
      <c r="AOI29" s="877"/>
      <c r="AOJ29" s="877"/>
      <c r="AOK29" s="877"/>
      <c r="AOL29" s="877"/>
      <c r="AOM29" s="877"/>
      <c r="AON29" s="877"/>
      <c r="AOO29" s="877"/>
      <c r="AOP29" s="877"/>
      <c r="AOQ29" s="877"/>
      <c r="AOR29" s="877"/>
      <c r="AOS29" s="877"/>
      <c r="AOT29" s="877"/>
      <c r="AOU29" s="877"/>
      <c r="AOV29" s="877"/>
      <c r="AOW29" s="877"/>
      <c r="AOX29" s="877"/>
      <c r="AOY29" s="877"/>
      <c r="AOZ29" s="877"/>
      <c r="APA29" s="877"/>
      <c r="APB29" s="877"/>
      <c r="APC29" s="877"/>
      <c r="APD29" s="877"/>
      <c r="APE29" s="877"/>
      <c r="APF29" s="877"/>
      <c r="APG29" s="877"/>
      <c r="APH29" s="877"/>
      <c r="API29" s="877"/>
      <c r="APJ29" s="877"/>
      <c r="APK29" s="877"/>
      <c r="APL29" s="877"/>
      <c r="APM29" s="877"/>
      <c r="APN29" s="877"/>
      <c r="APO29" s="877"/>
      <c r="APP29" s="877"/>
      <c r="APQ29" s="877"/>
      <c r="APR29" s="877"/>
      <c r="APS29" s="877"/>
      <c r="APT29" s="877"/>
      <c r="APU29" s="877"/>
      <c r="APV29" s="877"/>
      <c r="APW29" s="877"/>
      <c r="APX29" s="877"/>
      <c r="APY29" s="877"/>
      <c r="APZ29" s="877"/>
      <c r="AQA29" s="877"/>
      <c r="AQB29" s="877"/>
      <c r="AQC29" s="877"/>
      <c r="AQD29" s="877"/>
      <c r="AQE29" s="877"/>
      <c r="AQF29" s="877"/>
      <c r="AQG29" s="877"/>
      <c r="AQH29" s="877"/>
      <c r="AQI29" s="877"/>
      <c r="AQJ29" s="877"/>
      <c r="AQK29" s="877"/>
      <c r="AQL29" s="877"/>
      <c r="AQM29" s="877"/>
      <c r="AQN29" s="877"/>
      <c r="AQO29" s="877"/>
      <c r="AQP29" s="877"/>
      <c r="AQQ29" s="877"/>
      <c r="AQR29" s="877"/>
      <c r="AQS29" s="877"/>
      <c r="AQT29" s="877"/>
      <c r="AQU29" s="877"/>
      <c r="AQV29" s="877"/>
      <c r="AQW29" s="877"/>
      <c r="AQX29" s="877"/>
      <c r="AQY29" s="877"/>
      <c r="AQZ29" s="877"/>
      <c r="ARA29" s="877"/>
      <c r="ARB29" s="877"/>
      <c r="ARC29" s="877"/>
      <c r="ARD29" s="877"/>
      <c r="ARE29" s="877"/>
      <c r="ARF29" s="877"/>
      <c r="ARG29" s="877"/>
      <c r="ARH29" s="877"/>
      <c r="ARI29" s="877"/>
      <c r="ARJ29" s="877"/>
      <c r="ARK29" s="877"/>
      <c r="ARL29" s="877"/>
      <c r="ARM29" s="877"/>
      <c r="ARN29" s="877"/>
      <c r="ARO29" s="877"/>
      <c r="ARP29" s="877"/>
      <c r="ARQ29" s="877"/>
      <c r="ARR29" s="877"/>
      <c r="ARS29" s="877"/>
      <c r="ART29" s="877"/>
      <c r="ARU29" s="877"/>
      <c r="ARV29" s="877"/>
      <c r="ARW29" s="877"/>
      <c r="ARX29" s="877"/>
      <c r="ARY29" s="877"/>
      <c r="ARZ29" s="877"/>
      <c r="ASA29" s="877"/>
      <c r="ASB29" s="877"/>
      <c r="ASC29" s="877"/>
      <c r="ASD29" s="877"/>
      <c r="ASE29" s="877"/>
      <c r="ASF29" s="877"/>
      <c r="ASG29" s="877"/>
      <c r="ASH29" s="877"/>
      <c r="ASI29" s="877"/>
      <c r="ASJ29" s="877"/>
      <c r="ASK29" s="877"/>
      <c r="ASL29" s="877"/>
      <c r="ASM29" s="877"/>
      <c r="ASN29" s="877"/>
      <c r="ASO29" s="877"/>
      <c r="ASP29" s="877"/>
      <c r="ASQ29" s="877"/>
      <c r="ASR29" s="877"/>
      <c r="ASS29" s="877"/>
      <c r="AST29" s="877"/>
      <c r="ASU29" s="877"/>
      <c r="ASV29" s="877"/>
      <c r="ASW29" s="877"/>
      <c r="ASX29" s="877"/>
      <c r="ASY29" s="877"/>
      <c r="ASZ29" s="877"/>
      <c r="ATA29" s="877"/>
      <c r="ATB29" s="877"/>
      <c r="ATC29" s="877"/>
      <c r="ATD29" s="877"/>
      <c r="ATE29" s="877"/>
      <c r="ATF29" s="877"/>
      <c r="ATG29" s="877"/>
      <c r="ATH29" s="877"/>
      <c r="ATI29" s="877"/>
      <c r="ATJ29" s="877"/>
      <c r="ATK29" s="877"/>
      <c r="ATL29" s="877"/>
      <c r="ATM29" s="877"/>
      <c r="ATN29" s="877"/>
      <c r="ATO29" s="877"/>
      <c r="ATP29" s="877"/>
      <c r="ATQ29" s="877"/>
      <c r="ATR29" s="877"/>
      <c r="ATS29" s="877"/>
      <c r="ATT29" s="877"/>
      <c r="ATU29" s="877"/>
      <c r="ATV29" s="877"/>
      <c r="ATW29" s="877"/>
      <c r="ATX29" s="877"/>
      <c r="ATY29" s="877"/>
      <c r="ATZ29" s="877"/>
      <c r="AUA29" s="877"/>
      <c r="AUB29" s="877"/>
      <c r="AUC29" s="877"/>
      <c r="AUD29" s="877"/>
      <c r="AUE29" s="877"/>
      <c r="AUF29" s="877"/>
      <c r="AUG29" s="877"/>
      <c r="AUH29" s="877"/>
      <c r="AUI29" s="877"/>
      <c r="AUJ29" s="877"/>
      <c r="AUK29" s="877"/>
      <c r="AUL29" s="877"/>
      <c r="AUM29" s="877"/>
      <c r="AUN29" s="877"/>
      <c r="AUO29" s="877"/>
      <c r="AUP29" s="877"/>
      <c r="AUQ29" s="877"/>
      <c r="AUR29" s="877"/>
      <c r="AUS29" s="877"/>
      <c r="AUT29" s="877"/>
      <c r="AUU29" s="877"/>
      <c r="AUV29" s="877"/>
      <c r="AUW29" s="877"/>
      <c r="AUX29" s="877"/>
      <c r="AUY29" s="877"/>
      <c r="AUZ29" s="877"/>
      <c r="AVA29" s="877"/>
      <c r="AVB29" s="877"/>
      <c r="AVC29" s="877"/>
      <c r="AVD29" s="877"/>
      <c r="AVE29" s="877"/>
      <c r="AVF29" s="877"/>
      <c r="AVG29" s="877"/>
      <c r="AVH29" s="877"/>
      <c r="AVI29" s="877"/>
      <c r="AVJ29" s="877"/>
      <c r="AVK29" s="877"/>
      <c r="AVL29" s="877"/>
      <c r="AVM29" s="877"/>
      <c r="AVN29" s="877"/>
      <c r="AVO29" s="877"/>
      <c r="AVP29" s="877"/>
      <c r="AVQ29" s="877"/>
      <c r="AVR29" s="877"/>
      <c r="AVS29" s="877"/>
      <c r="AVT29" s="877"/>
      <c r="AVU29" s="877"/>
      <c r="AVV29" s="877"/>
      <c r="AVW29" s="877"/>
      <c r="AVX29" s="877"/>
      <c r="AVY29" s="877"/>
      <c r="AVZ29" s="877"/>
      <c r="AWA29" s="877"/>
      <c r="AWB29" s="877"/>
      <c r="AWC29" s="877"/>
      <c r="AWD29" s="877"/>
      <c r="AWE29" s="877"/>
      <c r="AWF29" s="877"/>
      <c r="AWG29" s="877"/>
      <c r="AWH29" s="877"/>
      <c r="AWI29" s="877"/>
      <c r="AWJ29" s="877"/>
      <c r="AWK29" s="877"/>
      <c r="AWL29" s="877"/>
      <c r="AWM29" s="877"/>
      <c r="AWN29" s="877"/>
      <c r="AWO29" s="877"/>
      <c r="AWP29" s="877"/>
      <c r="AWQ29" s="877"/>
      <c r="AWR29" s="877"/>
      <c r="AWS29" s="877"/>
      <c r="AWT29" s="877"/>
      <c r="AWU29" s="877"/>
      <c r="AWV29" s="877"/>
      <c r="AWW29" s="877"/>
      <c r="AWX29" s="877"/>
      <c r="AWY29" s="877"/>
      <c r="AWZ29" s="877"/>
      <c r="AXA29" s="877"/>
      <c r="AXB29" s="877"/>
      <c r="AXC29" s="877"/>
      <c r="AXD29" s="877"/>
      <c r="AXE29" s="877"/>
      <c r="AXF29" s="877"/>
      <c r="AXG29" s="877"/>
      <c r="AXH29" s="877"/>
      <c r="AXI29" s="877"/>
      <c r="AXJ29" s="877"/>
      <c r="AXK29" s="877"/>
      <c r="AXL29" s="877"/>
      <c r="AXM29" s="877"/>
      <c r="AXN29" s="877"/>
      <c r="AXO29" s="877"/>
      <c r="AXP29" s="877"/>
      <c r="AXQ29" s="877"/>
      <c r="AXR29" s="877"/>
      <c r="AXS29" s="877"/>
      <c r="AXT29" s="877"/>
      <c r="AXU29" s="877"/>
      <c r="AXV29" s="877"/>
      <c r="AXW29" s="877"/>
      <c r="AXX29" s="877"/>
      <c r="AXY29" s="877"/>
      <c r="AXZ29" s="877"/>
      <c r="AYA29" s="877"/>
      <c r="AYB29" s="877"/>
      <c r="AYC29" s="877"/>
      <c r="AYD29" s="877"/>
      <c r="AYE29" s="877"/>
      <c r="AYF29" s="877"/>
      <c r="AYG29" s="877"/>
      <c r="AYH29" s="877"/>
      <c r="AYI29" s="877"/>
      <c r="AYJ29" s="877"/>
      <c r="AYK29" s="877"/>
      <c r="AYL29" s="877"/>
      <c r="AYM29" s="877"/>
      <c r="AYN29" s="877"/>
      <c r="AYO29" s="877"/>
      <c r="AYP29" s="877"/>
      <c r="AYQ29" s="877"/>
      <c r="AYR29" s="877"/>
      <c r="AYS29" s="877"/>
      <c r="AYT29" s="877"/>
      <c r="AYU29" s="877"/>
      <c r="AYV29" s="877"/>
      <c r="AYW29" s="877"/>
      <c r="AYX29" s="877"/>
      <c r="AYY29" s="877"/>
      <c r="AYZ29" s="877"/>
      <c r="AZA29" s="877"/>
      <c r="AZB29" s="877"/>
      <c r="AZC29" s="877"/>
      <c r="AZD29" s="877"/>
      <c r="AZE29" s="877"/>
      <c r="AZF29" s="877"/>
      <c r="AZG29" s="877"/>
      <c r="AZH29" s="877"/>
      <c r="AZI29" s="877"/>
      <c r="AZJ29" s="877"/>
      <c r="AZK29" s="877"/>
      <c r="AZL29" s="877"/>
      <c r="AZM29" s="877"/>
      <c r="AZN29" s="877"/>
      <c r="AZO29" s="877"/>
      <c r="AZP29" s="877"/>
      <c r="AZQ29" s="877"/>
      <c r="AZR29" s="877"/>
      <c r="AZS29" s="877"/>
      <c r="AZT29" s="877"/>
      <c r="AZU29" s="877"/>
      <c r="AZV29" s="877"/>
      <c r="AZW29" s="877"/>
      <c r="AZX29" s="877"/>
      <c r="AZY29" s="877"/>
      <c r="AZZ29" s="877"/>
      <c r="BAA29" s="877"/>
      <c r="BAB29" s="877"/>
      <c r="BAC29" s="877"/>
      <c r="BAD29" s="877"/>
      <c r="BAE29" s="877"/>
      <c r="BAF29" s="877"/>
      <c r="BAG29" s="877"/>
      <c r="BAH29" s="877"/>
      <c r="BAI29" s="877"/>
      <c r="BAJ29" s="877"/>
      <c r="BAK29" s="877"/>
      <c r="BAL29" s="877"/>
      <c r="BAM29" s="877"/>
      <c r="BAN29" s="877"/>
      <c r="BAO29" s="877"/>
      <c r="BAP29" s="877"/>
      <c r="BAQ29" s="877"/>
      <c r="BAR29" s="877"/>
      <c r="BAS29" s="877"/>
      <c r="BAT29" s="877"/>
      <c r="BAU29" s="877"/>
      <c r="BAV29" s="877"/>
      <c r="BAW29" s="877"/>
      <c r="BAX29" s="877"/>
      <c r="BAY29" s="877"/>
      <c r="BAZ29" s="877"/>
      <c r="BBA29" s="877"/>
      <c r="BBB29" s="877"/>
      <c r="BBC29" s="877"/>
      <c r="BBD29" s="877"/>
      <c r="BBE29" s="877"/>
      <c r="BBF29" s="877"/>
      <c r="BBG29" s="877"/>
      <c r="BBH29" s="877"/>
      <c r="BBI29" s="877"/>
      <c r="BBJ29" s="877"/>
      <c r="BBK29" s="877"/>
      <c r="BBL29" s="877"/>
      <c r="BBM29" s="877"/>
      <c r="BBN29" s="877"/>
      <c r="BBO29" s="877"/>
      <c r="BBP29" s="877"/>
      <c r="BBQ29" s="877"/>
      <c r="BBR29" s="877"/>
      <c r="BBS29" s="877"/>
      <c r="BBT29" s="877"/>
      <c r="BBU29" s="877"/>
      <c r="BBV29" s="877"/>
      <c r="BBW29" s="877"/>
      <c r="BBX29" s="877"/>
      <c r="BBY29" s="877"/>
      <c r="BBZ29" s="877"/>
      <c r="BCA29" s="877"/>
      <c r="BCB29" s="877"/>
      <c r="BCC29" s="877"/>
      <c r="BCD29" s="877"/>
      <c r="BCE29" s="877"/>
      <c r="BCF29" s="877"/>
      <c r="BCG29" s="877"/>
      <c r="BCH29" s="877"/>
      <c r="BCI29" s="877"/>
      <c r="BCJ29" s="877"/>
      <c r="BCK29" s="877"/>
      <c r="BCL29" s="877"/>
      <c r="BCM29" s="877"/>
      <c r="BCN29" s="877"/>
      <c r="BCO29" s="877"/>
      <c r="BCP29" s="877"/>
      <c r="BCQ29" s="877"/>
      <c r="BCR29" s="877"/>
      <c r="BCS29" s="877"/>
      <c r="BCT29" s="877"/>
      <c r="BCU29" s="877"/>
      <c r="BCV29" s="877"/>
      <c r="BCW29" s="877"/>
      <c r="BCX29" s="877"/>
      <c r="BCY29" s="877"/>
      <c r="BCZ29" s="877"/>
      <c r="BDA29" s="877"/>
      <c r="BDB29" s="877"/>
      <c r="BDC29" s="877"/>
      <c r="BDD29" s="877"/>
      <c r="BDE29" s="877"/>
      <c r="BDF29" s="877"/>
      <c r="BDG29" s="877"/>
      <c r="BDH29" s="877"/>
      <c r="BDI29" s="877"/>
      <c r="BDJ29" s="877"/>
      <c r="BDK29" s="877"/>
      <c r="BDL29" s="877"/>
      <c r="BDM29" s="877"/>
      <c r="BDN29" s="877"/>
      <c r="BDO29" s="877"/>
      <c r="BDP29" s="877"/>
      <c r="BDQ29" s="877"/>
      <c r="BDR29" s="877"/>
      <c r="BDS29" s="877"/>
      <c r="BDT29" s="877"/>
      <c r="BDU29" s="877"/>
      <c r="BDV29" s="877"/>
      <c r="BDW29" s="877"/>
      <c r="BDX29" s="877"/>
      <c r="BDY29" s="877"/>
      <c r="BDZ29" s="877"/>
      <c r="BEA29" s="877"/>
      <c r="BEB29" s="877"/>
      <c r="BEC29" s="877"/>
      <c r="BED29" s="877"/>
      <c r="BEE29" s="877"/>
      <c r="BEF29" s="877"/>
      <c r="BEG29" s="877"/>
      <c r="BEH29" s="877"/>
      <c r="BEI29" s="877"/>
      <c r="BEJ29" s="877"/>
      <c r="BEK29" s="877"/>
      <c r="BEL29" s="877"/>
      <c r="BEM29" s="877"/>
      <c r="BEN29" s="877"/>
      <c r="BEO29" s="877"/>
      <c r="BEP29" s="877"/>
      <c r="BEQ29" s="877"/>
      <c r="BER29" s="877"/>
      <c r="BES29" s="877"/>
      <c r="BET29" s="877"/>
      <c r="BEU29" s="877"/>
      <c r="BEV29" s="877"/>
      <c r="BEW29" s="877"/>
      <c r="BEX29" s="877"/>
      <c r="BEY29" s="877"/>
      <c r="BEZ29" s="877"/>
      <c r="BFA29" s="877"/>
      <c r="BFB29" s="877"/>
      <c r="BFC29" s="877"/>
      <c r="BFD29" s="877"/>
      <c r="BFE29" s="877"/>
      <c r="BFF29" s="877"/>
      <c r="BFG29" s="877"/>
      <c r="BFH29" s="877"/>
      <c r="BFI29" s="877"/>
      <c r="BFJ29" s="877"/>
      <c r="BFK29" s="877"/>
      <c r="BFL29" s="877"/>
      <c r="BFM29" s="877"/>
      <c r="BFN29" s="877"/>
      <c r="BFO29" s="877"/>
      <c r="BFP29" s="877"/>
      <c r="BFQ29" s="877"/>
      <c r="BFR29" s="877"/>
      <c r="BFS29" s="877"/>
      <c r="BFT29" s="877"/>
      <c r="BFU29" s="877"/>
      <c r="BFV29" s="877"/>
      <c r="BFW29" s="877"/>
      <c r="BFX29" s="877"/>
      <c r="BFY29" s="877"/>
      <c r="BFZ29" s="877"/>
      <c r="BGA29" s="877"/>
      <c r="BGB29" s="877"/>
      <c r="BGC29" s="877"/>
      <c r="BGD29" s="877"/>
      <c r="BGE29" s="877"/>
      <c r="BGF29" s="877"/>
      <c r="BGG29" s="877"/>
      <c r="BGH29" s="877"/>
      <c r="BGI29" s="877"/>
      <c r="BGJ29" s="877"/>
      <c r="BGK29" s="877"/>
      <c r="BGL29" s="877"/>
      <c r="BGM29" s="877"/>
      <c r="BGN29" s="877"/>
      <c r="BGO29" s="877"/>
      <c r="BGP29" s="877"/>
      <c r="BGQ29" s="877"/>
      <c r="BGR29" s="877"/>
      <c r="BGS29" s="877"/>
      <c r="BGT29" s="877"/>
      <c r="BGU29" s="877"/>
      <c r="BGV29" s="877"/>
      <c r="BGW29" s="877"/>
      <c r="BGX29" s="877"/>
      <c r="BGY29" s="877"/>
      <c r="BGZ29" s="877"/>
      <c r="BHA29" s="877"/>
      <c r="BHB29" s="877"/>
      <c r="BHC29" s="877"/>
      <c r="BHD29" s="877"/>
      <c r="BHE29" s="877"/>
      <c r="BHF29" s="877"/>
      <c r="BHG29" s="877"/>
      <c r="BHH29" s="877"/>
      <c r="BHI29" s="877"/>
      <c r="BHJ29" s="877"/>
      <c r="BHK29" s="877"/>
      <c r="BHL29" s="877"/>
      <c r="BHM29" s="877"/>
      <c r="BHN29" s="877"/>
      <c r="BHO29" s="877"/>
      <c r="BHP29" s="877"/>
      <c r="BHQ29" s="877"/>
      <c r="BHR29" s="877"/>
      <c r="BHS29" s="877"/>
      <c r="BHT29" s="877"/>
      <c r="BHU29" s="877"/>
      <c r="BHV29" s="877"/>
      <c r="BHW29" s="877"/>
      <c r="BHX29" s="877"/>
      <c r="BHY29" s="877"/>
      <c r="BHZ29" s="877"/>
      <c r="BIA29" s="877"/>
      <c r="BIB29" s="877"/>
      <c r="BIC29" s="877"/>
      <c r="BID29" s="877"/>
      <c r="BIE29" s="877"/>
      <c r="BIF29" s="877"/>
      <c r="BIG29" s="877"/>
      <c r="BIH29" s="877"/>
      <c r="BII29" s="877"/>
      <c r="BIJ29" s="877"/>
      <c r="BIK29" s="877"/>
      <c r="BIL29" s="877"/>
      <c r="BIM29" s="877"/>
      <c r="BIN29" s="877"/>
      <c r="BIO29" s="877"/>
      <c r="BIP29" s="877"/>
      <c r="BIQ29" s="877"/>
      <c r="BIR29" s="877"/>
      <c r="BIS29" s="877"/>
      <c r="BIT29" s="877"/>
      <c r="BIU29" s="877"/>
      <c r="BIV29" s="877"/>
      <c r="BIW29" s="877"/>
      <c r="BIX29" s="877"/>
      <c r="BIY29" s="877"/>
      <c r="BIZ29" s="877"/>
      <c r="BJA29" s="877"/>
      <c r="BJB29" s="877"/>
      <c r="BJC29" s="877"/>
      <c r="BJD29" s="877"/>
      <c r="BJE29" s="877"/>
      <c r="BJF29" s="877"/>
      <c r="BJG29" s="877"/>
      <c r="BJH29" s="877"/>
      <c r="BJI29" s="877"/>
      <c r="BJJ29" s="877"/>
      <c r="BJK29" s="877"/>
      <c r="BJL29" s="877"/>
      <c r="BJM29" s="877"/>
      <c r="BJN29" s="877"/>
      <c r="BJO29" s="877"/>
      <c r="BJP29" s="877"/>
      <c r="BJQ29" s="877"/>
      <c r="BJR29" s="877"/>
      <c r="BJS29" s="877"/>
      <c r="BJT29" s="877"/>
      <c r="BJU29" s="877"/>
      <c r="BJV29" s="877"/>
      <c r="BJW29" s="877"/>
      <c r="BJX29" s="877"/>
      <c r="BJY29" s="877"/>
      <c r="BJZ29" s="877"/>
      <c r="BKA29" s="877"/>
      <c r="BKB29" s="877"/>
      <c r="BKC29" s="877"/>
      <c r="BKD29" s="877"/>
      <c r="BKE29" s="877"/>
      <c r="BKF29" s="877"/>
      <c r="BKG29" s="877"/>
      <c r="BKH29" s="877"/>
      <c r="BKI29" s="877"/>
      <c r="BKJ29" s="877"/>
      <c r="BKK29" s="877"/>
      <c r="BKL29" s="877"/>
      <c r="BKM29" s="877"/>
      <c r="BKN29" s="877"/>
      <c r="BKO29" s="877"/>
      <c r="BKP29" s="877"/>
      <c r="BKQ29" s="877"/>
      <c r="BKR29" s="877"/>
      <c r="BKS29" s="877"/>
      <c r="BKT29" s="877"/>
      <c r="BKU29" s="877"/>
      <c r="BKV29" s="877"/>
      <c r="BKW29" s="877"/>
      <c r="BKX29" s="877"/>
      <c r="BKY29" s="877"/>
      <c r="BKZ29" s="877"/>
      <c r="BLA29" s="877"/>
      <c r="BLB29" s="877"/>
      <c r="BLC29" s="877"/>
      <c r="BLD29" s="877"/>
      <c r="BLE29" s="877"/>
      <c r="BLF29" s="877"/>
      <c r="BLG29" s="877"/>
      <c r="BLH29" s="877"/>
      <c r="BLI29" s="877"/>
      <c r="BLJ29" s="877"/>
      <c r="BLK29" s="877"/>
      <c r="BLL29" s="877"/>
      <c r="BLM29" s="877"/>
      <c r="BLN29" s="877"/>
      <c r="BLO29" s="877"/>
      <c r="BLP29" s="877"/>
      <c r="BLQ29" s="877"/>
      <c r="BLR29" s="877"/>
      <c r="BLS29" s="877"/>
      <c r="BLT29" s="877"/>
      <c r="BLU29" s="877"/>
      <c r="BLV29" s="877"/>
      <c r="BLW29" s="877"/>
      <c r="BLX29" s="877"/>
      <c r="BLY29" s="877"/>
      <c r="BLZ29" s="877"/>
      <c r="BMA29" s="877"/>
      <c r="BMB29" s="877"/>
      <c r="BMC29" s="877"/>
      <c r="BMD29" s="877"/>
      <c r="BME29" s="877"/>
      <c r="BMF29" s="877"/>
      <c r="BMG29" s="877"/>
      <c r="BMH29" s="877"/>
      <c r="BMI29" s="877"/>
      <c r="BMJ29" s="877"/>
      <c r="BMK29" s="877"/>
      <c r="BML29" s="877"/>
      <c r="BMM29" s="877"/>
      <c r="BMN29" s="877"/>
      <c r="BMO29" s="877"/>
      <c r="BMP29" s="877"/>
      <c r="BMQ29" s="877"/>
      <c r="BMR29" s="877"/>
      <c r="BMS29" s="877"/>
      <c r="BMT29" s="877"/>
      <c r="BMU29" s="877"/>
      <c r="BMV29" s="877"/>
      <c r="BMW29" s="877"/>
      <c r="BMX29" s="877"/>
      <c r="BMY29" s="877"/>
      <c r="BMZ29" s="877"/>
      <c r="BNA29" s="877"/>
      <c r="BNB29" s="877"/>
      <c r="BNC29" s="877"/>
      <c r="BND29" s="877"/>
      <c r="BNE29" s="877"/>
      <c r="BNF29" s="877"/>
      <c r="BNG29" s="877"/>
      <c r="BNH29" s="877"/>
      <c r="BNI29" s="877"/>
      <c r="BNJ29" s="877"/>
      <c r="BNK29" s="877"/>
      <c r="BNL29" s="877"/>
      <c r="BNM29" s="877"/>
      <c r="BNN29" s="877"/>
      <c r="BNO29" s="877"/>
      <c r="BNP29" s="877"/>
      <c r="BNQ29" s="877"/>
      <c r="BNR29" s="877"/>
      <c r="BNS29" s="877"/>
      <c r="BNT29" s="877"/>
      <c r="BNU29" s="877"/>
      <c r="BNV29" s="877"/>
      <c r="BNW29" s="877"/>
      <c r="BNX29" s="877"/>
      <c r="BNY29" s="877"/>
      <c r="BNZ29" s="877"/>
      <c r="BOA29" s="877"/>
      <c r="BOB29" s="877"/>
      <c r="BOC29" s="877"/>
      <c r="BOD29" s="877"/>
      <c r="BOE29" s="877"/>
      <c r="BOF29" s="877"/>
      <c r="BOG29" s="877"/>
      <c r="BOH29" s="877"/>
      <c r="BOI29" s="877"/>
      <c r="BOJ29" s="877"/>
      <c r="BOK29" s="877"/>
      <c r="BOL29" s="877"/>
      <c r="BOM29" s="877"/>
      <c r="BON29" s="877"/>
      <c r="BOO29" s="877"/>
      <c r="BOP29" s="877"/>
      <c r="BOQ29" s="877"/>
      <c r="BOR29" s="877"/>
      <c r="BOS29" s="877"/>
      <c r="BOT29" s="877"/>
      <c r="BOU29" s="877"/>
      <c r="BOV29" s="877"/>
      <c r="BOW29" s="877"/>
      <c r="BOX29" s="877"/>
      <c r="BOY29" s="877"/>
      <c r="BOZ29" s="877"/>
      <c r="BPA29" s="877"/>
      <c r="BPB29" s="877"/>
      <c r="BPC29" s="877"/>
      <c r="BPD29" s="877"/>
      <c r="BPE29" s="877"/>
      <c r="BPF29" s="877"/>
      <c r="BPG29" s="877"/>
      <c r="BPH29" s="877"/>
      <c r="BPI29" s="877"/>
      <c r="BPJ29" s="877"/>
      <c r="BPK29" s="877"/>
      <c r="BPL29" s="877"/>
      <c r="BPM29" s="877"/>
      <c r="BPN29" s="877"/>
      <c r="BPO29" s="877"/>
      <c r="BPP29" s="877"/>
      <c r="BPQ29" s="877"/>
      <c r="BPR29" s="877"/>
      <c r="BPS29" s="877"/>
      <c r="BPT29" s="877"/>
      <c r="BPU29" s="877"/>
      <c r="BPV29" s="877"/>
      <c r="BPW29" s="877"/>
      <c r="BPX29" s="877"/>
      <c r="BPY29" s="877"/>
      <c r="BPZ29" s="877"/>
      <c r="BQA29" s="877"/>
      <c r="BQB29" s="877"/>
      <c r="BQC29" s="877"/>
      <c r="BQD29" s="877"/>
      <c r="BQE29" s="877"/>
      <c r="BQF29" s="877"/>
      <c r="BQG29" s="877"/>
      <c r="BQH29" s="877"/>
      <c r="BQI29" s="877"/>
      <c r="BQJ29" s="877"/>
      <c r="BQK29" s="877"/>
      <c r="BQL29" s="877"/>
      <c r="BQM29" s="877"/>
      <c r="BQN29" s="877"/>
      <c r="BQO29" s="877"/>
      <c r="BQP29" s="877"/>
      <c r="BQQ29" s="877"/>
      <c r="BQR29" s="877"/>
      <c r="BQS29" s="877"/>
      <c r="BQT29" s="877"/>
      <c r="BQU29" s="877"/>
      <c r="BQV29" s="877"/>
      <c r="BQW29" s="877"/>
      <c r="BQX29" s="877"/>
      <c r="BQY29" s="877"/>
      <c r="BQZ29" s="877"/>
      <c r="BRA29" s="877"/>
      <c r="BRB29" s="877"/>
      <c r="BRC29" s="877"/>
      <c r="BRD29" s="877"/>
      <c r="BRE29" s="877"/>
      <c r="BRF29" s="877"/>
      <c r="BRG29" s="877"/>
      <c r="BRH29" s="877"/>
      <c r="BRI29" s="877"/>
      <c r="BRJ29" s="877"/>
      <c r="BRK29" s="877"/>
      <c r="BRL29" s="877"/>
      <c r="BRM29" s="877"/>
      <c r="BRN29" s="877"/>
      <c r="BRO29" s="877"/>
      <c r="BRP29" s="877"/>
      <c r="BRQ29" s="877"/>
      <c r="BRR29" s="877"/>
      <c r="BRS29" s="877"/>
      <c r="BRT29" s="877"/>
      <c r="BRU29" s="877"/>
      <c r="BRV29" s="877"/>
      <c r="BRW29" s="877"/>
      <c r="BRX29" s="877"/>
      <c r="BRY29" s="877"/>
      <c r="BRZ29" s="877"/>
      <c r="BSA29" s="877"/>
      <c r="BSB29" s="877"/>
      <c r="BSC29" s="877"/>
      <c r="BSD29" s="877"/>
      <c r="BSE29" s="877"/>
      <c r="BSF29" s="877"/>
      <c r="BSG29" s="877"/>
      <c r="BSH29" s="877"/>
      <c r="BSI29" s="877"/>
      <c r="BSJ29" s="877"/>
      <c r="BSK29" s="877"/>
      <c r="BSL29" s="877"/>
      <c r="BSM29" s="877"/>
      <c r="BSN29" s="877"/>
      <c r="BSO29" s="877"/>
      <c r="BSP29" s="877"/>
      <c r="BSQ29" s="877"/>
      <c r="BSR29" s="877"/>
      <c r="BSS29" s="877"/>
      <c r="BST29" s="877"/>
      <c r="BSU29" s="877"/>
      <c r="BSV29" s="877"/>
      <c r="BSW29" s="877"/>
      <c r="BSX29" s="877"/>
      <c r="BSY29" s="877"/>
      <c r="BSZ29" s="877"/>
      <c r="BTA29" s="877"/>
      <c r="BTB29" s="877"/>
      <c r="BTC29" s="877"/>
      <c r="BTD29" s="877"/>
      <c r="BTE29" s="877"/>
      <c r="BTF29" s="877"/>
      <c r="BTG29" s="877"/>
      <c r="BTH29" s="877"/>
      <c r="BTI29" s="877"/>
      <c r="BTJ29" s="877"/>
      <c r="BTK29" s="877"/>
      <c r="BTL29" s="877"/>
      <c r="BTM29" s="877"/>
      <c r="BTN29" s="877"/>
      <c r="BTO29" s="877"/>
      <c r="BTP29" s="877"/>
      <c r="BTQ29" s="877"/>
      <c r="BTR29" s="877"/>
      <c r="BTS29" s="877"/>
      <c r="BTT29" s="877"/>
      <c r="BTU29" s="877"/>
      <c r="BTV29" s="877"/>
      <c r="BTW29" s="877"/>
      <c r="BTX29" s="877"/>
      <c r="BTY29" s="877"/>
      <c r="BTZ29" s="877"/>
      <c r="BUA29" s="877"/>
      <c r="BUB29" s="877"/>
      <c r="BUC29" s="877"/>
      <c r="BUD29" s="877"/>
      <c r="BUE29" s="877"/>
      <c r="BUF29" s="877"/>
      <c r="BUG29" s="877"/>
      <c r="BUH29" s="877"/>
      <c r="BUI29" s="877"/>
      <c r="BUJ29" s="877"/>
      <c r="BUK29" s="877"/>
      <c r="BUL29" s="877"/>
      <c r="BUM29" s="877"/>
      <c r="BUN29" s="877"/>
      <c r="BUO29" s="877"/>
      <c r="BUP29" s="877"/>
      <c r="BUQ29" s="877"/>
      <c r="BUR29" s="877"/>
      <c r="BUS29" s="877"/>
      <c r="BUT29" s="877"/>
      <c r="BUU29" s="877"/>
      <c r="BUV29" s="877"/>
      <c r="BUW29" s="877"/>
      <c r="BUX29" s="877"/>
      <c r="BUY29" s="877"/>
      <c r="BUZ29" s="877"/>
      <c r="BVA29" s="877"/>
      <c r="BVB29" s="877"/>
      <c r="BVC29" s="877"/>
      <c r="BVD29" s="877"/>
      <c r="BVE29" s="877"/>
      <c r="BVF29" s="877"/>
      <c r="BVG29" s="877"/>
      <c r="BVH29" s="877"/>
      <c r="BVI29" s="877"/>
      <c r="BVJ29" s="877"/>
      <c r="BVK29" s="877"/>
      <c r="BVL29" s="877"/>
      <c r="BVM29" s="877"/>
      <c r="BVN29" s="877"/>
      <c r="BVO29" s="877"/>
      <c r="BVP29" s="877"/>
      <c r="BVQ29" s="877"/>
      <c r="BVR29" s="877"/>
      <c r="BVS29" s="877"/>
      <c r="BVT29" s="877"/>
      <c r="BVU29" s="877"/>
      <c r="BVV29" s="877"/>
      <c r="BVW29" s="877"/>
      <c r="BVX29" s="877"/>
      <c r="BVY29" s="877"/>
      <c r="BVZ29" s="877"/>
      <c r="BWA29" s="877"/>
      <c r="BWB29" s="877"/>
      <c r="BWC29" s="877"/>
      <c r="BWD29" s="877"/>
      <c r="BWE29" s="877"/>
      <c r="BWF29" s="877"/>
      <c r="BWG29" s="877"/>
      <c r="BWH29" s="877"/>
      <c r="BWI29" s="877"/>
      <c r="BWJ29" s="877"/>
      <c r="BWK29" s="877"/>
      <c r="BWL29" s="877"/>
      <c r="BWM29" s="877"/>
      <c r="BWN29" s="877"/>
      <c r="BWO29" s="877"/>
      <c r="BWP29" s="877"/>
      <c r="BWQ29" s="877"/>
      <c r="BWR29" s="877"/>
      <c r="BWS29" s="877"/>
      <c r="BWT29" s="877"/>
      <c r="BWU29" s="877"/>
      <c r="BWV29" s="877"/>
      <c r="BWW29" s="877"/>
      <c r="BWX29" s="877"/>
      <c r="BWY29" s="877"/>
      <c r="BWZ29" s="877"/>
      <c r="BXA29" s="877"/>
      <c r="BXB29" s="877"/>
      <c r="BXC29" s="877"/>
      <c r="BXD29" s="877"/>
      <c r="BXE29" s="877"/>
      <c r="BXF29" s="877"/>
      <c r="BXG29" s="877"/>
      <c r="BXH29" s="877"/>
      <c r="BXI29" s="877"/>
      <c r="BXJ29" s="877"/>
      <c r="BXK29" s="877"/>
      <c r="BXL29" s="877"/>
      <c r="BXM29" s="877"/>
      <c r="BXN29" s="877"/>
      <c r="BXO29" s="877"/>
      <c r="BXP29" s="877"/>
      <c r="BXQ29" s="877"/>
      <c r="BXR29" s="877"/>
      <c r="BXS29" s="877"/>
      <c r="BXT29" s="877"/>
      <c r="BXU29" s="877"/>
      <c r="BXV29" s="877"/>
      <c r="BXW29" s="877"/>
      <c r="BXX29" s="877"/>
      <c r="BXY29" s="877"/>
      <c r="BXZ29" s="877"/>
      <c r="BYA29" s="877"/>
      <c r="BYB29" s="877"/>
      <c r="BYC29" s="877"/>
      <c r="BYD29" s="877"/>
      <c r="BYE29" s="877"/>
      <c r="BYF29" s="877"/>
      <c r="BYG29" s="877"/>
      <c r="BYH29" s="877"/>
      <c r="BYI29" s="877"/>
      <c r="BYJ29" s="877"/>
      <c r="BYK29" s="877"/>
      <c r="BYL29" s="877"/>
      <c r="BYM29" s="877"/>
      <c r="BYN29" s="877"/>
      <c r="BYO29" s="877"/>
      <c r="BYP29" s="877"/>
      <c r="BYQ29" s="877"/>
      <c r="BYR29" s="877"/>
      <c r="BYS29" s="877"/>
      <c r="BYT29" s="877"/>
      <c r="BYU29" s="877"/>
      <c r="BYV29" s="877"/>
      <c r="BYW29" s="877"/>
      <c r="BYX29" s="877"/>
      <c r="BYY29" s="877"/>
      <c r="BYZ29" s="877"/>
      <c r="BZA29" s="877"/>
      <c r="BZB29" s="877"/>
      <c r="BZC29" s="877"/>
      <c r="BZD29" s="877"/>
      <c r="BZE29" s="877"/>
      <c r="BZF29" s="877"/>
      <c r="BZG29" s="877"/>
      <c r="BZH29" s="877"/>
      <c r="BZI29" s="877"/>
      <c r="BZJ29" s="877"/>
      <c r="BZK29" s="877"/>
      <c r="BZL29" s="877"/>
      <c r="BZM29" s="877"/>
      <c r="BZN29" s="877"/>
      <c r="BZO29" s="877"/>
      <c r="BZP29" s="877"/>
      <c r="BZQ29" s="877"/>
      <c r="BZR29" s="877"/>
      <c r="BZS29" s="877"/>
      <c r="BZT29" s="877"/>
      <c r="BZU29" s="877"/>
      <c r="BZV29" s="877"/>
      <c r="BZW29" s="877"/>
      <c r="BZX29" s="877"/>
      <c r="BZY29" s="877"/>
      <c r="BZZ29" s="877"/>
      <c r="CAA29" s="877"/>
      <c r="CAB29" s="877"/>
      <c r="CAC29" s="877"/>
      <c r="CAD29" s="877"/>
      <c r="CAE29" s="877"/>
      <c r="CAF29" s="877"/>
      <c r="CAG29" s="877"/>
      <c r="CAH29" s="877"/>
      <c r="CAI29" s="877"/>
      <c r="CAJ29" s="877"/>
      <c r="CAK29" s="877"/>
      <c r="CAL29" s="877"/>
      <c r="CAM29" s="877"/>
      <c r="CAN29" s="877"/>
      <c r="CAO29" s="877"/>
      <c r="CAP29" s="877"/>
      <c r="CAQ29" s="877"/>
      <c r="CAR29" s="877"/>
      <c r="CAS29" s="877"/>
      <c r="CAT29" s="877"/>
      <c r="CAU29" s="877"/>
      <c r="CAV29" s="877"/>
      <c r="CAW29" s="877"/>
      <c r="CAX29" s="877"/>
      <c r="CAY29" s="877"/>
      <c r="CAZ29" s="877"/>
      <c r="CBA29" s="877"/>
      <c r="CBB29" s="877"/>
      <c r="CBC29" s="877"/>
      <c r="CBD29" s="877"/>
      <c r="CBE29" s="877"/>
      <c r="CBF29" s="877"/>
      <c r="CBG29" s="877"/>
      <c r="CBH29" s="877"/>
      <c r="CBI29" s="877"/>
      <c r="CBJ29" s="877"/>
      <c r="CBK29" s="877"/>
      <c r="CBL29" s="877"/>
      <c r="CBM29" s="877"/>
      <c r="CBN29" s="877"/>
      <c r="CBO29" s="877"/>
      <c r="CBP29" s="877"/>
      <c r="CBQ29" s="877"/>
      <c r="CBR29" s="877"/>
      <c r="CBS29" s="877"/>
      <c r="CBT29" s="877"/>
      <c r="CBU29" s="877"/>
      <c r="CBV29" s="877"/>
      <c r="CBW29" s="877"/>
      <c r="CBX29" s="877"/>
      <c r="CBY29" s="877"/>
      <c r="CBZ29" s="877"/>
      <c r="CCA29" s="877"/>
      <c r="CCB29" s="877"/>
      <c r="CCC29" s="877"/>
      <c r="CCD29" s="877"/>
      <c r="CCE29" s="877"/>
      <c r="CCF29" s="877"/>
      <c r="CCG29" s="877"/>
      <c r="CCH29" s="877"/>
      <c r="CCI29" s="877"/>
      <c r="CCJ29" s="877"/>
      <c r="CCK29" s="877"/>
      <c r="CCL29" s="877"/>
      <c r="CCM29" s="877"/>
      <c r="CCN29" s="877"/>
      <c r="CCO29" s="877"/>
      <c r="CCP29" s="877"/>
      <c r="CCQ29" s="877"/>
      <c r="CCR29" s="877"/>
      <c r="CCS29" s="877"/>
      <c r="CCT29" s="877"/>
      <c r="CCU29" s="877"/>
      <c r="CCV29" s="877"/>
      <c r="CCW29" s="877"/>
      <c r="CCX29" s="877"/>
      <c r="CCY29" s="877"/>
      <c r="CCZ29" s="877"/>
      <c r="CDA29" s="877"/>
      <c r="CDB29" s="877"/>
      <c r="CDC29" s="877"/>
      <c r="CDD29" s="877"/>
      <c r="CDE29" s="877"/>
      <c r="CDF29" s="877"/>
      <c r="CDG29" s="877"/>
      <c r="CDH29" s="877"/>
      <c r="CDI29" s="877"/>
      <c r="CDJ29" s="877"/>
      <c r="CDK29" s="877"/>
      <c r="CDL29" s="877"/>
      <c r="CDM29" s="877"/>
      <c r="CDN29" s="877"/>
      <c r="CDO29" s="877"/>
      <c r="CDP29" s="877"/>
      <c r="CDQ29" s="877"/>
      <c r="CDR29" s="877"/>
      <c r="CDS29" s="877"/>
      <c r="CDT29" s="877"/>
      <c r="CDU29" s="877"/>
      <c r="CDV29" s="877"/>
      <c r="CDW29" s="877"/>
      <c r="CDX29" s="877"/>
      <c r="CDY29" s="877"/>
      <c r="CDZ29" s="877"/>
      <c r="CEA29" s="877"/>
      <c r="CEB29" s="877"/>
      <c r="CEC29" s="877"/>
      <c r="CED29" s="877"/>
      <c r="CEE29" s="877"/>
      <c r="CEF29" s="877"/>
      <c r="CEG29" s="877"/>
      <c r="CEH29" s="877"/>
      <c r="CEI29" s="877"/>
      <c r="CEJ29" s="877"/>
      <c r="CEK29" s="877"/>
      <c r="CEL29" s="877"/>
      <c r="CEM29" s="877"/>
      <c r="CEN29" s="877"/>
      <c r="CEO29" s="877"/>
      <c r="CEP29" s="877"/>
      <c r="CEQ29" s="877"/>
      <c r="CER29" s="877"/>
      <c r="CES29" s="877"/>
      <c r="CET29" s="877"/>
      <c r="CEU29" s="877"/>
      <c r="CEV29" s="877"/>
      <c r="CEW29" s="877"/>
      <c r="CEX29" s="877"/>
      <c r="CEY29" s="877"/>
      <c r="CEZ29" s="877"/>
      <c r="CFA29" s="877"/>
      <c r="CFB29" s="877"/>
      <c r="CFC29" s="877"/>
      <c r="CFD29" s="877"/>
      <c r="CFE29" s="877"/>
      <c r="CFF29" s="877"/>
      <c r="CFG29" s="877"/>
      <c r="CFH29" s="877"/>
      <c r="CFI29" s="877"/>
      <c r="CFJ29" s="877"/>
      <c r="CFK29" s="877"/>
      <c r="CFL29" s="877"/>
      <c r="CFM29" s="877"/>
      <c r="CFN29" s="877"/>
      <c r="CFO29" s="877"/>
      <c r="CFP29" s="877"/>
      <c r="CFQ29" s="877"/>
      <c r="CFR29" s="877"/>
      <c r="CFS29" s="877"/>
      <c r="CFT29" s="877"/>
      <c r="CFU29" s="877"/>
      <c r="CFV29" s="877"/>
      <c r="CFW29" s="877"/>
      <c r="CFX29" s="877"/>
      <c r="CFY29" s="877"/>
      <c r="CFZ29" s="877"/>
      <c r="CGA29" s="877"/>
      <c r="CGB29" s="877"/>
      <c r="CGC29" s="877"/>
      <c r="CGD29" s="877"/>
      <c r="CGE29" s="877"/>
      <c r="CGF29" s="877"/>
      <c r="CGG29" s="877"/>
      <c r="CGH29" s="877"/>
      <c r="CGI29" s="877"/>
      <c r="CGJ29" s="877"/>
      <c r="CGK29" s="877"/>
      <c r="CGL29" s="877"/>
      <c r="CGM29" s="877"/>
      <c r="CGN29" s="877"/>
      <c r="CGO29" s="877"/>
      <c r="CGP29" s="877"/>
      <c r="CGQ29" s="877"/>
      <c r="CGR29" s="877"/>
      <c r="CGS29" s="877"/>
      <c r="CGT29" s="877"/>
      <c r="CGU29" s="877"/>
      <c r="CGV29" s="877"/>
      <c r="CGW29" s="877"/>
      <c r="CGX29" s="877"/>
      <c r="CGY29" s="877"/>
      <c r="CGZ29" s="877"/>
      <c r="CHA29" s="877"/>
      <c r="CHB29" s="877"/>
      <c r="CHC29" s="877"/>
      <c r="CHD29" s="877"/>
      <c r="CHE29" s="877"/>
      <c r="CHF29" s="877"/>
      <c r="CHG29" s="877"/>
      <c r="CHH29" s="877"/>
      <c r="CHI29" s="877"/>
      <c r="CHJ29" s="877"/>
      <c r="CHK29" s="877"/>
      <c r="CHL29" s="877"/>
      <c r="CHM29" s="877"/>
      <c r="CHN29" s="877"/>
      <c r="CHO29" s="877"/>
      <c r="CHP29" s="877"/>
      <c r="CHQ29" s="877"/>
      <c r="CHR29" s="877"/>
      <c r="CHS29" s="877"/>
      <c r="CHT29" s="877"/>
      <c r="CHU29" s="877"/>
      <c r="CHV29" s="877"/>
      <c r="CHW29" s="877"/>
      <c r="CHX29" s="877"/>
      <c r="CHY29" s="877"/>
      <c r="CHZ29" s="877"/>
      <c r="CIA29" s="877"/>
      <c r="CIB29" s="877"/>
      <c r="CIC29" s="877"/>
      <c r="CID29" s="877"/>
      <c r="CIE29" s="877"/>
      <c r="CIF29" s="877"/>
      <c r="CIG29" s="877"/>
      <c r="CIH29" s="877"/>
      <c r="CII29" s="877"/>
      <c r="CIJ29" s="877"/>
      <c r="CIK29" s="877"/>
      <c r="CIL29" s="877"/>
      <c r="CIM29" s="877"/>
      <c r="CIN29" s="877"/>
      <c r="CIO29" s="877"/>
      <c r="CIP29" s="877"/>
      <c r="CIQ29" s="877"/>
      <c r="CIR29" s="877"/>
      <c r="CIS29" s="877"/>
      <c r="CIT29" s="877"/>
      <c r="CIU29" s="877"/>
      <c r="CIV29" s="877"/>
      <c r="CIW29" s="877"/>
      <c r="CIX29" s="877"/>
      <c r="CIY29" s="877"/>
      <c r="CIZ29" s="877"/>
      <c r="CJA29" s="877"/>
      <c r="CJB29" s="877"/>
      <c r="CJC29" s="877"/>
      <c r="CJD29" s="877"/>
      <c r="CJE29" s="877"/>
      <c r="CJF29" s="877"/>
      <c r="CJG29" s="877"/>
      <c r="CJH29" s="877"/>
      <c r="CJI29" s="877"/>
      <c r="CJJ29" s="877"/>
      <c r="CJK29" s="877"/>
      <c r="CJL29" s="877"/>
      <c r="CJM29" s="877"/>
      <c r="CJN29" s="877"/>
      <c r="CJO29" s="877"/>
      <c r="CJP29" s="877"/>
      <c r="CJQ29" s="877"/>
      <c r="CJR29" s="877"/>
      <c r="CJS29" s="877"/>
      <c r="CJT29" s="877"/>
      <c r="CJU29" s="877"/>
      <c r="CJV29" s="877"/>
      <c r="CJW29" s="877"/>
      <c r="CJX29" s="877"/>
      <c r="CJY29" s="877"/>
      <c r="CJZ29" s="877"/>
      <c r="CKA29" s="877"/>
      <c r="CKB29" s="877"/>
      <c r="CKC29" s="877"/>
      <c r="CKD29" s="877"/>
      <c r="CKE29" s="877"/>
      <c r="CKF29" s="877"/>
      <c r="CKG29" s="877"/>
      <c r="CKH29" s="877"/>
      <c r="CKI29" s="877"/>
      <c r="CKJ29" s="877"/>
      <c r="CKK29" s="877"/>
      <c r="CKL29" s="877"/>
      <c r="CKM29" s="877"/>
      <c r="CKN29" s="877"/>
      <c r="CKO29" s="877"/>
      <c r="CKP29" s="877"/>
      <c r="CKQ29" s="877"/>
      <c r="CKR29" s="877"/>
      <c r="CKS29" s="877"/>
      <c r="CKT29" s="877"/>
      <c r="CKU29" s="877"/>
      <c r="CKV29" s="877"/>
      <c r="CKW29" s="877"/>
      <c r="CKX29" s="877"/>
      <c r="CKY29" s="877"/>
      <c r="CKZ29" s="877"/>
      <c r="CLA29" s="877"/>
      <c r="CLB29" s="877"/>
      <c r="CLC29" s="877"/>
      <c r="CLD29" s="877"/>
      <c r="CLE29" s="877"/>
      <c r="CLF29" s="877"/>
      <c r="CLG29" s="877"/>
      <c r="CLH29" s="877"/>
      <c r="CLI29" s="877"/>
      <c r="CLJ29" s="877"/>
      <c r="CLK29" s="877"/>
      <c r="CLL29" s="877"/>
      <c r="CLM29" s="877"/>
      <c r="CLN29" s="877"/>
      <c r="CLO29" s="877"/>
      <c r="CLP29" s="877"/>
      <c r="CLQ29" s="877"/>
      <c r="CLR29" s="877"/>
      <c r="CLS29" s="877"/>
      <c r="CLT29" s="877"/>
      <c r="CLU29" s="877"/>
      <c r="CLV29" s="877"/>
      <c r="CLW29" s="877"/>
      <c r="CLX29" s="877"/>
      <c r="CLY29" s="877"/>
      <c r="CLZ29" s="877"/>
      <c r="CMA29" s="877"/>
      <c r="CMB29" s="877"/>
      <c r="CMC29" s="877"/>
      <c r="CMD29" s="877"/>
      <c r="CME29" s="877"/>
      <c r="CMF29" s="877"/>
      <c r="CMG29" s="877"/>
      <c r="CMH29" s="877"/>
      <c r="CMI29" s="877"/>
      <c r="CMJ29" s="877"/>
      <c r="CMK29" s="877"/>
      <c r="CML29" s="877"/>
      <c r="CMM29" s="877"/>
      <c r="CMN29" s="877"/>
      <c r="CMO29" s="877"/>
      <c r="CMP29" s="877"/>
      <c r="CMQ29" s="877"/>
      <c r="CMR29" s="877"/>
      <c r="CMS29" s="877"/>
      <c r="CMT29" s="877"/>
      <c r="CMU29" s="877"/>
      <c r="CMV29" s="877"/>
      <c r="CMW29" s="877"/>
      <c r="CMX29" s="877"/>
      <c r="CMY29" s="877"/>
      <c r="CMZ29" s="877"/>
      <c r="CNA29" s="877"/>
      <c r="CNB29" s="877"/>
      <c r="CNC29" s="877"/>
      <c r="CND29" s="877"/>
      <c r="CNE29" s="877"/>
      <c r="CNF29" s="877"/>
      <c r="CNG29" s="877"/>
      <c r="CNH29" s="877"/>
      <c r="CNI29" s="877"/>
      <c r="CNJ29" s="877"/>
      <c r="CNK29" s="877"/>
      <c r="CNL29" s="877"/>
      <c r="CNM29" s="877"/>
      <c r="CNN29" s="877"/>
      <c r="CNO29" s="877"/>
      <c r="CNP29" s="877"/>
      <c r="CNQ29" s="877"/>
      <c r="CNR29" s="877"/>
      <c r="CNS29" s="877"/>
      <c r="CNT29" s="877"/>
      <c r="CNU29" s="877"/>
      <c r="CNV29" s="877"/>
      <c r="CNW29" s="877"/>
      <c r="CNX29" s="877"/>
      <c r="CNY29" s="877"/>
      <c r="CNZ29" s="877"/>
      <c r="COA29" s="877"/>
      <c r="COB29" s="877"/>
      <c r="COC29" s="877"/>
      <c r="COD29" s="877"/>
      <c r="COE29" s="877"/>
      <c r="COF29" s="877"/>
      <c r="COG29" s="877"/>
      <c r="COH29" s="877"/>
      <c r="COI29" s="877"/>
      <c r="COJ29" s="877"/>
      <c r="COK29" s="877"/>
      <c r="COL29" s="877"/>
      <c r="COM29" s="877"/>
      <c r="CON29" s="877"/>
      <c r="COO29" s="877"/>
      <c r="COP29" s="877"/>
      <c r="COQ29" s="877"/>
      <c r="COR29" s="877"/>
      <c r="COS29" s="877"/>
      <c r="COT29" s="877"/>
      <c r="COU29" s="877"/>
      <c r="COV29" s="877"/>
      <c r="COW29" s="877"/>
      <c r="COX29" s="877"/>
      <c r="COY29" s="877"/>
      <c r="COZ29" s="877"/>
      <c r="CPA29" s="877"/>
      <c r="CPB29" s="877"/>
      <c r="CPC29" s="877"/>
      <c r="CPD29" s="877"/>
      <c r="CPE29" s="877"/>
      <c r="CPF29" s="877"/>
      <c r="CPG29" s="877"/>
      <c r="CPH29" s="877"/>
      <c r="CPI29" s="877"/>
      <c r="CPJ29" s="877"/>
      <c r="CPK29" s="877"/>
      <c r="CPL29" s="877"/>
      <c r="CPM29" s="877"/>
      <c r="CPN29" s="877"/>
      <c r="CPO29" s="877"/>
      <c r="CPP29" s="877"/>
      <c r="CPQ29" s="877"/>
      <c r="CPR29" s="877"/>
      <c r="CPS29" s="877"/>
      <c r="CPT29" s="877"/>
      <c r="CPU29" s="877"/>
      <c r="CPV29" s="877"/>
      <c r="CPW29" s="877"/>
      <c r="CPX29" s="877"/>
      <c r="CPY29" s="877"/>
      <c r="CPZ29" s="877"/>
      <c r="CQA29" s="877"/>
      <c r="CQB29" s="877"/>
      <c r="CQC29" s="877"/>
      <c r="CQD29" s="877"/>
      <c r="CQE29" s="877"/>
      <c r="CQF29" s="877"/>
      <c r="CQG29" s="877"/>
      <c r="CQH29" s="877"/>
      <c r="CQI29" s="877"/>
      <c r="CQJ29" s="877"/>
      <c r="CQK29" s="877"/>
      <c r="CQL29" s="877"/>
      <c r="CQM29" s="877"/>
      <c r="CQN29" s="877"/>
      <c r="CQO29" s="877"/>
      <c r="CQP29" s="877"/>
      <c r="CQQ29" s="877"/>
      <c r="CQR29" s="877"/>
      <c r="CQS29" s="877"/>
      <c r="CQT29" s="877"/>
      <c r="CQU29" s="877"/>
      <c r="CQV29" s="877"/>
      <c r="CQW29" s="877"/>
      <c r="CQX29" s="877"/>
      <c r="CQY29" s="877"/>
      <c r="CQZ29" s="877"/>
      <c r="CRA29" s="877"/>
      <c r="CRB29" s="877"/>
      <c r="CRC29" s="877"/>
      <c r="CRD29" s="877"/>
      <c r="CRE29" s="877"/>
      <c r="CRF29" s="877"/>
      <c r="CRG29" s="877"/>
      <c r="CRH29" s="877"/>
      <c r="CRI29" s="877"/>
      <c r="CRJ29" s="877"/>
      <c r="CRK29" s="877"/>
      <c r="CRL29" s="877"/>
      <c r="CRM29" s="877"/>
      <c r="CRN29" s="877"/>
      <c r="CRO29" s="877"/>
      <c r="CRP29" s="877"/>
      <c r="CRQ29" s="877"/>
      <c r="CRR29" s="877"/>
      <c r="CRS29" s="877"/>
      <c r="CRT29" s="877"/>
      <c r="CRU29" s="877"/>
      <c r="CRV29" s="877"/>
      <c r="CRW29" s="877"/>
      <c r="CRX29" s="877"/>
      <c r="CRY29" s="877"/>
      <c r="CRZ29" s="877"/>
      <c r="CSA29" s="877"/>
      <c r="CSB29" s="877"/>
      <c r="CSC29" s="877"/>
      <c r="CSD29" s="877"/>
      <c r="CSE29" s="877"/>
      <c r="CSF29" s="877"/>
      <c r="CSG29" s="877"/>
      <c r="CSH29" s="877"/>
      <c r="CSI29" s="877"/>
      <c r="CSJ29" s="877"/>
      <c r="CSK29" s="877"/>
      <c r="CSL29" s="877"/>
      <c r="CSM29" s="877"/>
      <c r="CSN29" s="877"/>
      <c r="CSO29" s="877"/>
      <c r="CSP29" s="877"/>
      <c r="CSQ29" s="877"/>
      <c r="CSR29" s="877"/>
      <c r="CSS29" s="877"/>
      <c r="CST29" s="877"/>
      <c r="CSU29" s="877"/>
      <c r="CSV29" s="877"/>
      <c r="CSW29" s="877"/>
      <c r="CSX29" s="877"/>
      <c r="CSY29" s="877"/>
      <c r="CSZ29" s="877"/>
      <c r="CTA29" s="877"/>
      <c r="CTB29" s="877"/>
      <c r="CTC29" s="877"/>
      <c r="CTD29" s="877"/>
      <c r="CTE29" s="877"/>
      <c r="CTF29" s="877"/>
      <c r="CTG29" s="877"/>
      <c r="CTH29" s="877"/>
      <c r="CTI29" s="877"/>
      <c r="CTJ29" s="877"/>
      <c r="CTK29" s="877"/>
      <c r="CTL29" s="877"/>
      <c r="CTM29" s="877"/>
      <c r="CTN29" s="877"/>
      <c r="CTO29" s="877"/>
      <c r="CTP29" s="877"/>
      <c r="CTQ29" s="877"/>
      <c r="CTR29" s="877"/>
      <c r="CTS29" s="877"/>
      <c r="CTT29" s="877"/>
      <c r="CTU29" s="877"/>
      <c r="CTV29" s="877"/>
      <c r="CTW29" s="877"/>
      <c r="CTX29" s="877"/>
      <c r="CTY29" s="877"/>
      <c r="CTZ29" s="877"/>
      <c r="CUA29" s="877"/>
      <c r="CUB29" s="877"/>
      <c r="CUC29" s="877"/>
      <c r="CUD29" s="877"/>
      <c r="CUE29" s="877"/>
      <c r="CUF29" s="877"/>
      <c r="CUG29" s="877"/>
      <c r="CUH29" s="877"/>
      <c r="CUI29" s="877"/>
      <c r="CUJ29" s="877"/>
      <c r="CUK29" s="877"/>
      <c r="CUL29" s="877"/>
      <c r="CUM29" s="877"/>
      <c r="CUN29" s="877"/>
      <c r="CUO29" s="877"/>
      <c r="CUP29" s="877"/>
      <c r="CUQ29" s="877"/>
      <c r="CUR29" s="877"/>
      <c r="CUS29" s="877"/>
      <c r="CUT29" s="877"/>
      <c r="CUU29" s="877"/>
      <c r="CUV29" s="877"/>
      <c r="CUW29" s="877"/>
      <c r="CUX29" s="877"/>
      <c r="CUY29" s="877"/>
      <c r="CUZ29" s="877"/>
      <c r="CVA29" s="877"/>
      <c r="CVB29" s="877"/>
      <c r="CVC29" s="877"/>
      <c r="CVD29" s="877"/>
      <c r="CVE29" s="877"/>
      <c r="CVF29" s="877"/>
      <c r="CVG29" s="877"/>
      <c r="CVH29" s="877"/>
      <c r="CVI29" s="877"/>
      <c r="CVJ29" s="877"/>
      <c r="CVK29" s="877"/>
      <c r="CVL29" s="877"/>
      <c r="CVM29" s="877"/>
      <c r="CVN29" s="877"/>
      <c r="CVO29" s="877"/>
      <c r="CVP29" s="877"/>
      <c r="CVQ29" s="877"/>
      <c r="CVR29" s="877"/>
      <c r="CVS29" s="877"/>
      <c r="CVT29" s="877"/>
      <c r="CVU29" s="877"/>
      <c r="CVV29" s="877"/>
      <c r="CVW29" s="877"/>
      <c r="CVX29" s="877"/>
      <c r="CVY29" s="877"/>
      <c r="CVZ29" s="877"/>
      <c r="CWA29" s="877"/>
      <c r="CWB29" s="877"/>
      <c r="CWC29" s="877"/>
      <c r="CWD29" s="877"/>
      <c r="CWE29" s="877"/>
      <c r="CWF29" s="877"/>
      <c r="CWG29" s="877"/>
      <c r="CWH29" s="877"/>
      <c r="CWI29" s="877"/>
      <c r="CWJ29" s="877"/>
      <c r="CWK29" s="877"/>
      <c r="CWL29" s="877"/>
      <c r="CWM29" s="877"/>
      <c r="CWN29" s="877"/>
      <c r="CWO29" s="877"/>
      <c r="CWP29" s="877"/>
      <c r="CWQ29" s="877"/>
      <c r="CWR29" s="877"/>
      <c r="CWS29" s="877"/>
      <c r="CWT29" s="877"/>
      <c r="CWU29" s="877"/>
      <c r="CWV29" s="877"/>
      <c r="CWW29" s="877"/>
      <c r="CWX29" s="877"/>
      <c r="CWY29" s="877"/>
      <c r="CWZ29" s="877"/>
      <c r="CXA29" s="877"/>
      <c r="CXB29" s="877"/>
      <c r="CXC29" s="877"/>
      <c r="CXD29" s="877"/>
      <c r="CXE29" s="877"/>
      <c r="CXF29" s="877"/>
      <c r="CXG29" s="877"/>
      <c r="CXH29" s="877"/>
      <c r="CXI29" s="877"/>
      <c r="CXJ29" s="877"/>
      <c r="CXK29" s="877"/>
      <c r="CXL29" s="877"/>
      <c r="CXM29" s="877"/>
      <c r="CXN29" s="877"/>
      <c r="CXO29" s="877"/>
      <c r="CXP29" s="877"/>
      <c r="CXQ29" s="877"/>
      <c r="CXR29" s="877"/>
      <c r="CXS29" s="877"/>
      <c r="CXT29" s="877"/>
      <c r="CXU29" s="877"/>
      <c r="CXV29" s="877"/>
      <c r="CXW29" s="877"/>
      <c r="CXX29" s="877"/>
      <c r="CXY29" s="877"/>
      <c r="CXZ29" s="877"/>
      <c r="CYA29" s="877"/>
      <c r="CYB29" s="877"/>
      <c r="CYC29" s="877"/>
      <c r="CYD29" s="877"/>
      <c r="CYE29" s="877"/>
      <c r="CYF29" s="877"/>
      <c r="CYG29" s="877"/>
      <c r="CYH29" s="877"/>
      <c r="CYI29" s="877"/>
      <c r="CYJ29" s="877"/>
      <c r="CYK29" s="877"/>
      <c r="CYL29" s="877"/>
      <c r="CYM29" s="877"/>
      <c r="CYN29" s="877"/>
      <c r="CYO29" s="877"/>
      <c r="CYP29" s="877"/>
      <c r="CYQ29" s="877"/>
      <c r="CYR29" s="877"/>
      <c r="CYS29" s="877"/>
      <c r="CYT29" s="877"/>
      <c r="CYU29" s="877"/>
      <c r="CYV29" s="877"/>
      <c r="CYW29" s="877"/>
      <c r="CYX29" s="877"/>
      <c r="CYY29" s="877"/>
      <c r="CYZ29" s="877"/>
      <c r="CZA29" s="877"/>
      <c r="CZB29" s="877"/>
      <c r="CZC29" s="877"/>
      <c r="CZD29" s="877"/>
      <c r="CZE29" s="877"/>
      <c r="CZF29" s="877"/>
      <c r="CZG29" s="877"/>
      <c r="CZH29" s="877"/>
      <c r="CZI29" s="877"/>
      <c r="CZJ29" s="877"/>
      <c r="CZK29" s="877"/>
      <c r="CZL29" s="877"/>
      <c r="CZM29" s="877"/>
      <c r="CZN29" s="877"/>
      <c r="CZO29" s="877"/>
      <c r="CZP29" s="877"/>
      <c r="CZQ29" s="877"/>
      <c r="CZR29" s="877"/>
      <c r="CZS29" s="877"/>
      <c r="CZT29" s="877"/>
      <c r="CZU29" s="877"/>
      <c r="CZV29" s="877"/>
      <c r="CZW29" s="877"/>
      <c r="CZX29" s="877"/>
      <c r="CZY29" s="877"/>
      <c r="CZZ29" s="877"/>
      <c r="DAA29" s="877"/>
      <c r="DAB29" s="877"/>
      <c r="DAC29" s="877"/>
      <c r="DAD29" s="877"/>
      <c r="DAE29" s="877"/>
      <c r="DAF29" s="877"/>
      <c r="DAG29" s="877"/>
      <c r="DAH29" s="877"/>
      <c r="DAI29" s="877"/>
      <c r="DAJ29" s="877"/>
      <c r="DAK29" s="877"/>
      <c r="DAL29" s="877"/>
      <c r="DAM29" s="877"/>
      <c r="DAN29" s="877"/>
      <c r="DAO29" s="877"/>
      <c r="DAP29" s="877"/>
      <c r="DAQ29" s="877"/>
      <c r="DAR29" s="877"/>
      <c r="DAS29" s="877"/>
      <c r="DAT29" s="877"/>
      <c r="DAU29" s="877"/>
      <c r="DAV29" s="877"/>
      <c r="DAW29" s="877"/>
      <c r="DAX29" s="877"/>
      <c r="DAY29" s="877"/>
      <c r="DAZ29" s="877"/>
      <c r="DBA29" s="877"/>
      <c r="DBB29" s="877"/>
      <c r="DBC29" s="877"/>
      <c r="DBD29" s="877"/>
      <c r="DBE29" s="877"/>
      <c r="DBF29" s="877"/>
      <c r="DBG29" s="877"/>
      <c r="DBH29" s="877"/>
      <c r="DBI29" s="877"/>
      <c r="DBJ29" s="877"/>
      <c r="DBK29" s="877"/>
      <c r="DBL29" s="877"/>
      <c r="DBM29" s="877"/>
      <c r="DBN29" s="877"/>
      <c r="DBO29" s="877"/>
      <c r="DBP29" s="877"/>
      <c r="DBQ29" s="877"/>
      <c r="DBR29" s="877"/>
      <c r="DBS29" s="877"/>
      <c r="DBT29" s="877"/>
      <c r="DBU29" s="877"/>
      <c r="DBV29" s="877"/>
      <c r="DBW29" s="877"/>
      <c r="DBX29" s="877"/>
      <c r="DBY29" s="877"/>
      <c r="DBZ29" s="877"/>
      <c r="DCA29" s="877"/>
      <c r="DCB29" s="877"/>
      <c r="DCC29" s="877"/>
      <c r="DCD29" s="877"/>
      <c r="DCE29" s="877"/>
      <c r="DCF29" s="877"/>
      <c r="DCG29" s="877"/>
      <c r="DCH29" s="877"/>
      <c r="DCI29" s="877"/>
      <c r="DCJ29" s="877"/>
      <c r="DCK29" s="877"/>
      <c r="DCL29" s="877"/>
      <c r="DCM29" s="877"/>
      <c r="DCN29" s="877"/>
      <c r="DCO29" s="877"/>
      <c r="DCP29" s="877"/>
      <c r="DCQ29" s="877"/>
      <c r="DCR29" s="877"/>
      <c r="DCS29" s="877"/>
      <c r="DCT29" s="877"/>
      <c r="DCU29" s="877"/>
      <c r="DCV29" s="877"/>
      <c r="DCW29" s="877"/>
      <c r="DCX29" s="877"/>
      <c r="DCY29" s="877"/>
      <c r="DCZ29" s="877"/>
      <c r="DDA29" s="877"/>
      <c r="DDB29" s="877"/>
      <c r="DDC29" s="877"/>
      <c r="DDD29" s="877"/>
      <c r="DDE29" s="877"/>
      <c r="DDF29" s="877"/>
      <c r="DDG29" s="877"/>
      <c r="DDH29" s="877"/>
      <c r="DDI29" s="877"/>
      <c r="DDJ29" s="877"/>
      <c r="DDK29" s="877"/>
      <c r="DDL29" s="877"/>
      <c r="DDM29" s="877"/>
      <c r="DDN29" s="877"/>
      <c r="DDO29" s="877"/>
      <c r="DDP29" s="877"/>
      <c r="DDQ29" s="877"/>
      <c r="DDR29" s="877"/>
      <c r="DDS29" s="877"/>
      <c r="DDT29" s="877"/>
      <c r="DDU29" s="877"/>
      <c r="DDV29" s="877"/>
      <c r="DDW29" s="877"/>
      <c r="DDX29" s="877"/>
      <c r="DDY29" s="877"/>
      <c r="DDZ29" s="877"/>
      <c r="DEA29" s="877"/>
      <c r="DEB29" s="877"/>
      <c r="DEC29" s="877"/>
      <c r="DED29" s="877"/>
      <c r="DEE29" s="877"/>
      <c r="DEF29" s="877"/>
      <c r="DEG29" s="877"/>
      <c r="DEH29" s="877"/>
      <c r="DEI29" s="877"/>
      <c r="DEJ29" s="877"/>
      <c r="DEK29" s="877"/>
      <c r="DEL29" s="877"/>
      <c r="DEM29" s="877"/>
      <c r="DEN29" s="877"/>
      <c r="DEO29" s="877"/>
      <c r="DEP29" s="877"/>
      <c r="DEQ29" s="877"/>
      <c r="DER29" s="877"/>
      <c r="DES29" s="877"/>
      <c r="DET29" s="877"/>
      <c r="DEU29" s="877"/>
      <c r="DEV29" s="877"/>
      <c r="DEW29" s="877"/>
      <c r="DEX29" s="877"/>
      <c r="DEY29" s="877"/>
      <c r="DEZ29" s="877"/>
      <c r="DFA29" s="877"/>
      <c r="DFB29" s="877"/>
      <c r="DFC29" s="877"/>
      <c r="DFD29" s="877"/>
      <c r="DFE29" s="877"/>
      <c r="DFF29" s="877"/>
      <c r="DFG29" s="877"/>
      <c r="DFH29" s="877"/>
      <c r="DFI29" s="877"/>
      <c r="DFJ29" s="877"/>
      <c r="DFK29" s="877"/>
      <c r="DFL29" s="877"/>
      <c r="DFM29" s="877"/>
      <c r="DFN29" s="877"/>
      <c r="DFO29" s="877"/>
      <c r="DFP29" s="877"/>
      <c r="DFQ29" s="877"/>
      <c r="DFR29" s="877"/>
      <c r="DFS29" s="877"/>
      <c r="DFT29" s="877"/>
      <c r="DFU29" s="877"/>
      <c r="DFV29" s="877"/>
      <c r="DFW29" s="877"/>
      <c r="DFX29" s="877"/>
      <c r="DFY29" s="877"/>
      <c r="DFZ29" s="877"/>
      <c r="DGA29" s="877"/>
      <c r="DGB29" s="877"/>
      <c r="DGC29" s="877"/>
      <c r="DGD29" s="877"/>
      <c r="DGE29" s="877"/>
      <c r="DGF29" s="877"/>
      <c r="DGG29" s="877"/>
      <c r="DGH29" s="877"/>
      <c r="DGI29" s="877"/>
      <c r="DGJ29" s="877"/>
      <c r="DGK29" s="877"/>
      <c r="DGL29" s="877"/>
      <c r="DGM29" s="877"/>
      <c r="DGN29" s="877"/>
      <c r="DGO29" s="877"/>
      <c r="DGP29" s="877"/>
      <c r="DGQ29" s="877"/>
      <c r="DGR29" s="877"/>
      <c r="DGS29" s="877"/>
      <c r="DGT29" s="877"/>
      <c r="DGU29" s="877"/>
      <c r="DGV29" s="877"/>
      <c r="DGW29" s="877"/>
      <c r="DGX29" s="877"/>
      <c r="DGY29" s="877"/>
      <c r="DGZ29" s="877"/>
      <c r="DHA29" s="877"/>
      <c r="DHB29" s="877"/>
      <c r="DHC29" s="877"/>
      <c r="DHD29" s="877"/>
      <c r="DHE29" s="877"/>
      <c r="DHF29" s="877"/>
      <c r="DHG29" s="877"/>
      <c r="DHH29" s="877"/>
      <c r="DHI29" s="877"/>
      <c r="DHJ29" s="877"/>
      <c r="DHK29" s="877"/>
      <c r="DHL29" s="877"/>
      <c r="DHM29" s="877"/>
      <c r="DHN29" s="877"/>
      <c r="DHO29" s="877"/>
      <c r="DHP29" s="877"/>
      <c r="DHQ29" s="877"/>
      <c r="DHR29" s="877"/>
      <c r="DHS29" s="877"/>
      <c r="DHT29" s="877"/>
      <c r="DHU29" s="877"/>
      <c r="DHV29" s="877"/>
      <c r="DHW29" s="877"/>
      <c r="DHX29" s="877"/>
      <c r="DHY29" s="877"/>
      <c r="DHZ29" s="877"/>
      <c r="DIA29" s="877"/>
      <c r="DIB29" s="877"/>
      <c r="DIC29" s="877"/>
      <c r="DID29" s="877"/>
      <c r="DIE29" s="877"/>
      <c r="DIF29" s="877"/>
      <c r="DIG29" s="877"/>
      <c r="DIH29" s="877"/>
      <c r="DII29" s="877"/>
      <c r="DIJ29" s="877"/>
      <c r="DIK29" s="877"/>
      <c r="DIL29" s="877"/>
      <c r="DIM29" s="877"/>
      <c r="DIN29" s="877"/>
      <c r="DIO29" s="877"/>
      <c r="DIP29" s="877"/>
      <c r="DIQ29" s="877"/>
      <c r="DIR29" s="877"/>
      <c r="DIS29" s="877"/>
      <c r="DIT29" s="877"/>
      <c r="DIU29" s="877"/>
      <c r="DIV29" s="877"/>
      <c r="DIW29" s="877"/>
      <c r="DIX29" s="877"/>
      <c r="DIY29" s="877"/>
      <c r="DIZ29" s="877"/>
      <c r="DJA29" s="877"/>
      <c r="DJB29" s="877"/>
      <c r="DJC29" s="877"/>
      <c r="DJD29" s="877"/>
      <c r="DJE29" s="877"/>
      <c r="DJF29" s="877"/>
      <c r="DJG29" s="877"/>
      <c r="DJH29" s="877"/>
      <c r="DJI29" s="877"/>
      <c r="DJJ29" s="877"/>
      <c r="DJK29" s="877"/>
      <c r="DJL29" s="877"/>
      <c r="DJM29" s="877"/>
      <c r="DJN29" s="877"/>
      <c r="DJO29" s="877"/>
      <c r="DJP29" s="877"/>
      <c r="DJQ29" s="877"/>
      <c r="DJR29" s="877"/>
      <c r="DJS29" s="877"/>
      <c r="DJT29" s="877"/>
      <c r="DJU29" s="877"/>
      <c r="DJV29" s="877"/>
      <c r="DJW29" s="877"/>
      <c r="DJX29" s="877"/>
      <c r="DJY29" s="877"/>
      <c r="DJZ29" s="877"/>
      <c r="DKA29" s="877"/>
      <c r="DKB29" s="877"/>
      <c r="DKC29" s="877"/>
      <c r="DKD29" s="877"/>
      <c r="DKE29" s="877"/>
      <c r="DKF29" s="877"/>
      <c r="DKG29" s="877"/>
      <c r="DKH29" s="877"/>
      <c r="DKI29" s="877"/>
      <c r="DKJ29" s="877"/>
      <c r="DKK29" s="877"/>
      <c r="DKL29" s="877"/>
      <c r="DKM29" s="877"/>
      <c r="DKN29" s="877"/>
      <c r="DKO29" s="877"/>
      <c r="DKP29" s="877"/>
      <c r="DKQ29" s="877"/>
      <c r="DKR29" s="877"/>
      <c r="DKS29" s="877"/>
      <c r="DKT29" s="877"/>
      <c r="DKU29" s="877"/>
      <c r="DKV29" s="877"/>
      <c r="DKW29" s="877"/>
      <c r="DKX29" s="877"/>
      <c r="DKY29" s="877"/>
      <c r="DKZ29" s="877"/>
      <c r="DLA29" s="877"/>
      <c r="DLB29" s="877"/>
      <c r="DLC29" s="877"/>
      <c r="DLD29" s="877"/>
      <c r="DLE29" s="877"/>
      <c r="DLF29" s="877"/>
      <c r="DLG29" s="877"/>
      <c r="DLH29" s="877"/>
      <c r="DLI29" s="877"/>
      <c r="DLJ29" s="877"/>
      <c r="DLK29" s="877"/>
      <c r="DLL29" s="877"/>
      <c r="DLM29" s="877"/>
      <c r="DLN29" s="877"/>
      <c r="DLO29" s="877"/>
      <c r="DLP29" s="877"/>
      <c r="DLQ29" s="877"/>
      <c r="DLR29" s="877"/>
      <c r="DLS29" s="877"/>
      <c r="DLT29" s="877"/>
      <c r="DLU29" s="877"/>
      <c r="DLV29" s="877"/>
      <c r="DLW29" s="877"/>
      <c r="DLX29" s="877"/>
      <c r="DLY29" s="877"/>
      <c r="DLZ29" s="877"/>
      <c r="DMA29" s="877"/>
      <c r="DMB29" s="877"/>
      <c r="DMC29" s="877"/>
      <c r="DMD29" s="877"/>
      <c r="DME29" s="877"/>
      <c r="DMF29" s="877"/>
      <c r="DMG29" s="877"/>
      <c r="DMH29" s="877"/>
      <c r="DMI29" s="877"/>
      <c r="DMJ29" s="877"/>
      <c r="DMK29" s="877"/>
      <c r="DML29" s="877"/>
      <c r="DMM29" s="877"/>
      <c r="DMN29" s="877"/>
      <c r="DMO29" s="877"/>
      <c r="DMP29" s="877"/>
      <c r="DMQ29" s="877"/>
      <c r="DMR29" s="877"/>
      <c r="DMS29" s="877"/>
      <c r="DMT29" s="877"/>
      <c r="DMU29" s="877"/>
      <c r="DMV29" s="877"/>
      <c r="DMW29" s="877"/>
      <c r="DMX29" s="877"/>
      <c r="DMY29" s="877"/>
      <c r="DMZ29" s="877"/>
      <c r="DNA29" s="877"/>
      <c r="DNB29" s="877"/>
      <c r="DNC29" s="877"/>
      <c r="DND29" s="877"/>
      <c r="DNE29" s="877"/>
      <c r="DNF29" s="877"/>
      <c r="DNG29" s="877"/>
      <c r="DNH29" s="877"/>
      <c r="DNI29" s="877"/>
      <c r="DNJ29" s="877"/>
      <c r="DNK29" s="877"/>
      <c r="DNL29" s="877"/>
      <c r="DNM29" s="877"/>
      <c r="DNN29" s="877"/>
      <c r="DNO29" s="877"/>
      <c r="DNP29" s="877"/>
      <c r="DNQ29" s="877"/>
      <c r="DNR29" s="877"/>
      <c r="DNS29" s="877"/>
      <c r="DNT29" s="877"/>
      <c r="DNU29" s="877"/>
      <c r="DNV29" s="877"/>
      <c r="DNW29" s="877"/>
      <c r="DNX29" s="877"/>
      <c r="DNY29" s="877"/>
      <c r="DNZ29" s="877"/>
      <c r="DOA29" s="877"/>
      <c r="DOB29" s="877"/>
      <c r="DOC29" s="877"/>
      <c r="DOD29" s="877"/>
      <c r="DOE29" s="877"/>
      <c r="DOF29" s="877"/>
      <c r="DOG29" s="877"/>
      <c r="DOH29" s="877"/>
      <c r="DOI29" s="877"/>
      <c r="DOJ29" s="877"/>
      <c r="DOK29" s="877"/>
      <c r="DOL29" s="877"/>
      <c r="DOM29" s="877"/>
      <c r="DON29" s="877"/>
      <c r="DOO29" s="877"/>
      <c r="DOP29" s="877"/>
      <c r="DOQ29" s="877"/>
      <c r="DOR29" s="877"/>
      <c r="DOS29" s="877"/>
      <c r="DOT29" s="877"/>
      <c r="DOU29" s="877"/>
      <c r="DOV29" s="877"/>
      <c r="DOW29" s="877"/>
      <c r="DOX29" s="877"/>
      <c r="DOY29" s="877"/>
      <c r="DOZ29" s="877"/>
      <c r="DPA29" s="877"/>
      <c r="DPB29" s="877"/>
      <c r="DPC29" s="877"/>
      <c r="DPD29" s="877"/>
      <c r="DPE29" s="877"/>
      <c r="DPF29" s="877"/>
      <c r="DPG29" s="877"/>
      <c r="DPH29" s="877"/>
      <c r="DPI29" s="877"/>
      <c r="DPJ29" s="877"/>
      <c r="DPK29" s="877"/>
      <c r="DPL29" s="877"/>
      <c r="DPM29" s="877"/>
      <c r="DPN29" s="877"/>
      <c r="DPO29" s="877"/>
      <c r="DPP29" s="877"/>
      <c r="DPQ29" s="877"/>
      <c r="DPR29" s="877"/>
      <c r="DPS29" s="877"/>
      <c r="DPT29" s="877"/>
      <c r="DPU29" s="877"/>
      <c r="DPV29" s="877"/>
      <c r="DPW29" s="877"/>
      <c r="DPX29" s="877"/>
      <c r="DPY29" s="877"/>
      <c r="DPZ29" s="877"/>
      <c r="DQA29" s="877"/>
      <c r="DQB29" s="877"/>
      <c r="DQC29" s="877"/>
      <c r="DQD29" s="877"/>
      <c r="DQE29" s="877"/>
      <c r="DQF29" s="877"/>
      <c r="DQG29" s="877"/>
      <c r="DQH29" s="877"/>
      <c r="DQI29" s="877"/>
      <c r="DQJ29" s="877"/>
      <c r="DQK29" s="877"/>
      <c r="DQL29" s="877"/>
      <c r="DQM29" s="877"/>
      <c r="DQN29" s="877"/>
      <c r="DQO29" s="877"/>
      <c r="DQP29" s="877"/>
      <c r="DQQ29" s="877"/>
      <c r="DQR29" s="877"/>
      <c r="DQS29" s="877"/>
      <c r="DQT29" s="877"/>
      <c r="DQU29" s="877"/>
      <c r="DQV29" s="877"/>
      <c r="DQW29" s="877"/>
      <c r="DQX29" s="877"/>
      <c r="DQY29" s="877"/>
      <c r="DQZ29" s="877"/>
      <c r="DRA29" s="877"/>
      <c r="DRB29" s="877"/>
      <c r="DRC29" s="877"/>
      <c r="DRD29" s="877"/>
      <c r="DRE29" s="877"/>
      <c r="DRF29" s="877"/>
      <c r="DRG29" s="877"/>
      <c r="DRH29" s="877"/>
      <c r="DRI29" s="877"/>
      <c r="DRJ29" s="877"/>
      <c r="DRK29" s="877"/>
      <c r="DRL29" s="877"/>
      <c r="DRM29" s="877"/>
      <c r="DRN29" s="877"/>
      <c r="DRO29" s="877"/>
      <c r="DRP29" s="877"/>
      <c r="DRQ29" s="877"/>
      <c r="DRR29" s="877"/>
      <c r="DRS29" s="877"/>
      <c r="DRT29" s="877"/>
      <c r="DRU29" s="877"/>
      <c r="DRV29" s="877"/>
      <c r="DRW29" s="877"/>
      <c r="DRX29" s="877"/>
      <c r="DRY29" s="877"/>
      <c r="DRZ29" s="877"/>
      <c r="DSA29" s="877"/>
      <c r="DSB29" s="877"/>
      <c r="DSC29" s="877"/>
      <c r="DSD29" s="877"/>
      <c r="DSE29" s="877"/>
      <c r="DSF29" s="877"/>
      <c r="DSG29" s="877"/>
      <c r="DSH29" s="877"/>
      <c r="DSI29" s="877"/>
      <c r="DSJ29" s="877"/>
      <c r="DSK29" s="877"/>
      <c r="DSL29" s="877"/>
      <c r="DSM29" s="877"/>
      <c r="DSN29" s="877"/>
      <c r="DSO29" s="877"/>
      <c r="DSP29" s="877"/>
      <c r="DSQ29" s="877"/>
      <c r="DSR29" s="877"/>
      <c r="DSS29" s="877"/>
      <c r="DST29" s="877"/>
      <c r="DSU29" s="877"/>
      <c r="DSV29" s="877"/>
      <c r="DSW29" s="877"/>
      <c r="DSX29" s="877"/>
      <c r="DSY29" s="877"/>
      <c r="DSZ29" s="877"/>
      <c r="DTA29" s="877"/>
      <c r="DTB29" s="877"/>
      <c r="DTC29" s="877"/>
      <c r="DTD29" s="877"/>
      <c r="DTE29" s="877"/>
      <c r="DTF29" s="877"/>
      <c r="DTG29" s="877"/>
      <c r="DTH29" s="877"/>
      <c r="DTI29" s="877"/>
      <c r="DTJ29" s="877"/>
      <c r="DTK29" s="877"/>
      <c r="DTL29" s="877"/>
      <c r="DTM29" s="877"/>
      <c r="DTN29" s="877"/>
      <c r="DTO29" s="877"/>
      <c r="DTP29" s="877"/>
      <c r="DTQ29" s="877"/>
      <c r="DTR29" s="877"/>
      <c r="DTS29" s="877"/>
      <c r="DTT29" s="877"/>
      <c r="DTU29" s="877"/>
      <c r="DTV29" s="877"/>
      <c r="DTW29" s="877"/>
      <c r="DTX29" s="877"/>
      <c r="DTY29" s="877"/>
      <c r="DTZ29" s="877"/>
      <c r="DUA29" s="877"/>
      <c r="DUB29" s="877"/>
      <c r="DUC29" s="877"/>
      <c r="DUD29" s="877"/>
      <c r="DUE29" s="877"/>
      <c r="DUF29" s="877"/>
      <c r="DUG29" s="877"/>
      <c r="DUH29" s="877"/>
      <c r="DUI29" s="877"/>
      <c r="DUJ29" s="877"/>
      <c r="DUK29" s="877"/>
      <c r="DUL29" s="877"/>
      <c r="DUM29" s="877"/>
      <c r="DUN29" s="877"/>
      <c r="DUO29" s="877"/>
      <c r="DUP29" s="877"/>
      <c r="DUQ29" s="877"/>
      <c r="DUR29" s="877"/>
      <c r="DUS29" s="877"/>
      <c r="DUT29" s="877"/>
      <c r="DUU29" s="877"/>
      <c r="DUV29" s="877"/>
      <c r="DUW29" s="877"/>
      <c r="DUX29" s="877"/>
      <c r="DUY29" s="877"/>
      <c r="DUZ29" s="877"/>
      <c r="DVA29" s="877"/>
      <c r="DVB29" s="877"/>
      <c r="DVC29" s="877"/>
      <c r="DVD29" s="877"/>
      <c r="DVE29" s="877"/>
      <c r="DVF29" s="877"/>
      <c r="DVG29" s="877"/>
      <c r="DVH29" s="877"/>
      <c r="DVI29" s="877"/>
      <c r="DVJ29" s="877"/>
      <c r="DVK29" s="877"/>
      <c r="DVL29" s="877"/>
      <c r="DVM29" s="877"/>
      <c r="DVN29" s="877"/>
      <c r="DVO29" s="877"/>
      <c r="DVP29" s="877"/>
      <c r="DVQ29" s="877"/>
      <c r="DVR29" s="877"/>
      <c r="DVS29" s="877"/>
      <c r="DVT29" s="877"/>
      <c r="DVU29" s="877"/>
      <c r="DVV29" s="877"/>
      <c r="DVW29" s="877"/>
      <c r="DVX29" s="877"/>
      <c r="DVY29" s="877"/>
      <c r="DVZ29" s="877"/>
      <c r="DWA29" s="877"/>
      <c r="DWB29" s="877"/>
      <c r="DWC29" s="877"/>
      <c r="DWD29" s="877"/>
      <c r="DWE29" s="877"/>
      <c r="DWF29" s="877"/>
      <c r="DWG29" s="877"/>
      <c r="DWH29" s="877"/>
      <c r="DWI29" s="877"/>
      <c r="DWJ29" s="877"/>
      <c r="DWK29" s="877"/>
      <c r="DWL29" s="877"/>
      <c r="DWM29" s="877"/>
      <c r="DWN29" s="877"/>
      <c r="DWO29" s="877"/>
      <c r="DWP29" s="877"/>
      <c r="DWQ29" s="877"/>
      <c r="DWR29" s="877"/>
      <c r="DWS29" s="877"/>
      <c r="DWT29" s="877"/>
      <c r="DWU29" s="877"/>
      <c r="DWV29" s="877"/>
      <c r="DWW29" s="877"/>
      <c r="DWX29" s="877"/>
      <c r="DWY29" s="877"/>
      <c r="DWZ29" s="877"/>
      <c r="DXA29" s="877"/>
      <c r="DXB29" s="877"/>
      <c r="DXC29" s="877"/>
      <c r="DXD29" s="877"/>
      <c r="DXE29" s="877"/>
      <c r="DXF29" s="877"/>
      <c r="DXG29" s="877"/>
      <c r="DXH29" s="877"/>
      <c r="DXI29" s="877"/>
      <c r="DXJ29" s="877"/>
      <c r="DXK29" s="877"/>
      <c r="DXL29" s="877"/>
      <c r="DXM29" s="877"/>
      <c r="DXN29" s="877"/>
      <c r="DXO29" s="877"/>
      <c r="DXP29" s="877"/>
      <c r="DXQ29" s="877"/>
      <c r="DXR29" s="877"/>
      <c r="DXS29" s="877"/>
      <c r="DXT29" s="877"/>
      <c r="DXU29" s="877"/>
      <c r="DXV29" s="877"/>
      <c r="DXW29" s="877"/>
      <c r="DXX29" s="877"/>
      <c r="DXY29" s="877"/>
      <c r="DXZ29" s="877"/>
      <c r="DYA29" s="877"/>
      <c r="DYB29" s="877"/>
      <c r="DYC29" s="877"/>
      <c r="DYD29" s="877"/>
      <c r="DYE29" s="877"/>
      <c r="DYF29" s="877"/>
      <c r="DYG29" s="877"/>
      <c r="DYH29" s="877"/>
      <c r="DYI29" s="877"/>
      <c r="DYJ29" s="877"/>
      <c r="DYK29" s="877"/>
      <c r="DYL29" s="877"/>
      <c r="DYM29" s="877"/>
      <c r="DYN29" s="877"/>
      <c r="DYO29" s="877"/>
      <c r="DYP29" s="877"/>
      <c r="DYQ29" s="877"/>
      <c r="DYR29" s="877"/>
      <c r="DYS29" s="877"/>
      <c r="DYT29" s="877"/>
      <c r="DYU29" s="877"/>
      <c r="DYV29" s="877"/>
      <c r="DYW29" s="877"/>
      <c r="DYX29" s="877"/>
      <c r="DYY29" s="877"/>
      <c r="DYZ29" s="877"/>
      <c r="DZA29" s="877"/>
      <c r="DZB29" s="877"/>
      <c r="DZC29" s="877"/>
      <c r="DZD29" s="877"/>
      <c r="DZE29" s="877"/>
      <c r="DZF29" s="877"/>
      <c r="DZG29" s="877"/>
      <c r="DZH29" s="877"/>
      <c r="DZI29" s="877"/>
      <c r="DZJ29" s="877"/>
      <c r="DZK29" s="877"/>
      <c r="DZL29" s="877"/>
      <c r="DZM29" s="877"/>
      <c r="DZN29" s="877"/>
      <c r="DZO29" s="877"/>
      <c r="DZP29" s="877"/>
      <c r="DZQ29" s="877"/>
      <c r="DZR29" s="877"/>
      <c r="DZS29" s="877"/>
      <c r="DZT29" s="877"/>
      <c r="DZU29" s="877"/>
      <c r="DZV29" s="877"/>
      <c r="DZW29" s="877"/>
      <c r="DZX29" s="877"/>
      <c r="DZY29" s="877"/>
      <c r="DZZ29" s="877"/>
      <c r="EAA29" s="877"/>
      <c r="EAB29" s="877"/>
      <c r="EAC29" s="877"/>
      <c r="EAD29" s="877"/>
      <c r="EAE29" s="877"/>
      <c r="EAF29" s="877"/>
      <c r="EAG29" s="877"/>
      <c r="EAH29" s="877"/>
      <c r="EAI29" s="877"/>
      <c r="EAJ29" s="877"/>
      <c r="EAK29" s="877"/>
      <c r="EAL29" s="877"/>
      <c r="EAM29" s="877"/>
      <c r="EAN29" s="877"/>
      <c r="EAO29" s="877"/>
      <c r="EAP29" s="877"/>
      <c r="EAQ29" s="877"/>
      <c r="EAR29" s="877"/>
      <c r="EAS29" s="877"/>
      <c r="EAT29" s="877"/>
      <c r="EAU29" s="877"/>
      <c r="EAV29" s="877"/>
      <c r="EAW29" s="877"/>
      <c r="EAX29" s="877"/>
      <c r="EAY29" s="877"/>
      <c r="EAZ29" s="877"/>
      <c r="EBA29" s="877"/>
      <c r="EBB29" s="877"/>
      <c r="EBC29" s="877"/>
      <c r="EBD29" s="877"/>
      <c r="EBE29" s="877"/>
      <c r="EBF29" s="877"/>
      <c r="EBG29" s="877"/>
      <c r="EBH29" s="877"/>
      <c r="EBI29" s="877"/>
      <c r="EBJ29" s="877"/>
      <c r="EBK29" s="877"/>
      <c r="EBL29" s="877"/>
      <c r="EBM29" s="877"/>
      <c r="EBN29" s="877"/>
      <c r="EBO29" s="877"/>
      <c r="EBP29" s="877"/>
      <c r="EBQ29" s="877"/>
      <c r="EBR29" s="877"/>
      <c r="EBS29" s="877"/>
      <c r="EBT29" s="877"/>
      <c r="EBU29" s="877"/>
      <c r="EBV29" s="877"/>
      <c r="EBW29" s="877"/>
      <c r="EBX29" s="877"/>
      <c r="EBY29" s="877"/>
      <c r="EBZ29" s="877"/>
      <c r="ECA29" s="877"/>
      <c r="ECB29" s="877"/>
      <c r="ECC29" s="877"/>
      <c r="ECD29" s="877"/>
      <c r="ECE29" s="877"/>
      <c r="ECF29" s="877"/>
      <c r="ECG29" s="877"/>
      <c r="ECH29" s="877"/>
      <c r="ECI29" s="877"/>
      <c r="ECJ29" s="877"/>
      <c r="ECK29" s="877"/>
      <c r="ECL29" s="877"/>
      <c r="ECM29" s="877"/>
      <c r="ECN29" s="877"/>
      <c r="ECO29" s="877"/>
      <c r="ECP29" s="877"/>
      <c r="ECQ29" s="877"/>
      <c r="ECR29" s="877"/>
      <c r="ECS29" s="877"/>
      <c r="ECT29" s="877"/>
      <c r="ECU29" s="877"/>
      <c r="ECV29" s="877"/>
      <c r="ECW29" s="877"/>
      <c r="ECX29" s="877"/>
      <c r="ECY29" s="877"/>
      <c r="ECZ29" s="877"/>
      <c r="EDA29" s="877"/>
      <c r="EDB29" s="877"/>
      <c r="EDC29" s="877"/>
      <c r="EDD29" s="877"/>
      <c r="EDE29" s="877"/>
      <c r="EDF29" s="877"/>
      <c r="EDG29" s="877"/>
      <c r="EDH29" s="877"/>
      <c r="EDI29" s="877"/>
      <c r="EDJ29" s="877"/>
      <c r="EDK29" s="877"/>
      <c r="EDL29" s="877"/>
      <c r="EDM29" s="877"/>
      <c r="EDN29" s="877"/>
      <c r="EDO29" s="877"/>
      <c r="EDP29" s="877"/>
      <c r="EDQ29" s="877"/>
      <c r="EDR29" s="877"/>
      <c r="EDS29" s="877"/>
      <c r="EDT29" s="877"/>
      <c r="EDU29" s="877"/>
      <c r="EDV29" s="877"/>
      <c r="EDW29" s="877"/>
      <c r="EDX29" s="877"/>
      <c r="EDY29" s="877"/>
      <c r="EDZ29" s="877"/>
      <c r="EEA29" s="877"/>
      <c r="EEB29" s="877"/>
      <c r="EEC29" s="877"/>
      <c r="EED29" s="877"/>
      <c r="EEE29" s="877"/>
      <c r="EEF29" s="877"/>
      <c r="EEG29" s="877"/>
      <c r="EEH29" s="877"/>
      <c r="EEI29" s="877"/>
      <c r="EEJ29" s="877"/>
      <c r="EEK29" s="877"/>
      <c r="EEL29" s="877"/>
      <c r="EEM29" s="877"/>
      <c r="EEN29" s="877"/>
      <c r="EEO29" s="877"/>
      <c r="EEP29" s="877"/>
      <c r="EEQ29" s="877"/>
      <c r="EER29" s="877"/>
      <c r="EES29" s="877"/>
      <c r="EET29" s="877"/>
      <c r="EEU29" s="877"/>
      <c r="EEV29" s="877"/>
      <c r="EEW29" s="877"/>
      <c r="EEX29" s="877"/>
      <c r="EEY29" s="877"/>
      <c r="EEZ29" s="877"/>
      <c r="EFA29" s="877"/>
      <c r="EFB29" s="877"/>
      <c r="EFC29" s="877"/>
      <c r="EFD29" s="877"/>
      <c r="EFE29" s="877"/>
      <c r="EFF29" s="877"/>
      <c r="EFG29" s="877"/>
      <c r="EFH29" s="877"/>
      <c r="EFI29" s="877"/>
      <c r="EFJ29" s="877"/>
      <c r="EFK29" s="877"/>
      <c r="EFL29" s="877"/>
      <c r="EFM29" s="877"/>
      <c r="EFN29" s="877"/>
      <c r="EFO29" s="877"/>
      <c r="EFP29" s="877"/>
      <c r="EFQ29" s="877"/>
      <c r="EFR29" s="877"/>
      <c r="EFS29" s="877"/>
      <c r="EFT29" s="877"/>
      <c r="EFU29" s="877"/>
      <c r="EFV29" s="877"/>
      <c r="EFW29" s="877"/>
      <c r="EFX29" s="877"/>
      <c r="EFY29" s="877"/>
      <c r="EFZ29" s="877"/>
      <c r="EGA29" s="877"/>
      <c r="EGB29" s="877"/>
      <c r="EGC29" s="877"/>
      <c r="EGD29" s="877"/>
      <c r="EGE29" s="877"/>
      <c r="EGF29" s="877"/>
      <c r="EGG29" s="877"/>
      <c r="EGH29" s="877"/>
      <c r="EGI29" s="877"/>
      <c r="EGJ29" s="877"/>
      <c r="EGK29" s="877"/>
      <c r="EGL29" s="877"/>
      <c r="EGM29" s="877"/>
      <c r="EGN29" s="877"/>
      <c r="EGO29" s="877"/>
      <c r="EGP29" s="877"/>
      <c r="EGQ29" s="877"/>
      <c r="EGR29" s="877"/>
      <c r="EGS29" s="877"/>
      <c r="EGT29" s="877"/>
      <c r="EGU29" s="877"/>
      <c r="EGV29" s="877"/>
      <c r="EGW29" s="877"/>
      <c r="EGX29" s="877"/>
      <c r="EGY29" s="877"/>
      <c r="EGZ29" s="877"/>
      <c r="EHA29" s="877"/>
      <c r="EHB29" s="877"/>
      <c r="EHC29" s="877"/>
      <c r="EHD29" s="877"/>
      <c r="EHE29" s="877"/>
      <c r="EHF29" s="877"/>
      <c r="EHG29" s="877"/>
      <c r="EHH29" s="877"/>
      <c r="EHI29" s="877"/>
      <c r="EHJ29" s="877"/>
      <c r="EHK29" s="877"/>
      <c r="EHL29" s="877"/>
      <c r="EHM29" s="877"/>
      <c r="EHN29" s="877"/>
      <c r="EHO29" s="877"/>
      <c r="EHP29" s="877"/>
      <c r="EHQ29" s="877"/>
      <c r="EHR29" s="877"/>
      <c r="EHS29" s="877"/>
      <c r="EHT29" s="877"/>
      <c r="EHU29" s="877"/>
      <c r="EHV29" s="877"/>
      <c r="EHW29" s="877"/>
      <c r="EHX29" s="877"/>
      <c r="EHY29" s="877"/>
      <c r="EHZ29" s="877"/>
      <c r="EIA29" s="877"/>
      <c r="EIB29" s="877"/>
      <c r="EIC29" s="877"/>
      <c r="EID29" s="877"/>
      <c r="EIE29" s="877"/>
      <c r="EIF29" s="877"/>
      <c r="EIG29" s="877"/>
      <c r="EIH29" s="877"/>
      <c r="EII29" s="877"/>
      <c r="EIJ29" s="877"/>
      <c r="EIK29" s="877"/>
      <c r="EIL29" s="877"/>
      <c r="EIM29" s="877"/>
      <c r="EIN29" s="877"/>
      <c r="EIO29" s="877"/>
      <c r="EIP29" s="877"/>
      <c r="EIQ29" s="877"/>
      <c r="EIR29" s="877"/>
      <c r="EIS29" s="877"/>
      <c r="EIT29" s="877"/>
      <c r="EIU29" s="877"/>
      <c r="EIV29" s="877"/>
      <c r="EIW29" s="877"/>
      <c r="EIX29" s="877"/>
      <c r="EIY29" s="877"/>
      <c r="EIZ29" s="877"/>
      <c r="EJA29" s="877"/>
      <c r="EJB29" s="877"/>
      <c r="EJC29" s="877"/>
      <c r="EJD29" s="877"/>
      <c r="EJE29" s="877"/>
      <c r="EJF29" s="877"/>
      <c r="EJG29" s="877"/>
      <c r="EJH29" s="877"/>
      <c r="EJI29" s="877"/>
      <c r="EJJ29" s="877"/>
      <c r="EJK29" s="877"/>
      <c r="EJL29" s="877"/>
      <c r="EJM29" s="877"/>
      <c r="EJN29" s="877"/>
      <c r="EJO29" s="877"/>
      <c r="EJP29" s="877"/>
      <c r="EJQ29" s="877"/>
      <c r="EJR29" s="877"/>
      <c r="EJS29" s="877"/>
      <c r="EJT29" s="877"/>
      <c r="EJU29" s="877"/>
      <c r="EJV29" s="877"/>
      <c r="EJW29" s="877"/>
      <c r="EJX29" s="877"/>
      <c r="EJY29" s="877"/>
      <c r="EJZ29" s="877"/>
      <c r="EKA29" s="877"/>
      <c r="EKB29" s="877"/>
      <c r="EKC29" s="877"/>
      <c r="EKD29" s="877"/>
      <c r="EKE29" s="877"/>
      <c r="EKF29" s="877"/>
      <c r="EKG29" s="877"/>
      <c r="EKH29" s="877"/>
      <c r="EKI29" s="877"/>
      <c r="EKJ29" s="877"/>
      <c r="EKK29" s="877"/>
      <c r="EKL29" s="877"/>
      <c r="EKM29" s="877"/>
      <c r="EKN29" s="877"/>
      <c r="EKO29" s="877"/>
      <c r="EKP29" s="877"/>
      <c r="EKQ29" s="877"/>
      <c r="EKR29" s="877"/>
      <c r="EKS29" s="877"/>
      <c r="EKT29" s="877"/>
      <c r="EKU29" s="877"/>
      <c r="EKV29" s="877"/>
      <c r="EKW29" s="877"/>
      <c r="EKX29" s="877"/>
      <c r="EKY29" s="877"/>
      <c r="EKZ29" s="877"/>
      <c r="ELA29" s="877"/>
      <c r="ELB29" s="877"/>
      <c r="ELC29" s="877"/>
      <c r="ELD29" s="877"/>
      <c r="ELE29" s="877"/>
      <c r="ELF29" s="877"/>
      <c r="ELG29" s="877"/>
      <c r="ELH29" s="877"/>
      <c r="ELI29" s="877"/>
      <c r="ELJ29" s="877"/>
      <c r="ELK29" s="877"/>
      <c r="ELL29" s="877"/>
      <c r="ELM29" s="877"/>
      <c r="ELN29" s="877"/>
      <c r="ELO29" s="877"/>
      <c r="ELP29" s="877"/>
      <c r="ELQ29" s="877"/>
      <c r="ELR29" s="877"/>
      <c r="ELS29" s="877"/>
      <c r="ELT29" s="877"/>
      <c r="ELU29" s="877"/>
      <c r="ELV29" s="877"/>
      <c r="ELW29" s="877"/>
      <c r="ELX29" s="877"/>
      <c r="ELY29" s="877"/>
      <c r="ELZ29" s="877"/>
      <c r="EMA29" s="877"/>
      <c r="EMB29" s="877"/>
      <c r="EMC29" s="877"/>
      <c r="EMD29" s="877"/>
      <c r="EME29" s="877"/>
      <c r="EMF29" s="877"/>
      <c r="EMG29" s="877"/>
      <c r="EMH29" s="877"/>
      <c r="EMI29" s="877"/>
      <c r="EMJ29" s="877"/>
      <c r="EMK29" s="877"/>
      <c r="EML29" s="877"/>
      <c r="EMM29" s="877"/>
      <c r="EMN29" s="877"/>
      <c r="EMO29" s="877"/>
      <c r="EMP29" s="877"/>
      <c r="EMQ29" s="877"/>
      <c r="EMR29" s="877"/>
      <c r="EMS29" s="877"/>
      <c r="EMT29" s="877"/>
      <c r="EMU29" s="877"/>
      <c r="EMV29" s="877"/>
      <c r="EMW29" s="877"/>
      <c r="EMX29" s="877"/>
      <c r="EMY29" s="877"/>
      <c r="EMZ29" s="877"/>
      <c r="ENA29" s="877"/>
      <c r="ENB29" s="877"/>
      <c r="ENC29" s="877"/>
      <c r="END29" s="877"/>
      <c r="ENE29" s="877"/>
      <c r="ENF29" s="877"/>
      <c r="ENG29" s="877"/>
      <c r="ENH29" s="877"/>
      <c r="ENI29" s="877"/>
      <c r="ENJ29" s="877"/>
      <c r="ENK29" s="877"/>
      <c r="ENL29" s="877"/>
      <c r="ENM29" s="877"/>
      <c r="ENN29" s="877"/>
      <c r="ENO29" s="877"/>
      <c r="ENP29" s="877"/>
      <c r="ENQ29" s="877"/>
      <c r="ENR29" s="877"/>
      <c r="ENS29" s="877"/>
      <c r="ENT29" s="877"/>
      <c r="ENU29" s="877"/>
      <c r="ENV29" s="877"/>
      <c r="ENW29" s="877"/>
      <c r="ENX29" s="877"/>
      <c r="ENY29" s="877"/>
      <c r="ENZ29" s="877"/>
      <c r="EOA29" s="877"/>
      <c r="EOB29" s="877"/>
      <c r="EOC29" s="877"/>
      <c r="EOD29" s="877"/>
      <c r="EOE29" s="877"/>
      <c r="EOF29" s="877"/>
      <c r="EOG29" s="877"/>
      <c r="EOH29" s="877"/>
      <c r="EOI29" s="877"/>
      <c r="EOJ29" s="877"/>
      <c r="EOK29" s="877"/>
      <c r="EOL29" s="877"/>
      <c r="EOM29" s="877"/>
      <c r="EON29" s="877"/>
      <c r="EOO29" s="877"/>
      <c r="EOP29" s="877"/>
      <c r="EOQ29" s="877"/>
      <c r="EOR29" s="877"/>
      <c r="EOS29" s="877"/>
      <c r="EOT29" s="877"/>
      <c r="EOU29" s="877"/>
      <c r="EOV29" s="877"/>
      <c r="EOW29" s="877"/>
      <c r="EOX29" s="877"/>
      <c r="EOY29" s="877"/>
      <c r="EOZ29" s="877"/>
      <c r="EPA29" s="877"/>
      <c r="EPB29" s="877"/>
      <c r="EPC29" s="877"/>
      <c r="EPD29" s="877"/>
      <c r="EPE29" s="877"/>
      <c r="EPF29" s="877"/>
      <c r="EPG29" s="877"/>
      <c r="EPH29" s="877"/>
      <c r="EPI29" s="877"/>
      <c r="EPJ29" s="877"/>
      <c r="EPK29" s="877"/>
      <c r="EPL29" s="877"/>
      <c r="EPM29" s="877"/>
      <c r="EPN29" s="877"/>
      <c r="EPO29" s="877"/>
      <c r="EPP29" s="877"/>
      <c r="EPQ29" s="877"/>
      <c r="EPR29" s="877"/>
      <c r="EPS29" s="877"/>
      <c r="EPT29" s="877"/>
      <c r="EPU29" s="877"/>
      <c r="EPV29" s="877"/>
      <c r="EPW29" s="877"/>
      <c r="EPX29" s="877"/>
      <c r="EPY29" s="877"/>
      <c r="EPZ29" s="877"/>
      <c r="EQA29" s="877"/>
      <c r="EQB29" s="877"/>
      <c r="EQC29" s="877"/>
      <c r="EQD29" s="877"/>
      <c r="EQE29" s="877"/>
      <c r="EQF29" s="877"/>
      <c r="EQG29" s="877"/>
      <c r="EQH29" s="877"/>
      <c r="EQI29" s="877"/>
      <c r="EQJ29" s="877"/>
      <c r="EQK29" s="877"/>
      <c r="EQL29" s="877"/>
      <c r="EQM29" s="877"/>
      <c r="EQN29" s="877"/>
      <c r="EQO29" s="877"/>
      <c r="EQP29" s="877"/>
      <c r="EQQ29" s="877"/>
      <c r="EQR29" s="877"/>
      <c r="EQS29" s="877"/>
      <c r="EQT29" s="877"/>
      <c r="EQU29" s="877"/>
      <c r="EQV29" s="877"/>
      <c r="EQW29" s="877"/>
      <c r="EQX29" s="877"/>
      <c r="EQY29" s="877"/>
      <c r="EQZ29" s="877"/>
      <c r="ERA29" s="877"/>
      <c r="ERB29" s="877"/>
      <c r="ERC29" s="877"/>
      <c r="ERD29" s="877"/>
      <c r="ERE29" s="877"/>
      <c r="ERF29" s="877"/>
      <c r="ERG29" s="877"/>
      <c r="ERH29" s="877"/>
      <c r="ERI29" s="877"/>
      <c r="ERJ29" s="877"/>
      <c r="ERK29" s="877"/>
      <c r="ERL29" s="877"/>
      <c r="ERM29" s="877"/>
      <c r="ERN29" s="877"/>
      <c r="ERO29" s="877"/>
      <c r="ERP29" s="877"/>
      <c r="ERQ29" s="877"/>
      <c r="ERR29" s="877"/>
      <c r="ERS29" s="877"/>
      <c r="ERT29" s="877"/>
      <c r="ERU29" s="877"/>
      <c r="ERV29" s="877"/>
      <c r="ERW29" s="877"/>
      <c r="ERX29" s="877"/>
      <c r="ERY29" s="877"/>
      <c r="ERZ29" s="877"/>
      <c r="ESA29" s="877"/>
      <c r="ESB29" s="877"/>
      <c r="ESC29" s="877"/>
      <c r="ESD29" s="877"/>
      <c r="ESE29" s="877"/>
      <c r="ESF29" s="877"/>
      <c r="ESG29" s="877"/>
      <c r="ESH29" s="877"/>
      <c r="ESI29" s="877"/>
      <c r="ESJ29" s="877"/>
      <c r="ESK29" s="877"/>
      <c r="ESL29" s="877"/>
      <c r="ESM29" s="877"/>
      <c r="ESN29" s="877"/>
      <c r="ESO29" s="877"/>
      <c r="ESP29" s="877"/>
      <c r="ESQ29" s="877"/>
      <c r="ESR29" s="877"/>
      <c r="ESS29" s="877"/>
      <c r="EST29" s="877"/>
      <c r="ESU29" s="877"/>
      <c r="ESV29" s="877"/>
      <c r="ESW29" s="877"/>
      <c r="ESX29" s="877"/>
      <c r="ESY29" s="877"/>
      <c r="ESZ29" s="877"/>
      <c r="ETA29" s="877"/>
      <c r="ETB29" s="877"/>
      <c r="ETC29" s="877"/>
      <c r="ETD29" s="877"/>
      <c r="ETE29" s="877"/>
      <c r="ETF29" s="877"/>
      <c r="ETG29" s="877"/>
      <c r="ETH29" s="877"/>
      <c r="ETI29" s="877"/>
      <c r="ETJ29" s="877"/>
      <c r="ETK29" s="877"/>
      <c r="ETL29" s="877"/>
      <c r="ETM29" s="877"/>
      <c r="ETN29" s="877"/>
      <c r="ETO29" s="877"/>
      <c r="ETP29" s="877"/>
      <c r="ETQ29" s="877"/>
      <c r="ETR29" s="877"/>
      <c r="ETS29" s="877"/>
      <c r="ETT29" s="877"/>
      <c r="ETU29" s="877"/>
      <c r="ETV29" s="877"/>
      <c r="ETW29" s="877"/>
      <c r="ETX29" s="877"/>
      <c r="ETY29" s="877"/>
      <c r="ETZ29" s="877"/>
      <c r="EUA29" s="877"/>
      <c r="EUB29" s="877"/>
      <c r="EUC29" s="877"/>
      <c r="EUD29" s="877"/>
      <c r="EUE29" s="877"/>
      <c r="EUF29" s="877"/>
      <c r="EUG29" s="877"/>
      <c r="EUH29" s="877"/>
      <c r="EUI29" s="877"/>
      <c r="EUJ29" s="877"/>
      <c r="EUK29" s="877"/>
      <c r="EUL29" s="877"/>
      <c r="EUM29" s="877"/>
      <c r="EUN29" s="877"/>
      <c r="EUO29" s="877"/>
      <c r="EUP29" s="877"/>
      <c r="EUQ29" s="877"/>
      <c r="EUR29" s="877"/>
      <c r="EUS29" s="877"/>
      <c r="EUT29" s="877"/>
      <c r="EUU29" s="877"/>
      <c r="EUV29" s="877"/>
      <c r="EUW29" s="877"/>
      <c r="EUX29" s="877"/>
      <c r="EUY29" s="877"/>
      <c r="EUZ29" s="877"/>
      <c r="EVA29" s="877"/>
      <c r="EVB29" s="877"/>
      <c r="EVC29" s="877"/>
      <c r="EVD29" s="877"/>
      <c r="EVE29" s="877"/>
      <c r="EVF29" s="877"/>
      <c r="EVG29" s="877"/>
      <c r="EVH29" s="877"/>
      <c r="EVI29" s="877"/>
      <c r="EVJ29" s="877"/>
      <c r="EVK29" s="877"/>
      <c r="EVL29" s="877"/>
      <c r="EVM29" s="877"/>
      <c r="EVN29" s="877"/>
      <c r="EVO29" s="877"/>
      <c r="EVP29" s="877"/>
      <c r="EVQ29" s="877"/>
      <c r="EVR29" s="877"/>
      <c r="EVS29" s="877"/>
      <c r="EVT29" s="877"/>
      <c r="EVU29" s="877"/>
      <c r="EVV29" s="877"/>
      <c r="EVW29" s="877"/>
      <c r="EVX29" s="877"/>
      <c r="EVY29" s="877"/>
      <c r="EVZ29" s="877"/>
      <c r="EWA29" s="877"/>
      <c r="EWB29" s="877"/>
      <c r="EWC29" s="877"/>
      <c r="EWD29" s="877"/>
      <c r="EWE29" s="877"/>
      <c r="EWF29" s="877"/>
      <c r="EWG29" s="877"/>
      <c r="EWH29" s="877"/>
      <c r="EWI29" s="877"/>
      <c r="EWJ29" s="877"/>
      <c r="EWK29" s="877"/>
      <c r="EWL29" s="877"/>
      <c r="EWM29" s="877"/>
      <c r="EWN29" s="877"/>
      <c r="EWO29" s="877"/>
      <c r="EWP29" s="877"/>
      <c r="EWQ29" s="877"/>
      <c r="EWR29" s="877"/>
      <c r="EWS29" s="877"/>
      <c r="EWT29" s="877"/>
      <c r="EWU29" s="877"/>
      <c r="EWV29" s="877"/>
      <c r="EWW29" s="877"/>
      <c r="EWX29" s="877"/>
      <c r="EWY29" s="877"/>
      <c r="EWZ29" s="877"/>
      <c r="EXA29" s="877"/>
      <c r="EXB29" s="877"/>
      <c r="EXC29" s="877"/>
      <c r="EXD29" s="877"/>
      <c r="EXE29" s="877"/>
      <c r="EXF29" s="877"/>
      <c r="EXG29" s="877"/>
      <c r="EXH29" s="877"/>
      <c r="EXI29" s="877"/>
      <c r="EXJ29" s="877"/>
      <c r="EXK29" s="877"/>
      <c r="EXL29" s="877"/>
      <c r="EXM29" s="877"/>
      <c r="EXN29" s="877"/>
      <c r="EXO29" s="877"/>
      <c r="EXP29" s="877"/>
      <c r="EXQ29" s="877"/>
      <c r="EXR29" s="877"/>
      <c r="EXS29" s="877"/>
      <c r="EXT29" s="877"/>
      <c r="EXU29" s="877"/>
      <c r="EXV29" s="877"/>
      <c r="EXW29" s="877"/>
      <c r="EXX29" s="877"/>
      <c r="EXY29" s="877"/>
      <c r="EXZ29" s="877"/>
      <c r="EYA29" s="877"/>
      <c r="EYB29" s="877"/>
      <c r="EYC29" s="877"/>
      <c r="EYD29" s="877"/>
      <c r="EYE29" s="877"/>
      <c r="EYF29" s="877"/>
      <c r="EYG29" s="877"/>
      <c r="EYH29" s="877"/>
      <c r="EYI29" s="877"/>
      <c r="EYJ29" s="877"/>
      <c r="EYK29" s="877"/>
      <c r="EYL29" s="877"/>
      <c r="EYM29" s="877"/>
      <c r="EYN29" s="877"/>
      <c r="EYO29" s="877"/>
      <c r="EYP29" s="877"/>
      <c r="EYQ29" s="877"/>
      <c r="EYR29" s="877"/>
      <c r="EYS29" s="877"/>
      <c r="EYT29" s="877"/>
      <c r="EYU29" s="877"/>
      <c r="EYV29" s="877"/>
      <c r="EYW29" s="877"/>
      <c r="EYX29" s="877"/>
      <c r="EYY29" s="877"/>
      <c r="EYZ29" s="877"/>
      <c r="EZA29" s="877"/>
      <c r="EZB29" s="877"/>
      <c r="EZC29" s="877"/>
      <c r="EZD29" s="877"/>
      <c r="EZE29" s="877"/>
      <c r="EZF29" s="877"/>
      <c r="EZG29" s="877"/>
      <c r="EZH29" s="877"/>
      <c r="EZI29" s="877"/>
      <c r="EZJ29" s="877"/>
      <c r="EZK29" s="877"/>
      <c r="EZL29" s="877"/>
      <c r="EZM29" s="877"/>
      <c r="EZN29" s="877"/>
      <c r="EZO29" s="877"/>
      <c r="EZP29" s="877"/>
      <c r="EZQ29" s="877"/>
      <c r="EZR29" s="877"/>
      <c r="EZS29" s="877"/>
      <c r="EZT29" s="877"/>
      <c r="EZU29" s="877"/>
      <c r="EZV29" s="877"/>
      <c r="EZW29" s="877"/>
      <c r="EZX29" s="877"/>
      <c r="EZY29" s="877"/>
      <c r="EZZ29" s="877"/>
      <c r="FAA29" s="877"/>
      <c r="FAB29" s="877"/>
      <c r="FAC29" s="877"/>
      <c r="FAD29" s="877"/>
      <c r="FAE29" s="877"/>
      <c r="FAF29" s="877"/>
      <c r="FAG29" s="877"/>
      <c r="FAH29" s="877"/>
      <c r="FAI29" s="877"/>
      <c r="FAJ29" s="877"/>
      <c r="FAK29" s="877"/>
      <c r="FAL29" s="877"/>
      <c r="FAM29" s="877"/>
      <c r="FAN29" s="877"/>
      <c r="FAO29" s="877"/>
      <c r="FAP29" s="877"/>
      <c r="FAQ29" s="877"/>
      <c r="FAR29" s="877"/>
      <c r="FAS29" s="877"/>
      <c r="FAT29" s="877"/>
      <c r="FAU29" s="877"/>
      <c r="FAV29" s="877"/>
      <c r="FAW29" s="877"/>
      <c r="FAX29" s="877"/>
      <c r="FAY29" s="877"/>
      <c r="FAZ29" s="877"/>
      <c r="FBA29" s="877"/>
      <c r="FBB29" s="877"/>
      <c r="FBC29" s="877"/>
      <c r="FBD29" s="877"/>
      <c r="FBE29" s="877"/>
      <c r="FBF29" s="877"/>
      <c r="FBG29" s="877"/>
      <c r="FBH29" s="877"/>
      <c r="FBI29" s="877"/>
      <c r="FBJ29" s="877"/>
      <c r="FBK29" s="877"/>
      <c r="FBL29" s="877"/>
      <c r="FBM29" s="877"/>
      <c r="FBN29" s="877"/>
      <c r="FBO29" s="877"/>
      <c r="FBP29" s="877"/>
      <c r="FBQ29" s="877"/>
      <c r="FBR29" s="877"/>
      <c r="FBS29" s="877"/>
      <c r="FBT29" s="877"/>
      <c r="FBU29" s="877"/>
      <c r="FBV29" s="877"/>
      <c r="FBW29" s="877"/>
      <c r="FBX29" s="877"/>
      <c r="FBY29" s="877"/>
      <c r="FBZ29" s="877"/>
      <c r="FCA29" s="877"/>
      <c r="FCB29" s="877"/>
      <c r="FCC29" s="877"/>
      <c r="FCD29" s="877"/>
      <c r="FCE29" s="877"/>
      <c r="FCF29" s="877"/>
      <c r="FCG29" s="877"/>
      <c r="FCH29" s="877"/>
      <c r="FCI29" s="877"/>
      <c r="FCJ29" s="877"/>
      <c r="FCK29" s="877"/>
      <c r="FCL29" s="877"/>
      <c r="FCM29" s="877"/>
      <c r="FCN29" s="877"/>
      <c r="FCO29" s="877"/>
      <c r="FCP29" s="877"/>
      <c r="FCQ29" s="877"/>
      <c r="FCR29" s="877"/>
      <c r="FCS29" s="877"/>
      <c r="FCT29" s="877"/>
      <c r="FCU29" s="877"/>
      <c r="FCV29" s="877"/>
      <c r="FCW29" s="877"/>
      <c r="FCX29" s="877"/>
      <c r="FCY29" s="877"/>
      <c r="FCZ29" s="877"/>
      <c r="FDA29" s="877"/>
      <c r="FDB29" s="877"/>
      <c r="FDC29" s="877"/>
      <c r="FDD29" s="877"/>
      <c r="FDE29" s="877"/>
      <c r="FDF29" s="877"/>
      <c r="FDG29" s="877"/>
      <c r="FDH29" s="877"/>
      <c r="FDI29" s="877"/>
      <c r="FDJ29" s="877"/>
      <c r="FDK29" s="877"/>
      <c r="FDL29" s="877"/>
      <c r="FDM29" s="877"/>
      <c r="FDN29" s="877"/>
      <c r="FDO29" s="877"/>
      <c r="FDP29" s="877"/>
      <c r="FDQ29" s="877"/>
      <c r="FDR29" s="877"/>
      <c r="FDS29" s="877"/>
      <c r="FDT29" s="877"/>
      <c r="FDU29" s="877"/>
      <c r="FDV29" s="877"/>
      <c r="FDW29" s="877"/>
      <c r="FDX29" s="877"/>
      <c r="FDY29" s="877"/>
      <c r="FDZ29" s="877"/>
      <c r="FEA29" s="877"/>
      <c r="FEB29" s="877"/>
      <c r="FEC29" s="877"/>
      <c r="FED29" s="877"/>
      <c r="FEE29" s="877"/>
      <c r="FEF29" s="877"/>
      <c r="FEG29" s="877"/>
      <c r="FEH29" s="877"/>
      <c r="FEI29" s="877"/>
      <c r="FEJ29" s="877"/>
      <c r="FEK29" s="877"/>
      <c r="FEL29" s="877"/>
      <c r="FEM29" s="877"/>
      <c r="FEN29" s="877"/>
      <c r="FEO29" s="877"/>
      <c r="FEP29" s="877"/>
      <c r="FEQ29" s="877"/>
      <c r="FER29" s="877"/>
      <c r="FES29" s="877"/>
      <c r="FET29" s="877"/>
      <c r="FEU29" s="877"/>
      <c r="FEV29" s="877"/>
      <c r="FEW29" s="877"/>
      <c r="FEX29" s="877"/>
      <c r="FEY29" s="877"/>
      <c r="FEZ29" s="877"/>
      <c r="FFA29" s="877"/>
      <c r="FFB29" s="877"/>
      <c r="FFC29" s="877"/>
      <c r="FFD29" s="877"/>
      <c r="FFE29" s="877"/>
      <c r="FFF29" s="877"/>
      <c r="FFG29" s="877"/>
      <c r="FFH29" s="877"/>
      <c r="FFI29" s="877"/>
      <c r="FFJ29" s="877"/>
      <c r="FFK29" s="877"/>
      <c r="FFL29" s="877"/>
      <c r="FFM29" s="877"/>
      <c r="FFN29" s="877"/>
      <c r="FFO29" s="877"/>
      <c r="FFP29" s="877"/>
      <c r="FFQ29" s="877"/>
      <c r="FFR29" s="877"/>
      <c r="FFS29" s="877"/>
      <c r="FFT29" s="877"/>
      <c r="FFU29" s="877"/>
      <c r="FFV29" s="877"/>
      <c r="FFW29" s="877"/>
      <c r="FFX29" s="877"/>
      <c r="FFY29" s="877"/>
      <c r="FFZ29" s="877"/>
      <c r="FGA29" s="877"/>
      <c r="FGB29" s="877"/>
      <c r="FGC29" s="877"/>
      <c r="FGD29" s="877"/>
      <c r="FGE29" s="877"/>
      <c r="FGF29" s="877"/>
      <c r="FGG29" s="877"/>
      <c r="FGH29" s="877"/>
      <c r="FGI29" s="877"/>
      <c r="FGJ29" s="877"/>
      <c r="FGK29" s="877"/>
      <c r="FGL29" s="877"/>
      <c r="FGM29" s="877"/>
      <c r="FGN29" s="877"/>
      <c r="FGO29" s="877"/>
      <c r="FGP29" s="877"/>
      <c r="FGQ29" s="877"/>
      <c r="FGR29" s="877"/>
      <c r="FGS29" s="877"/>
      <c r="FGT29" s="877"/>
      <c r="FGU29" s="877"/>
      <c r="FGV29" s="877"/>
      <c r="FGW29" s="877"/>
      <c r="FGX29" s="877"/>
      <c r="FGY29" s="877"/>
      <c r="FGZ29" s="877"/>
      <c r="FHA29" s="877"/>
      <c r="FHB29" s="877"/>
      <c r="FHC29" s="877"/>
      <c r="FHD29" s="877"/>
      <c r="FHE29" s="877"/>
      <c r="FHF29" s="877"/>
      <c r="FHG29" s="877"/>
      <c r="FHH29" s="877"/>
      <c r="FHI29" s="877"/>
      <c r="FHJ29" s="877"/>
      <c r="FHK29" s="877"/>
      <c r="FHL29" s="877"/>
      <c r="FHM29" s="877"/>
      <c r="FHN29" s="877"/>
      <c r="FHO29" s="877"/>
      <c r="FHP29" s="877"/>
      <c r="FHQ29" s="877"/>
      <c r="FHR29" s="877"/>
      <c r="FHS29" s="877"/>
      <c r="FHT29" s="877"/>
      <c r="FHU29" s="877"/>
      <c r="FHV29" s="877"/>
      <c r="FHW29" s="877"/>
      <c r="FHX29" s="877"/>
      <c r="FHY29" s="877"/>
      <c r="FHZ29" s="877"/>
      <c r="FIA29" s="877"/>
      <c r="FIB29" s="877"/>
      <c r="FIC29" s="877"/>
      <c r="FID29" s="877"/>
      <c r="FIE29" s="877"/>
      <c r="FIF29" s="877"/>
      <c r="FIG29" s="877"/>
      <c r="FIH29" s="877"/>
      <c r="FII29" s="877"/>
      <c r="FIJ29" s="877"/>
      <c r="FIK29" s="877"/>
      <c r="FIL29" s="877"/>
      <c r="FIM29" s="877"/>
      <c r="FIN29" s="877"/>
      <c r="FIO29" s="877"/>
      <c r="FIP29" s="877"/>
      <c r="FIQ29" s="877"/>
      <c r="FIR29" s="877"/>
      <c r="FIS29" s="877"/>
      <c r="FIT29" s="877"/>
      <c r="FIU29" s="877"/>
      <c r="FIV29" s="877"/>
      <c r="FIW29" s="877"/>
      <c r="FIX29" s="877"/>
      <c r="FIY29" s="877"/>
      <c r="FIZ29" s="877"/>
      <c r="FJA29" s="877"/>
      <c r="FJB29" s="877"/>
      <c r="FJC29" s="877"/>
      <c r="FJD29" s="877"/>
      <c r="FJE29" s="877"/>
      <c r="FJF29" s="877"/>
      <c r="FJG29" s="877"/>
      <c r="FJH29" s="877"/>
      <c r="FJI29" s="877"/>
      <c r="FJJ29" s="877"/>
      <c r="FJK29" s="877"/>
      <c r="FJL29" s="877"/>
      <c r="FJM29" s="877"/>
      <c r="FJN29" s="877"/>
      <c r="FJO29" s="877"/>
      <c r="FJP29" s="877"/>
      <c r="FJQ29" s="877"/>
      <c r="FJR29" s="877"/>
      <c r="FJS29" s="877"/>
      <c r="FJT29" s="877"/>
      <c r="FJU29" s="877"/>
      <c r="FJV29" s="877"/>
      <c r="FJW29" s="877"/>
      <c r="FJX29" s="877"/>
      <c r="FJY29" s="877"/>
      <c r="FJZ29" s="877"/>
      <c r="FKA29" s="877"/>
      <c r="FKB29" s="877"/>
      <c r="FKC29" s="877"/>
      <c r="FKD29" s="877"/>
      <c r="FKE29" s="877"/>
      <c r="FKF29" s="877"/>
      <c r="FKG29" s="877"/>
      <c r="FKH29" s="877"/>
      <c r="FKI29" s="877"/>
      <c r="FKJ29" s="877"/>
      <c r="FKK29" s="877"/>
      <c r="FKL29" s="877"/>
      <c r="FKM29" s="877"/>
      <c r="FKN29" s="877"/>
      <c r="FKO29" s="877"/>
      <c r="FKP29" s="877"/>
      <c r="FKQ29" s="877"/>
      <c r="FKR29" s="877"/>
      <c r="FKS29" s="877"/>
      <c r="FKT29" s="877"/>
      <c r="FKU29" s="877"/>
      <c r="FKV29" s="877"/>
      <c r="FKW29" s="877"/>
      <c r="FKX29" s="877"/>
      <c r="FKY29" s="877"/>
      <c r="FKZ29" s="877"/>
      <c r="FLA29" s="877"/>
      <c r="FLB29" s="877"/>
      <c r="FLC29" s="877"/>
      <c r="FLD29" s="877"/>
      <c r="FLE29" s="877"/>
      <c r="FLF29" s="877"/>
      <c r="FLG29" s="877"/>
      <c r="FLH29" s="877"/>
      <c r="FLI29" s="877"/>
      <c r="FLJ29" s="877"/>
      <c r="FLK29" s="877"/>
      <c r="FLL29" s="877"/>
      <c r="FLM29" s="877"/>
      <c r="FLN29" s="877"/>
      <c r="FLO29" s="877"/>
      <c r="FLP29" s="877"/>
      <c r="FLQ29" s="877"/>
      <c r="FLR29" s="877"/>
      <c r="FLS29" s="877"/>
      <c r="FLT29" s="877"/>
      <c r="FLU29" s="877"/>
      <c r="FLV29" s="877"/>
      <c r="FLW29" s="877"/>
      <c r="FLX29" s="877"/>
      <c r="FLY29" s="877"/>
      <c r="FLZ29" s="877"/>
      <c r="FMA29" s="877"/>
      <c r="FMB29" s="877"/>
      <c r="FMC29" s="877"/>
      <c r="FMD29" s="877"/>
      <c r="FME29" s="877"/>
      <c r="FMF29" s="877"/>
      <c r="FMG29" s="877"/>
      <c r="FMH29" s="877"/>
      <c r="FMI29" s="877"/>
      <c r="FMJ29" s="877"/>
      <c r="FMK29" s="877"/>
      <c r="FML29" s="877"/>
      <c r="FMM29" s="877"/>
      <c r="FMN29" s="877"/>
      <c r="FMO29" s="877"/>
      <c r="FMP29" s="877"/>
      <c r="FMQ29" s="877"/>
      <c r="FMR29" s="877"/>
      <c r="FMS29" s="877"/>
      <c r="FMT29" s="877"/>
      <c r="FMU29" s="877"/>
      <c r="FMV29" s="877"/>
      <c r="FMW29" s="877"/>
      <c r="FMX29" s="877"/>
      <c r="FMY29" s="877"/>
      <c r="FMZ29" s="877"/>
      <c r="FNA29" s="877"/>
      <c r="FNB29" s="877"/>
      <c r="FNC29" s="877"/>
      <c r="FND29" s="877"/>
      <c r="FNE29" s="877"/>
      <c r="FNF29" s="877"/>
      <c r="FNG29" s="877"/>
      <c r="FNH29" s="877"/>
      <c r="FNI29" s="877"/>
      <c r="FNJ29" s="877"/>
      <c r="FNK29" s="877"/>
      <c r="FNL29" s="877"/>
      <c r="FNM29" s="877"/>
      <c r="FNN29" s="877"/>
      <c r="FNO29" s="877"/>
      <c r="FNP29" s="877"/>
      <c r="FNQ29" s="877"/>
      <c r="FNR29" s="877"/>
      <c r="FNS29" s="877"/>
      <c r="FNT29" s="877"/>
      <c r="FNU29" s="877"/>
      <c r="FNV29" s="877"/>
      <c r="FNW29" s="877"/>
      <c r="FNX29" s="877"/>
      <c r="FNY29" s="877"/>
      <c r="FNZ29" s="877"/>
      <c r="FOA29" s="877"/>
      <c r="FOB29" s="877"/>
      <c r="FOC29" s="877"/>
      <c r="FOD29" s="877"/>
      <c r="FOE29" s="877"/>
      <c r="FOF29" s="877"/>
      <c r="FOG29" s="877"/>
      <c r="FOH29" s="877"/>
      <c r="FOI29" s="877"/>
      <c r="FOJ29" s="877"/>
      <c r="FOK29" s="877"/>
      <c r="FOL29" s="877"/>
      <c r="FOM29" s="877"/>
      <c r="FON29" s="877"/>
      <c r="FOO29" s="877"/>
      <c r="FOP29" s="877"/>
      <c r="FOQ29" s="877"/>
      <c r="FOR29" s="877"/>
      <c r="FOS29" s="877"/>
      <c r="FOT29" s="877"/>
      <c r="FOU29" s="877"/>
      <c r="FOV29" s="877"/>
      <c r="FOW29" s="877"/>
      <c r="FOX29" s="877"/>
      <c r="FOY29" s="877"/>
      <c r="FOZ29" s="877"/>
      <c r="FPA29" s="877"/>
      <c r="FPB29" s="877"/>
      <c r="FPC29" s="877"/>
      <c r="FPD29" s="877"/>
      <c r="FPE29" s="877"/>
      <c r="FPF29" s="877"/>
      <c r="FPG29" s="877"/>
      <c r="FPH29" s="877"/>
      <c r="FPI29" s="877"/>
      <c r="FPJ29" s="877"/>
      <c r="FPK29" s="877"/>
      <c r="FPL29" s="877"/>
      <c r="FPM29" s="877"/>
      <c r="FPN29" s="877"/>
      <c r="FPO29" s="877"/>
      <c r="FPP29" s="877"/>
      <c r="FPQ29" s="877"/>
      <c r="FPR29" s="877"/>
      <c r="FPS29" s="877"/>
      <c r="FPT29" s="877"/>
      <c r="FPU29" s="877"/>
      <c r="FPV29" s="877"/>
      <c r="FPW29" s="877"/>
      <c r="FPX29" s="877"/>
      <c r="FPY29" s="877"/>
      <c r="FPZ29" s="877"/>
      <c r="FQA29" s="877"/>
      <c r="FQB29" s="877"/>
      <c r="FQC29" s="877"/>
      <c r="FQD29" s="877"/>
      <c r="FQE29" s="877"/>
      <c r="FQF29" s="877"/>
      <c r="FQG29" s="877"/>
      <c r="FQH29" s="877"/>
      <c r="FQI29" s="877"/>
      <c r="FQJ29" s="877"/>
      <c r="FQK29" s="877"/>
      <c r="FQL29" s="877"/>
      <c r="FQM29" s="877"/>
      <c r="FQN29" s="877"/>
      <c r="FQO29" s="877"/>
      <c r="FQP29" s="877"/>
      <c r="FQQ29" s="877"/>
      <c r="FQR29" s="877"/>
      <c r="FQS29" s="877"/>
      <c r="FQT29" s="877"/>
      <c r="FQU29" s="877"/>
      <c r="FQV29" s="877"/>
      <c r="FQW29" s="877"/>
      <c r="FQX29" s="877"/>
      <c r="FQY29" s="877"/>
      <c r="FQZ29" s="877"/>
      <c r="FRA29" s="877"/>
      <c r="FRB29" s="877"/>
      <c r="FRC29" s="877"/>
      <c r="FRD29" s="877"/>
      <c r="FRE29" s="877"/>
      <c r="FRF29" s="877"/>
      <c r="FRG29" s="877"/>
      <c r="FRH29" s="877"/>
      <c r="FRI29" s="877"/>
      <c r="FRJ29" s="877"/>
      <c r="FRK29" s="877"/>
      <c r="FRL29" s="877"/>
      <c r="FRM29" s="877"/>
      <c r="FRN29" s="877"/>
      <c r="FRO29" s="877"/>
      <c r="FRP29" s="877"/>
      <c r="FRQ29" s="877"/>
      <c r="FRR29" s="877"/>
      <c r="FRS29" s="877"/>
      <c r="FRT29" s="877"/>
      <c r="FRU29" s="877"/>
      <c r="FRV29" s="877"/>
      <c r="FRW29" s="877"/>
      <c r="FRX29" s="877"/>
      <c r="FRY29" s="877"/>
      <c r="FRZ29" s="877"/>
      <c r="FSA29" s="877"/>
      <c r="FSB29" s="877"/>
      <c r="FSC29" s="877"/>
      <c r="FSD29" s="877"/>
      <c r="FSE29" s="877"/>
      <c r="FSF29" s="877"/>
      <c r="FSG29" s="877"/>
      <c r="FSH29" s="877"/>
      <c r="FSI29" s="877"/>
      <c r="FSJ29" s="877"/>
      <c r="FSK29" s="877"/>
      <c r="FSL29" s="877"/>
      <c r="FSM29" s="877"/>
      <c r="FSN29" s="877"/>
      <c r="FSO29" s="877"/>
      <c r="FSP29" s="877"/>
      <c r="FSQ29" s="877"/>
      <c r="FSR29" s="877"/>
      <c r="FSS29" s="877"/>
      <c r="FST29" s="877"/>
      <c r="FSU29" s="877"/>
      <c r="FSV29" s="877"/>
      <c r="FSW29" s="877"/>
      <c r="FSX29" s="877"/>
      <c r="FSY29" s="877"/>
      <c r="FSZ29" s="877"/>
      <c r="FTA29" s="877"/>
      <c r="FTB29" s="877"/>
      <c r="FTC29" s="877"/>
      <c r="FTD29" s="877"/>
      <c r="FTE29" s="877"/>
      <c r="FTF29" s="877"/>
      <c r="FTG29" s="877"/>
      <c r="FTH29" s="877"/>
      <c r="FTI29" s="877"/>
      <c r="FTJ29" s="877"/>
      <c r="FTK29" s="877"/>
      <c r="FTL29" s="877"/>
      <c r="FTM29" s="877"/>
      <c r="FTN29" s="877"/>
      <c r="FTO29" s="877"/>
      <c r="FTP29" s="877"/>
      <c r="FTQ29" s="877"/>
      <c r="FTR29" s="877"/>
      <c r="FTS29" s="877"/>
      <c r="FTT29" s="877"/>
      <c r="FTU29" s="877"/>
      <c r="FTV29" s="877"/>
      <c r="FTW29" s="877"/>
      <c r="FTX29" s="877"/>
      <c r="FTY29" s="877"/>
      <c r="FTZ29" s="877"/>
      <c r="FUA29" s="877"/>
      <c r="FUB29" s="877"/>
      <c r="FUC29" s="877"/>
      <c r="FUD29" s="877"/>
      <c r="FUE29" s="877"/>
      <c r="FUF29" s="877"/>
      <c r="FUG29" s="877"/>
      <c r="FUH29" s="877"/>
      <c r="FUI29" s="877"/>
      <c r="FUJ29" s="877"/>
      <c r="FUK29" s="877"/>
      <c r="FUL29" s="877"/>
      <c r="FUM29" s="877"/>
      <c r="FUN29" s="877"/>
      <c r="FUO29" s="877"/>
      <c r="FUP29" s="877"/>
      <c r="FUQ29" s="877"/>
      <c r="FUR29" s="877"/>
      <c r="FUS29" s="877"/>
      <c r="FUT29" s="877"/>
      <c r="FUU29" s="877"/>
      <c r="FUV29" s="877"/>
      <c r="FUW29" s="877"/>
      <c r="FUX29" s="877"/>
      <c r="FUY29" s="877"/>
      <c r="FUZ29" s="877"/>
      <c r="FVA29" s="877"/>
      <c r="FVB29" s="877"/>
      <c r="FVC29" s="877"/>
      <c r="FVD29" s="877"/>
      <c r="FVE29" s="877"/>
      <c r="FVF29" s="877"/>
      <c r="FVG29" s="877"/>
      <c r="FVH29" s="877"/>
      <c r="FVI29" s="877"/>
      <c r="FVJ29" s="877"/>
      <c r="FVK29" s="877"/>
      <c r="FVL29" s="877"/>
      <c r="FVM29" s="877"/>
      <c r="FVN29" s="877"/>
      <c r="FVO29" s="877"/>
      <c r="FVP29" s="877"/>
      <c r="FVQ29" s="877"/>
      <c r="FVR29" s="877"/>
      <c r="FVS29" s="877"/>
      <c r="FVT29" s="877"/>
      <c r="FVU29" s="877"/>
      <c r="FVV29" s="877"/>
      <c r="FVW29" s="877"/>
      <c r="FVX29" s="877"/>
      <c r="FVY29" s="877"/>
      <c r="FVZ29" s="877"/>
      <c r="FWA29" s="877"/>
      <c r="FWB29" s="877"/>
      <c r="FWC29" s="877"/>
      <c r="FWD29" s="877"/>
      <c r="FWE29" s="877"/>
      <c r="FWF29" s="877"/>
      <c r="FWG29" s="877"/>
      <c r="FWH29" s="877"/>
      <c r="FWI29" s="877"/>
      <c r="FWJ29" s="877"/>
      <c r="FWK29" s="877"/>
      <c r="FWL29" s="877"/>
      <c r="FWM29" s="877"/>
      <c r="FWN29" s="877"/>
      <c r="FWO29" s="877"/>
      <c r="FWP29" s="877"/>
      <c r="FWQ29" s="877"/>
      <c r="FWR29" s="877"/>
      <c r="FWS29" s="877"/>
      <c r="FWT29" s="877"/>
      <c r="FWU29" s="877"/>
      <c r="FWV29" s="877"/>
      <c r="FWW29" s="877"/>
      <c r="FWX29" s="877"/>
      <c r="FWY29" s="877"/>
      <c r="FWZ29" s="877"/>
      <c r="FXA29" s="877"/>
      <c r="FXB29" s="877"/>
      <c r="FXC29" s="877"/>
      <c r="FXD29" s="877"/>
      <c r="FXE29" s="877"/>
      <c r="FXF29" s="877"/>
      <c r="FXG29" s="877"/>
      <c r="FXH29" s="877"/>
      <c r="FXI29" s="877"/>
      <c r="FXJ29" s="877"/>
      <c r="FXK29" s="877"/>
      <c r="FXL29" s="877"/>
      <c r="FXM29" s="877"/>
      <c r="FXN29" s="877"/>
      <c r="FXO29" s="877"/>
      <c r="FXP29" s="877"/>
      <c r="FXQ29" s="877"/>
      <c r="FXR29" s="877"/>
      <c r="FXS29" s="877"/>
      <c r="FXT29" s="877"/>
      <c r="FXU29" s="877"/>
      <c r="FXV29" s="877"/>
      <c r="FXW29" s="877"/>
      <c r="FXX29" s="877"/>
      <c r="FXY29" s="877"/>
      <c r="FXZ29" s="877"/>
      <c r="FYA29" s="877"/>
      <c r="FYB29" s="877"/>
      <c r="FYC29" s="877"/>
      <c r="FYD29" s="877"/>
      <c r="FYE29" s="877"/>
      <c r="FYF29" s="877"/>
      <c r="FYG29" s="877"/>
      <c r="FYH29" s="877"/>
      <c r="FYI29" s="877"/>
      <c r="FYJ29" s="877"/>
      <c r="FYK29" s="877"/>
      <c r="FYL29" s="877"/>
      <c r="FYM29" s="877"/>
      <c r="FYN29" s="877"/>
      <c r="FYO29" s="877"/>
      <c r="FYP29" s="877"/>
      <c r="FYQ29" s="877"/>
      <c r="FYR29" s="877"/>
      <c r="FYS29" s="877"/>
      <c r="FYT29" s="877"/>
      <c r="FYU29" s="877"/>
      <c r="FYV29" s="877"/>
      <c r="FYW29" s="877"/>
      <c r="FYX29" s="877"/>
      <c r="FYY29" s="877"/>
      <c r="FYZ29" s="877"/>
      <c r="FZA29" s="877"/>
      <c r="FZB29" s="877"/>
      <c r="FZC29" s="877"/>
      <c r="FZD29" s="877"/>
      <c r="FZE29" s="877"/>
      <c r="FZF29" s="877"/>
      <c r="FZG29" s="877"/>
      <c r="FZH29" s="877"/>
      <c r="FZI29" s="877"/>
      <c r="FZJ29" s="877"/>
      <c r="FZK29" s="877"/>
      <c r="FZL29" s="877"/>
      <c r="FZM29" s="877"/>
      <c r="FZN29" s="877"/>
      <c r="FZO29" s="877"/>
      <c r="FZP29" s="877"/>
      <c r="FZQ29" s="877"/>
      <c r="FZR29" s="877"/>
      <c r="FZS29" s="877"/>
      <c r="FZT29" s="877"/>
      <c r="FZU29" s="877"/>
      <c r="FZV29" s="877"/>
      <c r="FZW29" s="877"/>
      <c r="FZX29" s="877"/>
      <c r="FZY29" s="877"/>
      <c r="FZZ29" s="877"/>
      <c r="GAA29" s="877"/>
      <c r="GAB29" s="877"/>
      <c r="GAC29" s="877"/>
      <c r="GAD29" s="877"/>
      <c r="GAE29" s="877"/>
      <c r="GAF29" s="877"/>
      <c r="GAG29" s="877"/>
      <c r="GAH29" s="877"/>
      <c r="GAI29" s="877"/>
      <c r="GAJ29" s="877"/>
      <c r="GAK29" s="877"/>
      <c r="GAL29" s="877"/>
      <c r="GAM29" s="877"/>
      <c r="GAN29" s="877"/>
      <c r="GAO29" s="877"/>
      <c r="GAP29" s="877"/>
      <c r="GAQ29" s="877"/>
      <c r="GAR29" s="877"/>
      <c r="GAS29" s="877"/>
      <c r="GAT29" s="877"/>
      <c r="GAU29" s="877"/>
      <c r="GAV29" s="877"/>
      <c r="GAW29" s="877"/>
      <c r="GAX29" s="877"/>
      <c r="GAY29" s="877"/>
      <c r="GAZ29" s="877"/>
      <c r="GBA29" s="877"/>
      <c r="GBB29" s="877"/>
      <c r="GBC29" s="877"/>
      <c r="GBD29" s="877"/>
      <c r="GBE29" s="877"/>
      <c r="GBF29" s="877"/>
      <c r="GBG29" s="877"/>
      <c r="GBH29" s="877"/>
      <c r="GBI29" s="877"/>
      <c r="GBJ29" s="877"/>
      <c r="GBK29" s="877"/>
      <c r="GBL29" s="877"/>
      <c r="GBM29" s="877"/>
      <c r="GBN29" s="877"/>
      <c r="GBO29" s="877"/>
      <c r="GBP29" s="877"/>
      <c r="GBQ29" s="877"/>
      <c r="GBR29" s="877"/>
      <c r="GBS29" s="877"/>
      <c r="GBT29" s="877"/>
      <c r="GBU29" s="877"/>
      <c r="GBV29" s="877"/>
      <c r="GBW29" s="877"/>
      <c r="GBX29" s="877"/>
      <c r="GBY29" s="877"/>
      <c r="GBZ29" s="877"/>
      <c r="GCA29" s="877"/>
      <c r="GCB29" s="877"/>
      <c r="GCC29" s="877"/>
      <c r="GCD29" s="877"/>
      <c r="GCE29" s="877"/>
      <c r="GCF29" s="877"/>
      <c r="GCG29" s="877"/>
      <c r="GCH29" s="877"/>
      <c r="GCI29" s="877"/>
      <c r="GCJ29" s="877"/>
      <c r="GCK29" s="877"/>
      <c r="GCL29" s="877"/>
      <c r="GCM29" s="877"/>
      <c r="GCN29" s="877"/>
      <c r="GCO29" s="877"/>
      <c r="GCP29" s="877"/>
      <c r="GCQ29" s="877"/>
      <c r="GCR29" s="877"/>
      <c r="GCS29" s="877"/>
      <c r="GCT29" s="877"/>
      <c r="GCU29" s="877"/>
      <c r="GCV29" s="877"/>
      <c r="GCW29" s="877"/>
      <c r="GCX29" s="877"/>
      <c r="GCY29" s="877"/>
      <c r="GCZ29" s="877"/>
      <c r="GDA29" s="877"/>
      <c r="GDB29" s="877"/>
      <c r="GDC29" s="877"/>
      <c r="GDD29" s="877"/>
      <c r="GDE29" s="877"/>
      <c r="GDF29" s="877"/>
      <c r="GDG29" s="877"/>
      <c r="GDH29" s="877"/>
      <c r="GDI29" s="877"/>
      <c r="GDJ29" s="877"/>
      <c r="GDK29" s="877"/>
      <c r="GDL29" s="877"/>
      <c r="GDM29" s="877"/>
      <c r="GDN29" s="877"/>
      <c r="GDO29" s="877"/>
      <c r="GDP29" s="877"/>
      <c r="GDQ29" s="877"/>
      <c r="GDR29" s="877"/>
      <c r="GDS29" s="877"/>
      <c r="GDT29" s="877"/>
      <c r="GDU29" s="877"/>
      <c r="GDV29" s="877"/>
      <c r="GDW29" s="877"/>
      <c r="GDX29" s="877"/>
      <c r="GDY29" s="877"/>
      <c r="GDZ29" s="877"/>
      <c r="GEA29" s="877"/>
      <c r="GEB29" s="877"/>
      <c r="GEC29" s="877"/>
      <c r="GED29" s="877"/>
      <c r="GEE29" s="877"/>
      <c r="GEF29" s="877"/>
      <c r="GEG29" s="877"/>
      <c r="GEH29" s="877"/>
      <c r="GEI29" s="877"/>
      <c r="GEJ29" s="877"/>
      <c r="GEK29" s="877"/>
      <c r="GEL29" s="877"/>
      <c r="GEM29" s="877"/>
      <c r="GEN29" s="877"/>
      <c r="GEO29" s="877"/>
      <c r="GEP29" s="877"/>
      <c r="GEQ29" s="877"/>
      <c r="GER29" s="877"/>
      <c r="GES29" s="877"/>
      <c r="GET29" s="877"/>
      <c r="GEU29" s="877"/>
      <c r="GEV29" s="877"/>
      <c r="GEW29" s="877"/>
      <c r="GEX29" s="877"/>
      <c r="GEY29" s="877"/>
      <c r="GEZ29" s="877"/>
      <c r="GFA29" s="877"/>
      <c r="GFB29" s="877"/>
      <c r="GFC29" s="877"/>
      <c r="GFD29" s="877"/>
      <c r="GFE29" s="877"/>
      <c r="GFF29" s="877"/>
      <c r="GFG29" s="877"/>
      <c r="GFH29" s="877"/>
      <c r="GFI29" s="877"/>
      <c r="GFJ29" s="877"/>
      <c r="GFK29" s="877"/>
      <c r="GFL29" s="877"/>
      <c r="GFM29" s="877"/>
      <c r="GFN29" s="877"/>
      <c r="GFO29" s="877"/>
      <c r="GFP29" s="877"/>
      <c r="GFQ29" s="877"/>
      <c r="GFR29" s="877"/>
      <c r="GFS29" s="877"/>
      <c r="GFT29" s="877"/>
      <c r="GFU29" s="877"/>
      <c r="GFV29" s="877"/>
      <c r="GFW29" s="877"/>
      <c r="GFX29" s="877"/>
      <c r="GFY29" s="877"/>
      <c r="GFZ29" s="877"/>
      <c r="GGA29" s="877"/>
      <c r="GGB29" s="877"/>
      <c r="GGC29" s="877"/>
      <c r="GGD29" s="877"/>
      <c r="GGE29" s="877"/>
      <c r="GGF29" s="877"/>
      <c r="GGG29" s="877"/>
      <c r="GGH29" s="877"/>
      <c r="GGI29" s="877"/>
      <c r="GGJ29" s="877"/>
      <c r="GGK29" s="877"/>
      <c r="GGL29" s="877"/>
      <c r="GGM29" s="877"/>
      <c r="GGN29" s="877"/>
      <c r="GGO29" s="877"/>
      <c r="GGP29" s="877"/>
      <c r="GGQ29" s="877"/>
      <c r="GGR29" s="877"/>
      <c r="GGS29" s="877"/>
      <c r="GGT29" s="877"/>
      <c r="GGU29" s="877"/>
      <c r="GGV29" s="877"/>
      <c r="GGW29" s="877"/>
      <c r="GGX29" s="877"/>
      <c r="GGY29" s="877"/>
      <c r="GGZ29" s="877"/>
      <c r="GHA29" s="877"/>
      <c r="GHB29" s="877"/>
      <c r="GHC29" s="877"/>
      <c r="GHD29" s="877"/>
      <c r="GHE29" s="877"/>
      <c r="GHF29" s="877"/>
      <c r="GHG29" s="877"/>
      <c r="GHH29" s="877"/>
      <c r="GHI29" s="877"/>
      <c r="GHJ29" s="877"/>
      <c r="GHK29" s="877"/>
      <c r="GHL29" s="877"/>
      <c r="GHM29" s="877"/>
      <c r="GHN29" s="877"/>
      <c r="GHO29" s="877"/>
      <c r="GHP29" s="877"/>
      <c r="GHQ29" s="877"/>
      <c r="GHR29" s="877"/>
      <c r="GHS29" s="877"/>
      <c r="GHT29" s="877"/>
      <c r="GHU29" s="877"/>
      <c r="GHV29" s="877"/>
      <c r="GHW29" s="877"/>
      <c r="GHX29" s="877"/>
      <c r="GHY29" s="877"/>
      <c r="GHZ29" s="877"/>
      <c r="GIA29" s="877"/>
      <c r="GIB29" s="877"/>
      <c r="GIC29" s="877"/>
      <c r="GID29" s="877"/>
      <c r="GIE29" s="877"/>
      <c r="GIF29" s="877"/>
      <c r="GIG29" s="877"/>
      <c r="GIH29" s="877"/>
      <c r="GII29" s="877"/>
      <c r="GIJ29" s="877"/>
      <c r="GIK29" s="877"/>
      <c r="GIL29" s="877"/>
      <c r="GIM29" s="877"/>
      <c r="GIN29" s="877"/>
      <c r="GIO29" s="877"/>
      <c r="GIP29" s="877"/>
      <c r="GIQ29" s="877"/>
      <c r="GIR29" s="877"/>
      <c r="GIS29" s="877"/>
      <c r="GIT29" s="877"/>
      <c r="GIU29" s="877"/>
      <c r="GIV29" s="877"/>
      <c r="GIW29" s="877"/>
      <c r="GIX29" s="877"/>
      <c r="GIY29" s="877"/>
      <c r="GIZ29" s="877"/>
      <c r="GJA29" s="877"/>
      <c r="GJB29" s="877"/>
      <c r="GJC29" s="877"/>
      <c r="GJD29" s="877"/>
      <c r="GJE29" s="877"/>
      <c r="GJF29" s="877"/>
      <c r="GJG29" s="877"/>
      <c r="GJH29" s="877"/>
      <c r="GJI29" s="877"/>
      <c r="GJJ29" s="877"/>
      <c r="GJK29" s="877"/>
      <c r="GJL29" s="877"/>
      <c r="GJM29" s="877"/>
      <c r="GJN29" s="877"/>
      <c r="GJO29" s="877"/>
      <c r="GJP29" s="877"/>
      <c r="GJQ29" s="877"/>
      <c r="GJR29" s="877"/>
      <c r="GJS29" s="877"/>
      <c r="GJT29" s="877"/>
      <c r="GJU29" s="877"/>
      <c r="GJV29" s="877"/>
      <c r="GJW29" s="877"/>
      <c r="GJX29" s="877"/>
      <c r="GJY29" s="877"/>
      <c r="GJZ29" s="877"/>
      <c r="GKA29" s="877"/>
      <c r="GKB29" s="877"/>
      <c r="GKC29" s="877"/>
      <c r="GKD29" s="877"/>
      <c r="GKE29" s="877"/>
      <c r="GKF29" s="877"/>
      <c r="GKG29" s="877"/>
      <c r="GKH29" s="877"/>
      <c r="GKI29" s="877"/>
      <c r="GKJ29" s="877"/>
      <c r="GKK29" s="877"/>
      <c r="GKL29" s="877"/>
      <c r="GKM29" s="877"/>
      <c r="GKN29" s="877"/>
      <c r="GKO29" s="877"/>
      <c r="GKP29" s="877"/>
      <c r="GKQ29" s="877"/>
      <c r="GKR29" s="877"/>
      <c r="GKS29" s="877"/>
      <c r="GKT29" s="877"/>
      <c r="GKU29" s="877"/>
      <c r="GKV29" s="877"/>
      <c r="GKW29" s="877"/>
      <c r="GKX29" s="877"/>
      <c r="GKY29" s="877"/>
      <c r="GKZ29" s="877"/>
      <c r="GLA29" s="877"/>
      <c r="GLB29" s="877"/>
      <c r="GLC29" s="877"/>
      <c r="GLD29" s="877"/>
      <c r="GLE29" s="877"/>
      <c r="GLF29" s="877"/>
      <c r="GLG29" s="877"/>
      <c r="GLH29" s="877"/>
      <c r="GLI29" s="877"/>
      <c r="GLJ29" s="877"/>
      <c r="GLK29" s="877"/>
      <c r="GLL29" s="877"/>
      <c r="GLM29" s="877"/>
      <c r="GLN29" s="877"/>
      <c r="GLO29" s="877"/>
      <c r="GLP29" s="877"/>
      <c r="GLQ29" s="877"/>
      <c r="GLR29" s="877"/>
      <c r="GLS29" s="877"/>
      <c r="GLT29" s="877"/>
      <c r="GLU29" s="877"/>
      <c r="GLV29" s="877"/>
      <c r="GLW29" s="877"/>
      <c r="GLX29" s="877"/>
      <c r="GLY29" s="877"/>
      <c r="GLZ29" s="877"/>
      <c r="GMA29" s="877"/>
      <c r="GMB29" s="877"/>
      <c r="GMC29" s="877"/>
      <c r="GMD29" s="877"/>
      <c r="GME29" s="877"/>
      <c r="GMF29" s="877"/>
      <c r="GMG29" s="877"/>
      <c r="GMH29" s="877"/>
      <c r="GMI29" s="877"/>
      <c r="GMJ29" s="877"/>
      <c r="GMK29" s="877"/>
      <c r="GML29" s="877"/>
      <c r="GMM29" s="877"/>
      <c r="GMN29" s="877"/>
      <c r="GMO29" s="877"/>
      <c r="GMP29" s="877"/>
      <c r="GMQ29" s="877"/>
      <c r="GMR29" s="877"/>
      <c r="GMS29" s="877"/>
      <c r="GMT29" s="877"/>
      <c r="GMU29" s="877"/>
      <c r="GMV29" s="877"/>
      <c r="GMW29" s="877"/>
      <c r="GMX29" s="877"/>
      <c r="GMY29" s="877"/>
      <c r="GMZ29" s="877"/>
      <c r="GNA29" s="877"/>
      <c r="GNB29" s="877"/>
      <c r="GNC29" s="877"/>
      <c r="GND29" s="877"/>
      <c r="GNE29" s="877"/>
      <c r="GNF29" s="877"/>
      <c r="GNG29" s="877"/>
      <c r="GNH29" s="877"/>
      <c r="GNI29" s="877"/>
      <c r="GNJ29" s="877"/>
      <c r="GNK29" s="877"/>
      <c r="GNL29" s="877"/>
      <c r="GNM29" s="877"/>
      <c r="GNN29" s="877"/>
      <c r="GNO29" s="877"/>
      <c r="GNP29" s="877"/>
      <c r="GNQ29" s="877"/>
      <c r="GNR29" s="877"/>
      <c r="GNS29" s="877"/>
      <c r="GNT29" s="877"/>
      <c r="GNU29" s="877"/>
      <c r="GNV29" s="877"/>
      <c r="GNW29" s="877"/>
      <c r="GNX29" s="877"/>
      <c r="GNY29" s="877"/>
      <c r="GNZ29" s="877"/>
      <c r="GOA29" s="877"/>
      <c r="GOB29" s="877"/>
      <c r="GOC29" s="877"/>
      <c r="GOD29" s="877"/>
      <c r="GOE29" s="877"/>
      <c r="GOF29" s="877"/>
      <c r="GOG29" s="877"/>
      <c r="GOH29" s="877"/>
      <c r="GOI29" s="877"/>
      <c r="GOJ29" s="877"/>
      <c r="GOK29" s="877"/>
      <c r="GOL29" s="877"/>
      <c r="GOM29" s="877"/>
      <c r="GON29" s="877"/>
      <c r="GOO29" s="877"/>
      <c r="GOP29" s="877"/>
      <c r="GOQ29" s="877"/>
      <c r="GOR29" s="877"/>
      <c r="GOS29" s="877"/>
      <c r="GOT29" s="877"/>
      <c r="GOU29" s="877"/>
      <c r="GOV29" s="877"/>
      <c r="GOW29" s="877"/>
      <c r="GOX29" s="877"/>
      <c r="GOY29" s="877"/>
      <c r="GOZ29" s="877"/>
      <c r="GPA29" s="877"/>
      <c r="GPB29" s="877"/>
      <c r="GPC29" s="877"/>
      <c r="GPD29" s="877"/>
      <c r="GPE29" s="877"/>
      <c r="GPF29" s="877"/>
      <c r="GPG29" s="877"/>
      <c r="GPH29" s="877"/>
      <c r="GPI29" s="877"/>
      <c r="GPJ29" s="877"/>
      <c r="GPK29" s="877"/>
      <c r="GPL29" s="877"/>
      <c r="GPM29" s="877"/>
      <c r="GPN29" s="877"/>
      <c r="GPO29" s="877"/>
      <c r="GPP29" s="877"/>
      <c r="GPQ29" s="877"/>
      <c r="GPR29" s="877"/>
      <c r="GPS29" s="877"/>
      <c r="GPT29" s="877"/>
      <c r="GPU29" s="877"/>
      <c r="GPV29" s="877"/>
      <c r="GPW29" s="877"/>
      <c r="GPX29" s="877"/>
      <c r="GPY29" s="877"/>
      <c r="GPZ29" s="877"/>
      <c r="GQA29" s="877"/>
      <c r="GQB29" s="877"/>
      <c r="GQC29" s="877"/>
      <c r="GQD29" s="877"/>
      <c r="GQE29" s="877"/>
      <c r="GQF29" s="877"/>
      <c r="GQG29" s="877"/>
      <c r="GQH29" s="877"/>
      <c r="GQI29" s="877"/>
      <c r="GQJ29" s="877"/>
      <c r="GQK29" s="877"/>
      <c r="GQL29" s="877"/>
      <c r="GQM29" s="877"/>
      <c r="GQN29" s="877"/>
      <c r="GQO29" s="877"/>
      <c r="GQP29" s="877"/>
      <c r="GQQ29" s="877"/>
      <c r="GQR29" s="877"/>
      <c r="GQS29" s="877"/>
      <c r="GQT29" s="877"/>
      <c r="GQU29" s="877"/>
      <c r="GQV29" s="877"/>
      <c r="GQW29" s="877"/>
      <c r="GQX29" s="877"/>
      <c r="GQY29" s="877"/>
      <c r="GQZ29" s="877"/>
      <c r="GRA29" s="877"/>
      <c r="GRB29" s="877"/>
      <c r="GRC29" s="877"/>
      <c r="GRD29" s="877"/>
      <c r="GRE29" s="877"/>
      <c r="GRF29" s="877"/>
      <c r="GRG29" s="877"/>
      <c r="GRH29" s="877"/>
      <c r="GRI29" s="877"/>
      <c r="GRJ29" s="877"/>
      <c r="GRK29" s="877"/>
      <c r="GRL29" s="877"/>
      <c r="GRM29" s="877"/>
      <c r="GRN29" s="877"/>
      <c r="GRO29" s="877"/>
      <c r="GRP29" s="877"/>
      <c r="GRQ29" s="877"/>
      <c r="GRR29" s="877"/>
      <c r="GRS29" s="877"/>
      <c r="GRT29" s="877"/>
      <c r="GRU29" s="877"/>
      <c r="GRV29" s="877"/>
      <c r="GRW29" s="877"/>
      <c r="GRX29" s="877"/>
      <c r="GRY29" s="877"/>
      <c r="GRZ29" s="877"/>
      <c r="GSA29" s="877"/>
      <c r="GSB29" s="877"/>
      <c r="GSC29" s="877"/>
      <c r="GSD29" s="877"/>
      <c r="GSE29" s="877"/>
      <c r="GSF29" s="877"/>
      <c r="GSG29" s="877"/>
      <c r="GSH29" s="877"/>
      <c r="GSI29" s="877"/>
      <c r="GSJ29" s="877"/>
      <c r="GSK29" s="877"/>
      <c r="GSL29" s="877"/>
      <c r="GSM29" s="877"/>
      <c r="GSN29" s="877"/>
      <c r="GSO29" s="877"/>
      <c r="GSP29" s="877"/>
      <c r="GSQ29" s="877"/>
      <c r="GSR29" s="877"/>
      <c r="GSS29" s="877"/>
      <c r="GST29" s="877"/>
      <c r="GSU29" s="877"/>
      <c r="GSV29" s="877"/>
      <c r="GSW29" s="877"/>
      <c r="GSX29" s="877"/>
      <c r="GSY29" s="877"/>
      <c r="GSZ29" s="877"/>
      <c r="GTA29" s="877"/>
      <c r="GTB29" s="877"/>
      <c r="GTC29" s="877"/>
      <c r="GTD29" s="877"/>
      <c r="GTE29" s="877"/>
      <c r="GTF29" s="877"/>
      <c r="GTG29" s="877"/>
      <c r="GTH29" s="877"/>
      <c r="GTI29" s="877"/>
      <c r="GTJ29" s="877"/>
      <c r="GTK29" s="877"/>
      <c r="GTL29" s="877"/>
      <c r="GTM29" s="877"/>
      <c r="GTN29" s="877"/>
      <c r="GTO29" s="877"/>
      <c r="GTP29" s="877"/>
      <c r="GTQ29" s="877"/>
      <c r="GTR29" s="877"/>
      <c r="GTS29" s="877"/>
      <c r="GTT29" s="877"/>
      <c r="GTU29" s="877"/>
      <c r="GTV29" s="877"/>
      <c r="GTW29" s="877"/>
      <c r="GTX29" s="877"/>
      <c r="GTY29" s="877"/>
      <c r="GTZ29" s="877"/>
      <c r="GUA29" s="877"/>
      <c r="GUB29" s="877"/>
      <c r="GUC29" s="877"/>
      <c r="GUD29" s="877"/>
      <c r="GUE29" s="877"/>
      <c r="GUF29" s="877"/>
      <c r="GUG29" s="877"/>
      <c r="GUH29" s="877"/>
      <c r="GUI29" s="877"/>
      <c r="GUJ29" s="877"/>
      <c r="GUK29" s="877"/>
      <c r="GUL29" s="877"/>
      <c r="GUM29" s="877"/>
      <c r="GUN29" s="877"/>
      <c r="GUO29" s="877"/>
      <c r="GUP29" s="877"/>
      <c r="GUQ29" s="877"/>
      <c r="GUR29" s="877"/>
      <c r="GUS29" s="877"/>
      <c r="GUT29" s="877"/>
      <c r="GUU29" s="877"/>
      <c r="GUV29" s="877"/>
      <c r="GUW29" s="877"/>
      <c r="GUX29" s="877"/>
      <c r="GUY29" s="877"/>
      <c r="GUZ29" s="877"/>
      <c r="GVA29" s="877"/>
      <c r="GVB29" s="877"/>
      <c r="GVC29" s="877"/>
      <c r="GVD29" s="877"/>
      <c r="GVE29" s="877"/>
      <c r="GVF29" s="877"/>
      <c r="GVG29" s="877"/>
      <c r="GVH29" s="877"/>
      <c r="GVI29" s="877"/>
      <c r="GVJ29" s="877"/>
      <c r="GVK29" s="877"/>
      <c r="GVL29" s="877"/>
      <c r="GVM29" s="877"/>
      <c r="GVN29" s="877"/>
      <c r="GVO29" s="877"/>
      <c r="GVP29" s="877"/>
      <c r="GVQ29" s="877"/>
      <c r="GVR29" s="877"/>
      <c r="GVS29" s="877"/>
      <c r="GVT29" s="877"/>
      <c r="GVU29" s="877"/>
      <c r="GVV29" s="877"/>
      <c r="GVW29" s="877"/>
      <c r="GVX29" s="877"/>
      <c r="GVY29" s="877"/>
      <c r="GVZ29" s="877"/>
      <c r="GWA29" s="877"/>
      <c r="GWB29" s="877"/>
      <c r="GWC29" s="877"/>
      <c r="GWD29" s="877"/>
      <c r="GWE29" s="877"/>
      <c r="GWF29" s="877"/>
      <c r="GWG29" s="877"/>
      <c r="GWH29" s="877"/>
      <c r="GWI29" s="877"/>
      <c r="GWJ29" s="877"/>
      <c r="GWK29" s="877"/>
      <c r="GWL29" s="877"/>
      <c r="GWM29" s="877"/>
      <c r="GWN29" s="877"/>
      <c r="GWO29" s="877"/>
      <c r="GWP29" s="877"/>
      <c r="GWQ29" s="877"/>
      <c r="GWR29" s="877"/>
      <c r="GWS29" s="877"/>
      <c r="GWT29" s="877"/>
      <c r="GWU29" s="877"/>
      <c r="GWV29" s="877"/>
      <c r="GWW29" s="877"/>
      <c r="GWX29" s="877"/>
      <c r="GWY29" s="877"/>
      <c r="GWZ29" s="877"/>
      <c r="GXA29" s="877"/>
      <c r="GXB29" s="877"/>
      <c r="GXC29" s="877"/>
      <c r="GXD29" s="877"/>
      <c r="GXE29" s="877"/>
      <c r="GXF29" s="877"/>
      <c r="GXG29" s="877"/>
      <c r="GXH29" s="877"/>
      <c r="GXI29" s="877"/>
      <c r="GXJ29" s="877"/>
      <c r="GXK29" s="877"/>
      <c r="GXL29" s="877"/>
      <c r="GXM29" s="877"/>
      <c r="GXN29" s="877"/>
      <c r="GXO29" s="877"/>
      <c r="GXP29" s="877"/>
      <c r="GXQ29" s="877"/>
      <c r="GXR29" s="877"/>
      <c r="GXS29" s="877"/>
      <c r="GXT29" s="877"/>
      <c r="GXU29" s="877"/>
      <c r="GXV29" s="877"/>
      <c r="GXW29" s="877"/>
      <c r="GXX29" s="877"/>
      <c r="GXY29" s="877"/>
      <c r="GXZ29" s="877"/>
      <c r="GYA29" s="877"/>
      <c r="GYB29" s="877"/>
      <c r="GYC29" s="877"/>
      <c r="GYD29" s="877"/>
      <c r="GYE29" s="877"/>
      <c r="GYF29" s="877"/>
      <c r="GYG29" s="877"/>
      <c r="GYH29" s="877"/>
      <c r="GYI29" s="877"/>
      <c r="GYJ29" s="877"/>
      <c r="GYK29" s="877"/>
      <c r="GYL29" s="877"/>
      <c r="GYM29" s="877"/>
      <c r="GYN29" s="877"/>
      <c r="GYO29" s="877"/>
      <c r="GYP29" s="877"/>
      <c r="GYQ29" s="877"/>
      <c r="GYR29" s="877"/>
      <c r="GYS29" s="877"/>
      <c r="GYT29" s="877"/>
      <c r="GYU29" s="877"/>
      <c r="GYV29" s="877"/>
      <c r="GYW29" s="877"/>
      <c r="GYX29" s="877"/>
      <c r="GYY29" s="877"/>
      <c r="GYZ29" s="877"/>
      <c r="GZA29" s="877"/>
      <c r="GZB29" s="877"/>
      <c r="GZC29" s="877"/>
      <c r="GZD29" s="877"/>
      <c r="GZE29" s="877"/>
      <c r="GZF29" s="877"/>
      <c r="GZG29" s="877"/>
      <c r="GZH29" s="877"/>
      <c r="GZI29" s="877"/>
      <c r="GZJ29" s="877"/>
      <c r="GZK29" s="877"/>
      <c r="GZL29" s="877"/>
      <c r="GZM29" s="877"/>
      <c r="GZN29" s="877"/>
      <c r="GZO29" s="877"/>
      <c r="GZP29" s="877"/>
      <c r="GZQ29" s="877"/>
      <c r="GZR29" s="877"/>
      <c r="GZS29" s="877"/>
      <c r="GZT29" s="877"/>
      <c r="GZU29" s="877"/>
      <c r="GZV29" s="877"/>
      <c r="GZW29" s="877"/>
      <c r="GZX29" s="877"/>
      <c r="GZY29" s="877"/>
      <c r="GZZ29" s="877"/>
      <c r="HAA29" s="877"/>
      <c r="HAB29" s="877"/>
      <c r="HAC29" s="877"/>
      <c r="HAD29" s="877"/>
      <c r="HAE29" s="877"/>
      <c r="HAF29" s="877"/>
      <c r="HAG29" s="877"/>
      <c r="HAH29" s="877"/>
      <c r="HAI29" s="877"/>
      <c r="HAJ29" s="877"/>
      <c r="HAK29" s="877"/>
      <c r="HAL29" s="877"/>
      <c r="HAM29" s="877"/>
      <c r="HAN29" s="877"/>
      <c r="HAO29" s="877"/>
      <c r="HAP29" s="877"/>
      <c r="HAQ29" s="877"/>
      <c r="HAR29" s="877"/>
      <c r="HAS29" s="877"/>
      <c r="HAT29" s="877"/>
      <c r="HAU29" s="877"/>
      <c r="HAV29" s="877"/>
      <c r="HAW29" s="877"/>
      <c r="HAX29" s="877"/>
      <c r="HAY29" s="877"/>
      <c r="HAZ29" s="877"/>
      <c r="HBA29" s="877"/>
      <c r="HBB29" s="877"/>
      <c r="HBC29" s="877"/>
      <c r="HBD29" s="877"/>
      <c r="HBE29" s="877"/>
      <c r="HBF29" s="877"/>
      <c r="HBG29" s="877"/>
      <c r="HBH29" s="877"/>
      <c r="HBI29" s="877"/>
      <c r="HBJ29" s="877"/>
      <c r="HBK29" s="877"/>
      <c r="HBL29" s="877"/>
      <c r="HBM29" s="877"/>
      <c r="HBN29" s="877"/>
      <c r="HBO29" s="877"/>
      <c r="HBP29" s="877"/>
      <c r="HBQ29" s="877"/>
      <c r="HBR29" s="877"/>
      <c r="HBS29" s="877"/>
      <c r="HBT29" s="877"/>
      <c r="HBU29" s="877"/>
      <c r="HBV29" s="877"/>
      <c r="HBW29" s="877"/>
      <c r="HBX29" s="877"/>
      <c r="HBY29" s="877"/>
      <c r="HBZ29" s="877"/>
      <c r="HCA29" s="877"/>
      <c r="HCB29" s="877"/>
      <c r="HCC29" s="877"/>
      <c r="HCD29" s="877"/>
      <c r="HCE29" s="877"/>
      <c r="HCF29" s="877"/>
      <c r="HCG29" s="877"/>
      <c r="HCH29" s="877"/>
      <c r="HCI29" s="877"/>
      <c r="HCJ29" s="877"/>
      <c r="HCK29" s="877"/>
      <c r="HCL29" s="877"/>
      <c r="HCM29" s="877"/>
      <c r="HCN29" s="877"/>
      <c r="HCO29" s="877"/>
      <c r="HCP29" s="877"/>
      <c r="HCQ29" s="877"/>
      <c r="HCR29" s="877"/>
      <c r="HCS29" s="877"/>
      <c r="HCT29" s="877"/>
      <c r="HCU29" s="877"/>
      <c r="HCV29" s="877"/>
      <c r="HCW29" s="877"/>
      <c r="HCX29" s="877"/>
      <c r="HCY29" s="877"/>
      <c r="HCZ29" s="877"/>
      <c r="HDA29" s="877"/>
      <c r="HDB29" s="877"/>
      <c r="HDC29" s="877"/>
      <c r="HDD29" s="877"/>
      <c r="HDE29" s="877"/>
      <c r="HDF29" s="877"/>
      <c r="HDG29" s="877"/>
      <c r="HDH29" s="877"/>
      <c r="HDI29" s="877"/>
      <c r="HDJ29" s="877"/>
      <c r="HDK29" s="877"/>
      <c r="HDL29" s="877"/>
      <c r="HDM29" s="877"/>
      <c r="HDN29" s="877"/>
      <c r="HDO29" s="877"/>
      <c r="HDP29" s="877"/>
      <c r="HDQ29" s="877"/>
      <c r="HDR29" s="877"/>
      <c r="HDS29" s="877"/>
      <c r="HDT29" s="877"/>
      <c r="HDU29" s="877"/>
      <c r="HDV29" s="877"/>
      <c r="HDW29" s="877"/>
      <c r="HDX29" s="877"/>
      <c r="HDY29" s="877"/>
      <c r="HDZ29" s="877"/>
      <c r="HEA29" s="877"/>
      <c r="HEB29" s="877"/>
      <c r="HEC29" s="877"/>
      <c r="HED29" s="877"/>
      <c r="HEE29" s="877"/>
      <c r="HEF29" s="877"/>
      <c r="HEG29" s="877"/>
      <c r="HEH29" s="877"/>
      <c r="HEI29" s="877"/>
      <c r="HEJ29" s="877"/>
      <c r="HEK29" s="877"/>
      <c r="HEL29" s="877"/>
      <c r="HEM29" s="877"/>
      <c r="HEN29" s="877"/>
      <c r="HEO29" s="877"/>
      <c r="HEP29" s="877"/>
      <c r="HEQ29" s="877"/>
      <c r="HER29" s="877"/>
      <c r="HES29" s="877"/>
      <c r="HET29" s="877"/>
      <c r="HEU29" s="877"/>
      <c r="HEV29" s="877"/>
      <c r="HEW29" s="877"/>
      <c r="HEX29" s="877"/>
      <c r="HEY29" s="877"/>
      <c r="HEZ29" s="877"/>
      <c r="HFA29" s="877"/>
      <c r="HFB29" s="877"/>
      <c r="HFC29" s="877"/>
      <c r="HFD29" s="877"/>
      <c r="HFE29" s="877"/>
      <c r="HFF29" s="877"/>
      <c r="HFG29" s="877"/>
      <c r="HFH29" s="877"/>
      <c r="HFI29" s="877"/>
      <c r="HFJ29" s="877"/>
      <c r="HFK29" s="877"/>
      <c r="HFL29" s="877"/>
      <c r="HFM29" s="877"/>
      <c r="HFN29" s="877"/>
      <c r="HFO29" s="877"/>
      <c r="HFP29" s="877"/>
      <c r="HFQ29" s="877"/>
      <c r="HFR29" s="877"/>
      <c r="HFS29" s="877"/>
      <c r="HFT29" s="877"/>
      <c r="HFU29" s="877"/>
      <c r="HFV29" s="877"/>
      <c r="HFW29" s="877"/>
      <c r="HFX29" s="877"/>
      <c r="HFY29" s="877"/>
      <c r="HFZ29" s="877"/>
      <c r="HGA29" s="877"/>
      <c r="HGB29" s="877"/>
      <c r="HGC29" s="877"/>
      <c r="HGD29" s="877"/>
      <c r="HGE29" s="877"/>
      <c r="HGF29" s="877"/>
      <c r="HGG29" s="877"/>
      <c r="HGH29" s="877"/>
      <c r="HGI29" s="877"/>
      <c r="HGJ29" s="877"/>
      <c r="HGK29" s="877"/>
      <c r="HGL29" s="877"/>
      <c r="HGM29" s="877"/>
      <c r="HGN29" s="877"/>
      <c r="HGO29" s="877"/>
      <c r="HGP29" s="877"/>
      <c r="HGQ29" s="877"/>
      <c r="HGR29" s="877"/>
      <c r="HGS29" s="877"/>
      <c r="HGT29" s="877"/>
      <c r="HGU29" s="877"/>
      <c r="HGV29" s="877"/>
      <c r="HGW29" s="877"/>
      <c r="HGX29" s="877"/>
      <c r="HGY29" s="877"/>
      <c r="HGZ29" s="877"/>
      <c r="HHA29" s="877"/>
      <c r="HHB29" s="877"/>
      <c r="HHC29" s="877"/>
      <c r="HHD29" s="877"/>
      <c r="HHE29" s="877"/>
      <c r="HHF29" s="877"/>
      <c r="HHG29" s="877"/>
      <c r="HHH29" s="877"/>
      <c r="HHI29" s="877"/>
      <c r="HHJ29" s="877"/>
      <c r="HHK29" s="877"/>
      <c r="HHL29" s="877"/>
      <c r="HHM29" s="877"/>
      <c r="HHN29" s="877"/>
      <c r="HHO29" s="877"/>
      <c r="HHP29" s="877"/>
      <c r="HHQ29" s="877"/>
      <c r="HHR29" s="877"/>
      <c r="HHS29" s="877"/>
      <c r="HHT29" s="877"/>
      <c r="HHU29" s="877"/>
      <c r="HHV29" s="877"/>
      <c r="HHW29" s="877"/>
      <c r="HHX29" s="877"/>
      <c r="HHY29" s="877"/>
      <c r="HHZ29" s="877"/>
      <c r="HIA29" s="877"/>
      <c r="HIB29" s="877"/>
      <c r="HIC29" s="877"/>
      <c r="HID29" s="877"/>
      <c r="HIE29" s="877"/>
      <c r="HIF29" s="877"/>
      <c r="HIG29" s="877"/>
      <c r="HIH29" s="877"/>
      <c r="HII29" s="877"/>
      <c r="HIJ29" s="877"/>
      <c r="HIK29" s="877"/>
      <c r="HIL29" s="877"/>
      <c r="HIM29" s="877"/>
      <c r="HIN29" s="877"/>
      <c r="HIO29" s="877"/>
      <c r="HIP29" s="877"/>
      <c r="HIQ29" s="877"/>
      <c r="HIR29" s="877"/>
      <c r="HIS29" s="877"/>
      <c r="HIT29" s="877"/>
      <c r="HIU29" s="877"/>
      <c r="HIV29" s="877"/>
      <c r="HIW29" s="877"/>
      <c r="HIX29" s="877"/>
      <c r="HIY29" s="877"/>
      <c r="HIZ29" s="877"/>
      <c r="HJA29" s="877"/>
      <c r="HJB29" s="877"/>
      <c r="HJC29" s="877"/>
      <c r="HJD29" s="877"/>
      <c r="HJE29" s="877"/>
      <c r="HJF29" s="877"/>
      <c r="HJG29" s="877"/>
      <c r="HJH29" s="877"/>
      <c r="HJI29" s="877"/>
      <c r="HJJ29" s="877"/>
      <c r="HJK29" s="877"/>
      <c r="HJL29" s="877"/>
      <c r="HJM29" s="877"/>
      <c r="HJN29" s="877"/>
      <c r="HJO29" s="877"/>
      <c r="HJP29" s="877"/>
      <c r="HJQ29" s="877"/>
      <c r="HJR29" s="877"/>
      <c r="HJS29" s="877"/>
      <c r="HJT29" s="877"/>
      <c r="HJU29" s="877"/>
      <c r="HJV29" s="877"/>
      <c r="HJW29" s="877"/>
      <c r="HJX29" s="877"/>
      <c r="HJY29" s="877"/>
      <c r="HJZ29" s="877"/>
      <c r="HKA29" s="877"/>
      <c r="HKB29" s="877"/>
      <c r="HKC29" s="877"/>
      <c r="HKD29" s="877"/>
      <c r="HKE29" s="877"/>
      <c r="HKF29" s="877"/>
      <c r="HKG29" s="877"/>
      <c r="HKH29" s="877"/>
      <c r="HKI29" s="877"/>
      <c r="HKJ29" s="877"/>
      <c r="HKK29" s="877"/>
      <c r="HKL29" s="877"/>
      <c r="HKM29" s="877"/>
      <c r="HKN29" s="877"/>
      <c r="HKO29" s="877"/>
      <c r="HKP29" s="877"/>
      <c r="HKQ29" s="877"/>
      <c r="HKR29" s="877"/>
      <c r="HKS29" s="877"/>
      <c r="HKT29" s="877"/>
      <c r="HKU29" s="877"/>
      <c r="HKV29" s="877"/>
      <c r="HKW29" s="877"/>
      <c r="HKX29" s="877"/>
      <c r="HKY29" s="877"/>
      <c r="HKZ29" s="877"/>
      <c r="HLA29" s="877"/>
      <c r="HLB29" s="877"/>
      <c r="HLC29" s="877"/>
      <c r="HLD29" s="877"/>
      <c r="HLE29" s="877"/>
      <c r="HLF29" s="877"/>
      <c r="HLG29" s="877"/>
      <c r="HLH29" s="877"/>
      <c r="HLI29" s="877"/>
      <c r="HLJ29" s="877"/>
      <c r="HLK29" s="877"/>
      <c r="HLL29" s="877"/>
      <c r="HLM29" s="877"/>
      <c r="HLN29" s="877"/>
      <c r="HLO29" s="877"/>
      <c r="HLP29" s="877"/>
      <c r="HLQ29" s="877"/>
      <c r="HLR29" s="877"/>
      <c r="HLS29" s="877"/>
      <c r="HLT29" s="877"/>
      <c r="HLU29" s="877"/>
      <c r="HLV29" s="877"/>
      <c r="HLW29" s="877"/>
      <c r="HLX29" s="877"/>
      <c r="HLY29" s="877"/>
      <c r="HLZ29" s="877"/>
      <c r="HMA29" s="877"/>
      <c r="HMB29" s="877"/>
      <c r="HMC29" s="877"/>
      <c r="HMD29" s="877"/>
      <c r="HME29" s="877"/>
      <c r="HMF29" s="877"/>
      <c r="HMG29" s="877"/>
      <c r="HMH29" s="877"/>
      <c r="HMI29" s="877"/>
      <c r="HMJ29" s="877"/>
      <c r="HMK29" s="877"/>
      <c r="HML29" s="877"/>
      <c r="HMM29" s="877"/>
      <c r="HMN29" s="877"/>
      <c r="HMO29" s="877"/>
      <c r="HMP29" s="877"/>
      <c r="HMQ29" s="877"/>
      <c r="HMR29" s="877"/>
      <c r="HMS29" s="877"/>
      <c r="HMT29" s="877"/>
      <c r="HMU29" s="877"/>
      <c r="HMV29" s="877"/>
      <c r="HMW29" s="877"/>
      <c r="HMX29" s="877"/>
      <c r="HMY29" s="877"/>
      <c r="HMZ29" s="877"/>
      <c r="HNA29" s="877"/>
      <c r="HNB29" s="877"/>
      <c r="HNC29" s="877"/>
      <c r="HND29" s="877"/>
      <c r="HNE29" s="877"/>
      <c r="HNF29" s="877"/>
      <c r="HNG29" s="877"/>
      <c r="HNH29" s="877"/>
      <c r="HNI29" s="877"/>
      <c r="HNJ29" s="877"/>
      <c r="HNK29" s="877"/>
      <c r="HNL29" s="877"/>
      <c r="HNM29" s="877"/>
      <c r="HNN29" s="877"/>
      <c r="HNO29" s="877"/>
      <c r="HNP29" s="877"/>
      <c r="HNQ29" s="877"/>
      <c r="HNR29" s="877"/>
      <c r="HNS29" s="877"/>
      <c r="HNT29" s="877"/>
      <c r="HNU29" s="877"/>
      <c r="HNV29" s="877"/>
      <c r="HNW29" s="877"/>
      <c r="HNX29" s="877"/>
      <c r="HNY29" s="877"/>
      <c r="HNZ29" s="877"/>
      <c r="HOA29" s="877"/>
      <c r="HOB29" s="877"/>
      <c r="HOC29" s="877"/>
      <c r="HOD29" s="877"/>
      <c r="HOE29" s="877"/>
      <c r="HOF29" s="877"/>
      <c r="HOG29" s="877"/>
      <c r="HOH29" s="877"/>
      <c r="HOI29" s="877"/>
      <c r="HOJ29" s="877"/>
      <c r="HOK29" s="877"/>
      <c r="HOL29" s="877"/>
      <c r="HOM29" s="877"/>
      <c r="HON29" s="877"/>
      <c r="HOO29" s="877"/>
      <c r="HOP29" s="877"/>
      <c r="HOQ29" s="877"/>
      <c r="HOR29" s="877"/>
      <c r="HOS29" s="877"/>
      <c r="HOT29" s="877"/>
      <c r="HOU29" s="877"/>
      <c r="HOV29" s="877"/>
      <c r="HOW29" s="877"/>
      <c r="HOX29" s="877"/>
      <c r="HOY29" s="877"/>
      <c r="HOZ29" s="877"/>
      <c r="HPA29" s="877"/>
      <c r="HPB29" s="877"/>
      <c r="HPC29" s="877"/>
      <c r="HPD29" s="877"/>
      <c r="HPE29" s="877"/>
      <c r="HPF29" s="877"/>
      <c r="HPG29" s="877"/>
      <c r="HPH29" s="877"/>
      <c r="HPI29" s="877"/>
      <c r="HPJ29" s="877"/>
      <c r="HPK29" s="877"/>
      <c r="HPL29" s="877"/>
      <c r="HPM29" s="877"/>
      <c r="HPN29" s="877"/>
      <c r="HPO29" s="877"/>
      <c r="HPP29" s="877"/>
      <c r="HPQ29" s="877"/>
      <c r="HPR29" s="877"/>
      <c r="HPS29" s="877"/>
      <c r="HPT29" s="877"/>
      <c r="HPU29" s="877"/>
      <c r="HPV29" s="877"/>
      <c r="HPW29" s="877"/>
      <c r="HPX29" s="877"/>
      <c r="HPY29" s="877"/>
      <c r="HPZ29" s="877"/>
      <c r="HQA29" s="877"/>
      <c r="HQB29" s="877"/>
      <c r="HQC29" s="877"/>
      <c r="HQD29" s="877"/>
      <c r="HQE29" s="877"/>
      <c r="HQF29" s="877"/>
      <c r="HQG29" s="877"/>
      <c r="HQH29" s="877"/>
      <c r="HQI29" s="877"/>
      <c r="HQJ29" s="877"/>
      <c r="HQK29" s="877"/>
      <c r="HQL29" s="877"/>
      <c r="HQM29" s="877"/>
      <c r="HQN29" s="877"/>
      <c r="HQO29" s="877"/>
      <c r="HQP29" s="877"/>
      <c r="HQQ29" s="877"/>
      <c r="HQR29" s="877"/>
      <c r="HQS29" s="877"/>
      <c r="HQT29" s="877"/>
      <c r="HQU29" s="877"/>
      <c r="HQV29" s="877"/>
      <c r="HQW29" s="877"/>
      <c r="HQX29" s="877"/>
      <c r="HQY29" s="877"/>
      <c r="HQZ29" s="877"/>
      <c r="HRA29" s="877"/>
      <c r="HRB29" s="877"/>
      <c r="HRC29" s="877"/>
      <c r="HRD29" s="877"/>
      <c r="HRE29" s="877"/>
      <c r="HRF29" s="877"/>
      <c r="HRG29" s="877"/>
      <c r="HRH29" s="877"/>
      <c r="HRI29" s="877"/>
      <c r="HRJ29" s="877"/>
      <c r="HRK29" s="877"/>
      <c r="HRL29" s="877"/>
      <c r="HRM29" s="877"/>
      <c r="HRN29" s="877"/>
      <c r="HRO29" s="877"/>
      <c r="HRP29" s="877"/>
      <c r="HRQ29" s="877"/>
      <c r="HRR29" s="877"/>
      <c r="HRS29" s="877"/>
      <c r="HRT29" s="877"/>
      <c r="HRU29" s="877"/>
      <c r="HRV29" s="877"/>
      <c r="HRW29" s="877"/>
      <c r="HRX29" s="877"/>
      <c r="HRY29" s="877"/>
      <c r="HRZ29" s="877"/>
      <c r="HSA29" s="877"/>
      <c r="HSB29" s="877"/>
      <c r="HSC29" s="877"/>
      <c r="HSD29" s="877"/>
      <c r="HSE29" s="877"/>
      <c r="HSF29" s="877"/>
      <c r="HSG29" s="877"/>
      <c r="HSH29" s="877"/>
      <c r="HSI29" s="877"/>
      <c r="HSJ29" s="877"/>
      <c r="HSK29" s="877"/>
      <c r="HSL29" s="877"/>
      <c r="HSM29" s="877"/>
      <c r="HSN29" s="877"/>
      <c r="HSO29" s="877"/>
      <c r="HSP29" s="877"/>
      <c r="HSQ29" s="877"/>
      <c r="HSR29" s="877"/>
      <c r="HSS29" s="877"/>
      <c r="HST29" s="877"/>
      <c r="HSU29" s="877"/>
      <c r="HSV29" s="877"/>
      <c r="HSW29" s="877"/>
      <c r="HSX29" s="877"/>
      <c r="HSY29" s="877"/>
      <c r="HSZ29" s="877"/>
      <c r="HTA29" s="877"/>
      <c r="HTB29" s="877"/>
      <c r="HTC29" s="877"/>
      <c r="HTD29" s="877"/>
      <c r="HTE29" s="877"/>
      <c r="HTF29" s="877"/>
      <c r="HTG29" s="877"/>
      <c r="HTH29" s="877"/>
      <c r="HTI29" s="877"/>
      <c r="HTJ29" s="877"/>
      <c r="HTK29" s="877"/>
      <c r="HTL29" s="877"/>
      <c r="HTM29" s="877"/>
      <c r="HTN29" s="877"/>
      <c r="HTO29" s="877"/>
      <c r="HTP29" s="877"/>
      <c r="HTQ29" s="877"/>
      <c r="HTR29" s="877"/>
      <c r="HTS29" s="877"/>
      <c r="HTT29" s="877"/>
      <c r="HTU29" s="877"/>
      <c r="HTV29" s="877"/>
      <c r="HTW29" s="877"/>
      <c r="HTX29" s="877"/>
      <c r="HTY29" s="877"/>
      <c r="HTZ29" s="877"/>
      <c r="HUA29" s="877"/>
      <c r="HUB29" s="877"/>
      <c r="HUC29" s="877"/>
      <c r="HUD29" s="877"/>
      <c r="HUE29" s="877"/>
      <c r="HUF29" s="877"/>
      <c r="HUG29" s="877"/>
      <c r="HUH29" s="877"/>
      <c r="HUI29" s="877"/>
      <c r="HUJ29" s="877"/>
      <c r="HUK29" s="877"/>
      <c r="HUL29" s="877"/>
      <c r="HUM29" s="877"/>
      <c r="HUN29" s="877"/>
      <c r="HUO29" s="877"/>
      <c r="HUP29" s="877"/>
      <c r="HUQ29" s="877"/>
      <c r="HUR29" s="877"/>
      <c r="HUS29" s="877"/>
      <c r="HUT29" s="877"/>
      <c r="HUU29" s="877"/>
      <c r="HUV29" s="877"/>
      <c r="HUW29" s="877"/>
      <c r="HUX29" s="877"/>
      <c r="HUY29" s="877"/>
      <c r="HUZ29" s="877"/>
      <c r="HVA29" s="877"/>
      <c r="HVB29" s="877"/>
      <c r="HVC29" s="877"/>
      <c r="HVD29" s="877"/>
      <c r="HVE29" s="877"/>
      <c r="HVF29" s="877"/>
      <c r="HVG29" s="877"/>
      <c r="HVH29" s="877"/>
      <c r="HVI29" s="877"/>
      <c r="HVJ29" s="877"/>
      <c r="HVK29" s="877"/>
      <c r="HVL29" s="877"/>
      <c r="HVM29" s="877"/>
      <c r="HVN29" s="877"/>
      <c r="HVO29" s="877"/>
      <c r="HVP29" s="877"/>
      <c r="HVQ29" s="877"/>
      <c r="HVR29" s="877"/>
      <c r="HVS29" s="877"/>
      <c r="HVT29" s="877"/>
      <c r="HVU29" s="877"/>
      <c r="HVV29" s="877"/>
      <c r="HVW29" s="877"/>
      <c r="HVX29" s="877"/>
      <c r="HVY29" s="877"/>
      <c r="HVZ29" s="877"/>
      <c r="HWA29" s="877"/>
      <c r="HWB29" s="877"/>
      <c r="HWC29" s="877"/>
      <c r="HWD29" s="877"/>
      <c r="HWE29" s="877"/>
      <c r="HWF29" s="877"/>
      <c r="HWG29" s="877"/>
      <c r="HWH29" s="877"/>
      <c r="HWI29" s="877"/>
      <c r="HWJ29" s="877"/>
      <c r="HWK29" s="877"/>
      <c r="HWL29" s="877"/>
      <c r="HWM29" s="877"/>
      <c r="HWN29" s="877"/>
      <c r="HWO29" s="877"/>
      <c r="HWP29" s="877"/>
      <c r="HWQ29" s="877"/>
      <c r="HWR29" s="877"/>
      <c r="HWS29" s="877"/>
      <c r="HWT29" s="877"/>
      <c r="HWU29" s="877"/>
      <c r="HWV29" s="877"/>
      <c r="HWW29" s="877"/>
      <c r="HWX29" s="877"/>
      <c r="HWY29" s="877"/>
      <c r="HWZ29" s="877"/>
      <c r="HXA29" s="877"/>
      <c r="HXB29" s="877"/>
      <c r="HXC29" s="877"/>
      <c r="HXD29" s="877"/>
      <c r="HXE29" s="877"/>
      <c r="HXF29" s="877"/>
      <c r="HXG29" s="877"/>
      <c r="HXH29" s="877"/>
      <c r="HXI29" s="877"/>
      <c r="HXJ29" s="877"/>
      <c r="HXK29" s="877"/>
      <c r="HXL29" s="877"/>
      <c r="HXM29" s="877"/>
      <c r="HXN29" s="877"/>
      <c r="HXO29" s="877"/>
      <c r="HXP29" s="877"/>
      <c r="HXQ29" s="877"/>
      <c r="HXR29" s="877"/>
      <c r="HXS29" s="877"/>
      <c r="HXT29" s="877"/>
      <c r="HXU29" s="877"/>
      <c r="HXV29" s="877"/>
      <c r="HXW29" s="877"/>
      <c r="HXX29" s="877"/>
      <c r="HXY29" s="877"/>
      <c r="HXZ29" s="877"/>
      <c r="HYA29" s="877"/>
      <c r="HYB29" s="877"/>
      <c r="HYC29" s="877"/>
      <c r="HYD29" s="877"/>
      <c r="HYE29" s="877"/>
      <c r="HYF29" s="877"/>
      <c r="HYG29" s="877"/>
      <c r="HYH29" s="877"/>
      <c r="HYI29" s="877"/>
      <c r="HYJ29" s="877"/>
      <c r="HYK29" s="877"/>
      <c r="HYL29" s="877"/>
      <c r="HYM29" s="877"/>
      <c r="HYN29" s="877"/>
      <c r="HYO29" s="877"/>
      <c r="HYP29" s="877"/>
      <c r="HYQ29" s="877"/>
      <c r="HYR29" s="877"/>
      <c r="HYS29" s="877"/>
      <c r="HYT29" s="877"/>
      <c r="HYU29" s="877"/>
      <c r="HYV29" s="877"/>
      <c r="HYW29" s="877"/>
      <c r="HYX29" s="877"/>
      <c r="HYY29" s="877"/>
      <c r="HYZ29" s="877"/>
      <c r="HZA29" s="877"/>
      <c r="HZB29" s="877"/>
      <c r="HZC29" s="877"/>
      <c r="HZD29" s="877"/>
      <c r="HZE29" s="877"/>
      <c r="HZF29" s="877"/>
      <c r="HZG29" s="877"/>
      <c r="HZH29" s="877"/>
      <c r="HZI29" s="877"/>
      <c r="HZJ29" s="877"/>
      <c r="HZK29" s="877"/>
      <c r="HZL29" s="877"/>
      <c r="HZM29" s="877"/>
      <c r="HZN29" s="877"/>
      <c r="HZO29" s="877"/>
      <c r="HZP29" s="877"/>
      <c r="HZQ29" s="877"/>
      <c r="HZR29" s="877"/>
      <c r="HZS29" s="877"/>
      <c r="HZT29" s="877"/>
      <c r="HZU29" s="877"/>
      <c r="HZV29" s="877"/>
      <c r="HZW29" s="877"/>
      <c r="HZX29" s="877"/>
      <c r="HZY29" s="877"/>
      <c r="HZZ29" s="877"/>
      <c r="IAA29" s="877"/>
      <c r="IAB29" s="877"/>
      <c r="IAC29" s="877"/>
      <c r="IAD29" s="877"/>
      <c r="IAE29" s="877"/>
      <c r="IAF29" s="877"/>
      <c r="IAG29" s="877"/>
      <c r="IAH29" s="877"/>
      <c r="IAI29" s="877"/>
      <c r="IAJ29" s="877"/>
      <c r="IAK29" s="877"/>
      <c r="IAL29" s="877"/>
      <c r="IAM29" s="877"/>
      <c r="IAN29" s="877"/>
      <c r="IAO29" s="877"/>
      <c r="IAP29" s="877"/>
      <c r="IAQ29" s="877"/>
      <c r="IAR29" s="877"/>
      <c r="IAS29" s="877"/>
      <c r="IAT29" s="877"/>
      <c r="IAU29" s="877"/>
      <c r="IAV29" s="877"/>
      <c r="IAW29" s="877"/>
      <c r="IAX29" s="877"/>
      <c r="IAY29" s="877"/>
      <c r="IAZ29" s="877"/>
      <c r="IBA29" s="877"/>
      <c r="IBB29" s="877"/>
      <c r="IBC29" s="877"/>
      <c r="IBD29" s="877"/>
      <c r="IBE29" s="877"/>
      <c r="IBF29" s="877"/>
      <c r="IBG29" s="877"/>
      <c r="IBH29" s="877"/>
      <c r="IBI29" s="877"/>
      <c r="IBJ29" s="877"/>
      <c r="IBK29" s="877"/>
      <c r="IBL29" s="877"/>
      <c r="IBM29" s="877"/>
      <c r="IBN29" s="877"/>
      <c r="IBO29" s="877"/>
      <c r="IBP29" s="877"/>
      <c r="IBQ29" s="877"/>
      <c r="IBR29" s="877"/>
      <c r="IBS29" s="877"/>
      <c r="IBT29" s="877"/>
      <c r="IBU29" s="877"/>
      <c r="IBV29" s="877"/>
      <c r="IBW29" s="877"/>
      <c r="IBX29" s="877"/>
      <c r="IBY29" s="877"/>
      <c r="IBZ29" s="877"/>
      <c r="ICA29" s="877"/>
      <c r="ICB29" s="877"/>
      <c r="ICC29" s="877"/>
      <c r="ICD29" s="877"/>
      <c r="ICE29" s="877"/>
      <c r="ICF29" s="877"/>
      <c r="ICG29" s="877"/>
      <c r="ICH29" s="877"/>
      <c r="ICI29" s="877"/>
      <c r="ICJ29" s="877"/>
      <c r="ICK29" s="877"/>
      <c r="ICL29" s="877"/>
      <c r="ICM29" s="877"/>
      <c r="ICN29" s="877"/>
      <c r="ICO29" s="877"/>
      <c r="ICP29" s="877"/>
      <c r="ICQ29" s="877"/>
      <c r="ICR29" s="877"/>
      <c r="ICS29" s="877"/>
      <c r="ICT29" s="877"/>
      <c r="ICU29" s="877"/>
      <c r="ICV29" s="877"/>
      <c r="ICW29" s="877"/>
      <c r="ICX29" s="877"/>
      <c r="ICY29" s="877"/>
      <c r="ICZ29" s="877"/>
      <c r="IDA29" s="877"/>
      <c r="IDB29" s="877"/>
      <c r="IDC29" s="877"/>
      <c r="IDD29" s="877"/>
      <c r="IDE29" s="877"/>
      <c r="IDF29" s="877"/>
      <c r="IDG29" s="877"/>
      <c r="IDH29" s="877"/>
      <c r="IDI29" s="877"/>
      <c r="IDJ29" s="877"/>
      <c r="IDK29" s="877"/>
      <c r="IDL29" s="877"/>
      <c r="IDM29" s="877"/>
      <c r="IDN29" s="877"/>
      <c r="IDO29" s="877"/>
      <c r="IDP29" s="877"/>
      <c r="IDQ29" s="877"/>
      <c r="IDR29" s="877"/>
      <c r="IDS29" s="877"/>
      <c r="IDT29" s="877"/>
      <c r="IDU29" s="877"/>
      <c r="IDV29" s="877"/>
      <c r="IDW29" s="877"/>
      <c r="IDX29" s="877"/>
      <c r="IDY29" s="877"/>
      <c r="IDZ29" s="877"/>
      <c r="IEA29" s="877"/>
      <c r="IEB29" s="877"/>
      <c r="IEC29" s="877"/>
      <c r="IED29" s="877"/>
      <c r="IEE29" s="877"/>
      <c r="IEF29" s="877"/>
      <c r="IEG29" s="877"/>
      <c r="IEH29" s="877"/>
      <c r="IEI29" s="877"/>
      <c r="IEJ29" s="877"/>
      <c r="IEK29" s="877"/>
      <c r="IEL29" s="877"/>
      <c r="IEM29" s="877"/>
      <c r="IEN29" s="877"/>
      <c r="IEO29" s="877"/>
      <c r="IEP29" s="877"/>
      <c r="IEQ29" s="877"/>
      <c r="IER29" s="877"/>
      <c r="IES29" s="877"/>
      <c r="IET29" s="877"/>
      <c r="IEU29" s="877"/>
      <c r="IEV29" s="877"/>
      <c r="IEW29" s="877"/>
      <c r="IEX29" s="877"/>
      <c r="IEY29" s="877"/>
      <c r="IEZ29" s="877"/>
      <c r="IFA29" s="877"/>
      <c r="IFB29" s="877"/>
      <c r="IFC29" s="877"/>
      <c r="IFD29" s="877"/>
      <c r="IFE29" s="877"/>
      <c r="IFF29" s="877"/>
      <c r="IFG29" s="877"/>
      <c r="IFH29" s="877"/>
      <c r="IFI29" s="877"/>
      <c r="IFJ29" s="877"/>
      <c r="IFK29" s="877"/>
      <c r="IFL29" s="877"/>
      <c r="IFM29" s="877"/>
      <c r="IFN29" s="877"/>
      <c r="IFO29" s="877"/>
      <c r="IFP29" s="877"/>
      <c r="IFQ29" s="877"/>
      <c r="IFR29" s="877"/>
      <c r="IFS29" s="877"/>
      <c r="IFT29" s="877"/>
      <c r="IFU29" s="877"/>
      <c r="IFV29" s="877"/>
      <c r="IFW29" s="877"/>
      <c r="IFX29" s="877"/>
      <c r="IFY29" s="877"/>
      <c r="IFZ29" s="877"/>
      <c r="IGA29" s="877"/>
      <c r="IGB29" s="877"/>
      <c r="IGC29" s="877"/>
      <c r="IGD29" s="877"/>
      <c r="IGE29" s="877"/>
      <c r="IGF29" s="877"/>
      <c r="IGG29" s="877"/>
      <c r="IGH29" s="877"/>
      <c r="IGI29" s="877"/>
      <c r="IGJ29" s="877"/>
      <c r="IGK29" s="877"/>
      <c r="IGL29" s="877"/>
      <c r="IGM29" s="877"/>
      <c r="IGN29" s="877"/>
      <c r="IGO29" s="877"/>
      <c r="IGP29" s="877"/>
      <c r="IGQ29" s="877"/>
      <c r="IGR29" s="877"/>
      <c r="IGS29" s="877"/>
      <c r="IGT29" s="877"/>
      <c r="IGU29" s="877"/>
      <c r="IGV29" s="877"/>
      <c r="IGW29" s="877"/>
      <c r="IGX29" s="877"/>
      <c r="IGY29" s="877"/>
      <c r="IGZ29" s="877"/>
      <c r="IHA29" s="877"/>
      <c r="IHB29" s="877"/>
      <c r="IHC29" s="877"/>
      <c r="IHD29" s="877"/>
      <c r="IHE29" s="877"/>
      <c r="IHF29" s="877"/>
      <c r="IHG29" s="877"/>
      <c r="IHH29" s="877"/>
      <c r="IHI29" s="877"/>
      <c r="IHJ29" s="877"/>
      <c r="IHK29" s="877"/>
      <c r="IHL29" s="877"/>
      <c r="IHM29" s="877"/>
      <c r="IHN29" s="877"/>
      <c r="IHO29" s="877"/>
      <c r="IHP29" s="877"/>
      <c r="IHQ29" s="877"/>
      <c r="IHR29" s="877"/>
      <c r="IHS29" s="877"/>
      <c r="IHT29" s="877"/>
      <c r="IHU29" s="877"/>
      <c r="IHV29" s="877"/>
      <c r="IHW29" s="877"/>
      <c r="IHX29" s="877"/>
      <c r="IHY29" s="877"/>
      <c r="IHZ29" s="877"/>
      <c r="IIA29" s="877"/>
      <c r="IIB29" s="877"/>
      <c r="IIC29" s="877"/>
      <c r="IID29" s="877"/>
      <c r="IIE29" s="877"/>
      <c r="IIF29" s="877"/>
      <c r="IIG29" s="877"/>
      <c r="IIH29" s="877"/>
      <c r="III29" s="877"/>
      <c r="IIJ29" s="877"/>
      <c r="IIK29" s="877"/>
      <c r="IIL29" s="877"/>
      <c r="IIM29" s="877"/>
      <c r="IIN29" s="877"/>
      <c r="IIO29" s="877"/>
      <c r="IIP29" s="877"/>
      <c r="IIQ29" s="877"/>
      <c r="IIR29" s="877"/>
      <c r="IIS29" s="877"/>
      <c r="IIT29" s="877"/>
      <c r="IIU29" s="877"/>
      <c r="IIV29" s="877"/>
      <c r="IIW29" s="877"/>
      <c r="IIX29" s="877"/>
      <c r="IIY29" s="877"/>
      <c r="IIZ29" s="877"/>
      <c r="IJA29" s="877"/>
      <c r="IJB29" s="877"/>
      <c r="IJC29" s="877"/>
      <c r="IJD29" s="877"/>
      <c r="IJE29" s="877"/>
      <c r="IJF29" s="877"/>
      <c r="IJG29" s="877"/>
      <c r="IJH29" s="877"/>
      <c r="IJI29" s="877"/>
      <c r="IJJ29" s="877"/>
      <c r="IJK29" s="877"/>
      <c r="IJL29" s="877"/>
      <c r="IJM29" s="877"/>
      <c r="IJN29" s="877"/>
      <c r="IJO29" s="877"/>
      <c r="IJP29" s="877"/>
      <c r="IJQ29" s="877"/>
      <c r="IJR29" s="877"/>
      <c r="IJS29" s="877"/>
      <c r="IJT29" s="877"/>
      <c r="IJU29" s="877"/>
      <c r="IJV29" s="877"/>
      <c r="IJW29" s="877"/>
      <c r="IJX29" s="877"/>
      <c r="IJY29" s="877"/>
      <c r="IJZ29" s="877"/>
      <c r="IKA29" s="877"/>
      <c r="IKB29" s="877"/>
      <c r="IKC29" s="877"/>
      <c r="IKD29" s="877"/>
      <c r="IKE29" s="877"/>
      <c r="IKF29" s="877"/>
      <c r="IKG29" s="877"/>
      <c r="IKH29" s="877"/>
      <c r="IKI29" s="877"/>
      <c r="IKJ29" s="877"/>
      <c r="IKK29" s="877"/>
      <c r="IKL29" s="877"/>
      <c r="IKM29" s="877"/>
      <c r="IKN29" s="877"/>
      <c r="IKO29" s="877"/>
      <c r="IKP29" s="877"/>
      <c r="IKQ29" s="877"/>
      <c r="IKR29" s="877"/>
      <c r="IKS29" s="877"/>
      <c r="IKT29" s="877"/>
      <c r="IKU29" s="877"/>
      <c r="IKV29" s="877"/>
      <c r="IKW29" s="877"/>
      <c r="IKX29" s="877"/>
      <c r="IKY29" s="877"/>
      <c r="IKZ29" s="877"/>
      <c r="ILA29" s="877"/>
      <c r="ILB29" s="877"/>
      <c r="ILC29" s="877"/>
      <c r="ILD29" s="877"/>
      <c r="ILE29" s="877"/>
      <c r="ILF29" s="877"/>
      <c r="ILG29" s="877"/>
      <c r="ILH29" s="877"/>
      <c r="ILI29" s="877"/>
      <c r="ILJ29" s="877"/>
      <c r="ILK29" s="877"/>
      <c r="ILL29" s="877"/>
      <c r="ILM29" s="877"/>
      <c r="ILN29" s="877"/>
      <c r="ILO29" s="877"/>
      <c r="ILP29" s="877"/>
      <c r="ILQ29" s="877"/>
      <c r="ILR29" s="877"/>
      <c r="ILS29" s="877"/>
      <c r="ILT29" s="877"/>
      <c r="ILU29" s="877"/>
      <c r="ILV29" s="877"/>
      <c r="ILW29" s="877"/>
      <c r="ILX29" s="877"/>
      <c r="ILY29" s="877"/>
      <c r="ILZ29" s="877"/>
      <c r="IMA29" s="877"/>
      <c r="IMB29" s="877"/>
      <c r="IMC29" s="877"/>
      <c r="IMD29" s="877"/>
      <c r="IME29" s="877"/>
      <c r="IMF29" s="877"/>
      <c r="IMG29" s="877"/>
      <c r="IMH29" s="877"/>
      <c r="IMI29" s="877"/>
      <c r="IMJ29" s="877"/>
      <c r="IMK29" s="877"/>
      <c r="IML29" s="877"/>
      <c r="IMM29" s="877"/>
      <c r="IMN29" s="877"/>
      <c r="IMO29" s="877"/>
      <c r="IMP29" s="877"/>
      <c r="IMQ29" s="877"/>
      <c r="IMR29" s="877"/>
      <c r="IMS29" s="877"/>
      <c r="IMT29" s="877"/>
      <c r="IMU29" s="877"/>
      <c r="IMV29" s="877"/>
      <c r="IMW29" s="877"/>
      <c r="IMX29" s="877"/>
      <c r="IMY29" s="877"/>
      <c r="IMZ29" s="877"/>
      <c r="INA29" s="877"/>
      <c r="INB29" s="877"/>
      <c r="INC29" s="877"/>
      <c r="IND29" s="877"/>
      <c r="INE29" s="877"/>
      <c r="INF29" s="877"/>
      <c r="ING29" s="877"/>
      <c r="INH29" s="877"/>
      <c r="INI29" s="877"/>
      <c r="INJ29" s="877"/>
      <c r="INK29" s="877"/>
      <c r="INL29" s="877"/>
      <c r="INM29" s="877"/>
      <c r="INN29" s="877"/>
      <c r="INO29" s="877"/>
      <c r="INP29" s="877"/>
      <c r="INQ29" s="877"/>
      <c r="INR29" s="877"/>
      <c r="INS29" s="877"/>
      <c r="INT29" s="877"/>
      <c r="INU29" s="877"/>
      <c r="INV29" s="877"/>
      <c r="INW29" s="877"/>
      <c r="INX29" s="877"/>
      <c r="INY29" s="877"/>
      <c r="INZ29" s="877"/>
      <c r="IOA29" s="877"/>
      <c r="IOB29" s="877"/>
      <c r="IOC29" s="877"/>
      <c r="IOD29" s="877"/>
      <c r="IOE29" s="877"/>
      <c r="IOF29" s="877"/>
      <c r="IOG29" s="877"/>
      <c r="IOH29" s="877"/>
      <c r="IOI29" s="877"/>
      <c r="IOJ29" s="877"/>
      <c r="IOK29" s="877"/>
      <c r="IOL29" s="877"/>
      <c r="IOM29" s="877"/>
      <c r="ION29" s="877"/>
      <c r="IOO29" s="877"/>
      <c r="IOP29" s="877"/>
      <c r="IOQ29" s="877"/>
      <c r="IOR29" s="877"/>
      <c r="IOS29" s="877"/>
      <c r="IOT29" s="877"/>
      <c r="IOU29" s="877"/>
      <c r="IOV29" s="877"/>
      <c r="IOW29" s="877"/>
      <c r="IOX29" s="877"/>
      <c r="IOY29" s="877"/>
      <c r="IOZ29" s="877"/>
      <c r="IPA29" s="877"/>
      <c r="IPB29" s="877"/>
      <c r="IPC29" s="877"/>
      <c r="IPD29" s="877"/>
      <c r="IPE29" s="877"/>
      <c r="IPF29" s="877"/>
      <c r="IPG29" s="877"/>
      <c r="IPH29" s="877"/>
      <c r="IPI29" s="877"/>
      <c r="IPJ29" s="877"/>
      <c r="IPK29" s="877"/>
      <c r="IPL29" s="877"/>
      <c r="IPM29" s="877"/>
      <c r="IPN29" s="877"/>
      <c r="IPO29" s="877"/>
      <c r="IPP29" s="877"/>
      <c r="IPQ29" s="877"/>
      <c r="IPR29" s="877"/>
      <c r="IPS29" s="877"/>
      <c r="IPT29" s="877"/>
      <c r="IPU29" s="877"/>
      <c r="IPV29" s="877"/>
      <c r="IPW29" s="877"/>
      <c r="IPX29" s="877"/>
      <c r="IPY29" s="877"/>
      <c r="IPZ29" s="877"/>
      <c r="IQA29" s="877"/>
      <c r="IQB29" s="877"/>
      <c r="IQC29" s="877"/>
      <c r="IQD29" s="877"/>
      <c r="IQE29" s="877"/>
      <c r="IQF29" s="877"/>
      <c r="IQG29" s="877"/>
      <c r="IQH29" s="877"/>
      <c r="IQI29" s="877"/>
      <c r="IQJ29" s="877"/>
      <c r="IQK29" s="877"/>
      <c r="IQL29" s="877"/>
      <c r="IQM29" s="877"/>
      <c r="IQN29" s="877"/>
      <c r="IQO29" s="877"/>
      <c r="IQP29" s="877"/>
      <c r="IQQ29" s="877"/>
      <c r="IQR29" s="877"/>
      <c r="IQS29" s="877"/>
      <c r="IQT29" s="877"/>
      <c r="IQU29" s="877"/>
      <c r="IQV29" s="877"/>
      <c r="IQW29" s="877"/>
      <c r="IQX29" s="877"/>
      <c r="IQY29" s="877"/>
      <c r="IQZ29" s="877"/>
      <c r="IRA29" s="877"/>
      <c r="IRB29" s="877"/>
      <c r="IRC29" s="877"/>
      <c r="IRD29" s="877"/>
      <c r="IRE29" s="877"/>
      <c r="IRF29" s="877"/>
      <c r="IRG29" s="877"/>
      <c r="IRH29" s="877"/>
      <c r="IRI29" s="877"/>
      <c r="IRJ29" s="877"/>
      <c r="IRK29" s="877"/>
      <c r="IRL29" s="877"/>
      <c r="IRM29" s="877"/>
      <c r="IRN29" s="877"/>
      <c r="IRO29" s="877"/>
      <c r="IRP29" s="877"/>
      <c r="IRQ29" s="877"/>
      <c r="IRR29" s="877"/>
      <c r="IRS29" s="877"/>
      <c r="IRT29" s="877"/>
      <c r="IRU29" s="877"/>
      <c r="IRV29" s="877"/>
      <c r="IRW29" s="877"/>
      <c r="IRX29" s="877"/>
      <c r="IRY29" s="877"/>
      <c r="IRZ29" s="877"/>
      <c r="ISA29" s="877"/>
      <c r="ISB29" s="877"/>
      <c r="ISC29" s="877"/>
      <c r="ISD29" s="877"/>
      <c r="ISE29" s="877"/>
      <c r="ISF29" s="877"/>
      <c r="ISG29" s="877"/>
      <c r="ISH29" s="877"/>
      <c r="ISI29" s="877"/>
      <c r="ISJ29" s="877"/>
      <c r="ISK29" s="877"/>
      <c r="ISL29" s="877"/>
      <c r="ISM29" s="877"/>
      <c r="ISN29" s="877"/>
      <c r="ISO29" s="877"/>
      <c r="ISP29" s="877"/>
      <c r="ISQ29" s="877"/>
      <c r="ISR29" s="877"/>
      <c r="ISS29" s="877"/>
      <c r="IST29" s="877"/>
      <c r="ISU29" s="877"/>
      <c r="ISV29" s="877"/>
      <c r="ISW29" s="877"/>
      <c r="ISX29" s="877"/>
      <c r="ISY29" s="877"/>
      <c r="ISZ29" s="877"/>
      <c r="ITA29" s="877"/>
      <c r="ITB29" s="877"/>
      <c r="ITC29" s="877"/>
      <c r="ITD29" s="877"/>
      <c r="ITE29" s="877"/>
      <c r="ITF29" s="877"/>
      <c r="ITG29" s="877"/>
      <c r="ITH29" s="877"/>
      <c r="ITI29" s="877"/>
      <c r="ITJ29" s="877"/>
      <c r="ITK29" s="877"/>
      <c r="ITL29" s="877"/>
      <c r="ITM29" s="877"/>
      <c r="ITN29" s="877"/>
      <c r="ITO29" s="877"/>
      <c r="ITP29" s="877"/>
      <c r="ITQ29" s="877"/>
      <c r="ITR29" s="877"/>
      <c r="ITS29" s="877"/>
      <c r="ITT29" s="877"/>
      <c r="ITU29" s="877"/>
      <c r="ITV29" s="877"/>
      <c r="ITW29" s="877"/>
      <c r="ITX29" s="877"/>
      <c r="ITY29" s="877"/>
      <c r="ITZ29" s="877"/>
      <c r="IUA29" s="877"/>
      <c r="IUB29" s="877"/>
      <c r="IUC29" s="877"/>
      <c r="IUD29" s="877"/>
      <c r="IUE29" s="877"/>
      <c r="IUF29" s="877"/>
      <c r="IUG29" s="877"/>
      <c r="IUH29" s="877"/>
      <c r="IUI29" s="877"/>
      <c r="IUJ29" s="877"/>
      <c r="IUK29" s="877"/>
      <c r="IUL29" s="877"/>
      <c r="IUM29" s="877"/>
      <c r="IUN29" s="877"/>
      <c r="IUO29" s="877"/>
      <c r="IUP29" s="877"/>
      <c r="IUQ29" s="877"/>
      <c r="IUR29" s="877"/>
      <c r="IUS29" s="877"/>
      <c r="IUT29" s="877"/>
      <c r="IUU29" s="877"/>
      <c r="IUV29" s="877"/>
      <c r="IUW29" s="877"/>
      <c r="IUX29" s="877"/>
      <c r="IUY29" s="877"/>
      <c r="IUZ29" s="877"/>
      <c r="IVA29" s="877"/>
      <c r="IVB29" s="877"/>
      <c r="IVC29" s="877"/>
      <c r="IVD29" s="877"/>
      <c r="IVE29" s="877"/>
      <c r="IVF29" s="877"/>
      <c r="IVG29" s="877"/>
      <c r="IVH29" s="877"/>
      <c r="IVI29" s="877"/>
      <c r="IVJ29" s="877"/>
      <c r="IVK29" s="877"/>
      <c r="IVL29" s="877"/>
      <c r="IVM29" s="877"/>
      <c r="IVN29" s="877"/>
      <c r="IVO29" s="877"/>
      <c r="IVP29" s="877"/>
      <c r="IVQ29" s="877"/>
      <c r="IVR29" s="877"/>
      <c r="IVS29" s="877"/>
      <c r="IVT29" s="877"/>
      <c r="IVU29" s="877"/>
      <c r="IVV29" s="877"/>
      <c r="IVW29" s="877"/>
      <c r="IVX29" s="877"/>
      <c r="IVY29" s="877"/>
      <c r="IVZ29" s="877"/>
      <c r="IWA29" s="877"/>
      <c r="IWB29" s="877"/>
      <c r="IWC29" s="877"/>
      <c r="IWD29" s="877"/>
      <c r="IWE29" s="877"/>
      <c r="IWF29" s="877"/>
      <c r="IWG29" s="877"/>
      <c r="IWH29" s="877"/>
      <c r="IWI29" s="877"/>
      <c r="IWJ29" s="877"/>
      <c r="IWK29" s="877"/>
      <c r="IWL29" s="877"/>
      <c r="IWM29" s="877"/>
      <c r="IWN29" s="877"/>
      <c r="IWO29" s="877"/>
      <c r="IWP29" s="877"/>
      <c r="IWQ29" s="877"/>
      <c r="IWR29" s="877"/>
      <c r="IWS29" s="877"/>
      <c r="IWT29" s="877"/>
      <c r="IWU29" s="877"/>
      <c r="IWV29" s="877"/>
      <c r="IWW29" s="877"/>
      <c r="IWX29" s="877"/>
      <c r="IWY29" s="877"/>
      <c r="IWZ29" s="877"/>
      <c r="IXA29" s="877"/>
      <c r="IXB29" s="877"/>
      <c r="IXC29" s="877"/>
      <c r="IXD29" s="877"/>
      <c r="IXE29" s="877"/>
      <c r="IXF29" s="877"/>
      <c r="IXG29" s="877"/>
      <c r="IXH29" s="877"/>
      <c r="IXI29" s="877"/>
      <c r="IXJ29" s="877"/>
      <c r="IXK29" s="877"/>
      <c r="IXL29" s="877"/>
      <c r="IXM29" s="877"/>
      <c r="IXN29" s="877"/>
      <c r="IXO29" s="877"/>
      <c r="IXP29" s="877"/>
      <c r="IXQ29" s="877"/>
      <c r="IXR29" s="877"/>
      <c r="IXS29" s="877"/>
      <c r="IXT29" s="877"/>
      <c r="IXU29" s="877"/>
      <c r="IXV29" s="877"/>
      <c r="IXW29" s="877"/>
      <c r="IXX29" s="877"/>
      <c r="IXY29" s="877"/>
      <c r="IXZ29" s="877"/>
      <c r="IYA29" s="877"/>
      <c r="IYB29" s="877"/>
      <c r="IYC29" s="877"/>
      <c r="IYD29" s="877"/>
      <c r="IYE29" s="877"/>
      <c r="IYF29" s="877"/>
      <c r="IYG29" s="877"/>
      <c r="IYH29" s="877"/>
      <c r="IYI29" s="877"/>
      <c r="IYJ29" s="877"/>
      <c r="IYK29" s="877"/>
      <c r="IYL29" s="877"/>
      <c r="IYM29" s="877"/>
      <c r="IYN29" s="877"/>
      <c r="IYO29" s="877"/>
      <c r="IYP29" s="877"/>
      <c r="IYQ29" s="877"/>
      <c r="IYR29" s="877"/>
      <c r="IYS29" s="877"/>
      <c r="IYT29" s="877"/>
      <c r="IYU29" s="877"/>
      <c r="IYV29" s="877"/>
      <c r="IYW29" s="877"/>
      <c r="IYX29" s="877"/>
      <c r="IYY29" s="877"/>
      <c r="IYZ29" s="877"/>
      <c r="IZA29" s="877"/>
      <c r="IZB29" s="877"/>
      <c r="IZC29" s="877"/>
      <c r="IZD29" s="877"/>
      <c r="IZE29" s="877"/>
      <c r="IZF29" s="877"/>
      <c r="IZG29" s="877"/>
      <c r="IZH29" s="877"/>
      <c r="IZI29" s="877"/>
      <c r="IZJ29" s="877"/>
      <c r="IZK29" s="877"/>
      <c r="IZL29" s="877"/>
      <c r="IZM29" s="877"/>
      <c r="IZN29" s="877"/>
      <c r="IZO29" s="877"/>
      <c r="IZP29" s="877"/>
      <c r="IZQ29" s="877"/>
      <c r="IZR29" s="877"/>
      <c r="IZS29" s="877"/>
      <c r="IZT29" s="877"/>
      <c r="IZU29" s="877"/>
      <c r="IZV29" s="877"/>
      <c r="IZW29" s="877"/>
      <c r="IZX29" s="877"/>
      <c r="IZY29" s="877"/>
      <c r="IZZ29" s="877"/>
      <c r="JAA29" s="877"/>
      <c r="JAB29" s="877"/>
      <c r="JAC29" s="877"/>
      <c r="JAD29" s="877"/>
      <c r="JAE29" s="877"/>
      <c r="JAF29" s="877"/>
      <c r="JAG29" s="877"/>
      <c r="JAH29" s="877"/>
      <c r="JAI29" s="877"/>
      <c r="JAJ29" s="877"/>
      <c r="JAK29" s="877"/>
      <c r="JAL29" s="877"/>
      <c r="JAM29" s="877"/>
      <c r="JAN29" s="877"/>
      <c r="JAO29" s="877"/>
      <c r="JAP29" s="877"/>
      <c r="JAQ29" s="877"/>
      <c r="JAR29" s="877"/>
      <c r="JAS29" s="877"/>
      <c r="JAT29" s="877"/>
      <c r="JAU29" s="877"/>
      <c r="JAV29" s="877"/>
      <c r="JAW29" s="877"/>
      <c r="JAX29" s="877"/>
      <c r="JAY29" s="877"/>
      <c r="JAZ29" s="877"/>
      <c r="JBA29" s="877"/>
      <c r="JBB29" s="877"/>
      <c r="JBC29" s="877"/>
      <c r="JBD29" s="877"/>
      <c r="JBE29" s="877"/>
      <c r="JBF29" s="877"/>
      <c r="JBG29" s="877"/>
      <c r="JBH29" s="877"/>
      <c r="JBI29" s="877"/>
      <c r="JBJ29" s="877"/>
      <c r="JBK29" s="877"/>
      <c r="JBL29" s="877"/>
      <c r="JBM29" s="877"/>
      <c r="JBN29" s="877"/>
      <c r="JBO29" s="877"/>
      <c r="JBP29" s="877"/>
      <c r="JBQ29" s="877"/>
      <c r="JBR29" s="877"/>
      <c r="JBS29" s="877"/>
      <c r="JBT29" s="877"/>
      <c r="JBU29" s="877"/>
      <c r="JBV29" s="877"/>
      <c r="JBW29" s="877"/>
      <c r="JBX29" s="877"/>
      <c r="JBY29" s="877"/>
      <c r="JBZ29" s="877"/>
      <c r="JCA29" s="877"/>
      <c r="JCB29" s="877"/>
      <c r="JCC29" s="877"/>
      <c r="JCD29" s="877"/>
      <c r="JCE29" s="877"/>
      <c r="JCF29" s="877"/>
      <c r="JCG29" s="877"/>
      <c r="JCH29" s="877"/>
      <c r="JCI29" s="877"/>
      <c r="JCJ29" s="877"/>
      <c r="JCK29" s="877"/>
      <c r="JCL29" s="877"/>
      <c r="JCM29" s="877"/>
      <c r="JCN29" s="877"/>
      <c r="JCO29" s="877"/>
      <c r="JCP29" s="877"/>
      <c r="JCQ29" s="877"/>
      <c r="JCR29" s="877"/>
      <c r="JCS29" s="877"/>
      <c r="JCT29" s="877"/>
      <c r="JCU29" s="877"/>
      <c r="JCV29" s="877"/>
      <c r="JCW29" s="877"/>
      <c r="JCX29" s="877"/>
      <c r="JCY29" s="877"/>
      <c r="JCZ29" s="877"/>
      <c r="JDA29" s="877"/>
      <c r="JDB29" s="877"/>
      <c r="JDC29" s="877"/>
      <c r="JDD29" s="877"/>
      <c r="JDE29" s="877"/>
      <c r="JDF29" s="877"/>
      <c r="JDG29" s="877"/>
      <c r="JDH29" s="877"/>
      <c r="JDI29" s="877"/>
      <c r="JDJ29" s="877"/>
      <c r="JDK29" s="877"/>
      <c r="JDL29" s="877"/>
      <c r="JDM29" s="877"/>
      <c r="JDN29" s="877"/>
      <c r="JDO29" s="877"/>
      <c r="JDP29" s="877"/>
      <c r="JDQ29" s="877"/>
      <c r="JDR29" s="877"/>
      <c r="JDS29" s="877"/>
      <c r="JDT29" s="877"/>
      <c r="JDU29" s="877"/>
      <c r="JDV29" s="877"/>
      <c r="JDW29" s="877"/>
      <c r="JDX29" s="877"/>
      <c r="JDY29" s="877"/>
      <c r="JDZ29" s="877"/>
      <c r="JEA29" s="877"/>
      <c r="JEB29" s="877"/>
      <c r="JEC29" s="877"/>
      <c r="JED29" s="877"/>
      <c r="JEE29" s="877"/>
      <c r="JEF29" s="877"/>
      <c r="JEG29" s="877"/>
      <c r="JEH29" s="877"/>
      <c r="JEI29" s="877"/>
      <c r="JEJ29" s="877"/>
      <c r="JEK29" s="877"/>
      <c r="JEL29" s="877"/>
      <c r="JEM29" s="877"/>
      <c r="JEN29" s="877"/>
      <c r="JEO29" s="877"/>
      <c r="JEP29" s="877"/>
      <c r="JEQ29" s="877"/>
      <c r="JER29" s="877"/>
      <c r="JES29" s="877"/>
      <c r="JET29" s="877"/>
      <c r="JEU29" s="877"/>
      <c r="JEV29" s="877"/>
      <c r="JEW29" s="877"/>
      <c r="JEX29" s="877"/>
      <c r="JEY29" s="877"/>
      <c r="JEZ29" s="877"/>
      <c r="JFA29" s="877"/>
      <c r="JFB29" s="877"/>
      <c r="JFC29" s="877"/>
      <c r="JFD29" s="877"/>
      <c r="JFE29" s="877"/>
      <c r="JFF29" s="877"/>
      <c r="JFG29" s="877"/>
      <c r="JFH29" s="877"/>
      <c r="JFI29" s="877"/>
      <c r="JFJ29" s="877"/>
      <c r="JFK29" s="877"/>
      <c r="JFL29" s="877"/>
      <c r="JFM29" s="877"/>
      <c r="JFN29" s="877"/>
      <c r="JFO29" s="877"/>
      <c r="JFP29" s="877"/>
      <c r="JFQ29" s="877"/>
      <c r="JFR29" s="877"/>
      <c r="JFS29" s="877"/>
      <c r="JFT29" s="877"/>
      <c r="JFU29" s="877"/>
      <c r="JFV29" s="877"/>
      <c r="JFW29" s="877"/>
      <c r="JFX29" s="877"/>
      <c r="JFY29" s="877"/>
      <c r="JFZ29" s="877"/>
      <c r="JGA29" s="877"/>
      <c r="JGB29" s="877"/>
      <c r="JGC29" s="877"/>
      <c r="JGD29" s="877"/>
      <c r="JGE29" s="877"/>
      <c r="JGF29" s="877"/>
      <c r="JGG29" s="877"/>
      <c r="JGH29" s="877"/>
      <c r="JGI29" s="877"/>
      <c r="JGJ29" s="877"/>
      <c r="JGK29" s="877"/>
      <c r="JGL29" s="877"/>
      <c r="JGM29" s="877"/>
      <c r="JGN29" s="877"/>
      <c r="JGO29" s="877"/>
      <c r="JGP29" s="877"/>
      <c r="JGQ29" s="877"/>
      <c r="JGR29" s="877"/>
      <c r="JGS29" s="877"/>
      <c r="JGT29" s="877"/>
      <c r="JGU29" s="877"/>
      <c r="JGV29" s="877"/>
      <c r="JGW29" s="877"/>
      <c r="JGX29" s="877"/>
      <c r="JGY29" s="877"/>
      <c r="JGZ29" s="877"/>
      <c r="JHA29" s="877"/>
      <c r="JHB29" s="877"/>
      <c r="JHC29" s="877"/>
      <c r="JHD29" s="877"/>
      <c r="JHE29" s="877"/>
      <c r="JHF29" s="877"/>
      <c r="JHG29" s="877"/>
      <c r="JHH29" s="877"/>
      <c r="JHI29" s="877"/>
      <c r="JHJ29" s="877"/>
      <c r="JHK29" s="877"/>
      <c r="JHL29" s="877"/>
      <c r="JHM29" s="877"/>
      <c r="JHN29" s="877"/>
      <c r="JHO29" s="877"/>
      <c r="JHP29" s="877"/>
      <c r="JHQ29" s="877"/>
      <c r="JHR29" s="877"/>
      <c r="JHS29" s="877"/>
      <c r="JHT29" s="877"/>
      <c r="JHU29" s="877"/>
      <c r="JHV29" s="877"/>
      <c r="JHW29" s="877"/>
      <c r="JHX29" s="877"/>
      <c r="JHY29" s="877"/>
      <c r="JHZ29" s="877"/>
      <c r="JIA29" s="877"/>
      <c r="JIB29" s="877"/>
      <c r="JIC29" s="877"/>
      <c r="JID29" s="877"/>
      <c r="JIE29" s="877"/>
      <c r="JIF29" s="877"/>
      <c r="JIG29" s="877"/>
      <c r="JIH29" s="877"/>
      <c r="JII29" s="877"/>
      <c r="JIJ29" s="877"/>
      <c r="JIK29" s="877"/>
      <c r="JIL29" s="877"/>
      <c r="JIM29" s="877"/>
      <c r="JIN29" s="877"/>
      <c r="JIO29" s="877"/>
      <c r="JIP29" s="877"/>
      <c r="JIQ29" s="877"/>
      <c r="JIR29" s="877"/>
      <c r="JIS29" s="877"/>
      <c r="JIT29" s="877"/>
      <c r="JIU29" s="877"/>
      <c r="JIV29" s="877"/>
      <c r="JIW29" s="877"/>
      <c r="JIX29" s="877"/>
      <c r="JIY29" s="877"/>
      <c r="JIZ29" s="877"/>
      <c r="JJA29" s="877"/>
      <c r="JJB29" s="877"/>
      <c r="JJC29" s="877"/>
      <c r="JJD29" s="877"/>
      <c r="JJE29" s="877"/>
      <c r="JJF29" s="877"/>
      <c r="JJG29" s="877"/>
      <c r="JJH29" s="877"/>
      <c r="JJI29" s="877"/>
      <c r="JJJ29" s="877"/>
      <c r="JJK29" s="877"/>
      <c r="JJL29" s="877"/>
      <c r="JJM29" s="877"/>
      <c r="JJN29" s="877"/>
      <c r="JJO29" s="877"/>
      <c r="JJP29" s="877"/>
      <c r="JJQ29" s="877"/>
      <c r="JJR29" s="877"/>
      <c r="JJS29" s="877"/>
      <c r="JJT29" s="877"/>
      <c r="JJU29" s="877"/>
      <c r="JJV29" s="877"/>
      <c r="JJW29" s="877"/>
      <c r="JJX29" s="877"/>
      <c r="JJY29" s="877"/>
      <c r="JJZ29" s="877"/>
      <c r="JKA29" s="877"/>
      <c r="JKB29" s="877"/>
      <c r="JKC29" s="877"/>
      <c r="JKD29" s="877"/>
      <c r="JKE29" s="877"/>
      <c r="JKF29" s="877"/>
      <c r="JKG29" s="877"/>
      <c r="JKH29" s="877"/>
      <c r="JKI29" s="877"/>
      <c r="JKJ29" s="877"/>
      <c r="JKK29" s="877"/>
      <c r="JKL29" s="877"/>
      <c r="JKM29" s="877"/>
      <c r="JKN29" s="877"/>
      <c r="JKO29" s="877"/>
      <c r="JKP29" s="877"/>
      <c r="JKQ29" s="877"/>
      <c r="JKR29" s="877"/>
      <c r="JKS29" s="877"/>
      <c r="JKT29" s="877"/>
      <c r="JKU29" s="877"/>
      <c r="JKV29" s="877"/>
      <c r="JKW29" s="877"/>
      <c r="JKX29" s="877"/>
      <c r="JKY29" s="877"/>
      <c r="JKZ29" s="877"/>
      <c r="JLA29" s="877"/>
      <c r="JLB29" s="877"/>
      <c r="JLC29" s="877"/>
      <c r="JLD29" s="877"/>
      <c r="JLE29" s="877"/>
      <c r="JLF29" s="877"/>
      <c r="JLG29" s="877"/>
      <c r="JLH29" s="877"/>
      <c r="JLI29" s="877"/>
      <c r="JLJ29" s="877"/>
      <c r="JLK29" s="877"/>
      <c r="JLL29" s="877"/>
      <c r="JLM29" s="877"/>
      <c r="JLN29" s="877"/>
      <c r="JLO29" s="877"/>
      <c r="JLP29" s="877"/>
      <c r="JLQ29" s="877"/>
      <c r="JLR29" s="877"/>
      <c r="JLS29" s="877"/>
      <c r="JLT29" s="877"/>
      <c r="JLU29" s="877"/>
      <c r="JLV29" s="877"/>
      <c r="JLW29" s="877"/>
      <c r="JLX29" s="877"/>
      <c r="JLY29" s="877"/>
      <c r="JLZ29" s="877"/>
      <c r="JMA29" s="877"/>
      <c r="JMB29" s="877"/>
      <c r="JMC29" s="877"/>
      <c r="JMD29" s="877"/>
      <c r="JME29" s="877"/>
      <c r="JMF29" s="877"/>
      <c r="JMG29" s="877"/>
      <c r="JMH29" s="877"/>
      <c r="JMI29" s="877"/>
      <c r="JMJ29" s="877"/>
      <c r="JMK29" s="877"/>
      <c r="JML29" s="877"/>
      <c r="JMM29" s="877"/>
      <c r="JMN29" s="877"/>
      <c r="JMO29" s="877"/>
      <c r="JMP29" s="877"/>
      <c r="JMQ29" s="877"/>
      <c r="JMR29" s="877"/>
      <c r="JMS29" s="877"/>
      <c r="JMT29" s="877"/>
      <c r="JMU29" s="877"/>
      <c r="JMV29" s="877"/>
      <c r="JMW29" s="877"/>
      <c r="JMX29" s="877"/>
      <c r="JMY29" s="877"/>
      <c r="JMZ29" s="877"/>
      <c r="JNA29" s="877"/>
      <c r="JNB29" s="877"/>
      <c r="JNC29" s="877"/>
      <c r="JND29" s="877"/>
      <c r="JNE29" s="877"/>
      <c r="JNF29" s="877"/>
      <c r="JNG29" s="877"/>
      <c r="JNH29" s="877"/>
      <c r="JNI29" s="877"/>
      <c r="JNJ29" s="877"/>
      <c r="JNK29" s="877"/>
      <c r="JNL29" s="877"/>
      <c r="JNM29" s="877"/>
      <c r="JNN29" s="877"/>
      <c r="JNO29" s="877"/>
      <c r="JNP29" s="877"/>
      <c r="JNQ29" s="877"/>
      <c r="JNR29" s="877"/>
      <c r="JNS29" s="877"/>
      <c r="JNT29" s="877"/>
      <c r="JNU29" s="877"/>
      <c r="JNV29" s="877"/>
      <c r="JNW29" s="877"/>
      <c r="JNX29" s="877"/>
      <c r="JNY29" s="877"/>
      <c r="JNZ29" s="877"/>
      <c r="JOA29" s="877"/>
      <c r="JOB29" s="877"/>
      <c r="JOC29" s="877"/>
      <c r="JOD29" s="877"/>
      <c r="JOE29" s="877"/>
      <c r="JOF29" s="877"/>
      <c r="JOG29" s="877"/>
      <c r="JOH29" s="877"/>
      <c r="JOI29" s="877"/>
      <c r="JOJ29" s="877"/>
      <c r="JOK29" s="877"/>
      <c r="JOL29" s="877"/>
      <c r="JOM29" s="877"/>
      <c r="JON29" s="877"/>
      <c r="JOO29" s="877"/>
      <c r="JOP29" s="877"/>
      <c r="JOQ29" s="877"/>
      <c r="JOR29" s="877"/>
      <c r="JOS29" s="877"/>
      <c r="JOT29" s="877"/>
      <c r="JOU29" s="877"/>
      <c r="JOV29" s="877"/>
      <c r="JOW29" s="877"/>
      <c r="JOX29" s="877"/>
      <c r="JOY29" s="877"/>
      <c r="JOZ29" s="877"/>
      <c r="JPA29" s="877"/>
      <c r="JPB29" s="877"/>
      <c r="JPC29" s="877"/>
      <c r="JPD29" s="877"/>
      <c r="JPE29" s="877"/>
      <c r="JPF29" s="877"/>
      <c r="JPG29" s="877"/>
      <c r="JPH29" s="877"/>
      <c r="JPI29" s="877"/>
      <c r="JPJ29" s="877"/>
      <c r="JPK29" s="877"/>
      <c r="JPL29" s="877"/>
      <c r="JPM29" s="877"/>
      <c r="JPN29" s="877"/>
      <c r="JPO29" s="877"/>
      <c r="JPP29" s="877"/>
      <c r="JPQ29" s="877"/>
      <c r="JPR29" s="877"/>
      <c r="JPS29" s="877"/>
      <c r="JPT29" s="877"/>
      <c r="JPU29" s="877"/>
      <c r="JPV29" s="877"/>
      <c r="JPW29" s="877"/>
      <c r="JPX29" s="877"/>
      <c r="JPY29" s="877"/>
      <c r="JPZ29" s="877"/>
      <c r="JQA29" s="877"/>
      <c r="JQB29" s="877"/>
      <c r="JQC29" s="877"/>
      <c r="JQD29" s="877"/>
      <c r="JQE29" s="877"/>
      <c r="JQF29" s="877"/>
      <c r="JQG29" s="877"/>
      <c r="JQH29" s="877"/>
      <c r="JQI29" s="877"/>
      <c r="JQJ29" s="877"/>
      <c r="JQK29" s="877"/>
      <c r="JQL29" s="877"/>
      <c r="JQM29" s="877"/>
      <c r="JQN29" s="877"/>
      <c r="JQO29" s="877"/>
      <c r="JQP29" s="877"/>
      <c r="JQQ29" s="877"/>
      <c r="JQR29" s="877"/>
      <c r="JQS29" s="877"/>
      <c r="JQT29" s="877"/>
      <c r="JQU29" s="877"/>
      <c r="JQV29" s="877"/>
      <c r="JQW29" s="877"/>
      <c r="JQX29" s="877"/>
      <c r="JQY29" s="877"/>
      <c r="JQZ29" s="877"/>
      <c r="JRA29" s="877"/>
      <c r="JRB29" s="877"/>
      <c r="JRC29" s="877"/>
      <c r="JRD29" s="877"/>
      <c r="JRE29" s="877"/>
      <c r="JRF29" s="877"/>
      <c r="JRG29" s="877"/>
      <c r="JRH29" s="877"/>
      <c r="JRI29" s="877"/>
      <c r="JRJ29" s="877"/>
      <c r="JRK29" s="877"/>
      <c r="JRL29" s="877"/>
      <c r="JRM29" s="877"/>
      <c r="JRN29" s="877"/>
      <c r="JRO29" s="877"/>
      <c r="JRP29" s="877"/>
      <c r="JRQ29" s="877"/>
      <c r="JRR29" s="877"/>
      <c r="JRS29" s="877"/>
      <c r="JRT29" s="877"/>
      <c r="JRU29" s="877"/>
      <c r="JRV29" s="877"/>
      <c r="JRW29" s="877"/>
      <c r="JRX29" s="877"/>
      <c r="JRY29" s="877"/>
      <c r="JRZ29" s="877"/>
      <c r="JSA29" s="877"/>
      <c r="JSB29" s="877"/>
      <c r="JSC29" s="877"/>
      <c r="JSD29" s="877"/>
      <c r="JSE29" s="877"/>
      <c r="JSF29" s="877"/>
      <c r="JSG29" s="877"/>
      <c r="JSH29" s="877"/>
      <c r="JSI29" s="877"/>
      <c r="JSJ29" s="877"/>
      <c r="JSK29" s="877"/>
      <c r="JSL29" s="877"/>
      <c r="JSM29" s="877"/>
      <c r="JSN29" s="877"/>
      <c r="JSO29" s="877"/>
      <c r="JSP29" s="877"/>
      <c r="JSQ29" s="877"/>
      <c r="JSR29" s="877"/>
      <c r="JSS29" s="877"/>
      <c r="JST29" s="877"/>
      <c r="JSU29" s="877"/>
      <c r="JSV29" s="877"/>
      <c r="JSW29" s="877"/>
      <c r="JSX29" s="877"/>
      <c r="JSY29" s="877"/>
      <c r="JSZ29" s="877"/>
      <c r="JTA29" s="877"/>
      <c r="JTB29" s="877"/>
      <c r="JTC29" s="877"/>
      <c r="JTD29" s="877"/>
      <c r="JTE29" s="877"/>
      <c r="JTF29" s="877"/>
      <c r="JTG29" s="877"/>
      <c r="JTH29" s="877"/>
      <c r="JTI29" s="877"/>
      <c r="JTJ29" s="877"/>
      <c r="JTK29" s="877"/>
      <c r="JTL29" s="877"/>
      <c r="JTM29" s="877"/>
      <c r="JTN29" s="877"/>
      <c r="JTO29" s="877"/>
      <c r="JTP29" s="877"/>
      <c r="JTQ29" s="877"/>
      <c r="JTR29" s="877"/>
      <c r="JTS29" s="877"/>
      <c r="JTT29" s="877"/>
      <c r="JTU29" s="877"/>
      <c r="JTV29" s="877"/>
      <c r="JTW29" s="877"/>
      <c r="JTX29" s="877"/>
      <c r="JTY29" s="877"/>
      <c r="JTZ29" s="877"/>
      <c r="JUA29" s="877"/>
      <c r="JUB29" s="877"/>
      <c r="JUC29" s="877"/>
      <c r="JUD29" s="877"/>
      <c r="JUE29" s="877"/>
      <c r="JUF29" s="877"/>
      <c r="JUG29" s="877"/>
      <c r="JUH29" s="877"/>
      <c r="JUI29" s="877"/>
      <c r="JUJ29" s="877"/>
      <c r="JUK29" s="877"/>
      <c r="JUL29" s="877"/>
      <c r="JUM29" s="877"/>
      <c r="JUN29" s="877"/>
      <c r="JUO29" s="877"/>
      <c r="JUP29" s="877"/>
      <c r="JUQ29" s="877"/>
      <c r="JUR29" s="877"/>
      <c r="JUS29" s="877"/>
      <c r="JUT29" s="877"/>
      <c r="JUU29" s="877"/>
      <c r="JUV29" s="877"/>
      <c r="JUW29" s="877"/>
      <c r="JUX29" s="877"/>
      <c r="JUY29" s="877"/>
      <c r="JUZ29" s="877"/>
      <c r="JVA29" s="877"/>
      <c r="JVB29" s="877"/>
      <c r="JVC29" s="877"/>
      <c r="JVD29" s="877"/>
      <c r="JVE29" s="877"/>
      <c r="JVF29" s="877"/>
      <c r="JVG29" s="877"/>
      <c r="JVH29" s="877"/>
      <c r="JVI29" s="877"/>
      <c r="JVJ29" s="877"/>
      <c r="JVK29" s="877"/>
      <c r="JVL29" s="877"/>
      <c r="JVM29" s="877"/>
      <c r="JVN29" s="877"/>
      <c r="JVO29" s="877"/>
      <c r="JVP29" s="877"/>
      <c r="JVQ29" s="877"/>
      <c r="JVR29" s="877"/>
      <c r="JVS29" s="877"/>
      <c r="JVT29" s="877"/>
      <c r="JVU29" s="877"/>
      <c r="JVV29" s="877"/>
      <c r="JVW29" s="877"/>
      <c r="JVX29" s="877"/>
      <c r="JVY29" s="877"/>
      <c r="JVZ29" s="877"/>
      <c r="JWA29" s="877"/>
      <c r="JWB29" s="877"/>
      <c r="JWC29" s="877"/>
      <c r="JWD29" s="877"/>
      <c r="JWE29" s="877"/>
      <c r="JWF29" s="877"/>
      <c r="JWG29" s="877"/>
      <c r="JWH29" s="877"/>
      <c r="JWI29" s="877"/>
      <c r="JWJ29" s="877"/>
      <c r="JWK29" s="877"/>
      <c r="JWL29" s="877"/>
      <c r="JWM29" s="877"/>
      <c r="JWN29" s="877"/>
      <c r="JWO29" s="877"/>
      <c r="JWP29" s="877"/>
      <c r="JWQ29" s="877"/>
      <c r="JWR29" s="877"/>
      <c r="JWS29" s="877"/>
      <c r="JWT29" s="877"/>
      <c r="JWU29" s="877"/>
      <c r="JWV29" s="877"/>
      <c r="JWW29" s="877"/>
      <c r="JWX29" s="877"/>
      <c r="JWY29" s="877"/>
      <c r="JWZ29" s="877"/>
      <c r="JXA29" s="877"/>
      <c r="JXB29" s="877"/>
      <c r="JXC29" s="877"/>
      <c r="JXD29" s="877"/>
      <c r="JXE29" s="877"/>
      <c r="JXF29" s="877"/>
      <c r="JXG29" s="877"/>
      <c r="JXH29" s="877"/>
      <c r="JXI29" s="877"/>
      <c r="JXJ29" s="877"/>
      <c r="JXK29" s="877"/>
      <c r="JXL29" s="877"/>
      <c r="JXM29" s="877"/>
      <c r="JXN29" s="877"/>
      <c r="JXO29" s="877"/>
      <c r="JXP29" s="877"/>
      <c r="JXQ29" s="877"/>
      <c r="JXR29" s="877"/>
      <c r="JXS29" s="877"/>
      <c r="JXT29" s="877"/>
      <c r="JXU29" s="877"/>
      <c r="JXV29" s="877"/>
      <c r="JXW29" s="877"/>
      <c r="JXX29" s="877"/>
      <c r="JXY29" s="877"/>
      <c r="JXZ29" s="877"/>
      <c r="JYA29" s="877"/>
      <c r="JYB29" s="877"/>
      <c r="JYC29" s="877"/>
      <c r="JYD29" s="877"/>
      <c r="JYE29" s="877"/>
      <c r="JYF29" s="877"/>
      <c r="JYG29" s="877"/>
      <c r="JYH29" s="877"/>
      <c r="JYI29" s="877"/>
      <c r="JYJ29" s="877"/>
      <c r="JYK29" s="877"/>
      <c r="JYL29" s="877"/>
      <c r="JYM29" s="877"/>
      <c r="JYN29" s="877"/>
      <c r="JYO29" s="877"/>
      <c r="JYP29" s="877"/>
      <c r="JYQ29" s="877"/>
      <c r="JYR29" s="877"/>
      <c r="JYS29" s="877"/>
      <c r="JYT29" s="877"/>
      <c r="JYU29" s="877"/>
      <c r="JYV29" s="877"/>
      <c r="JYW29" s="877"/>
      <c r="JYX29" s="877"/>
      <c r="JYY29" s="877"/>
      <c r="JYZ29" s="877"/>
      <c r="JZA29" s="877"/>
      <c r="JZB29" s="877"/>
      <c r="JZC29" s="877"/>
      <c r="JZD29" s="877"/>
      <c r="JZE29" s="877"/>
      <c r="JZF29" s="877"/>
      <c r="JZG29" s="877"/>
      <c r="JZH29" s="877"/>
      <c r="JZI29" s="877"/>
      <c r="JZJ29" s="877"/>
      <c r="JZK29" s="877"/>
      <c r="JZL29" s="877"/>
      <c r="JZM29" s="877"/>
      <c r="JZN29" s="877"/>
      <c r="JZO29" s="877"/>
      <c r="JZP29" s="877"/>
      <c r="JZQ29" s="877"/>
      <c r="JZR29" s="877"/>
      <c r="JZS29" s="877"/>
      <c r="JZT29" s="877"/>
      <c r="JZU29" s="877"/>
      <c r="JZV29" s="877"/>
      <c r="JZW29" s="877"/>
      <c r="JZX29" s="877"/>
      <c r="JZY29" s="877"/>
      <c r="JZZ29" s="877"/>
      <c r="KAA29" s="877"/>
      <c r="KAB29" s="877"/>
      <c r="KAC29" s="877"/>
      <c r="KAD29" s="877"/>
      <c r="KAE29" s="877"/>
      <c r="KAF29" s="877"/>
      <c r="KAG29" s="877"/>
      <c r="KAH29" s="877"/>
      <c r="KAI29" s="877"/>
      <c r="KAJ29" s="877"/>
      <c r="KAK29" s="877"/>
      <c r="KAL29" s="877"/>
      <c r="KAM29" s="877"/>
      <c r="KAN29" s="877"/>
      <c r="KAO29" s="877"/>
      <c r="KAP29" s="877"/>
      <c r="KAQ29" s="877"/>
      <c r="KAR29" s="877"/>
      <c r="KAS29" s="877"/>
      <c r="KAT29" s="877"/>
      <c r="KAU29" s="877"/>
      <c r="KAV29" s="877"/>
      <c r="KAW29" s="877"/>
      <c r="KAX29" s="877"/>
      <c r="KAY29" s="877"/>
      <c r="KAZ29" s="877"/>
      <c r="KBA29" s="877"/>
      <c r="KBB29" s="877"/>
      <c r="KBC29" s="877"/>
      <c r="KBD29" s="877"/>
      <c r="KBE29" s="877"/>
      <c r="KBF29" s="877"/>
      <c r="KBG29" s="877"/>
      <c r="KBH29" s="877"/>
      <c r="KBI29" s="877"/>
      <c r="KBJ29" s="877"/>
      <c r="KBK29" s="877"/>
      <c r="KBL29" s="877"/>
      <c r="KBM29" s="877"/>
      <c r="KBN29" s="877"/>
      <c r="KBO29" s="877"/>
      <c r="KBP29" s="877"/>
      <c r="KBQ29" s="877"/>
      <c r="KBR29" s="877"/>
      <c r="KBS29" s="877"/>
      <c r="KBT29" s="877"/>
      <c r="KBU29" s="877"/>
      <c r="KBV29" s="877"/>
      <c r="KBW29" s="877"/>
      <c r="KBX29" s="877"/>
      <c r="KBY29" s="877"/>
      <c r="KBZ29" s="877"/>
      <c r="KCA29" s="877"/>
      <c r="KCB29" s="877"/>
      <c r="KCC29" s="877"/>
      <c r="KCD29" s="877"/>
      <c r="KCE29" s="877"/>
      <c r="KCF29" s="877"/>
      <c r="KCG29" s="877"/>
      <c r="KCH29" s="877"/>
      <c r="KCI29" s="877"/>
      <c r="KCJ29" s="877"/>
      <c r="KCK29" s="877"/>
      <c r="KCL29" s="877"/>
      <c r="KCM29" s="877"/>
      <c r="KCN29" s="877"/>
      <c r="KCO29" s="877"/>
      <c r="KCP29" s="877"/>
      <c r="KCQ29" s="877"/>
      <c r="KCR29" s="877"/>
      <c r="KCS29" s="877"/>
      <c r="KCT29" s="877"/>
      <c r="KCU29" s="877"/>
      <c r="KCV29" s="877"/>
      <c r="KCW29" s="877"/>
      <c r="KCX29" s="877"/>
      <c r="KCY29" s="877"/>
      <c r="KCZ29" s="877"/>
      <c r="KDA29" s="877"/>
      <c r="KDB29" s="877"/>
      <c r="KDC29" s="877"/>
      <c r="KDD29" s="877"/>
      <c r="KDE29" s="877"/>
      <c r="KDF29" s="877"/>
      <c r="KDG29" s="877"/>
      <c r="KDH29" s="877"/>
      <c r="KDI29" s="877"/>
      <c r="KDJ29" s="877"/>
      <c r="KDK29" s="877"/>
      <c r="KDL29" s="877"/>
      <c r="KDM29" s="877"/>
      <c r="KDN29" s="877"/>
      <c r="KDO29" s="877"/>
      <c r="KDP29" s="877"/>
      <c r="KDQ29" s="877"/>
      <c r="KDR29" s="877"/>
      <c r="KDS29" s="877"/>
      <c r="KDT29" s="877"/>
      <c r="KDU29" s="877"/>
      <c r="KDV29" s="877"/>
      <c r="KDW29" s="877"/>
      <c r="KDX29" s="877"/>
      <c r="KDY29" s="877"/>
      <c r="KDZ29" s="877"/>
      <c r="KEA29" s="877"/>
      <c r="KEB29" s="877"/>
      <c r="KEC29" s="877"/>
      <c r="KED29" s="877"/>
      <c r="KEE29" s="877"/>
      <c r="KEF29" s="877"/>
      <c r="KEG29" s="877"/>
      <c r="KEH29" s="877"/>
      <c r="KEI29" s="877"/>
      <c r="KEJ29" s="877"/>
      <c r="KEK29" s="877"/>
      <c r="KEL29" s="877"/>
      <c r="KEM29" s="877"/>
      <c r="KEN29" s="877"/>
      <c r="KEO29" s="877"/>
      <c r="KEP29" s="877"/>
      <c r="KEQ29" s="877"/>
      <c r="KER29" s="877"/>
      <c r="KES29" s="877"/>
      <c r="KET29" s="877"/>
      <c r="KEU29" s="877"/>
      <c r="KEV29" s="877"/>
      <c r="KEW29" s="877"/>
      <c r="KEX29" s="877"/>
      <c r="KEY29" s="877"/>
      <c r="KEZ29" s="877"/>
      <c r="KFA29" s="877"/>
      <c r="KFB29" s="877"/>
      <c r="KFC29" s="877"/>
      <c r="KFD29" s="877"/>
      <c r="KFE29" s="877"/>
      <c r="KFF29" s="877"/>
      <c r="KFG29" s="877"/>
      <c r="KFH29" s="877"/>
      <c r="KFI29" s="877"/>
      <c r="KFJ29" s="877"/>
      <c r="KFK29" s="877"/>
      <c r="KFL29" s="877"/>
      <c r="KFM29" s="877"/>
      <c r="KFN29" s="877"/>
      <c r="KFO29" s="877"/>
      <c r="KFP29" s="877"/>
      <c r="KFQ29" s="877"/>
      <c r="KFR29" s="877"/>
      <c r="KFS29" s="877"/>
      <c r="KFT29" s="877"/>
      <c r="KFU29" s="877"/>
      <c r="KFV29" s="877"/>
      <c r="KFW29" s="877"/>
      <c r="KFX29" s="877"/>
      <c r="KFY29" s="877"/>
      <c r="KFZ29" s="877"/>
      <c r="KGA29" s="877"/>
      <c r="KGB29" s="877"/>
      <c r="KGC29" s="877"/>
      <c r="KGD29" s="877"/>
      <c r="KGE29" s="877"/>
      <c r="KGF29" s="877"/>
      <c r="KGG29" s="877"/>
      <c r="KGH29" s="877"/>
      <c r="KGI29" s="877"/>
      <c r="KGJ29" s="877"/>
      <c r="KGK29" s="877"/>
      <c r="KGL29" s="877"/>
      <c r="KGM29" s="877"/>
      <c r="KGN29" s="877"/>
      <c r="KGO29" s="877"/>
      <c r="KGP29" s="877"/>
      <c r="KGQ29" s="877"/>
      <c r="KGR29" s="877"/>
      <c r="KGS29" s="877"/>
      <c r="KGT29" s="877"/>
      <c r="KGU29" s="877"/>
      <c r="KGV29" s="877"/>
      <c r="KGW29" s="877"/>
      <c r="KGX29" s="877"/>
      <c r="KGY29" s="877"/>
      <c r="KGZ29" s="877"/>
      <c r="KHA29" s="877"/>
      <c r="KHB29" s="877"/>
      <c r="KHC29" s="877"/>
      <c r="KHD29" s="877"/>
      <c r="KHE29" s="877"/>
      <c r="KHF29" s="877"/>
      <c r="KHG29" s="877"/>
      <c r="KHH29" s="877"/>
      <c r="KHI29" s="877"/>
      <c r="KHJ29" s="877"/>
      <c r="KHK29" s="877"/>
      <c r="KHL29" s="877"/>
      <c r="KHM29" s="877"/>
      <c r="KHN29" s="877"/>
      <c r="KHO29" s="877"/>
      <c r="KHP29" s="877"/>
      <c r="KHQ29" s="877"/>
      <c r="KHR29" s="877"/>
      <c r="KHS29" s="877"/>
      <c r="KHT29" s="877"/>
      <c r="KHU29" s="877"/>
      <c r="KHV29" s="877"/>
      <c r="KHW29" s="877"/>
      <c r="KHX29" s="877"/>
      <c r="KHY29" s="877"/>
      <c r="KHZ29" s="877"/>
      <c r="KIA29" s="877"/>
      <c r="KIB29" s="877"/>
      <c r="KIC29" s="877"/>
      <c r="KID29" s="877"/>
      <c r="KIE29" s="877"/>
      <c r="KIF29" s="877"/>
      <c r="KIG29" s="877"/>
      <c r="KIH29" s="877"/>
      <c r="KII29" s="877"/>
      <c r="KIJ29" s="877"/>
      <c r="KIK29" s="877"/>
      <c r="KIL29" s="877"/>
      <c r="KIM29" s="877"/>
      <c r="KIN29" s="877"/>
      <c r="KIO29" s="877"/>
      <c r="KIP29" s="877"/>
      <c r="KIQ29" s="877"/>
      <c r="KIR29" s="877"/>
      <c r="KIS29" s="877"/>
      <c r="KIT29" s="877"/>
      <c r="KIU29" s="877"/>
      <c r="KIV29" s="877"/>
      <c r="KIW29" s="877"/>
      <c r="KIX29" s="877"/>
      <c r="KIY29" s="877"/>
      <c r="KIZ29" s="877"/>
      <c r="KJA29" s="877"/>
      <c r="KJB29" s="877"/>
      <c r="KJC29" s="877"/>
      <c r="KJD29" s="877"/>
      <c r="KJE29" s="877"/>
      <c r="KJF29" s="877"/>
      <c r="KJG29" s="877"/>
      <c r="KJH29" s="877"/>
      <c r="KJI29" s="877"/>
      <c r="KJJ29" s="877"/>
      <c r="KJK29" s="877"/>
      <c r="KJL29" s="877"/>
      <c r="KJM29" s="877"/>
      <c r="KJN29" s="877"/>
      <c r="KJO29" s="877"/>
      <c r="KJP29" s="877"/>
      <c r="KJQ29" s="877"/>
      <c r="KJR29" s="877"/>
      <c r="KJS29" s="877"/>
      <c r="KJT29" s="877"/>
      <c r="KJU29" s="877"/>
      <c r="KJV29" s="877"/>
      <c r="KJW29" s="877"/>
      <c r="KJX29" s="877"/>
      <c r="KJY29" s="877"/>
      <c r="KJZ29" s="877"/>
      <c r="KKA29" s="877"/>
      <c r="KKB29" s="877"/>
      <c r="KKC29" s="877"/>
      <c r="KKD29" s="877"/>
      <c r="KKE29" s="877"/>
      <c r="KKF29" s="877"/>
      <c r="KKG29" s="877"/>
      <c r="KKH29" s="877"/>
      <c r="KKI29" s="877"/>
      <c r="KKJ29" s="877"/>
      <c r="KKK29" s="877"/>
      <c r="KKL29" s="877"/>
      <c r="KKM29" s="877"/>
      <c r="KKN29" s="877"/>
      <c r="KKO29" s="877"/>
      <c r="KKP29" s="877"/>
      <c r="KKQ29" s="877"/>
      <c r="KKR29" s="877"/>
      <c r="KKS29" s="877"/>
      <c r="KKT29" s="877"/>
      <c r="KKU29" s="877"/>
      <c r="KKV29" s="877"/>
      <c r="KKW29" s="877"/>
      <c r="KKX29" s="877"/>
      <c r="KKY29" s="877"/>
      <c r="KKZ29" s="877"/>
      <c r="KLA29" s="877"/>
      <c r="KLB29" s="877"/>
      <c r="KLC29" s="877"/>
      <c r="KLD29" s="877"/>
      <c r="KLE29" s="877"/>
      <c r="KLF29" s="877"/>
      <c r="KLG29" s="877"/>
      <c r="KLH29" s="877"/>
      <c r="KLI29" s="877"/>
      <c r="KLJ29" s="877"/>
      <c r="KLK29" s="877"/>
      <c r="KLL29" s="877"/>
      <c r="KLM29" s="877"/>
      <c r="KLN29" s="877"/>
      <c r="KLO29" s="877"/>
      <c r="KLP29" s="877"/>
      <c r="KLQ29" s="877"/>
      <c r="KLR29" s="877"/>
      <c r="KLS29" s="877"/>
      <c r="KLT29" s="877"/>
      <c r="KLU29" s="877"/>
      <c r="KLV29" s="877"/>
      <c r="KLW29" s="877"/>
      <c r="KLX29" s="877"/>
      <c r="KLY29" s="877"/>
      <c r="KLZ29" s="877"/>
      <c r="KMA29" s="877"/>
      <c r="KMB29" s="877"/>
      <c r="KMC29" s="877"/>
      <c r="KMD29" s="877"/>
      <c r="KME29" s="877"/>
      <c r="KMF29" s="877"/>
      <c r="KMG29" s="877"/>
      <c r="KMH29" s="877"/>
      <c r="KMI29" s="877"/>
      <c r="KMJ29" s="877"/>
      <c r="KMK29" s="877"/>
      <c r="KML29" s="877"/>
      <c r="KMM29" s="877"/>
      <c r="KMN29" s="877"/>
      <c r="KMO29" s="877"/>
      <c r="KMP29" s="877"/>
      <c r="KMQ29" s="877"/>
      <c r="KMR29" s="877"/>
      <c r="KMS29" s="877"/>
      <c r="KMT29" s="877"/>
      <c r="KMU29" s="877"/>
      <c r="KMV29" s="877"/>
      <c r="KMW29" s="877"/>
      <c r="KMX29" s="877"/>
      <c r="KMY29" s="877"/>
      <c r="KMZ29" s="877"/>
      <c r="KNA29" s="877"/>
      <c r="KNB29" s="877"/>
      <c r="KNC29" s="877"/>
      <c r="KND29" s="877"/>
      <c r="KNE29" s="877"/>
      <c r="KNF29" s="877"/>
      <c r="KNG29" s="877"/>
      <c r="KNH29" s="877"/>
      <c r="KNI29" s="877"/>
      <c r="KNJ29" s="877"/>
      <c r="KNK29" s="877"/>
      <c r="KNL29" s="877"/>
      <c r="KNM29" s="877"/>
      <c r="KNN29" s="877"/>
      <c r="KNO29" s="877"/>
      <c r="KNP29" s="877"/>
      <c r="KNQ29" s="877"/>
      <c r="KNR29" s="877"/>
      <c r="KNS29" s="877"/>
      <c r="KNT29" s="877"/>
      <c r="KNU29" s="877"/>
      <c r="KNV29" s="877"/>
      <c r="KNW29" s="877"/>
      <c r="KNX29" s="877"/>
      <c r="KNY29" s="877"/>
      <c r="KNZ29" s="877"/>
      <c r="KOA29" s="877"/>
      <c r="KOB29" s="877"/>
      <c r="KOC29" s="877"/>
      <c r="KOD29" s="877"/>
      <c r="KOE29" s="877"/>
      <c r="KOF29" s="877"/>
      <c r="KOG29" s="877"/>
      <c r="KOH29" s="877"/>
      <c r="KOI29" s="877"/>
      <c r="KOJ29" s="877"/>
      <c r="KOK29" s="877"/>
      <c r="KOL29" s="877"/>
      <c r="KOM29" s="877"/>
      <c r="KON29" s="877"/>
      <c r="KOO29" s="877"/>
      <c r="KOP29" s="877"/>
      <c r="KOQ29" s="877"/>
      <c r="KOR29" s="877"/>
      <c r="KOS29" s="877"/>
      <c r="KOT29" s="877"/>
      <c r="KOU29" s="877"/>
      <c r="KOV29" s="877"/>
      <c r="KOW29" s="877"/>
      <c r="KOX29" s="877"/>
      <c r="KOY29" s="877"/>
      <c r="KOZ29" s="877"/>
      <c r="KPA29" s="877"/>
      <c r="KPB29" s="877"/>
      <c r="KPC29" s="877"/>
      <c r="KPD29" s="877"/>
      <c r="KPE29" s="877"/>
      <c r="KPF29" s="877"/>
      <c r="KPG29" s="877"/>
      <c r="KPH29" s="877"/>
      <c r="KPI29" s="877"/>
      <c r="KPJ29" s="877"/>
      <c r="KPK29" s="877"/>
      <c r="KPL29" s="877"/>
      <c r="KPM29" s="877"/>
      <c r="KPN29" s="877"/>
      <c r="KPO29" s="877"/>
      <c r="KPP29" s="877"/>
      <c r="KPQ29" s="877"/>
      <c r="KPR29" s="877"/>
      <c r="KPS29" s="877"/>
      <c r="KPT29" s="877"/>
      <c r="KPU29" s="877"/>
      <c r="KPV29" s="877"/>
      <c r="KPW29" s="877"/>
      <c r="KPX29" s="877"/>
      <c r="KPY29" s="877"/>
      <c r="KPZ29" s="877"/>
      <c r="KQA29" s="877"/>
      <c r="KQB29" s="877"/>
      <c r="KQC29" s="877"/>
      <c r="KQD29" s="877"/>
      <c r="KQE29" s="877"/>
      <c r="KQF29" s="877"/>
      <c r="KQG29" s="877"/>
      <c r="KQH29" s="877"/>
      <c r="KQI29" s="877"/>
      <c r="KQJ29" s="877"/>
      <c r="KQK29" s="877"/>
      <c r="KQL29" s="877"/>
      <c r="KQM29" s="877"/>
      <c r="KQN29" s="877"/>
      <c r="KQO29" s="877"/>
      <c r="KQP29" s="877"/>
      <c r="KQQ29" s="877"/>
      <c r="KQR29" s="877"/>
      <c r="KQS29" s="877"/>
      <c r="KQT29" s="877"/>
      <c r="KQU29" s="877"/>
      <c r="KQV29" s="877"/>
      <c r="KQW29" s="877"/>
      <c r="KQX29" s="877"/>
      <c r="KQY29" s="877"/>
      <c r="KQZ29" s="877"/>
      <c r="KRA29" s="877"/>
      <c r="KRB29" s="877"/>
      <c r="KRC29" s="877"/>
      <c r="KRD29" s="877"/>
      <c r="KRE29" s="877"/>
      <c r="KRF29" s="877"/>
      <c r="KRG29" s="877"/>
      <c r="KRH29" s="877"/>
      <c r="KRI29" s="877"/>
      <c r="KRJ29" s="877"/>
      <c r="KRK29" s="877"/>
      <c r="KRL29" s="877"/>
      <c r="KRM29" s="877"/>
      <c r="KRN29" s="877"/>
      <c r="KRO29" s="877"/>
      <c r="KRP29" s="877"/>
      <c r="KRQ29" s="877"/>
      <c r="KRR29" s="877"/>
      <c r="KRS29" s="877"/>
      <c r="KRT29" s="877"/>
      <c r="KRU29" s="877"/>
      <c r="KRV29" s="877"/>
      <c r="KRW29" s="877"/>
      <c r="KRX29" s="877"/>
      <c r="KRY29" s="877"/>
      <c r="KRZ29" s="877"/>
      <c r="KSA29" s="877"/>
      <c r="KSB29" s="877"/>
      <c r="KSC29" s="877"/>
      <c r="KSD29" s="877"/>
      <c r="KSE29" s="877"/>
      <c r="KSF29" s="877"/>
      <c r="KSG29" s="877"/>
      <c r="KSH29" s="877"/>
      <c r="KSI29" s="877"/>
      <c r="KSJ29" s="877"/>
      <c r="KSK29" s="877"/>
      <c r="KSL29" s="877"/>
      <c r="KSM29" s="877"/>
      <c r="KSN29" s="877"/>
      <c r="KSO29" s="877"/>
      <c r="KSP29" s="877"/>
      <c r="KSQ29" s="877"/>
      <c r="KSR29" s="877"/>
      <c r="KSS29" s="877"/>
      <c r="KST29" s="877"/>
      <c r="KSU29" s="877"/>
      <c r="KSV29" s="877"/>
      <c r="KSW29" s="877"/>
      <c r="KSX29" s="877"/>
      <c r="KSY29" s="877"/>
      <c r="KSZ29" s="877"/>
      <c r="KTA29" s="877"/>
      <c r="KTB29" s="877"/>
      <c r="KTC29" s="877"/>
      <c r="KTD29" s="877"/>
      <c r="KTE29" s="877"/>
      <c r="KTF29" s="877"/>
      <c r="KTG29" s="877"/>
      <c r="KTH29" s="877"/>
      <c r="KTI29" s="877"/>
      <c r="KTJ29" s="877"/>
      <c r="KTK29" s="877"/>
      <c r="KTL29" s="877"/>
      <c r="KTM29" s="877"/>
      <c r="KTN29" s="877"/>
      <c r="KTO29" s="877"/>
      <c r="KTP29" s="877"/>
      <c r="KTQ29" s="877"/>
      <c r="KTR29" s="877"/>
      <c r="KTS29" s="877"/>
      <c r="KTT29" s="877"/>
      <c r="KTU29" s="877"/>
      <c r="KTV29" s="877"/>
      <c r="KTW29" s="877"/>
      <c r="KTX29" s="877"/>
      <c r="KTY29" s="877"/>
      <c r="KTZ29" s="877"/>
      <c r="KUA29" s="877"/>
      <c r="KUB29" s="877"/>
      <c r="KUC29" s="877"/>
      <c r="KUD29" s="877"/>
      <c r="KUE29" s="877"/>
      <c r="KUF29" s="877"/>
      <c r="KUG29" s="877"/>
      <c r="KUH29" s="877"/>
      <c r="KUI29" s="877"/>
      <c r="KUJ29" s="877"/>
      <c r="KUK29" s="877"/>
      <c r="KUL29" s="877"/>
      <c r="KUM29" s="877"/>
      <c r="KUN29" s="877"/>
      <c r="KUO29" s="877"/>
      <c r="KUP29" s="877"/>
      <c r="KUQ29" s="877"/>
      <c r="KUR29" s="877"/>
      <c r="KUS29" s="877"/>
      <c r="KUT29" s="877"/>
      <c r="KUU29" s="877"/>
      <c r="KUV29" s="877"/>
      <c r="KUW29" s="877"/>
      <c r="KUX29" s="877"/>
      <c r="KUY29" s="877"/>
      <c r="KUZ29" s="877"/>
      <c r="KVA29" s="877"/>
      <c r="KVB29" s="877"/>
      <c r="KVC29" s="877"/>
      <c r="KVD29" s="877"/>
      <c r="KVE29" s="877"/>
      <c r="KVF29" s="877"/>
      <c r="KVG29" s="877"/>
      <c r="KVH29" s="877"/>
      <c r="KVI29" s="877"/>
      <c r="KVJ29" s="877"/>
      <c r="KVK29" s="877"/>
      <c r="KVL29" s="877"/>
      <c r="KVM29" s="877"/>
      <c r="KVN29" s="877"/>
      <c r="KVO29" s="877"/>
      <c r="KVP29" s="877"/>
      <c r="KVQ29" s="877"/>
      <c r="KVR29" s="877"/>
      <c r="KVS29" s="877"/>
      <c r="KVT29" s="877"/>
      <c r="KVU29" s="877"/>
      <c r="KVV29" s="877"/>
      <c r="KVW29" s="877"/>
      <c r="KVX29" s="877"/>
      <c r="KVY29" s="877"/>
      <c r="KVZ29" s="877"/>
      <c r="KWA29" s="877"/>
      <c r="KWB29" s="877"/>
      <c r="KWC29" s="877"/>
      <c r="KWD29" s="877"/>
      <c r="KWE29" s="877"/>
      <c r="KWF29" s="877"/>
      <c r="KWG29" s="877"/>
      <c r="KWH29" s="877"/>
      <c r="KWI29" s="877"/>
      <c r="KWJ29" s="877"/>
      <c r="KWK29" s="877"/>
      <c r="KWL29" s="877"/>
      <c r="KWM29" s="877"/>
      <c r="KWN29" s="877"/>
      <c r="KWO29" s="877"/>
      <c r="KWP29" s="877"/>
      <c r="KWQ29" s="877"/>
      <c r="KWR29" s="877"/>
      <c r="KWS29" s="877"/>
      <c r="KWT29" s="877"/>
      <c r="KWU29" s="877"/>
      <c r="KWV29" s="877"/>
      <c r="KWW29" s="877"/>
      <c r="KWX29" s="877"/>
      <c r="KWY29" s="877"/>
      <c r="KWZ29" s="877"/>
      <c r="KXA29" s="877"/>
      <c r="KXB29" s="877"/>
      <c r="KXC29" s="877"/>
      <c r="KXD29" s="877"/>
      <c r="KXE29" s="877"/>
      <c r="KXF29" s="877"/>
      <c r="KXG29" s="877"/>
      <c r="KXH29" s="877"/>
      <c r="KXI29" s="877"/>
      <c r="KXJ29" s="877"/>
      <c r="KXK29" s="877"/>
      <c r="KXL29" s="877"/>
      <c r="KXM29" s="877"/>
      <c r="KXN29" s="877"/>
      <c r="KXO29" s="877"/>
      <c r="KXP29" s="877"/>
      <c r="KXQ29" s="877"/>
      <c r="KXR29" s="877"/>
      <c r="KXS29" s="877"/>
      <c r="KXT29" s="877"/>
      <c r="KXU29" s="877"/>
      <c r="KXV29" s="877"/>
      <c r="KXW29" s="877"/>
      <c r="KXX29" s="877"/>
      <c r="KXY29" s="877"/>
      <c r="KXZ29" s="877"/>
      <c r="KYA29" s="877"/>
      <c r="KYB29" s="877"/>
      <c r="KYC29" s="877"/>
      <c r="KYD29" s="877"/>
      <c r="KYE29" s="877"/>
      <c r="KYF29" s="877"/>
      <c r="KYG29" s="877"/>
      <c r="KYH29" s="877"/>
      <c r="KYI29" s="877"/>
      <c r="KYJ29" s="877"/>
      <c r="KYK29" s="877"/>
      <c r="KYL29" s="877"/>
      <c r="KYM29" s="877"/>
      <c r="KYN29" s="877"/>
      <c r="KYO29" s="877"/>
      <c r="KYP29" s="877"/>
      <c r="KYQ29" s="877"/>
      <c r="KYR29" s="877"/>
      <c r="KYS29" s="877"/>
      <c r="KYT29" s="877"/>
      <c r="KYU29" s="877"/>
      <c r="KYV29" s="877"/>
      <c r="KYW29" s="877"/>
      <c r="KYX29" s="877"/>
      <c r="KYY29" s="877"/>
      <c r="KYZ29" s="877"/>
      <c r="KZA29" s="877"/>
      <c r="KZB29" s="877"/>
      <c r="KZC29" s="877"/>
      <c r="KZD29" s="877"/>
      <c r="KZE29" s="877"/>
      <c r="KZF29" s="877"/>
      <c r="KZG29" s="877"/>
      <c r="KZH29" s="877"/>
      <c r="KZI29" s="877"/>
      <c r="KZJ29" s="877"/>
      <c r="KZK29" s="877"/>
      <c r="KZL29" s="877"/>
      <c r="KZM29" s="877"/>
      <c r="KZN29" s="877"/>
      <c r="KZO29" s="877"/>
      <c r="KZP29" s="877"/>
      <c r="KZQ29" s="877"/>
      <c r="KZR29" s="877"/>
      <c r="KZS29" s="877"/>
      <c r="KZT29" s="877"/>
      <c r="KZU29" s="877"/>
      <c r="KZV29" s="877"/>
      <c r="KZW29" s="877"/>
      <c r="KZX29" s="877"/>
      <c r="KZY29" s="877"/>
      <c r="KZZ29" s="877"/>
      <c r="LAA29" s="877"/>
      <c r="LAB29" s="877"/>
      <c r="LAC29" s="877"/>
      <c r="LAD29" s="877"/>
      <c r="LAE29" s="877"/>
      <c r="LAF29" s="877"/>
      <c r="LAG29" s="877"/>
      <c r="LAH29" s="877"/>
      <c r="LAI29" s="877"/>
      <c r="LAJ29" s="877"/>
      <c r="LAK29" s="877"/>
      <c r="LAL29" s="877"/>
      <c r="LAM29" s="877"/>
      <c r="LAN29" s="877"/>
      <c r="LAO29" s="877"/>
      <c r="LAP29" s="877"/>
      <c r="LAQ29" s="877"/>
      <c r="LAR29" s="877"/>
      <c r="LAS29" s="877"/>
      <c r="LAT29" s="877"/>
      <c r="LAU29" s="877"/>
      <c r="LAV29" s="877"/>
      <c r="LAW29" s="877"/>
      <c r="LAX29" s="877"/>
      <c r="LAY29" s="877"/>
      <c r="LAZ29" s="877"/>
      <c r="LBA29" s="877"/>
      <c r="LBB29" s="877"/>
      <c r="LBC29" s="877"/>
      <c r="LBD29" s="877"/>
      <c r="LBE29" s="877"/>
      <c r="LBF29" s="877"/>
      <c r="LBG29" s="877"/>
      <c r="LBH29" s="877"/>
      <c r="LBI29" s="877"/>
      <c r="LBJ29" s="877"/>
      <c r="LBK29" s="877"/>
      <c r="LBL29" s="877"/>
      <c r="LBM29" s="877"/>
      <c r="LBN29" s="877"/>
      <c r="LBO29" s="877"/>
      <c r="LBP29" s="877"/>
      <c r="LBQ29" s="877"/>
      <c r="LBR29" s="877"/>
      <c r="LBS29" s="877"/>
      <c r="LBT29" s="877"/>
      <c r="LBU29" s="877"/>
      <c r="LBV29" s="877"/>
      <c r="LBW29" s="877"/>
      <c r="LBX29" s="877"/>
      <c r="LBY29" s="877"/>
      <c r="LBZ29" s="877"/>
      <c r="LCA29" s="877"/>
      <c r="LCB29" s="877"/>
      <c r="LCC29" s="877"/>
      <c r="LCD29" s="877"/>
      <c r="LCE29" s="877"/>
      <c r="LCF29" s="877"/>
      <c r="LCG29" s="877"/>
      <c r="LCH29" s="877"/>
      <c r="LCI29" s="877"/>
      <c r="LCJ29" s="877"/>
      <c r="LCK29" s="877"/>
      <c r="LCL29" s="877"/>
      <c r="LCM29" s="877"/>
      <c r="LCN29" s="877"/>
      <c r="LCO29" s="877"/>
      <c r="LCP29" s="877"/>
      <c r="LCQ29" s="877"/>
      <c r="LCR29" s="877"/>
      <c r="LCS29" s="877"/>
      <c r="LCT29" s="877"/>
      <c r="LCU29" s="877"/>
      <c r="LCV29" s="877"/>
      <c r="LCW29" s="877"/>
      <c r="LCX29" s="877"/>
      <c r="LCY29" s="877"/>
      <c r="LCZ29" s="877"/>
      <c r="LDA29" s="877"/>
      <c r="LDB29" s="877"/>
      <c r="LDC29" s="877"/>
      <c r="LDD29" s="877"/>
      <c r="LDE29" s="877"/>
      <c r="LDF29" s="877"/>
      <c r="LDG29" s="877"/>
      <c r="LDH29" s="877"/>
      <c r="LDI29" s="877"/>
      <c r="LDJ29" s="877"/>
      <c r="LDK29" s="877"/>
      <c r="LDL29" s="877"/>
      <c r="LDM29" s="877"/>
      <c r="LDN29" s="877"/>
      <c r="LDO29" s="877"/>
      <c r="LDP29" s="877"/>
      <c r="LDQ29" s="877"/>
      <c r="LDR29" s="877"/>
      <c r="LDS29" s="877"/>
      <c r="LDT29" s="877"/>
      <c r="LDU29" s="877"/>
      <c r="LDV29" s="877"/>
      <c r="LDW29" s="877"/>
      <c r="LDX29" s="877"/>
      <c r="LDY29" s="877"/>
      <c r="LDZ29" s="877"/>
      <c r="LEA29" s="877"/>
      <c r="LEB29" s="877"/>
      <c r="LEC29" s="877"/>
      <c r="LED29" s="877"/>
      <c r="LEE29" s="877"/>
      <c r="LEF29" s="877"/>
      <c r="LEG29" s="877"/>
      <c r="LEH29" s="877"/>
      <c r="LEI29" s="877"/>
      <c r="LEJ29" s="877"/>
      <c r="LEK29" s="877"/>
      <c r="LEL29" s="877"/>
      <c r="LEM29" s="877"/>
      <c r="LEN29" s="877"/>
      <c r="LEO29" s="877"/>
      <c r="LEP29" s="877"/>
      <c r="LEQ29" s="877"/>
      <c r="LER29" s="877"/>
      <c r="LES29" s="877"/>
      <c r="LET29" s="877"/>
      <c r="LEU29" s="877"/>
      <c r="LEV29" s="877"/>
      <c r="LEW29" s="877"/>
      <c r="LEX29" s="877"/>
      <c r="LEY29" s="877"/>
      <c r="LEZ29" s="877"/>
      <c r="LFA29" s="877"/>
      <c r="LFB29" s="877"/>
      <c r="LFC29" s="877"/>
      <c r="LFD29" s="877"/>
      <c r="LFE29" s="877"/>
      <c r="LFF29" s="877"/>
      <c r="LFG29" s="877"/>
      <c r="LFH29" s="877"/>
      <c r="LFI29" s="877"/>
      <c r="LFJ29" s="877"/>
      <c r="LFK29" s="877"/>
      <c r="LFL29" s="877"/>
      <c r="LFM29" s="877"/>
      <c r="LFN29" s="877"/>
      <c r="LFO29" s="877"/>
      <c r="LFP29" s="877"/>
      <c r="LFQ29" s="877"/>
      <c r="LFR29" s="877"/>
      <c r="LFS29" s="877"/>
      <c r="LFT29" s="877"/>
      <c r="LFU29" s="877"/>
      <c r="LFV29" s="877"/>
      <c r="LFW29" s="877"/>
      <c r="LFX29" s="877"/>
      <c r="LFY29" s="877"/>
      <c r="LFZ29" s="877"/>
      <c r="LGA29" s="877"/>
      <c r="LGB29" s="877"/>
      <c r="LGC29" s="877"/>
      <c r="LGD29" s="877"/>
      <c r="LGE29" s="877"/>
      <c r="LGF29" s="877"/>
      <c r="LGG29" s="877"/>
      <c r="LGH29" s="877"/>
      <c r="LGI29" s="877"/>
      <c r="LGJ29" s="877"/>
      <c r="LGK29" s="877"/>
      <c r="LGL29" s="877"/>
      <c r="LGM29" s="877"/>
      <c r="LGN29" s="877"/>
      <c r="LGO29" s="877"/>
      <c r="LGP29" s="877"/>
      <c r="LGQ29" s="877"/>
      <c r="LGR29" s="877"/>
      <c r="LGS29" s="877"/>
      <c r="LGT29" s="877"/>
      <c r="LGU29" s="877"/>
      <c r="LGV29" s="877"/>
      <c r="LGW29" s="877"/>
      <c r="LGX29" s="877"/>
      <c r="LGY29" s="877"/>
      <c r="LGZ29" s="877"/>
      <c r="LHA29" s="877"/>
      <c r="LHB29" s="877"/>
      <c r="LHC29" s="877"/>
      <c r="LHD29" s="877"/>
      <c r="LHE29" s="877"/>
      <c r="LHF29" s="877"/>
      <c r="LHG29" s="877"/>
      <c r="LHH29" s="877"/>
      <c r="LHI29" s="877"/>
      <c r="LHJ29" s="877"/>
      <c r="LHK29" s="877"/>
      <c r="LHL29" s="877"/>
      <c r="LHM29" s="877"/>
      <c r="LHN29" s="877"/>
      <c r="LHO29" s="877"/>
      <c r="LHP29" s="877"/>
      <c r="LHQ29" s="877"/>
      <c r="LHR29" s="877"/>
      <c r="LHS29" s="877"/>
      <c r="LHT29" s="877"/>
      <c r="LHU29" s="877"/>
      <c r="LHV29" s="877"/>
      <c r="LHW29" s="877"/>
      <c r="LHX29" s="877"/>
      <c r="LHY29" s="877"/>
      <c r="LHZ29" s="877"/>
      <c r="LIA29" s="877"/>
      <c r="LIB29" s="877"/>
      <c r="LIC29" s="877"/>
      <c r="LID29" s="877"/>
      <c r="LIE29" s="877"/>
      <c r="LIF29" s="877"/>
      <c r="LIG29" s="877"/>
      <c r="LIH29" s="877"/>
      <c r="LII29" s="877"/>
      <c r="LIJ29" s="877"/>
      <c r="LIK29" s="877"/>
      <c r="LIL29" s="877"/>
      <c r="LIM29" s="877"/>
      <c r="LIN29" s="877"/>
      <c r="LIO29" s="877"/>
      <c r="LIP29" s="877"/>
      <c r="LIQ29" s="877"/>
      <c r="LIR29" s="877"/>
      <c r="LIS29" s="877"/>
      <c r="LIT29" s="877"/>
      <c r="LIU29" s="877"/>
      <c r="LIV29" s="877"/>
      <c r="LIW29" s="877"/>
      <c r="LIX29" s="877"/>
      <c r="LIY29" s="877"/>
      <c r="LIZ29" s="877"/>
      <c r="LJA29" s="877"/>
      <c r="LJB29" s="877"/>
      <c r="LJC29" s="877"/>
      <c r="LJD29" s="877"/>
      <c r="LJE29" s="877"/>
      <c r="LJF29" s="877"/>
      <c r="LJG29" s="877"/>
      <c r="LJH29" s="877"/>
      <c r="LJI29" s="877"/>
      <c r="LJJ29" s="877"/>
      <c r="LJK29" s="877"/>
      <c r="LJL29" s="877"/>
      <c r="LJM29" s="877"/>
      <c r="LJN29" s="877"/>
      <c r="LJO29" s="877"/>
      <c r="LJP29" s="877"/>
      <c r="LJQ29" s="877"/>
      <c r="LJR29" s="877"/>
      <c r="LJS29" s="877"/>
      <c r="LJT29" s="877"/>
      <c r="LJU29" s="877"/>
      <c r="LJV29" s="877"/>
      <c r="LJW29" s="877"/>
      <c r="LJX29" s="877"/>
      <c r="LJY29" s="877"/>
      <c r="LJZ29" s="877"/>
      <c r="LKA29" s="877"/>
      <c r="LKB29" s="877"/>
      <c r="LKC29" s="877"/>
      <c r="LKD29" s="877"/>
      <c r="LKE29" s="877"/>
      <c r="LKF29" s="877"/>
      <c r="LKG29" s="877"/>
      <c r="LKH29" s="877"/>
      <c r="LKI29" s="877"/>
      <c r="LKJ29" s="877"/>
      <c r="LKK29" s="877"/>
      <c r="LKL29" s="877"/>
      <c r="LKM29" s="877"/>
      <c r="LKN29" s="877"/>
      <c r="LKO29" s="877"/>
      <c r="LKP29" s="877"/>
      <c r="LKQ29" s="877"/>
      <c r="LKR29" s="877"/>
      <c r="LKS29" s="877"/>
      <c r="LKT29" s="877"/>
      <c r="LKU29" s="877"/>
      <c r="LKV29" s="877"/>
      <c r="LKW29" s="877"/>
      <c r="LKX29" s="877"/>
      <c r="LKY29" s="877"/>
      <c r="LKZ29" s="877"/>
      <c r="LLA29" s="877"/>
      <c r="LLB29" s="877"/>
      <c r="LLC29" s="877"/>
      <c r="LLD29" s="877"/>
      <c r="LLE29" s="877"/>
      <c r="LLF29" s="877"/>
      <c r="LLG29" s="877"/>
      <c r="LLH29" s="877"/>
      <c r="LLI29" s="877"/>
      <c r="LLJ29" s="877"/>
      <c r="LLK29" s="877"/>
      <c r="LLL29" s="877"/>
      <c r="LLM29" s="877"/>
      <c r="LLN29" s="877"/>
      <c r="LLO29" s="877"/>
      <c r="LLP29" s="877"/>
      <c r="LLQ29" s="877"/>
      <c r="LLR29" s="877"/>
      <c r="LLS29" s="877"/>
      <c r="LLT29" s="877"/>
      <c r="LLU29" s="877"/>
      <c r="LLV29" s="877"/>
      <c r="LLW29" s="877"/>
      <c r="LLX29" s="877"/>
      <c r="LLY29" s="877"/>
      <c r="LLZ29" s="877"/>
      <c r="LMA29" s="877"/>
      <c r="LMB29" s="877"/>
      <c r="LMC29" s="877"/>
      <c r="LMD29" s="877"/>
      <c r="LME29" s="877"/>
      <c r="LMF29" s="877"/>
      <c r="LMG29" s="877"/>
      <c r="LMH29" s="877"/>
      <c r="LMI29" s="877"/>
      <c r="LMJ29" s="877"/>
      <c r="LMK29" s="877"/>
      <c r="LML29" s="877"/>
      <c r="LMM29" s="877"/>
      <c r="LMN29" s="877"/>
      <c r="LMO29" s="877"/>
      <c r="LMP29" s="877"/>
      <c r="LMQ29" s="877"/>
      <c r="LMR29" s="877"/>
      <c r="LMS29" s="877"/>
      <c r="LMT29" s="877"/>
      <c r="LMU29" s="877"/>
      <c r="LMV29" s="877"/>
      <c r="LMW29" s="877"/>
      <c r="LMX29" s="877"/>
      <c r="LMY29" s="877"/>
      <c r="LMZ29" s="877"/>
      <c r="LNA29" s="877"/>
      <c r="LNB29" s="877"/>
      <c r="LNC29" s="877"/>
      <c r="LND29" s="877"/>
      <c r="LNE29" s="877"/>
      <c r="LNF29" s="877"/>
      <c r="LNG29" s="877"/>
      <c r="LNH29" s="877"/>
      <c r="LNI29" s="877"/>
      <c r="LNJ29" s="877"/>
      <c r="LNK29" s="877"/>
      <c r="LNL29" s="877"/>
      <c r="LNM29" s="877"/>
      <c r="LNN29" s="877"/>
      <c r="LNO29" s="877"/>
      <c r="LNP29" s="877"/>
      <c r="LNQ29" s="877"/>
      <c r="LNR29" s="877"/>
      <c r="LNS29" s="877"/>
      <c r="LNT29" s="877"/>
      <c r="LNU29" s="877"/>
      <c r="LNV29" s="877"/>
      <c r="LNW29" s="877"/>
      <c r="LNX29" s="877"/>
      <c r="LNY29" s="877"/>
      <c r="LNZ29" s="877"/>
      <c r="LOA29" s="877"/>
      <c r="LOB29" s="877"/>
      <c r="LOC29" s="877"/>
      <c r="LOD29" s="877"/>
      <c r="LOE29" s="877"/>
      <c r="LOF29" s="877"/>
      <c r="LOG29" s="877"/>
      <c r="LOH29" s="877"/>
      <c r="LOI29" s="877"/>
      <c r="LOJ29" s="877"/>
      <c r="LOK29" s="877"/>
      <c r="LOL29" s="877"/>
      <c r="LOM29" s="877"/>
      <c r="LON29" s="877"/>
      <c r="LOO29" s="877"/>
      <c r="LOP29" s="877"/>
      <c r="LOQ29" s="877"/>
      <c r="LOR29" s="877"/>
      <c r="LOS29" s="877"/>
      <c r="LOT29" s="877"/>
      <c r="LOU29" s="877"/>
      <c r="LOV29" s="877"/>
      <c r="LOW29" s="877"/>
      <c r="LOX29" s="877"/>
      <c r="LOY29" s="877"/>
      <c r="LOZ29" s="877"/>
      <c r="LPA29" s="877"/>
      <c r="LPB29" s="877"/>
      <c r="LPC29" s="877"/>
      <c r="LPD29" s="877"/>
      <c r="LPE29" s="877"/>
      <c r="LPF29" s="877"/>
      <c r="LPG29" s="877"/>
      <c r="LPH29" s="877"/>
      <c r="LPI29" s="877"/>
      <c r="LPJ29" s="877"/>
      <c r="LPK29" s="877"/>
      <c r="LPL29" s="877"/>
      <c r="LPM29" s="877"/>
      <c r="LPN29" s="877"/>
      <c r="LPO29" s="877"/>
      <c r="LPP29" s="877"/>
      <c r="LPQ29" s="877"/>
      <c r="LPR29" s="877"/>
      <c r="LPS29" s="877"/>
      <c r="LPT29" s="877"/>
      <c r="LPU29" s="877"/>
      <c r="LPV29" s="877"/>
      <c r="LPW29" s="877"/>
      <c r="LPX29" s="877"/>
      <c r="LPY29" s="877"/>
      <c r="LPZ29" s="877"/>
      <c r="LQA29" s="877"/>
      <c r="LQB29" s="877"/>
      <c r="LQC29" s="877"/>
      <c r="LQD29" s="877"/>
      <c r="LQE29" s="877"/>
      <c r="LQF29" s="877"/>
      <c r="LQG29" s="877"/>
      <c r="LQH29" s="877"/>
      <c r="LQI29" s="877"/>
      <c r="LQJ29" s="877"/>
      <c r="LQK29" s="877"/>
      <c r="LQL29" s="877"/>
      <c r="LQM29" s="877"/>
      <c r="LQN29" s="877"/>
      <c r="LQO29" s="877"/>
      <c r="LQP29" s="877"/>
      <c r="LQQ29" s="877"/>
      <c r="LQR29" s="877"/>
      <c r="LQS29" s="877"/>
      <c r="LQT29" s="877"/>
      <c r="LQU29" s="877"/>
      <c r="LQV29" s="877"/>
      <c r="LQW29" s="877"/>
      <c r="LQX29" s="877"/>
      <c r="LQY29" s="877"/>
      <c r="LQZ29" s="877"/>
      <c r="LRA29" s="877"/>
      <c r="LRB29" s="877"/>
      <c r="LRC29" s="877"/>
      <c r="LRD29" s="877"/>
      <c r="LRE29" s="877"/>
      <c r="LRF29" s="877"/>
      <c r="LRG29" s="877"/>
      <c r="LRH29" s="877"/>
      <c r="LRI29" s="877"/>
      <c r="LRJ29" s="877"/>
      <c r="LRK29" s="877"/>
      <c r="LRL29" s="877"/>
      <c r="LRM29" s="877"/>
      <c r="LRN29" s="877"/>
      <c r="LRO29" s="877"/>
      <c r="LRP29" s="877"/>
      <c r="LRQ29" s="877"/>
      <c r="LRR29" s="877"/>
      <c r="LRS29" s="877"/>
      <c r="LRT29" s="877"/>
      <c r="LRU29" s="877"/>
      <c r="LRV29" s="877"/>
      <c r="LRW29" s="877"/>
      <c r="LRX29" s="877"/>
      <c r="LRY29" s="877"/>
      <c r="LRZ29" s="877"/>
      <c r="LSA29" s="877"/>
      <c r="LSB29" s="877"/>
      <c r="LSC29" s="877"/>
      <c r="LSD29" s="877"/>
      <c r="LSE29" s="877"/>
      <c r="LSF29" s="877"/>
      <c r="LSG29" s="877"/>
      <c r="LSH29" s="877"/>
      <c r="LSI29" s="877"/>
      <c r="LSJ29" s="877"/>
      <c r="LSK29" s="877"/>
      <c r="LSL29" s="877"/>
      <c r="LSM29" s="877"/>
      <c r="LSN29" s="877"/>
      <c r="LSO29" s="877"/>
      <c r="LSP29" s="877"/>
      <c r="LSQ29" s="877"/>
      <c r="LSR29" s="877"/>
      <c r="LSS29" s="877"/>
      <c r="LST29" s="877"/>
      <c r="LSU29" s="877"/>
      <c r="LSV29" s="877"/>
      <c r="LSW29" s="877"/>
      <c r="LSX29" s="877"/>
      <c r="LSY29" s="877"/>
      <c r="LSZ29" s="877"/>
      <c r="LTA29" s="877"/>
      <c r="LTB29" s="877"/>
      <c r="LTC29" s="877"/>
      <c r="LTD29" s="877"/>
      <c r="LTE29" s="877"/>
      <c r="LTF29" s="877"/>
      <c r="LTG29" s="877"/>
      <c r="LTH29" s="877"/>
      <c r="LTI29" s="877"/>
      <c r="LTJ29" s="877"/>
      <c r="LTK29" s="877"/>
      <c r="LTL29" s="877"/>
      <c r="LTM29" s="877"/>
      <c r="LTN29" s="877"/>
      <c r="LTO29" s="877"/>
      <c r="LTP29" s="877"/>
      <c r="LTQ29" s="877"/>
      <c r="LTR29" s="877"/>
      <c r="LTS29" s="877"/>
      <c r="LTT29" s="877"/>
      <c r="LTU29" s="877"/>
      <c r="LTV29" s="877"/>
      <c r="LTW29" s="877"/>
      <c r="LTX29" s="877"/>
      <c r="LTY29" s="877"/>
      <c r="LTZ29" s="877"/>
      <c r="LUA29" s="877"/>
      <c r="LUB29" s="877"/>
      <c r="LUC29" s="877"/>
      <c r="LUD29" s="877"/>
      <c r="LUE29" s="877"/>
      <c r="LUF29" s="877"/>
      <c r="LUG29" s="877"/>
      <c r="LUH29" s="877"/>
      <c r="LUI29" s="877"/>
      <c r="LUJ29" s="877"/>
      <c r="LUK29" s="877"/>
      <c r="LUL29" s="877"/>
      <c r="LUM29" s="877"/>
      <c r="LUN29" s="877"/>
      <c r="LUO29" s="877"/>
      <c r="LUP29" s="877"/>
      <c r="LUQ29" s="877"/>
      <c r="LUR29" s="877"/>
      <c r="LUS29" s="877"/>
      <c r="LUT29" s="877"/>
      <c r="LUU29" s="877"/>
      <c r="LUV29" s="877"/>
      <c r="LUW29" s="877"/>
      <c r="LUX29" s="877"/>
      <c r="LUY29" s="877"/>
      <c r="LUZ29" s="877"/>
      <c r="LVA29" s="877"/>
      <c r="LVB29" s="877"/>
      <c r="LVC29" s="877"/>
      <c r="LVD29" s="877"/>
      <c r="LVE29" s="877"/>
      <c r="LVF29" s="877"/>
      <c r="LVG29" s="877"/>
      <c r="LVH29" s="877"/>
      <c r="LVI29" s="877"/>
      <c r="LVJ29" s="877"/>
      <c r="LVK29" s="877"/>
      <c r="LVL29" s="877"/>
      <c r="LVM29" s="877"/>
      <c r="LVN29" s="877"/>
      <c r="LVO29" s="877"/>
      <c r="LVP29" s="877"/>
      <c r="LVQ29" s="877"/>
      <c r="LVR29" s="877"/>
      <c r="LVS29" s="877"/>
      <c r="LVT29" s="877"/>
      <c r="LVU29" s="877"/>
      <c r="LVV29" s="877"/>
      <c r="LVW29" s="877"/>
      <c r="LVX29" s="877"/>
      <c r="LVY29" s="877"/>
      <c r="LVZ29" s="877"/>
      <c r="LWA29" s="877"/>
      <c r="LWB29" s="877"/>
      <c r="LWC29" s="877"/>
      <c r="LWD29" s="877"/>
      <c r="LWE29" s="877"/>
      <c r="LWF29" s="877"/>
      <c r="LWG29" s="877"/>
      <c r="LWH29" s="877"/>
      <c r="LWI29" s="877"/>
      <c r="LWJ29" s="877"/>
      <c r="LWK29" s="877"/>
      <c r="LWL29" s="877"/>
      <c r="LWM29" s="877"/>
      <c r="LWN29" s="877"/>
      <c r="LWO29" s="877"/>
      <c r="LWP29" s="877"/>
      <c r="LWQ29" s="877"/>
      <c r="LWR29" s="877"/>
      <c r="LWS29" s="877"/>
      <c r="LWT29" s="877"/>
      <c r="LWU29" s="877"/>
      <c r="LWV29" s="877"/>
      <c r="LWW29" s="877"/>
      <c r="LWX29" s="877"/>
      <c r="LWY29" s="877"/>
      <c r="LWZ29" s="877"/>
      <c r="LXA29" s="877"/>
      <c r="LXB29" s="877"/>
      <c r="LXC29" s="877"/>
      <c r="LXD29" s="877"/>
      <c r="LXE29" s="877"/>
      <c r="LXF29" s="877"/>
      <c r="LXG29" s="877"/>
      <c r="LXH29" s="877"/>
      <c r="LXI29" s="877"/>
      <c r="LXJ29" s="877"/>
      <c r="LXK29" s="877"/>
      <c r="LXL29" s="877"/>
      <c r="LXM29" s="877"/>
      <c r="LXN29" s="877"/>
      <c r="LXO29" s="877"/>
      <c r="LXP29" s="877"/>
      <c r="LXQ29" s="877"/>
      <c r="LXR29" s="877"/>
      <c r="LXS29" s="877"/>
      <c r="LXT29" s="877"/>
      <c r="LXU29" s="877"/>
      <c r="LXV29" s="877"/>
      <c r="LXW29" s="877"/>
      <c r="LXX29" s="877"/>
      <c r="LXY29" s="877"/>
      <c r="LXZ29" s="877"/>
      <c r="LYA29" s="877"/>
      <c r="LYB29" s="877"/>
      <c r="LYC29" s="877"/>
      <c r="LYD29" s="877"/>
      <c r="LYE29" s="877"/>
      <c r="LYF29" s="877"/>
      <c r="LYG29" s="877"/>
      <c r="LYH29" s="877"/>
      <c r="LYI29" s="877"/>
      <c r="LYJ29" s="877"/>
      <c r="LYK29" s="877"/>
      <c r="LYL29" s="877"/>
      <c r="LYM29" s="877"/>
      <c r="LYN29" s="877"/>
      <c r="LYO29" s="877"/>
      <c r="LYP29" s="877"/>
      <c r="LYQ29" s="877"/>
      <c r="LYR29" s="877"/>
      <c r="LYS29" s="877"/>
      <c r="LYT29" s="877"/>
      <c r="LYU29" s="877"/>
      <c r="LYV29" s="877"/>
      <c r="LYW29" s="877"/>
      <c r="LYX29" s="877"/>
      <c r="LYY29" s="877"/>
      <c r="LYZ29" s="877"/>
      <c r="LZA29" s="877"/>
      <c r="LZB29" s="877"/>
      <c r="LZC29" s="877"/>
      <c r="LZD29" s="877"/>
      <c r="LZE29" s="877"/>
      <c r="LZF29" s="877"/>
      <c r="LZG29" s="877"/>
      <c r="LZH29" s="877"/>
      <c r="LZI29" s="877"/>
      <c r="LZJ29" s="877"/>
      <c r="LZK29" s="877"/>
      <c r="LZL29" s="877"/>
      <c r="LZM29" s="877"/>
      <c r="LZN29" s="877"/>
      <c r="LZO29" s="877"/>
      <c r="LZP29" s="877"/>
      <c r="LZQ29" s="877"/>
      <c r="LZR29" s="877"/>
      <c r="LZS29" s="877"/>
      <c r="LZT29" s="877"/>
      <c r="LZU29" s="877"/>
      <c r="LZV29" s="877"/>
      <c r="LZW29" s="877"/>
      <c r="LZX29" s="877"/>
      <c r="LZY29" s="877"/>
      <c r="LZZ29" s="877"/>
      <c r="MAA29" s="877"/>
      <c r="MAB29" s="877"/>
      <c r="MAC29" s="877"/>
      <c r="MAD29" s="877"/>
      <c r="MAE29" s="877"/>
      <c r="MAF29" s="877"/>
      <c r="MAG29" s="877"/>
      <c r="MAH29" s="877"/>
      <c r="MAI29" s="877"/>
      <c r="MAJ29" s="877"/>
      <c r="MAK29" s="877"/>
      <c r="MAL29" s="877"/>
      <c r="MAM29" s="877"/>
      <c r="MAN29" s="877"/>
      <c r="MAO29" s="877"/>
      <c r="MAP29" s="877"/>
      <c r="MAQ29" s="877"/>
      <c r="MAR29" s="877"/>
      <c r="MAS29" s="877"/>
      <c r="MAT29" s="877"/>
      <c r="MAU29" s="877"/>
      <c r="MAV29" s="877"/>
      <c r="MAW29" s="877"/>
      <c r="MAX29" s="877"/>
      <c r="MAY29" s="877"/>
      <c r="MAZ29" s="877"/>
      <c r="MBA29" s="877"/>
      <c r="MBB29" s="877"/>
      <c r="MBC29" s="877"/>
      <c r="MBD29" s="877"/>
      <c r="MBE29" s="877"/>
      <c r="MBF29" s="877"/>
      <c r="MBG29" s="877"/>
      <c r="MBH29" s="877"/>
      <c r="MBI29" s="877"/>
      <c r="MBJ29" s="877"/>
      <c r="MBK29" s="877"/>
      <c r="MBL29" s="877"/>
      <c r="MBM29" s="877"/>
      <c r="MBN29" s="877"/>
      <c r="MBO29" s="877"/>
      <c r="MBP29" s="877"/>
      <c r="MBQ29" s="877"/>
      <c r="MBR29" s="877"/>
      <c r="MBS29" s="877"/>
      <c r="MBT29" s="877"/>
      <c r="MBU29" s="877"/>
      <c r="MBV29" s="877"/>
      <c r="MBW29" s="877"/>
      <c r="MBX29" s="877"/>
      <c r="MBY29" s="877"/>
      <c r="MBZ29" s="877"/>
      <c r="MCA29" s="877"/>
      <c r="MCB29" s="877"/>
      <c r="MCC29" s="877"/>
      <c r="MCD29" s="877"/>
      <c r="MCE29" s="877"/>
      <c r="MCF29" s="877"/>
      <c r="MCG29" s="877"/>
      <c r="MCH29" s="877"/>
      <c r="MCI29" s="877"/>
      <c r="MCJ29" s="877"/>
      <c r="MCK29" s="877"/>
      <c r="MCL29" s="877"/>
      <c r="MCM29" s="877"/>
      <c r="MCN29" s="877"/>
      <c r="MCO29" s="877"/>
      <c r="MCP29" s="877"/>
      <c r="MCQ29" s="877"/>
      <c r="MCR29" s="877"/>
      <c r="MCS29" s="877"/>
      <c r="MCT29" s="877"/>
      <c r="MCU29" s="877"/>
      <c r="MCV29" s="877"/>
      <c r="MCW29" s="877"/>
      <c r="MCX29" s="877"/>
      <c r="MCY29" s="877"/>
      <c r="MCZ29" s="877"/>
      <c r="MDA29" s="877"/>
      <c r="MDB29" s="877"/>
      <c r="MDC29" s="877"/>
      <c r="MDD29" s="877"/>
      <c r="MDE29" s="877"/>
      <c r="MDF29" s="877"/>
      <c r="MDG29" s="877"/>
      <c r="MDH29" s="877"/>
      <c r="MDI29" s="877"/>
      <c r="MDJ29" s="877"/>
      <c r="MDK29" s="877"/>
      <c r="MDL29" s="877"/>
      <c r="MDM29" s="877"/>
      <c r="MDN29" s="877"/>
      <c r="MDO29" s="877"/>
      <c r="MDP29" s="877"/>
      <c r="MDQ29" s="877"/>
      <c r="MDR29" s="877"/>
      <c r="MDS29" s="877"/>
      <c r="MDT29" s="877"/>
      <c r="MDU29" s="877"/>
      <c r="MDV29" s="877"/>
      <c r="MDW29" s="877"/>
      <c r="MDX29" s="877"/>
      <c r="MDY29" s="877"/>
      <c r="MDZ29" s="877"/>
      <c r="MEA29" s="877"/>
      <c r="MEB29" s="877"/>
      <c r="MEC29" s="877"/>
      <c r="MED29" s="877"/>
      <c r="MEE29" s="877"/>
      <c r="MEF29" s="877"/>
      <c r="MEG29" s="877"/>
      <c r="MEH29" s="877"/>
      <c r="MEI29" s="877"/>
      <c r="MEJ29" s="877"/>
      <c r="MEK29" s="877"/>
      <c r="MEL29" s="877"/>
      <c r="MEM29" s="877"/>
      <c r="MEN29" s="877"/>
      <c r="MEO29" s="877"/>
      <c r="MEP29" s="877"/>
      <c r="MEQ29" s="877"/>
      <c r="MER29" s="877"/>
      <c r="MES29" s="877"/>
      <c r="MET29" s="877"/>
      <c r="MEU29" s="877"/>
      <c r="MEV29" s="877"/>
      <c r="MEW29" s="877"/>
      <c r="MEX29" s="877"/>
      <c r="MEY29" s="877"/>
      <c r="MEZ29" s="877"/>
      <c r="MFA29" s="877"/>
      <c r="MFB29" s="877"/>
      <c r="MFC29" s="877"/>
      <c r="MFD29" s="877"/>
      <c r="MFE29" s="877"/>
      <c r="MFF29" s="877"/>
      <c r="MFG29" s="877"/>
      <c r="MFH29" s="877"/>
      <c r="MFI29" s="877"/>
      <c r="MFJ29" s="877"/>
      <c r="MFK29" s="877"/>
      <c r="MFL29" s="877"/>
      <c r="MFM29" s="877"/>
      <c r="MFN29" s="877"/>
      <c r="MFO29" s="877"/>
      <c r="MFP29" s="877"/>
      <c r="MFQ29" s="877"/>
      <c r="MFR29" s="877"/>
      <c r="MFS29" s="877"/>
      <c r="MFT29" s="877"/>
      <c r="MFU29" s="877"/>
      <c r="MFV29" s="877"/>
      <c r="MFW29" s="877"/>
      <c r="MFX29" s="877"/>
      <c r="MFY29" s="877"/>
      <c r="MFZ29" s="877"/>
      <c r="MGA29" s="877"/>
      <c r="MGB29" s="877"/>
      <c r="MGC29" s="877"/>
      <c r="MGD29" s="877"/>
      <c r="MGE29" s="877"/>
      <c r="MGF29" s="877"/>
      <c r="MGG29" s="877"/>
      <c r="MGH29" s="877"/>
      <c r="MGI29" s="877"/>
      <c r="MGJ29" s="877"/>
      <c r="MGK29" s="877"/>
      <c r="MGL29" s="877"/>
      <c r="MGM29" s="877"/>
      <c r="MGN29" s="877"/>
      <c r="MGO29" s="877"/>
      <c r="MGP29" s="877"/>
      <c r="MGQ29" s="877"/>
      <c r="MGR29" s="877"/>
      <c r="MGS29" s="877"/>
      <c r="MGT29" s="877"/>
      <c r="MGU29" s="877"/>
      <c r="MGV29" s="877"/>
      <c r="MGW29" s="877"/>
      <c r="MGX29" s="877"/>
      <c r="MGY29" s="877"/>
      <c r="MGZ29" s="877"/>
      <c r="MHA29" s="877"/>
      <c r="MHB29" s="877"/>
      <c r="MHC29" s="877"/>
      <c r="MHD29" s="877"/>
      <c r="MHE29" s="877"/>
      <c r="MHF29" s="877"/>
      <c r="MHG29" s="877"/>
      <c r="MHH29" s="877"/>
      <c r="MHI29" s="877"/>
      <c r="MHJ29" s="877"/>
      <c r="MHK29" s="877"/>
      <c r="MHL29" s="877"/>
      <c r="MHM29" s="877"/>
      <c r="MHN29" s="877"/>
      <c r="MHO29" s="877"/>
      <c r="MHP29" s="877"/>
      <c r="MHQ29" s="877"/>
      <c r="MHR29" s="877"/>
      <c r="MHS29" s="877"/>
      <c r="MHT29" s="877"/>
      <c r="MHU29" s="877"/>
      <c r="MHV29" s="877"/>
      <c r="MHW29" s="877"/>
      <c r="MHX29" s="877"/>
      <c r="MHY29" s="877"/>
      <c r="MHZ29" s="877"/>
      <c r="MIA29" s="877"/>
      <c r="MIB29" s="877"/>
      <c r="MIC29" s="877"/>
      <c r="MID29" s="877"/>
      <c r="MIE29" s="877"/>
      <c r="MIF29" s="877"/>
      <c r="MIG29" s="877"/>
      <c r="MIH29" s="877"/>
      <c r="MII29" s="877"/>
      <c r="MIJ29" s="877"/>
      <c r="MIK29" s="877"/>
      <c r="MIL29" s="877"/>
      <c r="MIM29" s="877"/>
      <c r="MIN29" s="877"/>
      <c r="MIO29" s="877"/>
      <c r="MIP29" s="877"/>
      <c r="MIQ29" s="877"/>
      <c r="MIR29" s="877"/>
      <c r="MIS29" s="877"/>
      <c r="MIT29" s="877"/>
      <c r="MIU29" s="877"/>
      <c r="MIV29" s="877"/>
      <c r="MIW29" s="877"/>
      <c r="MIX29" s="877"/>
      <c r="MIY29" s="877"/>
      <c r="MIZ29" s="877"/>
      <c r="MJA29" s="877"/>
      <c r="MJB29" s="877"/>
      <c r="MJC29" s="877"/>
      <c r="MJD29" s="877"/>
      <c r="MJE29" s="877"/>
      <c r="MJF29" s="877"/>
      <c r="MJG29" s="877"/>
      <c r="MJH29" s="877"/>
      <c r="MJI29" s="877"/>
      <c r="MJJ29" s="877"/>
      <c r="MJK29" s="877"/>
      <c r="MJL29" s="877"/>
      <c r="MJM29" s="877"/>
      <c r="MJN29" s="877"/>
      <c r="MJO29" s="877"/>
      <c r="MJP29" s="877"/>
      <c r="MJQ29" s="877"/>
      <c r="MJR29" s="877"/>
      <c r="MJS29" s="877"/>
      <c r="MJT29" s="877"/>
      <c r="MJU29" s="877"/>
      <c r="MJV29" s="877"/>
      <c r="MJW29" s="877"/>
      <c r="MJX29" s="877"/>
      <c r="MJY29" s="877"/>
      <c r="MJZ29" s="877"/>
      <c r="MKA29" s="877"/>
      <c r="MKB29" s="877"/>
      <c r="MKC29" s="877"/>
      <c r="MKD29" s="877"/>
      <c r="MKE29" s="877"/>
      <c r="MKF29" s="877"/>
      <c r="MKG29" s="877"/>
      <c r="MKH29" s="877"/>
      <c r="MKI29" s="877"/>
      <c r="MKJ29" s="877"/>
      <c r="MKK29" s="877"/>
      <c r="MKL29" s="877"/>
      <c r="MKM29" s="877"/>
      <c r="MKN29" s="877"/>
      <c r="MKO29" s="877"/>
      <c r="MKP29" s="877"/>
      <c r="MKQ29" s="877"/>
      <c r="MKR29" s="877"/>
      <c r="MKS29" s="877"/>
      <c r="MKT29" s="877"/>
      <c r="MKU29" s="877"/>
      <c r="MKV29" s="877"/>
      <c r="MKW29" s="877"/>
      <c r="MKX29" s="877"/>
      <c r="MKY29" s="877"/>
      <c r="MKZ29" s="877"/>
      <c r="MLA29" s="877"/>
      <c r="MLB29" s="877"/>
      <c r="MLC29" s="877"/>
      <c r="MLD29" s="877"/>
      <c r="MLE29" s="877"/>
      <c r="MLF29" s="877"/>
      <c r="MLG29" s="877"/>
      <c r="MLH29" s="877"/>
      <c r="MLI29" s="877"/>
      <c r="MLJ29" s="877"/>
      <c r="MLK29" s="877"/>
      <c r="MLL29" s="877"/>
      <c r="MLM29" s="877"/>
      <c r="MLN29" s="877"/>
      <c r="MLO29" s="877"/>
      <c r="MLP29" s="877"/>
      <c r="MLQ29" s="877"/>
      <c r="MLR29" s="877"/>
      <c r="MLS29" s="877"/>
      <c r="MLT29" s="877"/>
      <c r="MLU29" s="877"/>
      <c r="MLV29" s="877"/>
      <c r="MLW29" s="877"/>
      <c r="MLX29" s="877"/>
      <c r="MLY29" s="877"/>
      <c r="MLZ29" s="877"/>
      <c r="MMA29" s="877"/>
      <c r="MMB29" s="877"/>
      <c r="MMC29" s="877"/>
      <c r="MMD29" s="877"/>
      <c r="MME29" s="877"/>
      <c r="MMF29" s="877"/>
      <c r="MMG29" s="877"/>
      <c r="MMH29" s="877"/>
      <c r="MMI29" s="877"/>
      <c r="MMJ29" s="877"/>
      <c r="MMK29" s="877"/>
      <c r="MML29" s="877"/>
      <c r="MMM29" s="877"/>
      <c r="MMN29" s="877"/>
      <c r="MMO29" s="877"/>
      <c r="MMP29" s="877"/>
      <c r="MMQ29" s="877"/>
      <c r="MMR29" s="877"/>
      <c r="MMS29" s="877"/>
      <c r="MMT29" s="877"/>
      <c r="MMU29" s="877"/>
      <c r="MMV29" s="877"/>
      <c r="MMW29" s="877"/>
      <c r="MMX29" s="877"/>
      <c r="MMY29" s="877"/>
      <c r="MMZ29" s="877"/>
      <c r="MNA29" s="877"/>
      <c r="MNB29" s="877"/>
      <c r="MNC29" s="877"/>
      <c r="MND29" s="877"/>
      <c r="MNE29" s="877"/>
      <c r="MNF29" s="877"/>
      <c r="MNG29" s="877"/>
      <c r="MNH29" s="877"/>
      <c r="MNI29" s="877"/>
      <c r="MNJ29" s="877"/>
      <c r="MNK29" s="877"/>
      <c r="MNL29" s="877"/>
      <c r="MNM29" s="877"/>
      <c r="MNN29" s="877"/>
      <c r="MNO29" s="877"/>
      <c r="MNP29" s="877"/>
      <c r="MNQ29" s="877"/>
      <c r="MNR29" s="877"/>
      <c r="MNS29" s="877"/>
      <c r="MNT29" s="877"/>
      <c r="MNU29" s="877"/>
      <c r="MNV29" s="877"/>
      <c r="MNW29" s="877"/>
      <c r="MNX29" s="877"/>
      <c r="MNY29" s="877"/>
      <c r="MNZ29" s="877"/>
      <c r="MOA29" s="877"/>
      <c r="MOB29" s="877"/>
      <c r="MOC29" s="877"/>
      <c r="MOD29" s="877"/>
      <c r="MOE29" s="877"/>
      <c r="MOF29" s="877"/>
      <c r="MOG29" s="877"/>
      <c r="MOH29" s="877"/>
      <c r="MOI29" s="877"/>
      <c r="MOJ29" s="877"/>
      <c r="MOK29" s="877"/>
      <c r="MOL29" s="877"/>
      <c r="MOM29" s="877"/>
      <c r="MON29" s="877"/>
      <c r="MOO29" s="877"/>
      <c r="MOP29" s="877"/>
      <c r="MOQ29" s="877"/>
      <c r="MOR29" s="877"/>
      <c r="MOS29" s="877"/>
      <c r="MOT29" s="877"/>
      <c r="MOU29" s="877"/>
      <c r="MOV29" s="877"/>
      <c r="MOW29" s="877"/>
      <c r="MOX29" s="877"/>
      <c r="MOY29" s="877"/>
      <c r="MOZ29" s="877"/>
      <c r="MPA29" s="877"/>
      <c r="MPB29" s="877"/>
      <c r="MPC29" s="877"/>
      <c r="MPD29" s="877"/>
      <c r="MPE29" s="877"/>
      <c r="MPF29" s="877"/>
      <c r="MPG29" s="877"/>
      <c r="MPH29" s="877"/>
      <c r="MPI29" s="877"/>
      <c r="MPJ29" s="877"/>
      <c r="MPK29" s="877"/>
      <c r="MPL29" s="877"/>
      <c r="MPM29" s="877"/>
      <c r="MPN29" s="877"/>
      <c r="MPO29" s="877"/>
      <c r="MPP29" s="877"/>
      <c r="MPQ29" s="877"/>
      <c r="MPR29" s="877"/>
      <c r="MPS29" s="877"/>
      <c r="MPT29" s="877"/>
      <c r="MPU29" s="877"/>
      <c r="MPV29" s="877"/>
      <c r="MPW29" s="877"/>
      <c r="MPX29" s="877"/>
      <c r="MPY29" s="877"/>
      <c r="MPZ29" s="877"/>
      <c r="MQA29" s="877"/>
      <c r="MQB29" s="877"/>
      <c r="MQC29" s="877"/>
      <c r="MQD29" s="877"/>
      <c r="MQE29" s="877"/>
      <c r="MQF29" s="877"/>
      <c r="MQG29" s="877"/>
      <c r="MQH29" s="877"/>
      <c r="MQI29" s="877"/>
      <c r="MQJ29" s="877"/>
      <c r="MQK29" s="877"/>
      <c r="MQL29" s="877"/>
      <c r="MQM29" s="877"/>
      <c r="MQN29" s="877"/>
      <c r="MQO29" s="877"/>
      <c r="MQP29" s="877"/>
      <c r="MQQ29" s="877"/>
      <c r="MQR29" s="877"/>
      <c r="MQS29" s="877"/>
      <c r="MQT29" s="877"/>
      <c r="MQU29" s="877"/>
      <c r="MQV29" s="877"/>
      <c r="MQW29" s="877"/>
      <c r="MQX29" s="877"/>
      <c r="MQY29" s="877"/>
      <c r="MQZ29" s="877"/>
      <c r="MRA29" s="877"/>
      <c r="MRB29" s="877"/>
      <c r="MRC29" s="877"/>
      <c r="MRD29" s="877"/>
      <c r="MRE29" s="877"/>
      <c r="MRF29" s="877"/>
      <c r="MRG29" s="877"/>
      <c r="MRH29" s="877"/>
      <c r="MRI29" s="877"/>
      <c r="MRJ29" s="877"/>
      <c r="MRK29" s="877"/>
      <c r="MRL29" s="877"/>
      <c r="MRM29" s="877"/>
      <c r="MRN29" s="877"/>
      <c r="MRO29" s="877"/>
      <c r="MRP29" s="877"/>
      <c r="MRQ29" s="877"/>
      <c r="MRR29" s="877"/>
      <c r="MRS29" s="877"/>
      <c r="MRT29" s="877"/>
      <c r="MRU29" s="877"/>
      <c r="MRV29" s="877"/>
      <c r="MRW29" s="877"/>
      <c r="MRX29" s="877"/>
      <c r="MRY29" s="877"/>
      <c r="MRZ29" s="877"/>
      <c r="MSA29" s="877"/>
      <c r="MSB29" s="877"/>
      <c r="MSC29" s="877"/>
      <c r="MSD29" s="877"/>
      <c r="MSE29" s="877"/>
      <c r="MSF29" s="877"/>
      <c r="MSG29" s="877"/>
      <c r="MSH29" s="877"/>
      <c r="MSI29" s="877"/>
      <c r="MSJ29" s="877"/>
      <c r="MSK29" s="877"/>
      <c r="MSL29" s="877"/>
      <c r="MSM29" s="877"/>
      <c r="MSN29" s="877"/>
      <c r="MSO29" s="877"/>
      <c r="MSP29" s="877"/>
      <c r="MSQ29" s="877"/>
      <c r="MSR29" s="877"/>
      <c r="MSS29" s="877"/>
      <c r="MST29" s="877"/>
      <c r="MSU29" s="877"/>
      <c r="MSV29" s="877"/>
      <c r="MSW29" s="877"/>
      <c r="MSX29" s="877"/>
      <c r="MSY29" s="877"/>
      <c r="MSZ29" s="877"/>
      <c r="MTA29" s="877"/>
      <c r="MTB29" s="877"/>
      <c r="MTC29" s="877"/>
      <c r="MTD29" s="877"/>
      <c r="MTE29" s="877"/>
      <c r="MTF29" s="877"/>
      <c r="MTG29" s="877"/>
      <c r="MTH29" s="877"/>
      <c r="MTI29" s="877"/>
      <c r="MTJ29" s="877"/>
      <c r="MTK29" s="877"/>
      <c r="MTL29" s="877"/>
      <c r="MTM29" s="877"/>
      <c r="MTN29" s="877"/>
      <c r="MTO29" s="877"/>
      <c r="MTP29" s="877"/>
      <c r="MTQ29" s="877"/>
      <c r="MTR29" s="877"/>
      <c r="MTS29" s="877"/>
      <c r="MTT29" s="877"/>
      <c r="MTU29" s="877"/>
      <c r="MTV29" s="877"/>
      <c r="MTW29" s="877"/>
      <c r="MTX29" s="877"/>
      <c r="MTY29" s="877"/>
      <c r="MTZ29" s="877"/>
      <c r="MUA29" s="877"/>
      <c r="MUB29" s="877"/>
      <c r="MUC29" s="877"/>
      <c r="MUD29" s="877"/>
      <c r="MUE29" s="877"/>
      <c r="MUF29" s="877"/>
      <c r="MUG29" s="877"/>
      <c r="MUH29" s="877"/>
      <c r="MUI29" s="877"/>
      <c r="MUJ29" s="877"/>
      <c r="MUK29" s="877"/>
      <c r="MUL29" s="877"/>
      <c r="MUM29" s="877"/>
      <c r="MUN29" s="877"/>
      <c r="MUO29" s="877"/>
      <c r="MUP29" s="877"/>
      <c r="MUQ29" s="877"/>
      <c r="MUR29" s="877"/>
      <c r="MUS29" s="877"/>
      <c r="MUT29" s="877"/>
      <c r="MUU29" s="877"/>
      <c r="MUV29" s="877"/>
      <c r="MUW29" s="877"/>
      <c r="MUX29" s="877"/>
      <c r="MUY29" s="877"/>
      <c r="MUZ29" s="877"/>
      <c r="MVA29" s="877"/>
      <c r="MVB29" s="877"/>
      <c r="MVC29" s="877"/>
      <c r="MVD29" s="877"/>
      <c r="MVE29" s="877"/>
      <c r="MVF29" s="877"/>
      <c r="MVG29" s="877"/>
      <c r="MVH29" s="877"/>
      <c r="MVI29" s="877"/>
      <c r="MVJ29" s="877"/>
      <c r="MVK29" s="877"/>
      <c r="MVL29" s="877"/>
      <c r="MVM29" s="877"/>
      <c r="MVN29" s="877"/>
      <c r="MVO29" s="877"/>
      <c r="MVP29" s="877"/>
      <c r="MVQ29" s="877"/>
      <c r="MVR29" s="877"/>
      <c r="MVS29" s="877"/>
      <c r="MVT29" s="877"/>
      <c r="MVU29" s="877"/>
      <c r="MVV29" s="877"/>
      <c r="MVW29" s="877"/>
      <c r="MVX29" s="877"/>
      <c r="MVY29" s="877"/>
      <c r="MVZ29" s="877"/>
      <c r="MWA29" s="877"/>
      <c r="MWB29" s="877"/>
      <c r="MWC29" s="877"/>
      <c r="MWD29" s="877"/>
      <c r="MWE29" s="877"/>
      <c r="MWF29" s="877"/>
      <c r="MWG29" s="877"/>
      <c r="MWH29" s="877"/>
      <c r="MWI29" s="877"/>
      <c r="MWJ29" s="877"/>
      <c r="MWK29" s="877"/>
      <c r="MWL29" s="877"/>
      <c r="MWM29" s="877"/>
      <c r="MWN29" s="877"/>
      <c r="MWO29" s="877"/>
      <c r="MWP29" s="877"/>
      <c r="MWQ29" s="877"/>
      <c r="MWR29" s="877"/>
      <c r="MWS29" s="877"/>
      <c r="MWT29" s="877"/>
      <c r="MWU29" s="877"/>
      <c r="MWV29" s="877"/>
      <c r="MWW29" s="877"/>
      <c r="MWX29" s="877"/>
      <c r="MWY29" s="877"/>
      <c r="MWZ29" s="877"/>
      <c r="MXA29" s="877"/>
      <c r="MXB29" s="877"/>
      <c r="MXC29" s="877"/>
      <c r="MXD29" s="877"/>
      <c r="MXE29" s="877"/>
      <c r="MXF29" s="877"/>
      <c r="MXG29" s="877"/>
      <c r="MXH29" s="877"/>
      <c r="MXI29" s="877"/>
      <c r="MXJ29" s="877"/>
      <c r="MXK29" s="877"/>
      <c r="MXL29" s="877"/>
      <c r="MXM29" s="877"/>
      <c r="MXN29" s="877"/>
      <c r="MXO29" s="877"/>
      <c r="MXP29" s="877"/>
      <c r="MXQ29" s="877"/>
      <c r="MXR29" s="877"/>
      <c r="MXS29" s="877"/>
      <c r="MXT29" s="877"/>
      <c r="MXU29" s="877"/>
      <c r="MXV29" s="877"/>
      <c r="MXW29" s="877"/>
      <c r="MXX29" s="877"/>
      <c r="MXY29" s="877"/>
      <c r="MXZ29" s="877"/>
      <c r="MYA29" s="877"/>
      <c r="MYB29" s="877"/>
      <c r="MYC29" s="877"/>
      <c r="MYD29" s="877"/>
      <c r="MYE29" s="877"/>
      <c r="MYF29" s="877"/>
      <c r="MYG29" s="877"/>
      <c r="MYH29" s="877"/>
      <c r="MYI29" s="877"/>
      <c r="MYJ29" s="877"/>
      <c r="MYK29" s="877"/>
      <c r="MYL29" s="877"/>
      <c r="MYM29" s="877"/>
      <c r="MYN29" s="877"/>
      <c r="MYO29" s="877"/>
      <c r="MYP29" s="877"/>
      <c r="MYQ29" s="877"/>
      <c r="MYR29" s="877"/>
      <c r="MYS29" s="877"/>
      <c r="MYT29" s="877"/>
      <c r="MYU29" s="877"/>
      <c r="MYV29" s="877"/>
      <c r="MYW29" s="877"/>
      <c r="MYX29" s="877"/>
      <c r="MYY29" s="877"/>
      <c r="MYZ29" s="877"/>
      <c r="MZA29" s="877"/>
      <c r="MZB29" s="877"/>
      <c r="MZC29" s="877"/>
      <c r="MZD29" s="877"/>
      <c r="MZE29" s="877"/>
      <c r="MZF29" s="877"/>
      <c r="MZG29" s="877"/>
      <c r="MZH29" s="877"/>
      <c r="MZI29" s="877"/>
      <c r="MZJ29" s="877"/>
      <c r="MZK29" s="877"/>
      <c r="MZL29" s="877"/>
      <c r="MZM29" s="877"/>
      <c r="MZN29" s="877"/>
      <c r="MZO29" s="877"/>
      <c r="MZP29" s="877"/>
      <c r="MZQ29" s="877"/>
      <c r="MZR29" s="877"/>
      <c r="MZS29" s="877"/>
      <c r="MZT29" s="877"/>
      <c r="MZU29" s="877"/>
      <c r="MZV29" s="877"/>
      <c r="MZW29" s="877"/>
      <c r="MZX29" s="877"/>
      <c r="MZY29" s="877"/>
      <c r="MZZ29" s="877"/>
      <c r="NAA29" s="877"/>
      <c r="NAB29" s="877"/>
      <c r="NAC29" s="877"/>
      <c r="NAD29" s="877"/>
      <c r="NAE29" s="877"/>
      <c r="NAF29" s="877"/>
      <c r="NAG29" s="877"/>
      <c r="NAH29" s="877"/>
      <c r="NAI29" s="877"/>
      <c r="NAJ29" s="877"/>
      <c r="NAK29" s="877"/>
      <c r="NAL29" s="877"/>
      <c r="NAM29" s="877"/>
      <c r="NAN29" s="877"/>
      <c r="NAO29" s="877"/>
      <c r="NAP29" s="877"/>
      <c r="NAQ29" s="877"/>
      <c r="NAR29" s="877"/>
      <c r="NAS29" s="877"/>
      <c r="NAT29" s="877"/>
      <c r="NAU29" s="877"/>
      <c r="NAV29" s="877"/>
      <c r="NAW29" s="877"/>
      <c r="NAX29" s="877"/>
      <c r="NAY29" s="877"/>
      <c r="NAZ29" s="877"/>
      <c r="NBA29" s="877"/>
      <c r="NBB29" s="877"/>
      <c r="NBC29" s="877"/>
      <c r="NBD29" s="877"/>
      <c r="NBE29" s="877"/>
      <c r="NBF29" s="877"/>
      <c r="NBG29" s="877"/>
      <c r="NBH29" s="877"/>
      <c r="NBI29" s="877"/>
      <c r="NBJ29" s="877"/>
      <c r="NBK29" s="877"/>
      <c r="NBL29" s="877"/>
      <c r="NBM29" s="877"/>
      <c r="NBN29" s="877"/>
      <c r="NBO29" s="877"/>
      <c r="NBP29" s="877"/>
      <c r="NBQ29" s="877"/>
      <c r="NBR29" s="877"/>
      <c r="NBS29" s="877"/>
      <c r="NBT29" s="877"/>
      <c r="NBU29" s="877"/>
      <c r="NBV29" s="877"/>
      <c r="NBW29" s="877"/>
      <c r="NBX29" s="877"/>
      <c r="NBY29" s="877"/>
      <c r="NBZ29" s="877"/>
      <c r="NCA29" s="877"/>
      <c r="NCB29" s="877"/>
      <c r="NCC29" s="877"/>
      <c r="NCD29" s="877"/>
      <c r="NCE29" s="877"/>
      <c r="NCF29" s="877"/>
      <c r="NCG29" s="877"/>
      <c r="NCH29" s="877"/>
      <c r="NCI29" s="877"/>
      <c r="NCJ29" s="877"/>
      <c r="NCK29" s="877"/>
      <c r="NCL29" s="877"/>
      <c r="NCM29" s="877"/>
      <c r="NCN29" s="877"/>
      <c r="NCO29" s="877"/>
      <c r="NCP29" s="877"/>
      <c r="NCQ29" s="877"/>
      <c r="NCR29" s="877"/>
      <c r="NCS29" s="877"/>
      <c r="NCT29" s="877"/>
      <c r="NCU29" s="877"/>
      <c r="NCV29" s="877"/>
      <c r="NCW29" s="877"/>
      <c r="NCX29" s="877"/>
      <c r="NCY29" s="877"/>
      <c r="NCZ29" s="877"/>
      <c r="NDA29" s="877"/>
      <c r="NDB29" s="877"/>
      <c r="NDC29" s="877"/>
      <c r="NDD29" s="877"/>
      <c r="NDE29" s="877"/>
      <c r="NDF29" s="877"/>
      <c r="NDG29" s="877"/>
      <c r="NDH29" s="877"/>
      <c r="NDI29" s="877"/>
      <c r="NDJ29" s="877"/>
      <c r="NDK29" s="877"/>
      <c r="NDL29" s="877"/>
      <c r="NDM29" s="877"/>
      <c r="NDN29" s="877"/>
      <c r="NDO29" s="877"/>
      <c r="NDP29" s="877"/>
      <c r="NDQ29" s="877"/>
      <c r="NDR29" s="877"/>
      <c r="NDS29" s="877"/>
      <c r="NDT29" s="877"/>
      <c r="NDU29" s="877"/>
      <c r="NDV29" s="877"/>
      <c r="NDW29" s="877"/>
      <c r="NDX29" s="877"/>
      <c r="NDY29" s="877"/>
      <c r="NDZ29" s="877"/>
      <c r="NEA29" s="877"/>
      <c r="NEB29" s="877"/>
      <c r="NEC29" s="877"/>
      <c r="NED29" s="877"/>
      <c r="NEE29" s="877"/>
      <c r="NEF29" s="877"/>
      <c r="NEG29" s="877"/>
      <c r="NEH29" s="877"/>
      <c r="NEI29" s="877"/>
      <c r="NEJ29" s="877"/>
      <c r="NEK29" s="877"/>
      <c r="NEL29" s="877"/>
      <c r="NEM29" s="877"/>
      <c r="NEN29" s="877"/>
      <c r="NEO29" s="877"/>
      <c r="NEP29" s="877"/>
      <c r="NEQ29" s="877"/>
      <c r="NER29" s="877"/>
      <c r="NES29" s="877"/>
      <c r="NET29" s="877"/>
      <c r="NEU29" s="877"/>
      <c r="NEV29" s="877"/>
      <c r="NEW29" s="877"/>
      <c r="NEX29" s="877"/>
      <c r="NEY29" s="877"/>
      <c r="NEZ29" s="877"/>
      <c r="NFA29" s="877"/>
      <c r="NFB29" s="877"/>
      <c r="NFC29" s="877"/>
      <c r="NFD29" s="877"/>
      <c r="NFE29" s="877"/>
      <c r="NFF29" s="877"/>
      <c r="NFG29" s="877"/>
      <c r="NFH29" s="877"/>
      <c r="NFI29" s="877"/>
      <c r="NFJ29" s="877"/>
      <c r="NFK29" s="877"/>
      <c r="NFL29" s="877"/>
      <c r="NFM29" s="877"/>
      <c r="NFN29" s="877"/>
      <c r="NFO29" s="877"/>
      <c r="NFP29" s="877"/>
      <c r="NFQ29" s="877"/>
      <c r="NFR29" s="877"/>
      <c r="NFS29" s="877"/>
      <c r="NFT29" s="877"/>
      <c r="NFU29" s="877"/>
      <c r="NFV29" s="877"/>
      <c r="NFW29" s="877"/>
      <c r="NFX29" s="877"/>
      <c r="NFY29" s="877"/>
      <c r="NFZ29" s="877"/>
      <c r="NGA29" s="877"/>
      <c r="NGB29" s="877"/>
      <c r="NGC29" s="877"/>
      <c r="NGD29" s="877"/>
      <c r="NGE29" s="877"/>
      <c r="NGF29" s="877"/>
      <c r="NGG29" s="877"/>
      <c r="NGH29" s="877"/>
      <c r="NGI29" s="877"/>
      <c r="NGJ29" s="877"/>
      <c r="NGK29" s="877"/>
      <c r="NGL29" s="877"/>
      <c r="NGM29" s="877"/>
      <c r="NGN29" s="877"/>
      <c r="NGO29" s="877"/>
      <c r="NGP29" s="877"/>
      <c r="NGQ29" s="877"/>
      <c r="NGR29" s="877"/>
      <c r="NGS29" s="877"/>
      <c r="NGT29" s="877"/>
      <c r="NGU29" s="877"/>
      <c r="NGV29" s="877"/>
      <c r="NGW29" s="877"/>
      <c r="NGX29" s="877"/>
      <c r="NGY29" s="877"/>
      <c r="NGZ29" s="877"/>
      <c r="NHA29" s="877"/>
      <c r="NHB29" s="877"/>
      <c r="NHC29" s="877"/>
      <c r="NHD29" s="877"/>
      <c r="NHE29" s="877"/>
      <c r="NHF29" s="877"/>
      <c r="NHG29" s="877"/>
      <c r="NHH29" s="877"/>
      <c r="NHI29" s="877"/>
      <c r="NHJ29" s="877"/>
      <c r="NHK29" s="877"/>
      <c r="NHL29" s="877"/>
      <c r="NHM29" s="877"/>
      <c r="NHN29" s="877"/>
      <c r="NHO29" s="877"/>
      <c r="NHP29" s="877"/>
      <c r="NHQ29" s="877"/>
      <c r="NHR29" s="877"/>
      <c r="NHS29" s="877"/>
      <c r="NHT29" s="877"/>
      <c r="NHU29" s="877"/>
      <c r="NHV29" s="877"/>
      <c r="NHW29" s="877"/>
      <c r="NHX29" s="877"/>
      <c r="NHY29" s="877"/>
      <c r="NHZ29" s="877"/>
      <c r="NIA29" s="877"/>
      <c r="NIB29" s="877"/>
      <c r="NIC29" s="877"/>
      <c r="NID29" s="877"/>
      <c r="NIE29" s="877"/>
      <c r="NIF29" s="877"/>
      <c r="NIG29" s="877"/>
      <c r="NIH29" s="877"/>
      <c r="NII29" s="877"/>
      <c r="NIJ29" s="877"/>
      <c r="NIK29" s="877"/>
      <c r="NIL29" s="877"/>
      <c r="NIM29" s="877"/>
      <c r="NIN29" s="877"/>
      <c r="NIO29" s="877"/>
      <c r="NIP29" s="877"/>
      <c r="NIQ29" s="877"/>
      <c r="NIR29" s="877"/>
      <c r="NIS29" s="877"/>
      <c r="NIT29" s="877"/>
      <c r="NIU29" s="877"/>
      <c r="NIV29" s="877"/>
      <c r="NIW29" s="877"/>
      <c r="NIX29" s="877"/>
      <c r="NIY29" s="877"/>
      <c r="NIZ29" s="877"/>
      <c r="NJA29" s="877"/>
      <c r="NJB29" s="877"/>
      <c r="NJC29" s="877"/>
      <c r="NJD29" s="877"/>
      <c r="NJE29" s="877"/>
      <c r="NJF29" s="877"/>
      <c r="NJG29" s="877"/>
      <c r="NJH29" s="877"/>
      <c r="NJI29" s="877"/>
      <c r="NJJ29" s="877"/>
      <c r="NJK29" s="877"/>
      <c r="NJL29" s="877"/>
      <c r="NJM29" s="877"/>
      <c r="NJN29" s="877"/>
      <c r="NJO29" s="877"/>
      <c r="NJP29" s="877"/>
      <c r="NJQ29" s="877"/>
      <c r="NJR29" s="877"/>
      <c r="NJS29" s="877"/>
      <c r="NJT29" s="877"/>
      <c r="NJU29" s="877"/>
      <c r="NJV29" s="877"/>
      <c r="NJW29" s="877"/>
      <c r="NJX29" s="877"/>
      <c r="NJY29" s="877"/>
      <c r="NJZ29" s="877"/>
      <c r="NKA29" s="877"/>
      <c r="NKB29" s="877"/>
      <c r="NKC29" s="877"/>
      <c r="NKD29" s="877"/>
      <c r="NKE29" s="877"/>
      <c r="NKF29" s="877"/>
      <c r="NKG29" s="877"/>
      <c r="NKH29" s="877"/>
      <c r="NKI29" s="877"/>
      <c r="NKJ29" s="877"/>
      <c r="NKK29" s="877"/>
      <c r="NKL29" s="877"/>
      <c r="NKM29" s="877"/>
      <c r="NKN29" s="877"/>
      <c r="NKO29" s="877"/>
      <c r="NKP29" s="877"/>
      <c r="NKQ29" s="877"/>
      <c r="NKR29" s="877"/>
      <c r="NKS29" s="877"/>
      <c r="NKT29" s="877"/>
      <c r="NKU29" s="877"/>
      <c r="NKV29" s="877"/>
      <c r="NKW29" s="877"/>
      <c r="NKX29" s="877"/>
      <c r="NKY29" s="877"/>
      <c r="NKZ29" s="877"/>
      <c r="NLA29" s="877"/>
      <c r="NLB29" s="877"/>
      <c r="NLC29" s="877"/>
      <c r="NLD29" s="877"/>
      <c r="NLE29" s="877"/>
      <c r="NLF29" s="877"/>
      <c r="NLG29" s="877"/>
      <c r="NLH29" s="877"/>
      <c r="NLI29" s="877"/>
      <c r="NLJ29" s="877"/>
      <c r="NLK29" s="877"/>
      <c r="NLL29" s="877"/>
      <c r="NLM29" s="877"/>
      <c r="NLN29" s="877"/>
      <c r="NLO29" s="877"/>
      <c r="NLP29" s="877"/>
      <c r="NLQ29" s="877"/>
      <c r="NLR29" s="877"/>
      <c r="NLS29" s="877"/>
      <c r="NLT29" s="877"/>
      <c r="NLU29" s="877"/>
      <c r="NLV29" s="877"/>
      <c r="NLW29" s="877"/>
      <c r="NLX29" s="877"/>
      <c r="NLY29" s="877"/>
      <c r="NLZ29" s="877"/>
      <c r="NMA29" s="877"/>
      <c r="NMB29" s="877"/>
      <c r="NMC29" s="877"/>
      <c r="NMD29" s="877"/>
      <c r="NME29" s="877"/>
      <c r="NMF29" s="877"/>
      <c r="NMG29" s="877"/>
      <c r="NMH29" s="877"/>
      <c r="NMI29" s="877"/>
      <c r="NMJ29" s="877"/>
      <c r="NMK29" s="877"/>
      <c r="NML29" s="877"/>
      <c r="NMM29" s="877"/>
      <c r="NMN29" s="877"/>
      <c r="NMO29" s="877"/>
      <c r="NMP29" s="877"/>
      <c r="NMQ29" s="877"/>
      <c r="NMR29" s="877"/>
      <c r="NMS29" s="877"/>
      <c r="NMT29" s="877"/>
      <c r="NMU29" s="877"/>
      <c r="NMV29" s="877"/>
      <c r="NMW29" s="877"/>
      <c r="NMX29" s="877"/>
      <c r="NMY29" s="877"/>
      <c r="NMZ29" s="877"/>
      <c r="NNA29" s="877"/>
      <c r="NNB29" s="877"/>
      <c r="NNC29" s="877"/>
      <c r="NND29" s="877"/>
      <c r="NNE29" s="877"/>
      <c r="NNF29" s="877"/>
      <c r="NNG29" s="877"/>
      <c r="NNH29" s="877"/>
      <c r="NNI29" s="877"/>
      <c r="NNJ29" s="877"/>
      <c r="NNK29" s="877"/>
      <c r="NNL29" s="877"/>
      <c r="NNM29" s="877"/>
      <c r="NNN29" s="877"/>
      <c r="NNO29" s="877"/>
      <c r="NNP29" s="877"/>
      <c r="NNQ29" s="877"/>
      <c r="NNR29" s="877"/>
      <c r="NNS29" s="877"/>
      <c r="NNT29" s="877"/>
      <c r="NNU29" s="877"/>
      <c r="NNV29" s="877"/>
      <c r="NNW29" s="877"/>
      <c r="NNX29" s="877"/>
      <c r="NNY29" s="877"/>
      <c r="NNZ29" s="877"/>
      <c r="NOA29" s="877"/>
      <c r="NOB29" s="877"/>
      <c r="NOC29" s="877"/>
      <c r="NOD29" s="877"/>
      <c r="NOE29" s="877"/>
      <c r="NOF29" s="877"/>
      <c r="NOG29" s="877"/>
      <c r="NOH29" s="877"/>
      <c r="NOI29" s="877"/>
      <c r="NOJ29" s="877"/>
      <c r="NOK29" s="877"/>
      <c r="NOL29" s="877"/>
      <c r="NOM29" s="877"/>
      <c r="NON29" s="877"/>
      <c r="NOO29" s="877"/>
      <c r="NOP29" s="877"/>
      <c r="NOQ29" s="877"/>
      <c r="NOR29" s="877"/>
      <c r="NOS29" s="877"/>
      <c r="NOT29" s="877"/>
      <c r="NOU29" s="877"/>
      <c r="NOV29" s="877"/>
      <c r="NOW29" s="877"/>
      <c r="NOX29" s="877"/>
      <c r="NOY29" s="877"/>
      <c r="NOZ29" s="877"/>
      <c r="NPA29" s="877"/>
      <c r="NPB29" s="877"/>
      <c r="NPC29" s="877"/>
      <c r="NPD29" s="877"/>
      <c r="NPE29" s="877"/>
      <c r="NPF29" s="877"/>
      <c r="NPG29" s="877"/>
      <c r="NPH29" s="877"/>
      <c r="NPI29" s="877"/>
      <c r="NPJ29" s="877"/>
      <c r="NPK29" s="877"/>
      <c r="NPL29" s="877"/>
      <c r="NPM29" s="877"/>
      <c r="NPN29" s="877"/>
      <c r="NPO29" s="877"/>
      <c r="NPP29" s="877"/>
      <c r="NPQ29" s="877"/>
      <c r="NPR29" s="877"/>
      <c r="NPS29" s="877"/>
      <c r="NPT29" s="877"/>
      <c r="NPU29" s="877"/>
      <c r="NPV29" s="877"/>
      <c r="NPW29" s="877"/>
      <c r="NPX29" s="877"/>
      <c r="NPY29" s="877"/>
      <c r="NPZ29" s="877"/>
      <c r="NQA29" s="877"/>
      <c r="NQB29" s="877"/>
      <c r="NQC29" s="877"/>
      <c r="NQD29" s="877"/>
      <c r="NQE29" s="877"/>
      <c r="NQF29" s="877"/>
      <c r="NQG29" s="877"/>
      <c r="NQH29" s="877"/>
      <c r="NQI29" s="877"/>
      <c r="NQJ29" s="877"/>
      <c r="NQK29" s="877"/>
      <c r="NQL29" s="877"/>
      <c r="NQM29" s="877"/>
      <c r="NQN29" s="877"/>
      <c r="NQO29" s="877"/>
      <c r="NQP29" s="877"/>
      <c r="NQQ29" s="877"/>
      <c r="NQR29" s="877"/>
      <c r="NQS29" s="877"/>
      <c r="NQT29" s="877"/>
      <c r="NQU29" s="877"/>
      <c r="NQV29" s="877"/>
      <c r="NQW29" s="877"/>
      <c r="NQX29" s="877"/>
      <c r="NQY29" s="877"/>
      <c r="NQZ29" s="877"/>
      <c r="NRA29" s="877"/>
      <c r="NRB29" s="877"/>
      <c r="NRC29" s="877"/>
      <c r="NRD29" s="877"/>
      <c r="NRE29" s="877"/>
      <c r="NRF29" s="877"/>
      <c r="NRG29" s="877"/>
      <c r="NRH29" s="877"/>
      <c r="NRI29" s="877"/>
      <c r="NRJ29" s="877"/>
      <c r="NRK29" s="877"/>
      <c r="NRL29" s="877"/>
      <c r="NRM29" s="877"/>
      <c r="NRN29" s="877"/>
      <c r="NRO29" s="877"/>
      <c r="NRP29" s="877"/>
      <c r="NRQ29" s="877"/>
      <c r="NRR29" s="877"/>
      <c r="NRS29" s="877"/>
      <c r="NRT29" s="877"/>
      <c r="NRU29" s="877"/>
      <c r="NRV29" s="877"/>
      <c r="NRW29" s="877"/>
      <c r="NRX29" s="877"/>
      <c r="NRY29" s="877"/>
      <c r="NRZ29" s="877"/>
      <c r="NSA29" s="877"/>
      <c r="NSB29" s="877"/>
      <c r="NSC29" s="877"/>
      <c r="NSD29" s="877"/>
      <c r="NSE29" s="877"/>
      <c r="NSF29" s="877"/>
      <c r="NSG29" s="877"/>
      <c r="NSH29" s="877"/>
      <c r="NSI29" s="877"/>
      <c r="NSJ29" s="877"/>
      <c r="NSK29" s="877"/>
      <c r="NSL29" s="877"/>
      <c r="NSM29" s="877"/>
      <c r="NSN29" s="877"/>
      <c r="NSO29" s="877"/>
      <c r="NSP29" s="877"/>
      <c r="NSQ29" s="877"/>
      <c r="NSR29" s="877"/>
      <c r="NSS29" s="877"/>
      <c r="NST29" s="877"/>
      <c r="NSU29" s="877"/>
      <c r="NSV29" s="877"/>
      <c r="NSW29" s="877"/>
      <c r="NSX29" s="877"/>
      <c r="NSY29" s="877"/>
      <c r="NSZ29" s="877"/>
      <c r="NTA29" s="877"/>
      <c r="NTB29" s="877"/>
      <c r="NTC29" s="877"/>
      <c r="NTD29" s="877"/>
      <c r="NTE29" s="877"/>
      <c r="NTF29" s="877"/>
      <c r="NTG29" s="877"/>
      <c r="NTH29" s="877"/>
      <c r="NTI29" s="877"/>
      <c r="NTJ29" s="877"/>
      <c r="NTK29" s="877"/>
      <c r="NTL29" s="877"/>
      <c r="NTM29" s="877"/>
      <c r="NTN29" s="877"/>
      <c r="NTO29" s="877"/>
      <c r="NTP29" s="877"/>
      <c r="NTQ29" s="877"/>
      <c r="NTR29" s="877"/>
      <c r="NTS29" s="877"/>
      <c r="NTT29" s="877"/>
      <c r="NTU29" s="877"/>
      <c r="NTV29" s="877"/>
      <c r="NTW29" s="877"/>
      <c r="NTX29" s="877"/>
      <c r="NTY29" s="877"/>
      <c r="NTZ29" s="877"/>
      <c r="NUA29" s="877"/>
      <c r="NUB29" s="877"/>
      <c r="NUC29" s="877"/>
      <c r="NUD29" s="877"/>
      <c r="NUE29" s="877"/>
      <c r="NUF29" s="877"/>
      <c r="NUG29" s="877"/>
      <c r="NUH29" s="877"/>
      <c r="NUI29" s="877"/>
      <c r="NUJ29" s="877"/>
      <c r="NUK29" s="877"/>
      <c r="NUL29" s="877"/>
      <c r="NUM29" s="877"/>
      <c r="NUN29" s="877"/>
      <c r="NUO29" s="877"/>
      <c r="NUP29" s="877"/>
      <c r="NUQ29" s="877"/>
      <c r="NUR29" s="877"/>
      <c r="NUS29" s="877"/>
      <c r="NUT29" s="877"/>
      <c r="NUU29" s="877"/>
      <c r="NUV29" s="877"/>
      <c r="NUW29" s="877"/>
      <c r="NUX29" s="877"/>
      <c r="NUY29" s="877"/>
      <c r="NUZ29" s="877"/>
      <c r="NVA29" s="877"/>
      <c r="NVB29" s="877"/>
      <c r="NVC29" s="877"/>
      <c r="NVD29" s="877"/>
      <c r="NVE29" s="877"/>
      <c r="NVF29" s="877"/>
      <c r="NVG29" s="877"/>
      <c r="NVH29" s="877"/>
      <c r="NVI29" s="877"/>
      <c r="NVJ29" s="877"/>
      <c r="NVK29" s="877"/>
      <c r="NVL29" s="877"/>
      <c r="NVM29" s="877"/>
      <c r="NVN29" s="877"/>
      <c r="NVO29" s="877"/>
      <c r="NVP29" s="877"/>
      <c r="NVQ29" s="877"/>
      <c r="NVR29" s="877"/>
      <c r="NVS29" s="877"/>
      <c r="NVT29" s="877"/>
      <c r="NVU29" s="877"/>
      <c r="NVV29" s="877"/>
      <c r="NVW29" s="877"/>
      <c r="NVX29" s="877"/>
      <c r="NVY29" s="877"/>
      <c r="NVZ29" s="877"/>
      <c r="NWA29" s="877"/>
      <c r="NWB29" s="877"/>
      <c r="NWC29" s="877"/>
      <c r="NWD29" s="877"/>
      <c r="NWE29" s="877"/>
      <c r="NWF29" s="877"/>
      <c r="NWG29" s="877"/>
      <c r="NWH29" s="877"/>
      <c r="NWI29" s="877"/>
      <c r="NWJ29" s="877"/>
      <c r="NWK29" s="877"/>
      <c r="NWL29" s="877"/>
      <c r="NWM29" s="877"/>
      <c r="NWN29" s="877"/>
      <c r="NWO29" s="877"/>
      <c r="NWP29" s="877"/>
      <c r="NWQ29" s="877"/>
      <c r="NWR29" s="877"/>
      <c r="NWS29" s="877"/>
      <c r="NWT29" s="877"/>
      <c r="NWU29" s="877"/>
      <c r="NWV29" s="877"/>
      <c r="NWW29" s="877"/>
      <c r="NWX29" s="877"/>
      <c r="NWY29" s="877"/>
      <c r="NWZ29" s="877"/>
      <c r="NXA29" s="877"/>
      <c r="NXB29" s="877"/>
      <c r="NXC29" s="877"/>
      <c r="NXD29" s="877"/>
      <c r="NXE29" s="877"/>
      <c r="NXF29" s="877"/>
      <c r="NXG29" s="877"/>
      <c r="NXH29" s="877"/>
      <c r="NXI29" s="877"/>
      <c r="NXJ29" s="877"/>
      <c r="NXK29" s="877"/>
      <c r="NXL29" s="877"/>
      <c r="NXM29" s="877"/>
      <c r="NXN29" s="877"/>
      <c r="NXO29" s="877"/>
      <c r="NXP29" s="877"/>
      <c r="NXQ29" s="877"/>
      <c r="NXR29" s="877"/>
      <c r="NXS29" s="877"/>
      <c r="NXT29" s="877"/>
      <c r="NXU29" s="877"/>
      <c r="NXV29" s="877"/>
      <c r="NXW29" s="877"/>
      <c r="NXX29" s="877"/>
      <c r="NXY29" s="877"/>
      <c r="NXZ29" s="877"/>
      <c r="NYA29" s="877"/>
      <c r="NYB29" s="877"/>
      <c r="NYC29" s="877"/>
      <c r="NYD29" s="877"/>
      <c r="NYE29" s="877"/>
      <c r="NYF29" s="877"/>
      <c r="NYG29" s="877"/>
      <c r="NYH29" s="877"/>
      <c r="NYI29" s="877"/>
      <c r="NYJ29" s="877"/>
      <c r="NYK29" s="877"/>
      <c r="NYL29" s="877"/>
      <c r="NYM29" s="877"/>
      <c r="NYN29" s="877"/>
      <c r="NYO29" s="877"/>
      <c r="NYP29" s="877"/>
      <c r="NYQ29" s="877"/>
      <c r="NYR29" s="877"/>
      <c r="NYS29" s="877"/>
      <c r="NYT29" s="877"/>
      <c r="NYU29" s="877"/>
      <c r="NYV29" s="877"/>
      <c r="NYW29" s="877"/>
      <c r="NYX29" s="877"/>
      <c r="NYY29" s="877"/>
      <c r="NYZ29" s="877"/>
      <c r="NZA29" s="877"/>
      <c r="NZB29" s="877"/>
      <c r="NZC29" s="877"/>
      <c r="NZD29" s="877"/>
      <c r="NZE29" s="877"/>
      <c r="NZF29" s="877"/>
      <c r="NZG29" s="877"/>
      <c r="NZH29" s="877"/>
      <c r="NZI29" s="877"/>
      <c r="NZJ29" s="877"/>
      <c r="NZK29" s="877"/>
      <c r="NZL29" s="877"/>
      <c r="NZM29" s="877"/>
      <c r="NZN29" s="877"/>
      <c r="NZO29" s="877"/>
      <c r="NZP29" s="877"/>
      <c r="NZQ29" s="877"/>
      <c r="NZR29" s="877"/>
      <c r="NZS29" s="877"/>
      <c r="NZT29" s="877"/>
      <c r="NZU29" s="877"/>
      <c r="NZV29" s="877"/>
      <c r="NZW29" s="877"/>
      <c r="NZX29" s="877"/>
      <c r="NZY29" s="877"/>
      <c r="NZZ29" s="877"/>
      <c r="OAA29" s="877"/>
      <c r="OAB29" s="877"/>
      <c r="OAC29" s="877"/>
      <c r="OAD29" s="877"/>
      <c r="OAE29" s="877"/>
      <c r="OAF29" s="877"/>
      <c r="OAG29" s="877"/>
      <c r="OAH29" s="877"/>
      <c r="OAI29" s="877"/>
      <c r="OAJ29" s="877"/>
      <c r="OAK29" s="877"/>
      <c r="OAL29" s="877"/>
      <c r="OAM29" s="877"/>
      <c r="OAN29" s="877"/>
      <c r="OAO29" s="877"/>
      <c r="OAP29" s="877"/>
      <c r="OAQ29" s="877"/>
      <c r="OAR29" s="877"/>
      <c r="OAS29" s="877"/>
      <c r="OAT29" s="877"/>
      <c r="OAU29" s="877"/>
      <c r="OAV29" s="877"/>
      <c r="OAW29" s="877"/>
      <c r="OAX29" s="877"/>
      <c r="OAY29" s="877"/>
      <c r="OAZ29" s="877"/>
      <c r="OBA29" s="877"/>
      <c r="OBB29" s="877"/>
      <c r="OBC29" s="877"/>
      <c r="OBD29" s="877"/>
      <c r="OBE29" s="877"/>
      <c r="OBF29" s="877"/>
      <c r="OBG29" s="877"/>
      <c r="OBH29" s="877"/>
      <c r="OBI29" s="877"/>
      <c r="OBJ29" s="877"/>
      <c r="OBK29" s="877"/>
      <c r="OBL29" s="877"/>
      <c r="OBM29" s="877"/>
      <c r="OBN29" s="877"/>
      <c r="OBO29" s="877"/>
      <c r="OBP29" s="877"/>
      <c r="OBQ29" s="877"/>
      <c r="OBR29" s="877"/>
      <c r="OBS29" s="877"/>
      <c r="OBT29" s="877"/>
      <c r="OBU29" s="877"/>
      <c r="OBV29" s="877"/>
      <c r="OBW29" s="877"/>
      <c r="OBX29" s="877"/>
      <c r="OBY29" s="877"/>
      <c r="OBZ29" s="877"/>
      <c r="OCA29" s="877"/>
      <c r="OCB29" s="877"/>
      <c r="OCC29" s="877"/>
      <c r="OCD29" s="877"/>
      <c r="OCE29" s="877"/>
      <c r="OCF29" s="877"/>
      <c r="OCG29" s="877"/>
      <c r="OCH29" s="877"/>
      <c r="OCI29" s="877"/>
      <c r="OCJ29" s="877"/>
      <c r="OCK29" s="877"/>
      <c r="OCL29" s="877"/>
      <c r="OCM29" s="877"/>
      <c r="OCN29" s="877"/>
      <c r="OCO29" s="877"/>
      <c r="OCP29" s="877"/>
      <c r="OCQ29" s="877"/>
      <c r="OCR29" s="877"/>
      <c r="OCS29" s="877"/>
      <c r="OCT29" s="877"/>
      <c r="OCU29" s="877"/>
      <c r="OCV29" s="877"/>
      <c r="OCW29" s="877"/>
      <c r="OCX29" s="877"/>
      <c r="OCY29" s="877"/>
      <c r="OCZ29" s="877"/>
      <c r="ODA29" s="877"/>
      <c r="ODB29" s="877"/>
      <c r="ODC29" s="877"/>
      <c r="ODD29" s="877"/>
      <c r="ODE29" s="877"/>
      <c r="ODF29" s="877"/>
      <c r="ODG29" s="877"/>
      <c r="ODH29" s="877"/>
      <c r="ODI29" s="877"/>
      <c r="ODJ29" s="877"/>
      <c r="ODK29" s="877"/>
      <c r="ODL29" s="877"/>
      <c r="ODM29" s="877"/>
      <c r="ODN29" s="877"/>
      <c r="ODO29" s="877"/>
      <c r="ODP29" s="877"/>
      <c r="ODQ29" s="877"/>
      <c r="ODR29" s="877"/>
      <c r="ODS29" s="877"/>
      <c r="ODT29" s="877"/>
      <c r="ODU29" s="877"/>
      <c r="ODV29" s="877"/>
      <c r="ODW29" s="877"/>
      <c r="ODX29" s="877"/>
      <c r="ODY29" s="877"/>
      <c r="ODZ29" s="877"/>
      <c r="OEA29" s="877"/>
      <c r="OEB29" s="877"/>
      <c r="OEC29" s="877"/>
      <c r="OED29" s="877"/>
      <c r="OEE29" s="877"/>
      <c r="OEF29" s="877"/>
      <c r="OEG29" s="877"/>
      <c r="OEH29" s="877"/>
      <c r="OEI29" s="877"/>
      <c r="OEJ29" s="877"/>
      <c r="OEK29" s="877"/>
      <c r="OEL29" s="877"/>
      <c r="OEM29" s="877"/>
      <c r="OEN29" s="877"/>
      <c r="OEO29" s="877"/>
      <c r="OEP29" s="877"/>
      <c r="OEQ29" s="877"/>
      <c r="OER29" s="877"/>
      <c r="OES29" s="877"/>
      <c r="OET29" s="877"/>
      <c r="OEU29" s="877"/>
      <c r="OEV29" s="877"/>
      <c r="OEW29" s="877"/>
      <c r="OEX29" s="877"/>
      <c r="OEY29" s="877"/>
      <c r="OEZ29" s="877"/>
      <c r="OFA29" s="877"/>
      <c r="OFB29" s="877"/>
      <c r="OFC29" s="877"/>
      <c r="OFD29" s="877"/>
      <c r="OFE29" s="877"/>
      <c r="OFF29" s="877"/>
      <c r="OFG29" s="877"/>
      <c r="OFH29" s="877"/>
      <c r="OFI29" s="877"/>
      <c r="OFJ29" s="877"/>
      <c r="OFK29" s="877"/>
      <c r="OFL29" s="877"/>
      <c r="OFM29" s="877"/>
      <c r="OFN29" s="877"/>
      <c r="OFO29" s="877"/>
      <c r="OFP29" s="877"/>
      <c r="OFQ29" s="877"/>
      <c r="OFR29" s="877"/>
      <c r="OFS29" s="877"/>
      <c r="OFT29" s="877"/>
      <c r="OFU29" s="877"/>
      <c r="OFV29" s="877"/>
      <c r="OFW29" s="877"/>
      <c r="OFX29" s="877"/>
      <c r="OFY29" s="877"/>
      <c r="OFZ29" s="877"/>
      <c r="OGA29" s="877"/>
      <c r="OGB29" s="877"/>
      <c r="OGC29" s="877"/>
      <c r="OGD29" s="877"/>
      <c r="OGE29" s="877"/>
      <c r="OGF29" s="877"/>
      <c r="OGG29" s="877"/>
      <c r="OGH29" s="877"/>
      <c r="OGI29" s="877"/>
      <c r="OGJ29" s="877"/>
      <c r="OGK29" s="877"/>
      <c r="OGL29" s="877"/>
      <c r="OGM29" s="877"/>
      <c r="OGN29" s="877"/>
      <c r="OGO29" s="877"/>
      <c r="OGP29" s="877"/>
      <c r="OGQ29" s="877"/>
      <c r="OGR29" s="877"/>
      <c r="OGS29" s="877"/>
      <c r="OGT29" s="877"/>
      <c r="OGU29" s="877"/>
      <c r="OGV29" s="877"/>
      <c r="OGW29" s="877"/>
      <c r="OGX29" s="877"/>
      <c r="OGY29" s="877"/>
      <c r="OGZ29" s="877"/>
      <c r="OHA29" s="877"/>
      <c r="OHB29" s="877"/>
      <c r="OHC29" s="877"/>
      <c r="OHD29" s="877"/>
      <c r="OHE29" s="877"/>
      <c r="OHF29" s="877"/>
      <c r="OHG29" s="877"/>
      <c r="OHH29" s="877"/>
      <c r="OHI29" s="877"/>
      <c r="OHJ29" s="877"/>
      <c r="OHK29" s="877"/>
      <c r="OHL29" s="877"/>
      <c r="OHM29" s="877"/>
      <c r="OHN29" s="877"/>
      <c r="OHO29" s="877"/>
      <c r="OHP29" s="877"/>
      <c r="OHQ29" s="877"/>
      <c r="OHR29" s="877"/>
      <c r="OHS29" s="877"/>
      <c r="OHT29" s="877"/>
      <c r="OHU29" s="877"/>
      <c r="OHV29" s="877"/>
      <c r="OHW29" s="877"/>
      <c r="OHX29" s="877"/>
      <c r="OHY29" s="877"/>
      <c r="OHZ29" s="877"/>
      <c r="OIA29" s="877"/>
      <c r="OIB29" s="877"/>
      <c r="OIC29" s="877"/>
      <c r="OID29" s="877"/>
      <c r="OIE29" s="877"/>
      <c r="OIF29" s="877"/>
      <c r="OIG29" s="877"/>
      <c r="OIH29" s="877"/>
      <c r="OII29" s="877"/>
      <c r="OIJ29" s="877"/>
      <c r="OIK29" s="877"/>
      <c r="OIL29" s="877"/>
      <c r="OIM29" s="877"/>
      <c r="OIN29" s="877"/>
      <c r="OIO29" s="877"/>
      <c r="OIP29" s="877"/>
      <c r="OIQ29" s="877"/>
      <c r="OIR29" s="877"/>
      <c r="OIS29" s="877"/>
      <c r="OIT29" s="877"/>
      <c r="OIU29" s="877"/>
      <c r="OIV29" s="877"/>
      <c r="OIW29" s="877"/>
      <c r="OIX29" s="877"/>
      <c r="OIY29" s="877"/>
      <c r="OIZ29" s="877"/>
      <c r="OJA29" s="877"/>
      <c r="OJB29" s="877"/>
      <c r="OJC29" s="877"/>
      <c r="OJD29" s="877"/>
      <c r="OJE29" s="877"/>
      <c r="OJF29" s="877"/>
      <c r="OJG29" s="877"/>
      <c r="OJH29" s="877"/>
      <c r="OJI29" s="877"/>
      <c r="OJJ29" s="877"/>
      <c r="OJK29" s="877"/>
      <c r="OJL29" s="877"/>
      <c r="OJM29" s="877"/>
      <c r="OJN29" s="877"/>
      <c r="OJO29" s="877"/>
      <c r="OJP29" s="877"/>
      <c r="OJQ29" s="877"/>
      <c r="OJR29" s="877"/>
      <c r="OJS29" s="877"/>
      <c r="OJT29" s="877"/>
      <c r="OJU29" s="877"/>
      <c r="OJV29" s="877"/>
      <c r="OJW29" s="877"/>
      <c r="OJX29" s="877"/>
      <c r="OJY29" s="877"/>
      <c r="OJZ29" s="877"/>
      <c r="OKA29" s="877"/>
      <c r="OKB29" s="877"/>
      <c r="OKC29" s="877"/>
      <c r="OKD29" s="877"/>
      <c r="OKE29" s="877"/>
      <c r="OKF29" s="877"/>
      <c r="OKG29" s="877"/>
      <c r="OKH29" s="877"/>
      <c r="OKI29" s="877"/>
      <c r="OKJ29" s="877"/>
      <c r="OKK29" s="877"/>
      <c r="OKL29" s="877"/>
      <c r="OKM29" s="877"/>
      <c r="OKN29" s="877"/>
      <c r="OKO29" s="877"/>
      <c r="OKP29" s="877"/>
      <c r="OKQ29" s="877"/>
      <c r="OKR29" s="877"/>
      <c r="OKS29" s="877"/>
      <c r="OKT29" s="877"/>
      <c r="OKU29" s="877"/>
      <c r="OKV29" s="877"/>
      <c r="OKW29" s="877"/>
      <c r="OKX29" s="877"/>
      <c r="OKY29" s="877"/>
      <c r="OKZ29" s="877"/>
      <c r="OLA29" s="877"/>
      <c r="OLB29" s="877"/>
      <c r="OLC29" s="877"/>
      <c r="OLD29" s="877"/>
      <c r="OLE29" s="877"/>
      <c r="OLF29" s="877"/>
      <c r="OLG29" s="877"/>
      <c r="OLH29" s="877"/>
      <c r="OLI29" s="877"/>
      <c r="OLJ29" s="877"/>
      <c r="OLK29" s="877"/>
      <c r="OLL29" s="877"/>
      <c r="OLM29" s="877"/>
      <c r="OLN29" s="877"/>
      <c r="OLO29" s="877"/>
      <c r="OLP29" s="877"/>
      <c r="OLQ29" s="877"/>
      <c r="OLR29" s="877"/>
      <c r="OLS29" s="877"/>
      <c r="OLT29" s="877"/>
      <c r="OLU29" s="877"/>
      <c r="OLV29" s="877"/>
      <c r="OLW29" s="877"/>
      <c r="OLX29" s="877"/>
      <c r="OLY29" s="877"/>
      <c r="OLZ29" s="877"/>
      <c r="OMA29" s="877"/>
      <c r="OMB29" s="877"/>
      <c r="OMC29" s="877"/>
      <c r="OMD29" s="877"/>
      <c r="OME29" s="877"/>
      <c r="OMF29" s="877"/>
      <c r="OMG29" s="877"/>
      <c r="OMH29" s="877"/>
      <c r="OMI29" s="877"/>
      <c r="OMJ29" s="877"/>
      <c r="OMK29" s="877"/>
      <c r="OML29" s="877"/>
      <c r="OMM29" s="877"/>
      <c r="OMN29" s="877"/>
      <c r="OMO29" s="877"/>
      <c r="OMP29" s="877"/>
      <c r="OMQ29" s="877"/>
      <c r="OMR29" s="877"/>
      <c r="OMS29" s="877"/>
      <c r="OMT29" s="877"/>
      <c r="OMU29" s="877"/>
      <c r="OMV29" s="877"/>
      <c r="OMW29" s="877"/>
      <c r="OMX29" s="877"/>
      <c r="OMY29" s="877"/>
      <c r="OMZ29" s="877"/>
      <c r="ONA29" s="877"/>
      <c r="ONB29" s="877"/>
      <c r="ONC29" s="877"/>
      <c r="OND29" s="877"/>
      <c r="ONE29" s="877"/>
      <c r="ONF29" s="877"/>
      <c r="ONG29" s="877"/>
      <c r="ONH29" s="877"/>
      <c r="ONI29" s="877"/>
      <c r="ONJ29" s="877"/>
      <c r="ONK29" s="877"/>
      <c r="ONL29" s="877"/>
      <c r="ONM29" s="877"/>
      <c r="ONN29" s="877"/>
      <c r="ONO29" s="877"/>
      <c r="ONP29" s="877"/>
      <c r="ONQ29" s="877"/>
      <c r="ONR29" s="877"/>
      <c r="ONS29" s="877"/>
      <c r="ONT29" s="877"/>
      <c r="ONU29" s="877"/>
      <c r="ONV29" s="877"/>
      <c r="ONW29" s="877"/>
      <c r="ONX29" s="877"/>
      <c r="ONY29" s="877"/>
      <c r="ONZ29" s="877"/>
      <c r="OOA29" s="877"/>
      <c r="OOB29" s="877"/>
      <c r="OOC29" s="877"/>
      <c r="OOD29" s="877"/>
      <c r="OOE29" s="877"/>
      <c r="OOF29" s="877"/>
      <c r="OOG29" s="877"/>
      <c r="OOH29" s="877"/>
      <c r="OOI29" s="877"/>
      <c r="OOJ29" s="877"/>
      <c r="OOK29" s="877"/>
      <c r="OOL29" s="877"/>
      <c r="OOM29" s="877"/>
      <c r="OON29" s="877"/>
      <c r="OOO29" s="877"/>
      <c r="OOP29" s="877"/>
      <c r="OOQ29" s="877"/>
      <c r="OOR29" s="877"/>
      <c r="OOS29" s="877"/>
      <c r="OOT29" s="877"/>
      <c r="OOU29" s="877"/>
      <c r="OOV29" s="877"/>
      <c r="OOW29" s="877"/>
      <c r="OOX29" s="877"/>
      <c r="OOY29" s="877"/>
      <c r="OOZ29" s="877"/>
      <c r="OPA29" s="877"/>
      <c r="OPB29" s="877"/>
      <c r="OPC29" s="877"/>
      <c r="OPD29" s="877"/>
      <c r="OPE29" s="877"/>
      <c r="OPF29" s="877"/>
      <c r="OPG29" s="877"/>
      <c r="OPH29" s="877"/>
      <c r="OPI29" s="877"/>
      <c r="OPJ29" s="877"/>
      <c r="OPK29" s="877"/>
      <c r="OPL29" s="877"/>
      <c r="OPM29" s="877"/>
      <c r="OPN29" s="877"/>
      <c r="OPO29" s="877"/>
      <c r="OPP29" s="877"/>
      <c r="OPQ29" s="877"/>
      <c r="OPR29" s="877"/>
      <c r="OPS29" s="877"/>
      <c r="OPT29" s="877"/>
      <c r="OPU29" s="877"/>
      <c r="OPV29" s="877"/>
      <c r="OPW29" s="877"/>
      <c r="OPX29" s="877"/>
      <c r="OPY29" s="877"/>
      <c r="OPZ29" s="877"/>
      <c r="OQA29" s="877"/>
      <c r="OQB29" s="877"/>
      <c r="OQC29" s="877"/>
      <c r="OQD29" s="877"/>
      <c r="OQE29" s="877"/>
      <c r="OQF29" s="877"/>
      <c r="OQG29" s="877"/>
      <c r="OQH29" s="877"/>
      <c r="OQI29" s="877"/>
      <c r="OQJ29" s="877"/>
      <c r="OQK29" s="877"/>
      <c r="OQL29" s="877"/>
      <c r="OQM29" s="877"/>
      <c r="OQN29" s="877"/>
      <c r="OQO29" s="877"/>
      <c r="OQP29" s="877"/>
      <c r="OQQ29" s="877"/>
      <c r="OQR29" s="877"/>
      <c r="OQS29" s="877"/>
      <c r="OQT29" s="877"/>
      <c r="OQU29" s="877"/>
      <c r="OQV29" s="877"/>
      <c r="OQW29" s="877"/>
      <c r="OQX29" s="877"/>
      <c r="OQY29" s="877"/>
      <c r="OQZ29" s="877"/>
      <c r="ORA29" s="877"/>
      <c r="ORB29" s="877"/>
      <c r="ORC29" s="877"/>
      <c r="ORD29" s="877"/>
      <c r="ORE29" s="877"/>
      <c r="ORF29" s="877"/>
      <c r="ORG29" s="877"/>
      <c r="ORH29" s="877"/>
      <c r="ORI29" s="877"/>
      <c r="ORJ29" s="877"/>
      <c r="ORK29" s="877"/>
      <c r="ORL29" s="877"/>
      <c r="ORM29" s="877"/>
      <c r="ORN29" s="877"/>
      <c r="ORO29" s="877"/>
      <c r="ORP29" s="877"/>
      <c r="ORQ29" s="877"/>
      <c r="ORR29" s="877"/>
      <c r="ORS29" s="877"/>
      <c r="ORT29" s="877"/>
      <c r="ORU29" s="877"/>
      <c r="ORV29" s="877"/>
      <c r="ORW29" s="877"/>
      <c r="ORX29" s="877"/>
      <c r="ORY29" s="877"/>
      <c r="ORZ29" s="877"/>
      <c r="OSA29" s="877"/>
      <c r="OSB29" s="877"/>
      <c r="OSC29" s="877"/>
      <c r="OSD29" s="877"/>
      <c r="OSE29" s="877"/>
      <c r="OSF29" s="877"/>
      <c r="OSG29" s="877"/>
      <c r="OSH29" s="877"/>
      <c r="OSI29" s="877"/>
      <c r="OSJ29" s="877"/>
      <c r="OSK29" s="877"/>
      <c r="OSL29" s="877"/>
      <c r="OSM29" s="877"/>
      <c r="OSN29" s="877"/>
      <c r="OSO29" s="877"/>
      <c r="OSP29" s="877"/>
      <c r="OSQ29" s="877"/>
      <c r="OSR29" s="877"/>
      <c r="OSS29" s="877"/>
      <c r="OST29" s="877"/>
      <c r="OSU29" s="877"/>
      <c r="OSV29" s="877"/>
      <c r="OSW29" s="877"/>
      <c r="OSX29" s="877"/>
      <c r="OSY29" s="877"/>
      <c r="OSZ29" s="877"/>
      <c r="OTA29" s="877"/>
      <c r="OTB29" s="877"/>
      <c r="OTC29" s="877"/>
      <c r="OTD29" s="877"/>
      <c r="OTE29" s="877"/>
      <c r="OTF29" s="877"/>
      <c r="OTG29" s="877"/>
      <c r="OTH29" s="877"/>
      <c r="OTI29" s="877"/>
      <c r="OTJ29" s="877"/>
      <c r="OTK29" s="877"/>
      <c r="OTL29" s="877"/>
      <c r="OTM29" s="877"/>
      <c r="OTN29" s="877"/>
      <c r="OTO29" s="877"/>
      <c r="OTP29" s="877"/>
      <c r="OTQ29" s="877"/>
      <c r="OTR29" s="877"/>
      <c r="OTS29" s="877"/>
      <c r="OTT29" s="877"/>
      <c r="OTU29" s="877"/>
      <c r="OTV29" s="877"/>
      <c r="OTW29" s="877"/>
      <c r="OTX29" s="877"/>
      <c r="OTY29" s="877"/>
      <c r="OTZ29" s="877"/>
      <c r="OUA29" s="877"/>
      <c r="OUB29" s="877"/>
      <c r="OUC29" s="877"/>
      <c r="OUD29" s="877"/>
      <c r="OUE29" s="877"/>
      <c r="OUF29" s="877"/>
      <c r="OUG29" s="877"/>
      <c r="OUH29" s="877"/>
      <c r="OUI29" s="877"/>
      <c r="OUJ29" s="877"/>
      <c r="OUK29" s="877"/>
      <c r="OUL29" s="877"/>
      <c r="OUM29" s="877"/>
      <c r="OUN29" s="877"/>
      <c r="OUO29" s="877"/>
      <c r="OUP29" s="877"/>
      <c r="OUQ29" s="877"/>
      <c r="OUR29" s="877"/>
      <c r="OUS29" s="877"/>
      <c r="OUT29" s="877"/>
      <c r="OUU29" s="877"/>
      <c r="OUV29" s="877"/>
      <c r="OUW29" s="877"/>
      <c r="OUX29" s="877"/>
      <c r="OUY29" s="877"/>
      <c r="OUZ29" s="877"/>
      <c r="OVA29" s="877"/>
      <c r="OVB29" s="877"/>
      <c r="OVC29" s="877"/>
      <c r="OVD29" s="877"/>
      <c r="OVE29" s="877"/>
      <c r="OVF29" s="877"/>
      <c r="OVG29" s="877"/>
      <c r="OVH29" s="877"/>
      <c r="OVI29" s="877"/>
      <c r="OVJ29" s="877"/>
      <c r="OVK29" s="877"/>
      <c r="OVL29" s="877"/>
      <c r="OVM29" s="877"/>
      <c r="OVN29" s="877"/>
      <c r="OVO29" s="877"/>
      <c r="OVP29" s="877"/>
      <c r="OVQ29" s="877"/>
      <c r="OVR29" s="877"/>
      <c r="OVS29" s="877"/>
      <c r="OVT29" s="877"/>
      <c r="OVU29" s="877"/>
      <c r="OVV29" s="877"/>
      <c r="OVW29" s="877"/>
      <c r="OVX29" s="877"/>
      <c r="OVY29" s="877"/>
      <c r="OVZ29" s="877"/>
      <c r="OWA29" s="877"/>
      <c r="OWB29" s="877"/>
      <c r="OWC29" s="877"/>
      <c r="OWD29" s="877"/>
      <c r="OWE29" s="877"/>
      <c r="OWF29" s="877"/>
      <c r="OWG29" s="877"/>
      <c r="OWH29" s="877"/>
      <c r="OWI29" s="877"/>
      <c r="OWJ29" s="877"/>
      <c r="OWK29" s="877"/>
      <c r="OWL29" s="877"/>
      <c r="OWM29" s="877"/>
      <c r="OWN29" s="877"/>
      <c r="OWO29" s="877"/>
      <c r="OWP29" s="877"/>
      <c r="OWQ29" s="877"/>
      <c r="OWR29" s="877"/>
      <c r="OWS29" s="877"/>
      <c r="OWT29" s="877"/>
      <c r="OWU29" s="877"/>
      <c r="OWV29" s="877"/>
      <c r="OWW29" s="877"/>
      <c r="OWX29" s="877"/>
      <c r="OWY29" s="877"/>
      <c r="OWZ29" s="877"/>
      <c r="OXA29" s="877"/>
      <c r="OXB29" s="877"/>
      <c r="OXC29" s="877"/>
      <c r="OXD29" s="877"/>
      <c r="OXE29" s="877"/>
      <c r="OXF29" s="877"/>
      <c r="OXG29" s="877"/>
      <c r="OXH29" s="877"/>
      <c r="OXI29" s="877"/>
      <c r="OXJ29" s="877"/>
      <c r="OXK29" s="877"/>
      <c r="OXL29" s="877"/>
      <c r="OXM29" s="877"/>
      <c r="OXN29" s="877"/>
      <c r="OXO29" s="877"/>
      <c r="OXP29" s="877"/>
      <c r="OXQ29" s="877"/>
      <c r="OXR29" s="877"/>
      <c r="OXS29" s="877"/>
      <c r="OXT29" s="877"/>
      <c r="OXU29" s="877"/>
      <c r="OXV29" s="877"/>
      <c r="OXW29" s="877"/>
      <c r="OXX29" s="877"/>
      <c r="OXY29" s="877"/>
      <c r="OXZ29" s="877"/>
      <c r="OYA29" s="877"/>
      <c r="OYB29" s="877"/>
      <c r="OYC29" s="877"/>
      <c r="OYD29" s="877"/>
      <c r="OYE29" s="877"/>
      <c r="OYF29" s="877"/>
      <c r="OYG29" s="877"/>
      <c r="OYH29" s="877"/>
      <c r="OYI29" s="877"/>
      <c r="OYJ29" s="877"/>
      <c r="OYK29" s="877"/>
      <c r="OYL29" s="877"/>
      <c r="OYM29" s="877"/>
      <c r="OYN29" s="877"/>
      <c r="OYO29" s="877"/>
      <c r="OYP29" s="877"/>
      <c r="OYQ29" s="877"/>
      <c r="OYR29" s="877"/>
      <c r="OYS29" s="877"/>
      <c r="OYT29" s="877"/>
      <c r="OYU29" s="877"/>
      <c r="OYV29" s="877"/>
      <c r="OYW29" s="877"/>
      <c r="OYX29" s="877"/>
      <c r="OYY29" s="877"/>
      <c r="OYZ29" s="877"/>
      <c r="OZA29" s="877"/>
      <c r="OZB29" s="877"/>
      <c r="OZC29" s="877"/>
      <c r="OZD29" s="877"/>
      <c r="OZE29" s="877"/>
      <c r="OZF29" s="877"/>
      <c r="OZG29" s="877"/>
      <c r="OZH29" s="877"/>
      <c r="OZI29" s="877"/>
      <c r="OZJ29" s="877"/>
      <c r="OZK29" s="877"/>
      <c r="OZL29" s="877"/>
      <c r="OZM29" s="877"/>
      <c r="OZN29" s="877"/>
      <c r="OZO29" s="877"/>
      <c r="OZP29" s="877"/>
      <c r="OZQ29" s="877"/>
      <c r="OZR29" s="877"/>
      <c r="OZS29" s="877"/>
      <c r="OZT29" s="877"/>
      <c r="OZU29" s="877"/>
      <c r="OZV29" s="877"/>
      <c r="OZW29" s="877"/>
      <c r="OZX29" s="877"/>
      <c r="OZY29" s="877"/>
      <c r="OZZ29" s="877"/>
      <c r="PAA29" s="877"/>
      <c r="PAB29" s="877"/>
      <c r="PAC29" s="877"/>
      <c r="PAD29" s="877"/>
      <c r="PAE29" s="877"/>
      <c r="PAF29" s="877"/>
      <c r="PAG29" s="877"/>
      <c r="PAH29" s="877"/>
      <c r="PAI29" s="877"/>
      <c r="PAJ29" s="877"/>
      <c r="PAK29" s="877"/>
      <c r="PAL29" s="877"/>
      <c r="PAM29" s="877"/>
      <c r="PAN29" s="877"/>
      <c r="PAO29" s="877"/>
      <c r="PAP29" s="877"/>
      <c r="PAQ29" s="877"/>
      <c r="PAR29" s="877"/>
      <c r="PAS29" s="877"/>
      <c r="PAT29" s="877"/>
      <c r="PAU29" s="877"/>
      <c r="PAV29" s="877"/>
      <c r="PAW29" s="877"/>
      <c r="PAX29" s="877"/>
      <c r="PAY29" s="877"/>
      <c r="PAZ29" s="877"/>
      <c r="PBA29" s="877"/>
      <c r="PBB29" s="877"/>
      <c r="PBC29" s="877"/>
      <c r="PBD29" s="877"/>
      <c r="PBE29" s="877"/>
      <c r="PBF29" s="877"/>
      <c r="PBG29" s="877"/>
      <c r="PBH29" s="877"/>
      <c r="PBI29" s="877"/>
      <c r="PBJ29" s="877"/>
      <c r="PBK29" s="877"/>
      <c r="PBL29" s="877"/>
      <c r="PBM29" s="877"/>
      <c r="PBN29" s="877"/>
      <c r="PBO29" s="877"/>
      <c r="PBP29" s="877"/>
      <c r="PBQ29" s="877"/>
      <c r="PBR29" s="877"/>
      <c r="PBS29" s="877"/>
      <c r="PBT29" s="877"/>
      <c r="PBU29" s="877"/>
      <c r="PBV29" s="877"/>
      <c r="PBW29" s="877"/>
      <c r="PBX29" s="877"/>
      <c r="PBY29" s="877"/>
      <c r="PBZ29" s="877"/>
      <c r="PCA29" s="877"/>
      <c r="PCB29" s="877"/>
      <c r="PCC29" s="877"/>
      <c r="PCD29" s="877"/>
      <c r="PCE29" s="877"/>
      <c r="PCF29" s="877"/>
      <c r="PCG29" s="877"/>
      <c r="PCH29" s="877"/>
      <c r="PCI29" s="877"/>
      <c r="PCJ29" s="877"/>
      <c r="PCK29" s="877"/>
      <c r="PCL29" s="877"/>
      <c r="PCM29" s="877"/>
      <c r="PCN29" s="877"/>
      <c r="PCO29" s="877"/>
      <c r="PCP29" s="877"/>
      <c r="PCQ29" s="877"/>
      <c r="PCR29" s="877"/>
      <c r="PCS29" s="877"/>
      <c r="PCT29" s="877"/>
      <c r="PCU29" s="877"/>
      <c r="PCV29" s="877"/>
      <c r="PCW29" s="877"/>
      <c r="PCX29" s="877"/>
      <c r="PCY29" s="877"/>
      <c r="PCZ29" s="877"/>
      <c r="PDA29" s="877"/>
      <c r="PDB29" s="877"/>
      <c r="PDC29" s="877"/>
      <c r="PDD29" s="877"/>
      <c r="PDE29" s="877"/>
      <c r="PDF29" s="877"/>
      <c r="PDG29" s="877"/>
      <c r="PDH29" s="877"/>
      <c r="PDI29" s="877"/>
      <c r="PDJ29" s="877"/>
      <c r="PDK29" s="877"/>
      <c r="PDL29" s="877"/>
      <c r="PDM29" s="877"/>
      <c r="PDN29" s="877"/>
      <c r="PDO29" s="877"/>
      <c r="PDP29" s="877"/>
      <c r="PDQ29" s="877"/>
      <c r="PDR29" s="877"/>
      <c r="PDS29" s="877"/>
      <c r="PDT29" s="877"/>
      <c r="PDU29" s="877"/>
      <c r="PDV29" s="877"/>
      <c r="PDW29" s="877"/>
      <c r="PDX29" s="877"/>
      <c r="PDY29" s="877"/>
      <c r="PDZ29" s="877"/>
      <c r="PEA29" s="877"/>
      <c r="PEB29" s="877"/>
      <c r="PEC29" s="877"/>
      <c r="PED29" s="877"/>
      <c r="PEE29" s="877"/>
      <c r="PEF29" s="877"/>
      <c r="PEG29" s="877"/>
      <c r="PEH29" s="877"/>
      <c r="PEI29" s="877"/>
      <c r="PEJ29" s="877"/>
      <c r="PEK29" s="877"/>
      <c r="PEL29" s="877"/>
      <c r="PEM29" s="877"/>
      <c r="PEN29" s="877"/>
      <c r="PEO29" s="877"/>
      <c r="PEP29" s="877"/>
      <c r="PEQ29" s="877"/>
      <c r="PER29" s="877"/>
      <c r="PES29" s="877"/>
      <c r="PET29" s="877"/>
      <c r="PEU29" s="877"/>
      <c r="PEV29" s="877"/>
      <c r="PEW29" s="877"/>
      <c r="PEX29" s="877"/>
      <c r="PEY29" s="877"/>
      <c r="PEZ29" s="877"/>
      <c r="PFA29" s="877"/>
      <c r="PFB29" s="877"/>
      <c r="PFC29" s="877"/>
      <c r="PFD29" s="877"/>
      <c r="PFE29" s="877"/>
      <c r="PFF29" s="877"/>
      <c r="PFG29" s="877"/>
      <c r="PFH29" s="877"/>
      <c r="PFI29" s="877"/>
      <c r="PFJ29" s="877"/>
      <c r="PFK29" s="877"/>
      <c r="PFL29" s="877"/>
      <c r="PFM29" s="877"/>
      <c r="PFN29" s="877"/>
      <c r="PFO29" s="877"/>
      <c r="PFP29" s="877"/>
      <c r="PFQ29" s="877"/>
      <c r="PFR29" s="877"/>
      <c r="PFS29" s="877"/>
      <c r="PFT29" s="877"/>
      <c r="PFU29" s="877"/>
      <c r="PFV29" s="877"/>
      <c r="PFW29" s="877"/>
      <c r="PFX29" s="877"/>
      <c r="PFY29" s="877"/>
      <c r="PFZ29" s="877"/>
      <c r="PGA29" s="877"/>
      <c r="PGB29" s="877"/>
      <c r="PGC29" s="877"/>
      <c r="PGD29" s="877"/>
      <c r="PGE29" s="877"/>
      <c r="PGF29" s="877"/>
      <c r="PGG29" s="877"/>
      <c r="PGH29" s="877"/>
      <c r="PGI29" s="877"/>
      <c r="PGJ29" s="877"/>
      <c r="PGK29" s="877"/>
      <c r="PGL29" s="877"/>
      <c r="PGM29" s="877"/>
      <c r="PGN29" s="877"/>
      <c r="PGO29" s="877"/>
      <c r="PGP29" s="877"/>
      <c r="PGQ29" s="877"/>
      <c r="PGR29" s="877"/>
      <c r="PGS29" s="877"/>
      <c r="PGT29" s="877"/>
      <c r="PGU29" s="877"/>
      <c r="PGV29" s="877"/>
      <c r="PGW29" s="877"/>
      <c r="PGX29" s="877"/>
      <c r="PGY29" s="877"/>
      <c r="PGZ29" s="877"/>
      <c r="PHA29" s="877"/>
      <c r="PHB29" s="877"/>
      <c r="PHC29" s="877"/>
      <c r="PHD29" s="877"/>
      <c r="PHE29" s="877"/>
      <c r="PHF29" s="877"/>
      <c r="PHG29" s="877"/>
      <c r="PHH29" s="877"/>
      <c r="PHI29" s="877"/>
      <c r="PHJ29" s="877"/>
      <c r="PHK29" s="877"/>
      <c r="PHL29" s="877"/>
      <c r="PHM29" s="877"/>
      <c r="PHN29" s="877"/>
      <c r="PHO29" s="877"/>
      <c r="PHP29" s="877"/>
      <c r="PHQ29" s="877"/>
      <c r="PHR29" s="877"/>
      <c r="PHS29" s="877"/>
      <c r="PHT29" s="877"/>
      <c r="PHU29" s="877"/>
      <c r="PHV29" s="877"/>
      <c r="PHW29" s="877"/>
      <c r="PHX29" s="877"/>
      <c r="PHY29" s="877"/>
      <c r="PHZ29" s="877"/>
      <c r="PIA29" s="877"/>
      <c r="PIB29" s="877"/>
      <c r="PIC29" s="877"/>
      <c r="PID29" s="877"/>
      <c r="PIE29" s="877"/>
      <c r="PIF29" s="877"/>
      <c r="PIG29" s="877"/>
      <c r="PIH29" s="877"/>
      <c r="PII29" s="877"/>
      <c r="PIJ29" s="877"/>
      <c r="PIK29" s="877"/>
      <c r="PIL29" s="877"/>
      <c r="PIM29" s="877"/>
      <c r="PIN29" s="877"/>
      <c r="PIO29" s="877"/>
      <c r="PIP29" s="877"/>
      <c r="PIQ29" s="877"/>
      <c r="PIR29" s="877"/>
      <c r="PIS29" s="877"/>
      <c r="PIT29" s="877"/>
      <c r="PIU29" s="877"/>
      <c r="PIV29" s="877"/>
      <c r="PIW29" s="877"/>
      <c r="PIX29" s="877"/>
      <c r="PIY29" s="877"/>
      <c r="PIZ29" s="877"/>
      <c r="PJA29" s="877"/>
      <c r="PJB29" s="877"/>
      <c r="PJC29" s="877"/>
      <c r="PJD29" s="877"/>
      <c r="PJE29" s="877"/>
      <c r="PJF29" s="877"/>
      <c r="PJG29" s="877"/>
      <c r="PJH29" s="877"/>
      <c r="PJI29" s="877"/>
      <c r="PJJ29" s="877"/>
      <c r="PJK29" s="877"/>
      <c r="PJL29" s="877"/>
      <c r="PJM29" s="877"/>
      <c r="PJN29" s="877"/>
      <c r="PJO29" s="877"/>
      <c r="PJP29" s="877"/>
      <c r="PJQ29" s="877"/>
      <c r="PJR29" s="877"/>
      <c r="PJS29" s="877"/>
      <c r="PJT29" s="877"/>
      <c r="PJU29" s="877"/>
      <c r="PJV29" s="877"/>
      <c r="PJW29" s="877"/>
      <c r="PJX29" s="877"/>
      <c r="PJY29" s="877"/>
      <c r="PJZ29" s="877"/>
      <c r="PKA29" s="877"/>
      <c r="PKB29" s="877"/>
      <c r="PKC29" s="877"/>
      <c r="PKD29" s="877"/>
      <c r="PKE29" s="877"/>
      <c r="PKF29" s="877"/>
      <c r="PKG29" s="877"/>
      <c r="PKH29" s="877"/>
      <c r="PKI29" s="877"/>
      <c r="PKJ29" s="877"/>
      <c r="PKK29" s="877"/>
      <c r="PKL29" s="877"/>
      <c r="PKM29" s="877"/>
      <c r="PKN29" s="877"/>
      <c r="PKO29" s="877"/>
      <c r="PKP29" s="877"/>
      <c r="PKQ29" s="877"/>
      <c r="PKR29" s="877"/>
      <c r="PKS29" s="877"/>
      <c r="PKT29" s="877"/>
      <c r="PKU29" s="877"/>
      <c r="PKV29" s="877"/>
      <c r="PKW29" s="877"/>
      <c r="PKX29" s="877"/>
      <c r="PKY29" s="877"/>
      <c r="PKZ29" s="877"/>
      <c r="PLA29" s="877"/>
      <c r="PLB29" s="877"/>
      <c r="PLC29" s="877"/>
      <c r="PLD29" s="877"/>
      <c r="PLE29" s="877"/>
      <c r="PLF29" s="877"/>
      <c r="PLG29" s="877"/>
      <c r="PLH29" s="877"/>
      <c r="PLI29" s="877"/>
      <c r="PLJ29" s="877"/>
      <c r="PLK29" s="877"/>
      <c r="PLL29" s="877"/>
      <c r="PLM29" s="877"/>
      <c r="PLN29" s="877"/>
      <c r="PLO29" s="877"/>
      <c r="PLP29" s="877"/>
      <c r="PLQ29" s="877"/>
      <c r="PLR29" s="877"/>
      <c r="PLS29" s="877"/>
      <c r="PLT29" s="877"/>
      <c r="PLU29" s="877"/>
      <c r="PLV29" s="877"/>
      <c r="PLW29" s="877"/>
      <c r="PLX29" s="877"/>
      <c r="PLY29" s="877"/>
      <c r="PLZ29" s="877"/>
      <c r="PMA29" s="877"/>
      <c r="PMB29" s="877"/>
      <c r="PMC29" s="877"/>
      <c r="PMD29" s="877"/>
      <c r="PME29" s="877"/>
      <c r="PMF29" s="877"/>
      <c r="PMG29" s="877"/>
      <c r="PMH29" s="877"/>
      <c r="PMI29" s="877"/>
      <c r="PMJ29" s="877"/>
      <c r="PMK29" s="877"/>
      <c r="PML29" s="877"/>
      <c r="PMM29" s="877"/>
      <c r="PMN29" s="877"/>
      <c r="PMO29" s="877"/>
      <c r="PMP29" s="877"/>
      <c r="PMQ29" s="877"/>
      <c r="PMR29" s="877"/>
      <c r="PMS29" s="877"/>
      <c r="PMT29" s="877"/>
      <c r="PMU29" s="877"/>
      <c r="PMV29" s="877"/>
      <c r="PMW29" s="877"/>
      <c r="PMX29" s="877"/>
      <c r="PMY29" s="877"/>
      <c r="PMZ29" s="877"/>
      <c r="PNA29" s="877"/>
      <c r="PNB29" s="877"/>
      <c r="PNC29" s="877"/>
      <c r="PND29" s="877"/>
      <c r="PNE29" s="877"/>
      <c r="PNF29" s="877"/>
      <c r="PNG29" s="877"/>
      <c r="PNH29" s="877"/>
      <c r="PNI29" s="877"/>
      <c r="PNJ29" s="877"/>
      <c r="PNK29" s="877"/>
      <c r="PNL29" s="877"/>
      <c r="PNM29" s="877"/>
      <c r="PNN29" s="877"/>
      <c r="PNO29" s="877"/>
      <c r="PNP29" s="877"/>
      <c r="PNQ29" s="877"/>
      <c r="PNR29" s="877"/>
      <c r="PNS29" s="877"/>
      <c r="PNT29" s="877"/>
      <c r="PNU29" s="877"/>
      <c r="PNV29" s="877"/>
      <c r="PNW29" s="877"/>
      <c r="PNX29" s="877"/>
      <c r="PNY29" s="877"/>
      <c r="PNZ29" s="877"/>
      <c r="POA29" s="877"/>
      <c r="POB29" s="877"/>
      <c r="POC29" s="877"/>
      <c r="POD29" s="877"/>
      <c r="POE29" s="877"/>
      <c r="POF29" s="877"/>
      <c r="POG29" s="877"/>
      <c r="POH29" s="877"/>
      <c r="POI29" s="877"/>
      <c r="POJ29" s="877"/>
      <c r="POK29" s="877"/>
      <c r="POL29" s="877"/>
      <c r="POM29" s="877"/>
      <c r="PON29" s="877"/>
      <c r="POO29" s="877"/>
      <c r="POP29" s="877"/>
      <c r="POQ29" s="877"/>
      <c r="POR29" s="877"/>
      <c r="POS29" s="877"/>
      <c r="POT29" s="877"/>
      <c r="POU29" s="877"/>
      <c r="POV29" s="877"/>
      <c r="POW29" s="877"/>
      <c r="POX29" s="877"/>
      <c r="POY29" s="877"/>
      <c r="POZ29" s="877"/>
      <c r="PPA29" s="877"/>
      <c r="PPB29" s="877"/>
      <c r="PPC29" s="877"/>
      <c r="PPD29" s="877"/>
      <c r="PPE29" s="877"/>
      <c r="PPF29" s="877"/>
      <c r="PPG29" s="877"/>
      <c r="PPH29" s="877"/>
      <c r="PPI29" s="877"/>
      <c r="PPJ29" s="877"/>
      <c r="PPK29" s="877"/>
      <c r="PPL29" s="877"/>
      <c r="PPM29" s="877"/>
      <c r="PPN29" s="877"/>
      <c r="PPO29" s="877"/>
      <c r="PPP29" s="877"/>
      <c r="PPQ29" s="877"/>
      <c r="PPR29" s="877"/>
      <c r="PPS29" s="877"/>
      <c r="PPT29" s="877"/>
      <c r="PPU29" s="877"/>
      <c r="PPV29" s="877"/>
      <c r="PPW29" s="877"/>
      <c r="PPX29" s="877"/>
      <c r="PPY29" s="877"/>
      <c r="PPZ29" s="877"/>
      <c r="PQA29" s="877"/>
      <c r="PQB29" s="877"/>
      <c r="PQC29" s="877"/>
      <c r="PQD29" s="877"/>
      <c r="PQE29" s="877"/>
      <c r="PQF29" s="877"/>
      <c r="PQG29" s="877"/>
      <c r="PQH29" s="877"/>
      <c r="PQI29" s="877"/>
      <c r="PQJ29" s="877"/>
      <c r="PQK29" s="877"/>
      <c r="PQL29" s="877"/>
      <c r="PQM29" s="877"/>
      <c r="PQN29" s="877"/>
      <c r="PQO29" s="877"/>
      <c r="PQP29" s="877"/>
      <c r="PQQ29" s="877"/>
      <c r="PQR29" s="877"/>
      <c r="PQS29" s="877"/>
      <c r="PQT29" s="877"/>
      <c r="PQU29" s="877"/>
      <c r="PQV29" s="877"/>
      <c r="PQW29" s="877"/>
      <c r="PQX29" s="877"/>
      <c r="PQY29" s="877"/>
      <c r="PQZ29" s="877"/>
      <c r="PRA29" s="877"/>
      <c r="PRB29" s="877"/>
      <c r="PRC29" s="877"/>
      <c r="PRD29" s="877"/>
      <c r="PRE29" s="877"/>
      <c r="PRF29" s="877"/>
      <c r="PRG29" s="877"/>
      <c r="PRH29" s="877"/>
      <c r="PRI29" s="877"/>
      <c r="PRJ29" s="877"/>
      <c r="PRK29" s="877"/>
      <c r="PRL29" s="877"/>
      <c r="PRM29" s="877"/>
      <c r="PRN29" s="877"/>
      <c r="PRO29" s="877"/>
      <c r="PRP29" s="877"/>
      <c r="PRQ29" s="877"/>
      <c r="PRR29" s="877"/>
      <c r="PRS29" s="877"/>
      <c r="PRT29" s="877"/>
      <c r="PRU29" s="877"/>
      <c r="PRV29" s="877"/>
      <c r="PRW29" s="877"/>
      <c r="PRX29" s="877"/>
      <c r="PRY29" s="877"/>
      <c r="PRZ29" s="877"/>
      <c r="PSA29" s="877"/>
      <c r="PSB29" s="877"/>
      <c r="PSC29" s="877"/>
      <c r="PSD29" s="877"/>
      <c r="PSE29" s="877"/>
      <c r="PSF29" s="877"/>
      <c r="PSG29" s="877"/>
      <c r="PSH29" s="877"/>
      <c r="PSI29" s="877"/>
      <c r="PSJ29" s="877"/>
      <c r="PSK29" s="877"/>
      <c r="PSL29" s="877"/>
      <c r="PSM29" s="877"/>
      <c r="PSN29" s="877"/>
      <c r="PSO29" s="877"/>
      <c r="PSP29" s="877"/>
      <c r="PSQ29" s="877"/>
      <c r="PSR29" s="877"/>
      <c r="PSS29" s="877"/>
      <c r="PST29" s="877"/>
      <c r="PSU29" s="877"/>
      <c r="PSV29" s="877"/>
      <c r="PSW29" s="877"/>
      <c r="PSX29" s="877"/>
      <c r="PSY29" s="877"/>
      <c r="PSZ29" s="877"/>
      <c r="PTA29" s="877"/>
      <c r="PTB29" s="877"/>
      <c r="PTC29" s="877"/>
      <c r="PTD29" s="877"/>
      <c r="PTE29" s="877"/>
      <c r="PTF29" s="877"/>
      <c r="PTG29" s="877"/>
      <c r="PTH29" s="877"/>
      <c r="PTI29" s="877"/>
      <c r="PTJ29" s="877"/>
      <c r="PTK29" s="877"/>
      <c r="PTL29" s="877"/>
      <c r="PTM29" s="877"/>
      <c r="PTN29" s="877"/>
      <c r="PTO29" s="877"/>
      <c r="PTP29" s="877"/>
      <c r="PTQ29" s="877"/>
      <c r="PTR29" s="877"/>
      <c r="PTS29" s="877"/>
      <c r="PTT29" s="877"/>
      <c r="PTU29" s="877"/>
      <c r="PTV29" s="877"/>
      <c r="PTW29" s="877"/>
      <c r="PTX29" s="877"/>
      <c r="PTY29" s="877"/>
      <c r="PTZ29" s="877"/>
      <c r="PUA29" s="877"/>
      <c r="PUB29" s="877"/>
      <c r="PUC29" s="877"/>
      <c r="PUD29" s="877"/>
      <c r="PUE29" s="877"/>
      <c r="PUF29" s="877"/>
      <c r="PUG29" s="877"/>
      <c r="PUH29" s="877"/>
      <c r="PUI29" s="877"/>
      <c r="PUJ29" s="877"/>
      <c r="PUK29" s="877"/>
      <c r="PUL29" s="877"/>
      <c r="PUM29" s="877"/>
      <c r="PUN29" s="877"/>
      <c r="PUO29" s="877"/>
      <c r="PUP29" s="877"/>
      <c r="PUQ29" s="877"/>
      <c r="PUR29" s="877"/>
      <c r="PUS29" s="877"/>
      <c r="PUT29" s="877"/>
      <c r="PUU29" s="877"/>
      <c r="PUV29" s="877"/>
      <c r="PUW29" s="877"/>
      <c r="PUX29" s="877"/>
      <c r="PUY29" s="877"/>
      <c r="PUZ29" s="877"/>
      <c r="PVA29" s="877"/>
      <c r="PVB29" s="877"/>
      <c r="PVC29" s="877"/>
      <c r="PVD29" s="877"/>
      <c r="PVE29" s="877"/>
      <c r="PVF29" s="877"/>
      <c r="PVG29" s="877"/>
      <c r="PVH29" s="877"/>
      <c r="PVI29" s="877"/>
      <c r="PVJ29" s="877"/>
      <c r="PVK29" s="877"/>
      <c r="PVL29" s="877"/>
      <c r="PVM29" s="877"/>
      <c r="PVN29" s="877"/>
      <c r="PVO29" s="877"/>
      <c r="PVP29" s="877"/>
      <c r="PVQ29" s="877"/>
      <c r="PVR29" s="877"/>
      <c r="PVS29" s="877"/>
      <c r="PVT29" s="877"/>
      <c r="PVU29" s="877"/>
      <c r="PVV29" s="877"/>
      <c r="PVW29" s="877"/>
      <c r="PVX29" s="877"/>
      <c r="PVY29" s="877"/>
      <c r="PVZ29" s="877"/>
      <c r="PWA29" s="877"/>
      <c r="PWB29" s="877"/>
      <c r="PWC29" s="877"/>
      <c r="PWD29" s="877"/>
      <c r="PWE29" s="877"/>
      <c r="PWF29" s="877"/>
      <c r="PWG29" s="877"/>
      <c r="PWH29" s="877"/>
      <c r="PWI29" s="877"/>
      <c r="PWJ29" s="877"/>
      <c r="PWK29" s="877"/>
      <c r="PWL29" s="877"/>
      <c r="PWM29" s="877"/>
      <c r="PWN29" s="877"/>
      <c r="PWO29" s="877"/>
      <c r="PWP29" s="877"/>
      <c r="PWQ29" s="877"/>
      <c r="PWR29" s="877"/>
      <c r="PWS29" s="877"/>
      <c r="PWT29" s="877"/>
      <c r="PWU29" s="877"/>
      <c r="PWV29" s="877"/>
      <c r="PWW29" s="877"/>
      <c r="PWX29" s="877"/>
      <c r="PWY29" s="877"/>
      <c r="PWZ29" s="877"/>
      <c r="PXA29" s="877"/>
      <c r="PXB29" s="877"/>
      <c r="PXC29" s="877"/>
      <c r="PXD29" s="877"/>
      <c r="PXE29" s="877"/>
      <c r="PXF29" s="877"/>
      <c r="PXG29" s="877"/>
      <c r="PXH29" s="877"/>
      <c r="PXI29" s="877"/>
      <c r="PXJ29" s="877"/>
      <c r="PXK29" s="877"/>
      <c r="PXL29" s="877"/>
      <c r="PXM29" s="877"/>
      <c r="PXN29" s="877"/>
      <c r="PXO29" s="877"/>
      <c r="PXP29" s="877"/>
      <c r="PXQ29" s="877"/>
      <c r="PXR29" s="877"/>
      <c r="PXS29" s="877"/>
      <c r="PXT29" s="877"/>
      <c r="PXU29" s="877"/>
      <c r="PXV29" s="877"/>
      <c r="PXW29" s="877"/>
      <c r="PXX29" s="877"/>
      <c r="PXY29" s="877"/>
      <c r="PXZ29" s="877"/>
      <c r="PYA29" s="877"/>
      <c r="PYB29" s="877"/>
      <c r="PYC29" s="877"/>
      <c r="PYD29" s="877"/>
      <c r="PYE29" s="877"/>
      <c r="PYF29" s="877"/>
      <c r="PYG29" s="877"/>
      <c r="PYH29" s="877"/>
      <c r="PYI29" s="877"/>
      <c r="PYJ29" s="877"/>
      <c r="PYK29" s="877"/>
      <c r="PYL29" s="877"/>
      <c r="PYM29" s="877"/>
      <c r="PYN29" s="877"/>
      <c r="PYO29" s="877"/>
      <c r="PYP29" s="877"/>
      <c r="PYQ29" s="877"/>
      <c r="PYR29" s="877"/>
      <c r="PYS29" s="877"/>
      <c r="PYT29" s="877"/>
      <c r="PYU29" s="877"/>
      <c r="PYV29" s="877"/>
      <c r="PYW29" s="877"/>
      <c r="PYX29" s="877"/>
      <c r="PYY29" s="877"/>
      <c r="PYZ29" s="877"/>
      <c r="PZA29" s="877"/>
      <c r="PZB29" s="877"/>
      <c r="PZC29" s="877"/>
      <c r="PZD29" s="877"/>
      <c r="PZE29" s="877"/>
      <c r="PZF29" s="877"/>
      <c r="PZG29" s="877"/>
      <c r="PZH29" s="877"/>
      <c r="PZI29" s="877"/>
      <c r="PZJ29" s="877"/>
      <c r="PZK29" s="877"/>
      <c r="PZL29" s="877"/>
      <c r="PZM29" s="877"/>
      <c r="PZN29" s="877"/>
      <c r="PZO29" s="877"/>
      <c r="PZP29" s="877"/>
      <c r="PZQ29" s="877"/>
      <c r="PZR29" s="877"/>
      <c r="PZS29" s="877"/>
      <c r="PZT29" s="877"/>
      <c r="PZU29" s="877"/>
      <c r="PZV29" s="877"/>
      <c r="PZW29" s="877"/>
      <c r="PZX29" s="877"/>
      <c r="PZY29" s="877"/>
      <c r="PZZ29" s="877"/>
      <c r="QAA29" s="877"/>
      <c r="QAB29" s="877"/>
      <c r="QAC29" s="877"/>
      <c r="QAD29" s="877"/>
      <c r="QAE29" s="877"/>
      <c r="QAF29" s="877"/>
      <c r="QAG29" s="877"/>
      <c r="QAH29" s="877"/>
      <c r="QAI29" s="877"/>
      <c r="QAJ29" s="877"/>
      <c r="QAK29" s="877"/>
      <c r="QAL29" s="877"/>
      <c r="QAM29" s="877"/>
      <c r="QAN29" s="877"/>
      <c r="QAO29" s="877"/>
      <c r="QAP29" s="877"/>
      <c r="QAQ29" s="877"/>
      <c r="QAR29" s="877"/>
      <c r="QAS29" s="877"/>
      <c r="QAT29" s="877"/>
      <c r="QAU29" s="877"/>
      <c r="QAV29" s="877"/>
      <c r="QAW29" s="877"/>
      <c r="QAX29" s="877"/>
      <c r="QAY29" s="877"/>
      <c r="QAZ29" s="877"/>
      <c r="QBA29" s="877"/>
      <c r="QBB29" s="877"/>
      <c r="QBC29" s="877"/>
      <c r="QBD29" s="877"/>
      <c r="QBE29" s="877"/>
      <c r="QBF29" s="877"/>
      <c r="QBG29" s="877"/>
      <c r="QBH29" s="877"/>
      <c r="QBI29" s="877"/>
      <c r="QBJ29" s="877"/>
      <c r="QBK29" s="877"/>
      <c r="QBL29" s="877"/>
      <c r="QBM29" s="877"/>
      <c r="QBN29" s="877"/>
      <c r="QBO29" s="877"/>
      <c r="QBP29" s="877"/>
      <c r="QBQ29" s="877"/>
      <c r="QBR29" s="877"/>
      <c r="QBS29" s="877"/>
      <c r="QBT29" s="877"/>
      <c r="QBU29" s="877"/>
      <c r="QBV29" s="877"/>
      <c r="QBW29" s="877"/>
      <c r="QBX29" s="877"/>
      <c r="QBY29" s="877"/>
      <c r="QBZ29" s="877"/>
      <c r="QCA29" s="877"/>
      <c r="QCB29" s="877"/>
      <c r="QCC29" s="877"/>
      <c r="QCD29" s="877"/>
      <c r="QCE29" s="877"/>
      <c r="QCF29" s="877"/>
      <c r="QCG29" s="877"/>
      <c r="QCH29" s="877"/>
      <c r="QCI29" s="877"/>
      <c r="QCJ29" s="877"/>
      <c r="QCK29" s="877"/>
      <c r="QCL29" s="877"/>
      <c r="QCM29" s="877"/>
      <c r="QCN29" s="877"/>
      <c r="QCO29" s="877"/>
      <c r="QCP29" s="877"/>
      <c r="QCQ29" s="877"/>
      <c r="QCR29" s="877"/>
      <c r="QCS29" s="877"/>
      <c r="QCT29" s="877"/>
      <c r="QCU29" s="877"/>
      <c r="QCV29" s="877"/>
      <c r="QCW29" s="877"/>
      <c r="QCX29" s="877"/>
      <c r="QCY29" s="877"/>
      <c r="QCZ29" s="877"/>
      <c r="QDA29" s="877"/>
      <c r="QDB29" s="877"/>
      <c r="QDC29" s="877"/>
      <c r="QDD29" s="877"/>
      <c r="QDE29" s="877"/>
      <c r="QDF29" s="877"/>
      <c r="QDG29" s="877"/>
      <c r="QDH29" s="877"/>
      <c r="QDI29" s="877"/>
      <c r="QDJ29" s="877"/>
      <c r="QDK29" s="877"/>
      <c r="QDL29" s="877"/>
      <c r="QDM29" s="877"/>
      <c r="QDN29" s="877"/>
      <c r="QDO29" s="877"/>
      <c r="QDP29" s="877"/>
      <c r="QDQ29" s="877"/>
      <c r="QDR29" s="877"/>
      <c r="QDS29" s="877"/>
      <c r="QDT29" s="877"/>
      <c r="QDU29" s="877"/>
      <c r="QDV29" s="877"/>
      <c r="QDW29" s="877"/>
      <c r="QDX29" s="877"/>
      <c r="QDY29" s="877"/>
      <c r="QDZ29" s="877"/>
      <c r="QEA29" s="877"/>
      <c r="QEB29" s="877"/>
      <c r="QEC29" s="877"/>
      <c r="QED29" s="877"/>
      <c r="QEE29" s="877"/>
      <c r="QEF29" s="877"/>
      <c r="QEG29" s="877"/>
      <c r="QEH29" s="877"/>
      <c r="QEI29" s="877"/>
      <c r="QEJ29" s="877"/>
      <c r="QEK29" s="877"/>
      <c r="QEL29" s="877"/>
      <c r="QEM29" s="877"/>
      <c r="QEN29" s="877"/>
      <c r="QEO29" s="877"/>
      <c r="QEP29" s="877"/>
      <c r="QEQ29" s="877"/>
      <c r="QER29" s="877"/>
      <c r="QES29" s="877"/>
      <c r="QET29" s="877"/>
      <c r="QEU29" s="877"/>
      <c r="QEV29" s="877"/>
      <c r="QEW29" s="877"/>
      <c r="QEX29" s="877"/>
      <c r="QEY29" s="877"/>
      <c r="QEZ29" s="877"/>
      <c r="QFA29" s="877"/>
      <c r="QFB29" s="877"/>
      <c r="QFC29" s="877"/>
      <c r="QFD29" s="877"/>
      <c r="QFE29" s="877"/>
      <c r="QFF29" s="877"/>
      <c r="QFG29" s="877"/>
      <c r="QFH29" s="877"/>
      <c r="QFI29" s="877"/>
      <c r="QFJ29" s="877"/>
      <c r="QFK29" s="877"/>
      <c r="QFL29" s="877"/>
      <c r="QFM29" s="877"/>
      <c r="QFN29" s="877"/>
      <c r="QFO29" s="877"/>
      <c r="QFP29" s="877"/>
      <c r="QFQ29" s="877"/>
      <c r="QFR29" s="877"/>
      <c r="QFS29" s="877"/>
      <c r="QFT29" s="877"/>
      <c r="QFU29" s="877"/>
      <c r="QFV29" s="877"/>
      <c r="QFW29" s="877"/>
      <c r="QFX29" s="877"/>
      <c r="QFY29" s="877"/>
      <c r="QFZ29" s="877"/>
      <c r="QGA29" s="877"/>
      <c r="QGB29" s="877"/>
      <c r="QGC29" s="877"/>
      <c r="QGD29" s="877"/>
      <c r="QGE29" s="877"/>
      <c r="QGF29" s="877"/>
      <c r="QGG29" s="877"/>
      <c r="QGH29" s="877"/>
      <c r="QGI29" s="877"/>
      <c r="QGJ29" s="877"/>
      <c r="QGK29" s="877"/>
      <c r="QGL29" s="877"/>
      <c r="QGM29" s="877"/>
      <c r="QGN29" s="877"/>
      <c r="QGO29" s="877"/>
      <c r="QGP29" s="877"/>
      <c r="QGQ29" s="877"/>
      <c r="QGR29" s="877"/>
      <c r="QGS29" s="877"/>
      <c r="QGT29" s="877"/>
      <c r="QGU29" s="877"/>
      <c r="QGV29" s="877"/>
      <c r="QGW29" s="877"/>
      <c r="QGX29" s="877"/>
      <c r="QGY29" s="877"/>
      <c r="QGZ29" s="877"/>
      <c r="QHA29" s="877"/>
      <c r="QHB29" s="877"/>
      <c r="QHC29" s="877"/>
      <c r="QHD29" s="877"/>
      <c r="QHE29" s="877"/>
      <c r="QHF29" s="877"/>
      <c r="QHG29" s="877"/>
      <c r="QHH29" s="877"/>
      <c r="QHI29" s="877"/>
      <c r="QHJ29" s="877"/>
      <c r="QHK29" s="877"/>
      <c r="QHL29" s="877"/>
      <c r="QHM29" s="877"/>
      <c r="QHN29" s="877"/>
      <c r="QHO29" s="877"/>
      <c r="QHP29" s="877"/>
      <c r="QHQ29" s="877"/>
      <c r="QHR29" s="877"/>
      <c r="QHS29" s="877"/>
      <c r="QHT29" s="877"/>
      <c r="QHU29" s="877"/>
      <c r="QHV29" s="877"/>
      <c r="QHW29" s="877"/>
      <c r="QHX29" s="877"/>
      <c r="QHY29" s="877"/>
      <c r="QHZ29" s="877"/>
      <c r="QIA29" s="877"/>
      <c r="QIB29" s="877"/>
      <c r="QIC29" s="877"/>
      <c r="QID29" s="877"/>
      <c r="QIE29" s="877"/>
      <c r="QIF29" s="877"/>
      <c r="QIG29" s="877"/>
      <c r="QIH29" s="877"/>
      <c r="QII29" s="877"/>
      <c r="QIJ29" s="877"/>
      <c r="QIK29" s="877"/>
      <c r="QIL29" s="877"/>
      <c r="QIM29" s="877"/>
      <c r="QIN29" s="877"/>
      <c r="QIO29" s="877"/>
      <c r="QIP29" s="877"/>
      <c r="QIQ29" s="877"/>
      <c r="QIR29" s="877"/>
      <c r="QIS29" s="877"/>
      <c r="QIT29" s="877"/>
      <c r="QIU29" s="877"/>
      <c r="QIV29" s="877"/>
      <c r="QIW29" s="877"/>
      <c r="QIX29" s="877"/>
      <c r="QIY29" s="877"/>
      <c r="QIZ29" s="877"/>
      <c r="QJA29" s="877"/>
      <c r="QJB29" s="877"/>
      <c r="QJC29" s="877"/>
      <c r="QJD29" s="877"/>
      <c r="QJE29" s="877"/>
      <c r="QJF29" s="877"/>
      <c r="QJG29" s="877"/>
      <c r="QJH29" s="877"/>
      <c r="QJI29" s="877"/>
      <c r="QJJ29" s="877"/>
      <c r="QJK29" s="877"/>
      <c r="QJL29" s="877"/>
      <c r="QJM29" s="877"/>
      <c r="QJN29" s="877"/>
      <c r="QJO29" s="877"/>
      <c r="QJP29" s="877"/>
      <c r="QJQ29" s="877"/>
      <c r="QJR29" s="877"/>
      <c r="QJS29" s="877"/>
      <c r="QJT29" s="877"/>
      <c r="QJU29" s="877"/>
      <c r="QJV29" s="877"/>
      <c r="QJW29" s="877"/>
      <c r="QJX29" s="877"/>
      <c r="QJY29" s="877"/>
      <c r="QJZ29" s="877"/>
      <c r="QKA29" s="877"/>
      <c r="QKB29" s="877"/>
      <c r="QKC29" s="877"/>
      <c r="QKD29" s="877"/>
      <c r="QKE29" s="877"/>
      <c r="QKF29" s="877"/>
      <c r="QKG29" s="877"/>
      <c r="QKH29" s="877"/>
      <c r="QKI29" s="877"/>
      <c r="QKJ29" s="877"/>
      <c r="QKK29" s="877"/>
      <c r="QKL29" s="877"/>
      <c r="QKM29" s="877"/>
      <c r="QKN29" s="877"/>
      <c r="QKO29" s="877"/>
      <c r="QKP29" s="877"/>
      <c r="QKQ29" s="877"/>
      <c r="QKR29" s="877"/>
      <c r="QKS29" s="877"/>
      <c r="QKT29" s="877"/>
      <c r="QKU29" s="877"/>
      <c r="QKV29" s="877"/>
      <c r="QKW29" s="877"/>
      <c r="QKX29" s="877"/>
      <c r="QKY29" s="877"/>
      <c r="QKZ29" s="877"/>
      <c r="QLA29" s="877"/>
      <c r="QLB29" s="877"/>
      <c r="QLC29" s="877"/>
      <c r="QLD29" s="877"/>
      <c r="QLE29" s="877"/>
      <c r="QLF29" s="877"/>
      <c r="QLG29" s="877"/>
      <c r="QLH29" s="877"/>
      <c r="QLI29" s="877"/>
      <c r="QLJ29" s="877"/>
      <c r="QLK29" s="877"/>
      <c r="QLL29" s="877"/>
      <c r="QLM29" s="877"/>
      <c r="QLN29" s="877"/>
      <c r="QLO29" s="877"/>
      <c r="QLP29" s="877"/>
      <c r="QLQ29" s="877"/>
      <c r="QLR29" s="877"/>
      <c r="QLS29" s="877"/>
      <c r="QLT29" s="877"/>
      <c r="QLU29" s="877"/>
      <c r="QLV29" s="877"/>
      <c r="QLW29" s="877"/>
      <c r="QLX29" s="877"/>
      <c r="QLY29" s="877"/>
      <c r="QLZ29" s="877"/>
      <c r="QMA29" s="877"/>
      <c r="QMB29" s="877"/>
      <c r="QMC29" s="877"/>
      <c r="QMD29" s="877"/>
      <c r="QME29" s="877"/>
      <c r="QMF29" s="877"/>
      <c r="QMG29" s="877"/>
      <c r="QMH29" s="877"/>
      <c r="QMI29" s="877"/>
      <c r="QMJ29" s="877"/>
      <c r="QMK29" s="877"/>
      <c r="QML29" s="877"/>
      <c r="QMM29" s="877"/>
      <c r="QMN29" s="877"/>
      <c r="QMO29" s="877"/>
      <c r="QMP29" s="877"/>
      <c r="QMQ29" s="877"/>
      <c r="QMR29" s="877"/>
      <c r="QMS29" s="877"/>
      <c r="QMT29" s="877"/>
      <c r="QMU29" s="877"/>
      <c r="QMV29" s="877"/>
      <c r="QMW29" s="877"/>
      <c r="QMX29" s="877"/>
      <c r="QMY29" s="877"/>
      <c r="QMZ29" s="877"/>
      <c r="QNA29" s="877"/>
      <c r="QNB29" s="877"/>
      <c r="QNC29" s="877"/>
      <c r="QND29" s="877"/>
      <c r="QNE29" s="877"/>
      <c r="QNF29" s="877"/>
      <c r="QNG29" s="877"/>
      <c r="QNH29" s="877"/>
      <c r="QNI29" s="877"/>
      <c r="QNJ29" s="877"/>
      <c r="QNK29" s="877"/>
      <c r="QNL29" s="877"/>
      <c r="QNM29" s="877"/>
      <c r="QNN29" s="877"/>
      <c r="QNO29" s="877"/>
      <c r="QNP29" s="877"/>
      <c r="QNQ29" s="877"/>
      <c r="QNR29" s="877"/>
      <c r="QNS29" s="877"/>
      <c r="QNT29" s="877"/>
      <c r="QNU29" s="877"/>
      <c r="QNV29" s="877"/>
      <c r="QNW29" s="877"/>
      <c r="QNX29" s="877"/>
      <c r="QNY29" s="877"/>
      <c r="QNZ29" s="877"/>
      <c r="QOA29" s="877"/>
      <c r="QOB29" s="877"/>
      <c r="QOC29" s="877"/>
      <c r="QOD29" s="877"/>
      <c r="QOE29" s="877"/>
      <c r="QOF29" s="877"/>
      <c r="QOG29" s="877"/>
      <c r="QOH29" s="877"/>
      <c r="QOI29" s="877"/>
      <c r="QOJ29" s="877"/>
      <c r="QOK29" s="877"/>
      <c r="QOL29" s="877"/>
      <c r="QOM29" s="877"/>
      <c r="QON29" s="877"/>
      <c r="QOO29" s="877"/>
      <c r="QOP29" s="877"/>
      <c r="QOQ29" s="877"/>
      <c r="QOR29" s="877"/>
      <c r="QOS29" s="877"/>
      <c r="QOT29" s="877"/>
      <c r="QOU29" s="877"/>
      <c r="QOV29" s="877"/>
      <c r="QOW29" s="877"/>
      <c r="QOX29" s="877"/>
      <c r="QOY29" s="877"/>
      <c r="QOZ29" s="877"/>
      <c r="QPA29" s="877"/>
      <c r="QPB29" s="877"/>
      <c r="QPC29" s="877"/>
      <c r="QPD29" s="877"/>
      <c r="QPE29" s="877"/>
      <c r="QPF29" s="877"/>
      <c r="QPG29" s="877"/>
      <c r="QPH29" s="877"/>
      <c r="QPI29" s="877"/>
      <c r="QPJ29" s="877"/>
      <c r="QPK29" s="877"/>
      <c r="QPL29" s="877"/>
      <c r="QPM29" s="877"/>
      <c r="QPN29" s="877"/>
      <c r="QPO29" s="877"/>
      <c r="QPP29" s="877"/>
      <c r="QPQ29" s="877"/>
      <c r="QPR29" s="877"/>
      <c r="QPS29" s="877"/>
      <c r="QPT29" s="877"/>
      <c r="QPU29" s="877"/>
      <c r="QPV29" s="877"/>
      <c r="QPW29" s="877"/>
      <c r="QPX29" s="877"/>
      <c r="QPY29" s="877"/>
      <c r="QPZ29" s="877"/>
      <c r="QQA29" s="877"/>
      <c r="QQB29" s="877"/>
      <c r="QQC29" s="877"/>
      <c r="QQD29" s="877"/>
      <c r="QQE29" s="877"/>
      <c r="QQF29" s="877"/>
      <c r="QQG29" s="877"/>
      <c r="QQH29" s="877"/>
      <c r="QQI29" s="877"/>
      <c r="QQJ29" s="877"/>
      <c r="QQK29" s="877"/>
      <c r="QQL29" s="877"/>
      <c r="QQM29" s="877"/>
      <c r="QQN29" s="877"/>
      <c r="QQO29" s="877"/>
      <c r="QQP29" s="877"/>
      <c r="QQQ29" s="877"/>
      <c r="QQR29" s="877"/>
      <c r="QQS29" s="877"/>
      <c r="QQT29" s="877"/>
      <c r="QQU29" s="877"/>
      <c r="QQV29" s="877"/>
      <c r="QQW29" s="877"/>
      <c r="QQX29" s="877"/>
      <c r="QQY29" s="877"/>
      <c r="QQZ29" s="877"/>
      <c r="QRA29" s="877"/>
      <c r="QRB29" s="877"/>
      <c r="QRC29" s="877"/>
      <c r="QRD29" s="877"/>
      <c r="QRE29" s="877"/>
      <c r="QRF29" s="877"/>
      <c r="QRG29" s="877"/>
      <c r="QRH29" s="877"/>
      <c r="QRI29" s="877"/>
      <c r="QRJ29" s="877"/>
      <c r="QRK29" s="877"/>
      <c r="QRL29" s="877"/>
      <c r="QRM29" s="877"/>
      <c r="QRN29" s="877"/>
      <c r="QRO29" s="877"/>
      <c r="QRP29" s="877"/>
      <c r="QRQ29" s="877"/>
      <c r="QRR29" s="877"/>
      <c r="QRS29" s="877"/>
      <c r="QRT29" s="877"/>
      <c r="QRU29" s="877"/>
      <c r="QRV29" s="877"/>
      <c r="QRW29" s="877"/>
      <c r="QRX29" s="877"/>
      <c r="QRY29" s="877"/>
      <c r="QRZ29" s="877"/>
      <c r="QSA29" s="877"/>
      <c r="QSB29" s="877"/>
      <c r="QSC29" s="877"/>
      <c r="QSD29" s="877"/>
      <c r="QSE29" s="877"/>
      <c r="QSF29" s="877"/>
      <c r="QSG29" s="877"/>
      <c r="QSH29" s="877"/>
      <c r="QSI29" s="877"/>
      <c r="QSJ29" s="877"/>
      <c r="QSK29" s="877"/>
      <c r="QSL29" s="877"/>
      <c r="QSM29" s="877"/>
      <c r="QSN29" s="877"/>
      <c r="QSO29" s="877"/>
      <c r="QSP29" s="877"/>
      <c r="QSQ29" s="877"/>
      <c r="QSR29" s="877"/>
      <c r="QSS29" s="877"/>
      <c r="QST29" s="877"/>
      <c r="QSU29" s="877"/>
      <c r="QSV29" s="877"/>
      <c r="QSW29" s="877"/>
      <c r="QSX29" s="877"/>
      <c r="QSY29" s="877"/>
      <c r="QSZ29" s="877"/>
      <c r="QTA29" s="877"/>
      <c r="QTB29" s="877"/>
      <c r="QTC29" s="877"/>
      <c r="QTD29" s="877"/>
      <c r="QTE29" s="877"/>
      <c r="QTF29" s="877"/>
      <c r="QTG29" s="877"/>
      <c r="QTH29" s="877"/>
      <c r="QTI29" s="877"/>
      <c r="QTJ29" s="877"/>
      <c r="QTK29" s="877"/>
      <c r="QTL29" s="877"/>
      <c r="QTM29" s="877"/>
      <c r="QTN29" s="877"/>
      <c r="QTO29" s="877"/>
      <c r="QTP29" s="877"/>
      <c r="QTQ29" s="877"/>
      <c r="QTR29" s="877"/>
      <c r="QTS29" s="877"/>
      <c r="QTT29" s="877"/>
      <c r="QTU29" s="877"/>
      <c r="QTV29" s="877"/>
      <c r="QTW29" s="877"/>
      <c r="QTX29" s="877"/>
      <c r="QTY29" s="877"/>
      <c r="QTZ29" s="877"/>
      <c r="QUA29" s="877"/>
      <c r="QUB29" s="877"/>
      <c r="QUC29" s="877"/>
      <c r="QUD29" s="877"/>
      <c r="QUE29" s="877"/>
      <c r="QUF29" s="877"/>
      <c r="QUG29" s="877"/>
      <c r="QUH29" s="877"/>
      <c r="QUI29" s="877"/>
      <c r="QUJ29" s="877"/>
      <c r="QUK29" s="877"/>
      <c r="QUL29" s="877"/>
      <c r="QUM29" s="877"/>
      <c r="QUN29" s="877"/>
      <c r="QUO29" s="877"/>
      <c r="QUP29" s="877"/>
      <c r="QUQ29" s="877"/>
      <c r="QUR29" s="877"/>
      <c r="QUS29" s="877"/>
      <c r="QUT29" s="877"/>
      <c r="QUU29" s="877"/>
      <c r="QUV29" s="877"/>
      <c r="QUW29" s="877"/>
      <c r="QUX29" s="877"/>
      <c r="QUY29" s="877"/>
      <c r="QUZ29" s="877"/>
      <c r="QVA29" s="877"/>
      <c r="QVB29" s="877"/>
      <c r="QVC29" s="877"/>
      <c r="QVD29" s="877"/>
      <c r="QVE29" s="877"/>
      <c r="QVF29" s="877"/>
      <c r="QVG29" s="877"/>
      <c r="QVH29" s="877"/>
      <c r="QVI29" s="877"/>
      <c r="QVJ29" s="877"/>
      <c r="QVK29" s="877"/>
      <c r="QVL29" s="877"/>
      <c r="QVM29" s="877"/>
      <c r="QVN29" s="877"/>
      <c r="QVO29" s="877"/>
      <c r="QVP29" s="877"/>
      <c r="QVQ29" s="877"/>
      <c r="QVR29" s="877"/>
      <c r="QVS29" s="877"/>
      <c r="QVT29" s="877"/>
      <c r="QVU29" s="877"/>
      <c r="QVV29" s="877"/>
      <c r="QVW29" s="877"/>
      <c r="QVX29" s="877"/>
      <c r="QVY29" s="877"/>
      <c r="QVZ29" s="877"/>
      <c r="QWA29" s="877"/>
      <c r="QWB29" s="877"/>
      <c r="QWC29" s="877"/>
      <c r="QWD29" s="877"/>
      <c r="QWE29" s="877"/>
      <c r="QWF29" s="877"/>
      <c r="QWG29" s="877"/>
      <c r="QWH29" s="877"/>
      <c r="QWI29" s="877"/>
      <c r="QWJ29" s="877"/>
      <c r="QWK29" s="877"/>
      <c r="QWL29" s="877"/>
      <c r="QWM29" s="877"/>
      <c r="QWN29" s="877"/>
      <c r="QWO29" s="877"/>
      <c r="QWP29" s="877"/>
      <c r="QWQ29" s="877"/>
      <c r="QWR29" s="877"/>
      <c r="QWS29" s="877"/>
      <c r="QWT29" s="877"/>
      <c r="QWU29" s="877"/>
      <c r="QWV29" s="877"/>
      <c r="QWW29" s="877"/>
      <c r="QWX29" s="877"/>
      <c r="QWY29" s="877"/>
      <c r="QWZ29" s="877"/>
      <c r="QXA29" s="877"/>
      <c r="QXB29" s="877"/>
      <c r="QXC29" s="877"/>
      <c r="QXD29" s="877"/>
      <c r="QXE29" s="877"/>
      <c r="QXF29" s="877"/>
      <c r="QXG29" s="877"/>
      <c r="QXH29" s="877"/>
      <c r="QXI29" s="877"/>
      <c r="QXJ29" s="877"/>
      <c r="QXK29" s="877"/>
      <c r="QXL29" s="877"/>
      <c r="QXM29" s="877"/>
      <c r="QXN29" s="877"/>
      <c r="QXO29" s="877"/>
      <c r="QXP29" s="877"/>
      <c r="QXQ29" s="877"/>
      <c r="QXR29" s="877"/>
      <c r="QXS29" s="877"/>
      <c r="QXT29" s="877"/>
      <c r="QXU29" s="877"/>
      <c r="QXV29" s="877"/>
      <c r="QXW29" s="877"/>
      <c r="QXX29" s="877"/>
      <c r="QXY29" s="877"/>
      <c r="QXZ29" s="877"/>
      <c r="QYA29" s="877"/>
      <c r="QYB29" s="877"/>
      <c r="QYC29" s="877"/>
      <c r="QYD29" s="877"/>
      <c r="QYE29" s="877"/>
      <c r="QYF29" s="877"/>
      <c r="QYG29" s="877"/>
      <c r="QYH29" s="877"/>
      <c r="QYI29" s="877"/>
      <c r="QYJ29" s="877"/>
      <c r="QYK29" s="877"/>
      <c r="QYL29" s="877"/>
      <c r="QYM29" s="877"/>
      <c r="QYN29" s="877"/>
      <c r="QYO29" s="877"/>
      <c r="QYP29" s="877"/>
      <c r="QYQ29" s="877"/>
      <c r="QYR29" s="877"/>
      <c r="QYS29" s="877"/>
      <c r="QYT29" s="877"/>
      <c r="QYU29" s="877"/>
      <c r="QYV29" s="877"/>
      <c r="QYW29" s="877"/>
      <c r="QYX29" s="877"/>
      <c r="QYY29" s="877"/>
      <c r="QYZ29" s="877"/>
      <c r="QZA29" s="877"/>
      <c r="QZB29" s="877"/>
      <c r="QZC29" s="877"/>
      <c r="QZD29" s="877"/>
      <c r="QZE29" s="877"/>
      <c r="QZF29" s="877"/>
      <c r="QZG29" s="877"/>
      <c r="QZH29" s="877"/>
      <c r="QZI29" s="877"/>
      <c r="QZJ29" s="877"/>
      <c r="QZK29" s="877"/>
      <c r="QZL29" s="877"/>
      <c r="QZM29" s="877"/>
      <c r="QZN29" s="877"/>
      <c r="QZO29" s="877"/>
      <c r="QZP29" s="877"/>
      <c r="QZQ29" s="877"/>
      <c r="QZR29" s="877"/>
      <c r="QZS29" s="877"/>
      <c r="QZT29" s="877"/>
      <c r="QZU29" s="877"/>
      <c r="QZV29" s="877"/>
      <c r="QZW29" s="877"/>
      <c r="QZX29" s="877"/>
      <c r="QZY29" s="877"/>
      <c r="QZZ29" s="877"/>
      <c r="RAA29" s="877"/>
      <c r="RAB29" s="877"/>
      <c r="RAC29" s="877"/>
      <c r="RAD29" s="877"/>
      <c r="RAE29" s="877"/>
      <c r="RAF29" s="877"/>
      <c r="RAG29" s="877"/>
      <c r="RAH29" s="877"/>
      <c r="RAI29" s="877"/>
      <c r="RAJ29" s="877"/>
      <c r="RAK29" s="877"/>
      <c r="RAL29" s="877"/>
      <c r="RAM29" s="877"/>
      <c r="RAN29" s="877"/>
      <c r="RAO29" s="877"/>
      <c r="RAP29" s="877"/>
      <c r="RAQ29" s="877"/>
      <c r="RAR29" s="877"/>
      <c r="RAS29" s="877"/>
      <c r="RAT29" s="877"/>
      <c r="RAU29" s="877"/>
      <c r="RAV29" s="877"/>
      <c r="RAW29" s="877"/>
      <c r="RAX29" s="877"/>
      <c r="RAY29" s="877"/>
      <c r="RAZ29" s="877"/>
      <c r="RBA29" s="877"/>
      <c r="RBB29" s="877"/>
      <c r="RBC29" s="877"/>
      <c r="RBD29" s="877"/>
      <c r="RBE29" s="877"/>
      <c r="RBF29" s="877"/>
      <c r="RBG29" s="877"/>
      <c r="RBH29" s="877"/>
      <c r="RBI29" s="877"/>
      <c r="RBJ29" s="877"/>
      <c r="RBK29" s="877"/>
      <c r="RBL29" s="877"/>
      <c r="RBM29" s="877"/>
      <c r="RBN29" s="877"/>
      <c r="RBO29" s="877"/>
      <c r="RBP29" s="877"/>
      <c r="RBQ29" s="877"/>
      <c r="RBR29" s="877"/>
      <c r="RBS29" s="877"/>
      <c r="RBT29" s="877"/>
      <c r="RBU29" s="877"/>
      <c r="RBV29" s="877"/>
      <c r="RBW29" s="877"/>
      <c r="RBX29" s="877"/>
      <c r="RBY29" s="877"/>
      <c r="RBZ29" s="877"/>
      <c r="RCA29" s="877"/>
      <c r="RCB29" s="877"/>
      <c r="RCC29" s="877"/>
      <c r="RCD29" s="877"/>
      <c r="RCE29" s="877"/>
      <c r="RCF29" s="877"/>
      <c r="RCG29" s="877"/>
      <c r="RCH29" s="877"/>
      <c r="RCI29" s="877"/>
      <c r="RCJ29" s="877"/>
      <c r="RCK29" s="877"/>
      <c r="RCL29" s="877"/>
      <c r="RCM29" s="877"/>
      <c r="RCN29" s="877"/>
      <c r="RCO29" s="877"/>
      <c r="RCP29" s="877"/>
      <c r="RCQ29" s="877"/>
      <c r="RCR29" s="877"/>
      <c r="RCS29" s="877"/>
      <c r="RCT29" s="877"/>
      <c r="RCU29" s="877"/>
      <c r="RCV29" s="877"/>
      <c r="RCW29" s="877"/>
      <c r="RCX29" s="877"/>
      <c r="RCY29" s="877"/>
      <c r="RCZ29" s="877"/>
      <c r="RDA29" s="877"/>
      <c r="RDB29" s="877"/>
      <c r="RDC29" s="877"/>
      <c r="RDD29" s="877"/>
      <c r="RDE29" s="877"/>
      <c r="RDF29" s="877"/>
      <c r="RDG29" s="877"/>
      <c r="RDH29" s="877"/>
      <c r="RDI29" s="877"/>
      <c r="RDJ29" s="877"/>
      <c r="RDK29" s="877"/>
      <c r="RDL29" s="877"/>
      <c r="RDM29" s="877"/>
      <c r="RDN29" s="877"/>
      <c r="RDO29" s="877"/>
      <c r="RDP29" s="877"/>
      <c r="RDQ29" s="877"/>
      <c r="RDR29" s="877"/>
      <c r="RDS29" s="877"/>
      <c r="RDT29" s="877"/>
      <c r="RDU29" s="877"/>
      <c r="RDV29" s="877"/>
      <c r="RDW29" s="877"/>
      <c r="RDX29" s="877"/>
      <c r="RDY29" s="877"/>
      <c r="RDZ29" s="877"/>
      <c r="REA29" s="877"/>
      <c r="REB29" s="877"/>
      <c r="REC29" s="877"/>
      <c r="RED29" s="877"/>
      <c r="REE29" s="877"/>
      <c r="REF29" s="877"/>
      <c r="REG29" s="877"/>
      <c r="REH29" s="877"/>
      <c r="REI29" s="877"/>
      <c r="REJ29" s="877"/>
      <c r="REK29" s="877"/>
      <c r="REL29" s="877"/>
      <c r="REM29" s="877"/>
      <c r="REN29" s="877"/>
      <c r="REO29" s="877"/>
      <c r="REP29" s="877"/>
      <c r="REQ29" s="877"/>
      <c r="RER29" s="877"/>
      <c r="RES29" s="877"/>
      <c r="RET29" s="877"/>
      <c r="REU29" s="877"/>
      <c r="REV29" s="877"/>
      <c r="REW29" s="877"/>
      <c r="REX29" s="877"/>
      <c r="REY29" s="877"/>
      <c r="REZ29" s="877"/>
      <c r="RFA29" s="877"/>
      <c r="RFB29" s="877"/>
      <c r="RFC29" s="877"/>
      <c r="RFD29" s="877"/>
      <c r="RFE29" s="877"/>
      <c r="RFF29" s="877"/>
      <c r="RFG29" s="877"/>
      <c r="RFH29" s="877"/>
      <c r="RFI29" s="877"/>
      <c r="RFJ29" s="877"/>
      <c r="RFK29" s="877"/>
      <c r="RFL29" s="877"/>
      <c r="RFM29" s="877"/>
      <c r="RFN29" s="877"/>
      <c r="RFO29" s="877"/>
      <c r="RFP29" s="877"/>
      <c r="RFQ29" s="877"/>
      <c r="RFR29" s="877"/>
      <c r="RFS29" s="877"/>
      <c r="RFT29" s="877"/>
      <c r="RFU29" s="877"/>
      <c r="RFV29" s="877"/>
      <c r="RFW29" s="877"/>
      <c r="RFX29" s="877"/>
      <c r="RFY29" s="877"/>
      <c r="RFZ29" s="877"/>
      <c r="RGA29" s="877"/>
      <c r="RGB29" s="877"/>
      <c r="RGC29" s="877"/>
      <c r="RGD29" s="877"/>
      <c r="RGE29" s="877"/>
      <c r="RGF29" s="877"/>
      <c r="RGG29" s="877"/>
      <c r="RGH29" s="877"/>
      <c r="RGI29" s="877"/>
      <c r="RGJ29" s="877"/>
      <c r="RGK29" s="877"/>
      <c r="RGL29" s="877"/>
      <c r="RGM29" s="877"/>
      <c r="RGN29" s="877"/>
      <c r="RGO29" s="877"/>
      <c r="RGP29" s="877"/>
      <c r="RGQ29" s="877"/>
      <c r="RGR29" s="877"/>
      <c r="RGS29" s="877"/>
      <c r="RGT29" s="877"/>
      <c r="RGU29" s="877"/>
      <c r="RGV29" s="877"/>
      <c r="RGW29" s="877"/>
      <c r="RGX29" s="877"/>
      <c r="RGY29" s="877"/>
      <c r="RGZ29" s="877"/>
      <c r="RHA29" s="877"/>
      <c r="RHB29" s="877"/>
      <c r="RHC29" s="877"/>
      <c r="RHD29" s="877"/>
      <c r="RHE29" s="877"/>
      <c r="RHF29" s="877"/>
      <c r="RHG29" s="877"/>
      <c r="RHH29" s="877"/>
      <c r="RHI29" s="877"/>
      <c r="RHJ29" s="877"/>
      <c r="RHK29" s="877"/>
      <c r="RHL29" s="877"/>
      <c r="RHM29" s="877"/>
      <c r="RHN29" s="877"/>
      <c r="RHO29" s="877"/>
      <c r="RHP29" s="877"/>
      <c r="RHQ29" s="877"/>
      <c r="RHR29" s="877"/>
      <c r="RHS29" s="877"/>
      <c r="RHT29" s="877"/>
      <c r="RHU29" s="877"/>
      <c r="RHV29" s="877"/>
      <c r="RHW29" s="877"/>
      <c r="RHX29" s="877"/>
      <c r="RHY29" s="877"/>
      <c r="RHZ29" s="877"/>
      <c r="RIA29" s="877"/>
      <c r="RIB29" s="877"/>
      <c r="RIC29" s="877"/>
      <c r="RID29" s="877"/>
      <c r="RIE29" s="877"/>
      <c r="RIF29" s="877"/>
      <c r="RIG29" s="877"/>
      <c r="RIH29" s="877"/>
      <c r="RII29" s="877"/>
      <c r="RIJ29" s="877"/>
      <c r="RIK29" s="877"/>
      <c r="RIL29" s="877"/>
      <c r="RIM29" s="877"/>
      <c r="RIN29" s="877"/>
      <c r="RIO29" s="877"/>
      <c r="RIP29" s="877"/>
      <c r="RIQ29" s="877"/>
      <c r="RIR29" s="877"/>
      <c r="RIS29" s="877"/>
      <c r="RIT29" s="877"/>
      <c r="RIU29" s="877"/>
      <c r="RIV29" s="877"/>
      <c r="RIW29" s="877"/>
      <c r="RIX29" s="877"/>
      <c r="RIY29" s="877"/>
      <c r="RIZ29" s="877"/>
      <c r="RJA29" s="877"/>
      <c r="RJB29" s="877"/>
      <c r="RJC29" s="877"/>
      <c r="RJD29" s="877"/>
      <c r="RJE29" s="877"/>
      <c r="RJF29" s="877"/>
      <c r="RJG29" s="877"/>
      <c r="RJH29" s="877"/>
      <c r="RJI29" s="877"/>
      <c r="RJJ29" s="877"/>
      <c r="RJK29" s="877"/>
      <c r="RJL29" s="877"/>
      <c r="RJM29" s="877"/>
      <c r="RJN29" s="877"/>
      <c r="RJO29" s="877"/>
      <c r="RJP29" s="877"/>
      <c r="RJQ29" s="877"/>
      <c r="RJR29" s="877"/>
      <c r="RJS29" s="877"/>
      <c r="RJT29" s="877"/>
      <c r="RJU29" s="877"/>
      <c r="RJV29" s="877"/>
      <c r="RJW29" s="877"/>
      <c r="RJX29" s="877"/>
      <c r="RJY29" s="877"/>
      <c r="RJZ29" s="877"/>
      <c r="RKA29" s="877"/>
      <c r="RKB29" s="877"/>
      <c r="RKC29" s="877"/>
      <c r="RKD29" s="877"/>
      <c r="RKE29" s="877"/>
      <c r="RKF29" s="877"/>
      <c r="RKG29" s="877"/>
      <c r="RKH29" s="877"/>
      <c r="RKI29" s="877"/>
      <c r="RKJ29" s="877"/>
      <c r="RKK29" s="877"/>
      <c r="RKL29" s="877"/>
      <c r="RKM29" s="877"/>
      <c r="RKN29" s="877"/>
      <c r="RKO29" s="877"/>
      <c r="RKP29" s="877"/>
      <c r="RKQ29" s="877"/>
      <c r="RKR29" s="877"/>
      <c r="RKS29" s="877"/>
      <c r="RKT29" s="877"/>
      <c r="RKU29" s="877"/>
      <c r="RKV29" s="877"/>
      <c r="RKW29" s="877"/>
      <c r="RKX29" s="877"/>
      <c r="RKY29" s="877"/>
      <c r="RKZ29" s="877"/>
      <c r="RLA29" s="877"/>
      <c r="RLB29" s="877"/>
      <c r="RLC29" s="877"/>
      <c r="RLD29" s="877"/>
      <c r="RLE29" s="877"/>
      <c r="RLF29" s="877"/>
      <c r="RLG29" s="877"/>
      <c r="RLH29" s="877"/>
      <c r="RLI29" s="877"/>
      <c r="RLJ29" s="877"/>
      <c r="RLK29" s="877"/>
      <c r="RLL29" s="877"/>
      <c r="RLM29" s="877"/>
      <c r="RLN29" s="877"/>
      <c r="RLO29" s="877"/>
      <c r="RLP29" s="877"/>
      <c r="RLQ29" s="877"/>
      <c r="RLR29" s="877"/>
      <c r="RLS29" s="877"/>
      <c r="RLT29" s="877"/>
      <c r="RLU29" s="877"/>
      <c r="RLV29" s="877"/>
      <c r="RLW29" s="877"/>
      <c r="RLX29" s="877"/>
      <c r="RLY29" s="877"/>
      <c r="RLZ29" s="877"/>
      <c r="RMA29" s="877"/>
      <c r="RMB29" s="877"/>
      <c r="RMC29" s="877"/>
      <c r="RMD29" s="877"/>
      <c r="RME29" s="877"/>
      <c r="RMF29" s="877"/>
      <c r="RMG29" s="877"/>
      <c r="RMH29" s="877"/>
      <c r="RMI29" s="877"/>
      <c r="RMJ29" s="877"/>
      <c r="RMK29" s="877"/>
      <c r="RML29" s="877"/>
      <c r="RMM29" s="877"/>
      <c r="RMN29" s="877"/>
      <c r="RMO29" s="877"/>
      <c r="RMP29" s="877"/>
      <c r="RMQ29" s="877"/>
      <c r="RMR29" s="877"/>
      <c r="RMS29" s="877"/>
      <c r="RMT29" s="877"/>
      <c r="RMU29" s="877"/>
      <c r="RMV29" s="877"/>
      <c r="RMW29" s="877"/>
      <c r="RMX29" s="877"/>
      <c r="RMY29" s="877"/>
      <c r="RMZ29" s="877"/>
      <c r="RNA29" s="877"/>
      <c r="RNB29" s="877"/>
      <c r="RNC29" s="877"/>
      <c r="RND29" s="877"/>
      <c r="RNE29" s="877"/>
      <c r="RNF29" s="877"/>
      <c r="RNG29" s="877"/>
      <c r="RNH29" s="877"/>
      <c r="RNI29" s="877"/>
      <c r="RNJ29" s="877"/>
      <c r="RNK29" s="877"/>
      <c r="RNL29" s="877"/>
      <c r="RNM29" s="877"/>
      <c r="RNN29" s="877"/>
      <c r="RNO29" s="877"/>
      <c r="RNP29" s="877"/>
      <c r="RNQ29" s="877"/>
      <c r="RNR29" s="877"/>
      <c r="RNS29" s="877"/>
      <c r="RNT29" s="877"/>
      <c r="RNU29" s="877"/>
      <c r="RNV29" s="877"/>
      <c r="RNW29" s="877"/>
      <c r="RNX29" s="877"/>
      <c r="RNY29" s="877"/>
      <c r="RNZ29" s="877"/>
      <c r="ROA29" s="877"/>
      <c r="ROB29" s="877"/>
      <c r="ROC29" s="877"/>
      <c r="ROD29" s="877"/>
      <c r="ROE29" s="877"/>
      <c r="ROF29" s="877"/>
      <c r="ROG29" s="877"/>
      <c r="ROH29" s="877"/>
      <c r="ROI29" s="877"/>
      <c r="ROJ29" s="877"/>
      <c r="ROK29" s="877"/>
      <c r="ROL29" s="877"/>
      <c r="ROM29" s="877"/>
      <c r="RON29" s="877"/>
      <c r="ROO29" s="877"/>
      <c r="ROP29" s="877"/>
      <c r="ROQ29" s="877"/>
      <c r="ROR29" s="877"/>
      <c r="ROS29" s="877"/>
      <c r="ROT29" s="877"/>
      <c r="ROU29" s="877"/>
      <c r="ROV29" s="877"/>
      <c r="ROW29" s="877"/>
      <c r="ROX29" s="877"/>
      <c r="ROY29" s="877"/>
      <c r="ROZ29" s="877"/>
      <c r="RPA29" s="877"/>
      <c r="RPB29" s="877"/>
      <c r="RPC29" s="877"/>
      <c r="RPD29" s="877"/>
      <c r="RPE29" s="877"/>
      <c r="RPF29" s="877"/>
      <c r="RPG29" s="877"/>
      <c r="RPH29" s="877"/>
      <c r="RPI29" s="877"/>
      <c r="RPJ29" s="877"/>
      <c r="RPK29" s="877"/>
      <c r="RPL29" s="877"/>
      <c r="RPM29" s="877"/>
      <c r="RPN29" s="877"/>
      <c r="RPO29" s="877"/>
      <c r="RPP29" s="877"/>
      <c r="RPQ29" s="877"/>
      <c r="RPR29" s="877"/>
      <c r="RPS29" s="877"/>
      <c r="RPT29" s="877"/>
      <c r="RPU29" s="877"/>
      <c r="RPV29" s="877"/>
      <c r="RPW29" s="877"/>
      <c r="RPX29" s="877"/>
      <c r="RPY29" s="877"/>
      <c r="RPZ29" s="877"/>
      <c r="RQA29" s="877"/>
      <c r="RQB29" s="877"/>
      <c r="RQC29" s="877"/>
      <c r="RQD29" s="877"/>
      <c r="RQE29" s="877"/>
      <c r="RQF29" s="877"/>
      <c r="RQG29" s="877"/>
      <c r="RQH29" s="877"/>
      <c r="RQI29" s="877"/>
      <c r="RQJ29" s="877"/>
      <c r="RQK29" s="877"/>
      <c r="RQL29" s="877"/>
      <c r="RQM29" s="877"/>
      <c r="RQN29" s="877"/>
      <c r="RQO29" s="877"/>
      <c r="RQP29" s="877"/>
      <c r="RQQ29" s="877"/>
      <c r="RQR29" s="877"/>
      <c r="RQS29" s="877"/>
      <c r="RQT29" s="877"/>
      <c r="RQU29" s="877"/>
      <c r="RQV29" s="877"/>
      <c r="RQW29" s="877"/>
      <c r="RQX29" s="877"/>
      <c r="RQY29" s="877"/>
      <c r="RQZ29" s="877"/>
      <c r="RRA29" s="877"/>
      <c r="RRB29" s="877"/>
      <c r="RRC29" s="877"/>
      <c r="RRD29" s="877"/>
      <c r="RRE29" s="877"/>
      <c r="RRF29" s="877"/>
      <c r="RRG29" s="877"/>
      <c r="RRH29" s="877"/>
      <c r="RRI29" s="877"/>
      <c r="RRJ29" s="877"/>
      <c r="RRK29" s="877"/>
      <c r="RRL29" s="877"/>
      <c r="RRM29" s="877"/>
      <c r="RRN29" s="877"/>
      <c r="RRO29" s="877"/>
      <c r="RRP29" s="877"/>
      <c r="RRQ29" s="877"/>
      <c r="RRR29" s="877"/>
      <c r="RRS29" s="877"/>
      <c r="RRT29" s="877"/>
      <c r="RRU29" s="877"/>
      <c r="RRV29" s="877"/>
      <c r="RRW29" s="877"/>
      <c r="RRX29" s="877"/>
      <c r="RRY29" s="877"/>
      <c r="RRZ29" s="877"/>
      <c r="RSA29" s="877"/>
      <c r="RSB29" s="877"/>
      <c r="RSC29" s="877"/>
      <c r="RSD29" s="877"/>
      <c r="RSE29" s="877"/>
      <c r="RSF29" s="877"/>
      <c r="RSG29" s="877"/>
      <c r="RSH29" s="877"/>
      <c r="RSI29" s="877"/>
      <c r="RSJ29" s="877"/>
      <c r="RSK29" s="877"/>
      <c r="RSL29" s="877"/>
      <c r="RSM29" s="877"/>
      <c r="RSN29" s="877"/>
      <c r="RSO29" s="877"/>
      <c r="RSP29" s="877"/>
      <c r="RSQ29" s="877"/>
      <c r="RSR29" s="877"/>
      <c r="RSS29" s="877"/>
      <c r="RST29" s="877"/>
      <c r="RSU29" s="877"/>
      <c r="RSV29" s="877"/>
      <c r="RSW29" s="877"/>
      <c r="RSX29" s="877"/>
      <c r="RSY29" s="877"/>
      <c r="RSZ29" s="877"/>
      <c r="RTA29" s="877"/>
      <c r="RTB29" s="877"/>
      <c r="RTC29" s="877"/>
      <c r="RTD29" s="877"/>
      <c r="RTE29" s="877"/>
      <c r="RTF29" s="877"/>
      <c r="RTG29" s="877"/>
      <c r="RTH29" s="877"/>
      <c r="RTI29" s="877"/>
      <c r="RTJ29" s="877"/>
      <c r="RTK29" s="877"/>
      <c r="RTL29" s="877"/>
      <c r="RTM29" s="877"/>
      <c r="RTN29" s="877"/>
      <c r="RTO29" s="877"/>
      <c r="RTP29" s="877"/>
      <c r="RTQ29" s="877"/>
      <c r="RTR29" s="877"/>
      <c r="RTS29" s="877"/>
      <c r="RTT29" s="877"/>
      <c r="RTU29" s="877"/>
      <c r="RTV29" s="877"/>
      <c r="RTW29" s="877"/>
      <c r="RTX29" s="877"/>
      <c r="RTY29" s="877"/>
      <c r="RTZ29" s="877"/>
      <c r="RUA29" s="877"/>
      <c r="RUB29" s="877"/>
      <c r="RUC29" s="877"/>
      <c r="RUD29" s="877"/>
      <c r="RUE29" s="877"/>
      <c r="RUF29" s="877"/>
      <c r="RUG29" s="877"/>
      <c r="RUH29" s="877"/>
      <c r="RUI29" s="877"/>
      <c r="RUJ29" s="877"/>
      <c r="RUK29" s="877"/>
      <c r="RUL29" s="877"/>
      <c r="RUM29" s="877"/>
      <c r="RUN29" s="877"/>
      <c r="RUO29" s="877"/>
      <c r="RUP29" s="877"/>
      <c r="RUQ29" s="877"/>
      <c r="RUR29" s="877"/>
      <c r="RUS29" s="877"/>
      <c r="RUT29" s="877"/>
      <c r="RUU29" s="877"/>
      <c r="RUV29" s="877"/>
      <c r="RUW29" s="877"/>
      <c r="RUX29" s="877"/>
      <c r="RUY29" s="877"/>
      <c r="RUZ29" s="877"/>
      <c r="RVA29" s="877"/>
      <c r="RVB29" s="877"/>
      <c r="RVC29" s="877"/>
      <c r="RVD29" s="877"/>
      <c r="RVE29" s="877"/>
      <c r="RVF29" s="877"/>
      <c r="RVG29" s="877"/>
      <c r="RVH29" s="877"/>
      <c r="RVI29" s="877"/>
      <c r="RVJ29" s="877"/>
      <c r="RVK29" s="877"/>
      <c r="RVL29" s="877"/>
      <c r="RVM29" s="877"/>
      <c r="RVN29" s="877"/>
      <c r="RVO29" s="877"/>
      <c r="RVP29" s="877"/>
      <c r="RVQ29" s="877"/>
      <c r="RVR29" s="877"/>
      <c r="RVS29" s="877"/>
      <c r="RVT29" s="877"/>
      <c r="RVU29" s="877"/>
      <c r="RVV29" s="877"/>
      <c r="RVW29" s="877"/>
      <c r="RVX29" s="877"/>
      <c r="RVY29" s="877"/>
      <c r="RVZ29" s="877"/>
      <c r="RWA29" s="877"/>
      <c r="RWB29" s="877"/>
      <c r="RWC29" s="877"/>
      <c r="RWD29" s="877"/>
      <c r="RWE29" s="877"/>
      <c r="RWF29" s="877"/>
      <c r="RWG29" s="877"/>
      <c r="RWH29" s="877"/>
      <c r="RWI29" s="877"/>
      <c r="RWJ29" s="877"/>
      <c r="RWK29" s="877"/>
      <c r="RWL29" s="877"/>
      <c r="RWM29" s="877"/>
      <c r="RWN29" s="877"/>
      <c r="RWO29" s="877"/>
      <c r="RWP29" s="877"/>
      <c r="RWQ29" s="877"/>
      <c r="RWR29" s="877"/>
      <c r="RWS29" s="877"/>
      <c r="RWT29" s="877"/>
      <c r="RWU29" s="877"/>
      <c r="RWV29" s="877"/>
      <c r="RWW29" s="877"/>
      <c r="RWX29" s="877"/>
      <c r="RWY29" s="877"/>
      <c r="RWZ29" s="877"/>
      <c r="RXA29" s="877"/>
      <c r="RXB29" s="877"/>
      <c r="RXC29" s="877"/>
      <c r="RXD29" s="877"/>
      <c r="RXE29" s="877"/>
      <c r="RXF29" s="877"/>
      <c r="RXG29" s="877"/>
      <c r="RXH29" s="877"/>
      <c r="RXI29" s="877"/>
      <c r="RXJ29" s="877"/>
      <c r="RXK29" s="877"/>
      <c r="RXL29" s="877"/>
      <c r="RXM29" s="877"/>
      <c r="RXN29" s="877"/>
      <c r="RXO29" s="877"/>
      <c r="RXP29" s="877"/>
      <c r="RXQ29" s="877"/>
      <c r="RXR29" s="877"/>
      <c r="RXS29" s="877"/>
      <c r="RXT29" s="877"/>
      <c r="RXU29" s="877"/>
      <c r="RXV29" s="877"/>
      <c r="RXW29" s="877"/>
      <c r="RXX29" s="877"/>
      <c r="RXY29" s="877"/>
      <c r="RXZ29" s="877"/>
      <c r="RYA29" s="877"/>
      <c r="RYB29" s="877"/>
      <c r="RYC29" s="877"/>
      <c r="RYD29" s="877"/>
      <c r="RYE29" s="877"/>
      <c r="RYF29" s="877"/>
      <c r="RYG29" s="877"/>
      <c r="RYH29" s="877"/>
      <c r="RYI29" s="877"/>
      <c r="RYJ29" s="877"/>
      <c r="RYK29" s="877"/>
      <c r="RYL29" s="877"/>
      <c r="RYM29" s="877"/>
      <c r="RYN29" s="877"/>
      <c r="RYO29" s="877"/>
      <c r="RYP29" s="877"/>
      <c r="RYQ29" s="877"/>
      <c r="RYR29" s="877"/>
      <c r="RYS29" s="877"/>
      <c r="RYT29" s="877"/>
      <c r="RYU29" s="877"/>
      <c r="RYV29" s="877"/>
      <c r="RYW29" s="877"/>
      <c r="RYX29" s="877"/>
      <c r="RYY29" s="877"/>
      <c r="RYZ29" s="877"/>
      <c r="RZA29" s="877"/>
      <c r="RZB29" s="877"/>
      <c r="RZC29" s="877"/>
      <c r="RZD29" s="877"/>
      <c r="RZE29" s="877"/>
      <c r="RZF29" s="877"/>
      <c r="RZG29" s="877"/>
      <c r="RZH29" s="877"/>
      <c r="RZI29" s="877"/>
      <c r="RZJ29" s="877"/>
      <c r="RZK29" s="877"/>
      <c r="RZL29" s="877"/>
      <c r="RZM29" s="877"/>
      <c r="RZN29" s="877"/>
      <c r="RZO29" s="877"/>
      <c r="RZP29" s="877"/>
      <c r="RZQ29" s="877"/>
      <c r="RZR29" s="877"/>
      <c r="RZS29" s="877"/>
      <c r="RZT29" s="877"/>
      <c r="RZU29" s="877"/>
      <c r="RZV29" s="877"/>
      <c r="RZW29" s="877"/>
      <c r="RZX29" s="877"/>
      <c r="RZY29" s="877"/>
      <c r="RZZ29" s="877"/>
      <c r="SAA29" s="877"/>
      <c r="SAB29" s="877"/>
      <c r="SAC29" s="877"/>
      <c r="SAD29" s="877"/>
      <c r="SAE29" s="877"/>
      <c r="SAF29" s="877"/>
      <c r="SAG29" s="877"/>
      <c r="SAH29" s="877"/>
      <c r="SAI29" s="877"/>
      <c r="SAJ29" s="877"/>
      <c r="SAK29" s="877"/>
      <c r="SAL29" s="877"/>
      <c r="SAM29" s="877"/>
      <c r="SAN29" s="877"/>
      <c r="SAO29" s="877"/>
      <c r="SAP29" s="877"/>
      <c r="SAQ29" s="877"/>
      <c r="SAR29" s="877"/>
      <c r="SAS29" s="877"/>
      <c r="SAT29" s="877"/>
      <c r="SAU29" s="877"/>
      <c r="SAV29" s="877"/>
      <c r="SAW29" s="877"/>
      <c r="SAX29" s="877"/>
      <c r="SAY29" s="877"/>
      <c r="SAZ29" s="877"/>
      <c r="SBA29" s="877"/>
      <c r="SBB29" s="877"/>
      <c r="SBC29" s="877"/>
      <c r="SBD29" s="877"/>
      <c r="SBE29" s="877"/>
      <c r="SBF29" s="877"/>
      <c r="SBG29" s="877"/>
      <c r="SBH29" s="877"/>
      <c r="SBI29" s="877"/>
      <c r="SBJ29" s="877"/>
      <c r="SBK29" s="877"/>
      <c r="SBL29" s="877"/>
      <c r="SBM29" s="877"/>
      <c r="SBN29" s="877"/>
      <c r="SBO29" s="877"/>
      <c r="SBP29" s="877"/>
      <c r="SBQ29" s="877"/>
      <c r="SBR29" s="877"/>
      <c r="SBS29" s="877"/>
      <c r="SBT29" s="877"/>
      <c r="SBU29" s="877"/>
      <c r="SBV29" s="877"/>
      <c r="SBW29" s="877"/>
      <c r="SBX29" s="877"/>
      <c r="SBY29" s="877"/>
      <c r="SBZ29" s="877"/>
      <c r="SCA29" s="877"/>
      <c r="SCB29" s="877"/>
      <c r="SCC29" s="877"/>
      <c r="SCD29" s="877"/>
      <c r="SCE29" s="877"/>
      <c r="SCF29" s="877"/>
      <c r="SCG29" s="877"/>
      <c r="SCH29" s="877"/>
      <c r="SCI29" s="877"/>
      <c r="SCJ29" s="877"/>
      <c r="SCK29" s="877"/>
      <c r="SCL29" s="877"/>
      <c r="SCM29" s="877"/>
      <c r="SCN29" s="877"/>
      <c r="SCO29" s="877"/>
      <c r="SCP29" s="877"/>
      <c r="SCQ29" s="877"/>
      <c r="SCR29" s="877"/>
      <c r="SCS29" s="877"/>
      <c r="SCT29" s="877"/>
      <c r="SCU29" s="877"/>
      <c r="SCV29" s="877"/>
      <c r="SCW29" s="877"/>
      <c r="SCX29" s="877"/>
      <c r="SCY29" s="877"/>
      <c r="SCZ29" s="877"/>
      <c r="SDA29" s="877"/>
      <c r="SDB29" s="877"/>
      <c r="SDC29" s="877"/>
      <c r="SDD29" s="877"/>
      <c r="SDE29" s="877"/>
      <c r="SDF29" s="877"/>
      <c r="SDG29" s="877"/>
      <c r="SDH29" s="877"/>
      <c r="SDI29" s="877"/>
      <c r="SDJ29" s="877"/>
      <c r="SDK29" s="877"/>
      <c r="SDL29" s="877"/>
      <c r="SDM29" s="877"/>
      <c r="SDN29" s="877"/>
      <c r="SDO29" s="877"/>
      <c r="SDP29" s="877"/>
      <c r="SDQ29" s="877"/>
      <c r="SDR29" s="877"/>
      <c r="SDS29" s="877"/>
      <c r="SDT29" s="877"/>
      <c r="SDU29" s="877"/>
      <c r="SDV29" s="877"/>
      <c r="SDW29" s="877"/>
      <c r="SDX29" s="877"/>
      <c r="SDY29" s="877"/>
      <c r="SDZ29" s="877"/>
      <c r="SEA29" s="877"/>
      <c r="SEB29" s="877"/>
      <c r="SEC29" s="877"/>
      <c r="SED29" s="877"/>
      <c r="SEE29" s="877"/>
      <c r="SEF29" s="877"/>
      <c r="SEG29" s="877"/>
      <c r="SEH29" s="877"/>
      <c r="SEI29" s="877"/>
      <c r="SEJ29" s="877"/>
      <c r="SEK29" s="877"/>
      <c r="SEL29" s="877"/>
      <c r="SEM29" s="877"/>
      <c r="SEN29" s="877"/>
      <c r="SEO29" s="877"/>
      <c r="SEP29" s="877"/>
      <c r="SEQ29" s="877"/>
      <c r="SER29" s="877"/>
      <c r="SES29" s="877"/>
      <c r="SET29" s="877"/>
      <c r="SEU29" s="877"/>
      <c r="SEV29" s="877"/>
      <c r="SEW29" s="877"/>
      <c r="SEX29" s="877"/>
      <c r="SEY29" s="877"/>
      <c r="SEZ29" s="877"/>
      <c r="SFA29" s="877"/>
      <c r="SFB29" s="877"/>
      <c r="SFC29" s="877"/>
      <c r="SFD29" s="877"/>
      <c r="SFE29" s="877"/>
      <c r="SFF29" s="877"/>
      <c r="SFG29" s="877"/>
      <c r="SFH29" s="877"/>
      <c r="SFI29" s="877"/>
      <c r="SFJ29" s="877"/>
      <c r="SFK29" s="877"/>
      <c r="SFL29" s="877"/>
      <c r="SFM29" s="877"/>
      <c r="SFN29" s="877"/>
      <c r="SFO29" s="877"/>
      <c r="SFP29" s="877"/>
      <c r="SFQ29" s="877"/>
      <c r="SFR29" s="877"/>
      <c r="SFS29" s="877"/>
      <c r="SFT29" s="877"/>
      <c r="SFU29" s="877"/>
      <c r="SFV29" s="877"/>
      <c r="SFW29" s="877"/>
      <c r="SFX29" s="877"/>
      <c r="SFY29" s="877"/>
      <c r="SFZ29" s="877"/>
      <c r="SGA29" s="877"/>
      <c r="SGB29" s="877"/>
      <c r="SGC29" s="877"/>
      <c r="SGD29" s="877"/>
      <c r="SGE29" s="877"/>
      <c r="SGF29" s="877"/>
      <c r="SGG29" s="877"/>
      <c r="SGH29" s="877"/>
      <c r="SGI29" s="877"/>
      <c r="SGJ29" s="877"/>
      <c r="SGK29" s="877"/>
      <c r="SGL29" s="877"/>
      <c r="SGM29" s="877"/>
      <c r="SGN29" s="877"/>
      <c r="SGO29" s="877"/>
      <c r="SGP29" s="877"/>
      <c r="SGQ29" s="877"/>
      <c r="SGR29" s="877"/>
      <c r="SGS29" s="877"/>
      <c r="SGT29" s="877"/>
      <c r="SGU29" s="877"/>
      <c r="SGV29" s="877"/>
      <c r="SGW29" s="877"/>
      <c r="SGX29" s="877"/>
      <c r="SGY29" s="877"/>
      <c r="SGZ29" s="877"/>
      <c r="SHA29" s="877"/>
      <c r="SHB29" s="877"/>
      <c r="SHC29" s="877"/>
      <c r="SHD29" s="877"/>
      <c r="SHE29" s="877"/>
      <c r="SHF29" s="877"/>
      <c r="SHG29" s="877"/>
      <c r="SHH29" s="877"/>
      <c r="SHI29" s="877"/>
      <c r="SHJ29" s="877"/>
      <c r="SHK29" s="877"/>
      <c r="SHL29" s="877"/>
      <c r="SHM29" s="877"/>
      <c r="SHN29" s="877"/>
      <c r="SHO29" s="877"/>
      <c r="SHP29" s="877"/>
      <c r="SHQ29" s="877"/>
      <c r="SHR29" s="877"/>
      <c r="SHS29" s="877"/>
      <c r="SHT29" s="877"/>
      <c r="SHU29" s="877"/>
      <c r="SHV29" s="877"/>
      <c r="SHW29" s="877"/>
      <c r="SHX29" s="877"/>
      <c r="SHY29" s="877"/>
      <c r="SHZ29" s="877"/>
      <c r="SIA29" s="877"/>
      <c r="SIB29" s="877"/>
      <c r="SIC29" s="877"/>
      <c r="SID29" s="877"/>
      <c r="SIE29" s="877"/>
      <c r="SIF29" s="877"/>
      <c r="SIG29" s="877"/>
      <c r="SIH29" s="877"/>
      <c r="SII29" s="877"/>
      <c r="SIJ29" s="877"/>
      <c r="SIK29" s="877"/>
      <c r="SIL29" s="877"/>
      <c r="SIM29" s="877"/>
      <c r="SIN29" s="877"/>
      <c r="SIO29" s="877"/>
      <c r="SIP29" s="877"/>
      <c r="SIQ29" s="877"/>
      <c r="SIR29" s="877"/>
      <c r="SIS29" s="877"/>
      <c r="SIT29" s="877"/>
      <c r="SIU29" s="877"/>
      <c r="SIV29" s="877"/>
      <c r="SIW29" s="877"/>
      <c r="SIX29" s="877"/>
      <c r="SIY29" s="877"/>
      <c r="SIZ29" s="877"/>
      <c r="SJA29" s="877"/>
      <c r="SJB29" s="877"/>
      <c r="SJC29" s="877"/>
      <c r="SJD29" s="877"/>
      <c r="SJE29" s="877"/>
      <c r="SJF29" s="877"/>
      <c r="SJG29" s="877"/>
      <c r="SJH29" s="877"/>
      <c r="SJI29" s="877"/>
      <c r="SJJ29" s="877"/>
      <c r="SJK29" s="877"/>
      <c r="SJL29" s="877"/>
      <c r="SJM29" s="877"/>
      <c r="SJN29" s="877"/>
      <c r="SJO29" s="877"/>
      <c r="SJP29" s="877"/>
      <c r="SJQ29" s="877"/>
      <c r="SJR29" s="877"/>
      <c r="SJS29" s="877"/>
      <c r="SJT29" s="877"/>
      <c r="SJU29" s="877"/>
      <c r="SJV29" s="877"/>
      <c r="SJW29" s="877"/>
      <c r="SJX29" s="877"/>
      <c r="SJY29" s="877"/>
      <c r="SJZ29" s="877"/>
      <c r="SKA29" s="877"/>
      <c r="SKB29" s="877"/>
      <c r="SKC29" s="877"/>
      <c r="SKD29" s="877"/>
      <c r="SKE29" s="877"/>
      <c r="SKF29" s="877"/>
      <c r="SKG29" s="877"/>
      <c r="SKH29" s="877"/>
      <c r="SKI29" s="877"/>
      <c r="SKJ29" s="877"/>
      <c r="SKK29" s="877"/>
      <c r="SKL29" s="877"/>
      <c r="SKM29" s="877"/>
      <c r="SKN29" s="877"/>
      <c r="SKO29" s="877"/>
      <c r="SKP29" s="877"/>
      <c r="SKQ29" s="877"/>
      <c r="SKR29" s="877"/>
      <c r="SKS29" s="877"/>
      <c r="SKT29" s="877"/>
      <c r="SKU29" s="877"/>
      <c r="SKV29" s="877"/>
      <c r="SKW29" s="877"/>
      <c r="SKX29" s="877"/>
      <c r="SKY29" s="877"/>
      <c r="SKZ29" s="877"/>
      <c r="SLA29" s="877"/>
      <c r="SLB29" s="877"/>
      <c r="SLC29" s="877"/>
      <c r="SLD29" s="877"/>
      <c r="SLE29" s="877"/>
      <c r="SLF29" s="877"/>
      <c r="SLG29" s="877"/>
      <c r="SLH29" s="877"/>
      <c r="SLI29" s="877"/>
      <c r="SLJ29" s="877"/>
      <c r="SLK29" s="877"/>
      <c r="SLL29" s="877"/>
      <c r="SLM29" s="877"/>
      <c r="SLN29" s="877"/>
      <c r="SLO29" s="877"/>
      <c r="SLP29" s="877"/>
      <c r="SLQ29" s="877"/>
      <c r="SLR29" s="877"/>
      <c r="SLS29" s="877"/>
      <c r="SLT29" s="877"/>
      <c r="SLU29" s="877"/>
      <c r="SLV29" s="877"/>
      <c r="SLW29" s="877"/>
      <c r="SLX29" s="877"/>
      <c r="SLY29" s="877"/>
      <c r="SLZ29" s="877"/>
      <c r="SMA29" s="877"/>
      <c r="SMB29" s="877"/>
      <c r="SMC29" s="877"/>
      <c r="SMD29" s="877"/>
      <c r="SME29" s="877"/>
      <c r="SMF29" s="877"/>
      <c r="SMG29" s="877"/>
      <c r="SMH29" s="877"/>
      <c r="SMI29" s="877"/>
      <c r="SMJ29" s="877"/>
      <c r="SMK29" s="877"/>
      <c r="SML29" s="877"/>
      <c r="SMM29" s="877"/>
      <c r="SMN29" s="877"/>
      <c r="SMO29" s="877"/>
      <c r="SMP29" s="877"/>
      <c r="SMQ29" s="877"/>
      <c r="SMR29" s="877"/>
      <c r="SMS29" s="877"/>
      <c r="SMT29" s="877"/>
      <c r="SMU29" s="877"/>
      <c r="SMV29" s="877"/>
      <c r="SMW29" s="877"/>
      <c r="SMX29" s="877"/>
      <c r="SMY29" s="877"/>
      <c r="SMZ29" s="877"/>
      <c r="SNA29" s="877"/>
      <c r="SNB29" s="877"/>
      <c r="SNC29" s="877"/>
      <c r="SND29" s="877"/>
      <c r="SNE29" s="877"/>
      <c r="SNF29" s="877"/>
      <c r="SNG29" s="877"/>
      <c r="SNH29" s="877"/>
      <c r="SNI29" s="877"/>
      <c r="SNJ29" s="877"/>
      <c r="SNK29" s="877"/>
      <c r="SNL29" s="877"/>
      <c r="SNM29" s="877"/>
      <c r="SNN29" s="877"/>
      <c r="SNO29" s="877"/>
      <c r="SNP29" s="877"/>
      <c r="SNQ29" s="877"/>
      <c r="SNR29" s="877"/>
      <c r="SNS29" s="877"/>
      <c r="SNT29" s="877"/>
      <c r="SNU29" s="877"/>
      <c r="SNV29" s="877"/>
      <c r="SNW29" s="877"/>
      <c r="SNX29" s="877"/>
      <c r="SNY29" s="877"/>
      <c r="SNZ29" s="877"/>
      <c r="SOA29" s="877"/>
      <c r="SOB29" s="877"/>
      <c r="SOC29" s="877"/>
      <c r="SOD29" s="877"/>
      <c r="SOE29" s="877"/>
      <c r="SOF29" s="877"/>
      <c r="SOG29" s="877"/>
      <c r="SOH29" s="877"/>
      <c r="SOI29" s="877"/>
      <c r="SOJ29" s="877"/>
      <c r="SOK29" s="877"/>
      <c r="SOL29" s="877"/>
      <c r="SOM29" s="877"/>
      <c r="SON29" s="877"/>
      <c r="SOO29" s="877"/>
      <c r="SOP29" s="877"/>
      <c r="SOQ29" s="877"/>
      <c r="SOR29" s="877"/>
      <c r="SOS29" s="877"/>
      <c r="SOT29" s="877"/>
      <c r="SOU29" s="877"/>
      <c r="SOV29" s="877"/>
      <c r="SOW29" s="877"/>
      <c r="SOX29" s="877"/>
      <c r="SOY29" s="877"/>
      <c r="SOZ29" s="877"/>
      <c r="SPA29" s="877"/>
      <c r="SPB29" s="877"/>
      <c r="SPC29" s="877"/>
      <c r="SPD29" s="877"/>
      <c r="SPE29" s="877"/>
      <c r="SPF29" s="877"/>
      <c r="SPG29" s="877"/>
      <c r="SPH29" s="877"/>
      <c r="SPI29" s="877"/>
      <c r="SPJ29" s="877"/>
      <c r="SPK29" s="877"/>
      <c r="SPL29" s="877"/>
      <c r="SPM29" s="877"/>
      <c r="SPN29" s="877"/>
      <c r="SPO29" s="877"/>
      <c r="SPP29" s="877"/>
      <c r="SPQ29" s="877"/>
      <c r="SPR29" s="877"/>
      <c r="SPS29" s="877"/>
      <c r="SPT29" s="877"/>
      <c r="SPU29" s="877"/>
      <c r="SPV29" s="877"/>
      <c r="SPW29" s="877"/>
      <c r="SPX29" s="877"/>
      <c r="SPY29" s="877"/>
      <c r="SPZ29" s="877"/>
      <c r="SQA29" s="877"/>
      <c r="SQB29" s="877"/>
      <c r="SQC29" s="877"/>
      <c r="SQD29" s="877"/>
      <c r="SQE29" s="877"/>
      <c r="SQF29" s="877"/>
      <c r="SQG29" s="877"/>
      <c r="SQH29" s="877"/>
      <c r="SQI29" s="877"/>
      <c r="SQJ29" s="877"/>
      <c r="SQK29" s="877"/>
      <c r="SQL29" s="877"/>
      <c r="SQM29" s="877"/>
      <c r="SQN29" s="877"/>
      <c r="SQO29" s="877"/>
      <c r="SQP29" s="877"/>
      <c r="SQQ29" s="877"/>
      <c r="SQR29" s="877"/>
      <c r="SQS29" s="877"/>
      <c r="SQT29" s="877"/>
      <c r="SQU29" s="877"/>
      <c r="SQV29" s="877"/>
      <c r="SQW29" s="877"/>
      <c r="SQX29" s="877"/>
      <c r="SQY29" s="877"/>
      <c r="SQZ29" s="877"/>
      <c r="SRA29" s="877"/>
      <c r="SRB29" s="877"/>
      <c r="SRC29" s="877"/>
      <c r="SRD29" s="877"/>
      <c r="SRE29" s="877"/>
      <c r="SRF29" s="877"/>
      <c r="SRG29" s="877"/>
      <c r="SRH29" s="877"/>
      <c r="SRI29" s="877"/>
      <c r="SRJ29" s="877"/>
      <c r="SRK29" s="877"/>
      <c r="SRL29" s="877"/>
      <c r="SRM29" s="877"/>
      <c r="SRN29" s="877"/>
      <c r="SRO29" s="877"/>
      <c r="SRP29" s="877"/>
      <c r="SRQ29" s="877"/>
      <c r="SRR29" s="877"/>
      <c r="SRS29" s="877"/>
      <c r="SRT29" s="877"/>
      <c r="SRU29" s="877"/>
      <c r="SRV29" s="877"/>
      <c r="SRW29" s="877"/>
      <c r="SRX29" s="877"/>
      <c r="SRY29" s="877"/>
      <c r="SRZ29" s="877"/>
      <c r="SSA29" s="877"/>
      <c r="SSB29" s="877"/>
      <c r="SSC29" s="877"/>
      <c r="SSD29" s="877"/>
      <c r="SSE29" s="877"/>
      <c r="SSF29" s="877"/>
      <c r="SSG29" s="877"/>
      <c r="SSH29" s="877"/>
      <c r="SSI29" s="877"/>
      <c r="SSJ29" s="877"/>
      <c r="SSK29" s="877"/>
      <c r="SSL29" s="877"/>
      <c r="SSM29" s="877"/>
      <c r="SSN29" s="877"/>
      <c r="SSO29" s="877"/>
      <c r="SSP29" s="877"/>
      <c r="SSQ29" s="877"/>
      <c r="SSR29" s="877"/>
      <c r="SSS29" s="877"/>
      <c r="SST29" s="877"/>
      <c r="SSU29" s="877"/>
      <c r="SSV29" s="877"/>
      <c r="SSW29" s="877"/>
      <c r="SSX29" s="877"/>
      <c r="SSY29" s="877"/>
      <c r="SSZ29" s="877"/>
      <c r="STA29" s="877"/>
      <c r="STB29" s="877"/>
      <c r="STC29" s="877"/>
      <c r="STD29" s="877"/>
      <c r="STE29" s="877"/>
      <c r="STF29" s="877"/>
      <c r="STG29" s="877"/>
      <c r="STH29" s="877"/>
      <c r="STI29" s="877"/>
      <c r="STJ29" s="877"/>
      <c r="STK29" s="877"/>
      <c r="STL29" s="877"/>
      <c r="STM29" s="877"/>
      <c r="STN29" s="877"/>
      <c r="STO29" s="877"/>
      <c r="STP29" s="877"/>
      <c r="STQ29" s="877"/>
      <c r="STR29" s="877"/>
      <c r="STS29" s="877"/>
      <c r="STT29" s="877"/>
      <c r="STU29" s="877"/>
      <c r="STV29" s="877"/>
      <c r="STW29" s="877"/>
      <c r="STX29" s="877"/>
      <c r="STY29" s="877"/>
      <c r="STZ29" s="877"/>
      <c r="SUA29" s="877"/>
      <c r="SUB29" s="877"/>
      <c r="SUC29" s="877"/>
      <c r="SUD29" s="877"/>
      <c r="SUE29" s="877"/>
      <c r="SUF29" s="877"/>
      <c r="SUG29" s="877"/>
      <c r="SUH29" s="877"/>
      <c r="SUI29" s="877"/>
      <c r="SUJ29" s="877"/>
      <c r="SUK29" s="877"/>
      <c r="SUL29" s="877"/>
      <c r="SUM29" s="877"/>
      <c r="SUN29" s="877"/>
      <c r="SUO29" s="877"/>
      <c r="SUP29" s="877"/>
      <c r="SUQ29" s="877"/>
      <c r="SUR29" s="877"/>
      <c r="SUS29" s="877"/>
      <c r="SUT29" s="877"/>
      <c r="SUU29" s="877"/>
      <c r="SUV29" s="877"/>
      <c r="SUW29" s="877"/>
      <c r="SUX29" s="877"/>
      <c r="SUY29" s="877"/>
      <c r="SUZ29" s="877"/>
      <c r="SVA29" s="877"/>
      <c r="SVB29" s="877"/>
      <c r="SVC29" s="877"/>
      <c r="SVD29" s="877"/>
      <c r="SVE29" s="877"/>
      <c r="SVF29" s="877"/>
      <c r="SVG29" s="877"/>
      <c r="SVH29" s="877"/>
      <c r="SVI29" s="877"/>
      <c r="SVJ29" s="877"/>
      <c r="SVK29" s="877"/>
      <c r="SVL29" s="877"/>
      <c r="SVM29" s="877"/>
      <c r="SVN29" s="877"/>
      <c r="SVO29" s="877"/>
      <c r="SVP29" s="877"/>
      <c r="SVQ29" s="877"/>
      <c r="SVR29" s="877"/>
      <c r="SVS29" s="877"/>
      <c r="SVT29" s="877"/>
      <c r="SVU29" s="877"/>
      <c r="SVV29" s="877"/>
      <c r="SVW29" s="877"/>
      <c r="SVX29" s="877"/>
      <c r="SVY29" s="877"/>
      <c r="SVZ29" s="877"/>
      <c r="SWA29" s="877"/>
      <c r="SWB29" s="877"/>
      <c r="SWC29" s="877"/>
      <c r="SWD29" s="877"/>
      <c r="SWE29" s="877"/>
      <c r="SWF29" s="877"/>
      <c r="SWG29" s="877"/>
      <c r="SWH29" s="877"/>
      <c r="SWI29" s="877"/>
      <c r="SWJ29" s="877"/>
      <c r="SWK29" s="877"/>
      <c r="SWL29" s="877"/>
      <c r="SWM29" s="877"/>
      <c r="SWN29" s="877"/>
      <c r="SWO29" s="877"/>
      <c r="SWP29" s="877"/>
      <c r="SWQ29" s="877"/>
      <c r="SWR29" s="877"/>
      <c r="SWS29" s="877"/>
      <c r="SWT29" s="877"/>
      <c r="SWU29" s="877"/>
      <c r="SWV29" s="877"/>
      <c r="SWW29" s="877"/>
      <c r="SWX29" s="877"/>
      <c r="SWY29" s="877"/>
      <c r="SWZ29" s="877"/>
      <c r="SXA29" s="877"/>
      <c r="SXB29" s="877"/>
      <c r="SXC29" s="877"/>
      <c r="SXD29" s="877"/>
      <c r="SXE29" s="877"/>
      <c r="SXF29" s="877"/>
      <c r="SXG29" s="877"/>
      <c r="SXH29" s="877"/>
      <c r="SXI29" s="877"/>
      <c r="SXJ29" s="877"/>
      <c r="SXK29" s="877"/>
      <c r="SXL29" s="877"/>
      <c r="SXM29" s="877"/>
      <c r="SXN29" s="877"/>
      <c r="SXO29" s="877"/>
      <c r="SXP29" s="877"/>
      <c r="SXQ29" s="877"/>
      <c r="SXR29" s="877"/>
      <c r="SXS29" s="877"/>
      <c r="SXT29" s="877"/>
      <c r="SXU29" s="877"/>
      <c r="SXV29" s="877"/>
      <c r="SXW29" s="877"/>
      <c r="SXX29" s="877"/>
      <c r="SXY29" s="877"/>
      <c r="SXZ29" s="877"/>
      <c r="SYA29" s="877"/>
      <c r="SYB29" s="877"/>
      <c r="SYC29" s="877"/>
      <c r="SYD29" s="877"/>
      <c r="SYE29" s="877"/>
      <c r="SYF29" s="877"/>
      <c r="SYG29" s="877"/>
      <c r="SYH29" s="877"/>
      <c r="SYI29" s="877"/>
      <c r="SYJ29" s="877"/>
      <c r="SYK29" s="877"/>
      <c r="SYL29" s="877"/>
      <c r="SYM29" s="877"/>
      <c r="SYN29" s="877"/>
      <c r="SYO29" s="877"/>
      <c r="SYP29" s="877"/>
      <c r="SYQ29" s="877"/>
      <c r="SYR29" s="877"/>
      <c r="SYS29" s="877"/>
      <c r="SYT29" s="877"/>
      <c r="SYU29" s="877"/>
      <c r="SYV29" s="877"/>
      <c r="SYW29" s="877"/>
      <c r="SYX29" s="877"/>
      <c r="SYY29" s="877"/>
      <c r="SYZ29" s="877"/>
      <c r="SZA29" s="877"/>
      <c r="SZB29" s="877"/>
      <c r="SZC29" s="877"/>
      <c r="SZD29" s="877"/>
      <c r="SZE29" s="877"/>
      <c r="SZF29" s="877"/>
      <c r="SZG29" s="877"/>
      <c r="SZH29" s="877"/>
      <c r="SZI29" s="877"/>
      <c r="SZJ29" s="877"/>
      <c r="SZK29" s="877"/>
      <c r="SZL29" s="877"/>
      <c r="SZM29" s="877"/>
      <c r="SZN29" s="877"/>
      <c r="SZO29" s="877"/>
      <c r="SZP29" s="877"/>
      <c r="SZQ29" s="877"/>
      <c r="SZR29" s="877"/>
      <c r="SZS29" s="877"/>
      <c r="SZT29" s="877"/>
      <c r="SZU29" s="877"/>
      <c r="SZV29" s="877"/>
      <c r="SZW29" s="877"/>
      <c r="SZX29" s="877"/>
      <c r="SZY29" s="877"/>
      <c r="SZZ29" s="877"/>
      <c r="TAA29" s="877"/>
      <c r="TAB29" s="877"/>
      <c r="TAC29" s="877"/>
      <c r="TAD29" s="877"/>
      <c r="TAE29" s="877"/>
      <c r="TAF29" s="877"/>
      <c r="TAG29" s="877"/>
      <c r="TAH29" s="877"/>
      <c r="TAI29" s="877"/>
      <c r="TAJ29" s="877"/>
      <c r="TAK29" s="877"/>
      <c r="TAL29" s="877"/>
      <c r="TAM29" s="877"/>
      <c r="TAN29" s="877"/>
      <c r="TAO29" s="877"/>
      <c r="TAP29" s="877"/>
      <c r="TAQ29" s="877"/>
      <c r="TAR29" s="877"/>
      <c r="TAS29" s="877"/>
      <c r="TAT29" s="877"/>
      <c r="TAU29" s="877"/>
      <c r="TAV29" s="877"/>
      <c r="TAW29" s="877"/>
      <c r="TAX29" s="877"/>
      <c r="TAY29" s="877"/>
      <c r="TAZ29" s="877"/>
      <c r="TBA29" s="877"/>
      <c r="TBB29" s="877"/>
      <c r="TBC29" s="877"/>
      <c r="TBD29" s="877"/>
      <c r="TBE29" s="877"/>
      <c r="TBF29" s="877"/>
      <c r="TBG29" s="877"/>
      <c r="TBH29" s="877"/>
      <c r="TBI29" s="877"/>
      <c r="TBJ29" s="877"/>
      <c r="TBK29" s="877"/>
      <c r="TBL29" s="877"/>
      <c r="TBM29" s="877"/>
      <c r="TBN29" s="877"/>
      <c r="TBO29" s="877"/>
      <c r="TBP29" s="877"/>
      <c r="TBQ29" s="877"/>
      <c r="TBR29" s="877"/>
      <c r="TBS29" s="877"/>
      <c r="TBT29" s="877"/>
      <c r="TBU29" s="877"/>
      <c r="TBV29" s="877"/>
      <c r="TBW29" s="877"/>
      <c r="TBX29" s="877"/>
      <c r="TBY29" s="877"/>
      <c r="TBZ29" s="877"/>
      <c r="TCA29" s="877"/>
      <c r="TCB29" s="877"/>
      <c r="TCC29" s="877"/>
      <c r="TCD29" s="877"/>
      <c r="TCE29" s="877"/>
      <c r="TCF29" s="877"/>
      <c r="TCG29" s="877"/>
      <c r="TCH29" s="877"/>
      <c r="TCI29" s="877"/>
      <c r="TCJ29" s="877"/>
      <c r="TCK29" s="877"/>
      <c r="TCL29" s="877"/>
      <c r="TCM29" s="877"/>
      <c r="TCN29" s="877"/>
      <c r="TCO29" s="877"/>
      <c r="TCP29" s="877"/>
      <c r="TCQ29" s="877"/>
      <c r="TCR29" s="877"/>
      <c r="TCS29" s="877"/>
      <c r="TCT29" s="877"/>
      <c r="TCU29" s="877"/>
      <c r="TCV29" s="877"/>
      <c r="TCW29" s="877"/>
      <c r="TCX29" s="877"/>
      <c r="TCY29" s="877"/>
      <c r="TCZ29" s="877"/>
      <c r="TDA29" s="877"/>
      <c r="TDB29" s="877"/>
      <c r="TDC29" s="877"/>
      <c r="TDD29" s="877"/>
      <c r="TDE29" s="877"/>
      <c r="TDF29" s="877"/>
      <c r="TDG29" s="877"/>
      <c r="TDH29" s="877"/>
      <c r="TDI29" s="877"/>
      <c r="TDJ29" s="877"/>
      <c r="TDK29" s="877"/>
      <c r="TDL29" s="877"/>
      <c r="TDM29" s="877"/>
      <c r="TDN29" s="877"/>
      <c r="TDO29" s="877"/>
      <c r="TDP29" s="877"/>
      <c r="TDQ29" s="877"/>
      <c r="TDR29" s="877"/>
      <c r="TDS29" s="877"/>
      <c r="TDT29" s="877"/>
      <c r="TDU29" s="877"/>
      <c r="TDV29" s="877"/>
      <c r="TDW29" s="877"/>
      <c r="TDX29" s="877"/>
      <c r="TDY29" s="877"/>
      <c r="TDZ29" s="877"/>
      <c r="TEA29" s="877"/>
      <c r="TEB29" s="877"/>
      <c r="TEC29" s="877"/>
      <c r="TED29" s="877"/>
      <c r="TEE29" s="877"/>
      <c r="TEF29" s="877"/>
      <c r="TEG29" s="877"/>
      <c r="TEH29" s="877"/>
      <c r="TEI29" s="877"/>
      <c r="TEJ29" s="877"/>
      <c r="TEK29" s="877"/>
      <c r="TEL29" s="877"/>
      <c r="TEM29" s="877"/>
      <c r="TEN29" s="877"/>
      <c r="TEO29" s="877"/>
      <c r="TEP29" s="877"/>
      <c r="TEQ29" s="877"/>
      <c r="TER29" s="877"/>
      <c r="TES29" s="877"/>
      <c r="TET29" s="877"/>
      <c r="TEU29" s="877"/>
      <c r="TEV29" s="877"/>
      <c r="TEW29" s="877"/>
      <c r="TEX29" s="877"/>
      <c r="TEY29" s="877"/>
      <c r="TEZ29" s="877"/>
      <c r="TFA29" s="877"/>
      <c r="TFB29" s="877"/>
      <c r="TFC29" s="877"/>
      <c r="TFD29" s="877"/>
      <c r="TFE29" s="877"/>
      <c r="TFF29" s="877"/>
      <c r="TFG29" s="877"/>
      <c r="TFH29" s="877"/>
      <c r="TFI29" s="877"/>
      <c r="TFJ29" s="877"/>
      <c r="TFK29" s="877"/>
      <c r="TFL29" s="877"/>
      <c r="TFM29" s="877"/>
      <c r="TFN29" s="877"/>
      <c r="TFO29" s="877"/>
      <c r="TFP29" s="877"/>
      <c r="TFQ29" s="877"/>
      <c r="TFR29" s="877"/>
      <c r="TFS29" s="877"/>
      <c r="TFT29" s="877"/>
      <c r="TFU29" s="877"/>
      <c r="TFV29" s="877"/>
      <c r="TFW29" s="877"/>
      <c r="TFX29" s="877"/>
      <c r="TFY29" s="877"/>
      <c r="TFZ29" s="877"/>
      <c r="TGA29" s="877"/>
      <c r="TGB29" s="877"/>
      <c r="TGC29" s="877"/>
      <c r="TGD29" s="877"/>
      <c r="TGE29" s="877"/>
      <c r="TGF29" s="877"/>
      <c r="TGG29" s="877"/>
      <c r="TGH29" s="877"/>
      <c r="TGI29" s="877"/>
      <c r="TGJ29" s="877"/>
      <c r="TGK29" s="877"/>
      <c r="TGL29" s="877"/>
      <c r="TGM29" s="877"/>
      <c r="TGN29" s="877"/>
      <c r="TGO29" s="877"/>
      <c r="TGP29" s="877"/>
      <c r="TGQ29" s="877"/>
      <c r="TGR29" s="877"/>
      <c r="TGS29" s="877"/>
      <c r="TGT29" s="877"/>
      <c r="TGU29" s="877"/>
      <c r="TGV29" s="877"/>
      <c r="TGW29" s="877"/>
      <c r="TGX29" s="877"/>
      <c r="TGY29" s="877"/>
      <c r="TGZ29" s="877"/>
      <c r="THA29" s="877"/>
      <c r="THB29" s="877"/>
      <c r="THC29" s="877"/>
      <c r="THD29" s="877"/>
      <c r="THE29" s="877"/>
      <c r="THF29" s="877"/>
      <c r="THG29" s="877"/>
      <c r="THH29" s="877"/>
      <c r="THI29" s="877"/>
      <c r="THJ29" s="877"/>
      <c r="THK29" s="877"/>
      <c r="THL29" s="877"/>
      <c r="THM29" s="877"/>
      <c r="THN29" s="877"/>
      <c r="THO29" s="877"/>
      <c r="THP29" s="877"/>
      <c r="THQ29" s="877"/>
      <c r="THR29" s="877"/>
      <c r="THS29" s="877"/>
      <c r="THT29" s="877"/>
      <c r="THU29" s="877"/>
      <c r="THV29" s="877"/>
      <c r="THW29" s="877"/>
      <c r="THX29" s="877"/>
      <c r="THY29" s="877"/>
      <c r="THZ29" s="877"/>
      <c r="TIA29" s="877"/>
      <c r="TIB29" s="877"/>
      <c r="TIC29" s="877"/>
      <c r="TID29" s="877"/>
      <c r="TIE29" s="877"/>
      <c r="TIF29" s="877"/>
      <c r="TIG29" s="877"/>
      <c r="TIH29" s="877"/>
      <c r="TII29" s="877"/>
      <c r="TIJ29" s="877"/>
      <c r="TIK29" s="877"/>
      <c r="TIL29" s="877"/>
      <c r="TIM29" s="877"/>
      <c r="TIN29" s="877"/>
      <c r="TIO29" s="877"/>
      <c r="TIP29" s="877"/>
      <c r="TIQ29" s="877"/>
      <c r="TIR29" s="877"/>
      <c r="TIS29" s="877"/>
      <c r="TIT29" s="877"/>
      <c r="TIU29" s="877"/>
      <c r="TIV29" s="877"/>
      <c r="TIW29" s="877"/>
      <c r="TIX29" s="877"/>
      <c r="TIY29" s="877"/>
      <c r="TIZ29" s="877"/>
      <c r="TJA29" s="877"/>
      <c r="TJB29" s="877"/>
      <c r="TJC29" s="877"/>
      <c r="TJD29" s="877"/>
      <c r="TJE29" s="877"/>
      <c r="TJF29" s="877"/>
      <c r="TJG29" s="877"/>
      <c r="TJH29" s="877"/>
      <c r="TJI29" s="877"/>
      <c r="TJJ29" s="877"/>
      <c r="TJK29" s="877"/>
      <c r="TJL29" s="877"/>
      <c r="TJM29" s="877"/>
      <c r="TJN29" s="877"/>
      <c r="TJO29" s="877"/>
      <c r="TJP29" s="877"/>
      <c r="TJQ29" s="877"/>
      <c r="TJR29" s="877"/>
      <c r="TJS29" s="877"/>
      <c r="TJT29" s="877"/>
      <c r="TJU29" s="877"/>
      <c r="TJV29" s="877"/>
      <c r="TJW29" s="877"/>
      <c r="TJX29" s="877"/>
      <c r="TJY29" s="877"/>
      <c r="TJZ29" s="877"/>
      <c r="TKA29" s="877"/>
      <c r="TKB29" s="877"/>
      <c r="TKC29" s="877"/>
      <c r="TKD29" s="877"/>
      <c r="TKE29" s="877"/>
      <c r="TKF29" s="877"/>
      <c r="TKG29" s="877"/>
      <c r="TKH29" s="877"/>
      <c r="TKI29" s="877"/>
      <c r="TKJ29" s="877"/>
      <c r="TKK29" s="877"/>
      <c r="TKL29" s="877"/>
      <c r="TKM29" s="877"/>
      <c r="TKN29" s="877"/>
      <c r="TKO29" s="877"/>
      <c r="TKP29" s="877"/>
      <c r="TKQ29" s="877"/>
      <c r="TKR29" s="877"/>
      <c r="TKS29" s="877"/>
      <c r="TKT29" s="877"/>
      <c r="TKU29" s="877"/>
      <c r="TKV29" s="877"/>
      <c r="TKW29" s="877"/>
      <c r="TKX29" s="877"/>
      <c r="TKY29" s="877"/>
      <c r="TKZ29" s="877"/>
      <c r="TLA29" s="877"/>
      <c r="TLB29" s="877"/>
      <c r="TLC29" s="877"/>
      <c r="TLD29" s="877"/>
      <c r="TLE29" s="877"/>
      <c r="TLF29" s="877"/>
      <c r="TLG29" s="877"/>
      <c r="TLH29" s="877"/>
      <c r="TLI29" s="877"/>
      <c r="TLJ29" s="877"/>
      <c r="TLK29" s="877"/>
      <c r="TLL29" s="877"/>
      <c r="TLM29" s="877"/>
      <c r="TLN29" s="877"/>
      <c r="TLO29" s="877"/>
      <c r="TLP29" s="877"/>
      <c r="TLQ29" s="877"/>
      <c r="TLR29" s="877"/>
      <c r="TLS29" s="877"/>
      <c r="TLT29" s="877"/>
      <c r="TLU29" s="877"/>
      <c r="TLV29" s="877"/>
      <c r="TLW29" s="877"/>
      <c r="TLX29" s="877"/>
      <c r="TLY29" s="877"/>
      <c r="TLZ29" s="877"/>
      <c r="TMA29" s="877"/>
      <c r="TMB29" s="877"/>
      <c r="TMC29" s="877"/>
      <c r="TMD29" s="877"/>
      <c r="TME29" s="877"/>
      <c r="TMF29" s="877"/>
      <c r="TMG29" s="877"/>
      <c r="TMH29" s="877"/>
      <c r="TMI29" s="877"/>
      <c r="TMJ29" s="877"/>
      <c r="TMK29" s="877"/>
      <c r="TML29" s="877"/>
      <c r="TMM29" s="877"/>
      <c r="TMN29" s="877"/>
      <c r="TMO29" s="877"/>
      <c r="TMP29" s="877"/>
      <c r="TMQ29" s="877"/>
      <c r="TMR29" s="877"/>
      <c r="TMS29" s="877"/>
      <c r="TMT29" s="877"/>
      <c r="TMU29" s="877"/>
      <c r="TMV29" s="877"/>
      <c r="TMW29" s="877"/>
      <c r="TMX29" s="877"/>
      <c r="TMY29" s="877"/>
      <c r="TMZ29" s="877"/>
      <c r="TNA29" s="877"/>
      <c r="TNB29" s="877"/>
      <c r="TNC29" s="877"/>
      <c r="TND29" s="877"/>
      <c r="TNE29" s="877"/>
      <c r="TNF29" s="877"/>
      <c r="TNG29" s="877"/>
      <c r="TNH29" s="877"/>
      <c r="TNI29" s="877"/>
      <c r="TNJ29" s="877"/>
      <c r="TNK29" s="877"/>
      <c r="TNL29" s="877"/>
      <c r="TNM29" s="877"/>
      <c r="TNN29" s="877"/>
      <c r="TNO29" s="877"/>
      <c r="TNP29" s="877"/>
      <c r="TNQ29" s="877"/>
      <c r="TNR29" s="877"/>
      <c r="TNS29" s="877"/>
      <c r="TNT29" s="877"/>
      <c r="TNU29" s="877"/>
      <c r="TNV29" s="877"/>
      <c r="TNW29" s="877"/>
      <c r="TNX29" s="877"/>
      <c r="TNY29" s="877"/>
      <c r="TNZ29" s="877"/>
      <c r="TOA29" s="877"/>
      <c r="TOB29" s="877"/>
      <c r="TOC29" s="877"/>
      <c r="TOD29" s="877"/>
      <c r="TOE29" s="877"/>
      <c r="TOF29" s="877"/>
      <c r="TOG29" s="877"/>
      <c r="TOH29" s="877"/>
      <c r="TOI29" s="877"/>
      <c r="TOJ29" s="877"/>
      <c r="TOK29" s="877"/>
      <c r="TOL29" s="877"/>
      <c r="TOM29" s="877"/>
      <c r="TON29" s="877"/>
      <c r="TOO29" s="877"/>
      <c r="TOP29" s="877"/>
      <c r="TOQ29" s="877"/>
      <c r="TOR29" s="877"/>
      <c r="TOS29" s="877"/>
      <c r="TOT29" s="877"/>
      <c r="TOU29" s="877"/>
      <c r="TOV29" s="877"/>
      <c r="TOW29" s="877"/>
      <c r="TOX29" s="877"/>
      <c r="TOY29" s="877"/>
      <c r="TOZ29" s="877"/>
      <c r="TPA29" s="877"/>
      <c r="TPB29" s="877"/>
      <c r="TPC29" s="877"/>
      <c r="TPD29" s="877"/>
      <c r="TPE29" s="877"/>
      <c r="TPF29" s="877"/>
      <c r="TPG29" s="877"/>
      <c r="TPH29" s="877"/>
      <c r="TPI29" s="877"/>
      <c r="TPJ29" s="877"/>
      <c r="TPK29" s="877"/>
      <c r="TPL29" s="877"/>
      <c r="TPM29" s="877"/>
      <c r="TPN29" s="877"/>
      <c r="TPO29" s="877"/>
      <c r="TPP29" s="877"/>
      <c r="TPQ29" s="877"/>
      <c r="TPR29" s="877"/>
      <c r="TPS29" s="877"/>
      <c r="TPT29" s="877"/>
      <c r="TPU29" s="877"/>
      <c r="TPV29" s="877"/>
      <c r="TPW29" s="877"/>
      <c r="TPX29" s="877"/>
      <c r="TPY29" s="877"/>
      <c r="TPZ29" s="877"/>
      <c r="TQA29" s="877"/>
      <c r="TQB29" s="877"/>
      <c r="TQC29" s="877"/>
      <c r="TQD29" s="877"/>
      <c r="TQE29" s="877"/>
      <c r="TQF29" s="877"/>
      <c r="TQG29" s="877"/>
      <c r="TQH29" s="877"/>
      <c r="TQI29" s="877"/>
      <c r="TQJ29" s="877"/>
      <c r="TQK29" s="877"/>
      <c r="TQL29" s="877"/>
      <c r="TQM29" s="877"/>
      <c r="TQN29" s="877"/>
      <c r="TQO29" s="877"/>
      <c r="TQP29" s="877"/>
      <c r="TQQ29" s="877"/>
      <c r="TQR29" s="877"/>
      <c r="TQS29" s="877"/>
      <c r="TQT29" s="877"/>
      <c r="TQU29" s="877"/>
      <c r="TQV29" s="877"/>
      <c r="TQW29" s="877"/>
      <c r="TQX29" s="877"/>
      <c r="TQY29" s="877"/>
      <c r="TQZ29" s="877"/>
      <c r="TRA29" s="877"/>
      <c r="TRB29" s="877"/>
      <c r="TRC29" s="877"/>
      <c r="TRD29" s="877"/>
      <c r="TRE29" s="877"/>
      <c r="TRF29" s="877"/>
      <c r="TRG29" s="877"/>
      <c r="TRH29" s="877"/>
      <c r="TRI29" s="877"/>
      <c r="TRJ29" s="877"/>
      <c r="TRK29" s="877"/>
      <c r="TRL29" s="877"/>
      <c r="TRM29" s="877"/>
      <c r="TRN29" s="877"/>
      <c r="TRO29" s="877"/>
      <c r="TRP29" s="877"/>
      <c r="TRQ29" s="877"/>
      <c r="TRR29" s="877"/>
      <c r="TRS29" s="877"/>
      <c r="TRT29" s="877"/>
      <c r="TRU29" s="877"/>
      <c r="TRV29" s="877"/>
      <c r="TRW29" s="877"/>
      <c r="TRX29" s="877"/>
      <c r="TRY29" s="877"/>
      <c r="TRZ29" s="877"/>
      <c r="TSA29" s="877"/>
      <c r="TSB29" s="877"/>
      <c r="TSC29" s="877"/>
      <c r="TSD29" s="877"/>
      <c r="TSE29" s="877"/>
      <c r="TSF29" s="877"/>
      <c r="TSG29" s="877"/>
      <c r="TSH29" s="877"/>
      <c r="TSI29" s="877"/>
      <c r="TSJ29" s="877"/>
      <c r="TSK29" s="877"/>
      <c r="TSL29" s="877"/>
      <c r="TSM29" s="877"/>
      <c r="TSN29" s="877"/>
      <c r="TSO29" s="877"/>
      <c r="TSP29" s="877"/>
      <c r="TSQ29" s="877"/>
      <c r="TSR29" s="877"/>
      <c r="TSS29" s="877"/>
      <c r="TST29" s="877"/>
      <c r="TSU29" s="877"/>
      <c r="TSV29" s="877"/>
      <c r="TSW29" s="877"/>
      <c r="TSX29" s="877"/>
      <c r="TSY29" s="877"/>
      <c r="TSZ29" s="877"/>
      <c r="TTA29" s="877"/>
      <c r="TTB29" s="877"/>
      <c r="TTC29" s="877"/>
      <c r="TTD29" s="877"/>
      <c r="TTE29" s="877"/>
      <c r="TTF29" s="877"/>
      <c r="TTG29" s="877"/>
      <c r="TTH29" s="877"/>
      <c r="TTI29" s="877"/>
      <c r="TTJ29" s="877"/>
      <c r="TTK29" s="877"/>
      <c r="TTL29" s="877"/>
      <c r="TTM29" s="877"/>
      <c r="TTN29" s="877"/>
      <c r="TTO29" s="877"/>
      <c r="TTP29" s="877"/>
      <c r="TTQ29" s="877"/>
      <c r="TTR29" s="877"/>
      <c r="TTS29" s="877"/>
      <c r="TTT29" s="877"/>
      <c r="TTU29" s="877"/>
      <c r="TTV29" s="877"/>
      <c r="TTW29" s="877"/>
      <c r="TTX29" s="877"/>
      <c r="TTY29" s="877"/>
      <c r="TTZ29" s="877"/>
      <c r="TUA29" s="877"/>
      <c r="TUB29" s="877"/>
      <c r="TUC29" s="877"/>
      <c r="TUD29" s="877"/>
      <c r="TUE29" s="877"/>
      <c r="TUF29" s="877"/>
      <c r="TUG29" s="877"/>
      <c r="TUH29" s="877"/>
      <c r="TUI29" s="877"/>
      <c r="TUJ29" s="877"/>
      <c r="TUK29" s="877"/>
      <c r="TUL29" s="877"/>
      <c r="TUM29" s="877"/>
      <c r="TUN29" s="877"/>
      <c r="TUO29" s="877"/>
      <c r="TUP29" s="877"/>
      <c r="TUQ29" s="877"/>
      <c r="TUR29" s="877"/>
      <c r="TUS29" s="877"/>
      <c r="TUT29" s="877"/>
      <c r="TUU29" s="877"/>
      <c r="TUV29" s="877"/>
      <c r="TUW29" s="877"/>
      <c r="TUX29" s="877"/>
      <c r="TUY29" s="877"/>
      <c r="TUZ29" s="877"/>
      <c r="TVA29" s="877"/>
      <c r="TVB29" s="877"/>
      <c r="TVC29" s="877"/>
      <c r="TVD29" s="877"/>
      <c r="TVE29" s="877"/>
      <c r="TVF29" s="877"/>
      <c r="TVG29" s="877"/>
      <c r="TVH29" s="877"/>
      <c r="TVI29" s="877"/>
      <c r="TVJ29" s="877"/>
      <c r="TVK29" s="877"/>
      <c r="TVL29" s="877"/>
      <c r="TVM29" s="877"/>
      <c r="TVN29" s="877"/>
      <c r="TVO29" s="877"/>
      <c r="TVP29" s="877"/>
      <c r="TVQ29" s="877"/>
      <c r="TVR29" s="877"/>
      <c r="TVS29" s="877"/>
      <c r="TVT29" s="877"/>
      <c r="TVU29" s="877"/>
      <c r="TVV29" s="877"/>
      <c r="TVW29" s="877"/>
      <c r="TVX29" s="877"/>
      <c r="TVY29" s="877"/>
      <c r="TVZ29" s="877"/>
      <c r="TWA29" s="877"/>
      <c r="TWB29" s="877"/>
      <c r="TWC29" s="877"/>
      <c r="TWD29" s="877"/>
      <c r="TWE29" s="877"/>
      <c r="TWF29" s="877"/>
      <c r="TWG29" s="877"/>
      <c r="TWH29" s="877"/>
      <c r="TWI29" s="877"/>
      <c r="TWJ29" s="877"/>
      <c r="TWK29" s="877"/>
      <c r="TWL29" s="877"/>
      <c r="TWM29" s="877"/>
      <c r="TWN29" s="877"/>
      <c r="TWO29" s="877"/>
      <c r="TWP29" s="877"/>
      <c r="TWQ29" s="877"/>
      <c r="TWR29" s="877"/>
      <c r="TWS29" s="877"/>
      <c r="TWT29" s="877"/>
      <c r="TWU29" s="877"/>
      <c r="TWV29" s="877"/>
      <c r="TWW29" s="877"/>
      <c r="TWX29" s="877"/>
      <c r="TWY29" s="877"/>
      <c r="TWZ29" s="877"/>
      <c r="TXA29" s="877"/>
      <c r="TXB29" s="877"/>
      <c r="TXC29" s="877"/>
      <c r="TXD29" s="877"/>
      <c r="TXE29" s="877"/>
      <c r="TXF29" s="877"/>
      <c r="TXG29" s="877"/>
      <c r="TXH29" s="877"/>
      <c r="TXI29" s="877"/>
      <c r="TXJ29" s="877"/>
      <c r="TXK29" s="877"/>
      <c r="TXL29" s="877"/>
      <c r="TXM29" s="877"/>
      <c r="TXN29" s="877"/>
      <c r="TXO29" s="877"/>
      <c r="TXP29" s="877"/>
      <c r="TXQ29" s="877"/>
      <c r="TXR29" s="877"/>
      <c r="TXS29" s="877"/>
      <c r="TXT29" s="877"/>
      <c r="TXU29" s="877"/>
      <c r="TXV29" s="877"/>
      <c r="TXW29" s="877"/>
      <c r="TXX29" s="877"/>
      <c r="TXY29" s="877"/>
      <c r="TXZ29" s="877"/>
      <c r="TYA29" s="877"/>
      <c r="TYB29" s="877"/>
      <c r="TYC29" s="877"/>
      <c r="TYD29" s="877"/>
      <c r="TYE29" s="877"/>
      <c r="TYF29" s="877"/>
      <c r="TYG29" s="877"/>
      <c r="TYH29" s="877"/>
      <c r="TYI29" s="877"/>
      <c r="TYJ29" s="877"/>
      <c r="TYK29" s="877"/>
      <c r="TYL29" s="877"/>
      <c r="TYM29" s="877"/>
      <c r="TYN29" s="877"/>
      <c r="TYO29" s="877"/>
      <c r="TYP29" s="877"/>
      <c r="TYQ29" s="877"/>
      <c r="TYR29" s="877"/>
      <c r="TYS29" s="877"/>
      <c r="TYT29" s="877"/>
      <c r="TYU29" s="877"/>
      <c r="TYV29" s="877"/>
      <c r="TYW29" s="877"/>
      <c r="TYX29" s="877"/>
      <c r="TYY29" s="877"/>
      <c r="TYZ29" s="877"/>
      <c r="TZA29" s="877"/>
      <c r="TZB29" s="877"/>
      <c r="TZC29" s="877"/>
      <c r="TZD29" s="877"/>
      <c r="TZE29" s="877"/>
      <c r="TZF29" s="877"/>
      <c r="TZG29" s="877"/>
      <c r="TZH29" s="877"/>
      <c r="TZI29" s="877"/>
      <c r="TZJ29" s="877"/>
      <c r="TZK29" s="877"/>
      <c r="TZL29" s="877"/>
      <c r="TZM29" s="877"/>
      <c r="TZN29" s="877"/>
      <c r="TZO29" s="877"/>
      <c r="TZP29" s="877"/>
      <c r="TZQ29" s="877"/>
      <c r="TZR29" s="877"/>
      <c r="TZS29" s="877"/>
      <c r="TZT29" s="877"/>
      <c r="TZU29" s="877"/>
      <c r="TZV29" s="877"/>
      <c r="TZW29" s="877"/>
      <c r="TZX29" s="877"/>
      <c r="TZY29" s="877"/>
      <c r="TZZ29" s="877"/>
      <c r="UAA29" s="877"/>
      <c r="UAB29" s="877"/>
      <c r="UAC29" s="877"/>
      <c r="UAD29" s="877"/>
      <c r="UAE29" s="877"/>
      <c r="UAF29" s="877"/>
      <c r="UAG29" s="877"/>
      <c r="UAH29" s="877"/>
      <c r="UAI29" s="877"/>
      <c r="UAJ29" s="877"/>
      <c r="UAK29" s="877"/>
      <c r="UAL29" s="877"/>
      <c r="UAM29" s="877"/>
      <c r="UAN29" s="877"/>
      <c r="UAO29" s="877"/>
      <c r="UAP29" s="877"/>
      <c r="UAQ29" s="877"/>
      <c r="UAR29" s="877"/>
      <c r="UAS29" s="877"/>
      <c r="UAT29" s="877"/>
      <c r="UAU29" s="877"/>
      <c r="UAV29" s="877"/>
      <c r="UAW29" s="877"/>
      <c r="UAX29" s="877"/>
      <c r="UAY29" s="877"/>
      <c r="UAZ29" s="877"/>
      <c r="UBA29" s="877"/>
      <c r="UBB29" s="877"/>
      <c r="UBC29" s="877"/>
      <c r="UBD29" s="877"/>
      <c r="UBE29" s="877"/>
      <c r="UBF29" s="877"/>
      <c r="UBG29" s="877"/>
      <c r="UBH29" s="877"/>
      <c r="UBI29" s="877"/>
      <c r="UBJ29" s="877"/>
      <c r="UBK29" s="877"/>
      <c r="UBL29" s="877"/>
      <c r="UBM29" s="877"/>
      <c r="UBN29" s="877"/>
      <c r="UBO29" s="877"/>
      <c r="UBP29" s="877"/>
      <c r="UBQ29" s="877"/>
      <c r="UBR29" s="877"/>
      <c r="UBS29" s="877"/>
      <c r="UBT29" s="877"/>
      <c r="UBU29" s="877"/>
      <c r="UBV29" s="877"/>
      <c r="UBW29" s="877"/>
      <c r="UBX29" s="877"/>
      <c r="UBY29" s="877"/>
      <c r="UBZ29" s="877"/>
      <c r="UCA29" s="877"/>
      <c r="UCB29" s="877"/>
      <c r="UCC29" s="877"/>
      <c r="UCD29" s="877"/>
      <c r="UCE29" s="877"/>
      <c r="UCF29" s="877"/>
      <c r="UCG29" s="877"/>
      <c r="UCH29" s="877"/>
      <c r="UCI29" s="877"/>
      <c r="UCJ29" s="877"/>
      <c r="UCK29" s="877"/>
      <c r="UCL29" s="877"/>
      <c r="UCM29" s="877"/>
      <c r="UCN29" s="877"/>
      <c r="UCO29" s="877"/>
      <c r="UCP29" s="877"/>
      <c r="UCQ29" s="877"/>
      <c r="UCR29" s="877"/>
      <c r="UCS29" s="877"/>
      <c r="UCT29" s="877"/>
      <c r="UCU29" s="877"/>
      <c r="UCV29" s="877"/>
      <c r="UCW29" s="877"/>
      <c r="UCX29" s="877"/>
      <c r="UCY29" s="877"/>
      <c r="UCZ29" s="877"/>
      <c r="UDA29" s="877"/>
      <c r="UDB29" s="877"/>
      <c r="UDC29" s="877"/>
      <c r="UDD29" s="877"/>
      <c r="UDE29" s="877"/>
      <c r="UDF29" s="877"/>
      <c r="UDG29" s="877"/>
      <c r="UDH29" s="877"/>
      <c r="UDI29" s="877"/>
      <c r="UDJ29" s="877"/>
      <c r="UDK29" s="877"/>
      <c r="UDL29" s="877"/>
      <c r="UDM29" s="877"/>
      <c r="UDN29" s="877"/>
      <c r="UDO29" s="877"/>
      <c r="UDP29" s="877"/>
      <c r="UDQ29" s="877"/>
      <c r="UDR29" s="877"/>
      <c r="UDS29" s="877"/>
      <c r="UDT29" s="877"/>
      <c r="UDU29" s="877"/>
      <c r="UDV29" s="877"/>
      <c r="UDW29" s="877"/>
      <c r="UDX29" s="877"/>
      <c r="UDY29" s="877"/>
      <c r="UDZ29" s="877"/>
      <c r="UEA29" s="877"/>
      <c r="UEB29" s="877"/>
      <c r="UEC29" s="877"/>
      <c r="UED29" s="877"/>
      <c r="UEE29" s="877"/>
      <c r="UEF29" s="877"/>
      <c r="UEG29" s="877"/>
      <c r="UEH29" s="877"/>
      <c r="UEI29" s="877"/>
      <c r="UEJ29" s="877"/>
      <c r="UEK29" s="877"/>
      <c r="UEL29" s="877"/>
      <c r="UEM29" s="877"/>
      <c r="UEN29" s="877"/>
      <c r="UEO29" s="877"/>
      <c r="UEP29" s="877"/>
      <c r="UEQ29" s="877"/>
      <c r="UER29" s="877"/>
      <c r="UES29" s="877"/>
      <c r="UET29" s="877"/>
      <c r="UEU29" s="877"/>
      <c r="UEV29" s="877"/>
      <c r="UEW29" s="877"/>
      <c r="UEX29" s="877"/>
      <c r="UEY29" s="877"/>
      <c r="UEZ29" s="877"/>
      <c r="UFA29" s="877"/>
      <c r="UFB29" s="877"/>
      <c r="UFC29" s="877"/>
      <c r="UFD29" s="877"/>
      <c r="UFE29" s="877"/>
      <c r="UFF29" s="877"/>
      <c r="UFG29" s="877"/>
      <c r="UFH29" s="877"/>
      <c r="UFI29" s="877"/>
      <c r="UFJ29" s="877"/>
      <c r="UFK29" s="877"/>
      <c r="UFL29" s="877"/>
      <c r="UFM29" s="877"/>
      <c r="UFN29" s="877"/>
      <c r="UFO29" s="877"/>
      <c r="UFP29" s="877"/>
      <c r="UFQ29" s="877"/>
      <c r="UFR29" s="877"/>
      <c r="UFS29" s="877"/>
      <c r="UFT29" s="877"/>
      <c r="UFU29" s="877"/>
      <c r="UFV29" s="877"/>
      <c r="UFW29" s="877"/>
      <c r="UFX29" s="877"/>
      <c r="UFY29" s="877"/>
      <c r="UFZ29" s="877"/>
      <c r="UGA29" s="877"/>
      <c r="UGB29" s="877"/>
      <c r="UGC29" s="877"/>
      <c r="UGD29" s="877"/>
      <c r="UGE29" s="877"/>
      <c r="UGF29" s="877"/>
      <c r="UGG29" s="877"/>
      <c r="UGH29" s="877"/>
      <c r="UGI29" s="877"/>
      <c r="UGJ29" s="877"/>
      <c r="UGK29" s="877"/>
      <c r="UGL29" s="877"/>
      <c r="UGM29" s="877"/>
      <c r="UGN29" s="877"/>
      <c r="UGO29" s="877"/>
      <c r="UGP29" s="877"/>
      <c r="UGQ29" s="877"/>
      <c r="UGR29" s="877"/>
      <c r="UGS29" s="877"/>
      <c r="UGT29" s="877"/>
      <c r="UGU29" s="877"/>
      <c r="UGV29" s="877"/>
      <c r="UGW29" s="877"/>
      <c r="UGX29" s="877"/>
      <c r="UGY29" s="877"/>
      <c r="UGZ29" s="877"/>
      <c r="UHA29" s="877"/>
      <c r="UHB29" s="877"/>
      <c r="UHC29" s="877"/>
      <c r="UHD29" s="877"/>
      <c r="UHE29" s="877"/>
      <c r="UHF29" s="877"/>
      <c r="UHG29" s="877"/>
      <c r="UHH29" s="877"/>
      <c r="UHI29" s="877"/>
      <c r="UHJ29" s="877"/>
      <c r="UHK29" s="877"/>
      <c r="UHL29" s="877"/>
      <c r="UHM29" s="877"/>
      <c r="UHN29" s="877"/>
      <c r="UHO29" s="877"/>
      <c r="UHP29" s="877"/>
      <c r="UHQ29" s="877"/>
      <c r="UHR29" s="877"/>
      <c r="UHS29" s="877"/>
      <c r="UHT29" s="877"/>
      <c r="UHU29" s="877"/>
      <c r="UHV29" s="877"/>
      <c r="UHW29" s="877"/>
      <c r="UHX29" s="877"/>
      <c r="UHY29" s="877"/>
      <c r="UHZ29" s="877"/>
      <c r="UIA29" s="877"/>
      <c r="UIB29" s="877"/>
      <c r="UIC29" s="877"/>
      <c r="UID29" s="877"/>
      <c r="UIE29" s="877"/>
      <c r="UIF29" s="877"/>
      <c r="UIG29" s="877"/>
      <c r="UIH29" s="877"/>
      <c r="UII29" s="877"/>
      <c r="UIJ29" s="877"/>
      <c r="UIK29" s="877"/>
      <c r="UIL29" s="877"/>
      <c r="UIM29" s="877"/>
      <c r="UIN29" s="877"/>
      <c r="UIO29" s="877"/>
      <c r="UIP29" s="877"/>
      <c r="UIQ29" s="877"/>
      <c r="UIR29" s="877"/>
      <c r="UIS29" s="877"/>
      <c r="UIT29" s="877"/>
      <c r="UIU29" s="877"/>
      <c r="UIV29" s="877"/>
      <c r="UIW29" s="877"/>
      <c r="UIX29" s="877"/>
      <c r="UIY29" s="877"/>
      <c r="UIZ29" s="877"/>
      <c r="UJA29" s="877"/>
      <c r="UJB29" s="877"/>
      <c r="UJC29" s="877"/>
      <c r="UJD29" s="877"/>
      <c r="UJE29" s="877"/>
      <c r="UJF29" s="877"/>
      <c r="UJG29" s="877"/>
      <c r="UJH29" s="877"/>
      <c r="UJI29" s="877"/>
      <c r="UJJ29" s="877"/>
      <c r="UJK29" s="877"/>
      <c r="UJL29" s="877"/>
      <c r="UJM29" s="877"/>
      <c r="UJN29" s="877"/>
      <c r="UJO29" s="877"/>
      <c r="UJP29" s="877"/>
      <c r="UJQ29" s="877"/>
      <c r="UJR29" s="877"/>
      <c r="UJS29" s="877"/>
      <c r="UJT29" s="877"/>
      <c r="UJU29" s="877"/>
      <c r="UJV29" s="877"/>
      <c r="UJW29" s="877"/>
      <c r="UJX29" s="877"/>
      <c r="UJY29" s="877"/>
      <c r="UJZ29" s="877"/>
      <c r="UKA29" s="877"/>
      <c r="UKB29" s="877"/>
      <c r="UKC29" s="877"/>
      <c r="UKD29" s="877"/>
      <c r="UKE29" s="877"/>
      <c r="UKF29" s="877"/>
      <c r="UKG29" s="877"/>
      <c r="UKH29" s="877"/>
      <c r="UKI29" s="877"/>
      <c r="UKJ29" s="877"/>
      <c r="UKK29" s="877"/>
      <c r="UKL29" s="877"/>
      <c r="UKM29" s="877"/>
      <c r="UKN29" s="877"/>
      <c r="UKO29" s="877"/>
      <c r="UKP29" s="877"/>
      <c r="UKQ29" s="877"/>
      <c r="UKR29" s="877"/>
      <c r="UKS29" s="877"/>
      <c r="UKT29" s="877"/>
      <c r="UKU29" s="877"/>
      <c r="UKV29" s="877"/>
      <c r="UKW29" s="877"/>
      <c r="UKX29" s="877"/>
      <c r="UKY29" s="877"/>
      <c r="UKZ29" s="877"/>
      <c r="ULA29" s="877"/>
      <c r="ULB29" s="877"/>
      <c r="ULC29" s="877"/>
      <c r="ULD29" s="877"/>
      <c r="ULE29" s="877"/>
      <c r="ULF29" s="877"/>
      <c r="ULG29" s="877"/>
      <c r="ULH29" s="877"/>
      <c r="ULI29" s="877"/>
      <c r="ULJ29" s="877"/>
      <c r="ULK29" s="877"/>
      <c r="ULL29" s="877"/>
      <c r="ULM29" s="877"/>
      <c r="ULN29" s="877"/>
      <c r="ULO29" s="877"/>
      <c r="ULP29" s="877"/>
      <c r="ULQ29" s="877"/>
      <c r="ULR29" s="877"/>
      <c r="ULS29" s="877"/>
      <c r="ULT29" s="877"/>
      <c r="ULU29" s="877"/>
      <c r="ULV29" s="877"/>
      <c r="ULW29" s="877"/>
      <c r="ULX29" s="877"/>
      <c r="ULY29" s="877"/>
      <c r="ULZ29" s="877"/>
      <c r="UMA29" s="877"/>
      <c r="UMB29" s="877"/>
      <c r="UMC29" s="877"/>
      <c r="UMD29" s="877"/>
      <c r="UME29" s="877"/>
      <c r="UMF29" s="877"/>
      <c r="UMG29" s="877"/>
      <c r="UMH29" s="877"/>
      <c r="UMI29" s="877"/>
      <c r="UMJ29" s="877"/>
      <c r="UMK29" s="877"/>
      <c r="UML29" s="877"/>
      <c r="UMM29" s="877"/>
      <c r="UMN29" s="877"/>
      <c r="UMO29" s="877"/>
      <c r="UMP29" s="877"/>
      <c r="UMQ29" s="877"/>
      <c r="UMR29" s="877"/>
      <c r="UMS29" s="877"/>
      <c r="UMT29" s="877"/>
      <c r="UMU29" s="877"/>
      <c r="UMV29" s="877"/>
      <c r="UMW29" s="877"/>
      <c r="UMX29" s="877"/>
      <c r="UMY29" s="877"/>
      <c r="UMZ29" s="877"/>
      <c r="UNA29" s="877"/>
      <c r="UNB29" s="877"/>
      <c r="UNC29" s="877"/>
      <c r="UND29" s="877"/>
      <c r="UNE29" s="877"/>
      <c r="UNF29" s="877"/>
      <c r="UNG29" s="877"/>
      <c r="UNH29" s="877"/>
      <c r="UNI29" s="877"/>
      <c r="UNJ29" s="877"/>
      <c r="UNK29" s="877"/>
      <c r="UNL29" s="877"/>
      <c r="UNM29" s="877"/>
      <c r="UNN29" s="877"/>
      <c r="UNO29" s="877"/>
      <c r="UNP29" s="877"/>
      <c r="UNQ29" s="877"/>
      <c r="UNR29" s="877"/>
      <c r="UNS29" s="877"/>
      <c r="UNT29" s="877"/>
      <c r="UNU29" s="877"/>
      <c r="UNV29" s="877"/>
      <c r="UNW29" s="877"/>
      <c r="UNX29" s="877"/>
      <c r="UNY29" s="877"/>
      <c r="UNZ29" s="877"/>
      <c r="UOA29" s="877"/>
      <c r="UOB29" s="877"/>
      <c r="UOC29" s="877"/>
      <c r="UOD29" s="877"/>
      <c r="UOE29" s="877"/>
      <c r="UOF29" s="877"/>
      <c r="UOG29" s="877"/>
      <c r="UOH29" s="877"/>
      <c r="UOI29" s="877"/>
      <c r="UOJ29" s="877"/>
      <c r="UOK29" s="877"/>
      <c r="UOL29" s="877"/>
      <c r="UOM29" s="877"/>
      <c r="UON29" s="877"/>
      <c r="UOO29" s="877"/>
      <c r="UOP29" s="877"/>
      <c r="UOQ29" s="877"/>
      <c r="UOR29" s="877"/>
      <c r="UOS29" s="877"/>
      <c r="UOT29" s="877"/>
      <c r="UOU29" s="877"/>
      <c r="UOV29" s="877"/>
      <c r="UOW29" s="877"/>
      <c r="UOX29" s="877"/>
      <c r="UOY29" s="877"/>
      <c r="UOZ29" s="877"/>
      <c r="UPA29" s="877"/>
      <c r="UPB29" s="877"/>
      <c r="UPC29" s="877"/>
      <c r="UPD29" s="877"/>
      <c r="UPE29" s="877"/>
      <c r="UPF29" s="877"/>
      <c r="UPG29" s="877"/>
      <c r="UPH29" s="877"/>
      <c r="UPI29" s="877"/>
      <c r="UPJ29" s="877"/>
      <c r="UPK29" s="877"/>
      <c r="UPL29" s="877"/>
      <c r="UPM29" s="877"/>
      <c r="UPN29" s="877"/>
      <c r="UPO29" s="877"/>
      <c r="UPP29" s="877"/>
      <c r="UPQ29" s="877"/>
      <c r="UPR29" s="877"/>
      <c r="UPS29" s="877"/>
      <c r="UPT29" s="877"/>
      <c r="UPU29" s="877"/>
      <c r="UPV29" s="877"/>
      <c r="UPW29" s="877"/>
      <c r="UPX29" s="877"/>
      <c r="UPY29" s="877"/>
      <c r="UPZ29" s="877"/>
      <c r="UQA29" s="877"/>
      <c r="UQB29" s="877"/>
      <c r="UQC29" s="877"/>
      <c r="UQD29" s="877"/>
      <c r="UQE29" s="877"/>
      <c r="UQF29" s="877"/>
      <c r="UQG29" s="877"/>
      <c r="UQH29" s="877"/>
      <c r="UQI29" s="877"/>
      <c r="UQJ29" s="877"/>
      <c r="UQK29" s="877"/>
      <c r="UQL29" s="877"/>
      <c r="UQM29" s="877"/>
      <c r="UQN29" s="877"/>
      <c r="UQO29" s="877"/>
      <c r="UQP29" s="877"/>
      <c r="UQQ29" s="877"/>
      <c r="UQR29" s="877"/>
      <c r="UQS29" s="877"/>
      <c r="UQT29" s="877"/>
      <c r="UQU29" s="877"/>
      <c r="UQV29" s="877"/>
      <c r="UQW29" s="877"/>
      <c r="UQX29" s="877"/>
      <c r="UQY29" s="877"/>
      <c r="UQZ29" s="877"/>
      <c r="URA29" s="877"/>
      <c r="URB29" s="877"/>
      <c r="URC29" s="877"/>
      <c r="URD29" s="877"/>
      <c r="URE29" s="877"/>
      <c r="URF29" s="877"/>
      <c r="URG29" s="877"/>
      <c r="URH29" s="877"/>
      <c r="URI29" s="877"/>
      <c r="URJ29" s="877"/>
      <c r="URK29" s="877"/>
      <c r="URL29" s="877"/>
      <c r="URM29" s="877"/>
      <c r="URN29" s="877"/>
      <c r="URO29" s="877"/>
      <c r="URP29" s="877"/>
      <c r="URQ29" s="877"/>
      <c r="URR29" s="877"/>
      <c r="URS29" s="877"/>
      <c r="URT29" s="877"/>
      <c r="URU29" s="877"/>
      <c r="URV29" s="877"/>
      <c r="URW29" s="877"/>
      <c r="URX29" s="877"/>
      <c r="URY29" s="877"/>
      <c r="URZ29" s="877"/>
      <c r="USA29" s="877"/>
      <c r="USB29" s="877"/>
      <c r="USC29" s="877"/>
      <c r="USD29" s="877"/>
      <c r="USE29" s="877"/>
      <c r="USF29" s="877"/>
      <c r="USG29" s="877"/>
      <c r="USH29" s="877"/>
      <c r="USI29" s="877"/>
      <c r="USJ29" s="877"/>
      <c r="USK29" s="877"/>
      <c r="USL29" s="877"/>
      <c r="USM29" s="877"/>
      <c r="USN29" s="877"/>
      <c r="USO29" s="877"/>
      <c r="USP29" s="877"/>
      <c r="USQ29" s="877"/>
      <c r="USR29" s="877"/>
      <c r="USS29" s="877"/>
      <c r="UST29" s="877"/>
      <c r="USU29" s="877"/>
      <c r="USV29" s="877"/>
      <c r="USW29" s="877"/>
      <c r="USX29" s="877"/>
      <c r="USY29" s="877"/>
      <c r="USZ29" s="877"/>
      <c r="UTA29" s="877"/>
      <c r="UTB29" s="877"/>
      <c r="UTC29" s="877"/>
      <c r="UTD29" s="877"/>
      <c r="UTE29" s="877"/>
      <c r="UTF29" s="877"/>
      <c r="UTG29" s="877"/>
      <c r="UTH29" s="877"/>
      <c r="UTI29" s="877"/>
      <c r="UTJ29" s="877"/>
      <c r="UTK29" s="877"/>
      <c r="UTL29" s="877"/>
      <c r="UTM29" s="877"/>
      <c r="UTN29" s="877"/>
      <c r="UTO29" s="877"/>
      <c r="UTP29" s="877"/>
      <c r="UTQ29" s="877"/>
      <c r="UTR29" s="877"/>
      <c r="UTS29" s="877"/>
      <c r="UTT29" s="877"/>
      <c r="UTU29" s="877"/>
      <c r="UTV29" s="877"/>
      <c r="UTW29" s="877"/>
      <c r="UTX29" s="877"/>
      <c r="UTY29" s="877"/>
      <c r="UTZ29" s="877"/>
      <c r="UUA29" s="877"/>
      <c r="UUB29" s="877"/>
      <c r="UUC29" s="877"/>
      <c r="UUD29" s="877"/>
      <c r="UUE29" s="877"/>
      <c r="UUF29" s="877"/>
      <c r="UUG29" s="877"/>
      <c r="UUH29" s="877"/>
      <c r="UUI29" s="877"/>
      <c r="UUJ29" s="877"/>
      <c r="UUK29" s="877"/>
      <c r="UUL29" s="877"/>
      <c r="UUM29" s="877"/>
      <c r="UUN29" s="877"/>
      <c r="UUO29" s="877"/>
      <c r="UUP29" s="877"/>
      <c r="UUQ29" s="877"/>
      <c r="UUR29" s="877"/>
      <c r="UUS29" s="877"/>
      <c r="UUT29" s="877"/>
      <c r="UUU29" s="877"/>
      <c r="UUV29" s="877"/>
      <c r="UUW29" s="877"/>
      <c r="UUX29" s="877"/>
      <c r="UUY29" s="877"/>
      <c r="UUZ29" s="877"/>
      <c r="UVA29" s="877"/>
      <c r="UVB29" s="877"/>
      <c r="UVC29" s="877"/>
      <c r="UVD29" s="877"/>
      <c r="UVE29" s="877"/>
      <c r="UVF29" s="877"/>
      <c r="UVG29" s="877"/>
      <c r="UVH29" s="877"/>
      <c r="UVI29" s="877"/>
      <c r="UVJ29" s="877"/>
      <c r="UVK29" s="877"/>
      <c r="UVL29" s="877"/>
      <c r="UVM29" s="877"/>
      <c r="UVN29" s="877"/>
      <c r="UVO29" s="877"/>
      <c r="UVP29" s="877"/>
      <c r="UVQ29" s="877"/>
      <c r="UVR29" s="877"/>
      <c r="UVS29" s="877"/>
      <c r="UVT29" s="877"/>
      <c r="UVU29" s="877"/>
      <c r="UVV29" s="877"/>
      <c r="UVW29" s="877"/>
      <c r="UVX29" s="877"/>
      <c r="UVY29" s="877"/>
      <c r="UVZ29" s="877"/>
      <c r="UWA29" s="877"/>
      <c r="UWB29" s="877"/>
      <c r="UWC29" s="877"/>
      <c r="UWD29" s="877"/>
      <c r="UWE29" s="877"/>
      <c r="UWF29" s="877"/>
      <c r="UWG29" s="877"/>
      <c r="UWH29" s="877"/>
      <c r="UWI29" s="877"/>
      <c r="UWJ29" s="877"/>
      <c r="UWK29" s="877"/>
      <c r="UWL29" s="877"/>
      <c r="UWM29" s="877"/>
      <c r="UWN29" s="877"/>
      <c r="UWO29" s="877"/>
      <c r="UWP29" s="877"/>
      <c r="UWQ29" s="877"/>
      <c r="UWR29" s="877"/>
      <c r="UWS29" s="877"/>
      <c r="UWT29" s="877"/>
      <c r="UWU29" s="877"/>
      <c r="UWV29" s="877"/>
      <c r="UWW29" s="877"/>
      <c r="UWX29" s="877"/>
      <c r="UWY29" s="877"/>
      <c r="UWZ29" s="877"/>
      <c r="UXA29" s="877"/>
      <c r="UXB29" s="877"/>
      <c r="UXC29" s="877"/>
      <c r="UXD29" s="877"/>
      <c r="UXE29" s="877"/>
      <c r="UXF29" s="877"/>
      <c r="UXG29" s="877"/>
      <c r="UXH29" s="877"/>
      <c r="UXI29" s="877"/>
      <c r="UXJ29" s="877"/>
      <c r="UXK29" s="877"/>
      <c r="UXL29" s="877"/>
      <c r="UXM29" s="877"/>
      <c r="UXN29" s="877"/>
      <c r="UXO29" s="877"/>
      <c r="UXP29" s="877"/>
      <c r="UXQ29" s="877"/>
      <c r="UXR29" s="877"/>
      <c r="UXS29" s="877"/>
      <c r="UXT29" s="877"/>
      <c r="UXU29" s="877"/>
      <c r="UXV29" s="877"/>
      <c r="UXW29" s="877"/>
      <c r="UXX29" s="877"/>
      <c r="UXY29" s="877"/>
      <c r="UXZ29" s="877"/>
      <c r="UYA29" s="877"/>
      <c r="UYB29" s="877"/>
      <c r="UYC29" s="877"/>
      <c r="UYD29" s="877"/>
      <c r="UYE29" s="877"/>
      <c r="UYF29" s="877"/>
      <c r="UYG29" s="877"/>
      <c r="UYH29" s="877"/>
      <c r="UYI29" s="877"/>
      <c r="UYJ29" s="877"/>
      <c r="UYK29" s="877"/>
      <c r="UYL29" s="877"/>
      <c r="UYM29" s="877"/>
      <c r="UYN29" s="877"/>
      <c r="UYO29" s="877"/>
      <c r="UYP29" s="877"/>
      <c r="UYQ29" s="877"/>
      <c r="UYR29" s="877"/>
      <c r="UYS29" s="877"/>
      <c r="UYT29" s="877"/>
      <c r="UYU29" s="877"/>
      <c r="UYV29" s="877"/>
      <c r="UYW29" s="877"/>
      <c r="UYX29" s="877"/>
      <c r="UYY29" s="877"/>
      <c r="UYZ29" s="877"/>
      <c r="UZA29" s="877"/>
      <c r="UZB29" s="877"/>
      <c r="UZC29" s="877"/>
      <c r="UZD29" s="877"/>
      <c r="UZE29" s="877"/>
      <c r="UZF29" s="877"/>
      <c r="UZG29" s="877"/>
      <c r="UZH29" s="877"/>
      <c r="UZI29" s="877"/>
      <c r="UZJ29" s="877"/>
      <c r="UZK29" s="877"/>
      <c r="UZL29" s="877"/>
      <c r="UZM29" s="877"/>
      <c r="UZN29" s="877"/>
      <c r="UZO29" s="877"/>
      <c r="UZP29" s="877"/>
      <c r="UZQ29" s="877"/>
      <c r="UZR29" s="877"/>
      <c r="UZS29" s="877"/>
      <c r="UZT29" s="877"/>
      <c r="UZU29" s="877"/>
      <c r="UZV29" s="877"/>
      <c r="UZW29" s="877"/>
      <c r="UZX29" s="877"/>
      <c r="UZY29" s="877"/>
      <c r="UZZ29" s="877"/>
      <c r="VAA29" s="877"/>
      <c r="VAB29" s="877"/>
      <c r="VAC29" s="877"/>
      <c r="VAD29" s="877"/>
      <c r="VAE29" s="877"/>
      <c r="VAF29" s="877"/>
      <c r="VAG29" s="877"/>
      <c r="VAH29" s="877"/>
      <c r="VAI29" s="877"/>
      <c r="VAJ29" s="877"/>
      <c r="VAK29" s="877"/>
      <c r="VAL29" s="877"/>
      <c r="VAM29" s="877"/>
      <c r="VAN29" s="877"/>
      <c r="VAO29" s="877"/>
      <c r="VAP29" s="877"/>
      <c r="VAQ29" s="877"/>
      <c r="VAR29" s="877"/>
      <c r="VAS29" s="877"/>
      <c r="VAT29" s="877"/>
      <c r="VAU29" s="877"/>
      <c r="VAV29" s="877"/>
      <c r="VAW29" s="877"/>
      <c r="VAX29" s="877"/>
      <c r="VAY29" s="877"/>
      <c r="VAZ29" s="877"/>
      <c r="VBA29" s="877"/>
      <c r="VBB29" s="877"/>
      <c r="VBC29" s="877"/>
      <c r="VBD29" s="877"/>
      <c r="VBE29" s="877"/>
      <c r="VBF29" s="877"/>
      <c r="VBG29" s="877"/>
      <c r="VBH29" s="877"/>
      <c r="VBI29" s="877"/>
      <c r="VBJ29" s="877"/>
      <c r="VBK29" s="877"/>
      <c r="VBL29" s="877"/>
      <c r="VBM29" s="877"/>
      <c r="VBN29" s="877"/>
      <c r="VBO29" s="877"/>
      <c r="VBP29" s="877"/>
      <c r="VBQ29" s="877"/>
      <c r="VBR29" s="877"/>
      <c r="VBS29" s="877"/>
      <c r="VBT29" s="877"/>
      <c r="VBU29" s="877"/>
      <c r="VBV29" s="877"/>
      <c r="VBW29" s="877"/>
      <c r="VBX29" s="877"/>
      <c r="VBY29" s="877"/>
      <c r="VBZ29" s="877"/>
      <c r="VCA29" s="877"/>
      <c r="VCB29" s="877"/>
      <c r="VCC29" s="877"/>
      <c r="VCD29" s="877"/>
      <c r="VCE29" s="877"/>
      <c r="VCF29" s="877"/>
      <c r="VCG29" s="877"/>
      <c r="VCH29" s="877"/>
      <c r="VCI29" s="877"/>
      <c r="VCJ29" s="877"/>
      <c r="VCK29" s="877"/>
      <c r="VCL29" s="877"/>
      <c r="VCM29" s="877"/>
      <c r="VCN29" s="877"/>
      <c r="VCO29" s="877"/>
      <c r="VCP29" s="877"/>
      <c r="VCQ29" s="877"/>
      <c r="VCR29" s="877"/>
      <c r="VCS29" s="877"/>
      <c r="VCT29" s="877"/>
      <c r="VCU29" s="877"/>
      <c r="VCV29" s="877"/>
      <c r="VCW29" s="877"/>
      <c r="VCX29" s="877"/>
      <c r="VCY29" s="877"/>
      <c r="VCZ29" s="877"/>
      <c r="VDA29" s="877"/>
      <c r="VDB29" s="877"/>
      <c r="VDC29" s="877"/>
      <c r="VDD29" s="877"/>
      <c r="VDE29" s="877"/>
      <c r="VDF29" s="877"/>
      <c r="VDG29" s="877"/>
      <c r="VDH29" s="877"/>
      <c r="VDI29" s="877"/>
      <c r="VDJ29" s="877"/>
      <c r="VDK29" s="877"/>
      <c r="VDL29" s="877"/>
      <c r="VDM29" s="877"/>
      <c r="VDN29" s="877"/>
      <c r="VDO29" s="877"/>
      <c r="VDP29" s="877"/>
      <c r="VDQ29" s="877"/>
      <c r="VDR29" s="877"/>
      <c r="VDS29" s="877"/>
      <c r="VDT29" s="877"/>
      <c r="VDU29" s="877"/>
      <c r="VDV29" s="877"/>
      <c r="VDW29" s="877"/>
      <c r="VDX29" s="877"/>
      <c r="VDY29" s="877"/>
      <c r="VDZ29" s="877"/>
      <c r="VEA29" s="877"/>
      <c r="VEB29" s="877"/>
      <c r="VEC29" s="877"/>
      <c r="VED29" s="877"/>
      <c r="VEE29" s="877"/>
      <c r="VEF29" s="877"/>
      <c r="VEG29" s="877"/>
      <c r="VEH29" s="877"/>
      <c r="VEI29" s="877"/>
      <c r="VEJ29" s="877"/>
      <c r="VEK29" s="877"/>
      <c r="VEL29" s="877"/>
      <c r="VEM29" s="877"/>
      <c r="VEN29" s="877"/>
      <c r="VEO29" s="877"/>
      <c r="VEP29" s="877"/>
      <c r="VEQ29" s="877"/>
      <c r="VER29" s="877"/>
      <c r="VES29" s="877"/>
      <c r="VET29" s="877"/>
      <c r="VEU29" s="877"/>
      <c r="VEV29" s="877"/>
      <c r="VEW29" s="877"/>
      <c r="VEX29" s="877"/>
      <c r="VEY29" s="877"/>
      <c r="VEZ29" s="877"/>
      <c r="VFA29" s="877"/>
      <c r="VFB29" s="877"/>
      <c r="VFC29" s="877"/>
      <c r="VFD29" s="877"/>
      <c r="VFE29" s="877"/>
      <c r="VFF29" s="877"/>
      <c r="VFG29" s="877"/>
      <c r="VFH29" s="877"/>
      <c r="VFI29" s="877"/>
      <c r="VFJ29" s="877"/>
      <c r="VFK29" s="877"/>
      <c r="VFL29" s="877"/>
      <c r="VFM29" s="877"/>
      <c r="VFN29" s="877"/>
      <c r="VFO29" s="877"/>
      <c r="VFP29" s="877"/>
      <c r="VFQ29" s="877"/>
      <c r="VFR29" s="877"/>
      <c r="VFS29" s="877"/>
      <c r="VFT29" s="877"/>
      <c r="VFU29" s="877"/>
      <c r="VFV29" s="877"/>
      <c r="VFW29" s="877"/>
      <c r="VFX29" s="877"/>
      <c r="VFY29" s="877"/>
      <c r="VFZ29" s="877"/>
      <c r="VGA29" s="877"/>
      <c r="VGB29" s="877"/>
      <c r="VGC29" s="877"/>
      <c r="VGD29" s="877"/>
      <c r="VGE29" s="877"/>
      <c r="VGF29" s="877"/>
      <c r="VGG29" s="877"/>
      <c r="VGH29" s="877"/>
      <c r="VGI29" s="877"/>
      <c r="VGJ29" s="877"/>
      <c r="VGK29" s="877"/>
      <c r="VGL29" s="877"/>
      <c r="VGM29" s="877"/>
      <c r="VGN29" s="877"/>
      <c r="VGO29" s="877"/>
      <c r="VGP29" s="877"/>
      <c r="VGQ29" s="877"/>
      <c r="VGR29" s="877"/>
      <c r="VGS29" s="877"/>
      <c r="VGT29" s="877"/>
      <c r="VGU29" s="877"/>
      <c r="VGV29" s="877"/>
      <c r="VGW29" s="877"/>
      <c r="VGX29" s="877"/>
      <c r="VGY29" s="877"/>
      <c r="VGZ29" s="877"/>
      <c r="VHA29" s="877"/>
      <c r="VHB29" s="877"/>
      <c r="VHC29" s="877"/>
      <c r="VHD29" s="877"/>
      <c r="VHE29" s="877"/>
      <c r="VHF29" s="877"/>
      <c r="VHG29" s="877"/>
      <c r="VHH29" s="877"/>
      <c r="VHI29" s="877"/>
      <c r="VHJ29" s="877"/>
      <c r="VHK29" s="877"/>
      <c r="VHL29" s="877"/>
      <c r="VHM29" s="877"/>
      <c r="VHN29" s="877"/>
      <c r="VHO29" s="877"/>
      <c r="VHP29" s="877"/>
      <c r="VHQ29" s="877"/>
      <c r="VHR29" s="877"/>
      <c r="VHS29" s="877"/>
      <c r="VHT29" s="877"/>
      <c r="VHU29" s="877"/>
      <c r="VHV29" s="877"/>
      <c r="VHW29" s="877"/>
      <c r="VHX29" s="877"/>
      <c r="VHY29" s="877"/>
      <c r="VHZ29" s="877"/>
      <c r="VIA29" s="877"/>
      <c r="VIB29" s="877"/>
      <c r="VIC29" s="877"/>
      <c r="VID29" s="877"/>
      <c r="VIE29" s="877"/>
      <c r="VIF29" s="877"/>
      <c r="VIG29" s="877"/>
      <c r="VIH29" s="877"/>
      <c r="VII29" s="877"/>
      <c r="VIJ29" s="877"/>
      <c r="VIK29" s="877"/>
      <c r="VIL29" s="877"/>
      <c r="VIM29" s="877"/>
      <c r="VIN29" s="877"/>
      <c r="VIO29" s="877"/>
      <c r="VIP29" s="877"/>
      <c r="VIQ29" s="877"/>
      <c r="VIR29" s="877"/>
      <c r="VIS29" s="877"/>
      <c r="VIT29" s="877"/>
      <c r="VIU29" s="877"/>
      <c r="VIV29" s="877"/>
      <c r="VIW29" s="877"/>
      <c r="VIX29" s="877"/>
      <c r="VIY29" s="877"/>
      <c r="VIZ29" s="877"/>
      <c r="VJA29" s="877"/>
      <c r="VJB29" s="877"/>
      <c r="VJC29" s="877"/>
      <c r="VJD29" s="877"/>
      <c r="VJE29" s="877"/>
      <c r="VJF29" s="877"/>
      <c r="VJG29" s="877"/>
      <c r="VJH29" s="877"/>
      <c r="VJI29" s="877"/>
      <c r="VJJ29" s="877"/>
      <c r="VJK29" s="877"/>
      <c r="VJL29" s="877"/>
      <c r="VJM29" s="877"/>
      <c r="VJN29" s="877"/>
      <c r="VJO29" s="877"/>
      <c r="VJP29" s="877"/>
      <c r="VJQ29" s="877"/>
      <c r="VJR29" s="877"/>
      <c r="VJS29" s="877"/>
      <c r="VJT29" s="877"/>
      <c r="VJU29" s="877"/>
      <c r="VJV29" s="877"/>
      <c r="VJW29" s="877"/>
      <c r="VJX29" s="877"/>
      <c r="VJY29" s="877"/>
      <c r="VJZ29" s="877"/>
      <c r="VKA29" s="877"/>
      <c r="VKB29" s="877"/>
      <c r="VKC29" s="877"/>
      <c r="VKD29" s="877"/>
      <c r="VKE29" s="877"/>
      <c r="VKF29" s="877"/>
      <c r="VKG29" s="877"/>
      <c r="VKH29" s="877"/>
      <c r="VKI29" s="877"/>
      <c r="VKJ29" s="877"/>
      <c r="VKK29" s="877"/>
      <c r="VKL29" s="877"/>
      <c r="VKM29" s="877"/>
      <c r="VKN29" s="877"/>
      <c r="VKO29" s="877"/>
      <c r="VKP29" s="877"/>
      <c r="VKQ29" s="877"/>
      <c r="VKR29" s="877"/>
      <c r="VKS29" s="877"/>
      <c r="VKT29" s="877"/>
      <c r="VKU29" s="877"/>
      <c r="VKV29" s="877"/>
      <c r="VKW29" s="877"/>
      <c r="VKX29" s="877"/>
      <c r="VKY29" s="877"/>
      <c r="VKZ29" s="877"/>
      <c r="VLA29" s="877"/>
      <c r="VLB29" s="877"/>
      <c r="VLC29" s="877"/>
      <c r="VLD29" s="877"/>
      <c r="VLE29" s="877"/>
      <c r="VLF29" s="877"/>
      <c r="VLG29" s="877"/>
      <c r="VLH29" s="877"/>
      <c r="VLI29" s="877"/>
      <c r="VLJ29" s="877"/>
      <c r="VLK29" s="877"/>
      <c r="VLL29" s="877"/>
      <c r="VLM29" s="877"/>
      <c r="VLN29" s="877"/>
      <c r="VLO29" s="877"/>
      <c r="VLP29" s="877"/>
      <c r="VLQ29" s="877"/>
      <c r="VLR29" s="877"/>
      <c r="VLS29" s="877"/>
      <c r="VLT29" s="877"/>
      <c r="VLU29" s="877"/>
      <c r="VLV29" s="877"/>
      <c r="VLW29" s="877"/>
      <c r="VLX29" s="877"/>
      <c r="VLY29" s="877"/>
      <c r="VLZ29" s="877"/>
      <c r="VMA29" s="877"/>
      <c r="VMB29" s="877"/>
      <c r="VMC29" s="877"/>
      <c r="VMD29" s="877"/>
      <c r="VME29" s="877"/>
      <c r="VMF29" s="877"/>
      <c r="VMG29" s="877"/>
      <c r="VMH29" s="877"/>
      <c r="VMI29" s="877"/>
      <c r="VMJ29" s="877"/>
      <c r="VMK29" s="877"/>
      <c r="VML29" s="877"/>
      <c r="VMM29" s="877"/>
      <c r="VMN29" s="877"/>
      <c r="VMO29" s="877"/>
      <c r="VMP29" s="877"/>
      <c r="VMQ29" s="877"/>
      <c r="VMR29" s="877"/>
      <c r="VMS29" s="877"/>
      <c r="VMT29" s="877"/>
      <c r="VMU29" s="877"/>
      <c r="VMV29" s="877"/>
      <c r="VMW29" s="877"/>
      <c r="VMX29" s="877"/>
      <c r="VMY29" s="877"/>
      <c r="VMZ29" s="877"/>
      <c r="VNA29" s="877"/>
      <c r="VNB29" s="877"/>
      <c r="VNC29" s="877"/>
      <c r="VND29" s="877"/>
      <c r="VNE29" s="877"/>
      <c r="VNF29" s="877"/>
      <c r="VNG29" s="877"/>
      <c r="VNH29" s="877"/>
      <c r="VNI29" s="877"/>
      <c r="VNJ29" s="877"/>
      <c r="VNK29" s="877"/>
      <c r="VNL29" s="877"/>
      <c r="VNM29" s="877"/>
      <c r="VNN29" s="877"/>
      <c r="VNO29" s="877"/>
      <c r="VNP29" s="877"/>
      <c r="VNQ29" s="877"/>
      <c r="VNR29" s="877"/>
      <c r="VNS29" s="877"/>
      <c r="VNT29" s="877"/>
      <c r="VNU29" s="877"/>
      <c r="VNV29" s="877"/>
      <c r="VNW29" s="877"/>
      <c r="VNX29" s="877"/>
      <c r="VNY29" s="877"/>
      <c r="VNZ29" s="877"/>
      <c r="VOA29" s="877"/>
      <c r="VOB29" s="877"/>
      <c r="VOC29" s="877"/>
      <c r="VOD29" s="877"/>
      <c r="VOE29" s="877"/>
      <c r="VOF29" s="877"/>
      <c r="VOG29" s="877"/>
      <c r="VOH29" s="877"/>
      <c r="VOI29" s="877"/>
      <c r="VOJ29" s="877"/>
      <c r="VOK29" s="877"/>
      <c r="VOL29" s="877"/>
      <c r="VOM29" s="877"/>
      <c r="VON29" s="877"/>
      <c r="VOO29" s="877"/>
      <c r="VOP29" s="877"/>
      <c r="VOQ29" s="877"/>
      <c r="VOR29" s="877"/>
      <c r="VOS29" s="877"/>
      <c r="VOT29" s="877"/>
      <c r="VOU29" s="877"/>
      <c r="VOV29" s="877"/>
      <c r="VOW29" s="877"/>
      <c r="VOX29" s="877"/>
      <c r="VOY29" s="877"/>
      <c r="VOZ29" s="877"/>
      <c r="VPA29" s="877"/>
      <c r="VPB29" s="877"/>
      <c r="VPC29" s="877"/>
      <c r="VPD29" s="877"/>
      <c r="VPE29" s="877"/>
      <c r="VPF29" s="877"/>
      <c r="VPG29" s="877"/>
      <c r="VPH29" s="877"/>
      <c r="VPI29" s="877"/>
      <c r="VPJ29" s="877"/>
      <c r="VPK29" s="877"/>
      <c r="VPL29" s="877"/>
      <c r="VPM29" s="877"/>
      <c r="VPN29" s="877"/>
      <c r="VPO29" s="877"/>
      <c r="VPP29" s="877"/>
      <c r="VPQ29" s="877"/>
      <c r="VPR29" s="877"/>
      <c r="VPS29" s="877"/>
      <c r="VPT29" s="877"/>
      <c r="VPU29" s="877"/>
      <c r="VPV29" s="877"/>
      <c r="VPW29" s="877"/>
      <c r="VPX29" s="877"/>
      <c r="VPY29" s="877"/>
      <c r="VPZ29" s="877"/>
      <c r="VQA29" s="877"/>
      <c r="VQB29" s="877"/>
      <c r="VQC29" s="877"/>
      <c r="VQD29" s="877"/>
      <c r="VQE29" s="877"/>
      <c r="VQF29" s="877"/>
      <c r="VQG29" s="877"/>
      <c r="VQH29" s="877"/>
      <c r="VQI29" s="877"/>
      <c r="VQJ29" s="877"/>
      <c r="VQK29" s="877"/>
      <c r="VQL29" s="877"/>
      <c r="VQM29" s="877"/>
      <c r="VQN29" s="877"/>
      <c r="VQO29" s="877"/>
      <c r="VQP29" s="877"/>
      <c r="VQQ29" s="877"/>
      <c r="VQR29" s="877"/>
      <c r="VQS29" s="877"/>
      <c r="VQT29" s="877"/>
      <c r="VQU29" s="877"/>
      <c r="VQV29" s="877"/>
      <c r="VQW29" s="877"/>
      <c r="VQX29" s="877"/>
      <c r="VQY29" s="877"/>
      <c r="VQZ29" s="877"/>
      <c r="VRA29" s="877"/>
      <c r="VRB29" s="877"/>
      <c r="VRC29" s="877"/>
      <c r="VRD29" s="877"/>
      <c r="VRE29" s="877"/>
      <c r="VRF29" s="877"/>
      <c r="VRG29" s="877"/>
      <c r="VRH29" s="877"/>
      <c r="VRI29" s="877"/>
      <c r="VRJ29" s="877"/>
      <c r="VRK29" s="877"/>
      <c r="VRL29" s="877"/>
      <c r="VRM29" s="877"/>
      <c r="VRN29" s="877"/>
      <c r="VRO29" s="877"/>
      <c r="VRP29" s="877"/>
      <c r="VRQ29" s="877"/>
      <c r="VRR29" s="877"/>
      <c r="VRS29" s="877"/>
      <c r="VRT29" s="877"/>
      <c r="VRU29" s="877"/>
      <c r="VRV29" s="877"/>
      <c r="VRW29" s="877"/>
      <c r="VRX29" s="877"/>
      <c r="VRY29" s="877"/>
      <c r="VRZ29" s="877"/>
      <c r="VSA29" s="877"/>
      <c r="VSB29" s="877"/>
      <c r="VSC29" s="877"/>
      <c r="VSD29" s="877"/>
      <c r="VSE29" s="877"/>
      <c r="VSF29" s="877"/>
      <c r="VSG29" s="877"/>
      <c r="VSH29" s="877"/>
      <c r="VSI29" s="877"/>
      <c r="VSJ29" s="877"/>
      <c r="VSK29" s="877"/>
      <c r="VSL29" s="877"/>
      <c r="VSM29" s="877"/>
      <c r="VSN29" s="877"/>
      <c r="VSO29" s="877"/>
      <c r="VSP29" s="877"/>
      <c r="VSQ29" s="877"/>
      <c r="VSR29" s="877"/>
      <c r="VSS29" s="877"/>
      <c r="VST29" s="877"/>
      <c r="VSU29" s="877"/>
      <c r="VSV29" s="877"/>
      <c r="VSW29" s="877"/>
      <c r="VSX29" s="877"/>
      <c r="VSY29" s="877"/>
      <c r="VSZ29" s="877"/>
      <c r="VTA29" s="877"/>
      <c r="VTB29" s="877"/>
      <c r="VTC29" s="877"/>
      <c r="VTD29" s="877"/>
      <c r="VTE29" s="877"/>
      <c r="VTF29" s="877"/>
      <c r="VTG29" s="877"/>
      <c r="VTH29" s="877"/>
      <c r="VTI29" s="877"/>
      <c r="VTJ29" s="877"/>
      <c r="VTK29" s="877"/>
      <c r="VTL29" s="877"/>
      <c r="VTM29" s="877"/>
      <c r="VTN29" s="877"/>
      <c r="VTO29" s="877"/>
      <c r="VTP29" s="877"/>
      <c r="VTQ29" s="877"/>
      <c r="VTR29" s="877"/>
      <c r="VTS29" s="877"/>
      <c r="VTT29" s="877"/>
      <c r="VTU29" s="877"/>
      <c r="VTV29" s="877"/>
      <c r="VTW29" s="877"/>
      <c r="VTX29" s="877"/>
      <c r="VTY29" s="877"/>
      <c r="VTZ29" s="877"/>
      <c r="VUA29" s="877"/>
      <c r="VUB29" s="877"/>
      <c r="VUC29" s="877"/>
      <c r="VUD29" s="877"/>
      <c r="VUE29" s="877"/>
      <c r="VUF29" s="877"/>
      <c r="VUG29" s="877"/>
      <c r="VUH29" s="877"/>
      <c r="VUI29" s="877"/>
      <c r="VUJ29" s="877"/>
      <c r="VUK29" s="877"/>
      <c r="VUL29" s="877"/>
      <c r="VUM29" s="877"/>
      <c r="VUN29" s="877"/>
      <c r="VUO29" s="877"/>
      <c r="VUP29" s="877"/>
      <c r="VUQ29" s="877"/>
      <c r="VUR29" s="877"/>
      <c r="VUS29" s="877"/>
      <c r="VUT29" s="877"/>
      <c r="VUU29" s="877"/>
      <c r="VUV29" s="877"/>
      <c r="VUW29" s="877"/>
      <c r="VUX29" s="877"/>
      <c r="VUY29" s="877"/>
      <c r="VUZ29" s="877"/>
      <c r="VVA29" s="877"/>
      <c r="VVB29" s="877"/>
      <c r="VVC29" s="877"/>
      <c r="VVD29" s="877"/>
      <c r="VVE29" s="877"/>
      <c r="VVF29" s="877"/>
      <c r="VVG29" s="877"/>
      <c r="VVH29" s="877"/>
      <c r="VVI29" s="877"/>
      <c r="VVJ29" s="877"/>
      <c r="VVK29" s="877"/>
      <c r="VVL29" s="877"/>
      <c r="VVM29" s="877"/>
      <c r="VVN29" s="877"/>
      <c r="VVO29" s="877"/>
      <c r="VVP29" s="877"/>
      <c r="VVQ29" s="877"/>
      <c r="VVR29" s="877"/>
      <c r="VVS29" s="877"/>
      <c r="VVT29" s="877"/>
      <c r="VVU29" s="877"/>
      <c r="VVV29" s="877"/>
      <c r="VVW29" s="877"/>
      <c r="VVX29" s="877"/>
      <c r="VVY29" s="877"/>
      <c r="VVZ29" s="877"/>
      <c r="VWA29" s="877"/>
      <c r="VWB29" s="877"/>
      <c r="VWC29" s="877"/>
      <c r="VWD29" s="877"/>
      <c r="VWE29" s="877"/>
      <c r="VWF29" s="877"/>
      <c r="VWG29" s="877"/>
      <c r="VWH29" s="877"/>
      <c r="VWI29" s="877"/>
      <c r="VWJ29" s="877"/>
      <c r="VWK29" s="877"/>
      <c r="VWL29" s="877"/>
      <c r="VWM29" s="877"/>
      <c r="VWN29" s="877"/>
      <c r="VWO29" s="877"/>
      <c r="VWP29" s="877"/>
      <c r="VWQ29" s="877"/>
      <c r="VWR29" s="877"/>
      <c r="VWS29" s="877"/>
      <c r="VWT29" s="877"/>
      <c r="VWU29" s="877"/>
      <c r="VWV29" s="877"/>
      <c r="VWW29" s="877"/>
      <c r="VWX29" s="877"/>
      <c r="VWY29" s="877"/>
      <c r="VWZ29" s="877"/>
      <c r="VXA29" s="877"/>
      <c r="VXB29" s="877"/>
      <c r="VXC29" s="877"/>
      <c r="VXD29" s="877"/>
      <c r="VXE29" s="877"/>
      <c r="VXF29" s="877"/>
      <c r="VXG29" s="877"/>
      <c r="VXH29" s="877"/>
      <c r="VXI29" s="877"/>
      <c r="VXJ29" s="877"/>
      <c r="VXK29" s="877"/>
      <c r="VXL29" s="877"/>
      <c r="VXM29" s="877"/>
      <c r="VXN29" s="877"/>
      <c r="VXO29" s="877"/>
      <c r="VXP29" s="877"/>
      <c r="VXQ29" s="877"/>
      <c r="VXR29" s="877"/>
      <c r="VXS29" s="877"/>
      <c r="VXT29" s="877"/>
      <c r="VXU29" s="877"/>
      <c r="VXV29" s="877"/>
      <c r="VXW29" s="877"/>
      <c r="VXX29" s="877"/>
      <c r="VXY29" s="877"/>
      <c r="VXZ29" s="877"/>
      <c r="VYA29" s="877"/>
      <c r="VYB29" s="877"/>
      <c r="VYC29" s="877"/>
      <c r="VYD29" s="877"/>
      <c r="VYE29" s="877"/>
      <c r="VYF29" s="877"/>
      <c r="VYG29" s="877"/>
      <c r="VYH29" s="877"/>
      <c r="VYI29" s="877"/>
      <c r="VYJ29" s="877"/>
      <c r="VYK29" s="877"/>
      <c r="VYL29" s="877"/>
      <c r="VYM29" s="877"/>
      <c r="VYN29" s="877"/>
      <c r="VYO29" s="877"/>
      <c r="VYP29" s="877"/>
      <c r="VYQ29" s="877"/>
      <c r="VYR29" s="877"/>
      <c r="VYS29" s="877"/>
      <c r="VYT29" s="877"/>
      <c r="VYU29" s="877"/>
      <c r="VYV29" s="877"/>
      <c r="VYW29" s="877"/>
      <c r="VYX29" s="877"/>
      <c r="VYY29" s="877"/>
      <c r="VYZ29" s="877"/>
      <c r="VZA29" s="877"/>
      <c r="VZB29" s="877"/>
      <c r="VZC29" s="877"/>
      <c r="VZD29" s="877"/>
      <c r="VZE29" s="877"/>
      <c r="VZF29" s="877"/>
      <c r="VZG29" s="877"/>
      <c r="VZH29" s="877"/>
      <c r="VZI29" s="877"/>
      <c r="VZJ29" s="877"/>
      <c r="VZK29" s="877"/>
      <c r="VZL29" s="877"/>
      <c r="VZM29" s="877"/>
      <c r="VZN29" s="877"/>
      <c r="VZO29" s="877"/>
      <c r="VZP29" s="877"/>
      <c r="VZQ29" s="877"/>
      <c r="VZR29" s="877"/>
      <c r="VZS29" s="877"/>
      <c r="VZT29" s="877"/>
      <c r="VZU29" s="877"/>
      <c r="VZV29" s="877"/>
      <c r="VZW29" s="877"/>
      <c r="VZX29" s="877"/>
      <c r="VZY29" s="877"/>
      <c r="VZZ29" s="877"/>
      <c r="WAA29" s="877"/>
      <c r="WAB29" s="877"/>
      <c r="WAC29" s="877"/>
      <c r="WAD29" s="877"/>
      <c r="WAE29" s="877"/>
      <c r="WAF29" s="877"/>
      <c r="WAG29" s="877"/>
      <c r="WAH29" s="877"/>
      <c r="WAI29" s="877"/>
      <c r="WAJ29" s="877"/>
      <c r="WAK29" s="877"/>
      <c r="WAL29" s="877"/>
      <c r="WAM29" s="877"/>
      <c r="WAN29" s="877"/>
      <c r="WAO29" s="877"/>
      <c r="WAP29" s="877"/>
      <c r="WAQ29" s="877"/>
      <c r="WAR29" s="877"/>
      <c r="WAS29" s="877"/>
      <c r="WAT29" s="877"/>
      <c r="WAU29" s="877"/>
      <c r="WAV29" s="877"/>
      <c r="WAW29" s="877"/>
      <c r="WAX29" s="877"/>
      <c r="WAY29" s="877"/>
      <c r="WAZ29" s="877"/>
      <c r="WBA29" s="877"/>
      <c r="WBB29" s="877"/>
      <c r="WBC29" s="877"/>
      <c r="WBD29" s="877"/>
      <c r="WBE29" s="877"/>
      <c r="WBF29" s="877"/>
      <c r="WBG29" s="877"/>
      <c r="WBH29" s="877"/>
      <c r="WBI29" s="877"/>
      <c r="WBJ29" s="877"/>
      <c r="WBK29" s="877"/>
      <c r="WBL29" s="877"/>
      <c r="WBM29" s="877"/>
      <c r="WBN29" s="877"/>
      <c r="WBO29" s="877"/>
      <c r="WBP29" s="877"/>
      <c r="WBQ29" s="877"/>
      <c r="WBR29" s="877"/>
      <c r="WBS29" s="877"/>
      <c r="WBT29" s="877"/>
      <c r="WBU29" s="877"/>
      <c r="WBV29" s="877"/>
      <c r="WBW29" s="877"/>
      <c r="WBX29" s="877"/>
      <c r="WBY29" s="877"/>
      <c r="WBZ29" s="877"/>
      <c r="WCA29" s="877"/>
      <c r="WCB29" s="877"/>
      <c r="WCC29" s="877"/>
      <c r="WCD29" s="877"/>
      <c r="WCE29" s="877"/>
      <c r="WCF29" s="877"/>
      <c r="WCG29" s="877"/>
      <c r="WCH29" s="877"/>
      <c r="WCI29" s="877"/>
      <c r="WCJ29" s="877"/>
      <c r="WCK29" s="877"/>
      <c r="WCL29" s="877"/>
      <c r="WCM29" s="877"/>
      <c r="WCN29" s="877"/>
      <c r="WCO29" s="877"/>
      <c r="WCP29" s="877"/>
      <c r="WCQ29" s="877"/>
      <c r="WCR29" s="877"/>
      <c r="WCS29" s="877"/>
      <c r="WCT29" s="877"/>
      <c r="WCU29" s="877"/>
      <c r="WCV29" s="877"/>
      <c r="WCW29" s="877"/>
      <c r="WCX29" s="877"/>
      <c r="WCY29" s="877"/>
      <c r="WCZ29" s="877"/>
      <c r="WDA29" s="877"/>
      <c r="WDB29" s="877"/>
      <c r="WDC29" s="877"/>
      <c r="WDD29" s="877"/>
      <c r="WDE29" s="877"/>
      <c r="WDF29" s="877"/>
      <c r="WDG29" s="877"/>
      <c r="WDH29" s="877"/>
      <c r="WDI29" s="877"/>
      <c r="WDJ29" s="877"/>
      <c r="WDK29" s="877"/>
      <c r="WDL29" s="877"/>
      <c r="WDM29" s="877"/>
      <c r="WDN29" s="877"/>
      <c r="WDO29" s="877"/>
      <c r="WDP29" s="877"/>
      <c r="WDQ29" s="877"/>
      <c r="WDR29" s="877"/>
      <c r="WDS29" s="877"/>
      <c r="WDT29" s="877"/>
      <c r="WDU29" s="877"/>
      <c r="WDV29" s="877"/>
      <c r="WDW29" s="877"/>
      <c r="WDX29" s="877"/>
      <c r="WDY29" s="877"/>
      <c r="WDZ29" s="877"/>
      <c r="WEA29" s="877"/>
      <c r="WEB29" s="877"/>
      <c r="WEC29" s="877"/>
      <c r="WED29" s="877"/>
      <c r="WEE29" s="877"/>
      <c r="WEF29" s="877"/>
      <c r="WEG29" s="877"/>
      <c r="WEH29" s="877"/>
      <c r="WEI29" s="877"/>
      <c r="WEJ29" s="877"/>
      <c r="WEK29" s="877"/>
      <c r="WEL29" s="877"/>
      <c r="WEM29" s="877"/>
      <c r="WEN29" s="877"/>
      <c r="WEO29" s="877"/>
      <c r="WEP29" s="877"/>
      <c r="WEQ29" s="877"/>
      <c r="WER29" s="877"/>
      <c r="WES29" s="877"/>
      <c r="WET29" s="877"/>
      <c r="WEU29" s="877"/>
      <c r="WEV29" s="877"/>
      <c r="WEW29" s="877"/>
      <c r="WEX29" s="877"/>
      <c r="WEY29" s="877"/>
      <c r="WEZ29" s="877"/>
      <c r="WFA29" s="877"/>
      <c r="WFB29" s="877"/>
      <c r="WFC29" s="877"/>
      <c r="WFD29" s="877"/>
      <c r="WFE29" s="877"/>
      <c r="WFF29" s="877"/>
      <c r="WFG29" s="877"/>
      <c r="WFH29" s="877"/>
      <c r="WFI29" s="877"/>
      <c r="WFJ29" s="877"/>
      <c r="WFK29" s="877"/>
      <c r="WFL29" s="877"/>
      <c r="WFM29" s="877"/>
      <c r="WFN29" s="877"/>
      <c r="WFO29" s="877"/>
      <c r="WFP29" s="877"/>
      <c r="WFQ29" s="877"/>
      <c r="WFR29" s="877"/>
      <c r="WFS29" s="877"/>
      <c r="WFT29" s="877"/>
      <c r="WFU29" s="877"/>
      <c r="WFV29" s="877"/>
      <c r="WFW29" s="877"/>
      <c r="WFX29" s="877"/>
      <c r="WFY29" s="877"/>
      <c r="WFZ29" s="877"/>
      <c r="WGA29" s="877"/>
      <c r="WGB29" s="877"/>
      <c r="WGC29" s="877"/>
      <c r="WGD29" s="877"/>
      <c r="WGE29" s="877"/>
      <c r="WGF29" s="877"/>
      <c r="WGG29" s="877"/>
      <c r="WGH29" s="877"/>
      <c r="WGI29" s="877"/>
      <c r="WGJ29" s="877"/>
      <c r="WGK29" s="877"/>
      <c r="WGL29" s="877"/>
      <c r="WGM29" s="877"/>
      <c r="WGN29" s="877"/>
      <c r="WGO29" s="877"/>
      <c r="WGP29" s="877"/>
      <c r="WGQ29" s="877"/>
      <c r="WGR29" s="877"/>
      <c r="WGS29" s="877"/>
      <c r="WGT29" s="877"/>
      <c r="WGU29" s="877"/>
      <c r="WGV29" s="877"/>
      <c r="WGW29" s="877"/>
      <c r="WGX29" s="877"/>
      <c r="WGY29" s="877"/>
      <c r="WGZ29" s="877"/>
      <c r="WHA29" s="877"/>
      <c r="WHB29" s="877"/>
      <c r="WHC29" s="877"/>
      <c r="WHD29" s="877"/>
      <c r="WHE29" s="877"/>
      <c r="WHF29" s="877"/>
      <c r="WHG29" s="877"/>
      <c r="WHH29" s="877"/>
      <c r="WHI29" s="877"/>
      <c r="WHJ29" s="877"/>
      <c r="WHK29" s="877"/>
      <c r="WHL29" s="877"/>
      <c r="WHM29" s="877"/>
      <c r="WHN29" s="877"/>
      <c r="WHO29" s="877"/>
      <c r="WHP29" s="877"/>
      <c r="WHQ29" s="877"/>
      <c r="WHR29" s="877"/>
      <c r="WHS29" s="877"/>
      <c r="WHT29" s="877"/>
      <c r="WHU29" s="877"/>
      <c r="WHV29" s="877"/>
      <c r="WHW29" s="877"/>
      <c r="WHX29" s="877"/>
      <c r="WHY29" s="877"/>
      <c r="WHZ29" s="877"/>
      <c r="WIA29" s="877"/>
      <c r="WIB29" s="877"/>
      <c r="WIC29" s="877"/>
      <c r="WID29" s="877"/>
      <c r="WIE29" s="877"/>
      <c r="WIF29" s="877"/>
      <c r="WIG29" s="877"/>
      <c r="WIH29" s="877"/>
      <c r="WII29" s="877"/>
      <c r="WIJ29" s="877"/>
      <c r="WIK29" s="877"/>
      <c r="WIL29" s="877"/>
      <c r="WIM29" s="877"/>
      <c r="WIN29" s="877"/>
      <c r="WIO29" s="877"/>
      <c r="WIP29" s="877"/>
      <c r="WIQ29" s="877"/>
      <c r="WIR29" s="877"/>
      <c r="WIS29" s="877"/>
      <c r="WIT29" s="877"/>
      <c r="WIU29" s="877"/>
      <c r="WIV29" s="877"/>
      <c r="WIW29" s="877"/>
      <c r="WIX29" s="877"/>
      <c r="WIY29" s="877"/>
      <c r="WIZ29" s="877"/>
      <c r="WJA29" s="877"/>
      <c r="WJB29" s="877"/>
      <c r="WJC29" s="877"/>
      <c r="WJD29" s="877"/>
      <c r="WJE29" s="877"/>
      <c r="WJF29" s="877"/>
      <c r="WJG29" s="877"/>
      <c r="WJH29" s="877"/>
      <c r="WJI29" s="877"/>
      <c r="WJJ29" s="877"/>
      <c r="WJK29" s="877"/>
      <c r="WJL29" s="877"/>
      <c r="WJM29" s="877"/>
      <c r="WJN29" s="877"/>
      <c r="WJO29" s="877"/>
      <c r="WJP29" s="877"/>
      <c r="WJQ29" s="877"/>
      <c r="WJR29" s="877"/>
      <c r="WJS29" s="877"/>
      <c r="WJT29" s="877"/>
      <c r="WJU29" s="877"/>
      <c r="WJV29" s="877"/>
      <c r="WJW29" s="877"/>
      <c r="WJX29" s="877"/>
      <c r="WJY29" s="877"/>
      <c r="WJZ29" s="877"/>
      <c r="WKA29" s="877"/>
      <c r="WKB29" s="877"/>
      <c r="WKC29" s="877"/>
      <c r="WKD29" s="877"/>
      <c r="WKE29" s="877"/>
      <c r="WKF29" s="877"/>
      <c r="WKG29" s="877"/>
      <c r="WKH29" s="877"/>
      <c r="WKI29" s="877"/>
      <c r="WKJ29" s="877"/>
      <c r="WKK29" s="877"/>
      <c r="WKL29" s="877"/>
      <c r="WKM29" s="877"/>
      <c r="WKN29" s="877"/>
      <c r="WKO29" s="877"/>
      <c r="WKP29" s="877"/>
      <c r="WKQ29" s="877"/>
      <c r="WKR29" s="877"/>
      <c r="WKS29" s="877"/>
      <c r="WKT29" s="877"/>
      <c r="WKU29" s="877"/>
      <c r="WKV29" s="877"/>
      <c r="WKW29" s="877"/>
      <c r="WKX29" s="877"/>
      <c r="WKY29" s="877"/>
      <c r="WKZ29" s="877"/>
      <c r="WLA29" s="877"/>
      <c r="WLB29" s="877"/>
      <c r="WLC29" s="877"/>
      <c r="WLD29" s="877"/>
      <c r="WLE29" s="877"/>
      <c r="WLF29" s="877"/>
      <c r="WLG29" s="877"/>
      <c r="WLH29" s="877"/>
      <c r="WLI29" s="877"/>
      <c r="WLJ29" s="877"/>
      <c r="WLK29" s="877"/>
      <c r="WLL29" s="877"/>
      <c r="WLM29" s="877"/>
      <c r="WLN29" s="877"/>
      <c r="WLO29" s="877"/>
      <c r="WLP29" s="877"/>
      <c r="WLQ29" s="877"/>
      <c r="WLR29" s="877"/>
      <c r="WLS29" s="877"/>
      <c r="WLT29" s="877"/>
      <c r="WLU29" s="877"/>
      <c r="WLV29" s="877"/>
      <c r="WLW29" s="877"/>
      <c r="WLX29" s="877"/>
      <c r="WLY29" s="877"/>
      <c r="WLZ29" s="877"/>
      <c r="WMA29" s="877"/>
      <c r="WMB29" s="877"/>
      <c r="WMC29" s="877"/>
      <c r="WMD29" s="877"/>
      <c r="WME29" s="877"/>
      <c r="WMF29" s="877"/>
      <c r="WMG29" s="877"/>
      <c r="WMH29" s="877"/>
      <c r="WMI29" s="877"/>
      <c r="WMJ29" s="877"/>
      <c r="WMK29" s="877"/>
      <c r="WML29" s="877"/>
      <c r="WMM29" s="877"/>
      <c r="WMN29" s="877"/>
      <c r="WMO29" s="877"/>
      <c r="WMP29" s="877"/>
      <c r="WMQ29" s="877"/>
      <c r="WMR29" s="877"/>
      <c r="WMS29" s="877"/>
      <c r="WMT29" s="877"/>
      <c r="WMU29" s="877"/>
      <c r="WMV29" s="877"/>
      <c r="WMW29" s="877"/>
      <c r="WMX29" s="877"/>
      <c r="WMY29" s="877"/>
      <c r="WMZ29" s="877"/>
      <c r="WNA29" s="877"/>
      <c r="WNB29" s="877"/>
      <c r="WNC29" s="877"/>
      <c r="WND29" s="877"/>
      <c r="WNE29" s="877"/>
      <c r="WNF29" s="877"/>
      <c r="WNG29" s="877"/>
      <c r="WNH29" s="877"/>
      <c r="WNI29" s="877"/>
      <c r="WNJ29" s="877"/>
      <c r="WNK29" s="877"/>
      <c r="WNL29" s="877"/>
      <c r="WNM29" s="877"/>
      <c r="WNN29" s="877"/>
      <c r="WNO29" s="877"/>
      <c r="WNP29" s="877"/>
      <c r="WNQ29" s="877"/>
      <c r="WNR29" s="877"/>
      <c r="WNS29" s="877"/>
      <c r="WNT29" s="877"/>
      <c r="WNU29" s="877"/>
      <c r="WNV29" s="877"/>
      <c r="WNW29" s="877"/>
      <c r="WNX29" s="877"/>
      <c r="WNY29" s="877"/>
      <c r="WNZ29" s="877"/>
      <c r="WOA29" s="877"/>
      <c r="WOB29" s="877"/>
      <c r="WOC29" s="877"/>
      <c r="WOD29" s="877"/>
      <c r="WOE29" s="877"/>
      <c r="WOF29" s="877"/>
      <c r="WOG29" s="877"/>
      <c r="WOH29" s="877"/>
      <c r="WOI29" s="877"/>
      <c r="WOJ29" s="877"/>
      <c r="WOK29" s="877"/>
      <c r="WOL29" s="877"/>
      <c r="WOM29" s="877"/>
      <c r="WON29" s="877"/>
      <c r="WOO29" s="877"/>
      <c r="WOP29" s="877"/>
      <c r="WOQ29" s="877"/>
      <c r="WOR29" s="877"/>
      <c r="WOS29" s="877"/>
      <c r="WOT29" s="877"/>
      <c r="WOU29" s="877"/>
      <c r="WOV29" s="877"/>
      <c r="WOW29" s="877"/>
      <c r="WOX29" s="877"/>
      <c r="WOY29" s="877"/>
      <c r="WOZ29" s="877"/>
      <c r="WPA29" s="877"/>
      <c r="WPB29" s="877"/>
      <c r="WPC29" s="877"/>
      <c r="WPD29" s="877"/>
      <c r="WPE29" s="877"/>
      <c r="WPF29" s="877"/>
      <c r="WPG29" s="877"/>
      <c r="WPH29" s="877"/>
      <c r="WPI29" s="877"/>
      <c r="WPJ29" s="877"/>
      <c r="WPK29" s="877"/>
      <c r="WPL29" s="877"/>
      <c r="WPM29" s="877"/>
      <c r="WPN29" s="877"/>
      <c r="WPO29" s="877"/>
      <c r="WPP29" s="877"/>
      <c r="WPQ29" s="877"/>
      <c r="WPR29" s="877"/>
      <c r="WPS29" s="877"/>
      <c r="WPT29" s="877"/>
      <c r="WPU29" s="877"/>
      <c r="WPV29" s="877"/>
      <c r="WPW29" s="877"/>
      <c r="WPX29" s="877"/>
      <c r="WPY29" s="877"/>
      <c r="WPZ29" s="877"/>
      <c r="WQA29" s="877"/>
      <c r="WQB29" s="877"/>
      <c r="WQC29" s="877"/>
      <c r="WQD29" s="877"/>
      <c r="WQE29" s="877"/>
      <c r="WQF29" s="877"/>
      <c r="WQG29" s="877"/>
      <c r="WQH29" s="877"/>
      <c r="WQI29" s="877"/>
      <c r="WQJ29" s="877"/>
      <c r="WQK29" s="877"/>
      <c r="WQL29" s="877"/>
      <c r="WQM29" s="877"/>
      <c r="WQN29" s="877"/>
      <c r="WQO29" s="877"/>
      <c r="WQP29" s="877"/>
      <c r="WQQ29" s="877"/>
      <c r="WQR29" s="877"/>
      <c r="WQS29" s="877"/>
      <c r="WQT29" s="877"/>
      <c r="WQU29" s="877"/>
      <c r="WQV29" s="877"/>
      <c r="WQW29" s="877"/>
      <c r="WQX29" s="877"/>
      <c r="WQY29" s="877"/>
      <c r="WQZ29" s="877"/>
      <c r="WRA29" s="877"/>
      <c r="WRB29" s="877"/>
      <c r="WRC29" s="877"/>
      <c r="WRD29" s="877"/>
      <c r="WRE29" s="877"/>
      <c r="WRF29" s="877"/>
      <c r="WRG29" s="877"/>
      <c r="WRH29" s="877"/>
      <c r="WRI29" s="877"/>
      <c r="WRJ29" s="877"/>
      <c r="WRK29" s="877"/>
      <c r="WRL29" s="877"/>
      <c r="WRM29" s="877"/>
      <c r="WRN29" s="877"/>
      <c r="WRO29" s="877"/>
      <c r="WRP29" s="877"/>
      <c r="WRQ29" s="877"/>
      <c r="WRR29" s="877"/>
      <c r="WRS29" s="877"/>
      <c r="WRT29" s="877"/>
      <c r="WRU29" s="877"/>
      <c r="WRV29" s="877"/>
      <c r="WRW29" s="877"/>
      <c r="WRX29" s="877"/>
      <c r="WRY29" s="877"/>
      <c r="WRZ29" s="877"/>
      <c r="WSA29" s="877"/>
      <c r="WSB29" s="877"/>
      <c r="WSC29" s="877"/>
      <c r="WSD29" s="877"/>
      <c r="WSE29" s="877"/>
      <c r="WSF29" s="877"/>
      <c r="WSG29" s="877"/>
      <c r="WSH29" s="877"/>
      <c r="WSI29" s="877"/>
      <c r="WSJ29" s="877"/>
      <c r="WSK29" s="877"/>
      <c r="WSL29" s="877"/>
      <c r="WSM29" s="877"/>
      <c r="WSN29" s="877"/>
      <c r="WSO29" s="877"/>
      <c r="WSP29" s="877"/>
      <c r="WSQ29" s="877"/>
      <c r="WSR29" s="877"/>
      <c r="WSS29" s="877"/>
      <c r="WST29" s="877"/>
      <c r="WSU29" s="877"/>
      <c r="WSV29" s="877"/>
      <c r="WSW29" s="877"/>
      <c r="WSX29" s="877"/>
      <c r="WSY29" s="877"/>
      <c r="WSZ29" s="877"/>
      <c r="WTA29" s="877"/>
      <c r="WTB29" s="877"/>
      <c r="WTC29" s="877"/>
      <c r="WTD29" s="877"/>
      <c r="WTE29" s="877"/>
      <c r="WTF29" s="877"/>
      <c r="WTG29" s="877"/>
      <c r="WTH29" s="877"/>
      <c r="WTI29" s="877"/>
      <c r="WTJ29" s="877"/>
      <c r="WTK29" s="877"/>
      <c r="WTL29" s="877"/>
      <c r="WTM29" s="877"/>
      <c r="WTN29" s="877"/>
      <c r="WTO29" s="877"/>
      <c r="WTP29" s="877"/>
      <c r="WTQ29" s="877"/>
      <c r="WTR29" s="877"/>
      <c r="WTS29" s="877"/>
      <c r="WTT29" s="877"/>
      <c r="WTU29" s="877"/>
      <c r="WTV29" s="877"/>
      <c r="WTW29" s="877"/>
      <c r="WTX29" s="877"/>
      <c r="WTY29" s="877"/>
      <c r="WTZ29" s="877"/>
      <c r="WUA29" s="877"/>
      <c r="WUB29" s="877"/>
      <c r="WUC29" s="877"/>
      <c r="WUD29" s="877"/>
      <c r="WUE29" s="877"/>
      <c r="WUF29" s="877"/>
      <c r="WUG29" s="877"/>
      <c r="WUH29" s="877"/>
      <c r="WUI29" s="877"/>
      <c r="WUJ29" s="877"/>
      <c r="WUK29" s="877"/>
      <c r="WUL29" s="877"/>
      <c r="WUM29" s="877"/>
      <c r="WUN29" s="877"/>
      <c r="WUO29" s="877"/>
      <c r="WUP29" s="877"/>
      <c r="WUQ29" s="877"/>
      <c r="WUR29" s="877"/>
      <c r="WUS29" s="877"/>
      <c r="WUT29" s="877"/>
      <c r="WUU29" s="877"/>
      <c r="WUV29" s="877"/>
      <c r="WUW29" s="877"/>
      <c r="WUX29" s="877"/>
      <c r="WUY29" s="877"/>
      <c r="WUZ29" s="877"/>
      <c r="WVA29" s="877"/>
      <c r="WVB29" s="877"/>
      <c r="WVC29" s="877"/>
      <c r="WVD29" s="877"/>
      <c r="WVE29" s="877"/>
      <c r="WVF29" s="877"/>
      <c r="WVG29" s="877"/>
      <c r="WVH29" s="877"/>
      <c r="WVI29" s="877"/>
      <c r="WVJ29" s="877"/>
      <c r="WVK29" s="877"/>
      <c r="WVL29" s="877"/>
      <c r="WVM29" s="877"/>
      <c r="WVN29" s="877"/>
      <c r="WVO29" s="877"/>
      <c r="WVP29" s="877"/>
      <c r="WVQ29" s="877"/>
      <c r="WVR29" s="877"/>
      <c r="WVS29" s="877"/>
      <c r="WVT29" s="877"/>
      <c r="WVU29" s="877"/>
      <c r="WVV29" s="877"/>
      <c r="WVW29" s="877"/>
      <c r="WVX29" s="877"/>
      <c r="WVY29" s="877"/>
      <c r="WVZ29" s="877"/>
      <c r="WWA29" s="877"/>
      <c r="WWB29" s="877"/>
      <c r="WWC29" s="877"/>
      <c r="WWD29" s="877"/>
      <c r="WWE29" s="877"/>
      <c r="WWF29" s="877"/>
      <c r="WWG29" s="877"/>
      <c r="WWH29" s="877"/>
      <c r="WWI29" s="877"/>
      <c r="WWJ29" s="877"/>
      <c r="WWK29" s="877"/>
      <c r="WWL29" s="877"/>
      <c r="WWM29" s="877"/>
      <c r="WWN29" s="877"/>
      <c r="WWO29" s="877"/>
      <c r="WWP29" s="877"/>
      <c r="WWQ29" s="877"/>
      <c r="WWR29" s="877"/>
      <c r="WWS29" s="877"/>
      <c r="WWT29" s="877"/>
      <c r="WWU29" s="877"/>
      <c r="WWV29" s="877"/>
      <c r="WWW29" s="877"/>
      <c r="WWX29" s="877"/>
      <c r="WWY29" s="877"/>
      <c r="WWZ29" s="877"/>
      <c r="WXA29" s="877"/>
      <c r="WXB29" s="877"/>
      <c r="WXC29" s="877"/>
      <c r="WXD29" s="877"/>
      <c r="WXE29" s="877"/>
      <c r="WXF29" s="877"/>
      <c r="WXG29" s="877"/>
      <c r="WXH29" s="877"/>
      <c r="WXI29" s="877"/>
      <c r="WXJ29" s="877"/>
      <c r="WXK29" s="877"/>
      <c r="WXL29" s="877"/>
      <c r="WXM29" s="877"/>
      <c r="WXN29" s="877"/>
      <c r="WXO29" s="877"/>
      <c r="WXP29" s="877"/>
      <c r="WXQ29" s="877"/>
      <c r="WXR29" s="877"/>
      <c r="WXS29" s="877"/>
      <c r="WXT29" s="877"/>
      <c r="WXU29" s="877"/>
      <c r="WXV29" s="877"/>
      <c r="WXW29" s="877"/>
      <c r="WXX29" s="877"/>
      <c r="WXY29" s="877"/>
      <c r="WXZ29" s="877"/>
      <c r="WYA29" s="877"/>
      <c r="WYB29" s="877"/>
      <c r="WYC29" s="877"/>
      <c r="WYD29" s="877"/>
      <c r="WYE29" s="877"/>
      <c r="WYF29" s="877"/>
      <c r="WYG29" s="877"/>
      <c r="WYH29" s="877"/>
      <c r="WYI29" s="877"/>
      <c r="WYJ29" s="877"/>
      <c r="WYK29" s="877"/>
      <c r="WYL29" s="877"/>
      <c r="WYM29" s="877"/>
      <c r="WYN29" s="877"/>
      <c r="WYO29" s="877"/>
      <c r="WYP29" s="877"/>
      <c r="WYQ29" s="877"/>
      <c r="WYR29" s="877"/>
      <c r="WYS29" s="877"/>
      <c r="WYT29" s="877"/>
      <c r="WYU29" s="877"/>
      <c r="WYV29" s="877"/>
      <c r="WYW29" s="877"/>
      <c r="WYX29" s="877"/>
      <c r="WYY29" s="877"/>
      <c r="WYZ29" s="877"/>
      <c r="WZA29" s="877"/>
      <c r="WZB29" s="877"/>
      <c r="WZC29" s="877"/>
      <c r="WZD29" s="877"/>
      <c r="WZE29" s="877"/>
      <c r="WZF29" s="877"/>
      <c r="WZG29" s="877"/>
      <c r="WZH29" s="877"/>
      <c r="WZI29" s="877"/>
      <c r="WZJ29" s="877"/>
      <c r="WZK29" s="877"/>
      <c r="WZL29" s="877"/>
      <c r="WZM29" s="877"/>
      <c r="WZN29" s="877"/>
      <c r="WZO29" s="877"/>
      <c r="WZP29" s="877"/>
      <c r="WZQ29" s="877"/>
      <c r="WZR29" s="877"/>
      <c r="WZS29" s="877"/>
      <c r="WZT29" s="877"/>
      <c r="WZU29" s="877"/>
      <c r="WZV29" s="877"/>
      <c r="WZW29" s="877"/>
      <c r="WZX29" s="877"/>
      <c r="WZY29" s="877"/>
      <c r="WZZ29" s="877"/>
      <c r="XAA29" s="877"/>
      <c r="XAB29" s="877"/>
      <c r="XAC29" s="877"/>
      <c r="XAD29" s="877"/>
      <c r="XAE29" s="877"/>
      <c r="XAF29" s="877"/>
      <c r="XAG29" s="877"/>
      <c r="XAH29" s="877"/>
      <c r="XAI29" s="877"/>
      <c r="XAJ29" s="877"/>
      <c r="XAK29" s="877"/>
      <c r="XAL29" s="877"/>
      <c r="XAM29" s="877"/>
      <c r="XAN29" s="877"/>
      <c r="XAO29" s="877"/>
      <c r="XAP29" s="877"/>
      <c r="XAQ29" s="877"/>
      <c r="XAR29" s="877"/>
      <c r="XAS29" s="877"/>
      <c r="XAT29" s="877"/>
      <c r="XAU29" s="877"/>
      <c r="XAV29" s="877"/>
      <c r="XAW29" s="877"/>
      <c r="XAX29" s="877"/>
      <c r="XAY29" s="877"/>
      <c r="XAZ29" s="877"/>
      <c r="XBA29" s="877"/>
      <c r="XBB29" s="877"/>
      <c r="XBC29" s="877"/>
      <c r="XBD29" s="877"/>
      <c r="XBE29" s="877"/>
      <c r="XBF29" s="877"/>
      <c r="XBG29" s="877"/>
      <c r="XBH29" s="877"/>
      <c r="XBI29" s="877"/>
      <c r="XBJ29" s="877"/>
      <c r="XBK29" s="877"/>
      <c r="XBL29" s="877"/>
      <c r="XBM29" s="877"/>
      <c r="XBN29" s="877"/>
      <c r="XBO29" s="877"/>
      <c r="XBP29" s="877"/>
      <c r="XBQ29" s="877"/>
      <c r="XBR29" s="877"/>
      <c r="XBS29" s="877"/>
      <c r="XBT29" s="877"/>
      <c r="XBU29" s="877"/>
      <c r="XBV29" s="877"/>
      <c r="XBW29" s="877"/>
      <c r="XBX29" s="877"/>
      <c r="XBY29" s="877"/>
      <c r="XBZ29" s="877"/>
      <c r="XCA29" s="877"/>
      <c r="XCB29" s="877"/>
      <c r="XCC29" s="877"/>
      <c r="XCD29" s="877"/>
      <c r="XCE29" s="877"/>
      <c r="XCF29" s="877"/>
      <c r="XCG29" s="877"/>
      <c r="XCH29" s="877"/>
      <c r="XCI29" s="877"/>
      <c r="XCJ29" s="877"/>
      <c r="XCK29" s="877"/>
      <c r="XCL29" s="877"/>
      <c r="XCM29" s="877"/>
      <c r="XCN29" s="877"/>
      <c r="XCO29" s="877"/>
      <c r="XCP29" s="877"/>
      <c r="XCQ29" s="877"/>
      <c r="XCR29" s="877"/>
      <c r="XCS29" s="877"/>
      <c r="XCT29" s="877"/>
      <c r="XCU29" s="877"/>
      <c r="XCV29" s="877"/>
      <c r="XCW29" s="877"/>
      <c r="XCX29" s="877"/>
      <c r="XCY29" s="877"/>
      <c r="XCZ29" s="877"/>
      <c r="XDA29" s="877"/>
      <c r="XDB29" s="877"/>
      <c r="XDC29" s="877"/>
      <c r="XDD29" s="877"/>
      <c r="XDE29" s="877"/>
      <c r="XDF29" s="877"/>
      <c r="XDG29" s="877"/>
      <c r="XDH29" s="877"/>
      <c r="XDI29" s="877"/>
      <c r="XDJ29" s="877"/>
      <c r="XDK29" s="877"/>
      <c r="XDL29" s="877"/>
      <c r="XDM29" s="877"/>
      <c r="XDN29" s="877"/>
      <c r="XDO29" s="877"/>
      <c r="XDP29" s="877"/>
      <c r="XDQ29" s="877"/>
      <c r="XDR29" s="877"/>
      <c r="XDS29" s="877"/>
      <c r="XDT29" s="877"/>
      <c r="XDU29" s="877"/>
      <c r="XDV29" s="877"/>
      <c r="XDW29" s="877"/>
      <c r="XDX29" s="877"/>
      <c r="XDY29" s="877"/>
      <c r="XDZ29" s="877"/>
      <c r="XEA29" s="877"/>
      <c r="XEB29" s="877"/>
      <c r="XEC29" s="877"/>
      <c r="XED29" s="877"/>
      <c r="XEE29" s="877"/>
      <c r="XEF29" s="877"/>
      <c r="XEG29" s="877"/>
      <c r="XEH29" s="877"/>
      <c r="XEI29" s="877"/>
      <c r="XEJ29" s="877"/>
      <c r="XEK29" s="877"/>
      <c r="XEL29" s="877"/>
      <c r="XEM29" s="877"/>
      <c r="XEN29" s="877"/>
      <c r="XEO29" s="877"/>
      <c r="XEP29" s="877"/>
      <c r="XEQ29" s="877"/>
      <c r="XER29" s="877"/>
      <c r="XES29" s="877"/>
      <c r="XET29" s="877"/>
      <c r="XEU29" s="877"/>
      <c r="XEV29" s="877"/>
      <c r="XEW29" s="877"/>
      <c r="XEX29" s="877"/>
      <c r="XEY29" s="877"/>
      <c r="XEZ29" s="877"/>
      <c r="XFA29" s="877"/>
      <c r="XFB29" s="877"/>
      <c r="XFC29" s="877"/>
      <c r="XFD29" s="877"/>
    </row>
    <row r="30" spans="1:16384" s="878" customFormat="1" ht="36">
      <c r="A30" s="970">
        <v>93176</v>
      </c>
      <c r="B30" s="1001" t="s">
        <v>484</v>
      </c>
      <c r="C30" s="997" t="s">
        <v>473</v>
      </c>
      <c r="D30" s="969" t="s">
        <v>309</v>
      </c>
      <c r="E30" s="1002">
        <v>292.5</v>
      </c>
      <c r="F30" s="989">
        <v>0</v>
      </c>
      <c r="G30" s="990">
        <f>G29</f>
        <v>0.1406</v>
      </c>
      <c r="H30" s="989">
        <f t="shared" si="1"/>
        <v>0</v>
      </c>
      <c r="I30" s="989">
        <f t="shared" si="2"/>
        <v>0</v>
      </c>
      <c r="J30" s="1085">
        <f t="shared" si="3"/>
        <v>0</v>
      </c>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877"/>
      <c r="AO30" s="877"/>
      <c r="AP30" s="877"/>
      <c r="AQ30" s="877"/>
      <c r="AR30" s="877"/>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c r="BP30" s="877"/>
      <c r="BQ30" s="877"/>
      <c r="BR30" s="877"/>
      <c r="BS30" s="877"/>
      <c r="BT30" s="877"/>
      <c r="BU30" s="877"/>
      <c r="BV30" s="877"/>
      <c r="BW30" s="877"/>
      <c r="BX30" s="877"/>
      <c r="BY30" s="877"/>
      <c r="BZ30" s="877"/>
      <c r="CA30" s="877"/>
      <c r="CB30" s="877"/>
      <c r="CC30" s="877"/>
      <c r="CD30" s="877"/>
      <c r="CE30" s="877"/>
      <c r="CF30" s="877"/>
      <c r="CG30" s="877"/>
      <c r="CH30" s="877"/>
      <c r="CI30" s="877"/>
      <c r="CJ30" s="877"/>
      <c r="CK30" s="877"/>
      <c r="CL30" s="877"/>
      <c r="CM30" s="877"/>
      <c r="CN30" s="877"/>
      <c r="CO30" s="877"/>
      <c r="CP30" s="877"/>
      <c r="CQ30" s="877"/>
      <c r="CR30" s="877"/>
      <c r="CS30" s="877"/>
      <c r="CT30" s="877"/>
      <c r="CU30" s="877"/>
      <c r="CV30" s="877"/>
      <c r="CW30" s="877"/>
      <c r="CX30" s="877"/>
      <c r="CY30" s="877"/>
      <c r="CZ30" s="877"/>
      <c r="DA30" s="877"/>
      <c r="DB30" s="877"/>
      <c r="DC30" s="877"/>
      <c r="DD30" s="877"/>
      <c r="DE30" s="877"/>
      <c r="DF30" s="877"/>
      <c r="DG30" s="877"/>
      <c r="DH30" s="877"/>
      <c r="DI30" s="877"/>
      <c r="DJ30" s="877"/>
      <c r="DK30" s="877"/>
      <c r="DL30" s="877"/>
      <c r="DM30" s="877"/>
      <c r="DN30" s="877"/>
      <c r="DO30" s="877"/>
      <c r="DP30" s="877"/>
      <c r="DQ30" s="877"/>
      <c r="DR30" s="877"/>
      <c r="DS30" s="877"/>
      <c r="DT30" s="877"/>
      <c r="DU30" s="877"/>
      <c r="DV30" s="877"/>
      <c r="DW30" s="877"/>
      <c r="DX30" s="877"/>
      <c r="DY30" s="877"/>
      <c r="DZ30" s="877"/>
      <c r="EA30" s="877"/>
      <c r="EB30" s="877"/>
      <c r="EC30" s="877"/>
      <c r="ED30" s="877"/>
      <c r="EE30" s="877"/>
      <c r="EF30" s="877"/>
      <c r="EG30" s="877"/>
      <c r="EH30" s="877"/>
      <c r="EI30" s="877"/>
      <c r="EJ30" s="877"/>
      <c r="EK30" s="877"/>
      <c r="EL30" s="877"/>
      <c r="EM30" s="877"/>
      <c r="EN30" s="877"/>
      <c r="EO30" s="877"/>
      <c r="EP30" s="877"/>
      <c r="EQ30" s="877"/>
      <c r="ER30" s="877"/>
      <c r="ES30" s="877"/>
      <c r="ET30" s="877"/>
      <c r="EU30" s="877"/>
      <c r="EV30" s="877"/>
      <c r="EW30" s="877"/>
      <c r="EX30" s="877"/>
      <c r="EY30" s="877"/>
      <c r="EZ30" s="877"/>
      <c r="FA30" s="877"/>
      <c r="FB30" s="877"/>
      <c r="FC30" s="877"/>
      <c r="FD30" s="877"/>
      <c r="FE30" s="877"/>
      <c r="FF30" s="877"/>
      <c r="FG30" s="877"/>
      <c r="FH30" s="877"/>
      <c r="FI30" s="877"/>
      <c r="FJ30" s="877"/>
      <c r="FK30" s="877"/>
      <c r="FL30" s="877"/>
      <c r="FM30" s="877"/>
      <c r="FN30" s="877"/>
      <c r="FO30" s="877"/>
      <c r="FP30" s="877"/>
      <c r="FQ30" s="877"/>
      <c r="FR30" s="877"/>
      <c r="FS30" s="877"/>
      <c r="FT30" s="877"/>
      <c r="FU30" s="877"/>
      <c r="FV30" s="877"/>
      <c r="FW30" s="877"/>
      <c r="FX30" s="877"/>
      <c r="FY30" s="877"/>
      <c r="FZ30" s="877"/>
      <c r="GA30" s="877"/>
      <c r="GB30" s="877"/>
      <c r="GC30" s="877"/>
      <c r="GD30" s="877"/>
      <c r="GE30" s="877"/>
      <c r="GF30" s="877"/>
      <c r="GG30" s="877"/>
      <c r="GH30" s="877"/>
      <c r="GI30" s="877"/>
      <c r="GJ30" s="877"/>
      <c r="GK30" s="877"/>
      <c r="GL30" s="877"/>
      <c r="GM30" s="877"/>
      <c r="GN30" s="877"/>
      <c r="GO30" s="877"/>
      <c r="GP30" s="877"/>
      <c r="GQ30" s="877"/>
      <c r="GR30" s="877"/>
      <c r="GS30" s="877"/>
      <c r="GT30" s="877"/>
      <c r="GU30" s="877"/>
      <c r="GV30" s="877"/>
      <c r="GW30" s="877"/>
      <c r="GX30" s="877"/>
      <c r="GY30" s="877"/>
      <c r="GZ30" s="877"/>
      <c r="HA30" s="877"/>
      <c r="HB30" s="877"/>
      <c r="HC30" s="877"/>
      <c r="HD30" s="877"/>
      <c r="HE30" s="877"/>
      <c r="HF30" s="877"/>
      <c r="HG30" s="877"/>
      <c r="HH30" s="877"/>
      <c r="HI30" s="877"/>
      <c r="HJ30" s="877"/>
      <c r="HK30" s="877"/>
      <c r="HL30" s="877"/>
      <c r="HM30" s="877"/>
      <c r="HN30" s="877"/>
      <c r="HO30" s="877"/>
      <c r="HP30" s="877"/>
      <c r="HQ30" s="877"/>
      <c r="HR30" s="877"/>
      <c r="HS30" s="877"/>
      <c r="HT30" s="877"/>
      <c r="HU30" s="877"/>
      <c r="HV30" s="877"/>
      <c r="HW30" s="877"/>
      <c r="HX30" s="877"/>
      <c r="HY30" s="877"/>
      <c r="HZ30" s="877"/>
      <c r="IA30" s="877"/>
      <c r="IB30" s="877"/>
      <c r="IC30" s="877"/>
      <c r="ID30" s="877"/>
      <c r="IE30" s="877"/>
      <c r="IF30" s="877"/>
      <c r="IG30" s="877"/>
      <c r="IH30" s="877"/>
      <c r="II30" s="877"/>
      <c r="IJ30" s="877"/>
      <c r="IK30" s="877"/>
      <c r="IL30" s="877"/>
      <c r="IM30" s="877"/>
      <c r="IN30" s="877"/>
      <c r="IO30" s="877"/>
      <c r="IP30" s="877"/>
      <c r="IQ30" s="877"/>
      <c r="IR30" s="877"/>
      <c r="IS30" s="877"/>
      <c r="IT30" s="877"/>
      <c r="IU30" s="877"/>
      <c r="IV30" s="877"/>
      <c r="IW30" s="877"/>
      <c r="IX30" s="877"/>
      <c r="IY30" s="877"/>
      <c r="IZ30" s="877"/>
      <c r="JA30" s="877"/>
      <c r="JB30" s="877"/>
      <c r="JC30" s="877"/>
      <c r="JD30" s="877"/>
      <c r="JE30" s="877"/>
      <c r="JF30" s="877"/>
      <c r="JG30" s="877"/>
      <c r="JH30" s="877"/>
      <c r="JI30" s="877"/>
      <c r="JJ30" s="877"/>
      <c r="JK30" s="877"/>
      <c r="JL30" s="877"/>
      <c r="JM30" s="877"/>
      <c r="JN30" s="877"/>
      <c r="JO30" s="877"/>
      <c r="JP30" s="877"/>
      <c r="JQ30" s="877"/>
      <c r="JR30" s="877"/>
      <c r="JS30" s="877"/>
      <c r="JT30" s="877"/>
      <c r="JU30" s="877"/>
      <c r="JV30" s="877"/>
      <c r="JW30" s="877"/>
      <c r="JX30" s="877"/>
      <c r="JY30" s="877"/>
      <c r="JZ30" s="877"/>
      <c r="KA30" s="877"/>
      <c r="KB30" s="877"/>
      <c r="KC30" s="877"/>
      <c r="KD30" s="877"/>
      <c r="KE30" s="877"/>
      <c r="KF30" s="877"/>
      <c r="KG30" s="877"/>
      <c r="KH30" s="877"/>
      <c r="KI30" s="877"/>
      <c r="KJ30" s="877"/>
      <c r="KK30" s="877"/>
      <c r="KL30" s="877"/>
      <c r="KM30" s="877"/>
      <c r="KN30" s="877"/>
      <c r="KO30" s="877"/>
      <c r="KP30" s="877"/>
      <c r="KQ30" s="877"/>
      <c r="KR30" s="877"/>
      <c r="KS30" s="877"/>
      <c r="KT30" s="877"/>
      <c r="KU30" s="877"/>
      <c r="KV30" s="877"/>
      <c r="KW30" s="877"/>
      <c r="KX30" s="877"/>
      <c r="KY30" s="877"/>
      <c r="KZ30" s="877"/>
      <c r="LA30" s="877"/>
      <c r="LB30" s="877"/>
      <c r="LC30" s="877"/>
      <c r="LD30" s="877"/>
      <c r="LE30" s="877"/>
      <c r="LF30" s="877"/>
      <c r="LG30" s="877"/>
      <c r="LH30" s="877"/>
      <c r="LI30" s="877"/>
      <c r="LJ30" s="877"/>
      <c r="LK30" s="877"/>
      <c r="LL30" s="877"/>
      <c r="LM30" s="877"/>
      <c r="LN30" s="877"/>
      <c r="LO30" s="877"/>
      <c r="LP30" s="877"/>
      <c r="LQ30" s="877"/>
      <c r="LR30" s="877"/>
      <c r="LS30" s="877"/>
      <c r="LT30" s="877"/>
      <c r="LU30" s="877"/>
      <c r="LV30" s="877"/>
      <c r="LW30" s="877"/>
      <c r="LX30" s="877"/>
      <c r="LY30" s="877"/>
      <c r="LZ30" s="877"/>
      <c r="MA30" s="877"/>
      <c r="MB30" s="877"/>
      <c r="MC30" s="877"/>
      <c r="MD30" s="877"/>
      <c r="ME30" s="877"/>
      <c r="MF30" s="877"/>
      <c r="MG30" s="877"/>
      <c r="MH30" s="877"/>
      <c r="MI30" s="877"/>
      <c r="MJ30" s="877"/>
      <c r="MK30" s="877"/>
      <c r="ML30" s="877"/>
      <c r="MM30" s="877"/>
      <c r="MN30" s="877"/>
      <c r="MO30" s="877"/>
      <c r="MP30" s="877"/>
      <c r="MQ30" s="877"/>
      <c r="MR30" s="877"/>
      <c r="MS30" s="877"/>
      <c r="MT30" s="877"/>
      <c r="MU30" s="877"/>
      <c r="MV30" s="877"/>
      <c r="MW30" s="877"/>
      <c r="MX30" s="877"/>
      <c r="MY30" s="877"/>
      <c r="MZ30" s="877"/>
      <c r="NA30" s="877"/>
      <c r="NB30" s="877"/>
      <c r="NC30" s="877"/>
      <c r="ND30" s="877"/>
      <c r="NE30" s="877"/>
      <c r="NF30" s="877"/>
      <c r="NG30" s="877"/>
      <c r="NH30" s="877"/>
      <c r="NI30" s="877"/>
      <c r="NJ30" s="877"/>
      <c r="NK30" s="877"/>
      <c r="NL30" s="877"/>
      <c r="NM30" s="877"/>
      <c r="NN30" s="877"/>
      <c r="NO30" s="877"/>
      <c r="NP30" s="877"/>
      <c r="NQ30" s="877"/>
      <c r="NR30" s="877"/>
      <c r="NS30" s="877"/>
      <c r="NT30" s="877"/>
      <c r="NU30" s="877"/>
      <c r="NV30" s="877"/>
      <c r="NW30" s="877"/>
      <c r="NX30" s="877"/>
      <c r="NY30" s="877"/>
      <c r="NZ30" s="877"/>
      <c r="OA30" s="877"/>
      <c r="OB30" s="877"/>
      <c r="OC30" s="877"/>
      <c r="OD30" s="877"/>
      <c r="OE30" s="877"/>
      <c r="OF30" s="877"/>
      <c r="OG30" s="877"/>
      <c r="OH30" s="877"/>
      <c r="OI30" s="877"/>
      <c r="OJ30" s="877"/>
      <c r="OK30" s="877"/>
      <c r="OL30" s="877"/>
      <c r="OM30" s="877"/>
      <c r="ON30" s="877"/>
      <c r="OO30" s="877"/>
      <c r="OP30" s="877"/>
      <c r="OQ30" s="877"/>
      <c r="OR30" s="877"/>
      <c r="OS30" s="877"/>
      <c r="OT30" s="877"/>
      <c r="OU30" s="877"/>
      <c r="OV30" s="877"/>
      <c r="OW30" s="877"/>
      <c r="OX30" s="877"/>
      <c r="OY30" s="877"/>
      <c r="OZ30" s="877"/>
      <c r="PA30" s="877"/>
      <c r="PB30" s="877"/>
      <c r="PC30" s="877"/>
      <c r="PD30" s="877"/>
      <c r="PE30" s="877"/>
      <c r="PF30" s="877"/>
      <c r="PG30" s="877"/>
      <c r="PH30" s="877"/>
      <c r="PI30" s="877"/>
      <c r="PJ30" s="877"/>
      <c r="PK30" s="877"/>
      <c r="PL30" s="877"/>
      <c r="PM30" s="877"/>
      <c r="PN30" s="877"/>
      <c r="PO30" s="877"/>
      <c r="PP30" s="877"/>
      <c r="PQ30" s="877"/>
      <c r="PR30" s="877"/>
      <c r="PS30" s="877"/>
      <c r="PT30" s="877"/>
      <c r="PU30" s="877"/>
      <c r="PV30" s="877"/>
      <c r="PW30" s="877"/>
      <c r="PX30" s="877"/>
      <c r="PY30" s="877"/>
      <c r="PZ30" s="877"/>
      <c r="QA30" s="877"/>
      <c r="QB30" s="877"/>
      <c r="QC30" s="877"/>
      <c r="QD30" s="877"/>
      <c r="QE30" s="877"/>
      <c r="QF30" s="877"/>
      <c r="QG30" s="877"/>
      <c r="QH30" s="877"/>
      <c r="QI30" s="877"/>
      <c r="QJ30" s="877"/>
      <c r="QK30" s="877"/>
      <c r="QL30" s="877"/>
      <c r="QM30" s="877"/>
      <c r="QN30" s="877"/>
      <c r="QO30" s="877"/>
      <c r="QP30" s="877"/>
      <c r="QQ30" s="877"/>
      <c r="QR30" s="877"/>
      <c r="QS30" s="877"/>
      <c r="QT30" s="877"/>
      <c r="QU30" s="877"/>
      <c r="QV30" s="877"/>
      <c r="QW30" s="877"/>
      <c r="QX30" s="877"/>
      <c r="QY30" s="877"/>
      <c r="QZ30" s="877"/>
      <c r="RA30" s="877"/>
      <c r="RB30" s="877"/>
      <c r="RC30" s="877"/>
      <c r="RD30" s="877"/>
      <c r="RE30" s="877"/>
      <c r="RF30" s="877"/>
      <c r="RG30" s="877"/>
      <c r="RH30" s="877"/>
      <c r="RI30" s="877"/>
      <c r="RJ30" s="877"/>
      <c r="RK30" s="877"/>
      <c r="RL30" s="877"/>
      <c r="RM30" s="877"/>
      <c r="RN30" s="877"/>
      <c r="RO30" s="877"/>
      <c r="RP30" s="877"/>
      <c r="RQ30" s="877"/>
      <c r="RR30" s="877"/>
      <c r="RS30" s="877"/>
      <c r="RT30" s="877"/>
      <c r="RU30" s="877"/>
      <c r="RV30" s="877"/>
      <c r="RW30" s="877"/>
      <c r="RX30" s="877"/>
      <c r="RY30" s="877"/>
      <c r="RZ30" s="877"/>
      <c r="SA30" s="877"/>
      <c r="SB30" s="877"/>
      <c r="SC30" s="877"/>
      <c r="SD30" s="877"/>
      <c r="SE30" s="877"/>
      <c r="SF30" s="877"/>
      <c r="SG30" s="877"/>
      <c r="SH30" s="877"/>
      <c r="SI30" s="877"/>
      <c r="SJ30" s="877"/>
      <c r="SK30" s="877"/>
      <c r="SL30" s="877"/>
      <c r="SM30" s="877"/>
      <c r="SN30" s="877"/>
      <c r="SO30" s="877"/>
      <c r="SP30" s="877"/>
      <c r="SQ30" s="877"/>
      <c r="SR30" s="877"/>
      <c r="SS30" s="877"/>
      <c r="ST30" s="877"/>
      <c r="SU30" s="877"/>
      <c r="SV30" s="877"/>
      <c r="SW30" s="877"/>
      <c r="SX30" s="877"/>
      <c r="SY30" s="877"/>
      <c r="SZ30" s="877"/>
      <c r="TA30" s="877"/>
      <c r="TB30" s="877"/>
      <c r="TC30" s="877"/>
      <c r="TD30" s="877"/>
      <c r="TE30" s="877"/>
      <c r="TF30" s="877"/>
      <c r="TG30" s="877"/>
      <c r="TH30" s="877"/>
      <c r="TI30" s="877"/>
      <c r="TJ30" s="877"/>
      <c r="TK30" s="877"/>
      <c r="TL30" s="877"/>
      <c r="TM30" s="877"/>
      <c r="TN30" s="877"/>
      <c r="TO30" s="877"/>
      <c r="TP30" s="877"/>
      <c r="TQ30" s="877"/>
      <c r="TR30" s="877"/>
      <c r="TS30" s="877"/>
      <c r="TT30" s="877"/>
      <c r="TU30" s="877"/>
      <c r="TV30" s="877"/>
      <c r="TW30" s="877"/>
      <c r="TX30" s="877"/>
      <c r="TY30" s="877"/>
      <c r="TZ30" s="877"/>
      <c r="UA30" s="877"/>
      <c r="UB30" s="877"/>
      <c r="UC30" s="877"/>
      <c r="UD30" s="877"/>
      <c r="UE30" s="877"/>
      <c r="UF30" s="877"/>
      <c r="UG30" s="877"/>
      <c r="UH30" s="877"/>
      <c r="UI30" s="877"/>
      <c r="UJ30" s="877"/>
      <c r="UK30" s="877"/>
      <c r="UL30" s="877"/>
      <c r="UM30" s="877"/>
      <c r="UN30" s="877"/>
      <c r="UO30" s="877"/>
      <c r="UP30" s="877"/>
      <c r="UQ30" s="877"/>
      <c r="UR30" s="877"/>
      <c r="US30" s="877"/>
      <c r="UT30" s="877"/>
      <c r="UU30" s="877"/>
      <c r="UV30" s="877"/>
      <c r="UW30" s="877"/>
      <c r="UX30" s="877"/>
      <c r="UY30" s="877"/>
      <c r="UZ30" s="877"/>
      <c r="VA30" s="877"/>
      <c r="VB30" s="877"/>
      <c r="VC30" s="877"/>
      <c r="VD30" s="877"/>
      <c r="VE30" s="877"/>
      <c r="VF30" s="877"/>
      <c r="VG30" s="877"/>
      <c r="VH30" s="877"/>
      <c r="VI30" s="877"/>
      <c r="VJ30" s="877"/>
      <c r="VK30" s="877"/>
      <c r="VL30" s="877"/>
      <c r="VM30" s="877"/>
      <c r="VN30" s="877"/>
      <c r="VO30" s="877"/>
      <c r="VP30" s="877"/>
      <c r="VQ30" s="877"/>
      <c r="VR30" s="877"/>
      <c r="VS30" s="877"/>
      <c r="VT30" s="877"/>
      <c r="VU30" s="877"/>
      <c r="VV30" s="877"/>
      <c r="VW30" s="877"/>
      <c r="VX30" s="877"/>
      <c r="VY30" s="877"/>
      <c r="VZ30" s="877"/>
      <c r="WA30" s="877"/>
      <c r="WB30" s="877"/>
      <c r="WC30" s="877"/>
      <c r="WD30" s="877"/>
      <c r="WE30" s="877"/>
      <c r="WF30" s="877"/>
      <c r="WG30" s="877"/>
      <c r="WH30" s="877"/>
      <c r="WI30" s="877"/>
      <c r="WJ30" s="877"/>
      <c r="WK30" s="877"/>
      <c r="WL30" s="877"/>
      <c r="WM30" s="877"/>
      <c r="WN30" s="877"/>
      <c r="WO30" s="877"/>
      <c r="WP30" s="877"/>
      <c r="WQ30" s="877"/>
      <c r="WR30" s="877"/>
      <c r="WS30" s="877"/>
      <c r="WT30" s="877"/>
      <c r="WU30" s="877"/>
      <c r="WV30" s="877"/>
      <c r="WW30" s="877"/>
      <c r="WX30" s="877"/>
      <c r="WY30" s="877"/>
      <c r="WZ30" s="877"/>
      <c r="XA30" s="877"/>
      <c r="XB30" s="877"/>
      <c r="XC30" s="877"/>
      <c r="XD30" s="877"/>
      <c r="XE30" s="877"/>
      <c r="XF30" s="877"/>
      <c r="XG30" s="877"/>
      <c r="XH30" s="877"/>
      <c r="XI30" s="877"/>
      <c r="XJ30" s="877"/>
      <c r="XK30" s="877"/>
      <c r="XL30" s="877"/>
      <c r="XM30" s="877"/>
      <c r="XN30" s="877"/>
      <c r="XO30" s="877"/>
      <c r="XP30" s="877"/>
      <c r="XQ30" s="877"/>
      <c r="XR30" s="877"/>
      <c r="XS30" s="877"/>
      <c r="XT30" s="877"/>
      <c r="XU30" s="877"/>
      <c r="XV30" s="877"/>
      <c r="XW30" s="877"/>
      <c r="XX30" s="877"/>
      <c r="XY30" s="877"/>
      <c r="XZ30" s="877"/>
      <c r="YA30" s="877"/>
      <c r="YB30" s="877"/>
      <c r="YC30" s="877"/>
      <c r="YD30" s="877"/>
      <c r="YE30" s="877"/>
      <c r="YF30" s="877"/>
      <c r="YG30" s="877"/>
      <c r="YH30" s="877"/>
      <c r="YI30" s="877"/>
      <c r="YJ30" s="877"/>
      <c r="YK30" s="877"/>
      <c r="YL30" s="877"/>
      <c r="YM30" s="877"/>
      <c r="YN30" s="877"/>
      <c r="YO30" s="877"/>
      <c r="YP30" s="877"/>
      <c r="YQ30" s="877"/>
      <c r="YR30" s="877"/>
      <c r="YS30" s="877"/>
      <c r="YT30" s="877"/>
      <c r="YU30" s="877"/>
      <c r="YV30" s="877"/>
      <c r="YW30" s="877"/>
      <c r="YX30" s="877"/>
      <c r="YY30" s="877"/>
      <c r="YZ30" s="877"/>
      <c r="ZA30" s="877"/>
      <c r="ZB30" s="877"/>
      <c r="ZC30" s="877"/>
      <c r="ZD30" s="877"/>
      <c r="ZE30" s="877"/>
      <c r="ZF30" s="877"/>
      <c r="ZG30" s="877"/>
      <c r="ZH30" s="877"/>
      <c r="ZI30" s="877"/>
      <c r="ZJ30" s="877"/>
      <c r="ZK30" s="877"/>
      <c r="ZL30" s="877"/>
      <c r="ZM30" s="877"/>
      <c r="ZN30" s="877"/>
      <c r="ZO30" s="877"/>
      <c r="ZP30" s="877"/>
      <c r="ZQ30" s="877"/>
      <c r="ZR30" s="877"/>
      <c r="ZS30" s="877"/>
      <c r="ZT30" s="877"/>
      <c r="ZU30" s="877"/>
      <c r="ZV30" s="877"/>
      <c r="ZW30" s="877"/>
      <c r="ZX30" s="877"/>
      <c r="ZY30" s="877"/>
      <c r="ZZ30" s="877"/>
      <c r="AAA30" s="877"/>
      <c r="AAB30" s="877"/>
      <c r="AAC30" s="877"/>
      <c r="AAD30" s="877"/>
      <c r="AAE30" s="877"/>
      <c r="AAF30" s="877"/>
      <c r="AAG30" s="877"/>
      <c r="AAH30" s="877"/>
      <c r="AAI30" s="877"/>
      <c r="AAJ30" s="877"/>
      <c r="AAK30" s="877"/>
      <c r="AAL30" s="877"/>
      <c r="AAM30" s="877"/>
      <c r="AAN30" s="877"/>
      <c r="AAO30" s="877"/>
      <c r="AAP30" s="877"/>
      <c r="AAQ30" s="877"/>
      <c r="AAR30" s="877"/>
      <c r="AAS30" s="877"/>
      <c r="AAT30" s="877"/>
      <c r="AAU30" s="877"/>
      <c r="AAV30" s="877"/>
      <c r="AAW30" s="877"/>
      <c r="AAX30" s="877"/>
      <c r="AAY30" s="877"/>
      <c r="AAZ30" s="877"/>
      <c r="ABA30" s="877"/>
      <c r="ABB30" s="877"/>
      <c r="ABC30" s="877"/>
      <c r="ABD30" s="877"/>
      <c r="ABE30" s="877"/>
      <c r="ABF30" s="877"/>
      <c r="ABG30" s="877"/>
      <c r="ABH30" s="877"/>
      <c r="ABI30" s="877"/>
      <c r="ABJ30" s="877"/>
      <c r="ABK30" s="877"/>
      <c r="ABL30" s="877"/>
      <c r="ABM30" s="877"/>
      <c r="ABN30" s="877"/>
      <c r="ABO30" s="877"/>
      <c r="ABP30" s="877"/>
      <c r="ABQ30" s="877"/>
      <c r="ABR30" s="877"/>
      <c r="ABS30" s="877"/>
      <c r="ABT30" s="877"/>
      <c r="ABU30" s="877"/>
      <c r="ABV30" s="877"/>
      <c r="ABW30" s="877"/>
      <c r="ABX30" s="877"/>
      <c r="ABY30" s="877"/>
      <c r="ABZ30" s="877"/>
      <c r="ACA30" s="877"/>
      <c r="ACB30" s="877"/>
      <c r="ACC30" s="877"/>
      <c r="ACD30" s="877"/>
      <c r="ACE30" s="877"/>
      <c r="ACF30" s="877"/>
      <c r="ACG30" s="877"/>
      <c r="ACH30" s="877"/>
      <c r="ACI30" s="877"/>
      <c r="ACJ30" s="877"/>
      <c r="ACK30" s="877"/>
      <c r="ACL30" s="877"/>
      <c r="ACM30" s="877"/>
      <c r="ACN30" s="877"/>
      <c r="ACO30" s="877"/>
      <c r="ACP30" s="877"/>
      <c r="ACQ30" s="877"/>
      <c r="ACR30" s="877"/>
      <c r="ACS30" s="877"/>
      <c r="ACT30" s="877"/>
      <c r="ACU30" s="877"/>
      <c r="ACV30" s="877"/>
      <c r="ACW30" s="877"/>
      <c r="ACX30" s="877"/>
      <c r="ACY30" s="877"/>
      <c r="ACZ30" s="877"/>
      <c r="ADA30" s="877"/>
      <c r="ADB30" s="877"/>
      <c r="ADC30" s="877"/>
      <c r="ADD30" s="877"/>
      <c r="ADE30" s="877"/>
      <c r="ADF30" s="877"/>
      <c r="ADG30" s="877"/>
      <c r="ADH30" s="877"/>
      <c r="ADI30" s="877"/>
      <c r="ADJ30" s="877"/>
      <c r="ADK30" s="877"/>
      <c r="ADL30" s="877"/>
      <c r="ADM30" s="877"/>
      <c r="ADN30" s="877"/>
      <c r="ADO30" s="877"/>
      <c r="ADP30" s="877"/>
      <c r="ADQ30" s="877"/>
      <c r="ADR30" s="877"/>
      <c r="ADS30" s="877"/>
      <c r="ADT30" s="877"/>
      <c r="ADU30" s="877"/>
      <c r="ADV30" s="877"/>
      <c r="ADW30" s="877"/>
      <c r="ADX30" s="877"/>
      <c r="ADY30" s="877"/>
      <c r="ADZ30" s="877"/>
      <c r="AEA30" s="877"/>
      <c r="AEB30" s="877"/>
      <c r="AEC30" s="877"/>
      <c r="AED30" s="877"/>
      <c r="AEE30" s="877"/>
      <c r="AEF30" s="877"/>
      <c r="AEG30" s="877"/>
      <c r="AEH30" s="877"/>
      <c r="AEI30" s="877"/>
      <c r="AEJ30" s="877"/>
      <c r="AEK30" s="877"/>
      <c r="AEL30" s="877"/>
      <c r="AEM30" s="877"/>
      <c r="AEN30" s="877"/>
      <c r="AEO30" s="877"/>
      <c r="AEP30" s="877"/>
      <c r="AEQ30" s="877"/>
      <c r="AER30" s="877"/>
      <c r="AES30" s="877"/>
      <c r="AET30" s="877"/>
      <c r="AEU30" s="877"/>
      <c r="AEV30" s="877"/>
      <c r="AEW30" s="877"/>
      <c r="AEX30" s="877"/>
      <c r="AEY30" s="877"/>
      <c r="AEZ30" s="877"/>
      <c r="AFA30" s="877"/>
      <c r="AFB30" s="877"/>
      <c r="AFC30" s="877"/>
      <c r="AFD30" s="877"/>
      <c r="AFE30" s="877"/>
      <c r="AFF30" s="877"/>
      <c r="AFG30" s="877"/>
      <c r="AFH30" s="877"/>
      <c r="AFI30" s="877"/>
      <c r="AFJ30" s="877"/>
      <c r="AFK30" s="877"/>
      <c r="AFL30" s="877"/>
      <c r="AFM30" s="877"/>
      <c r="AFN30" s="877"/>
      <c r="AFO30" s="877"/>
      <c r="AFP30" s="877"/>
      <c r="AFQ30" s="877"/>
      <c r="AFR30" s="877"/>
      <c r="AFS30" s="877"/>
      <c r="AFT30" s="877"/>
      <c r="AFU30" s="877"/>
      <c r="AFV30" s="877"/>
      <c r="AFW30" s="877"/>
      <c r="AFX30" s="877"/>
      <c r="AFY30" s="877"/>
      <c r="AFZ30" s="877"/>
      <c r="AGA30" s="877"/>
      <c r="AGB30" s="877"/>
      <c r="AGC30" s="877"/>
      <c r="AGD30" s="877"/>
      <c r="AGE30" s="877"/>
      <c r="AGF30" s="877"/>
      <c r="AGG30" s="877"/>
      <c r="AGH30" s="877"/>
      <c r="AGI30" s="877"/>
      <c r="AGJ30" s="877"/>
      <c r="AGK30" s="877"/>
      <c r="AGL30" s="877"/>
      <c r="AGM30" s="877"/>
      <c r="AGN30" s="877"/>
      <c r="AGO30" s="877"/>
      <c r="AGP30" s="877"/>
      <c r="AGQ30" s="877"/>
      <c r="AGR30" s="877"/>
      <c r="AGS30" s="877"/>
      <c r="AGT30" s="877"/>
      <c r="AGU30" s="877"/>
      <c r="AGV30" s="877"/>
      <c r="AGW30" s="877"/>
      <c r="AGX30" s="877"/>
      <c r="AGY30" s="877"/>
      <c r="AGZ30" s="877"/>
      <c r="AHA30" s="877"/>
      <c r="AHB30" s="877"/>
      <c r="AHC30" s="877"/>
      <c r="AHD30" s="877"/>
      <c r="AHE30" s="877"/>
      <c r="AHF30" s="877"/>
      <c r="AHG30" s="877"/>
      <c r="AHH30" s="877"/>
      <c r="AHI30" s="877"/>
      <c r="AHJ30" s="877"/>
      <c r="AHK30" s="877"/>
      <c r="AHL30" s="877"/>
      <c r="AHM30" s="877"/>
      <c r="AHN30" s="877"/>
      <c r="AHO30" s="877"/>
      <c r="AHP30" s="877"/>
      <c r="AHQ30" s="877"/>
      <c r="AHR30" s="877"/>
      <c r="AHS30" s="877"/>
      <c r="AHT30" s="877"/>
      <c r="AHU30" s="877"/>
      <c r="AHV30" s="877"/>
      <c r="AHW30" s="877"/>
      <c r="AHX30" s="877"/>
      <c r="AHY30" s="877"/>
      <c r="AHZ30" s="877"/>
      <c r="AIA30" s="877"/>
      <c r="AIB30" s="877"/>
      <c r="AIC30" s="877"/>
      <c r="AID30" s="877"/>
      <c r="AIE30" s="877"/>
      <c r="AIF30" s="877"/>
      <c r="AIG30" s="877"/>
      <c r="AIH30" s="877"/>
      <c r="AII30" s="877"/>
      <c r="AIJ30" s="877"/>
      <c r="AIK30" s="877"/>
      <c r="AIL30" s="877"/>
      <c r="AIM30" s="877"/>
      <c r="AIN30" s="877"/>
      <c r="AIO30" s="877"/>
      <c r="AIP30" s="877"/>
      <c r="AIQ30" s="877"/>
      <c r="AIR30" s="877"/>
      <c r="AIS30" s="877"/>
      <c r="AIT30" s="877"/>
      <c r="AIU30" s="877"/>
      <c r="AIV30" s="877"/>
      <c r="AIW30" s="877"/>
      <c r="AIX30" s="877"/>
      <c r="AIY30" s="877"/>
      <c r="AIZ30" s="877"/>
      <c r="AJA30" s="877"/>
      <c r="AJB30" s="877"/>
      <c r="AJC30" s="877"/>
      <c r="AJD30" s="877"/>
      <c r="AJE30" s="877"/>
      <c r="AJF30" s="877"/>
      <c r="AJG30" s="877"/>
      <c r="AJH30" s="877"/>
      <c r="AJI30" s="877"/>
      <c r="AJJ30" s="877"/>
      <c r="AJK30" s="877"/>
      <c r="AJL30" s="877"/>
      <c r="AJM30" s="877"/>
      <c r="AJN30" s="877"/>
      <c r="AJO30" s="877"/>
      <c r="AJP30" s="877"/>
      <c r="AJQ30" s="877"/>
      <c r="AJR30" s="877"/>
      <c r="AJS30" s="877"/>
      <c r="AJT30" s="877"/>
      <c r="AJU30" s="877"/>
      <c r="AJV30" s="877"/>
      <c r="AJW30" s="877"/>
      <c r="AJX30" s="877"/>
      <c r="AJY30" s="877"/>
      <c r="AJZ30" s="877"/>
      <c r="AKA30" s="877"/>
      <c r="AKB30" s="877"/>
      <c r="AKC30" s="877"/>
      <c r="AKD30" s="877"/>
      <c r="AKE30" s="877"/>
      <c r="AKF30" s="877"/>
      <c r="AKG30" s="877"/>
      <c r="AKH30" s="877"/>
      <c r="AKI30" s="877"/>
      <c r="AKJ30" s="877"/>
      <c r="AKK30" s="877"/>
      <c r="AKL30" s="877"/>
      <c r="AKM30" s="877"/>
      <c r="AKN30" s="877"/>
      <c r="AKO30" s="877"/>
      <c r="AKP30" s="877"/>
      <c r="AKQ30" s="877"/>
      <c r="AKR30" s="877"/>
      <c r="AKS30" s="877"/>
      <c r="AKT30" s="877"/>
      <c r="AKU30" s="877"/>
      <c r="AKV30" s="877"/>
      <c r="AKW30" s="877"/>
      <c r="AKX30" s="877"/>
      <c r="AKY30" s="877"/>
      <c r="AKZ30" s="877"/>
      <c r="ALA30" s="877"/>
      <c r="ALB30" s="877"/>
      <c r="ALC30" s="877"/>
      <c r="ALD30" s="877"/>
      <c r="ALE30" s="877"/>
      <c r="ALF30" s="877"/>
      <c r="ALG30" s="877"/>
      <c r="ALH30" s="877"/>
      <c r="ALI30" s="877"/>
      <c r="ALJ30" s="877"/>
      <c r="ALK30" s="877"/>
      <c r="ALL30" s="877"/>
      <c r="ALM30" s="877"/>
      <c r="ALN30" s="877"/>
      <c r="ALO30" s="877"/>
      <c r="ALP30" s="877"/>
      <c r="ALQ30" s="877"/>
      <c r="ALR30" s="877"/>
      <c r="ALS30" s="877"/>
      <c r="ALT30" s="877"/>
      <c r="ALU30" s="877"/>
      <c r="ALV30" s="877"/>
      <c r="ALW30" s="877"/>
      <c r="ALX30" s="877"/>
      <c r="ALY30" s="877"/>
      <c r="ALZ30" s="877"/>
      <c r="AMA30" s="877"/>
      <c r="AMB30" s="877"/>
      <c r="AMC30" s="877"/>
      <c r="AMD30" s="877"/>
      <c r="AME30" s="877"/>
      <c r="AMF30" s="877"/>
      <c r="AMG30" s="877"/>
      <c r="AMH30" s="877"/>
      <c r="AMI30" s="877"/>
      <c r="AMJ30" s="877"/>
      <c r="AMK30" s="877"/>
      <c r="AML30" s="877"/>
      <c r="AMM30" s="877"/>
      <c r="AMN30" s="877"/>
      <c r="AMO30" s="877"/>
      <c r="AMP30" s="877"/>
      <c r="AMQ30" s="877"/>
      <c r="AMR30" s="877"/>
      <c r="AMS30" s="877"/>
      <c r="AMT30" s="877"/>
      <c r="AMU30" s="877"/>
      <c r="AMV30" s="877"/>
      <c r="AMW30" s="877"/>
      <c r="AMX30" s="877"/>
      <c r="AMY30" s="877"/>
      <c r="AMZ30" s="877"/>
      <c r="ANA30" s="877"/>
      <c r="ANB30" s="877"/>
      <c r="ANC30" s="877"/>
      <c r="AND30" s="877"/>
      <c r="ANE30" s="877"/>
      <c r="ANF30" s="877"/>
      <c r="ANG30" s="877"/>
      <c r="ANH30" s="877"/>
      <c r="ANI30" s="877"/>
      <c r="ANJ30" s="877"/>
      <c r="ANK30" s="877"/>
      <c r="ANL30" s="877"/>
      <c r="ANM30" s="877"/>
      <c r="ANN30" s="877"/>
      <c r="ANO30" s="877"/>
      <c r="ANP30" s="877"/>
      <c r="ANQ30" s="877"/>
      <c r="ANR30" s="877"/>
      <c r="ANS30" s="877"/>
      <c r="ANT30" s="877"/>
      <c r="ANU30" s="877"/>
      <c r="ANV30" s="877"/>
      <c r="ANW30" s="877"/>
      <c r="ANX30" s="877"/>
      <c r="ANY30" s="877"/>
      <c r="ANZ30" s="877"/>
      <c r="AOA30" s="877"/>
      <c r="AOB30" s="877"/>
      <c r="AOC30" s="877"/>
      <c r="AOD30" s="877"/>
      <c r="AOE30" s="877"/>
      <c r="AOF30" s="877"/>
      <c r="AOG30" s="877"/>
      <c r="AOH30" s="877"/>
      <c r="AOI30" s="877"/>
      <c r="AOJ30" s="877"/>
      <c r="AOK30" s="877"/>
      <c r="AOL30" s="877"/>
      <c r="AOM30" s="877"/>
      <c r="AON30" s="877"/>
      <c r="AOO30" s="877"/>
      <c r="AOP30" s="877"/>
      <c r="AOQ30" s="877"/>
      <c r="AOR30" s="877"/>
      <c r="AOS30" s="877"/>
      <c r="AOT30" s="877"/>
      <c r="AOU30" s="877"/>
      <c r="AOV30" s="877"/>
      <c r="AOW30" s="877"/>
      <c r="AOX30" s="877"/>
      <c r="AOY30" s="877"/>
      <c r="AOZ30" s="877"/>
      <c r="APA30" s="877"/>
      <c r="APB30" s="877"/>
      <c r="APC30" s="877"/>
      <c r="APD30" s="877"/>
      <c r="APE30" s="877"/>
      <c r="APF30" s="877"/>
      <c r="APG30" s="877"/>
      <c r="APH30" s="877"/>
      <c r="API30" s="877"/>
      <c r="APJ30" s="877"/>
      <c r="APK30" s="877"/>
      <c r="APL30" s="877"/>
      <c r="APM30" s="877"/>
      <c r="APN30" s="877"/>
      <c r="APO30" s="877"/>
      <c r="APP30" s="877"/>
      <c r="APQ30" s="877"/>
      <c r="APR30" s="877"/>
      <c r="APS30" s="877"/>
      <c r="APT30" s="877"/>
      <c r="APU30" s="877"/>
      <c r="APV30" s="877"/>
      <c r="APW30" s="877"/>
      <c r="APX30" s="877"/>
      <c r="APY30" s="877"/>
      <c r="APZ30" s="877"/>
      <c r="AQA30" s="877"/>
      <c r="AQB30" s="877"/>
      <c r="AQC30" s="877"/>
      <c r="AQD30" s="877"/>
      <c r="AQE30" s="877"/>
      <c r="AQF30" s="877"/>
      <c r="AQG30" s="877"/>
      <c r="AQH30" s="877"/>
      <c r="AQI30" s="877"/>
      <c r="AQJ30" s="877"/>
      <c r="AQK30" s="877"/>
      <c r="AQL30" s="877"/>
      <c r="AQM30" s="877"/>
      <c r="AQN30" s="877"/>
      <c r="AQO30" s="877"/>
      <c r="AQP30" s="877"/>
      <c r="AQQ30" s="877"/>
      <c r="AQR30" s="877"/>
      <c r="AQS30" s="877"/>
      <c r="AQT30" s="877"/>
      <c r="AQU30" s="877"/>
      <c r="AQV30" s="877"/>
      <c r="AQW30" s="877"/>
      <c r="AQX30" s="877"/>
      <c r="AQY30" s="877"/>
      <c r="AQZ30" s="877"/>
      <c r="ARA30" s="877"/>
      <c r="ARB30" s="877"/>
      <c r="ARC30" s="877"/>
      <c r="ARD30" s="877"/>
      <c r="ARE30" s="877"/>
      <c r="ARF30" s="877"/>
      <c r="ARG30" s="877"/>
      <c r="ARH30" s="877"/>
      <c r="ARI30" s="877"/>
      <c r="ARJ30" s="877"/>
      <c r="ARK30" s="877"/>
      <c r="ARL30" s="877"/>
      <c r="ARM30" s="877"/>
      <c r="ARN30" s="877"/>
      <c r="ARO30" s="877"/>
      <c r="ARP30" s="877"/>
      <c r="ARQ30" s="877"/>
      <c r="ARR30" s="877"/>
      <c r="ARS30" s="877"/>
      <c r="ART30" s="877"/>
      <c r="ARU30" s="877"/>
      <c r="ARV30" s="877"/>
      <c r="ARW30" s="877"/>
      <c r="ARX30" s="877"/>
      <c r="ARY30" s="877"/>
      <c r="ARZ30" s="877"/>
      <c r="ASA30" s="877"/>
      <c r="ASB30" s="877"/>
      <c r="ASC30" s="877"/>
      <c r="ASD30" s="877"/>
      <c r="ASE30" s="877"/>
      <c r="ASF30" s="877"/>
      <c r="ASG30" s="877"/>
      <c r="ASH30" s="877"/>
      <c r="ASI30" s="877"/>
      <c r="ASJ30" s="877"/>
      <c r="ASK30" s="877"/>
      <c r="ASL30" s="877"/>
      <c r="ASM30" s="877"/>
      <c r="ASN30" s="877"/>
      <c r="ASO30" s="877"/>
      <c r="ASP30" s="877"/>
      <c r="ASQ30" s="877"/>
      <c r="ASR30" s="877"/>
      <c r="ASS30" s="877"/>
      <c r="AST30" s="877"/>
      <c r="ASU30" s="877"/>
      <c r="ASV30" s="877"/>
      <c r="ASW30" s="877"/>
      <c r="ASX30" s="877"/>
      <c r="ASY30" s="877"/>
      <c r="ASZ30" s="877"/>
      <c r="ATA30" s="877"/>
      <c r="ATB30" s="877"/>
      <c r="ATC30" s="877"/>
      <c r="ATD30" s="877"/>
      <c r="ATE30" s="877"/>
      <c r="ATF30" s="877"/>
      <c r="ATG30" s="877"/>
      <c r="ATH30" s="877"/>
      <c r="ATI30" s="877"/>
      <c r="ATJ30" s="877"/>
      <c r="ATK30" s="877"/>
      <c r="ATL30" s="877"/>
      <c r="ATM30" s="877"/>
      <c r="ATN30" s="877"/>
      <c r="ATO30" s="877"/>
      <c r="ATP30" s="877"/>
      <c r="ATQ30" s="877"/>
      <c r="ATR30" s="877"/>
      <c r="ATS30" s="877"/>
      <c r="ATT30" s="877"/>
      <c r="ATU30" s="877"/>
      <c r="ATV30" s="877"/>
      <c r="ATW30" s="877"/>
      <c r="ATX30" s="877"/>
      <c r="ATY30" s="877"/>
      <c r="ATZ30" s="877"/>
      <c r="AUA30" s="877"/>
      <c r="AUB30" s="877"/>
      <c r="AUC30" s="877"/>
      <c r="AUD30" s="877"/>
      <c r="AUE30" s="877"/>
      <c r="AUF30" s="877"/>
      <c r="AUG30" s="877"/>
      <c r="AUH30" s="877"/>
      <c r="AUI30" s="877"/>
      <c r="AUJ30" s="877"/>
      <c r="AUK30" s="877"/>
      <c r="AUL30" s="877"/>
      <c r="AUM30" s="877"/>
      <c r="AUN30" s="877"/>
      <c r="AUO30" s="877"/>
      <c r="AUP30" s="877"/>
      <c r="AUQ30" s="877"/>
      <c r="AUR30" s="877"/>
      <c r="AUS30" s="877"/>
      <c r="AUT30" s="877"/>
      <c r="AUU30" s="877"/>
      <c r="AUV30" s="877"/>
      <c r="AUW30" s="877"/>
      <c r="AUX30" s="877"/>
      <c r="AUY30" s="877"/>
      <c r="AUZ30" s="877"/>
      <c r="AVA30" s="877"/>
      <c r="AVB30" s="877"/>
      <c r="AVC30" s="877"/>
      <c r="AVD30" s="877"/>
      <c r="AVE30" s="877"/>
      <c r="AVF30" s="877"/>
      <c r="AVG30" s="877"/>
      <c r="AVH30" s="877"/>
      <c r="AVI30" s="877"/>
      <c r="AVJ30" s="877"/>
      <c r="AVK30" s="877"/>
      <c r="AVL30" s="877"/>
      <c r="AVM30" s="877"/>
      <c r="AVN30" s="877"/>
      <c r="AVO30" s="877"/>
      <c r="AVP30" s="877"/>
      <c r="AVQ30" s="877"/>
      <c r="AVR30" s="877"/>
      <c r="AVS30" s="877"/>
      <c r="AVT30" s="877"/>
      <c r="AVU30" s="877"/>
      <c r="AVV30" s="877"/>
      <c r="AVW30" s="877"/>
      <c r="AVX30" s="877"/>
      <c r="AVY30" s="877"/>
      <c r="AVZ30" s="877"/>
      <c r="AWA30" s="877"/>
      <c r="AWB30" s="877"/>
      <c r="AWC30" s="877"/>
      <c r="AWD30" s="877"/>
      <c r="AWE30" s="877"/>
      <c r="AWF30" s="877"/>
      <c r="AWG30" s="877"/>
      <c r="AWH30" s="877"/>
      <c r="AWI30" s="877"/>
      <c r="AWJ30" s="877"/>
      <c r="AWK30" s="877"/>
      <c r="AWL30" s="877"/>
      <c r="AWM30" s="877"/>
      <c r="AWN30" s="877"/>
      <c r="AWO30" s="877"/>
      <c r="AWP30" s="877"/>
      <c r="AWQ30" s="877"/>
      <c r="AWR30" s="877"/>
      <c r="AWS30" s="877"/>
      <c r="AWT30" s="877"/>
      <c r="AWU30" s="877"/>
      <c r="AWV30" s="877"/>
      <c r="AWW30" s="877"/>
      <c r="AWX30" s="877"/>
      <c r="AWY30" s="877"/>
      <c r="AWZ30" s="877"/>
      <c r="AXA30" s="877"/>
      <c r="AXB30" s="877"/>
      <c r="AXC30" s="877"/>
      <c r="AXD30" s="877"/>
      <c r="AXE30" s="877"/>
      <c r="AXF30" s="877"/>
      <c r="AXG30" s="877"/>
      <c r="AXH30" s="877"/>
      <c r="AXI30" s="877"/>
      <c r="AXJ30" s="877"/>
      <c r="AXK30" s="877"/>
      <c r="AXL30" s="877"/>
      <c r="AXM30" s="877"/>
      <c r="AXN30" s="877"/>
      <c r="AXO30" s="877"/>
      <c r="AXP30" s="877"/>
      <c r="AXQ30" s="877"/>
      <c r="AXR30" s="877"/>
      <c r="AXS30" s="877"/>
      <c r="AXT30" s="877"/>
      <c r="AXU30" s="877"/>
      <c r="AXV30" s="877"/>
      <c r="AXW30" s="877"/>
      <c r="AXX30" s="877"/>
      <c r="AXY30" s="877"/>
      <c r="AXZ30" s="877"/>
      <c r="AYA30" s="877"/>
      <c r="AYB30" s="877"/>
      <c r="AYC30" s="877"/>
      <c r="AYD30" s="877"/>
      <c r="AYE30" s="877"/>
      <c r="AYF30" s="877"/>
      <c r="AYG30" s="877"/>
      <c r="AYH30" s="877"/>
      <c r="AYI30" s="877"/>
      <c r="AYJ30" s="877"/>
      <c r="AYK30" s="877"/>
      <c r="AYL30" s="877"/>
      <c r="AYM30" s="877"/>
      <c r="AYN30" s="877"/>
      <c r="AYO30" s="877"/>
      <c r="AYP30" s="877"/>
      <c r="AYQ30" s="877"/>
      <c r="AYR30" s="877"/>
      <c r="AYS30" s="877"/>
      <c r="AYT30" s="877"/>
      <c r="AYU30" s="877"/>
      <c r="AYV30" s="877"/>
      <c r="AYW30" s="877"/>
      <c r="AYX30" s="877"/>
      <c r="AYY30" s="877"/>
      <c r="AYZ30" s="877"/>
      <c r="AZA30" s="877"/>
      <c r="AZB30" s="877"/>
      <c r="AZC30" s="877"/>
      <c r="AZD30" s="877"/>
      <c r="AZE30" s="877"/>
      <c r="AZF30" s="877"/>
      <c r="AZG30" s="877"/>
      <c r="AZH30" s="877"/>
      <c r="AZI30" s="877"/>
      <c r="AZJ30" s="877"/>
      <c r="AZK30" s="877"/>
      <c r="AZL30" s="877"/>
      <c r="AZM30" s="877"/>
      <c r="AZN30" s="877"/>
      <c r="AZO30" s="877"/>
      <c r="AZP30" s="877"/>
      <c r="AZQ30" s="877"/>
      <c r="AZR30" s="877"/>
      <c r="AZS30" s="877"/>
      <c r="AZT30" s="877"/>
      <c r="AZU30" s="877"/>
      <c r="AZV30" s="877"/>
      <c r="AZW30" s="877"/>
      <c r="AZX30" s="877"/>
      <c r="AZY30" s="877"/>
      <c r="AZZ30" s="877"/>
      <c r="BAA30" s="877"/>
      <c r="BAB30" s="877"/>
      <c r="BAC30" s="877"/>
      <c r="BAD30" s="877"/>
      <c r="BAE30" s="877"/>
      <c r="BAF30" s="877"/>
      <c r="BAG30" s="877"/>
      <c r="BAH30" s="877"/>
      <c r="BAI30" s="877"/>
      <c r="BAJ30" s="877"/>
      <c r="BAK30" s="877"/>
      <c r="BAL30" s="877"/>
      <c r="BAM30" s="877"/>
      <c r="BAN30" s="877"/>
      <c r="BAO30" s="877"/>
      <c r="BAP30" s="877"/>
      <c r="BAQ30" s="877"/>
      <c r="BAR30" s="877"/>
      <c r="BAS30" s="877"/>
      <c r="BAT30" s="877"/>
      <c r="BAU30" s="877"/>
      <c r="BAV30" s="877"/>
      <c r="BAW30" s="877"/>
      <c r="BAX30" s="877"/>
      <c r="BAY30" s="877"/>
      <c r="BAZ30" s="877"/>
      <c r="BBA30" s="877"/>
      <c r="BBB30" s="877"/>
      <c r="BBC30" s="877"/>
      <c r="BBD30" s="877"/>
      <c r="BBE30" s="877"/>
      <c r="BBF30" s="877"/>
      <c r="BBG30" s="877"/>
      <c r="BBH30" s="877"/>
      <c r="BBI30" s="877"/>
      <c r="BBJ30" s="877"/>
      <c r="BBK30" s="877"/>
      <c r="BBL30" s="877"/>
      <c r="BBM30" s="877"/>
      <c r="BBN30" s="877"/>
      <c r="BBO30" s="877"/>
      <c r="BBP30" s="877"/>
      <c r="BBQ30" s="877"/>
      <c r="BBR30" s="877"/>
      <c r="BBS30" s="877"/>
      <c r="BBT30" s="877"/>
      <c r="BBU30" s="877"/>
      <c r="BBV30" s="877"/>
      <c r="BBW30" s="877"/>
      <c r="BBX30" s="877"/>
      <c r="BBY30" s="877"/>
      <c r="BBZ30" s="877"/>
      <c r="BCA30" s="877"/>
      <c r="BCB30" s="877"/>
      <c r="BCC30" s="877"/>
      <c r="BCD30" s="877"/>
      <c r="BCE30" s="877"/>
      <c r="BCF30" s="877"/>
      <c r="BCG30" s="877"/>
      <c r="BCH30" s="877"/>
      <c r="BCI30" s="877"/>
      <c r="BCJ30" s="877"/>
      <c r="BCK30" s="877"/>
      <c r="BCL30" s="877"/>
      <c r="BCM30" s="877"/>
      <c r="BCN30" s="877"/>
      <c r="BCO30" s="877"/>
      <c r="BCP30" s="877"/>
      <c r="BCQ30" s="877"/>
      <c r="BCR30" s="877"/>
      <c r="BCS30" s="877"/>
      <c r="BCT30" s="877"/>
      <c r="BCU30" s="877"/>
      <c r="BCV30" s="877"/>
      <c r="BCW30" s="877"/>
      <c r="BCX30" s="877"/>
      <c r="BCY30" s="877"/>
      <c r="BCZ30" s="877"/>
      <c r="BDA30" s="877"/>
      <c r="BDB30" s="877"/>
      <c r="BDC30" s="877"/>
      <c r="BDD30" s="877"/>
      <c r="BDE30" s="877"/>
      <c r="BDF30" s="877"/>
      <c r="BDG30" s="877"/>
      <c r="BDH30" s="877"/>
      <c r="BDI30" s="877"/>
      <c r="BDJ30" s="877"/>
      <c r="BDK30" s="877"/>
      <c r="BDL30" s="877"/>
      <c r="BDM30" s="877"/>
      <c r="BDN30" s="877"/>
      <c r="BDO30" s="877"/>
      <c r="BDP30" s="877"/>
      <c r="BDQ30" s="877"/>
      <c r="BDR30" s="877"/>
      <c r="BDS30" s="877"/>
      <c r="BDT30" s="877"/>
      <c r="BDU30" s="877"/>
      <c r="BDV30" s="877"/>
      <c r="BDW30" s="877"/>
      <c r="BDX30" s="877"/>
      <c r="BDY30" s="877"/>
      <c r="BDZ30" s="877"/>
      <c r="BEA30" s="877"/>
      <c r="BEB30" s="877"/>
      <c r="BEC30" s="877"/>
      <c r="BED30" s="877"/>
      <c r="BEE30" s="877"/>
      <c r="BEF30" s="877"/>
      <c r="BEG30" s="877"/>
      <c r="BEH30" s="877"/>
      <c r="BEI30" s="877"/>
      <c r="BEJ30" s="877"/>
      <c r="BEK30" s="877"/>
      <c r="BEL30" s="877"/>
      <c r="BEM30" s="877"/>
      <c r="BEN30" s="877"/>
      <c r="BEO30" s="877"/>
      <c r="BEP30" s="877"/>
      <c r="BEQ30" s="877"/>
      <c r="BER30" s="877"/>
      <c r="BES30" s="877"/>
      <c r="BET30" s="877"/>
      <c r="BEU30" s="877"/>
      <c r="BEV30" s="877"/>
      <c r="BEW30" s="877"/>
      <c r="BEX30" s="877"/>
      <c r="BEY30" s="877"/>
      <c r="BEZ30" s="877"/>
      <c r="BFA30" s="877"/>
      <c r="BFB30" s="877"/>
      <c r="BFC30" s="877"/>
      <c r="BFD30" s="877"/>
      <c r="BFE30" s="877"/>
      <c r="BFF30" s="877"/>
      <c r="BFG30" s="877"/>
      <c r="BFH30" s="877"/>
      <c r="BFI30" s="877"/>
      <c r="BFJ30" s="877"/>
      <c r="BFK30" s="877"/>
      <c r="BFL30" s="877"/>
      <c r="BFM30" s="877"/>
      <c r="BFN30" s="877"/>
      <c r="BFO30" s="877"/>
      <c r="BFP30" s="877"/>
      <c r="BFQ30" s="877"/>
      <c r="BFR30" s="877"/>
      <c r="BFS30" s="877"/>
      <c r="BFT30" s="877"/>
      <c r="BFU30" s="877"/>
      <c r="BFV30" s="877"/>
      <c r="BFW30" s="877"/>
      <c r="BFX30" s="877"/>
      <c r="BFY30" s="877"/>
      <c r="BFZ30" s="877"/>
      <c r="BGA30" s="877"/>
      <c r="BGB30" s="877"/>
      <c r="BGC30" s="877"/>
      <c r="BGD30" s="877"/>
      <c r="BGE30" s="877"/>
      <c r="BGF30" s="877"/>
      <c r="BGG30" s="877"/>
      <c r="BGH30" s="877"/>
      <c r="BGI30" s="877"/>
      <c r="BGJ30" s="877"/>
      <c r="BGK30" s="877"/>
      <c r="BGL30" s="877"/>
      <c r="BGM30" s="877"/>
      <c r="BGN30" s="877"/>
      <c r="BGO30" s="877"/>
      <c r="BGP30" s="877"/>
      <c r="BGQ30" s="877"/>
      <c r="BGR30" s="877"/>
      <c r="BGS30" s="877"/>
      <c r="BGT30" s="877"/>
      <c r="BGU30" s="877"/>
      <c r="BGV30" s="877"/>
      <c r="BGW30" s="877"/>
      <c r="BGX30" s="877"/>
      <c r="BGY30" s="877"/>
      <c r="BGZ30" s="877"/>
      <c r="BHA30" s="877"/>
      <c r="BHB30" s="877"/>
      <c r="BHC30" s="877"/>
      <c r="BHD30" s="877"/>
      <c r="BHE30" s="877"/>
      <c r="BHF30" s="877"/>
      <c r="BHG30" s="877"/>
      <c r="BHH30" s="877"/>
      <c r="BHI30" s="877"/>
      <c r="BHJ30" s="877"/>
      <c r="BHK30" s="877"/>
      <c r="BHL30" s="877"/>
      <c r="BHM30" s="877"/>
      <c r="BHN30" s="877"/>
      <c r="BHO30" s="877"/>
      <c r="BHP30" s="877"/>
      <c r="BHQ30" s="877"/>
      <c r="BHR30" s="877"/>
      <c r="BHS30" s="877"/>
      <c r="BHT30" s="877"/>
      <c r="BHU30" s="877"/>
      <c r="BHV30" s="877"/>
      <c r="BHW30" s="877"/>
      <c r="BHX30" s="877"/>
      <c r="BHY30" s="877"/>
      <c r="BHZ30" s="877"/>
      <c r="BIA30" s="877"/>
      <c r="BIB30" s="877"/>
      <c r="BIC30" s="877"/>
      <c r="BID30" s="877"/>
      <c r="BIE30" s="877"/>
      <c r="BIF30" s="877"/>
      <c r="BIG30" s="877"/>
      <c r="BIH30" s="877"/>
      <c r="BII30" s="877"/>
      <c r="BIJ30" s="877"/>
      <c r="BIK30" s="877"/>
      <c r="BIL30" s="877"/>
      <c r="BIM30" s="877"/>
      <c r="BIN30" s="877"/>
      <c r="BIO30" s="877"/>
      <c r="BIP30" s="877"/>
      <c r="BIQ30" s="877"/>
      <c r="BIR30" s="877"/>
      <c r="BIS30" s="877"/>
      <c r="BIT30" s="877"/>
      <c r="BIU30" s="877"/>
      <c r="BIV30" s="877"/>
      <c r="BIW30" s="877"/>
      <c r="BIX30" s="877"/>
      <c r="BIY30" s="877"/>
      <c r="BIZ30" s="877"/>
      <c r="BJA30" s="877"/>
      <c r="BJB30" s="877"/>
      <c r="BJC30" s="877"/>
      <c r="BJD30" s="877"/>
      <c r="BJE30" s="877"/>
      <c r="BJF30" s="877"/>
      <c r="BJG30" s="877"/>
      <c r="BJH30" s="877"/>
      <c r="BJI30" s="877"/>
      <c r="BJJ30" s="877"/>
      <c r="BJK30" s="877"/>
      <c r="BJL30" s="877"/>
      <c r="BJM30" s="877"/>
      <c r="BJN30" s="877"/>
      <c r="BJO30" s="877"/>
      <c r="BJP30" s="877"/>
      <c r="BJQ30" s="877"/>
      <c r="BJR30" s="877"/>
      <c r="BJS30" s="877"/>
      <c r="BJT30" s="877"/>
      <c r="BJU30" s="877"/>
      <c r="BJV30" s="877"/>
      <c r="BJW30" s="877"/>
      <c r="BJX30" s="877"/>
      <c r="BJY30" s="877"/>
      <c r="BJZ30" s="877"/>
      <c r="BKA30" s="877"/>
      <c r="BKB30" s="877"/>
      <c r="BKC30" s="877"/>
      <c r="BKD30" s="877"/>
      <c r="BKE30" s="877"/>
      <c r="BKF30" s="877"/>
      <c r="BKG30" s="877"/>
      <c r="BKH30" s="877"/>
      <c r="BKI30" s="877"/>
      <c r="BKJ30" s="877"/>
      <c r="BKK30" s="877"/>
      <c r="BKL30" s="877"/>
      <c r="BKM30" s="877"/>
      <c r="BKN30" s="877"/>
      <c r="BKO30" s="877"/>
      <c r="BKP30" s="877"/>
      <c r="BKQ30" s="877"/>
      <c r="BKR30" s="877"/>
      <c r="BKS30" s="877"/>
      <c r="BKT30" s="877"/>
      <c r="BKU30" s="877"/>
      <c r="BKV30" s="877"/>
      <c r="BKW30" s="877"/>
      <c r="BKX30" s="877"/>
      <c r="BKY30" s="877"/>
      <c r="BKZ30" s="877"/>
      <c r="BLA30" s="877"/>
      <c r="BLB30" s="877"/>
      <c r="BLC30" s="877"/>
      <c r="BLD30" s="877"/>
      <c r="BLE30" s="877"/>
      <c r="BLF30" s="877"/>
      <c r="BLG30" s="877"/>
      <c r="BLH30" s="877"/>
      <c r="BLI30" s="877"/>
      <c r="BLJ30" s="877"/>
      <c r="BLK30" s="877"/>
      <c r="BLL30" s="877"/>
      <c r="BLM30" s="877"/>
      <c r="BLN30" s="877"/>
      <c r="BLO30" s="877"/>
      <c r="BLP30" s="877"/>
      <c r="BLQ30" s="877"/>
      <c r="BLR30" s="877"/>
      <c r="BLS30" s="877"/>
      <c r="BLT30" s="877"/>
      <c r="BLU30" s="877"/>
      <c r="BLV30" s="877"/>
      <c r="BLW30" s="877"/>
      <c r="BLX30" s="877"/>
      <c r="BLY30" s="877"/>
      <c r="BLZ30" s="877"/>
      <c r="BMA30" s="877"/>
      <c r="BMB30" s="877"/>
      <c r="BMC30" s="877"/>
      <c r="BMD30" s="877"/>
      <c r="BME30" s="877"/>
      <c r="BMF30" s="877"/>
      <c r="BMG30" s="877"/>
      <c r="BMH30" s="877"/>
      <c r="BMI30" s="877"/>
      <c r="BMJ30" s="877"/>
      <c r="BMK30" s="877"/>
      <c r="BML30" s="877"/>
      <c r="BMM30" s="877"/>
      <c r="BMN30" s="877"/>
      <c r="BMO30" s="877"/>
      <c r="BMP30" s="877"/>
      <c r="BMQ30" s="877"/>
      <c r="BMR30" s="877"/>
      <c r="BMS30" s="877"/>
      <c r="BMT30" s="877"/>
      <c r="BMU30" s="877"/>
      <c r="BMV30" s="877"/>
      <c r="BMW30" s="877"/>
      <c r="BMX30" s="877"/>
      <c r="BMY30" s="877"/>
      <c r="BMZ30" s="877"/>
      <c r="BNA30" s="877"/>
      <c r="BNB30" s="877"/>
      <c r="BNC30" s="877"/>
      <c r="BND30" s="877"/>
      <c r="BNE30" s="877"/>
      <c r="BNF30" s="877"/>
      <c r="BNG30" s="877"/>
      <c r="BNH30" s="877"/>
      <c r="BNI30" s="877"/>
      <c r="BNJ30" s="877"/>
      <c r="BNK30" s="877"/>
      <c r="BNL30" s="877"/>
      <c r="BNM30" s="877"/>
      <c r="BNN30" s="877"/>
      <c r="BNO30" s="877"/>
      <c r="BNP30" s="877"/>
      <c r="BNQ30" s="877"/>
      <c r="BNR30" s="877"/>
      <c r="BNS30" s="877"/>
      <c r="BNT30" s="877"/>
      <c r="BNU30" s="877"/>
      <c r="BNV30" s="877"/>
      <c r="BNW30" s="877"/>
      <c r="BNX30" s="877"/>
      <c r="BNY30" s="877"/>
      <c r="BNZ30" s="877"/>
      <c r="BOA30" s="877"/>
      <c r="BOB30" s="877"/>
      <c r="BOC30" s="877"/>
      <c r="BOD30" s="877"/>
      <c r="BOE30" s="877"/>
      <c r="BOF30" s="877"/>
      <c r="BOG30" s="877"/>
      <c r="BOH30" s="877"/>
      <c r="BOI30" s="877"/>
      <c r="BOJ30" s="877"/>
      <c r="BOK30" s="877"/>
      <c r="BOL30" s="877"/>
      <c r="BOM30" s="877"/>
      <c r="BON30" s="877"/>
      <c r="BOO30" s="877"/>
      <c r="BOP30" s="877"/>
      <c r="BOQ30" s="877"/>
      <c r="BOR30" s="877"/>
      <c r="BOS30" s="877"/>
      <c r="BOT30" s="877"/>
      <c r="BOU30" s="877"/>
      <c r="BOV30" s="877"/>
      <c r="BOW30" s="877"/>
      <c r="BOX30" s="877"/>
      <c r="BOY30" s="877"/>
      <c r="BOZ30" s="877"/>
      <c r="BPA30" s="877"/>
      <c r="BPB30" s="877"/>
      <c r="BPC30" s="877"/>
      <c r="BPD30" s="877"/>
      <c r="BPE30" s="877"/>
      <c r="BPF30" s="877"/>
      <c r="BPG30" s="877"/>
      <c r="BPH30" s="877"/>
      <c r="BPI30" s="877"/>
      <c r="BPJ30" s="877"/>
      <c r="BPK30" s="877"/>
      <c r="BPL30" s="877"/>
      <c r="BPM30" s="877"/>
      <c r="BPN30" s="877"/>
      <c r="BPO30" s="877"/>
      <c r="BPP30" s="877"/>
      <c r="BPQ30" s="877"/>
      <c r="BPR30" s="877"/>
      <c r="BPS30" s="877"/>
      <c r="BPT30" s="877"/>
      <c r="BPU30" s="877"/>
      <c r="BPV30" s="877"/>
      <c r="BPW30" s="877"/>
      <c r="BPX30" s="877"/>
      <c r="BPY30" s="877"/>
      <c r="BPZ30" s="877"/>
      <c r="BQA30" s="877"/>
      <c r="BQB30" s="877"/>
      <c r="BQC30" s="877"/>
      <c r="BQD30" s="877"/>
      <c r="BQE30" s="877"/>
      <c r="BQF30" s="877"/>
      <c r="BQG30" s="877"/>
      <c r="BQH30" s="877"/>
      <c r="BQI30" s="877"/>
      <c r="BQJ30" s="877"/>
      <c r="BQK30" s="877"/>
      <c r="BQL30" s="877"/>
      <c r="BQM30" s="877"/>
      <c r="BQN30" s="877"/>
      <c r="BQO30" s="877"/>
      <c r="BQP30" s="877"/>
      <c r="BQQ30" s="877"/>
      <c r="BQR30" s="877"/>
      <c r="BQS30" s="877"/>
      <c r="BQT30" s="877"/>
      <c r="BQU30" s="877"/>
      <c r="BQV30" s="877"/>
      <c r="BQW30" s="877"/>
      <c r="BQX30" s="877"/>
      <c r="BQY30" s="877"/>
      <c r="BQZ30" s="877"/>
      <c r="BRA30" s="877"/>
      <c r="BRB30" s="877"/>
      <c r="BRC30" s="877"/>
      <c r="BRD30" s="877"/>
      <c r="BRE30" s="877"/>
      <c r="BRF30" s="877"/>
      <c r="BRG30" s="877"/>
      <c r="BRH30" s="877"/>
      <c r="BRI30" s="877"/>
      <c r="BRJ30" s="877"/>
      <c r="BRK30" s="877"/>
      <c r="BRL30" s="877"/>
      <c r="BRM30" s="877"/>
      <c r="BRN30" s="877"/>
      <c r="BRO30" s="877"/>
      <c r="BRP30" s="877"/>
      <c r="BRQ30" s="877"/>
      <c r="BRR30" s="877"/>
      <c r="BRS30" s="877"/>
      <c r="BRT30" s="877"/>
      <c r="BRU30" s="877"/>
      <c r="BRV30" s="877"/>
      <c r="BRW30" s="877"/>
      <c r="BRX30" s="877"/>
      <c r="BRY30" s="877"/>
      <c r="BRZ30" s="877"/>
      <c r="BSA30" s="877"/>
      <c r="BSB30" s="877"/>
      <c r="BSC30" s="877"/>
      <c r="BSD30" s="877"/>
      <c r="BSE30" s="877"/>
      <c r="BSF30" s="877"/>
      <c r="BSG30" s="877"/>
      <c r="BSH30" s="877"/>
      <c r="BSI30" s="877"/>
      <c r="BSJ30" s="877"/>
      <c r="BSK30" s="877"/>
      <c r="BSL30" s="877"/>
      <c r="BSM30" s="877"/>
      <c r="BSN30" s="877"/>
      <c r="BSO30" s="877"/>
      <c r="BSP30" s="877"/>
      <c r="BSQ30" s="877"/>
      <c r="BSR30" s="877"/>
      <c r="BSS30" s="877"/>
      <c r="BST30" s="877"/>
      <c r="BSU30" s="877"/>
      <c r="BSV30" s="877"/>
      <c r="BSW30" s="877"/>
      <c r="BSX30" s="877"/>
      <c r="BSY30" s="877"/>
      <c r="BSZ30" s="877"/>
      <c r="BTA30" s="877"/>
      <c r="BTB30" s="877"/>
      <c r="BTC30" s="877"/>
      <c r="BTD30" s="877"/>
      <c r="BTE30" s="877"/>
      <c r="BTF30" s="877"/>
      <c r="BTG30" s="877"/>
      <c r="BTH30" s="877"/>
      <c r="BTI30" s="877"/>
      <c r="BTJ30" s="877"/>
      <c r="BTK30" s="877"/>
      <c r="BTL30" s="877"/>
      <c r="BTM30" s="877"/>
      <c r="BTN30" s="877"/>
      <c r="BTO30" s="877"/>
      <c r="BTP30" s="877"/>
      <c r="BTQ30" s="877"/>
      <c r="BTR30" s="877"/>
      <c r="BTS30" s="877"/>
      <c r="BTT30" s="877"/>
      <c r="BTU30" s="877"/>
      <c r="BTV30" s="877"/>
      <c r="BTW30" s="877"/>
      <c r="BTX30" s="877"/>
      <c r="BTY30" s="877"/>
      <c r="BTZ30" s="877"/>
      <c r="BUA30" s="877"/>
      <c r="BUB30" s="877"/>
      <c r="BUC30" s="877"/>
      <c r="BUD30" s="877"/>
      <c r="BUE30" s="877"/>
      <c r="BUF30" s="877"/>
      <c r="BUG30" s="877"/>
      <c r="BUH30" s="877"/>
      <c r="BUI30" s="877"/>
      <c r="BUJ30" s="877"/>
      <c r="BUK30" s="877"/>
      <c r="BUL30" s="877"/>
      <c r="BUM30" s="877"/>
      <c r="BUN30" s="877"/>
      <c r="BUO30" s="877"/>
      <c r="BUP30" s="877"/>
      <c r="BUQ30" s="877"/>
      <c r="BUR30" s="877"/>
      <c r="BUS30" s="877"/>
      <c r="BUT30" s="877"/>
      <c r="BUU30" s="877"/>
      <c r="BUV30" s="877"/>
      <c r="BUW30" s="877"/>
      <c r="BUX30" s="877"/>
      <c r="BUY30" s="877"/>
      <c r="BUZ30" s="877"/>
      <c r="BVA30" s="877"/>
      <c r="BVB30" s="877"/>
      <c r="BVC30" s="877"/>
      <c r="BVD30" s="877"/>
      <c r="BVE30" s="877"/>
      <c r="BVF30" s="877"/>
      <c r="BVG30" s="877"/>
      <c r="BVH30" s="877"/>
      <c r="BVI30" s="877"/>
      <c r="BVJ30" s="877"/>
      <c r="BVK30" s="877"/>
      <c r="BVL30" s="877"/>
      <c r="BVM30" s="877"/>
      <c r="BVN30" s="877"/>
      <c r="BVO30" s="877"/>
      <c r="BVP30" s="877"/>
      <c r="BVQ30" s="877"/>
      <c r="BVR30" s="877"/>
      <c r="BVS30" s="877"/>
      <c r="BVT30" s="877"/>
      <c r="BVU30" s="877"/>
      <c r="BVV30" s="877"/>
      <c r="BVW30" s="877"/>
      <c r="BVX30" s="877"/>
      <c r="BVY30" s="877"/>
      <c r="BVZ30" s="877"/>
      <c r="BWA30" s="877"/>
      <c r="BWB30" s="877"/>
      <c r="BWC30" s="877"/>
      <c r="BWD30" s="877"/>
      <c r="BWE30" s="877"/>
      <c r="BWF30" s="877"/>
      <c r="BWG30" s="877"/>
      <c r="BWH30" s="877"/>
      <c r="BWI30" s="877"/>
      <c r="BWJ30" s="877"/>
      <c r="BWK30" s="877"/>
      <c r="BWL30" s="877"/>
      <c r="BWM30" s="877"/>
      <c r="BWN30" s="877"/>
      <c r="BWO30" s="877"/>
      <c r="BWP30" s="877"/>
      <c r="BWQ30" s="877"/>
      <c r="BWR30" s="877"/>
      <c r="BWS30" s="877"/>
      <c r="BWT30" s="877"/>
      <c r="BWU30" s="877"/>
      <c r="BWV30" s="877"/>
      <c r="BWW30" s="877"/>
      <c r="BWX30" s="877"/>
      <c r="BWY30" s="877"/>
      <c r="BWZ30" s="877"/>
      <c r="BXA30" s="877"/>
      <c r="BXB30" s="877"/>
      <c r="BXC30" s="877"/>
      <c r="BXD30" s="877"/>
      <c r="BXE30" s="877"/>
      <c r="BXF30" s="877"/>
      <c r="BXG30" s="877"/>
      <c r="BXH30" s="877"/>
      <c r="BXI30" s="877"/>
      <c r="BXJ30" s="877"/>
      <c r="BXK30" s="877"/>
      <c r="BXL30" s="877"/>
      <c r="BXM30" s="877"/>
      <c r="BXN30" s="877"/>
      <c r="BXO30" s="877"/>
      <c r="BXP30" s="877"/>
      <c r="BXQ30" s="877"/>
      <c r="BXR30" s="877"/>
      <c r="BXS30" s="877"/>
      <c r="BXT30" s="877"/>
      <c r="BXU30" s="877"/>
      <c r="BXV30" s="877"/>
      <c r="BXW30" s="877"/>
      <c r="BXX30" s="877"/>
      <c r="BXY30" s="877"/>
      <c r="BXZ30" s="877"/>
      <c r="BYA30" s="877"/>
      <c r="BYB30" s="877"/>
      <c r="BYC30" s="877"/>
      <c r="BYD30" s="877"/>
      <c r="BYE30" s="877"/>
      <c r="BYF30" s="877"/>
      <c r="BYG30" s="877"/>
      <c r="BYH30" s="877"/>
      <c r="BYI30" s="877"/>
      <c r="BYJ30" s="877"/>
      <c r="BYK30" s="877"/>
      <c r="BYL30" s="877"/>
      <c r="BYM30" s="877"/>
      <c r="BYN30" s="877"/>
      <c r="BYO30" s="877"/>
      <c r="BYP30" s="877"/>
      <c r="BYQ30" s="877"/>
      <c r="BYR30" s="877"/>
      <c r="BYS30" s="877"/>
      <c r="BYT30" s="877"/>
      <c r="BYU30" s="877"/>
      <c r="BYV30" s="877"/>
      <c r="BYW30" s="877"/>
      <c r="BYX30" s="877"/>
      <c r="BYY30" s="877"/>
      <c r="BYZ30" s="877"/>
      <c r="BZA30" s="877"/>
      <c r="BZB30" s="877"/>
      <c r="BZC30" s="877"/>
      <c r="BZD30" s="877"/>
      <c r="BZE30" s="877"/>
      <c r="BZF30" s="877"/>
      <c r="BZG30" s="877"/>
      <c r="BZH30" s="877"/>
      <c r="BZI30" s="877"/>
      <c r="BZJ30" s="877"/>
      <c r="BZK30" s="877"/>
      <c r="BZL30" s="877"/>
      <c r="BZM30" s="877"/>
      <c r="BZN30" s="877"/>
      <c r="BZO30" s="877"/>
      <c r="BZP30" s="877"/>
      <c r="BZQ30" s="877"/>
      <c r="BZR30" s="877"/>
      <c r="BZS30" s="877"/>
      <c r="BZT30" s="877"/>
      <c r="BZU30" s="877"/>
      <c r="BZV30" s="877"/>
      <c r="BZW30" s="877"/>
      <c r="BZX30" s="877"/>
      <c r="BZY30" s="877"/>
      <c r="BZZ30" s="877"/>
      <c r="CAA30" s="877"/>
      <c r="CAB30" s="877"/>
      <c r="CAC30" s="877"/>
      <c r="CAD30" s="877"/>
      <c r="CAE30" s="877"/>
      <c r="CAF30" s="877"/>
      <c r="CAG30" s="877"/>
      <c r="CAH30" s="877"/>
      <c r="CAI30" s="877"/>
      <c r="CAJ30" s="877"/>
      <c r="CAK30" s="877"/>
      <c r="CAL30" s="877"/>
      <c r="CAM30" s="877"/>
      <c r="CAN30" s="877"/>
      <c r="CAO30" s="877"/>
      <c r="CAP30" s="877"/>
      <c r="CAQ30" s="877"/>
      <c r="CAR30" s="877"/>
      <c r="CAS30" s="877"/>
      <c r="CAT30" s="877"/>
      <c r="CAU30" s="877"/>
      <c r="CAV30" s="877"/>
      <c r="CAW30" s="877"/>
      <c r="CAX30" s="877"/>
      <c r="CAY30" s="877"/>
      <c r="CAZ30" s="877"/>
      <c r="CBA30" s="877"/>
      <c r="CBB30" s="877"/>
      <c r="CBC30" s="877"/>
      <c r="CBD30" s="877"/>
      <c r="CBE30" s="877"/>
      <c r="CBF30" s="877"/>
      <c r="CBG30" s="877"/>
      <c r="CBH30" s="877"/>
      <c r="CBI30" s="877"/>
      <c r="CBJ30" s="877"/>
      <c r="CBK30" s="877"/>
      <c r="CBL30" s="877"/>
      <c r="CBM30" s="877"/>
      <c r="CBN30" s="877"/>
      <c r="CBO30" s="877"/>
      <c r="CBP30" s="877"/>
      <c r="CBQ30" s="877"/>
      <c r="CBR30" s="877"/>
      <c r="CBS30" s="877"/>
      <c r="CBT30" s="877"/>
      <c r="CBU30" s="877"/>
      <c r="CBV30" s="877"/>
      <c r="CBW30" s="877"/>
      <c r="CBX30" s="877"/>
      <c r="CBY30" s="877"/>
      <c r="CBZ30" s="877"/>
      <c r="CCA30" s="877"/>
      <c r="CCB30" s="877"/>
      <c r="CCC30" s="877"/>
      <c r="CCD30" s="877"/>
      <c r="CCE30" s="877"/>
      <c r="CCF30" s="877"/>
      <c r="CCG30" s="877"/>
      <c r="CCH30" s="877"/>
      <c r="CCI30" s="877"/>
      <c r="CCJ30" s="877"/>
      <c r="CCK30" s="877"/>
      <c r="CCL30" s="877"/>
      <c r="CCM30" s="877"/>
      <c r="CCN30" s="877"/>
      <c r="CCO30" s="877"/>
      <c r="CCP30" s="877"/>
      <c r="CCQ30" s="877"/>
      <c r="CCR30" s="877"/>
      <c r="CCS30" s="877"/>
      <c r="CCT30" s="877"/>
      <c r="CCU30" s="877"/>
      <c r="CCV30" s="877"/>
      <c r="CCW30" s="877"/>
      <c r="CCX30" s="877"/>
      <c r="CCY30" s="877"/>
      <c r="CCZ30" s="877"/>
      <c r="CDA30" s="877"/>
      <c r="CDB30" s="877"/>
      <c r="CDC30" s="877"/>
      <c r="CDD30" s="877"/>
      <c r="CDE30" s="877"/>
      <c r="CDF30" s="877"/>
      <c r="CDG30" s="877"/>
      <c r="CDH30" s="877"/>
      <c r="CDI30" s="877"/>
      <c r="CDJ30" s="877"/>
      <c r="CDK30" s="877"/>
      <c r="CDL30" s="877"/>
      <c r="CDM30" s="877"/>
      <c r="CDN30" s="877"/>
      <c r="CDO30" s="877"/>
      <c r="CDP30" s="877"/>
      <c r="CDQ30" s="877"/>
      <c r="CDR30" s="877"/>
      <c r="CDS30" s="877"/>
      <c r="CDT30" s="877"/>
      <c r="CDU30" s="877"/>
      <c r="CDV30" s="877"/>
      <c r="CDW30" s="877"/>
      <c r="CDX30" s="877"/>
      <c r="CDY30" s="877"/>
      <c r="CDZ30" s="877"/>
      <c r="CEA30" s="877"/>
      <c r="CEB30" s="877"/>
      <c r="CEC30" s="877"/>
      <c r="CED30" s="877"/>
      <c r="CEE30" s="877"/>
      <c r="CEF30" s="877"/>
      <c r="CEG30" s="877"/>
      <c r="CEH30" s="877"/>
      <c r="CEI30" s="877"/>
      <c r="CEJ30" s="877"/>
      <c r="CEK30" s="877"/>
      <c r="CEL30" s="877"/>
      <c r="CEM30" s="877"/>
      <c r="CEN30" s="877"/>
      <c r="CEO30" s="877"/>
      <c r="CEP30" s="877"/>
      <c r="CEQ30" s="877"/>
      <c r="CER30" s="877"/>
      <c r="CES30" s="877"/>
      <c r="CET30" s="877"/>
      <c r="CEU30" s="877"/>
      <c r="CEV30" s="877"/>
      <c r="CEW30" s="877"/>
      <c r="CEX30" s="877"/>
      <c r="CEY30" s="877"/>
      <c r="CEZ30" s="877"/>
      <c r="CFA30" s="877"/>
      <c r="CFB30" s="877"/>
      <c r="CFC30" s="877"/>
      <c r="CFD30" s="877"/>
      <c r="CFE30" s="877"/>
      <c r="CFF30" s="877"/>
      <c r="CFG30" s="877"/>
      <c r="CFH30" s="877"/>
      <c r="CFI30" s="877"/>
      <c r="CFJ30" s="877"/>
      <c r="CFK30" s="877"/>
      <c r="CFL30" s="877"/>
      <c r="CFM30" s="877"/>
      <c r="CFN30" s="877"/>
      <c r="CFO30" s="877"/>
      <c r="CFP30" s="877"/>
      <c r="CFQ30" s="877"/>
      <c r="CFR30" s="877"/>
      <c r="CFS30" s="877"/>
      <c r="CFT30" s="877"/>
      <c r="CFU30" s="877"/>
      <c r="CFV30" s="877"/>
      <c r="CFW30" s="877"/>
      <c r="CFX30" s="877"/>
      <c r="CFY30" s="877"/>
      <c r="CFZ30" s="877"/>
      <c r="CGA30" s="877"/>
      <c r="CGB30" s="877"/>
      <c r="CGC30" s="877"/>
      <c r="CGD30" s="877"/>
      <c r="CGE30" s="877"/>
      <c r="CGF30" s="877"/>
      <c r="CGG30" s="877"/>
      <c r="CGH30" s="877"/>
      <c r="CGI30" s="877"/>
      <c r="CGJ30" s="877"/>
      <c r="CGK30" s="877"/>
      <c r="CGL30" s="877"/>
      <c r="CGM30" s="877"/>
      <c r="CGN30" s="877"/>
      <c r="CGO30" s="877"/>
      <c r="CGP30" s="877"/>
      <c r="CGQ30" s="877"/>
      <c r="CGR30" s="877"/>
      <c r="CGS30" s="877"/>
      <c r="CGT30" s="877"/>
      <c r="CGU30" s="877"/>
      <c r="CGV30" s="877"/>
      <c r="CGW30" s="877"/>
      <c r="CGX30" s="877"/>
      <c r="CGY30" s="877"/>
      <c r="CGZ30" s="877"/>
      <c r="CHA30" s="877"/>
      <c r="CHB30" s="877"/>
      <c r="CHC30" s="877"/>
      <c r="CHD30" s="877"/>
      <c r="CHE30" s="877"/>
      <c r="CHF30" s="877"/>
      <c r="CHG30" s="877"/>
      <c r="CHH30" s="877"/>
      <c r="CHI30" s="877"/>
      <c r="CHJ30" s="877"/>
      <c r="CHK30" s="877"/>
      <c r="CHL30" s="877"/>
      <c r="CHM30" s="877"/>
      <c r="CHN30" s="877"/>
      <c r="CHO30" s="877"/>
      <c r="CHP30" s="877"/>
      <c r="CHQ30" s="877"/>
      <c r="CHR30" s="877"/>
      <c r="CHS30" s="877"/>
      <c r="CHT30" s="877"/>
      <c r="CHU30" s="877"/>
      <c r="CHV30" s="877"/>
      <c r="CHW30" s="877"/>
      <c r="CHX30" s="877"/>
      <c r="CHY30" s="877"/>
      <c r="CHZ30" s="877"/>
      <c r="CIA30" s="877"/>
      <c r="CIB30" s="877"/>
      <c r="CIC30" s="877"/>
      <c r="CID30" s="877"/>
      <c r="CIE30" s="877"/>
      <c r="CIF30" s="877"/>
      <c r="CIG30" s="877"/>
      <c r="CIH30" s="877"/>
      <c r="CII30" s="877"/>
      <c r="CIJ30" s="877"/>
      <c r="CIK30" s="877"/>
      <c r="CIL30" s="877"/>
      <c r="CIM30" s="877"/>
      <c r="CIN30" s="877"/>
      <c r="CIO30" s="877"/>
      <c r="CIP30" s="877"/>
      <c r="CIQ30" s="877"/>
      <c r="CIR30" s="877"/>
      <c r="CIS30" s="877"/>
      <c r="CIT30" s="877"/>
      <c r="CIU30" s="877"/>
      <c r="CIV30" s="877"/>
      <c r="CIW30" s="877"/>
      <c r="CIX30" s="877"/>
      <c r="CIY30" s="877"/>
      <c r="CIZ30" s="877"/>
      <c r="CJA30" s="877"/>
      <c r="CJB30" s="877"/>
      <c r="CJC30" s="877"/>
      <c r="CJD30" s="877"/>
      <c r="CJE30" s="877"/>
      <c r="CJF30" s="877"/>
      <c r="CJG30" s="877"/>
      <c r="CJH30" s="877"/>
      <c r="CJI30" s="877"/>
      <c r="CJJ30" s="877"/>
      <c r="CJK30" s="877"/>
      <c r="CJL30" s="877"/>
      <c r="CJM30" s="877"/>
      <c r="CJN30" s="877"/>
      <c r="CJO30" s="877"/>
      <c r="CJP30" s="877"/>
      <c r="CJQ30" s="877"/>
      <c r="CJR30" s="877"/>
      <c r="CJS30" s="877"/>
      <c r="CJT30" s="877"/>
      <c r="CJU30" s="877"/>
      <c r="CJV30" s="877"/>
      <c r="CJW30" s="877"/>
      <c r="CJX30" s="877"/>
      <c r="CJY30" s="877"/>
      <c r="CJZ30" s="877"/>
      <c r="CKA30" s="877"/>
      <c r="CKB30" s="877"/>
      <c r="CKC30" s="877"/>
      <c r="CKD30" s="877"/>
      <c r="CKE30" s="877"/>
      <c r="CKF30" s="877"/>
      <c r="CKG30" s="877"/>
      <c r="CKH30" s="877"/>
      <c r="CKI30" s="877"/>
      <c r="CKJ30" s="877"/>
      <c r="CKK30" s="877"/>
      <c r="CKL30" s="877"/>
      <c r="CKM30" s="877"/>
      <c r="CKN30" s="877"/>
      <c r="CKO30" s="877"/>
      <c r="CKP30" s="877"/>
      <c r="CKQ30" s="877"/>
      <c r="CKR30" s="877"/>
      <c r="CKS30" s="877"/>
      <c r="CKT30" s="877"/>
      <c r="CKU30" s="877"/>
      <c r="CKV30" s="877"/>
      <c r="CKW30" s="877"/>
      <c r="CKX30" s="877"/>
      <c r="CKY30" s="877"/>
      <c r="CKZ30" s="877"/>
      <c r="CLA30" s="877"/>
      <c r="CLB30" s="877"/>
      <c r="CLC30" s="877"/>
      <c r="CLD30" s="877"/>
      <c r="CLE30" s="877"/>
      <c r="CLF30" s="877"/>
      <c r="CLG30" s="877"/>
      <c r="CLH30" s="877"/>
      <c r="CLI30" s="877"/>
      <c r="CLJ30" s="877"/>
      <c r="CLK30" s="877"/>
      <c r="CLL30" s="877"/>
      <c r="CLM30" s="877"/>
      <c r="CLN30" s="877"/>
      <c r="CLO30" s="877"/>
      <c r="CLP30" s="877"/>
      <c r="CLQ30" s="877"/>
      <c r="CLR30" s="877"/>
      <c r="CLS30" s="877"/>
      <c r="CLT30" s="877"/>
      <c r="CLU30" s="877"/>
      <c r="CLV30" s="877"/>
      <c r="CLW30" s="877"/>
      <c r="CLX30" s="877"/>
      <c r="CLY30" s="877"/>
      <c r="CLZ30" s="877"/>
      <c r="CMA30" s="877"/>
      <c r="CMB30" s="877"/>
      <c r="CMC30" s="877"/>
      <c r="CMD30" s="877"/>
      <c r="CME30" s="877"/>
      <c r="CMF30" s="877"/>
      <c r="CMG30" s="877"/>
      <c r="CMH30" s="877"/>
      <c r="CMI30" s="877"/>
      <c r="CMJ30" s="877"/>
      <c r="CMK30" s="877"/>
      <c r="CML30" s="877"/>
      <c r="CMM30" s="877"/>
      <c r="CMN30" s="877"/>
      <c r="CMO30" s="877"/>
      <c r="CMP30" s="877"/>
      <c r="CMQ30" s="877"/>
      <c r="CMR30" s="877"/>
      <c r="CMS30" s="877"/>
      <c r="CMT30" s="877"/>
      <c r="CMU30" s="877"/>
      <c r="CMV30" s="877"/>
      <c r="CMW30" s="877"/>
      <c r="CMX30" s="877"/>
      <c r="CMY30" s="877"/>
      <c r="CMZ30" s="877"/>
      <c r="CNA30" s="877"/>
      <c r="CNB30" s="877"/>
      <c r="CNC30" s="877"/>
      <c r="CND30" s="877"/>
      <c r="CNE30" s="877"/>
      <c r="CNF30" s="877"/>
      <c r="CNG30" s="877"/>
      <c r="CNH30" s="877"/>
      <c r="CNI30" s="877"/>
      <c r="CNJ30" s="877"/>
      <c r="CNK30" s="877"/>
      <c r="CNL30" s="877"/>
      <c r="CNM30" s="877"/>
      <c r="CNN30" s="877"/>
      <c r="CNO30" s="877"/>
      <c r="CNP30" s="877"/>
      <c r="CNQ30" s="877"/>
      <c r="CNR30" s="877"/>
      <c r="CNS30" s="877"/>
      <c r="CNT30" s="877"/>
      <c r="CNU30" s="877"/>
      <c r="CNV30" s="877"/>
      <c r="CNW30" s="877"/>
      <c r="CNX30" s="877"/>
      <c r="CNY30" s="877"/>
      <c r="CNZ30" s="877"/>
      <c r="COA30" s="877"/>
      <c r="COB30" s="877"/>
      <c r="COC30" s="877"/>
      <c r="COD30" s="877"/>
      <c r="COE30" s="877"/>
      <c r="COF30" s="877"/>
      <c r="COG30" s="877"/>
      <c r="COH30" s="877"/>
      <c r="COI30" s="877"/>
      <c r="COJ30" s="877"/>
      <c r="COK30" s="877"/>
      <c r="COL30" s="877"/>
      <c r="COM30" s="877"/>
      <c r="CON30" s="877"/>
      <c r="COO30" s="877"/>
      <c r="COP30" s="877"/>
      <c r="COQ30" s="877"/>
      <c r="COR30" s="877"/>
      <c r="COS30" s="877"/>
      <c r="COT30" s="877"/>
      <c r="COU30" s="877"/>
      <c r="COV30" s="877"/>
      <c r="COW30" s="877"/>
      <c r="COX30" s="877"/>
      <c r="COY30" s="877"/>
      <c r="COZ30" s="877"/>
      <c r="CPA30" s="877"/>
      <c r="CPB30" s="877"/>
      <c r="CPC30" s="877"/>
      <c r="CPD30" s="877"/>
      <c r="CPE30" s="877"/>
      <c r="CPF30" s="877"/>
      <c r="CPG30" s="877"/>
      <c r="CPH30" s="877"/>
      <c r="CPI30" s="877"/>
      <c r="CPJ30" s="877"/>
      <c r="CPK30" s="877"/>
      <c r="CPL30" s="877"/>
      <c r="CPM30" s="877"/>
      <c r="CPN30" s="877"/>
      <c r="CPO30" s="877"/>
      <c r="CPP30" s="877"/>
      <c r="CPQ30" s="877"/>
      <c r="CPR30" s="877"/>
      <c r="CPS30" s="877"/>
      <c r="CPT30" s="877"/>
      <c r="CPU30" s="877"/>
      <c r="CPV30" s="877"/>
      <c r="CPW30" s="877"/>
      <c r="CPX30" s="877"/>
      <c r="CPY30" s="877"/>
      <c r="CPZ30" s="877"/>
      <c r="CQA30" s="877"/>
      <c r="CQB30" s="877"/>
      <c r="CQC30" s="877"/>
      <c r="CQD30" s="877"/>
      <c r="CQE30" s="877"/>
      <c r="CQF30" s="877"/>
      <c r="CQG30" s="877"/>
      <c r="CQH30" s="877"/>
      <c r="CQI30" s="877"/>
      <c r="CQJ30" s="877"/>
      <c r="CQK30" s="877"/>
      <c r="CQL30" s="877"/>
      <c r="CQM30" s="877"/>
      <c r="CQN30" s="877"/>
      <c r="CQO30" s="877"/>
      <c r="CQP30" s="877"/>
      <c r="CQQ30" s="877"/>
      <c r="CQR30" s="877"/>
      <c r="CQS30" s="877"/>
      <c r="CQT30" s="877"/>
      <c r="CQU30" s="877"/>
      <c r="CQV30" s="877"/>
      <c r="CQW30" s="877"/>
      <c r="CQX30" s="877"/>
      <c r="CQY30" s="877"/>
      <c r="CQZ30" s="877"/>
      <c r="CRA30" s="877"/>
      <c r="CRB30" s="877"/>
      <c r="CRC30" s="877"/>
      <c r="CRD30" s="877"/>
      <c r="CRE30" s="877"/>
      <c r="CRF30" s="877"/>
      <c r="CRG30" s="877"/>
      <c r="CRH30" s="877"/>
      <c r="CRI30" s="877"/>
      <c r="CRJ30" s="877"/>
      <c r="CRK30" s="877"/>
      <c r="CRL30" s="877"/>
      <c r="CRM30" s="877"/>
      <c r="CRN30" s="877"/>
      <c r="CRO30" s="877"/>
      <c r="CRP30" s="877"/>
      <c r="CRQ30" s="877"/>
      <c r="CRR30" s="877"/>
      <c r="CRS30" s="877"/>
      <c r="CRT30" s="877"/>
      <c r="CRU30" s="877"/>
      <c r="CRV30" s="877"/>
      <c r="CRW30" s="877"/>
      <c r="CRX30" s="877"/>
      <c r="CRY30" s="877"/>
      <c r="CRZ30" s="877"/>
      <c r="CSA30" s="877"/>
      <c r="CSB30" s="877"/>
      <c r="CSC30" s="877"/>
      <c r="CSD30" s="877"/>
      <c r="CSE30" s="877"/>
      <c r="CSF30" s="877"/>
      <c r="CSG30" s="877"/>
      <c r="CSH30" s="877"/>
      <c r="CSI30" s="877"/>
      <c r="CSJ30" s="877"/>
      <c r="CSK30" s="877"/>
      <c r="CSL30" s="877"/>
      <c r="CSM30" s="877"/>
      <c r="CSN30" s="877"/>
      <c r="CSO30" s="877"/>
      <c r="CSP30" s="877"/>
      <c r="CSQ30" s="877"/>
      <c r="CSR30" s="877"/>
      <c r="CSS30" s="877"/>
      <c r="CST30" s="877"/>
      <c r="CSU30" s="877"/>
      <c r="CSV30" s="877"/>
      <c r="CSW30" s="877"/>
      <c r="CSX30" s="877"/>
      <c r="CSY30" s="877"/>
      <c r="CSZ30" s="877"/>
      <c r="CTA30" s="877"/>
      <c r="CTB30" s="877"/>
      <c r="CTC30" s="877"/>
      <c r="CTD30" s="877"/>
      <c r="CTE30" s="877"/>
      <c r="CTF30" s="877"/>
      <c r="CTG30" s="877"/>
      <c r="CTH30" s="877"/>
      <c r="CTI30" s="877"/>
      <c r="CTJ30" s="877"/>
      <c r="CTK30" s="877"/>
      <c r="CTL30" s="877"/>
      <c r="CTM30" s="877"/>
      <c r="CTN30" s="877"/>
      <c r="CTO30" s="877"/>
      <c r="CTP30" s="877"/>
      <c r="CTQ30" s="877"/>
      <c r="CTR30" s="877"/>
      <c r="CTS30" s="877"/>
      <c r="CTT30" s="877"/>
      <c r="CTU30" s="877"/>
      <c r="CTV30" s="877"/>
      <c r="CTW30" s="877"/>
      <c r="CTX30" s="877"/>
      <c r="CTY30" s="877"/>
      <c r="CTZ30" s="877"/>
      <c r="CUA30" s="877"/>
      <c r="CUB30" s="877"/>
      <c r="CUC30" s="877"/>
      <c r="CUD30" s="877"/>
      <c r="CUE30" s="877"/>
      <c r="CUF30" s="877"/>
      <c r="CUG30" s="877"/>
      <c r="CUH30" s="877"/>
      <c r="CUI30" s="877"/>
      <c r="CUJ30" s="877"/>
      <c r="CUK30" s="877"/>
      <c r="CUL30" s="877"/>
      <c r="CUM30" s="877"/>
      <c r="CUN30" s="877"/>
      <c r="CUO30" s="877"/>
      <c r="CUP30" s="877"/>
      <c r="CUQ30" s="877"/>
      <c r="CUR30" s="877"/>
      <c r="CUS30" s="877"/>
      <c r="CUT30" s="877"/>
      <c r="CUU30" s="877"/>
      <c r="CUV30" s="877"/>
      <c r="CUW30" s="877"/>
      <c r="CUX30" s="877"/>
      <c r="CUY30" s="877"/>
      <c r="CUZ30" s="877"/>
      <c r="CVA30" s="877"/>
      <c r="CVB30" s="877"/>
      <c r="CVC30" s="877"/>
      <c r="CVD30" s="877"/>
      <c r="CVE30" s="877"/>
      <c r="CVF30" s="877"/>
      <c r="CVG30" s="877"/>
      <c r="CVH30" s="877"/>
      <c r="CVI30" s="877"/>
      <c r="CVJ30" s="877"/>
      <c r="CVK30" s="877"/>
      <c r="CVL30" s="877"/>
      <c r="CVM30" s="877"/>
      <c r="CVN30" s="877"/>
      <c r="CVO30" s="877"/>
      <c r="CVP30" s="877"/>
      <c r="CVQ30" s="877"/>
      <c r="CVR30" s="877"/>
      <c r="CVS30" s="877"/>
      <c r="CVT30" s="877"/>
      <c r="CVU30" s="877"/>
      <c r="CVV30" s="877"/>
      <c r="CVW30" s="877"/>
      <c r="CVX30" s="877"/>
      <c r="CVY30" s="877"/>
      <c r="CVZ30" s="877"/>
      <c r="CWA30" s="877"/>
      <c r="CWB30" s="877"/>
      <c r="CWC30" s="877"/>
      <c r="CWD30" s="877"/>
      <c r="CWE30" s="877"/>
      <c r="CWF30" s="877"/>
      <c r="CWG30" s="877"/>
      <c r="CWH30" s="877"/>
      <c r="CWI30" s="877"/>
      <c r="CWJ30" s="877"/>
      <c r="CWK30" s="877"/>
      <c r="CWL30" s="877"/>
      <c r="CWM30" s="877"/>
      <c r="CWN30" s="877"/>
      <c r="CWO30" s="877"/>
      <c r="CWP30" s="877"/>
      <c r="CWQ30" s="877"/>
      <c r="CWR30" s="877"/>
      <c r="CWS30" s="877"/>
      <c r="CWT30" s="877"/>
      <c r="CWU30" s="877"/>
      <c r="CWV30" s="877"/>
      <c r="CWW30" s="877"/>
      <c r="CWX30" s="877"/>
      <c r="CWY30" s="877"/>
      <c r="CWZ30" s="877"/>
      <c r="CXA30" s="877"/>
      <c r="CXB30" s="877"/>
      <c r="CXC30" s="877"/>
      <c r="CXD30" s="877"/>
      <c r="CXE30" s="877"/>
      <c r="CXF30" s="877"/>
      <c r="CXG30" s="877"/>
      <c r="CXH30" s="877"/>
      <c r="CXI30" s="877"/>
      <c r="CXJ30" s="877"/>
      <c r="CXK30" s="877"/>
      <c r="CXL30" s="877"/>
      <c r="CXM30" s="877"/>
      <c r="CXN30" s="877"/>
      <c r="CXO30" s="877"/>
      <c r="CXP30" s="877"/>
      <c r="CXQ30" s="877"/>
      <c r="CXR30" s="877"/>
      <c r="CXS30" s="877"/>
      <c r="CXT30" s="877"/>
      <c r="CXU30" s="877"/>
      <c r="CXV30" s="877"/>
      <c r="CXW30" s="877"/>
      <c r="CXX30" s="877"/>
      <c r="CXY30" s="877"/>
      <c r="CXZ30" s="877"/>
      <c r="CYA30" s="877"/>
      <c r="CYB30" s="877"/>
      <c r="CYC30" s="877"/>
      <c r="CYD30" s="877"/>
      <c r="CYE30" s="877"/>
      <c r="CYF30" s="877"/>
      <c r="CYG30" s="877"/>
      <c r="CYH30" s="877"/>
      <c r="CYI30" s="877"/>
      <c r="CYJ30" s="877"/>
      <c r="CYK30" s="877"/>
      <c r="CYL30" s="877"/>
      <c r="CYM30" s="877"/>
      <c r="CYN30" s="877"/>
      <c r="CYO30" s="877"/>
      <c r="CYP30" s="877"/>
      <c r="CYQ30" s="877"/>
      <c r="CYR30" s="877"/>
      <c r="CYS30" s="877"/>
      <c r="CYT30" s="877"/>
      <c r="CYU30" s="877"/>
      <c r="CYV30" s="877"/>
      <c r="CYW30" s="877"/>
      <c r="CYX30" s="877"/>
      <c r="CYY30" s="877"/>
      <c r="CYZ30" s="877"/>
      <c r="CZA30" s="877"/>
      <c r="CZB30" s="877"/>
      <c r="CZC30" s="877"/>
      <c r="CZD30" s="877"/>
      <c r="CZE30" s="877"/>
      <c r="CZF30" s="877"/>
      <c r="CZG30" s="877"/>
      <c r="CZH30" s="877"/>
      <c r="CZI30" s="877"/>
      <c r="CZJ30" s="877"/>
      <c r="CZK30" s="877"/>
      <c r="CZL30" s="877"/>
      <c r="CZM30" s="877"/>
      <c r="CZN30" s="877"/>
      <c r="CZO30" s="877"/>
      <c r="CZP30" s="877"/>
      <c r="CZQ30" s="877"/>
      <c r="CZR30" s="877"/>
      <c r="CZS30" s="877"/>
      <c r="CZT30" s="877"/>
      <c r="CZU30" s="877"/>
      <c r="CZV30" s="877"/>
      <c r="CZW30" s="877"/>
      <c r="CZX30" s="877"/>
      <c r="CZY30" s="877"/>
      <c r="CZZ30" s="877"/>
      <c r="DAA30" s="877"/>
      <c r="DAB30" s="877"/>
      <c r="DAC30" s="877"/>
      <c r="DAD30" s="877"/>
      <c r="DAE30" s="877"/>
      <c r="DAF30" s="877"/>
      <c r="DAG30" s="877"/>
      <c r="DAH30" s="877"/>
      <c r="DAI30" s="877"/>
      <c r="DAJ30" s="877"/>
      <c r="DAK30" s="877"/>
      <c r="DAL30" s="877"/>
      <c r="DAM30" s="877"/>
      <c r="DAN30" s="877"/>
      <c r="DAO30" s="877"/>
      <c r="DAP30" s="877"/>
      <c r="DAQ30" s="877"/>
      <c r="DAR30" s="877"/>
      <c r="DAS30" s="877"/>
      <c r="DAT30" s="877"/>
      <c r="DAU30" s="877"/>
      <c r="DAV30" s="877"/>
      <c r="DAW30" s="877"/>
      <c r="DAX30" s="877"/>
      <c r="DAY30" s="877"/>
      <c r="DAZ30" s="877"/>
      <c r="DBA30" s="877"/>
      <c r="DBB30" s="877"/>
      <c r="DBC30" s="877"/>
      <c r="DBD30" s="877"/>
      <c r="DBE30" s="877"/>
      <c r="DBF30" s="877"/>
      <c r="DBG30" s="877"/>
      <c r="DBH30" s="877"/>
      <c r="DBI30" s="877"/>
      <c r="DBJ30" s="877"/>
      <c r="DBK30" s="877"/>
      <c r="DBL30" s="877"/>
      <c r="DBM30" s="877"/>
      <c r="DBN30" s="877"/>
      <c r="DBO30" s="877"/>
      <c r="DBP30" s="877"/>
      <c r="DBQ30" s="877"/>
      <c r="DBR30" s="877"/>
      <c r="DBS30" s="877"/>
      <c r="DBT30" s="877"/>
      <c r="DBU30" s="877"/>
      <c r="DBV30" s="877"/>
      <c r="DBW30" s="877"/>
      <c r="DBX30" s="877"/>
      <c r="DBY30" s="877"/>
      <c r="DBZ30" s="877"/>
      <c r="DCA30" s="877"/>
      <c r="DCB30" s="877"/>
      <c r="DCC30" s="877"/>
      <c r="DCD30" s="877"/>
      <c r="DCE30" s="877"/>
      <c r="DCF30" s="877"/>
      <c r="DCG30" s="877"/>
      <c r="DCH30" s="877"/>
      <c r="DCI30" s="877"/>
      <c r="DCJ30" s="877"/>
      <c r="DCK30" s="877"/>
      <c r="DCL30" s="877"/>
      <c r="DCM30" s="877"/>
      <c r="DCN30" s="877"/>
      <c r="DCO30" s="877"/>
      <c r="DCP30" s="877"/>
      <c r="DCQ30" s="877"/>
      <c r="DCR30" s="877"/>
      <c r="DCS30" s="877"/>
      <c r="DCT30" s="877"/>
      <c r="DCU30" s="877"/>
      <c r="DCV30" s="877"/>
      <c r="DCW30" s="877"/>
      <c r="DCX30" s="877"/>
      <c r="DCY30" s="877"/>
      <c r="DCZ30" s="877"/>
      <c r="DDA30" s="877"/>
      <c r="DDB30" s="877"/>
      <c r="DDC30" s="877"/>
      <c r="DDD30" s="877"/>
      <c r="DDE30" s="877"/>
      <c r="DDF30" s="877"/>
      <c r="DDG30" s="877"/>
      <c r="DDH30" s="877"/>
      <c r="DDI30" s="877"/>
      <c r="DDJ30" s="877"/>
      <c r="DDK30" s="877"/>
      <c r="DDL30" s="877"/>
      <c r="DDM30" s="877"/>
      <c r="DDN30" s="877"/>
      <c r="DDO30" s="877"/>
      <c r="DDP30" s="877"/>
      <c r="DDQ30" s="877"/>
      <c r="DDR30" s="877"/>
      <c r="DDS30" s="877"/>
      <c r="DDT30" s="877"/>
      <c r="DDU30" s="877"/>
      <c r="DDV30" s="877"/>
      <c r="DDW30" s="877"/>
      <c r="DDX30" s="877"/>
      <c r="DDY30" s="877"/>
      <c r="DDZ30" s="877"/>
      <c r="DEA30" s="877"/>
      <c r="DEB30" s="877"/>
      <c r="DEC30" s="877"/>
      <c r="DED30" s="877"/>
      <c r="DEE30" s="877"/>
      <c r="DEF30" s="877"/>
      <c r="DEG30" s="877"/>
      <c r="DEH30" s="877"/>
      <c r="DEI30" s="877"/>
      <c r="DEJ30" s="877"/>
      <c r="DEK30" s="877"/>
      <c r="DEL30" s="877"/>
      <c r="DEM30" s="877"/>
      <c r="DEN30" s="877"/>
      <c r="DEO30" s="877"/>
      <c r="DEP30" s="877"/>
      <c r="DEQ30" s="877"/>
      <c r="DER30" s="877"/>
      <c r="DES30" s="877"/>
      <c r="DET30" s="877"/>
      <c r="DEU30" s="877"/>
      <c r="DEV30" s="877"/>
      <c r="DEW30" s="877"/>
      <c r="DEX30" s="877"/>
      <c r="DEY30" s="877"/>
      <c r="DEZ30" s="877"/>
      <c r="DFA30" s="877"/>
      <c r="DFB30" s="877"/>
      <c r="DFC30" s="877"/>
      <c r="DFD30" s="877"/>
      <c r="DFE30" s="877"/>
      <c r="DFF30" s="877"/>
      <c r="DFG30" s="877"/>
      <c r="DFH30" s="877"/>
      <c r="DFI30" s="877"/>
      <c r="DFJ30" s="877"/>
      <c r="DFK30" s="877"/>
      <c r="DFL30" s="877"/>
      <c r="DFM30" s="877"/>
      <c r="DFN30" s="877"/>
      <c r="DFO30" s="877"/>
      <c r="DFP30" s="877"/>
      <c r="DFQ30" s="877"/>
      <c r="DFR30" s="877"/>
      <c r="DFS30" s="877"/>
      <c r="DFT30" s="877"/>
      <c r="DFU30" s="877"/>
      <c r="DFV30" s="877"/>
      <c r="DFW30" s="877"/>
      <c r="DFX30" s="877"/>
      <c r="DFY30" s="877"/>
      <c r="DFZ30" s="877"/>
      <c r="DGA30" s="877"/>
      <c r="DGB30" s="877"/>
      <c r="DGC30" s="877"/>
      <c r="DGD30" s="877"/>
      <c r="DGE30" s="877"/>
      <c r="DGF30" s="877"/>
      <c r="DGG30" s="877"/>
      <c r="DGH30" s="877"/>
      <c r="DGI30" s="877"/>
      <c r="DGJ30" s="877"/>
      <c r="DGK30" s="877"/>
      <c r="DGL30" s="877"/>
      <c r="DGM30" s="877"/>
      <c r="DGN30" s="877"/>
      <c r="DGO30" s="877"/>
      <c r="DGP30" s="877"/>
      <c r="DGQ30" s="877"/>
      <c r="DGR30" s="877"/>
      <c r="DGS30" s="877"/>
      <c r="DGT30" s="877"/>
      <c r="DGU30" s="877"/>
      <c r="DGV30" s="877"/>
      <c r="DGW30" s="877"/>
      <c r="DGX30" s="877"/>
      <c r="DGY30" s="877"/>
      <c r="DGZ30" s="877"/>
      <c r="DHA30" s="877"/>
      <c r="DHB30" s="877"/>
      <c r="DHC30" s="877"/>
      <c r="DHD30" s="877"/>
      <c r="DHE30" s="877"/>
      <c r="DHF30" s="877"/>
      <c r="DHG30" s="877"/>
      <c r="DHH30" s="877"/>
      <c r="DHI30" s="877"/>
      <c r="DHJ30" s="877"/>
      <c r="DHK30" s="877"/>
      <c r="DHL30" s="877"/>
      <c r="DHM30" s="877"/>
      <c r="DHN30" s="877"/>
      <c r="DHO30" s="877"/>
      <c r="DHP30" s="877"/>
      <c r="DHQ30" s="877"/>
      <c r="DHR30" s="877"/>
      <c r="DHS30" s="877"/>
      <c r="DHT30" s="877"/>
      <c r="DHU30" s="877"/>
      <c r="DHV30" s="877"/>
      <c r="DHW30" s="877"/>
      <c r="DHX30" s="877"/>
      <c r="DHY30" s="877"/>
      <c r="DHZ30" s="877"/>
      <c r="DIA30" s="877"/>
      <c r="DIB30" s="877"/>
      <c r="DIC30" s="877"/>
      <c r="DID30" s="877"/>
      <c r="DIE30" s="877"/>
      <c r="DIF30" s="877"/>
      <c r="DIG30" s="877"/>
      <c r="DIH30" s="877"/>
      <c r="DII30" s="877"/>
      <c r="DIJ30" s="877"/>
      <c r="DIK30" s="877"/>
      <c r="DIL30" s="877"/>
      <c r="DIM30" s="877"/>
      <c r="DIN30" s="877"/>
      <c r="DIO30" s="877"/>
      <c r="DIP30" s="877"/>
      <c r="DIQ30" s="877"/>
      <c r="DIR30" s="877"/>
      <c r="DIS30" s="877"/>
      <c r="DIT30" s="877"/>
      <c r="DIU30" s="877"/>
      <c r="DIV30" s="877"/>
      <c r="DIW30" s="877"/>
      <c r="DIX30" s="877"/>
      <c r="DIY30" s="877"/>
      <c r="DIZ30" s="877"/>
      <c r="DJA30" s="877"/>
      <c r="DJB30" s="877"/>
      <c r="DJC30" s="877"/>
      <c r="DJD30" s="877"/>
      <c r="DJE30" s="877"/>
      <c r="DJF30" s="877"/>
      <c r="DJG30" s="877"/>
      <c r="DJH30" s="877"/>
      <c r="DJI30" s="877"/>
      <c r="DJJ30" s="877"/>
      <c r="DJK30" s="877"/>
      <c r="DJL30" s="877"/>
      <c r="DJM30" s="877"/>
      <c r="DJN30" s="877"/>
      <c r="DJO30" s="877"/>
      <c r="DJP30" s="877"/>
      <c r="DJQ30" s="877"/>
      <c r="DJR30" s="877"/>
      <c r="DJS30" s="877"/>
      <c r="DJT30" s="877"/>
      <c r="DJU30" s="877"/>
      <c r="DJV30" s="877"/>
      <c r="DJW30" s="877"/>
      <c r="DJX30" s="877"/>
      <c r="DJY30" s="877"/>
      <c r="DJZ30" s="877"/>
      <c r="DKA30" s="877"/>
      <c r="DKB30" s="877"/>
      <c r="DKC30" s="877"/>
      <c r="DKD30" s="877"/>
      <c r="DKE30" s="877"/>
      <c r="DKF30" s="877"/>
      <c r="DKG30" s="877"/>
      <c r="DKH30" s="877"/>
      <c r="DKI30" s="877"/>
      <c r="DKJ30" s="877"/>
      <c r="DKK30" s="877"/>
      <c r="DKL30" s="877"/>
      <c r="DKM30" s="877"/>
      <c r="DKN30" s="877"/>
      <c r="DKO30" s="877"/>
      <c r="DKP30" s="877"/>
      <c r="DKQ30" s="877"/>
      <c r="DKR30" s="877"/>
      <c r="DKS30" s="877"/>
      <c r="DKT30" s="877"/>
      <c r="DKU30" s="877"/>
      <c r="DKV30" s="877"/>
      <c r="DKW30" s="877"/>
      <c r="DKX30" s="877"/>
      <c r="DKY30" s="877"/>
      <c r="DKZ30" s="877"/>
      <c r="DLA30" s="877"/>
      <c r="DLB30" s="877"/>
      <c r="DLC30" s="877"/>
      <c r="DLD30" s="877"/>
      <c r="DLE30" s="877"/>
      <c r="DLF30" s="877"/>
      <c r="DLG30" s="877"/>
      <c r="DLH30" s="877"/>
      <c r="DLI30" s="877"/>
      <c r="DLJ30" s="877"/>
      <c r="DLK30" s="877"/>
      <c r="DLL30" s="877"/>
      <c r="DLM30" s="877"/>
      <c r="DLN30" s="877"/>
      <c r="DLO30" s="877"/>
      <c r="DLP30" s="877"/>
      <c r="DLQ30" s="877"/>
      <c r="DLR30" s="877"/>
      <c r="DLS30" s="877"/>
      <c r="DLT30" s="877"/>
      <c r="DLU30" s="877"/>
      <c r="DLV30" s="877"/>
      <c r="DLW30" s="877"/>
      <c r="DLX30" s="877"/>
      <c r="DLY30" s="877"/>
      <c r="DLZ30" s="877"/>
      <c r="DMA30" s="877"/>
      <c r="DMB30" s="877"/>
      <c r="DMC30" s="877"/>
      <c r="DMD30" s="877"/>
      <c r="DME30" s="877"/>
      <c r="DMF30" s="877"/>
      <c r="DMG30" s="877"/>
      <c r="DMH30" s="877"/>
      <c r="DMI30" s="877"/>
      <c r="DMJ30" s="877"/>
      <c r="DMK30" s="877"/>
      <c r="DML30" s="877"/>
      <c r="DMM30" s="877"/>
      <c r="DMN30" s="877"/>
      <c r="DMO30" s="877"/>
      <c r="DMP30" s="877"/>
      <c r="DMQ30" s="877"/>
      <c r="DMR30" s="877"/>
      <c r="DMS30" s="877"/>
      <c r="DMT30" s="877"/>
      <c r="DMU30" s="877"/>
      <c r="DMV30" s="877"/>
      <c r="DMW30" s="877"/>
      <c r="DMX30" s="877"/>
      <c r="DMY30" s="877"/>
      <c r="DMZ30" s="877"/>
      <c r="DNA30" s="877"/>
      <c r="DNB30" s="877"/>
      <c r="DNC30" s="877"/>
      <c r="DND30" s="877"/>
      <c r="DNE30" s="877"/>
      <c r="DNF30" s="877"/>
      <c r="DNG30" s="877"/>
      <c r="DNH30" s="877"/>
      <c r="DNI30" s="877"/>
      <c r="DNJ30" s="877"/>
      <c r="DNK30" s="877"/>
      <c r="DNL30" s="877"/>
      <c r="DNM30" s="877"/>
      <c r="DNN30" s="877"/>
      <c r="DNO30" s="877"/>
      <c r="DNP30" s="877"/>
      <c r="DNQ30" s="877"/>
      <c r="DNR30" s="877"/>
      <c r="DNS30" s="877"/>
      <c r="DNT30" s="877"/>
      <c r="DNU30" s="877"/>
      <c r="DNV30" s="877"/>
      <c r="DNW30" s="877"/>
      <c r="DNX30" s="877"/>
      <c r="DNY30" s="877"/>
      <c r="DNZ30" s="877"/>
      <c r="DOA30" s="877"/>
      <c r="DOB30" s="877"/>
      <c r="DOC30" s="877"/>
      <c r="DOD30" s="877"/>
      <c r="DOE30" s="877"/>
      <c r="DOF30" s="877"/>
      <c r="DOG30" s="877"/>
      <c r="DOH30" s="877"/>
      <c r="DOI30" s="877"/>
      <c r="DOJ30" s="877"/>
      <c r="DOK30" s="877"/>
      <c r="DOL30" s="877"/>
      <c r="DOM30" s="877"/>
      <c r="DON30" s="877"/>
      <c r="DOO30" s="877"/>
      <c r="DOP30" s="877"/>
      <c r="DOQ30" s="877"/>
      <c r="DOR30" s="877"/>
      <c r="DOS30" s="877"/>
      <c r="DOT30" s="877"/>
      <c r="DOU30" s="877"/>
      <c r="DOV30" s="877"/>
      <c r="DOW30" s="877"/>
      <c r="DOX30" s="877"/>
      <c r="DOY30" s="877"/>
      <c r="DOZ30" s="877"/>
      <c r="DPA30" s="877"/>
      <c r="DPB30" s="877"/>
      <c r="DPC30" s="877"/>
      <c r="DPD30" s="877"/>
      <c r="DPE30" s="877"/>
      <c r="DPF30" s="877"/>
      <c r="DPG30" s="877"/>
      <c r="DPH30" s="877"/>
      <c r="DPI30" s="877"/>
      <c r="DPJ30" s="877"/>
      <c r="DPK30" s="877"/>
      <c r="DPL30" s="877"/>
      <c r="DPM30" s="877"/>
      <c r="DPN30" s="877"/>
      <c r="DPO30" s="877"/>
      <c r="DPP30" s="877"/>
      <c r="DPQ30" s="877"/>
      <c r="DPR30" s="877"/>
      <c r="DPS30" s="877"/>
      <c r="DPT30" s="877"/>
      <c r="DPU30" s="877"/>
      <c r="DPV30" s="877"/>
      <c r="DPW30" s="877"/>
      <c r="DPX30" s="877"/>
      <c r="DPY30" s="877"/>
      <c r="DPZ30" s="877"/>
      <c r="DQA30" s="877"/>
      <c r="DQB30" s="877"/>
      <c r="DQC30" s="877"/>
      <c r="DQD30" s="877"/>
      <c r="DQE30" s="877"/>
      <c r="DQF30" s="877"/>
      <c r="DQG30" s="877"/>
      <c r="DQH30" s="877"/>
      <c r="DQI30" s="877"/>
      <c r="DQJ30" s="877"/>
      <c r="DQK30" s="877"/>
      <c r="DQL30" s="877"/>
      <c r="DQM30" s="877"/>
      <c r="DQN30" s="877"/>
      <c r="DQO30" s="877"/>
      <c r="DQP30" s="877"/>
      <c r="DQQ30" s="877"/>
      <c r="DQR30" s="877"/>
      <c r="DQS30" s="877"/>
      <c r="DQT30" s="877"/>
      <c r="DQU30" s="877"/>
      <c r="DQV30" s="877"/>
      <c r="DQW30" s="877"/>
      <c r="DQX30" s="877"/>
      <c r="DQY30" s="877"/>
      <c r="DQZ30" s="877"/>
      <c r="DRA30" s="877"/>
      <c r="DRB30" s="877"/>
      <c r="DRC30" s="877"/>
      <c r="DRD30" s="877"/>
      <c r="DRE30" s="877"/>
      <c r="DRF30" s="877"/>
      <c r="DRG30" s="877"/>
      <c r="DRH30" s="877"/>
      <c r="DRI30" s="877"/>
      <c r="DRJ30" s="877"/>
      <c r="DRK30" s="877"/>
      <c r="DRL30" s="877"/>
      <c r="DRM30" s="877"/>
      <c r="DRN30" s="877"/>
      <c r="DRO30" s="877"/>
      <c r="DRP30" s="877"/>
      <c r="DRQ30" s="877"/>
      <c r="DRR30" s="877"/>
      <c r="DRS30" s="877"/>
      <c r="DRT30" s="877"/>
      <c r="DRU30" s="877"/>
      <c r="DRV30" s="877"/>
      <c r="DRW30" s="877"/>
      <c r="DRX30" s="877"/>
      <c r="DRY30" s="877"/>
      <c r="DRZ30" s="877"/>
      <c r="DSA30" s="877"/>
      <c r="DSB30" s="877"/>
      <c r="DSC30" s="877"/>
      <c r="DSD30" s="877"/>
      <c r="DSE30" s="877"/>
      <c r="DSF30" s="877"/>
      <c r="DSG30" s="877"/>
      <c r="DSH30" s="877"/>
      <c r="DSI30" s="877"/>
      <c r="DSJ30" s="877"/>
      <c r="DSK30" s="877"/>
      <c r="DSL30" s="877"/>
      <c r="DSM30" s="877"/>
      <c r="DSN30" s="877"/>
      <c r="DSO30" s="877"/>
      <c r="DSP30" s="877"/>
      <c r="DSQ30" s="877"/>
      <c r="DSR30" s="877"/>
      <c r="DSS30" s="877"/>
      <c r="DST30" s="877"/>
      <c r="DSU30" s="877"/>
      <c r="DSV30" s="877"/>
      <c r="DSW30" s="877"/>
      <c r="DSX30" s="877"/>
      <c r="DSY30" s="877"/>
      <c r="DSZ30" s="877"/>
      <c r="DTA30" s="877"/>
      <c r="DTB30" s="877"/>
      <c r="DTC30" s="877"/>
      <c r="DTD30" s="877"/>
      <c r="DTE30" s="877"/>
      <c r="DTF30" s="877"/>
      <c r="DTG30" s="877"/>
      <c r="DTH30" s="877"/>
      <c r="DTI30" s="877"/>
      <c r="DTJ30" s="877"/>
      <c r="DTK30" s="877"/>
      <c r="DTL30" s="877"/>
      <c r="DTM30" s="877"/>
      <c r="DTN30" s="877"/>
      <c r="DTO30" s="877"/>
      <c r="DTP30" s="877"/>
      <c r="DTQ30" s="877"/>
      <c r="DTR30" s="877"/>
      <c r="DTS30" s="877"/>
      <c r="DTT30" s="877"/>
      <c r="DTU30" s="877"/>
      <c r="DTV30" s="877"/>
      <c r="DTW30" s="877"/>
      <c r="DTX30" s="877"/>
      <c r="DTY30" s="877"/>
      <c r="DTZ30" s="877"/>
      <c r="DUA30" s="877"/>
      <c r="DUB30" s="877"/>
      <c r="DUC30" s="877"/>
      <c r="DUD30" s="877"/>
      <c r="DUE30" s="877"/>
      <c r="DUF30" s="877"/>
      <c r="DUG30" s="877"/>
      <c r="DUH30" s="877"/>
      <c r="DUI30" s="877"/>
      <c r="DUJ30" s="877"/>
      <c r="DUK30" s="877"/>
      <c r="DUL30" s="877"/>
      <c r="DUM30" s="877"/>
      <c r="DUN30" s="877"/>
      <c r="DUO30" s="877"/>
      <c r="DUP30" s="877"/>
      <c r="DUQ30" s="877"/>
      <c r="DUR30" s="877"/>
      <c r="DUS30" s="877"/>
      <c r="DUT30" s="877"/>
      <c r="DUU30" s="877"/>
      <c r="DUV30" s="877"/>
      <c r="DUW30" s="877"/>
      <c r="DUX30" s="877"/>
      <c r="DUY30" s="877"/>
      <c r="DUZ30" s="877"/>
      <c r="DVA30" s="877"/>
      <c r="DVB30" s="877"/>
      <c r="DVC30" s="877"/>
      <c r="DVD30" s="877"/>
      <c r="DVE30" s="877"/>
      <c r="DVF30" s="877"/>
      <c r="DVG30" s="877"/>
      <c r="DVH30" s="877"/>
      <c r="DVI30" s="877"/>
      <c r="DVJ30" s="877"/>
      <c r="DVK30" s="877"/>
      <c r="DVL30" s="877"/>
      <c r="DVM30" s="877"/>
      <c r="DVN30" s="877"/>
      <c r="DVO30" s="877"/>
      <c r="DVP30" s="877"/>
      <c r="DVQ30" s="877"/>
      <c r="DVR30" s="877"/>
      <c r="DVS30" s="877"/>
      <c r="DVT30" s="877"/>
      <c r="DVU30" s="877"/>
      <c r="DVV30" s="877"/>
      <c r="DVW30" s="877"/>
      <c r="DVX30" s="877"/>
      <c r="DVY30" s="877"/>
      <c r="DVZ30" s="877"/>
      <c r="DWA30" s="877"/>
      <c r="DWB30" s="877"/>
      <c r="DWC30" s="877"/>
      <c r="DWD30" s="877"/>
      <c r="DWE30" s="877"/>
      <c r="DWF30" s="877"/>
      <c r="DWG30" s="877"/>
      <c r="DWH30" s="877"/>
      <c r="DWI30" s="877"/>
      <c r="DWJ30" s="877"/>
      <c r="DWK30" s="877"/>
      <c r="DWL30" s="877"/>
      <c r="DWM30" s="877"/>
      <c r="DWN30" s="877"/>
      <c r="DWO30" s="877"/>
      <c r="DWP30" s="877"/>
      <c r="DWQ30" s="877"/>
      <c r="DWR30" s="877"/>
      <c r="DWS30" s="877"/>
      <c r="DWT30" s="877"/>
      <c r="DWU30" s="877"/>
      <c r="DWV30" s="877"/>
      <c r="DWW30" s="877"/>
      <c r="DWX30" s="877"/>
      <c r="DWY30" s="877"/>
      <c r="DWZ30" s="877"/>
      <c r="DXA30" s="877"/>
      <c r="DXB30" s="877"/>
      <c r="DXC30" s="877"/>
      <c r="DXD30" s="877"/>
      <c r="DXE30" s="877"/>
      <c r="DXF30" s="877"/>
      <c r="DXG30" s="877"/>
      <c r="DXH30" s="877"/>
      <c r="DXI30" s="877"/>
      <c r="DXJ30" s="877"/>
      <c r="DXK30" s="877"/>
      <c r="DXL30" s="877"/>
      <c r="DXM30" s="877"/>
      <c r="DXN30" s="877"/>
      <c r="DXO30" s="877"/>
      <c r="DXP30" s="877"/>
      <c r="DXQ30" s="877"/>
      <c r="DXR30" s="877"/>
      <c r="DXS30" s="877"/>
      <c r="DXT30" s="877"/>
      <c r="DXU30" s="877"/>
      <c r="DXV30" s="877"/>
      <c r="DXW30" s="877"/>
      <c r="DXX30" s="877"/>
      <c r="DXY30" s="877"/>
      <c r="DXZ30" s="877"/>
      <c r="DYA30" s="877"/>
      <c r="DYB30" s="877"/>
      <c r="DYC30" s="877"/>
      <c r="DYD30" s="877"/>
      <c r="DYE30" s="877"/>
      <c r="DYF30" s="877"/>
      <c r="DYG30" s="877"/>
      <c r="DYH30" s="877"/>
      <c r="DYI30" s="877"/>
      <c r="DYJ30" s="877"/>
      <c r="DYK30" s="877"/>
      <c r="DYL30" s="877"/>
      <c r="DYM30" s="877"/>
      <c r="DYN30" s="877"/>
      <c r="DYO30" s="877"/>
      <c r="DYP30" s="877"/>
      <c r="DYQ30" s="877"/>
      <c r="DYR30" s="877"/>
      <c r="DYS30" s="877"/>
      <c r="DYT30" s="877"/>
      <c r="DYU30" s="877"/>
      <c r="DYV30" s="877"/>
      <c r="DYW30" s="877"/>
      <c r="DYX30" s="877"/>
      <c r="DYY30" s="877"/>
      <c r="DYZ30" s="877"/>
      <c r="DZA30" s="877"/>
      <c r="DZB30" s="877"/>
      <c r="DZC30" s="877"/>
      <c r="DZD30" s="877"/>
      <c r="DZE30" s="877"/>
      <c r="DZF30" s="877"/>
      <c r="DZG30" s="877"/>
      <c r="DZH30" s="877"/>
      <c r="DZI30" s="877"/>
      <c r="DZJ30" s="877"/>
      <c r="DZK30" s="877"/>
      <c r="DZL30" s="877"/>
      <c r="DZM30" s="877"/>
      <c r="DZN30" s="877"/>
      <c r="DZO30" s="877"/>
      <c r="DZP30" s="877"/>
      <c r="DZQ30" s="877"/>
      <c r="DZR30" s="877"/>
      <c r="DZS30" s="877"/>
      <c r="DZT30" s="877"/>
      <c r="DZU30" s="877"/>
      <c r="DZV30" s="877"/>
      <c r="DZW30" s="877"/>
      <c r="DZX30" s="877"/>
      <c r="DZY30" s="877"/>
      <c r="DZZ30" s="877"/>
      <c r="EAA30" s="877"/>
      <c r="EAB30" s="877"/>
      <c r="EAC30" s="877"/>
      <c r="EAD30" s="877"/>
      <c r="EAE30" s="877"/>
      <c r="EAF30" s="877"/>
      <c r="EAG30" s="877"/>
      <c r="EAH30" s="877"/>
      <c r="EAI30" s="877"/>
      <c r="EAJ30" s="877"/>
      <c r="EAK30" s="877"/>
      <c r="EAL30" s="877"/>
      <c r="EAM30" s="877"/>
      <c r="EAN30" s="877"/>
      <c r="EAO30" s="877"/>
      <c r="EAP30" s="877"/>
      <c r="EAQ30" s="877"/>
      <c r="EAR30" s="877"/>
      <c r="EAS30" s="877"/>
      <c r="EAT30" s="877"/>
      <c r="EAU30" s="877"/>
      <c r="EAV30" s="877"/>
      <c r="EAW30" s="877"/>
      <c r="EAX30" s="877"/>
      <c r="EAY30" s="877"/>
      <c r="EAZ30" s="877"/>
      <c r="EBA30" s="877"/>
      <c r="EBB30" s="877"/>
      <c r="EBC30" s="877"/>
      <c r="EBD30" s="877"/>
      <c r="EBE30" s="877"/>
      <c r="EBF30" s="877"/>
      <c r="EBG30" s="877"/>
      <c r="EBH30" s="877"/>
      <c r="EBI30" s="877"/>
      <c r="EBJ30" s="877"/>
      <c r="EBK30" s="877"/>
      <c r="EBL30" s="877"/>
      <c r="EBM30" s="877"/>
      <c r="EBN30" s="877"/>
      <c r="EBO30" s="877"/>
      <c r="EBP30" s="877"/>
      <c r="EBQ30" s="877"/>
      <c r="EBR30" s="877"/>
      <c r="EBS30" s="877"/>
      <c r="EBT30" s="877"/>
      <c r="EBU30" s="877"/>
      <c r="EBV30" s="877"/>
      <c r="EBW30" s="877"/>
      <c r="EBX30" s="877"/>
      <c r="EBY30" s="877"/>
      <c r="EBZ30" s="877"/>
      <c r="ECA30" s="877"/>
      <c r="ECB30" s="877"/>
      <c r="ECC30" s="877"/>
      <c r="ECD30" s="877"/>
      <c r="ECE30" s="877"/>
      <c r="ECF30" s="877"/>
      <c r="ECG30" s="877"/>
      <c r="ECH30" s="877"/>
      <c r="ECI30" s="877"/>
      <c r="ECJ30" s="877"/>
      <c r="ECK30" s="877"/>
      <c r="ECL30" s="877"/>
      <c r="ECM30" s="877"/>
      <c r="ECN30" s="877"/>
      <c r="ECO30" s="877"/>
      <c r="ECP30" s="877"/>
      <c r="ECQ30" s="877"/>
      <c r="ECR30" s="877"/>
      <c r="ECS30" s="877"/>
      <c r="ECT30" s="877"/>
      <c r="ECU30" s="877"/>
      <c r="ECV30" s="877"/>
      <c r="ECW30" s="877"/>
      <c r="ECX30" s="877"/>
      <c r="ECY30" s="877"/>
      <c r="ECZ30" s="877"/>
      <c r="EDA30" s="877"/>
      <c r="EDB30" s="877"/>
      <c r="EDC30" s="877"/>
      <c r="EDD30" s="877"/>
      <c r="EDE30" s="877"/>
      <c r="EDF30" s="877"/>
      <c r="EDG30" s="877"/>
      <c r="EDH30" s="877"/>
      <c r="EDI30" s="877"/>
      <c r="EDJ30" s="877"/>
      <c r="EDK30" s="877"/>
      <c r="EDL30" s="877"/>
      <c r="EDM30" s="877"/>
      <c r="EDN30" s="877"/>
      <c r="EDO30" s="877"/>
      <c r="EDP30" s="877"/>
      <c r="EDQ30" s="877"/>
      <c r="EDR30" s="877"/>
      <c r="EDS30" s="877"/>
      <c r="EDT30" s="877"/>
      <c r="EDU30" s="877"/>
      <c r="EDV30" s="877"/>
      <c r="EDW30" s="877"/>
      <c r="EDX30" s="877"/>
      <c r="EDY30" s="877"/>
      <c r="EDZ30" s="877"/>
      <c r="EEA30" s="877"/>
      <c r="EEB30" s="877"/>
      <c r="EEC30" s="877"/>
      <c r="EED30" s="877"/>
      <c r="EEE30" s="877"/>
      <c r="EEF30" s="877"/>
      <c r="EEG30" s="877"/>
      <c r="EEH30" s="877"/>
      <c r="EEI30" s="877"/>
      <c r="EEJ30" s="877"/>
      <c r="EEK30" s="877"/>
      <c r="EEL30" s="877"/>
      <c r="EEM30" s="877"/>
      <c r="EEN30" s="877"/>
      <c r="EEO30" s="877"/>
      <c r="EEP30" s="877"/>
      <c r="EEQ30" s="877"/>
      <c r="EER30" s="877"/>
      <c r="EES30" s="877"/>
      <c r="EET30" s="877"/>
      <c r="EEU30" s="877"/>
      <c r="EEV30" s="877"/>
      <c r="EEW30" s="877"/>
      <c r="EEX30" s="877"/>
      <c r="EEY30" s="877"/>
      <c r="EEZ30" s="877"/>
      <c r="EFA30" s="877"/>
      <c r="EFB30" s="877"/>
      <c r="EFC30" s="877"/>
      <c r="EFD30" s="877"/>
      <c r="EFE30" s="877"/>
      <c r="EFF30" s="877"/>
      <c r="EFG30" s="877"/>
      <c r="EFH30" s="877"/>
      <c r="EFI30" s="877"/>
      <c r="EFJ30" s="877"/>
      <c r="EFK30" s="877"/>
      <c r="EFL30" s="877"/>
      <c r="EFM30" s="877"/>
      <c r="EFN30" s="877"/>
      <c r="EFO30" s="877"/>
      <c r="EFP30" s="877"/>
      <c r="EFQ30" s="877"/>
      <c r="EFR30" s="877"/>
      <c r="EFS30" s="877"/>
      <c r="EFT30" s="877"/>
      <c r="EFU30" s="877"/>
      <c r="EFV30" s="877"/>
      <c r="EFW30" s="877"/>
      <c r="EFX30" s="877"/>
      <c r="EFY30" s="877"/>
      <c r="EFZ30" s="877"/>
      <c r="EGA30" s="877"/>
      <c r="EGB30" s="877"/>
      <c r="EGC30" s="877"/>
      <c r="EGD30" s="877"/>
      <c r="EGE30" s="877"/>
      <c r="EGF30" s="877"/>
      <c r="EGG30" s="877"/>
      <c r="EGH30" s="877"/>
      <c r="EGI30" s="877"/>
      <c r="EGJ30" s="877"/>
      <c r="EGK30" s="877"/>
      <c r="EGL30" s="877"/>
      <c r="EGM30" s="877"/>
      <c r="EGN30" s="877"/>
      <c r="EGO30" s="877"/>
      <c r="EGP30" s="877"/>
      <c r="EGQ30" s="877"/>
      <c r="EGR30" s="877"/>
      <c r="EGS30" s="877"/>
      <c r="EGT30" s="877"/>
      <c r="EGU30" s="877"/>
      <c r="EGV30" s="877"/>
      <c r="EGW30" s="877"/>
      <c r="EGX30" s="877"/>
      <c r="EGY30" s="877"/>
      <c r="EGZ30" s="877"/>
      <c r="EHA30" s="877"/>
      <c r="EHB30" s="877"/>
      <c r="EHC30" s="877"/>
      <c r="EHD30" s="877"/>
      <c r="EHE30" s="877"/>
      <c r="EHF30" s="877"/>
      <c r="EHG30" s="877"/>
      <c r="EHH30" s="877"/>
      <c r="EHI30" s="877"/>
      <c r="EHJ30" s="877"/>
      <c r="EHK30" s="877"/>
      <c r="EHL30" s="877"/>
      <c r="EHM30" s="877"/>
      <c r="EHN30" s="877"/>
      <c r="EHO30" s="877"/>
      <c r="EHP30" s="877"/>
      <c r="EHQ30" s="877"/>
      <c r="EHR30" s="877"/>
      <c r="EHS30" s="877"/>
      <c r="EHT30" s="877"/>
      <c r="EHU30" s="877"/>
      <c r="EHV30" s="877"/>
      <c r="EHW30" s="877"/>
      <c r="EHX30" s="877"/>
      <c r="EHY30" s="877"/>
      <c r="EHZ30" s="877"/>
      <c r="EIA30" s="877"/>
      <c r="EIB30" s="877"/>
      <c r="EIC30" s="877"/>
      <c r="EID30" s="877"/>
      <c r="EIE30" s="877"/>
      <c r="EIF30" s="877"/>
      <c r="EIG30" s="877"/>
      <c r="EIH30" s="877"/>
      <c r="EII30" s="877"/>
      <c r="EIJ30" s="877"/>
      <c r="EIK30" s="877"/>
      <c r="EIL30" s="877"/>
      <c r="EIM30" s="877"/>
      <c r="EIN30" s="877"/>
      <c r="EIO30" s="877"/>
      <c r="EIP30" s="877"/>
      <c r="EIQ30" s="877"/>
      <c r="EIR30" s="877"/>
      <c r="EIS30" s="877"/>
      <c r="EIT30" s="877"/>
      <c r="EIU30" s="877"/>
      <c r="EIV30" s="877"/>
      <c r="EIW30" s="877"/>
      <c r="EIX30" s="877"/>
      <c r="EIY30" s="877"/>
      <c r="EIZ30" s="877"/>
      <c r="EJA30" s="877"/>
      <c r="EJB30" s="877"/>
      <c r="EJC30" s="877"/>
      <c r="EJD30" s="877"/>
      <c r="EJE30" s="877"/>
      <c r="EJF30" s="877"/>
      <c r="EJG30" s="877"/>
      <c r="EJH30" s="877"/>
      <c r="EJI30" s="877"/>
      <c r="EJJ30" s="877"/>
      <c r="EJK30" s="877"/>
      <c r="EJL30" s="877"/>
      <c r="EJM30" s="877"/>
      <c r="EJN30" s="877"/>
      <c r="EJO30" s="877"/>
      <c r="EJP30" s="877"/>
      <c r="EJQ30" s="877"/>
      <c r="EJR30" s="877"/>
      <c r="EJS30" s="877"/>
      <c r="EJT30" s="877"/>
      <c r="EJU30" s="877"/>
      <c r="EJV30" s="877"/>
      <c r="EJW30" s="877"/>
      <c r="EJX30" s="877"/>
      <c r="EJY30" s="877"/>
      <c r="EJZ30" s="877"/>
      <c r="EKA30" s="877"/>
      <c r="EKB30" s="877"/>
      <c r="EKC30" s="877"/>
      <c r="EKD30" s="877"/>
      <c r="EKE30" s="877"/>
      <c r="EKF30" s="877"/>
      <c r="EKG30" s="877"/>
      <c r="EKH30" s="877"/>
      <c r="EKI30" s="877"/>
      <c r="EKJ30" s="877"/>
      <c r="EKK30" s="877"/>
      <c r="EKL30" s="877"/>
      <c r="EKM30" s="877"/>
      <c r="EKN30" s="877"/>
      <c r="EKO30" s="877"/>
      <c r="EKP30" s="877"/>
      <c r="EKQ30" s="877"/>
      <c r="EKR30" s="877"/>
      <c r="EKS30" s="877"/>
      <c r="EKT30" s="877"/>
      <c r="EKU30" s="877"/>
      <c r="EKV30" s="877"/>
      <c r="EKW30" s="877"/>
      <c r="EKX30" s="877"/>
      <c r="EKY30" s="877"/>
      <c r="EKZ30" s="877"/>
      <c r="ELA30" s="877"/>
      <c r="ELB30" s="877"/>
      <c r="ELC30" s="877"/>
      <c r="ELD30" s="877"/>
      <c r="ELE30" s="877"/>
      <c r="ELF30" s="877"/>
      <c r="ELG30" s="877"/>
      <c r="ELH30" s="877"/>
      <c r="ELI30" s="877"/>
      <c r="ELJ30" s="877"/>
      <c r="ELK30" s="877"/>
      <c r="ELL30" s="877"/>
      <c r="ELM30" s="877"/>
      <c r="ELN30" s="877"/>
      <c r="ELO30" s="877"/>
      <c r="ELP30" s="877"/>
      <c r="ELQ30" s="877"/>
      <c r="ELR30" s="877"/>
      <c r="ELS30" s="877"/>
      <c r="ELT30" s="877"/>
      <c r="ELU30" s="877"/>
      <c r="ELV30" s="877"/>
      <c r="ELW30" s="877"/>
      <c r="ELX30" s="877"/>
      <c r="ELY30" s="877"/>
      <c r="ELZ30" s="877"/>
      <c r="EMA30" s="877"/>
      <c r="EMB30" s="877"/>
      <c r="EMC30" s="877"/>
      <c r="EMD30" s="877"/>
      <c r="EME30" s="877"/>
      <c r="EMF30" s="877"/>
      <c r="EMG30" s="877"/>
      <c r="EMH30" s="877"/>
      <c r="EMI30" s="877"/>
      <c r="EMJ30" s="877"/>
      <c r="EMK30" s="877"/>
      <c r="EML30" s="877"/>
      <c r="EMM30" s="877"/>
      <c r="EMN30" s="877"/>
      <c r="EMO30" s="877"/>
      <c r="EMP30" s="877"/>
      <c r="EMQ30" s="877"/>
      <c r="EMR30" s="877"/>
      <c r="EMS30" s="877"/>
      <c r="EMT30" s="877"/>
      <c r="EMU30" s="877"/>
      <c r="EMV30" s="877"/>
      <c r="EMW30" s="877"/>
      <c r="EMX30" s="877"/>
      <c r="EMY30" s="877"/>
      <c r="EMZ30" s="877"/>
      <c r="ENA30" s="877"/>
      <c r="ENB30" s="877"/>
      <c r="ENC30" s="877"/>
      <c r="END30" s="877"/>
      <c r="ENE30" s="877"/>
      <c r="ENF30" s="877"/>
      <c r="ENG30" s="877"/>
      <c r="ENH30" s="877"/>
      <c r="ENI30" s="877"/>
      <c r="ENJ30" s="877"/>
      <c r="ENK30" s="877"/>
      <c r="ENL30" s="877"/>
      <c r="ENM30" s="877"/>
      <c r="ENN30" s="877"/>
      <c r="ENO30" s="877"/>
      <c r="ENP30" s="877"/>
      <c r="ENQ30" s="877"/>
      <c r="ENR30" s="877"/>
      <c r="ENS30" s="877"/>
      <c r="ENT30" s="877"/>
      <c r="ENU30" s="877"/>
      <c r="ENV30" s="877"/>
      <c r="ENW30" s="877"/>
      <c r="ENX30" s="877"/>
      <c r="ENY30" s="877"/>
      <c r="ENZ30" s="877"/>
      <c r="EOA30" s="877"/>
      <c r="EOB30" s="877"/>
      <c r="EOC30" s="877"/>
      <c r="EOD30" s="877"/>
      <c r="EOE30" s="877"/>
      <c r="EOF30" s="877"/>
      <c r="EOG30" s="877"/>
      <c r="EOH30" s="877"/>
      <c r="EOI30" s="877"/>
      <c r="EOJ30" s="877"/>
      <c r="EOK30" s="877"/>
      <c r="EOL30" s="877"/>
      <c r="EOM30" s="877"/>
      <c r="EON30" s="877"/>
      <c r="EOO30" s="877"/>
      <c r="EOP30" s="877"/>
      <c r="EOQ30" s="877"/>
      <c r="EOR30" s="877"/>
      <c r="EOS30" s="877"/>
      <c r="EOT30" s="877"/>
      <c r="EOU30" s="877"/>
      <c r="EOV30" s="877"/>
      <c r="EOW30" s="877"/>
      <c r="EOX30" s="877"/>
      <c r="EOY30" s="877"/>
      <c r="EOZ30" s="877"/>
      <c r="EPA30" s="877"/>
      <c r="EPB30" s="877"/>
      <c r="EPC30" s="877"/>
      <c r="EPD30" s="877"/>
      <c r="EPE30" s="877"/>
      <c r="EPF30" s="877"/>
      <c r="EPG30" s="877"/>
      <c r="EPH30" s="877"/>
      <c r="EPI30" s="877"/>
      <c r="EPJ30" s="877"/>
      <c r="EPK30" s="877"/>
      <c r="EPL30" s="877"/>
      <c r="EPM30" s="877"/>
      <c r="EPN30" s="877"/>
      <c r="EPO30" s="877"/>
      <c r="EPP30" s="877"/>
      <c r="EPQ30" s="877"/>
      <c r="EPR30" s="877"/>
      <c r="EPS30" s="877"/>
      <c r="EPT30" s="877"/>
      <c r="EPU30" s="877"/>
      <c r="EPV30" s="877"/>
      <c r="EPW30" s="877"/>
      <c r="EPX30" s="877"/>
      <c r="EPY30" s="877"/>
      <c r="EPZ30" s="877"/>
      <c r="EQA30" s="877"/>
      <c r="EQB30" s="877"/>
      <c r="EQC30" s="877"/>
      <c r="EQD30" s="877"/>
      <c r="EQE30" s="877"/>
      <c r="EQF30" s="877"/>
      <c r="EQG30" s="877"/>
      <c r="EQH30" s="877"/>
      <c r="EQI30" s="877"/>
      <c r="EQJ30" s="877"/>
      <c r="EQK30" s="877"/>
      <c r="EQL30" s="877"/>
      <c r="EQM30" s="877"/>
      <c r="EQN30" s="877"/>
      <c r="EQO30" s="877"/>
      <c r="EQP30" s="877"/>
      <c r="EQQ30" s="877"/>
      <c r="EQR30" s="877"/>
      <c r="EQS30" s="877"/>
      <c r="EQT30" s="877"/>
      <c r="EQU30" s="877"/>
      <c r="EQV30" s="877"/>
      <c r="EQW30" s="877"/>
      <c r="EQX30" s="877"/>
      <c r="EQY30" s="877"/>
      <c r="EQZ30" s="877"/>
      <c r="ERA30" s="877"/>
      <c r="ERB30" s="877"/>
      <c r="ERC30" s="877"/>
      <c r="ERD30" s="877"/>
      <c r="ERE30" s="877"/>
      <c r="ERF30" s="877"/>
      <c r="ERG30" s="877"/>
      <c r="ERH30" s="877"/>
      <c r="ERI30" s="877"/>
      <c r="ERJ30" s="877"/>
      <c r="ERK30" s="877"/>
      <c r="ERL30" s="877"/>
      <c r="ERM30" s="877"/>
      <c r="ERN30" s="877"/>
      <c r="ERO30" s="877"/>
      <c r="ERP30" s="877"/>
      <c r="ERQ30" s="877"/>
      <c r="ERR30" s="877"/>
      <c r="ERS30" s="877"/>
      <c r="ERT30" s="877"/>
      <c r="ERU30" s="877"/>
      <c r="ERV30" s="877"/>
      <c r="ERW30" s="877"/>
      <c r="ERX30" s="877"/>
      <c r="ERY30" s="877"/>
      <c r="ERZ30" s="877"/>
      <c r="ESA30" s="877"/>
      <c r="ESB30" s="877"/>
      <c r="ESC30" s="877"/>
      <c r="ESD30" s="877"/>
      <c r="ESE30" s="877"/>
      <c r="ESF30" s="877"/>
      <c r="ESG30" s="877"/>
      <c r="ESH30" s="877"/>
      <c r="ESI30" s="877"/>
      <c r="ESJ30" s="877"/>
      <c r="ESK30" s="877"/>
      <c r="ESL30" s="877"/>
      <c r="ESM30" s="877"/>
      <c r="ESN30" s="877"/>
      <c r="ESO30" s="877"/>
      <c r="ESP30" s="877"/>
      <c r="ESQ30" s="877"/>
      <c r="ESR30" s="877"/>
      <c r="ESS30" s="877"/>
      <c r="EST30" s="877"/>
      <c r="ESU30" s="877"/>
      <c r="ESV30" s="877"/>
      <c r="ESW30" s="877"/>
      <c r="ESX30" s="877"/>
      <c r="ESY30" s="877"/>
      <c r="ESZ30" s="877"/>
      <c r="ETA30" s="877"/>
      <c r="ETB30" s="877"/>
      <c r="ETC30" s="877"/>
      <c r="ETD30" s="877"/>
      <c r="ETE30" s="877"/>
      <c r="ETF30" s="877"/>
      <c r="ETG30" s="877"/>
      <c r="ETH30" s="877"/>
      <c r="ETI30" s="877"/>
      <c r="ETJ30" s="877"/>
      <c r="ETK30" s="877"/>
      <c r="ETL30" s="877"/>
      <c r="ETM30" s="877"/>
      <c r="ETN30" s="877"/>
      <c r="ETO30" s="877"/>
      <c r="ETP30" s="877"/>
      <c r="ETQ30" s="877"/>
      <c r="ETR30" s="877"/>
      <c r="ETS30" s="877"/>
      <c r="ETT30" s="877"/>
      <c r="ETU30" s="877"/>
      <c r="ETV30" s="877"/>
      <c r="ETW30" s="877"/>
      <c r="ETX30" s="877"/>
      <c r="ETY30" s="877"/>
      <c r="ETZ30" s="877"/>
      <c r="EUA30" s="877"/>
      <c r="EUB30" s="877"/>
      <c r="EUC30" s="877"/>
      <c r="EUD30" s="877"/>
      <c r="EUE30" s="877"/>
      <c r="EUF30" s="877"/>
      <c r="EUG30" s="877"/>
      <c r="EUH30" s="877"/>
      <c r="EUI30" s="877"/>
      <c r="EUJ30" s="877"/>
      <c r="EUK30" s="877"/>
      <c r="EUL30" s="877"/>
      <c r="EUM30" s="877"/>
      <c r="EUN30" s="877"/>
      <c r="EUO30" s="877"/>
      <c r="EUP30" s="877"/>
      <c r="EUQ30" s="877"/>
      <c r="EUR30" s="877"/>
      <c r="EUS30" s="877"/>
      <c r="EUT30" s="877"/>
      <c r="EUU30" s="877"/>
      <c r="EUV30" s="877"/>
      <c r="EUW30" s="877"/>
      <c r="EUX30" s="877"/>
      <c r="EUY30" s="877"/>
      <c r="EUZ30" s="877"/>
      <c r="EVA30" s="877"/>
      <c r="EVB30" s="877"/>
      <c r="EVC30" s="877"/>
      <c r="EVD30" s="877"/>
      <c r="EVE30" s="877"/>
      <c r="EVF30" s="877"/>
      <c r="EVG30" s="877"/>
      <c r="EVH30" s="877"/>
      <c r="EVI30" s="877"/>
      <c r="EVJ30" s="877"/>
      <c r="EVK30" s="877"/>
      <c r="EVL30" s="877"/>
      <c r="EVM30" s="877"/>
      <c r="EVN30" s="877"/>
      <c r="EVO30" s="877"/>
      <c r="EVP30" s="877"/>
      <c r="EVQ30" s="877"/>
      <c r="EVR30" s="877"/>
      <c r="EVS30" s="877"/>
      <c r="EVT30" s="877"/>
      <c r="EVU30" s="877"/>
      <c r="EVV30" s="877"/>
      <c r="EVW30" s="877"/>
      <c r="EVX30" s="877"/>
      <c r="EVY30" s="877"/>
      <c r="EVZ30" s="877"/>
      <c r="EWA30" s="877"/>
      <c r="EWB30" s="877"/>
      <c r="EWC30" s="877"/>
      <c r="EWD30" s="877"/>
      <c r="EWE30" s="877"/>
      <c r="EWF30" s="877"/>
      <c r="EWG30" s="877"/>
      <c r="EWH30" s="877"/>
      <c r="EWI30" s="877"/>
      <c r="EWJ30" s="877"/>
      <c r="EWK30" s="877"/>
      <c r="EWL30" s="877"/>
      <c r="EWM30" s="877"/>
      <c r="EWN30" s="877"/>
      <c r="EWO30" s="877"/>
      <c r="EWP30" s="877"/>
      <c r="EWQ30" s="877"/>
      <c r="EWR30" s="877"/>
      <c r="EWS30" s="877"/>
      <c r="EWT30" s="877"/>
      <c r="EWU30" s="877"/>
      <c r="EWV30" s="877"/>
      <c r="EWW30" s="877"/>
      <c r="EWX30" s="877"/>
      <c r="EWY30" s="877"/>
      <c r="EWZ30" s="877"/>
      <c r="EXA30" s="877"/>
      <c r="EXB30" s="877"/>
      <c r="EXC30" s="877"/>
      <c r="EXD30" s="877"/>
      <c r="EXE30" s="877"/>
      <c r="EXF30" s="877"/>
      <c r="EXG30" s="877"/>
      <c r="EXH30" s="877"/>
      <c r="EXI30" s="877"/>
      <c r="EXJ30" s="877"/>
      <c r="EXK30" s="877"/>
      <c r="EXL30" s="877"/>
      <c r="EXM30" s="877"/>
      <c r="EXN30" s="877"/>
      <c r="EXO30" s="877"/>
      <c r="EXP30" s="877"/>
      <c r="EXQ30" s="877"/>
      <c r="EXR30" s="877"/>
      <c r="EXS30" s="877"/>
      <c r="EXT30" s="877"/>
      <c r="EXU30" s="877"/>
      <c r="EXV30" s="877"/>
      <c r="EXW30" s="877"/>
      <c r="EXX30" s="877"/>
      <c r="EXY30" s="877"/>
      <c r="EXZ30" s="877"/>
      <c r="EYA30" s="877"/>
      <c r="EYB30" s="877"/>
      <c r="EYC30" s="877"/>
      <c r="EYD30" s="877"/>
      <c r="EYE30" s="877"/>
      <c r="EYF30" s="877"/>
      <c r="EYG30" s="877"/>
      <c r="EYH30" s="877"/>
      <c r="EYI30" s="877"/>
      <c r="EYJ30" s="877"/>
      <c r="EYK30" s="877"/>
      <c r="EYL30" s="877"/>
      <c r="EYM30" s="877"/>
      <c r="EYN30" s="877"/>
      <c r="EYO30" s="877"/>
      <c r="EYP30" s="877"/>
      <c r="EYQ30" s="877"/>
      <c r="EYR30" s="877"/>
      <c r="EYS30" s="877"/>
      <c r="EYT30" s="877"/>
      <c r="EYU30" s="877"/>
      <c r="EYV30" s="877"/>
      <c r="EYW30" s="877"/>
      <c r="EYX30" s="877"/>
      <c r="EYY30" s="877"/>
      <c r="EYZ30" s="877"/>
      <c r="EZA30" s="877"/>
      <c r="EZB30" s="877"/>
      <c r="EZC30" s="877"/>
      <c r="EZD30" s="877"/>
      <c r="EZE30" s="877"/>
      <c r="EZF30" s="877"/>
      <c r="EZG30" s="877"/>
      <c r="EZH30" s="877"/>
      <c r="EZI30" s="877"/>
      <c r="EZJ30" s="877"/>
      <c r="EZK30" s="877"/>
      <c r="EZL30" s="877"/>
      <c r="EZM30" s="877"/>
      <c r="EZN30" s="877"/>
      <c r="EZO30" s="877"/>
      <c r="EZP30" s="877"/>
      <c r="EZQ30" s="877"/>
      <c r="EZR30" s="877"/>
      <c r="EZS30" s="877"/>
      <c r="EZT30" s="877"/>
      <c r="EZU30" s="877"/>
      <c r="EZV30" s="877"/>
      <c r="EZW30" s="877"/>
      <c r="EZX30" s="877"/>
      <c r="EZY30" s="877"/>
      <c r="EZZ30" s="877"/>
      <c r="FAA30" s="877"/>
      <c r="FAB30" s="877"/>
      <c r="FAC30" s="877"/>
      <c r="FAD30" s="877"/>
      <c r="FAE30" s="877"/>
      <c r="FAF30" s="877"/>
      <c r="FAG30" s="877"/>
      <c r="FAH30" s="877"/>
      <c r="FAI30" s="877"/>
      <c r="FAJ30" s="877"/>
      <c r="FAK30" s="877"/>
      <c r="FAL30" s="877"/>
      <c r="FAM30" s="877"/>
      <c r="FAN30" s="877"/>
      <c r="FAO30" s="877"/>
      <c r="FAP30" s="877"/>
      <c r="FAQ30" s="877"/>
      <c r="FAR30" s="877"/>
      <c r="FAS30" s="877"/>
      <c r="FAT30" s="877"/>
      <c r="FAU30" s="877"/>
      <c r="FAV30" s="877"/>
      <c r="FAW30" s="877"/>
      <c r="FAX30" s="877"/>
      <c r="FAY30" s="877"/>
      <c r="FAZ30" s="877"/>
      <c r="FBA30" s="877"/>
      <c r="FBB30" s="877"/>
      <c r="FBC30" s="877"/>
      <c r="FBD30" s="877"/>
      <c r="FBE30" s="877"/>
      <c r="FBF30" s="877"/>
      <c r="FBG30" s="877"/>
      <c r="FBH30" s="877"/>
      <c r="FBI30" s="877"/>
      <c r="FBJ30" s="877"/>
      <c r="FBK30" s="877"/>
      <c r="FBL30" s="877"/>
      <c r="FBM30" s="877"/>
      <c r="FBN30" s="877"/>
      <c r="FBO30" s="877"/>
      <c r="FBP30" s="877"/>
      <c r="FBQ30" s="877"/>
      <c r="FBR30" s="877"/>
      <c r="FBS30" s="877"/>
      <c r="FBT30" s="877"/>
      <c r="FBU30" s="877"/>
      <c r="FBV30" s="877"/>
      <c r="FBW30" s="877"/>
      <c r="FBX30" s="877"/>
      <c r="FBY30" s="877"/>
      <c r="FBZ30" s="877"/>
      <c r="FCA30" s="877"/>
      <c r="FCB30" s="877"/>
      <c r="FCC30" s="877"/>
      <c r="FCD30" s="877"/>
      <c r="FCE30" s="877"/>
      <c r="FCF30" s="877"/>
      <c r="FCG30" s="877"/>
      <c r="FCH30" s="877"/>
      <c r="FCI30" s="877"/>
      <c r="FCJ30" s="877"/>
      <c r="FCK30" s="877"/>
      <c r="FCL30" s="877"/>
      <c r="FCM30" s="877"/>
      <c r="FCN30" s="877"/>
      <c r="FCO30" s="877"/>
      <c r="FCP30" s="877"/>
      <c r="FCQ30" s="877"/>
      <c r="FCR30" s="877"/>
      <c r="FCS30" s="877"/>
      <c r="FCT30" s="877"/>
      <c r="FCU30" s="877"/>
      <c r="FCV30" s="877"/>
      <c r="FCW30" s="877"/>
      <c r="FCX30" s="877"/>
      <c r="FCY30" s="877"/>
      <c r="FCZ30" s="877"/>
      <c r="FDA30" s="877"/>
      <c r="FDB30" s="877"/>
      <c r="FDC30" s="877"/>
      <c r="FDD30" s="877"/>
      <c r="FDE30" s="877"/>
      <c r="FDF30" s="877"/>
      <c r="FDG30" s="877"/>
      <c r="FDH30" s="877"/>
      <c r="FDI30" s="877"/>
      <c r="FDJ30" s="877"/>
      <c r="FDK30" s="877"/>
      <c r="FDL30" s="877"/>
      <c r="FDM30" s="877"/>
      <c r="FDN30" s="877"/>
      <c r="FDO30" s="877"/>
      <c r="FDP30" s="877"/>
      <c r="FDQ30" s="877"/>
      <c r="FDR30" s="877"/>
      <c r="FDS30" s="877"/>
      <c r="FDT30" s="877"/>
      <c r="FDU30" s="877"/>
      <c r="FDV30" s="877"/>
      <c r="FDW30" s="877"/>
      <c r="FDX30" s="877"/>
      <c r="FDY30" s="877"/>
      <c r="FDZ30" s="877"/>
      <c r="FEA30" s="877"/>
      <c r="FEB30" s="877"/>
      <c r="FEC30" s="877"/>
      <c r="FED30" s="877"/>
      <c r="FEE30" s="877"/>
      <c r="FEF30" s="877"/>
      <c r="FEG30" s="877"/>
      <c r="FEH30" s="877"/>
      <c r="FEI30" s="877"/>
      <c r="FEJ30" s="877"/>
      <c r="FEK30" s="877"/>
      <c r="FEL30" s="877"/>
      <c r="FEM30" s="877"/>
      <c r="FEN30" s="877"/>
      <c r="FEO30" s="877"/>
      <c r="FEP30" s="877"/>
      <c r="FEQ30" s="877"/>
      <c r="FER30" s="877"/>
      <c r="FES30" s="877"/>
      <c r="FET30" s="877"/>
      <c r="FEU30" s="877"/>
      <c r="FEV30" s="877"/>
      <c r="FEW30" s="877"/>
      <c r="FEX30" s="877"/>
      <c r="FEY30" s="877"/>
      <c r="FEZ30" s="877"/>
      <c r="FFA30" s="877"/>
      <c r="FFB30" s="877"/>
      <c r="FFC30" s="877"/>
      <c r="FFD30" s="877"/>
      <c r="FFE30" s="877"/>
      <c r="FFF30" s="877"/>
      <c r="FFG30" s="877"/>
      <c r="FFH30" s="877"/>
      <c r="FFI30" s="877"/>
      <c r="FFJ30" s="877"/>
      <c r="FFK30" s="877"/>
      <c r="FFL30" s="877"/>
      <c r="FFM30" s="877"/>
      <c r="FFN30" s="877"/>
      <c r="FFO30" s="877"/>
      <c r="FFP30" s="877"/>
      <c r="FFQ30" s="877"/>
      <c r="FFR30" s="877"/>
      <c r="FFS30" s="877"/>
      <c r="FFT30" s="877"/>
      <c r="FFU30" s="877"/>
      <c r="FFV30" s="877"/>
      <c r="FFW30" s="877"/>
      <c r="FFX30" s="877"/>
      <c r="FFY30" s="877"/>
      <c r="FFZ30" s="877"/>
      <c r="FGA30" s="877"/>
      <c r="FGB30" s="877"/>
      <c r="FGC30" s="877"/>
      <c r="FGD30" s="877"/>
      <c r="FGE30" s="877"/>
      <c r="FGF30" s="877"/>
      <c r="FGG30" s="877"/>
      <c r="FGH30" s="877"/>
      <c r="FGI30" s="877"/>
      <c r="FGJ30" s="877"/>
      <c r="FGK30" s="877"/>
      <c r="FGL30" s="877"/>
      <c r="FGM30" s="877"/>
      <c r="FGN30" s="877"/>
      <c r="FGO30" s="877"/>
      <c r="FGP30" s="877"/>
      <c r="FGQ30" s="877"/>
      <c r="FGR30" s="877"/>
      <c r="FGS30" s="877"/>
      <c r="FGT30" s="877"/>
      <c r="FGU30" s="877"/>
      <c r="FGV30" s="877"/>
      <c r="FGW30" s="877"/>
      <c r="FGX30" s="877"/>
      <c r="FGY30" s="877"/>
      <c r="FGZ30" s="877"/>
      <c r="FHA30" s="877"/>
      <c r="FHB30" s="877"/>
      <c r="FHC30" s="877"/>
      <c r="FHD30" s="877"/>
      <c r="FHE30" s="877"/>
      <c r="FHF30" s="877"/>
      <c r="FHG30" s="877"/>
      <c r="FHH30" s="877"/>
      <c r="FHI30" s="877"/>
      <c r="FHJ30" s="877"/>
      <c r="FHK30" s="877"/>
      <c r="FHL30" s="877"/>
      <c r="FHM30" s="877"/>
      <c r="FHN30" s="877"/>
      <c r="FHO30" s="877"/>
      <c r="FHP30" s="877"/>
      <c r="FHQ30" s="877"/>
      <c r="FHR30" s="877"/>
      <c r="FHS30" s="877"/>
      <c r="FHT30" s="877"/>
      <c r="FHU30" s="877"/>
      <c r="FHV30" s="877"/>
      <c r="FHW30" s="877"/>
      <c r="FHX30" s="877"/>
      <c r="FHY30" s="877"/>
      <c r="FHZ30" s="877"/>
      <c r="FIA30" s="877"/>
      <c r="FIB30" s="877"/>
      <c r="FIC30" s="877"/>
      <c r="FID30" s="877"/>
      <c r="FIE30" s="877"/>
      <c r="FIF30" s="877"/>
      <c r="FIG30" s="877"/>
      <c r="FIH30" s="877"/>
      <c r="FII30" s="877"/>
      <c r="FIJ30" s="877"/>
      <c r="FIK30" s="877"/>
      <c r="FIL30" s="877"/>
      <c r="FIM30" s="877"/>
      <c r="FIN30" s="877"/>
      <c r="FIO30" s="877"/>
      <c r="FIP30" s="877"/>
      <c r="FIQ30" s="877"/>
      <c r="FIR30" s="877"/>
      <c r="FIS30" s="877"/>
      <c r="FIT30" s="877"/>
      <c r="FIU30" s="877"/>
      <c r="FIV30" s="877"/>
      <c r="FIW30" s="877"/>
      <c r="FIX30" s="877"/>
      <c r="FIY30" s="877"/>
      <c r="FIZ30" s="877"/>
      <c r="FJA30" s="877"/>
      <c r="FJB30" s="877"/>
      <c r="FJC30" s="877"/>
      <c r="FJD30" s="877"/>
      <c r="FJE30" s="877"/>
      <c r="FJF30" s="877"/>
      <c r="FJG30" s="877"/>
      <c r="FJH30" s="877"/>
      <c r="FJI30" s="877"/>
      <c r="FJJ30" s="877"/>
      <c r="FJK30" s="877"/>
      <c r="FJL30" s="877"/>
      <c r="FJM30" s="877"/>
      <c r="FJN30" s="877"/>
      <c r="FJO30" s="877"/>
      <c r="FJP30" s="877"/>
      <c r="FJQ30" s="877"/>
      <c r="FJR30" s="877"/>
      <c r="FJS30" s="877"/>
      <c r="FJT30" s="877"/>
      <c r="FJU30" s="877"/>
      <c r="FJV30" s="877"/>
      <c r="FJW30" s="877"/>
      <c r="FJX30" s="877"/>
      <c r="FJY30" s="877"/>
      <c r="FJZ30" s="877"/>
      <c r="FKA30" s="877"/>
      <c r="FKB30" s="877"/>
      <c r="FKC30" s="877"/>
      <c r="FKD30" s="877"/>
      <c r="FKE30" s="877"/>
      <c r="FKF30" s="877"/>
      <c r="FKG30" s="877"/>
      <c r="FKH30" s="877"/>
      <c r="FKI30" s="877"/>
      <c r="FKJ30" s="877"/>
      <c r="FKK30" s="877"/>
      <c r="FKL30" s="877"/>
      <c r="FKM30" s="877"/>
      <c r="FKN30" s="877"/>
      <c r="FKO30" s="877"/>
      <c r="FKP30" s="877"/>
      <c r="FKQ30" s="877"/>
      <c r="FKR30" s="877"/>
      <c r="FKS30" s="877"/>
      <c r="FKT30" s="877"/>
      <c r="FKU30" s="877"/>
      <c r="FKV30" s="877"/>
      <c r="FKW30" s="877"/>
      <c r="FKX30" s="877"/>
      <c r="FKY30" s="877"/>
      <c r="FKZ30" s="877"/>
      <c r="FLA30" s="877"/>
      <c r="FLB30" s="877"/>
      <c r="FLC30" s="877"/>
      <c r="FLD30" s="877"/>
      <c r="FLE30" s="877"/>
      <c r="FLF30" s="877"/>
      <c r="FLG30" s="877"/>
      <c r="FLH30" s="877"/>
      <c r="FLI30" s="877"/>
      <c r="FLJ30" s="877"/>
      <c r="FLK30" s="877"/>
      <c r="FLL30" s="877"/>
      <c r="FLM30" s="877"/>
      <c r="FLN30" s="877"/>
      <c r="FLO30" s="877"/>
      <c r="FLP30" s="877"/>
      <c r="FLQ30" s="877"/>
      <c r="FLR30" s="877"/>
      <c r="FLS30" s="877"/>
      <c r="FLT30" s="877"/>
      <c r="FLU30" s="877"/>
      <c r="FLV30" s="877"/>
      <c r="FLW30" s="877"/>
      <c r="FLX30" s="877"/>
      <c r="FLY30" s="877"/>
      <c r="FLZ30" s="877"/>
      <c r="FMA30" s="877"/>
      <c r="FMB30" s="877"/>
      <c r="FMC30" s="877"/>
      <c r="FMD30" s="877"/>
      <c r="FME30" s="877"/>
      <c r="FMF30" s="877"/>
      <c r="FMG30" s="877"/>
      <c r="FMH30" s="877"/>
      <c r="FMI30" s="877"/>
      <c r="FMJ30" s="877"/>
      <c r="FMK30" s="877"/>
      <c r="FML30" s="877"/>
      <c r="FMM30" s="877"/>
      <c r="FMN30" s="877"/>
      <c r="FMO30" s="877"/>
      <c r="FMP30" s="877"/>
      <c r="FMQ30" s="877"/>
      <c r="FMR30" s="877"/>
      <c r="FMS30" s="877"/>
      <c r="FMT30" s="877"/>
      <c r="FMU30" s="877"/>
      <c r="FMV30" s="877"/>
      <c r="FMW30" s="877"/>
      <c r="FMX30" s="877"/>
      <c r="FMY30" s="877"/>
      <c r="FMZ30" s="877"/>
      <c r="FNA30" s="877"/>
      <c r="FNB30" s="877"/>
      <c r="FNC30" s="877"/>
      <c r="FND30" s="877"/>
      <c r="FNE30" s="877"/>
      <c r="FNF30" s="877"/>
      <c r="FNG30" s="877"/>
      <c r="FNH30" s="877"/>
      <c r="FNI30" s="877"/>
      <c r="FNJ30" s="877"/>
      <c r="FNK30" s="877"/>
      <c r="FNL30" s="877"/>
      <c r="FNM30" s="877"/>
      <c r="FNN30" s="877"/>
      <c r="FNO30" s="877"/>
      <c r="FNP30" s="877"/>
      <c r="FNQ30" s="877"/>
      <c r="FNR30" s="877"/>
      <c r="FNS30" s="877"/>
      <c r="FNT30" s="877"/>
      <c r="FNU30" s="877"/>
      <c r="FNV30" s="877"/>
      <c r="FNW30" s="877"/>
      <c r="FNX30" s="877"/>
      <c r="FNY30" s="877"/>
      <c r="FNZ30" s="877"/>
      <c r="FOA30" s="877"/>
      <c r="FOB30" s="877"/>
      <c r="FOC30" s="877"/>
      <c r="FOD30" s="877"/>
      <c r="FOE30" s="877"/>
      <c r="FOF30" s="877"/>
      <c r="FOG30" s="877"/>
      <c r="FOH30" s="877"/>
      <c r="FOI30" s="877"/>
      <c r="FOJ30" s="877"/>
      <c r="FOK30" s="877"/>
      <c r="FOL30" s="877"/>
      <c r="FOM30" s="877"/>
      <c r="FON30" s="877"/>
      <c r="FOO30" s="877"/>
      <c r="FOP30" s="877"/>
      <c r="FOQ30" s="877"/>
      <c r="FOR30" s="877"/>
      <c r="FOS30" s="877"/>
      <c r="FOT30" s="877"/>
      <c r="FOU30" s="877"/>
      <c r="FOV30" s="877"/>
      <c r="FOW30" s="877"/>
      <c r="FOX30" s="877"/>
      <c r="FOY30" s="877"/>
      <c r="FOZ30" s="877"/>
      <c r="FPA30" s="877"/>
      <c r="FPB30" s="877"/>
      <c r="FPC30" s="877"/>
      <c r="FPD30" s="877"/>
      <c r="FPE30" s="877"/>
      <c r="FPF30" s="877"/>
      <c r="FPG30" s="877"/>
      <c r="FPH30" s="877"/>
      <c r="FPI30" s="877"/>
      <c r="FPJ30" s="877"/>
      <c r="FPK30" s="877"/>
      <c r="FPL30" s="877"/>
      <c r="FPM30" s="877"/>
      <c r="FPN30" s="877"/>
      <c r="FPO30" s="877"/>
      <c r="FPP30" s="877"/>
      <c r="FPQ30" s="877"/>
      <c r="FPR30" s="877"/>
      <c r="FPS30" s="877"/>
      <c r="FPT30" s="877"/>
      <c r="FPU30" s="877"/>
      <c r="FPV30" s="877"/>
      <c r="FPW30" s="877"/>
      <c r="FPX30" s="877"/>
      <c r="FPY30" s="877"/>
      <c r="FPZ30" s="877"/>
      <c r="FQA30" s="877"/>
      <c r="FQB30" s="877"/>
      <c r="FQC30" s="877"/>
      <c r="FQD30" s="877"/>
      <c r="FQE30" s="877"/>
      <c r="FQF30" s="877"/>
      <c r="FQG30" s="877"/>
      <c r="FQH30" s="877"/>
      <c r="FQI30" s="877"/>
      <c r="FQJ30" s="877"/>
      <c r="FQK30" s="877"/>
      <c r="FQL30" s="877"/>
      <c r="FQM30" s="877"/>
      <c r="FQN30" s="877"/>
      <c r="FQO30" s="877"/>
      <c r="FQP30" s="877"/>
      <c r="FQQ30" s="877"/>
      <c r="FQR30" s="877"/>
      <c r="FQS30" s="877"/>
      <c r="FQT30" s="877"/>
      <c r="FQU30" s="877"/>
      <c r="FQV30" s="877"/>
      <c r="FQW30" s="877"/>
      <c r="FQX30" s="877"/>
      <c r="FQY30" s="877"/>
      <c r="FQZ30" s="877"/>
      <c r="FRA30" s="877"/>
      <c r="FRB30" s="877"/>
      <c r="FRC30" s="877"/>
      <c r="FRD30" s="877"/>
      <c r="FRE30" s="877"/>
      <c r="FRF30" s="877"/>
      <c r="FRG30" s="877"/>
      <c r="FRH30" s="877"/>
      <c r="FRI30" s="877"/>
      <c r="FRJ30" s="877"/>
      <c r="FRK30" s="877"/>
      <c r="FRL30" s="877"/>
      <c r="FRM30" s="877"/>
      <c r="FRN30" s="877"/>
      <c r="FRO30" s="877"/>
      <c r="FRP30" s="877"/>
      <c r="FRQ30" s="877"/>
      <c r="FRR30" s="877"/>
      <c r="FRS30" s="877"/>
      <c r="FRT30" s="877"/>
      <c r="FRU30" s="877"/>
      <c r="FRV30" s="877"/>
      <c r="FRW30" s="877"/>
      <c r="FRX30" s="877"/>
      <c r="FRY30" s="877"/>
      <c r="FRZ30" s="877"/>
      <c r="FSA30" s="877"/>
      <c r="FSB30" s="877"/>
      <c r="FSC30" s="877"/>
      <c r="FSD30" s="877"/>
      <c r="FSE30" s="877"/>
      <c r="FSF30" s="877"/>
      <c r="FSG30" s="877"/>
      <c r="FSH30" s="877"/>
      <c r="FSI30" s="877"/>
      <c r="FSJ30" s="877"/>
      <c r="FSK30" s="877"/>
      <c r="FSL30" s="877"/>
      <c r="FSM30" s="877"/>
      <c r="FSN30" s="877"/>
      <c r="FSO30" s="877"/>
      <c r="FSP30" s="877"/>
      <c r="FSQ30" s="877"/>
      <c r="FSR30" s="877"/>
      <c r="FSS30" s="877"/>
      <c r="FST30" s="877"/>
      <c r="FSU30" s="877"/>
      <c r="FSV30" s="877"/>
      <c r="FSW30" s="877"/>
      <c r="FSX30" s="877"/>
      <c r="FSY30" s="877"/>
      <c r="FSZ30" s="877"/>
      <c r="FTA30" s="877"/>
      <c r="FTB30" s="877"/>
      <c r="FTC30" s="877"/>
      <c r="FTD30" s="877"/>
      <c r="FTE30" s="877"/>
      <c r="FTF30" s="877"/>
      <c r="FTG30" s="877"/>
      <c r="FTH30" s="877"/>
      <c r="FTI30" s="877"/>
      <c r="FTJ30" s="877"/>
      <c r="FTK30" s="877"/>
      <c r="FTL30" s="877"/>
      <c r="FTM30" s="877"/>
      <c r="FTN30" s="877"/>
      <c r="FTO30" s="877"/>
      <c r="FTP30" s="877"/>
      <c r="FTQ30" s="877"/>
      <c r="FTR30" s="877"/>
      <c r="FTS30" s="877"/>
      <c r="FTT30" s="877"/>
      <c r="FTU30" s="877"/>
      <c r="FTV30" s="877"/>
      <c r="FTW30" s="877"/>
      <c r="FTX30" s="877"/>
      <c r="FTY30" s="877"/>
      <c r="FTZ30" s="877"/>
      <c r="FUA30" s="877"/>
      <c r="FUB30" s="877"/>
      <c r="FUC30" s="877"/>
      <c r="FUD30" s="877"/>
      <c r="FUE30" s="877"/>
      <c r="FUF30" s="877"/>
      <c r="FUG30" s="877"/>
      <c r="FUH30" s="877"/>
      <c r="FUI30" s="877"/>
      <c r="FUJ30" s="877"/>
      <c r="FUK30" s="877"/>
      <c r="FUL30" s="877"/>
      <c r="FUM30" s="877"/>
      <c r="FUN30" s="877"/>
      <c r="FUO30" s="877"/>
      <c r="FUP30" s="877"/>
      <c r="FUQ30" s="877"/>
      <c r="FUR30" s="877"/>
      <c r="FUS30" s="877"/>
      <c r="FUT30" s="877"/>
      <c r="FUU30" s="877"/>
      <c r="FUV30" s="877"/>
      <c r="FUW30" s="877"/>
      <c r="FUX30" s="877"/>
      <c r="FUY30" s="877"/>
      <c r="FUZ30" s="877"/>
      <c r="FVA30" s="877"/>
      <c r="FVB30" s="877"/>
      <c r="FVC30" s="877"/>
      <c r="FVD30" s="877"/>
      <c r="FVE30" s="877"/>
      <c r="FVF30" s="877"/>
      <c r="FVG30" s="877"/>
      <c r="FVH30" s="877"/>
      <c r="FVI30" s="877"/>
      <c r="FVJ30" s="877"/>
      <c r="FVK30" s="877"/>
      <c r="FVL30" s="877"/>
      <c r="FVM30" s="877"/>
      <c r="FVN30" s="877"/>
      <c r="FVO30" s="877"/>
      <c r="FVP30" s="877"/>
      <c r="FVQ30" s="877"/>
      <c r="FVR30" s="877"/>
      <c r="FVS30" s="877"/>
      <c r="FVT30" s="877"/>
      <c r="FVU30" s="877"/>
      <c r="FVV30" s="877"/>
      <c r="FVW30" s="877"/>
      <c r="FVX30" s="877"/>
      <c r="FVY30" s="877"/>
      <c r="FVZ30" s="877"/>
      <c r="FWA30" s="877"/>
      <c r="FWB30" s="877"/>
      <c r="FWC30" s="877"/>
      <c r="FWD30" s="877"/>
      <c r="FWE30" s="877"/>
      <c r="FWF30" s="877"/>
      <c r="FWG30" s="877"/>
      <c r="FWH30" s="877"/>
      <c r="FWI30" s="877"/>
      <c r="FWJ30" s="877"/>
      <c r="FWK30" s="877"/>
      <c r="FWL30" s="877"/>
      <c r="FWM30" s="877"/>
      <c r="FWN30" s="877"/>
      <c r="FWO30" s="877"/>
      <c r="FWP30" s="877"/>
      <c r="FWQ30" s="877"/>
      <c r="FWR30" s="877"/>
      <c r="FWS30" s="877"/>
      <c r="FWT30" s="877"/>
      <c r="FWU30" s="877"/>
      <c r="FWV30" s="877"/>
      <c r="FWW30" s="877"/>
      <c r="FWX30" s="877"/>
      <c r="FWY30" s="877"/>
      <c r="FWZ30" s="877"/>
      <c r="FXA30" s="877"/>
      <c r="FXB30" s="877"/>
      <c r="FXC30" s="877"/>
      <c r="FXD30" s="877"/>
      <c r="FXE30" s="877"/>
      <c r="FXF30" s="877"/>
      <c r="FXG30" s="877"/>
      <c r="FXH30" s="877"/>
      <c r="FXI30" s="877"/>
      <c r="FXJ30" s="877"/>
      <c r="FXK30" s="877"/>
      <c r="FXL30" s="877"/>
      <c r="FXM30" s="877"/>
      <c r="FXN30" s="877"/>
      <c r="FXO30" s="877"/>
      <c r="FXP30" s="877"/>
      <c r="FXQ30" s="877"/>
      <c r="FXR30" s="877"/>
      <c r="FXS30" s="877"/>
      <c r="FXT30" s="877"/>
      <c r="FXU30" s="877"/>
      <c r="FXV30" s="877"/>
      <c r="FXW30" s="877"/>
      <c r="FXX30" s="877"/>
      <c r="FXY30" s="877"/>
      <c r="FXZ30" s="877"/>
      <c r="FYA30" s="877"/>
      <c r="FYB30" s="877"/>
      <c r="FYC30" s="877"/>
      <c r="FYD30" s="877"/>
      <c r="FYE30" s="877"/>
      <c r="FYF30" s="877"/>
      <c r="FYG30" s="877"/>
      <c r="FYH30" s="877"/>
      <c r="FYI30" s="877"/>
      <c r="FYJ30" s="877"/>
      <c r="FYK30" s="877"/>
      <c r="FYL30" s="877"/>
      <c r="FYM30" s="877"/>
      <c r="FYN30" s="877"/>
      <c r="FYO30" s="877"/>
      <c r="FYP30" s="877"/>
      <c r="FYQ30" s="877"/>
      <c r="FYR30" s="877"/>
      <c r="FYS30" s="877"/>
      <c r="FYT30" s="877"/>
      <c r="FYU30" s="877"/>
      <c r="FYV30" s="877"/>
      <c r="FYW30" s="877"/>
      <c r="FYX30" s="877"/>
      <c r="FYY30" s="877"/>
      <c r="FYZ30" s="877"/>
      <c r="FZA30" s="877"/>
      <c r="FZB30" s="877"/>
      <c r="FZC30" s="877"/>
      <c r="FZD30" s="877"/>
      <c r="FZE30" s="877"/>
      <c r="FZF30" s="877"/>
      <c r="FZG30" s="877"/>
      <c r="FZH30" s="877"/>
      <c r="FZI30" s="877"/>
      <c r="FZJ30" s="877"/>
      <c r="FZK30" s="877"/>
      <c r="FZL30" s="877"/>
      <c r="FZM30" s="877"/>
      <c r="FZN30" s="877"/>
      <c r="FZO30" s="877"/>
      <c r="FZP30" s="877"/>
      <c r="FZQ30" s="877"/>
      <c r="FZR30" s="877"/>
      <c r="FZS30" s="877"/>
      <c r="FZT30" s="877"/>
      <c r="FZU30" s="877"/>
      <c r="FZV30" s="877"/>
      <c r="FZW30" s="877"/>
      <c r="FZX30" s="877"/>
      <c r="FZY30" s="877"/>
      <c r="FZZ30" s="877"/>
      <c r="GAA30" s="877"/>
      <c r="GAB30" s="877"/>
      <c r="GAC30" s="877"/>
      <c r="GAD30" s="877"/>
      <c r="GAE30" s="877"/>
      <c r="GAF30" s="877"/>
      <c r="GAG30" s="877"/>
      <c r="GAH30" s="877"/>
      <c r="GAI30" s="877"/>
      <c r="GAJ30" s="877"/>
      <c r="GAK30" s="877"/>
      <c r="GAL30" s="877"/>
      <c r="GAM30" s="877"/>
      <c r="GAN30" s="877"/>
      <c r="GAO30" s="877"/>
      <c r="GAP30" s="877"/>
      <c r="GAQ30" s="877"/>
      <c r="GAR30" s="877"/>
      <c r="GAS30" s="877"/>
      <c r="GAT30" s="877"/>
      <c r="GAU30" s="877"/>
      <c r="GAV30" s="877"/>
      <c r="GAW30" s="877"/>
      <c r="GAX30" s="877"/>
      <c r="GAY30" s="877"/>
      <c r="GAZ30" s="877"/>
      <c r="GBA30" s="877"/>
      <c r="GBB30" s="877"/>
      <c r="GBC30" s="877"/>
      <c r="GBD30" s="877"/>
      <c r="GBE30" s="877"/>
      <c r="GBF30" s="877"/>
      <c r="GBG30" s="877"/>
      <c r="GBH30" s="877"/>
      <c r="GBI30" s="877"/>
      <c r="GBJ30" s="877"/>
      <c r="GBK30" s="877"/>
      <c r="GBL30" s="877"/>
      <c r="GBM30" s="877"/>
      <c r="GBN30" s="877"/>
      <c r="GBO30" s="877"/>
      <c r="GBP30" s="877"/>
      <c r="GBQ30" s="877"/>
      <c r="GBR30" s="877"/>
      <c r="GBS30" s="877"/>
      <c r="GBT30" s="877"/>
      <c r="GBU30" s="877"/>
      <c r="GBV30" s="877"/>
      <c r="GBW30" s="877"/>
      <c r="GBX30" s="877"/>
      <c r="GBY30" s="877"/>
      <c r="GBZ30" s="877"/>
      <c r="GCA30" s="877"/>
      <c r="GCB30" s="877"/>
      <c r="GCC30" s="877"/>
      <c r="GCD30" s="877"/>
      <c r="GCE30" s="877"/>
      <c r="GCF30" s="877"/>
      <c r="GCG30" s="877"/>
      <c r="GCH30" s="877"/>
      <c r="GCI30" s="877"/>
      <c r="GCJ30" s="877"/>
      <c r="GCK30" s="877"/>
      <c r="GCL30" s="877"/>
      <c r="GCM30" s="877"/>
      <c r="GCN30" s="877"/>
      <c r="GCO30" s="877"/>
      <c r="GCP30" s="877"/>
      <c r="GCQ30" s="877"/>
      <c r="GCR30" s="877"/>
      <c r="GCS30" s="877"/>
      <c r="GCT30" s="877"/>
      <c r="GCU30" s="877"/>
      <c r="GCV30" s="877"/>
      <c r="GCW30" s="877"/>
      <c r="GCX30" s="877"/>
      <c r="GCY30" s="877"/>
      <c r="GCZ30" s="877"/>
      <c r="GDA30" s="877"/>
      <c r="GDB30" s="877"/>
      <c r="GDC30" s="877"/>
      <c r="GDD30" s="877"/>
      <c r="GDE30" s="877"/>
      <c r="GDF30" s="877"/>
      <c r="GDG30" s="877"/>
      <c r="GDH30" s="877"/>
      <c r="GDI30" s="877"/>
      <c r="GDJ30" s="877"/>
      <c r="GDK30" s="877"/>
      <c r="GDL30" s="877"/>
      <c r="GDM30" s="877"/>
      <c r="GDN30" s="877"/>
      <c r="GDO30" s="877"/>
      <c r="GDP30" s="877"/>
      <c r="GDQ30" s="877"/>
      <c r="GDR30" s="877"/>
      <c r="GDS30" s="877"/>
      <c r="GDT30" s="877"/>
      <c r="GDU30" s="877"/>
      <c r="GDV30" s="877"/>
      <c r="GDW30" s="877"/>
      <c r="GDX30" s="877"/>
      <c r="GDY30" s="877"/>
      <c r="GDZ30" s="877"/>
      <c r="GEA30" s="877"/>
      <c r="GEB30" s="877"/>
      <c r="GEC30" s="877"/>
      <c r="GED30" s="877"/>
      <c r="GEE30" s="877"/>
      <c r="GEF30" s="877"/>
      <c r="GEG30" s="877"/>
      <c r="GEH30" s="877"/>
      <c r="GEI30" s="877"/>
      <c r="GEJ30" s="877"/>
      <c r="GEK30" s="877"/>
      <c r="GEL30" s="877"/>
      <c r="GEM30" s="877"/>
      <c r="GEN30" s="877"/>
      <c r="GEO30" s="877"/>
      <c r="GEP30" s="877"/>
      <c r="GEQ30" s="877"/>
      <c r="GER30" s="877"/>
      <c r="GES30" s="877"/>
      <c r="GET30" s="877"/>
      <c r="GEU30" s="877"/>
      <c r="GEV30" s="877"/>
      <c r="GEW30" s="877"/>
      <c r="GEX30" s="877"/>
      <c r="GEY30" s="877"/>
      <c r="GEZ30" s="877"/>
      <c r="GFA30" s="877"/>
      <c r="GFB30" s="877"/>
      <c r="GFC30" s="877"/>
      <c r="GFD30" s="877"/>
      <c r="GFE30" s="877"/>
      <c r="GFF30" s="877"/>
      <c r="GFG30" s="877"/>
      <c r="GFH30" s="877"/>
      <c r="GFI30" s="877"/>
      <c r="GFJ30" s="877"/>
      <c r="GFK30" s="877"/>
      <c r="GFL30" s="877"/>
      <c r="GFM30" s="877"/>
      <c r="GFN30" s="877"/>
      <c r="GFO30" s="877"/>
      <c r="GFP30" s="877"/>
      <c r="GFQ30" s="877"/>
      <c r="GFR30" s="877"/>
      <c r="GFS30" s="877"/>
      <c r="GFT30" s="877"/>
      <c r="GFU30" s="877"/>
      <c r="GFV30" s="877"/>
      <c r="GFW30" s="877"/>
      <c r="GFX30" s="877"/>
      <c r="GFY30" s="877"/>
      <c r="GFZ30" s="877"/>
      <c r="GGA30" s="877"/>
      <c r="GGB30" s="877"/>
      <c r="GGC30" s="877"/>
      <c r="GGD30" s="877"/>
      <c r="GGE30" s="877"/>
      <c r="GGF30" s="877"/>
      <c r="GGG30" s="877"/>
      <c r="GGH30" s="877"/>
      <c r="GGI30" s="877"/>
      <c r="GGJ30" s="877"/>
      <c r="GGK30" s="877"/>
      <c r="GGL30" s="877"/>
      <c r="GGM30" s="877"/>
      <c r="GGN30" s="877"/>
      <c r="GGO30" s="877"/>
      <c r="GGP30" s="877"/>
      <c r="GGQ30" s="877"/>
      <c r="GGR30" s="877"/>
      <c r="GGS30" s="877"/>
      <c r="GGT30" s="877"/>
      <c r="GGU30" s="877"/>
      <c r="GGV30" s="877"/>
      <c r="GGW30" s="877"/>
      <c r="GGX30" s="877"/>
      <c r="GGY30" s="877"/>
      <c r="GGZ30" s="877"/>
      <c r="GHA30" s="877"/>
      <c r="GHB30" s="877"/>
      <c r="GHC30" s="877"/>
      <c r="GHD30" s="877"/>
      <c r="GHE30" s="877"/>
      <c r="GHF30" s="877"/>
      <c r="GHG30" s="877"/>
      <c r="GHH30" s="877"/>
      <c r="GHI30" s="877"/>
      <c r="GHJ30" s="877"/>
      <c r="GHK30" s="877"/>
      <c r="GHL30" s="877"/>
      <c r="GHM30" s="877"/>
      <c r="GHN30" s="877"/>
      <c r="GHO30" s="877"/>
      <c r="GHP30" s="877"/>
      <c r="GHQ30" s="877"/>
      <c r="GHR30" s="877"/>
      <c r="GHS30" s="877"/>
      <c r="GHT30" s="877"/>
      <c r="GHU30" s="877"/>
      <c r="GHV30" s="877"/>
      <c r="GHW30" s="877"/>
      <c r="GHX30" s="877"/>
      <c r="GHY30" s="877"/>
      <c r="GHZ30" s="877"/>
      <c r="GIA30" s="877"/>
      <c r="GIB30" s="877"/>
      <c r="GIC30" s="877"/>
      <c r="GID30" s="877"/>
      <c r="GIE30" s="877"/>
      <c r="GIF30" s="877"/>
      <c r="GIG30" s="877"/>
      <c r="GIH30" s="877"/>
      <c r="GII30" s="877"/>
      <c r="GIJ30" s="877"/>
      <c r="GIK30" s="877"/>
      <c r="GIL30" s="877"/>
      <c r="GIM30" s="877"/>
      <c r="GIN30" s="877"/>
      <c r="GIO30" s="877"/>
      <c r="GIP30" s="877"/>
      <c r="GIQ30" s="877"/>
      <c r="GIR30" s="877"/>
      <c r="GIS30" s="877"/>
      <c r="GIT30" s="877"/>
      <c r="GIU30" s="877"/>
      <c r="GIV30" s="877"/>
      <c r="GIW30" s="877"/>
      <c r="GIX30" s="877"/>
      <c r="GIY30" s="877"/>
      <c r="GIZ30" s="877"/>
      <c r="GJA30" s="877"/>
      <c r="GJB30" s="877"/>
      <c r="GJC30" s="877"/>
      <c r="GJD30" s="877"/>
      <c r="GJE30" s="877"/>
      <c r="GJF30" s="877"/>
      <c r="GJG30" s="877"/>
      <c r="GJH30" s="877"/>
      <c r="GJI30" s="877"/>
      <c r="GJJ30" s="877"/>
      <c r="GJK30" s="877"/>
      <c r="GJL30" s="877"/>
      <c r="GJM30" s="877"/>
      <c r="GJN30" s="877"/>
      <c r="GJO30" s="877"/>
      <c r="GJP30" s="877"/>
      <c r="GJQ30" s="877"/>
      <c r="GJR30" s="877"/>
      <c r="GJS30" s="877"/>
      <c r="GJT30" s="877"/>
      <c r="GJU30" s="877"/>
      <c r="GJV30" s="877"/>
      <c r="GJW30" s="877"/>
      <c r="GJX30" s="877"/>
      <c r="GJY30" s="877"/>
      <c r="GJZ30" s="877"/>
      <c r="GKA30" s="877"/>
      <c r="GKB30" s="877"/>
      <c r="GKC30" s="877"/>
      <c r="GKD30" s="877"/>
      <c r="GKE30" s="877"/>
      <c r="GKF30" s="877"/>
      <c r="GKG30" s="877"/>
      <c r="GKH30" s="877"/>
      <c r="GKI30" s="877"/>
      <c r="GKJ30" s="877"/>
      <c r="GKK30" s="877"/>
      <c r="GKL30" s="877"/>
      <c r="GKM30" s="877"/>
      <c r="GKN30" s="877"/>
      <c r="GKO30" s="877"/>
      <c r="GKP30" s="877"/>
      <c r="GKQ30" s="877"/>
      <c r="GKR30" s="877"/>
      <c r="GKS30" s="877"/>
      <c r="GKT30" s="877"/>
      <c r="GKU30" s="877"/>
      <c r="GKV30" s="877"/>
      <c r="GKW30" s="877"/>
      <c r="GKX30" s="877"/>
      <c r="GKY30" s="877"/>
      <c r="GKZ30" s="877"/>
      <c r="GLA30" s="877"/>
      <c r="GLB30" s="877"/>
      <c r="GLC30" s="877"/>
      <c r="GLD30" s="877"/>
      <c r="GLE30" s="877"/>
      <c r="GLF30" s="877"/>
      <c r="GLG30" s="877"/>
      <c r="GLH30" s="877"/>
      <c r="GLI30" s="877"/>
      <c r="GLJ30" s="877"/>
      <c r="GLK30" s="877"/>
      <c r="GLL30" s="877"/>
      <c r="GLM30" s="877"/>
      <c r="GLN30" s="877"/>
      <c r="GLO30" s="877"/>
      <c r="GLP30" s="877"/>
      <c r="GLQ30" s="877"/>
      <c r="GLR30" s="877"/>
      <c r="GLS30" s="877"/>
      <c r="GLT30" s="877"/>
      <c r="GLU30" s="877"/>
      <c r="GLV30" s="877"/>
      <c r="GLW30" s="877"/>
      <c r="GLX30" s="877"/>
      <c r="GLY30" s="877"/>
      <c r="GLZ30" s="877"/>
      <c r="GMA30" s="877"/>
      <c r="GMB30" s="877"/>
      <c r="GMC30" s="877"/>
      <c r="GMD30" s="877"/>
      <c r="GME30" s="877"/>
      <c r="GMF30" s="877"/>
      <c r="GMG30" s="877"/>
      <c r="GMH30" s="877"/>
      <c r="GMI30" s="877"/>
      <c r="GMJ30" s="877"/>
      <c r="GMK30" s="877"/>
      <c r="GML30" s="877"/>
      <c r="GMM30" s="877"/>
      <c r="GMN30" s="877"/>
      <c r="GMO30" s="877"/>
      <c r="GMP30" s="877"/>
      <c r="GMQ30" s="877"/>
      <c r="GMR30" s="877"/>
      <c r="GMS30" s="877"/>
      <c r="GMT30" s="877"/>
      <c r="GMU30" s="877"/>
      <c r="GMV30" s="877"/>
      <c r="GMW30" s="877"/>
      <c r="GMX30" s="877"/>
      <c r="GMY30" s="877"/>
      <c r="GMZ30" s="877"/>
      <c r="GNA30" s="877"/>
      <c r="GNB30" s="877"/>
      <c r="GNC30" s="877"/>
      <c r="GND30" s="877"/>
      <c r="GNE30" s="877"/>
      <c r="GNF30" s="877"/>
      <c r="GNG30" s="877"/>
      <c r="GNH30" s="877"/>
      <c r="GNI30" s="877"/>
      <c r="GNJ30" s="877"/>
      <c r="GNK30" s="877"/>
      <c r="GNL30" s="877"/>
      <c r="GNM30" s="877"/>
      <c r="GNN30" s="877"/>
      <c r="GNO30" s="877"/>
      <c r="GNP30" s="877"/>
      <c r="GNQ30" s="877"/>
      <c r="GNR30" s="877"/>
      <c r="GNS30" s="877"/>
      <c r="GNT30" s="877"/>
      <c r="GNU30" s="877"/>
      <c r="GNV30" s="877"/>
      <c r="GNW30" s="877"/>
      <c r="GNX30" s="877"/>
      <c r="GNY30" s="877"/>
      <c r="GNZ30" s="877"/>
      <c r="GOA30" s="877"/>
      <c r="GOB30" s="877"/>
      <c r="GOC30" s="877"/>
      <c r="GOD30" s="877"/>
      <c r="GOE30" s="877"/>
      <c r="GOF30" s="877"/>
      <c r="GOG30" s="877"/>
      <c r="GOH30" s="877"/>
      <c r="GOI30" s="877"/>
      <c r="GOJ30" s="877"/>
      <c r="GOK30" s="877"/>
      <c r="GOL30" s="877"/>
      <c r="GOM30" s="877"/>
      <c r="GON30" s="877"/>
      <c r="GOO30" s="877"/>
      <c r="GOP30" s="877"/>
      <c r="GOQ30" s="877"/>
      <c r="GOR30" s="877"/>
      <c r="GOS30" s="877"/>
      <c r="GOT30" s="877"/>
      <c r="GOU30" s="877"/>
      <c r="GOV30" s="877"/>
      <c r="GOW30" s="877"/>
      <c r="GOX30" s="877"/>
      <c r="GOY30" s="877"/>
      <c r="GOZ30" s="877"/>
      <c r="GPA30" s="877"/>
      <c r="GPB30" s="877"/>
      <c r="GPC30" s="877"/>
      <c r="GPD30" s="877"/>
      <c r="GPE30" s="877"/>
      <c r="GPF30" s="877"/>
      <c r="GPG30" s="877"/>
      <c r="GPH30" s="877"/>
      <c r="GPI30" s="877"/>
      <c r="GPJ30" s="877"/>
      <c r="GPK30" s="877"/>
      <c r="GPL30" s="877"/>
      <c r="GPM30" s="877"/>
      <c r="GPN30" s="877"/>
      <c r="GPO30" s="877"/>
      <c r="GPP30" s="877"/>
      <c r="GPQ30" s="877"/>
      <c r="GPR30" s="877"/>
      <c r="GPS30" s="877"/>
      <c r="GPT30" s="877"/>
      <c r="GPU30" s="877"/>
      <c r="GPV30" s="877"/>
      <c r="GPW30" s="877"/>
      <c r="GPX30" s="877"/>
      <c r="GPY30" s="877"/>
      <c r="GPZ30" s="877"/>
      <c r="GQA30" s="877"/>
      <c r="GQB30" s="877"/>
      <c r="GQC30" s="877"/>
      <c r="GQD30" s="877"/>
      <c r="GQE30" s="877"/>
      <c r="GQF30" s="877"/>
      <c r="GQG30" s="877"/>
      <c r="GQH30" s="877"/>
      <c r="GQI30" s="877"/>
      <c r="GQJ30" s="877"/>
      <c r="GQK30" s="877"/>
      <c r="GQL30" s="877"/>
      <c r="GQM30" s="877"/>
      <c r="GQN30" s="877"/>
      <c r="GQO30" s="877"/>
      <c r="GQP30" s="877"/>
      <c r="GQQ30" s="877"/>
      <c r="GQR30" s="877"/>
      <c r="GQS30" s="877"/>
      <c r="GQT30" s="877"/>
      <c r="GQU30" s="877"/>
      <c r="GQV30" s="877"/>
      <c r="GQW30" s="877"/>
      <c r="GQX30" s="877"/>
      <c r="GQY30" s="877"/>
      <c r="GQZ30" s="877"/>
      <c r="GRA30" s="877"/>
      <c r="GRB30" s="877"/>
      <c r="GRC30" s="877"/>
      <c r="GRD30" s="877"/>
      <c r="GRE30" s="877"/>
      <c r="GRF30" s="877"/>
      <c r="GRG30" s="877"/>
      <c r="GRH30" s="877"/>
      <c r="GRI30" s="877"/>
      <c r="GRJ30" s="877"/>
      <c r="GRK30" s="877"/>
      <c r="GRL30" s="877"/>
      <c r="GRM30" s="877"/>
      <c r="GRN30" s="877"/>
      <c r="GRO30" s="877"/>
      <c r="GRP30" s="877"/>
      <c r="GRQ30" s="877"/>
      <c r="GRR30" s="877"/>
      <c r="GRS30" s="877"/>
      <c r="GRT30" s="877"/>
      <c r="GRU30" s="877"/>
      <c r="GRV30" s="877"/>
      <c r="GRW30" s="877"/>
      <c r="GRX30" s="877"/>
      <c r="GRY30" s="877"/>
      <c r="GRZ30" s="877"/>
      <c r="GSA30" s="877"/>
      <c r="GSB30" s="877"/>
      <c r="GSC30" s="877"/>
      <c r="GSD30" s="877"/>
      <c r="GSE30" s="877"/>
      <c r="GSF30" s="877"/>
      <c r="GSG30" s="877"/>
      <c r="GSH30" s="877"/>
      <c r="GSI30" s="877"/>
      <c r="GSJ30" s="877"/>
      <c r="GSK30" s="877"/>
      <c r="GSL30" s="877"/>
      <c r="GSM30" s="877"/>
      <c r="GSN30" s="877"/>
      <c r="GSO30" s="877"/>
      <c r="GSP30" s="877"/>
      <c r="GSQ30" s="877"/>
      <c r="GSR30" s="877"/>
      <c r="GSS30" s="877"/>
      <c r="GST30" s="877"/>
      <c r="GSU30" s="877"/>
      <c r="GSV30" s="877"/>
      <c r="GSW30" s="877"/>
      <c r="GSX30" s="877"/>
      <c r="GSY30" s="877"/>
      <c r="GSZ30" s="877"/>
      <c r="GTA30" s="877"/>
      <c r="GTB30" s="877"/>
      <c r="GTC30" s="877"/>
      <c r="GTD30" s="877"/>
      <c r="GTE30" s="877"/>
      <c r="GTF30" s="877"/>
      <c r="GTG30" s="877"/>
      <c r="GTH30" s="877"/>
      <c r="GTI30" s="877"/>
      <c r="GTJ30" s="877"/>
      <c r="GTK30" s="877"/>
      <c r="GTL30" s="877"/>
      <c r="GTM30" s="877"/>
      <c r="GTN30" s="877"/>
      <c r="GTO30" s="877"/>
      <c r="GTP30" s="877"/>
      <c r="GTQ30" s="877"/>
      <c r="GTR30" s="877"/>
      <c r="GTS30" s="877"/>
      <c r="GTT30" s="877"/>
      <c r="GTU30" s="877"/>
      <c r="GTV30" s="877"/>
      <c r="GTW30" s="877"/>
      <c r="GTX30" s="877"/>
      <c r="GTY30" s="877"/>
      <c r="GTZ30" s="877"/>
      <c r="GUA30" s="877"/>
      <c r="GUB30" s="877"/>
      <c r="GUC30" s="877"/>
      <c r="GUD30" s="877"/>
      <c r="GUE30" s="877"/>
      <c r="GUF30" s="877"/>
      <c r="GUG30" s="877"/>
      <c r="GUH30" s="877"/>
      <c r="GUI30" s="877"/>
      <c r="GUJ30" s="877"/>
      <c r="GUK30" s="877"/>
      <c r="GUL30" s="877"/>
      <c r="GUM30" s="877"/>
      <c r="GUN30" s="877"/>
      <c r="GUO30" s="877"/>
      <c r="GUP30" s="877"/>
      <c r="GUQ30" s="877"/>
      <c r="GUR30" s="877"/>
      <c r="GUS30" s="877"/>
      <c r="GUT30" s="877"/>
      <c r="GUU30" s="877"/>
      <c r="GUV30" s="877"/>
      <c r="GUW30" s="877"/>
      <c r="GUX30" s="877"/>
      <c r="GUY30" s="877"/>
      <c r="GUZ30" s="877"/>
      <c r="GVA30" s="877"/>
      <c r="GVB30" s="877"/>
      <c r="GVC30" s="877"/>
      <c r="GVD30" s="877"/>
      <c r="GVE30" s="877"/>
      <c r="GVF30" s="877"/>
      <c r="GVG30" s="877"/>
      <c r="GVH30" s="877"/>
      <c r="GVI30" s="877"/>
      <c r="GVJ30" s="877"/>
      <c r="GVK30" s="877"/>
      <c r="GVL30" s="877"/>
      <c r="GVM30" s="877"/>
      <c r="GVN30" s="877"/>
      <c r="GVO30" s="877"/>
      <c r="GVP30" s="877"/>
      <c r="GVQ30" s="877"/>
      <c r="GVR30" s="877"/>
      <c r="GVS30" s="877"/>
      <c r="GVT30" s="877"/>
      <c r="GVU30" s="877"/>
      <c r="GVV30" s="877"/>
      <c r="GVW30" s="877"/>
      <c r="GVX30" s="877"/>
      <c r="GVY30" s="877"/>
      <c r="GVZ30" s="877"/>
      <c r="GWA30" s="877"/>
      <c r="GWB30" s="877"/>
      <c r="GWC30" s="877"/>
      <c r="GWD30" s="877"/>
      <c r="GWE30" s="877"/>
      <c r="GWF30" s="877"/>
      <c r="GWG30" s="877"/>
      <c r="GWH30" s="877"/>
      <c r="GWI30" s="877"/>
      <c r="GWJ30" s="877"/>
      <c r="GWK30" s="877"/>
      <c r="GWL30" s="877"/>
      <c r="GWM30" s="877"/>
      <c r="GWN30" s="877"/>
      <c r="GWO30" s="877"/>
      <c r="GWP30" s="877"/>
      <c r="GWQ30" s="877"/>
      <c r="GWR30" s="877"/>
      <c r="GWS30" s="877"/>
      <c r="GWT30" s="877"/>
      <c r="GWU30" s="877"/>
      <c r="GWV30" s="877"/>
      <c r="GWW30" s="877"/>
      <c r="GWX30" s="877"/>
      <c r="GWY30" s="877"/>
      <c r="GWZ30" s="877"/>
      <c r="GXA30" s="877"/>
      <c r="GXB30" s="877"/>
      <c r="GXC30" s="877"/>
      <c r="GXD30" s="877"/>
      <c r="GXE30" s="877"/>
      <c r="GXF30" s="877"/>
      <c r="GXG30" s="877"/>
      <c r="GXH30" s="877"/>
      <c r="GXI30" s="877"/>
      <c r="GXJ30" s="877"/>
      <c r="GXK30" s="877"/>
      <c r="GXL30" s="877"/>
      <c r="GXM30" s="877"/>
      <c r="GXN30" s="877"/>
      <c r="GXO30" s="877"/>
      <c r="GXP30" s="877"/>
      <c r="GXQ30" s="877"/>
      <c r="GXR30" s="877"/>
      <c r="GXS30" s="877"/>
      <c r="GXT30" s="877"/>
      <c r="GXU30" s="877"/>
      <c r="GXV30" s="877"/>
      <c r="GXW30" s="877"/>
      <c r="GXX30" s="877"/>
      <c r="GXY30" s="877"/>
      <c r="GXZ30" s="877"/>
      <c r="GYA30" s="877"/>
      <c r="GYB30" s="877"/>
      <c r="GYC30" s="877"/>
      <c r="GYD30" s="877"/>
      <c r="GYE30" s="877"/>
      <c r="GYF30" s="877"/>
      <c r="GYG30" s="877"/>
      <c r="GYH30" s="877"/>
      <c r="GYI30" s="877"/>
      <c r="GYJ30" s="877"/>
      <c r="GYK30" s="877"/>
      <c r="GYL30" s="877"/>
      <c r="GYM30" s="877"/>
      <c r="GYN30" s="877"/>
      <c r="GYO30" s="877"/>
      <c r="GYP30" s="877"/>
      <c r="GYQ30" s="877"/>
      <c r="GYR30" s="877"/>
      <c r="GYS30" s="877"/>
      <c r="GYT30" s="877"/>
      <c r="GYU30" s="877"/>
      <c r="GYV30" s="877"/>
      <c r="GYW30" s="877"/>
      <c r="GYX30" s="877"/>
      <c r="GYY30" s="877"/>
      <c r="GYZ30" s="877"/>
      <c r="GZA30" s="877"/>
      <c r="GZB30" s="877"/>
      <c r="GZC30" s="877"/>
      <c r="GZD30" s="877"/>
      <c r="GZE30" s="877"/>
      <c r="GZF30" s="877"/>
      <c r="GZG30" s="877"/>
      <c r="GZH30" s="877"/>
      <c r="GZI30" s="877"/>
      <c r="GZJ30" s="877"/>
      <c r="GZK30" s="877"/>
      <c r="GZL30" s="877"/>
      <c r="GZM30" s="877"/>
      <c r="GZN30" s="877"/>
      <c r="GZO30" s="877"/>
      <c r="GZP30" s="877"/>
      <c r="GZQ30" s="877"/>
      <c r="GZR30" s="877"/>
      <c r="GZS30" s="877"/>
      <c r="GZT30" s="877"/>
      <c r="GZU30" s="877"/>
      <c r="GZV30" s="877"/>
      <c r="GZW30" s="877"/>
      <c r="GZX30" s="877"/>
      <c r="GZY30" s="877"/>
      <c r="GZZ30" s="877"/>
      <c r="HAA30" s="877"/>
      <c r="HAB30" s="877"/>
      <c r="HAC30" s="877"/>
      <c r="HAD30" s="877"/>
      <c r="HAE30" s="877"/>
      <c r="HAF30" s="877"/>
      <c r="HAG30" s="877"/>
      <c r="HAH30" s="877"/>
      <c r="HAI30" s="877"/>
      <c r="HAJ30" s="877"/>
      <c r="HAK30" s="877"/>
      <c r="HAL30" s="877"/>
      <c r="HAM30" s="877"/>
      <c r="HAN30" s="877"/>
      <c r="HAO30" s="877"/>
      <c r="HAP30" s="877"/>
      <c r="HAQ30" s="877"/>
      <c r="HAR30" s="877"/>
      <c r="HAS30" s="877"/>
      <c r="HAT30" s="877"/>
      <c r="HAU30" s="877"/>
      <c r="HAV30" s="877"/>
      <c r="HAW30" s="877"/>
      <c r="HAX30" s="877"/>
      <c r="HAY30" s="877"/>
      <c r="HAZ30" s="877"/>
      <c r="HBA30" s="877"/>
      <c r="HBB30" s="877"/>
      <c r="HBC30" s="877"/>
      <c r="HBD30" s="877"/>
      <c r="HBE30" s="877"/>
      <c r="HBF30" s="877"/>
      <c r="HBG30" s="877"/>
      <c r="HBH30" s="877"/>
      <c r="HBI30" s="877"/>
      <c r="HBJ30" s="877"/>
      <c r="HBK30" s="877"/>
      <c r="HBL30" s="877"/>
      <c r="HBM30" s="877"/>
      <c r="HBN30" s="877"/>
      <c r="HBO30" s="877"/>
      <c r="HBP30" s="877"/>
      <c r="HBQ30" s="877"/>
      <c r="HBR30" s="877"/>
      <c r="HBS30" s="877"/>
      <c r="HBT30" s="877"/>
      <c r="HBU30" s="877"/>
      <c r="HBV30" s="877"/>
      <c r="HBW30" s="877"/>
      <c r="HBX30" s="877"/>
      <c r="HBY30" s="877"/>
      <c r="HBZ30" s="877"/>
      <c r="HCA30" s="877"/>
      <c r="HCB30" s="877"/>
      <c r="HCC30" s="877"/>
      <c r="HCD30" s="877"/>
      <c r="HCE30" s="877"/>
      <c r="HCF30" s="877"/>
      <c r="HCG30" s="877"/>
      <c r="HCH30" s="877"/>
      <c r="HCI30" s="877"/>
      <c r="HCJ30" s="877"/>
      <c r="HCK30" s="877"/>
      <c r="HCL30" s="877"/>
      <c r="HCM30" s="877"/>
      <c r="HCN30" s="877"/>
      <c r="HCO30" s="877"/>
      <c r="HCP30" s="877"/>
      <c r="HCQ30" s="877"/>
      <c r="HCR30" s="877"/>
      <c r="HCS30" s="877"/>
      <c r="HCT30" s="877"/>
      <c r="HCU30" s="877"/>
      <c r="HCV30" s="877"/>
      <c r="HCW30" s="877"/>
      <c r="HCX30" s="877"/>
      <c r="HCY30" s="877"/>
      <c r="HCZ30" s="877"/>
      <c r="HDA30" s="877"/>
      <c r="HDB30" s="877"/>
      <c r="HDC30" s="877"/>
      <c r="HDD30" s="877"/>
      <c r="HDE30" s="877"/>
      <c r="HDF30" s="877"/>
      <c r="HDG30" s="877"/>
      <c r="HDH30" s="877"/>
      <c r="HDI30" s="877"/>
      <c r="HDJ30" s="877"/>
      <c r="HDK30" s="877"/>
      <c r="HDL30" s="877"/>
      <c r="HDM30" s="877"/>
      <c r="HDN30" s="877"/>
      <c r="HDO30" s="877"/>
      <c r="HDP30" s="877"/>
      <c r="HDQ30" s="877"/>
      <c r="HDR30" s="877"/>
      <c r="HDS30" s="877"/>
      <c r="HDT30" s="877"/>
      <c r="HDU30" s="877"/>
      <c r="HDV30" s="877"/>
      <c r="HDW30" s="877"/>
      <c r="HDX30" s="877"/>
      <c r="HDY30" s="877"/>
      <c r="HDZ30" s="877"/>
      <c r="HEA30" s="877"/>
      <c r="HEB30" s="877"/>
      <c r="HEC30" s="877"/>
      <c r="HED30" s="877"/>
      <c r="HEE30" s="877"/>
      <c r="HEF30" s="877"/>
      <c r="HEG30" s="877"/>
      <c r="HEH30" s="877"/>
      <c r="HEI30" s="877"/>
      <c r="HEJ30" s="877"/>
      <c r="HEK30" s="877"/>
      <c r="HEL30" s="877"/>
      <c r="HEM30" s="877"/>
      <c r="HEN30" s="877"/>
      <c r="HEO30" s="877"/>
      <c r="HEP30" s="877"/>
      <c r="HEQ30" s="877"/>
      <c r="HER30" s="877"/>
      <c r="HES30" s="877"/>
      <c r="HET30" s="877"/>
      <c r="HEU30" s="877"/>
      <c r="HEV30" s="877"/>
      <c r="HEW30" s="877"/>
      <c r="HEX30" s="877"/>
      <c r="HEY30" s="877"/>
      <c r="HEZ30" s="877"/>
      <c r="HFA30" s="877"/>
      <c r="HFB30" s="877"/>
      <c r="HFC30" s="877"/>
      <c r="HFD30" s="877"/>
      <c r="HFE30" s="877"/>
      <c r="HFF30" s="877"/>
      <c r="HFG30" s="877"/>
      <c r="HFH30" s="877"/>
      <c r="HFI30" s="877"/>
      <c r="HFJ30" s="877"/>
      <c r="HFK30" s="877"/>
      <c r="HFL30" s="877"/>
      <c r="HFM30" s="877"/>
      <c r="HFN30" s="877"/>
      <c r="HFO30" s="877"/>
      <c r="HFP30" s="877"/>
      <c r="HFQ30" s="877"/>
      <c r="HFR30" s="877"/>
      <c r="HFS30" s="877"/>
      <c r="HFT30" s="877"/>
      <c r="HFU30" s="877"/>
      <c r="HFV30" s="877"/>
      <c r="HFW30" s="877"/>
      <c r="HFX30" s="877"/>
      <c r="HFY30" s="877"/>
      <c r="HFZ30" s="877"/>
      <c r="HGA30" s="877"/>
      <c r="HGB30" s="877"/>
      <c r="HGC30" s="877"/>
      <c r="HGD30" s="877"/>
      <c r="HGE30" s="877"/>
      <c r="HGF30" s="877"/>
      <c r="HGG30" s="877"/>
      <c r="HGH30" s="877"/>
      <c r="HGI30" s="877"/>
      <c r="HGJ30" s="877"/>
      <c r="HGK30" s="877"/>
      <c r="HGL30" s="877"/>
      <c r="HGM30" s="877"/>
      <c r="HGN30" s="877"/>
      <c r="HGO30" s="877"/>
      <c r="HGP30" s="877"/>
      <c r="HGQ30" s="877"/>
      <c r="HGR30" s="877"/>
      <c r="HGS30" s="877"/>
      <c r="HGT30" s="877"/>
      <c r="HGU30" s="877"/>
      <c r="HGV30" s="877"/>
      <c r="HGW30" s="877"/>
      <c r="HGX30" s="877"/>
      <c r="HGY30" s="877"/>
      <c r="HGZ30" s="877"/>
      <c r="HHA30" s="877"/>
      <c r="HHB30" s="877"/>
      <c r="HHC30" s="877"/>
      <c r="HHD30" s="877"/>
      <c r="HHE30" s="877"/>
      <c r="HHF30" s="877"/>
      <c r="HHG30" s="877"/>
      <c r="HHH30" s="877"/>
      <c r="HHI30" s="877"/>
      <c r="HHJ30" s="877"/>
      <c r="HHK30" s="877"/>
      <c r="HHL30" s="877"/>
      <c r="HHM30" s="877"/>
      <c r="HHN30" s="877"/>
      <c r="HHO30" s="877"/>
      <c r="HHP30" s="877"/>
      <c r="HHQ30" s="877"/>
      <c r="HHR30" s="877"/>
      <c r="HHS30" s="877"/>
      <c r="HHT30" s="877"/>
      <c r="HHU30" s="877"/>
      <c r="HHV30" s="877"/>
      <c r="HHW30" s="877"/>
      <c r="HHX30" s="877"/>
      <c r="HHY30" s="877"/>
      <c r="HHZ30" s="877"/>
      <c r="HIA30" s="877"/>
      <c r="HIB30" s="877"/>
      <c r="HIC30" s="877"/>
      <c r="HID30" s="877"/>
      <c r="HIE30" s="877"/>
      <c r="HIF30" s="877"/>
      <c r="HIG30" s="877"/>
      <c r="HIH30" s="877"/>
      <c r="HII30" s="877"/>
      <c r="HIJ30" s="877"/>
      <c r="HIK30" s="877"/>
      <c r="HIL30" s="877"/>
      <c r="HIM30" s="877"/>
      <c r="HIN30" s="877"/>
      <c r="HIO30" s="877"/>
      <c r="HIP30" s="877"/>
      <c r="HIQ30" s="877"/>
      <c r="HIR30" s="877"/>
      <c r="HIS30" s="877"/>
      <c r="HIT30" s="877"/>
      <c r="HIU30" s="877"/>
      <c r="HIV30" s="877"/>
      <c r="HIW30" s="877"/>
      <c r="HIX30" s="877"/>
      <c r="HIY30" s="877"/>
      <c r="HIZ30" s="877"/>
      <c r="HJA30" s="877"/>
      <c r="HJB30" s="877"/>
      <c r="HJC30" s="877"/>
      <c r="HJD30" s="877"/>
      <c r="HJE30" s="877"/>
      <c r="HJF30" s="877"/>
      <c r="HJG30" s="877"/>
      <c r="HJH30" s="877"/>
      <c r="HJI30" s="877"/>
      <c r="HJJ30" s="877"/>
      <c r="HJK30" s="877"/>
      <c r="HJL30" s="877"/>
      <c r="HJM30" s="877"/>
      <c r="HJN30" s="877"/>
      <c r="HJO30" s="877"/>
      <c r="HJP30" s="877"/>
      <c r="HJQ30" s="877"/>
      <c r="HJR30" s="877"/>
      <c r="HJS30" s="877"/>
      <c r="HJT30" s="877"/>
      <c r="HJU30" s="877"/>
      <c r="HJV30" s="877"/>
      <c r="HJW30" s="877"/>
      <c r="HJX30" s="877"/>
      <c r="HJY30" s="877"/>
      <c r="HJZ30" s="877"/>
      <c r="HKA30" s="877"/>
      <c r="HKB30" s="877"/>
      <c r="HKC30" s="877"/>
      <c r="HKD30" s="877"/>
      <c r="HKE30" s="877"/>
      <c r="HKF30" s="877"/>
      <c r="HKG30" s="877"/>
      <c r="HKH30" s="877"/>
      <c r="HKI30" s="877"/>
      <c r="HKJ30" s="877"/>
      <c r="HKK30" s="877"/>
      <c r="HKL30" s="877"/>
      <c r="HKM30" s="877"/>
      <c r="HKN30" s="877"/>
      <c r="HKO30" s="877"/>
      <c r="HKP30" s="877"/>
      <c r="HKQ30" s="877"/>
      <c r="HKR30" s="877"/>
      <c r="HKS30" s="877"/>
      <c r="HKT30" s="877"/>
      <c r="HKU30" s="877"/>
      <c r="HKV30" s="877"/>
      <c r="HKW30" s="877"/>
      <c r="HKX30" s="877"/>
      <c r="HKY30" s="877"/>
      <c r="HKZ30" s="877"/>
      <c r="HLA30" s="877"/>
      <c r="HLB30" s="877"/>
      <c r="HLC30" s="877"/>
      <c r="HLD30" s="877"/>
      <c r="HLE30" s="877"/>
      <c r="HLF30" s="877"/>
      <c r="HLG30" s="877"/>
      <c r="HLH30" s="877"/>
      <c r="HLI30" s="877"/>
      <c r="HLJ30" s="877"/>
      <c r="HLK30" s="877"/>
      <c r="HLL30" s="877"/>
      <c r="HLM30" s="877"/>
      <c r="HLN30" s="877"/>
      <c r="HLO30" s="877"/>
      <c r="HLP30" s="877"/>
      <c r="HLQ30" s="877"/>
      <c r="HLR30" s="877"/>
      <c r="HLS30" s="877"/>
      <c r="HLT30" s="877"/>
      <c r="HLU30" s="877"/>
      <c r="HLV30" s="877"/>
      <c r="HLW30" s="877"/>
      <c r="HLX30" s="877"/>
      <c r="HLY30" s="877"/>
      <c r="HLZ30" s="877"/>
      <c r="HMA30" s="877"/>
      <c r="HMB30" s="877"/>
      <c r="HMC30" s="877"/>
      <c r="HMD30" s="877"/>
      <c r="HME30" s="877"/>
      <c r="HMF30" s="877"/>
      <c r="HMG30" s="877"/>
      <c r="HMH30" s="877"/>
      <c r="HMI30" s="877"/>
      <c r="HMJ30" s="877"/>
      <c r="HMK30" s="877"/>
      <c r="HML30" s="877"/>
      <c r="HMM30" s="877"/>
      <c r="HMN30" s="877"/>
      <c r="HMO30" s="877"/>
      <c r="HMP30" s="877"/>
      <c r="HMQ30" s="877"/>
      <c r="HMR30" s="877"/>
      <c r="HMS30" s="877"/>
      <c r="HMT30" s="877"/>
      <c r="HMU30" s="877"/>
      <c r="HMV30" s="877"/>
      <c r="HMW30" s="877"/>
      <c r="HMX30" s="877"/>
      <c r="HMY30" s="877"/>
      <c r="HMZ30" s="877"/>
      <c r="HNA30" s="877"/>
      <c r="HNB30" s="877"/>
      <c r="HNC30" s="877"/>
      <c r="HND30" s="877"/>
      <c r="HNE30" s="877"/>
      <c r="HNF30" s="877"/>
      <c r="HNG30" s="877"/>
      <c r="HNH30" s="877"/>
      <c r="HNI30" s="877"/>
      <c r="HNJ30" s="877"/>
      <c r="HNK30" s="877"/>
      <c r="HNL30" s="877"/>
      <c r="HNM30" s="877"/>
      <c r="HNN30" s="877"/>
      <c r="HNO30" s="877"/>
      <c r="HNP30" s="877"/>
      <c r="HNQ30" s="877"/>
      <c r="HNR30" s="877"/>
      <c r="HNS30" s="877"/>
      <c r="HNT30" s="877"/>
      <c r="HNU30" s="877"/>
      <c r="HNV30" s="877"/>
      <c r="HNW30" s="877"/>
      <c r="HNX30" s="877"/>
      <c r="HNY30" s="877"/>
      <c r="HNZ30" s="877"/>
      <c r="HOA30" s="877"/>
      <c r="HOB30" s="877"/>
      <c r="HOC30" s="877"/>
      <c r="HOD30" s="877"/>
      <c r="HOE30" s="877"/>
      <c r="HOF30" s="877"/>
      <c r="HOG30" s="877"/>
      <c r="HOH30" s="877"/>
      <c r="HOI30" s="877"/>
      <c r="HOJ30" s="877"/>
      <c r="HOK30" s="877"/>
      <c r="HOL30" s="877"/>
      <c r="HOM30" s="877"/>
      <c r="HON30" s="877"/>
      <c r="HOO30" s="877"/>
      <c r="HOP30" s="877"/>
      <c r="HOQ30" s="877"/>
      <c r="HOR30" s="877"/>
      <c r="HOS30" s="877"/>
      <c r="HOT30" s="877"/>
      <c r="HOU30" s="877"/>
      <c r="HOV30" s="877"/>
      <c r="HOW30" s="877"/>
      <c r="HOX30" s="877"/>
      <c r="HOY30" s="877"/>
      <c r="HOZ30" s="877"/>
      <c r="HPA30" s="877"/>
      <c r="HPB30" s="877"/>
      <c r="HPC30" s="877"/>
      <c r="HPD30" s="877"/>
      <c r="HPE30" s="877"/>
      <c r="HPF30" s="877"/>
      <c r="HPG30" s="877"/>
      <c r="HPH30" s="877"/>
      <c r="HPI30" s="877"/>
      <c r="HPJ30" s="877"/>
      <c r="HPK30" s="877"/>
      <c r="HPL30" s="877"/>
      <c r="HPM30" s="877"/>
      <c r="HPN30" s="877"/>
      <c r="HPO30" s="877"/>
      <c r="HPP30" s="877"/>
      <c r="HPQ30" s="877"/>
      <c r="HPR30" s="877"/>
      <c r="HPS30" s="877"/>
      <c r="HPT30" s="877"/>
      <c r="HPU30" s="877"/>
      <c r="HPV30" s="877"/>
      <c r="HPW30" s="877"/>
      <c r="HPX30" s="877"/>
      <c r="HPY30" s="877"/>
      <c r="HPZ30" s="877"/>
      <c r="HQA30" s="877"/>
      <c r="HQB30" s="877"/>
      <c r="HQC30" s="877"/>
      <c r="HQD30" s="877"/>
      <c r="HQE30" s="877"/>
      <c r="HQF30" s="877"/>
      <c r="HQG30" s="877"/>
      <c r="HQH30" s="877"/>
      <c r="HQI30" s="877"/>
      <c r="HQJ30" s="877"/>
      <c r="HQK30" s="877"/>
      <c r="HQL30" s="877"/>
      <c r="HQM30" s="877"/>
      <c r="HQN30" s="877"/>
      <c r="HQO30" s="877"/>
      <c r="HQP30" s="877"/>
      <c r="HQQ30" s="877"/>
      <c r="HQR30" s="877"/>
      <c r="HQS30" s="877"/>
      <c r="HQT30" s="877"/>
      <c r="HQU30" s="877"/>
      <c r="HQV30" s="877"/>
      <c r="HQW30" s="877"/>
      <c r="HQX30" s="877"/>
      <c r="HQY30" s="877"/>
      <c r="HQZ30" s="877"/>
      <c r="HRA30" s="877"/>
      <c r="HRB30" s="877"/>
      <c r="HRC30" s="877"/>
      <c r="HRD30" s="877"/>
      <c r="HRE30" s="877"/>
      <c r="HRF30" s="877"/>
      <c r="HRG30" s="877"/>
      <c r="HRH30" s="877"/>
      <c r="HRI30" s="877"/>
      <c r="HRJ30" s="877"/>
      <c r="HRK30" s="877"/>
      <c r="HRL30" s="877"/>
      <c r="HRM30" s="877"/>
      <c r="HRN30" s="877"/>
      <c r="HRO30" s="877"/>
      <c r="HRP30" s="877"/>
      <c r="HRQ30" s="877"/>
      <c r="HRR30" s="877"/>
      <c r="HRS30" s="877"/>
      <c r="HRT30" s="877"/>
      <c r="HRU30" s="877"/>
      <c r="HRV30" s="877"/>
      <c r="HRW30" s="877"/>
      <c r="HRX30" s="877"/>
      <c r="HRY30" s="877"/>
      <c r="HRZ30" s="877"/>
      <c r="HSA30" s="877"/>
      <c r="HSB30" s="877"/>
      <c r="HSC30" s="877"/>
      <c r="HSD30" s="877"/>
      <c r="HSE30" s="877"/>
      <c r="HSF30" s="877"/>
      <c r="HSG30" s="877"/>
      <c r="HSH30" s="877"/>
      <c r="HSI30" s="877"/>
      <c r="HSJ30" s="877"/>
      <c r="HSK30" s="877"/>
      <c r="HSL30" s="877"/>
      <c r="HSM30" s="877"/>
      <c r="HSN30" s="877"/>
      <c r="HSO30" s="877"/>
      <c r="HSP30" s="877"/>
      <c r="HSQ30" s="877"/>
      <c r="HSR30" s="877"/>
      <c r="HSS30" s="877"/>
      <c r="HST30" s="877"/>
      <c r="HSU30" s="877"/>
      <c r="HSV30" s="877"/>
      <c r="HSW30" s="877"/>
      <c r="HSX30" s="877"/>
      <c r="HSY30" s="877"/>
      <c r="HSZ30" s="877"/>
      <c r="HTA30" s="877"/>
      <c r="HTB30" s="877"/>
      <c r="HTC30" s="877"/>
      <c r="HTD30" s="877"/>
      <c r="HTE30" s="877"/>
      <c r="HTF30" s="877"/>
      <c r="HTG30" s="877"/>
      <c r="HTH30" s="877"/>
      <c r="HTI30" s="877"/>
      <c r="HTJ30" s="877"/>
      <c r="HTK30" s="877"/>
      <c r="HTL30" s="877"/>
      <c r="HTM30" s="877"/>
      <c r="HTN30" s="877"/>
      <c r="HTO30" s="877"/>
      <c r="HTP30" s="877"/>
      <c r="HTQ30" s="877"/>
      <c r="HTR30" s="877"/>
      <c r="HTS30" s="877"/>
      <c r="HTT30" s="877"/>
      <c r="HTU30" s="877"/>
      <c r="HTV30" s="877"/>
      <c r="HTW30" s="877"/>
      <c r="HTX30" s="877"/>
      <c r="HTY30" s="877"/>
      <c r="HTZ30" s="877"/>
      <c r="HUA30" s="877"/>
      <c r="HUB30" s="877"/>
      <c r="HUC30" s="877"/>
      <c r="HUD30" s="877"/>
      <c r="HUE30" s="877"/>
      <c r="HUF30" s="877"/>
      <c r="HUG30" s="877"/>
      <c r="HUH30" s="877"/>
      <c r="HUI30" s="877"/>
      <c r="HUJ30" s="877"/>
      <c r="HUK30" s="877"/>
      <c r="HUL30" s="877"/>
      <c r="HUM30" s="877"/>
      <c r="HUN30" s="877"/>
      <c r="HUO30" s="877"/>
      <c r="HUP30" s="877"/>
      <c r="HUQ30" s="877"/>
      <c r="HUR30" s="877"/>
      <c r="HUS30" s="877"/>
      <c r="HUT30" s="877"/>
      <c r="HUU30" s="877"/>
      <c r="HUV30" s="877"/>
      <c r="HUW30" s="877"/>
      <c r="HUX30" s="877"/>
      <c r="HUY30" s="877"/>
      <c r="HUZ30" s="877"/>
      <c r="HVA30" s="877"/>
      <c r="HVB30" s="877"/>
      <c r="HVC30" s="877"/>
      <c r="HVD30" s="877"/>
      <c r="HVE30" s="877"/>
      <c r="HVF30" s="877"/>
      <c r="HVG30" s="877"/>
      <c r="HVH30" s="877"/>
      <c r="HVI30" s="877"/>
      <c r="HVJ30" s="877"/>
      <c r="HVK30" s="877"/>
      <c r="HVL30" s="877"/>
      <c r="HVM30" s="877"/>
      <c r="HVN30" s="877"/>
      <c r="HVO30" s="877"/>
      <c r="HVP30" s="877"/>
      <c r="HVQ30" s="877"/>
      <c r="HVR30" s="877"/>
      <c r="HVS30" s="877"/>
      <c r="HVT30" s="877"/>
      <c r="HVU30" s="877"/>
      <c r="HVV30" s="877"/>
      <c r="HVW30" s="877"/>
      <c r="HVX30" s="877"/>
      <c r="HVY30" s="877"/>
      <c r="HVZ30" s="877"/>
      <c r="HWA30" s="877"/>
      <c r="HWB30" s="877"/>
      <c r="HWC30" s="877"/>
      <c r="HWD30" s="877"/>
      <c r="HWE30" s="877"/>
      <c r="HWF30" s="877"/>
      <c r="HWG30" s="877"/>
      <c r="HWH30" s="877"/>
      <c r="HWI30" s="877"/>
      <c r="HWJ30" s="877"/>
      <c r="HWK30" s="877"/>
      <c r="HWL30" s="877"/>
      <c r="HWM30" s="877"/>
      <c r="HWN30" s="877"/>
      <c r="HWO30" s="877"/>
      <c r="HWP30" s="877"/>
      <c r="HWQ30" s="877"/>
      <c r="HWR30" s="877"/>
      <c r="HWS30" s="877"/>
      <c r="HWT30" s="877"/>
      <c r="HWU30" s="877"/>
      <c r="HWV30" s="877"/>
      <c r="HWW30" s="877"/>
      <c r="HWX30" s="877"/>
      <c r="HWY30" s="877"/>
      <c r="HWZ30" s="877"/>
      <c r="HXA30" s="877"/>
      <c r="HXB30" s="877"/>
      <c r="HXC30" s="877"/>
      <c r="HXD30" s="877"/>
      <c r="HXE30" s="877"/>
      <c r="HXF30" s="877"/>
      <c r="HXG30" s="877"/>
      <c r="HXH30" s="877"/>
      <c r="HXI30" s="877"/>
      <c r="HXJ30" s="877"/>
      <c r="HXK30" s="877"/>
      <c r="HXL30" s="877"/>
      <c r="HXM30" s="877"/>
      <c r="HXN30" s="877"/>
      <c r="HXO30" s="877"/>
      <c r="HXP30" s="877"/>
      <c r="HXQ30" s="877"/>
      <c r="HXR30" s="877"/>
      <c r="HXS30" s="877"/>
      <c r="HXT30" s="877"/>
      <c r="HXU30" s="877"/>
      <c r="HXV30" s="877"/>
      <c r="HXW30" s="877"/>
      <c r="HXX30" s="877"/>
      <c r="HXY30" s="877"/>
      <c r="HXZ30" s="877"/>
      <c r="HYA30" s="877"/>
      <c r="HYB30" s="877"/>
      <c r="HYC30" s="877"/>
      <c r="HYD30" s="877"/>
      <c r="HYE30" s="877"/>
      <c r="HYF30" s="877"/>
      <c r="HYG30" s="877"/>
      <c r="HYH30" s="877"/>
      <c r="HYI30" s="877"/>
      <c r="HYJ30" s="877"/>
      <c r="HYK30" s="877"/>
      <c r="HYL30" s="877"/>
      <c r="HYM30" s="877"/>
      <c r="HYN30" s="877"/>
      <c r="HYO30" s="877"/>
      <c r="HYP30" s="877"/>
      <c r="HYQ30" s="877"/>
      <c r="HYR30" s="877"/>
      <c r="HYS30" s="877"/>
      <c r="HYT30" s="877"/>
      <c r="HYU30" s="877"/>
      <c r="HYV30" s="877"/>
      <c r="HYW30" s="877"/>
      <c r="HYX30" s="877"/>
      <c r="HYY30" s="877"/>
      <c r="HYZ30" s="877"/>
      <c r="HZA30" s="877"/>
      <c r="HZB30" s="877"/>
      <c r="HZC30" s="877"/>
      <c r="HZD30" s="877"/>
      <c r="HZE30" s="877"/>
      <c r="HZF30" s="877"/>
      <c r="HZG30" s="877"/>
      <c r="HZH30" s="877"/>
      <c r="HZI30" s="877"/>
      <c r="HZJ30" s="877"/>
      <c r="HZK30" s="877"/>
      <c r="HZL30" s="877"/>
      <c r="HZM30" s="877"/>
      <c r="HZN30" s="877"/>
      <c r="HZO30" s="877"/>
      <c r="HZP30" s="877"/>
      <c r="HZQ30" s="877"/>
      <c r="HZR30" s="877"/>
      <c r="HZS30" s="877"/>
      <c r="HZT30" s="877"/>
      <c r="HZU30" s="877"/>
      <c r="HZV30" s="877"/>
      <c r="HZW30" s="877"/>
      <c r="HZX30" s="877"/>
      <c r="HZY30" s="877"/>
      <c r="HZZ30" s="877"/>
      <c r="IAA30" s="877"/>
      <c r="IAB30" s="877"/>
      <c r="IAC30" s="877"/>
      <c r="IAD30" s="877"/>
      <c r="IAE30" s="877"/>
      <c r="IAF30" s="877"/>
      <c r="IAG30" s="877"/>
      <c r="IAH30" s="877"/>
      <c r="IAI30" s="877"/>
      <c r="IAJ30" s="877"/>
      <c r="IAK30" s="877"/>
      <c r="IAL30" s="877"/>
      <c r="IAM30" s="877"/>
      <c r="IAN30" s="877"/>
      <c r="IAO30" s="877"/>
      <c r="IAP30" s="877"/>
      <c r="IAQ30" s="877"/>
      <c r="IAR30" s="877"/>
      <c r="IAS30" s="877"/>
      <c r="IAT30" s="877"/>
      <c r="IAU30" s="877"/>
      <c r="IAV30" s="877"/>
      <c r="IAW30" s="877"/>
      <c r="IAX30" s="877"/>
      <c r="IAY30" s="877"/>
      <c r="IAZ30" s="877"/>
      <c r="IBA30" s="877"/>
      <c r="IBB30" s="877"/>
      <c r="IBC30" s="877"/>
      <c r="IBD30" s="877"/>
      <c r="IBE30" s="877"/>
      <c r="IBF30" s="877"/>
      <c r="IBG30" s="877"/>
      <c r="IBH30" s="877"/>
      <c r="IBI30" s="877"/>
      <c r="IBJ30" s="877"/>
      <c r="IBK30" s="877"/>
      <c r="IBL30" s="877"/>
      <c r="IBM30" s="877"/>
      <c r="IBN30" s="877"/>
      <c r="IBO30" s="877"/>
      <c r="IBP30" s="877"/>
      <c r="IBQ30" s="877"/>
      <c r="IBR30" s="877"/>
      <c r="IBS30" s="877"/>
      <c r="IBT30" s="877"/>
      <c r="IBU30" s="877"/>
      <c r="IBV30" s="877"/>
      <c r="IBW30" s="877"/>
      <c r="IBX30" s="877"/>
      <c r="IBY30" s="877"/>
      <c r="IBZ30" s="877"/>
      <c r="ICA30" s="877"/>
      <c r="ICB30" s="877"/>
      <c r="ICC30" s="877"/>
      <c r="ICD30" s="877"/>
      <c r="ICE30" s="877"/>
      <c r="ICF30" s="877"/>
      <c r="ICG30" s="877"/>
      <c r="ICH30" s="877"/>
      <c r="ICI30" s="877"/>
      <c r="ICJ30" s="877"/>
      <c r="ICK30" s="877"/>
      <c r="ICL30" s="877"/>
      <c r="ICM30" s="877"/>
      <c r="ICN30" s="877"/>
      <c r="ICO30" s="877"/>
      <c r="ICP30" s="877"/>
      <c r="ICQ30" s="877"/>
      <c r="ICR30" s="877"/>
      <c r="ICS30" s="877"/>
      <c r="ICT30" s="877"/>
      <c r="ICU30" s="877"/>
      <c r="ICV30" s="877"/>
      <c r="ICW30" s="877"/>
      <c r="ICX30" s="877"/>
      <c r="ICY30" s="877"/>
      <c r="ICZ30" s="877"/>
      <c r="IDA30" s="877"/>
      <c r="IDB30" s="877"/>
      <c r="IDC30" s="877"/>
      <c r="IDD30" s="877"/>
      <c r="IDE30" s="877"/>
      <c r="IDF30" s="877"/>
      <c r="IDG30" s="877"/>
      <c r="IDH30" s="877"/>
      <c r="IDI30" s="877"/>
      <c r="IDJ30" s="877"/>
      <c r="IDK30" s="877"/>
      <c r="IDL30" s="877"/>
      <c r="IDM30" s="877"/>
      <c r="IDN30" s="877"/>
      <c r="IDO30" s="877"/>
      <c r="IDP30" s="877"/>
      <c r="IDQ30" s="877"/>
      <c r="IDR30" s="877"/>
      <c r="IDS30" s="877"/>
      <c r="IDT30" s="877"/>
      <c r="IDU30" s="877"/>
      <c r="IDV30" s="877"/>
      <c r="IDW30" s="877"/>
      <c r="IDX30" s="877"/>
      <c r="IDY30" s="877"/>
      <c r="IDZ30" s="877"/>
      <c r="IEA30" s="877"/>
      <c r="IEB30" s="877"/>
      <c r="IEC30" s="877"/>
      <c r="IED30" s="877"/>
      <c r="IEE30" s="877"/>
      <c r="IEF30" s="877"/>
      <c r="IEG30" s="877"/>
      <c r="IEH30" s="877"/>
      <c r="IEI30" s="877"/>
      <c r="IEJ30" s="877"/>
      <c r="IEK30" s="877"/>
      <c r="IEL30" s="877"/>
      <c r="IEM30" s="877"/>
      <c r="IEN30" s="877"/>
      <c r="IEO30" s="877"/>
      <c r="IEP30" s="877"/>
      <c r="IEQ30" s="877"/>
      <c r="IER30" s="877"/>
      <c r="IES30" s="877"/>
      <c r="IET30" s="877"/>
      <c r="IEU30" s="877"/>
      <c r="IEV30" s="877"/>
      <c r="IEW30" s="877"/>
      <c r="IEX30" s="877"/>
      <c r="IEY30" s="877"/>
      <c r="IEZ30" s="877"/>
      <c r="IFA30" s="877"/>
      <c r="IFB30" s="877"/>
      <c r="IFC30" s="877"/>
      <c r="IFD30" s="877"/>
      <c r="IFE30" s="877"/>
      <c r="IFF30" s="877"/>
      <c r="IFG30" s="877"/>
      <c r="IFH30" s="877"/>
      <c r="IFI30" s="877"/>
      <c r="IFJ30" s="877"/>
      <c r="IFK30" s="877"/>
      <c r="IFL30" s="877"/>
      <c r="IFM30" s="877"/>
      <c r="IFN30" s="877"/>
      <c r="IFO30" s="877"/>
      <c r="IFP30" s="877"/>
      <c r="IFQ30" s="877"/>
      <c r="IFR30" s="877"/>
      <c r="IFS30" s="877"/>
      <c r="IFT30" s="877"/>
      <c r="IFU30" s="877"/>
      <c r="IFV30" s="877"/>
      <c r="IFW30" s="877"/>
      <c r="IFX30" s="877"/>
      <c r="IFY30" s="877"/>
      <c r="IFZ30" s="877"/>
      <c r="IGA30" s="877"/>
      <c r="IGB30" s="877"/>
      <c r="IGC30" s="877"/>
      <c r="IGD30" s="877"/>
      <c r="IGE30" s="877"/>
      <c r="IGF30" s="877"/>
      <c r="IGG30" s="877"/>
      <c r="IGH30" s="877"/>
      <c r="IGI30" s="877"/>
      <c r="IGJ30" s="877"/>
      <c r="IGK30" s="877"/>
      <c r="IGL30" s="877"/>
      <c r="IGM30" s="877"/>
      <c r="IGN30" s="877"/>
      <c r="IGO30" s="877"/>
      <c r="IGP30" s="877"/>
      <c r="IGQ30" s="877"/>
      <c r="IGR30" s="877"/>
      <c r="IGS30" s="877"/>
      <c r="IGT30" s="877"/>
      <c r="IGU30" s="877"/>
      <c r="IGV30" s="877"/>
      <c r="IGW30" s="877"/>
      <c r="IGX30" s="877"/>
      <c r="IGY30" s="877"/>
      <c r="IGZ30" s="877"/>
      <c r="IHA30" s="877"/>
      <c r="IHB30" s="877"/>
      <c r="IHC30" s="877"/>
      <c r="IHD30" s="877"/>
      <c r="IHE30" s="877"/>
      <c r="IHF30" s="877"/>
      <c r="IHG30" s="877"/>
      <c r="IHH30" s="877"/>
      <c r="IHI30" s="877"/>
      <c r="IHJ30" s="877"/>
      <c r="IHK30" s="877"/>
      <c r="IHL30" s="877"/>
      <c r="IHM30" s="877"/>
      <c r="IHN30" s="877"/>
      <c r="IHO30" s="877"/>
      <c r="IHP30" s="877"/>
      <c r="IHQ30" s="877"/>
      <c r="IHR30" s="877"/>
      <c r="IHS30" s="877"/>
      <c r="IHT30" s="877"/>
      <c r="IHU30" s="877"/>
      <c r="IHV30" s="877"/>
      <c r="IHW30" s="877"/>
      <c r="IHX30" s="877"/>
      <c r="IHY30" s="877"/>
      <c r="IHZ30" s="877"/>
      <c r="IIA30" s="877"/>
      <c r="IIB30" s="877"/>
      <c r="IIC30" s="877"/>
      <c r="IID30" s="877"/>
      <c r="IIE30" s="877"/>
      <c r="IIF30" s="877"/>
      <c r="IIG30" s="877"/>
      <c r="IIH30" s="877"/>
      <c r="III30" s="877"/>
      <c r="IIJ30" s="877"/>
      <c r="IIK30" s="877"/>
      <c r="IIL30" s="877"/>
      <c r="IIM30" s="877"/>
      <c r="IIN30" s="877"/>
      <c r="IIO30" s="877"/>
      <c r="IIP30" s="877"/>
      <c r="IIQ30" s="877"/>
      <c r="IIR30" s="877"/>
      <c r="IIS30" s="877"/>
      <c r="IIT30" s="877"/>
      <c r="IIU30" s="877"/>
      <c r="IIV30" s="877"/>
      <c r="IIW30" s="877"/>
      <c r="IIX30" s="877"/>
      <c r="IIY30" s="877"/>
      <c r="IIZ30" s="877"/>
      <c r="IJA30" s="877"/>
      <c r="IJB30" s="877"/>
      <c r="IJC30" s="877"/>
      <c r="IJD30" s="877"/>
      <c r="IJE30" s="877"/>
      <c r="IJF30" s="877"/>
      <c r="IJG30" s="877"/>
      <c r="IJH30" s="877"/>
      <c r="IJI30" s="877"/>
      <c r="IJJ30" s="877"/>
      <c r="IJK30" s="877"/>
      <c r="IJL30" s="877"/>
      <c r="IJM30" s="877"/>
      <c r="IJN30" s="877"/>
      <c r="IJO30" s="877"/>
      <c r="IJP30" s="877"/>
      <c r="IJQ30" s="877"/>
      <c r="IJR30" s="877"/>
      <c r="IJS30" s="877"/>
      <c r="IJT30" s="877"/>
      <c r="IJU30" s="877"/>
      <c r="IJV30" s="877"/>
      <c r="IJW30" s="877"/>
      <c r="IJX30" s="877"/>
      <c r="IJY30" s="877"/>
      <c r="IJZ30" s="877"/>
      <c r="IKA30" s="877"/>
      <c r="IKB30" s="877"/>
      <c r="IKC30" s="877"/>
      <c r="IKD30" s="877"/>
      <c r="IKE30" s="877"/>
      <c r="IKF30" s="877"/>
      <c r="IKG30" s="877"/>
      <c r="IKH30" s="877"/>
      <c r="IKI30" s="877"/>
      <c r="IKJ30" s="877"/>
      <c r="IKK30" s="877"/>
      <c r="IKL30" s="877"/>
      <c r="IKM30" s="877"/>
      <c r="IKN30" s="877"/>
      <c r="IKO30" s="877"/>
      <c r="IKP30" s="877"/>
      <c r="IKQ30" s="877"/>
      <c r="IKR30" s="877"/>
      <c r="IKS30" s="877"/>
      <c r="IKT30" s="877"/>
      <c r="IKU30" s="877"/>
      <c r="IKV30" s="877"/>
      <c r="IKW30" s="877"/>
      <c r="IKX30" s="877"/>
      <c r="IKY30" s="877"/>
      <c r="IKZ30" s="877"/>
      <c r="ILA30" s="877"/>
      <c r="ILB30" s="877"/>
      <c r="ILC30" s="877"/>
      <c r="ILD30" s="877"/>
      <c r="ILE30" s="877"/>
      <c r="ILF30" s="877"/>
      <c r="ILG30" s="877"/>
      <c r="ILH30" s="877"/>
      <c r="ILI30" s="877"/>
      <c r="ILJ30" s="877"/>
      <c r="ILK30" s="877"/>
      <c r="ILL30" s="877"/>
      <c r="ILM30" s="877"/>
      <c r="ILN30" s="877"/>
      <c r="ILO30" s="877"/>
      <c r="ILP30" s="877"/>
      <c r="ILQ30" s="877"/>
      <c r="ILR30" s="877"/>
      <c r="ILS30" s="877"/>
      <c r="ILT30" s="877"/>
      <c r="ILU30" s="877"/>
      <c r="ILV30" s="877"/>
      <c r="ILW30" s="877"/>
      <c r="ILX30" s="877"/>
      <c r="ILY30" s="877"/>
      <c r="ILZ30" s="877"/>
      <c r="IMA30" s="877"/>
      <c r="IMB30" s="877"/>
      <c r="IMC30" s="877"/>
      <c r="IMD30" s="877"/>
      <c r="IME30" s="877"/>
      <c r="IMF30" s="877"/>
      <c r="IMG30" s="877"/>
      <c r="IMH30" s="877"/>
      <c r="IMI30" s="877"/>
      <c r="IMJ30" s="877"/>
      <c r="IMK30" s="877"/>
      <c r="IML30" s="877"/>
      <c r="IMM30" s="877"/>
      <c r="IMN30" s="877"/>
      <c r="IMO30" s="877"/>
      <c r="IMP30" s="877"/>
      <c r="IMQ30" s="877"/>
      <c r="IMR30" s="877"/>
      <c r="IMS30" s="877"/>
      <c r="IMT30" s="877"/>
      <c r="IMU30" s="877"/>
      <c r="IMV30" s="877"/>
      <c r="IMW30" s="877"/>
      <c r="IMX30" s="877"/>
      <c r="IMY30" s="877"/>
      <c r="IMZ30" s="877"/>
      <c r="INA30" s="877"/>
      <c r="INB30" s="877"/>
      <c r="INC30" s="877"/>
      <c r="IND30" s="877"/>
      <c r="INE30" s="877"/>
      <c r="INF30" s="877"/>
      <c r="ING30" s="877"/>
      <c r="INH30" s="877"/>
      <c r="INI30" s="877"/>
      <c r="INJ30" s="877"/>
      <c r="INK30" s="877"/>
      <c r="INL30" s="877"/>
      <c r="INM30" s="877"/>
      <c r="INN30" s="877"/>
      <c r="INO30" s="877"/>
      <c r="INP30" s="877"/>
      <c r="INQ30" s="877"/>
      <c r="INR30" s="877"/>
      <c r="INS30" s="877"/>
      <c r="INT30" s="877"/>
      <c r="INU30" s="877"/>
      <c r="INV30" s="877"/>
      <c r="INW30" s="877"/>
      <c r="INX30" s="877"/>
      <c r="INY30" s="877"/>
      <c r="INZ30" s="877"/>
      <c r="IOA30" s="877"/>
      <c r="IOB30" s="877"/>
      <c r="IOC30" s="877"/>
      <c r="IOD30" s="877"/>
      <c r="IOE30" s="877"/>
      <c r="IOF30" s="877"/>
      <c r="IOG30" s="877"/>
      <c r="IOH30" s="877"/>
      <c r="IOI30" s="877"/>
      <c r="IOJ30" s="877"/>
      <c r="IOK30" s="877"/>
      <c r="IOL30" s="877"/>
      <c r="IOM30" s="877"/>
      <c r="ION30" s="877"/>
      <c r="IOO30" s="877"/>
      <c r="IOP30" s="877"/>
      <c r="IOQ30" s="877"/>
      <c r="IOR30" s="877"/>
      <c r="IOS30" s="877"/>
      <c r="IOT30" s="877"/>
      <c r="IOU30" s="877"/>
      <c r="IOV30" s="877"/>
      <c r="IOW30" s="877"/>
      <c r="IOX30" s="877"/>
      <c r="IOY30" s="877"/>
      <c r="IOZ30" s="877"/>
      <c r="IPA30" s="877"/>
      <c r="IPB30" s="877"/>
      <c r="IPC30" s="877"/>
      <c r="IPD30" s="877"/>
      <c r="IPE30" s="877"/>
      <c r="IPF30" s="877"/>
      <c r="IPG30" s="877"/>
      <c r="IPH30" s="877"/>
      <c r="IPI30" s="877"/>
      <c r="IPJ30" s="877"/>
      <c r="IPK30" s="877"/>
      <c r="IPL30" s="877"/>
      <c r="IPM30" s="877"/>
      <c r="IPN30" s="877"/>
      <c r="IPO30" s="877"/>
      <c r="IPP30" s="877"/>
      <c r="IPQ30" s="877"/>
      <c r="IPR30" s="877"/>
      <c r="IPS30" s="877"/>
      <c r="IPT30" s="877"/>
      <c r="IPU30" s="877"/>
      <c r="IPV30" s="877"/>
      <c r="IPW30" s="877"/>
      <c r="IPX30" s="877"/>
      <c r="IPY30" s="877"/>
      <c r="IPZ30" s="877"/>
      <c r="IQA30" s="877"/>
      <c r="IQB30" s="877"/>
      <c r="IQC30" s="877"/>
      <c r="IQD30" s="877"/>
      <c r="IQE30" s="877"/>
      <c r="IQF30" s="877"/>
      <c r="IQG30" s="877"/>
      <c r="IQH30" s="877"/>
      <c r="IQI30" s="877"/>
      <c r="IQJ30" s="877"/>
      <c r="IQK30" s="877"/>
      <c r="IQL30" s="877"/>
      <c r="IQM30" s="877"/>
      <c r="IQN30" s="877"/>
      <c r="IQO30" s="877"/>
      <c r="IQP30" s="877"/>
      <c r="IQQ30" s="877"/>
      <c r="IQR30" s="877"/>
      <c r="IQS30" s="877"/>
      <c r="IQT30" s="877"/>
      <c r="IQU30" s="877"/>
      <c r="IQV30" s="877"/>
      <c r="IQW30" s="877"/>
      <c r="IQX30" s="877"/>
      <c r="IQY30" s="877"/>
      <c r="IQZ30" s="877"/>
      <c r="IRA30" s="877"/>
      <c r="IRB30" s="877"/>
      <c r="IRC30" s="877"/>
      <c r="IRD30" s="877"/>
      <c r="IRE30" s="877"/>
      <c r="IRF30" s="877"/>
      <c r="IRG30" s="877"/>
      <c r="IRH30" s="877"/>
      <c r="IRI30" s="877"/>
      <c r="IRJ30" s="877"/>
      <c r="IRK30" s="877"/>
      <c r="IRL30" s="877"/>
      <c r="IRM30" s="877"/>
      <c r="IRN30" s="877"/>
      <c r="IRO30" s="877"/>
      <c r="IRP30" s="877"/>
      <c r="IRQ30" s="877"/>
      <c r="IRR30" s="877"/>
      <c r="IRS30" s="877"/>
      <c r="IRT30" s="877"/>
      <c r="IRU30" s="877"/>
      <c r="IRV30" s="877"/>
      <c r="IRW30" s="877"/>
      <c r="IRX30" s="877"/>
      <c r="IRY30" s="877"/>
      <c r="IRZ30" s="877"/>
      <c r="ISA30" s="877"/>
      <c r="ISB30" s="877"/>
      <c r="ISC30" s="877"/>
      <c r="ISD30" s="877"/>
      <c r="ISE30" s="877"/>
      <c r="ISF30" s="877"/>
      <c r="ISG30" s="877"/>
      <c r="ISH30" s="877"/>
      <c r="ISI30" s="877"/>
      <c r="ISJ30" s="877"/>
      <c r="ISK30" s="877"/>
      <c r="ISL30" s="877"/>
      <c r="ISM30" s="877"/>
      <c r="ISN30" s="877"/>
      <c r="ISO30" s="877"/>
      <c r="ISP30" s="877"/>
      <c r="ISQ30" s="877"/>
      <c r="ISR30" s="877"/>
      <c r="ISS30" s="877"/>
      <c r="IST30" s="877"/>
      <c r="ISU30" s="877"/>
      <c r="ISV30" s="877"/>
      <c r="ISW30" s="877"/>
      <c r="ISX30" s="877"/>
      <c r="ISY30" s="877"/>
      <c r="ISZ30" s="877"/>
      <c r="ITA30" s="877"/>
      <c r="ITB30" s="877"/>
      <c r="ITC30" s="877"/>
      <c r="ITD30" s="877"/>
      <c r="ITE30" s="877"/>
      <c r="ITF30" s="877"/>
      <c r="ITG30" s="877"/>
      <c r="ITH30" s="877"/>
      <c r="ITI30" s="877"/>
      <c r="ITJ30" s="877"/>
      <c r="ITK30" s="877"/>
      <c r="ITL30" s="877"/>
      <c r="ITM30" s="877"/>
      <c r="ITN30" s="877"/>
      <c r="ITO30" s="877"/>
      <c r="ITP30" s="877"/>
      <c r="ITQ30" s="877"/>
      <c r="ITR30" s="877"/>
      <c r="ITS30" s="877"/>
      <c r="ITT30" s="877"/>
      <c r="ITU30" s="877"/>
      <c r="ITV30" s="877"/>
      <c r="ITW30" s="877"/>
      <c r="ITX30" s="877"/>
      <c r="ITY30" s="877"/>
      <c r="ITZ30" s="877"/>
      <c r="IUA30" s="877"/>
      <c r="IUB30" s="877"/>
      <c r="IUC30" s="877"/>
      <c r="IUD30" s="877"/>
      <c r="IUE30" s="877"/>
      <c r="IUF30" s="877"/>
      <c r="IUG30" s="877"/>
      <c r="IUH30" s="877"/>
      <c r="IUI30" s="877"/>
      <c r="IUJ30" s="877"/>
      <c r="IUK30" s="877"/>
      <c r="IUL30" s="877"/>
      <c r="IUM30" s="877"/>
      <c r="IUN30" s="877"/>
      <c r="IUO30" s="877"/>
      <c r="IUP30" s="877"/>
      <c r="IUQ30" s="877"/>
      <c r="IUR30" s="877"/>
      <c r="IUS30" s="877"/>
      <c r="IUT30" s="877"/>
      <c r="IUU30" s="877"/>
      <c r="IUV30" s="877"/>
      <c r="IUW30" s="877"/>
      <c r="IUX30" s="877"/>
      <c r="IUY30" s="877"/>
      <c r="IUZ30" s="877"/>
      <c r="IVA30" s="877"/>
      <c r="IVB30" s="877"/>
      <c r="IVC30" s="877"/>
      <c r="IVD30" s="877"/>
      <c r="IVE30" s="877"/>
      <c r="IVF30" s="877"/>
      <c r="IVG30" s="877"/>
      <c r="IVH30" s="877"/>
      <c r="IVI30" s="877"/>
      <c r="IVJ30" s="877"/>
      <c r="IVK30" s="877"/>
      <c r="IVL30" s="877"/>
      <c r="IVM30" s="877"/>
      <c r="IVN30" s="877"/>
      <c r="IVO30" s="877"/>
      <c r="IVP30" s="877"/>
      <c r="IVQ30" s="877"/>
      <c r="IVR30" s="877"/>
      <c r="IVS30" s="877"/>
      <c r="IVT30" s="877"/>
      <c r="IVU30" s="877"/>
      <c r="IVV30" s="877"/>
      <c r="IVW30" s="877"/>
      <c r="IVX30" s="877"/>
      <c r="IVY30" s="877"/>
      <c r="IVZ30" s="877"/>
      <c r="IWA30" s="877"/>
      <c r="IWB30" s="877"/>
      <c r="IWC30" s="877"/>
      <c r="IWD30" s="877"/>
      <c r="IWE30" s="877"/>
      <c r="IWF30" s="877"/>
      <c r="IWG30" s="877"/>
      <c r="IWH30" s="877"/>
      <c r="IWI30" s="877"/>
      <c r="IWJ30" s="877"/>
      <c r="IWK30" s="877"/>
      <c r="IWL30" s="877"/>
      <c r="IWM30" s="877"/>
      <c r="IWN30" s="877"/>
      <c r="IWO30" s="877"/>
      <c r="IWP30" s="877"/>
      <c r="IWQ30" s="877"/>
      <c r="IWR30" s="877"/>
      <c r="IWS30" s="877"/>
      <c r="IWT30" s="877"/>
      <c r="IWU30" s="877"/>
      <c r="IWV30" s="877"/>
      <c r="IWW30" s="877"/>
      <c r="IWX30" s="877"/>
      <c r="IWY30" s="877"/>
      <c r="IWZ30" s="877"/>
      <c r="IXA30" s="877"/>
      <c r="IXB30" s="877"/>
      <c r="IXC30" s="877"/>
      <c r="IXD30" s="877"/>
      <c r="IXE30" s="877"/>
      <c r="IXF30" s="877"/>
      <c r="IXG30" s="877"/>
      <c r="IXH30" s="877"/>
      <c r="IXI30" s="877"/>
      <c r="IXJ30" s="877"/>
      <c r="IXK30" s="877"/>
      <c r="IXL30" s="877"/>
      <c r="IXM30" s="877"/>
      <c r="IXN30" s="877"/>
      <c r="IXO30" s="877"/>
      <c r="IXP30" s="877"/>
      <c r="IXQ30" s="877"/>
      <c r="IXR30" s="877"/>
      <c r="IXS30" s="877"/>
      <c r="IXT30" s="877"/>
      <c r="IXU30" s="877"/>
      <c r="IXV30" s="877"/>
      <c r="IXW30" s="877"/>
      <c r="IXX30" s="877"/>
      <c r="IXY30" s="877"/>
      <c r="IXZ30" s="877"/>
      <c r="IYA30" s="877"/>
      <c r="IYB30" s="877"/>
      <c r="IYC30" s="877"/>
      <c r="IYD30" s="877"/>
      <c r="IYE30" s="877"/>
      <c r="IYF30" s="877"/>
      <c r="IYG30" s="877"/>
      <c r="IYH30" s="877"/>
      <c r="IYI30" s="877"/>
      <c r="IYJ30" s="877"/>
      <c r="IYK30" s="877"/>
      <c r="IYL30" s="877"/>
      <c r="IYM30" s="877"/>
      <c r="IYN30" s="877"/>
      <c r="IYO30" s="877"/>
      <c r="IYP30" s="877"/>
      <c r="IYQ30" s="877"/>
      <c r="IYR30" s="877"/>
      <c r="IYS30" s="877"/>
      <c r="IYT30" s="877"/>
      <c r="IYU30" s="877"/>
      <c r="IYV30" s="877"/>
      <c r="IYW30" s="877"/>
      <c r="IYX30" s="877"/>
      <c r="IYY30" s="877"/>
      <c r="IYZ30" s="877"/>
      <c r="IZA30" s="877"/>
      <c r="IZB30" s="877"/>
      <c r="IZC30" s="877"/>
      <c r="IZD30" s="877"/>
      <c r="IZE30" s="877"/>
      <c r="IZF30" s="877"/>
      <c r="IZG30" s="877"/>
      <c r="IZH30" s="877"/>
      <c r="IZI30" s="877"/>
      <c r="IZJ30" s="877"/>
      <c r="IZK30" s="877"/>
      <c r="IZL30" s="877"/>
      <c r="IZM30" s="877"/>
      <c r="IZN30" s="877"/>
      <c r="IZO30" s="877"/>
      <c r="IZP30" s="877"/>
      <c r="IZQ30" s="877"/>
      <c r="IZR30" s="877"/>
      <c r="IZS30" s="877"/>
      <c r="IZT30" s="877"/>
      <c r="IZU30" s="877"/>
      <c r="IZV30" s="877"/>
      <c r="IZW30" s="877"/>
      <c r="IZX30" s="877"/>
      <c r="IZY30" s="877"/>
      <c r="IZZ30" s="877"/>
      <c r="JAA30" s="877"/>
      <c r="JAB30" s="877"/>
      <c r="JAC30" s="877"/>
      <c r="JAD30" s="877"/>
      <c r="JAE30" s="877"/>
      <c r="JAF30" s="877"/>
      <c r="JAG30" s="877"/>
      <c r="JAH30" s="877"/>
      <c r="JAI30" s="877"/>
      <c r="JAJ30" s="877"/>
      <c r="JAK30" s="877"/>
      <c r="JAL30" s="877"/>
      <c r="JAM30" s="877"/>
      <c r="JAN30" s="877"/>
      <c r="JAO30" s="877"/>
      <c r="JAP30" s="877"/>
      <c r="JAQ30" s="877"/>
      <c r="JAR30" s="877"/>
      <c r="JAS30" s="877"/>
      <c r="JAT30" s="877"/>
      <c r="JAU30" s="877"/>
      <c r="JAV30" s="877"/>
      <c r="JAW30" s="877"/>
      <c r="JAX30" s="877"/>
      <c r="JAY30" s="877"/>
      <c r="JAZ30" s="877"/>
      <c r="JBA30" s="877"/>
      <c r="JBB30" s="877"/>
      <c r="JBC30" s="877"/>
      <c r="JBD30" s="877"/>
      <c r="JBE30" s="877"/>
      <c r="JBF30" s="877"/>
      <c r="JBG30" s="877"/>
      <c r="JBH30" s="877"/>
      <c r="JBI30" s="877"/>
      <c r="JBJ30" s="877"/>
      <c r="JBK30" s="877"/>
      <c r="JBL30" s="877"/>
      <c r="JBM30" s="877"/>
      <c r="JBN30" s="877"/>
      <c r="JBO30" s="877"/>
      <c r="JBP30" s="877"/>
      <c r="JBQ30" s="877"/>
      <c r="JBR30" s="877"/>
      <c r="JBS30" s="877"/>
      <c r="JBT30" s="877"/>
      <c r="JBU30" s="877"/>
      <c r="JBV30" s="877"/>
      <c r="JBW30" s="877"/>
      <c r="JBX30" s="877"/>
      <c r="JBY30" s="877"/>
      <c r="JBZ30" s="877"/>
      <c r="JCA30" s="877"/>
      <c r="JCB30" s="877"/>
      <c r="JCC30" s="877"/>
      <c r="JCD30" s="877"/>
      <c r="JCE30" s="877"/>
      <c r="JCF30" s="877"/>
      <c r="JCG30" s="877"/>
      <c r="JCH30" s="877"/>
      <c r="JCI30" s="877"/>
      <c r="JCJ30" s="877"/>
      <c r="JCK30" s="877"/>
      <c r="JCL30" s="877"/>
      <c r="JCM30" s="877"/>
      <c r="JCN30" s="877"/>
      <c r="JCO30" s="877"/>
      <c r="JCP30" s="877"/>
      <c r="JCQ30" s="877"/>
      <c r="JCR30" s="877"/>
      <c r="JCS30" s="877"/>
      <c r="JCT30" s="877"/>
      <c r="JCU30" s="877"/>
      <c r="JCV30" s="877"/>
      <c r="JCW30" s="877"/>
      <c r="JCX30" s="877"/>
      <c r="JCY30" s="877"/>
      <c r="JCZ30" s="877"/>
      <c r="JDA30" s="877"/>
      <c r="JDB30" s="877"/>
      <c r="JDC30" s="877"/>
      <c r="JDD30" s="877"/>
      <c r="JDE30" s="877"/>
      <c r="JDF30" s="877"/>
      <c r="JDG30" s="877"/>
      <c r="JDH30" s="877"/>
      <c r="JDI30" s="877"/>
      <c r="JDJ30" s="877"/>
      <c r="JDK30" s="877"/>
      <c r="JDL30" s="877"/>
      <c r="JDM30" s="877"/>
      <c r="JDN30" s="877"/>
      <c r="JDO30" s="877"/>
      <c r="JDP30" s="877"/>
      <c r="JDQ30" s="877"/>
      <c r="JDR30" s="877"/>
      <c r="JDS30" s="877"/>
      <c r="JDT30" s="877"/>
      <c r="JDU30" s="877"/>
      <c r="JDV30" s="877"/>
      <c r="JDW30" s="877"/>
      <c r="JDX30" s="877"/>
      <c r="JDY30" s="877"/>
      <c r="JDZ30" s="877"/>
      <c r="JEA30" s="877"/>
      <c r="JEB30" s="877"/>
      <c r="JEC30" s="877"/>
      <c r="JED30" s="877"/>
      <c r="JEE30" s="877"/>
      <c r="JEF30" s="877"/>
      <c r="JEG30" s="877"/>
      <c r="JEH30" s="877"/>
      <c r="JEI30" s="877"/>
      <c r="JEJ30" s="877"/>
      <c r="JEK30" s="877"/>
      <c r="JEL30" s="877"/>
      <c r="JEM30" s="877"/>
      <c r="JEN30" s="877"/>
      <c r="JEO30" s="877"/>
      <c r="JEP30" s="877"/>
      <c r="JEQ30" s="877"/>
      <c r="JER30" s="877"/>
      <c r="JES30" s="877"/>
      <c r="JET30" s="877"/>
      <c r="JEU30" s="877"/>
      <c r="JEV30" s="877"/>
      <c r="JEW30" s="877"/>
      <c r="JEX30" s="877"/>
      <c r="JEY30" s="877"/>
      <c r="JEZ30" s="877"/>
      <c r="JFA30" s="877"/>
      <c r="JFB30" s="877"/>
      <c r="JFC30" s="877"/>
      <c r="JFD30" s="877"/>
      <c r="JFE30" s="877"/>
      <c r="JFF30" s="877"/>
      <c r="JFG30" s="877"/>
      <c r="JFH30" s="877"/>
      <c r="JFI30" s="877"/>
      <c r="JFJ30" s="877"/>
      <c r="JFK30" s="877"/>
      <c r="JFL30" s="877"/>
      <c r="JFM30" s="877"/>
      <c r="JFN30" s="877"/>
      <c r="JFO30" s="877"/>
      <c r="JFP30" s="877"/>
      <c r="JFQ30" s="877"/>
      <c r="JFR30" s="877"/>
      <c r="JFS30" s="877"/>
      <c r="JFT30" s="877"/>
      <c r="JFU30" s="877"/>
      <c r="JFV30" s="877"/>
      <c r="JFW30" s="877"/>
      <c r="JFX30" s="877"/>
      <c r="JFY30" s="877"/>
      <c r="JFZ30" s="877"/>
      <c r="JGA30" s="877"/>
      <c r="JGB30" s="877"/>
      <c r="JGC30" s="877"/>
      <c r="JGD30" s="877"/>
      <c r="JGE30" s="877"/>
      <c r="JGF30" s="877"/>
      <c r="JGG30" s="877"/>
      <c r="JGH30" s="877"/>
      <c r="JGI30" s="877"/>
      <c r="JGJ30" s="877"/>
      <c r="JGK30" s="877"/>
      <c r="JGL30" s="877"/>
      <c r="JGM30" s="877"/>
      <c r="JGN30" s="877"/>
      <c r="JGO30" s="877"/>
      <c r="JGP30" s="877"/>
      <c r="JGQ30" s="877"/>
      <c r="JGR30" s="877"/>
      <c r="JGS30" s="877"/>
      <c r="JGT30" s="877"/>
      <c r="JGU30" s="877"/>
      <c r="JGV30" s="877"/>
      <c r="JGW30" s="877"/>
      <c r="JGX30" s="877"/>
      <c r="JGY30" s="877"/>
      <c r="JGZ30" s="877"/>
      <c r="JHA30" s="877"/>
      <c r="JHB30" s="877"/>
      <c r="JHC30" s="877"/>
      <c r="JHD30" s="877"/>
      <c r="JHE30" s="877"/>
      <c r="JHF30" s="877"/>
      <c r="JHG30" s="877"/>
      <c r="JHH30" s="877"/>
      <c r="JHI30" s="877"/>
      <c r="JHJ30" s="877"/>
      <c r="JHK30" s="877"/>
      <c r="JHL30" s="877"/>
      <c r="JHM30" s="877"/>
      <c r="JHN30" s="877"/>
      <c r="JHO30" s="877"/>
      <c r="JHP30" s="877"/>
      <c r="JHQ30" s="877"/>
      <c r="JHR30" s="877"/>
      <c r="JHS30" s="877"/>
      <c r="JHT30" s="877"/>
      <c r="JHU30" s="877"/>
      <c r="JHV30" s="877"/>
      <c r="JHW30" s="877"/>
      <c r="JHX30" s="877"/>
      <c r="JHY30" s="877"/>
      <c r="JHZ30" s="877"/>
      <c r="JIA30" s="877"/>
      <c r="JIB30" s="877"/>
      <c r="JIC30" s="877"/>
      <c r="JID30" s="877"/>
      <c r="JIE30" s="877"/>
      <c r="JIF30" s="877"/>
      <c r="JIG30" s="877"/>
      <c r="JIH30" s="877"/>
      <c r="JII30" s="877"/>
      <c r="JIJ30" s="877"/>
      <c r="JIK30" s="877"/>
      <c r="JIL30" s="877"/>
      <c r="JIM30" s="877"/>
      <c r="JIN30" s="877"/>
      <c r="JIO30" s="877"/>
      <c r="JIP30" s="877"/>
      <c r="JIQ30" s="877"/>
      <c r="JIR30" s="877"/>
      <c r="JIS30" s="877"/>
      <c r="JIT30" s="877"/>
      <c r="JIU30" s="877"/>
      <c r="JIV30" s="877"/>
      <c r="JIW30" s="877"/>
      <c r="JIX30" s="877"/>
      <c r="JIY30" s="877"/>
      <c r="JIZ30" s="877"/>
      <c r="JJA30" s="877"/>
      <c r="JJB30" s="877"/>
      <c r="JJC30" s="877"/>
      <c r="JJD30" s="877"/>
      <c r="JJE30" s="877"/>
      <c r="JJF30" s="877"/>
      <c r="JJG30" s="877"/>
      <c r="JJH30" s="877"/>
      <c r="JJI30" s="877"/>
      <c r="JJJ30" s="877"/>
      <c r="JJK30" s="877"/>
      <c r="JJL30" s="877"/>
      <c r="JJM30" s="877"/>
      <c r="JJN30" s="877"/>
      <c r="JJO30" s="877"/>
      <c r="JJP30" s="877"/>
      <c r="JJQ30" s="877"/>
      <c r="JJR30" s="877"/>
      <c r="JJS30" s="877"/>
      <c r="JJT30" s="877"/>
      <c r="JJU30" s="877"/>
      <c r="JJV30" s="877"/>
      <c r="JJW30" s="877"/>
      <c r="JJX30" s="877"/>
      <c r="JJY30" s="877"/>
      <c r="JJZ30" s="877"/>
      <c r="JKA30" s="877"/>
      <c r="JKB30" s="877"/>
      <c r="JKC30" s="877"/>
      <c r="JKD30" s="877"/>
      <c r="JKE30" s="877"/>
      <c r="JKF30" s="877"/>
      <c r="JKG30" s="877"/>
      <c r="JKH30" s="877"/>
      <c r="JKI30" s="877"/>
      <c r="JKJ30" s="877"/>
      <c r="JKK30" s="877"/>
      <c r="JKL30" s="877"/>
      <c r="JKM30" s="877"/>
      <c r="JKN30" s="877"/>
      <c r="JKO30" s="877"/>
      <c r="JKP30" s="877"/>
      <c r="JKQ30" s="877"/>
      <c r="JKR30" s="877"/>
      <c r="JKS30" s="877"/>
      <c r="JKT30" s="877"/>
      <c r="JKU30" s="877"/>
      <c r="JKV30" s="877"/>
      <c r="JKW30" s="877"/>
      <c r="JKX30" s="877"/>
      <c r="JKY30" s="877"/>
      <c r="JKZ30" s="877"/>
      <c r="JLA30" s="877"/>
      <c r="JLB30" s="877"/>
      <c r="JLC30" s="877"/>
      <c r="JLD30" s="877"/>
      <c r="JLE30" s="877"/>
      <c r="JLF30" s="877"/>
      <c r="JLG30" s="877"/>
      <c r="JLH30" s="877"/>
      <c r="JLI30" s="877"/>
      <c r="JLJ30" s="877"/>
      <c r="JLK30" s="877"/>
      <c r="JLL30" s="877"/>
      <c r="JLM30" s="877"/>
      <c r="JLN30" s="877"/>
      <c r="JLO30" s="877"/>
      <c r="JLP30" s="877"/>
      <c r="JLQ30" s="877"/>
      <c r="JLR30" s="877"/>
      <c r="JLS30" s="877"/>
      <c r="JLT30" s="877"/>
      <c r="JLU30" s="877"/>
      <c r="JLV30" s="877"/>
      <c r="JLW30" s="877"/>
      <c r="JLX30" s="877"/>
      <c r="JLY30" s="877"/>
      <c r="JLZ30" s="877"/>
      <c r="JMA30" s="877"/>
      <c r="JMB30" s="877"/>
      <c r="JMC30" s="877"/>
      <c r="JMD30" s="877"/>
      <c r="JME30" s="877"/>
      <c r="JMF30" s="877"/>
      <c r="JMG30" s="877"/>
      <c r="JMH30" s="877"/>
      <c r="JMI30" s="877"/>
      <c r="JMJ30" s="877"/>
      <c r="JMK30" s="877"/>
      <c r="JML30" s="877"/>
      <c r="JMM30" s="877"/>
      <c r="JMN30" s="877"/>
      <c r="JMO30" s="877"/>
      <c r="JMP30" s="877"/>
      <c r="JMQ30" s="877"/>
      <c r="JMR30" s="877"/>
      <c r="JMS30" s="877"/>
      <c r="JMT30" s="877"/>
      <c r="JMU30" s="877"/>
      <c r="JMV30" s="877"/>
      <c r="JMW30" s="877"/>
      <c r="JMX30" s="877"/>
      <c r="JMY30" s="877"/>
      <c r="JMZ30" s="877"/>
      <c r="JNA30" s="877"/>
      <c r="JNB30" s="877"/>
      <c r="JNC30" s="877"/>
      <c r="JND30" s="877"/>
      <c r="JNE30" s="877"/>
      <c r="JNF30" s="877"/>
      <c r="JNG30" s="877"/>
      <c r="JNH30" s="877"/>
      <c r="JNI30" s="877"/>
      <c r="JNJ30" s="877"/>
      <c r="JNK30" s="877"/>
      <c r="JNL30" s="877"/>
      <c r="JNM30" s="877"/>
      <c r="JNN30" s="877"/>
      <c r="JNO30" s="877"/>
      <c r="JNP30" s="877"/>
      <c r="JNQ30" s="877"/>
      <c r="JNR30" s="877"/>
      <c r="JNS30" s="877"/>
      <c r="JNT30" s="877"/>
      <c r="JNU30" s="877"/>
      <c r="JNV30" s="877"/>
      <c r="JNW30" s="877"/>
      <c r="JNX30" s="877"/>
      <c r="JNY30" s="877"/>
      <c r="JNZ30" s="877"/>
      <c r="JOA30" s="877"/>
      <c r="JOB30" s="877"/>
      <c r="JOC30" s="877"/>
      <c r="JOD30" s="877"/>
      <c r="JOE30" s="877"/>
      <c r="JOF30" s="877"/>
      <c r="JOG30" s="877"/>
      <c r="JOH30" s="877"/>
      <c r="JOI30" s="877"/>
      <c r="JOJ30" s="877"/>
      <c r="JOK30" s="877"/>
      <c r="JOL30" s="877"/>
      <c r="JOM30" s="877"/>
      <c r="JON30" s="877"/>
      <c r="JOO30" s="877"/>
      <c r="JOP30" s="877"/>
      <c r="JOQ30" s="877"/>
      <c r="JOR30" s="877"/>
      <c r="JOS30" s="877"/>
      <c r="JOT30" s="877"/>
      <c r="JOU30" s="877"/>
      <c r="JOV30" s="877"/>
      <c r="JOW30" s="877"/>
      <c r="JOX30" s="877"/>
      <c r="JOY30" s="877"/>
      <c r="JOZ30" s="877"/>
      <c r="JPA30" s="877"/>
      <c r="JPB30" s="877"/>
      <c r="JPC30" s="877"/>
      <c r="JPD30" s="877"/>
      <c r="JPE30" s="877"/>
      <c r="JPF30" s="877"/>
      <c r="JPG30" s="877"/>
      <c r="JPH30" s="877"/>
      <c r="JPI30" s="877"/>
      <c r="JPJ30" s="877"/>
      <c r="JPK30" s="877"/>
      <c r="JPL30" s="877"/>
      <c r="JPM30" s="877"/>
      <c r="JPN30" s="877"/>
      <c r="JPO30" s="877"/>
      <c r="JPP30" s="877"/>
      <c r="JPQ30" s="877"/>
      <c r="JPR30" s="877"/>
      <c r="JPS30" s="877"/>
      <c r="JPT30" s="877"/>
      <c r="JPU30" s="877"/>
      <c r="JPV30" s="877"/>
      <c r="JPW30" s="877"/>
      <c r="JPX30" s="877"/>
      <c r="JPY30" s="877"/>
      <c r="JPZ30" s="877"/>
      <c r="JQA30" s="877"/>
      <c r="JQB30" s="877"/>
      <c r="JQC30" s="877"/>
      <c r="JQD30" s="877"/>
      <c r="JQE30" s="877"/>
      <c r="JQF30" s="877"/>
      <c r="JQG30" s="877"/>
      <c r="JQH30" s="877"/>
      <c r="JQI30" s="877"/>
      <c r="JQJ30" s="877"/>
      <c r="JQK30" s="877"/>
      <c r="JQL30" s="877"/>
      <c r="JQM30" s="877"/>
      <c r="JQN30" s="877"/>
      <c r="JQO30" s="877"/>
      <c r="JQP30" s="877"/>
      <c r="JQQ30" s="877"/>
      <c r="JQR30" s="877"/>
      <c r="JQS30" s="877"/>
      <c r="JQT30" s="877"/>
      <c r="JQU30" s="877"/>
      <c r="JQV30" s="877"/>
      <c r="JQW30" s="877"/>
      <c r="JQX30" s="877"/>
      <c r="JQY30" s="877"/>
      <c r="JQZ30" s="877"/>
      <c r="JRA30" s="877"/>
      <c r="JRB30" s="877"/>
      <c r="JRC30" s="877"/>
      <c r="JRD30" s="877"/>
      <c r="JRE30" s="877"/>
      <c r="JRF30" s="877"/>
      <c r="JRG30" s="877"/>
      <c r="JRH30" s="877"/>
      <c r="JRI30" s="877"/>
      <c r="JRJ30" s="877"/>
      <c r="JRK30" s="877"/>
      <c r="JRL30" s="877"/>
      <c r="JRM30" s="877"/>
      <c r="JRN30" s="877"/>
      <c r="JRO30" s="877"/>
      <c r="JRP30" s="877"/>
      <c r="JRQ30" s="877"/>
      <c r="JRR30" s="877"/>
      <c r="JRS30" s="877"/>
      <c r="JRT30" s="877"/>
      <c r="JRU30" s="877"/>
      <c r="JRV30" s="877"/>
      <c r="JRW30" s="877"/>
      <c r="JRX30" s="877"/>
      <c r="JRY30" s="877"/>
      <c r="JRZ30" s="877"/>
      <c r="JSA30" s="877"/>
      <c r="JSB30" s="877"/>
      <c r="JSC30" s="877"/>
      <c r="JSD30" s="877"/>
      <c r="JSE30" s="877"/>
      <c r="JSF30" s="877"/>
      <c r="JSG30" s="877"/>
      <c r="JSH30" s="877"/>
      <c r="JSI30" s="877"/>
      <c r="JSJ30" s="877"/>
      <c r="JSK30" s="877"/>
      <c r="JSL30" s="877"/>
      <c r="JSM30" s="877"/>
      <c r="JSN30" s="877"/>
      <c r="JSO30" s="877"/>
      <c r="JSP30" s="877"/>
      <c r="JSQ30" s="877"/>
      <c r="JSR30" s="877"/>
      <c r="JSS30" s="877"/>
      <c r="JST30" s="877"/>
      <c r="JSU30" s="877"/>
      <c r="JSV30" s="877"/>
      <c r="JSW30" s="877"/>
      <c r="JSX30" s="877"/>
      <c r="JSY30" s="877"/>
      <c r="JSZ30" s="877"/>
      <c r="JTA30" s="877"/>
      <c r="JTB30" s="877"/>
      <c r="JTC30" s="877"/>
      <c r="JTD30" s="877"/>
      <c r="JTE30" s="877"/>
      <c r="JTF30" s="877"/>
      <c r="JTG30" s="877"/>
      <c r="JTH30" s="877"/>
      <c r="JTI30" s="877"/>
      <c r="JTJ30" s="877"/>
      <c r="JTK30" s="877"/>
      <c r="JTL30" s="877"/>
      <c r="JTM30" s="877"/>
      <c r="JTN30" s="877"/>
      <c r="JTO30" s="877"/>
      <c r="JTP30" s="877"/>
      <c r="JTQ30" s="877"/>
      <c r="JTR30" s="877"/>
      <c r="JTS30" s="877"/>
      <c r="JTT30" s="877"/>
      <c r="JTU30" s="877"/>
      <c r="JTV30" s="877"/>
      <c r="JTW30" s="877"/>
      <c r="JTX30" s="877"/>
      <c r="JTY30" s="877"/>
      <c r="JTZ30" s="877"/>
      <c r="JUA30" s="877"/>
      <c r="JUB30" s="877"/>
      <c r="JUC30" s="877"/>
      <c r="JUD30" s="877"/>
      <c r="JUE30" s="877"/>
      <c r="JUF30" s="877"/>
      <c r="JUG30" s="877"/>
      <c r="JUH30" s="877"/>
      <c r="JUI30" s="877"/>
      <c r="JUJ30" s="877"/>
      <c r="JUK30" s="877"/>
      <c r="JUL30" s="877"/>
      <c r="JUM30" s="877"/>
      <c r="JUN30" s="877"/>
      <c r="JUO30" s="877"/>
      <c r="JUP30" s="877"/>
      <c r="JUQ30" s="877"/>
      <c r="JUR30" s="877"/>
      <c r="JUS30" s="877"/>
      <c r="JUT30" s="877"/>
      <c r="JUU30" s="877"/>
      <c r="JUV30" s="877"/>
      <c r="JUW30" s="877"/>
      <c r="JUX30" s="877"/>
      <c r="JUY30" s="877"/>
      <c r="JUZ30" s="877"/>
      <c r="JVA30" s="877"/>
      <c r="JVB30" s="877"/>
      <c r="JVC30" s="877"/>
      <c r="JVD30" s="877"/>
      <c r="JVE30" s="877"/>
      <c r="JVF30" s="877"/>
      <c r="JVG30" s="877"/>
      <c r="JVH30" s="877"/>
      <c r="JVI30" s="877"/>
      <c r="JVJ30" s="877"/>
      <c r="JVK30" s="877"/>
      <c r="JVL30" s="877"/>
      <c r="JVM30" s="877"/>
      <c r="JVN30" s="877"/>
      <c r="JVO30" s="877"/>
      <c r="JVP30" s="877"/>
      <c r="JVQ30" s="877"/>
      <c r="JVR30" s="877"/>
      <c r="JVS30" s="877"/>
      <c r="JVT30" s="877"/>
      <c r="JVU30" s="877"/>
      <c r="JVV30" s="877"/>
      <c r="JVW30" s="877"/>
      <c r="JVX30" s="877"/>
      <c r="JVY30" s="877"/>
      <c r="JVZ30" s="877"/>
      <c r="JWA30" s="877"/>
      <c r="JWB30" s="877"/>
      <c r="JWC30" s="877"/>
      <c r="JWD30" s="877"/>
      <c r="JWE30" s="877"/>
      <c r="JWF30" s="877"/>
      <c r="JWG30" s="877"/>
      <c r="JWH30" s="877"/>
      <c r="JWI30" s="877"/>
      <c r="JWJ30" s="877"/>
      <c r="JWK30" s="877"/>
      <c r="JWL30" s="877"/>
      <c r="JWM30" s="877"/>
      <c r="JWN30" s="877"/>
      <c r="JWO30" s="877"/>
      <c r="JWP30" s="877"/>
      <c r="JWQ30" s="877"/>
      <c r="JWR30" s="877"/>
      <c r="JWS30" s="877"/>
      <c r="JWT30" s="877"/>
      <c r="JWU30" s="877"/>
      <c r="JWV30" s="877"/>
      <c r="JWW30" s="877"/>
      <c r="JWX30" s="877"/>
      <c r="JWY30" s="877"/>
      <c r="JWZ30" s="877"/>
      <c r="JXA30" s="877"/>
      <c r="JXB30" s="877"/>
      <c r="JXC30" s="877"/>
      <c r="JXD30" s="877"/>
      <c r="JXE30" s="877"/>
      <c r="JXF30" s="877"/>
      <c r="JXG30" s="877"/>
      <c r="JXH30" s="877"/>
      <c r="JXI30" s="877"/>
      <c r="JXJ30" s="877"/>
      <c r="JXK30" s="877"/>
      <c r="JXL30" s="877"/>
      <c r="JXM30" s="877"/>
      <c r="JXN30" s="877"/>
      <c r="JXO30" s="877"/>
      <c r="JXP30" s="877"/>
      <c r="JXQ30" s="877"/>
      <c r="JXR30" s="877"/>
      <c r="JXS30" s="877"/>
      <c r="JXT30" s="877"/>
      <c r="JXU30" s="877"/>
      <c r="JXV30" s="877"/>
      <c r="JXW30" s="877"/>
      <c r="JXX30" s="877"/>
      <c r="JXY30" s="877"/>
      <c r="JXZ30" s="877"/>
      <c r="JYA30" s="877"/>
      <c r="JYB30" s="877"/>
      <c r="JYC30" s="877"/>
      <c r="JYD30" s="877"/>
      <c r="JYE30" s="877"/>
      <c r="JYF30" s="877"/>
      <c r="JYG30" s="877"/>
      <c r="JYH30" s="877"/>
      <c r="JYI30" s="877"/>
      <c r="JYJ30" s="877"/>
      <c r="JYK30" s="877"/>
      <c r="JYL30" s="877"/>
      <c r="JYM30" s="877"/>
      <c r="JYN30" s="877"/>
      <c r="JYO30" s="877"/>
      <c r="JYP30" s="877"/>
      <c r="JYQ30" s="877"/>
      <c r="JYR30" s="877"/>
      <c r="JYS30" s="877"/>
      <c r="JYT30" s="877"/>
      <c r="JYU30" s="877"/>
      <c r="JYV30" s="877"/>
      <c r="JYW30" s="877"/>
      <c r="JYX30" s="877"/>
      <c r="JYY30" s="877"/>
      <c r="JYZ30" s="877"/>
      <c r="JZA30" s="877"/>
      <c r="JZB30" s="877"/>
      <c r="JZC30" s="877"/>
      <c r="JZD30" s="877"/>
      <c r="JZE30" s="877"/>
      <c r="JZF30" s="877"/>
      <c r="JZG30" s="877"/>
      <c r="JZH30" s="877"/>
      <c r="JZI30" s="877"/>
      <c r="JZJ30" s="877"/>
      <c r="JZK30" s="877"/>
      <c r="JZL30" s="877"/>
      <c r="JZM30" s="877"/>
      <c r="JZN30" s="877"/>
      <c r="JZO30" s="877"/>
      <c r="JZP30" s="877"/>
      <c r="JZQ30" s="877"/>
      <c r="JZR30" s="877"/>
      <c r="JZS30" s="877"/>
      <c r="JZT30" s="877"/>
      <c r="JZU30" s="877"/>
      <c r="JZV30" s="877"/>
      <c r="JZW30" s="877"/>
      <c r="JZX30" s="877"/>
      <c r="JZY30" s="877"/>
      <c r="JZZ30" s="877"/>
      <c r="KAA30" s="877"/>
      <c r="KAB30" s="877"/>
      <c r="KAC30" s="877"/>
      <c r="KAD30" s="877"/>
      <c r="KAE30" s="877"/>
      <c r="KAF30" s="877"/>
      <c r="KAG30" s="877"/>
      <c r="KAH30" s="877"/>
      <c r="KAI30" s="877"/>
      <c r="KAJ30" s="877"/>
      <c r="KAK30" s="877"/>
      <c r="KAL30" s="877"/>
      <c r="KAM30" s="877"/>
      <c r="KAN30" s="877"/>
      <c r="KAO30" s="877"/>
      <c r="KAP30" s="877"/>
      <c r="KAQ30" s="877"/>
      <c r="KAR30" s="877"/>
      <c r="KAS30" s="877"/>
      <c r="KAT30" s="877"/>
      <c r="KAU30" s="877"/>
      <c r="KAV30" s="877"/>
      <c r="KAW30" s="877"/>
      <c r="KAX30" s="877"/>
      <c r="KAY30" s="877"/>
      <c r="KAZ30" s="877"/>
      <c r="KBA30" s="877"/>
      <c r="KBB30" s="877"/>
      <c r="KBC30" s="877"/>
      <c r="KBD30" s="877"/>
      <c r="KBE30" s="877"/>
      <c r="KBF30" s="877"/>
      <c r="KBG30" s="877"/>
      <c r="KBH30" s="877"/>
      <c r="KBI30" s="877"/>
      <c r="KBJ30" s="877"/>
      <c r="KBK30" s="877"/>
      <c r="KBL30" s="877"/>
      <c r="KBM30" s="877"/>
      <c r="KBN30" s="877"/>
      <c r="KBO30" s="877"/>
      <c r="KBP30" s="877"/>
      <c r="KBQ30" s="877"/>
      <c r="KBR30" s="877"/>
      <c r="KBS30" s="877"/>
      <c r="KBT30" s="877"/>
      <c r="KBU30" s="877"/>
      <c r="KBV30" s="877"/>
      <c r="KBW30" s="877"/>
      <c r="KBX30" s="877"/>
      <c r="KBY30" s="877"/>
      <c r="KBZ30" s="877"/>
      <c r="KCA30" s="877"/>
      <c r="KCB30" s="877"/>
      <c r="KCC30" s="877"/>
      <c r="KCD30" s="877"/>
      <c r="KCE30" s="877"/>
      <c r="KCF30" s="877"/>
      <c r="KCG30" s="877"/>
      <c r="KCH30" s="877"/>
      <c r="KCI30" s="877"/>
      <c r="KCJ30" s="877"/>
      <c r="KCK30" s="877"/>
      <c r="KCL30" s="877"/>
      <c r="KCM30" s="877"/>
      <c r="KCN30" s="877"/>
      <c r="KCO30" s="877"/>
      <c r="KCP30" s="877"/>
      <c r="KCQ30" s="877"/>
      <c r="KCR30" s="877"/>
      <c r="KCS30" s="877"/>
      <c r="KCT30" s="877"/>
      <c r="KCU30" s="877"/>
      <c r="KCV30" s="877"/>
      <c r="KCW30" s="877"/>
      <c r="KCX30" s="877"/>
      <c r="KCY30" s="877"/>
      <c r="KCZ30" s="877"/>
      <c r="KDA30" s="877"/>
      <c r="KDB30" s="877"/>
      <c r="KDC30" s="877"/>
      <c r="KDD30" s="877"/>
      <c r="KDE30" s="877"/>
      <c r="KDF30" s="877"/>
      <c r="KDG30" s="877"/>
      <c r="KDH30" s="877"/>
      <c r="KDI30" s="877"/>
      <c r="KDJ30" s="877"/>
      <c r="KDK30" s="877"/>
      <c r="KDL30" s="877"/>
      <c r="KDM30" s="877"/>
      <c r="KDN30" s="877"/>
      <c r="KDO30" s="877"/>
      <c r="KDP30" s="877"/>
      <c r="KDQ30" s="877"/>
      <c r="KDR30" s="877"/>
      <c r="KDS30" s="877"/>
      <c r="KDT30" s="877"/>
      <c r="KDU30" s="877"/>
      <c r="KDV30" s="877"/>
      <c r="KDW30" s="877"/>
      <c r="KDX30" s="877"/>
      <c r="KDY30" s="877"/>
      <c r="KDZ30" s="877"/>
      <c r="KEA30" s="877"/>
      <c r="KEB30" s="877"/>
      <c r="KEC30" s="877"/>
      <c r="KED30" s="877"/>
      <c r="KEE30" s="877"/>
      <c r="KEF30" s="877"/>
      <c r="KEG30" s="877"/>
      <c r="KEH30" s="877"/>
      <c r="KEI30" s="877"/>
      <c r="KEJ30" s="877"/>
      <c r="KEK30" s="877"/>
      <c r="KEL30" s="877"/>
      <c r="KEM30" s="877"/>
      <c r="KEN30" s="877"/>
      <c r="KEO30" s="877"/>
      <c r="KEP30" s="877"/>
      <c r="KEQ30" s="877"/>
      <c r="KER30" s="877"/>
      <c r="KES30" s="877"/>
      <c r="KET30" s="877"/>
      <c r="KEU30" s="877"/>
      <c r="KEV30" s="877"/>
      <c r="KEW30" s="877"/>
      <c r="KEX30" s="877"/>
      <c r="KEY30" s="877"/>
      <c r="KEZ30" s="877"/>
      <c r="KFA30" s="877"/>
      <c r="KFB30" s="877"/>
      <c r="KFC30" s="877"/>
      <c r="KFD30" s="877"/>
      <c r="KFE30" s="877"/>
      <c r="KFF30" s="877"/>
      <c r="KFG30" s="877"/>
      <c r="KFH30" s="877"/>
      <c r="KFI30" s="877"/>
      <c r="KFJ30" s="877"/>
      <c r="KFK30" s="877"/>
      <c r="KFL30" s="877"/>
      <c r="KFM30" s="877"/>
      <c r="KFN30" s="877"/>
      <c r="KFO30" s="877"/>
      <c r="KFP30" s="877"/>
      <c r="KFQ30" s="877"/>
      <c r="KFR30" s="877"/>
      <c r="KFS30" s="877"/>
      <c r="KFT30" s="877"/>
      <c r="KFU30" s="877"/>
      <c r="KFV30" s="877"/>
      <c r="KFW30" s="877"/>
      <c r="KFX30" s="877"/>
      <c r="KFY30" s="877"/>
      <c r="KFZ30" s="877"/>
      <c r="KGA30" s="877"/>
      <c r="KGB30" s="877"/>
      <c r="KGC30" s="877"/>
      <c r="KGD30" s="877"/>
      <c r="KGE30" s="877"/>
      <c r="KGF30" s="877"/>
      <c r="KGG30" s="877"/>
      <c r="KGH30" s="877"/>
      <c r="KGI30" s="877"/>
      <c r="KGJ30" s="877"/>
      <c r="KGK30" s="877"/>
      <c r="KGL30" s="877"/>
      <c r="KGM30" s="877"/>
      <c r="KGN30" s="877"/>
      <c r="KGO30" s="877"/>
      <c r="KGP30" s="877"/>
      <c r="KGQ30" s="877"/>
      <c r="KGR30" s="877"/>
      <c r="KGS30" s="877"/>
      <c r="KGT30" s="877"/>
      <c r="KGU30" s="877"/>
      <c r="KGV30" s="877"/>
      <c r="KGW30" s="877"/>
      <c r="KGX30" s="877"/>
      <c r="KGY30" s="877"/>
      <c r="KGZ30" s="877"/>
      <c r="KHA30" s="877"/>
      <c r="KHB30" s="877"/>
      <c r="KHC30" s="877"/>
      <c r="KHD30" s="877"/>
      <c r="KHE30" s="877"/>
      <c r="KHF30" s="877"/>
      <c r="KHG30" s="877"/>
      <c r="KHH30" s="877"/>
      <c r="KHI30" s="877"/>
      <c r="KHJ30" s="877"/>
      <c r="KHK30" s="877"/>
      <c r="KHL30" s="877"/>
      <c r="KHM30" s="877"/>
      <c r="KHN30" s="877"/>
      <c r="KHO30" s="877"/>
      <c r="KHP30" s="877"/>
      <c r="KHQ30" s="877"/>
      <c r="KHR30" s="877"/>
      <c r="KHS30" s="877"/>
      <c r="KHT30" s="877"/>
      <c r="KHU30" s="877"/>
      <c r="KHV30" s="877"/>
      <c r="KHW30" s="877"/>
      <c r="KHX30" s="877"/>
      <c r="KHY30" s="877"/>
      <c r="KHZ30" s="877"/>
      <c r="KIA30" s="877"/>
      <c r="KIB30" s="877"/>
      <c r="KIC30" s="877"/>
      <c r="KID30" s="877"/>
      <c r="KIE30" s="877"/>
      <c r="KIF30" s="877"/>
      <c r="KIG30" s="877"/>
      <c r="KIH30" s="877"/>
      <c r="KII30" s="877"/>
      <c r="KIJ30" s="877"/>
      <c r="KIK30" s="877"/>
      <c r="KIL30" s="877"/>
      <c r="KIM30" s="877"/>
      <c r="KIN30" s="877"/>
      <c r="KIO30" s="877"/>
      <c r="KIP30" s="877"/>
      <c r="KIQ30" s="877"/>
      <c r="KIR30" s="877"/>
      <c r="KIS30" s="877"/>
      <c r="KIT30" s="877"/>
      <c r="KIU30" s="877"/>
      <c r="KIV30" s="877"/>
      <c r="KIW30" s="877"/>
      <c r="KIX30" s="877"/>
      <c r="KIY30" s="877"/>
      <c r="KIZ30" s="877"/>
      <c r="KJA30" s="877"/>
      <c r="KJB30" s="877"/>
      <c r="KJC30" s="877"/>
      <c r="KJD30" s="877"/>
      <c r="KJE30" s="877"/>
      <c r="KJF30" s="877"/>
      <c r="KJG30" s="877"/>
      <c r="KJH30" s="877"/>
      <c r="KJI30" s="877"/>
      <c r="KJJ30" s="877"/>
      <c r="KJK30" s="877"/>
      <c r="KJL30" s="877"/>
      <c r="KJM30" s="877"/>
      <c r="KJN30" s="877"/>
      <c r="KJO30" s="877"/>
      <c r="KJP30" s="877"/>
      <c r="KJQ30" s="877"/>
      <c r="KJR30" s="877"/>
      <c r="KJS30" s="877"/>
      <c r="KJT30" s="877"/>
      <c r="KJU30" s="877"/>
      <c r="KJV30" s="877"/>
      <c r="KJW30" s="877"/>
      <c r="KJX30" s="877"/>
      <c r="KJY30" s="877"/>
      <c r="KJZ30" s="877"/>
      <c r="KKA30" s="877"/>
      <c r="KKB30" s="877"/>
      <c r="KKC30" s="877"/>
      <c r="KKD30" s="877"/>
      <c r="KKE30" s="877"/>
      <c r="KKF30" s="877"/>
      <c r="KKG30" s="877"/>
      <c r="KKH30" s="877"/>
      <c r="KKI30" s="877"/>
      <c r="KKJ30" s="877"/>
      <c r="KKK30" s="877"/>
      <c r="KKL30" s="877"/>
      <c r="KKM30" s="877"/>
      <c r="KKN30" s="877"/>
      <c r="KKO30" s="877"/>
      <c r="KKP30" s="877"/>
      <c r="KKQ30" s="877"/>
      <c r="KKR30" s="877"/>
      <c r="KKS30" s="877"/>
      <c r="KKT30" s="877"/>
      <c r="KKU30" s="877"/>
      <c r="KKV30" s="877"/>
      <c r="KKW30" s="877"/>
      <c r="KKX30" s="877"/>
      <c r="KKY30" s="877"/>
      <c r="KKZ30" s="877"/>
      <c r="KLA30" s="877"/>
      <c r="KLB30" s="877"/>
      <c r="KLC30" s="877"/>
      <c r="KLD30" s="877"/>
      <c r="KLE30" s="877"/>
      <c r="KLF30" s="877"/>
      <c r="KLG30" s="877"/>
      <c r="KLH30" s="877"/>
      <c r="KLI30" s="877"/>
      <c r="KLJ30" s="877"/>
      <c r="KLK30" s="877"/>
      <c r="KLL30" s="877"/>
      <c r="KLM30" s="877"/>
      <c r="KLN30" s="877"/>
      <c r="KLO30" s="877"/>
      <c r="KLP30" s="877"/>
      <c r="KLQ30" s="877"/>
      <c r="KLR30" s="877"/>
      <c r="KLS30" s="877"/>
      <c r="KLT30" s="877"/>
      <c r="KLU30" s="877"/>
      <c r="KLV30" s="877"/>
      <c r="KLW30" s="877"/>
      <c r="KLX30" s="877"/>
      <c r="KLY30" s="877"/>
      <c r="KLZ30" s="877"/>
      <c r="KMA30" s="877"/>
      <c r="KMB30" s="877"/>
      <c r="KMC30" s="877"/>
      <c r="KMD30" s="877"/>
      <c r="KME30" s="877"/>
      <c r="KMF30" s="877"/>
      <c r="KMG30" s="877"/>
      <c r="KMH30" s="877"/>
      <c r="KMI30" s="877"/>
      <c r="KMJ30" s="877"/>
      <c r="KMK30" s="877"/>
      <c r="KML30" s="877"/>
      <c r="KMM30" s="877"/>
      <c r="KMN30" s="877"/>
      <c r="KMO30" s="877"/>
      <c r="KMP30" s="877"/>
      <c r="KMQ30" s="877"/>
      <c r="KMR30" s="877"/>
      <c r="KMS30" s="877"/>
      <c r="KMT30" s="877"/>
      <c r="KMU30" s="877"/>
      <c r="KMV30" s="877"/>
      <c r="KMW30" s="877"/>
      <c r="KMX30" s="877"/>
      <c r="KMY30" s="877"/>
      <c r="KMZ30" s="877"/>
      <c r="KNA30" s="877"/>
      <c r="KNB30" s="877"/>
      <c r="KNC30" s="877"/>
      <c r="KND30" s="877"/>
      <c r="KNE30" s="877"/>
      <c r="KNF30" s="877"/>
      <c r="KNG30" s="877"/>
      <c r="KNH30" s="877"/>
      <c r="KNI30" s="877"/>
      <c r="KNJ30" s="877"/>
      <c r="KNK30" s="877"/>
      <c r="KNL30" s="877"/>
      <c r="KNM30" s="877"/>
      <c r="KNN30" s="877"/>
      <c r="KNO30" s="877"/>
      <c r="KNP30" s="877"/>
      <c r="KNQ30" s="877"/>
      <c r="KNR30" s="877"/>
      <c r="KNS30" s="877"/>
      <c r="KNT30" s="877"/>
      <c r="KNU30" s="877"/>
      <c r="KNV30" s="877"/>
      <c r="KNW30" s="877"/>
      <c r="KNX30" s="877"/>
      <c r="KNY30" s="877"/>
      <c r="KNZ30" s="877"/>
      <c r="KOA30" s="877"/>
      <c r="KOB30" s="877"/>
      <c r="KOC30" s="877"/>
      <c r="KOD30" s="877"/>
      <c r="KOE30" s="877"/>
      <c r="KOF30" s="877"/>
      <c r="KOG30" s="877"/>
      <c r="KOH30" s="877"/>
      <c r="KOI30" s="877"/>
      <c r="KOJ30" s="877"/>
      <c r="KOK30" s="877"/>
      <c r="KOL30" s="877"/>
      <c r="KOM30" s="877"/>
      <c r="KON30" s="877"/>
      <c r="KOO30" s="877"/>
      <c r="KOP30" s="877"/>
      <c r="KOQ30" s="877"/>
      <c r="KOR30" s="877"/>
      <c r="KOS30" s="877"/>
      <c r="KOT30" s="877"/>
      <c r="KOU30" s="877"/>
      <c r="KOV30" s="877"/>
      <c r="KOW30" s="877"/>
      <c r="KOX30" s="877"/>
      <c r="KOY30" s="877"/>
      <c r="KOZ30" s="877"/>
      <c r="KPA30" s="877"/>
      <c r="KPB30" s="877"/>
      <c r="KPC30" s="877"/>
      <c r="KPD30" s="877"/>
      <c r="KPE30" s="877"/>
      <c r="KPF30" s="877"/>
      <c r="KPG30" s="877"/>
      <c r="KPH30" s="877"/>
      <c r="KPI30" s="877"/>
      <c r="KPJ30" s="877"/>
      <c r="KPK30" s="877"/>
      <c r="KPL30" s="877"/>
      <c r="KPM30" s="877"/>
      <c r="KPN30" s="877"/>
      <c r="KPO30" s="877"/>
      <c r="KPP30" s="877"/>
      <c r="KPQ30" s="877"/>
      <c r="KPR30" s="877"/>
      <c r="KPS30" s="877"/>
      <c r="KPT30" s="877"/>
      <c r="KPU30" s="877"/>
      <c r="KPV30" s="877"/>
      <c r="KPW30" s="877"/>
      <c r="KPX30" s="877"/>
      <c r="KPY30" s="877"/>
      <c r="KPZ30" s="877"/>
      <c r="KQA30" s="877"/>
      <c r="KQB30" s="877"/>
      <c r="KQC30" s="877"/>
      <c r="KQD30" s="877"/>
      <c r="KQE30" s="877"/>
      <c r="KQF30" s="877"/>
      <c r="KQG30" s="877"/>
      <c r="KQH30" s="877"/>
      <c r="KQI30" s="877"/>
      <c r="KQJ30" s="877"/>
      <c r="KQK30" s="877"/>
      <c r="KQL30" s="877"/>
      <c r="KQM30" s="877"/>
      <c r="KQN30" s="877"/>
      <c r="KQO30" s="877"/>
      <c r="KQP30" s="877"/>
      <c r="KQQ30" s="877"/>
      <c r="KQR30" s="877"/>
      <c r="KQS30" s="877"/>
      <c r="KQT30" s="877"/>
      <c r="KQU30" s="877"/>
      <c r="KQV30" s="877"/>
      <c r="KQW30" s="877"/>
      <c r="KQX30" s="877"/>
      <c r="KQY30" s="877"/>
      <c r="KQZ30" s="877"/>
      <c r="KRA30" s="877"/>
      <c r="KRB30" s="877"/>
      <c r="KRC30" s="877"/>
      <c r="KRD30" s="877"/>
      <c r="KRE30" s="877"/>
      <c r="KRF30" s="877"/>
      <c r="KRG30" s="877"/>
      <c r="KRH30" s="877"/>
      <c r="KRI30" s="877"/>
      <c r="KRJ30" s="877"/>
      <c r="KRK30" s="877"/>
      <c r="KRL30" s="877"/>
      <c r="KRM30" s="877"/>
      <c r="KRN30" s="877"/>
      <c r="KRO30" s="877"/>
      <c r="KRP30" s="877"/>
      <c r="KRQ30" s="877"/>
      <c r="KRR30" s="877"/>
      <c r="KRS30" s="877"/>
      <c r="KRT30" s="877"/>
      <c r="KRU30" s="877"/>
      <c r="KRV30" s="877"/>
      <c r="KRW30" s="877"/>
      <c r="KRX30" s="877"/>
      <c r="KRY30" s="877"/>
      <c r="KRZ30" s="877"/>
      <c r="KSA30" s="877"/>
      <c r="KSB30" s="877"/>
      <c r="KSC30" s="877"/>
      <c r="KSD30" s="877"/>
      <c r="KSE30" s="877"/>
      <c r="KSF30" s="877"/>
      <c r="KSG30" s="877"/>
      <c r="KSH30" s="877"/>
      <c r="KSI30" s="877"/>
      <c r="KSJ30" s="877"/>
      <c r="KSK30" s="877"/>
      <c r="KSL30" s="877"/>
      <c r="KSM30" s="877"/>
      <c r="KSN30" s="877"/>
      <c r="KSO30" s="877"/>
      <c r="KSP30" s="877"/>
      <c r="KSQ30" s="877"/>
      <c r="KSR30" s="877"/>
      <c r="KSS30" s="877"/>
      <c r="KST30" s="877"/>
      <c r="KSU30" s="877"/>
      <c r="KSV30" s="877"/>
      <c r="KSW30" s="877"/>
      <c r="KSX30" s="877"/>
      <c r="KSY30" s="877"/>
      <c r="KSZ30" s="877"/>
      <c r="KTA30" s="877"/>
      <c r="KTB30" s="877"/>
      <c r="KTC30" s="877"/>
      <c r="KTD30" s="877"/>
      <c r="KTE30" s="877"/>
      <c r="KTF30" s="877"/>
      <c r="KTG30" s="877"/>
      <c r="KTH30" s="877"/>
      <c r="KTI30" s="877"/>
      <c r="KTJ30" s="877"/>
      <c r="KTK30" s="877"/>
      <c r="KTL30" s="877"/>
      <c r="KTM30" s="877"/>
      <c r="KTN30" s="877"/>
      <c r="KTO30" s="877"/>
      <c r="KTP30" s="877"/>
      <c r="KTQ30" s="877"/>
      <c r="KTR30" s="877"/>
      <c r="KTS30" s="877"/>
      <c r="KTT30" s="877"/>
      <c r="KTU30" s="877"/>
      <c r="KTV30" s="877"/>
      <c r="KTW30" s="877"/>
      <c r="KTX30" s="877"/>
      <c r="KTY30" s="877"/>
      <c r="KTZ30" s="877"/>
      <c r="KUA30" s="877"/>
      <c r="KUB30" s="877"/>
      <c r="KUC30" s="877"/>
      <c r="KUD30" s="877"/>
      <c r="KUE30" s="877"/>
      <c r="KUF30" s="877"/>
      <c r="KUG30" s="877"/>
      <c r="KUH30" s="877"/>
      <c r="KUI30" s="877"/>
      <c r="KUJ30" s="877"/>
      <c r="KUK30" s="877"/>
      <c r="KUL30" s="877"/>
      <c r="KUM30" s="877"/>
      <c r="KUN30" s="877"/>
      <c r="KUO30" s="877"/>
      <c r="KUP30" s="877"/>
      <c r="KUQ30" s="877"/>
      <c r="KUR30" s="877"/>
      <c r="KUS30" s="877"/>
      <c r="KUT30" s="877"/>
      <c r="KUU30" s="877"/>
      <c r="KUV30" s="877"/>
      <c r="KUW30" s="877"/>
      <c r="KUX30" s="877"/>
      <c r="KUY30" s="877"/>
      <c r="KUZ30" s="877"/>
      <c r="KVA30" s="877"/>
      <c r="KVB30" s="877"/>
      <c r="KVC30" s="877"/>
      <c r="KVD30" s="877"/>
      <c r="KVE30" s="877"/>
      <c r="KVF30" s="877"/>
      <c r="KVG30" s="877"/>
      <c r="KVH30" s="877"/>
      <c r="KVI30" s="877"/>
      <c r="KVJ30" s="877"/>
      <c r="KVK30" s="877"/>
      <c r="KVL30" s="877"/>
      <c r="KVM30" s="877"/>
      <c r="KVN30" s="877"/>
      <c r="KVO30" s="877"/>
      <c r="KVP30" s="877"/>
      <c r="KVQ30" s="877"/>
      <c r="KVR30" s="877"/>
      <c r="KVS30" s="877"/>
      <c r="KVT30" s="877"/>
      <c r="KVU30" s="877"/>
      <c r="KVV30" s="877"/>
      <c r="KVW30" s="877"/>
      <c r="KVX30" s="877"/>
      <c r="KVY30" s="877"/>
      <c r="KVZ30" s="877"/>
      <c r="KWA30" s="877"/>
      <c r="KWB30" s="877"/>
      <c r="KWC30" s="877"/>
      <c r="KWD30" s="877"/>
      <c r="KWE30" s="877"/>
      <c r="KWF30" s="877"/>
      <c r="KWG30" s="877"/>
      <c r="KWH30" s="877"/>
      <c r="KWI30" s="877"/>
      <c r="KWJ30" s="877"/>
      <c r="KWK30" s="877"/>
      <c r="KWL30" s="877"/>
      <c r="KWM30" s="877"/>
      <c r="KWN30" s="877"/>
      <c r="KWO30" s="877"/>
      <c r="KWP30" s="877"/>
      <c r="KWQ30" s="877"/>
      <c r="KWR30" s="877"/>
      <c r="KWS30" s="877"/>
      <c r="KWT30" s="877"/>
      <c r="KWU30" s="877"/>
      <c r="KWV30" s="877"/>
      <c r="KWW30" s="877"/>
      <c r="KWX30" s="877"/>
      <c r="KWY30" s="877"/>
      <c r="KWZ30" s="877"/>
      <c r="KXA30" s="877"/>
      <c r="KXB30" s="877"/>
      <c r="KXC30" s="877"/>
      <c r="KXD30" s="877"/>
      <c r="KXE30" s="877"/>
      <c r="KXF30" s="877"/>
      <c r="KXG30" s="877"/>
      <c r="KXH30" s="877"/>
      <c r="KXI30" s="877"/>
      <c r="KXJ30" s="877"/>
      <c r="KXK30" s="877"/>
      <c r="KXL30" s="877"/>
      <c r="KXM30" s="877"/>
      <c r="KXN30" s="877"/>
      <c r="KXO30" s="877"/>
      <c r="KXP30" s="877"/>
      <c r="KXQ30" s="877"/>
      <c r="KXR30" s="877"/>
      <c r="KXS30" s="877"/>
      <c r="KXT30" s="877"/>
      <c r="KXU30" s="877"/>
      <c r="KXV30" s="877"/>
      <c r="KXW30" s="877"/>
      <c r="KXX30" s="877"/>
      <c r="KXY30" s="877"/>
      <c r="KXZ30" s="877"/>
      <c r="KYA30" s="877"/>
      <c r="KYB30" s="877"/>
      <c r="KYC30" s="877"/>
      <c r="KYD30" s="877"/>
      <c r="KYE30" s="877"/>
      <c r="KYF30" s="877"/>
      <c r="KYG30" s="877"/>
      <c r="KYH30" s="877"/>
      <c r="KYI30" s="877"/>
      <c r="KYJ30" s="877"/>
      <c r="KYK30" s="877"/>
      <c r="KYL30" s="877"/>
      <c r="KYM30" s="877"/>
      <c r="KYN30" s="877"/>
      <c r="KYO30" s="877"/>
      <c r="KYP30" s="877"/>
      <c r="KYQ30" s="877"/>
      <c r="KYR30" s="877"/>
      <c r="KYS30" s="877"/>
      <c r="KYT30" s="877"/>
      <c r="KYU30" s="877"/>
      <c r="KYV30" s="877"/>
      <c r="KYW30" s="877"/>
      <c r="KYX30" s="877"/>
      <c r="KYY30" s="877"/>
      <c r="KYZ30" s="877"/>
      <c r="KZA30" s="877"/>
      <c r="KZB30" s="877"/>
      <c r="KZC30" s="877"/>
      <c r="KZD30" s="877"/>
      <c r="KZE30" s="877"/>
      <c r="KZF30" s="877"/>
      <c r="KZG30" s="877"/>
      <c r="KZH30" s="877"/>
      <c r="KZI30" s="877"/>
      <c r="KZJ30" s="877"/>
      <c r="KZK30" s="877"/>
      <c r="KZL30" s="877"/>
      <c r="KZM30" s="877"/>
      <c r="KZN30" s="877"/>
      <c r="KZO30" s="877"/>
      <c r="KZP30" s="877"/>
      <c r="KZQ30" s="877"/>
      <c r="KZR30" s="877"/>
      <c r="KZS30" s="877"/>
      <c r="KZT30" s="877"/>
      <c r="KZU30" s="877"/>
      <c r="KZV30" s="877"/>
      <c r="KZW30" s="877"/>
      <c r="KZX30" s="877"/>
      <c r="KZY30" s="877"/>
      <c r="KZZ30" s="877"/>
      <c r="LAA30" s="877"/>
      <c r="LAB30" s="877"/>
      <c r="LAC30" s="877"/>
      <c r="LAD30" s="877"/>
      <c r="LAE30" s="877"/>
      <c r="LAF30" s="877"/>
      <c r="LAG30" s="877"/>
      <c r="LAH30" s="877"/>
      <c r="LAI30" s="877"/>
      <c r="LAJ30" s="877"/>
      <c r="LAK30" s="877"/>
      <c r="LAL30" s="877"/>
      <c r="LAM30" s="877"/>
      <c r="LAN30" s="877"/>
      <c r="LAO30" s="877"/>
      <c r="LAP30" s="877"/>
      <c r="LAQ30" s="877"/>
      <c r="LAR30" s="877"/>
      <c r="LAS30" s="877"/>
      <c r="LAT30" s="877"/>
      <c r="LAU30" s="877"/>
      <c r="LAV30" s="877"/>
      <c r="LAW30" s="877"/>
      <c r="LAX30" s="877"/>
      <c r="LAY30" s="877"/>
      <c r="LAZ30" s="877"/>
      <c r="LBA30" s="877"/>
      <c r="LBB30" s="877"/>
      <c r="LBC30" s="877"/>
      <c r="LBD30" s="877"/>
      <c r="LBE30" s="877"/>
      <c r="LBF30" s="877"/>
      <c r="LBG30" s="877"/>
      <c r="LBH30" s="877"/>
      <c r="LBI30" s="877"/>
      <c r="LBJ30" s="877"/>
      <c r="LBK30" s="877"/>
      <c r="LBL30" s="877"/>
      <c r="LBM30" s="877"/>
      <c r="LBN30" s="877"/>
      <c r="LBO30" s="877"/>
      <c r="LBP30" s="877"/>
      <c r="LBQ30" s="877"/>
      <c r="LBR30" s="877"/>
      <c r="LBS30" s="877"/>
      <c r="LBT30" s="877"/>
      <c r="LBU30" s="877"/>
      <c r="LBV30" s="877"/>
      <c r="LBW30" s="877"/>
      <c r="LBX30" s="877"/>
      <c r="LBY30" s="877"/>
      <c r="LBZ30" s="877"/>
      <c r="LCA30" s="877"/>
      <c r="LCB30" s="877"/>
      <c r="LCC30" s="877"/>
      <c r="LCD30" s="877"/>
      <c r="LCE30" s="877"/>
      <c r="LCF30" s="877"/>
      <c r="LCG30" s="877"/>
      <c r="LCH30" s="877"/>
      <c r="LCI30" s="877"/>
      <c r="LCJ30" s="877"/>
      <c r="LCK30" s="877"/>
      <c r="LCL30" s="877"/>
      <c r="LCM30" s="877"/>
      <c r="LCN30" s="877"/>
      <c r="LCO30" s="877"/>
      <c r="LCP30" s="877"/>
      <c r="LCQ30" s="877"/>
      <c r="LCR30" s="877"/>
      <c r="LCS30" s="877"/>
      <c r="LCT30" s="877"/>
      <c r="LCU30" s="877"/>
      <c r="LCV30" s="877"/>
      <c r="LCW30" s="877"/>
      <c r="LCX30" s="877"/>
      <c r="LCY30" s="877"/>
      <c r="LCZ30" s="877"/>
      <c r="LDA30" s="877"/>
      <c r="LDB30" s="877"/>
      <c r="LDC30" s="877"/>
      <c r="LDD30" s="877"/>
      <c r="LDE30" s="877"/>
      <c r="LDF30" s="877"/>
      <c r="LDG30" s="877"/>
      <c r="LDH30" s="877"/>
      <c r="LDI30" s="877"/>
      <c r="LDJ30" s="877"/>
      <c r="LDK30" s="877"/>
      <c r="LDL30" s="877"/>
      <c r="LDM30" s="877"/>
      <c r="LDN30" s="877"/>
      <c r="LDO30" s="877"/>
      <c r="LDP30" s="877"/>
      <c r="LDQ30" s="877"/>
      <c r="LDR30" s="877"/>
      <c r="LDS30" s="877"/>
      <c r="LDT30" s="877"/>
      <c r="LDU30" s="877"/>
      <c r="LDV30" s="877"/>
      <c r="LDW30" s="877"/>
      <c r="LDX30" s="877"/>
      <c r="LDY30" s="877"/>
      <c r="LDZ30" s="877"/>
      <c r="LEA30" s="877"/>
      <c r="LEB30" s="877"/>
      <c r="LEC30" s="877"/>
      <c r="LED30" s="877"/>
      <c r="LEE30" s="877"/>
      <c r="LEF30" s="877"/>
      <c r="LEG30" s="877"/>
      <c r="LEH30" s="877"/>
      <c r="LEI30" s="877"/>
      <c r="LEJ30" s="877"/>
      <c r="LEK30" s="877"/>
      <c r="LEL30" s="877"/>
      <c r="LEM30" s="877"/>
      <c r="LEN30" s="877"/>
      <c r="LEO30" s="877"/>
      <c r="LEP30" s="877"/>
      <c r="LEQ30" s="877"/>
      <c r="LER30" s="877"/>
      <c r="LES30" s="877"/>
      <c r="LET30" s="877"/>
      <c r="LEU30" s="877"/>
      <c r="LEV30" s="877"/>
      <c r="LEW30" s="877"/>
      <c r="LEX30" s="877"/>
      <c r="LEY30" s="877"/>
      <c r="LEZ30" s="877"/>
      <c r="LFA30" s="877"/>
      <c r="LFB30" s="877"/>
      <c r="LFC30" s="877"/>
      <c r="LFD30" s="877"/>
      <c r="LFE30" s="877"/>
      <c r="LFF30" s="877"/>
      <c r="LFG30" s="877"/>
      <c r="LFH30" s="877"/>
      <c r="LFI30" s="877"/>
      <c r="LFJ30" s="877"/>
      <c r="LFK30" s="877"/>
      <c r="LFL30" s="877"/>
      <c r="LFM30" s="877"/>
      <c r="LFN30" s="877"/>
      <c r="LFO30" s="877"/>
      <c r="LFP30" s="877"/>
      <c r="LFQ30" s="877"/>
      <c r="LFR30" s="877"/>
      <c r="LFS30" s="877"/>
      <c r="LFT30" s="877"/>
      <c r="LFU30" s="877"/>
      <c r="LFV30" s="877"/>
      <c r="LFW30" s="877"/>
      <c r="LFX30" s="877"/>
      <c r="LFY30" s="877"/>
      <c r="LFZ30" s="877"/>
      <c r="LGA30" s="877"/>
      <c r="LGB30" s="877"/>
      <c r="LGC30" s="877"/>
      <c r="LGD30" s="877"/>
      <c r="LGE30" s="877"/>
      <c r="LGF30" s="877"/>
      <c r="LGG30" s="877"/>
      <c r="LGH30" s="877"/>
      <c r="LGI30" s="877"/>
      <c r="LGJ30" s="877"/>
      <c r="LGK30" s="877"/>
      <c r="LGL30" s="877"/>
      <c r="LGM30" s="877"/>
      <c r="LGN30" s="877"/>
      <c r="LGO30" s="877"/>
      <c r="LGP30" s="877"/>
      <c r="LGQ30" s="877"/>
      <c r="LGR30" s="877"/>
      <c r="LGS30" s="877"/>
      <c r="LGT30" s="877"/>
      <c r="LGU30" s="877"/>
      <c r="LGV30" s="877"/>
      <c r="LGW30" s="877"/>
      <c r="LGX30" s="877"/>
      <c r="LGY30" s="877"/>
      <c r="LGZ30" s="877"/>
      <c r="LHA30" s="877"/>
      <c r="LHB30" s="877"/>
      <c r="LHC30" s="877"/>
      <c r="LHD30" s="877"/>
      <c r="LHE30" s="877"/>
      <c r="LHF30" s="877"/>
      <c r="LHG30" s="877"/>
      <c r="LHH30" s="877"/>
      <c r="LHI30" s="877"/>
      <c r="LHJ30" s="877"/>
      <c r="LHK30" s="877"/>
      <c r="LHL30" s="877"/>
      <c r="LHM30" s="877"/>
      <c r="LHN30" s="877"/>
      <c r="LHO30" s="877"/>
      <c r="LHP30" s="877"/>
      <c r="LHQ30" s="877"/>
      <c r="LHR30" s="877"/>
      <c r="LHS30" s="877"/>
      <c r="LHT30" s="877"/>
      <c r="LHU30" s="877"/>
      <c r="LHV30" s="877"/>
      <c r="LHW30" s="877"/>
      <c r="LHX30" s="877"/>
      <c r="LHY30" s="877"/>
      <c r="LHZ30" s="877"/>
      <c r="LIA30" s="877"/>
      <c r="LIB30" s="877"/>
      <c r="LIC30" s="877"/>
      <c r="LID30" s="877"/>
      <c r="LIE30" s="877"/>
      <c r="LIF30" s="877"/>
      <c r="LIG30" s="877"/>
      <c r="LIH30" s="877"/>
      <c r="LII30" s="877"/>
      <c r="LIJ30" s="877"/>
      <c r="LIK30" s="877"/>
      <c r="LIL30" s="877"/>
      <c r="LIM30" s="877"/>
      <c r="LIN30" s="877"/>
      <c r="LIO30" s="877"/>
      <c r="LIP30" s="877"/>
      <c r="LIQ30" s="877"/>
      <c r="LIR30" s="877"/>
      <c r="LIS30" s="877"/>
      <c r="LIT30" s="877"/>
      <c r="LIU30" s="877"/>
      <c r="LIV30" s="877"/>
      <c r="LIW30" s="877"/>
      <c r="LIX30" s="877"/>
      <c r="LIY30" s="877"/>
      <c r="LIZ30" s="877"/>
      <c r="LJA30" s="877"/>
      <c r="LJB30" s="877"/>
      <c r="LJC30" s="877"/>
      <c r="LJD30" s="877"/>
      <c r="LJE30" s="877"/>
      <c r="LJF30" s="877"/>
      <c r="LJG30" s="877"/>
      <c r="LJH30" s="877"/>
      <c r="LJI30" s="877"/>
      <c r="LJJ30" s="877"/>
      <c r="LJK30" s="877"/>
      <c r="LJL30" s="877"/>
      <c r="LJM30" s="877"/>
      <c r="LJN30" s="877"/>
      <c r="LJO30" s="877"/>
      <c r="LJP30" s="877"/>
      <c r="LJQ30" s="877"/>
      <c r="LJR30" s="877"/>
      <c r="LJS30" s="877"/>
      <c r="LJT30" s="877"/>
      <c r="LJU30" s="877"/>
      <c r="LJV30" s="877"/>
      <c r="LJW30" s="877"/>
      <c r="LJX30" s="877"/>
      <c r="LJY30" s="877"/>
      <c r="LJZ30" s="877"/>
      <c r="LKA30" s="877"/>
      <c r="LKB30" s="877"/>
      <c r="LKC30" s="877"/>
      <c r="LKD30" s="877"/>
      <c r="LKE30" s="877"/>
      <c r="LKF30" s="877"/>
      <c r="LKG30" s="877"/>
      <c r="LKH30" s="877"/>
      <c r="LKI30" s="877"/>
      <c r="LKJ30" s="877"/>
      <c r="LKK30" s="877"/>
      <c r="LKL30" s="877"/>
      <c r="LKM30" s="877"/>
      <c r="LKN30" s="877"/>
      <c r="LKO30" s="877"/>
      <c r="LKP30" s="877"/>
      <c r="LKQ30" s="877"/>
      <c r="LKR30" s="877"/>
      <c r="LKS30" s="877"/>
      <c r="LKT30" s="877"/>
      <c r="LKU30" s="877"/>
      <c r="LKV30" s="877"/>
      <c r="LKW30" s="877"/>
      <c r="LKX30" s="877"/>
      <c r="LKY30" s="877"/>
      <c r="LKZ30" s="877"/>
      <c r="LLA30" s="877"/>
      <c r="LLB30" s="877"/>
      <c r="LLC30" s="877"/>
      <c r="LLD30" s="877"/>
      <c r="LLE30" s="877"/>
      <c r="LLF30" s="877"/>
      <c r="LLG30" s="877"/>
      <c r="LLH30" s="877"/>
      <c r="LLI30" s="877"/>
      <c r="LLJ30" s="877"/>
      <c r="LLK30" s="877"/>
      <c r="LLL30" s="877"/>
      <c r="LLM30" s="877"/>
      <c r="LLN30" s="877"/>
      <c r="LLO30" s="877"/>
      <c r="LLP30" s="877"/>
      <c r="LLQ30" s="877"/>
      <c r="LLR30" s="877"/>
      <c r="LLS30" s="877"/>
      <c r="LLT30" s="877"/>
      <c r="LLU30" s="877"/>
      <c r="LLV30" s="877"/>
      <c r="LLW30" s="877"/>
      <c r="LLX30" s="877"/>
      <c r="LLY30" s="877"/>
      <c r="LLZ30" s="877"/>
      <c r="LMA30" s="877"/>
      <c r="LMB30" s="877"/>
      <c r="LMC30" s="877"/>
      <c r="LMD30" s="877"/>
      <c r="LME30" s="877"/>
      <c r="LMF30" s="877"/>
      <c r="LMG30" s="877"/>
      <c r="LMH30" s="877"/>
      <c r="LMI30" s="877"/>
      <c r="LMJ30" s="877"/>
      <c r="LMK30" s="877"/>
      <c r="LML30" s="877"/>
      <c r="LMM30" s="877"/>
      <c r="LMN30" s="877"/>
      <c r="LMO30" s="877"/>
      <c r="LMP30" s="877"/>
      <c r="LMQ30" s="877"/>
      <c r="LMR30" s="877"/>
      <c r="LMS30" s="877"/>
      <c r="LMT30" s="877"/>
      <c r="LMU30" s="877"/>
      <c r="LMV30" s="877"/>
      <c r="LMW30" s="877"/>
      <c r="LMX30" s="877"/>
      <c r="LMY30" s="877"/>
      <c r="LMZ30" s="877"/>
      <c r="LNA30" s="877"/>
      <c r="LNB30" s="877"/>
      <c r="LNC30" s="877"/>
      <c r="LND30" s="877"/>
      <c r="LNE30" s="877"/>
      <c r="LNF30" s="877"/>
      <c r="LNG30" s="877"/>
      <c r="LNH30" s="877"/>
      <c r="LNI30" s="877"/>
      <c r="LNJ30" s="877"/>
      <c r="LNK30" s="877"/>
      <c r="LNL30" s="877"/>
      <c r="LNM30" s="877"/>
      <c r="LNN30" s="877"/>
      <c r="LNO30" s="877"/>
      <c r="LNP30" s="877"/>
      <c r="LNQ30" s="877"/>
      <c r="LNR30" s="877"/>
      <c r="LNS30" s="877"/>
      <c r="LNT30" s="877"/>
      <c r="LNU30" s="877"/>
      <c r="LNV30" s="877"/>
      <c r="LNW30" s="877"/>
      <c r="LNX30" s="877"/>
      <c r="LNY30" s="877"/>
      <c r="LNZ30" s="877"/>
      <c r="LOA30" s="877"/>
      <c r="LOB30" s="877"/>
      <c r="LOC30" s="877"/>
      <c r="LOD30" s="877"/>
      <c r="LOE30" s="877"/>
      <c r="LOF30" s="877"/>
      <c r="LOG30" s="877"/>
      <c r="LOH30" s="877"/>
      <c r="LOI30" s="877"/>
      <c r="LOJ30" s="877"/>
      <c r="LOK30" s="877"/>
      <c r="LOL30" s="877"/>
      <c r="LOM30" s="877"/>
      <c r="LON30" s="877"/>
      <c r="LOO30" s="877"/>
      <c r="LOP30" s="877"/>
      <c r="LOQ30" s="877"/>
      <c r="LOR30" s="877"/>
      <c r="LOS30" s="877"/>
      <c r="LOT30" s="877"/>
      <c r="LOU30" s="877"/>
      <c r="LOV30" s="877"/>
      <c r="LOW30" s="877"/>
      <c r="LOX30" s="877"/>
      <c r="LOY30" s="877"/>
      <c r="LOZ30" s="877"/>
      <c r="LPA30" s="877"/>
      <c r="LPB30" s="877"/>
      <c r="LPC30" s="877"/>
      <c r="LPD30" s="877"/>
      <c r="LPE30" s="877"/>
      <c r="LPF30" s="877"/>
      <c r="LPG30" s="877"/>
      <c r="LPH30" s="877"/>
      <c r="LPI30" s="877"/>
      <c r="LPJ30" s="877"/>
      <c r="LPK30" s="877"/>
      <c r="LPL30" s="877"/>
      <c r="LPM30" s="877"/>
      <c r="LPN30" s="877"/>
      <c r="LPO30" s="877"/>
      <c r="LPP30" s="877"/>
      <c r="LPQ30" s="877"/>
      <c r="LPR30" s="877"/>
      <c r="LPS30" s="877"/>
      <c r="LPT30" s="877"/>
      <c r="LPU30" s="877"/>
      <c r="LPV30" s="877"/>
      <c r="LPW30" s="877"/>
      <c r="LPX30" s="877"/>
      <c r="LPY30" s="877"/>
      <c r="LPZ30" s="877"/>
      <c r="LQA30" s="877"/>
      <c r="LQB30" s="877"/>
      <c r="LQC30" s="877"/>
      <c r="LQD30" s="877"/>
      <c r="LQE30" s="877"/>
      <c r="LQF30" s="877"/>
      <c r="LQG30" s="877"/>
      <c r="LQH30" s="877"/>
      <c r="LQI30" s="877"/>
      <c r="LQJ30" s="877"/>
      <c r="LQK30" s="877"/>
      <c r="LQL30" s="877"/>
      <c r="LQM30" s="877"/>
      <c r="LQN30" s="877"/>
      <c r="LQO30" s="877"/>
      <c r="LQP30" s="877"/>
      <c r="LQQ30" s="877"/>
      <c r="LQR30" s="877"/>
      <c r="LQS30" s="877"/>
      <c r="LQT30" s="877"/>
      <c r="LQU30" s="877"/>
      <c r="LQV30" s="877"/>
      <c r="LQW30" s="877"/>
      <c r="LQX30" s="877"/>
      <c r="LQY30" s="877"/>
      <c r="LQZ30" s="877"/>
      <c r="LRA30" s="877"/>
      <c r="LRB30" s="877"/>
      <c r="LRC30" s="877"/>
      <c r="LRD30" s="877"/>
      <c r="LRE30" s="877"/>
      <c r="LRF30" s="877"/>
      <c r="LRG30" s="877"/>
      <c r="LRH30" s="877"/>
      <c r="LRI30" s="877"/>
      <c r="LRJ30" s="877"/>
      <c r="LRK30" s="877"/>
      <c r="LRL30" s="877"/>
      <c r="LRM30" s="877"/>
      <c r="LRN30" s="877"/>
      <c r="LRO30" s="877"/>
      <c r="LRP30" s="877"/>
      <c r="LRQ30" s="877"/>
      <c r="LRR30" s="877"/>
      <c r="LRS30" s="877"/>
      <c r="LRT30" s="877"/>
      <c r="LRU30" s="877"/>
      <c r="LRV30" s="877"/>
      <c r="LRW30" s="877"/>
      <c r="LRX30" s="877"/>
      <c r="LRY30" s="877"/>
      <c r="LRZ30" s="877"/>
      <c r="LSA30" s="877"/>
      <c r="LSB30" s="877"/>
      <c r="LSC30" s="877"/>
      <c r="LSD30" s="877"/>
      <c r="LSE30" s="877"/>
      <c r="LSF30" s="877"/>
      <c r="LSG30" s="877"/>
      <c r="LSH30" s="877"/>
      <c r="LSI30" s="877"/>
      <c r="LSJ30" s="877"/>
      <c r="LSK30" s="877"/>
      <c r="LSL30" s="877"/>
      <c r="LSM30" s="877"/>
      <c r="LSN30" s="877"/>
      <c r="LSO30" s="877"/>
      <c r="LSP30" s="877"/>
      <c r="LSQ30" s="877"/>
      <c r="LSR30" s="877"/>
      <c r="LSS30" s="877"/>
      <c r="LST30" s="877"/>
      <c r="LSU30" s="877"/>
      <c r="LSV30" s="877"/>
      <c r="LSW30" s="877"/>
      <c r="LSX30" s="877"/>
      <c r="LSY30" s="877"/>
      <c r="LSZ30" s="877"/>
      <c r="LTA30" s="877"/>
      <c r="LTB30" s="877"/>
      <c r="LTC30" s="877"/>
      <c r="LTD30" s="877"/>
      <c r="LTE30" s="877"/>
      <c r="LTF30" s="877"/>
      <c r="LTG30" s="877"/>
      <c r="LTH30" s="877"/>
      <c r="LTI30" s="877"/>
      <c r="LTJ30" s="877"/>
      <c r="LTK30" s="877"/>
      <c r="LTL30" s="877"/>
      <c r="LTM30" s="877"/>
      <c r="LTN30" s="877"/>
      <c r="LTO30" s="877"/>
      <c r="LTP30" s="877"/>
      <c r="LTQ30" s="877"/>
      <c r="LTR30" s="877"/>
      <c r="LTS30" s="877"/>
      <c r="LTT30" s="877"/>
      <c r="LTU30" s="877"/>
      <c r="LTV30" s="877"/>
      <c r="LTW30" s="877"/>
      <c r="LTX30" s="877"/>
      <c r="LTY30" s="877"/>
      <c r="LTZ30" s="877"/>
      <c r="LUA30" s="877"/>
      <c r="LUB30" s="877"/>
      <c r="LUC30" s="877"/>
      <c r="LUD30" s="877"/>
      <c r="LUE30" s="877"/>
      <c r="LUF30" s="877"/>
      <c r="LUG30" s="877"/>
      <c r="LUH30" s="877"/>
      <c r="LUI30" s="877"/>
      <c r="LUJ30" s="877"/>
      <c r="LUK30" s="877"/>
      <c r="LUL30" s="877"/>
      <c r="LUM30" s="877"/>
      <c r="LUN30" s="877"/>
      <c r="LUO30" s="877"/>
      <c r="LUP30" s="877"/>
      <c r="LUQ30" s="877"/>
      <c r="LUR30" s="877"/>
      <c r="LUS30" s="877"/>
      <c r="LUT30" s="877"/>
      <c r="LUU30" s="877"/>
      <c r="LUV30" s="877"/>
      <c r="LUW30" s="877"/>
      <c r="LUX30" s="877"/>
      <c r="LUY30" s="877"/>
      <c r="LUZ30" s="877"/>
      <c r="LVA30" s="877"/>
      <c r="LVB30" s="877"/>
      <c r="LVC30" s="877"/>
      <c r="LVD30" s="877"/>
      <c r="LVE30" s="877"/>
      <c r="LVF30" s="877"/>
      <c r="LVG30" s="877"/>
      <c r="LVH30" s="877"/>
      <c r="LVI30" s="877"/>
      <c r="LVJ30" s="877"/>
      <c r="LVK30" s="877"/>
      <c r="LVL30" s="877"/>
      <c r="LVM30" s="877"/>
      <c r="LVN30" s="877"/>
      <c r="LVO30" s="877"/>
      <c r="LVP30" s="877"/>
      <c r="LVQ30" s="877"/>
      <c r="LVR30" s="877"/>
      <c r="LVS30" s="877"/>
      <c r="LVT30" s="877"/>
      <c r="LVU30" s="877"/>
      <c r="LVV30" s="877"/>
      <c r="LVW30" s="877"/>
      <c r="LVX30" s="877"/>
      <c r="LVY30" s="877"/>
      <c r="LVZ30" s="877"/>
      <c r="LWA30" s="877"/>
      <c r="LWB30" s="877"/>
      <c r="LWC30" s="877"/>
      <c r="LWD30" s="877"/>
      <c r="LWE30" s="877"/>
      <c r="LWF30" s="877"/>
      <c r="LWG30" s="877"/>
      <c r="LWH30" s="877"/>
      <c r="LWI30" s="877"/>
      <c r="LWJ30" s="877"/>
      <c r="LWK30" s="877"/>
      <c r="LWL30" s="877"/>
      <c r="LWM30" s="877"/>
      <c r="LWN30" s="877"/>
      <c r="LWO30" s="877"/>
      <c r="LWP30" s="877"/>
      <c r="LWQ30" s="877"/>
      <c r="LWR30" s="877"/>
      <c r="LWS30" s="877"/>
      <c r="LWT30" s="877"/>
      <c r="LWU30" s="877"/>
      <c r="LWV30" s="877"/>
      <c r="LWW30" s="877"/>
      <c r="LWX30" s="877"/>
      <c r="LWY30" s="877"/>
      <c r="LWZ30" s="877"/>
      <c r="LXA30" s="877"/>
      <c r="LXB30" s="877"/>
      <c r="LXC30" s="877"/>
      <c r="LXD30" s="877"/>
      <c r="LXE30" s="877"/>
      <c r="LXF30" s="877"/>
      <c r="LXG30" s="877"/>
      <c r="LXH30" s="877"/>
      <c r="LXI30" s="877"/>
      <c r="LXJ30" s="877"/>
      <c r="LXK30" s="877"/>
      <c r="LXL30" s="877"/>
      <c r="LXM30" s="877"/>
      <c r="LXN30" s="877"/>
      <c r="LXO30" s="877"/>
      <c r="LXP30" s="877"/>
      <c r="LXQ30" s="877"/>
      <c r="LXR30" s="877"/>
      <c r="LXS30" s="877"/>
      <c r="LXT30" s="877"/>
      <c r="LXU30" s="877"/>
      <c r="LXV30" s="877"/>
      <c r="LXW30" s="877"/>
      <c r="LXX30" s="877"/>
      <c r="LXY30" s="877"/>
      <c r="LXZ30" s="877"/>
      <c r="LYA30" s="877"/>
      <c r="LYB30" s="877"/>
      <c r="LYC30" s="877"/>
      <c r="LYD30" s="877"/>
      <c r="LYE30" s="877"/>
      <c r="LYF30" s="877"/>
      <c r="LYG30" s="877"/>
      <c r="LYH30" s="877"/>
      <c r="LYI30" s="877"/>
      <c r="LYJ30" s="877"/>
      <c r="LYK30" s="877"/>
      <c r="LYL30" s="877"/>
      <c r="LYM30" s="877"/>
      <c r="LYN30" s="877"/>
      <c r="LYO30" s="877"/>
      <c r="LYP30" s="877"/>
      <c r="LYQ30" s="877"/>
      <c r="LYR30" s="877"/>
      <c r="LYS30" s="877"/>
      <c r="LYT30" s="877"/>
      <c r="LYU30" s="877"/>
      <c r="LYV30" s="877"/>
      <c r="LYW30" s="877"/>
      <c r="LYX30" s="877"/>
      <c r="LYY30" s="877"/>
      <c r="LYZ30" s="877"/>
      <c r="LZA30" s="877"/>
      <c r="LZB30" s="877"/>
      <c r="LZC30" s="877"/>
      <c r="LZD30" s="877"/>
      <c r="LZE30" s="877"/>
      <c r="LZF30" s="877"/>
      <c r="LZG30" s="877"/>
      <c r="LZH30" s="877"/>
      <c r="LZI30" s="877"/>
      <c r="LZJ30" s="877"/>
      <c r="LZK30" s="877"/>
      <c r="LZL30" s="877"/>
      <c r="LZM30" s="877"/>
      <c r="LZN30" s="877"/>
      <c r="LZO30" s="877"/>
      <c r="LZP30" s="877"/>
      <c r="LZQ30" s="877"/>
      <c r="LZR30" s="877"/>
      <c r="LZS30" s="877"/>
      <c r="LZT30" s="877"/>
      <c r="LZU30" s="877"/>
      <c r="LZV30" s="877"/>
      <c r="LZW30" s="877"/>
      <c r="LZX30" s="877"/>
      <c r="LZY30" s="877"/>
      <c r="LZZ30" s="877"/>
      <c r="MAA30" s="877"/>
      <c r="MAB30" s="877"/>
      <c r="MAC30" s="877"/>
      <c r="MAD30" s="877"/>
      <c r="MAE30" s="877"/>
      <c r="MAF30" s="877"/>
      <c r="MAG30" s="877"/>
      <c r="MAH30" s="877"/>
      <c r="MAI30" s="877"/>
      <c r="MAJ30" s="877"/>
      <c r="MAK30" s="877"/>
      <c r="MAL30" s="877"/>
      <c r="MAM30" s="877"/>
      <c r="MAN30" s="877"/>
      <c r="MAO30" s="877"/>
      <c r="MAP30" s="877"/>
      <c r="MAQ30" s="877"/>
      <c r="MAR30" s="877"/>
      <c r="MAS30" s="877"/>
      <c r="MAT30" s="877"/>
      <c r="MAU30" s="877"/>
      <c r="MAV30" s="877"/>
      <c r="MAW30" s="877"/>
      <c r="MAX30" s="877"/>
      <c r="MAY30" s="877"/>
      <c r="MAZ30" s="877"/>
      <c r="MBA30" s="877"/>
      <c r="MBB30" s="877"/>
      <c r="MBC30" s="877"/>
      <c r="MBD30" s="877"/>
      <c r="MBE30" s="877"/>
      <c r="MBF30" s="877"/>
      <c r="MBG30" s="877"/>
      <c r="MBH30" s="877"/>
      <c r="MBI30" s="877"/>
      <c r="MBJ30" s="877"/>
      <c r="MBK30" s="877"/>
      <c r="MBL30" s="877"/>
      <c r="MBM30" s="877"/>
      <c r="MBN30" s="877"/>
      <c r="MBO30" s="877"/>
      <c r="MBP30" s="877"/>
      <c r="MBQ30" s="877"/>
      <c r="MBR30" s="877"/>
      <c r="MBS30" s="877"/>
      <c r="MBT30" s="877"/>
      <c r="MBU30" s="877"/>
      <c r="MBV30" s="877"/>
      <c r="MBW30" s="877"/>
      <c r="MBX30" s="877"/>
      <c r="MBY30" s="877"/>
      <c r="MBZ30" s="877"/>
      <c r="MCA30" s="877"/>
      <c r="MCB30" s="877"/>
      <c r="MCC30" s="877"/>
      <c r="MCD30" s="877"/>
      <c r="MCE30" s="877"/>
      <c r="MCF30" s="877"/>
      <c r="MCG30" s="877"/>
      <c r="MCH30" s="877"/>
      <c r="MCI30" s="877"/>
      <c r="MCJ30" s="877"/>
      <c r="MCK30" s="877"/>
      <c r="MCL30" s="877"/>
      <c r="MCM30" s="877"/>
      <c r="MCN30" s="877"/>
      <c r="MCO30" s="877"/>
      <c r="MCP30" s="877"/>
      <c r="MCQ30" s="877"/>
      <c r="MCR30" s="877"/>
      <c r="MCS30" s="877"/>
      <c r="MCT30" s="877"/>
      <c r="MCU30" s="877"/>
      <c r="MCV30" s="877"/>
      <c r="MCW30" s="877"/>
      <c r="MCX30" s="877"/>
      <c r="MCY30" s="877"/>
      <c r="MCZ30" s="877"/>
      <c r="MDA30" s="877"/>
      <c r="MDB30" s="877"/>
      <c r="MDC30" s="877"/>
      <c r="MDD30" s="877"/>
      <c r="MDE30" s="877"/>
      <c r="MDF30" s="877"/>
      <c r="MDG30" s="877"/>
      <c r="MDH30" s="877"/>
      <c r="MDI30" s="877"/>
      <c r="MDJ30" s="877"/>
      <c r="MDK30" s="877"/>
      <c r="MDL30" s="877"/>
      <c r="MDM30" s="877"/>
      <c r="MDN30" s="877"/>
      <c r="MDO30" s="877"/>
      <c r="MDP30" s="877"/>
      <c r="MDQ30" s="877"/>
      <c r="MDR30" s="877"/>
      <c r="MDS30" s="877"/>
      <c r="MDT30" s="877"/>
      <c r="MDU30" s="877"/>
      <c r="MDV30" s="877"/>
      <c r="MDW30" s="877"/>
      <c r="MDX30" s="877"/>
      <c r="MDY30" s="877"/>
      <c r="MDZ30" s="877"/>
      <c r="MEA30" s="877"/>
      <c r="MEB30" s="877"/>
      <c r="MEC30" s="877"/>
      <c r="MED30" s="877"/>
      <c r="MEE30" s="877"/>
      <c r="MEF30" s="877"/>
      <c r="MEG30" s="877"/>
      <c r="MEH30" s="877"/>
      <c r="MEI30" s="877"/>
      <c r="MEJ30" s="877"/>
      <c r="MEK30" s="877"/>
      <c r="MEL30" s="877"/>
      <c r="MEM30" s="877"/>
      <c r="MEN30" s="877"/>
      <c r="MEO30" s="877"/>
      <c r="MEP30" s="877"/>
      <c r="MEQ30" s="877"/>
      <c r="MER30" s="877"/>
      <c r="MES30" s="877"/>
      <c r="MET30" s="877"/>
      <c r="MEU30" s="877"/>
      <c r="MEV30" s="877"/>
      <c r="MEW30" s="877"/>
      <c r="MEX30" s="877"/>
      <c r="MEY30" s="877"/>
      <c r="MEZ30" s="877"/>
      <c r="MFA30" s="877"/>
      <c r="MFB30" s="877"/>
      <c r="MFC30" s="877"/>
      <c r="MFD30" s="877"/>
      <c r="MFE30" s="877"/>
      <c r="MFF30" s="877"/>
      <c r="MFG30" s="877"/>
      <c r="MFH30" s="877"/>
      <c r="MFI30" s="877"/>
      <c r="MFJ30" s="877"/>
      <c r="MFK30" s="877"/>
      <c r="MFL30" s="877"/>
      <c r="MFM30" s="877"/>
      <c r="MFN30" s="877"/>
      <c r="MFO30" s="877"/>
      <c r="MFP30" s="877"/>
      <c r="MFQ30" s="877"/>
      <c r="MFR30" s="877"/>
      <c r="MFS30" s="877"/>
      <c r="MFT30" s="877"/>
      <c r="MFU30" s="877"/>
      <c r="MFV30" s="877"/>
      <c r="MFW30" s="877"/>
      <c r="MFX30" s="877"/>
      <c r="MFY30" s="877"/>
      <c r="MFZ30" s="877"/>
      <c r="MGA30" s="877"/>
      <c r="MGB30" s="877"/>
      <c r="MGC30" s="877"/>
      <c r="MGD30" s="877"/>
      <c r="MGE30" s="877"/>
      <c r="MGF30" s="877"/>
      <c r="MGG30" s="877"/>
      <c r="MGH30" s="877"/>
      <c r="MGI30" s="877"/>
      <c r="MGJ30" s="877"/>
      <c r="MGK30" s="877"/>
      <c r="MGL30" s="877"/>
      <c r="MGM30" s="877"/>
      <c r="MGN30" s="877"/>
      <c r="MGO30" s="877"/>
      <c r="MGP30" s="877"/>
      <c r="MGQ30" s="877"/>
      <c r="MGR30" s="877"/>
      <c r="MGS30" s="877"/>
      <c r="MGT30" s="877"/>
      <c r="MGU30" s="877"/>
      <c r="MGV30" s="877"/>
      <c r="MGW30" s="877"/>
      <c r="MGX30" s="877"/>
      <c r="MGY30" s="877"/>
      <c r="MGZ30" s="877"/>
      <c r="MHA30" s="877"/>
      <c r="MHB30" s="877"/>
      <c r="MHC30" s="877"/>
      <c r="MHD30" s="877"/>
      <c r="MHE30" s="877"/>
      <c r="MHF30" s="877"/>
      <c r="MHG30" s="877"/>
      <c r="MHH30" s="877"/>
      <c r="MHI30" s="877"/>
      <c r="MHJ30" s="877"/>
      <c r="MHK30" s="877"/>
      <c r="MHL30" s="877"/>
      <c r="MHM30" s="877"/>
      <c r="MHN30" s="877"/>
      <c r="MHO30" s="877"/>
      <c r="MHP30" s="877"/>
      <c r="MHQ30" s="877"/>
      <c r="MHR30" s="877"/>
      <c r="MHS30" s="877"/>
      <c r="MHT30" s="877"/>
      <c r="MHU30" s="877"/>
      <c r="MHV30" s="877"/>
      <c r="MHW30" s="877"/>
      <c r="MHX30" s="877"/>
      <c r="MHY30" s="877"/>
      <c r="MHZ30" s="877"/>
      <c r="MIA30" s="877"/>
      <c r="MIB30" s="877"/>
      <c r="MIC30" s="877"/>
      <c r="MID30" s="877"/>
      <c r="MIE30" s="877"/>
      <c r="MIF30" s="877"/>
      <c r="MIG30" s="877"/>
      <c r="MIH30" s="877"/>
      <c r="MII30" s="877"/>
      <c r="MIJ30" s="877"/>
      <c r="MIK30" s="877"/>
      <c r="MIL30" s="877"/>
      <c r="MIM30" s="877"/>
      <c r="MIN30" s="877"/>
      <c r="MIO30" s="877"/>
      <c r="MIP30" s="877"/>
      <c r="MIQ30" s="877"/>
      <c r="MIR30" s="877"/>
      <c r="MIS30" s="877"/>
      <c r="MIT30" s="877"/>
      <c r="MIU30" s="877"/>
      <c r="MIV30" s="877"/>
      <c r="MIW30" s="877"/>
      <c r="MIX30" s="877"/>
      <c r="MIY30" s="877"/>
      <c r="MIZ30" s="877"/>
      <c r="MJA30" s="877"/>
      <c r="MJB30" s="877"/>
      <c r="MJC30" s="877"/>
      <c r="MJD30" s="877"/>
      <c r="MJE30" s="877"/>
      <c r="MJF30" s="877"/>
      <c r="MJG30" s="877"/>
      <c r="MJH30" s="877"/>
      <c r="MJI30" s="877"/>
      <c r="MJJ30" s="877"/>
      <c r="MJK30" s="877"/>
      <c r="MJL30" s="877"/>
      <c r="MJM30" s="877"/>
      <c r="MJN30" s="877"/>
      <c r="MJO30" s="877"/>
      <c r="MJP30" s="877"/>
      <c r="MJQ30" s="877"/>
      <c r="MJR30" s="877"/>
      <c r="MJS30" s="877"/>
      <c r="MJT30" s="877"/>
      <c r="MJU30" s="877"/>
      <c r="MJV30" s="877"/>
      <c r="MJW30" s="877"/>
      <c r="MJX30" s="877"/>
      <c r="MJY30" s="877"/>
      <c r="MJZ30" s="877"/>
      <c r="MKA30" s="877"/>
      <c r="MKB30" s="877"/>
      <c r="MKC30" s="877"/>
      <c r="MKD30" s="877"/>
      <c r="MKE30" s="877"/>
      <c r="MKF30" s="877"/>
      <c r="MKG30" s="877"/>
      <c r="MKH30" s="877"/>
      <c r="MKI30" s="877"/>
      <c r="MKJ30" s="877"/>
      <c r="MKK30" s="877"/>
      <c r="MKL30" s="877"/>
      <c r="MKM30" s="877"/>
      <c r="MKN30" s="877"/>
      <c r="MKO30" s="877"/>
      <c r="MKP30" s="877"/>
      <c r="MKQ30" s="877"/>
      <c r="MKR30" s="877"/>
      <c r="MKS30" s="877"/>
      <c r="MKT30" s="877"/>
      <c r="MKU30" s="877"/>
      <c r="MKV30" s="877"/>
      <c r="MKW30" s="877"/>
      <c r="MKX30" s="877"/>
      <c r="MKY30" s="877"/>
      <c r="MKZ30" s="877"/>
      <c r="MLA30" s="877"/>
      <c r="MLB30" s="877"/>
      <c r="MLC30" s="877"/>
      <c r="MLD30" s="877"/>
      <c r="MLE30" s="877"/>
      <c r="MLF30" s="877"/>
      <c r="MLG30" s="877"/>
      <c r="MLH30" s="877"/>
      <c r="MLI30" s="877"/>
      <c r="MLJ30" s="877"/>
      <c r="MLK30" s="877"/>
      <c r="MLL30" s="877"/>
      <c r="MLM30" s="877"/>
      <c r="MLN30" s="877"/>
      <c r="MLO30" s="877"/>
      <c r="MLP30" s="877"/>
      <c r="MLQ30" s="877"/>
      <c r="MLR30" s="877"/>
      <c r="MLS30" s="877"/>
      <c r="MLT30" s="877"/>
      <c r="MLU30" s="877"/>
      <c r="MLV30" s="877"/>
      <c r="MLW30" s="877"/>
      <c r="MLX30" s="877"/>
      <c r="MLY30" s="877"/>
      <c r="MLZ30" s="877"/>
      <c r="MMA30" s="877"/>
      <c r="MMB30" s="877"/>
      <c r="MMC30" s="877"/>
      <c r="MMD30" s="877"/>
      <c r="MME30" s="877"/>
      <c r="MMF30" s="877"/>
      <c r="MMG30" s="877"/>
      <c r="MMH30" s="877"/>
      <c r="MMI30" s="877"/>
      <c r="MMJ30" s="877"/>
      <c r="MMK30" s="877"/>
      <c r="MML30" s="877"/>
      <c r="MMM30" s="877"/>
      <c r="MMN30" s="877"/>
      <c r="MMO30" s="877"/>
      <c r="MMP30" s="877"/>
      <c r="MMQ30" s="877"/>
      <c r="MMR30" s="877"/>
      <c r="MMS30" s="877"/>
      <c r="MMT30" s="877"/>
      <c r="MMU30" s="877"/>
      <c r="MMV30" s="877"/>
      <c r="MMW30" s="877"/>
      <c r="MMX30" s="877"/>
      <c r="MMY30" s="877"/>
      <c r="MMZ30" s="877"/>
      <c r="MNA30" s="877"/>
      <c r="MNB30" s="877"/>
      <c r="MNC30" s="877"/>
      <c r="MND30" s="877"/>
      <c r="MNE30" s="877"/>
      <c r="MNF30" s="877"/>
      <c r="MNG30" s="877"/>
      <c r="MNH30" s="877"/>
      <c r="MNI30" s="877"/>
      <c r="MNJ30" s="877"/>
      <c r="MNK30" s="877"/>
      <c r="MNL30" s="877"/>
      <c r="MNM30" s="877"/>
      <c r="MNN30" s="877"/>
      <c r="MNO30" s="877"/>
      <c r="MNP30" s="877"/>
      <c r="MNQ30" s="877"/>
      <c r="MNR30" s="877"/>
      <c r="MNS30" s="877"/>
      <c r="MNT30" s="877"/>
      <c r="MNU30" s="877"/>
      <c r="MNV30" s="877"/>
      <c r="MNW30" s="877"/>
      <c r="MNX30" s="877"/>
      <c r="MNY30" s="877"/>
      <c r="MNZ30" s="877"/>
      <c r="MOA30" s="877"/>
      <c r="MOB30" s="877"/>
      <c r="MOC30" s="877"/>
      <c r="MOD30" s="877"/>
      <c r="MOE30" s="877"/>
      <c r="MOF30" s="877"/>
      <c r="MOG30" s="877"/>
      <c r="MOH30" s="877"/>
      <c r="MOI30" s="877"/>
      <c r="MOJ30" s="877"/>
      <c r="MOK30" s="877"/>
      <c r="MOL30" s="877"/>
      <c r="MOM30" s="877"/>
      <c r="MON30" s="877"/>
      <c r="MOO30" s="877"/>
      <c r="MOP30" s="877"/>
      <c r="MOQ30" s="877"/>
      <c r="MOR30" s="877"/>
      <c r="MOS30" s="877"/>
      <c r="MOT30" s="877"/>
      <c r="MOU30" s="877"/>
      <c r="MOV30" s="877"/>
      <c r="MOW30" s="877"/>
      <c r="MOX30" s="877"/>
      <c r="MOY30" s="877"/>
      <c r="MOZ30" s="877"/>
      <c r="MPA30" s="877"/>
      <c r="MPB30" s="877"/>
      <c r="MPC30" s="877"/>
      <c r="MPD30" s="877"/>
      <c r="MPE30" s="877"/>
      <c r="MPF30" s="877"/>
      <c r="MPG30" s="877"/>
      <c r="MPH30" s="877"/>
      <c r="MPI30" s="877"/>
      <c r="MPJ30" s="877"/>
      <c r="MPK30" s="877"/>
      <c r="MPL30" s="877"/>
      <c r="MPM30" s="877"/>
      <c r="MPN30" s="877"/>
      <c r="MPO30" s="877"/>
      <c r="MPP30" s="877"/>
      <c r="MPQ30" s="877"/>
      <c r="MPR30" s="877"/>
      <c r="MPS30" s="877"/>
      <c r="MPT30" s="877"/>
      <c r="MPU30" s="877"/>
      <c r="MPV30" s="877"/>
      <c r="MPW30" s="877"/>
      <c r="MPX30" s="877"/>
      <c r="MPY30" s="877"/>
      <c r="MPZ30" s="877"/>
      <c r="MQA30" s="877"/>
      <c r="MQB30" s="877"/>
      <c r="MQC30" s="877"/>
      <c r="MQD30" s="877"/>
      <c r="MQE30" s="877"/>
      <c r="MQF30" s="877"/>
      <c r="MQG30" s="877"/>
      <c r="MQH30" s="877"/>
      <c r="MQI30" s="877"/>
      <c r="MQJ30" s="877"/>
      <c r="MQK30" s="877"/>
      <c r="MQL30" s="877"/>
      <c r="MQM30" s="877"/>
      <c r="MQN30" s="877"/>
      <c r="MQO30" s="877"/>
      <c r="MQP30" s="877"/>
      <c r="MQQ30" s="877"/>
      <c r="MQR30" s="877"/>
      <c r="MQS30" s="877"/>
      <c r="MQT30" s="877"/>
      <c r="MQU30" s="877"/>
      <c r="MQV30" s="877"/>
      <c r="MQW30" s="877"/>
      <c r="MQX30" s="877"/>
      <c r="MQY30" s="877"/>
      <c r="MQZ30" s="877"/>
      <c r="MRA30" s="877"/>
      <c r="MRB30" s="877"/>
      <c r="MRC30" s="877"/>
      <c r="MRD30" s="877"/>
      <c r="MRE30" s="877"/>
      <c r="MRF30" s="877"/>
      <c r="MRG30" s="877"/>
      <c r="MRH30" s="877"/>
      <c r="MRI30" s="877"/>
      <c r="MRJ30" s="877"/>
      <c r="MRK30" s="877"/>
      <c r="MRL30" s="877"/>
      <c r="MRM30" s="877"/>
      <c r="MRN30" s="877"/>
      <c r="MRO30" s="877"/>
      <c r="MRP30" s="877"/>
      <c r="MRQ30" s="877"/>
      <c r="MRR30" s="877"/>
      <c r="MRS30" s="877"/>
      <c r="MRT30" s="877"/>
      <c r="MRU30" s="877"/>
      <c r="MRV30" s="877"/>
      <c r="MRW30" s="877"/>
      <c r="MRX30" s="877"/>
      <c r="MRY30" s="877"/>
      <c r="MRZ30" s="877"/>
      <c r="MSA30" s="877"/>
      <c r="MSB30" s="877"/>
      <c r="MSC30" s="877"/>
      <c r="MSD30" s="877"/>
      <c r="MSE30" s="877"/>
      <c r="MSF30" s="877"/>
      <c r="MSG30" s="877"/>
      <c r="MSH30" s="877"/>
      <c r="MSI30" s="877"/>
      <c r="MSJ30" s="877"/>
      <c r="MSK30" s="877"/>
      <c r="MSL30" s="877"/>
      <c r="MSM30" s="877"/>
      <c r="MSN30" s="877"/>
      <c r="MSO30" s="877"/>
      <c r="MSP30" s="877"/>
      <c r="MSQ30" s="877"/>
      <c r="MSR30" s="877"/>
      <c r="MSS30" s="877"/>
      <c r="MST30" s="877"/>
      <c r="MSU30" s="877"/>
      <c r="MSV30" s="877"/>
      <c r="MSW30" s="877"/>
      <c r="MSX30" s="877"/>
      <c r="MSY30" s="877"/>
      <c r="MSZ30" s="877"/>
      <c r="MTA30" s="877"/>
      <c r="MTB30" s="877"/>
      <c r="MTC30" s="877"/>
      <c r="MTD30" s="877"/>
      <c r="MTE30" s="877"/>
      <c r="MTF30" s="877"/>
      <c r="MTG30" s="877"/>
      <c r="MTH30" s="877"/>
      <c r="MTI30" s="877"/>
      <c r="MTJ30" s="877"/>
      <c r="MTK30" s="877"/>
      <c r="MTL30" s="877"/>
      <c r="MTM30" s="877"/>
      <c r="MTN30" s="877"/>
      <c r="MTO30" s="877"/>
      <c r="MTP30" s="877"/>
      <c r="MTQ30" s="877"/>
      <c r="MTR30" s="877"/>
      <c r="MTS30" s="877"/>
      <c r="MTT30" s="877"/>
      <c r="MTU30" s="877"/>
      <c r="MTV30" s="877"/>
      <c r="MTW30" s="877"/>
      <c r="MTX30" s="877"/>
      <c r="MTY30" s="877"/>
      <c r="MTZ30" s="877"/>
      <c r="MUA30" s="877"/>
      <c r="MUB30" s="877"/>
      <c r="MUC30" s="877"/>
      <c r="MUD30" s="877"/>
      <c r="MUE30" s="877"/>
      <c r="MUF30" s="877"/>
      <c r="MUG30" s="877"/>
      <c r="MUH30" s="877"/>
      <c r="MUI30" s="877"/>
      <c r="MUJ30" s="877"/>
      <c r="MUK30" s="877"/>
      <c r="MUL30" s="877"/>
      <c r="MUM30" s="877"/>
      <c r="MUN30" s="877"/>
      <c r="MUO30" s="877"/>
      <c r="MUP30" s="877"/>
      <c r="MUQ30" s="877"/>
      <c r="MUR30" s="877"/>
      <c r="MUS30" s="877"/>
      <c r="MUT30" s="877"/>
      <c r="MUU30" s="877"/>
      <c r="MUV30" s="877"/>
      <c r="MUW30" s="877"/>
      <c r="MUX30" s="877"/>
      <c r="MUY30" s="877"/>
      <c r="MUZ30" s="877"/>
      <c r="MVA30" s="877"/>
      <c r="MVB30" s="877"/>
      <c r="MVC30" s="877"/>
      <c r="MVD30" s="877"/>
      <c r="MVE30" s="877"/>
      <c r="MVF30" s="877"/>
      <c r="MVG30" s="877"/>
      <c r="MVH30" s="877"/>
      <c r="MVI30" s="877"/>
      <c r="MVJ30" s="877"/>
      <c r="MVK30" s="877"/>
      <c r="MVL30" s="877"/>
      <c r="MVM30" s="877"/>
      <c r="MVN30" s="877"/>
      <c r="MVO30" s="877"/>
      <c r="MVP30" s="877"/>
      <c r="MVQ30" s="877"/>
      <c r="MVR30" s="877"/>
      <c r="MVS30" s="877"/>
      <c r="MVT30" s="877"/>
      <c r="MVU30" s="877"/>
      <c r="MVV30" s="877"/>
      <c r="MVW30" s="877"/>
      <c r="MVX30" s="877"/>
      <c r="MVY30" s="877"/>
      <c r="MVZ30" s="877"/>
      <c r="MWA30" s="877"/>
      <c r="MWB30" s="877"/>
      <c r="MWC30" s="877"/>
      <c r="MWD30" s="877"/>
      <c r="MWE30" s="877"/>
      <c r="MWF30" s="877"/>
      <c r="MWG30" s="877"/>
      <c r="MWH30" s="877"/>
      <c r="MWI30" s="877"/>
      <c r="MWJ30" s="877"/>
      <c r="MWK30" s="877"/>
      <c r="MWL30" s="877"/>
      <c r="MWM30" s="877"/>
      <c r="MWN30" s="877"/>
      <c r="MWO30" s="877"/>
      <c r="MWP30" s="877"/>
      <c r="MWQ30" s="877"/>
      <c r="MWR30" s="877"/>
      <c r="MWS30" s="877"/>
      <c r="MWT30" s="877"/>
      <c r="MWU30" s="877"/>
      <c r="MWV30" s="877"/>
      <c r="MWW30" s="877"/>
      <c r="MWX30" s="877"/>
      <c r="MWY30" s="877"/>
      <c r="MWZ30" s="877"/>
      <c r="MXA30" s="877"/>
      <c r="MXB30" s="877"/>
      <c r="MXC30" s="877"/>
      <c r="MXD30" s="877"/>
      <c r="MXE30" s="877"/>
      <c r="MXF30" s="877"/>
      <c r="MXG30" s="877"/>
      <c r="MXH30" s="877"/>
      <c r="MXI30" s="877"/>
      <c r="MXJ30" s="877"/>
      <c r="MXK30" s="877"/>
      <c r="MXL30" s="877"/>
      <c r="MXM30" s="877"/>
      <c r="MXN30" s="877"/>
      <c r="MXO30" s="877"/>
      <c r="MXP30" s="877"/>
      <c r="MXQ30" s="877"/>
      <c r="MXR30" s="877"/>
      <c r="MXS30" s="877"/>
      <c r="MXT30" s="877"/>
      <c r="MXU30" s="877"/>
      <c r="MXV30" s="877"/>
      <c r="MXW30" s="877"/>
      <c r="MXX30" s="877"/>
      <c r="MXY30" s="877"/>
      <c r="MXZ30" s="877"/>
      <c r="MYA30" s="877"/>
      <c r="MYB30" s="877"/>
      <c r="MYC30" s="877"/>
      <c r="MYD30" s="877"/>
      <c r="MYE30" s="877"/>
      <c r="MYF30" s="877"/>
      <c r="MYG30" s="877"/>
      <c r="MYH30" s="877"/>
      <c r="MYI30" s="877"/>
      <c r="MYJ30" s="877"/>
      <c r="MYK30" s="877"/>
      <c r="MYL30" s="877"/>
      <c r="MYM30" s="877"/>
      <c r="MYN30" s="877"/>
      <c r="MYO30" s="877"/>
      <c r="MYP30" s="877"/>
      <c r="MYQ30" s="877"/>
      <c r="MYR30" s="877"/>
      <c r="MYS30" s="877"/>
      <c r="MYT30" s="877"/>
      <c r="MYU30" s="877"/>
      <c r="MYV30" s="877"/>
      <c r="MYW30" s="877"/>
      <c r="MYX30" s="877"/>
      <c r="MYY30" s="877"/>
      <c r="MYZ30" s="877"/>
      <c r="MZA30" s="877"/>
      <c r="MZB30" s="877"/>
      <c r="MZC30" s="877"/>
      <c r="MZD30" s="877"/>
      <c r="MZE30" s="877"/>
      <c r="MZF30" s="877"/>
      <c r="MZG30" s="877"/>
      <c r="MZH30" s="877"/>
      <c r="MZI30" s="877"/>
      <c r="MZJ30" s="877"/>
      <c r="MZK30" s="877"/>
      <c r="MZL30" s="877"/>
      <c r="MZM30" s="877"/>
      <c r="MZN30" s="877"/>
      <c r="MZO30" s="877"/>
      <c r="MZP30" s="877"/>
      <c r="MZQ30" s="877"/>
      <c r="MZR30" s="877"/>
      <c r="MZS30" s="877"/>
      <c r="MZT30" s="877"/>
      <c r="MZU30" s="877"/>
      <c r="MZV30" s="877"/>
      <c r="MZW30" s="877"/>
      <c r="MZX30" s="877"/>
      <c r="MZY30" s="877"/>
      <c r="MZZ30" s="877"/>
      <c r="NAA30" s="877"/>
      <c r="NAB30" s="877"/>
      <c r="NAC30" s="877"/>
      <c r="NAD30" s="877"/>
      <c r="NAE30" s="877"/>
      <c r="NAF30" s="877"/>
      <c r="NAG30" s="877"/>
      <c r="NAH30" s="877"/>
      <c r="NAI30" s="877"/>
      <c r="NAJ30" s="877"/>
      <c r="NAK30" s="877"/>
      <c r="NAL30" s="877"/>
      <c r="NAM30" s="877"/>
      <c r="NAN30" s="877"/>
      <c r="NAO30" s="877"/>
      <c r="NAP30" s="877"/>
      <c r="NAQ30" s="877"/>
      <c r="NAR30" s="877"/>
      <c r="NAS30" s="877"/>
      <c r="NAT30" s="877"/>
      <c r="NAU30" s="877"/>
      <c r="NAV30" s="877"/>
      <c r="NAW30" s="877"/>
      <c r="NAX30" s="877"/>
      <c r="NAY30" s="877"/>
      <c r="NAZ30" s="877"/>
      <c r="NBA30" s="877"/>
      <c r="NBB30" s="877"/>
      <c r="NBC30" s="877"/>
      <c r="NBD30" s="877"/>
      <c r="NBE30" s="877"/>
      <c r="NBF30" s="877"/>
      <c r="NBG30" s="877"/>
      <c r="NBH30" s="877"/>
      <c r="NBI30" s="877"/>
      <c r="NBJ30" s="877"/>
      <c r="NBK30" s="877"/>
      <c r="NBL30" s="877"/>
      <c r="NBM30" s="877"/>
      <c r="NBN30" s="877"/>
      <c r="NBO30" s="877"/>
      <c r="NBP30" s="877"/>
      <c r="NBQ30" s="877"/>
      <c r="NBR30" s="877"/>
      <c r="NBS30" s="877"/>
      <c r="NBT30" s="877"/>
      <c r="NBU30" s="877"/>
      <c r="NBV30" s="877"/>
      <c r="NBW30" s="877"/>
      <c r="NBX30" s="877"/>
      <c r="NBY30" s="877"/>
      <c r="NBZ30" s="877"/>
      <c r="NCA30" s="877"/>
      <c r="NCB30" s="877"/>
      <c r="NCC30" s="877"/>
      <c r="NCD30" s="877"/>
      <c r="NCE30" s="877"/>
      <c r="NCF30" s="877"/>
      <c r="NCG30" s="877"/>
      <c r="NCH30" s="877"/>
      <c r="NCI30" s="877"/>
      <c r="NCJ30" s="877"/>
      <c r="NCK30" s="877"/>
      <c r="NCL30" s="877"/>
      <c r="NCM30" s="877"/>
      <c r="NCN30" s="877"/>
      <c r="NCO30" s="877"/>
      <c r="NCP30" s="877"/>
      <c r="NCQ30" s="877"/>
      <c r="NCR30" s="877"/>
      <c r="NCS30" s="877"/>
      <c r="NCT30" s="877"/>
      <c r="NCU30" s="877"/>
      <c r="NCV30" s="877"/>
      <c r="NCW30" s="877"/>
      <c r="NCX30" s="877"/>
      <c r="NCY30" s="877"/>
      <c r="NCZ30" s="877"/>
      <c r="NDA30" s="877"/>
      <c r="NDB30" s="877"/>
      <c r="NDC30" s="877"/>
      <c r="NDD30" s="877"/>
      <c r="NDE30" s="877"/>
      <c r="NDF30" s="877"/>
      <c r="NDG30" s="877"/>
      <c r="NDH30" s="877"/>
      <c r="NDI30" s="877"/>
      <c r="NDJ30" s="877"/>
      <c r="NDK30" s="877"/>
      <c r="NDL30" s="877"/>
      <c r="NDM30" s="877"/>
      <c r="NDN30" s="877"/>
      <c r="NDO30" s="877"/>
      <c r="NDP30" s="877"/>
      <c r="NDQ30" s="877"/>
      <c r="NDR30" s="877"/>
      <c r="NDS30" s="877"/>
      <c r="NDT30" s="877"/>
      <c r="NDU30" s="877"/>
      <c r="NDV30" s="877"/>
      <c r="NDW30" s="877"/>
      <c r="NDX30" s="877"/>
      <c r="NDY30" s="877"/>
      <c r="NDZ30" s="877"/>
      <c r="NEA30" s="877"/>
      <c r="NEB30" s="877"/>
      <c r="NEC30" s="877"/>
      <c r="NED30" s="877"/>
      <c r="NEE30" s="877"/>
      <c r="NEF30" s="877"/>
      <c r="NEG30" s="877"/>
      <c r="NEH30" s="877"/>
      <c r="NEI30" s="877"/>
      <c r="NEJ30" s="877"/>
      <c r="NEK30" s="877"/>
      <c r="NEL30" s="877"/>
      <c r="NEM30" s="877"/>
      <c r="NEN30" s="877"/>
      <c r="NEO30" s="877"/>
      <c r="NEP30" s="877"/>
      <c r="NEQ30" s="877"/>
      <c r="NER30" s="877"/>
      <c r="NES30" s="877"/>
      <c r="NET30" s="877"/>
      <c r="NEU30" s="877"/>
      <c r="NEV30" s="877"/>
      <c r="NEW30" s="877"/>
      <c r="NEX30" s="877"/>
      <c r="NEY30" s="877"/>
      <c r="NEZ30" s="877"/>
      <c r="NFA30" s="877"/>
      <c r="NFB30" s="877"/>
      <c r="NFC30" s="877"/>
      <c r="NFD30" s="877"/>
      <c r="NFE30" s="877"/>
      <c r="NFF30" s="877"/>
      <c r="NFG30" s="877"/>
      <c r="NFH30" s="877"/>
      <c r="NFI30" s="877"/>
      <c r="NFJ30" s="877"/>
      <c r="NFK30" s="877"/>
      <c r="NFL30" s="877"/>
      <c r="NFM30" s="877"/>
      <c r="NFN30" s="877"/>
      <c r="NFO30" s="877"/>
      <c r="NFP30" s="877"/>
      <c r="NFQ30" s="877"/>
      <c r="NFR30" s="877"/>
      <c r="NFS30" s="877"/>
      <c r="NFT30" s="877"/>
      <c r="NFU30" s="877"/>
      <c r="NFV30" s="877"/>
      <c r="NFW30" s="877"/>
      <c r="NFX30" s="877"/>
      <c r="NFY30" s="877"/>
      <c r="NFZ30" s="877"/>
      <c r="NGA30" s="877"/>
      <c r="NGB30" s="877"/>
      <c r="NGC30" s="877"/>
      <c r="NGD30" s="877"/>
      <c r="NGE30" s="877"/>
      <c r="NGF30" s="877"/>
      <c r="NGG30" s="877"/>
      <c r="NGH30" s="877"/>
      <c r="NGI30" s="877"/>
      <c r="NGJ30" s="877"/>
      <c r="NGK30" s="877"/>
      <c r="NGL30" s="877"/>
      <c r="NGM30" s="877"/>
      <c r="NGN30" s="877"/>
      <c r="NGO30" s="877"/>
      <c r="NGP30" s="877"/>
      <c r="NGQ30" s="877"/>
      <c r="NGR30" s="877"/>
      <c r="NGS30" s="877"/>
      <c r="NGT30" s="877"/>
      <c r="NGU30" s="877"/>
      <c r="NGV30" s="877"/>
      <c r="NGW30" s="877"/>
      <c r="NGX30" s="877"/>
      <c r="NGY30" s="877"/>
      <c r="NGZ30" s="877"/>
      <c r="NHA30" s="877"/>
      <c r="NHB30" s="877"/>
      <c r="NHC30" s="877"/>
      <c r="NHD30" s="877"/>
      <c r="NHE30" s="877"/>
      <c r="NHF30" s="877"/>
      <c r="NHG30" s="877"/>
      <c r="NHH30" s="877"/>
      <c r="NHI30" s="877"/>
      <c r="NHJ30" s="877"/>
      <c r="NHK30" s="877"/>
      <c r="NHL30" s="877"/>
      <c r="NHM30" s="877"/>
      <c r="NHN30" s="877"/>
      <c r="NHO30" s="877"/>
      <c r="NHP30" s="877"/>
      <c r="NHQ30" s="877"/>
      <c r="NHR30" s="877"/>
      <c r="NHS30" s="877"/>
      <c r="NHT30" s="877"/>
      <c r="NHU30" s="877"/>
      <c r="NHV30" s="877"/>
      <c r="NHW30" s="877"/>
      <c r="NHX30" s="877"/>
      <c r="NHY30" s="877"/>
      <c r="NHZ30" s="877"/>
      <c r="NIA30" s="877"/>
      <c r="NIB30" s="877"/>
      <c r="NIC30" s="877"/>
      <c r="NID30" s="877"/>
      <c r="NIE30" s="877"/>
      <c r="NIF30" s="877"/>
      <c r="NIG30" s="877"/>
      <c r="NIH30" s="877"/>
      <c r="NII30" s="877"/>
      <c r="NIJ30" s="877"/>
      <c r="NIK30" s="877"/>
      <c r="NIL30" s="877"/>
      <c r="NIM30" s="877"/>
      <c r="NIN30" s="877"/>
      <c r="NIO30" s="877"/>
      <c r="NIP30" s="877"/>
      <c r="NIQ30" s="877"/>
      <c r="NIR30" s="877"/>
      <c r="NIS30" s="877"/>
      <c r="NIT30" s="877"/>
      <c r="NIU30" s="877"/>
      <c r="NIV30" s="877"/>
      <c r="NIW30" s="877"/>
      <c r="NIX30" s="877"/>
      <c r="NIY30" s="877"/>
      <c r="NIZ30" s="877"/>
      <c r="NJA30" s="877"/>
      <c r="NJB30" s="877"/>
      <c r="NJC30" s="877"/>
      <c r="NJD30" s="877"/>
      <c r="NJE30" s="877"/>
      <c r="NJF30" s="877"/>
      <c r="NJG30" s="877"/>
      <c r="NJH30" s="877"/>
      <c r="NJI30" s="877"/>
      <c r="NJJ30" s="877"/>
      <c r="NJK30" s="877"/>
      <c r="NJL30" s="877"/>
      <c r="NJM30" s="877"/>
      <c r="NJN30" s="877"/>
      <c r="NJO30" s="877"/>
      <c r="NJP30" s="877"/>
      <c r="NJQ30" s="877"/>
      <c r="NJR30" s="877"/>
      <c r="NJS30" s="877"/>
      <c r="NJT30" s="877"/>
      <c r="NJU30" s="877"/>
      <c r="NJV30" s="877"/>
      <c r="NJW30" s="877"/>
      <c r="NJX30" s="877"/>
      <c r="NJY30" s="877"/>
      <c r="NJZ30" s="877"/>
      <c r="NKA30" s="877"/>
      <c r="NKB30" s="877"/>
      <c r="NKC30" s="877"/>
      <c r="NKD30" s="877"/>
      <c r="NKE30" s="877"/>
      <c r="NKF30" s="877"/>
      <c r="NKG30" s="877"/>
      <c r="NKH30" s="877"/>
      <c r="NKI30" s="877"/>
      <c r="NKJ30" s="877"/>
      <c r="NKK30" s="877"/>
      <c r="NKL30" s="877"/>
      <c r="NKM30" s="877"/>
      <c r="NKN30" s="877"/>
      <c r="NKO30" s="877"/>
      <c r="NKP30" s="877"/>
      <c r="NKQ30" s="877"/>
      <c r="NKR30" s="877"/>
      <c r="NKS30" s="877"/>
      <c r="NKT30" s="877"/>
      <c r="NKU30" s="877"/>
      <c r="NKV30" s="877"/>
      <c r="NKW30" s="877"/>
      <c r="NKX30" s="877"/>
      <c r="NKY30" s="877"/>
      <c r="NKZ30" s="877"/>
      <c r="NLA30" s="877"/>
      <c r="NLB30" s="877"/>
      <c r="NLC30" s="877"/>
      <c r="NLD30" s="877"/>
      <c r="NLE30" s="877"/>
      <c r="NLF30" s="877"/>
      <c r="NLG30" s="877"/>
      <c r="NLH30" s="877"/>
      <c r="NLI30" s="877"/>
      <c r="NLJ30" s="877"/>
      <c r="NLK30" s="877"/>
      <c r="NLL30" s="877"/>
      <c r="NLM30" s="877"/>
      <c r="NLN30" s="877"/>
      <c r="NLO30" s="877"/>
      <c r="NLP30" s="877"/>
      <c r="NLQ30" s="877"/>
      <c r="NLR30" s="877"/>
      <c r="NLS30" s="877"/>
      <c r="NLT30" s="877"/>
      <c r="NLU30" s="877"/>
      <c r="NLV30" s="877"/>
      <c r="NLW30" s="877"/>
      <c r="NLX30" s="877"/>
      <c r="NLY30" s="877"/>
      <c r="NLZ30" s="877"/>
      <c r="NMA30" s="877"/>
      <c r="NMB30" s="877"/>
      <c r="NMC30" s="877"/>
      <c r="NMD30" s="877"/>
      <c r="NME30" s="877"/>
      <c r="NMF30" s="877"/>
      <c r="NMG30" s="877"/>
      <c r="NMH30" s="877"/>
      <c r="NMI30" s="877"/>
      <c r="NMJ30" s="877"/>
      <c r="NMK30" s="877"/>
      <c r="NML30" s="877"/>
      <c r="NMM30" s="877"/>
      <c r="NMN30" s="877"/>
      <c r="NMO30" s="877"/>
      <c r="NMP30" s="877"/>
      <c r="NMQ30" s="877"/>
      <c r="NMR30" s="877"/>
      <c r="NMS30" s="877"/>
      <c r="NMT30" s="877"/>
      <c r="NMU30" s="877"/>
      <c r="NMV30" s="877"/>
      <c r="NMW30" s="877"/>
      <c r="NMX30" s="877"/>
      <c r="NMY30" s="877"/>
      <c r="NMZ30" s="877"/>
      <c r="NNA30" s="877"/>
      <c r="NNB30" s="877"/>
      <c r="NNC30" s="877"/>
      <c r="NND30" s="877"/>
      <c r="NNE30" s="877"/>
      <c r="NNF30" s="877"/>
      <c r="NNG30" s="877"/>
      <c r="NNH30" s="877"/>
      <c r="NNI30" s="877"/>
      <c r="NNJ30" s="877"/>
      <c r="NNK30" s="877"/>
      <c r="NNL30" s="877"/>
      <c r="NNM30" s="877"/>
      <c r="NNN30" s="877"/>
      <c r="NNO30" s="877"/>
      <c r="NNP30" s="877"/>
      <c r="NNQ30" s="877"/>
      <c r="NNR30" s="877"/>
      <c r="NNS30" s="877"/>
      <c r="NNT30" s="877"/>
      <c r="NNU30" s="877"/>
      <c r="NNV30" s="877"/>
      <c r="NNW30" s="877"/>
      <c r="NNX30" s="877"/>
      <c r="NNY30" s="877"/>
      <c r="NNZ30" s="877"/>
      <c r="NOA30" s="877"/>
      <c r="NOB30" s="877"/>
      <c r="NOC30" s="877"/>
      <c r="NOD30" s="877"/>
      <c r="NOE30" s="877"/>
      <c r="NOF30" s="877"/>
      <c r="NOG30" s="877"/>
      <c r="NOH30" s="877"/>
      <c r="NOI30" s="877"/>
      <c r="NOJ30" s="877"/>
      <c r="NOK30" s="877"/>
      <c r="NOL30" s="877"/>
      <c r="NOM30" s="877"/>
      <c r="NON30" s="877"/>
      <c r="NOO30" s="877"/>
      <c r="NOP30" s="877"/>
      <c r="NOQ30" s="877"/>
      <c r="NOR30" s="877"/>
      <c r="NOS30" s="877"/>
      <c r="NOT30" s="877"/>
      <c r="NOU30" s="877"/>
      <c r="NOV30" s="877"/>
      <c r="NOW30" s="877"/>
      <c r="NOX30" s="877"/>
      <c r="NOY30" s="877"/>
      <c r="NOZ30" s="877"/>
      <c r="NPA30" s="877"/>
      <c r="NPB30" s="877"/>
      <c r="NPC30" s="877"/>
      <c r="NPD30" s="877"/>
      <c r="NPE30" s="877"/>
      <c r="NPF30" s="877"/>
      <c r="NPG30" s="877"/>
      <c r="NPH30" s="877"/>
      <c r="NPI30" s="877"/>
      <c r="NPJ30" s="877"/>
      <c r="NPK30" s="877"/>
      <c r="NPL30" s="877"/>
      <c r="NPM30" s="877"/>
      <c r="NPN30" s="877"/>
      <c r="NPO30" s="877"/>
      <c r="NPP30" s="877"/>
      <c r="NPQ30" s="877"/>
      <c r="NPR30" s="877"/>
      <c r="NPS30" s="877"/>
      <c r="NPT30" s="877"/>
      <c r="NPU30" s="877"/>
      <c r="NPV30" s="877"/>
      <c r="NPW30" s="877"/>
      <c r="NPX30" s="877"/>
      <c r="NPY30" s="877"/>
      <c r="NPZ30" s="877"/>
      <c r="NQA30" s="877"/>
      <c r="NQB30" s="877"/>
      <c r="NQC30" s="877"/>
      <c r="NQD30" s="877"/>
      <c r="NQE30" s="877"/>
      <c r="NQF30" s="877"/>
      <c r="NQG30" s="877"/>
      <c r="NQH30" s="877"/>
      <c r="NQI30" s="877"/>
      <c r="NQJ30" s="877"/>
      <c r="NQK30" s="877"/>
      <c r="NQL30" s="877"/>
      <c r="NQM30" s="877"/>
      <c r="NQN30" s="877"/>
      <c r="NQO30" s="877"/>
      <c r="NQP30" s="877"/>
      <c r="NQQ30" s="877"/>
      <c r="NQR30" s="877"/>
      <c r="NQS30" s="877"/>
      <c r="NQT30" s="877"/>
      <c r="NQU30" s="877"/>
      <c r="NQV30" s="877"/>
      <c r="NQW30" s="877"/>
      <c r="NQX30" s="877"/>
      <c r="NQY30" s="877"/>
      <c r="NQZ30" s="877"/>
      <c r="NRA30" s="877"/>
      <c r="NRB30" s="877"/>
      <c r="NRC30" s="877"/>
      <c r="NRD30" s="877"/>
      <c r="NRE30" s="877"/>
      <c r="NRF30" s="877"/>
      <c r="NRG30" s="877"/>
      <c r="NRH30" s="877"/>
      <c r="NRI30" s="877"/>
      <c r="NRJ30" s="877"/>
      <c r="NRK30" s="877"/>
      <c r="NRL30" s="877"/>
      <c r="NRM30" s="877"/>
      <c r="NRN30" s="877"/>
      <c r="NRO30" s="877"/>
      <c r="NRP30" s="877"/>
      <c r="NRQ30" s="877"/>
      <c r="NRR30" s="877"/>
      <c r="NRS30" s="877"/>
      <c r="NRT30" s="877"/>
      <c r="NRU30" s="877"/>
      <c r="NRV30" s="877"/>
      <c r="NRW30" s="877"/>
      <c r="NRX30" s="877"/>
      <c r="NRY30" s="877"/>
      <c r="NRZ30" s="877"/>
      <c r="NSA30" s="877"/>
      <c r="NSB30" s="877"/>
      <c r="NSC30" s="877"/>
      <c r="NSD30" s="877"/>
      <c r="NSE30" s="877"/>
      <c r="NSF30" s="877"/>
      <c r="NSG30" s="877"/>
      <c r="NSH30" s="877"/>
      <c r="NSI30" s="877"/>
      <c r="NSJ30" s="877"/>
      <c r="NSK30" s="877"/>
      <c r="NSL30" s="877"/>
      <c r="NSM30" s="877"/>
      <c r="NSN30" s="877"/>
      <c r="NSO30" s="877"/>
      <c r="NSP30" s="877"/>
      <c r="NSQ30" s="877"/>
      <c r="NSR30" s="877"/>
      <c r="NSS30" s="877"/>
      <c r="NST30" s="877"/>
      <c r="NSU30" s="877"/>
      <c r="NSV30" s="877"/>
      <c r="NSW30" s="877"/>
      <c r="NSX30" s="877"/>
      <c r="NSY30" s="877"/>
      <c r="NSZ30" s="877"/>
      <c r="NTA30" s="877"/>
      <c r="NTB30" s="877"/>
      <c r="NTC30" s="877"/>
      <c r="NTD30" s="877"/>
      <c r="NTE30" s="877"/>
      <c r="NTF30" s="877"/>
      <c r="NTG30" s="877"/>
      <c r="NTH30" s="877"/>
      <c r="NTI30" s="877"/>
      <c r="NTJ30" s="877"/>
      <c r="NTK30" s="877"/>
      <c r="NTL30" s="877"/>
      <c r="NTM30" s="877"/>
      <c r="NTN30" s="877"/>
      <c r="NTO30" s="877"/>
      <c r="NTP30" s="877"/>
      <c r="NTQ30" s="877"/>
      <c r="NTR30" s="877"/>
      <c r="NTS30" s="877"/>
      <c r="NTT30" s="877"/>
      <c r="NTU30" s="877"/>
      <c r="NTV30" s="877"/>
      <c r="NTW30" s="877"/>
      <c r="NTX30" s="877"/>
      <c r="NTY30" s="877"/>
      <c r="NTZ30" s="877"/>
      <c r="NUA30" s="877"/>
      <c r="NUB30" s="877"/>
      <c r="NUC30" s="877"/>
      <c r="NUD30" s="877"/>
      <c r="NUE30" s="877"/>
      <c r="NUF30" s="877"/>
      <c r="NUG30" s="877"/>
      <c r="NUH30" s="877"/>
      <c r="NUI30" s="877"/>
      <c r="NUJ30" s="877"/>
      <c r="NUK30" s="877"/>
      <c r="NUL30" s="877"/>
      <c r="NUM30" s="877"/>
      <c r="NUN30" s="877"/>
      <c r="NUO30" s="877"/>
      <c r="NUP30" s="877"/>
      <c r="NUQ30" s="877"/>
      <c r="NUR30" s="877"/>
      <c r="NUS30" s="877"/>
      <c r="NUT30" s="877"/>
      <c r="NUU30" s="877"/>
      <c r="NUV30" s="877"/>
      <c r="NUW30" s="877"/>
      <c r="NUX30" s="877"/>
      <c r="NUY30" s="877"/>
      <c r="NUZ30" s="877"/>
      <c r="NVA30" s="877"/>
      <c r="NVB30" s="877"/>
      <c r="NVC30" s="877"/>
      <c r="NVD30" s="877"/>
      <c r="NVE30" s="877"/>
      <c r="NVF30" s="877"/>
      <c r="NVG30" s="877"/>
      <c r="NVH30" s="877"/>
      <c r="NVI30" s="877"/>
      <c r="NVJ30" s="877"/>
      <c r="NVK30" s="877"/>
      <c r="NVL30" s="877"/>
      <c r="NVM30" s="877"/>
      <c r="NVN30" s="877"/>
      <c r="NVO30" s="877"/>
      <c r="NVP30" s="877"/>
      <c r="NVQ30" s="877"/>
      <c r="NVR30" s="877"/>
      <c r="NVS30" s="877"/>
      <c r="NVT30" s="877"/>
      <c r="NVU30" s="877"/>
      <c r="NVV30" s="877"/>
      <c r="NVW30" s="877"/>
      <c r="NVX30" s="877"/>
      <c r="NVY30" s="877"/>
      <c r="NVZ30" s="877"/>
      <c r="NWA30" s="877"/>
      <c r="NWB30" s="877"/>
      <c r="NWC30" s="877"/>
      <c r="NWD30" s="877"/>
      <c r="NWE30" s="877"/>
      <c r="NWF30" s="877"/>
      <c r="NWG30" s="877"/>
      <c r="NWH30" s="877"/>
      <c r="NWI30" s="877"/>
      <c r="NWJ30" s="877"/>
      <c r="NWK30" s="877"/>
      <c r="NWL30" s="877"/>
      <c r="NWM30" s="877"/>
      <c r="NWN30" s="877"/>
      <c r="NWO30" s="877"/>
      <c r="NWP30" s="877"/>
      <c r="NWQ30" s="877"/>
      <c r="NWR30" s="877"/>
      <c r="NWS30" s="877"/>
      <c r="NWT30" s="877"/>
      <c r="NWU30" s="877"/>
      <c r="NWV30" s="877"/>
      <c r="NWW30" s="877"/>
      <c r="NWX30" s="877"/>
      <c r="NWY30" s="877"/>
      <c r="NWZ30" s="877"/>
      <c r="NXA30" s="877"/>
      <c r="NXB30" s="877"/>
      <c r="NXC30" s="877"/>
      <c r="NXD30" s="877"/>
      <c r="NXE30" s="877"/>
      <c r="NXF30" s="877"/>
      <c r="NXG30" s="877"/>
      <c r="NXH30" s="877"/>
      <c r="NXI30" s="877"/>
      <c r="NXJ30" s="877"/>
      <c r="NXK30" s="877"/>
      <c r="NXL30" s="877"/>
      <c r="NXM30" s="877"/>
      <c r="NXN30" s="877"/>
      <c r="NXO30" s="877"/>
      <c r="NXP30" s="877"/>
      <c r="NXQ30" s="877"/>
      <c r="NXR30" s="877"/>
      <c r="NXS30" s="877"/>
      <c r="NXT30" s="877"/>
      <c r="NXU30" s="877"/>
      <c r="NXV30" s="877"/>
      <c r="NXW30" s="877"/>
      <c r="NXX30" s="877"/>
      <c r="NXY30" s="877"/>
      <c r="NXZ30" s="877"/>
      <c r="NYA30" s="877"/>
      <c r="NYB30" s="877"/>
      <c r="NYC30" s="877"/>
      <c r="NYD30" s="877"/>
      <c r="NYE30" s="877"/>
      <c r="NYF30" s="877"/>
      <c r="NYG30" s="877"/>
      <c r="NYH30" s="877"/>
      <c r="NYI30" s="877"/>
      <c r="NYJ30" s="877"/>
      <c r="NYK30" s="877"/>
      <c r="NYL30" s="877"/>
      <c r="NYM30" s="877"/>
      <c r="NYN30" s="877"/>
      <c r="NYO30" s="877"/>
      <c r="NYP30" s="877"/>
      <c r="NYQ30" s="877"/>
      <c r="NYR30" s="877"/>
      <c r="NYS30" s="877"/>
      <c r="NYT30" s="877"/>
      <c r="NYU30" s="877"/>
      <c r="NYV30" s="877"/>
      <c r="NYW30" s="877"/>
      <c r="NYX30" s="877"/>
      <c r="NYY30" s="877"/>
      <c r="NYZ30" s="877"/>
      <c r="NZA30" s="877"/>
      <c r="NZB30" s="877"/>
      <c r="NZC30" s="877"/>
      <c r="NZD30" s="877"/>
      <c r="NZE30" s="877"/>
      <c r="NZF30" s="877"/>
      <c r="NZG30" s="877"/>
      <c r="NZH30" s="877"/>
      <c r="NZI30" s="877"/>
      <c r="NZJ30" s="877"/>
      <c r="NZK30" s="877"/>
      <c r="NZL30" s="877"/>
      <c r="NZM30" s="877"/>
      <c r="NZN30" s="877"/>
      <c r="NZO30" s="877"/>
      <c r="NZP30" s="877"/>
      <c r="NZQ30" s="877"/>
      <c r="NZR30" s="877"/>
      <c r="NZS30" s="877"/>
      <c r="NZT30" s="877"/>
      <c r="NZU30" s="877"/>
      <c r="NZV30" s="877"/>
      <c r="NZW30" s="877"/>
      <c r="NZX30" s="877"/>
      <c r="NZY30" s="877"/>
      <c r="NZZ30" s="877"/>
      <c r="OAA30" s="877"/>
      <c r="OAB30" s="877"/>
      <c r="OAC30" s="877"/>
      <c r="OAD30" s="877"/>
      <c r="OAE30" s="877"/>
      <c r="OAF30" s="877"/>
      <c r="OAG30" s="877"/>
      <c r="OAH30" s="877"/>
      <c r="OAI30" s="877"/>
      <c r="OAJ30" s="877"/>
      <c r="OAK30" s="877"/>
      <c r="OAL30" s="877"/>
      <c r="OAM30" s="877"/>
      <c r="OAN30" s="877"/>
      <c r="OAO30" s="877"/>
      <c r="OAP30" s="877"/>
      <c r="OAQ30" s="877"/>
      <c r="OAR30" s="877"/>
      <c r="OAS30" s="877"/>
      <c r="OAT30" s="877"/>
      <c r="OAU30" s="877"/>
      <c r="OAV30" s="877"/>
      <c r="OAW30" s="877"/>
      <c r="OAX30" s="877"/>
      <c r="OAY30" s="877"/>
      <c r="OAZ30" s="877"/>
      <c r="OBA30" s="877"/>
      <c r="OBB30" s="877"/>
      <c r="OBC30" s="877"/>
      <c r="OBD30" s="877"/>
      <c r="OBE30" s="877"/>
      <c r="OBF30" s="877"/>
      <c r="OBG30" s="877"/>
      <c r="OBH30" s="877"/>
      <c r="OBI30" s="877"/>
      <c r="OBJ30" s="877"/>
      <c r="OBK30" s="877"/>
      <c r="OBL30" s="877"/>
      <c r="OBM30" s="877"/>
      <c r="OBN30" s="877"/>
      <c r="OBO30" s="877"/>
      <c r="OBP30" s="877"/>
      <c r="OBQ30" s="877"/>
      <c r="OBR30" s="877"/>
      <c r="OBS30" s="877"/>
      <c r="OBT30" s="877"/>
      <c r="OBU30" s="877"/>
      <c r="OBV30" s="877"/>
      <c r="OBW30" s="877"/>
      <c r="OBX30" s="877"/>
      <c r="OBY30" s="877"/>
      <c r="OBZ30" s="877"/>
      <c r="OCA30" s="877"/>
      <c r="OCB30" s="877"/>
      <c r="OCC30" s="877"/>
      <c r="OCD30" s="877"/>
      <c r="OCE30" s="877"/>
      <c r="OCF30" s="877"/>
      <c r="OCG30" s="877"/>
      <c r="OCH30" s="877"/>
      <c r="OCI30" s="877"/>
      <c r="OCJ30" s="877"/>
      <c r="OCK30" s="877"/>
      <c r="OCL30" s="877"/>
      <c r="OCM30" s="877"/>
      <c r="OCN30" s="877"/>
      <c r="OCO30" s="877"/>
      <c r="OCP30" s="877"/>
      <c r="OCQ30" s="877"/>
      <c r="OCR30" s="877"/>
      <c r="OCS30" s="877"/>
      <c r="OCT30" s="877"/>
      <c r="OCU30" s="877"/>
      <c r="OCV30" s="877"/>
      <c r="OCW30" s="877"/>
      <c r="OCX30" s="877"/>
      <c r="OCY30" s="877"/>
      <c r="OCZ30" s="877"/>
      <c r="ODA30" s="877"/>
      <c r="ODB30" s="877"/>
      <c r="ODC30" s="877"/>
      <c r="ODD30" s="877"/>
      <c r="ODE30" s="877"/>
      <c r="ODF30" s="877"/>
      <c r="ODG30" s="877"/>
      <c r="ODH30" s="877"/>
      <c r="ODI30" s="877"/>
      <c r="ODJ30" s="877"/>
      <c r="ODK30" s="877"/>
      <c r="ODL30" s="877"/>
      <c r="ODM30" s="877"/>
      <c r="ODN30" s="877"/>
      <c r="ODO30" s="877"/>
      <c r="ODP30" s="877"/>
      <c r="ODQ30" s="877"/>
      <c r="ODR30" s="877"/>
      <c r="ODS30" s="877"/>
      <c r="ODT30" s="877"/>
      <c r="ODU30" s="877"/>
      <c r="ODV30" s="877"/>
      <c r="ODW30" s="877"/>
      <c r="ODX30" s="877"/>
      <c r="ODY30" s="877"/>
      <c r="ODZ30" s="877"/>
      <c r="OEA30" s="877"/>
      <c r="OEB30" s="877"/>
      <c r="OEC30" s="877"/>
      <c r="OED30" s="877"/>
      <c r="OEE30" s="877"/>
      <c r="OEF30" s="877"/>
      <c r="OEG30" s="877"/>
      <c r="OEH30" s="877"/>
      <c r="OEI30" s="877"/>
      <c r="OEJ30" s="877"/>
      <c r="OEK30" s="877"/>
      <c r="OEL30" s="877"/>
      <c r="OEM30" s="877"/>
      <c r="OEN30" s="877"/>
      <c r="OEO30" s="877"/>
      <c r="OEP30" s="877"/>
      <c r="OEQ30" s="877"/>
      <c r="OER30" s="877"/>
      <c r="OES30" s="877"/>
      <c r="OET30" s="877"/>
      <c r="OEU30" s="877"/>
      <c r="OEV30" s="877"/>
      <c r="OEW30" s="877"/>
      <c r="OEX30" s="877"/>
      <c r="OEY30" s="877"/>
      <c r="OEZ30" s="877"/>
      <c r="OFA30" s="877"/>
      <c r="OFB30" s="877"/>
      <c r="OFC30" s="877"/>
      <c r="OFD30" s="877"/>
      <c r="OFE30" s="877"/>
      <c r="OFF30" s="877"/>
      <c r="OFG30" s="877"/>
      <c r="OFH30" s="877"/>
      <c r="OFI30" s="877"/>
      <c r="OFJ30" s="877"/>
      <c r="OFK30" s="877"/>
      <c r="OFL30" s="877"/>
      <c r="OFM30" s="877"/>
      <c r="OFN30" s="877"/>
      <c r="OFO30" s="877"/>
      <c r="OFP30" s="877"/>
      <c r="OFQ30" s="877"/>
      <c r="OFR30" s="877"/>
      <c r="OFS30" s="877"/>
      <c r="OFT30" s="877"/>
      <c r="OFU30" s="877"/>
      <c r="OFV30" s="877"/>
      <c r="OFW30" s="877"/>
      <c r="OFX30" s="877"/>
      <c r="OFY30" s="877"/>
      <c r="OFZ30" s="877"/>
      <c r="OGA30" s="877"/>
      <c r="OGB30" s="877"/>
      <c r="OGC30" s="877"/>
      <c r="OGD30" s="877"/>
      <c r="OGE30" s="877"/>
      <c r="OGF30" s="877"/>
      <c r="OGG30" s="877"/>
      <c r="OGH30" s="877"/>
      <c r="OGI30" s="877"/>
      <c r="OGJ30" s="877"/>
      <c r="OGK30" s="877"/>
      <c r="OGL30" s="877"/>
      <c r="OGM30" s="877"/>
      <c r="OGN30" s="877"/>
      <c r="OGO30" s="877"/>
      <c r="OGP30" s="877"/>
      <c r="OGQ30" s="877"/>
      <c r="OGR30" s="877"/>
      <c r="OGS30" s="877"/>
      <c r="OGT30" s="877"/>
      <c r="OGU30" s="877"/>
      <c r="OGV30" s="877"/>
      <c r="OGW30" s="877"/>
      <c r="OGX30" s="877"/>
      <c r="OGY30" s="877"/>
      <c r="OGZ30" s="877"/>
      <c r="OHA30" s="877"/>
      <c r="OHB30" s="877"/>
      <c r="OHC30" s="877"/>
      <c r="OHD30" s="877"/>
      <c r="OHE30" s="877"/>
      <c r="OHF30" s="877"/>
      <c r="OHG30" s="877"/>
      <c r="OHH30" s="877"/>
      <c r="OHI30" s="877"/>
      <c r="OHJ30" s="877"/>
      <c r="OHK30" s="877"/>
      <c r="OHL30" s="877"/>
      <c r="OHM30" s="877"/>
      <c r="OHN30" s="877"/>
      <c r="OHO30" s="877"/>
      <c r="OHP30" s="877"/>
      <c r="OHQ30" s="877"/>
      <c r="OHR30" s="877"/>
      <c r="OHS30" s="877"/>
      <c r="OHT30" s="877"/>
      <c r="OHU30" s="877"/>
      <c r="OHV30" s="877"/>
      <c r="OHW30" s="877"/>
      <c r="OHX30" s="877"/>
      <c r="OHY30" s="877"/>
      <c r="OHZ30" s="877"/>
      <c r="OIA30" s="877"/>
      <c r="OIB30" s="877"/>
      <c r="OIC30" s="877"/>
      <c r="OID30" s="877"/>
      <c r="OIE30" s="877"/>
      <c r="OIF30" s="877"/>
      <c r="OIG30" s="877"/>
      <c r="OIH30" s="877"/>
      <c r="OII30" s="877"/>
      <c r="OIJ30" s="877"/>
      <c r="OIK30" s="877"/>
      <c r="OIL30" s="877"/>
      <c r="OIM30" s="877"/>
      <c r="OIN30" s="877"/>
      <c r="OIO30" s="877"/>
      <c r="OIP30" s="877"/>
      <c r="OIQ30" s="877"/>
      <c r="OIR30" s="877"/>
      <c r="OIS30" s="877"/>
      <c r="OIT30" s="877"/>
      <c r="OIU30" s="877"/>
      <c r="OIV30" s="877"/>
      <c r="OIW30" s="877"/>
      <c r="OIX30" s="877"/>
      <c r="OIY30" s="877"/>
      <c r="OIZ30" s="877"/>
      <c r="OJA30" s="877"/>
      <c r="OJB30" s="877"/>
      <c r="OJC30" s="877"/>
      <c r="OJD30" s="877"/>
      <c r="OJE30" s="877"/>
      <c r="OJF30" s="877"/>
      <c r="OJG30" s="877"/>
      <c r="OJH30" s="877"/>
      <c r="OJI30" s="877"/>
      <c r="OJJ30" s="877"/>
      <c r="OJK30" s="877"/>
      <c r="OJL30" s="877"/>
      <c r="OJM30" s="877"/>
      <c r="OJN30" s="877"/>
      <c r="OJO30" s="877"/>
      <c r="OJP30" s="877"/>
      <c r="OJQ30" s="877"/>
      <c r="OJR30" s="877"/>
      <c r="OJS30" s="877"/>
      <c r="OJT30" s="877"/>
      <c r="OJU30" s="877"/>
      <c r="OJV30" s="877"/>
      <c r="OJW30" s="877"/>
      <c r="OJX30" s="877"/>
      <c r="OJY30" s="877"/>
      <c r="OJZ30" s="877"/>
      <c r="OKA30" s="877"/>
      <c r="OKB30" s="877"/>
      <c r="OKC30" s="877"/>
      <c r="OKD30" s="877"/>
      <c r="OKE30" s="877"/>
      <c r="OKF30" s="877"/>
      <c r="OKG30" s="877"/>
      <c r="OKH30" s="877"/>
      <c r="OKI30" s="877"/>
      <c r="OKJ30" s="877"/>
      <c r="OKK30" s="877"/>
      <c r="OKL30" s="877"/>
      <c r="OKM30" s="877"/>
      <c r="OKN30" s="877"/>
      <c r="OKO30" s="877"/>
      <c r="OKP30" s="877"/>
      <c r="OKQ30" s="877"/>
      <c r="OKR30" s="877"/>
      <c r="OKS30" s="877"/>
      <c r="OKT30" s="877"/>
      <c r="OKU30" s="877"/>
      <c r="OKV30" s="877"/>
      <c r="OKW30" s="877"/>
      <c r="OKX30" s="877"/>
      <c r="OKY30" s="877"/>
      <c r="OKZ30" s="877"/>
      <c r="OLA30" s="877"/>
      <c r="OLB30" s="877"/>
      <c r="OLC30" s="877"/>
      <c r="OLD30" s="877"/>
      <c r="OLE30" s="877"/>
      <c r="OLF30" s="877"/>
      <c r="OLG30" s="877"/>
      <c r="OLH30" s="877"/>
      <c r="OLI30" s="877"/>
      <c r="OLJ30" s="877"/>
      <c r="OLK30" s="877"/>
      <c r="OLL30" s="877"/>
      <c r="OLM30" s="877"/>
      <c r="OLN30" s="877"/>
      <c r="OLO30" s="877"/>
      <c r="OLP30" s="877"/>
      <c r="OLQ30" s="877"/>
      <c r="OLR30" s="877"/>
      <c r="OLS30" s="877"/>
      <c r="OLT30" s="877"/>
      <c r="OLU30" s="877"/>
      <c r="OLV30" s="877"/>
      <c r="OLW30" s="877"/>
      <c r="OLX30" s="877"/>
      <c r="OLY30" s="877"/>
      <c r="OLZ30" s="877"/>
      <c r="OMA30" s="877"/>
      <c r="OMB30" s="877"/>
      <c r="OMC30" s="877"/>
      <c r="OMD30" s="877"/>
      <c r="OME30" s="877"/>
      <c r="OMF30" s="877"/>
      <c r="OMG30" s="877"/>
      <c r="OMH30" s="877"/>
      <c r="OMI30" s="877"/>
      <c r="OMJ30" s="877"/>
      <c r="OMK30" s="877"/>
      <c r="OML30" s="877"/>
      <c r="OMM30" s="877"/>
      <c r="OMN30" s="877"/>
      <c r="OMO30" s="877"/>
      <c r="OMP30" s="877"/>
      <c r="OMQ30" s="877"/>
      <c r="OMR30" s="877"/>
      <c r="OMS30" s="877"/>
      <c r="OMT30" s="877"/>
      <c r="OMU30" s="877"/>
      <c r="OMV30" s="877"/>
      <c r="OMW30" s="877"/>
      <c r="OMX30" s="877"/>
      <c r="OMY30" s="877"/>
      <c r="OMZ30" s="877"/>
      <c r="ONA30" s="877"/>
      <c r="ONB30" s="877"/>
      <c r="ONC30" s="877"/>
      <c r="OND30" s="877"/>
      <c r="ONE30" s="877"/>
      <c r="ONF30" s="877"/>
      <c r="ONG30" s="877"/>
      <c r="ONH30" s="877"/>
      <c r="ONI30" s="877"/>
      <c r="ONJ30" s="877"/>
      <c r="ONK30" s="877"/>
      <c r="ONL30" s="877"/>
      <c r="ONM30" s="877"/>
      <c r="ONN30" s="877"/>
      <c r="ONO30" s="877"/>
      <c r="ONP30" s="877"/>
      <c r="ONQ30" s="877"/>
      <c r="ONR30" s="877"/>
      <c r="ONS30" s="877"/>
      <c r="ONT30" s="877"/>
      <c r="ONU30" s="877"/>
      <c r="ONV30" s="877"/>
      <c r="ONW30" s="877"/>
      <c r="ONX30" s="877"/>
      <c r="ONY30" s="877"/>
      <c r="ONZ30" s="877"/>
      <c r="OOA30" s="877"/>
      <c r="OOB30" s="877"/>
      <c r="OOC30" s="877"/>
      <c r="OOD30" s="877"/>
      <c r="OOE30" s="877"/>
      <c r="OOF30" s="877"/>
      <c r="OOG30" s="877"/>
      <c r="OOH30" s="877"/>
      <c r="OOI30" s="877"/>
      <c r="OOJ30" s="877"/>
      <c r="OOK30" s="877"/>
      <c r="OOL30" s="877"/>
      <c r="OOM30" s="877"/>
      <c r="OON30" s="877"/>
      <c r="OOO30" s="877"/>
      <c r="OOP30" s="877"/>
      <c r="OOQ30" s="877"/>
      <c r="OOR30" s="877"/>
      <c r="OOS30" s="877"/>
      <c r="OOT30" s="877"/>
      <c r="OOU30" s="877"/>
      <c r="OOV30" s="877"/>
      <c r="OOW30" s="877"/>
      <c r="OOX30" s="877"/>
      <c r="OOY30" s="877"/>
      <c r="OOZ30" s="877"/>
      <c r="OPA30" s="877"/>
      <c r="OPB30" s="877"/>
      <c r="OPC30" s="877"/>
      <c r="OPD30" s="877"/>
      <c r="OPE30" s="877"/>
      <c r="OPF30" s="877"/>
      <c r="OPG30" s="877"/>
      <c r="OPH30" s="877"/>
      <c r="OPI30" s="877"/>
      <c r="OPJ30" s="877"/>
      <c r="OPK30" s="877"/>
      <c r="OPL30" s="877"/>
      <c r="OPM30" s="877"/>
      <c r="OPN30" s="877"/>
      <c r="OPO30" s="877"/>
      <c r="OPP30" s="877"/>
      <c r="OPQ30" s="877"/>
      <c r="OPR30" s="877"/>
      <c r="OPS30" s="877"/>
      <c r="OPT30" s="877"/>
      <c r="OPU30" s="877"/>
      <c r="OPV30" s="877"/>
      <c r="OPW30" s="877"/>
      <c r="OPX30" s="877"/>
      <c r="OPY30" s="877"/>
      <c r="OPZ30" s="877"/>
      <c r="OQA30" s="877"/>
      <c r="OQB30" s="877"/>
      <c r="OQC30" s="877"/>
      <c r="OQD30" s="877"/>
      <c r="OQE30" s="877"/>
      <c r="OQF30" s="877"/>
      <c r="OQG30" s="877"/>
      <c r="OQH30" s="877"/>
      <c r="OQI30" s="877"/>
      <c r="OQJ30" s="877"/>
      <c r="OQK30" s="877"/>
      <c r="OQL30" s="877"/>
      <c r="OQM30" s="877"/>
      <c r="OQN30" s="877"/>
      <c r="OQO30" s="877"/>
      <c r="OQP30" s="877"/>
      <c r="OQQ30" s="877"/>
      <c r="OQR30" s="877"/>
      <c r="OQS30" s="877"/>
      <c r="OQT30" s="877"/>
      <c r="OQU30" s="877"/>
      <c r="OQV30" s="877"/>
      <c r="OQW30" s="877"/>
      <c r="OQX30" s="877"/>
      <c r="OQY30" s="877"/>
      <c r="OQZ30" s="877"/>
      <c r="ORA30" s="877"/>
      <c r="ORB30" s="877"/>
      <c r="ORC30" s="877"/>
      <c r="ORD30" s="877"/>
      <c r="ORE30" s="877"/>
      <c r="ORF30" s="877"/>
      <c r="ORG30" s="877"/>
      <c r="ORH30" s="877"/>
      <c r="ORI30" s="877"/>
      <c r="ORJ30" s="877"/>
      <c r="ORK30" s="877"/>
      <c r="ORL30" s="877"/>
      <c r="ORM30" s="877"/>
      <c r="ORN30" s="877"/>
      <c r="ORO30" s="877"/>
      <c r="ORP30" s="877"/>
      <c r="ORQ30" s="877"/>
      <c r="ORR30" s="877"/>
      <c r="ORS30" s="877"/>
      <c r="ORT30" s="877"/>
      <c r="ORU30" s="877"/>
      <c r="ORV30" s="877"/>
      <c r="ORW30" s="877"/>
      <c r="ORX30" s="877"/>
      <c r="ORY30" s="877"/>
      <c r="ORZ30" s="877"/>
      <c r="OSA30" s="877"/>
      <c r="OSB30" s="877"/>
      <c r="OSC30" s="877"/>
      <c r="OSD30" s="877"/>
      <c r="OSE30" s="877"/>
      <c r="OSF30" s="877"/>
      <c r="OSG30" s="877"/>
      <c r="OSH30" s="877"/>
      <c r="OSI30" s="877"/>
      <c r="OSJ30" s="877"/>
      <c r="OSK30" s="877"/>
      <c r="OSL30" s="877"/>
      <c r="OSM30" s="877"/>
      <c r="OSN30" s="877"/>
      <c r="OSO30" s="877"/>
      <c r="OSP30" s="877"/>
      <c r="OSQ30" s="877"/>
      <c r="OSR30" s="877"/>
      <c r="OSS30" s="877"/>
      <c r="OST30" s="877"/>
      <c r="OSU30" s="877"/>
      <c r="OSV30" s="877"/>
      <c r="OSW30" s="877"/>
      <c r="OSX30" s="877"/>
      <c r="OSY30" s="877"/>
      <c r="OSZ30" s="877"/>
      <c r="OTA30" s="877"/>
      <c r="OTB30" s="877"/>
      <c r="OTC30" s="877"/>
      <c r="OTD30" s="877"/>
      <c r="OTE30" s="877"/>
      <c r="OTF30" s="877"/>
      <c r="OTG30" s="877"/>
      <c r="OTH30" s="877"/>
      <c r="OTI30" s="877"/>
      <c r="OTJ30" s="877"/>
      <c r="OTK30" s="877"/>
      <c r="OTL30" s="877"/>
      <c r="OTM30" s="877"/>
      <c r="OTN30" s="877"/>
      <c r="OTO30" s="877"/>
      <c r="OTP30" s="877"/>
      <c r="OTQ30" s="877"/>
      <c r="OTR30" s="877"/>
      <c r="OTS30" s="877"/>
      <c r="OTT30" s="877"/>
      <c r="OTU30" s="877"/>
      <c r="OTV30" s="877"/>
      <c r="OTW30" s="877"/>
      <c r="OTX30" s="877"/>
      <c r="OTY30" s="877"/>
      <c r="OTZ30" s="877"/>
      <c r="OUA30" s="877"/>
      <c r="OUB30" s="877"/>
      <c r="OUC30" s="877"/>
      <c r="OUD30" s="877"/>
      <c r="OUE30" s="877"/>
      <c r="OUF30" s="877"/>
      <c r="OUG30" s="877"/>
      <c r="OUH30" s="877"/>
      <c r="OUI30" s="877"/>
      <c r="OUJ30" s="877"/>
      <c r="OUK30" s="877"/>
      <c r="OUL30" s="877"/>
      <c r="OUM30" s="877"/>
      <c r="OUN30" s="877"/>
      <c r="OUO30" s="877"/>
      <c r="OUP30" s="877"/>
      <c r="OUQ30" s="877"/>
      <c r="OUR30" s="877"/>
      <c r="OUS30" s="877"/>
      <c r="OUT30" s="877"/>
      <c r="OUU30" s="877"/>
      <c r="OUV30" s="877"/>
      <c r="OUW30" s="877"/>
      <c r="OUX30" s="877"/>
      <c r="OUY30" s="877"/>
      <c r="OUZ30" s="877"/>
      <c r="OVA30" s="877"/>
      <c r="OVB30" s="877"/>
      <c r="OVC30" s="877"/>
      <c r="OVD30" s="877"/>
      <c r="OVE30" s="877"/>
      <c r="OVF30" s="877"/>
      <c r="OVG30" s="877"/>
      <c r="OVH30" s="877"/>
      <c r="OVI30" s="877"/>
      <c r="OVJ30" s="877"/>
      <c r="OVK30" s="877"/>
      <c r="OVL30" s="877"/>
      <c r="OVM30" s="877"/>
      <c r="OVN30" s="877"/>
      <c r="OVO30" s="877"/>
      <c r="OVP30" s="877"/>
      <c r="OVQ30" s="877"/>
      <c r="OVR30" s="877"/>
      <c r="OVS30" s="877"/>
      <c r="OVT30" s="877"/>
      <c r="OVU30" s="877"/>
      <c r="OVV30" s="877"/>
      <c r="OVW30" s="877"/>
      <c r="OVX30" s="877"/>
      <c r="OVY30" s="877"/>
      <c r="OVZ30" s="877"/>
      <c r="OWA30" s="877"/>
      <c r="OWB30" s="877"/>
      <c r="OWC30" s="877"/>
      <c r="OWD30" s="877"/>
      <c r="OWE30" s="877"/>
      <c r="OWF30" s="877"/>
      <c r="OWG30" s="877"/>
      <c r="OWH30" s="877"/>
      <c r="OWI30" s="877"/>
      <c r="OWJ30" s="877"/>
      <c r="OWK30" s="877"/>
      <c r="OWL30" s="877"/>
      <c r="OWM30" s="877"/>
      <c r="OWN30" s="877"/>
      <c r="OWO30" s="877"/>
      <c r="OWP30" s="877"/>
      <c r="OWQ30" s="877"/>
      <c r="OWR30" s="877"/>
      <c r="OWS30" s="877"/>
      <c r="OWT30" s="877"/>
      <c r="OWU30" s="877"/>
      <c r="OWV30" s="877"/>
      <c r="OWW30" s="877"/>
      <c r="OWX30" s="877"/>
      <c r="OWY30" s="877"/>
      <c r="OWZ30" s="877"/>
      <c r="OXA30" s="877"/>
      <c r="OXB30" s="877"/>
      <c r="OXC30" s="877"/>
      <c r="OXD30" s="877"/>
      <c r="OXE30" s="877"/>
      <c r="OXF30" s="877"/>
      <c r="OXG30" s="877"/>
      <c r="OXH30" s="877"/>
      <c r="OXI30" s="877"/>
      <c r="OXJ30" s="877"/>
      <c r="OXK30" s="877"/>
      <c r="OXL30" s="877"/>
      <c r="OXM30" s="877"/>
      <c r="OXN30" s="877"/>
      <c r="OXO30" s="877"/>
      <c r="OXP30" s="877"/>
      <c r="OXQ30" s="877"/>
      <c r="OXR30" s="877"/>
      <c r="OXS30" s="877"/>
      <c r="OXT30" s="877"/>
      <c r="OXU30" s="877"/>
      <c r="OXV30" s="877"/>
      <c r="OXW30" s="877"/>
      <c r="OXX30" s="877"/>
      <c r="OXY30" s="877"/>
      <c r="OXZ30" s="877"/>
      <c r="OYA30" s="877"/>
      <c r="OYB30" s="877"/>
      <c r="OYC30" s="877"/>
      <c r="OYD30" s="877"/>
      <c r="OYE30" s="877"/>
      <c r="OYF30" s="877"/>
      <c r="OYG30" s="877"/>
      <c r="OYH30" s="877"/>
      <c r="OYI30" s="877"/>
      <c r="OYJ30" s="877"/>
      <c r="OYK30" s="877"/>
      <c r="OYL30" s="877"/>
      <c r="OYM30" s="877"/>
      <c r="OYN30" s="877"/>
      <c r="OYO30" s="877"/>
      <c r="OYP30" s="877"/>
      <c r="OYQ30" s="877"/>
      <c r="OYR30" s="877"/>
      <c r="OYS30" s="877"/>
      <c r="OYT30" s="877"/>
      <c r="OYU30" s="877"/>
      <c r="OYV30" s="877"/>
      <c r="OYW30" s="877"/>
      <c r="OYX30" s="877"/>
      <c r="OYY30" s="877"/>
      <c r="OYZ30" s="877"/>
      <c r="OZA30" s="877"/>
      <c r="OZB30" s="877"/>
      <c r="OZC30" s="877"/>
      <c r="OZD30" s="877"/>
      <c r="OZE30" s="877"/>
      <c r="OZF30" s="877"/>
      <c r="OZG30" s="877"/>
      <c r="OZH30" s="877"/>
      <c r="OZI30" s="877"/>
      <c r="OZJ30" s="877"/>
      <c r="OZK30" s="877"/>
      <c r="OZL30" s="877"/>
      <c r="OZM30" s="877"/>
      <c r="OZN30" s="877"/>
      <c r="OZO30" s="877"/>
      <c r="OZP30" s="877"/>
      <c r="OZQ30" s="877"/>
      <c r="OZR30" s="877"/>
      <c r="OZS30" s="877"/>
      <c r="OZT30" s="877"/>
      <c r="OZU30" s="877"/>
      <c r="OZV30" s="877"/>
      <c r="OZW30" s="877"/>
      <c r="OZX30" s="877"/>
      <c r="OZY30" s="877"/>
      <c r="OZZ30" s="877"/>
      <c r="PAA30" s="877"/>
      <c r="PAB30" s="877"/>
      <c r="PAC30" s="877"/>
      <c r="PAD30" s="877"/>
      <c r="PAE30" s="877"/>
      <c r="PAF30" s="877"/>
      <c r="PAG30" s="877"/>
      <c r="PAH30" s="877"/>
      <c r="PAI30" s="877"/>
      <c r="PAJ30" s="877"/>
      <c r="PAK30" s="877"/>
      <c r="PAL30" s="877"/>
      <c r="PAM30" s="877"/>
      <c r="PAN30" s="877"/>
      <c r="PAO30" s="877"/>
      <c r="PAP30" s="877"/>
      <c r="PAQ30" s="877"/>
      <c r="PAR30" s="877"/>
      <c r="PAS30" s="877"/>
      <c r="PAT30" s="877"/>
      <c r="PAU30" s="877"/>
      <c r="PAV30" s="877"/>
      <c r="PAW30" s="877"/>
      <c r="PAX30" s="877"/>
      <c r="PAY30" s="877"/>
      <c r="PAZ30" s="877"/>
      <c r="PBA30" s="877"/>
      <c r="PBB30" s="877"/>
      <c r="PBC30" s="877"/>
      <c r="PBD30" s="877"/>
      <c r="PBE30" s="877"/>
      <c r="PBF30" s="877"/>
      <c r="PBG30" s="877"/>
      <c r="PBH30" s="877"/>
      <c r="PBI30" s="877"/>
      <c r="PBJ30" s="877"/>
      <c r="PBK30" s="877"/>
      <c r="PBL30" s="877"/>
      <c r="PBM30" s="877"/>
      <c r="PBN30" s="877"/>
      <c r="PBO30" s="877"/>
      <c r="PBP30" s="877"/>
      <c r="PBQ30" s="877"/>
      <c r="PBR30" s="877"/>
      <c r="PBS30" s="877"/>
      <c r="PBT30" s="877"/>
      <c r="PBU30" s="877"/>
      <c r="PBV30" s="877"/>
      <c r="PBW30" s="877"/>
      <c r="PBX30" s="877"/>
      <c r="PBY30" s="877"/>
      <c r="PBZ30" s="877"/>
      <c r="PCA30" s="877"/>
      <c r="PCB30" s="877"/>
      <c r="PCC30" s="877"/>
      <c r="PCD30" s="877"/>
      <c r="PCE30" s="877"/>
      <c r="PCF30" s="877"/>
      <c r="PCG30" s="877"/>
      <c r="PCH30" s="877"/>
      <c r="PCI30" s="877"/>
      <c r="PCJ30" s="877"/>
      <c r="PCK30" s="877"/>
      <c r="PCL30" s="877"/>
      <c r="PCM30" s="877"/>
      <c r="PCN30" s="877"/>
      <c r="PCO30" s="877"/>
      <c r="PCP30" s="877"/>
      <c r="PCQ30" s="877"/>
      <c r="PCR30" s="877"/>
      <c r="PCS30" s="877"/>
      <c r="PCT30" s="877"/>
      <c r="PCU30" s="877"/>
      <c r="PCV30" s="877"/>
      <c r="PCW30" s="877"/>
      <c r="PCX30" s="877"/>
      <c r="PCY30" s="877"/>
      <c r="PCZ30" s="877"/>
      <c r="PDA30" s="877"/>
      <c r="PDB30" s="877"/>
      <c r="PDC30" s="877"/>
      <c r="PDD30" s="877"/>
      <c r="PDE30" s="877"/>
      <c r="PDF30" s="877"/>
      <c r="PDG30" s="877"/>
      <c r="PDH30" s="877"/>
      <c r="PDI30" s="877"/>
      <c r="PDJ30" s="877"/>
      <c r="PDK30" s="877"/>
      <c r="PDL30" s="877"/>
      <c r="PDM30" s="877"/>
      <c r="PDN30" s="877"/>
      <c r="PDO30" s="877"/>
      <c r="PDP30" s="877"/>
      <c r="PDQ30" s="877"/>
      <c r="PDR30" s="877"/>
      <c r="PDS30" s="877"/>
      <c r="PDT30" s="877"/>
      <c r="PDU30" s="877"/>
      <c r="PDV30" s="877"/>
      <c r="PDW30" s="877"/>
      <c r="PDX30" s="877"/>
      <c r="PDY30" s="877"/>
      <c r="PDZ30" s="877"/>
      <c r="PEA30" s="877"/>
      <c r="PEB30" s="877"/>
      <c r="PEC30" s="877"/>
      <c r="PED30" s="877"/>
      <c r="PEE30" s="877"/>
      <c r="PEF30" s="877"/>
      <c r="PEG30" s="877"/>
      <c r="PEH30" s="877"/>
      <c r="PEI30" s="877"/>
      <c r="PEJ30" s="877"/>
      <c r="PEK30" s="877"/>
      <c r="PEL30" s="877"/>
      <c r="PEM30" s="877"/>
      <c r="PEN30" s="877"/>
      <c r="PEO30" s="877"/>
      <c r="PEP30" s="877"/>
      <c r="PEQ30" s="877"/>
      <c r="PER30" s="877"/>
      <c r="PES30" s="877"/>
      <c r="PET30" s="877"/>
      <c r="PEU30" s="877"/>
      <c r="PEV30" s="877"/>
      <c r="PEW30" s="877"/>
      <c r="PEX30" s="877"/>
      <c r="PEY30" s="877"/>
      <c r="PEZ30" s="877"/>
      <c r="PFA30" s="877"/>
      <c r="PFB30" s="877"/>
      <c r="PFC30" s="877"/>
      <c r="PFD30" s="877"/>
      <c r="PFE30" s="877"/>
      <c r="PFF30" s="877"/>
      <c r="PFG30" s="877"/>
      <c r="PFH30" s="877"/>
      <c r="PFI30" s="877"/>
      <c r="PFJ30" s="877"/>
      <c r="PFK30" s="877"/>
      <c r="PFL30" s="877"/>
      <c r="PFM30" s="877"/>
      <c r="PFN30" s="877"/>
      <c r="PFO30" s="877"/>
      <c r="PFP30" s="877"/>
      <c r="PFQ30" s="877"/>
      <c r="PFR30" s="877"/>
      <c r="PFS30" s="877"/>
      <c r="PFT30" s="877"/>
      <c r="PFU30" s="877"/>
      <c r="PFV30" s="877"/>
      <c r="PFW30" s="877"/>
      <c r="PFX30" s="877"/>
      <c r="PFY30" s="877"/>
      <c r="PFZ30" s="877"/>
      <c r="PGA30" s="877"/>
      <c r="PGB30" s="877"/>
      <c r="PGC30" s="877"/>
      <c r="PGD30" s="877"/>
      <c r="PGE30" s="877"/>
      <c r="PGF30" s="877"/>
      <c r="PGG30" s="877"/>
      <c r="PGH30" s="877"/>
      <c r="PGI30" s="877"/>
      <c r="PGJ30" s="877"/>
      <c r="PGK30" s="877"/>
      <c r="PGL30" s="877"/>
      <c r="PGM30" s="877"/>
      <c r="PGN30" s="877"/>
      <c r="PGO30" s="877"/>
      <c r="PGP30" s="877"/>
      <c r="PGQ30" s="877"/>
      <c r="PGR30" s="877"/>
      <c r="PGS30" s="877"/>
      <c r="PGT30" s="877"/>
      <c r="PGU30" s="877"/>
      <c r="PGV30" s="877"/>
      <c r="PGW30" s="877"/>
      <c r="PGX30" s="877"/>
      <c r="PGY30" s="877"/>
      <c r="PGZ30" s="877"/>
      <c r="PHA30" s="877"/>
      <c r="PHB30" s="877"/>
      <c r="PHC30" s="877"/>
      <c r="PHD30" s="877"/>
      <c r="PHE30" s="877"/>
      <c r="PHF30" s="877"/>
      <c r="PHG30" s="877"/>
      <c r="PHH30" s="877"/>
      <c r="PHI30" s="877"/>
      <c r="PHJ30" s="877"/>
      <c r="PHK30" s="877"/>
      <c r="PHL30" s="877"/>
      <c r="PHM30" s="877"/>
      <c r="PHN30" s="877"/>
      <c r="PHO30" s="877"/>
      <c r="PHP30" s="877"/>
      <c r="PHQ30" s="877"/>
      <c r="PHR30" s="877"/>
      <c r="PHS30" s="877"/>
      <c r="PHT30" s="877"/>
      <c r="PHU30" s="877"/>
      <c r="PHV30" s="877"/>
      <c r="PHW30" s="877"/>
      <c r="PHX30" s="877"/>
      <c r="PHY30" s="877"/>
      <c r="PHZ30" s="877"/>
      <c r="PIA30" s="877"/>
      <c r="PIB30" s="877"/>
      <c r="PIC30" s="877"/>
      <c r="PID30" s="877"/>
      <c r="PIE30" s="877"/>
      <c r="PIF30" s="877"/>
      <c r="PIG30" s="877"/>
      <c r="PIH30" s="877"/>
      <c r="PII30" s="877"/>
      <c r="PIJ30" s="877"/>
      <c r="PIK30" s="877"/>
      <c r="PIL30" s="877"/>
      <c r="PIM30" s="877"/>
      <c r="PIN30" s="877"/>
      <c r="PIO30" s="877"/>
      <c r="PIP30" s="877"/>
      <c r="PIQ30" s="877"/>
      <c r="PIR30" s="877"/>
      <c r="PIS30" s="877"/>
      <c r="PIT30" s="877"/>
      <c r="PIU30" s="877"/>
      <c r="PIV30" s="877"/>
      <c r="PIW30" s="877"/>
      <c r="PIX30" s="877"/>
      <c r="PIY30" s="877"/>
      <c r="PIZ30" s="877"/>
      <c r="PJA30" s="877"/>
      <c r="PJB30" s="877"/>
      <c r="PJC30" s="877"/>
      <c r="PJD30" s="877"/>
      <c r="PJE30" s="877"/>
      <c r="PJF30" s="877"/>
      <c r="PJG30" s="877"/>
      <c r="PJH30" s="877"/>
      <c r="PJI30" s="877"/>
      <c r="PJJ30" s="877"/>
      <c r="PJK30" s="877"/>
      <c r="PJL30" s="877"/>
      <c r="PJM30" s="877"/>
      <c r="PJN30" s="877"/>
      <c r="PJO30" s="877"/>
      <c r="PJP30" s="877"/>
      <c r="PJQ30" s="877"/>
      <c r="PJR30" s="877"/>
      <c r="PJS30" s="877"/>
      <c r="PJT30" s="877"/>
      <c r="PJU30" s="877"/>
      <c r="PJV30" s="877"/>
      <c r="PJW30" s="877"/>
      <c r="PJX30" s="877"/>
      <c r="PJY30" s="877"/>
      <c r="PJZ30" s="877"/>
      <c r="PKA30" s="877"/>
      <c r="PKB30" s="877"/>
      <c r="PKC30" s="877"/>
      <c r="PKD30" s="877"/>
      <c r="PKE30" s="877"/>
      <c r="PKF30" s="877"/>
      <c r="PKG30" s="877"/>
      <c r="PKH30" s="877"/>
      <c r="PKI30" s="877"/>
      <c r="PKJ30" s="877"/>
      <c r="PKK30" s="877"/>
      <c r="PKL30" s="877"/>
      <c r="PKM30" s="877"/>
      <c r="PKN30" s="877"/>
      <c r="PKO30" s="877"/>
      <c r="PKP30" s="877"/>
      <c r="PKQ30" s="877"/>
      <c r="PKR30" s="877"/>
      <c r="PKS30" s="877"/>
      <c r="PKT30" s="877"/>
      <c r="PKU30" s="877"/>
      <c r="PKV30" s="877"/>
      <c r="PKW30" s="877"/>
      <c r="PKX30" s="877"/>
      <c r="PKY30" s="877"/>
      <c r="PKZ30" s="877"/>
      <c r="PLA30" s="877"/>
      <c r="PLB30" s="877"/>
      <c r="PLC30" s="877"/>
      <c r="PLD30" s="877"/>
      <c r="PLE30" s="877"/>
      <c r="PLF30" s="877"/>
      <c r="PLG30" s="877"/>
      <c r="PLH30" s="877"/>
      <c r="PLI30" s="877"/>
      <c r="PLJ30" s="877"/>
      <c r="PLK30" s="877"/>
      <c r="PLL30" s="877"/>
      <c r="PLM30" s="877"/>
      <c r="PLN30" s="877"/>
      <c r="PLO30" s="877"/>
      <c r="PLP30" s="877"/>
      <c r="PLQ30" s="877"/>
      <c r="PLR30" s="877"/>
      <c r="PLS30" s="877"/>
      <c r="PLT30" s="877"/>
      <c r="PLU30" s="877"/>
      <c r="PLV30" s="877"/>
      <c r="PLW30" s="877"/>
      <c r="PLX30" s="877"/>
      <c r="PLY30" s="877"/>
      <c r="PLZ30" s="877"/>
      <c r="PMA30" s="877"/>
      <c r="PMB30" s="877"/>
      <c r="PMC30" s="877"/>
      <c r="PMD30" s="877"/>
      <c r="PME30" s="877"/>
      <c r="PMF30" s="877"/>
      <c r="PMG30" s="877"/>
      <c r="PMH30" s="877"/>
      <c r="PMI30" s="877"/>
      <c r="PMJ30" s="877"/>
      <c r="PMK30" s="877"/>
      <c r="PML30" s="877"/>
      <c r="PMM30" s="877"/>
      <c r="PMN30" s="877"/>
      <c r="PMO30" s="877"/>
      <c r="PMP30" s="877"/>
      <c r="PMQ30" s="877"/>
      <c r="PMR30" s="877"/>
      <c r="PMS30" s="877"/>
      <c r="PMT30" s="877"/>
      <c r="PMU30" s="877"/>
      <c r="PMV30" s="877"/>
      <c r="PMW30" s="877"/>
      <c r="PMX30" s="877"/>
      <c r="PMY30" s="877"/>
      <c r="PMZ30" s="877"/>
      <c r="PNA30" s="877"/>
      <c r="PNB30" s="877"/>
      <c r="PNC30" s="877"/>
      <c r="PND30" s="877"/>
      <c r="PNE30" s="877"/>
      <c r="PNF30" s="877"/>
      <c r="PNG30" s="877"/>
      <c r="PNH30" s="877"/>
      <c r="PNI30" s="877"/>
      <c r="PNJ30" s="877"/>
      <c r="PNK30" s="877"/>
      <c r="PNL30" s="877"/>
      <c r="PNM30" s="877"/>
      <c r="PNN30" s="877"/>
      <c r="PNO30" s="877"/>
      <c r="PNP30" s="877"/>
      <c r="PNQ30" s="877"/>
      <c r="PNR30" s="877"/>
      <c r="PNS30" s="877"/>
      <c r="PNT30" s="877"/>
      <c r="PNU30" s="877"/>
      <c r="PNV30" s="877"/>
      <c r="PNW30" s="877"/>
      <c r="PNX30" s="877"/>
      <c r="PNY30" s="877"/>
      <c r="PNZ30" s="877"/>
      <c r="POA30" s="877"/>
      <c r="POB30" s="877"/>
      <c r="POC30" s="877"/>
      <c r="POD30" s="877"/>
      <c r="POE30" s="877"/>
      <c r="POF30" s="877"/>
      <c r="POG30" s="877"/>
      <c r="POH30" s="877"/>
      <c r="POI30" s="877"/>
      <c r="POJ30" s="877"/>
      <c r="POK30" s="877"/>
      <c r="POL30" s="877"/>
      <c r="POM30" s="877"/>
      <c r="PON30" s="877"/>
      <c r="POO30" s="877"/>
      <c r="POP30" s="877"/>
      <c r="POQ30" s="877"/>
      <c r="POR30" s="877"/>
      <c r="POS30" s="877"/>
      <c r="POT30" s="877"/>
      <c r="POU30" s="877"/>
      <c r="POV30" s="877"/>
      <c r="POW30" s="877"/>
      <c r="POX30" s="877"/>
      <c r="POY30" s="877"/>
      <c r="POZ30" s="877"/>
      <c r="PPA30" s="877"/>
      <c r="PPB30" s="877"/>
      <c r="PPC30" s="877"/>
      <c r="PPD30" s="877"/>
      <c r="PPE30" s="877"/>
      <c r="PPF30" s="877"/>
      <c r="PPG30" s="877"/>
      <c r="PPH30" s="877"/>
      <c r="PPI30" s="877"/>
      <c r="PPJ30" s="877"/>
      <c r="PPK30" s="877"/>
      <c r="PPL30" s="877"/>
      <c r="PPM30" s="877"/>
      <c r="PPN30" s="877"/>
      <c r="PPO30" s="877"/>
      <c r="PPP30" s="877"/>
      <c r="PPQ30" s="877"/>
      <c r="PPR30" s="877"/>
      <c r="PPS30" s="877"/>
      <c r="PPT30" s="877"/>
      <c r="PPU30" s="877"/>
      <c r="PPV30" s="877"/>
      <c r="PPW30" s="877"/>
      <c r="PPX30" s="877"/>
      <c r="PPY30" s="877"/>
      <c r="PPZ30" s="877"/>
      <c r="PQA30" s="877"/>
      <c r="PQB30" s="877"/>
      <c r="PQC30" s="877"/>
      <c r="PQD30" s="877"/>
      <c r="PQE30" s="877"/>
      <c r="PQF30" s="877"/>
      <c r="PQG30" s="877"/>
      <c r="PQH30" s="877"/>
      <c r="PQI30" s="877"/>
      <c r="PQJ30" s="877"/>
      <c r="PQK30" s="877"/>
      <c r="PQL30" s="877"/>
      <c r="PQM30" s="877"/>
      <c r="PQN30" s="877"/>
      <c r="PQO30" s="877"/>
      <c r="PQP30" s="877"/>
      <c r="PQQ30" s="877"/>
      <c r="PQR30" s="877"/>
      <c r="PQS30" s="877"/>
      <c r="PQT30" s="877"/>
      <c r="PQU30" s="877"/>
      <c r="PQV30" s="877"/>
      <c r="PQW30" s="877"/>
      <c r="PQX30" s="877"/>
      <c r="PQY30" s="877"/>
      <c r="PQZ30" s="877"/>
      <c r="PRA30" s="877"/>
      <c r="PRB30" s="877"/>
      <c r="PRC30" s="877"/>
      <c r="PRD30" s="877"/>
      <c r="PRE30" s="877"/>
      <c r="PRF30" s="877"/>
      <c r="PRG30" s="877"/>
      <c r="PRH30" s="877"/>
      <c r="PRI30" s="877"/>
      <c r="PRJ30" s="877"/>
      <c r="PRK30" s="877"/>
      <c r="PRL30" s="877"/>
      <c r="PRM30" s="877"/>
      <c r="PRN30" s="877"/>
      <c r="PRO30" s="877"/>
      <c r="PRP30" s="877"/>
      <c r="PRQ30" s="877"/>
      <c r="PRR30" s="877"/>
      <c r="PRS30" s="877"/>
      <c r="PRT30" s="877"/>
      <c r="PRU30" s="877"/>
      <c r="PRV30" s="877"/>
      <c r="PRW30" s="877"/>
      <c r="PRX30" s="877"/>
      <c r="PRY30" s="877"/>
      <c r="PRZ30" s="877"/>
      <c r="PSA30" s="877"/>
      <c r="PSB30" s="877"/>
      <c r="PSC30" s="877"/>
      <c r="PSD30" s="877"/>
      <c r="PSE30" s="877"/>
      <c r="PSF30" s="877"/>
      <c r="PSG30" s="877"/>
      <c r="PSH30" s="877"/>
      <c r="PSI30" s="877"/>
      <c r="PSJ30" s="877"/>
      <c r="PSK30" s="877"/>
      <c r="PSL30" s="877"/>
      <c r="PSM30" s="877"/>
      <c r="PSN30" s="877"/>
      <c r="PSO30" s="877"/>
      <c r="PSP30" s="877"/>
      <c r="PSQ30" s="877"/>
      <c r="PSR30" s="877"/>
      <c r="PSS30" s="877"/>
      <c r="PST30" s="877"/>
      <c r="PSU30" s="877"/>
      <c r="PSV30" s="877"/>
      <c r="PSW30" s="877"/>
      <c r="PSX30" s="877"/>
      <c r="PSY30" s="877"/>
      <c r="PSZ30" s="877"/>
      <c r="PTA30" s="877"/>
      <c r="PTB30" s="877"/>
      <c r="PTC30" s="877"/>
      <c r="PTD30" s="877"/>
      <c r="PTE30" s="877"/>
      <c r="PTF30" s="877"/>
      <c r="PTG30" s="877"/>
      <c r="PTH30" s="877"/>
      <c r="PTI30" s="877"/>
      <c r="PTJ30" s="877"/>
      <c r="PTK30" s="877"/>
      <c r="PTL30" s="877"/>
      <c r="PTM30" s="877"/>
      <c r="PTN30" s="877"/>
      <c r="PTO30" s="877"/>
      <c r="PTP30" s="877"/>
      <c r="PTQ30" s="877"/>
      <c r="PTR30" s="877"/>
      <c r="PTS30" s="877"/>
      <c r="PTT30" s="877"/>
      <c r="PTU30" s="877"/>
      <c r="PTV30" s="877"/>
      <c r="PTW30" s="877"/>
      <c r="PTX30" s="877"/>
      <c r="PTY30" s="877"/>
      <c r="PTZ30" s="877"/>
      <c r="PUA30" s="877"/>
      <c r="PUB30" s="877"/>
      <c r="PUC30" s="877"/>
      <c r="PUD30" s="877"/>
      <c r="PUE30" s="877"/>
      <c r="PUF30" s="877"/>
      <c r="PUG30" s="877"/>
      <c r="PUH30" s="877"/>
      <c r="PUI30" s="877"/>
      <c r="PUJ30" s="877"/>
      <c r="PUK30" s="877"/>
      <c r="PUL30" s="877"/>
      <c r="PUM30" s="877"/>
      <c r="PUN30" s="877"/>
      <c r="PUO30" s="877"/>
      <c r="PUP30" s="877"/>
      <c r="PUQ30" s="877"/>
      <c r="PUR30" s="877"/>
      <c r="PUS30" s="877"/>
      <c r="PUT30" s="877"/>
      <c r="PUU30" s="877"/>
      <c r="PUV30" s="877"/>
      <c r="PUW30" s="877"/>
      <c r="PUX30" s="877"/>
      <c r="PUY30" s="877"/>
      <c r="PUZ30" s="877"/>
      <c r="PVA30" s="877"/>
      <c r="PVB30" s="877"/>
      <c r="PVC30" s="877"/>
      <c r="PVD30" s="877"/>
      <c r="PVE30" s="877"/>
      <c r="PVF30" s="877"/>
      <c r="PVG30" s="877"/>
      <c r="PVH30" s="877"/>
      <c r="PVI30" s="877"/>
      <c r="PVJ30" s="877"/>
      <c r="PVK30" s="877"/>
      <c r="PVL30" s="877"/>
      <c r="PVM30" s="877"/>
      <c r="PVN30" s="877"/>
      <c r="PVO30" s="877"/>
      <c r="PVP30" s="877"/>
      <c r="PVQ30" s="877"/>
      <c r="PVR30" s="877"/>
      <c r="PVS30" s="877"/>
      <c r="PVT30" s="877"/>
      <c r="PVU30" s="877"/>
      <c r="PVV30" s="877"/>
      <c r="PVW30" s="877"/>
      <c r="PVX30" s="877"/>
      <c r="PVY30" s="877"/>
      <c r="PVZ30" s="877"/>
      <c r="PWA30" s="877"/>
      <c r="PWB30" s="877"/>
      <c r="PWC30" s="877"/>
      <c r="PWD30" s="877"/>
      <c r="PWE30" s="877"/>
      <c r="PWF30" s="877"/>
      <c r="PWG30" s="877"/>
      <c r="PWH30" s="877"/>
      <c r="PWI30" s="877"/>
      <c r="PWJ30" s="877"/>
      <c r="PWK30" s="877"/>
      <c r="PWL30" s="877"/>
      <c r="PWM30" s="877"/>
      <c r="PWN30" s="877"/>
      <c r="PWO30" s="877"/>
      <c r="PWP30" s="877"/>
      <c r="PWQ30" s="877"/>
      <c r="PWR30" s="877"/>
      <c r="PWS30" s="877"/>
      <c r="PWT30" s="877"/>
      <c r="PWU30" s="877"/>
      <c r="PWV30" s="877"/>
      <c r="PWW30" s="877"/>
      <c r="PWX30" s="877"/>
      <c r="PWY30" s="877"/>
      <c r="PWZ30" s="877"/>
      <c r="PXA30" s="877"/>
      <c r="PXB30" s="877"/>
      <c r="PXC30" s="877"/>
      <c r="PXD30" s="877"/>
      <c r="PXE30" s="877"/>
      <c r="PXF30" s="877"/>
      <c r="PXG30" s="877"/>
      <c r="PXH30" s="877"/>
      <c r="PXI30" s="877"/>
      <c r="PXJ30" s="877"/>
      <c r="PXK30" s="877"/>
      <c r="PXL30" s="877"/>
      <c r="PXM30" s="877"/>
      <c r="PXN30" s="877"/>
      <c r="PXO30" s="877"/>
      <c r="PXP30" s="877"/>
      <c r="PXQ30" s="877"/>
      <c r="PXR30" s="877"/>
      <c r="PXS30" s="877"/>
      <c r="PXT30" s="877"/>
      <c r="PXU30" s="877"/>
      <c r="PXV30" s="877"/>
      <c r="PXW30" s="877"/>
      <c r="PXX30" s="877"/>
      <c r="PXY30" s="877"/>
      <c r="PXZ30" s="877"/>
      <c r="PYA30" s="877"/>
      <c r="PYB30" s="877"/>
      <c r="PYC30" s="877"/>
      <c r="PYD30" s="877"/>
      <c r="PYE30" s="877"/>
      <c r="PYF30" s="877"/>
      <c r="PYG30" s="877"/>
      <c r="PYH30" s="877"/>
      <c r="PYI30" s="877"/>
      <c r="PYJ30" s="877"/>
      <c r="PYK30" s="877"/>
      <c r="PYL30" s="877"/>
      <c r="PYM30" s="877"/>
      <c r="PYN30" s="877"/>
      <c r="PYO30" s="877"/>
      <c r="PYP30" s="877"/>
      <c r="PYQ30" s="877"/>
      <c r="PYR30" s="877"/>
      <c r="PYS30" s="877"/>
      <c r="PYT30" s="877"/>
      <c r="PYU30" s="877"/>
      <c r="PYV30" s="877"/>
      <c r="PYW30" s="877"/>
      <c r="PYX30" s="877"/>
      <c r="PYY30" s="877"/>
      <c r="PYZ30" s="877"/>
      <c r="PZA30" s="877"/>
      <c r="PZB30" s="877"/>
      <c r="PZC30" s="877"/>
      <c r="PZD30" s="877"/>
      <c r="PZE30" s="877"/>
      <c r="PZF30" s="877"/>
      <c r="PZG30" s="877"/>
      <c r="PZH30" s="877"/>
      <c r="PZI30" s="877"/>
      <c r="PZJ30" s="877"/>
      <c r="PZK30" s="877"/>
      <c r="PZL30" s="877"/>
      <c r="PZM30" s="877"/>
      <c r="PZN30" s="877"/>
      <c r="PZO30" s="877"/>
      <c r="PZP30" s="877"/>
      <c r="PZQ30" s="877"/>
      <c r="PZR30" s="877"/>
      <c r="PZS30" s="877"/>
      <c r="PZT30" s="877"/>
      <c r="PZU30" s="877"/>
      <c r="PZV30" s="877"/>
      <c r="PZW30" s="877"/>
      <c r="PZX30" s="877"/>
      <c r="PZY30" s="877"/>
      <c r="PZZ30" s="877"/>
      <c r="QAA30" s="877"/>
      <c r="QAB30" s="877"/>
      <c r="QAC30" s="877"/>
      <c r="QAD30" s="877"/>
      <c r="QAE30" s="877"/>
      <c r="QAF30" s="877"/>
      <c r="QAG30" s="877"/>
      <c r="QAH30" s="877"/>
      <c r="QAI30" s="877"/>
      <c r="QAJ30" s="877"/>
      <c r="QAK30" s="877"/>
      <c r="QAL30" s="877"/>
      <c r="QAM30" s="877"/>
      <c r="QAN30" s="877"/>
      <c r="QAO30" s="877"/>
      <c r="QAP30" s="877"/>
      <c r="QAQ30" s="877"/>
      <c r="QAR30" s="877"/>
      <c r="QAS30" s="877"/>
      <c r="QAT30" s="877"/>
      <c r="QAU30" s="877"/>
      <c r="QAV30" s="877"/>
      <c r="QAW30" s="877"/>
      <c r="QAX30" s="877"/>
      <c r="QAY30" s="877"/>
      <c r="QAZ30" s="877"/>
      <c r="QBA30" s="877"/>
      <c r="QBB30" s="877"/>
      <c r="QBC30" s="877"/>
      <c r="QBD30" s="877"/>
      <c r="QBE30" s="877"/>
      <c r="QBF30" s="877"/>
      <c r="QBG30" s="877"/>
      <c r="QBH30" s="877"/>
      <c r="QBI30" s="877"/>
      <c r="QBJ30" s="877"/>
      <c r="QBK30" s="877"/>
      <c r="QBL30" s="877"/>
      <c r="QBM30" s="877"/>
      <c r="QBN30" s="877"/>
      <c r="QBO30" s="877"/>
      <c r="QBP30" s="877"/>
      <c r="QBQ30" s="877"/>
      <c r="QBR30" s="877"/>
      <c r="QBS30" s="877"/>
      <c r="QBT30" s="877"/>
      <c r="QBU30" s="877"/>
      <c r="QBV30" s="877"/>
      <c r="QBW30" s="877"/>
      <c r="QBX30" s="877"/>
      <c r="QBY30" s="877"/>
      <c r="QBZ30" s="877"/>
      <c r="QCA30" s="877"/>
      <c r="QCB30" s="877"/>
      <c r="QCC30" s="877"/>
      <c r="QCD30" s="877"/>
      <c r="QCE30" s="877"/>
      <c r="QCF30" s="877"/>
      <c r="QCG30" s="877"/>
      <c r="QCH30" s="877"/>
      <c r="QCI30" s="877"/>
      <c r="QCJ30" s="877"/>
      <c r="QCK30" s="877"/>
      <c r="QCL30" s="877"/>
      <c r="QCM30" s="877"/>
      <c r="QCN30" s="877"/>
      <c r="QCO30" s="877"/>
      <c r="QCP30" s="877"/>
      <c r="QCQ30" s="877"/>
      <c r="QCR30" s="877"/>
      <c r="QCS30" s="877"/>
      <c r="QCT30" s="877"/>
      <c r="QCU30" s="877"/>
      <c r="QCV30" s="877"/>
      <c r="QCW30" s="877"/>
      <c r="QCX30" s="877"/>
      <c r="QCY30" s="877"/>
      <c r="QCZ30" s="877"/>
      <c r="QDA30" s="877"/>
      <c r="QDB30" s="877"/>
      <c r="QDC30" s="877"/>
      <c r="QDD30" s="877"/>
      <c r="QDE30" s="877"/>
      <c r="QDF30" s="877"/>
      <c r="QDG30" s="877"/>
      <c r="QDH30" s="877"/>
      <c r="QDI30" s="877"/>
      <c r="QDJ30" s="877"/>
      <c r="QDK30" s="877"/>
      <c r="QDL30" s="877"/>
      <c r="QDM30" s="877"/>
      <c r="QDN30" s="877"/>
      <c r="QDO30" s="877"/>
      <c r="QDP30" s="877"/>
      <c r="QDQ30" s="877"/>
      <c r="QDR30" s="877"/>
      <c r="QDS30" s="877"/>
      <c r="QDT30" s="877"/>
      <c r="QDU30" s="877"/>
      <c r="QDV30" s="877"/>
      <c r="QDW30" s="877"/>
      <c r="QDX30" s="877"/>
      <c r="QDY30" s="877"/>
      <c r="QDZ30" s="877"/>
      <c r="QEA30" s="877"/>
      <c r="QEB30" s="877"/>
      <c r="QEC30" s="877"/>
      <c r="QED30" s="877"/>
      <c r="QEE30" s="877"/>
      <c r="QEF30" s="877"/>
      <c r="QEG30" s="877"/>
      <c r="QEH30" s="877"/>
      <c r="QEI30" s="877"/>
      <c r="QEJ30" s="877"/>
      <c r="QEK30" s="877"/>
      <c r="QEL30" s="877"/>
      <c r="QEM30" s="877"/>
      <c r="QEN30" s="877"/>
      <c r="QEO30" s="877"/>
      <c r="QEP30" s="877"/>
      <c r="QEQ30" s="877"/>
      <c r="QER30" s="877"/>
      <c r="QES30" s="877"/>
      <c r="QET30" s="877"/>
      <c r="QEU30" s="877"/>
      <c r="QEV30" s="877"/>
      <c r="QEW30" s="877"/>
      <c r="QEX30" s="877"/>
      <c r="QEY30" s="877"/>
      <c r="QEZ30" s="877"/>
      <c r="QFA30" s="877"/>
      <c r="QFB30" s="877"/>
      <c r="QFC30" s="877"/>
      <c r="QFD30" s="877"/>
      <c r="QFE30" s="877"/>
      <c r="QFF30" s="877"/>
      <c r="QFG30" s="877"/>
      <c r="QFH30" s="877"/>
      <c r="QFI30" s="877"/>
      <c r="QFJ30" s="877"/>
      <c r="QFK30" s="877"/>
      <c r="QFL30" s="877"/>
      <c r="QFM30" s="877"/>
      <c r="QFN30" s="877"/>
      <c r="QFO30" s="877"/>
      <c r="QFP30" s="877"/>
      <c r="QFQ30" s="877"/>
      <c r="QFR30" s="877"/>
      <c r="QFS30" s="877"/>
      <c r="QFT30" s="877"/>
      <c r="QFU30" s="877"/>
      <c r="QFV30" s="877"/>
      <c r="QFW30" s="877"/>
      <c r="QFX30" s="877"/>
      <c r="QFY30" s="877"/>
      <c r="QFZ30" s="877"/>
      <c r="QGA30" s="877"/>
      <c r="QGB30" s="877"/>
      <c r="QGC30" s="877"/>
      <c r="QGD30" s="877"/>
      <c r="QGE30" s="877"/>
      <c r="QGF30" s="877"/>
      <c r="QGG30" s="877"/>
      <c r="QGH30" s="877"/>
      <c r="QGI30" s="877"/>
      <c r="QGJ30" s="877"/>
      <c r="QGK30" s="877"/>
      <c r="QGL30" s="877"/>
      <c r="QGM30" s="877"/>
      <c r="QGN30" s="877"/>
      <c r="QGO30" s="877"/>
      <c r="QGP30" s="877"/>
      <c r="QGQ30" s="877"/>
      <c r="QGR30" s="877"/>
      <c r="QGS30" s="877"/>
      <c r="QGT30" s="877"/>
      <c r="QGU30" s="877"/>
      <c r="QGV30" s="877"/>
      <c r="QGW30" s="877"/>
      <c r="QGX30" s="877"/>
      <c r="QGY30" s="877"/>
      <c r="QGZ30" s="877"/>
      <c r="QHA30" s="877"/>
      <c r="QHB30" s="877"/>
      <c r="QHC30" s="877"/>
      <c r="QHD30" s="877"/>
      <c r="QHE30" s="877"/>
      <c r="QHF30" s="877"/>
      <c r="QHG30" s="877"/>
      <c r="QHH30" s="877"/>
      <c r="QHI30" s="877"/>
      <c r="QHJ30" s="877"/>
      <c r="QHK30" s="877"/>
      <c r="QHL30" s="877"/>
      <c r="QHM30" s="877"/>
      <c r="QHN30" s="877"/>
      <c r="QHO30" s="877"/>
      <c r="QHP30" s="877"/>
      <c r="QHQ30" s="877"/>
      <c r="QHR30" s="877"/>
      <c r="QHS30" s="877"/>
      <c r="QHT30" s="877"/>
      <c r="QHU30" s="877"/>
      <c r="QHV30" s="877"/>
      <c r="QHW30" s="877"/>
      <c r="QHX30" s="877"/>
      <c r="QHY30" s="877"/>
      <c r="QHZ30" s="877"/>
      <c r="QIA30" s="877"/>
      <c r="QIB30" s="877"/>
      <c r="QIC30" s="877"/>
      <c r="QID30" s="877"/>
      <c r="QIE30" s="877"/>
      <c r="QIF30" s="877"/>
      <c r="QIG30" s="877"/>
      <c r="QIH30" s="877"/>
      <c r="QII30" s="877"/>
      <c r="QIJ30" s="877"/>
      <c r="QIK30" s="877"/>
      <c r="QIL30" s="877"/>
      <c r="QIM30" s="877"/>
      <c r="QIN30" s="877"/>
      <c r="QIO30" s="877"/>
      <c r="QIP30" s="877"/>
      <c r="QIQ30" s="877"/>
      <c r="QIR30" s="877"/>
      <c r="QIS30" s="877"/>
      <c r="QIT30" s="877"/>
      <c r="QIU30" s="877"/>
      <c r="QIV30" s="877"/>
      <c r="QIW30" s="877"/>
      <c r="QIX30" s="877"/>
      <c r="QIY30" s="877"/>
      <c r="QIZ30" s="877"/>
      <c r="QJA30" s="877"/>
      <c r="QJB30" s="877"/>
      <c r="QJC30" s="877"/>
      <c r="QJD30" s="877"/>
      <c r="QJE30" s="877"/>
      <c r="QJF30" s="877"/>
      <c r="QJG30" s="877"/>
      <c r="QJH30" s="877"/>
      <c r="QJI30" s="877"/>
      <c r="QJJ30" s="877"/>
      <c r="QJK30" s="877"/>
      <c r="QJL30" s="877"/>
      <c r="QJM30" s="877"/>
      <c r="QJN30" s="877"/>
      <c r="QJO30" s="877"/>
      <c r="QJP30" s="877"/>
      <c r="QJQ30" s="877"/>
      <c r="QJR30" s="877"/>
      <c r="QJS30" s="877"/>
      <c r="QJT30" s="877"/>
      <c r="QJU30" s="877"/>
      <c r="QJV30" s="877"/>
      <c r="QJW30" s="877"/>
      <c r="QJX30" s="877"/>
      <c r="QJY30" s="877"/>
      <c r="QJZ30" s="877"/>
      <c r="QKA30" s="877"/>
      <c r="QKB30" s="877"/>
      <c r="QKC30" s="877"/>
      <c r="QKD30" s="877"/>
      <c r="QKE30" s="877"/>
      <c r="QKF30" s="877"/>
      <c r="QKG30" s="877"/>
      <c r="QKH30" s="877"/>
      <c r="QKI30" s="877"/>
      <c r="QKJ30" s="877"/>
      <c r="QKK30" s="877"/>
      <c r="QKL30" s="877"/>
      <c r="QKM30" s="877"/>
      <c r="QKN30" s="877"/>
      <c r="QKO30" s="877"/>
      <c r="QKP30" s="877"/>
      <c r="QKQ30" s="877"/>
      <c r="QKR30" s="877"/>
      <c r="QKS30" s="877"/>
      <c r="QKT30" s="877"/>
      <c r="QKU30" s="877"/>
      <c r="QKV30" s="877"/>
      <c r="QKW30" s="877"/>
      <c r="QKX30" s="877"/>
      <c r="QKY30" s="877"/>
      <c r="QKZ30" s="877"/>
      <c r="QLA30" s="877"/>
      <c r="QLB30" s="877"/>
      <c r="QLC30" s="877"/>
      <c r="QLD30" s="877"/>
      <c r="QLE30" s="877"/>
      <c r="QLF30" s="877"/>
      <c r="QLG30" s="877"/>
      <c r="QLH30" s="877"/>
      <c r="QLI30" s="877"/>
      <c r="QLJ30" s="877"/>
      <c r="QLK30" s="877"/>
      <c r="QLL30" s="877"/>
      <c r="QLM30" s="877"/>
      <c r="QLN30" s="877"/>
      <c r="QLO30" s="877"/>
      <c r="QLP30" s="877"/>
      <c r="QLQ30" s="877"/>
      <c r="QLR30" s="877"/>
      <c r="QLS30" s="877"/>
      <c r="QLT30" s="877"/>
      <c r="QLU30" s="877"/>
      <c r="QLV30" s="877"/>
      <c r="QLW30" s="877"/>
      <c r="QLX30" s="877"/>
      <c r="QLY30" s="877"/>
      <c r="QLZ30" s="877"/>
      <c r="QMA30" s="877"/>
      <c r="QMB30" s="877"/>
      <c r="QMC30" s="877"/>
      <c r="QMD30" s="877"/>
      <c r="QME30" s="877"/>
      <c r="QMF30" s="877"/>
      <c r="QMG30" s="877"/>
      <c r="QMH30" s="877"/>
      <c r="QMI30" s="877"/>
      <c r="QMJ30" s="877"/>
      <c r="QMK30" s="877"/>
      <c r="QML30" s="877"/>
      <c r="QMM30" s="877"/>
      <c r="QMN30" s="877"/>
      <c r="QMO30" s="877"/>
      <c r="QMP30" s="877"/>
      <c r="QMQ30" s="877"/>
      <c r="QMR30" s="877"/>
      <c r="QMS30" s="877"/>
      <c r="QMT30" s="877"/>
      <c r="QMU30" s="877"/>
      <c r="QMV30" s="877"/>
      <c r="QMW30" s="877"/>
      <c r="QMX30" s="877"/>
      <c r="QMY30" s="877"/>
      <c r="QMZ30" s="877"/>
      <c r="QNA30" s="877"/>
      <c r="QNB30" s="877"/>
      <c r="QNC30" s="877"/>
      <c r="QND30" s="877"/>
      <c r="QNE30" s="877"/>
      <c r="QNF30" s="877"/>
      <c r="QNG30" s="877"/>
      <c r="QNH30" s="877"/>
      <c r="QNI30" s="877"/>
      <c r="QNJ30" s="877"/>
      <c r="QNK30" s="877"/>
      <c r="QNL30" s="877"/>
      <c r="QNM30" s="877"/>
      <c r="QNN30" s="877"/>
      <c r="QNO30" s="877"/>
      <c r="QNP30" s="877"/>
      <c r="QNQ30" s="877"/>
      <c r="QNR30" s="877"/>
      <c r="QNS30" s="877"/>
      <c r="QNT30" s="877"/>
      <c r="QNU30" s="877"/>
      <c r="QNV30" s="877"/>
      <c r="QNW30" s="877"/>
      <c r="QNX30" s="877"/>
      <c r="QNY30" s="877"/>
      <c r="QNZ30" s="877"/>
      <c r="QOA30" s="877"/>
      <c r="QOB30" s="877"/>
      <c r="QOC30" s="877"/>
      <c r="QOD30" s="877"/>
      <c r="QOE30" s="877"/>
      <c r="QOF30" s="877"/>
      <c r="QOG30" s="877"/>
      <c r="QOH30" s="877"/>
      <c r="QOI30" s="877"/>
      <c r="QOJ30" s="877"/>
      <c r="QOK30" s="877"/>
      <c r="QOL30" s="877"/>
      <c r="QOM30" s="877"/>
      <c r="QON30" s="877"/>
      <c r="QOO30" s="877"/>
      <c r="QOP30" s="877"/>
      <c r="QOQ30" s="877"/>
      <c r="QOR30" s="877"/>
      <c r="QOS30" s="877"/>
      <c r="QOT30" s="877"/>
      <c r="QOU30" s="877"/>
      <c r="QOV30" s="877"/>
      <c r="QOW30" s="877"/>
      <c r="QOX30" s="877"/>
      <c r="QOY30" s="877"/>
      <c r="QOZ30" s="877"/>
      <c r="QPA30" s="877"/>
      <c r="QPB30" s="877"/>
      <c r="QPC30" s="877"/>
      <c r="QPD30" s="877"/>
      <c r="QPE30" s="877"/>
      <c r="QPF30" s="877"/>
      <c r="QPG30" s="877"/>
      <c r="QPH30" s="877"/>
      <c r="QPI30" s="877"/>
      <c r="QPJ30" s="877"/>
      <c r="QPK30" s="877"/>
      <c r="QPL30" s="877"/>
      <c r="QPM30" s="877"/>
      <c r="QPN30" s="877"/>
      <c r="QPO30" s="877"/>
      <c r="QPP30" s="877"/>
      <c r="QPQ30" s="877"/>
      <c r="QPR30" s="877"/>
      <c r="QPS30" s="877"/>
      <c r="QPT30" s="877"/>
      <c r="QPU30" s="877"/>
      <c r="QPV30" s="877"/>
      <c r="QPW30" s="877"/>
      <c r="QPX30" s="877"/>
      <c r="QPY30" s="877"/>
      <c r="QPZ30" s="877"/>
      <c r="QQA30" s="877"/>
      <c r="QQB30" s="877"/>
      <c r="QQC30" s="877"/>
      <c r="QQD30" s="877"/>
      <c r="QQE30" s="877"/>
      <c r="QQF30" s="877"/>
      <c r="QQG30" s="877"/>
      <c r="QQH30" s="877"/>
      <c r="QQI30" s="877"/>
      <c r="QQJ30" s="877"/>
      <c r="QQK30" s="877"/>
      <c r="QQL30" s="877"/>
      <c r="QQM30" s="877"/>
      <c r="QQN30" s="877"/>
      <c r="QQO30" s="877"/>
      <c r="QQP30" s="877"/>
      <c r="QQQ30" s="877"/>
      <c r="QQR30" s="877"/>
      <c r="QQS30" s="877"/>
      <c r="QQT30" s="877"/>
      <c r="QQU30" s="877"/>
      <c r="QQV30" s="877"/>
      <c r="QQW30" s="877"/>
      <c r="QQX30" s="877"/>
      <c r="QQY30" s="877"/>
      <c r="QQZ30" s="877"/>
      <c r="QRA30" s="877"/>
      <c r="QRB30" s="877"/>
      <c r="QRC30" s="877"/>
      <c r="QRD30" s="877"/>
      <c r="QRE30" s="877"/>
      <c r="QRF30" s="877"/>
      <c r="QRG30" s="877"/>
      <c r="QRH30" s="877"/>
      <c r="QRI30" s="877"/>
      <c r="QRJ30" s="877"/>
      <c r="QRK30" s="877"/>
      <c r="QRL30" s="877"/>
      <c r="QRM30" s="877"/>
      <c r="QRN30" s="877"/>
      <c r="QRO30" s="877"/>
      <c r="QRP30" s="877"/>
      <c r="QRQ30" s="877"/>
      <c r="QRR30" s="877"/>
      <c r="QRS30" s="877"/>
      <c r="QRT30" s="877"/>
      <c r="QRU30" s="877"/>
      <c r="QRV30" s="877"/>
      <c r="QRW30" s="877"/>
      <c r="QRX30" s="877"/>
      <c r="QRY30" s="877"/>
      <c r="QRZ30" s="877"/>
      <c r="QSA30" s="877"/>
      <c r="QSB30" s="877"/>
      <c r="QSC30" s="877"/>
      <c r="QSD30" s="877"/>
      <c r="QSE30" s="877"/>
      <c r="QSF30" s="877"/>
      <c r="QSG30" s="877"/>
      <c r="QSH30" s="877"/>
      <c r="QSI30" s="877"/>
      <c r="QSJ30" s="877"/>
      <c r="QSK30" s="877"/>
      <c r="QSL30" s="877"/>
      <c r="QSM30" s="877"/>
      <c r="QSN30" s="877"/>
      <c r="QSO30" s="877"/>
      <c r="QSP30" s="877"/>
      <c r="QSQ30" s="877"/>
      <c r="QSR30" s="877"/>
      <c r="QSS30" s="877"/>
      <c r="QST30" s="877"/>
      <c r="QSU30" s="877"/>
      <c r="QSV30" s="877"/>
      <c r="QSW30" s="877"/>
      <c r="QSX30" s="877"/>
      <c r="QSY30" s="877"/>
      <c r="QSZ30" s="877"/>
      <c r="QTA30" s="877"/>
      <c r="QTB30" s="877"/>
      <c r="QTC30" s="877"/>
      <c r="QTD30" s="877"/>
      <c r="QTE30" s="877"/>
      <c r="QTF30" s="877"/>
      <c r="QTG30" s="877"/>
      <c r="QTH30" s="877"/>
      <c r="QTI30" s="877"/>
      <c r="QTJ30" s="877"/>
      <c r="QTK30" s="877"/>
      <c r="QTL30" s="877"/>
      <c r="QTM30" s="877"/>
      <c r="QTN30" s="877"/>
      <c r="QTO30" s="877"/>
      <c r="QTP30" s="877"/>
      <c r="QTQ30" s="877"/>
      <c r="QTR30" s="877"/>
      <c r="QTS30" s="877"/>
      <c r="QTT30" s="877"/>
      <c r="QTU30" s="877"/>
      <c r="QTV30" s="877"/>
      <c r="QTW30" s="877"/>
      <c r="QTX30" s="877"/>
      <c r="QTY30" s="877"/>
      <c r="QTZ30" s="877"/>
      <c r="QUA30" s="877"/>
      <c r="QUB30" s="877"/>
      <c r="QUC30" s="877"/>
      <c r="QUD30" s="877"/>
      <c r="QUE30" s="877"/>
      <c r="QUF30" s="877"/>
      <c r="QUG30" s="877"/>
      <c r="QUH30" s="877"/>
      <c r="QUI30" s="877"/>
      <c r="QUJ30" s="877"/>
      <c r="QUK30" s="877"/>
      <c r="QUL30" s="877"/>
      <c r="QUM30" s="877"/>
      <c r="QUN30" s="877"/>
      <c r="QUO30" s="877"/>
      <c r="QUP30" s="877"/>
      <c r="QUQ30" s="877"/>
      <c r="QUR30" s="877"/>
      <c r="QUS30" s="877"/>
      <c r="QUT30" s="877"/>
      <c r="QUU30" s="877"/>
      <c r="QUV30" s="877"/>
      <c r="QUW30" s="877"/>
      <c r="QUX30" s="877"/>
      <c r="QUY30" s="877"/>
      <c r="QUZ30" s="877"/>
      <c r="QVA30" s="877"/>
      <c r="QVB30" s="877"/>
      <c r="QVC30" s="877"/>
      <c r="QVD30" s="877"/>
      <c r="QVE30" s="877"/>
      <c r="QVF30" s="877"/>
      <c r="QVG30" s="877"/>
      <c r="QVH30" s="877"/>
      <c r="QVI30" s="877"/>
      <c r="QVJ30" s="877"/>
      <c r="QVK30" s="877"/>
      <c r="QVL30" s="877"/>
      <c r="QVM30" s="877"/>
      <c r="QVN30" s="877"/>
      <c r="QVO30" s="877"/>
      <c r="QVP30" s="877"/>
      <c r="QVQ30" s="877"/>
      <c r="QVR30" s="877"/>
      <c r="QVS30" s="877"/>
      <c r="QVT30" s="877"/>
      <c r="QVU30" s="877"/>
      <c r="QVV30" s="877"/>
      <c r="QVW30" s="877"/>
      <c r="QVX30" s="877"/>
      <c r="QVY30" s="877"/>
      <c r="QVZ30" s="877"/>
      <c r="QWA30" s="877"/>
      <c r="QWB30" s="877"/>
      <c r="QWC30" s="877"/>
      <c r="QWD30" s="877"/>
      <c r="QWE30" s="877"/>
      <c r="QWF30" s="877"/>
      <c r="QWG30" s="877"/>
      <c r="QWH30" s="877"/>
      <c r="QWI30" s="877"/>
      <c r="QWJ30" s="877"/>
      <c r="QWK30" s="877"/>
      <c r="QWL30" s="877"/>
      <c r="QWM30" s="877"/>
      <c r="QWN30" s="877"/>
      <c r="QWO30" s="877"/>
      <c r="QWP30" s="877"/>
      <c r="QWQ30" s="877"/>
      <c r="QWR30" s="877"/>
      <c r="QWS30" s="877"/>
      <c r="QWT30" s="877"/>
      <c r="QWU30" s="877"/>
      <c r="QWV30" s="877"/>
      <c r="QWW30" s="877"/>
      <c r="QWX30" s="877"/>
      <c r="QWY30" s="877"/>
      <c r="QWZ30" s="877"/>
      <c r="QXA30" s="877"/>
      <c r="QXB30" s="877"/>
      <c r="QXC30" s="877"/>
      <c r="QXD30" s="877"/>
      <c r="QXE30" s="877"/>
      <c r="QXF30" s="877"/>
      <c r="QXG30" s="877"/>
      <c r="QXH30" s="877"/>
      <c r="QXI30" s="877"/>
      <c r="QXJ30" s="877"/>
      <c r="QXK30" s="877"/>
      <c r="QXL30" s="877"/>
      <c r="QXM30" s="877"/>
      <c r="QXN30" s="877"/>
      <c r="QXO30" s="877"/>
      <c r="QXP30" s="877"/>
      <c r="QXQ30" s="877"/>
      <c r="QXR30" s="877"/>
      <c r="QXS30" s="877"/>
      <c r="QXT30" s="877"/>
      <c r="QXU30" s="877"/>
      <c r="QXV30" s="877"/>
      <c r="QXW30" s="877"/>
      <c r="QXX30" s="877"/>
      <c r="QXY30" s="877"/>
      <c r="QXZ30" s="877"/>
      <c r="QYA30" s="877"/>
      <c r="QYB30" s="877"/>
      <c r="QYC30" s="877"/>
      <c r="QYD30" s="877"/>
      <c r="QYE30" s="877"/>
      <c r="QYF30" s="877"/>
      <c r="QYG30" s="877"/>
      <c r="QYH30" s="877"/>
      <c r="QYI30" s="877"/>
      <c r="QYJ30" s="877"/>
      <c r="QYK30" s="877"/>
      <c r="QYL30" s="877"/>
      <c r="QYM30" s="877"/>
      <c r="QYN30" s="877"/>
      <c r="QYO30" s="877"/>
      <c r="QYP30" s="877"/>
      <c r="QYQ30" s="877"/>
      <c r="QYR30" s="877"/>
      <c r="QYS30" s="877"/>
      <c r="QYT30" s="877"/>
      <c r="QYU30" s="877"/>
      <c r="QYV30" s="877"/>
      <c r="QYW30" s="877"/>
      <c r="QYX30" s="877"/>
      <c r="QYY30" s="877"/>
      <c r="QYZ30" s="877"/>
      <c r="QZA30" s="877"/>
      <c r="QZB30" s="877"/>
      <c r="QZC30" s="877"/>
      <c r="QZD30" s="877"/>
      <c r="QZE30" s="877"/>
      <c r="QZF30" s="877"/>
      <c r="QZG30" s="877"/>
      <c r="QZH30" s="877"/>
      <c r="QZI30" s="877"/>
      <c r="QZJ30" s="877"/>
      <c r="QZK30" s="877"/>
      <c r="QZL30" s="877"/>
      <c r="QZM30" s="877"/>
      <c r="QZN30" s="877"/>
      <c r="QZO30" s="877"/>
      <c r="QZP30" s="877"/>
      <c r="QZQ30" s="877"/>
      <c r="QZR30" s="877"/>
      <c r="QZS30" s="877"/>
      <c r="QZT30" s="877"/>
      <c r="QZU30" s="877"/>
      <c r="QZV30" s="877"/>
      <c r="QZW30" s="877"/>
      <c r="QZX30" s="877"/>
      <c r="QZY30" s="877"/>
      <c r="QZZ30" s="877"/>
      <c r="RAA30" s="877"/>
      <c r="RAB30" s="877"/>
      <c r="RAC30" s="877"/>
      <c r="RAD30" s="877"/>
      <c r="RAE30" s="877"/>
      <c r="RAF30" s="877"/>
      <c r="RAG30" s="877"/>
      <c r="RAH30" s="877"/>
      <c r="RAI30" s="877"/>
      <c r="RAJ30" s="877"/>
      <c r="RAK30" s="877"/>
      <c r="RAL30" s="877"/>
      <c r="RAM30" s="877"/>
      <c r="RAN30" s="877"/>
      <c r="RAO30" s="877"/>
      <c r="RAP30" s="877"/>
      <c r="RAQ30" s="877"/>
      <c r="RAR30" s="877"/>
      <c r="RAS30" s="877"/>
      <c r="RAT30" s="877"/>
      <c r="RAU30" s="877"/>
      <c r="RAV30" s="877"/>
      <c r="RAW30" s="877"/>
      <c r="RAX30" s="877"/>
      <c r="RAY30" s="877"/>
      <c r="RAZ30" s="877"/>
      <c r="RBA30" s="877"/>
      <c r="RBB30" s="877"/>
      <c r="RBC30" s="877"/>
      <c r="RBD30" s="877"/>
      <c r="RBE30" s="877"/>
      <c r="RBF30" s="877"/>
      <c r="RBG30" s="877"/>
      <c r="RBH30" s="877"/>
      <c r="RBI30" s="877"/>
      <c r="RBJ30" s="877"/>
      <c r="RBK30" s="877"/>
      <c r="RBL30" s="877"/>
      <c r="RBM30" s="877"/>
      <c r="RBN30" s="877"/>
      <c r="RBO30" s="877"/>
      <c r="RBP30" s="877"/>
      <c r="RBQ30" s="877"/>
      <c r="RBR30" s="877"/>
      <c r="RBS30" s="877"/>
      <c r="RBT30" s="877"/>
      <c r="RBU30" s="877"/>
      <c r="RBV30" s="877"/>
      <c r="RBW30" s="877"/>
      <c r="RBX30" s="877"/>
      <c r="RBY30" s="877"/>
      <c r="RBZ30" s="877"/>
      <c r="RCA30" s="877"/>
      <c r="RCB30" s="877"/>
      <c r="RCC30" s="877"/>
      <c r="RCD30" s="877"/>
      <c r="RCE30" s="877"/>
      <c r="RCF30" s="877"/>
      <c r="RCG30" s="877"/>
      <c r="RCH30" s="877"/>
      <c r="RCI30" s="877"/>
      <c r="RCJ30" s="877"/>
      <c r="RCK30" s="877"/>
      <c r="RCL30" s="877"/>
      <c r="RCM30" s="877"/>
      <c r="RCN30" s="877"/>
      <c r="RCO30" s="877"/>
      <c r="RCP30" s="877"/>
      <c r="RCQ30" s="877"/>
      <c r="RCR30" s="877"/>
      <c r="RCS30" s="877"/>
      <c r="RCT30" s="877"/>
      <c r="RCU30" s="877"/>
      <c r="RCV30" s="877"/>
      <c r="RCW30" s="877"/>
      <c r="RCX30" s="877"/>
      <c r="RCY30" s="877"/>
      <c r="RCZ30" s="877"/>
      <c r="RDA30" s="877"/>
      <c r="RDB30" s="877"/>
      <c r="RDC30" s="877"/>
      <c r="RDD30" s="877"/>
      <c r="RDE30" s="877"/>
      <c r="RDF30" s="877"/>
      <c r="RDG30" s="877"/>
      <c r="RDH30" s="877"/>
      <c r="RDI30" s="877"/>
      <c r="RDJ30" s="877"/>
      <c r="RDK30" s="877"/>
      <c r="RDL30" s="877"/>
      <c r="RDM30" s="877"/>
      <c r="RDN30" s="877"/>
      <c r="RDO30" s="877"/>
      <c r="RDP30" s="877"/>
      <c r="RDQ30" s="877"/>
      <c r="RDR30" s="877"/>
      <c r="RDS30" s="877"/>
      <c r="RDT30" s="877"/>
      <c r="RDU30" s="877"/>
      <c r="RDV30" s="877"/>
      <c r="RDW30" s="877"/>
      <c r="RDX30" s="877"/>
      <c r="RDY30" s="877"/>
      <c r="RDZ30" s="877"/>
      <c r="REA30" s="877"/>
      <c r="REB30" s="877"/>
      <c r="REC30" s="877"/>
      <c r="RED30" s="877"/>
      <c r="REE30" s="877"/>
      <c r="REF30" s="877"/>
      <c r="REG30" s="877"/>
      <c r="REH30" s="877"/>
      <c r="REI30" s="877"/>
      <c r="REJ30" s="877"/>
      <c r="REK30" s="877"/>
      <c r="REL30" s="877"/>
      <c r="REM30" s="877"/>
      <c r="REN30" s="877"/>
      <c r="REO30" s="877"/>
      <c r="REP30" s="877"/>
      <c r="REQ30" s="877"/>
      <c r="RER30" s="877"/>
      <c r="RES30" s="877"/>
      <c r="RET30" s="877"/>
      <c r="REU30" s="877"/>
      <c r="REV30" s="877"/>
      <c r="REW30" s="877"/>
      <c r="REX30" s="877"/>
      <c r="REY30" s="877"/>
      <c r="REZ30" s="877"/>
      <c r="RFA30" s="877"/>
      <c r="RFB30" s="877"/>
      <c r="RFC30" s="877"/>
      <c r="RFD30" s="877"/>
      <c r="RFE30" s="877"/>
      <c r="RFF30" s="877"/>
      <c r="RFG30" s="877"/>
      <c r="RFH30" s="877"/>
      <c r="RFI30" s="877"/>
      <c r="RFJ30" s="877"/>
      <c r="RFK30" s="877"/>
      <c r="RFL30" s="877"/>
      <c r="RFM30" s="877"/>
      <c r="RFN30" s="877"/>
      <c r="RFO30" s="877"/>
      <c r="RFP30" s="877"/>
      <c r="RFQ30" s="877"/>
      <c r="RFR30" s="877"/>
      <c r="RFS30" s="877"/>
      <c r="RFT30" s="877"/>
      <c r="RFU30" s="877"/>
      <c r="RFV30" s="877"/>
      <c r="RFW30" s="877"/>
      <c r="RFX30" s="877"/>
      <c r="RFY30" s="877"/>
      <c r="RFZ30" s="877"/>
      <c r="RGA30" s="877"/>
      <c r="RGB30" s="877"/>
      <c r="RGC30" s="877"/>
      <c r="RGD30" s="877"/>
      <c r="RGE30" s="877"/>
      <c r="RGF30" s="877"/>
      <c r="RGG30" s="877"/>
      <c r="RGH30" s="877"/>
      <c r="RGI30" s="877"/>
      <c r="RGJ30" s="877"/>
      <c r="RGK30" s="877"/>
      <c r="RGL30" s="877"/>
      <c r="RGM30" s="877"/>
      <c r="RGN30" s="877"/>
      <c r="RGO30" s="877"/>
      <c r="RGP30" s="877"/>
      <c r="RGQ30" s="877"/>
      <c r="RGR30" s="877"/>
      <c r="RGS30" s="877"/>
      <c r="RGT30" s="877"/>
      <c r="RGU30" s="877"/>
      <c r="RGV30" s="877"/>
      <c r="RGW30" s="877"/>
      <c r="RGX30" s="877"/>
      <c r="RGY30" s="877"/>
      <c r="RGZ30" s="877"/>
      <c r="RHA30" s="877"/>
      <c r="RHB30" s="877"/>
      <c r="RHC30" s="877"/>
      <c r="RHD30" s="877"/>
      <c r="RHE30" s="877"/>
      <c r="RHF30" s="877"/>
      <c r="RHG30" s="877"/>
      <c r="RHH30" s="877"/>
      <c r="RHI30" s="877"/>
      <c r="RHJ30" s="877"/>
      <c r="RHK30" s="877"/>
      <c r="RHL30" s="877"/>
      <c r="RHM30" s="877"/>
      <c r="RHN30" s="877"/>
      <c r="RHO30" s="877"/>
      <c r="RHP30" s="877"/>
      <c r="RHQ30" s="877"/>
      <c r="RHR30" s="877"/>
      <c r="RHS30" s="877"/>
      <c r="RHT30" s="877"/>
      <c r="RHU30" s="877"/>
      <c r="RHV30" s="877"/>
      <c r="RHW30" s="877"/>
      <c r="RHX30" s="877"/>
      <c r="RHY30" s="877"/>
      <c r="RHZ30" s="877"/>
      <c r="RIA30" s="877"/>
      <c r="RIB30" s="877"/>
      <c r="RIC30" s="877"/>
      <c r="RID30" s="877"/>
      <c r="RIE30" s="877"/>
      <c r="RIF30" s="877"/>
      <c r="RIG30" s="877"/>
      <c r="RIH30" s="877"/>
      <c r="RII30" s="877"/>
      <c r="RIJ30" s="877"/>
      <c r="RIK30" s="877"/>
      <c r="RIL30" s="877"/>
      <c r="RIM30" s="877"/>
      <c r="RIN30" s="877"/>
      <c r="RIO30" s="877"/>
      <c r="RIP30" s="877"/>
      <c r="RIQ30" s="877"/>
      <c r="RIR30" s="877"/>
      <c r="RIS30" s="877"/>
      <c r="RIT30" s="877"/>
      <c r="RIU30" s="877"/>
      <c r="RIV30" s="877"/>
      <c r="RIW30" s="877"/>
      <c r="RIX30" s="877"/>
      <c r="RIY30" s="877"/>
      <c r="RIZ30" s="877"/>
      <c r="RJA30" s="877"/>
      <c r="RJB30" s="877"/>
      <c r="RJC30" s="877"/>
      <c r="RJD30" s="877"/>
      <c r="RJE30" s="877"/>
      <c r="RJF30" s="877"/>
      <c r="RJG30" s="877"/>
      <c r="RJH30" s="877"/>
      <c r="RJI30" s="877"/>
      <c r="RJJ30" s="877"/>
      <c r="RJK30" s="877"/>
      <c r="RJL30" s="877"/>
      <c r="RJM30" s="877"/>
      <c r="RJN30" s="877"/>
      <c r="RJO30" s="877"/>
      <c r="RJP30" s="877"/>
      <c r="RJQ30" s="877"/>
      <c r="RJR30" s="877"/>
      <c r="RJS30" s="877"/>
      <c r="RJT30" s="877"/>
      <c r="RJU30" s="877"/>
      <c r="RJV30" s="877"/>
      <c r="RJW30" s="877"/>
      <c r="RJX30" s="877"/>
      <c r="RJY30" s="877"/>
      <c r="RJZ30" s="877"/>
      <c r="RKA30" s="877"/>
      <c r="RKB30" s="877"/>
      <c r="RKC30" s="877"/>
      <c r="RKD30" s="877"/>
      <c r="RKE30" s="877"/>
      <c r="RKF30" s="877"/>
      <c r="RKG30" s="877"/>
      <c r="RKH30" s="877"/>
      <c r="RKI30" s="877"/>
      <c r="RKJ30" s="877"/>
      <c r="RKK30" s="877"/>
      <c r="RKL30" s="877"/>
      <c r="RKM30" s="877"/>
      <c r="RKN30" s="877"/>
      <c r="RKO30" s="877"/>
      <c r="RKP30" s="877"/>
      <c r="RKQ30" s="877"/>
      <c r="RKR30" s="877"/>
      <c r="RKS30" s="877"/>
      <c r="RKT30" s="877"/>
      <c r="RKU30" s="877"/>
      <c r="RKV30" s="877"/>
      <c r="RKW30" s="877"/>
      <c r="RKX30" s="877"/>
      <c r="RKY30" s="877"/>
      <c r="RKZ30" s="877"/>
      <c r="RLA30" s="877"/>
      <c r="RLB30" s="877"/>
      <c r="RLC30" s="877"/>
      <c r="RLD30" s="877"/>
      <c r="RLE30" s="877"/>
      <c r="RLF30" s="877"/>
      <c r="RLG30" s="877"/>
      <c r="RLH30" s="877"/>
      <c r="RLI30" s="877"/>
      <c r="RLJ30" s="877"/>
      <c r="RLK30" s="877"/>
      <c r="RLL30" s="877"/>
      <c r="RLM30" s="877"/>
      <c r="RLN30" s="877"/>
      <c r="RLO30" s="877"/>
      <c r="RLP30" s="877"/>
      <c r="RLQ30" s="877"/>
      <c r="RLR30" s="877"/>
      <c r="RLS30" s="877"/>
      <c r="RLT30" s="877"/>
      <c r="RLU30" s="877"/>
      <c r="RLV30" s="877"/>
      <c r="RLW30" s="877"/>
      <c r="RLX30" s="877"/>
      <c r="RLY30" s="877"/>
      <c r="RLZ30" s="877"/>
      <c r="RMA30" s="877"/>
      <c r="RMB30" s="877"/>
      <c r="RMC30" s="877"/>
      <c r="RMD30" s="877"/>
      <c r="RME30" s="877"/>
      <c r="RMF30" s="877"/>
      <c r="RMG30" s="877"/>
      <c r="RMH30" s="877"/>
      <c r="RMI30" s="877"/>
      <c r="RMJ30" s="877"/>
      <c r="RMK30" s="877"/>
      <c r="RML30" s="877"/>
      <c r="RMM30" s="877"/>
      <c r="RMN30" s="877"/>
      <c r="RMO30" s="877"/>
      <c r="RMP30" s="877"/>
      <c r="RMQ30" s="877"/>
      <c r="RMR30" s="877"/>
      <c r="RMS30" s="877"/>
      <c r="RMT30" s="877"/>
      <c r="RMU30" s="877"/>
      <c r="RMV30" s="877"/>
      <c r="RMW30" s="877"/>
      <c r="RMX30" s="877"/>
      <c r="RMY30" s="877"/>
      <c r="RMZ30" s="877"/>
      <c r="RNA30" s="877"/>
      <c r="RNB30" s="877"/>
      <c r="RNC30" s="877"/>
      <c r="RND30" s="877"/>
      <c r="RNE30" s="877"/>
      <c r="RNF30" s="877"/>
      <c r="RNG30" s="877"/>
      <c r="RNH30" s="877"/>
      <c r="RNI30" s="877"/>
      <c r="RNJ30" s="877"/>
      <c r="RNK30" s="877"/>
      <c r="RNL30" s="877"/>
      <c r="RNM30" s="877"/>
      <c r="RNN30" s="877"/>
      <c r="RNO30" s="877"/>
      <c r="RNP30" s="877"/>
      <c r="RNQ30" s="877"/>
      <c r="RNR30" s="877"/>
      <c r="RNS30" s="877"/>
      <c r="RNT30" s="877"/>
      <c r="RNU30" s="877"/>
      <c r="RNV30" s="877"/>
      <c r="RNW30" s="877"/>
      <c r="RNX30" s="877"/>
      <c r="RNY30" s="877"/>
      <c r="RNZ30" s="877"/>
      <c r="ROA30" s="877"/>
      <c r="ROB30" s="877"/>
      <c r="ROC30" s="877"/>
      <c r="ROD30" s="877"/>
      <c r="ROE30" s="877"/>
      <c r="ROF30" s="877"/>
      <c r="ROG30" s="877"/>
      <c r="ROH30" s="877"/>
      <c r="ROI30" s="877"/>
      <c r="ROJ30" s="877"/>
      <c r="ROK30" s="877"/>
      <c r="ROL30" s="877"/>
      <c r="ROM30" s="877"/>
      <c r="RON30" s="877"/>
      <c r="ROO30" s="877"/>
      <c r="ROP30" s="877"/>
      <c r="ROQ30" s="877"/>
      <c r="ROR30" s="877"/>
      <c r="ROS30" s="877"/>
      <c r="ROT30" s="877"/>
      <c r="ROU30" s="877"/>
      <c r="ROV30" s="877"/>
      <c r="ROW30" s="877"/>
      <c r="ROX30" s="877"/>
      <c r="ROY30" s="877"/>
      <c r="ROZ30" s="877"/>
      <c r="RPA30" s="877"/>
      <c r="RPB30" s="877"/>
      <c r="RPC30" s="877"/>
      <c r="RPD30" s="877"/>
      <c r="RPE30" s="877"/>
      <c r="RPF30" s="877"/>
      <c r="RPG30" s="877"/>
      <c r="RPH30" s="877"/>
      <c r="RPI30" s="877"/>
      <c r="RPJ30" s="877"/>
      <c r="RPK30" s="877"/>
      <c r="RPL30" s="877"/>
      <c r="RPM30" s="877"/>
      <c r="RPN30" s="877"/>
      <c r="RPO30" s="877"/>
      <c r="RPP30" s="877"/>
      <c r="RPQ30" s="877"/>
      <c r="RPR30" s="877"/>
      <c r="RPS30" s="877"/>
      <c r="RPT30" s="877"/>
      <c r="RPU30" s="877"/>
      <c r="RPV30" s="877"/>
      <c r="RPW30" s="877"/>
      <c r="RPX30" s="877"/>
      <c r="RPY30" s="877"/>
      <c r="RPZ30" s="877"/>
      <c r="RQA30" s="877"/>
      <c r="RQB30" s="877"/>
      <c r="RQC30" s="877"/>
      <c r="RQD30" s="877"/>
      <c r="RQE30" s="877"/>
      <c r="RQF30" s="877"/>
      <c r="RQG30" s="877"/>
      <c r="RQH30" s="877"/>
      <c r="RQI30" s="877"/>
      <c r="RQJ30" s="877"/>
      <c r="RQK30" s="877"/>
      <c r="RQL30" s="877"/>
      <c r="RQM30" s="877"/>
      <c r="RQN30" s="877"/>
      <c r="RQO30" s="877"/>
      <c r="RQP30" s="877"/>
      <c r="RQQ30" s="877"/>
      <c r="RQR30" s="877"/>
      <c r="RQS30" s="877"/>
      <c r="RQT30" s="877"/>
      <c r="RQU30" s="877"/>
      <c r="RQV30" s="877"/>
      <c r="RQW30" s="877"/>
      <c r="RQX30" s="877"/>
      <c r="RQY30" s="877"/>
      <c r="RQZ30" s="877"/>
      <c r="RRA30" s="877"/>
      <c r="RRB30" s="877"/>
      <c r="RRC30" s="877"/>
      <c r="RRD30" s="877"/>
      <c r="RRE30" s="877"/>
      <c r="RRF30" s="877"/>
      <c r="RRG30" s="877"/>
      <c r="RRH30" s="877"/>
      <c r="RRI30" s="877"/>
      <c r="RRJ30" s="877"/>
      <c r="RRK30" s="877"/>
      <c r="RRL30" s="877"/>
      <c r="RRM30" s="877"/>
      <c r="RRN30" s="877"/>
      <c r="RRO30" s="877"/>
      <c r="RRP30" s="877"/>
      <c r="RRQ30" s="877"/>
      <c r="RRR30" s="877"/>
      <c r="RRS30" s="877"/>
      <c r="RRT30" s="877"/>
      <c r="RRU30" s="877"/>
      <c r="RRV30" s="877"/>
      <c r="RRW30" s="877"/>
      <c r="RRX30" s="877"/>
      <c r="RRY30" s="877"/>
      <c r="RRZ30" s="877"/>
      <c r="RSA30" s="877"/>
      <c r="RSB30" s="877"/>
      <c r="RSC30" s="877"/>
      <c r="RSD30" s="877"/>
      <c r="RSE30" s="877"/>
      <c r="RSF30" s="877"/>
      <c r="RSG30" s="877"/>
      <c r="RSH30" s="877"/>
      <c r="RSI30" s="877"/>
      <c r="RSJ30" s="877"/>
      <c r="RSK30" s="877"/>
      <c r="RSL30" s="877"/>
      <c r="RSM30" s="877"/>
      <c r="RSN30" s="877"/>
      <c r="RSO30" s="877"/>
      <c r="RSP30" s="877"/>
      <c r="RSQ30" s="877"/>
      <c r="RSR30" s="877"/>
      <c r="RSS30" s="877"/>
      <c r="RST30" s="877"/>
      <c r="RSU30" s="877"/>
      <c r="RSV30" s="877"/>
      <c r="RSW30" s="877"/>
      <c r="RSX30" s="877"/>
      <c r="RSY30" s="877"/>
      <c r="RSZ30" s="877"/>
      <c r="RTA30" s="877"/>
      <c r="RTB30" s="877"/>
      <c r="RTC30" s="877"/>
      <c r="RTD30" s="877"/>
      <c r="RTE30" s="877"/>
      <c r="RTF30" s="877"/>
      <c r="RTG30" s="877"/>
      <c r="RTH30" s="877"/>
      <c r="RTI30" s="877"/>
      <c r="RTJ30" s="877"/>
      <c r="RTK30" s="877"/>
      <c r="RTL30" s="877"/>
      <c r="RTM30" s="877"/>
      <c r="RTN30" s="877"/>
      <c r="RTO30" s="877"/>
      <c r="RTP30" s="877"/>
      <c r="RTQ30" s="877"/>
      <c r="RTR30" s="877"/>
      <c r="RTS30" s="877"/>
      <c r="RTT30" s="877"/>
      <c r="RTU30" s="877"/>
      <c r="RTV30" s="877"/>
      <c r="RTW30" s="877"/>
      <c r="RTX30" s="877"/>
      <c r="RTY30" s="877"/>
      <c r="RTZ30" s="877"/>
      <c r="RUA30" s="877"/>
      <c r="RUB30" s="877"/>
      <c r="RUC30" s="877"/>
      <c r="RUD30" s="877"/>
      <c r="RUE30" s="877"/>
      <c r="RUF30" s="877"/>
      <c r="RUG30" s="877"/>
      <c r="RUH30" s="877"/>
      <c r="RUI30" s="877"/>
      <c r="RUJ30" s="877"/>
      <c r="RUK30" s="877"/>
      <c r="RUL30" s="877"/>
      <c r="RUM30" s="877"/>
      <c r="RUN30" s="877"/>
      <c r="RUO30" s="877"/>
      <c r="RUP30" s="877"/>
      <c r="RUQ30" s="877"/>
      <c r="RUR30" s="877"/>
      <c r="RUS30" s="877"/>
      <c r="RUT30" s="877"/>
      <c r="RUU30" s="877"/>
      <c r="RUV30" s="877"/>
      <c r="RUW30" s="877"/>
      <c r="RUX30" s="877"/>
      <c r="RUY30" s="877"/>
      <c r="RUZ30" s="877"/>
      <c r="RVA30" s="877"/>
      <c r="RVB30" s="877"/>
      <c r="RVC30" s="877"/>
      <c r="RVD30" s="877"/>
      <c r="RVE30" s="877"/>
      <c r="RVF30" s="877"/>
      <c r="RVG30" s="877"/>
      <c r="RVH30" s="877"/>
      <c r="RVI30" s="877"/>
      <c r="RVJ30" s="877"/>
      <c r="RVK30" s="877"/>
      <c r="RVL30" s="877"/>
      <c r="RVM30" s="877"/>
      <c r="RVN30" s="877"/>
      <c r="RVO30" s="877"/>
      <c r="RVP30" s="877"/>
      <c r="RVQ30" s="877"/>
      <c r="RVR30" s="877"/>
      <c r="RVS30" s="877"/>
      <c r="RVT30" s="877"/>
      <c r="RVU30" s="877"/>
      <c r="RVV30" s="877"/>
      <c r="RVW30" s="877"/>
      <c r="RVX30" s="877"/>
      <c r="RVY30" s="877"/>
      <c r="RVZ30" s="877"/>
      <c r="RWA30" s="877"/>
      <c r="RWB30" s="877"/>
      <c r="RWC30" s="877"/>
      <c r="RWD30" s="877"/>
      <c r="RWE30" s="877"/>
      <c r="RWF30" s="877"/>
      <c r="RWG30" s="877"/>
      <c r="RWH30" s="877"/>
      <c r="RWI30" s="877"/>
      <c r="RWJ30" s="877"/>
      <c r="RWK30" s="877"/>
      <c r="RWL30" s="877"/>
      <c r="RWM30" s="877"/>
      <c r="RWN30" s="877"/>
      <c r="RWO30" s="877"/>
      <c r="RWP30" s="877"/>
      <c r="RWQ30" s="877"/>
      <c r="RWR30" s="877"/>
      <c r="RWS30" s="877"/>
      <c r="RWT30" s="877"/>
      <c r="RWU30" s="877"/>
      <c r="RWV30" s="877"/>
      <c r="RWW30" s="877"/>
      <c r="RWX30" s="877"/>
      <c r="RWY30" s="877"/>
      <c r="RWZ30" s="877"/>
      <c r="RXA30" s="877"/>
      <c r="RXB30" s="877"/>
      <c r="RXC30" s="877"/>
      <c r="RXD30" s="877"/>
      <c r="RXE30" s="877"/>
      <c r="RXF30" s="877"/>
      <c r="RXG30" s="877"/>
      <c r="RXH30" s="877"/>
      <c r="RXI30" s="877"/>
      <c r="RXJ30" s="877"/>
      <c r="RXK30" s="877"/>
      <c r="RXL30" s="877"/>
      <c r="RXM30" s="877"/>
      <c r="RXN30" s="877"/>
      <c r="RXO30" s="877"/>
      <c r="RXP30" s="877"/>
      <c r="RXQ30" s="877"/>
      <c r="RXR30" s="877"/>
      <c r="RXS30" s="877"/>
      <c r="RXT30" s="877"/>
      <c r="RXU30" s="877"/>
      <c r="RXV30" s="877"/>
      <c r="RXW30" s="877"/>
      <c r="RXX30" s="877"/>
      <c r="RXY30" s="877"/>
      <c r="RXZ30" s="877"/>
      <c r="RYA30" s="877"/>
      <c r="RYB30" s="877"/>
      <c r="RYC30" s="877"/>
      <c r="RYD30" s="877"/>
      <c r="RYE30" s="877"/>
      <c r="RYF30" s="877"/>
      <c r="RYG30" s="877"/>
      <c r="RYH30" s="877"/>
      <c r="RYI30" s="877"/>
      <c r="RYJ30" s="877"/>
      <c r="RYK30" s="877"/>
      <c r="RYL30" s="877"/>
      <c r="RYM30" s="877"/>
      <c r="RYN30" s="877"/>
      <c r="RYO30" s="877"/>
      <c r="RYP30" s="877"/>
      <c r="RYQ30" s="877"/>
      <c r="RYR30" s="877"/>
      <c r="RYS30" s="877"/>
      <c r="RYT30" s="877"/>
      <c r="RYU30" s="877"/>
      <c r="RYV30" s="877"/>
      <c r="RYW30" s="877"/>
      <c r="RYX30" s="877"/>
      <c r="RYY30" s="877"/>
      <c r="RYZ30" s="877"/>
      <c r="RZA30" s="877"/>
      <c r="RZB30" s="877"/>
      <c r="RZC30" s="877"/>
      <c r="RZD30" s="877"/>
      <c r="RZE30" s="877"/>
      <c r="RZF30" s="877"/>
      <c r="RZG30" s="877"/>
      <c r="RZH30" s="877"/>
      <c r="RZI30" s="877"/>
      <c r="RZJ30" s="877"/>
      <c r="RZK30" s="877"/>
      <c r="RZL30" s="877"/>
      <c r="RZM30" s="877"/>
      <c r="RZN30" s="877"/>
      <c r="RZO30" s="877"/>
      <c r="RZP30" s="877"/>
      <c r="RZQ30" s="877"/>
      <c r="RZR30" s="877"/>
      <c r="RZS30" s="877"/>
      <c r="RZT30" s="877"/>
      <c r="RZU30" s="877"/>
      <c r="RZV30" s="877"/>
      <c r="RZW30" s="877"/>
      <c r="RZX30" s="877"/>
      <c r="RZY30" s="877"/>
      <c r="RZZ30" s="877"/>
      <c r="SAA30" s="877"/>
      <c r="SAB30" s="877"/>
      <c r="SAC30" s="877"/>
      <c r="SAD30" s="877"/>
      <c r="SAE30" s="877"/>
      <c r="SAF30" s="877"/>
      <c r="SAG30" s="877"/>
      <c r="SAH30" s="877"/>
      <c r="SAI30" s="877"/>
      <c r="SAJ30" s="877"/>
      <c r="SAK30" s="877"/>
      <c r="SAL30" s="877"/>
      <c r="SAM30" s="877"/>
      <c r="SAN30" s="877"/>
      <c r="SAO30" s="877"/>
      <c r="SAP30" s="877"/>
      <c r="SAQ30" s="877"/>
      <c r="SAR30" s="877"/>
      <c r="SAS30" s="877"/>
      <c r="SAT30" s="877"/>
      <c r="SAU30" s="877"/>
      <c r="SAV30" s="877"/>
      <c r="SAW30" s="877"/>
      <c r="SAX30" s="877"/>
      <c r="SAY30" s="877"/>
      <c r="SAZ30" s="877"/>
      <c r="SBA30" s="877"/>
      <c r="SBB30" s="877"/>
      <c r="SBC30" s="877"/>
      <c r="SBD30" s="877"/>
      <c r="SBE30" s="877"/>
      <c r="SBF30" s="877"/>
      <c r="SBG30" s="877"/>
      <c r="SBH30" s="877"/>
      <c r="SBI30" s="877"/>
      <c r="SBJ30" s="877"/>
      <c r="SBK30" s="877"/>
      <c r="SBL30" s="877"/>
      <c r="SBM30" s="877"/>
      <c r="SBN30" s="877"/>
      <c r="SBO30" s="877"/>
      <c r="SBP30" s="877"/>
      <c r="SBQ30" s="877"/>
      <c r="SBR30" s="877"/>
      <c r="SBS30" s="877"/>
      <c r="SBT30" s="877"/>
      <c r="SBU30" s="877"/>
      <c r="SBV30" s="877"/>
      <c r="SBW30" s="877"/>
      <c r="SBX30" s="877"/>
      <c r="SBY30" s="877"/>
      <c r="SBZ30" s="877"/>
      <c r="SCA30" s="877"/>
      <c r="SCB30" s="877"/>
      <c r="SCC30" s="877"/>
      <c r="SCD30" s="877"/>
      <c r="SCE30" s="877"/>
      <c r="SCF30" s="877"/>
      <c r="SCG30" s="877"/>
      <c r="SCH30" s="877"/>
      <c r="SCI30" s="877"/>
      <c r="SCJ30" s="877"/>
      <c r="SCK30" s="877"/>
      <c r="SCL30" s="877"/>
      <c r="SCM30" s="877"/>
      <c r="SCN30" s="877"/>
      <c r="SCO30" s="877"/>
      <c r="SCP30" s="877"/>
      <c r="SCQ30" s="877"/>
      <c r="SCR30" s="877"/>
      <c r="SCS30" s="877"/>
      <c r="SCT30" s="877"/>
      <c r="SCU30" s="877"/>
      <c r="SCV30" s="877"/>
      <c r="SCW30" s="877"/>
      <c r="SCX30" s="877"/>
      <c r="SCY30" s="877"/>
      <c r="SCZ30" s="877"/>
      <c r="SDA30" s="877"/>
      <c r="SDB30" s="877"/>
      <c r="SDC30" s="877"/>
      <c r="SDD30" s="877"/>
      <c r="SDE30" s="877"/>
      <c r="SDF30" s="877"/>
      <c r="SDG30" s="877"/>
      <c r="SDH30" s="877"/>
      <c r="SDI30" s="877"/>
      <c r="SDJ30" s="877"/>
      <c r="SDK30" s="877"/>
      <c r="SDL30" s="877"/>
      <c r="SDM30" s="877"/>
      <c r="SDN30" s="877"/>
      <c r="SDO30" s="877"/>
      <c r="SDP30" s="877"/>
      <c r="SDQ30" s="877"/>
      <c r="SDR30" s="877"/>
      <c r="SDS30" s="877"/>
      <c r="SDT30" s="877"/>
      <c r="SDU30" s="877"/>
      <c r="SDV30" s="877"/>
      <c r="SDW30" s="877"/>
      <c r="SDX30" s="877"/>
      <c r="SDY30" s="877"/>
      <c r="SDZ30" s="877"/>
      <c r="SEA30" s="877"/>
      <c r="SEB30" s="877"/>
      <c r="SEC30" s="877"/>
      <c r="SED30" s="877"/>
      <c r="SEE30" s="877"/>
      <c r="SEF30" s="877"/>
      <c r="SEG30" s="877"/>
      <c r="SEH30" s="877"/>
      <c r="SEI30" s="877"/>
      <c r="SEJ30" s="877"/>
      <c r="SEK30" s="877"/>
      <c r="SEL30" s="877"/>
      <c r="SEM30" s="877"/>
      <c r="SEN30" s="877"/>
      <c r="SEO30" s="877"/>
      <c r="SEP30" s="877"/>
      <c r="SEQ30" s="877"/>
      <c r="SER30" s="877"/>
      <c r="SES30" s="877"/>
      <c r="SET30" s="877"/>
      <c r="SEU30" s="877"/>
      <c r="SEV30" s="877"/>
      <c r="SEW30" s="877"/>
      <c r="SEX30" s="877"/>
      <c r="SEY30" s="877"/>
      <c r="SEZ30" s="877"/>
      <c r="SFA30" s="877"/>
      <c r="SFB30" s="877"/>
      <c r="SFC30" s="877"/>
      <c r="SFD30" s="877"/>
      <c r="SFE30" s="877"/>
      <c r="SFF30" s="877"/>
      <c r="SFG30" s="877"/>
      <c r="SFH30" s="877"/>
      <c r="SFI30" s="877"/>
      <c r="SFJ30" s="877"/>
      <c r="SFK30" s="877"/>
      <c r="SFL30" s="877"/>
      <c r="SFM30" s="877"/>
      <c r="SFN30" s="877"/>
      <c r="SFO30" s="877"/>
      <c r="SFP30" s="877"/>
      <c r="SFQ30" s="877"/>
      <c r="SFR30" s="877"/>
      <c r="SFS30" s="877"/>
      <c r="SFT30" s="877"/>
      <c r="SFU30" s="877"/>
      <c r="SFV30" s="877"/>
      <c r="SFW30" s="877"/>
      <c r="SFX30" s="877"/>
      <c r="SFY30" s="877"/>
      <c r="SFZ30" s="877"/>
      <c r="SGA30" s="877"/>
      <c r="SGB30" s="877"/>
      <c r="SGC30" s="877"/>
      <c r="SGD30" s="877"/>
      <c r="SGE30" s="877"/>
      <c r="SGF30" s="877"/>
      <c r="SGG30" s="877"/>
      <c r="SGH30" s="877"/>
      <c r="SGI30" s="877"/>
      <c r="SGJ30" s="877"/>
      <c r="SGK30" s="877"/>
      <c r="SGL30" s="877"/>
      <c r="SGM30" s="877"/>
      <c r="SGN30" s="877"/>
      <c r="SGO30" s="877"/>
      <c r="SGP30" s="877"/>
      <c r="SGQ30" s="877"/>
      <c r="SGR30" s="877"/>
      <c r="SGS30" s="877"/>
      <c r="SGT30" s="877"/>
      <c r="SGU30" s="877"/>
      <c r="SGV30" s="877"/>
      <c r="SGW30" s="877"/>
      <c r="SGX30" s="877"/>
      <c r="SGY30" s="877"/>
      <c r="SGZ30" s="877"/>
      <c r="SHA30" s="877"/>
      <c r="SHB30" s="877"/>
      <c r="SHC30" s="877"/>
      <c r="SHD30" s="877"/>
      <c r="SHE30" s="877"/>
      <c r="SHF30" s="877"/>
      <c r="SHG30" s="877"/>
      <c r="SHH30" s="877"/>
      <c r="SHI30" s="877"/>
      <c r="SHJ30" s="877"/>
      <c r="SHK30" s="877"/>
      <c r="SHL30" s="877"/>
      <c r="SHM30" s="877"/>
      <c r="SHN30" s="877"/>
      <c r="SHO30" s="877"/>
      <c r="SHP30" s="877"/>
      <c r="SHQ30" s="877"/>
      <c r="SHR30" s="877"/>
      <c r="SHS30" s="877"/>
      <c r="SHT30" s="877"/>
      <c r="SHU30" s="877"/>
      <c r="SHV30" s="877"/>
      <c r="SHW30" s="877"/>
      <c r="SHX30" s="877"/>
      <c r="SHY30" s="877"/>
      <c r="SHZ30" s="877"/>
      <c r="SIA30" s="877"/>
      <c r="SIB30" s="877"/>
      <c r="SIC30" s="877"/>
      <c r="SID30" s="877"/>
      <c r="SIE30" s="877"/>
      <c r="SIF30" s="877"/>
      <c r="SIG30" s="877"/>
      <c r="SIH30" s="877"/>
      <c r="SII30" s="877"/>
      <c r="SIJ30" s="877"/>
      <c r="SIK30" s="877"/>
      <c r="SIL30" s="877"/>
      <c r="SIM30" s="877"/>
      <c r="SIN30" s="877"/>
      <c r="SIO30" s="877"/>
      <c r="SIP30" s="877"/>
      <c r="SIQ30" s="877"/>
      <c r="SIR30" s="877"/>
      <c r="SIS30" s="877"/>
      <c r="SIT30" s="877"/>
      <c r="SIU30" s="877"/>
      <c r="SIV30" s="877"/>
      <c r="SIW30" s="877"/>
      <c r="SIX30" s="877"/>
      <c r="SIY30" s="877"/>
      <c r="SIZ30" s="877"/>
      <c r="SJA30" s="877"/>
      <c r="SJB30" s="877"/>
      <c r="SJC30" s="877"/>
      <c r="SJD30" s="877"/>
      <c r="SJE30" s="877"/>
      <c r="SJF30" s="877"/>
      <c r="SJG30" s="877"/>
      <c r="SJH30" s="877"/>
      <c r="SJI30" s="877"/>
      <c r="SJJ30" s="877"/>
      <c r="SJK30" s="877"/>
      <c r="SJL30" s="877"/>
      <c r="SJM30" s="877"/>
      <c r="SJN30" s="877"/>
      <c r="SJO30" s="877"/>
      <c r="SJP30" s="877"/>
      <c r="SJQ30" s="877"/>
      <c r="SJR30" s="877"/>
      <c r="SJS30" s="877"/>
      <c r="SJT30" s="877"/>
      <c r="SJU30" s="877"/>
      <c r="SJV30" s="877"/>
      <c r="SJW30" s="877"/>
      <c r="SJX30" s="877"/>
      <c r="SJY30" s="877"/>
      <c r="SJZ30" s="877"/>
      <c r="SKA30" s="877"/>
      <c r="SKB30" s="877"/>
      <c r="SKC30" s="877"/>
      <c r="SKD30" s="877"/>
      <c r="SKE30" s="877"/>
      <c r="SKF30" s="877"/>
      <c r="SKG30" s="877"/>
      <c r="SKH30" s="877"/>
      <c r="SKI30" s="877"/>
      <c r="SKJ30" s="877"/>
      <c r="SKK30" s="877"/>
      <c r="SKL30" s="877"/>
      <c r="SKM30" s="877"/>
      <c r="SKN30" s="877"/>
      <c r="SKO30" s="877"/>
      <c r="SKP30" s="877"/>
      <c r="SKQ30" s="877"/>
      <c r="SKR30" s="877"/>
      <c r="SKS30" s="877"/>
      <c r="SKT30" s="877"/>
      <c r="SKU30" s="877"/>
      <c r="SKV30" s="877"/>
      <c r="SKW30" s="877"/>
      <c r="SKX30" s="877"/>
      <c r="SKY30" s="877"/>
      <c r="SKZ30" s="877"/>
      <c r="SLA30" s="877"/>
      <c r="SLB30" s="877"/>
      <c r="SLC30" s="877"/>
      <c r="SLD30" s="877"/>
      <c r="SLE30" s="877"/>
      <c r="SLF30" s="877"/>
      <c r="SLG30" s="877"/>
      <c r="SLH30" s="877"/>
      <c r="SLI30" s="877"/>
      <c r="SLJ30" s="877"/>
      <c r="SLK30" s="877"/>
      <c r="SLL30" s="877"/>
      <c r="SLM30" s="877"/>
      <c r="SLN30" s="877"/>
      <c r="SLO30" s="877"/>
      <c r="SLP30" s="877"/>
      <c r="SLQ30" s="877"/>
      <c r="SLR30" s="877"/>
      <c r="SLS30" s="877"/>
      <c r="SLT30" s="877"/>
      <c r="SLU30" s="877"/>
      <c r="SLV30" s="877"/>
      <c r="SLW30" s="877"/>
      <c r="SLX30" s="877"/>
      <c r="SLY30" s="877"/>
      <c r="SLZ30" s="877"/>
      <c r="SMA30" s="877"/>
      <c r="SMB30" s="877"/>
      <c r="SMC30" s="877"/>
      <c r="SMD30" s="877"/>
      <c r="SME30" s="877"/>
      <c r="SMF30" s="877"/>
      <c r="SMG30" s="877"/>
      <c r="SMH30" s="877"/>
      <c r="SMI30" s="877"/>
      <c r="SMJ30" s="877"/>
      <c r="SMK30" s="877"/>
      <c r="SML30" s="877"/>
      <c r="SMM30" s="877"/>
      <c r="SMN30" s="877"/>
      <c r="SMO30" s="877"/>
      <c r="SMP30" s="877"/>
      <c r="SMQ30" s="877"/>
      <c r="SMR30" s="877"/>
      <c r="SMS30" s="877"/>
      <c r="SMT30" s="877"/>
      <c r="SMU30" s="877"/>
      <c r="SMV30" s="877"/>
      <c r="SMW30" s="877"/>
      <c r="SMX30" s="877"/>
      <c r="SMY30" s="877"/>
      <c r="SMZ30" s="877"/>
      <c r="SNA30" s="877"/>
      <c r="SNB30" s="877"/>
      <c r="SNC30" s="877"/>
      <c r="SND30" s="877"/>
      <c r="SNE30" s="877"/>
      <c r="SNF30" s="877"/>
      <c r="SNG30" s="877"/>
      <c r="SNH30" s="877"/>
      <c r="SNI30" s="877"/>
      <c r="SNJ30" s="877"/>
      <c r="SNK30" s="877"/>
      <c r="SNL30" s="877"/>
      <c r="SNM30" s="877"/>
      <c r="SNN30" s="877"/>
      <c r="SNO30" s="877"/>
      <c r="SNP30" s="877"/>
      <c r="SNQ30" s="877"/>
      <c r="SNR30" s="877"/>
      <c r="SNS30" s="877"/>
      <c r="SNT30" s="877"/>
      <c r="SNU30" s="877"/>
      <c r="SNV30" s="877"/>
      <c r="SNW30" s="877"/>
      <c r="SNX30" s="877"/>
      <c r="SNY30" s="877"/>
      <c r="SNZ30" s="877"/>
      <c r="SOA30" s="877"/>
      <c r="SOB30" s="877"/>
      <c r="SOC30" s="877"/>
      <c r="SOD30" s="877"/>
      <c r="SOE30" s="877"/>
      <c r="SOF30" s="877"/>
      <c r="SOG30" s="877"/>
      <c r="SOH30" s="877"/>
      <c r="SOI30" s="877"/>
      <c r="SOJ30" s="877"/>
      <c r="SOK30" s="877"/>
      <c r="SOL30" s="877"/>
      <c r="SOM30" s="877"/>
      <c r="SON30" s="877"/>
      <c r="SOO30" s="877"/>
      <c r="SOP30" s="877"/>
      <c r="SOQ30" s="877"/>
      <c r="SOR30" s="877"/>
      <c r="SOS30" s="877"/>
      <c r="SOT30" s="877"/>
      <c r="SOU30" s="877"/>
      <c r="SOV30" s="877"/>
      <c r="SOW30" s="877"/>
      <c r="SOX30" s="877"/>
      <c r="SOY30" s="877"/>
      <c r="SOZ30" s="877"/>
      <c r="SPA30" s="877"/>
      <c r="SPB30" s="877"/>
      <c r="SPC30" s="877"/>
      <c r="SPD30" s="877"/>
      <c r="SPE30" s="877"/>
      <c r="SPF30" s="877"/>
      <c r="SPG30" s="877"/>
      <c r="SPH30" s="877"/>
      <c r="SPI30" s="877"/>
      <c r="SPJ30" s="877"/>
      <c r="SPK30" s="877"/>
      <c r="SPL30" s="877"/>
      <c r="SPM30" s="877"/>
      <c r="SPN30" s="877"/>
      <c r="SPO30" s="877"/>
      <c r="SPP30" s="877"/>
      <c r="SPQ30" s="877"/>
      <c r="SPR30" s="877"/>
      <c r="SPS30" s="877"/>
      <c r="SPT30" s="877"/>
      <c r="SPU30" s="877"/>
      <c r="SPV30" s="877"/>
      <c r="SPW30" s="877"/>
      <c r="SPX30" s="877"/>
      <c r="SPY30" s="877"/>
      <c r="SPZ30" s="877"/>
      <c r="SQA30" s="877"/>
      <c r="SQB30" s="877"/>
      <c r="SQC30" s="877"/>
      <c r="SQD30" s="877"/>
      <c r="SQE30" s="877"/>
      <c r="SQF30" s="877"/>
      <c r="SQG30" s="877"/>
      <c r="SQH30" s="877"/>
      <c r="SQI30" s="877"/>
      <c r="SQJ30" s="877"/>
      <c r="SQK30" s="877"/>
      <c r="SQL30" s="877"/>
      <c r="SQM30" s="877"/>
      <c r="SQN30" s="877"/>
      <c r="SQO30" s="877"/>
      <c r="SQP30" s="877"/>
      <c r="SQQ30" s="877"/>
      <c r="SQR30" s="877"/>
      <c r="SQS30" s="877"/>
      <c r="SQT30" s="877"/>
      <c r="SQU30" s="877"/>
      <c r="SQV30" s="877"/>
      <c r="SQW30" s="877"/>
      <c r="SQX30" s="877"/>
      <c r="SQY30" s="877"/>
      <c r="SQZ30" s="877"/>
      <c r="SRA30" s="877"/>
      <c r="SRB30" s="877"/>
      <c r="SRC30" s="877"/>
      <c r="SRD30" s="877"/>
      <c r="SRE30" s="877"/>
      <c r="SRF30" s="877"/>
      <c r="SRG30" s="877"/>
      <c r="SRH30" s="877"/>
      <c r="SRI30" s="877"/>
      <c r="SRJ30" s="877"/>
      <c r="SRK30" s="877"/>
      <c r="SRL30" s="877"/>
      <c r="SRM30" s="877"/>
      <c r="SRN30" s="877"/>
      <c r="SRO30" s="877"/>
      <c r="SRP30" s="877"/>
      <c r="SRQ30" s="877"/>
      <c r="SRR30" s="877"/>
      <c r="SRS30" s="877"/>
      <c r="SRT30" s="877"/>
      <c r="SRU30" s="877"/>
      <c r="SRV30" s="877"/>
      <c r="SRW30" s="877"/>
      <c r="SRX30" s="877"/>
      <c r="SRY30" s="877"/>
      <c r="SRZ30" s="877"/>
      <c r="SSA30" s="877"/>
      <c r="SSB30" s="877"/>
      <c r="SSC30" s="877"/>
      <c r="SSD30" s="877"/>
      <c r="SSE30" s="877"/>
      <c r="SSF30" s="877"/>
      <c r="SSG30" s="877"/>
      <c r="SSH30" s="877"/>
      <c r="SSI30" s="877"/>
      <c r="SSJ30" s="877"/>
      <c r="SSK30" s="877"/>
      <c r="SSL30" s="877"/>
      <c r="SSM30" s="877"/>
      <c r="SSN30" s="877"/>
      <c r="SSO30" s="877"/>
      <c r="SSP30" s="877"/>
      <c r="SSQ30" s="877"/>
      <c r="SSR30" s="877"/>
      <c r="SSS30" s="877"/>
      <c r="SST30" s="877"/>
      <c r="SSU30" s="877"/>
      <c r="SSV30" s="877"/>
      <c r="SSW30" s="877"/>
      <c r="SSX30" s="877"/>
      <c r="SSY30" s="877"/>
      <c r="SSZ30" s="877"/>
      <c r="STA30" s="877"/>
      <c r="STB30" s="877"/>
      <c r="STC30" s="877"/>
      <c r="STD30" s="877"/>
      <c r="STE30" s="877"/>
      <c r="STF30" s="877"/>
      <c r="STG30" s="877"/>
      <c r="STH30" s="877"/>
      <c r="STI30" s="877"/>
      <c r="STJ30" s="877"/>
      <c r="STK30" s="877"/>
      <c r="STL30" s="877"/>
      <c r="STM30" s="877"/>
      <c r="STN30" s="877"/>
      <c r="STO30" s="877"/>
      <c r="STP30" s="877"/>
      <c r="STQ30" s="877"/>
      <c r="STR30" s="877"/>
      <c r="STS30" s="877"/>
      <c r="STT30" s="877"/>
      <c r="STU30" s="877"/>
      <c r="STV30" s="877"/>
      <c r="STW30" s="877"/>
      <c r="STX30" s="877"/>
      <c r="STY30" s="877"/>
      <c r="STZ30" s="877"/>
      <c r="SUA30" s="877"/>
      <c r="SUB30" s="877"/>
      <c r="SUC30" s="877"/>
      <c r="SUD30" s="877"/>
      <c r="SUE30" s="877"/>
      <c r="SUF30" s="877"/>
      <c r="SUG30" s="877"/>
      <c r="SUH30" s="877"/>
      <c r="SUI30" s="877"/>
      <c r="SUJ30" s="877"/>
      <c r="SUK30" s="877"/>
      <c r="SUL30" s="877"/>
      <c r="SUM30" s="877"/>
      <c r="SUN30" s="877"/>
      <c r="SUO30" s="877"/>
      <c r="SUP30" s="877"/>
      <c r="SUQ30" s="877"/>
      <c r="SUR30" s="877"/>
      <c r="SUS30" s="877"/>
      <c r="SUT30" s="877"/>
      <c r="SUU30" s="877"/>
      <c r="SUV30" s="877"/>
      <c r="SUW30" s="877"/>
      <c r="SUX30" s="877"/>
      <c r="SUY30" s="877"/>
      <c r="SUZ30" s="877"/>
      <c r="SVA30" s="877"/>
      <c r="SVB30" s="877"/>
      <c r="SVC30" s="877"/>
      <c r="SVD30" s="877"/>
      <c r="SVE30" s="877"/>
      <c r="SVF30" s="877"/>
      <c r="SVG30" s="877"/>
      <c r="SVH30" s="877"/>
      <c r="SVI30" s="877"/>
      <c r="SVJ30" s="877"/>
      <c r="SVK30" s="877"/>
      <c r="SVL30" s="877"/>
      <c r="SVM30" s="877"/>
      <c r="SVN30" s="877"/>
      <c r="SVO30" s="877"/>
      <c r="SVP30" s="877"/>
      <c r="SVQ30" s="877"/>
      <c r="SVR30" s="877"/>
      <c r="SVS30" s="877"/>
      <c r="SVT30" s="877"/>
      <c r="SVU30" s="877"/>
      <c r="SVV30" s="877"/>
      <c r="SVW30" s="877"/>
      <c r="SVX30" s="877"/>
      <c r="SVY30" s="877"/>
      <c r="SVZ30" s="877"/>
      <c r="SWA30" s="877"/>
      <c r="SWB30" s="877"/>
      <c r="SWC30" s="877"/>
      <c r="SWD30" s="877"/>
      <c r="SWE30" s="877"/>
      <c r="SWF30" s="877"/>
      <c r="SWG30" s="877"/>
      <c r="SWH30" s="877"/>
      <c r="SWI30" s="877"/>
      <c r="SWJ30" s="877"/>
      <c r="SWK30" s="877"/>
      <c r="SWL30" s="877"/>
      <c r="SWM30" s="877"/>
      <c r="SWN30" s="877"/>
      <c r="SWO30" s="877"/>
      <c r="SWP30" s="877"/>
      <c r="SWQ30" s="877"/>
      <c r="SWR30" s="877"/>
      <c r="SWS30" s="877"/>
      <c r="SWT30" s="877"/>
      <c r="SWU30" s="877"/>
      <c r="SWV30" s="877"/>
      <c r="SWW30" s="877"/>
      <c r="SWX30" s="877"/>
      <c r="SWY30" s="877"/>
      <c r="SWZ30" s="877"/>
      <c r="SXA30" s="877"/>
      <c r="SXB30" s="877"/>
      <c r="SXC30" s="877"/>
      <c r="SXD30" s="877"/>
      <c r="SXE30" s="877"/>
      <c r="SXF30" s="877"/>
      <c r="SXG30" s="877"/>
      <c r="SXH30" s="877"/>
      <c r="SXI30" s="877"/>
      <c r="SXJ30" s="877"/>
      <c r="SXK30" s="877"/>
      <c r="SXL30" s="877"/>
      <c r="SXM30" s="877"/>
      <c r="SXN30" s="877"/>
      <c r="SXO30" s="877"/>
      <c r="SXP30" s="877"/>
      <c r="SXQ30" s="877"/>
      <c r="SXR30" s="877"/>
      <c r="SXS30" s="877"/>
      <c r="SXT30" s="877"/>
      <c r="SXU30" s="877"/>
      <c r="SXV30" s="877"/>
      <c r="SXW30" s="877"/>
      <c r="SXX30" s="877"/>
      <c r="SXY30" s="877"/>
      <c r="SXZ30" s="877"/>
      <c r="SYA30" s="877"/>
      <c r="SYB30" s="877"/>
      <c r="SYC30" s="877"/>
      <c r="SYD30" s="877"/>
      <c r="SYE30" s="877"/>
      <c r="SYF30" s="877"/>
      <c r="SYG30" s="877"/>
      <c r="SYH30" s="877"/>
      <c r="SYI30" s="877"/>
      <c r="SYJ30" s="877"/>
      <c r="SYK30" s="877"/>
      <c r="SYL30" s="877"/>
      <c r="SYM30" s="877"/>
      <c r="SYN30" s="877"/>
      <c r="SYO30" s="877"/>
      <c r="SYP30" s="877"/>
      <c r="SYQ30" s="877"/>
      <c r="SYR30" s="877"/>
      <c r="SYS30" s="877"/>
      <c r="SYT30" s="877"/>
      <c r="SYU30" s="877"/>
      <c r="SYV30" s="877"/>
      <c r="SYW30" s="877"/>
      <c r="SYX30" s="877"/>
      <c r="SYY30" s="877"/>
      <c r="SYZ30" s="877"/>
      <c r="SZA30" s="877"/>
      <c r="SZB30" s="877"/>
      <c r="SZC30" s="877"/>
      <c r="SZD30" s="877"/>
      <c r="SZE30" s="877"/>
      <c r="SZF30" s="877"/>
      <c r="SZG30" s="877"/>
      <c r="SZH30" s="877"/>
      <c r="SZI30" s="877"/>
      <c r="SZJ30" s="877"/>
      <c r="SZK30" s="877"/>
      <c r="SZL30" s="877"/>
      <c r="SZM30" s="877"/>
      <c r="SZN30" s="877"/>
      <c r="SZO30" s="877"/>
      <c r="SZP30" s="877"/>
      <c r="SZQ30" s="877"/>
      <c r="SZR30" s="877"/>
      <c r="SZS30" s="877"/>
      <c r="SZT30" s="877"/>
      <c r="SZU30" s="877"/>
      <c r="SZV30" s="877"/>
      <c r="SZW30" s="877"/>
      <c r="SZX30" s="877"/>
      <c r="SZY30" s="877"/>
      <c r="SZZ30" s="877"/>
      <c r="TAA30" s="877"/>
      <c r="TAB30" s="877"/>
      <c r="TAC30" s="877"/>
      <c r="TAD30" s="877"/>
      <c r="TAE30" s="877"/>
      <c r="TAF30" s="877"/>
      <c r="TAG30" s="877"/>
      <c r="TAH30" s="877"/>
      <c r="TAI30" s="877"/>
      <c r="TAJ30" s="877"/>
      <c r="TAK30" s="877"/>
      <c r="TAL30" s="877"/>
      <c r="TAM30" s="877"/>
      <c r="TAN30" s="877"/>
      <c r="TAO30" s="877"/>
      <c r="TAP30" s="877"/>
      <c r="TAQ30" s="877"/>
      <c r="TAR30" s="877"/>
      <c r="TAS30" s="877"/>
      <c r="TAT30" s="877"/>
      <c r="TAU30" s="877"/>
      <c r="TAV30" s="877"/>
      <c r="TAW30" s="877"/>
      <c r="TAX30" s="877"/>
      <c r="TAY30" s="877"/>
      <c r="TAZ30" s="877"/>
      <c r="TBA30" s="877"/>
      <c r="TBB30" s="877"/>
      <c r="TBC30" s="877"/>
      <c r="TBD30" s="877"/>
      <c r="TBE30" s="877"/>
      <c r="TBF30" s="877"/>
      <c r="TBG30" s="877"/>
      <c r="TBH30" s="877"/>
      <c r="TBI30" s="877"/>
      <c r="TBJ30" s="877"/>
      <c r="TBK30" s="877"/>
      <c r="TBL30" s="877"/>
      <c r="TBM30" s="877"/>
      <c r="TBN30" s="877"/>
      <c r="TBO30" s="877"/>
      <c r="TBP30" s="877"/>
      <c r="TBQ30" s="877"/>
      <c r="TBR30" s="877"/>
      <c r="TBS30" s="877"/>
      <c r="TBT30" s="877"/>
      <c r="TBU30" s="877"/>
      <c r="TBV30" s="877"/>
      <c r="TBW30" s="877"/>
      <c r="TBX30" s="877"/>
      <c r="TBY30" s="877"/>
      <c r="TBZ30" s="877"/>
      <c r="TCA30" s="877"/>
      <c r="TCB30" s="877"/>
      <c r="TCC30" s="877"/>
      <c r="TCD30" s="877"/>
      <c r="TCE30" s="877"/>
      <c r="TCF30" s="877"/>
      <c r="TCG30" s="877"/>
      <c r="TCH30" s="877"/>
      <c r="TCI30" s="877"/>
      <c r="TCJ30" s="877"/>
      <c r="TCK30" s="877"/>
      <c r="TCL30" s="877"/>
      <c r="TCM30" s="877"/>
      <c r="TCN30" s="877"/>
      <c r="TCO30" s="877"/>
      <c r="TCP30" s="877"/>
      <c r="TCQ30" s="877"/>
      <c r="TCR30" s="877"/>
      <c r="TCS30" s="877"/>
      <c r="TCT30" s="877"/>
      <c r="TCU30" s="877"/>
      <c r="TCV30" s="877"/>
      <c r="TCW30" s="877"/>
      <c r="TCX30" s="877"/>
      <c r="TCY30" s="877"/>
      <c r="TCZ30" s="877"/>
      <c r="TDA30" s="877"/>
      <c r="TDB30" s="877"/>
      <c r="TDC30" s="877"/>
      <c r="TDD30" s="877"/>
      <c r="TDE30" s="877"/>
      <c r="TDF30" s="877"/>
      <c r="TDG30" s="877"/>
      <c r="TDH30" s="877"/>
      <c r="TDI30" s="877"/>
      <c r="TDJ30" s="877"/>
      <c r="TDK30" s="877"/>
      <c r="TDL30" s="877"/>
      <c r="TDM30" s="877"/>
      <c r="TDN30" s="877"/>
      <c r="TDO30" s="877"/>
      <c r="TDP30" s="877"/>
      <c r="TDQ30" s="877"/>
      <c r="TDR30" s="877"/>
      <c r="TDS30" s="877"/>
      <c r="TDT30" s="877"/>
      <c r="TDU30" s="877"/>
      <c r="TDV30" s="877"/>
      <c r="TDW30" s="877"/>
      <c r="TDX30" s="877"/>
      <c r="TDY30" s="877"/>
      <c r="TDZ30" s="877"/>
      <c r="TEA30" s="877"/>
      <c r="TEB30" s="877"/>
      <c r="TEC30" s="877"/>
      <c r="TED30" s="877"/>
      <c r="TEE30" s="877"/>
      <c r="TEF30" s="877"/>
      <c r="TEG30" s="877"/>
      <c r="TEH30" s="877"/>
      <c r="TEI30" s="877"/>
      <c r="TEJ30" s="877"/>
      <c r="TEK30" s="877"/>
      <c r="TEL30" s="877"/>
      <c r="TEM30" s="877"/>
      <c r="TEN30" s="877"/>
      <c r="TEO30" s="877"/>
      <c r="TEP30" s="877"/>
      <c r="TEQ30" s="877"/>
      <c r="TER30" s="877"/>
      <c r="TES30" s="877"/>
      <c r="TET30" s="877"/>
      <c r="TEU30" s="877"/>
      <c r="TEV30" s="877"/>
      <c r="TEW30" s="877"/>
      <c r="TEX30" s="877"/>
      <c r="TEY30" s="877"/>
      <c r="TEZ30" s="877"/>
      <c r="TFA30" s="877"/>
      <c r="TFB30" s="877"/>
      <c r="TFC30" s="877"/>
      <c r="TFD30" s="877"/>
      <c r="TFE30" s="877"/>
      <c r="TFF30" s="877"/>
      <c r="TFG30" s="877"/>
      <c r="TFH30" s="877"/>
      <c r="TFI30" s="877"/>
      <c r="TFJ30" s="877"/>
      <c r="TFK30" s="877"/>
      <c r="TFL30" s="877"/>
      <c r="TFM30" s="877"/>
      <c r="TFN30" s="877"/>
      <c r="TFO30" s="877"/>
      <c r="TFP30" s="877"/>
      <c r="TFQ30" s="877"/>
      <c r="TFR30" s="877"/>
      <c r="TFS30" s="877"/>
      <c r="TFT30" s="877"/>
      <c r="TFU30" s="877"/>
      <c r="TFV30" s="877"/>
      <c r="TFW30" s="877"/>
      <c r="TFX30" s="877"/>
      <c r="TFY30" s="877"/>
      <c r="TFZ30" s="877"/>
      <c r="TGA30" s="877"/>
      <c r="TGB30" s="877"/>
      <c r="TGC30" s="877"/>
      <c r="TGD30" s="877"/>
      <c r="TGE30" s="877"/>
      <c r="TGF30" s="877"/>
      <c r="TGG30" s="877"/>
      <c r="TGH30" s="877"/>
      <c r="TGI30" s="877"/>
      <c r="TGJ30" s="877"/>
      <c r="TGK30" s="877"/>
      <c r="TGL30" s="877"/>
      <c r="TGM30" s="877"/>
      <c r="TGN30" s="877"/>
      <c r="TGO30" s="877"/>
      <c r="TGP30" s="877"/>
      <c r="TGQ30" s="877"/>
      <c r="TGR30" s="877"/>
      <c r="TGS30" s="877"/>
      <c r="TGT30" s="877"/>
      <c r="TGU30" s="877"/>
      <c r="TGV30" s="877"/>
      <c r="TGW30" s="877"/>
      <c r="TGX30" s="877"/>
      <c r="TGY30" s="877"/>
      <c r="TGZ30" s="877"/>
      <c r="THA30" s="877"/>
      <c r="THB30" s="877"/>
      <c r="THC30" s="877"/>
      <c r="THD30" s="877"/>
      <c r="THE30" s="877"/>
      <c r="THF30" s="877"/>
      <c r="THG30" s="877"/>
      <c r="THH30" s="877"/>
      <c r="THI30" s="877"/>
      <c r="THJ30" s="877"/>
      <c r="THK30" s="877"/>
      <c r="THL30" s="877"/>
      <c r="THM30" s="877"/>
      <c r="THN30" s="877"/>
      <c r="THO30" s="877"/>
      <c r="THP30" s="877"/>
      <c r="THQ30" s="877"/>
      <c r="THR30" s="877"/>
      <c r="THS30" s="877"/>
      <c r="THT30" s="877"/>
      <c r="THU30" s="877"/>
      <c r="THV30" s="877"/>
      <c r="THW30" s="877"/>
      <c r="THX30" s="877"/>
      <c r="THY30" s="877"/>
      <c r="THZ30" s="877"/>
      <c r="TIA30" s="877"/>
      <c r="TIB30" s="877"/>
      <c r="TIC30" s="877"/>
      <c r="TID30" s="877"/>
      <c r="TIE30" s="877"/>
      <c r="TIF30" s="877"/>
      <c r="TIG30" s="877"/>
      <c r="TIH30" s="877"/>
      <c r="TII30" s="877"/>
      <c r="TIJ30" s="877"/>
      <c r="TIK30" s="877"/>
      <c r="TIL30" s="877"/>
      <c r="TIM30" s="877"/>
      <c r="TIN30" s="877"/>
      <c r="TIO30" s="877"/>
      <c r="TIP30" s="877"/>
      <c r="TIQ30" s="877"/>
      <c r="TIR30" s="877"/>
      <c r="TIS30" s="877"/>
      <c r="TIT30" s="877"/>
      <c r="TIU30" s="877"/>
      <c r="TIV30" s="877"/>
      <c r="TIW30" s="877"/>
      <c r="TIX30" s="877"/>
      <c r="TIY30" s="877"/>
      <c r="TIZ30" s="877"/>
      <c r="TJA30" s="877"/>
      <c r="TJB30" s="877"/>
      <c r="TJC30" s="877"/>
      <c r="TJD30" s="877"/>
      <c r="TJE30" s="877"/>
      <c r="TJF30" s="877"/>
      <c r="TJG30" s="877"/>
      <c r="TJH30" s="877"/>
      <c r="TJI30" s="877"/>
      <c r="TJJ30" s="877"/>
      <c r="TJK30" s="877"/>
      <c r="TJL30" s="877"/>
      <c r="TJM30" s="877"/>
      <c r="TJN30" s="877"/>
      <c r="TJO30" s="877"/>
      <c r="TJP30" s="877"/>
      <c r="TJQ30" s="877"/>
      <c r="TJR30" s="877"/>
      <c r="TJS30" s="877"/>
      <c r="TJT30" s="877"/>
      <c r="TJU30" s="877"/>
      <c r="TJV30" s="877"/>
      <c r="TJW30" s="877"/>
      <c r="TJX30" s="877"/>
      <c r="TJY30" s="877"/>
      <c r="TJZ30" s="877"/>
      <c r="TKA30" s="877"/>
      <c r="TKB30" s="877"/>
      <c r="TKC30" s="877"/>
      <c r="TKD30" s="877"/>
      <c r="TKE30" s="877"/>
      <c r="TKF30" s="877"/>
      <c r="TKG30" s="877"/>
      <c r="TKH30" s="877"/>
      <c r="TKI30" s="877"/>
      <c r="TKJ30" s="877"/>
      <c r="TKK30" s="877"/>
      <c r="TKL30" s="877"/>
      <c r="TKM30" s="877"/>
      <c r="TKN30" s="877"/>
      <c r="TKO30" s="877"/>
      <c r="TKP30" s="877"/>
      <c r="TKQ30" s="877"/>
      <c r="TKR30" s="877"/>
      <c r="TKS30" s="877"/>
      <c r="TKT30" s="877"/>
      <c r="TKU30" s="877"/>
      <c r="TKV30" s="877"/>
      <c r="TKW30" s="877"/>
      <c r="TKX30" s="877"/>
      <c r="TKY30" s="877"/>
      <c r="TKZ30" s="877"/>
      <c r="TLA30" s="877"/>
      <c r="TLB30" s="877"/>
      <c r="TLC30" s="877"/>
      <c r="TLD30" s="877"/>
      <c r="TLE30" s="877"/>
      <c r="TLF30" s="877"/>
      <c r="TLG30" s="877"/>
      <c r="TLH30" s="877"/>
      <c r="TLI30" s="877"/>
      <c r="TLJ30" s="877"/>
      <c r="TLK30" s="877"/>
      <c r="TLL30" s="877"/>
      <c r="TLM30" s="877"/>
      <c r="TLN30" s="877"/>
      <c r="TLO30" s="877"/>
      <c r="TLP30" s="877"/>
      <c r="TLQ30" s="877"/>
      <c r="TLR30" s="877"/>
      <c r="TLS30" s="877"/>
      <c r="TLT30" s="877"/>
      <c r="TLU30" s="877"/>
      <c r="TLV30" s="877"/>
      <c r="TLW30" s="877"/>
      <c r="TLX30" s="877"/>
      <c r="TLY30" s="877"/>
      <c r="TLZ30" s="877"/>
      <c r="TMA30" s="877"/>
      <c r="TMB30" s="877"/>
      <c r="TMC30" s="877"/>
      <c r="TMD30" s="877"/>
      <c r="TME30" s="877"/>
      <c r="TMF30" s="877"/>
      <c r="TMG30" s="877"/>
      <c r="TMH30" s="877"/>
      <c r="TMI30" s="877"/>
      <c r="TMJ30" s="877"/>
      <c r="TMK30" s="877"/>
      <c r="TML30" s="877"/>
      <c r="TMM30" s="877"/>
      <c r="TMN30" s="877"/>
      <c r="TMO30" s="877"/>
      <c r="TMP30" s="877"/>
      <c r="TMQ30" s="877"/>
      <c r="TMR30" s="877"/>
      <c r="TMS30" s="877"/>
      <c r="TMT30" s="877"/>
      <c r="TMU30" s="877"/>
      <c r="TMV30" s="877"/>
      <c r="TMW30" s="877"/>
      <c r="TMX30" s="877"/>
      <c r="TMY30" s="877"/>
      <c r="TMZ30" s="877"/>
      <c r="TNA30" s="877"/>
      <c r="TNB30" s="877"/>
      <c r="TNC30" s="877"/>
      <c r="TND30" s="877"/>
      <c r="TNE30" s="877"/>
      <c r="TNF30" s="877"/>
      <c r="TNG30" s="877"/>
      <c r="TNH30" s="877"/>
      <c r="TNI30" s="877"/>
      <c r="TNJ30" s="877"/>
      <c r="TNK30" s="877"/>
      <c r="TNL30" s="877"/>
      <c r="TNM30" s="877"/>
      <c r="TNN30" s="877"/>
      <c r="TNO30" s="877"/>
      <c r="TNP30" s="877"/>
      <c r="TNQ30" s="877"/>
      <c r="TNR30" s="877"/>
      <c r="TNS30" s="877"/>
      <c r="TNT30" s="877"/>
      <c r="TNU30" s="877"/>
      <c r="TNV30" s="877"/>
      <c r="TNW30" s="877"/>
      <c r="TNX30" s="877"/>
      <c r="TNY30" s="877"/>
      <c r="TNZ30" s="877"/>
      <c r="TOA30" s="877"/>
      <c r="TOB30" s="877"/>
      <c r="TOC30" s="877"/>
      <c r="TOD30" s="877"/>
      <c r="TOE30" s="877"/>
      <c r="TOF30" s="877"/>
      <c r="TOG30" s="877"/>
      <c r="TOH30" s="877"/>
      <c r="TOI30" s="877"/>
      <c r="TOJ30" s="877"/>
      <c r="TOK30" s="877"/>
      <c r="TOL30" s="877"/>
      <c r="TOM30" s="877"/>
      <c r="TON30" s="877"/>
      <c r="TOO30" s="877"/>
      <c r="TOP30" s="877"/>
      <c r="TOQ30" s="877"/>
      <c r="TOR30" s="877"/>
      <c r="TOS30" s="877"/>
      <c r="TOT30" s="877"/>
      <c r="TOU30" s="877"/>
      <c r="TOV30" s="877"/>
      <c r="TOW30" s="877"/>
      <c r="TOX30" s="877"/>
      <c r="TOY30" s="877"/>
      <c r="TOZ30" s="877"/>
      <c r="TPA30" s="877"/>
      <c r="TPB30" s="877"/>
      <c r="TPC30" s="877"/>
      <c r="TPD30" s="877"/>
      <c r="TPE30" s="877"/>
      <c r="TPF30" s="877"/>
      <c r="TPG30" s="877"/>
      <c r="TPH30" s="877"/>
      <c r="TPI30" s="877"/>
      <c r="TPJ30" s="877"/>
      <c r="TPK30" s="877"/>
      <c r="TPL30" s="877"/>
      <c r="TPM30" s="877"/>
      <c r="TPN30" s="877"/>
      <c r="TPO30" s="877"/>
      <c r="TPP30" s="877"/>
      <c r="TPQ30" s="877"/>
      <c r="TPR30" s="877"/>
      <c r="TPS30" s="877"/>
      <c r="TPT30" s="877"/>
      <c r="TPU30" s="877"/>
      <c r="TPV30" s="877"/>
      <c r="TPW30" s="877"/>
      <c r="TPX30" s="877"/>
      <c r="TPY30" s="877"/>
      <c r="TPZ30" s="877"/>
      <c r="TQA30" s="877"/>
      <c r="TQB30" s="877"/>
      <c r="TQC30" s="877"/>
      <c r="TQD30" s="877"/>
      <c r="TQE30" s="877"/>
      <c r="TQF30" s="877"/>
      <c r="TQG30" s="877"/>
      <c r="TQH30" s="877"/>
      <c r="TQI30" s="877"/>
      <c r="TQJ30" s="877"/>
      <c r="TQK30" s="877"/>
      <c r="TQL30" s="877"/>
      <c r="TQM30" s="877"/>
      <c r="TQN30" s="877"/>
      <c r="TQO30" s="877"/>
      <c r="TQP30" s="877"/>
      <c r="TQQ30" s="877"/>
      <c r="TQR30" s="877"/>
      <c r="TQS30" s="877"/>
      <c r="TQT30" s="877"/>
      <c r="TQU30" s="877"/>
      <c r="TQV30" s="877"/>
      <c r="TQW30" s="877"/>
      <c r="TQX30" s="877"/>
      <c r="TQY30" s="877"/>
      <c r="TQZ30" s="877"/>
      <c r="TRA30" s="877"/>
      <c r="TRB30" s="877"/>
      <c r="TRC30" s="877"/>
      <c r="TRD30" s="877"/>
      <c r="TRE30" s="877"/>
      <c r="TRF30" s="877"/>
      <c r="TRG30" s="877"/>
      <c r="TRH30" s="877"/>
      <c r="TRI30" s="877"/>
      <c r="TRJ30" s="877"/>
      <c r="TRK30" s="877"/>
      <c r="TRL30" s="877"/>
      <c r="TRM30" s="877"/>
      <c r="TRN30" s="877"/>
      <c r="TRO30" s="877"/>
      <c r="TRP30" s="877"/>
      <c r="TRQ30" s="877"/>
      <c r="TRR30" s="877"/>
      <c r="TRS30" s="877"/>
      <c r="TRT30" s="877"/>
      <c r="TRU30" s="877"/>
      <c r="TRV30" s="877"/>
      <c r="TRW30" s="877"/>
      <c r="TRX30" s="877"/>
      <c r="TRY30" s="877"/>
      <c r="TRZ30" s="877"/>
      <c r="TSA30" s="877"/>
      <c r="TSB30" s="877"/>
      <c r="TSC30" s="877"/>
      <c r="TSD30" s="877"/>
      <c r="TSE30" s="877"/>
      <c r="TSF30" s="877"/>
      <c r="TSG30" s="877"/>
      <c r="TSH30" s="877"/>
      <c r="TSI30" s="877"/>
      <c r="TSJ30" s="877"/>
      <c r="TSK30" s="877"/>
      <c r="TSL30" s="877"/>
      <c r="TSM30" s="877"/>
      <c r="TSN30" s="877"/>
      <c r="TSO30" s="877"/>
      <c r="TSP30" s="877"/>
      <c r="TSQ30" s="877"/>
      <c r="TSR30" s="877"/>
      <c r="TSS30" s="877"/>
      <c r="TST30" s="877"/>
      <c r="TSU30" s="877"/>
      <c r="TSV30" s="877"/>
      <c r="TSW30" s="877"/>
      <c r="TSX30" s="877"/>
      <c r="TSY30" s="877"/>
      <c r="TSZ30" s="877"/>
      <c r="TTA30" s="877"/>
      <c r="TTB30" s="877"/>
      <c r="TTC30" s="877"/>
      <c r="TTD30" s="877"/>
      <c r="TTE30" s="877"/>
      <c r="TTF30" s="877"/>
      <c r="TTG30" s="877"/>
      <c r="TTH30" s="877"/>
      <c r="TTI30" s="877"/>
      <c r="TTJ30" s="877"/>
      <c r="TTK30" s="877"/>
      <c r="TTL30" s="877"/>
      <c r="TTM30" s="877"/>
      <c r="TTN30" s="877"/>
      <c r="TTO30" s="877"/>
      <c r="TTP30" s="877"/>
      <c r="TTQ30" s="877"/>
      <c r="TTR30" s="877"/>
      <c r="TTS30" s="877"/>
      <c r="TTT30" s="877"/>
      <c r="TTU30" s="877"/>
      <c r="TTV30" s="877"/>
      <c r="TTW30" s="877"/>
      <c r="TTX30" s="877"/>
      <c r="TTY30" s="877"/>
      <c r="TTZ30" s="877"/>
      <c r="TUA30" s="877"/>
      <c r="TUB30" s="877"/>
      <c r="TUC30" s="877"/>
      <c r="TUD30" s="877"/>
      <c r="TUE30" s="877"/>
      <c r="TUF30" s="877"/>
      <c r="TUG30" s="877"/>
      <c r="TUH30" s="877"/>
      <c r="TUI30" s="877"/>
      <c r="TUJ30" s="877"/>
      <c r="TUK30" s="877"/>
      <c r="TUL30" s="877"/>
      <c r="TUM30" s="877"/>
      <c r="TUN30" s="877"/>
      <c r="TUO30" s="877"/>
      <c r="TUP30" s="877"/>
      <c r="TUQ30" s="877"/>
      <c r="TUR30" s="877"/>
      <c r="TUS30" s="877"/>
      <c r="TUT30" s="877"/>
      <c r="TUU30" s="877"/>
      <c r="TUV30" s="877"/>
      <c r="TUW30" s="877"/>
      <c r="TUX30" s="877"/>
      <c r="TUY30" s="877"/>
      <c r="TUZ30" s="877"/>
      <c r="TVA30" s="877"/>
      <c r="TVB30" s="877"/>
      <c r="TVC30" s="877"/>
      <c r="TVD30" s="877"/>
      <c r="TVE30" s="877"/>
      <c r="TVF30" s="877"/>
      <c r="TVG30" s="877"/>
      <c r="TVH30" s="877"/>
      <c r="TVI30" s="877"/>
      <c r="TVJ30" s="877"/>
      <c r="TVK30" s="877"/>
      <c r="TVL30" s="877"/>
      <c r="TVM30" s="877"/>
      <c r="TVN30" s="877"/>
      <c r="TVO30" s="877"/>
      <c r="TVP30" s="877"/>
      <c r="TVQ30" s="877"/>
      <c r="TVR30" s="877"/>
      <c r="TVS30" s="877"/>
      <c r="TVT30" s="877"/>
      <c r="TVU30" s="877"/>
      <c r="TVV30" s="877"/>
      <c r="TVW30" s="877"/>
      <c r="TVX30" s="877"/>
      <c r="TVY30" s="877"/>
      <c r="TVZ30" s="877"/>
      <c r="TWA30" s="877"/>
      <c r="TWB30" s="877"/>
      <c r="TWC30" s="877"/>
      <c r="TWD30" s="877"/>
      <c r="TWE30" s="877"/>
      <c r="TWF30" s="877"/>
      <c r="TWG30" s="877"/>
      <c r="TWH30" s="877"/>
      <c r="TWI30" s="877"/>
      <c r="TWJ30" s="877"/>
      <c r="TWK30" s="877"/>
      <c r="TWL30" s="877"/>
      <c r="TWM30" s="877"/>
      <c r="TWN30" s="877"/>
      <c r="TWO30" s="877"/>
      <c r="TWP30" s="877"/>
      <c r="TWQ30" s="877"/>
      <c r="TWR30" s="877"/>
      <c r="TWS30" s="877"/>
      <c r="TWT30" s="877"/>
      <c r="TWU30" s="877"/>
      <c r="TWV30" s="877"/>
      <c r="TWW30" s="877"/>
      <c r="TWX30" s="877"/>
      <c r="TWY30" s="877"/>
      <c r="TWZ30" s="877"/>
      <c r="TXA30" s="877"/>
      <c r="TXB30" s="877"/>
      <c r="TXC30" s="877"/>
      <c r="TXD30" s="877"/>
      <c r="TXE30" s="877"/>
      <c r="TXF30" s="877"/>
      <c r="TXG30" s="877"/>
      <c r="TXH30" s="877"/>
      <c r="TXI30" s="877"/>
      <c r="TXJ30" s="877"/>
      <c r="TXK30" s="877"/>
      <c r="TXL30" s="877"/>
      <c r="TXM30" s="877"/>
      <c r="TXN30" s="877"/>
      <c r="TXO30" s="877"/>
      <c r="TXP30" s="877"/>
      <c r="TXQ30" s="877"/>
      <c r="TXR30" s="877"/>
      <c r="TXS30" s="877"/>
      <c r="TXT30" s="877"/>
      <c r="TXU30" s="877"/>
      <c r="TXV30" s="877"/>
      <c r="TXW30" s="877"/>
      <c r="TXX30" s="877"/>
      <c r="TXY30" s="877"/>
      <c r="TXZ30" s="877"/>
      <c r="TYA30" s="877"/>
      <c r="TYB30" s="877"/>
      <c r="TYC30" s="877"/>
      <c r="TYD30" s="877"/>
      <c r="TYE30" s="877"/>
      <c r="TYF30" s="877"/>
      <c r="TYG30" s="877"/>
      <c r="TYH30" s="877"/>
      <c r="TYI30" s="877"/>
      <c r="TYJ30" s="877"/>
      <c r="TYK30" s="877"/>
      <c r="TYL30" s="877"/>
      <c r="TYM30" s="877"/>
      <c r="TYN30" s="877"/>
      <c r="TYO30" s="877"/>
      <c r="TYP30" s="877"/>
      <c r="TYQ30" s="877"/>
      <c r="TYR30" s="877"/>
      <c r="TYS30" s="877"/>
      <c r="TYT30" s="877"/>
      <c r="TYU30" s="877"/>
      <c r="TYV30" s="877"/>
      <c r="TYW30" s="877"/>
      <c r="TYX30" s="877"/>
      <c r="TYY30" s="877"/>
      <c r="TYZ30" s="877"/>
      <c r="TZA30" s="877"/>
      <c r="TZB30" s="877"/>
      <c r="TZC30" s="877"/>
      <c r="TZD30" s="877"/>
      <c r="TZE30" s="877"/>
      <c r="TZF30" s="877"/>
      <c r="TZG30" s="877"/>
      <c r="TZH30" s="877"/>
      <c r="TZI30" s="877"/>
      <c r="TZJ30" s="877"/>
      <c r="TZK30" s="877"/>
      <c r="TZL30" s="877"/>
      <c r="TZM30" s="877"/>
      <c r="TZN30" s="877"/>
      <c r="TZO30" s="877"/>
      <c r="TZP30" s="877"/>
      <c r="TZQ30" s="877"/>
      <c r="TZR30" s="877"/>
      <c r="TZS30" s="877"/>
      <c r="TZT30" s="877"/>
      <c r="TZU30" s="877"/>
      <c r="TZV30" s="877"/>
      <c r="TZW30" s="877"/>
      <c r="TZX30" s="877"/>
      <c r="TZY30" s="877"/>
      <c r="TZZ30" s="877"/>
      <c r="UAA30" s="877"/>
      <c r="UAB30" s="877"/>
      <c r="UAC30" s="877"/>
      <c r="UAD30" s="877"/>
      <c r="UAE30" s="877"/>
      <c r="UAF30" s="877"/>
      <c r="UAG30" s="877"/>
      <c r="UAH30" s="877"/>
      <c r="UAI30" s="877"/>
      <c r="UAJ30" s="877"/>
      <c r="UAK30" s="877"/>
      <c r="UAL30" s="877"/>
      <c r="UAM30" s="877"/>
      <c r="UAN30" s="877"/>
      <c r="UAO30" s="877"/>
      <c r="UAP30" s="877"/>
      <c r="UAQ30" s="877"/>
      <c r="UAR30" s="877"/>
      <c r="UAS30" s="877"/>
      <c r="UAT30" s="877"/>
      <c r="UAU30" s="877"/>
      <c r="UAV30" s="877"/>
      <c r="UAW30" s="877"/>
      <c r="UAX30" s="877"/>
      <c r="UAY30" s="877"/>
      <c r="UAZ30" s="877"/>
      <c r="UBA30" s="877"/>
      <c r="UBB30" s="877"/>
      <c r="UBC30" s="877"/>
      <c r="UBD30" s="877"/>
      <c r="UBE30" s="877"/>
      <c r="UBF30" s="877"/>
      <c r="UBG30" s="877"/>
      <c r="UBH30" s="877"/>
      <c r="UBI30" s="877"/>
      <c r="UBJ30" s="877"/>
      <c r="UBK30" s="877"/>
      <c r="UBL30" s="877"/>
      <c r="UBM30" s="877"/>
      <c r="UBN30" s="877"/>
      <c r="UBO30" s="877"/>
      <c r="UBP30" s="877"/>
      <c r="UBQ30" s="877"/>
      <c r="UBR30" s="877"/>
      <c r="UBS30" s="877"/>
      <c r="UBT30" s="877"/>
      <c r="UBU30" s="877"/>
      <c r="UBV30" s="877"/>
      <c r="UBW30" s="877"/>
      <c r="UBX30" s="877"/>
      <c r="UBY30" s="877"/>
      <c r="UBZ30" s="877"/>
      <c r="UCA30" s="877"/>
      <c r="UCB30" s="877"/>
      <c r="UCC30" s="877"/>
      <c r="UCD30" s="877"/>
      <c r="UCE30" s="877"/>
      <c r="UCF30" s="877"/>
      <c r="UCG30" s="877"/>
      <c r="UCH30" s="877"/>
      <c r="UCI30" s="877"/>
      <c r="UCJ30" s="877"/>
      <c r="UCK30" s="877"/>
      <c r="UCL30" s="877"/>
      <c r="UCM30" s="877"/>
      <c r="UCN30" s="877"/>
      <c r="UCO30" s="877"/>
      <c r="UCP30" s="877"/>
      <c r="UCQ30" s="877"/>
      <c r="UCR30" s="877"/>
      <c r="UCS30" s="877"/>
      <c r="UCT30" s="877"/>
      <c r="UCU30" s="877"/>
      <c r="UCV30" s="877"/>
      <c r="UCW30" s="877"/>
      <c r="UCX30" s="877"/>
      <c r="UCY30" s="877"/>
      <c r="UCZ30" s="877"/>
      <c r="UDA30" s="877"/>
      <c r="UDB30" s="877"/>
      <c r="UDC30" s="877"/>
      <c r="UDD30" s="877"/>
      <c r="UDE30" s="877"/>
      <c r="UDF30" s="877"/>
      <c r="UDG30" s="877"/>
      <c r="UDH30" s="877"/>
      <c r="UDI30" s="877"/>
      <c r="UDJ30" s="877"/>
      <c r="UDK30" s="877"/>
      <c r="UDL30" s="877"/>
      <c r="UDM30" s="877"/>
      <c r="UDN30" s="877"/>
      <c r="UDO30" s="877"/>
      <c r="UDP30" s="877"/>
      <c r="UDQ30" s="877"/>
      <c r="UDR30" s="877"/>
      <c r="UDS30" s="877"/>
      <c r="UDT30" s="877"/>
      <c r="UDU30" s="877"/>
      <c r="UDV30" s="877"/>
      <c r="UDW30" s="877"/>
      <c r="UDX30" s="877"/>
      <c r="UDY30" s="877"/>
      <c r="UDZ30" s="877"/>
      <c r="UEA30" s="877"/>
      <c r="UEB30" s="877"/>
      <c r="UEC30" s="877"/>
      <c r="UED30" s="877"/>
      <c r="UEE30" s="877"/>
      <c r="UEF30" s="877"/>
      <c r="UEG30" s="877"/>
      <c r="UEH30" s="877"/>
      <c r="UEI30" s="877"/>
      <c r="UEJ30" s="877"/>
      <c r="UEK30" s="877"/>
      <c r="UEL30" s="877"/>
      <c r="UEM30" s="877"/>
      <c r="UEN30" s="877"/>
      <c r="UEO30" s="877"/>
      <c r="UEP30" s="877"/>
      <c r="UEQ30" s="877"/>
      <c r="UER30" s="877"/>
      <c r="UES30" s="877"/>
      <c r="UET30" s="877"/>
      <c r="UEU30" s="877"/>
      <c r="UEV30" s="877"/>
      <c r="UEW30" s="877"/>
      <c r="UEX30" s="877"/>
      <c r="UEY30" s="877"/>
      <c r="UEZ30" s="877"/>
      <c r="UFA30" s="877"/>
      <c r="UFB30" s="877"/>
      <c r="UFC30" s="877"/>
      <c r="UFD30" s="877"/>
      <c r="UFE30" s="877"/>
      <c r="UFF30" s="877"/>
      <c r="UFG30" s="877"/>
      <c r="UFH30" s="877"/>
      <c r="UFI30" s="877"/>
      <c r="UFJ30" s="877"/>
      <c r="UFK30" s="877"/>
      <c r="UFL30" s="877"/>
      <c r="UFM30" s="877"/>
      <c r="UFN30" s="877"/>
      <c r="UFO30" s="877"/>
      <c r="UFP30" s="877"/>
      <c r="UFQ30" s="877"/>
      <c r="UFR30" s="877"/>
      <c r="UFS30" s="877"/>
      <c r="UFT30" s="877"/>
      <c r="UFU30" s="877"/>
      <c r="UFV30" s="877"/>
      <c r="UFW30" s="877"/>
      <c r="UFX30" s="877"/>
      <c r="UFY30" s="877"/>
      <c r="UFZ30" s="877"/>
      <c r="UGA30" s="877"/>
      <c r="UGB30" s="877"/>
      <c r="UGC30" s="877"/>
      <c r="UGD30" s="877"/>
      <c r="UGE30" s="877"/>
      <c r="UGF30" s="877"/>
      <c r="UGG30" s="877"/>
      <c r="UGH30" s="877"/>
      <c r="UGI30" s="877"/>
      <c r="UGJ30" s="877"/>
      <c r="UGK30" s="877"/>
      <c r="UGL30" s="877"/>
      <c r="UGM30" s="877"/>
      <c r="UGN30" s="877"/>
      <c r="UGO30" s="877"/>
      <c r="UGP30" s="877"/>
      <c r="UGQ30" s="877"/>
      <c r="UGR30" s="877"/>
      <c r="UGS30" s="877"/>
      <c r="UGT30" s="877"/>
      <c r="UGU30" s="877"/>
      <c r="UGV30" s="877"/>
      <c r="UGW30" s="877"/>
      <c r="UGX30" s="877"/>
      <c r="UGY30" s="877"/>
      <c r="UGZ30" s="877"/>
      <c r="UHA30" s="877"/>
      <c r="UHB30" s="877"/>
      <c r="UHC30" s="877"/>
      <c r="UHD30" s="877"/>
      <c r="UHE30" s="877"/>
      <c r="UHF30" s="877"/>
      <c r="UHG30" s="877"/>
      <c r="UHH30" s="877"/>
      <c r="UHI30" s="877"/>
      <c r="UHJ30" s="877"/>
      <c r="UHK30" s="877"/>
      <c r="UHL30" s="877"/>
      <c r="UHM30" s="877"/>
      <c r="UHN30" s="877"/>
      <c r="UHO30" s="877"/>
      <c r="UHP30" s="877"/>
      <c r="UHQ30" s="877"/>
      <c r="UHR30" s="877"/>
      <c r="UHS30" s="877"/>
      <c r="UHT30" s="877"/>
      <c r="UHU30" s="877"/>
      <c r="UHV30" s="877"/>
      <c r="UHW30" s="877"/>
      <c r="UHX30" s="877"/>
      <c r="UHY30" s="877"/>
      <c r="UHZ30" s="877"/>
      <c r="UIA30" s="877"/>
      <c r="UIB30" s="877"/>
      <c r="UIC30" s="877"/>
      <c r="UID30" s="877"/>
      <c r="UIE30" s="877"/>
      <c r="UIF30" s="877"/>
      <c r="UIG30" s="877"/>
      <c r="UIH30" s="877"/>
      <c r="UII30" s="877"/>
      <c r="UIJ30" s="877"/>
      <c r="UIK30" s="877"/>
      <c r="UIL30" s="877"/>
      <c r="UIM30" s="877"/>
      <c r="UIN30" s="877"/>
      <c r="UIO30" s="877"/>
      <c r="UIP30" s="877"/>
      <c r="UIQ30" s="877"/>
      <c r="UIR30" s="877"/>
      <c r="UIS30" s="877"/>
      <c r="UIT30" s="877"/>
      <c r="UIU30" s="877"/>
      <c r="UIV30" s="877"/>
      <c r="UIW30" s="877"/>
      <c r="UIX30" s="877"/>
      <c r="UIY30" s="877"/>
      <c r="UIZ30" s="877"/>
      <c r="UJA30" s="877"/>
      <c r="UJB30" s="877"/>
      <c r="UJC30" s="877"/>
      <c r="UJD30" s="877"/>
      <c r="UJE30" s="877"/>
      <c r="UJF30" s="877"/>
      <c r="UJG30" s="877"/>
      <c r="UJH30" s="877"/>
      <c r="UJI30" s="877"/>
      <c r="UJJ30" s="877"/>
      <c r="UJK30" s="877"/>
      <c r="UJL30" s="877"/>
      <c r="UJM30" s="877"/>
      <c r="UJN30" s="877"/>
      <c r="UJO30" s="877"/>
      <c r="UJP30" s="877"/>
      <c r="UJQ30" s="877"/>
      <c r="UJR30" s="877"/>
      <c r="UJS30" s="877"/>
      <c r="UJT30" s="877"/>
      <c r="UJU30" s="877"/>
      <c r="UJV30" s="877"/>
      <c r="UJW30" s="877"/>
      <c r="UJX30" s="877"/>
      <c r="UJY30" s="877"/>
      <c r="UJZ30" s="877"/>
      <c r="UKA30" s="877"/>
      <c r="UKB30" s="877"/>
      <c r="UKC30" s="877"/>
      <c r="UKD30" s="877"/>
      <c r="UKE30" s="877"/>
      <c r="UKF30" s="877"/>
      <c r="UKG30" s="877"/>
      <c r="UKH30" s="877"/>
      <c r="UKI30" s="877"/>
      <c r="UKJ30" s="877"/>
      <c r="UKK30" s="877"/>
      <c r="UKL30" s="877"/>
      <c r="UKM30" s="877"/>
      <c r="UKN30" s="877"/>
      <c r="UKO30" s="877"/>
      <c r="UKP30" s="877"/>
      <c r="UKQ30" s="877"/>
      <c r="UKR30" s="877"/>
      <c r="UKS30" s="877"/>
      <c r="UKT30" s="877"/>
      <c r="UKU30" s="877"/>
      <c r="UKV30" s="877"/>
      <c r="UKW30" s="877"/>
      <c r="UKX30" s="877"/>
      <c r="UKY30" s="877"/>
      <c r="UKZ30" s="877"/>
      <c r="ULA30" s="877"/>
      <c r="ULB30" s="877"/>
      <c r="ULC30" s="877"/>
      <c r="ULD30" s="877"/>
      <c r="ULE30" s="877"/>
      <c r="ULF30" s="877"/>
      <c r="ULG30" s="877"/>
      <c r="ULH30" s="877"/>
      <c r="ULI30" s="877"/>
      <c r="ULJ30" s="877"/>
      <c r="ULK30" s="877"/>
      <c r="ULL30" s="877"/>
      <c r="ULM30" s="877"/>
      <c r="ULN30" s="877"/>
      <c r="ULO30" s="877"/>
      <c r="ULP30" s="877"/>
      <c r="ULQ30" s="877"/>
      <c r="ULR30" s="877"/>
      <c r="ULS30" s="877"/>
      <c r="ULT30" s="877"/>
      <c r="ULU30" s="877"/>
      <c r="ULV30" s="877"/>
      <c r="ULW30" s="877"/>
      <c r="ULX30" s="877"/>
      <c r="ULY30" s="877"/>
      <c r="ULZ30" s="877"/>
      <c r="UMA30" s="877"/>
      <c r="UMB30" s="877"/>
      <c r="UMC30" s="877"/>
      <c r="UMD30" s="877"/>
      <c r="UME30" s="877"/>
      <c r="UMF30" s="877"/>
      <c r="UMG30" s="877"/>
      <c r="UMH30" s="877"/>
      <c r="UMI30" s="877"/>
      <c r="UMJ30" s="877"/>
      <c r="UMK30" s="877"/>
      <c r="UML30" s="877"/>
      <c r="UMM30" s="877"/>
      <c r="UMN30" s="877"/>
      <c r="UMO30" s="877"/>
      <c r="UMP30" s="877"/>
      <c r="UMQ30" s="877"/>
      <c r="UMR30" s="877"/>
      <c r="UMS30" s="877"/>
      <c r="UMT30" s="877"/>
      <c r="UMU30" s="877"/>
      <c r="UMV30" s="877"/>
      <c r="UMW30" s="877"/>
      <c r="UMX30" s="877"/>
      <c r="UMY30" s="877"/>
      <c r="UMZ30" s="877"/>
      <c r="UNA30" s="877"/>
      <c r="UNB30" s="877"/>
      <c r="UNC30" s="877"/>
      <c r="UND30" s="877"/>
      <c r="UNE30" s="877"/>
      <c r="UNF30" s="877"/>
      <c r="UNG30" s="877"/>
      <c r="UNH30" s="877"/>
      <c r="UNI30" s="877"/>
      <c r="UNJ30" s="877"/>
      <c r="UNK30" s="877"/>
      <c r="UNL30" s="877"/>
      <c r="UNM30" s="877"/>
      <c r="UNN30" s="877"/>
      <c r="UNO30" s="877"/>
      <c r="UNP30" s="877"/>
      <c r="UNQ30" s="877"/>
      <c r="UNR30" s="877"/>
      <c r="UNS30" s="877"/>
      <c r="UNT30" s="877"/>
      <c r="UNU30" s="877"/>
      <c r="UNV30" s="877"/>
      <c r="UNW30" s="877"/>
      <c r="UNX30" s="877"/>
      <c r="UNY30" s="877"/>
      <c r="UNZ30" s="877"/>
      <c r="UOA30" s="877"/>
      <c r="UOB30" s="877"/>
      <c r="UOC30" s="877"/>
      <c r="UOD30" s="877"/>
      <c r="UOE30" s="877"/>
      <c r="UOF30" s="877"/>
      <c r="UOG30" s="877"/>
      <c r="UOH30" s="877"/>
      <c r="UOI30" s="877"/>
      <c r="UOJ30" s="877"/>
      <c r="UOK30" s="877"/>
      <c r="UOL30" s="877"/>
      <c r="UOM30" s="877"/>
      <c r="UON30" s="877"/>
      <c r="UOO30" s="877"/>
      <c r="UOP30" s="877"/>
      <c r="UOQ30" s="877"/>
      <c r="UOR30" s="877"/>
      <c r="UOS30" s="877"/>
      <c r="UOT30" s="877"/>
      <c r="UOU30" s="877"/>
      <c r="UOV30" s="877"/>
      <c r="UOW30" s="877"/>
      <c r="UOX30" s="877"/>
      <c r="UOY30" s="877"/>
      <c r="UOZ30" s="877"/>
      <c r="UPA30" s="877"/>
      <c r="UPB30" s="877"/>
      <c r="UPC30" s="877"/>
      <c r="UPD30" s="877"/>
      <c r="UPE30" s="877"/>
      <c r="UPF30" s="877"/>
      <c r="UPG30" s="877"/>
      <c r="UPH30" s="877"/>
      <c r="UPI30" s="877"/>
      <c r="UPJ30" s="877"/>
      <c r="UPK30" s="877"/>
      <c r="UPL30" s="877"/>
      <c r="UPM30" s="877"/>
      <c r="UPN30" s="877"/>
      <c r="UPO30" s="877"/>
      <c r="UPP30" s="877"/>
      <c r="UPQ30" s="877"/>
      <c r="UPR30" s="877"/>
      <c r="UPS30" s="877"/>
      <c r="UPT30" s="877"/>
      <c r="UPU30" s="877"/>
      <c r="UPV30" s="877"/>
      <c r="UPW30" s="877"/>
      <c r="UPX30" s="877"/>
      <c r="UPY30" s="877"/>
      <c r="UPZ30" s="877"/>
      <c r="UQA30" s="877"/>
      <c r="UQB30" s="877"/>
      <c r="UQC30" s="877"/>
      <c r="UQD30" s="877"/>
      <c r="UQE30" s="877"/>
      <c r="UQF30" s="877"/>
      <c r="UQG30" s="877"/>
      <c r="UQH30" s="877"/>
      <c r="UQI30" s="877"/>
      <c r="UQJ30" s="877"/>
      <c r="UQK30" s="877"/>
      <c r="UQL30" s="877"/>
      <c r="UQM30" s="877"/>
      <c r="UQN30" s="877"/>
      <c r="UQO30" s="877"/>
      <c r="UQP30" s="877"/>
      <c r="UQQ30" s="877"/>
      <c r="UQR30" s="877"/>
      <c r="UQS30" s="877"/>
      <c r="UQT30" s="877"/>
      <c r="UQU30" s="877"/>
      <c r="UQV30" s="877"/>
      <c r="UQW30" s="877"/>
      <c r="UQX30" s="877"/>
      <c r="UQY30" s="877"/>
      <c r="UQZ30" s="877"/>
      <c r="URA30" s="877"/>
      <c r="URB30" s="877"/>
      <c r="URC30" s="877"/>
      <c r="URD30" s="877"/>
      <c r="URE30" s="877"/>
      <c r="URF30" s="877"/>
      <c r="URG30" s="877"/>
      <c r="URH30" s="877"/>
      <c r="URI30" s="877"/>
      <c r="URJ30" s="877"/>
      <c r="URK30" s="877"/>
      <c r="URL30" s="877"/>
      <c r="URM30" s="877"/>
      <c r="URN30" s="877"/>
      <c r="URO30" s="877"/>
      <c r="URP30" s="877"/>
      <c r="URQ30" s="877"/>
      <c r="URR30" s="877"/>
      <c r="URS30" s="877"/>
      <c r="URT30" s="877"/>
      <c r="URU30" s="877"/>
      <c r="URV30" s="877"/>
      <c r="URW30" s="877"/>
      <c r="URX30" s="877"/>
      <c r="URY30" s="877"/>
      <c r="URZ30" s="877"/>
      <c r="USA30" s="877"/>
      <c r="USB30" s="877"/>
      <c r="USC30" s="877"/>
      <c r="USD30" s="877"/>
      <c r="USE30" s="877"/>
      <c r="USF30" s="877"/>
      <c r="USG30" s="877"/>
      <c r="USH30" s="877"/>
      <c r="USI30" s="877"/>
      <c r="USJ30" s="877"/>
      <c r="USK30" s="877"/>
      <c r="USL30" s="877"/>
      <c r="USM30" s="877"/>
      <c r="USN30" s="877"/>
      <c r="USO30" s="877"/>
      <c r="USP30" s="877"/>
      <c r="USQ30" s="877"/>
      <c r="USR30" s="877"/>
      <c r="USS30" s="877"/>
      <c r="UST30" s="877"/>
      <c r="USU30" s="877"/>
      <c r="USV30" s="877"/>
      <c r="USW30" s="877"/>
      <c r="USX30" s="877"/>
      <c r="USY30" s="877"/>
      <c r="USZ30" s="877"/>
      <c r="UTA30" s="877"/>
      <c r="UTB30" s="877"/>
      <c r="UTC30" s="877"/>
      <c r="UTD30" s="877"/>
      <c r="UTE30" s="877"/>
      <c r="UTF30" s="877"/>
      <c r="UTG30" s="877"/>
      <c r="UTH30" s="877"/>
      <c r="UTI30" s="877"/>
      <c r="UTJ30" s="877"/>
      <c r="UTK30" s="877"/>
      <c r="UTL30" s="877"/>
      <c r="UTM30" s="877"/>
      <c r="UTN30" s="877"/>
      <c r="UTO30" s="877"/>
      <c r="UTP30" s="877"/>
      <c r="UTQ30" s="877"/>
      <c r="UTR30" s="877"/>
      <c r="UTS30" s="877"/>
      <c r="UTT30" s="877"/>
      <c r="UTU30" s="877"/>
      <c r="UTV30" s="877"/>
      <c r="UTW30" s="877"/>
      <c r="UTX30" s="877"/>
      <c r="UTY30" s="877"/>
      <c r="UTZ30" s="877"/>
      <c r="UUA30" s="877"/>
      <c r="UUB30" s="877"/>
      <c r="UUC30" s="877"/>
      <c r="UUD30" s="877"/>
      <c r="UUE30" s="877"/>
      <c r="UUF30" s="877"/>
      <c r="UUG30" s="877"/>
      <c r="UUH30" s="877"/>
      <c r="UUI30" s="877"/>
      <c r="UUJ30" s="877"/>
      <c r="UUK30" s="877"/>
      <c r="UUL30" s="877"/>
      <c r="UUM30" s="877"/>
      <c r="UUN30" s="877"/>
      <c r="UUO30" s="877"/>
      <c r="UUP30" s="877"/>
      <c r="UUQ30" s="877"/>
      <c r="UUR30" s="877"/>
      <c r="UUS30" s="877"/>
      <c r="UUT30" s="877"/>
      <c r="UUU30" s="877"/>
      <c r="UUV30" s="877"/>
      <c r="UUW30" s="877"/>
      <c r="UUX30" s="877"/>
      <c r="UUY30" s="877"/>
      <c r="UUZ30" s="877"/>
      <c r="UVA30" s="877"/>
      <c r="UVB30" s="877"/>
      <c r="UVC30" s="877"/>
      <c r="UVD30" s="877"/>
      <c r="UVE30" s="877"/>
      <c r="UVF30" s="877"/>
      <c r="UVG30" s="877"/>
      <c r="UVH30" s="877"/>
      <c r="UVI30" s="877"/>
      <c r="UVJ30" s="877"/>
      <c r="UVK30" s="877"/>
      <c r="UVL30" s="877"/>
      <c r="UVM30" s="877"/>
      <c r="UVN30" s="877"/>
      <c r="UVO30" s="877"/>
      <c r="UVP30" s="877"/>
      <c r="UVQ30" s="877"/>
      <c r="UVR30" s="877"/>
      <c r="UVS30" s="877"/>
      <c r="UVT30" s="877"/>
      <c r="UVU30" s="877"/>
      <c r="UVV30" s="877"/>
      <c r="UVW30" s="877"/>
      <c r="UVX30" s="877"/>
      <c r="UVY30" s="877"/>
      <c r="UVZ30" s="877"/>
      <c r="UWA30" s="877"/>
      <c r="UWB30" s="877"/>
      <c r="UWC30" s="877"/>
      <c r="UWD30" s="877"/>
      <c r="UWE30" s="877"/>
      <c r="UWF30" s="877"/>
      <c r="UWG30" s="877"/>
      <c r="UWH30" s="877"/>
      <c r="UWI30" s="877"/>
      <c r="UWJ30" s="877"/>
      <c r="UWK30" s="877"/>
      <c r="UWL30" s="877"/>
      <c r="UWM30" s="877"/>
      <c r="UWN30" s="877"/>
      <c r="UWO30" s="877"/>
      <c r="UWP30" s="877"/>
      <c r="UWQ30" s="877"/>
      <c r="UWR30" s="877"/>
      <c r="UWS30" s="877"/>
      <c r="UWT30" s="877"/>
      <c r="UWU30" s="877"/>
      <c r="UWV30" s="877"/>
      <c r="UWW30" s="877"/>
      <c r="UWX30" s="877"/>
      <c r="UWY30" s="877"/>
      <c r="UWZ30" s="877"/>
      <c r="UXA30" s="877"/>
      <c r="UXB30" s="877"/>
      <c r="UXC30" s="877"/>
      <c r="UXD30" s="877"/>
      <c r="UXE30" s="877"/>
      <c r="UXF30" s="877"/>
      <c r="UXG30" s="877"/>
      <c r="UXH30" s="877"/>
      <c r="UXI30" s="877"/>
      <c r="UXJ30" s="877"/>
      <c r="UXK30" s="877"/>
      <c r="UXL30" s="877"/>
      <c r="UXM30" s="877"/>
      <c r="UXN30" s="877"/>
      <c r="UXO30" s="877"/>
      <c r="UXP30" s="877"/>
      <c r="UXQ30" s="877"/>
      <c r="UXR30" s="877"/>
      <c r="UXS30" s="877"/>
      <c r="UXT30" s="877"/>
      <c r="UXU30" s="877"/>
      <c r="UXV30" s="877"/>
      <c r="UXW30" s="877"/>
      <c r="UXX30" s="877"/>
      <c r="UXY30" s="877"/>
      <c r="UXZ30" s="877"/>
      <c r="UYA30" s="877"/>
      <c r="UYB30" s="877"/>
      <c r="UYC30" s="877"/>
      <c r="UYD30" s="877"/>
      <c r="UYE30" s="877"/>
      <c r="UYF30" s="877"/>
      <c r="UYG30" s="877"/>
      <c r="UYH30" s="877"/>
      <c r="UYI30" s="877"/>
      <c r="UYJ30" s="877"/>
      <c r="UYK30" s="877"/>
      <c r="UYL30" s="877"/>
      <c r="UYM30" s="877"/>
      <c r="UYN30" s="877"/>
      <c r="UYO30" s="877"/>
      <c r="UYP30" s="877"/>
      <c r="UYQ30" s="877"/>
      <c r="UYR30" s="877"/>
      <c r="UYS30" s="877"/>
      <c r="UYT30" s="877"/>
      <c r="UYU30" s="877"/>
      <c r="UYV30" s="877"/>
      <c r="UYW30" s="877"/>
      <c r="UYX30" s="877"/>
      <c r="UYY30" s="877"/>
      <c r="UYZ30" s="877"/>
      <c r="UZA30" s="877"/>
      <c r="UZB30" s="877"/>
      <c r="UZC30" s="877"/>
      <c r="UZD30" s="877"/>
      <c r="UZE30" s="877"/>
      <c r="UZF30" s="877"/>
      <c r="UZG30" s="877"/>
      <c r="UZH30" s="877"/>
      <c r="UZI30" s="877"/>
      <c r="UZJ30" s="877"/>
      <c r="UZK30" s="877"/>
      <c r="UZL30" s="877"/>
      <c r="UZM30" s="877"/>
      <c r="UZN30" s="877"/>
      <c r="UZO30" s="877"/>
      <c r="UZP30" s="877"/>
      <c r="UZQ30" s="877"/>
      <c r="UZR30" s="877"/>
      <c r="UZS30" s="877"/>
      <c r="UZT30" s="877"/>
      <c r="UZU30" s="877"/>
      <c r="UZV30" s="877"/>
      <c r="UZW30" s="877"/>
      <c r="UZX30" s="877"/>
      <c r="UZY30" s="877"/>
      <c r="UZZ30" s="877"/>
      <c r="VAA30" s="877"/>
      <c r="VAB30" s="877"/>
      <c r="VAC30" s="877"/>
      <c r="VAD30" s="877"/>
      <c r="VAE30" s="877"/>
      <c r="VAF30" s="877"/>
      <c r="VAG30" s="877"/>
      <c r="VAH30" s="877"/>
      <c r="VAI30" s="877"/>
      <c r="VAJ30" s="877"/>
      <c r="VAK30" s="877"/>
      <c r="VAL30" s="877"/>
      <c r="VAM30" s="877"/>
      <c r="VAN30" s="877"/>
      <c r="VAO30" s="877"/>
      <c r="VAP30" s="877"/>
      <c r="VAQ30" s="877"/>
      <c r="VAR30" s="877"/>
      <c r="VAS30" s="877"/>
      <c r="VAT30" s="877"/>
      <c r="VAU30" s="877"/>
      <c r="VAV30" s="877"/>
      <c r="VAW30" s="877"/>
      <c r="VAX30" s="877"/>
      <c r="VAY30" s="877"/>
      <c r="VAZ30" s="877"/>
      <c r="VBA30" s="877"/>
      <c r="VBB30" s="877"/>
      <c r="VBC30" s="877"/>
      <c r="VBD30" s="877"/>
      <c r="VBE30" s="877"/>
      <c r="VBF30" s="877"/>
      <c r="VBG30" s="877"/>
      <c r="VBH30" s="877"/>
      <c r="VBI30" s="877"/>
      <c r="VBJ30" s="877"/>
      <c r="VBK30" s="877"/>
      <c r="VBL30" s="877"/>
      <c r="VBM30" s="877"/>
      <c r="VBN30" s="877"/>
      <c r="VBO30" s="877"/>
      <c r="VBP30" s="877"/>
      <c r="VBQ30" s="877"/>
      <c r="VBR30" s="877"/>
      <c r="VBS30" s="877"/>
      <c r="VBT30" s="877"/>
      <c r="VBU30" s="877"/>
      <c r="VBV30" s="877"/>
      <c r="VBW30" s="877"/>
      <c r="VBX30" s="877"/>
      <c r="VBY30" s="877"/>
      <c r="VBZ30" s="877"/>
      <c r="VCA30" s="877"/>
      <c r="VCB30" s="877"/>
      <c r="VCC30" s="877"/>
      <c r="VCD30" s="877"/>
      <c r="VCE30" s="877"/>
      <c r="VCF30" s="877"/>
      <c r="VCG30" s="877"/>
      <c r="VCH30" s="877"/>
      <c r="VCI30" s="877"/>
      <c r="VCJ30" s="877"/>
      <c r="VCK30" s="877"/>
      <c r="VCL30" s="877"/>
      <c r="VCM30" s="877"/>
      <c r="VCN30" s="877"/>
      <c r="VCO30" s="877"/>
      <c r="VCP30" s="877"/>
      <c r="VCQ30" s="877"/>
      <c r="VCR30" s="877"/>
      <c r="VCS30" s="877"/>
      <c r="VCT30" s="877"/>
      <c r="VCU30" s="877"/>
      <c r="VCV30" s="877"/>
      <c r="VCW30" s="877"/>
      <c r="VCX30" s="877"/>
      <c r="VCY30" s="877"/>
      <c r="VCZ30" s="877"/>
      <c r="VDA30" s="877"/>
      <c r="VDB30" s="877"/>
      <c r="VDC30" s="877"/>
      <c r="VDD30" s="877"/>
      <c r="VDE30" s="877"/>
      <c r="VDF30" s="877"/>
      <c r="VDG30" s="877"/>
      <c r="VDH30" s="877"/>
      <c r="VDI30" s="877"/>
      <c r="VDJ30" s="877"/>
      <c r="VDK30" s="877"/>
      <c r="VDL30" s="877"/>
      <c r="VDM30" s="877"/>
      <c r="VDN30" s="877"/>
      <c r="VDO30" s="877"/>
      <c r="VDP30" s="877"/>
      <c r="VDQ30" s="877"/>
      <c r="VDR30" s="877"/>
      <c r="VDS30" s="877"/>
      <c r="VDT30" s="877"/>
      <c r="VDU30" s="877"/>
      <c r="VDV30" s="877"/>
      <c r="VDW30" s="877"/>
      <c r="VDX30" s="877"/>
      <c r="VDY30" s="877"/>
      <c r="VDZ30" s="877"/>
      <c r="VEA30" s="877"/>
      <c r="VEB30" s="877"/>
      <c r="VEC30" s="877"/>
      <c r="VED30" s="877"/>
      <c r="VEE30" s="877"/>
      <c r="VEF30" s="877"/>
      <c r="VEG30" s="877"/>
      <c r="VEH30" s="877"/>
      <c r="VEI30" s="877"/>
      <c r="VEJ30" s="877"/>
      <c r="VEK30" s="877"/>
      <c r="VEL30" s="877"/>
      <c r="VEM30" s="877"/>
      <c r="VEN30" s="877"/>
      <c r="VEO30" s="877"/>
      <c r="VEP30" s="877"/>
      <c r="VEQ30" s="877"/>
      <c r="VER30" s="877"/>
      <c r="VES30" s="877"/>
      <c r="VET30" s="877"/>
      <c r="VEU30" s="877"/>
      <c r="VEV30" s="877"/>
      <c r="VEW30" s="877"/>
      <c r="VEX30" s="877"/>
      <c r="VEY30" s="877"/>
      <c r="VEZ30" s="877"/>
      <c r="VFA30" s="877"/>
      <c r="VFB30" s="877"/>
      <c r="VFC30" s="877"/>
      <c r="VFD30" s="877"/>
      <c r="VFE30" s="877"/>
      <c r="VFF30" s="877"/>
      <c r="VFG30" s="877"/>
      <c r="VFH30" s="877"/>
      <c r="VFI30" s="877"/>
      <c r="VFJ30" s="877"/>
      <c r="VFK30" s="877"/>
      <c r="VFL30" s="877"/>
      <c r="VFM30" s="877"/>
      <c r="VFN30" s="877"/>
      <c r="VFO30" s="877"/>
      <c r="VFP30" s="877"/>
      <c r="VFQ30" s="877"/>
      <c r="VFR30" s="877"/>
      <c r="VFS30" s="877"/>
      <c r="VFT30" s="877"/>
      <c r="VFU30" s="877"/>
      <c r="VFV30" s="877"/>
      <c r="VFW30" s="877"/>
      <c r="VFX30" s="877"/>
      <c r="VFY30" s="877"/>
      <c r="VFZ30" s="877"/>
      <c r="VGA30" s="877"/>
      <c r="VGB30" s="877"/>
      <c r="VGC30" s="877"/>
      <c r="VGD30" s="877"/>
      <c r="VGE30" s="877"/>
      <c r="VGF30" s="877"/>
      <c r="VGG30" s="877"/>
      <c r="VGH30" s="877"/>
      <c r="VGI30" s="877"/>
      <c r="VGJ30" s="877"/>
      <c r="VGK30" s="877"/>
      <c r="VGL30" s="877"/>
      <c r="VGM30" s="877"/>
      <c r="VGN30" s="877"/>
      <c r="VGO30" s="877"/>
      <c r="VGP30" s="877"/>
      <c r="VGQ30" s="877"/>
      <c r="VGR30" s="877"/>
      <c r="VGS30" s="877"/>
      <c r="VGT30" s="877"/>
      <c r="VGU30" s="877"/>
      <c r="VGV30" s="877"/>
      <c r="VGW30" s="877"/>
      <c r="VGX30" s="877"/>
      <c r="VGY30" s="877"/>
      <c r="VGZ30" s="877"/>
      <c r="VHA30" s="877"/>
      <c r="VHB30" s="877"/>
      <c r="VHC30" s="877"/>
      <c r="VHD30" s="877"/>
      <c r="VHE30" s="877"/>
      <c r="VHF30" s="877"/>
      <c r="VHG30" s="877"/>
      <c r="VHH30" s="877"/>
      <c r="VHI30" s="877"/>
      <c r="VHJ30" s="877"/>
      <c r="VHK30" s="877"/>
      <c r="VHL30" s="877"/>
      <c r="VHM30" s="877"/>
      <c r="VHN30" s="877"/>
      <c r="VHO30" s="877"/>
      <c r="VHP30" s="877"/>
      <c r="VHQ30" s="877"/>
      <c r="VHR30" s="877"/>
      <c r="VHS30" s="877"/>
      <c r="VHT30" s="877"/>
      <c r="VHU30" s="877"/>
      <c r="VHV30" s="877"/>
      <c r="VHW30" s="877"/>
      <c r="VHX30" s="877"/>
      <c r="VHY30" s="877"/>
      <c r="VHZ30" s="877"/>
      <c r="VIA30" s="877"/>
      <c r="VIB30" s="877"/>
      <c r="VIC30" s="877"/>
      <c r="VID30" s="877"/>
      <c r="VIE30" s="877"/>
      <c r="VIF30" s="877"/>
      <c r="VIG30" s="877"/>
      <c r="VIH30" s="877"/>
      <c r="VII30" s="877"/>
      <c r="VIJ30" s="877"/>
      <c r="VIK30" s="877"/>
      <c r="VIL30" s="877"/>
      <c r="VIM30" s="877"/>
      <c r="VIN30" s="877"/>
      <c r="VIO30" s="877"/>
      <c r="VIP30" s="877"/>
      <c r="VIQ30" s="877"/>
      <c r="VIR30" s="877"/>
      <c r="VIS30" s="877"/>
      <c r="VIT30" s="877"/>
      <c r="VIU30" s="877"/>
      <c r="VIV30" s="877"/>
      <c r="VIW30" s="877"/>
      <c r="VIX30" s="877"/>
      <c r="VIY30" s="877"/>
      <c r="VIZ30" s="877"/>
      <c r="VJA30" s="877"/>
      <c r="VJB30" s="877"/>
      <c r="VJC30" s="877"/>
      <c r="VJD30" s="877"/>
      <c r="VJE30" s="877"/>
      <c r="VJF30" s="877"/>
      <c r="VJG30" s="877"/>
      <c r="VJH30" s="877"/>
      <c r="VJI30" s="877"/>
      <c r="VJJ30" s="877"/>
      <c r="VJK30" s="877"/>
      <c r="VJL30" s="877"/>
      <c r="VJM30" s="877"/>
      <c r="VJN30" s="877"/>
      <c r="VJO30" s="877"/>
      <c r="VJP30" s="877"/>
      <c r="VJQ30" s="877"/>
      <c r="VJR30" s="877"/>
      <c r="VJS30" s="877"/>
      <c r="VJT30" s="877"/>
      <c r="VJU30" s="877"/>
      <c r="VJV30" s="877"/>
      <c r="VJW30" s="877"/>
      <c r="VJX30" s="877"/>
      <c r="VJY30" s="877"/>
      <c r="VJZ30" s="877"/>
      <c r="VKA30" s="877"/>
      <c r="VKB30" s="877"/>
      <c r="VKC30" s="877"/>
      <c r="VKD30" s="877"/>
      <c r="VKE30" s="877"/>
      <c r="VKF30" s="877"/>
      <c r="VKG30" s="877"/>
      <c r="VKH30" s="877"/>
      <c r="VKI30" s="877"/>
      <c r="VKJ30" s="877"/>
      <c r="VKK30" s="877"/>
      <c r="VKL30" s="877"/>
      <c r="VKM30" s="877"/>
      <c r="VKN30" s="877"/>
      <c r="VKO30" s="877"/>
      <c r="VKP30" s="877"/>
      <c r="VKQ30" s="877"/>
      <c r="VKR30" s="877"/>
      <c r="VKS30" s="877"/>
      <c r="VKT30" s="877"/>
      <c r="VKU30" s="877"/>
      <c r="VKV30" s="877"/>
      <c r="VKW30" s="877"/>
      <c r="VKX30" s="877"/>
      <c r="VKY30" s="877"/>
      <c r="VKZ30" s="877"/>
      <c r="VLA30" s="877"/>
      <c r="VLB30" s="877"/>
      <c r="VLC30" s="877"/>
      <c r="VLD30" s="877"/>
      <c r="VLE30" s="877"/>
      <c r="VLF30" s="877"/>
      <c r="VLG30" s="877"/>
      <c r="VLH30" s="877"/>
      <c r="VLI30" s="877"/>
      <c r="VLJ30" s="877"/>
      <c r="VLK30" s="877"/>
      <c r="VLL30" s="877"/>
      <c r="VLM30" s="877"/>
      <c r="VLN30" s="877"/>
      <c r="VLO30" s="877"/>
      <c r="VLP30" s="877"/>
      <c r="VLQ30" s="877"/>
      <c r="VLR30" s="877"/>
      <c r="VLS30" s="877"/>
      <c r="VLT30" s="877"/>
      <c r="VLU30" s="877"/>
      <c r="VLV30" s="877"/>
      <c r="VLW30" s="877"/>
      <c r="VLX30" s="877"/>
      <c r="VLY30" s="877"/>
      <c r="VLZ30" s="877"/>
      <c r="VMA30" s="877"/>
      <c r="VMB30" s="877"/>
      <c r="VMC30" s="877"/>
      <c r="VMD30" s="877"/>
      <c r="VME30" s="877"/>
      <c r="VMF30" s="877"/>
      <c r="VMG30" s="877"/>
      <c r="VMH30" s="877"/>
      <c r="VMI30" s="877"/>
      <c r="VMJ30" s="877"/>
      <c r="VMK30" s="877"/>
      <c r="VML30" s="877"/>
      <c r="VMM30" s="877"/>
      <c r="VMN30" s="877"/>
      <c r="VMO30" s="877"/>
      <c r="VMP30" s="877"/>
      <c r="VMQ30" s="877"/>
      <c r="VMR30" s="877"/>
      <c r="VMS30" s="877"/>
      <c r="VMT30" s="877"/>
      <c r="VMU30" s="877"/>
      <c r="VMV30" s="877"/>
      <c r="VMW30" s="877"/>
      <c r="VMX30" s="877"/>
      <c r="VMY30" s="877"/>
      <c r="VMZ30" s="877"/>
      <c r="VNA30" s="877"/>
      <c r="VNB30" s="877"/>
      <c r="VNC30" s="877"/>
      <c r="VND30" s="877"/>
      <c r="VNE30" s="877"/>
      <c r="VNF30" s="877"/>
      <c r="VNG30" s="877"/>
      <c r="VNH30" s="877"/>
      <c r="VNI30" s="877"/>
      <c r="VNJ30" s="877"/>
      <c r="VNK30" s="877"/>
      <c r="VNL30" s="877"/>
      <c r="VNM30" s="877"/>
      <c r="VNN30" s="877"/>
      <c r="VNO30" s="877"/>
      <c r="VNP30" s="877"/>
      <c r="VNQ30" s="877"/>
      <c r="VNR30" s="877"/>
      <c r="VNS30" s="877"/>
      <c r="VNT30" s="877"/>
      <c r="VNU30" s="877"/>
      <c r="VNV30" s="877"/>
      <c r="VNW30" s="877"/>
      <c r="VNX30" s="877"/>
      <c r="VNY30" s="877"/>
      <c r="VNZ30" s="877"/>
      <c r="VOA30" s="877"/>
      <c r="VOB30" s="877"/>
      <c r="VOC30" s="877"/>
      <c r="VOD30" s="877"/>
      <c r="VOE30" s="877"/>
      <c r="VOF30" s="877"/>
      <c r="VOG30" s="877"/>
      <c r="VOH30" s="877"/>
      <c r="VOI30" s="877"/>
      <c r="VOJ30" s="877"/>
      <c r="VOK30" s="877"/>
      <c r="VOL30" s="877"/>
      <c r="VOM30" s="877"/>
      <c r="VON30" s="877"/>
      <c r="VOO30" s="877"/>
      <c r="VOP30" s="877"/>
      <c r="VOQ30" s="877"/>
      <c r="VOR30" s="877"/>
      <c r="VOS30" s="877"/>
      <c r="VOT30" s="877"/>
      <c r="VOU30" s="877"/>
      <c r="VOV30" s="877"/>
      <c r="VOW30" s="877"/>
      <c r="VOX30" s="877"/>
      <c r="VOY30" s="877"/>
      <c r="VOZ30" s="877"/>
      <c r="VPA30" s="877"/>
      <c r="VPB30" s="877"/>
      <c r="VPC30" s="877"/>
      <c r="VPD30" s="877"/>
      <c r="VPE30" s="877"/>
      <c r="VPF30" s="877"/>
      <c r="VPG30" s="877"/>
      <c r="VPH30" s="877"/>
      <c r="VPI30" s="877"/>
      <c r="VPJ30" s="877"/>
      <c r="VPK30" s="877"/>
      <c r="VPL30" s="877"/>
      <c r="VPM30" s="877"/>
      <c r="VPN30" s="877"/>
      <c r="VPO30" s="877"/>
      <c r="VPP30" s="877"/>
      <c r="VPQ30" s="877"/>
      <c r="VPR30" s="877"/>
      <c r="VPS30" s="877"/>
      <c r="VPT30" s="877"/>
      <c r="VPU30" s="877"/>
      <c r="VPV30" s="877"/>
      <c r="VPW30" s="877"/>
      <c r="VPX30" s="877"/>
      <c r="VPY30" s="877"/>
      <c r="VPZ30" s="877"/>
      <c r="VQA30" s="877"/>
      <c r="VQB30" s="877"/>
      <c r="VQC30" s="877"/>
      <c r="VQD30" s="877"/>
      <c r="VQE30" s="877"/>
      <c r="VQF30" s="877"/>
      <c r="VQG30" s="877"/>
      <c r="VQH30" s="877"/>
      <c r="VQI30" s="877"/>
      <c r="VQJ30" s="877"/>
      <c r="VQK30" s="877"/>
      <c r="VQL30" s="877"/>
      <c r="VQM30" s="877"/>
      <c r="VQN30" s="877"/>
      <c r="VQO30" s="877"/>
      <c r="VQP30" s="877"/>
      <c r="VQQ30" s="877"/>
      <c r="VQR30" s="877"/>
      <c r="VQS30" s="877"/>
      <c r="VQT30" s="877"/>
      <c r="VQU30" s="877"/>
      <c r="VQV30" s="877"/>
      <c r="VQW30" s="877"/>
      <c r="VQX30" s="877"/>
      <c r="VQY30" s="877"/>
      <c r="VQZ30" s="877"/>
      <c r="VRA30" s="877"/>
      <c r="VRB30" s="877"/>
      <c r="VRC30" s="877"/>
      <c r="VRD30" s="877"/>
      <c r="VRE30" s="877"/>
      <c r="VRF30" s="877"/>
      <c r="VRG30" s="877"/>
      <c r="VRH30" s="877"/>
      <c r="VRI30" s="877"/>
      <c r="VRJ30" s="877"/>
      <c r="VRK30" s="877"/>
      <c r="VRL30" s="877"/>
      <c r="VRM30" s="877"/>
      <c r="VRN30" s="877"/>
      <c r="VRO30" s="877"/>
      <c r="VRP30" s="877"/>
      <c r="VRQ30" s="877"/>
      <c r="VRR30" s="877"/>
      <c r="VRS30" s="877"/>
      <c r="VRT30" s="877"/>
      <c r="VRU30" s="877"/>
      <c r="VRV30" s="877"/>
      <c r="VRW30" s="877"/>
      <c r="VRX30" s="877"/>
      <c r="VRY30" s="877"/>
      <c r="VRZ30" s="877"/>
      <c r="VSA30" s="877"/>
      <c r="VSB30" s="877"/>
      <c r="VSC30" s="877"/>
      <c r="VSD30" s="877"/>
      <c r="VSE30" s="877"/>
      <c r="VSF30" s="877"/>
      <c r="VSG30" s="877"/>
      <c r="VSH30" s="877"/>
      <c r="VSI30" s="877"/>
      <c r="VSJ30" s="877"/>
      <c r="VSK30" s="877"/>
      <c r="VSL30" s="877"/>
      <c r="VSM30" s="877"/>
      <c r="VSN30" s="877"/>
      <c r="VSO30" s="877"/>
      <c r="VSP30" s="877"/>
      <c r="VSQ30" s="877"/>
      <c r="VSR30" s="877"/>
      <c r="VSS30" s="877"/>
      <c r="VST30" s="877"/>
      <c r="VSU30" s="877"/>
      <c r="VSV30" s="877"/>
      <c r="VSW30" s="877"/>
      <c r="VSX30" s="877"/>
      <c r="VSY30" s="877"/>
      <c r="VSZ30" s="877"/>
      <c r="VTA30" s="877"/>
      <c r="VTB30" s="877"/>
      <c r="VTC30" s="877"/>
      <c r="VTD30" s="877"/>
      <c r="VTE30" s="877"/>
      <c r="VTF30" s="877"/>
      <c r="VTG30" s="877"/>
      <c r="VTH30" s="877"/>
      <c r="VTI30" s="877"/>
      <c r="VTJ30" s="877"/>
      <c r="VTK30" s="877"/>
      <c r="VTL30" s="877"/>
      <c r="VTM30" s="877"/>
      <c r="VTN30" s="877"/>
      <c r="VTO30" s="877"/>
      <c r="VTP30" s="877"/>
      <c r="VTQ30" s="877"/>
      <c r="VTR30" s="877"/>
      <c r="VTS30" s="877"/>
      <c r="VTT30" s="877"/>
      <c r="VTU30" s="877"/>
      <c r="VTV30" s="877"/>
      <c r="VTW30" s="877"/>
      <c r="VTX30" s="877"/>
      <c r="VTY30" s="877"/>
      <c r="VTZ30" s="877"/>
      <c r="VUA30" s="877"/>
      <c r="VUB30" s="877"/>
      <c r="VUC30" s="877"/>
      <c r="VUD30" s="877"/>
      <c r="VUE30" s="877"/>
      <c r="VUF30" s="877"/>
      <c r="VUG30" s="877"/>
      <c r="VUH30" s="877"/>
      <c r="VUI30" s="877"/>
      <c r="VUJ30" s="877"/>
      <c r="VUK30" s="877"/>
      <c r="VUL30" s="877"/>
      <c r="VUM30" s="877"/>
      <c r="VUN30" s="877"/>
      <c r="VUO30" s="877"/>
      <c r="VUP30" s="877"/>
      <c r="VUQ30" s="877"/>
      <c r="VUR30" s="877"/>
      <c r="VUS30" s="877"/>
      <c r="VUT30" s="877"/>
      <c r="VUU30" s="877"/>
      <c r="VUV30" s="877"/>
      <c r="VUW30" s="877"/>
      <c r="VUX30" s="877"/>
      <c r="VUY30" s="877"/>
      <c r="VUZ30" s="877"/>
      <c r="VVA30" s="877"/>
      <c r="VVB30" s="877"/>
      <c r="VVC30" s="877"/>
      <c r="VVD30" s="877"/>
      <c r="VVE30" s="877"/>
      <c r="VVF30" s="877"/>
      <c r="VVG30" s="877"/>
      <c r="VVH30" s="877"/>
      <c r="VVI30" s="877"/>
      <c r="VVJ30" s="877"/>
      <c r="VVK30" s="877"/>
      <c r="VVL30" s="877"/>
      <c r="VVM30" s="877"/>
      <c r="VVN30" s="877"/>
      <c r="VVO30" s="877"/>
      <c r="VVP30" s="877"/>
      <c r="VVQ30" s="877"/>
      <c r="VVR30" s="877"/>
      <c r="VVS30" s="877"/>
      <c r="VVT30" s="877"/>
      <c r="VVU30" s="877"/>
      <c r="VVV30" s="877"/>
      <c r="VVW30" s="877"/>
      <c r="VVX30" s="877"/>
      <c r="VVY30" s="877"/>
      <c r="VVZ30" s="877"/>
      <c r="VWA30" s="877"/>
      <c r="VWB30" s="877"/>
      <c r="VWC30" s="877"/>
      <c r="VWD30" s="877"/>
      <c r="VWE30" s="877"/>
      <c r="VWF30" s="877"/>
      <c r="VWG30" s="877"/>
      <c r="VWH30" s="877"/>
      <c r="VWI30" s="877"/>
      <c r="VWJ30" s="877"/>
      <c r="VWK30" s="877"/>
      <c r="VWL30" s="877"/>
      <c r="VWM30" s="877"/>
      <c r="VWN30" s="877"/>
      <c r="VWO30" s="877"/>
      <c r="VWP30" s="877"/>
      <c r="VWQ30" s="877"/>
      <c r="VWR30" s="877"/>
      <c r="VWS30" s="877"/>
      <c r="VWT30" s="877"/>
      <c r="VWU30" s="877"/>
      <c r="VWV30" s="877"/>
      <c r="VWW30" s="877"/>
      <c r="VWX30" s="877"/>
      <c r="VWY30" s="877"/>
      <c r="VWZ30" s="877"/>
      <c r="VXA30" s="877"/>
      <c r="VXB30" s="877"/>
      <c r="VXC30" s="877"/>
      <c r="VXD30" s="877"/>
      <c r="VXE30" s="877"/>
      <c r="VXF30" s="877"/>
      <c r="VXG30" s="877"/>
      <c r="VXH30" s="877"/>
      <c r="VXI30" s="877"/>
      <c r="VXJ30" s="877"/>
      <c r="VXK30" s="877"/>
      <c r="VXL30" s="877"/>
      <c r="VXM30" s="877"/>
      <c r="VXN30" s="877"/>
      <c r="VXO30" s="877"/>
      <c r="VXP30" s="877"/>
      <c r="VXQ30" s="877"/>
      <c r="VXR30" s="877"/>
      <c r="VXS30" s="877"/>
      <c r="VXT30" s="877"/>
      <c r="VXU30" s="877"/>
      <c r="VXV30" s="877"/>
      <c r="VXW30" s="877"/>
      <c r="VXX30" s="877"/>
      <c r="VXY30" s="877"/>
      <c r="VXZ30" s="877"/>
      <c r="VYA30" s="877"/>
      <c r="VYB30" s="877"/>
      <c r="VYC30" s="877"/>
      <c r="VYD30" s="877"/>
      <c r="VYE30" s="877"/>
      <c r="VYF30" s="877"/>
      <c r="VYG30" s="877"/>
      <c r="VYH30" s="877"/>
      <c r="VYI30" s="877"/>
      <c r="VYJ30" s="877"/>
      <c r="VYK30" s="877"/>
      <c r="VYL30" s="877"/>
      <c r="VYM30" s="877"/>
      <c r="VYN30" s="877"/>
      <c r="VYO30" s="877"/>
      <c r="VYP30" s="877"/>
      <c r="VYQ30" s="877"/>
      <c r="VYR30" s="877"/>
      <c r="VYS30" s="877"/>
      <c r="VYT30" s="877"/>
      <c r="VYU30" s="877"/>
      <c r="VYV30" s="877"/>
      <c r="VYW30" s="877"/>
      <c r="VYX30" s="877"/>
      <c r="VYY30" s="877"/>
      <c r="VYZ30" s="877"/>
      <c r="VZA30" s="877"/>
      <c r="VZB30" s="877"/>
      <c r="VZC30" s="877"/>
      <c r="VZD30" s="877"/>
      <c r="VZE30" s="877"/>
      <c r="VZF30" s="877"/>
      <c r="VZG30" s="877"/>
      <c r="VZH30" s="877"/>
      <c r="VZI30" s="877"/>
      <c r="VZJ30" s="877"/>
      <c r="VZK30" s="877"/>
      <c r="VZL30" s="877"/>
      <c r="VZM30" s="877"/>
      <c r="VZN30" s="877"/>
      <c r="VZO30" s="877"/>
      <c r="VZP30" s="877"/>
      <c r="VZQ30" s="877"/>
      <c r="VZR30" s="877"/>
      <c r="VZS30" s="877"/>
      <c r="VZT30" s="877"/>
      <c r="VZU30" s="877"/>
      <c r="VZV30" s="877"/>
      <c r="VZW30" s="877"/>
      <c r="VZX30" s="877"/>
      <c r="VZY30" s="877"/>
      <c r="VZZ30" s="877"/>
      <c r="WAA30" s="877"/>
      <c r="WAB30" s="877"/>
      <c r="WAC30" s="877"/>
      <c r="WAD30" s="877"/>
      <c r="WAE30" s="877"/>
      <c r="WAF30" s="877"/>
      <c r="WAG30" s="877"/>
      <c r="WAH30" s="877"/>
      <c r="WAI30" s="877"/>
      <c r="WAJ30" s="877"/>
      <c r="WAK30" s="877"/>
      <c r="WAL30" s="877"/>
      <c r="WAM30" s="877"/>
      <c r="WAN30" s="877"/>
      <c r="WAO30" s="877"/>
      <c r="WAP30" s="877"/>
      <c r="WAQ30" s="877"/>
      <c r="WAR30" s="877"/>
      <c r="WAS30" s="877"/>
      <c r="WAT30" s="877"/>
      <c r="WAU30" s="877"/>
      <c r="WAV30" s="877"/>
      <c r="WAW30" s="877"/>
      <c r="WAX30" s="877"/>
      <c r="WAY30" s="877"/>
      <c r="WAZ30" s="877"/>
      <c r="WBA30" s="877"/>
      <c r="WBB30" s="877"/>
      <c r="WBC30" s="877"/>
      <c r="WBD30" s="877"/>
      <c r="WBE30" s="877"/>
      <c r="WBF30" s="877"/>
      <c r="WBG30" s="877"/>
      <c r="WBH30" s="877"/>
      <c r="WBI30" s="877"/>
      <c r="WBJ30" s="877"/>
      <c r="WBK30" s="877"/>
      <c r="WBL30" s="877"/>
      <c r="WBM30" s="877"/>
      <c r="WBN30" s="877"/>
      <c r="WBO30" s="877"/>
      <c r="WBP30" s="877"/>
      <c r="WBQ30" s="877"/>
      <c r="WBR30" s="877"/>
      <c r="WBS30" s="877"/>
      <c r="WBT30" s="877"/>
      <c r="WBU30" s="877"/>
      <c r="WBV30" s="877"/>
      <c r="WBW30" s="877"/>
      <c r="WBX30" s="877"/>
      <c r="WBY30" s="877"/>
      <c r="WBZ30" s="877"/>
      <c r="WCA30" s="877"/>
      <c r="WCB30" s="877"/>
      <c r="WCC30" s="877"/>
      <c r="WCD30" s="877"/>
      <c r="WCE30" s="877"/>
      <c r="WCF30" s="877"/>
      <c r="WCG30" s="877"/>
      <c r="WCH30" s="877"/>
      <c r="WCI30" s="877"/>
      <c r="WCJ30" s="877"/>
      <c r="WCK30" s="877"/>
      <c r="WCL30" s="877"/>
      <c r="WCM30" s="877"/>
      <c r="WCN30" s="877"/>
      <c r="WCO30" s="877"/>
      <c r="WCP30" s="877"/>
      <c r="WCQ30" s="877"/>
      <c r="WCR30" s="877"/>
      <c r="WCS30" s="877"/>
      <c r="WCT30" s="877"/>
      <c r="WCU30" s="877"/>
      <c r="WCV30" s="877"/>
      <c r="WCW30" s="877"/>
      <c r="WCX30" s="877"/>
      <c r="WCY30" s="877"/>
      <c r="WCZ30" s="877"/>
      <c r="WDA30" s="877"/>
      <c r="WDB30" s="877"/>
      <c r="WDC30" s="877"/>
      <c r="WDD30" s="877"/>
      <c r="WDE30" s="877"/>
      <c r="WDF30" s="877"/>
      <c r="WDG30" s="877"/>
      <c r="WDH30" s="877"/>
      <c r="WDI30" s="877"/>
      <c r="WDJ30" s="877"/>
      <c r="WDK30" s="877"/>
      <c r="WDL30" s="877"/>
      <c r="WDM30" s="877"/>
      <c r="WDN30" s="877"/>
      <c r="WDO30" s="877"/>
      <c r="WDP30" s="877"/>
      <c r="WDQ30" s="877"/>
      <c r="WDR30" s="877"/>
      <c r="WDS30" s="877"/>
      <c r="WDT30" s="877"/>
      <c r="WDU30" s="877"/>
      <c r="WDV30" s="877"/>
      <c r="WDW30" s="877"/>
      <c r="WDX30" s="877"/>
      <c r="WDY30" s="877"/>
      <c r="WDZ30" s="877"/>
      <c r="WEA30" s="877"/>
      <c r="WEB30" s="877"/>
      <c r="WEC30" s="877"/>
      <c r="WED30" s="877"/>
      <c r="WEE30" s="877"/>
      <c r="WEF30" s="877"/>
      <c r="WEG30" s="877"/>
      <c r="WEH30" s="877"/>
      <c r="WEI30" s="877"/>
      <c r="WEJ30" s="877"/>
      <c r="WEK30" s="877"/>
      <c r="WEL30" s="877"/>
      <c r="WEM30" s="877"/>
      <c r="WEN30" s="877"/>
      <c r="WEO30" s="877"/>
      <c r="WEP30" s="877"/>
      <c r="WEQ30" s="877"/>
      <c r="WER30" s="877"/>
      <c r="WES30" s="877"/>
      <c r="WET30" s="877"/>
      <c r="WEU30" s="877"/>
      <c r="WEV30" s="877"/>
      <c r="WEW30" s="877"/>
      <c r="WEX30" s="877"/>
      <c r="WEY30" s="877"/>
      <c r="WEZ30" s="877"/>
      <c r="WFA30" s="877"/>
      <c r="WFB30" s="877"/>
      <c r="WFC30" s="877"/>
      <c r="WFD30" s="877"/>
      <c r="WFE30" s="877"/>
      <c r="WFF30" s="877"/>
      <c r="WFG30" s="877"/>
      <c r="WFH30" s="877"/>
      <c r="WFI30" s="877"/>
      <c r="WFJ30" s="877"/>
      <c r="WFK30" s="877"/>
      <c r="WFL30" s="877"/>
      <c r="WFM30" s="877"/>
      <c r="WFN30" s="877"/>
      <c r="WFO30" s="877"/>
      <c r="WFP30" s="877"/>
      <c r="WFQ30" s="877"/>
      <c r="WFR30" s="877"/>
      <c r="WFS30" s="877"/>
      <c r="WFT30" s="877"/>
      <c r="WFU30" s="877"/>
      <c r="WFV30" s="877"/>
      <c r="WFW30" s="877"/>
      <c r="WFX30" s="877"/>
      <c r="WFY30" s="877"/>
      <c r="WFZ30" s="877"/>
      <c r="WGA30" s="877"/>
      <c r="WGB30" s="877"/>
      <c r="WGC30" s="877"/>
      <c r="WGD30" s="877"/>
      <c r="WGE30" s="877"/>
      <c r="WGF30" s="877"/>
      <c r="WGG30" s="877"/>
      <c r="WGH30" s="877"/>
      <c r="WGI30" s="877"/>
      <c r="WGJ30" s="877"/>
      <c r="WGK30" s="877"/>
      <c r="WGL30" s="877"/>
      <c r="WGM30" s="877"/>
      <c r="WGN30" s="877"/>
      <c r="WGO30" s="877"/>
      <c r="WGP30" s="877"/>
      <c r="WGQ30" s="877"/>
      <c r="WGR30" s="877"/>
      <c r="WGS30" s="877"/>
      <c r="WGT30" s="877"/>
      <c r="WGU30" s="877"/>
      <c r="WGV30" s="877"/>
      <c r="WGW30" s="877"/>
      <c r="WGX30" s="877"/>
      <c r="WGY30" s="877"/>
      <c r="WGZ30" s="877"/>
      <c r="WHA30" s="877"/>
      <c r="WHB30" s="877"/>
      <c r="WHC30" s="877"/>
      <c r="WHD30" s="877"/>
      <c r="WHE30" s="877"/>
      <c r="WHF30" s="877"/>
      <c r="WHG30" s="877"/>
      <c r="WHH30" s="877"/>
      <c r="WHI30" s="877"/>
      <c r="WHJ30" s="877"/>
      <c r="WHK30" s="877"/>
      <c r="WHL30" s="877"/>
      <c r="WHM30" s="877"/>
      <c r="WHN30" s="877"/>
      <c r="WHO30" s="877"/>
      <c r="WHP30" s="877"/>
      <c r="WHQ30" s="877"/>
      <c r="WHR30" s="877"/>
      <c r="WHS30" s="877"/>
      <c r="WHT30" s="877"/>
      <c r="WHU30" s="877"/>
      <c r="WHV30" s="877"/>
      <c r="WHW30" s="877"/>
      <c r="WHX30" s="877"/>
      <c r="WHY30" s="877"/>
      <c r="WHZ30" s="877"/>
      <c r="WIA30" s="877"/>
      <c r="WIB30" s="877"/>
      <c r="WIC30" s="877"/>
      <c r="WID30" s="877"/>
      <c r="WIE30" s="877"/>
      <c r="WIF30" s="877"/>
      <c r="WIG30" s="877"/>
      <c r="WIH30" s="877"/>
      <c r="WII30" s="877"/>
      <c r="WIJ30" s="877"/>
      <c r="WIK30" s="877"/>
      <c r="WIL30" s="877"/>
      <c r="WIM30" s="877"/>
      <c r="WIN30" s="877"/>
      <c r="WIO30" s="877"/>
      <c r="WIP30" s="877"/>
      <c r="WIQ30" s="877"/>
      <c r="WIR30" s="877"/>
      <c r="WIS30" s="877"/>
      <c r="WIT30" s="877"/>
      <c r="WIU30" s="877"/>
      <c r="WIV30" s="877"/>
      <c r="WIW30" s="877"/>
      <c r="WIX30" s="877"/>
      <c r="WIY30" s="877"/>
      <c r="WIZ30" s="877"/>
      <c r="WJA30" s="877"/>
      <c r="WJB30" s="877"/>
      <c r="WJC30" s="877"/>
      <c r="WJD30" s="877"/>
      <c r="WJE30" s="877"/>
      <c r="WJF30" s="877"/>
      <c r="WJG30" s="877"/>
      <c r="WJH30" s="877"/>
      <c r="WJI30" s="877"/>
      <c r="WJJ30" s="877"/>
      <c r="WJK30" s="877"/>
      <c r="WJL30" s="877"/>
      <c r="WJM30" s="877"/>
      <c r="WJN30" s="877"/>
      <c r="WJO30" s="877"/>
      <c r="WJP30" s="877"/>
      <c r="WJQ30" s="877"/>
      <c r="WJR30" s="877"/>
      <c r="WJS30" s="877"/>
      <c r="WJT30" s="877"/>
      <c r="WJU30" s="877"/>
      <c r="WJV30" s="877"/>
      <c r="WJW30" s="877"/>
      <c r="WJX30" s="877"/>
      <c r="WJY30" s="877"/>
      <c r="WJZ30" s="877"/>
      <c r="WKA30" s="877"/>
      <c r="WKB30" s="877"/>
      <c r="WKC30" s="877"/>
      <c r="WKD30" s="877"/>
      <c r="WKE30" s="877"/>
      <c r="WKF30" s="877"/>
      <c r="WKG30" s="877"/>
      <c r="WKH30" s="877"/>
      <c r="WKI30" s="877"/>
      <c r="WKJ30" s="877"/>
      <c r="WKK30" s="877"/>
      <c r="WKL30" s="877"/>
      <c r="WKM30" s="877"/>
      <c r="WKN30" s="877"/>
      <c r="WKO30" s="877"/>
      <c r="WKP30" s="877"/>
      <c r="WKQ30" s="877"/>
      <c r="WKR30" s="877"/>
      <c r="WKS30" s="877"/>
      <c r="WKT30" s="877"/>
      <c r="WKU30" s="877"/>
      <c r="WKV30" s="877"/>
      <c r="WKW30" s="877"/>
      <c r="WKX30" s="877"/>
      <c r="WKY30" s="877"/>
      <c r="WKZ30" s="877"/>
      <c r="WLA30" s="877"/>
      <c r="WLB30" s="877"/>
      <c r="WLC30" s="877"/>
      <c r="WLD30" s="877"/>
      <c r="WLE30" s="877"/>
      <c r="WLF30" s="877"/>
      <c r="WLG30" s="877"/>
      <c r="WLH30" s="877"/>
      <c r="WLI30" s="877"/>
      <c r="WLJ30" s="877"/>
      <c r="WLK30" s="877"/>
      <c r="WLL30" s="877"/>
      <c r="WLM30" s="877"/>
      <c r="WLN30" s="877"/>
      <c r="WLO30" s="877"/>
      <c r="WLP30" s="877"/>
      <c r="WLQ30" s="877"/>
      <c r="WLR30" s="877"/>
      <c r="WLS30" s="877"/>
      <c r="WLT30" s="877"/>
      <c r="WLU30" s="877"/>
      <c r="WLV30" s="877"/>
      <c r="WLW30" s="877"/>
      <c r="WLX30" s="877"/>
      <c r="WLY30" s="877"/>
      <c r="WLZ30" s="877"/>
      <c r="WMA30" s="877"/>
      <c r="WMB30" s="877"/>
      <c r="WMC30" s="877"/>
      <c r="WMD30" s="877"/>
      <c r="WME30" s="877"/>
      <c r="WMF30" s="877"/>
      <c r="WMG30" s="877"/>
      <c r="WMH30" s="877"/>
      <c r="WMI30" s="877"/>
      <c r="WMJ30" s="877"/>
      <c r="WMK30" s="877"/>
      <c r="WML30" s="877"/>
      <c r="WMM30" s="877"/>
      <c r="WMN30" s="877"/>
      <c r="WMO30" s="877"/>
      <c r="WMP30" s="877"/>
      <c r="WMQ30" s="877"/>
      <c r="WMR30" s="877"/>
      <c r="WMS30" s="877"/>
      <c r="WMT30" s="877"/>
      <c r="WMU30" s="877"/>
      <c r="WMV30" s="877"/>
      <c r="WMW30" s="877"/>
      <c r="WMX30" s="877"/>
      <c r="WMY30" s="877"/>
      <c r="WMZ30" s="877"/>
      <c r="WNA30" s="877"/>
      <c r="WNB30" s="877"/>
      <c r="WNC30" s="877"/>
      <c r="WND30" s="877"/>
      <c r="WNE30" s="877"/>
      <c r="WNF30" s="877"/>
      <c r="WNG30" s="877"/>
      <c r="WNH30" s="877"/>
      <c r="WNI30" s="877"/>
      <c r="WNJ30" s="877"/>
      <c r="WNK30" s="877"/>
      <c r="WNL30" s="877"/>
      <c r="WNM30" s="877"/>
      <c r="WNN30" s="877"/>
      <c r="WNO30" s="877"/>
      <c r="WNP30" s="877"/>
      <c r="WNQ30" s="877"/>
      <c r="WNR30" s="877"/>
      <c r="WNS30" s="877"/>
      <c r="WNT30" s="877"/>
      <c r="WNU30" s="877"/>
      <c r="WNV30" s="877"/>
      <c r="WNW30" s="877"/>
      <c r="WNX30" s="877"/>
      <c r="WNY30" s="877"/>
      <c r="WNZ30" s="877"/>
      <c r="WOA30" s="877"/>
      <c r="WOB30" s="877"/>
      <c r="WOC30" s="877"/>
      <c r="WOD30" s="877"/>
      <c r="WOE30" s="877"/>
      <c r="WOF30" s="877"/>
      <c r="WOG30" s="877"/>
      <c r="WOH30" s="877"/>
      <c r="WOI30" s="877"/>
      <c r="WOJ30" s="877"/>
      <c r="WOK30" s="877"/>
      <c r="WOL30" s="877"/>
      <c r="WOM30" s="877"/>
      <c r="WON30" s="877"/>
      <c r="WOO30" s="877"/>
      <c r="WOP30" s="877"/>
      <c r="WOQ30" s="877"/>
      <c r="WOR30" s="877"/>
      <c r="WOS30" s="877"/>
      <c r="WOT30" s="877"/>
      <c r="WOU30" s="877"/>
      <c r="WOV30" s="877"/>
      <c r="WOW30" s="877"/>
      <c r="WOX30" s="877"/>
      <c r="WOY30" s="877"/>
      <c r="WOZ30" s="877"/>
      <c r="WPA30" s="877"/>
      <c r="WPB30" s="877"/>
      <c r="WPC30" s="877"/>
      <c r="WPD30" s="877"/>
      <c r="WPE30" s="877"/>
      <c r="WPF30" s="877"/>
      <c r="WPG30" s="877"/>
      <c r="WPH30" s="877"/>
      <c r="WPI30" s="877"/>
      <c r="WPJ30" s="877"/>
      <c r="WPK30" s="877"/>
      <c r="WPL30" s="877"/>
      <c r="WPM30" s="877"/>
      <c r="WPN30" s="877"/>
      <c r="WPO30" s="877"/>
      <c r="WPP30" s="877"/>
      <c r="WPQ30" s="877"/>
      <c r="WPR30" s="877"/>
      <c r="WPS30" s="877"/>
      <c r="WPT30" s="877"/>
      <c r="WPU30" s="877"/>
      <c r="WPV30" s="877"/>
      <c r="WPW30" s="877"/>
      <c r="WPX30" s="877"/>
      <c r="WPY30" s="877"/>
      <c r="WPZ30" s="877"/>
      <c r="WQA30" s="877"/>
      <c r="WQB30" s="877"/>
      <c r="WQC30" s="877"/>
      <c r="WQD30" s="877"/>
      <c r="WQE30" s="877"/>
      <c r="WQF30" s="877"/>
      <c r="WQG30" s="877"/>
      <c r="WQH30" s="877"/>
      <c r="WQI30" s="877"/>
      <c r="WQJ30" s="877"/>
      <c r="WQK30" s="877"/>
      <c r="WQL30" s="877"/>
      <c r="WQM30" s="877"/>
      <c r="WQN30" s="877"/>
      <c r="WQO30" s="877"/>
      <c r="WQP30" s="877"/>
      <c r="WQQ30" s="877"/>
      <c r="WQR30" s="877"/>
      <c r="WQS30" s="877"/>
      <c r="WQT30" s="877"/>
      <c r="WQU30" s="877"/>
      <c r="WQV30" s="877"/>
      <c r="WQW30" s="877"/>
      <c r="WQX30" s="877"/>
      <c r="WQY30" s="877"/>
      <c r="WQZ30" s="877"/>
      <c r="WRA30" s="877"/>
      <c r="WRB30" s="877"/>
      <c r="WRC30" s="877"/>
      <c r="WRD30" s="877"/>
      <c r="WRE30" s="877"/>
      <c r="WRF30" s="877"/>
      <c r="WRG30" s="877"/>
      <c r="WRH30" s="877"/>
      <c r="WRI30" s="877"/>
      <c r="WRJ30" s="877"/>
      <c r="WRK30" s="877"/>
      <c r="WRL30" s="877"/>
      <c r="WRM30" s="877"/>
      <c r="WRN30" s="877"/>
      <c r="WRO30" s="877"/>
      <c r="WRP30" s="877"/>
      <c r="WRQ30" s="877"/>
      <c r="WRR30" s="877"/>
      <c r="WRS30" s="877"/>
      <c r="WRT30" s="877"/>
      <c r="WRU30" s="877"/>
      <c r="WRV30" s="877"/>
      <c r="WRW30" s="877"/>
      <c r="WRX30" s="877"/>
      <c r="WRY30" s="877"/>
      <c r="WRZ30" s="877"/>
      <c r="WSA30" s="877"/>
      <c r="WSB30" s="877"/>
      <c r="WSC30" s="877"/>
      <c r="WSD30" s="877"/>
      <c r="WSE30" s="877"/>
      <c r="WSF30" s="877"/>
      <c r="WSG30" s="877"/>
      <c r="WSH30" s="877"/>
      <c r="WSI30" s="877"/>
      <c r="WSJ30" s="877"/>
      <c r="WSK30" s="877"/>
      <c r="WSL30" s="877"/>
      <c r="WSM30" s="877"/>
      <c r="WSN30" s="877"/>
      <c r="WSO30" s="877"/>
      <c r="WSP30" s="877"/>
      <c r="WSQ30" s="877"/>
      <c r="WSR30" s="877"/>
      <c r="WSS30" s="877"/>
      <c r="WST30" s="877"/>
      <c r="WSU30" s="877"/>
      <c r="WSV30" s="877"/>
      <c r="WSW30" s="877"/>
      <c r="WSX30" s="877"/>
      <c r="WSY30" s="877"/>
      <c r="WSZ30" s="877"/>
      <c r="WTA30" s="877"/>
      <c r="WTB30" s="877"/>
      <c r="WTC30" s="877"/>
      <c r="WTD30" s="877"/>
      <c r="WTE30" s="877"/>
      <c r="WTF30" s="877"/>
      <c r="WTG30" s="877"/>
      <c r="WTH30" s="877"/>
      <c r="WTI30" s="877"/>
      <c r="WTJ30" s="877"/>
      <c r="WTK30" s="877"/>
      <c r="WTL30" s="877"/>
      <c r="WTM30" s="877"/>
      <c r="WTN30" s="877"/>
      <c r="WTO30" s="877"/>
      <c r="WTP30" s="877"/>
      <c r="WTQ30" s="877"/>
      <c r="WTR30" s="877"/>
      <c r="WTS30" s="877"/>
      <c r="WTT30" s="877"/>
      <c r="WTU30" s="877"/>
      <c r="WTV30" s="877"/>
      <c r="WTW30" s="877"/>
      <c r="WTX30" s="877"/>
      <c r="WTY30" s="877"/>
      <c r="WTZ30" s="877"/>
      <c r="WUA30" s="877"/>
      <c r="WUB30" s="877"/>
      <c r="WUC30" s="877"/>
      <c r="WUD30" s="877"/>
      <c r="WUE30" s="877"/>
      <c r="WUF30" s="877"/>
      <c r="WUG30" s="877"/>
      <c r="WUH30" s="877"/>
      <c r="WUI30" s="877"/>
      <c r="WUJ30" s="877"/>
      <c r="WUK30" s="877"/>
      <c r="WUL30" s="877"/>
      <c r="WUM30" s="877"/>
      <c r="WUN30" s="877"/>
      <c r="WUO30" s="877"/>
      <c r="WUP30" s="877"/>
      <c r="WUQ30" s="877"/>
      <c r="WUR30" s="877"/>
      <c r="WUS30" s="877"/>
      <c r="WUT30" s="877"/>
      <c r="WUU30" s="877"/>
      <c r="WUV30" s="877"/>
      <c r="WUW30" s="877"/>
      <c r="WUX30" s="877"/>
      <c r="WUY30" s="877"/>
      <c r="WUZ30" s="877"/>
      <c r="WVA30" s="877"/>
      <c r="WVB30" s="877"/>
      <c r="WVC30" s="877"/>
      <c r="WVD30" s="877"/>
      <c r="WVE30" s="877"/>
      <c r="WVF30" s="877"/>
      <c r="WVG30" s="877"/>
      <c r="WVH30" s="877"/>
      <c r="WVI30" s="877"/>
      <c r="WVJ30" s="877"/>
      <c r="WVK30" s="877"/>
      <c r="WVL30" s="877"/>
      <c r="WVM30" s="877"/>
      <c r="WVN30" s="877"/>
      <c r="WVO30" s="877"/>
      <c r="WVP30" s="877"/>
      <c r="WVQ30" s="877"/>
      <c r="WVR30" s="877"/>
      <c r="WVS30" s="877"/>
      <c r="WVT30" s="877"/>
      <c r="WVU30" s="877"/>
      <c r="WVV30" s="877"/>
      <c r="WVW30" s="877"/>
      <c r="WVX30" s="877"/>
      <c r="WVY30" s="877"/>
      <c r="WVZ30" s="877"/>
      <c r="WWA30" s="877"/>
      <c r="WWB30" s="877"/>
      <c r="WWC30" s="877"/>
      <c r="WWD30" s="877"/>
      <c r="WWE30" s="877"/>
      <c r="WWF30" s="877"/>
      <c r="WWG30" s="877"/>
      <c r="WWH30" s="877"/>
      <c r="WWI30" s="877"/>
      <c r="WWJ30" s="877"/>
      <c r="WWK30" s="877"/>
      <c r="WWL30" s="877"/>
      <c r="WWM30" s="877"/>
      <c r="WWN30" s="877"/>
      <c r="WWO30" s="877"/>
      <c r="WWP30" s="877"/>
      <c r="WWQ30" s="877"/>
      <c r="WWR30" s="877"/>
      <c r="WWS30" s="877"/>
      <c r="WWT30" s="877"/>
      <c r="WWU30" s="877"/>
      <c r="WWV30" s="877"/>
      <c r="WWW30" s="877"/>
      <c r="WWX30" s="877"/>
      <c r="WWY30" s="877"/>
      <c r="WWZ30" s="877"/>
      <c r="WXA30" s="877"/>
      <c r="WXB30" s="877"/>
      <c r="WXC30" s="877"/>
      <c r="WXD30" s="877"/>
      <c r="WXE30" s="877"/>
      <c r="WXF30" s="877"/>
      <c r="WXG30" s="877"/>
      <c r="WXH30" s="877"/>
      <c r="WXI30" s="877"/>
      <c r="WXJ30" s="877"/>
      <c r="WXK30" s="877"/>
      <c r="WXL30" s="877"/>
      <c r="WXM30" s="877"/>
      <c r="WXN30" s="877"/>
      <c r="WXO30" s="877"/>
      <c r="WXP30" s="877"/>
      <c r="WXQ30" s="877"/>
      <c r="WXR30" s="877"/>
      <c r="WXS30" s="877"/>
      <c r="WXT30" s="877"/>
      <c r="WXU30" s="877"/>
      <c r="WXV30" s="877"/>
      <c r="WXW30" s="877"/>
      <c r="WXX30" s="877"/>
      <c r="WXY30" s="877"/>
      <c r="WXZ30" s="877"/>
      <c r="WYA30" s="877"/>
      <c r="WYB30" s="877"/>
      <c r="WYC30" s="877"/>
      <c r="WYD30" s="877"/>
      <c r="WYE30" s="877"/>
      <c r="WYF30" s="877"/>
      <c r="WYG30" s="877"/>
      <c r="WYH30" s="877"/>
      <c r="WYI30" s="877"/>
      <c r="WYJ30" s="877"/>
      <c r="WYK30" s="877"/>
      <c r="WYL30" s="877"/>
      <c r="WYM30" s="877"/>
      <c r="WYN30" s="877"/>
      <c r="WYO30" s="877"/>
      <c r="WYP30" s="877"/>
      <c r="WYQ30" s="877"/>
      <c r="WYR30" s="877"/>
      <c r="WYS30" s="877"/>
      <c r="WYT30" s="877"/>
      <c r="WYU30" s="877"/>
      <c r="WYV30" s="877"/>
      <c r="WYW30" s="877"/>
      <c r="WYX30" s="877"/>
      <c r="WYY30" s="877"/>
      <c r="WYZ30" s="877"/>
      <c r="WZA30" s="877"/>
      <c r="WZB30" s="877"/>
      <c r="WZC30" s="877"/>
      <c r="WZD30" s="877"/>
      <c r="WZE30" s="877"/>
      <c r="WZF30" s="877"/>
      <c r="WZG30" s="877"/>
      <c r="WZH30" s="877"/>
      <c r="WZI30" s="877"/>
      <c r="WZJ30" s="877"/>
      <c r="WZK30" s="877"/>
      <c r="WZL30" s="877"/>
      <c r="WZM30" s="877"/>
      <c r="WZN30" s="877"/>
      <c r="WZO30" s="877"/>
      <c r="WZP30" s="877"/>
      <c r="WZQ30" s="877"/>
      <c r="WZR30" s="877"/>
      <c r="WZS30" s="877"/>
      <c r="WZT30" s="877"/>
      <c r="WZU30" s="877"/>
      <c r="WZV30" s="877"/>
      <c r="WZW30" s="877"/>
      <c r="WZX30" s="877"/>
      <c r="WZY30" s="877"/>
      <c r="WZZ30" s="877"/>
      <c r="XAA30" s="877"/>
      <c r="XAB30" s="877"/>
      <c r="XAC30" s="877"/>
      <c r="XAD30" s="877"/>
      <c r="XAE30" s="877"/>
      <c r="XAF30" s="877"/>
      <c r="XAG30" s="877"/>
      <c r="XAH30" s="877"/>
      <c r="XAI30" s="877"/>
      <c r="XAJ30" s="877"/>
      <c r="XAK30" s="877"/>
      <c r="XAL30" s="877"/>
      <c r="XAM30" s="877"/>
      <c r="XAN30" s="877"/>
      <c r="XAO30" s="877"/>
      <c r="XAP30" s="877"/>
      <c r="XAQ30" s="877"/>
      <c r="XAR30" s="877"/>
      <c r="XAS30" s="877"/>
      <c r="XAT30" s="877"/>
      <c r="XAU30" s="877"/>
      <c r="XAV30" s="877"/>
      <c r="XAW30" s="877"/>
      <c r="XAX30" s="877"/>
      <c r="XAY30" s="877"/>
      <c r="XAZ30" s="877"/>
      <c r="XBA30" s="877"/>
      <c r="XBB30" s="877"/>
      <c r="XBC30" s="877"/>
      <c r="XBD30" s="877"/>
      <c r="XBE30" s="877"/>
      <c r="XBF30" s="877"/>
      <c r="XBG30" s="877"/>
      <c r="XBH30" s="877"/>
      <c r="XBI30" s="877"/>
      <c r="XBJ30" s="877"/>
      <c r="XBK30" s="877"/>
      <c r="XBL30" s="877"/>
      <c r="XBM30" s="877"/>
      <c r="XBN30" s="877"/>
      <c r="XBO30" s="877"/>
      <c r="XBP30" s="877"/>
      <c r="XBQ30" s="877"/>
      <c r="XBR30" s="877"/>
      <c r="XBS30" s="877"/>
      <c r="XBT30" s="877"/>
      <c r="XBU30" s="877"/>
      <c r="XBV30" s="877"/>
      <c r="XBW30" s="877"/>
      <c r="XBX30" s="877"/>
      <c r="XBY30" s="877"/>
      <c r="XBZ30" s="877"/>
      <c r="XCA30" s="877"/>
      <c r="XCB30" s="877"/>
      <c r="XCC30" s="877"/>
      <c r="XCD30" s="877"/>
      <c r="XCE30" s="877"/>
      <c r="XCF30" s="877"/>
      <c r="XCG30" s="877"/>
      <c r="XCH30" s="877"/>
      <c r="XCI30" s="877"/>
      <c r="XCJ30" s="877"/>
      <c r="XCK30" s="877"/>
      <c r="XCL30" s="877"/>
      <c r="XCM30" s="877"/>
      <c r="XCN30" s="877"/>
      <c r="XCO30" s="877"/>
      <c r="XCP30" s="877"/>
      <c r="XCQ30" s="877"/>
      <c r="XCR30" s="877"/>
      <c r="XCS30" s="877"/>
      <c r="XCT30" s="877"/>
      <c r="XCU30" s="877"/>
      <c r="XCV30" s="877"/>
      <c r="XCW30" s="877"/>
      <c r="XCX30" s="877"/>
      <c r="XCY30" s="877"/>
      <c r="XCZ30" s="877"/>
      <c r="XDA30" s="877"/>
      <c r="XDB30" s="877"/>
      <c r="XDC30" s="877"/>
      <c r="XDD30" s="877"/>
      <c r="XDE30" s="877"/>
      <c r="XDF30" s="877"/>
      <c r="XDG30" s="877"/>
      <c r="XDH30" s="877"/>
      <c r="XDI30" s="877"/>
      <c r="XDJ30" s="877"/>
      <c r="XDK30" s="877"/>
      <c r="XDL30" s="877"/>
      <c r="XDM30" s="877"/>
      <c r="XDN30" s="877"/>
      <c r="XDO30" s="877"/>
      <c r="XDP30" s="877"/>
      <c r="XDQ30" s="877"/>
      <c r="XDR30" s="877"/>
      <c r="XDS30" s="877"/>
      <c r="XDT30" s="877"/>
      <c r="XDU30" s="877"/>
      <c r="XDV30" s="877"/>
      <c r="XDW30" s="877"/>
      <c r="XDX30" s="877"/>
      <c r="XDY30" s="877"/>
      <c r="XDZ30" s="877"/>
      <c r="XEA30" s="877"/>
      <c r="XEB30" s="877"/>
      <c r="XEC30" s="877"/>
      <c r="XED30" s="877"/>
      <c r="XEE30" s="877"/>
      <c r="XEF30" s="877"/>
      <c r="XEG30" s="877"/>
      <c r="XEH30" s="877"/>
      <c r="XEI30" s="877"/>
      <c r="XEJ30" s="877"/>
      <c r="XEK30" s="877"/>
      <c r="XEL30" s="877"/>
      <c r="XEM30" s="877"/>
      <c r="XEN30" s="877"/>
      <c r="XEO30" s="877"/>
      <c r="XEP30" s="877"/>
      <c r="XEQ30" s="877"/>
      <c r="XER30" s="877"/>
      <c r="XES30" s="877"/>
      <c r="XET30" s="877"/>
      <c r="XEU30" s="877"/>
      <c r="XEV30" s="877"/>
      <c r="XEW30" s="877"/>
      <c r="XEX30" s="877"/>
      <c r="XEY30" s="877"/>
      <c r="XEZ30" s="877"/>
      <c r="XFA30" s="877"/>
      <c r="XFB30" s="877"/>
      <c r="XFC30" s="877"/>
      <c r="XFD30" s="877"/>
    </row>
    <row r="31" spans="1:16384" s="878" customFormat="1" ht="36.75" thickBot="1">
      <c r="A31" s="971">
        <v>93176</v>
      </c>
      <c r="B31" s="1003" t="s">
        <v>638</v>
      </c>
      <c r="C31" s="1004" t="s">
        <v>619</v>
      </c>
      <c r="D31" s="972" t="s">
        <v>309</v>
      </c>
      <c r="E31" s="998">
        <v>2574</v>
      </c>
      <c r="F31" s="999">
        <v>0</v>
      </c>
      <c r="G31" s="1000">
        <f>G29</f>
        <v>0.1406</v>
      </c>
      <c r="H31" s="999">
        <f t="shared" si="1"/>
        <v>0</v>
      </c>
      <c r="I31" s="999">
        <f t="shared" si="2"/>
        <v>0</v>
      </c>
      <c r="J31" s="1087">
        <f t="shared" si="3"/>
        <v>0</v>
      </c>
      <c r="K31" s="877"/>
      <c r="L31" s="877"/>
      <c r="M31" s="877"/>
      <c r="N31" s="877"/>
      <c r="O31" s="877"/>
      <c r="P31" s="877"/>
      <c r="Q31" s="877"/>
      <c r="R31" s="877"/>
      <c r="S31" s="877"/>
      <c r="T31" s="877"/>
      <c r="U31" s="877"/>
      <c r="V31" s="877"/>
      <c r="W31" s="877"/>
      <c r="X31" s="877"/>
      <c r="Y31" s="877"/>
      <c r="Z31" s="877"/>
      <c r="AA31" s="877"/>
      <c r="AB31" s="877"/>
      <c r="AC31" s="877"/>
      <c r="AD31" s="877"/>
      <c r="AE31" s="877"/>
      <c r="AF31" s="877"/>
      <c r="AG31" s="877"/>
      <c r="AH31" s="877"/>
      <c r="AI31" s="877"/>
      <c r="AJ31" s="877"/>
      <c r="AK31" s="877"/>
      <c r="AL31" s="877"/>
      <c r="AM31" s="877"/>
      <c r="AN31" s="877"/>
      <c r="AO31" s="877"/>
      <c r="AP31" s="877"/>
      <c r="AQ31" s="877"/>
      <c r="AR31" s="877"/>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c r="BP31" s="877"/>
      <c r="BQ31" s="877"/>
      <c r="BR31" s="877"/>
      <c r="BS31" s="877"/>
      <c r="BT31" s="877"/>
      <c r="BU31" s="877"/>
      <c r="BV31" s="877"/>
      <c r="BW31" s="877"/>
      <c r="BX31" s="877"/>
      <c r="BY31" s="877"/>
      <c r="BZ31" s="877"/>
      <c r="CA31" s="877"/>
      <c r="CB31" s="877"/>
      <c r="CC31" s="877"/>
      <c r="CD31" s="877"/>
      <c r="CE31" s="877"/>
      <c r="CF31" s="877"/>
      <c r="CG31" s="877"/>
      <c r="CH31" s="877"/>
      <c r="CI31" s="877"/>
      <c r="CJ31" s="877"/>
      <c r="CK31" s="877"/>
      <c r="CL31" s="877"/>
      <c r="CM31" s="877"/>
      <c r="CN31" s="877"/>
      <c r="CO31" s="877"/>
      <c r="CP31" s="877"/>
      <c r="CQ31" s="877"/>
      <c r="CR31" s="877"/>
      <c r="CS31" s="877"/>
      <c r="CT31" s="877"/>
      <c r="CU31" s="877"/>
      <c r="CV31" s="877"/>
      <c r="CW31" s="877"/>
      <c r="CX31" s="877"/>
      <c r="CY31" s="877"/>
      <c r="CZ31" s="877"/>
      <c r="DA31" s="877"/>
      <c r="DB31" s="877"/>
      <c r="DC31" s="877"/>
      <c r="DD31" s="877"/>
      <c r="DE31" s="877"/>
      <c r="DF31" s="877"/>
      <c r="DG31" s="877"/>
      <c r="DH31" s="877"/>
      <c r="DI31" s="877"/>
      <c r="DJ31" s="877"/>
      <c r="DK31" s="877"/>
      <c r="DL31" s="877"/>
      <c r="DM31" s="877"/>
      <c r="DN31" s="877"/>
      <c r="DO31" s="877"/>
      <c r="DP31" s="877"/>
      <c r="DQ31" s="877"/>
      <c r="DR31" s="877"/>
      <c r="DS31" s="877"/>
      <c r="DT31" s="877"/>
      <c r="DU31" s="877"/>
      <c r="DV31" s="877"/>
      <c r="DW31" s="877"/>
      <c r="DX31" s="877"/>
      <c r="DY31" s="877"/>
      <c r="DZ31" s="877"/>
      <c r="EA31" s="877"/>
      <c r="EB31" s="877"/>
      <c r="EC31" s="877"/>
      <c r="ED31" s="877"/>
      <c r="EE31" s="877"/>
      <c r="EF31" s="877"/>
      <c r="EG31" s="877"/>
      <c r="EH31" s="877"/>
      <c r="EI31" s="877"/>
      <c r="EJ31" s="877"/>
      <c r="EK31" s="877"/>
      <c r="EL31" s="877"/>
      <c r="EM31" s="877"/>
      <c r="EN31" s="877"/>
      <c r="EO31" s="877"/>
      <c r="EP31" s="877"/>
      <c r="EQ31" s="877"/>
      <c r="ER31" s="877"/>
      <c r="ES31" s="877"/>
      <c r="ET31" s="877"/>
      <c r="EU31" s="877"/>
      <c r="EV31" s="877"/>
      <c r="EW31" s="877"/>
      <c r="EX31" s="877"/>
      <c r="EY31" s="877"/>
      <c r="EZ31" s="877"/>
      <c r="FA31" s="877"/>
      <c r="FB31" s="877"/>
      <c r="FC31" s="877"/>
      <c r="FD31" s="877"/>
      <c r="FE31" s="877"/>
      <c r="FF31" s="877"/>
      <c r="FG31" s="877"/>
      <c r="FH31" s="877"/>
      <c r="FI31" s="877"/>
      <c r="FJ31" s="877"/>
      <c r="FK31" s="877"/>
      <c r="FL31" s="877"/>
      <c r="FM31" s="877"/>
      <c r="FN31" s="877"/>
      <c r="FO31" s="877"/>
      <c r="FP31" s="877"/>
      <c r="FQ31" s="877"/>
      <c r="FR31" s="877"/>
      <c r="FS31" s="877"/>
      <c r="FT31" s="877"/>
      <c r="FU31" s="877"/>
      <c r="FV31" s="877"/>
      <c r="FW31" s="877"/>
      <c r="FX31" s="877"/>
      <c r="FY31" s="877"/>
      <c r="FZ31" s="877"/>
      <c r="GA31" s="877"/>
      <c r="GB31" s="877"/>
      <c r="GC31" s="877"/>
      <c r="GD31" s="877"/>
      <c r="GE31" s="877"/>
      <c r="GF31" s="877"/>
      <c r="GG31" s="877"/>
      <c r="GH31" s="877"/>
      <c r="GI31" s="877"/>
      <c r="GJ31" s="877"/>
      <c r="GK31" s="877"/>
      <c r="GL31" s="877"/>
      <c r="GM31" s="877"/>
      <c r="GN31" s="877"/>
      <c r="GO31" s="877"/>
      <c r="GP31" s="877"/>
      <c r="GQ31" s="877"/>
      <c r="GR31" s="877"/>
      <c r="GS31" s="877"/>
      <c r="GT31" s="877"/>
      <c r="GU31" s="877"/>
      <c r="GV31" s="877"/>
      <c r="GW31" s="877"/>
      <c r="GX31" s="877"/>
      <c r="GY31" s="877"/>
      <c r="GZ31" s="877"/>
      <c r="HA31" s="877"/>
      <c r="HB31" s="877"/>
      <c r="HC31" s="877"/>
      <c r="HD31" s="877"/>
      <c r="HE31" s="877"/>
      <c r="HF31" s="877"/>
      <c r="HG31" s="877"/>
      <c r="HH31" s="877"/>
      <c r="HI31" s="877"/>
      <c r="HJ31" s="877"/>
      <c r="HK31" s="877"/>
      <c r="HL31" s="877"/>
      <c r="HM31" s="877"/>
      <c r="HN31" s="877"/>
      <c r="HO31" s="877"/>
      <c r="HP31" s="877"/>
      <c r="HQ31" s="877"/>
      <c r="HR31" s="877"/>
      <c r="HS31" s="877"/>
      <c r="HT31" s="877"/>
      <c r="HU31" s="877"/>
      <c r="HV31" s="877"/>
      <c r="HW31" s="877"/>
      <c r="HX31" s="877"/>
      <c r="HY31" s="877"/>
      <c r="HZ31" s="877"/>
      <c r="IA31" s="877"/>
      <c r="IB31" s="877"/>
      <c r="IC31" s="877"/>
      <c r="ID31" s="877"/>
      <c r="IE31" s="877"/>
      <c r="IF31" s="877"/>
      <c r="IG31" s="877"/>
      <c r="IH31" s="877"/>
      <c r="II31" s="877"/>
      <c r="IJ31" s="877"/>
      <c r="IK31" s="877"/>
      <c r="IL31" s="877"/>
      <c r="IM31" s="877"/>
      <c r="IN31" s="877"/>
      <c r="IO31" s="877"/>
      <c r="IP31" s="877"/>
      <c r="IQ31" s="877"/>
      <c r="IR31" s="877"/>
      <c r="IS31" s="877"/>
      <c r="IT31" s="877"/>
      <c r="IU31" s="877"/>
      <c r="IV31" s="877"/>
      <c r="IW31" s="877"/>
      <c r="IX31" s="877"/>
      <c r="IY31" s="877"/>
      <c r="IZ31" s="877"/>
      <c r="JA31" s="877"/>
      <c r="JB31" s="877"/>
      <c r="JC31" s="877"/>
      <c r="JD31" s="877"/>
      <c r="JE31" s="877"/>
      <c r="JF31" s="877"/>
      <c r="JG31" s="877"/>
      <c r="JH31" s="877"/>
      <c r="JI31" s="877"/>
      <c r="JJ31" s="877"/>
      <c r="JK31" s="877"/>
      <c r="JL31" s="877"/>
      <c r="JM31" s="877"/>
      <c r="JN31" s="877"/>
      <c r="JO31" s="877"/>
      <c r="JP31" s="877"/>
      <c r="JQ31" s="877"/>
      <c r="JR31" s="877"/>
      <c r="JS31" s="877"/>
      <c r="JT31" s="877"/>
      <c r="JU31" s="877"/>
      <c r="JV31" s="877"/>
      <c r="JW31" s="877"/>
      <c r="JX31" s="877"/>
      <c r="JY31" s="877"/>
      <c r="JZ31" s="877"/>
      <c r="KA31" s="877"/>
      <c r="KB31" s="877"/>
      <c r="KC31" s="877"/>
      <c r="KD31" s="877"/>
      <c r="KE31" s="877"/>
      <c r="KF31" s="877"/>
      <c r="KG31" s="877"/>
      <c r="KH31" s="877"/>
      <c r="KI31" s="877"/>
      <c r="KJ31" s="877"/>
      <c r="KK31" s="877"/>
      <c r="KL31" s="877"/>
      <c r="KM31" s="877"/>
      <c r="KN31" s="877"/>
      <c r="KO31" s="877"/>
      <c r="KP31" s="877"/>
      <c r="KQ31" s="877"/>
      <c r="KR31" s="877"/>
      <c r="KS31" s="877"/>
      <c r="KT31" s="877"/>
      <c r="KU31" s="877"/>
      <c r="KV31" s="877"/>
      <c r="KW31" s="877"/>
      <c r="KX31" s="877"/>
      <c r="KY31" s="877"/>
      <c r="KZ31" s="877"/>
      <c r="LA31" s="877"/>
      <c r="LB31" s="877"/>
      <c r="LC31" s="877"/>
      <c r="LD31" s="877"/>
      <c r="LE31" s="877"/>
      <c r="LF31" s="877"/>
      <c r="LG31" s="877"/>
      <c r="LH31" s="877"/>
      <c r="LI31" s="877"/>
      <c r="LJ31" s="877"/>
      <c r="LK31" s="877"/>
      <c r="LL31" s="877"/>
      <c r="LM31" s="877"/>
      <c r="LN31" s="877"/>
      <c r="LO31" s="877"/>
      <c r="LP31" s="877"/>
      <c r="LQ31" s="877"/>
      <c r="LR31" s="877"/>
      <c r="LS31" s="877"/>
      <c r="LT31" s="877"/>
      <c r="LU31" s="877"/>
      <c r="LV31" s="877"/>
      <c r="LW31" s="877"/>
      <c r="LX31" s="877"/>
      <c r="LY31" s="877"/>
      <c r="LZ31" s="877"/>
      <c r="MA31" s="877"/>
      <c r="MB31" s="877"/>
      <c r="MC31" s="877"/>
      <c r="MD31" s="877"/>
      <c r="ME31" s="877"/>
      <c r="MF31" s="877"/>
      <c r="MG31" s="877"/>
      <c r="MH31" s="877"/>
      <c r="MI31" s="877"/>
      <c r="MJ31" s="877"/>
      <c r="MK31" s="877"/>
      <c r="ML31" s="877"/>
      <c r="MM31" s="877"/>
      <c r="MN31" s="877"/>
      <c r="MO31" s="877"/>
      <c r="MP31" s="877"/>
      <c r="MQ31" s="877"/>
      <c r="MR31" s="877"/>
      <c r="MS31" s="877"/>
      <c r="MT31" s="877"/>
      <c r="MU31" s="877"/>
      <c r="MV31" s="877"/>
      <c r="MW31" s="877"/>
      <c r="MX31" s="877"/>
      <c r="MY31" s="877"/>
      <c r="MZ31" s="877"/>
      <c r="NA31" s="877"/>
      <c r="NB31" s="877"/>
      <c r="NC31" s="877"/>
      <c r="ND31" s="877"/>
      <c r="NE31" s="877"/>
      <c r="NF31" s="877"/>
      <c r="NG31" s="877"/>
      <c r="NH31" s="877"/>
      <c r="NI31" s="877"/>
      <c r="NJ31" s="877"/>
      <c r="NK31" s="877"/>
      <c r="NL31" s="877"/>
      <c r="NM31" s="877"/>
      <c r="NN31" s="877"/>
      <c r="NO31" s="877"/>
      <c r="NP31" s="877"/>
      <c r="NQ31" s="877"/>
      <c r="NR31" s="877"/>
      <c r="NS31" s="877"/>
      <c r="NT31" s="877"/>
      <c r="NU31" s="877"/>
      <c r="NV31" s="877"/>
      <c r="NW31" s="877"/>
      <c r="NX31" s="877"/>
      <c r="NY31" s="877"/>
      <c r="NZ31" s="877"/>
      <c r="OA31" s="877"/>
      <c r="OB31" s="877"/>
      <c r="OC31" s="877"/>
      <c r="OD31" s="877"/>
      <c r="OE31" s="877"/>
      <c r="OF31" s="877"/>
      <c r="OG31" s="877"/>
      <c r="OH31" s="877"/>
      <c r="OI31" s="877"/>
      <c r="OJ31" s="877"/>
      <c r="OK31" s="877"/>
      <c r="OL31" s="877"/>
      <c r="OM31" s="877"/>
      <c r="ON31" s="877"/>
      <c r="OO31" s="877"/>
      <c r="OP31" s="877"/>
      <c r="OQ31" s="877"/>
      <c r="OR31" s="877"/>
      <c r="OS31" s="877"/>
      <c r="OT31" s="877"/>
      <c r="OU31" s="877"/>
      <c r="OV31" s="877"/>
      <c r="OW31" s="877"/>
      <c r="OX31" s="877"/>
      <c r="OY31" s="877"/>
      <c r="OZ31" s="877"/>
      <c r="PA31" s="877"/>
      <c r="PB31" s="877"/>
      <c r="PC31" s="877"/>
      <c r="PD31" s="877"/>
      <c r="PE31" s="877"/>
      <c r="PF31" s="877"/>
      <c r="PG31" s="877"/>
      <c r="PH31" s="877"/>
      <c r="PI31" s="877"/>
      <c r="PJ31" s="877"/>
      <c r="PK31" s="877"/>
      <c r="PL31" s="877"/>
      <c r="PM31" s="877"/>
      <c r="PN31" s="877"/>
      <c r="PO31" s="877"/>
      <c r="PP31" s="877"/>
      <c r="PQ31" s="877"/>
      <c r="PR31" s="877"/>
      <c r="PS31" s="877"/>
      <c r="PT31" s="877"/>
      <c r="PU31" s="877"/>
      <c r="PV31" s="877"/>
      <c r="PW31" s="877"/>
      <c r="PX31" s="877"/>
      <c r="PY31" s="877"/>
      <c r="PZ31" s="877"/>
      <c r="QA31" s="877"/>
      <c r="QB31" s="877"/>
      <c r="QC31" s="877"/>
      <c r="QD31" s="877"/>
      <c r="QE31" s="877"/>
      <c r="QF31" s="877"/>
      <c r="QG31" s="877"/>
      <c r="QH31" s="877"/>
      <c r="QI31" s="877"/>
      <c r="QJ31" s="877"/>
      <c r="QK31" s="877"/>
      <c r="QL31" s="877"/>
      <c r="QM31" s="877"/>
      <c r="QN31" s="877"/>
      <c r="QO31" s="877"/>
      <c r="QP31" s="877"/>
      <c r="QQ31" s="877"/>
      <c r="QR31" s="877"/>
      <c r="QS31" s="877"/>
      <c r="QT31" s="877"/>
      <c r="QU31" s="877"/>
      <c r="QV31" s="877"/>
      <c r="QW31" s="877"/>
      <c r="QX31" s="877"/>
      <c r="QY31" s="877"/>
      <c r="QZ31" s="877"/>
      <c r="RA31" s="877"/>
      <c r="RB31" s="877"/>
      <c r="RC31" s="877"/>
      <c r="RD31" s="877"/>
      <c r="RE31" s="877"/>
      <c r="RF31" s="877"/>
      <c r="RG31" s="877"/>
      <c r="RH31" s="877"/>
      <c r="RI31" s="877"/>
      <c r="RJ31" s="877"/>
      <c r="RK31" s="877"/>
      <c r="RL31" s="877"/>
      <c r="RM31" s="877"/>
      <c r="RN31" s="877"/>
      <c r="RO31" s="877"/>
      <c r="RP31" s="877"/>
      <c r="RQ31" s="877"/>
      <c r="RR31" s="877"/>
      <c r="RS31" s="877"/>
      <c r="RT31" s="877"/>
      <c r="RU31" s="877"/>
      <c r="RV31" s="877"/>
      <c r="RW31" s="877"/>
      <c r="RX31" s="877"/>
      <c r="RY31" s="877"/>
      <c r="RZ31" s="877"/>
      <c r="SA31" s="877"/>
      <c r="SB31" s="877"/>
      <c r="SC31" s="877"/>
      <c r="SD31" s="877"/>
      <c r="SE31" s="877"/>
      <c r="SF31" s="877"/>
      <c r="SG31" s="877"/>
      <c r="SH31" s="877"/>
      <c r="SI31" s="877"/>
      <c r="SJ31" s="877"/>
      <c r="SK31" s="877"/>
      <c r="SL31" s="877"/>
      <c r="SM31" s="877"/>
      <c r="SN31" s="877"/>
      <c r="SO31" s="877"/>
      <c r="SP31" s="877"/>
      <c r="SQ31" s="877"/>
      <c r="SR31" s="877"/>
      <c r="SS31" s="877"/>
      <c r="ST31" s="877"/>
      <c r="SU31" s="877"/>
      <c r="SV31" s="877"/>
      <c r="SW31" s="877"/>
      <c r="SX31" s="877"/>
      <c r="SY31" s="877"/>
      <c r="SZ31" s="877"/>
      <c r="TA31" s="877"/>
      <c r="TB31" s="877"/>
      <c r="TC31" s="877"/>
      <c r="TD31" s="877"/>
      <c r="TE31" s="877"/>
      <c r="TF31" s="877"/>
      <c r="TG31" s="877"/>
      <c r="TH31" s="877"/>
      <c r="TI31" s="877"/>
      <c r="TJ31" s="877"/>
      <c r="TK31" s="877"/>
      <c r="TL31" s="877"/>
      <c r="TM31" s="877"/>
      <c r="TN31" s="877"/>
      <c r="TO31" s="877"/>
      <c r="TP31" s="877"/>
      <c r="TQ31" s="877"/>
      <c r="TR31" s="877"/>
      <c r="TS31" s="877"/>
      <c r="TT31" s="877"/>
      <c r="TU31" s="877"/>
      <c r="TV31" s="877"/>
      <c r="TW31" s="877"/>
      <c r="TX31" s="877"/>
      <c r="TY31" s="877"/>
      <c r="TZ31" s="877"/>
      <c r="UA31" s="877"/>
      <c r="UB31" s="877"/>
      <c r="UC31" s="877"/>
      <c r="UD31" s="877"/>
      <c r="UE31" s="877"/>
      <c r="UF31" s="877"/>
      <c r="UG31" s="877"/>
      <c r="UH31" s="877"/>
      <c r="UI31" s="877"/>
      <c r="UJ31" s="877"/>
      <c r="UK31" s="877"/>
      <c r="UL31" s="877"/>
      <c r="UM31" s="877"/>
      <c r="UN31" s="877"/>
      <c r="UO31" s="877"/>
      <c r="UP31" s="877"/>
      <c r="UQ31" s="877"/>
      <c r="UR31" s="877"/>
      <c r="US31" s="877"/>
      <c r="UT31" s="877"/>
      <c r="UU31" s="877"/>
      <c r="UV31" s="877"/>
      <c r="UW31" s="877"/>
      <c r="UX31" s="877"/>
      <c r="UY31" s="877"/>
      <c r="UZ31" s="877"/>
      <c r="VA31" s="877"/>
      <c r="VB31" s="877"/>
      <c r="VC31" s="877"/>
      <c r="VD31" s="877"/>
      <c r="VE31" s="877"/>
      <c r="VF31" s="877"/>
      <c r="VG31" s="877"/>
      <c r="VH31" s="877"/>
      <c r="VI31" s="877"/>
      <c r="VJ31" s="877"/>
      <c r="VK31" s="877"/>
      <c r="VL31" s="877"/>
      <c r="VM31" s="877"/>
      <c r="VN31" s="877"/>
      <c r="VO31" s="877"/>
      <c r="VP31" s="877"/>
      <c r="VQ31" s="877"/>
      <c r="VR31" s="877"/>
      <c r="VS31" s="877"/>
      <c r="VT31" s="877"/>
      <c r="VU31" s="877"/>
      <c r="VV31" s="877"/>
      <c r="VW31" s="877"/>
      <c r="VX31" s="877"/>
      <c r="VY31" s="877"/>
      <c r="VZ31" s="877"/>
      <c r="WA31" s="877"/>
      <c r="WB31" s="877"/>
      <c r="WC31" s="877"/>
      <c r="WD31" s="877"/>
      <c r="WE31" s="877"/>
      <c r="WF31" s="877"/>
      <c r="WG31" s="877"/>
      <c r="WH31" s="877"/>
      <c r="WI31" s="877"/>
      <c r="WJ31" s="877"/>
      <c r="WK31" s="877"/>
      <c r="WL31" s="877"/>
      <c r="WM31" s="877"/>
      <c r="WN31" s="877"/>
      <c r="WO31" s="877"/>
      <c r="WP31" s="877"/>
      <c r="WQ31" s="877"/>
      <c r="WR31" s="877"/>
      <c r="WS31" s="877"/>
      <c r="WT31" s="877"/>
      <c r="WU31" s="877"/>
      <c r="WV31" s="877"/>
      <c r="WW31" s="877"/>
      <c r="WX31" s="877"/>
      <c r="WY31" s="877"/>
      <c r="WZ31" s="877"/>
      <c r="XA31" s="877"/>
      <c r="XB31" s="877"/>
      <c r="XC31" s="877"/>
      <c r="XD31" s="877"/>
      <c r="XE31" s="877"/>
      <c r="XF31" s="877"/>
      <c r="XG31" s="877"/>
      <c r="XH31" s="877"/>
      <c r="XI31" s="877"/>
      <c r="XJ31" s="877"/>
      <c r="XK31" s="877"/>
      <c r="XL31" s="877"/>
      <c r="XM31" s="877"/>
      <c r="XN31" s="877"/>
      <c r="XO31" s="877"/>
      <c r="XP31" s="877"/>
      <c r="XQ31" s="877"/>
      <c r="XR31" s="877"/>
      <c r="XS31" s="877"/>
      <c r="XT31" s="877"/>
      <c r="XU31" s="877"/>
      <c r="XV31" s="877"/>
      <c r="XW31" s="877"/>
      <c r="XX31" s="877"/>
      <c r="XY31" s="877"/>
      <c r="XZ31" s="877"/>
      <c r="YA31" s="877"/>
      <c r="YB31" s="877"/>
      <c r="YC31" s="877"/>
      <c r="YD31" s="877"/>
      <c r="YE31" s="877"/>
      <c r="YF31" s="877"/>
      <c r="YG31" s="877"/>
      <c r="YH31" s="877"/>
      <c r="YI31" s="877"/>
      <c r="YJ31" s="877"/>
      <c r="YK31" s="877"/>
      <c r="YL31" s="877"/>
      <c r="YM31" s="877"/>
      <c r="YN31" s="877"/>
      <c r="YO31" s="877"/>
      <c r="YP31" s="877"/>
      <c r="YQ31" s="877"/>
      <c r="YR31" s="877"/>
      <c r="YS31" s="877"/>
      <c r="YT31" s="877"/>
      <c r="YU31" s="877"/>
      <c r="YV31" s="877"/>
      <c r="YW31" s="877"/>
      <c r="YX31" s="877"/>
      <c r="YY31" s="877"/>
      <c r="YZ31" s="877"/>
      <c r="ZA31" s="877"/>
      <c r="ZB31" s="877"/>
      <c r="ZC31" s="877"/>
      <c r="ZD31" s="877"/>
      <c r="ZE31" s="877"/>
      <c r="ZF31" s="877"/>
      <c r="ZG31" s="877"/>
      <c r="ZH31" s="877"/>
      <c r="ZI31" s="877"/>
      <c r="ZJ31" s="877"/>
      <c r="ZK31" s="877"/>
      <c r="ZL31" s="877"/>
      <c r="ZM31" s="877"/>
      <c r="ZN31" s="877"/>
      <c r="ZO31" s="877"/>
      <c r="ZP31" s="877"/>
      <c r="ZQ31" s="877"/>
      <c r="ZR31" s="877"/>
      <c r="ZS31" s="877"/>
      <c r="ZT31" s="877"/>
      <c r="ZU31" s="877"/>
      <c r="ZV31" s="877"/>
      <c r="ZW31" s="877"/>
      <c r="ZX31" s="877"/>
      <c r="ZY31" s="877"/>
      <c r="ZZ31" s="877"/>
      <c r="AAA31" s="877"/>
      <c r="AAB31" s="877"/>
      <c r="AAC31" s="877"/>
      <c r="AAD31" s="877"/>
      <c r="AAE31" s="877"/>
      <c r="AAF31" s="877"/>
      <c r="AAG31" s="877"/>
      <c r="AAH31" s="877"/>
      <c r="AAI31" s="877"/>
      <c r="AAJ31" s="877"/>
      <c r="AAK31" s="877"/>
      <c r="AAL31" s="877"/>
      <c r="AAM31" s="877"/>
      <c r="AAN31" s="877"/>
      <c r="AAO31" s="877"/>
      <c r="AAP31" s="877"/>
      <c r="AAQ31" s="877"/>
      <c r="AAR31" s="877"/>
      <c r="AAS31" s="877"/>
      <c r="AAT31" s="877"/>
      <c r="AAU31" s="877"/>
      <c r="AAV31" s="877"/>
      <c r="AAW31" s="877"/>
      <c r="AAX31" s="877"/>
      <c r="AAY31" s="877"/>
      <c r="AAZ31" s="877"/>
      <c r="ABA31" s="877"/>
      <c r="ABB31" s="877"/>
      <c r="ABC31" s="877"/>
      <c r="ABD31" s="877"/>
      <c r="ABE31" s="877"/>
      <c r="ABF31" s="877"/>
      <c r="ABG31" s="877"/>
      <c r="ABH31" s="877"/>
      <c r="ABI31" s="877"/>
      <c r="ABJ31" s="877"/>
      <c r="ABK31" s="877"/>
      <c r="ABL31" s="877"/>
      <c r="ABM31" s="877"/>
      <c r="ABN31" s="877"/>
      <c r="ABO31" s="877"/>
      <c r="ABP31" s="877"/>
      <c r="ABQ31" s="877"/>
      <c r="ABR31" s="877"/>
      <c r="ABS31" s="877"/>
      <c r="ABT31" s="877"/>
      <c r="ABU31" s="877"/>
      <c r="ABV31" s="877"/>
      <c r="ABW31" s="877"/>
      <c r="ABX31" s="877"/>
      <c r="ABY31" s="877"/>
      <c r="ABZ31" s="877"/>
      <c r="ACA31" s="877"/>
      <c r="ACB31" s="877"/>
      <c r="ACC31" s="877"/>
      <c r="ACD31" s="877"/>
      <c r="ACE31" s="877"/>
      <c r="ACF31" s="877"/>
      <c r="ACG31" s="877"/>
      <c r="ACH31" s="877"/>
      <c r="ACI31" s="877"/>
      <c r="ACJ31" s="877"/>
      <c r="ACK31" s="877"/>
      <c r="ACL31" s="877"/>
      <c r="ACM31" s="877"/>
      <c r="ACN31" s="877"/>
      <c r="ACO31" s="877"/>
      <c r="ACP31" s="877"/>
      <c r="ACQ31" s="877"/>
      <c r="ACR31" s="877"/>
      <c r="ACS31" s="877"/>
      <c r="ACT31" s="877"/>
      <c r="ACU31" s="877"/>
      <c r="ACV31" s="877"/>
      <c r="ACW31" s="877"/>
      <c r="ACX31" s="877"/>
      <c r="ACY31" s="877"/>
      <c r="ACZ31" s="877"/>
      <c r="ADA31" s="877"/>
      <c r="ADB31" s="877"/>
      <c r="ADC31" s="877"/>
      <c r="ADD31" s="877"/>
      <c r="ADE31" s="877"/>
      <c r="ADF31" s="877"/>
      <c r="ADG31" s="877"/>
      <c r="ADH31" s="877"/>
      <c r="ADI31" s="877"/>
      <c r="ADJ31" s="877"/>
      <c r="ADK31" s="877"/>
      <c r="ADL31" s="877"/>
      <c r="ADM31" s="877"/>
      <c r="ADN31" s="877"/>
      <c r="ADO31" s="877"/>
      <c r="ADP31" s="877"/>
      <c r="ADQ31" s="877"/>
      <c r="ADR31" s="877"/>
      <c r="ADS31" s="877"/>
      <c r="ADT31" s="877"/>
      <c r="ADU31" s="877"/>
      <c r="ADV31" s="877"/>
      <c r="ADW31" s="877"/>
      <c r="ADX31" s="877"/>
      <c r="ADY31" s="877"/>
      <c r="ADZ31" s="877"/>
      <c r="AEA31" s="877"/>
      <c r="AEB31" s="877"/>
      <c r="AEC31" s="877"/>
      <c r="AED31" s="877"/>
      <c r="AEE31" s="877"/>
      <c r="AEF31" s="877"/>
      <c r="AEG31" s="877"/>
      <c r="AEH31" s="877"/>
      <c r="AEI31" s="877"/>
      <c r="AEJ31" s="877"/>
      <c r="AEK31" s="877"/>
      <c r="AEL31" s="877"/>
      <c r="AEM31" s="877"/>
      <c r="AEN31" s="877"/>
      <c r="AEO31" s="877"/>
      <c r="AEP31" s="877"/>
      <c r="AEQ31" s="877"/>
      <c r="AER31" s="877"/>
      <c r="AES31" s="877"/>
      <c r="AET31" s="877"/>
      <c r="AEU31" s="877"/>
      <c r="AEV31" s="877"/>
      <c r="AEW31" s="877"/>
      <c r="AEX31" s="877"/>
      <c r="AEY31" s="877"/>
      <c r="AEZ31" s="877"/>
      <c r="AFA31" s="877"/>
      <c r="AFB31" s="877"/>
      <c r="AFC31" s="877"/>
      <c r="AFD31" s="877"/>
      <c r="AFE31" s="877"/>
      <c r="AFF31" s="877"/>
      <c r="AFG31" s="877"/>
      <c r="AFH31" s="877"/>
      <c r="AFI31" s="877"/>
      <c r="AFJ31" s="877"/>
      <c r="AFK31" s="877"/>
      <c r="AFL31" s="877"/>
      <c r="AFM31" s="877"/>
      <c r="AFN31" s="877"/>
      <c r="AFO31" s="877"/>
      <c r="AFP31" s="877"/>
      <c r="AFQ31" s="877"/>
      <c r="AFR31" s="877"/>
      <c r="AFS31" s="877"/>
      <c r="AFT31" s="877"/>
      <c r="AFU31" s="877"/>
      <c r="AFV31" s="877"/>
      <c r="AFW31" s="877"/>
      <c r="AFX31" s="877"/>
      <c r="AFY31" s="877"/>
      <c r="AFZ31" s="877"/>
      <c r="AGA31" s="877"/>
      <c r="AGB31" s="877"/>
      <c r="AGC31" s="877"/>
      <c r="AGD31" s="877"/>
      <c r="AGE31" s="877"/>
      <c r="AGF31" s="877"/>
      <c r="AGG31" s="877"/>
      <c r="AGH31" s="877"/>
      <c r="AGI31" s="877"/>
      <c r="AGJ31" s="877"/>
      <c r="AGK31" s="877"/>
      <c r="AGL31" s="877"/>
      <c r="AGM31" s="877"/>
      <c r="AGN31" s="877"/>
      <c r="AGO31" s="877"/>
      <c r="AGP31" s="877"/>
      <c r="AGQ31" s="877"/>
      <c r="AGR31" s="877"/>
      <c r="AGS31" s="877"/>
      <c r="AGT31" s="877"/>
      <c r="AGU31" s="877"/>
      <c r="AGV31" s="877"/>
      <c r="AGW31" s="877"/>
      <c r="AGX31" s="877"/>
      <c r="AGY31" s="877"/>
      <c r="AGZ31" s="877"/>
      <c r="AHA31" s="877"/>
      <c r="AHB31" s="877"/>
      <c r="AHC31" s="877"/>
      <c r="AHD31" s="877"/>
      <c r="AHE31" s="877"/>
      <c r="AHF31" s="877"/>
      <c r="AHG31" s="877"/>
      <c r="AHH31" s="877"/>
      <c r="AHI31" s="877"/>
      <c r="AHJ31" s="877"/>
      <c r="AHK31" s="877"/>
      <c r="AHL31" s="877"/>
      <c r="AHM31" s="877"/>
      <c r="AHN31" s="877"/>
      <c r="AHO31" s="877"/>
      <c r="AHP31" s="877"/>
      <c r="AHQ31" s="877"/>
      <c r="AHR31" s="877"/>
      <c r="AHS31" s="877"/>
      <c r="AHT31" s="877"/>
      <c r="AHU31" s="877"/>
      <c r="AHV31" s="877"/>
      <c r="AHW31" s="877"/>
      <c r="AHX31" s="877"/>
      <c r="AHY31" s="877"/>
      <c r="AHZ31" s="877"/>
      <c r="AIA31" s="877"/>
      <c r="AIB31" s="877"/>
      <c r="AIC31" s="877"/>
      <c r="AID31" s="877"/>
      <c r="AIE31" s="877"/>
      <c r="AIF31" s="877"/>
      <c r="AIG31" s="877"/>
      <c r="AIH31" s="877"/>
      <c r="AII31" s="877"/>
      <c r="AIJ31" s="877"/>
      <c r="AIK31" s="877"/>
      <c r="AIL31" s="877"/>
      <c r="AIM31" s="877"/>
      <c r="AIN31" s="877"/>
      <c r="AIO31" s="877"/>
      <c r="AIP31" s="877"/>
      <c r="AIQ31" s="877"/>
      <c r="AIR31" s="877"/>
      <c r="AIS31" s="877"/>
      <c r="AIT31" s="877"/>
      <c r="AIU31" s="877"/>
      <c r="AIV31" s="877"/>
      <c r="AIW31" s="877"/>
      <c r="AIX31" s="877"/>
      <c r="AIY31" s="877"/>
      <c r="AIZ31" s="877"/>
      <c r="AJA31" s="877"/>
      <c r="AJB31" s="877"/>
      <c r="AJC31" s="877"/>
      <c r="AJD31" s="877"/>
      <c r="AJE31" s="877"/>
      <c r="AJF31" s="877"/>
      <c r="AJG31" s="877"/>
      <c r="AJH31" s="877"/>
      <c r="AJI31" s="877"/>
      <c r="AJJ31" s="877"/>
      <c r="AJK31" s="877"/>
      <c r="AJL31" s="877"/>
      <c r="AJM31" s="877"/>
      <c r="AJN31" s="877"/>
      <c r="AJO31" s="877"/>
      <c r="AJP31" s="877"/>
      <c r="AJQ31" s="877"/>
      <c r="AJR31" s="877"/>
      <c r="AJS31" s="877"/>
      <c r="AJT31" s="877"/>
      <c r="AJU31" s="877"/>
      <c r="AJV31" s="877"/>
      <c r="AJW31" s="877"/>
      <c r="AJX31" s="877"/>
      <c r="AJY31" s="877"/>
      <c r="AJZ31" s="877"/>
      <c r="AKA31" s="877"/>
      <c r="AKB31" s="877"/>
      <c r="AKC31" s="877"/>
      <c r="AKD31" s="877"/>
      <c r="AKE31" s="877"/>
      <c r="AKF31" s="877"/>
      <c r="AKG31" s="877"/>
      <c r="AKH31" s="877"/>
      <c r="AKI31" s="877"/>
      <c r="AKJ31" s="877"/>
      <c r="AKK31" s="877"/>
      <c r="AKL31" s="877"/>
      <c r="AKM31" s="877"/>
      <c r="AKN31" s="877"/>
      <c r="AKO31" s="877"/>
      <c r="AKP31" s="877"/>
      <c r="AKQ31" s="877"/>
      <c r="AKR31" s="877"/>
      <c r="AKS31" s="877"/>
      <c r="AKT31" s="877"/>
      <c r="AKU31" s="877"/>
      <c r="AKV31" s="877"/>
      <c r="AKW31" s="877"/>
      <c r="AKX31" s="877"/>
      <c r="AKY31" s="877"/>
      <c r="AKZ31" s="877"/>
      <c r="ALA31" s="877"/>
      <c r="ALB31" s="877"/>
      <c r="ALC31" s="877"/>
      <c r="ALD31" s="877"/>
      <c r="ALE31" s="877"/>
      <c r="ALF31" s="877"/>
      <c r="ALG31" s="877"/>
      <c r="ALH31" s="877"/>
      <c r="ALI31" s="877"/>
      <c r="ALJ31" s="877"/>
      <c r="ALK31" s="877"/>
      <c r="ALL31" s="877"/>
      <c r="ALM31" s="877"/>
      <c r="ALN31" s="877"/>
      <c r="ALO31" s="877"/>
      <c r="ALP31" s="877"/>
      <c r="ALQ31" s="877"/>
      <c r="ALR31" s="877"/>
      <c r="ALS31" s="877"/>
      <c r="ALT31" s="877"/>
      <c r="ALU31" s="877"/>
      <c r="ALV31" s="877"/>
      <c r="ALW31" s="877"/>
      <c r="ALX31" s="877"/>
      <c r="ALY31" s="877"/>
      <c r="ALZ31" s="877"/>
      <c r="AMA31" s="877"/>
      <c r="AMB31" s="877"/>
      <c r="AMC31" s="877"/>
      <c r="AMD31" s="877"/>
      <c r="AME31" s="877"/>
      <c r="AMF31" s="877"/>
      <c r="AMG31" s="877"/>
      <c r="AMH31" s="877"/>
      <c r="AMI31" s="877"/>
      <c r="AMJ31" s="877"/>
      <c r="AMK31" s="877"/>
      <c r="AML31" s="877"/>
      <c r="AMM31" s="877"/>
      <c r="AMN31" s="877"/>
      <c r="AMO31" s="877"/>
      <c r="AMP31" s="877"/>
      <c r="AMQ31" s="877"/>
      <c r="AMR31" s="877"/>
      <c r="AMS31" s="877"/>
      <c r="AMT31" s="877"/>
      <c r="AMU31" s="877"/>
      <c r="AMV31" s="877"/>
      <c r="AMW31" s="877"/>
      <c r="AMX31" s="877"/>
      <c r="AMY31" s="877"/>
      <c r="AMZ31" s="877"/>
      <c r="ANA31" s="877"/>
      <c r="ANB31" s="877"/>
      <c r="ANC31" s="877"/>
      <c r="AND31" s="877"/>
      <c r="ANE31" s="877"/>
      <c r="ANF31" s="877"/>
      <c r="ANG31" s="877"/>
      <c r="ANH31" s="877"/>
      <c r="ANI31" s="877"/>
      <c r="ANJ31" s="877"/>
      <c r="ANK31" s="877"/>
      <c r="ANL31" s="877"/>
      <c r="ANM31" s="877"/>
      <c r="ANN31" s="877"/>
      <c r="ANO31" s="877"/>
      <c r="ANP31" s="877"/>
      <c r="ANQ31" s="877"/>
      <c r="ANR31" s="877"/>
      <c r="ANS31" s="877"/>
      <c r="ANT31" s="877"/>
      <c r="ANU31" s="877"/>
      <c r="ANV31" s="877"/>
      <c r="ANW31" s="877"/>
      <c r="ANX31" s="877"/>
      <c r="ANY31" s="877"/>
      <c r="ANZ31" s="877"/>
      <c r="AOA31" s="877"/>
      <c r="AOB31" s="877"/>
      <c r="AOC31" s="877"/>
      <c r="AOD31" s="877"/>
      <c r="AOE31" s="877"/>
      <c r="AOF31" s="877"/>
      <c r="AOG31" s="877"/>
      <c r="AOH31" s="877"/>
      <c r="AOI31" s="877"/>
      <c r="AOJ31" s="877"/>
      <c r="AOK31" s="877"/>
      <c r="AOL31" s="877"/>
      <c r="AOM31" s="877"/>
      <c r="AON31" s="877"/>
      <c r="AOO31" s="877"/>
      <c r="AOP31" s="877"/>
      <c r="AOQ31" s="877"/>
      <c r="AOR31" s="877"/>
      <c r="AOS31" s="877"/>
      <c r="AOT31" s="877"/>
      <c r="AOU31" s="877"/>
      <c r="AOV31" s="877"/>
      <c r="AOW31" s="877"/>
      <c r="AOX31" s="877"/>
      <c r="AOY31" s="877"/>
      <c r="AOZ31" s="877"/>
      <c r="APA31" s="877"/>
      <c r="APB31" s="877"/>
      <c r="APC31" s="877"/>
      <c r="APD31" s="877"/>
      <c r="APE31" s="877"/>
      <c r="APF31" s="877"/>
      <c r="APG31" s="877"/>
      <c r="APH31" s="877"/>
      <c r="API31" s="877"/>
      <c r="APJ31" s="877"/>
      <c r="APK31" s="877"/>
      <c r="APL31" s="877"/>
      <c r="APM31" s="877"/>
      <c r="APN31" s="877"/>
      <c r="APO31" s="877"/>
      <c r="APP31" s="877"/>
      <c r="APQ31" s="877"/>
      <c r="APR31" s="877"/>
      <c r="APS31" s="877"/>
      <c r="APT31" s="877"/>
      <c r="APU31" s="877"/>
      <c r="APV31" s="877"/>
      <c r="APW31" s="877"/>
      <c r="APX31" s="877"/>
      <c r="APY31" s="877"/>
      <c r="APZ31" s="877"/>
      <c r="AQA31" s="877"/>
      <c r="AQB31" s="877"/>
      <c r="AQC31" s="877"/>
      <c r="AQD31" s="877"/>
      <c r="AQE31" s="877"/>
      <c r="AQF31" s="877"/>
      <c r="AQG31" s="877"/>
      <c r="AQH31" s="877"/>
      <c r="AQI31" s="877"/>
      <c r="AQJ31" s="877"/>
      <c r="AQK31" s="877"/>
      <c r="AQL31" s="877"/>
      <c r="AQM31" s="877"/>
      <c r="AQN31" s="877"/>
      <c r="AQO31" s="877"/>
      <c r="AQP31" s="877"/>
      <c r="AQQ31" s="877"/>
      <c r="AQR31" s="877"/>
      <c r="AQS31" s="877"/>
      <c r="AQT31" s="877"/>
      <c r="AQU31" s="877"/>
      <c r="AQV31" s="877"/>
      <c r="AQW31" s="877"/>
      <c r="AQX31" s="877"/>
      <c r="AQY31" s="877"/>
      <c r="AQZ31" s="877"/>
      <c r="ARA31" s="877"/>
      <c r="ARB31" s="877"/>
      <c r="ARC31" s="877"/>
      <c r="ARD31" s="877"/>
      <c r="ARE31" s="877"/>
      <c r="ARF31" s="877"/>
      <c r="ARG31" s="877"/>
      <c r="ARH31" s="877"/>
      <c r="ARI31" s="877"/>
      <c r="ARJ31" s="877"/>
      <c r="ARK31" s="877"/>
      <c r="ARL31" s="877"/>
      <c r="ARM31" s="877"/>
      <c r="ARN31" s="877"/>
      <c r="ARO31" s="877"/>
      <c r="ARP31" s="877"/>
      <c r="ARQ31" s="877"/>
      <c r="ARR31" s="877"/>
      <c r="ARS31" s="877"/>
      <c r="ART31" s="877"/>
      <c r="ARU31" s="877"/>
      <c r="ARV31" s="877"/>
      <c r="ARW31" s="877"/>
      <c r="ARX31" s="877"/>
      <c r="ARY31" s="877"/>
      <c r="ARZ31" s="877"/>
      <c r="ASA31" s="877"/>
      <c r="ASB31" s="877"/>
      <c r="ASC31" s="877"/>
      <c r="ASD31" s="877"/>
      <c r="ASE31" s="877"/>
      <c r="ASF31" s="877"/>
      <c r="ASG31" s="877"/>
      <c r="ASH31" s="877"/>
      <c r="ASI31" s="877"/>
      <c r="ASJ31" s="877"/>
      <c r="ASK31" s="877"/>
      <c r="ASL31" s="877"/>
      <c r="ASM31" s="877"/>
      <c r="ASN31" s="877"/>
      <c r="ASO31" s="877"/>
      <c r="ASP31" s="877"/>
      <c r="ASQ31" s="877"/>
      <c r="ASR31" s="877"/>
      <c r="ASS31" s="877"/>
      <c r="AST31" s="877"/>
      <c r="ASU31" s="877"/>
      <c r="ASV31" s="877"/>
      <c r="ASW31" s="877"/>
      <c r="ASX31" s="877"/>
      <c r="ASY31" s="877"/>
      <c r="ASZ31" s="877"/>
      <c r="ATA31" s="877"/>
      <c r="ATB31" s="877"/>
      <c r="ATC31" s="877"/>
      <c r="ATD31" s="877"/>
      <c r="ATE31" s="877"/>
      <c r="ATF31" s="877"/>
      <c r="ATG31" s="877"/>
      <c r="ATH31" s="877"/>
      <c r="ATI31" s="877"/>
      <c r="ATJ31" s="877"/>
      <c r="ATK31" s="877"/>
      <c r="ATL31" s="877"/>
      <c r="ATM31" s="877"/>
      <c r="ATN31" s="877"/>
      <c r="ATO31" s="877"/>
      <c r="ATP31" s="877"/>
      <c r="ATQ31" s="877"/>
      <c r="ATR31" s="877"/>
      <c r="ATS31" s="877"/>
      <c r="ATT31" s="877"/>
      <c r="ATU31" s="877"/>
      <c r="ATV31" s="877"/>
      <c r="ATW31" s="877"/>
      <c r="ATX31" s="877"/>
      <c r="ATY31" s="877"/>
      <c r="ATZ31" s="877"/>
      <c r="AUA31" s="877"/>
      <c r="AUB31" s="877"/>
      <c r="AUC31" s="877"/>
      <c r="AUD31" s="877"/>
      <c r="AUE31" s="877"/>
      <c r="AUF31" s="877"/>
      <c r="AUG31" s="877"/>
      <c r="AUH31" s="877"/>
      <c r="AUI31" s="877"/>
      <c r="AUJ31" s="877"/>
      <c r="AUK31" s="877"/>
      <c r="AUL31" s="877"/>
      <c r="AUM31" s="877"/>
      <c r="AUN31" s="877"/>
      <c r="AUO31" s="877"/>
      <c r="AUP31" s="877"/>
      <c r="AUQ31" s="877"/>
      <c r="AUR31" s="877"/>
      <c r="AUS31" s="877"/>
      <c r="AUT31" s="877"/>
      <c r="AUU31" s="877"/>
      <c r="AUV31" s="877"/>
      <c r="AUW31" s="877"/>
      <c r="AUX31" s="877"/>
      <c r="AUY31" s="877"/>
      <c r="AUZ31" s="877"/>
      <c r="AVA31" s="877"/>
      <c r="AVB31" s="877"/>
      <c r="AVC31" s="877"/>
      <c r="AVD31" s="877"/>
      <c r="AVE31" s="877"/>
      <c r="AVF31" s="877"/>
      <c r="AVG31" s="877"/>
      <c r="AVH31" s="877"/>
      <c r="AVI31" s="877"/>
      <c r="AVJ31" s="877"/>
      <c r="AVK31" s="877"/>
      <c r="AVL31" s="877"/>
      <c r="AVM31" s="877"/>
      <c r="AVN31" s="877"/>
      <c r="AVO31" s="877"/>
      <c r="AVP31" s="877"/>
      <c r="AVQ31" s="877"/>
      <c r="AVR31" s="877"/>
      <c r="AVS31" s="877"/>
      <c r="AVT31" s="877"/>
      <c r="AVU31" s="877"/>
      <c r="AVV31" s="877"/>
      <c r="AVW31" s="877"/>
      <c r="AVX31" s="877"/>
      <c r="AVY31" s="877"/>
      <c r="AVZ31" s="877"/>
      <c r="AWA31" s="877"/>
      <c r="AWB31" s="877"/>
      <c r="AWC31" s="877"/>
      <c r="AWD31" s="877"/>
      <c r="AWE31" s="877"/>
      <c r="AWF31" s="877"/>
      <c r="AWG31" s="877"/>
      <c r="AWH31" s="877"/>
      <c r="AWI31" s="877"/>
      <c r="AWJ31" s="877"/>
      <c r="AWK31" s="877"/>
      <c r="AWL31" s="877"/>
      <c r="AWM31" s="877"/>
      <c r="AWN31" s="877"/>
      <c r="AWO31" s="877"/>
      <c r="AWP31" s="877"/>
      <c r="AWQ31" s="877"/>
      <c r="AWR31" s="877"/>
      <c r="AWS31" s="877"/>
      <c r="AWT31" s="877"/>
      <c r="AWU31" s="877"/>
      <c r="AWV31" s="877"/>
      <c r="AWW31" s="877"/>
      <c r="AWX31" s="877"/>
      <c r="AWY31" s="877"/>
      <c r="AWZ31" s="877"/>
      <c r="AXA31" s="877"/>
      <c r="AXB31" s="877"/>
      <c r="AXC31" s="877"/>
      <c r="AXD31" s="877"/>
      <c r="AXE31" s="877"/>
      <c r="AXF31" s="877"/>
      <c r="AXG31" s="877"/>
      <c r="AXH31" s="877"/>
      <c r="AXI31" s="877"/>
      <c r="AXJ31" s="877"/>
      <c r="AXK31" s="877"/>
      <c r="AXL31" s="877"/>
      <c r="AXM31" s="877"/>
      <c r="AXN31" s="877"/>
      <c r="AXO31" s="877"/>
      <c r="AXP31" s="877"/>
      <c r="AXQ31" s="877"/>
      <c r="AXR31" s="877"/>
      <c r="AXS31" s="877"/>
      <c r="AXT31" s="877"/>
      <c r="AXU31" s="877"/>
      <c r="AXV31" s="877"/>
      <c r="AXW31" s="877"/>
      <c r="AXX31" s="877"/>
      <c r="AXY31" s="877"/>
      <c r="AXZ31" s="877"/>
      <c r="AYA31" s="877"/>
      <c r="AYB31" s="877"/>
      <c r="AYC31" s="877"/>
      <c r="AYD31" s="877"/>
      <c r="AYE31" s="877"/>
      <c r="AYF31" s="877"/>
      <c r="AYG31" s="877"/>
      <c r="AYH31" s="877"/>
      <c r="AYI31" s="877"/>
      <c r="AYJ31" s="877"/>
      <c r="AYK31" s="877"/>
      <c r="AYL31" s="877"/>
      <c r="AYM31" s="877"/>
      <c r="AYN31" s="877"/>
      <c r="AYO31" s="877"/>
      <c r="AYP31" s="877"/>
      <c r="AYQ31" s="877"/>
      <c r="AYR31" s="877"/>
      <c r="AYS31" s="877"/>
      <c r="AYT31" s="877"/>
      <c r="AYU31" s="877"/>
      <c r="AYV31" s="877"/>
      <c r="AYW31" s="877"/>
      <c r="AYX31" s="877"/>
      <c r="AYY31" s="877"/>
      <c r="AYZ31" s="877"/>
      <c r="AZA31" s="877"/>
      <c r="AZB31" s="877"/>
      <c r="AZC31" s="877"/>
      <c r="AZD31" s="877"/>
      <c r="AZE31" s="877"/>
      <c r="AZF31" s="877"/>
      <c r="AZG31" s="877"/>
      <c r="AZH31" s="877"/>
      <c r="AZI31" s="877"/>
      <c r="AZJ31" s="877"/>
      <c r="AZK31" s="877"/>
      <c r="AZL31" s="877"/>
      <c r="AZM31" s="877"/>
      <c r="AZN31" s="877"/>
      <c r="AZO31" s="877"/>
      <c r="AZP31" s="877"/>
      <c r="AZQ31" s="877"/>
      <c r="AZR31" s="877"/>
      <c r="AZS31" s="877"/>
      <c r="AZT31" s="877"/>
      <c r="AZU31" s="877"/>
      <c r="AZV31" s="877"/>
      <c r="AZW31" s="877"/>
      <c r="AZX31" s="877"/>
      <c r="AZY31" s="877"/>
      <c r="AZZ31" s="877"/>
      <c r="BAA31" s="877"/>
      <c r="BAB31" s="877"/>
      <c r="BAC31" s="877"/>
      <c r="BAD31" s="877"/>
      <c r="BAE31" s="877"/>
      <c r="BAF31" s="877"/>
      <c r="BAG31" s="877"/>
      <c r="BAH31" s="877"/>
      <c r="BAI31" s="877"/>
      <c r="BAJ31" s="877"/>
      <c r="BAK31" s="877"/>
      <c r="BAL31" s="877"/>
      <c r="BAM31" s="877"/>
      <c r="BAN31" s="877"/>
      <c r="BAO31" s="877"/>
      <c r="BAP31" s="877"/>
      <c r="BAQ31" s="877"/>
      <c r="BAR31" s="877"/>
      <c r="BAS31" s="877"/>
      <c r="BAT31" s="877"/>
      <c r="BAU31" s="877"/>
      <c r="BAV31" s="877"/>
      <c r="BAW31" s="877"/>
      <c r="BAX31" s="877"/>
      <c r="BAY31" s="877"/>
      <c r="BAZ31" s="877"/>
      <c r="BBA31" s="877"/>
      <c r="BBB31" s="877"/>
      <c r="BBC31" s="877"/>
      <c r="BBD31" s="877"/>
      <c r="BBE31" s="877"/>
      <c r="BBF31" s="877"/>
      <c r="BBG31" s="877"/>
      <c r="BBH31" s="877"/>
      <c r="BBI31" s="877"/>
      <c r="BBJ31" s="877"/>
      <c r="BBK31" s="877"/>
      <c r="BBL31" s="877"/>
      <c r="BBM31" s="877"/>
      <c r="BBN31" s="877"/>
      <c r="BBO31" s="877"/>
      <c r="BBP31" s="877"/>
      <c r="BBQ31" s="877"/>
      <c r="BBR31" s="877"/>
      <c r="BBS31" s="877"/>
      <c r="BBT31" s="877"/>
      <c r="BBU31" s="877"/>
      <c r="BBV31" s="877"/>
      <c r="BBW31" s="877"/>
      <c r="BBX31" s="877"/>
      <c r="BBY31" s="877"/>
      <c r="BBZ31" s="877"/>
      <c r="BCA31" s="877"/>
      <c r="BCB31" s="877"/>
      <c r="BCC31" s="877"/>
      <c r="BCD31" s="877"/>
      <c r="BCE31" s="877"/>
      <c r="BCF31" s="877"/>
      <c r="BCG31" s="877"/>
      <c r="BCH31" s="877"/>
      <c r="BCI31" s="877"/>
      <c r="BCJ31" s="877"/>
      <c r="BCK31" s="877"/>
      <c r="BCL31" s="877"/>
      <c r="BCM31" s="877"/>
      <c r="BCN31" s="877"/>
      <c r="BCO31" s="877"/>
      <c r="BCP31" s="877"/>
      <c r="BCQ31" s="877"/>
      <c r="BCR31" s="877"/>
      <c r="BCS31" s="877"/>
      <c r="BCT31" s="877"/>
      <c r="BCU31" s="877"/>
      <c r="BCV31" s="877"/>
      <c r="BCW31" s="877"/>
      <c r="BCX31" s="877"/>
      <c r="BCY31" s="877"/>
      <c r="BCZ31" s="877"/>
      <c r="BDA31" s="877"/>
      <c r="BDB31" s="877"/>
      <c r="BDC31" s="877"/>
      <c r="BDD31" s="877"/>
      <c r="BDE31" s="877"/>
      <c r="BDF31" s="877"/>
      <c r="BDG31" s="877"/>
      <c r="BDH31" s="877"/>
      <c r="BDI31" s="877"/>
      <c r="BDJ31" s="877"/>
      <c r="BDK31" s="877"/>
      <c r="BDL31" s="877"/>
      <c r="BDM31" s="877"/>
      <c r="BDN31" s="877"/>
      <c r="BDO31" s="877"/>
      <c r="BDP31" s="877"/>
      <c r="BDQ31" s="877"/>
      <c r="BDR31" s="877"/>
      <c r="BDS31" s="877"/>
      <c r="BDT31" s="877"/>
      <c r="BDU31" s="877"/>
      <c r="BDV31" s="877"/>
      <c r="BDW31" s="877"/>
      <c r="BDX31" s="877"/>
      <c r="BDY31" s="877"/>
      <c r="BDZ31" s="877"/>
      <c r="BEA31" s="877"/>
      <c r="BEB31" s="877"/>
      <c r="BEC31" s="877"/>
      <c r="BED31" s="877"/>
      <c r="BEE31" s="877"/>
      <c r="BEF31" s="877"/>
      <c r="BEG31" s="877"/>
      <c r="BEH31" s="877"/>
      <c r="BEI31" s="877"/>
      <c r="BEJ31" s="877"/>
      <c r="BEK31" s="877"/>
      <c r="BEL31" s="877"/>
      <c r="BEM31" s="877"/>
      <c r="BEN31" s="877"/>
      <c r="BEO31" s="877"/>
      <c r="BEP31" s="877"/>
      <c r="BEQ31" s="877"/>
      <c r="BER31" s="877"/>
      <c r="BES31" s="877"/>
      <c r="BET31" s="877"/>
      <c r="BEU31" s="877"/>
      <c r="BEV31" s="877"/>
      <c r="BEW31" s="877"/>
      <c r="BEX31" s="877"/>
      <c r="BEY31" s="877"/>
      <c r="BEZ31" s="877"/>
      <c r="BFA31" s="877"/>
      <c r="BFB31" s="877"/>
      <c r="BFC31" s="877"/>
      <c r="BFD31" s="877"/>
      <c r="BFE31" s="877"/>
      <c r="BFF31" s="877"/>
      <c r="BFG31" s="877"/>
      <c r="BFH31" s="877"/>
      <c r="BFI31" s="877"/>
      <c r="BFJ31" s="877"/>
      <c r="BFK31" s="877"/>
      <c r="BFL31" s="877"/>
      <c r="BFM31" s="877"/>
      <c r="BFN31" s="877"/>
      <c r="BFO31" s="877"/>
      <c r="BFP31" s="877"/>
      <c r="BFQ31" s="877"/>
      <c r="BFR31" s="877"/>
      <c r="BFS31" s="877"/>
      <c r="BFT31" s="877"/>
      <c r="BFU31" s="877"/>
      <c r="BFV31" s="877"/>
      <c r="BFW31" s="877"/>
      <c r="BFX31" s="877"/>
      <c r="BFY31" s="877"/>
      <c r="BFZ31" s="877"/>
      <c r="BGA31" s="877"/>
      <c r="BGB31" s="877"/>
      <c r="BGC31" s="877"/>
      <c r="BGD31" s="877"/>
      <c r="BGE31" s="877"/>
      <c r="BGF31" s="877"/>
      <c r="BGG31" s="877"/>
      <c r="BGH31" s="877"/>
      <c r="BGI31" s="877"/>
      <c r="BGJ31" s="877"/>
      <c r="BGK31" s="877"/>
      <c r="BGL31" s="877"/>
      <c r="BGM31" s="877"/>
      <c r="BGN31" s="877"/>
      <c r="BGO31" s="877"/>
      <c r="BGP31" s="877"/>
      <c r="BGQ31" s="877"/>
      <c r="BGR31" s="877"/>
      <c r="BGS31" s="877"/>
      <c r="BGT31" s="877"/>
      <c r="BGU31" s="877"/>
      <c r="BGV31" s="877"/>
      <c r="BGW31" s="877"/>
      <c r="BGX31" s="877"/>
      <c r="BGY31" s="877"/>
      <c r="BGZ31" s="877"/>
      <c r="BHA31" s="877"/>
      <c r="BHB31" s="877"/>
      <c r="BHC31" s="877"/>
      <c r="BHD31" s="877"/>
      <c r="BHE31" s="877"/>
      <c r="BHF31" s="877"/>
      <c r="BHG31" s="877"/>
      <c r="BHH31" s="877"/>
      <c r="BHI31" s="877"/>
      <c r="BHJ31" s="877"/>
      <c r="BHK31" s="877"/>
      <c r="BHL31" s="877"/>
      <c r="BHM31" s="877"/>
      <c r="BHN31" s="877"/>
      <c r="BHO31" s="877"/>
      <c r="BHP31" s="877"/>
      <c r="BHQ31" s="877"/>
      <c r="BHR31" s="877"/>
      <c r="BHS31" s="877"/>
      <c r="BHT31" s="877"/>
      <c r="BHU31" s="877"/>
      <c r="BHV31" s="877"/>
      <c r="BHW31" s="877"/>
      <c r="BHX31" s="877"/>
      <c r="BHY31" s="877"/>
      <c r="BHZ31" s="877"/>
      <c r="BIA31" s="877"/>
      <c r="BIB31" s="877"/>
      <c r="BIC31" s="877"/>
      <c r="BID31" s="877"/>
      <c r="BIE31" s="877"/>
      <c r="BIF31" s="877"/>
      <c r="BIG31" s="877"/>
      <c r="BIH31" s="877"/>
      <c r="BII31" s="877"/>
      <c r="BIJ31" s="877"/>
      <c r="BIK31" s="877"/>
      <c r="BIL31" s="877"/>
      <c r="BIM31" s="877"/>
      <c r="BIN31" s="877"/>
      <c r="BIO31" s="877"/>
      <c r="BIP31" s="877"/>
      <c r="BIQ31" s="877"/>
      <c r="BIR31" s="877"/>
      <c r="BIS31" s="877"/>
      <c r="BIT31" s="877"/>
      <c r="BIU31" s="877"/>
      <c r="BIV31" s="877"/>
      <c r="BIW31" s="877"/>
      <c r="BIX31" s="877"/>
      <c r="BIY31" s="877"/>
      <c r="BIZ31" s="877"/>
      <c r="BJA31" s="877"/>
      <c r="BJB31" s="877"/>
      <c r="BJC31" s="877"/>
      <c r="BJD31" s="877"/>
      <c r="BJE31" s="877"/>
      <c r="BJF31" s="877"/>
      <c r="BJG31" s="877"/>
      <c r="BJH31" s="877"/>
      <c r="BJI31" s="877"/>
      <c r="BJJ31" s="877"/>
      <c r="BJK31" s="877"/>
      <c r="BJL31" s="877"/>
      <c r="BJM31" s="877"/>
      <c r="BJN31" s="877"/>
      <c r="BJO31" s="877"/>
      <c r="BJP31" s="877"/>
      <c r="BJQ31" s="877"/>
      <c r="BJR31" s="877"/>
      <c r="BJS31" s="877"/>
      <c r="BJT31" s="877"/>
      <c r="BJU31" s="877"/>
      <c r="BJV31" s="877"/>
      <c r="BJW31" s="877"/>
      <c r="BJX31" s="877"/>
      <c r="BJY31" s="877"/>
      <c r="BJZ31" s="877"/>
      <c r="BKA31" s="877"/>
      <c r="BKB31" s="877"/>
      <c r="BKC31" s="877"/>
      <c r="BKD31" s="877"/>
      <c r="BKE31" s="877"/>
      <c r="BKF31" s="877"/>
      <c r="BKG31" s="877"/>
      <c r="BKH31" s="877"/>
      <c r="BKI31" s="877"/>
      <c r="BKJ31" s="877"/>
      <c r="BKK31" s="877"/>
      <c r="BKL31" s="877"/>
      <c r="BKM31" s="877"/>
      <c r="BKN31" s="877"/>
      <c r="BKO31" s="877"/>
      <c r="BKP31" s="877"/>
      <c r="BKQ31" s="877"/>
      <c r="BKR31" s="877"/>
      <c r="BKS31" s="877"/>
      <c r="BKT31" s="877"/>
      <c r="BKU31" s="877"/>
      <c r="BKV31" s="877"/>
      <c r="BKW31" s="877"/>
      <c r="BKX31" s="877"/>
      <c r="BKY31" s="877"/>
      <c r="BKZ31" s="877"/>
      <c r="BLA31" s="877"/>
      <c r="BLB31" s="877"/>
      <c r="BLC31" s="877"/>
      <c r="BLD31" s="877"/>
      <c r="BLE31" s="877"/>
      <c r="BLF31" s="877"/>
      <c r="BLG31" s="877"/>
      <c r="BLH31" s="877"/>
      <c r="BLI31" s="877"/>
      <c r="BLJ31" s="877"/>
      <c r="BLK31" s="877"/>
      <c r="BLL31" s="877"/>
      <c r="BLM31" s="877"/>
      <c r="BLN31" s="877"/>
      <c r="BLO31" s="877"/>
      <c r="BLP31" s="877"/>
      <c r="BLQ31" s="877"/>
      <c r="BLR31" s="877"/>
      <c r="BLS31" s="877"/>
      <c r="BLT31" s="877"/>
      <c r="BLU31" s="877"/>
      <c r="BLV31" s="877"/>
      <c r="BLW31" s="877"/>
      <c r="BLX31" s="877"/>
      <c r="BLY31" s="877"/>
      <c r="BLZ31" s="877"/>
      <c r="BMA31" s="877"/>
      <c r="BMB31" s="877"/>
      <c r="BMC31" s="877"/>
      <c r="BMD31" s="877"/>
      <c r="BME31" s="877"/>
      <c r="BMF31" s="877"/>
      <c r="BMG31" s="877"/>
      <c r="BMH31" s="877"/>
      <c r="BMI31" s="877"/>
      <c r="BMJ31" s="877"/>
      <c r="BMK31" s="877"/>
      <c r="BML31" s="877"/>
      <c r="BMM31" s="877"/>
      <c r="BMN31" s="877"/>
      <c r="BMO31" s="877"/>
      <c r="BMP31" s="877"/>
      <c r="BMQ31" s="877"/>
      <c r="BMR31" s="877"/>
      <c r="BMS31" s="877"/>
      <c r="BMT31" s="877"/>
      <c r="BMU31" s="877"/>
      <c r="BMV31" s="877"/>
      <c r="BMW31" s="877"/>
      <c r="BMX31" s="877"/>
      <c r="BMY31" s="877"/>
      <c r="BMZ31" s="877"/>
      <c r="BNA31" s="877"/>
      <c r="BNB31" s="877"/>
      <c r="BNC31" s="877"/>
      <c r="BND31" s="877"/>
      <c r="BNE31" s="877"/>
      <c r="BNF31" s="877"/>
      <c r="BNG31" s="877"/>
      <c r="BNH31" s="877"/>
      <c r="BNI31" s="877"/>
      <c r="BNJ31" s="877"/>
      <c r="BNK31" s="877"/>
      <c r="BNL31" s="877"/>
      <c r="BNM31" s="877"/>
      <c r="BNN31" s="877"/>
      <c r="BNO31" s="877"/>
      <c r="BNP31" s="877"/>
      <c r="BNQ31" s="877"/>
      <c r="BNR31" s="877"/>
      <c r="BNS31" s="877"/>
      <c r="BNT31" s="877"/>
      <c r="BNU31" s="877"/>
      <c r="BNV31" s="877"/>
      <c r="BNW31" s="877"/>
      <c r="BNX31" s="877"/>
      <c r="BNY31" s="877"/>
      <c r="BNZ31" s="877"/>
      <c r="BOA31" s="877"/>
      <c r="BOB31" s="877"/>
      <c r="BOC31" s="877"/>
      <c r="BOD31" s="877"/>
      <c r="BOE31" s="877"/>
      <c r="BOF31" s="877"/>
      <c r="BOG31" s="877"/>
      <c r="BOH31" s="877"/>
      <c r="BOI31" s="877"/>
      <c r="BOJ31" s="877"/>
      <c r="BOK31" s="877"/>
      <c r="BOL31" s="877"/>
      <c r="BOM31" s="877"/>
      <c r="BON31" s="877"/>
      <c r="BOO31" s="877"/>
      <c r="BOP31" s="877"/>
      <c r="BOQ31" s="877"/>
      <c r="BOR31" s="877"/>
      <c r="BOS31" s="877"/>
      <c r="BOT31" s="877"/>
      <c r="BOU31" s="877"/>
      <c r="BOV31" s="877"/>
      <c r="BOW31" s="877"/>
      <c r="BOX31" s="877"/>
      <c r="BOY31" s="877"/>
      <c r="BOZ31" s="877"/>
      <c r="BPA31" s="877"/>
      <c r="BPB31" s="877"/>
      <c r="BPC31" s="877"/>
      <c r="BPD31" s="877"/>
      <c r="BPE31" s="877"/>
      <c r="BPF31" s="877"/>
      <c r="BPG31" s="877"/>
      <c r="BPH31" s="877"/>
      <c r="BPI31" s="877"/>
      <c r="BPJ31" s="877"/>
      <c r="BPK31" s="877"/>
      <c r="BPL31" s="877"/>
      <c r="BPM31" s="877"/>
      <c r="BPN31" s="877"/>
      <c r="BPO31" s="877"/>
      <c r="BPP31" s="877"/>
      <c r="BPQ31" s="877"/>
      <c r="BPR31" s="877"/>
      <c r="BPS31" s="877"/>
      <c r="BPT31" s="877"/>
      <c r="BPU31" s="877"/>
      <c r="BPV31" s="877"/>
      <c r="BPW31" s="877"/>
      <c r="BPX31" s="877"/>
      <c r="BPY31" s="877"/>
      <c r="BPZ31" s="877"/>
      <c r="BQA31" s="877"/>
      <c r="BQB31" s="877"/>
      <c r="BQC31" s="877"/>
      <c r="BQD31" s="877"/>
      <c r="BQE31" s="877"/>
      <c r="BQF31" s="877"/>
      <c r="BQG31" s="877"/>
      <c r="BQH31" s="877"/>
      <c r="BQI31" s="877"/>
      <c r="BQJ31" s="877"/>
      <c r="BQK31" s="877"/>
      <c r="BQL31" s="877"/>
      <c r="BQM31" s="877"/>
      <c r="BQN31" s="877"/>
      <c r="BQO31" s="877"/>
      <c r="BQP31" s="877"/>
      <c r="BQQ31" s="877"/>
      <c r="BQR31" s="877"/>
      <c r="BQS31" s="877"/>
      <c r="BQT31" s="877"/>
      <c r="BQU31" s="877"/>
      <c r="BQV31" s="877"/>
      <c r="BQW31" s="877"/>
      <c r="BQX31" s="877"/>
      <c r="BQY31" s="877"/>
      <c r="BQZ31" s="877"/>
      <c r="BRA31" s="877"/>
      <c r="BRB31" s="877"/>
      <c r="BRC31" s="877"/>
      <c r="BRD31" s="877"/>
      <c r="BRE31" s="877"/>
      <c r="BRF31" s="877"/>
      <c r="BRG31" s="877"/>
      <c r="BRH31" s="877"/>
      <c r="BRI31" s="877"/>
      <c r="BRJ31" s="877"/>
      <c r="BRK31" s="877"/>
      <c r="BRL31" s="877"/>
      <c r="BRM31" s="877"/>
      <c r="BRN31" s="877"/>
      <c r="BRO31" s="877"/>
      <c r="BRP31" s="877"/>
      <c r="BRQ31" s="877"/>
      <c r="BRR31" s="877"/>
      <c r="BRS31" s="877"/>
      <c r="BRT31" s="877"/>
      <c r="BRU31" s="877"/>
      <c r="BRV31" s="877"/>
      <c r="BRW31" s="877"/>
      <c r="BRX31" s="877"/>
      <c r="BRY31" s="877"/>
      <c r="BRZ31" s="877"/>
      <c r="BSA31" s="877"/>
      <c r="BSB31" s="877"/>
      <c r="BSC31" s="877"/>
      <c r="BSD31" s="877"/>
      <c r="BSE31" s="877"/>
      <c r="BSF31" s="877"/>
      <c r="BSG31" s="877"/>
      <c r="BSH31" s="877"/>
      <c r="BSI31" s="877"/>
      <c r="BSJ31" s="877"/>
      <c r="BSK31" s="877"/>
      <c r="BSL31" s="877"/>
      <c r="BSM31" s="877"/>
      <c r="BSN31" s="877"/>
      <c r="BSO31" s="877"/>
      <c r="BSP31" s="877"/>
      <c r="BSQ31" s="877"/>
      <c r="BSR31" s="877"/>
      <c r="BSS31" s="877"/>
      <c r="BST31" s="877"/>
      <c r="BSU31" s="877"/>
      <c r="BSV31" s="877"/>
      <c r="BSW31" s="877"/>
      <c r="BSX31" s="877"/>
      <c r="BSY31" s="877"/>
      <c r="BSZ31" s="877"/>
      <c r="BTA31" s="877"/>
      <c r="BTB31" s="877"/>
      <c r="BTC31" s="877"/>
      <c r="BTD31" s="877"/>
      <c r="BTE31" s="877"/>
      <c r="BTF31" s="877"/>
      <c r="BTG31" s="877"/>
      <c r="BTH31" s="877"/>
      <c r="BTI31" s="877"/>
      <c r="BTJ31" s="877"/>
      <c r="BTK31" s="877"/>
      <c r="BTL31" s="877"/>
      <c r="BTM31" s="877"/>
      <c r="BTN31" s="877"/>
      <c r="BTO31" s="877"/>
      <c r="BTP31" s="877"/>
      <c r="BTQ31" s="877"/>
      <c r="BTR31" s="877"/>
      <c r="BTS31" s="877"/>
      <c r="BTT31" s="877"/>
      <c r="BTU31" s="877"/>
      <c r="BTV31" s="877"/>
      <c r="BTW31" s="877"/>
      <c r="BTX31" s="877"/>
      <c r="BTY31" s="877"/>
      <c r="BTZ31" s="877"/>
      <c r="BUA31" s="877"/>
      <c r="BUB31" s="877"/>
      <c r="BUC31" s="877"/>
      <c r="BUD31" s="877"/>
      <c r="BUE31" s="877"/>
      <c r="BUF31" s="877"/>
      <c r="BUG31" s="877"/>
      <c r="BUH31" s="877"/>
      <c r="BUI31" s="877"/>
      <c r="BUJ31" s="877"/>
      <c r="BUK31" s="877"/>
      <c r="BUL31" s="877"/>
      <c r="BUM31" s="877"/>
      <c r="BUN31" s="877"/>
      <c r="BUO31" s="877"/>
      <c r="BUP31" s="877"/>
      <c r="BUQ31" s="877"/>
      <c r="BUR31" s="877"/>
      <c r="BUS31" s="877"/>
      <c r="BUT31" s="877"/>
      <c r="BUU31" s="877"/>
      <c r="BUV31" s="877"/>
      <c r="BUW31" s="877"/>
      <c r="BUX31" s="877"/>
      <c r="BUY31" s="877"/>
      <c r="BUZ31" s="877"/>
      <c r="BVA31" s="877"/>
      <c r="BVB31" s="877"/>
      <c r="BVC31" s="877"/>
      <c r="BVD31" s="877"/>
      <c r="BVE31" s="877"/>
      <c r="BVF31" s="877"/>
      <c r="BVG31" s="877"/>
      <c r="BVH31" s="877"/>
      <c r="BVI31" s="877"/>
      <c r="BVJ31" s="877"/>
      <c r="BVK31" s="877"/>
      <c r="BVL31" s="877"/>
      <c r="BVM31" s="877"/>
      <c r="BVN31" s="877"/>
      <c r="BVO31" s="877"/>
      <c r="BVP31" s="877"/>
      <c r="BVQ31" s="877"/>
      <c r="BVR31" s="877"/>
      <c r="BVS31" s="877"/>
      <c r="BVT31" s="877"/>
      <c r="BVU31" s="877"/>
      <c r="BVV31" s="877"/>
      <c r="BVW31" s="877"/>
      <c r="BVX31" s="877"/>
      <c r="BVY31" s="877"/>
      <c r="BVZ31" s="877"/>
      <c r="BWA31" s="877"/>
      <c r="BWB31" s="877"/>
      <c r="BWC31" s="877"/>
      <c r="BWD31" s="877"/>
      <c r="BWE31" s="877"/>
      <c r="BWF31" s="877"/>
      <c r="BWG31" s="877"/>
      <c r="BWH31" s="877"/>
      <c r="BWI31" s="877"/>
      <c r="BWJ31" s="877"/>
      <c r="BWK31" s="877"/>
      <c r="BWL31" s="877"/>
      <c r="BWM31" s="877"/>
      <c r="BWN31" s="877"/>
      <c r="BWO31" s="877"/>
      <c r="BWP31" s="877"/>
      <c r="BWQ31" s="877"/>
      <c r="BWR31" s="877"/>
      <c r="BWS31" s="877"/>
      <c r="BWT31" s="877"/>
      <c r="BWU31" s="877"/>
      <c r="BWV31" s="877"/>
      <c r="BWW31" s="877"/>
      <c r="BWX31" s="877"/>
      <c r="BWY31" s="877"/>
      <c r="BWZ31" s="877"/>
      <c r="BXA31" s="877"/>
      <c r="BXB31" s="877"/>
      <c r="BXC31" s="877"/>
      <c r="BXD31" s="877"/>
      <c r="BXE31" s="877"/>
      <c r="BXF31" s="877"/>
      <c r="BXG31" s="877"/>
      <c r="BXH31" s="877"/>
      <c r="BXI31" s="877"/>
      <c r="BXJ31" s="877"/>
      <c r="BXK31" s="877"/>
      <c r="BXL31" s="877"/>
      <c r="BXM31" s="877"/>
      <c r="BXN31" s="877"/>
      <c r="BXO31" s="877"/>
      <c r="BXP31" s="877"/>
      <c r="BXQ31" s="877"/>
      <c r="BXR31" s="877"/>
      <c r="BXS31" s="877"/>
      <c r="BXT31" s="877"/>
      <c r="BXU31" s="877"/>
      <c r="BXV31" s="877"/>
      <c r="BXW31" s="877"/>
      <c r="BXX31" s="877"/>
      <c r="BXY31" s="877"/>
      <c r="BXZ31" s="877"/>
      <c r="BYA31" s="877"/>
      <c r="BYB31" s="877"/>
      <c r="BYC31" s="877"/>
      <c r="BYD31" s="877"/>
      <c r="BYE31" s="877"/>
      <c r="BYF31" s="877"/>
      <c r="BYG31" s="877"/>
      <c r="BYH31" s="877"/>
      <c r="BYI31" s="877"/>
      <c r="BYJ31" s="877"/>
      <c r="BYK31" s="877"/>
      <c r="BYL31" s="877"/>
      <c r="BYM31" s="877"/>
      <c r="BYN31" s="877"/>
      <c r="BYO31" s="877"/>
      <c r="BYP31" s="877"/>
      <c r="BYQ31" s="877"/>
      <c r="BYR31" s="877"/>
      <c r="BYS31" s="877"/>
      <c r="BYT31" s="877"/>
      <c r="BYU31" s="877"/>
      <c r="BYV31" s="877"/>
      <c r="BYW31" s="877"/>
      <c r="BYX31" s="877"/>
      <c r="BYY31" s="877"/>
      <c r="BYZ31" s="877"/>
      <c r="BZA31" s="877"/>
      <c r="BZB31" s="877"/>
      <c r="BZC31" s="877"/>
      <c r="BZD31" s="877"/>
      <c r="BZE31" s="877"/>
      <c r="BZF31" s="877"/>
      <c r="BZG31" s="877"/>
      <c r="BZH31" s="877"/>
      <c r="BZI31" s="877"/>
      <c r="BZJ31" s="877"/>
      <c r="BZK31" s="877"/>
      <c r="BZL31" s="877"/>
      <c r="BZM31" s="877"/>
      <c r="BZN31" s="877"/>
      <c r="BZO31" s="877"/>
      <c r="BZP31" s="877"/>
      <c r="BZQ31" s="877"/>
      <c r="BZR31" s="877"/>
      <c r="BZS31" s="877"/>
      <c r="BZT31" s="877"/>
      <c r="BZU31" s="877"/>
      <c r="BZV31" s="877"/>
      <c r="BZW31" s="877"/>
      <c r="BZX31" s="877"/>
      <c r="BZY31" s="877"/>
      <c r="BZZ31" s="877"/>
      <c r="CAA31" s="877"/>
      <c r="CAB31" s="877"/>
      <c r="CAC31" s="877"/>
      <c r="CAD31" s="877"/>
      <c r="CAE31" s="877"/>
      <c r="CAF31" s="877"/>
      <c r="CAG31" s="877"/>
      <c r="CAH31" s="877"/>
      <c r="CAI31" s="877"/>
      <c r="CAJ31" s="877"/>
      <c r="CAK31" s="877"/>
      <c r="CAL31" s="877"/>
      <c r="CAM31" s="877"/>
      <c r="CAN31" s="877"/>
      <c r="CAO31" s="877"/>
      <c r="CAP31" s="877"/>
      <c r="CAQ31" s="877"/>
      <c r="CAR31" s="877"/>
      <c r="CAS31" s="877"/>
      <c r="CAT31" s="877"/>
      <c r="CAU31" s="877"/>
      <c r="CAV31" s="877"/>
      <c r="CAW31" s="877"/>
      <c r="CAX31" s="877"/>
      <c r="CAY31" s="877"/>
      <c r="CAZ31" s="877"/>
      <c r="CBA31" s="877"/>
      <c r="CBB31" s="877"/>
      <c r="CBC31" s="877"/>
      <c r="CBD31" s="877"/>
      <c r="CBE31" s="877"/>
      <c r="CBF31" s="877"/>
      <c r="CBG31" s="877"/>
      <c r="CBH31" s="877"/>
      <c r="CBI31" s="877"/>
      <c r="CBJ31" s="877"/>
      <c r="CBK31" s="877"/>
      <c r="CBL31" s="877"/>
      <c r="CBM31" s="877"/>
      <c r="CBN31" s="877"/>
      <c r="CBO31" s="877"/>
      <c r="CBP31" s="877"/>
      <c r="CBQ31" s="877"/>
      <c r="CBR31" s="877"/>
      <c r="CBS31" s="877"/>
      <c r="CBT31" s="877"/>
      <c r="CBU31" s="877"/>
      <c r="CBV31" s="877"/>
      <c r="CBW31" s="877"/>
      <c r="CBX31" s="877"/>
      <c r="CBY31" s="877"/>
      <c r="CBZ31" s="877"/>
      <c r="CCA31" s="877"/>
      <c r="CCB31" s="877"/>
      <c r="CCC31" s="877"/>
      <c r="CCD31" s="877"/>
      <c r="CCE31" s="877"/>
      <c r="CCF31" s="877"/>
      <c r="CCG31" s="877"/>
      <c r="CCH31" s="877"/>
      <c r="CCI31" s="877"/>
      <c r="CCJ31" s="877"/>
      <c r="CCK31" s="877"/>
      <c r="CCL31" s="877"/>
      <c r="CCM31" s="877"/>
      <c r="CCN31" s="877"/>
      <c r="CCO31" s="877"/>
      <c r="CCP31" s="877"/>
      <c r="CCQ31" s="877"/>
      <c r="CCR31" s="877"/>
      <c r="CCS31" s="877"/>
      <c r="CCT31" s="877"/>
      <c r="CCU31" s="877"/>
      <c r="CCV31" s="877"/>
      <c r="CCW31" s="877"/>
      <c r="CCX31" s="877"/>
      <c r="CCY31" s="877"/>
      <c r="CCZ31" s="877"/>
      <c r="CDA31" s="877"/>
      <c r="CDB31" s="877"/>
      <c r="CDC31" s="877"/>
      <c r="CDD31" s="877"/>
      <c r="CDE31" s="877"/>
      <c r="CDF31" s="877"/>
      <c r="CDG31" s="877"/>
      <c r="CDH31" s="877"/>
      <c r="CDI31" s="877"/>
      <c r="CDJ31" s="877"/>
      <c r="CDK31" s="877"/>
      <c r="CDL31" s="877"/>
      <c r="CDM31" s="877"/>
      <c r="CDN31" s="877"/>
      <c r="CDO31" s="877"/>
      <c r="CDP31" s="877"/>
      <c r="CDQ31" s="877"/>
      <c r="CDR31" s="877"/>
      <c r="CDS31" s="877"/>
      <c r="CDT31" s="877"/>
      <c r="CDU31" s="877"/>
      <c r="CDV31" s="877"/>
      <c r="CDW31" s="877"/>
      <c r="CDX31" s="877"/>
      <c r="CDY31" s="877"/>
      <c r="CDZ31" s="877"/>
      <c r="CEA31" s="877"/>
      <c r="CEB31" s="877"/>
      <c r="CEC31" s="877"/>
      <c r="CED31" s="877"/>
      <c r="CEE31" s="877"/>
      <c r="CEF31" s="877"/>
      <c r="CEG31" s="877"/>
      <c r="CEH31" s="877"/>
      <c r="CEI31" s="877"/>
      <c r="CEJ31" s="877"/>
      <c r="CEK31" s="877"/>
      <c r="CEL31" s="877"/>
      <c r="CEM31" s="877"/>
      <c r="CEN31" s="877"/>
      <c r="CEO31" s="877"/>
      <c r="CEP31" s="877"/>
      <c r="CEQ31" s="877"/>
      <c r="CER31" s="877"/>
      <c r="CES31" s="877"/>
      <c r="CET31" s="877"/>
      <c r="CEU31" s="877"/>
      <c r="CEV31" s="877"/>
      <c r="CEW31" s="877"/>
      <c r="CEX31" s="877"/>
      <c r="CEY31" s="877"/>
      <c r="CEZ31" s="877"/>
      <c r="CFA31" s="877"/>
      <c r="CFB31" s="877"/>
      <c r="CFC31" s="877"/>
      <c r="CFD31" s="877"/>
      <c r="CFE31" s="877"/>
      <c r="CFF31" s="877"/>
      <c r="CFG31" s="877"/>
      <c r="CFH31" s="877"/>
      <c r="CFI31" s="877"/>
      <c r="CFJ31" s="877"/>
      <c r="CFK31" s="877"/>
      <c r="CFL31" s="877"/>
      <c r="CFM31" s="877"/>
      <c r="CFN31" s="877"/>
      <c r="CFO31" s="877"/>
      <c r="CFP31" s="877"/>
      <c r="CFQ31" s="877"/>
      <c r="CFR31" s="877"/>
      <c r="CFS31" s="877"/>
      <c r="CFT31" s="877"/>
      <c r="CFU31" s="877"/>
      <c r="CFV31" s="877"/>
      <c r="CFW31" s="877"/>
      <c r="CFX31" s="877"/>
      <c r="CFY31" s="877"/>
      <c r="CFZ31" s="877"/>
      <c r="CGA31" s="877"/>
      <c r="CGB31" s="877"/>
      <c r="CGC31" s="877"/>
      <c r="CGD31" s="877"/>
      <c r="CGE31" s="877"/>
      <c r="CGF31" s="877"/>
      <c r="CGG31" s="877"/>
      <c r="CGH31" s="877"/>
      <c r="CGI31" s="877"/>
      <c r="CGJ31" s="877"/>
      <c r="CGK31" s="877"/>
      <c r="CGL31" s="877"/>
      <c r="CGM31" s="877"/>
      <c r="CGN31" s="877"/>
      <c r="CGO31" s="877"/>
      <c r="CGP31" s="877"/>
      <c r="CGQ31" s="877"/>
      <c r="CGR31" s="877"/>
      <c r="CGS31" s="877"/>
      <c r="CGT31" s="877"/>
      <c r="CGU31" s="877"/>
      <c r="CGV31" s="877"/>
      <c r="CGW31" s="877"/>
      <c r="CGX31" s="877"/>
      <c r="CGY31" s="877"/>
      <c r="CGZ31" s="877"/>
      <c r="CHA31" s="877"/>
      <c r="CHB31" s="877"/>
      <c r="CHC31" s="877"/>
      <c r="CHD31" s="877"/>
      <c r="CHE31" s="877"/>
      <c r="CHF31" s="877"/>
      <c r="CHG31" s="877"/>
      <c r="CHH31" s="877"/>
      <c r="CHI31" s="877"/>
      <c r="CHJ31" s="877"/>
      <c r="CHK31" s="877"/>
      <c r="CHL31" s="877"/>
      <c r="CHM31" s="877"/>
      <c r="CHN31" s="877"/>
      <c r="CHO31" s="877"/>
      <c r="CHP31" s="877"/>
      <c r="CHQ31" s="877"/>
      <c r="CHR31" s="877"/>
      <c r="CHS31" s="877"/>
      <c r="CHT31" s="877"/>
      <c r="CHU31" s="877"/>
      <c r="CHV31" s="877"/>
      <c r="CHW31" s="877"/>
      <c r="CHX31" s="877"/>
      <c r="CHY31" s="877"/>
      <c r="CHZ31" s="877"/>
      <c r="CIA31" s="877"/>
      <c r="CIB31" s="877"/>
      <c r="CIC31" s="877"/>
      <c r="CID31" s="877"/>
      <c r="CIE31" s="877"/>
      <c r="CIF31" s="877"/>
      <c r="CIG31" s="877"/>
      <c r="CIH31" s="877"/>
      <c r="CII31" s="877"/>
      <c r="CIJ31" s="877"/>
      <c r="CIK31" s="877"/>
      <c r="CIL31" s="877"/>
      <c r="CIM31" s="877"/>
      <c r="CIN31" s="877"/>
      <c r="CIO31" s="877"/>
      <c r="CIP31" s="877"/>
      <c r="CIQ31" s="877"/>
      <c r="CIR31" s="877"/>
      <c r="CIS31" s="877"/>
      <c r="CIT31" s="877"/>
      <c r="CIU31" s="877"/>
      <c r="CIV31" s="877"/>
      <c r="CIW31" s="877"/>
      <c r="CIX31" s="877"/>
      <c r="CIY31" s="877"/>
      <c r="CIZ31" s="877"/>
      <c r="CJA31" s="877"/>
      <c r="CJB31" s="877"/>
      <c r="CJC31" s="877"/>
      <c r="CJD31" s="877"/>
      <c r="CJE31" s="877"/>
      <c r="CJF31" s="877"/>
      <c r="CJG31" s="877"/>
      <c r="CJH31" s="877"/>
      <c r="CJI31" s="877"/>
      <c r="CJJ31" s="877"/>
      <c r="CJK31" s="877"/>
      <c r="CJL31" s="877"/>
      <c r="CJM31" s="877"/>
      <c r="CJN31" s="877"/>
      <c r="CJO31" s="877"/>
      <c r="CJP31" s="877"/>
      <c r="CJQ31" s="877"/>
      <c r="CJR31" s="877"/>
      <c r="CJS31" s="877"/>
      <c r="CJT31" s="877"/>
      <c r="CJU31" s="877"/>
      <c r="CJV31" s="877"/>
      <c r="CJW31" s="877"/>
      <c r="CJX31" s="877"/>
      <c r="CJY31" s="877"/>
      <c r="CJZ31" s="877"/>
      <c r="CKA31" s="877"/>
      <c r="CKB31" s="877"/>
      <c r="CKC31" s="877"/>
      <c r="CKD31" s="877"/>
      <c r="CKE31" s="877"/>
      <c r="CKF31" s="877"/>
      <c r="CKG31" s="877"/>
      <c r="CKH31" s="877"/>
      <c r="CKI31" s="877"/>
      <c r="CKJ31" s="877"/>
      <c r="CKK31" s="877"/>
      <c r="CKL31" s="877"/>
      <c r="CKM31" s="877"/>
      <c r="CKN31" s="877"/>
      <c r="CKO31" s="877"/>
      <c r="CKP31" s="877"/>
      <c r="CKQ31" s="877"/>
      <c r="CKR31" s="877"/>
      <c r="CKS31" s="877"/>
      <c r="CKT31" s="877"/>
      <c r="CKU31" s="877"/>
      <c r="CKV31" s="877"/>
      <c r="CKW31" s="877"/>
      <c r="CKX31" s="877"/>
      <c r="CKY31" s="877"/>
      <c r="CKZ31" s="877"/>
      <c r="CLA31" s="877"/>
      <c r="CLB31" s="877"/>
      <c r="CLC31" s="877"/>
      <c r="CLD31" s="877"/>
      <c r="CLE31" s="877"/>
      <c r="CLF31" s="877"/>
      <c r="CLG31" s="877"/>
      <c r="CLH31" s="877"/>
      <c r="CLI31" s="877"/>
      <c r="CLJ31" s="877"/>
      <c r="CLK31" s="877"/>
      <c r="CLL31" s="877"/>
      <c r="CLM31" s="877"/>
      <c r="CLN31" s="877"/>
      <c r="CLO31" s="877"/>
      <c r="CLP31" s="877"/>
      <c r="CLQ31" s="877"/>
      <c r="CLR31" s="877"/>
      <c r="CLS31" s="877"/>
      <c r="CLT31" s="877"/>
      <c r="CLU31" s="877"/>
      <c r="CLV31" s="877"/>
      <c r="CLW31" s="877"/>
      <c r="CLX31" s="877"/>
      <c r="CLY31" s="877"/>
      <c r="CLZ31" s="877"/>
      <c r="CMA31" s="877"/>
      <c r="CMB31" s="877"/>
      <c r="CMC31" s="877"/>
      <c r="CMD31" s="877"/>
      <c r="CME31" s="877"/>
      <c r="CMF31" s="877"/>
      <c r="CMG31" s="877"/>
      <c r="CMH31" s="877"/>
      <c r="CMI31" s="877"/>
      <c r="CMJ31" s="877"/>
      <c r="CMK31" s="877"/>
      <c r="CML31" s="877"/>
      <c r="CMM31" s="877"/>
      <c r="CMN31" s="877"/>
      <c r="CMO31" s="877"/>
      <c r="CMP31" s="877"/>
      <c r="CMQ31" s="877"/>
      <c r="CMR31" s="877"/>
      <c r="CMS31" s="877"/>
      <c r="CMT31" s="877"/>
      <c r="CMU31" s="877"/>
      <c r="CMV31" s="877"/>
      <c r="CMW31" s="877"/>
      <c r="CMX31" s="877"/>
      <c r="CMY31" s="877"/>
      <c r="CMZ31" s="877"/>
      <c r="CNA31" s="877"/>
      <c r="CNB31" s="877"/>
      <c r="CNC31" s="877"/>
      <c r="CND31" s="877"/>
      <c r="CNE31" s="877"/>
      <c r="CNF31" s="877"/>
      <c r="CNG31" s="877"/>
      <c r="CNH31" s="877"/>
      <c r="CNI31" s="877"/>
      <c r="CNJ31" s="877"/>
      <c r="CNK31" s="877"/>
      <c r="CNL31" s="877"/>
      <c r="CNM31" s="877"/>
      <c r="CNN31" s="877"/>
      <c r="CNO31" s="877"/>
      <c r="CNP31" s="877"/>
      <c r="CNQ31" s="877"/>
      <c r="CNR31" s="877"/>
      <c r="CNS31" s="877"/>
      <c r="CNT31" s="877"/>
      <c r="CNU31" s="877"/>
      <c r="CNV31" s="877"/>
      <c r="CNW31" s="877"/>
      <c r="CNX31" s="877"/>
      <c r="CNY31" s="877"/>
      <c r="CNZ31" s="877"/>
      <c r="COA31" s="877"/>
      <c r="COB31" s="877"/>
      <c r="COC31" s="877"/>
      <c r="COD31" s="877"/>
      <c r="COE31" s="877"/>
      <c r="COF31" s="877"/>
      <c r="COG31" s="877"/>
      <c r="COH31" s="877"/>
      <c r="COI31" s="877"/>
      <c r="COJ31" s="877"/>
      <c r="COK31" s="877"/>
      <c r="COL31" s="877"/>
      <c r="COM31" s="877"/>
      <c r="CON31" s="877"/>
      <c r="COO31" s="877"/>
      <c r="COP31" s="877"/>
      <c r="COQ31" s="877"/>
      <c r="COR31" s="877"/>
      <c r="COS31" s="877"/>
      <c r="COT31" s="877"/>
      <c r="COU31" s="877"/>
      <c r="COV31" s="877"/>
      <c r="COW31" s="877"/>
      <c r="COX31" s="877"/>
      <c r="COY31" s="877"/>
      <c r="COZ31" s="877"/>
      <c r="CPA31" s="877"/>
      <c r="CPB31" s="877"/>
      <c r="CPC31" s="877"/>
      <c r="CPD31" s="877"/>
      <c r="CPE31" s="877"/>
      <c r="CPF31" s="877"/>
      <c r="CPG31" s="877"/>
      <c r="CPH31" s="877"/>
      <c r="CPI31" s="877"/>
      <c r="CPJ31" s="877"/>
      <c r="CPK31" s="877"/>
      <c r="CPL31" s="877"/>
      <c r="CPM31" s="877"/>
      <c r="CPN31" s="877"/>
      <c r="CPO31" s="877"/>
      <c r="CPP31" s="877"/>
      <c r="CPQ31" s="877"/>
      <c r="CPR31" s="877"/>
      <c r="CPS31" s="877"/>
      <c r="CPT31" s="877"/>
      <c r="CPU31" s="877"/>
      <c r="CPV31" s="877"/>
      <c r="CPW31" s="877"/>
      <c r="CPX31" s="877"/>
      <c r="CPY31" s="877"/>
      <c r="CPZ31" s="877"/>
      <c r="CQA31" s="877"/>
      <c r="CQB31" s="877"/>
      <c r="CQC31" s="877"/>
      <c r="CQD31" s="877"/>
      <c r="CQE31" s="877"/>
      <c r="CQF31" s="877"/>
      <c r="CQG31" s="877"/>
      <c r="CQH31" s="877"/>
      <c r="CQI31" s="877"/>
      <c r="CQJ31" s="877"/>
      <c r="CQK31" s="877"/>
      <c r="CQL31" s="877"/>
      <c r="CQM31" s="877"/>
      <c r="CQN31" s="877"/>
      <c r="CQO31" s="877"/>
      <c r="CQP31" s="877"/>
      <c r="CQQ31" s="877"/>
      <c r="CQR31" s="877"/>
      <c r="CQS31" s="877"/>
      <c r="CQT31" s="877"/>
      <c r="CQU31" s="877"/>
      <c r="CQV31" s="877"/>
      <c r="CQW31" s="877"/>
      <c r="CQX31" s="877"/>
      <c r="CQY31" s="877"/>
      <c r="CQZ31" s="877"/>
      <c r="CRA31" s="877"/>
      <c r="CRB31" s="877"/>
      <c r="CRC31" s="877"/>
      <c r="CRD31" s="877"/>
      <c r="CRE31" s="877"/>
      <c r="CRF31" s="877"/>
      <c r="CRG31" s="877"/>
      <c r="CRH31" s="877"/>
      <c r="CRI31" s="877"/>
      <c r="CRJ31" s="877"/>
      <c r="CRK31" s="877"/>
      <c r="CRL31" s="877"/>
      <c r="CRM31" s="877"/>
      <c r="CRN31" s="877"/>
      <c r="CRO31" s="877"/>
      <c r="CRP31" s="877"/>
      <c r="CRQ31" s="877"/>
      <c r="CRR31" s="877"/>
      <c r="CRS31" s="877"/>
      <c r="CRT31" s="877"/>
      <c r="CRU31" s="877"/>
      <c r="CRV31" s="877"/>
      <c r="CRW31" s="877"/>
      <c r="CRX31" s="877"/>
      <c r="CRY31" s="877"/>
      <c r="CRZ31" s="877"/>
      <c r="CSA31" s="877"/>
      <c r="CSB31" s="877"/>
      <c r="CSC31" s="877"/>
      <c r="CSD31" s="877"/>
      <c r="CSE31" s="877"/>
      <c r="CSF31" s="877"/>
      <c r="CSG31" s="877"/>
      <c r="CSH31" s="877"/>
      <c r="CSI31" s="877"/>
      <c r="CSJ31" s="877"/>
      <c r="CSK31" s="877"/>
      <c r="CSL31" s="877"/>
      <c r="CSM31" s="877"/>
      <c r="CSN31" s="877"/>
      <c r="CSO31" s="877"/>
      <c r="CSP31" s="877"/>
      <c r="CSQ31" s="877"/>
      <c r="CSR31" s="877"/>
      <c r="CSS31" s="877"/>
      <c r="CST31" s="877"/>
      <c r="CSU31" s="877"/>
      <c r="CSV31" s="877"/>
      <c r="CSW31" s="877"/>
      <c r="CSX31" s="877"/>
      <c r="CSY31" s="877"/>
      <c r="CSZ31" s="877"/>
      <c r="CTA31" s="877"/>
      <c r="CTB31" s="877"/>
      <c r="CTC31" s="877"/>
      <c r="CTD31" s="877"/>
      <c r="CTE31" s="877"/>
      <c r="CTF31" s="877"/>
      <c r="CTG31" s="877"/>
      <c r="CTH31" s="877"/>
      <c r="CTI31" s="877"/>
      <c r="CTJ31" s="877"/>
      <c r="CTK31" s="877"/>
      <c r="CTL31" s="877"/>
      <c r="CTM31" s="877"/>
      <c r="CTN31" s="877"/>
      <c r="CTO31" s="877"/>
      <c r="CTP31" s="877"/>
      <c r="CTQ31" s="877"/>
      <c r="CTR31" s="877"/>
      <c r="CTS31" s="877"/>
      <c r="CTT31" s="877"/>
      <c r="CTU31" s="877"/>
      <c r="CTV31" s="877"/>
      <c r="CTW31" s="877"/>
      <c r="CTX31" s="877"/>
      <c r="CTY31" s="877"/>
      <c r="CTZ31" s="877"/>
      <c r="CUA31" s="877"/>
      <c r="CUB31" s="877"/>
      <c r="CUC31" s="877"/>
      <c r="CUD31" s="877"/>
      <c r="CUE31" s="877"/>
      <c r="CUF31" s="877"/>
      <c r="CUG31" s="877"/>
      <c r="CUH31" s="877"/>
      <c r="CUI31" s="877"/>
      <c r="CUJ31" s="877"/>
      <c r="CUK31" s="877"/>
      <c r="CUL31" s="877"/>
      <c r="CUM31" s="877"/>
      <c r="CUN31" s="877"/>
      <c r="CUO31" s="877"/>
      <c r="CUP31" s="877"/>
      <c r="CUQ31" s="877"/>
      <c r="CUR31" s="877"/>
      <c r="CUS31" s="877"/>
      <c r="CUT31" s="877"/>
      <c r="CUU31" s="877"/>
      <c r="CUV31" s="877"/>
      <c r="CUW31" s="877"/>
      <c r="CUX31" s="877"/>
      <c r="CUY31" s="877"/>
      <c r="CUZ31" s="877"/>
      <c r="CVA31" s="877"/>
      <c r="CVB31" s="877"/>
      <c r="CVC31" s="877"/>
      <c r="CVD31" s="877"/>
      <c r="CVE31" s="877"/>
      <c r="CVF31" s="877"/>
      <c r="CVG31" s="877"/>
      <c r="CVH31" s="877"/>
      <c r="CVI31" s="877"/>
      <c r="CVJ31" s="877"/>
      <c r="CVK31" s="877"/>
      <c r="CVL31" s="877"/>
      <c r="CVM31" s="877"/>
      <c r="CVN31" s="877"/>
      <c r="CVO31" s="877"/>
      <c r="CVP31" s="877"/>
      <c r="CVQ31" s="877"/>
      <c r="CVR31" s="877"/>
      <c r="CVS31" s="877"/>
      <c r="CVT31" s="877"/>
      <c r="CVU31" s="877"/>
      <c r="CVV31" s="877"/>
      <c r="CVW31" s="877"/>
      <c r="CVX31" s="877"/>
      <c r="CVY31" s="877"/>
      <c r="CVZ31" s="877"/>
      <c r="CWA31" s="877"/>
      <c r="CWB31" s="877"/>
      <c r="CWC31" s="877"/>
      <c r="CWD31" s="877"/>
      <c r="CWE31" s="877"/>
      <c r="CWF31" s="877"/>
      <c r="CWG31" s="877"/>
      <c r="CWH31" s="877"/>
      <c r="CWI31" s="877"/>
      <c r="CWJ31" s="877"/>
      <c r="CWK31" s="877"/>
      <c r="CWL31" s="877"/>
      <c r="CWM31" s="877"/>
      <c r="CWN31" s="877"/>
      <c r="CWO31" s="877"/>
      <c r="CWP31" s="877"/>
      <c r="CWQ31" s="877"/>
      <c r="CWR31" s="877"/>
      <c r="CWS31" s="877"/>
      <c r="CWT31" s="877"/>
      <c r="CWU31" s="877"/>
      <c r="CWV31" s="877"/>
      <c r="CWW31" s="877"/>
      <c r="CWX31" s="877"/>
      <c r="CWY31" s="877"/>
      <c r="CWZ31" s="877"/>
      <c r="CXA31" s="877"/>
      <c r="CXB31" s="877"/>
      <c r="CXC31" s="877"/>
      <c r="CXD31" s="877"/>
      <c r="CXE31" s="877"/>
      <c r="CXF31" s="877"/>
      <c r="CXG31" s="877"/>
      <c r="CXH31" s="877"/>
      <c r="CXI31" s="877"/>
      <c r="CXJ31" s="877"/>
      <c r="CXK31" s="877"/>
      <c r="CXL31" s="877"/>
      <c r="CXM31" s="877"/>
      <c r="CXN31" s="877"/>
      <c r="CXO31" s="877"/>
      <c r="CXP31" s="877"/>
      <c r="CXQ31" s="877"/>
      <c r="CXR31" s="877"/>
      <c r="CXS31" s="877"/>
      <c r="CXT31" s="877"/>
      <c r="CXU31" s="877"/>
      <c r="CXV31" s="877"/>
      <c r="CXW31" s="877"/>
      <c r="CXX31" s="877"/>
      <c r="CXY31" s="877"/>
      <c r="CXZ31" s="877"/>
      <c r="CYA31" s="877"/>
      <c r="CYB31" s="877"/>
      <c r="CYC31" s="877"/>
      <c r="CYD31" s="877"/>
      <c r="CYE31" s="877"/>
      <c r="CYF31" s="877"/>
      <c r="CYG31" s="877"/>
      <c r="CYH31" s="877"/>
      <c r="CYI31" s="877"/>
      <c r="CYJ31" s="877"/>
      <c r="CYK31" s="877"/>
      <c r="CYL31" s="877"/>
      <c r="CYM31" s="877"/>
      <c r="CYN31" s="877"/>
      <c r="CYO31" s="877"/>
      <c r="CYP31" s="877"/>
      <c r="CYQ31" s="877"/>
      <c r="CYR31" s="877"/>
      <c r="CYS31" s="877"/>
      <c r="CYT31" s="877"/>
      <c r="CYU31" s="877"/>
      <c r="CYV31" s="877"/>
      <c r="CYW31" s="877"/>
      <c r="CYX31" s="877"/>
      <c r="CYY31" s="877"/>
      <c r="CYZ31" s="877"/>
      <c r="CZA31" s="877"/>
      <c r="CZB31" s="877"/>
      <c r="CZC31" s="877"/>
      <c r="CZD31" s="877"/>
      <c r="CZE31" s="877"/>
      <c r="CZF31" s="877"/>
      <c r="CZG31" s="877"/>
      <c r="CZH31" s="877"/>
      <c r="CZI31" s="877"/>
      <c r="CZJ31" s="877"/>
      <c r="CZK31" s="877"/>
      <c r="CZL31" s="877"/>
      <c r="CZM31" s="877"/>
      <c r="CZN31" s="877"/>
      <c r="CZO31" s="877"/>
      <c r="CZP31" s="877"/>
      <c r="CZQ31" s="877"/>
      <c r="CZR31" s="877"/>
      <c r="CZS31" s="877"/>
      <c r="CZT31" s="877"/>
      <c r="CZU31" s="877"/>
      <c r="CZV31" s="877"/>
      <c r="CZW31" s="877"/>
      <c r="CZX31" s="877"/>
      <c r="CZY31" s="877"/>
      <c r="CZZ31" s="877"/>
      <c r="DAA31" s="877"/>
      <c r="DAB31" s="877"/>
      <c r="DAC31" s="877"/>
      <c r="DAD31" s="877"/>
      <c r="DAE31" s="877"/>
      <c r="DAF31" s="877"/>
      <c r="DAG31" s="877"/>
      <c r="DAH31" s="877"/>
      <c r="DAI31" s="877"/>
      <c r="DAJ31" s="877"/>
      <c r="DAK31" s="877"/>
      <c r="DAL31" s="877"/>
      <c r="DAM31" s="877"/>
      <c r="DAN31" s="877"/>
      <c r="DAO31" s="877"/>
      <c r="DAP31" s="877"/>
      <c r="DAQ31" s="877"/>
      <c r="DAR31" s="877"/>
      <c r="DAS31" s="877"/>
      <c r="DAT31" s="877"/>
      <c r="DAU31" s="877"/>
      <c r="DAV31" s="877"/>
      <c r="DAW31" s="877"/>
      <c r="DAX31" s="877"/>
      <c r="DAY31" s="877"/>
      <c r="DAZ31" s="877"/>
      <c r="DBA31" s="877"/>
      <c r="DBB31" s="877"/>
      <c r="DBC31" s="877"/>
      <c r="DBD31" s="877"/>
      <c r="DBE31" s="877"/>
      <c r="DBF31" s="877"/>
      <c r="DBG31" s="877"/>
      <c r="DBH31" s="877"/>
      <c r="DBI31" s="877"/>
      <c r="DBJ31" s="877"/>
      <c r="DBK31" s="877"/>
      <c r="DBL31" s="877"/>
      <c r="DBM31" s="877"/>
      <c r="DBN31" s="877"/>
      <c r="DBO31" s="877"/>
      <c r="DBP31" s="877"/>
      <c r="DBQ31" s="877"/>
      <c r="DBR31" s="877"/>
      <c r="DBS31" s="877"/>
      <c r="DBT31" s="877"/>
      <c r="DBU31" s="877"/>
      <c r="DBV31" s="877"/>
      <c r="DBW31" s="877"/>
      <c r="DBX31" s="877"/>
      <c r="DBY31" s="877"/>
      <c r="DBZ31" s="877"/>
      <c r="DCA31" s="877"/>
      <c r="DCB31" s="877"/>
      <c r="DCC31" s="877"/>
      <c r="DCD31" s="877"/>
      <c r="DCE31" s="877"/>
      <c r="DCF31" s="877"/>
      <c r="DCG31" s="877"/>
      <c r="DCH31" s="877"/>
      <c r="DCI31" s="877"/>
      <c r="DCJ31" s="877"/>
      <c r="DCK31" s="877"/>
      <c r="DCL31" s="877"/>
      <c r="DCM31" s="877"/>
      <c r="DCN31" s="877"/>
      <c r="DCO31" s="877"/>
      <c r="DCP31" s="877"/>
      <c r="DCQ31" s="877"/>
      <c r="DCR31" s="877"/>
      <c r="DCS31" s="877"/>
      <c r="DCT31" s="877"/>
      <c r="DCU31" s="877"/>
      <c r="DCV31" s="877"/>
      <c r="DCW31" s="877"/>
      <c r="DCX31" s="877"/>
      <c r="DCY31" s="877"/>
      <c r="DCZ31" s="877"/>
      <c r="DDA31" s="877"/>
      <c r="DDB31" s="877"/>
      <c r="DDC31" s="877"/>
      <c r="DDD31" s="877"/>
      <c r="DDE31" s="877"/>
      <c r="DDF31" s="877"/>
      <c r="DDG31" s="877"/>
      <c r="DDH31" s="877"/>
      <c r="DDI31" s="877"/>
      <c r="DDJ31" s="877"/>
      <c r="DDK31" s="877"/>
      <c r="DDL31" s="877"/>
      <c r="DDM31" s="877"/>
      <c r="DDN31" s="877"/>
      <c r="DDO31" s="877"/>
      <c r="DDP31" s="877"/>
      <c r="DDQ31" s="877"/>
      <c r="DDR31" s="877"/>
      <c r="DDS31" s="877"/>
      <c r="DDT31" s="877"/>
      <c r="DDU31" s="877"/>
      <c r="DDV31" s="877"/>
      <c r="DDW31" s="877"/>
      <c r="DDX31" s="877"/>
      <c r="DDY31" s="877"/>
      <c r="DDZ31" s="877"/>
      <c r="DEA31" s="877"/>
      <c r="DEB31" s="877"/>
      <c r="DEC31" s="877"/>
      <c r="DED31" s="877"/>
      <c r="DEE31" s="877"/>
      <c r="DEF31" s="877"/>
      <c r="DEG31" s="877"/>
      <c r="DEH31" s="877"/>
      <c r="DEI31" s="877"/>
      <c r="DEJ31" s="877"/>
      <c r="DEK31" s="877"/>
      <c r="DEL31" s="877"/>
      <c r="DEM31" s="877"/>
      <c r="DEN31" s="877"/>
      <c r="DEO31" s="877"/>
      <c r="DEP31" s="877"/>
      <c r="DEQ31" s="877"/>
      <c r="DER31" s="877"/>
      <c r="DES31" s="877"/>
      <c r="DET31" s="877"/>
      <c r="DEU31" s="877"/>
      <c r="DEV31" s="877"/>
      <c r="DEW31" s="877"/>
      <c r="DEX31" s="877"/>
      <c r="DEY31" s="877"/>
      <c r="DEZ31" s="877"/>
      <c r="DFA31" s="877"/>
      <c r="DFB31" s="877"/>
      <c r="DFC31" s="877"/>
      <c r="DFD31" s="877"/>
      <c r="DFE31" s="877"/>
      <c r="DFF31" s="877"/>
      <c r="DFG31" s="877"/>
      <c r="DFH31" s="877"/>
      <c r="DFI31" s="877"/>
      <c r="DFJ31" s="877"/>
      <c r="DFK31" s="877"/>
      <c r="DFL31" s="877"/>
      <c r="DFM31" s="877"/>
      <c r="DFN31" s="877"/>
      <c r="DFO31" s="877"/>
      <c r="DFP31" s="877"/>
      <c r="DFQ31" s="877"/>
      <c r="DFR31" s="877"/>
      <c r="DFS31" s="877"/>
      <c r="DFT31" s="877"/>
      <c r="DFU31" s="877"/>
      <c r="DFV31" s="877"/>
      <c r="DFW31" s="877"/>
      <c r="DFX31" s="877"/>
      <c r="DFY31" s="877"/>
      <c r="DFZ31" s="877"/>
      <c r="DGA31" s="877"/>
      <c r="DGB31" s="877"/>
      <c r="DGC31" s="877"/>
      <c r="DGD31" s="877"/>
      <c r="DGE31" s="877"/>
      <c r="DGF31" s="877"/>
      <c r="DGG31" s="877"/>
      <c r="DGH31" s="877"/>
      <c r="DGI31" s="877"/>
      <c r="DGJ31" s="877"/>
      <c r="DGK31" s="877"/>
      <c r="DGL31" s="877"/>
      <c r="DGM31" s="877"/>
      <c r="DGN31" s="877"/>
      <c r="DGO31" s="877"/>
      <c r="DGP31" s="877"/>
      <c r="DGQ31" s="877"/>
      <c r="DGR31" s="877"/>
      <c r="DGS31" s="877"/>
      <c r="DGT31" s="877"/>
      <c r="DGU31" s="877"/>
      <c r="DGV31" s="877"/>
      <c r="DGW31" s="877"/>
      <c r="DGX31" s="877"/>
      <c r="DGY31" s="877"/>
      <c r="DGZ31" s="877"/>
      <c r="DHA31" s="877"/>
      <c r="DHB31" s="877"/>
      <c r="DHC31" s="877"/>
      <c r="DHD31" s="877"/>
      <c r="DHE31" s="877"/>
      <c r="DHF31" s="877"/>
      <c r="DHG31" s="877"/>
      <c r="DHH31" s="877"/>
      <c r="DHI31" s="877"/>
      <c r="DHJ31" s="877"/>
      <c r="DHK31" s="877"/>
      <c r="DHL31" s="877"/>
      <c r="DHM31" s="877"/>
      <c r="DHN31" s="877"/>
      <c r="DHO31" s="877"/>
      <c r="DHP31" s="877"/>
      <c r="DHQ31" s="877"/>
      <c r="DHR31" s="877"/>
      <c r="DHS31" s="877"/>
      <c r="DHT31" s="877"/>
      <c r="DHU31" s="877"/>
      <c r="DHV31" s="877"/>
      <c r="DHW31" s="877"/>
      <c r="DHX31" s="877"/>
      <c r="DHY31" s="877"/>
      <c r="DHZ31" s="877"/>
      <c r="DIA31" s="877"/>
      <c r="DIB31" s="877"/>
      <c r="DIC31" s="877"/>
      <c r="DID31" s="877"/>
      <c r="DIE31" s="877"/>
      <c r="DIF31" s="877"/>
      <c r="DIG31" s="877"/>
      <c r="DIH31" s="877"/>
      <c r="DII31" s="877"/>
      <c r="DIJ31" s="877"/>
      <c r="DIK31" s="877"/>
      <c r="DIL31" s="877"/>
      <c r="DIM31" s="877"/>
      <c r="DIN31" s="877"/>
      <c r="DIO31" s="877"/>
      <c r="DIP31" s="877"/>
      <c r="DIQ31" s="877"/>
      <c r="DIR31" s="877"/>
      <c r="DIS31" s="877"/>
      <c r="DIT31" s="877"/>
      <c r="DIU31" s="877"/>
      <c r="DIV31" s="877"/>
      <c r="DIW31" s="877"/>
      <c r="DIX31" s="877"/>
      <c r="DIY31" s="877"/>
      <c r="DIZ31" s="877"/>
      <c r="DJA31" s="877"/>
      <c r="DJB31" s="877"/>
      <c r="DJC31" s="877"/>
      <c r="DJD31" s="877"/>
      <c r="DJE31" s="877"/>
      <c r="DJF31" s="877"/>
      <c r="DJG31" s="877"/>
      <c r="DJH31" s="877"/>
      <c r="DJI31" s="877"/>
      <c r="DJJ31" s="877"/>
      <c r="DJK31" s="877"/>
      <c r="DJL31" s="877"/>
      <c r="DJM31" s="877"/>
      <c r="DJN31" s="877"/>
      <c r="DJO31" s="877"/>
      <c r="DJP31" s="877"/>
      <c r="DJQ31" s="877"/>
      <c r="DJR31" s="877"/>
      <c r="DJS31" s="877"/>
      <c r="DJT31" s="877"/>
      <c r="DJU31" s="877"/>
      <c r="DJV31" s="877"/>
      <c r="DJW31" s="877"/>
      <c r="DJX31" s="877"/>
      <c r="DJY31" s="877"/>
      <c r="DJZ31" s="877"/>
      <c r="DKA31" s="877"/>
      <c r="DKB31" s="877"/>
      <c r="DKC31" s="877"/>
      <c r="DKD31" s="877"/>
      <c r="DKE31" s="877"/>
      <c r="DKF31" s="877"/>
      <c r="DKG31" s="877"/>
      <c r="DKH31" s="877"/>
      <c r="DKI31" s="877"/>
      <c r="DKJ31" s="877"/>
      <c r="DKK31" s="877"/>
      <c r="DKL31" s="877"/>
      <c r="DKM31" s="877"/>
      <c r="DKN31" s="877"/>
      <c r="DKO31" s="877"/>
      <c r="DKP31" s="877"/>
      <c r="DKQ31" s="877"/>
      <c r="DKR31" s="877"/>
      <c r="DKS31" s="877"/>
      <c r="DKT31" s="877"/>
      <c r="DKU31" s="877"/>
      <c r="DKV31" s="877"/>
      <c r="DKW31" s="877"/>
      <c r="DKX31" s="877"/>
      <c r="DKY31" s="877"/>
      <c r="DKZ31" s="877"/>
      <c r="DLA31" s="877"/>
      <c r="DLB31" s="877"/>
      <c r="DLC31" s="877"/>
      <c r="DLD31" s="877"/>
      <c r="DLE31" s="877"/>
      <c r="DLF31" s="877"/>
      <c r="DLG31" s="877"/>
      <c r="DLH31" s="877"/>
      <c r="DLI31" s="877"/>
      <c r="DLJ31" s="877"/>
      <c r="DLK31" s="877"/>
      <c r="DLL31" s="877"/>
      <c r="DLM31" s="877"/>
      <c r="DLN31" s="877"/>
      <c r="DLO31" s="877"/>
      <c r="DLP31" s="877"/>
      <c r="DLQ31" s="877"/>
      <c r="DLR31" s="877"/>
      <c r="DLS31" s="877"/>
      <c r="DLT31" s="877"/>
      <c r="DLU31" s="877"/>
      <c r="DLV31" s="877"/>
      <c r="DLW31" s="877"/>
      <c r="DLX31" s="877"/>
      <c r="DLY31" s="877"/>
      <c r="DLZ31" s="877"/>
      <c r="DMA31" s="877"/>
      <c r="DMB31" s="877"/>
      <c r="DMC31" s="877"/>
      <c r="DMD31" s="877"/>
      <c r="DME31" s="877"/>
      <c r="DMF31" s="877"/>
      <c r="DMG31" s="877"/>
      <c r="DMH31" s="877"/>
      <c r="DMI31" s="877"/>
      <c r="DMJ31" s="877"/>
      <c r="DMK31" s="877"/>
      <c r="DML31" s="877"/>
      <c r="DMM31" s="877"/>
      <c r="DMN31" s="877"/>
      <c r="DMO31" s="877"/>
      <c r="DMP31" s="877"/>
      <c r="DMQ31" s="877"/>
      <c r="DMR31" s="877"/>
      <c r="DMS31" s="877"/>
      <c r="DMT31" s="877"/>
      <c r="DMU31" s="877"/>
      <c r="DMV31" s="877"/>
      <c r="DMW31" s="877"/>
      <c r="DMX31" s="877"/>
      <c r="DMY31" s="877"/>
      <c r="DMZ31" s="877"/>
      <c r="DNA31" s="877"/>
      <c r="DNB31" s="877"/>
      <c r="DNC31" s="877"/>
      <c r="DND31" s="877"/>
      <c r="DNE31" s="877"/>
      <c r="DNF31" s="877"/>
      <c r="DNG31" s="877"/>
      <c r="DNH31" s="877"/>
      <c r="DNI31" s="877"/>
      <c r="DNJ31" s="877"/>
      <c r="DNK31" s="877"/>
      <c r="DNL31" s="877"/>
      <c r="DNM31" s="877"/>
      <c r="DNN31" s="877"/>
      <c r="DNO31" s="877"/>
      <c r="DNP31" s="877"/>
      <c r="DNQ31" s="877"/>
      <c r="DNR31" s="877"/>
      <c r="DNS31" s="877"/>
      <c r="DNT31" s="877"/>
      <c r="DNU31" s="877"/>
      <c r="DNV31" s="877"/>
      <c r="DNW31" s="877"/>
      <c r="DNX31" s="877"/>
      <c r="DNY31" s="877"/>
      <c r="DNZ31" s="877"/>
      <c r="DOA31" s="877"/>
      <c r="DOB31" s="877"/>
      <c r="DOC31" s="877"/>
      <c r="DOD31" s="877"/>
      <c r="DOE31" s="877"/>
      <c r="DOF31" s="877"/>
      <c r="DOG31" s="877"/>
      <c r="DOH31" s="877"/>
      <c r="DOI31" s="877"/>
      <c r="DOJ31" s="877"/>
      <c r="DOK31" s="877"/>
      <c r="DOL31" s="877"/>
      <c r="DOM31" s="877"/>
      <c r="DON31" s="877"/>
      <c r="DOO31" s="877"/>
      <c r="DOP31" s="877"/>
      <c r="DOQ31" s="877"/>
      <c r="DOR31" s="877"/>
      <c r="DOS31" s="877"/>
      <c r="DOT31" s="877"/>
      <c r="DOU31" s="877"/>
      <c r="DOV31" s="877"/>
      <c r="DOW31" s="877"/>
      <c r="DOX31" s="877"/>
      <c r="DOY31" s="877"/>
      <c r="DOZ31" s="877"/>
      <c r="DPA31" s="877"/>
      <c r="DPB31" s="877"/>
      <c r="DPC31" s="877"/>
      <c r="DPD31" s="877"/>
      <c r="DPE31" s="877"/>
      <c r="DPF31" s="877"/>
      <c r="DPG31" s="877"/>
      <c r="DPH31" s="877"/>
      <c r="DPI31" s="877"/>
      <c r="DPJ31" s="877"/>
      <c r="DPK31" s="877"/>
      <c r="DPL31" s="877"/>
      <c r="DPM31" s="877"/>
      <c r="DPN31" s="877"/>
      <c r="DPO31" s="877"/>
      <c r="DPP31" s="877"/>
      <c r="DPQ31" s="877"/>
      <c r="DPR31" s="877"/>
      <c r="DPS31" s="877"/>
      <c r="DPT31" s="877"/>
      <c r="DPU31" s="877"/>
      <c r="DPV31" s="877"/>
      <c r="DPW31" s="877"/>
      <c r="DPX31" s="877"/>
      <c r="DPY31" s="877"/>
      <c r="DPZ31" s="877"/>
      <c r="DQA31" s="877"/>
      <c r="DQB31" s="877"/>
      <c r="DQC31" s="877"/>
      <c r="DQD31" s="877"/>
      <c r="DQE31" s="877"/>
      <c r="DQF31" s="877"/>
      <c r="DQG31" s="877"/>
      <c r="DQH31" s="877"/>
      <c r="DQI31" s="877"/>
      <c r="DQJ31" s="877"/>
      <c r="DQK31" s="877"/>
      <c r="DQL31" s="877"/>
      <c r="DQM31" s="877"/>
      <c r="DQN31" s="877"/>
      <c r="DQO31" s="877"/>
      <c r="DQP31" s="877"/>
      <c r="DQQ31" s="877"/>
      <c r="DQR31" s="877"/>
      <c r="DQS31" s="877"/>
      <c r="DQT31" s="877"/>
      <c r="DQU31" s="877"/>
      <c r="DQV31" s="877"/>
      <c r="DQW31" s="877"/>
      <c r="DQX31" s="877"/>
      <c r="DQY31" s="877"/>
      <c r="DQZ31" s="877"/>
      <c r="DRA31" s="877"/>
      <c r="DRB31" s="877"/>
      <c r="DRC31" s="877"/>
      <c r="DRD31" s="877"/>
      <c r="DRE31" s="877"/>
      <c r="DRF31" s="877"/>
      <c r="DRG31" s="877"/>
      <c r="DRH31" s="877"/>
      <c r="DRI31" s="877"/>
      <c r="DRJ31" s="877"/>
      <c r="DRK31" s="877"/>
      <c r="DRL31" s="877"/>
      <c r="DRM31" s="877"/>
      <c r="DRN31" s="877"/>
      <c r="DRO31" s="877"/>
      <c r="DRP31" s="877"/>
      <c r="DRQ31" s="877"/>
      <c r="DRR31" s="877"/>
      <c r="DRS31" s="877"/>
      <c r="DRT31" s="877"/>
      <c r="DRU31" s="877"/>
      <c r="DRV31" s="877"/>
      <c r="DRW31" s="877"/>
      <c r="DRX31" s="877"/>
      <c r="DRY31" s="877"/>
      <c r="DRZ31" s="877"/>
      <c r="DSA31" s="877"/>
      <c r="DSB31" s="877"/>
      <c r="DSC31" s="877"/>
      <c r="DSD31" s="877"/>
      <c r="DSE31" s="877"/>
      <c r="DSF31" s="877"/>
      <c r="DSG31" s="877"/>
      <c r="DSH31" s="877"/>
      <c r="DSI31" s="877"/>
      <c r="DSJ31" s="877"/>
      <c r="DSK31" s="877"/>
      <c r="DSL31" s="877"/>
      <c r="DSM31" s="877"/>
      <c r="DSN31" s="877"/>
      <c r="DSO31" s="877"/>
      <c r="DSP31" s="877"/>
      <c r="DSQ31" s="877"/>
      <c r="DSR31" s="877"/>
      <c r="DSS31" s="877"/>
      <c r="DST31" s="877"/>
      <c r="DSU31" s="877"/>
      <c r="DSV31" s="877"/>
      <c r="DSW31" s="877"/>
      <c r="DSX31" s="877"/>
      <c r="DSY31" s="877"/>
      <c r="DSZ31" s="877"/>
      <c r="DTA31" s="877"/>
      <c r="DTB31" s="877"/>
      <c r="DTC31" s="877"/>
      <c r="DTD31" s="877"/>
      <c r="DTE31" s="877"/>
      <c r="DTF31" s="877"/>
      <c r="DTG31" s="877"/>
      <c r="DTH31" s="877"/>
      <c r="DTI31" s="877"/>
      <c r="DTJ31" s="877"/>
      <c r="DTK31" s="877"/>
      <c r="DTL31" s="877"/>
      <c r="DTM31" s="877"/>
      <c r="DTN31" s="877"/>
      <c r="DTO31" s="877"/>
      <c r="DTP31" s="877"/>
      <c r="DTQ31" s="877"/>
      <c r="DTR31" s="877"/>
      <c r="DTS31" s="877"/>
      <c r="DTT31" s="877"/>
      <c r="DTU31" s="877"/>
      <c r="DTV31" s="877"/>
      <c r="DTW31" s="877"/>
      <c r="DTX31" s="877"/>
      <c r="DTY31" s="877"/>
      <c r="DTZ31" s="877"/>
      <c r="DUA31" s="877"/>
      <c r="DUB31" s="877"/>
      <c r="DUC31" s="877"/>
      <c r="DUD31" s="877"/>
      <c r="DUE31" s="877"/>
      <c r="DUF31" s="877"/>
      <c r="DUG31" s="877"/>
      <c r="DUH31" s="877"/>
      <c r="DUI31" s="877"/>
      <c r="DUJ31" s="877"/>
      <c r="DUK31" s="877"/>
      <c r="DUL31" s="877"/>
      <c r="DUM31" s="877"/>
      <c r="DUN31" s="877"/>
      <c r="DUO31" s="877"/>
      <c r="DUP31" s="877"/>
      <c r="DUQ31" s="877"/>
      <c r="DUR31" s="877"/>
      <c r="DUS31" s="877"/>
      <c r="DUT31" s="877"/>
      <c r="DUU31" s="877"/>
      <c r="DUV31" s="877"/>
      <c r="DUW31" s="877"/>
      <c r="DUX31" s="877"/>
      <c r="DUY31" s="877"/>
      <c r="DUZ31" s="877"/>
      <c r="DVA31" s="877"/>
      <c r="DVB31" s="877"/>
      <c r="DVC31" s="877"/>
      <c r="DVD31" s="877"/>
      <c r="DVE31" s="877"/>
      <c r="DVF31" s="877"/>
      <c r="DVG31" s="877"/>
      <c r="DVH31" s="877"/>
      <c r="DVI31" s="877"/>
      <c r="DVJ31" s="877"/>
      <c r="DVK31" s="877"/>
      <c r="DVL31" s="877"/>
      <c r="DVM31" s="877"/>
      <c r="DVN31" s="877"/>
      <c r="DVO31" s="877"/>
      <c r="DVP31" s="877"/>
      <c r="DVQ31" s="877"/>
      <c r="DVR31" s="877"/>
      <c r="DVS31" s="877"/>
      <c r="DVT31" s="877"/>
      <c r="DVU31" s="877"/>
      <c r="DVV31" s="877"/>
      <c r="DVW31" s="877"/>
      <c r="DVX31" s="877"/>
      <c r="DVY31" s="877"/>
      <c r="DVZ31" s="877"/>
      <c r="DWA31" s="877"/>
      <c r="DWB31" s="877"/>
      <c r="DWC31" s="877"/>
      <c r="DWD31" s="877"/>
      <c r="DWE31" s="877"/>
      <c r="DWF31" s="877"/>
      <c r="DWG31" s="877"/>
      <c r="DWH31" s="877"/>
      <c r="DWI31" s="877"/>
      <c r="DWJ31" s="877"/>
      <c r="DWK31" s="877"/>
      <c r="DWL31" s="877"/>
      <c r="DWM31" s="877"/>
      <c r="DWN31" s="877"/>
      <c r="DWO31" s="877"/>
      <c r="DWP31" s="877"/>
      <c r="DWQ31" s="877"/>
      <c r="DWR31" s="877"/>
      <c r="DWS31" s="877"/>
      <c r="DWT31" s="877"/>
      <c r="DWU31" s="877"/>
      <c r="DWV31" s="877"/>
      <c r="DWW31" s="877"/>
      <c r="DWX31" s="877"/>
      <c r="DWY31" s="877"/>
      <c r="DWZ31" s="877"/>
      <c r="DXA31" s="877"/>
      <c r="DXB31" s="877"/>
      <c r="DXC31" s="877"/>
      <c r="DXD31" s="877"/>
      <c r="DXE31" s="877"/>
      <c r="DXF31" s="877"/>
      <c r="DXG31" s="877"/>
      <c r="DXH31" s="877"/>
      <c r="DXI31" s="877"/>
      <c r="DXJ31" s="877"/>
      <c r="DXK31" s="877"/>
      <c r="DXL31" s="877"/>
      <c r="DXM31" s="877"/>
      <c r="DXN31" s="877"/>
      <c r="DXO31" s="877"/>
      <c r="DXP31" s="877"/>
      <c r="DXQ31" s="877"/>
      <c r="DXR31" s="877"/>
      <c r="DXS31" s="877"/>
      <c r="DXT31" s="877"/>
      <c r="DXU31" s="877"/>
      <c r="DXV31" s="877"/>
      <c r="DXW31" s="877"/>
      <c r="DXX31" s="877"/>
      <c r="DXY31" s="877"/>
      <c r="DXZ31" s="877"/>
      <c r="DYA31" s="877"/>
      <c r="DYB31" s="877"/>
      <c r="DYC31" s="877"/>
      <c r="DYD31" s="877"/>
      <c r="DYE31" s="877"/>
      <c r="DYF31" s="877"/>
      <c r="DYG31" s="877"/>
      <c r="DYH31" s="877"/>
      <c r="DYI31" s="877"/>
      <c r="DYJ31" s="877"/>
      <c r="DYK31" s="877"/>
      <c r="DYL31" s="877"/>
      <c r="DYM31" s="877"/>
      <c r="DYN31" s="877"/>
      <c r="DYO31" s="877"/>
      <c r="DYP31" s="877"/>
      <c r="DYQ31" s="877"/>
      <c r="DYR31" s="877"/>
      <c r="DYS31" s="877"/>
      <c r="DYT31" s="877"/>
      <c r="DYU31" s="877"/>
      <c r="DYV31" s="877"/>
      <c r="DYW31" s="877"/>
      <c r="DYX31" s="877"/>
      <c r="DYY31" s="877"/>
      <c r="DYZ31" s="877"/>
      <c r="DZA31" s="877"/>
      <c r="DZB31" s="877"/>
      <c r="DZC31" s="877"/>
      <c r="DZD31" s="877"/>
      <c r="DZE31" s="877"/>
      <c r="DZF31" s="877"/>
      <c r="DZG31" s="877"/>
      <c r="DZH31" s="877"/>
      <c r="DZI31" s="877"/>
      <c r="DZJ31" s="877"/>
      <c r="DZK31" s="877"/>
      <c r="DZL31" s="877"/>
      <c r="DZM31" s="877"/>
      <c r="DZN31" s="877"/>
      <c r="DZO31" s="877"/>
      <c r="DZP31" s="877"/>
      <c r="DZQ31" s="877"/>
      <c r="DZR31" s="877"/>
      <c r="DZS31" s="877"/>
      <c r="DZT31" s="877"/>
      <c r="DZU31" s="877"/>
      <c r="DZV31" s="877"/>
      <c r="DZW31" s="877"/>
      <c r="DZX31" s="877"/>
      <c r="DZY31" s="877"/>
      <c r="DZZ31" s="877"/>
      <c r="EAA31" s="877"/>
      <c r="EAB31" s="877"/>
      <c r="EAC31" s="877"/>
      <c r="EAD31" s="877"/>
      <c r="EAE31" s="877"/>
      <c r="EAF31" s="877"/>
      <c r="EAG31" s="877"/>
      <c r="EAH31" s="877"/>
      <c r="EAI31" s="877"/>
      <c r="EAJ31" s="877"/>
      <c r="EAK31" s="877"/>
      <c r="EAL31" s="877"/>
      <c r="EAM31" s="877"/>
      <c r="EAN31" s="877"/>
      <c r="EAO31" s="877"/>
      <c r="EAP31" s="877"/>
      <c r="EAQ31" s="877"/>
      <c r="EAR31" s="877"/>
      <c r="EAS31" s="877"/>
      <c r="EAT31" s="877"/>
      <c r="EAU31" s="877"/>
      <c r="EAV31" s="877"/>
      <c r="EAW31" s="877"/>
      <c r="EAX31" s="877"/>
      <c r="EAY31" s="877"/>
      <c r="EAZ31" s="877"/>
      <c r="EBA31" s="877"/>
      <c r="EBB31" s="877"/>
      <c r="EBC31" s="877"/>
      <c r="EBD31" s="877"/>
      <c r="EBE31" s="877"/>
      <c r="EBF31" s="877"/>
      <c r="EBG31" s="877"/>
      <c r="EBH31" s="877"/>
      <c r="EBI31" s="877"/>
      <c r="EBJ31" s="877"/>
      <c r="EBK31" s="877"/>
      <c r="EBL31" s="877"/>
      <c r="EBM31" s="877"/>
      <c r="EBN31" s="877"/>
      <c r="EBO31" s="877"/>
      <c r="EBP31" s="877"/>
      <c r="EBQ31" s="877"/>
      <c r="EBR31" s="877"/>
      <c r="EBS31" s="877"/>
      <c r="EBT31" s="877"/>
      <c r="EBU31" s="877"/>
      <c r="EBV31" s="877"/>
      <c r="EBW31" s="877"/>
      <c r="EBX31" s="877"/>
      <c r="EBY31" s="877"/>
      <c r="EBZ31" s="877"/>
      <c r="ECA31" s="877"/>
      <c r="ECB31" s="877"/>
      <c r="ECC31" s="877"/>
      <c r="ECD31" s="877"/>
      <c r="ECE31" s="877"/>
      <c r="ECF31" s="877"/>
      <c r="ECG31" s="877"/>
      <c r="ECH31" s="877"/>
      <c r="ECI31" s="877"/>
      <c r="ECJ31" s="877"/>
      <c r="ECK31" s="877"/>
      <c r="ECL31" s="877"/>
      <c r="ECM31" s="877"/>
      <c r="ECN31" s="877"/>
      <c r="ECO31" s="877"/>
      <c r="ECP31" s="877"/>
      <c r="ECQ31" s="877"/>
      <c r="ECR31" s="877"/>
      <c r="ECS31" s="877"/>
      <c r="ECT31" s="877"/>
      <c r="ECU31" s="877"/>
      <c r="ECV31" s="877"/>
      <c r="ECW31" s="877"/>
      <c r="ECX31" s="877"/>
      <c r="ECY31" s="877"/>
      <c r="ECZ31" s="877"/>
      <c r="EDA31" s="877"/>
      <c r="EDB31" s="877"/>
      <c r="EDC31" s="877"/>
      <c r="EDD31" s="877"/>
      <c r="EDE31" s="877"/>
      <c r="EDF31" s="877"/>
      <c r="EDG31" s="877"/>
      <c r="EDH31" s="877"/>
      <c r="EDI31" s="877"/>
      <c r="EDJ31" s="877"/>
      <c r="EDK31" s="877"/>
      <c r="EDL31" s="877"/>
      <c r="EDM31" s="877"/>
      <c r="EDN31" s="877"/>
      <c r="EDO31" s="877"/>
      <c r="EDP31" s="877"/>
      <c r="EDQ31" s="877"/>
      <c r="EDR31" s="877"/>
      <c r="EDS31" s="877"/>
      <c r="EDT31" s="877"/>
      <c r="EDU31" s="877"/>
      <c r="EDV31" s="877"/>
      <c r="EDW31" s="877"/>
      <c r="EDX31" s="877"/>
      <c r="EDY31" s="877"/>
      <c r="EDZ31" s="877"/>
      <c r="EEA31" s="877"/>
      <c r="EEB31" s="877"/>
      <c r="EEC31" s="877"/>
      <c r="EED31" s="877"/>
      <c r="EEE31" s="877"/>
      <c r="EEF31" s="877"/>
      <c r="EEG31" s="877"/>
      <c r="EEH31" s="877"/>
      <c r="EEI31" s="877"/>
      <c r="EEJ31" s="877"/>
      <c r="EEK31" s="877"/>
      <c r="EEL31" s="877"/>
      <c r="EEM31" s="877"/>
      <c r="EEN31" s="877"/>
      <c r="EEO31" s="877"/>
      <c r="EEP31" s="877"/>
      <c r="EEQ31" s="877"/>
      <c r="EER31" s="877"/>
      <c r="EES31" s="877"/>
      <c r="EET31" s="877"/>
      <c r="EEU31" s="877"/>
      <c r="EEV31" s="877"/>
      <c r="EEW31" s="877"/>
      <c r="EEX31" s="877"/>
      <c r="EEY31" s="877"/>
      <c r="EEZ31" s="877"/>
      <c r="EFA31" s="877"/>
      <c r="EFB31" s="877"/>
      <c r="EFC31" s="877"/>
      <c r="EFD31" s="877"/>
      <c r="EFE31" s="877"/>
      <c r="EFF31" s="877"/>
      <c r="EFG31" s="877"/>
      <c r="EFH31" s="877"/>
      <c r="EFI31" s="877"/>
      <c r="EFJ31" s="877"/>
      <c r="EFK31" s="877"/>
      <c r="EFL31" s="877"/>
      <c r="EFM31" s="877"/>
      <c r="EFN31" s="877"/>
      <c r="EFO31" s="877"/>
      <c r="EFP31" s="877"/>
      <c r="EFQ31" s="877"/>
      <c r="EFR31" s="877"/>
      <c r="EFS31" s="877"/>
      <c r="EFT31" s="877"/>
      <c r="EFU31" s="877"/>
      <c r="EFV31" s="877"/>
      <c r="EFW31" s="877"/>
      <c r="EFX31" s="877"/>
      <c r="EFY31" s="877"/>
      <c r="EFZ31" s="877"/>
      <c r="EGA31" s="877"/>
      <c r="EGB31" s="877"/>
      <c r="EGC31" s="877"/>
      <c r="EGD31" s="877"/>
      <c r="EGE31" s="877"/>
      <c r="EGF31" s="877"/>
      <c r="EGG31" s="877"/>
      <c r="EGH31" s="877"/>
      <c r="EGI31" s="877"/>
      <c r="EGJ31" s="877"/>
      <c r="EGK31" s="877"/>
      <c r="EGL31" s="877"/>
      <c r="EGM31" s="877"/>
      <c r="EGN31" s="877"/>
      <c r="EGO31" s="877"/>
      <c r="EGP31" s="877"/>
      <c r="EGQ31" s="877"/>
      <c r="EGR31" s="877"/>
      <c r="EGS31" s="877"/>
      <c r="EGT31" s="877"/>
      <c r="EGU31" s="877"/>
      <c r="EGV31" s="877"/>
      <c r="EGW31" s="877"/>
      <c r="EGX31" s="877"/>
      <c r="EGY31" s="877"/>
      <c r="EGZ31" s="877"/>
      <c r="EHA31" s="877"/>
      <c r="EHB31" s="877"/>
      <c r="EHC31" s="877"/>
      <c r="EHD31" s="877"/>
      <c r="EHE31" s="877"/>
      <c r="EHF31" s="877"/>
      <c r="EHG31" s="877"/>
      <c r="EHH31" s="877"/>
      <c r="EHI31" s="877"/>
      <c r="EHJ31" s="877"/>
      <c r="EHK31" s="877"/>
      <c r="EHL31" s="877"/>
      <c r="EHM31" s="877"/>
      <c r="EHN31" s="877"/>
      <c r="EHO31" s="877"/>
      <c r="EHP31" s="877"/>
      <c r="EHQ31" s="877"/>
      <c r="EHR31" s="877"/>
      <c r="EHS31" s="877"/>
      <c r="EHT31" s="877"/>
      <c r="EHU31" s="877"/>
      <c r="EHV31" s="877"/>
      <c r="EHW31" s="877"/>
      <c r="EHX31" s="877"/>
      <c r="EHY31" s="877"/>
      <c r="EHZ31" s="877"/>
      <c r="EIA31" s="877"/>
      <c r="EIB31" s="877"/>
      <c r="EIC31" s="877"/>
      <c r="EID31" s="877"/>
      <c r="EIE31" s="877"/>
      <c r="EIF31" s="877"/>
      <c r="EIG31" s="877"/>
      <c r="EIH31" s="877"/>
      <c r="EII31" s="877"/>
      <c r="EIJ31" s="877"/>
      <c r="EIK31" s="877"/>
      <c r="EIL31" s="877"/>
      <c r="EIM31" s="877"/>
      <c r="EIN31" s="877"/>
      <c r="EIO31" s="877"/>
      <c r="EIP31" s="877"/>
      <c r="EIQ31" s="877"/>
      <c r="EIR31" s="877"/>
      <c r="EIS31" s="877"/>
      <c r="EIT31" s="877"/>
      <c r="EIU31" s="877"/>
      <c r="EIV31" s="877"/>
      <c r="EIW31" s="877"/>
      <c r="EIX31" s="877"/>
      <c r="EIY31" s="877"/>
      <c r="EIZ31" s="877"/>
      <c r="EJA31" s="877"/>
      <c r="EJB31" s="877"/>
      <c r="EJC31" s="877"/>
      <c r="EJD31" s="877"/>
      <c r="EJE31" s="877"/>
      <c r="EJF31" s="877"/>
      <c r="EJG31" s="877"/>
      <c r="EJH31" s="877"/>
      <c r="EJI31" s="877"/>
      <c r="EJJ31" s="877"/>
      <c r="EJK31" s="877"/>
      <c r="EJL31" s="877"/>
      <c r="EJM31" s="877"/>
      <c r="EJN31" s="877"/>
      <c r="EJO31" s="877"/>
      <c r="EJP31" s="877"/>
      <c r="EJQ31" s="877"/>
      <c r="EJR31" s="877"/>
      <c r="EJS31" s="877"/>
      <c r="EJT31" s="877"/>
      <c r="EJU31" s="877"/>
      <c r="EJV31" s="877"/>
      <c r="EJW31" s="877"/>
      <c r="EJX31" s="877"/>
      <c r="EJY31" s="877"/>
      <c r="EJZ31" s="877"/>
      <c r="EKA31" s="877"/>
      <c r="EKB31" s="877"/>
      <c r="EKC31" s="877"/>
      <c r="EKD31" s="877"/>
      <c r="EKE31" s="877"/>
      <c r="EKF31" s="877"/>
      <c r="EKG31" s="877"/>
      <c r="EKH31" s="877"/>
      <c r="EKI31" s="877"/>
      <c r="EKJ31" s="877"/>
      <c r="EKK31" s="877"/>
      <c r="EKL31" s="877"/>
      <c r="EKM31" s="877"/>
      <c r="EKN31" s="877"/>
      <c r="EKO31" s="877"/>
      <c r="EKP31" s="877"/>
      <c r="EKQ31" s="877"/>
      <c r="EKR31" s="877"/>
      <c r="EKS31" s="877"/>
      <c r="EKT31" s="877"/>
      <c r="EKU31" s="877"/>
      <c r="EKV31" s="877"/>
      <c r="EKW31" s="877"/>
      <c r="EKX31" s="877"/>
      <c r="EKY31" s="877"/>
      <c r="EKZ31" s="877"/>
      <c r="ELA31" s="877"/>
      <c r="ELB31" s="877"/>
      <c r="ELC31" s="877"/>
      <c r="ELD31" s="877"/>
      <c r="ELE31" s="877"/>
      <c r="ELF31" s="877"/>
      <c r="ELG31" s="877"/>
      <c r="ELH31" s="877"/>
      <c r="ELI31" s="877"/>
      <c r="ELJ31" s="877"/>
      <c r="ELK31" s="877"/>
      <c r="ELL31" s="877"/>
      <c r="ELM31" s="877"/>
      <c r="ELN31" s="877"/>
      <c r="ELO31" s="877"/>
      <c r="ELP31" s="877"/>
      <c r="ELQ31" s="877"/>
      <c r="ELR31" s="877"/>
      <c r="ELS31" s="877"/>
      <c r="ELT31" s="877"/>
      <c r="ELU31" s="877"/>
      <c r="ELV31" s="877"/>
      <c r="ELW31" s="877"/>
      <c r="ELX31" s="877"/>
      <c r="ELY31" s="877"/>
      <c r="ELZ31" s="877"/>
      <c r="EMA31" s="877"/>
      <c r="EMB31" s="877"/>
      <c r="EMC31" s="877"/>
      <c r="EMD31" s="877"/>
      <c r="EME31" s="877"/>
      <c r="EMF31" s="877"/>
      <c r="EMG31" s="877"/>
      <c r="EMH31" s="877"/>
      <c r="EMI31" s="877"/>
      <c r="EMJ31" s="877"/>
      <c r="EMK31" s="877"/>
      <c r="EML31" s="877"/>
      <c r="EMM31" s="877"/>
      <c r="EMN31" s="877"/>
      <c r="EMO31" s="877"/>
      <c r="EMP31" s="877"/>
      <c r="EMQ31" s="877"/>
      <c r="EMR31" s="877"/>
      <c r="EMS31" s="877"/>
      <c r="EMT31" s="877"/>
      <c r="EMU31" s="877"/>
      <c r="EMV31" s="877"/>
      <c r="EMW31" s="877"/>
      <c r="EMX31" s="877"/>
      <c r="EMY31" s="877"/>
      <c r="EMZ31" s="877"/>
      <c r="ENA31" s="877"/>
      <c r="ENB31" s="877"/>
      <c r="ENC31" s="877"/>
      <c r="END31" s="877"/>
      <c r="ENE31" s="877"/>
      <c r="ENF31" s="877"/>
      <c r="ENG31" s="877"/>
      <c r="ENH31" s="877"/>
      <c r="ENI31" s="877"/>
      <c r="ENJ31" s="877"/>
      <c r="ENK31" s="877"/>
      <c r="ENL31" s="877"/>
      <c r="ENM31" s="877"/>
      <c r="ENN31" s="877"/>
      <c r="ENO31" s="877"/>
      <c r="ENP31" s="877"/>
      <c r="ENQ31" s="877"/>
      <c r="ENR31" s="877"/>
      <c r="ENS31" s="877"/>
      <c r="ENT31" s="877"/>
      <c r="ENU31" s="877"/>
      <c r="ENV31" s="877"/>
      <c r="ENW31" s="877"/>
      <c r="ENX31" s="877"/>
      <c r="ENY31" s="877"/>
      <c r="ENZ31" s="877"/>
      <c r="EOA31" s="877"/>
      <c r="EOB31" s="877"/>
      <c r="EOC31" s="877"/>
      <c r="EOD31" s="877"/>
      <c r="EOE31" s="877"/>
      <c r="EOF31" s="877"/>
      <c r="EOG31" s="877"/>
      <c r="EOH31" s="877"/>
      <c r="EOI31" s="877"/>
      <c r="EOJ31" s="877"/>
      <c r="EOK31" s="877"/>
      <c r="EOL31" s="877"/>
      <c r="EOM31" s="877"/>
      <c r="EON31" s="877"/>
      <c r="EOO31" s="877"/>
      <c r="EOP31" s="877"/>
      <c r="EOQ31" s="877"/>
      <c r="EOR31" s="877"/>
      <c r="EOS31" s="877"/>
      <c r="EOT31" s="877"/>
      <c r="EOU31" s="877"/>
      <c r="EOV31" s="877"/>
      <c r="EOW31" s="877"/>
      <c r="EOX31" s="877"/>
      <c r="EOY31" s="877"/>
      <c r="EOZ31" s="877"/>
      <c r="EPA31" s="877"/>
      <c r="EPB31" s="877"/>
      <c r="EPC31" s="877"/>
      <c r="EPD31" s="877"/>
      <c r="EPE31" s="877"/>
      <c r="EPF31" s="877"/>
      <c r="EPG31" s="877"/>
      <c r="EPH31" s="877"/>
      <c r="EPI31" s="877"/>
      <c r="EPJ31" s="877"/>
      <c r="EPK31" s="877"/>
      <c r="EPL31" s="877"/>
      <c r="EPM31" s="877"/>
      <c r="EPN31" s="877"/>
      <c r="EPO31" s="877"/>
      <c r="EPP31" s="877"/>
      <c r="EPQ31" s="877"/>
      <c r="EPR31" s="877"/>
      <c r="EPS31" s="877"/>
      <c r="EPT31" s="877"/>
      <c r="EPU31" s="877"/>
      <c r="EPV31" s="877"/>
      <c r="EPW31" s="877"/>
      <c r="EPX31" s="877"/>
      <c r="EPY31" s="877"/>
      <c r="EPZ31" s="877"/>
      <c r="EQA31" s="877"/>
      <c r="EQB31" s="877"/>
      <c r="EQC31" s="877"/>
      <c r="EQD31" s="877"/>
      <c r="EQE31" s="877"/>
      <c r="EQF31" s="877"/>
      <c r="EQG31" s="877"/>
      <c r="EQH31" s="877"/>
      <c r="EQI31" s="877"/>
      <c r="EQJ31" s="877"/>
      <c r="EQK31" s="877"/>
      <c r="EQL31" s="877"/>
      <c r="EQM31" s="877"/>
      <c r="EQN31" s="877"/>
      <c r="EQO31" s="877"/>
      <c r="EQP31" s="877"/>
      <c r="EQQ31" s="877"/>
      <c r="EQR31" s="877"/>
      <c r="EQS31" s="877"/>
      <c r="EQT31" s="877"/>
      <c r="EQU31" s="877"/>
      <c r="EQV31" s="877"/>
      <c r="EQW31" s="877"/>
      <c r="EQX31" s="877"/>
      <c r="EQY31" s="877"/>
      <c r="EQZ31" s="877"/>
      <c r="ERA31" s="877"/>
      <c r="ERB31" s="877"/>
      <c r="ERC31" s="877"/>
      <c r="ERD31" s="877"/>
      <c r="ERE31" s="877"/>
      <c r="ERF31" s="877"/>
      <c r="ERG31" s="877"/>
      <c r="ERH31" s="877"/>
      <c r="ERI31" s="877"/>
      <c r="ERJ31" s="877"/>
      <c r="ERK31" s="877"/>
      <c r="ERL31" s="877"/>
      <c r="ERM31" s="877"/>
      <c r="ERN31" s="877"/>
      <c r="ERO31" s="877"/>
      <c r="ERP31" s="877"/>
      <c r="ERQ31" s="877"/>
      <c r="ERR31" s="877"/>
      <c r="ERS31" s="877"/>
      <c r="ERT31" s="877"/>
      <c r="ERU31" s="877"/>
      <c r="ERV31" s="877"/>
      <c r="ERW31" s="877"/>
      <c r="ERX31" s="877"/>
      <c r="ERY31" s="877"/>
      <c r="ERZ31" s="877"/>
      <c r="ESA31" s="877"/>
      <c r="ESB31" s="877"/>
      <c r="ESC31" s="877"/>
      <c r="ESD31" s="877"/>
      <c r="ESE31" s="877"/>
      <c r="ESF31" s="877"/>
      <c r="ESG31" s="877"/>
      <c r="ESH31" s="877"/>
      <c r="ESI31" s="877"/>
      <c r="ESJ31" s="877"/>
      <c r="ESK31" s="877"/>
      <c r="ESL31" s="877"/>
      <c r="ESM31" s="877"/>
      <c r="ESN31" s="877"/>
      <c r="ESO31" s="877"/>
      <c r="ESP31" s="877"/>
      <c r="ESQ31" s="877"/>
      <c r="ESR31" s="877"/>
      <c r="ESS31" s="877"/>
      <c r="EST31" s="877"/>
      <c r="ESU31" s="877"/>
      <c r="ESV31" s="877"/>
      <c r="ESW31" s="877"/>
      <c r="ESX31" s="877"/>
      <c r="ESY31" s="877"/>
      <c r="ESZ31" s="877"/>
      <c r="ETA31" s="877"/>
      <c r="ETB31" s="877"/>
      <c r="ETC31" s="877"/>
      <c r="ETD31" s="877"/>
      <c r="ETE31" s="877"/>
      <c r="ETF31" s="877"/>
      <c r="ETG31" s="877"/>
      <c r="ETH31" s="877"/>
      <c r="ETI31" s="877"/>
      <c r="ETJ31" s="877"/>
      <c r="ETK31" s="877"/>
      <c r="ETL31" s="877"/>
      <c r="ETM31" s="877"/>
      <c r="ETN31" s="877"/>
      <c r="ETO31" s="877"/>
      <c r="ETP31" s="877"/>
      <c r="ETQ31" s="877"/>
      <c r="ETR31" s="877"/>
      <c r="ETS31" s="877"/>
      <c r="ETT31" s="877"/>
      <c r="ETU31" s="877"/>
      <c r="ETV31" s="877"/>
      <c r="ETW31" s="877"/>
      <c r="ETX31" s="877"/>
      <c r="ETY31" s="877"/>
      <c r="ETZ31" s="877"/>
      <c r="EUA31" s="877"/>
      <c r="EUB31" s="877"/>
      <c r="EUC31" s="877"/>
      <c r="EUD31" s="877"/>
      <c r="EUE31" s="877"/>
      <c r="EUF31" s="877"/>
      <c r="EUG31" s="877"/>
      <c r="EUH31" s="877"/>
      <c r="EUI31" s="877"/>
      <c r="EUJ31" s="877"/>
      <c r="EUK31" s="877"/>
      <c r="EUL31" s="877"/>
      <c r="EUM31" s="877"/>
      <c r="EUN31" s="877"/>
      <c r="EUO31" s="877"/>
      <c r="EUP31" s="877"/>
      <c r="EUQ31" s="877"/>
      <c r="EUR31" s="877"/>
      <c r="EUS31" s="877"/>
      <c r="EUT31" s="877"/>
      <c r="EUU31" s="877"/>
      <c r="EUV31" s="877"/>
      <c r="EUW31" s="877"/>
      <c r="EUX31" s="877"/>
      <c r="EUY31" s="877"/>
      <c r="EUZ31" s="877"/>
      <c r="EVA31" s="877"/>
      <c r="EVB31" s="877"/>
      <c r="EVC31" s="877"/>
      <c r="EVD31" s="877"/>
      <c r="EVE31" s="877"/>
      <c r="EVF31" s="877"/>
      <c r="EVG31" s="877"/>
      <c r="EVH31" s="877"/>
      <c r="EVI31" s="877"/>
      <c r="EVJ31" s="877"/>
      <c r="EVK31" s="877"/>
      <c r="EVL31" s="877"/>
      <c r="EVM31" s="877"/>
      <c r="EVN31" s="877"/>
      <c r="EVO31" s="877"/>
      <c r="EVP31" s="877"/>
      <c r="EVQ31" s="877"/>
      <c r="EVR31" s="877"/>
      <c r="EVS31" s="877"/>
      <c r="EVT31" s="877"/>
      <c r="EVU31" s="877"/>
      <c r="EVV31" s="877"/>
      <c r="EVW31" s="877"/>
      <c r="EVX31" s="877"/>
      <c r="EVY31" s="877"/>
      <c r="EVZ31" s="877"/>
      <c r="EWA31" s="877"/>
      <c r="EWB31" s="877"/>
      <c r="EWC31" s="877"/>
      <c r="EWD31" s="877"/>
      <c r="EWE31" s="877"/>
      <c r="EWF31" s="877"/>
      <c r="EWG31" s="877"/>
      <c r="EWH31" s="877"/>
      <c r="EWI31" s="877"/>
      <c r="EWJ31" s="877"/>
      <c r="EWK31" s="877"/>
      <c r="EWL31" s="877"/>
      <c r="EWM31" s="877"/>
      <c r="EWN31" s="877"/>
      <c r="EWO31" s="877"/>
      <c r="EWP31" s="877"/>
      <c r="EWQ31" s="877"/>
      <c r="EWR31" s="877"/>
      <c r="EWS31" s="877"/>
      <c r="EWT31" s="877"/>
      <c r="EWU31" s="877"/>
      <c r="EWV31" s="877"/>
      <c r="EWW31" s="877"/>
      <c r="EWX31" s="877"/>
      <c r="EWY31" s="877"/>
      <c r="EWZ31" s="877"/>
      <c r="EXA31" s="877"/>
      <c r="EXB31" s="877"/>
      <c r="EXC31" s="877"/>
      <c r="EXD31" s="877"/>
      <c r="EXE31" s="877"/>
      <c r="EXF31" s="877"/>
      <c r="EXG31" s="877"/>
      <c r="EXH31" s="877"/>
      <c r="EXI31" s="877"/>
      <c r="EXJ31" s="877"/>
      <c r="EXK31" s="877"/>
      <c r="EXL31" s="877"/>
      <c r="EXM31" s="877"/>
      <c r="EXN31" s="877"/>
      <c r="EXO31" s="877"/>
      <c r="EXP31" s="877"/>
      <c r="EXQ31" s="877"/>
      <c r="EXR31" s="877"/>
      <c r="EXS31" s="877"/>
      <c r="EXT31" s="877"/>
      <c r="EXU31" s="877"/>
      <c r="EXV31" s="877"/>
      <c r="EXW31" s="877"/>
      <c r="EXX31" s="877"/>
      <c r="EXY31" s="877"/>
      <c r="EXZ31" s="877"/>
      <c r="EYA31" s="877"/>
      <c r="EYB31" s="877"/>
      <c r="EYC31" s="877"/>
      <c r="EYD31" s="877"/>
      <c r="EYE31" s="877"/>
      <c r="EYF31" s="877"/>
      <c r="EYG31" s="877"/>
      <c r="EYH31" s="877"/>
      <c r="EYI31" s="877"/>
      <c r="EYJ31" s="877"/>
      <c r="EYK31" s="877"/>
      <c r="EYL31" s="877"/>
      <c r="EYM31" s="877"/>
      <c r="EYN31" s="877"/>
      <c r="EYO31" s="877"/>
      <c r="EYP31" s="877"/>
      <c r="EYQ31" s="877"/>
      <c r="EYR31" s="877"/>
      <c r="EYS31" s="877"/>
      <c r="EYT31" s="877"/>
      <c r="EYU31" s="877"/>
      <c r="EYV31" s="877"/>
      <c r="EYW31" s="877"/>
      <c r="EYX31" s="877"/>
      <c r="EYY31" s="877"/>
      <c r="EYZ31" s="877"/>
      <c r="EZA31" s="877"/>
      <c r="EZB31" s="877"/>
      <c r="EZC31" s="877"/>
      <c r="EZD31" s="877"/>
      <c r="EZE31" s="877"/>
      <c r="EZF31" s="877"/>
      <c r="EZG31" s="877"/>
      <c r="EZH31" s="877"/>
      <c r="EZI31" s="877"/>
      <c r="EZJ31" s="877"/>
      <c r="EZK31" s="877"/>
      <c r="EZL31" s="877"/>
      <c r="EZM31" s="877"/>
      <c r="EZN31" s="877"/>
      <c r="EZO31" s="877"/>
      <c r="EZP31" s="877"/>
      <c r="EZQ31" s="877"/>
      <c r="EZR31" s="877"/>
      <c r="EZS31" s="877"/>
      <c r="EZT31" s="877"/>
      <c r="EZU31" s="877"/>
      <c r="EZV31" s="877"/>
      <c r="EZW31" s="877"/>
      <c r="EZX31" s="877"/>
      <c r="EZY31" s="877"/>
      <c r="EZZ31" s="877"/>
      <c r="FAA31" s="877"/>
      <c r="FAB31" s="877"/>
      <c r="FAC31" s="877"/>
      <c r="FAD31" s="877"/>
      <c r="FAE31" s="877"/>
      <c r="FAF31" s="877"/>
      <c r="FAG31" s="877"/>
      <c r="FAH31" s="877"/>
      <c r="FAI31" s="877"/>
      <c r="FAJ31" s="877"/>
      <c r="FAK31" s="877"/>
      <c r="FAL31" s="877"/>
      <c r="FAM31" s="877"/>
      <c r="FAN31" s="877"/>
      <c r="FAO31" s="877"/>
      <c r="FAP31" s="877"/>
      <c r="FAQ31" s="877"/>
      <c r="FAR31" s="877"/>
      <c r="FAS31" s="877"/>
      <c r="FAT31" s="877"/>
      <c r="FAU31" s="877"/>
      <c r="FAV31" s="877"/>
      <c r="FAW31" s="877"/>
      <c r="FAX31" s="877"/>
      <c r="FAY31" s="877"/>
      <c r="FAZ31" s="877"/>
      <c r="FBA31" s="877"/>
      <c r="FBB31" s="877"/>
      <c r="FBC31" s="877"/>
      <c r="FBD31" s="877"/>
      <c r="FBE31" s="877"/>
      <c r="FBF31" s="877"/>
      <c r="FBG31" s="877"/>
      <c r="FBH31" s="877"/>
      <c r="FBI31" s="877"/>
      <c r="FBJ31" s="877"/>
      <c r="FBK31" s="877"/>
      <c r="FBL31" s="877"/>
      <c r="FBM31" s="877"/>
      <c r="FBN31" s="877"/>
      <c r="FBO31" s="877"/>
      <c r="FBP31" s="877"/>
      <c r="FBQ31" s="877"/>
      <c r="FBR31" s="877"/>
      <c r="FBS31" s="877"/>
      <c r="FBT31" s="877"/>
      <c r="FBU31" s="877"/>
      <c r="FBV31" s="877"/>
      <c r="FBW31" s="877"/>
      <c r="FBX31" s="877"/>
      <c r="FBY31" s="877"/>
      <c r="FBZ31" s="877"/>
      <c r="FCA31" s="877"/>
      <c r="FCB31" s="877"/>
      <c r="FCC31" s="877"/>
      <c r="FCD31" s="877"/>
      <c r="FCE31" s="877"/>
      <c r="FCF31" s="877"/>
      <c r="FCG31" s="877"/>
      <c r="FCH31" s="877"/>
      <c r="FCI31" s="877"/>
      <c r="FCJ31" s="877"/>
      <c r="FCK31" s="877"/>
      <c r="FCL31" s="877"/>
      <c r="FCM31" s="877"/>
      <c r="FCN31" s="877"/>
      <c r="FCO31" s="877"/>
      <c r="FCP31" s="877"/>
      <c r="FCQ31" s="877"/>
      <c r="FCR31" s="877"/>
      <c r="FCS31" s="877"/>
      <c r="FCT31" s="877"/>
      <c r="FCU31" s="877"/>
      <c r="FCV31" s="877"/>
      <c r="FCW31" s="877"/>
      <c r="FCX31" s="877"/>
      <c r="FCY31" s="877"/>
      <c r="FCZ31" s="877"/>
      <c r="FDA31" s="877"/>
      <c r="FDB31" s="877"/>
      <c r="FDC31" s="877"/>
      <c r="FDD31" s="877"/>
      <c r="FDE31" s="877"/>
      <c r="FDF31" s="877"/>
      <c r="FDG31" s="877"/>
      <c r="FDH31" s="877"/>
      <c r="FDI31" s="877"/>
      <c r="FDJ31" s="877"/>
      <c r="FDK31" s="877"/>
      <c r="FDL31" s="877"/>
      <c r="FDM31" s="877"/>
      <c r="FDN31" s="877"/>
      <c r="FDO31" s="877"/>
      <c r="FDP31" s="877"/>
      <c r="FDQ31" s="877"/>
      <c r="FDR31" s="877"/>
      <c r="FDS31" s="877"/>
      <c r="FDT31" s="877"/>
      <c r="FDU31" s="877"/>
      <c r="FDV31" s="877"/>
      <c r="FDW31" s="877"/>
      <c r="FDX31" s="877"/>
      <c r="FDY31" s="877"/>
      <c r="FDZ31" s="877"/>
      <c r="FEA31" s="877"/>
      <c r="FEB31" s="877"/>
      <c r="FEC31" s="877"/>
      <c r="FED31" s="877"/>
      <c r="FEE31" s="877"/>
      <c r="FEF31" s="877"/>
      <c r="FEG31" s="877"/>
      <c r="FEH31" s="877"/>
      <c r="FEI31" s="877"/>
      <c r="FEJ31" s="877"/>
      <c r="FEK31" s="877"/>
      <c r="FEL31" s="877"/>
      <c r="FEM31" s="877"/>
      <c r="FEN31" s="877"/>
      <c r="FEO31" s="877"/>
      <c r="FEP31" s="877"/>
      <c r="FEQ31" s="877"/>
      <c r="FER31" s="877"/>
      <c r="FES31" s="877"/>
      <c r="FET31" s="877"/>
      <c r="FEU31" s="877"/>
      <c r="FEV31" s="877"/>
      <c r="FEW31" s="877"/>
      <c r="FEX31" s="877"/>
      <c r="FEY31" s="877"/>
      <c r="FEZ31" s="877"/>
      <c r="FFA31" s="877"/>
      <c r="FFB31" s="877"/>
      <c r="FFC31" s="877"/>
      <c r="FFD31" s="877"/>
      <c r="FFE31" s="877"/>
      <c r="FFF31" s="877"/>
      <c r="FFG31" s="877"/>
      <c r="FFH31" s="877"/>
      <c r="FFI31" s="877"/>
      <c r="FFJ31" s="877"/>
      <c r="FFK31" s="877"/>
      <c r="FFL31" s="877"/>
      <c r="FFM31" s="877"/>
      <c r="FFN31" s="877"/>
      <c r="FFO31" s="877"/>
      <c r="FFP31" s="877"/>
      <c r="FFQ31" s="877"/>
      <c r="FFR31" s="877"/>
      <c r="FFS31" s="877"/>
      <c r="FFT31" s="877"/>
      <c r="FFU31" s="877"/>
      <c r="FFV31" s="877"/>
      <c r="FFW31" s="877"/>
      <c r="FFX31" s="877"/>
      <c r="FFY31" s="877"/>
      <c r="FFZ31" s="877"/>
      <c r="FGA31" s="877"/>
      <c r="FGB31" s="877"/>
      <c r="FGC31" s="877"/>
      <c r="FGD31" s="877"/>
      <c r="FGE31" s="877"/>
      <c r="FGF31" s="877"/>
      <c r="FGG31" s="877"/>
      <c r="FGH31" s="877"/>
      <c r="FGI31" s="877"/>
      <c r="FGJ31" s="877"/>
      <c r="FGK31" s="877"/>
      <c r="FGL31" s="877"/>
      <c r="FGM31" s="877"/>
      <c r="FGN31" s="877"/>
      <c r="FGO31" s="877"/>
      <c r="FGP31" s="877"/>
      <c r="FGQ31" s="877"/>
      <c r="FGR31" s="877"/>
      <c r="FGS31" s="877"/>
      <c r="FGT31" s="877"/>
      <c r="FGU31" s="877"/>
      <c r="FGV31" s="877"/>
      <c r="FGW31" s="877"/>
      <c r="FGX31" s="877"/>
      <c r="FGY31" s="877"/>
      <c r="FGZ31" s="877"/>
      <c r="FHA31" s="877"/>
      <c r="FHB31" s="877"/>
      <c r="FHC31" s="877"/>
      <c r="FHD31" s="877"/>
      <c r="FHE31" s="877"/>
      <c r="FHF31" s="877"/>
      <c r="FHG31" s="877"/>
      <c r="FHH31" s="877"/>
      <c r="FHI31" s="877"/>
      <c r="FHJ31" s="877"/>
      <c r="FHK31" s="877"/>
      <c r="FHL31" s="877"/>
      <c r="FHM31" s="877"/>
      <c r="FHN31" s="877"/>
      <c r="FHO31" s="877"/>
      <c r="FHP31" s="877"/>
      <c r="FHQ31" s="877"/>
      <c r="FHR31" s="877"/>
      <c r="FHS31" s="877"/>
      <c r="FHT31" s="877"/>
      <c r="FHU31" s="877"/>
      <c r="FHV31" s="877"/>
      <c r="FHW31" s="877"/>
      <c r="FHX31" s="877"/>
      <c r="FHY31" s="877"/>
      <c r="FHZ31" s="877"/>
      <c r="FIA31" s="877"/>
      <c r="FIB31" s="877"/>
      <c r="FIC31" s="877"/>
      <c r="FID31" s="877"/>
      <c r="FIE31" s="877"/>
      <c r="FIF31" s="877"/>
      <c r="FIG31" s="877"/>
      <c r="FIH31" s="877"/>
      <c r="FII31" s="877"/>
      <c r="FIJ31" s="877"/>
      <c r="FIK31" s="877"/>
      <c r="FIL31" s="877"/>
      <c r="FIM31" s="877"/>
      <c r="FIN31" s="877"/>
      <c r="FIO31" s="877"/>
      <c r="FIP31" s="877"/>
      <c r="FIQ31" s="877"/>
      <c r="FIR31" s="877"/>
      <c r="FIS31" s="877"/>
      <c r="FIT31" s="877"/>
      <c r="FIU31" s="877"/>
      <c r="FIV31" s="877"/>
      <c r="FIW31" s="877"/>
      <c r="FIX31" s="877"/>
      <c r="FIY31" s="877"/>
      <c r="FIZ31" s="877"/>
      <c r="FJA31" s="877"/>
      <c r="FJB31" s="877"/>
      <c r="FJC31" s="877"/>
      <c r="FJD31" s="877"/>
      <c r="FJE31" s="877"/>
      <c r="FJF31" s="877"/>
      <c r="FJG31" s="877"/>
      <c r="FJH31" s="877"/>
      <c r="FJI31" s="877"/>
      <c r="FJJ31" s="877"/>
      <c r="FJK31" s="877"/>
      <c r="FJL31" s="877"/>
      <c r="FJM31" s="877"/>
      <c r="FJN31" s="877"/>
      <c r="FJO31" s="877"/>
      <c r="FJP31" s="877"/>
      <c r="FJQ31" s="877"/>
      <c r="FJR31" s="877"/>
      <c r="FJS31" s="877"/>
      <c r="FJT31" s="877"/>
      <c r="FJU31" s="877"/>
      <c r="FJV31" s="877"/>
      <c r="FJW31" s="877"/>
      <c r="FJX31" s="877"/>
      <c r="FJY31" s="877"/>
      <c r="FJZ31" s="877"/>
      <c r="FKA31" s="877"/>
      <c r="FKB31" s="877"/>
      <c r="FKC31" s="877"/>
      <c r="FKD31" s="877"/>
      <c r="FKE31" s="877"/>
      <c r="FKF31" s="877"/>
      <c r="FKG31" s="877"/>
      <c r="FKH31" s="877"/>
      <c r="FKI31" s="877"/>
      <c r="FKJ31" s="877"/>
      <c r="FKK31" s="877"/>
      <c r="FKL31" s="877"/>
      <c r="FKM31" s="877"/>
      <c r="FKN31" s="877"/>
      <c r="FKO31" s="877"/>
      <c r="FKP31" s="877"/>
      <c r="FKQ31" s="877"/>
      <c r="FKR31" s="877"/>
      <c r="FKS31" s="877"/>
      <c r="FKT31" s="877"/>
      <c r="FKU31" s="877"/>
      <c r="FKV31" s="877"/>
      <c r="FKW31" s="877"/>
      <c r="FKX31" s="877"/>
      <c r="FKY31" s="877"/>
      <c r="FKZ31" s="877"/>
      <c r="FLA31" s="877"/>
      <c r="FLB31" s="877"/>
      <c r="FLC31" s="877"/>
      <c r="FLD31" s="877"/>
      <c r="FLE31" s="877"/>
      <c r="FLF31" s="877"/>
      <c r="FLG31" s="877"/>
      <c r="FLH31" s="877"/>
      <c r="FLI31" s="877"/>
      <c r="FLJ31" s="877"/>
      <c r="FLK31" s="877"/>
      <c r="FLL31" s="877"/>
      <c r="FLM31" s="877"/>
      <c r="FLN31" s="877"/>
      <c r="FLO31" s="877"/>
      <c r="FLP31" s="877"/>
      <c r="FLQ31" s="877"/>
      <c r="FLR31" s="877"/>
      <c r="FLS31" s="877"/>
      <c r="FLT31" s="877"/>
      <c r="FLU31" s="877"/>
      <c r="FLV31" s="877"/>
      <c r="FLW31" s="877"/>
      <c r="FLX31" s="877"/>
      <c r="FLY31" s="877"/>
      <c r="FLZ31" s="877"/>
      <c r="FMA31" s="877"/>
      <c r="FMB31" s="877"/>
      <c r="FMC31" s="877"/>
      <c r="FMD31" s="877"/>
      <c r="FME31" s="877"/>
      <c r="FMF31" s="877"/>
      <c r="FMG31" s="877"/>
      <c r="FMH31" s="877"/>
      <c r="FMI31" s="877"/>
      <c r="FMJ31" s="877"/>
      <c r="FMK31" s="877"/>
      <c r="FML31" s="877"/>
      <c r="FMM31" s="877"/>
      <c r="FMN31" s="877"/>
      <c r="FMO31" s="877"/>
      <c r="FMP31" s="877"/>
      <c r="FMQ31" s="877"/>
      <c r="FMR31" s="877"/>
      <c r="FMS31" s="877"/>
      <c r="FMT31" s="877"/>
      <c r="FMU31" s="877"/>
      <c r="FMV31" s="877"/>
      <c r="FMW31" s="877"/>
      <c r="FMX31" s="877"/>
      <c r="FMY31" s="877"/>
      <c r="FMZ31" s="877"/>
      <c r="FNA31" s="877"/>
      <c r="FNB31" s="877"/>
      <c r="FNC31" s="877"/>
      <c r="FND31" s="877"/>
      <c r="FNE31" s="877"/>
      <c r="FNF31" s="877"/>
      <c r="FNG31" s="877"/>
      <c r="FNH31" s="877"/>
      <c r="FNI31" s="877"/>
      <c r="FNJ31" s="877"/>
      <c r="FNK31" s="877"/>
      <c r="FNL31" s="877"/>
      <c r="FNM31" s="877"/>
      <c r="FNN31" s="877"/>
      <c r="FNO31" s="877"/>
      <c r="FNP31" s="877"/>
      <c r="FNQ31" s="877"/>
      <c r="FNR31" s="877"/>
      <c r="FNS31" s="877"/>
      <c r="FNT31" s="877"/>
      <c r="FNU31" s="877"/>
      <c r="FNV31" s="877"/>
      <c r="FNW31" s="877"/>
      <c r="FNX31" s="877"/>
      <c r="FNY31" s="877"/>
      <c r="FNZ31" s="877"/>
      <c r="FOA31" s="877"/>
      <c r="FOB31" s="877"/>
      <c r="FOC31" s="877"/>
      <c r="FOD31" s="877"/>
      <c r="FOE31" s="877"/>
      <c r="FOF31" s="877"/>
      <c r="FOG31" s="877"/>
      <c r="FOH31" s="877"/>
      <c r="FOI31" s="877"/>
      <c r="FOJ31" s="877"/>
      <c r="FOK31" s="877"/>
      <c r="FOL31" s="877"/>
      <c r="FOM31" s="877"/>
      <c r="FON31" s="877"/>
      <c r="FOO31" s="877"/>
      <c r="FOP31" s="877"/>
      <c r="FOQ31" s="877"/>
      <c r="FOR31" s="877"/>
      <c r="FOS31" s="877"/>
      <c r="FOT31" s="877"/>
      <c r="FOU31" s="877"/>
      <c r="FOV31" s="877"/>
      <c r="FOW31" s="877"/>
      <c r="FOX31" s="877"/>
      <c r="FOY31" s="877"/>
      <c r="FOZ31" s="877"/>
      <c r="FPA31" s="877"/>
      <c r="FPB31" s="877"/>
      <c r="FPC31" s="877"/>
      <c r="FPD31" s="877"/>
      <c r="FPE31" s="877"/>
      <c r="FPF31" s="877"/>
      <c r="FPG31" s="877"/>
      <c r="FPH31" s="877"/>
      <c r="FPI31" s="877"/>
      <c r="FPJ31" s="877"/>
      <c r="FPK31" s="877"/>
      <c r="FPL31" s="877"/>
      <c r="FPM31" s="877"/>
      <c r="FPN31" s="877"/>
      <c r="FPO31" s="877"/>
      <c r="FPP31" s="877"/>
      <c r="FPQ31" s="877"/>
      <c r="FPR31" s="877"/>
      <c r="FPS31" s="877"/>
      <c r="FPT31" s="877"/>
      <c r="FPU31" s="877"/>
      <c r="FPV31" s="877"/>
      <c r="FPW31" s="877"/>
      <c r="FPX31" s="877"/>
      <c r="FPY31" s="877"/>
      <c r="FPZ31" s="877"/>
      <c r="FQA31" s="877"/>
      <c r="FQB31" s="877"/>
      <c r="FQC31" s="877"/>
      <c r="FQD31" s="877"/>
      <c r="FQE31" s="877"/>
      <c r="FQF31" s="877"/>
      <c r="FQG31" s="877"/>
      <c r="FQH31" s="877"/>
      <c r="FQI31" s="877"/>
      <c r="FQJ31" s="877"/>
      <c r="FQK31" s="877"/>
      <c r="FQL31" s="877"/>
      <c r="FQM31" s="877"/>
      <c r="FQN31" s="877"/>
      <c r="FQO31" s="877"/>
      <c r="FQP31" s="877"/>
      <c r="FQQ31" s="877"/>
      <c r="FQR31" s="877"/>
      <c r="FQS31" s="877"/>
      <c r="FQT31" s="877"/>
      <c r="FQU31" s="877"/>
      <c r="FQV31" s="877"/>
      <c r="FQW31" s="877"/>
      <c r="FQX31" s="877"/>
      <c r="FQY31" s="877"/>
      <c r="FQZ31" s="877"/>
      <c r="FRA31" s="877"/>
      <c r="FRB31" s="877"/>
      <c r="FRC31" s="877"/>
      <c r="FRD31" s="877"/>
      <c r="FRE31" s="877"/>
      <c r="FRF31" s="877"/>
      <c r="FRG31" s="877"/>
      <c r="FRH31" s="877"/>
      <c r="FRI31" s="877"/>
      <c r="FRJ31" s="877"/>
      <c r="FRK31" s="877"/>
      <c r="FRL31" s="877"/>
      <c r="FRM31" s="877"/>
      <c r="FRN31" s="877"/>
      <c r="FRO31" s="877"/>
      <c r="FRP31" s="877"/>
      <c r="FRQ31" s="877"/>
      <c r="FRR31" s="877"/>
      <c r="FRS31" s="877"/>
      <c r="FRT31" s="877"/>
      <c r="FRU31" s="877"/>
      <c r="FRV31" s="877"/>
      <c r="FRW31" s="877"/>
      <c r="FRX31" s="877"/>
      <c r="FRY31" s="877"/>
      <c r="FRZ31" s="877"/>
      <c r="FSA31" s="877"/>
      <c r="FSB31" s="877"/>
      <c r="FSC31" s="877"/>
      <c r="FSD31" s="877"/>
      <c r="FSE31" s="877"/>
      <c r="FSF31" s="877"/>
      <c r="FSG31" s="877"/>
      <c r="FSH31" s="877"/>
      <c r="FSI31" s="877"/>
      <c r="FSJ31" s="877"/>
      <c r="FSK31" s="877"/>
      <c r="FSL31" s="877"/>
      <c r="FSM31" s="877"/>
      <c r="FSN31" s="877"/>
      <c r="FSO31" s="877"/>
      <c r="FSP31" s="877"/>
      <c r="FSQ31" s="877"/>
      <c r="FSR31" s="877"/>
      <c r="FSS31" s="877"/>
      <c r="FST31" s="877"/>
      <c r="FSU31" s="877"/>
      <c r="FSV31" s="877"/>
      <c r="FSW31" s="877"/>
      <c r="FSX31" s="877"/>
      <c r="FSY31" s="877"/>
      <c r="FSZ31" s="877"/>
      <c r="FTA31" s="877"/>
      <c r="FTB31" s="877"/>
      <c r="FTC31" s="877"/>
      <c r="FTD31" s="877"/>
      <c r="FTE31" s="877"/>
      <c r="FTF31" s="877"/>
      <c r="FTG31" s="877"/>
      <c r="FTH31" s="877"/>
      <c r="FTI31" s="877"/>
      <c r="FTJ31" s="877"/>
      <c r="FTK31" s="877"/>
      <c r="FTL31" s="877"/>
      <c r="FTM31" s="877"/>
      <c r="FTN31" s="877"/>
      <c r="FTO31" s="877"/>
      <c r="FTP31" s="877"/>
      <c r="FTQ31" s="877"/>
      <c r="FTR31" s="877"/>
      <c r="FTS31" s="877"/>
      <c r="FTT31" s="877"/>
      <c r="FTU31" s="877"/>
      <c r="FTV31" s="877"/>
      <c r="FTW31" s="877"/>
      <c r="FTX31" s="877"/>
      <c r="FTY31" s="877"/>
      <c r="FTZ31" s="877"/>
      <c r="FUA31" s="877"/>
      <c r="FUB31" s="877"/>
      <c r="FUC31" s="877"/>
      <c r="FUD31" s="877"/>
      <c r="FUE31" s="877"/>
      <c r="FUF31" s="877"/>
      <c r="FUG31" s="877"/>
      <c r="FUH31" s="877"/>
      <c r="FUI31" s="877"/>
      <c r="FUJ31" s="877"/>
      <c r="FUK31" s="877"/>
      <c r="FUL31" s="877"/>
      <c r="FUM31" s="877"/>
      <c r="FUN31" s="877"/>
      <c r="FUO31" s="877"/>
      <c r="FUP31" s="877"/>
      <c r="FUQ31" s="877"/>
      <c r="FUR31" s="877"/>
      <c r="FUS31" s="877"/>
      <c r="FUT31" s="877"/>
      <c r="FUU31" s="877"/>
      <c r="FUV31" s="877"/>
      <c r="FUW31" s="877"/>
      <c r="FUX31" s="877"/>
      <c r="FUY31" s="877"/>
      <c r="FUZ31" s="877"/>
      <c r="FVA31" s="877"/>
      <c r="FVB31" s="877"/>
      <c r="FVC31" s="877"/>
      <c r="FVD31" s="877"/>
      <c r="FVE31" s="877"/>
      <c r="FVF31" s="877"/>
      <c r="FVG31" s="877"/>
      <c r="FVH31" s="877"/>
      <c r="FVI31" s="877"/>
      <c r="FVJ31" s="877"/>
      <c r="FVK31" s="877"/>
      <c r="FVL31" s="877"/>
      <c r="FVM31" s="877"/>
      <c r="FVN31" s="877"/>
      <c r="FVO31" s="877"/>
      <c r="FVP31" s="877"/>
      <c r="FVQ31" s="877"/>
      <c r="FVR31" s="877"/>
      <c r="FVS31" s="877"/>
      <c r="FVT31" s="877"/>
      <c r="FVU31" s="877"/>
      <c r="FVV31" s="877"/>
      <c r="FVW31" s="877"/>
      <c r="FVX31" s="877"/>
      <c r="FVY31" s="877"/>
      <c r="FVZ31" s="877"/>
      <c r="FWA31" s="877"/>
      <c r="FWB31" s="877"/>
      <c r="FWC31" s="877"/>
      <c r="FWD31" s="877"/>
      <c r="FWE31" s="877"/>
      <c r="FWF31" s="877"/>
      <c r="FWG31" s="877"/>
      <c r="FWH31" s="877"/>
      <c r="FWI31" s="877"/>
      <c r="FWJ31" s="877"/>
      <c r="FWK31" s="877"/>
      <c r="FWL31" s="877"/>
      <c r="FWM31" s="877"/>
      <c r="FWN31" s="877"/>
      <c r="FWO31" s="877"/>
      <c r="FWP31" s="877"/>
      <c r="FWQ31" s="877"/>
      <c r="FWR31" s="877"/>
      <c r="FWS31" s="877"/>
      <c r="FWT31" s="877"/>
      <c r="FWU31" s="877"/>
      <c r="FWV31" s="877"/>
      <c r="FWW31" s="877"/>
      <c r="FWX31" s="877"/>
      <c r="FWY31" s="877"/>
      <c r="FWZ31" s="877"/>
      <c r="FXA31" s="877"/>
      <c r="FXB31" s="877"/>
      <c r="FXC31" s="877"/>
      <c r="FXD31" s="877"/>
      <c r="FXE31" s="877"/>
      <c r="FXF31" s="877"/>
      <c r="FXG31" s="877"/>
      <c r="FXH31" s="877"/>
      <c r="FXI31" s="877"/>
      <c r="FXJ31" s="877"/>
      <c r="FXK31" s="877"/>
      <c r="FXL31" s="877"/>
      <c r="FXM31" s="877"/>
      <c r="FXN31" s="877"/>
      <c r="FXO31" s="877"/>
      <c r="FXP31" s="877"/>
      <c r="FXQ31" s="877"/>
      <c r="FXR31" s="877"/>
      <c r="FXS31" s="877"/>
      <c r="FXT31" s="877"/>
      <c r="FXU31" s="877"/>
      <c r="FXV31" s="877"/>
      <c r="FXW31" s="877"/>
      <c r="FXX31" s="877"/>
      <c r="FXY31" s="877"/>
      <c r="FXZ31" s="877"/>
      <c r="FYA31" s="877"/>
      <c r="FYB31" s="877"/>
      <c r="FYC31" s="877"/>
      <c r="FYD31" s="877"/>
      <c r="FYE31" s="877"/>
      <c r="FYF31" s="877"/>
      <c r="FYG31" s="877"/>
      <c r="FYH31" s="877"/>
      <c r="FYI31" s="877"/>
      <c r="FYJ31" s="877"/>
      <c r="FYK31" s="877"/>
      <c r="FYL31" s="877"/>
      <c r="FYM31" s="877"/>
      <c r="FYN31" s="877"/>
      <c r="FYO31" s="877"/>
      <c r="FYP31" s="877"/>
      <c r="FYQ31" s="877"/>
      <c r="FYR31" s="877"/>
      <c r="FYS31" s="877"/>
      <c r="FYT31" s="877"/>
      <c r="FYU31" s="877"/>
      <c r="FYV31" s="877"/>
      <c r="FYW31" s="877"/>
      <c r="FYX31" s="877"/>
      <c r="FYY31" s="877"/>
      <c r="FYZ31" s="877"/>
      <c r="FZA31" s="877"/>
      <c r="FZB31" s="877"/>
      <c r="FZC31" s="877"/>
      <c r="FZD31" s="877"/>
      <c r="FZE31" s="877"/>
      <c r="FZF31" s="877"/>
      <c r="FZG31" s="877"/>
      <c r="FZH31" s="877"/>
      <c r="FZI31" s="877"/>
      <c r="FZJ31" s="877"/>
      <c r="FZK31" s="877"/>
      <c r="FZL31" s="877"/>
      <c r="FZM31" s="877"/>
      <c r="FZN31" s="877"/>
      <c r="FZO31" s="877"/>
      <c r="FZP31" s="877"/>
      <c r="FZQ31" s="877"/>
      <c r="FZR31" s="877"/>
      <c r="FZS31" s="877"/>
      <c r="FZT31" s="877"/>
      <c r="FZU31" s="877"/>
      <c r="FZV31" s="877"/>
      <c r="FZW31" s="877"/>
      <c r="FZX31" s="877"/>
      <c r="FZY31" s="877"/>
      <c r="FZZ31" s="877"/>
      <c r="GAA31" s="877"/>
      <c r="GAB31" s="877"/>
      <c r="GAC31" s="877"/>
      <c r="GAD31" s="877"/>
      <c r="GAE31" s="877"/>
      <c r="GAF31" s="877"/>
      <c r="GAG31" s="877"/>
      <c r="GAH31" s="877"/>
      <c r="GAI31" s="877"/>
      <c r="GAJ31" s="877"/>
      <c r="GAK31" s="877"/>
      <c r="GAL31" s="877"/>
      <c r="GAM31" s="877"/>
      <c r="GAN31" s="877"/>
      <c r="GAO31" s="877"/>
      <c r="GAP31" s="877"/>
      <c r="GAQ31" s="877"/>
      <c r="GAR31" s="877"/>
      <c r="GAS31" s="877"/>
      <c r="GAT31" s="877"/>
      <c r="GAU31" s="877"/>
      <c r="GAV31" s="877"/>
      <c r="GAW31" s="877"/>
      <c r="GAX31" s="877"/>
      <c r="GAY31" s="877"/>
      <c r="GAZ31" s="877"/>
      <c r="GBA31" s="877"/>
      <c r="GBB31" s="877"/>
      <c r="GBC31" s="877"/>
      <c r="GBD31" s="877"/>
      <c r="GBE31" s="877"/>
      <c r="GBF31" s="877"/>
      <c r="GBG31" s="877"/>
      <c r="GBH31" s="877"/>
      <c r="GBI31" s="877"/>
      <c r="GBJ31" s="877"/>
      <c r="GBK31" s="877"/>
      <c r="GBL31" s="877"/>
      <c r="GBM31" s="877"/>
      <c r="GBN31" s="877"/>
      <c r="GBO31" s="877"/>
      <c r="GBP31" s="877"/>
      <c r="GBQ31" s="877"/>
      <c r="GBR31" s="877"/>
      <c r="GBS31" s="877"/>
      <c r="GBT31" s="877"/>
      <c r="GBU31" s="877"/>
      <c r="GBV31" s="877"/>
      <c r="GBW31" s="877"/>
      <c r="GBX31" s="877"/>
      <c r="GBY31" s="877"/>
      <c r="GBZ31" s="877"/>
      <c r="GCA31" s="877"/>
      <c r="GCB31" s="877"/>
      <c r="GCC31" s="877"/>
      <c r="GCD31" s="877"/>
      <c r="GCE31" s="877"/>
      <c r="GCF31" s="877"/>
      <c r="GCG31" s="877"/>
      <c r="GCH31" s="877"/>
      <c r="GCI31" s="877"/>
      <c r="GCJ31" s="877"/>
      <c r="GCK31" s="877"/>
      <c r="GCL31" s="877"/>
      <c r="GCM31" s="877"/>
      <c r="GCN31" s="877"/>
      <c r="GCO31" s="877"/>
      <c r="GCP31" s="877"/>
      <c r="GCQ31" s="877"/>
      <c r="GCR31" s="877"/>
      <c r="GCS31" s="877"/>
      <c r="GCT31" s="877"/>
      <c r="GCU31" s="877"/>
      <c r="GCV31" s="877"/>
      <c r="GCW31" s="877"/>
      <c r="GCX31" s="877"/>
      <c r="GCY31" s="877"/>
      <c r="GCZ31" s="877"/>
      <c r="GDA31" s="877"/>
      <c r="GDB31" s="877"/>
      <c r="GDC31" s="877"/>
      <c r="GDD31" s="877"/>
      <c r="GDE31" s="877"/>
      <c r="GDF31" s="877"/>
      <c r="GDG31" s="877"/>
      <c r="GDH31" s="877"/>
      <c r="GDI31" s="877"/>
      <c r="GDJ31" s="877"/>
      <c r="GDK31" s="877"/>
      <c r="GDL31" s="877"/>
      <c r="GDM31" s="877"/>
      <c r="GDN31" s="877"/>
      <c r="GDO31" s="877"/>
      <c r="GDP31" s="877"/>
      <c r="GDQ31" s="877"/>
      <c r="GDR31" s="877"/>
      <c r="GDS31" s="877"/>
      <c r="GDT31" s="877"/>
      <c r="GDU31" s="877"/>
      <c r="GDV31" s="877"/>
      <c r="GDW31" s="877"/>
      <c r="GDX31" s="877"/>
      <c r="GDY31" s="877"/>
      <c r="GDZ31" s="877"/>
      <c r="GEA31" s="877"/>
      <c r="GEB31" s="877"/>
      <c r="GEC31" s="877"/>
      <c r="GED31" s="877"/>
      <c r="GEE31" s="877"/>
      <c r="GEF31" s="877"/>
      <c r="GEG31" s="877"/>
      <c r="GEH31" s="877"/>
      <c r="GEI31" s="877"/>
      <c r="GEJ31" s="877"/>
      <c r="GEK31" s="877"/>
      <c r="GEL31" s="877"/>
      <c r="GEM31" s="877"/>
      <c r="GEN31" s="877"/>
      <c r="GEO31" s="877"/>
      <c r="GEP31" s="877"/>
      <c r="GEQ31" s="877"/>
      <c r="GER31" s="877"/>
      <c r="GES31" s="877"/>
      <c r="GET31" s="877"/>
      <c r="GEU31" s="877"/>
      <c r="GEV31" s="877"/>
      <c r="GEW31" s="877"/>
      <c r="GEX31" s="877"/>
      <c r="GEY31" s="877"/>
      <c r="GEZ31" s="877"/>
      <c r="GFA31" s="877"/>
      <c r="GFB31" s="877"/>
      <c r="GFC31" s="877"/>
      <c r="GFD31" s="877"/>
      <c r="GFE31" s="877"/>
      <c r="GFF31" s="877"/>
      <c r="GFG31" s="877"/>
      <c r="GFH31" s="877"/>
      <c r="GFI31" s="877"/>
      <c r="GFJ31" s="877"/>
      <c r="GFK31" s="877"/>
      <c r="GFL31" s="877"/>
      <c r="GFM31" s="877"/>
      <c r="GFN31" s="877"/>
      <c r="GFO31" s="877"/>
      <c r="GFP31" s="877"/>
      <c r="GFQ31" s="877"/>
      <c r="GFR31" s="877"/>
      <c r="GFS31" s="877"/>
      <c r="GFT31" s="877"/>
      <c r="GFU31" s="877"/>
      <c r="GFV31" s="877"/>
      <c r="GFW31" s="877"/>
      <c r="GFX31" s="877"/>
      <c r="GFY31" s="877"/>
      <c r="GFZ31" s="877"/>
      <c r="GGA31" s="877"/>
      <c r="GGB31" s="877"/>
      <c r="GGC31" s="877"/>
      <c r="GGD31" s="877"/>
      <c r="GGE31" s="877"/>
      <c r="GGF31" s="877"/>
      <c r="GGG31" s="877"/>
      <c r="GGH31" s="877"/>
      <c r="GGI31" s="877"/>
      <c r="GGJ31" s="877"/>
      <c r="GGK31" s="877"/>
      <c r="GGL31" s="877"/>
      <c r="GGM31" s="877"/>
      <c r="GGN31" s="877"/>
      <c r="GGO31" s="877"/>
      <c r="GGP31" s="877"/>
      <c r="GGQ31" s="877"/>
      <c r="GGR31" s="877"/>
      <c r="GGS31" s="877"/>
      <c r="GGT31" s="877"/>
      <c r="GGU31" s="877"/>
      <c r="GGV31" s="877"/>
      <c r="GGW31" s="877"/>
      <c r="GGX31" s="877"/>
      <c r="GGY31" s="877"/>
      <c r="GGZ31" s="877"/>
      <c r="GHA31" s="877"/>
      <c r="GHB31" s="877"/>
      <c r="GHC31" s="877"/>
      <c r="GHD31" s="877"/>
      <c r="GHE31" s="877"/>
      <c r="GHF31" s="877"/>
      <c r="GHG31" s="877"/>
      <c r="GHH31" s="877"/>
      <c r="GHI31" s="877"/>
      <c r="GHJ31" s="877"/>
      <c r="GHK31" s="877"/>
      <c r="GHL31" s="877"/>
      <c r="GHM31" s="877"/>
      <c r="GHN31" s="877"/>
      <c r="GHO31" s="877"/>
      <c r="GHP31" s="877"/>
      <c r="GHQ31" s="877"/>
      <c r="GHR31" s="877"/>
      <c r="GHS31" s="877"/>
      <c r="GHT31" s="877"/>
      <c r="GHU31" s="877"/>
      <c r="GHV31" s="877"/>
      <c r="GHW31" s="877"/>
      <c r="GHX31" s="877"/>
      <c r="GHY31" s="877"/>
      <c r="GHZ31" s="877"/>
      <c r="GIA31" s="877"/>
      <c r="GIB31" s="877"/>
      <c r="GIC31" s="877"/>
      <c r="GID31" s="877"/>
      <c r="GIE31" s="877"/>
      <c r="GIF31" s="877"/>
      <c r="GIG31" s="877"/>
      <c r="GIH31" s="877"/>
      <c r="GII31" s="877"/>
      <c r="GIJ31" s="877"/>
      <c r="GIK31" s="877"/>
      <c r="GIL31" s="877"/>
      <c r="GIM31" s="877"/>
      <c r="GIN31" s="877"/>
      <c r="GIO31" s="877"/>
      <c r="GIP31" s="877"/>
      <c r="GIQ31" s="877"/>
      <c r="GIR31" s="877"/>
      <c r="GIS31" s="877"/>
      <c r="GIT31" s="877"/>
      <c r="GIU31" s="877"/>
      <c r="GIV31" s="877"/>
      <c r="GIW31" s="877"/>
      <c r="GIX31" s="877"/>
      <c r="GIY31" s="877"/>
      <c r="GIZ31" s="877"/>
      <c r="GJA31" s="877"/>
      <c r="GJB31" s="877"/>
      <c r="GJC31" s="877"/>
      <c r="GJD31" s="877"/>
      <c r="GJE31" s="877"/>
      <c r="GJF31" s="877"/>
      <c r="GJG31" s="877"/>
      <c r="GJH31" s="877"/>
      <c r="GJI31" s="877"/>
      <c r="GJJ31" s="877"/>
      <c r="GJK31" s="877"/>
      <c r="GJL31" s="877"/>
      <c r="GJM31" s="877"/>
      <c r="GJN31" s="877"/>
      <c r="GJO31" s="877"/>
      <c r="GJP31" s="877"/>
      <c r="GJQ31" s="877"/>
      <c r="GJR31" s="877"/>
      <c r="GJS31" s="877"/>
      <c r="GJT31" s="877"/>
      <c r="GJU31" s="877"/>
      <c r="GJV31" s="877"/>
      <c r="GJW31" s="877"/>
      <c r="GJX31" s="877"/>
      <c r="GJY31" s="877"/>
      <c r="GJZ31" s="877"/>
      <c r="GKA31" s="877"/>
      <c r="GKB31" s="877"/>
      <c r="GKC31" s="877"/>
      <c r="GKD31" s="877"/>
      <c r="GKE31" s="877"/>
      <c r="GKF31" s="877"/>
      <c r="GKG31" s="877"/>
      <c r="GKH31" s="877"/>
      <c r="GKI31" s="877"/>
      <c r="GKJ31" s="877"/>
      <c r="GKK31" s="877"/>
      <c r="GKL31" s="877"/>
      <c r="GKM31" s="877"/>
      <c r="GKN31" s="877"/>
      <c r="GKO31" s="877"/>
      <c r="GKP31" s="877"/>
      <c r="GKQ31" s="877"/>
      <c r="GKR31" s="877"/>
      <c r="GKS31" s="877"/>
      <c r="GKT31" s="877"/>
      <c r="GKU31" s="877"/>
      <c r="GKV31" s="877"/>
      <c r="GKW31" s="877"/>
      <c r="GKX31" s="877"/>
      <c r="GKY31" s="877"/>
      <c r="GKZ31" s="877"/>
      <c r="GLA31" s="877"/>
      <c r="GLB31" s="877"/>
      <c r="GLC31" s="877"/>
      <c r="GLD31" s="877"/>
      <c r="GLE31" s="877"/>
      <c r="GLF31" s="877"/>
      <c r="GLG31" s="877"/>
      <c r="GLH31" s="877"/>
      <c r="GLI31" s="877"/>
      <c r="GLJ31" s="877"/>
      <c r="GLK31" s="877"/>
      <c r="GLL31" s="877"/>
      <c r="GLM31" s="877"/>
      <c r="GLN31" s="877"/>
      <c r="GLO31" s="877"/>
      <c r="GLP31" s="877"/>
      <c r="GLQ31" s="877"/>
      <c r="GLR31" s="877"/>
      <c r="GLS31" s="877"/>
      <c r="GLT31" s="877"/>
      <c r="GLU31" s="877"/>
      <c r="GLV31" s="877"/>
      <c r="GLW31" s="877"/>
      <c r="GLX31" s="877"/>
      <c r="GLY31" s="877"/>
      <c r="GLZ31" s="877"/>
      <c r="GMA31" s="877"/>
      <c r="GMB31" s="877"/>
      <c r="GMC31" s="877"/>
      <c r="GMD31" s="877"/>
      <c r="GME31" s="877"/>
      <c r="GMF31" s="877"/>
      <c r="GMG31" s="877"/>
      <c r="GMH31" s="877"/>
      <c r="GMI31" s="877"/>
      <c r="GMJ31" s="877"/>
      <c r="GMK31" s="877"/>
      <c r="GML31" s="877"/>
      <c r="GMM31" s="877"/>
      <c r="GMN31" s="877"/>
      <c r="GMO31" s="877"/>
      <c r="GMP31" s="877"/>
      <c r="GMQ31" s="877"/>
      <c r="GMR31" s="877"/>
      <c r="GMS31" s="877"/>
      <c r="GMT31" s="877"/>
      <c r="GMU31" s="877"/>
      <c r="GMV31" s="877"/>
      <c r="GMW31" s="877"/>
      <c r="GMX31" s="877"/>
      <c r="GMY31" s="877"/>
      <c r="GMZ31" s="877"/>
      <c r="GNA31" s="877"/>
      <c r="GNB31" s="877"/>
      <c r="GNC31" s="877"/>
      <c r="GND31" s="877"/>
      <c r="GNE31" s="877"/>
      <c r="GNF31" s="877"/>
      <c r="GNG31" s="877"/>
      <c r="GNH31" s="877"/>
      <c r="GNI31" s="877"/>
      <c r="GNJ31" s="877"/>
      <c r="GNK31" s="877"/>
      <c r="GNL31" s="877"/>
      <c r="GNM31" s="877"/>
      <c r="GNN31" s="877"/>
      <c r="GNO31" s="877"/>
      <c r="GNP31" s="877"/>
      <c r="GNQ31" s="877"/>
      <c r="GNR31" s="877"/>
      <c r="GNS31" s="877"/>
      <c r="GNT31" s="877"/>
      <c r="GNU31" s="877"/>
      <c r="GNV31" s="877"/>
      <c r="GNW31" s="877"/>
      <c r="GNX31" s="877"/>
      <c r="GNY31" s="877"/>
      <c r="GNZ31" s="877"/>
      <c r="GOA31" s="877"/>
      <c r="GOB31" s="877"/>
      <c r="GOC31" s="877"/>
      <c r="GOD31" s="877"/>
      <c r="GOE31" s="877"/>
      <c r="GOF31" s="877"/>
      <c r="GOG31" s="877"/>
      <c r="GOH31" s="877"/>
      <c r="GOI31" s="877"/>
      <c r="GOJ31" s="877"/>
      <c r="GOK31" s="877"/>
      <c r="GOL31" s="877"/>
      <c r="GOM31" s="877"/>
      <c r="GON31" s="877"/>
      <c r="GOO31" s="877"/>
      <c r="GOP31" s="877"/>
      <c r="GOQ31" s="877"/>
      <c r="GOR31" s="877"/>
      <c r="GOS31" s="877"/>
      <c r="GOT31" s="877"/>
      <c r="GOU31" s="877"/>
      <c r="GOV31" s="877"/>
      <c r="GOW31" s="877"/>
      <c r="GOX31" s="877"/>
      <c r="GOY31" s="877"/>
      <c r="GOZ31" s="877"/>
      <c r="GPA31" s="877"/>
      <c r="GPB31" s="877"/>
      <c r="GPC31" s="877"/>
      <c r="GPD31" s="877"/>
      <c r="GPE31" s="877"/>
      <c r="GPF31" s="877"/>
      <c r="GPG31" s="877"/>
      <c r="GPH31" s="877"/>
      <c r="GPI31" s="877"/>
      <c r="GPJ31" s="877"/>
      <c r="GPK31" s="877"/>
      <c r="GPL31" s="877"/>
      <c r="GPM31" s="877"/>
      <c r="GPN31" s="877"/>
      <c r="GPO31" s="877"/>
      <c r="GPP31" s="877"/>
      <c r="GPQ31" s="877"/>
      <c r="GPR31" s="877"/>
      <c r="GPS31" s="877"/>
      <c r="GPT31" s="877"/>
      <c r="GPU31" s="877"/>
      <c r="GPV31" s="877"/>
      <c r="GPW31" s="877"/>
      <c r="GPX31" s="877"/>
      <c r="GPY31" s="877"/>
      <c r="GPZ31" s="877"/>
      <c r="GQA31" s="877"/>
      <c r="GQB31" s="877"/>
      <c r="GQC31" s="877"/>
      <c r="GQD31" s="877"/>
      <c r="GQE31" s="877"/>
      <c r="GQF31" s="877"/>
      <c r="GQG31" s="877"/>
      <c r="GQH31" s="877"/>
      <c r="GQI31" s="877"/>
      <c r="GQJ31" s="877"/>
      <c r="GQK31" s="877"/>
      <c r="GQL31" s="877"/>
      <c r="GQM31" s="877"/>
      <c r="GQN31" s="877"/>
      <c r="GQO31" s="877"/>
      <c r="GQP31" s="877"/>
      <c r="GQQ31" s="877"/>
      <c r="GQR31" s="877"/>
      <c r="GQS31" s="877"/>
      <c r="GQT31" s="877"/>
      <c r="GQU31" s="877"/>
      <c r="GQV31" s="877"/>
      <c r="GQW31" s="877"/>
      <c r="GQX31" s="877"/>
      <c r="GQY31" s="877"/>
      <c r="GQZ31" s="877"/>
      <c r="GRA31" s="877"/>
      <c r="GRB31" s="877"/>
      <c r="GRC31" s="877"/>
      <c r="GRD31" s="877"/>
      <c r="GRE31" s="877"/>
      <c r="GRF31" s="877"/>
      <c r="GRG31" s="877"/>
      <c r="GRH31" s="877"/>
      <c r="GRI31" s="877"/>
      <c r="GRJ31" s="877"/>
      <c r="GRK31" s="877"/>
      <c r="GRL31" s="877"/>
      <c r="GRM31" s="877"/>
      <c r="GRN31" s="877"/>
      <c r="GRO31" s="877"/>
      <c r="GRP31" s="877"/>
      <c r="GRQ31" s="877"/>
      <c r="GRR31" s="877"/>
      <c r="GRS31" s="877"/>
      <c r="GRT31" s="877"/>
      <c r="GRU31" s="877"/>
      <c r="GRV31" s="877"/>
      <c r="GRW31" s="877"/>
      <c r="GRX31" s="877"/>
      <c r="GRY31" s="877"/>
      <c r="GRZ31" s="877"/>
      <c r="GSA31" s="877"/>
      <c r="GSB31" s="877"/>
      <c r="GSC31" s="877"/>
      <c r="GSD31" s="877"/>
      <c r="GSE31" s="877"/>
      <c r="GSF31" s="877"/>
      <c r="GSG31" s="877"/>
      <c r="GSH31" s="877"/>
      <c r="GSI31" s="877"/>
      <c r="GSJ31" s="877"/>
      <c r="GSK31" s="877"/>
      <c r="GSL31" s="877"/>
      <c r="GSM31" s="877"/>
      <c r="GSN31" s="877"/>
      <c r="GSO31" s="877"/>
      <c r="GSP31" s="877"/>
      <c r="GSQ31" s="877"/>
      <c r="GSR31" s="877"/>
      <c r="GSS31" s="877"/>
      <c r="GST31" s="877"/>
      <c r="GSU31" s="877"/>
      <c r="GSV31" s="877"/>
      <c r="GSW31" s="877"/>
      <c r="GSX31" s="877"/>
      <c r="GSY31" s="877"/>
      <c r="GSZ31" s="877"/>
      <c r="GTA31" s="877"/>
      <c r="GTB31" s="877"/>
      <c r="GTC31" s="877"/>
      <c r="GTD31" s="877"/>
      <c r="GTE31" s="877"/>
      <c r="GTF31" s="877"/>
      <c r="GTG31" s="877"/>
      <c r="GTH31" s="877"/>
      <c r="GTI31" s="877"/>
      <c r="GTJ31" s="877"/>
      <c r="GTK31" s="877"/>
      <c r="GTL31" s="877"/>
      <c r="GTM31" s="877"/>
      <c r="GTN31" s="877"/>
      <c r="GTO31" s="877"/>
      <c r="GTP31" s="877"/>
      <c r="GTQ31" s="877"/>
      <c r="GTR31" s="877"/>
      <c r="GTS31" s="877"/>
      <c r="GTT31" s="877"/>
      <c r="GTU31" s="877"/>
      <c r="GTV31" s="877"/>
      <c r="GTW31" s="877"/>
      <c r="GTX31" s="877"/>
      <c r="GTY31" s="877"/>
      <c r="GTZ31" s="877"/>
      <c r="GUA31" s="877"/>
      <c r="GUB31" s="877"/>
      <c r="GUC31" s="877"/>
      <c r="GUD31" s="877"/>
      <c r="GUE31" s="877"/>
      <c r="GUF31" s="877"/>
      <c r="GUG31" s="877"/>
      <c r="GUH31" s="877"/>
      <c r="GUI31" s="877"/>
      <c r="GUJ31" s="877"/>
      <c r="GUK31" s="877"/>
      <c r="GUL31" s="877"/>
      <c r="GUM31" s="877"/>
      <c r="GUN31" s="877"/>
      <c r="GUO31" s="877"/>
      <c r="GUP31" s="877"/>
      <c r="GUQ31" s="877"/>
      <c r="GUR31" s="877"/>
      <c r="GUS31" s="877"/>
      <c r="GUT31" s="877"/>
      <c r="GUU31" s="877"/>
      <c r="GUV31" s="877"/>
      <c r="GUW31" s="877"/>
      <c r="GUX31" s="877"/>
      <c r="GUY31" s="877"/>
      <c r="GUZ31" s="877"/>
      <c r="GVA31" s="877"/>
      <c r="GVB31" s="877"/>
      <c r="GVC31" s="877"/>
      <c r="GVD31" s="877"/>
      <c r="GVE31" s="877"/>
      <c r="GVF31" s="877"/>
      <c r="GVG31" s="877"/>
      <c r="GVH31" s="877"/>
      <c r="GVI31" s="877"/>
      <c r="GVJ31" s="877"/>
      <c r="GVK31" s="877"/>
      <c r="GVL31" s="877"/>
      <c r="GVM31" s="877"/>
      <c r="GVN31" s="877"/>
      <c r="GVO31" s="877"/>
      <c r="GVP31" s="877"/>
      <c r="GVQ31" s="877"/>
      <c r="GVR31" s="877"/>
      <c r="GVS31" s="877"/>
      <c r="GVT31" s="877"/>
      <c r="GVU31" s="877"/>
      <c r="GVV31" s="877"/>
      <c r="GVW31" s="877"/>
      <c r="GVX31" s="877"/>
      <c r="GVY31" s="877"/>
      <c r="GVZ31" s="877"/>
      <c r="GWA31" s="877"/>
      <c r="GWB31" s="877"/>
      <c r="GWC31" s="877"/>
      <c r="GWD31" s="877"/>
      <c r="GWE31" s="877"/>
      <c r="GWF31" s="877"/>
      <c r="GWG31" s="877"/>
      <c r="GWH31" s="877"/>
      <c r="GWI31" s="877"/>
      <c r="GWJ31" s="877"/>
      <c r="GWK31" s="877"/>
      <c r="GWL31" s="877"/>
      <c r="GWM31" s="877"/>
      <c r="GWN31" s="877"/>
      <c r="GWO31" s="877"/>
      <c r="GWP31" s="877"/>
      <c r="GWQ31" s="877"/>
      <c r="GWR31" s="877"/>
      <c r="GWS31" s="877"/>
      <c r="GWT31" s="877"/>
      <c r="GWU31" s="877"/>
      <c r="GWV31" s="877"/>
      <c r="GWW31" s="877"/>
      <c r="GWX31" s="877"/>
      <c r="GWY31" s="877"/>
      <c r="GWZ31" s="877"/>
      <c r="GXA31" s="877"/>
      <c r="GXB31" s="877"/>
      <c r="GXC31" s="877"/>
      <c r="GXD31" s="877"/>
      <c r="GXE31" s="877"/>
      <c r="GXF31" s="877"/>
      <c r="GXG31" s="877"/>
      <c r="GXH31" s="877"/>
      <c r="GXI31" s="877"/>
      <c r="GXJ31" s="877"/>
      <c r="GXK31" s="877"/>
      <c r="GXL31" s="877"/>
      <c r="GXM31" s="877"/>
      <c r="GXN31" s="877"/>
      <c r="GXO31" s="877"/>
      <c r="GXP31" s="877"/>
      <c r="GXQ31" s="877"/>
      <c r="GXR31" s="877"/>
      <c r="GXS31" s="877"/>
      <c r="GXT31" s="877"/>
      <c r="GXU31" s="877"/>
      <c r="GXV31" s="877"/>
      <c r="GXW31" s="877"/>
      <c r="GXX31" s="877"/>
      <c r="GXY31" s="877"/>
      <c r="GXZ31" s="877"/>
      <c r="GYA31" s="877"/>
      <c r="GYB31" s="877"/>
      <c r="GYC31" s="877"/>
      <c r="GYD31" s="877"/>
      <c r="GYE31" s="877"/>
      <c r="GYF31" s="877"/>
      <c r="GYG31" s="877"/>
      <c r="GYH31" s="877"/>
      <c r="GYI31" s="877"/>
      <c r="GYJ31" s="877"/>
      <c r="GYK31" s="877"/>
      <c r="GYL31" s="877"/>
      <c r="GYM31" s="877"/>
      <c r="GYN31" s="877"/>
      <c r="GYO31" s="877"/>
      <c r="GYP31" s="877"/>
      <c r="GYQ31" s="877"/>
      <c r="GYR31" s="877"/>
      <c r="GYS31" s="877"/>
      <c r="GYT31" s="877"/>
      <c r="GYU31" s="877"/>
      <c r="GYV31" s="877"/>
      <c r="GYW31" s="877"/>
      <c r="GYX31" s="877"/>
      <c r="GYY31" s="877"/>
      <c r="GYZ31" s="877"/>
      <c r="GZA31" s="877"/>
      <c r="GZB31" s="877"/>
      <c r="GZC31" s="877"/>
      <c r="GZD31" s="877"/>
      <c r="GZE31" s="877"/>
      <c r="GZF31" s="877"/>
      <c r="GZG31" s="877"/>
      <c r="GZH31" s="877"/>
      <c r="GZI31" s="877"/>
      <c r="GZJ31" s="877"/>
      <c r="GZK31" s="877"/>
      <c r="GZL31" s="877"/>
      <c r="GZM31" s="877"/>
      <c r="GZN31" s="877"/>
      <c r="GZO31" s="877"/>
      <c r="GZP31" s="877"/>
      <c r="GZQ31" s="877"/>
      <c r="GZR31" s="877"/>
      <c r="GZS31" s="877"/>
      <c r="GZT31" s="877"/>
      <c r="GZU31" s="877"/>
      <c r="GZV31" s="877"/>
      <c r="GZW31" s="877"/>
      <c r="GZX31" s="877"/>
      <c r="GZY31" s="877"/>
      <c r="GZZ31" s="877"/>
      <c r="HAA31" s="877"/>
      <c r="HAB31" s="877"/>
      <c r="HAC31" s="877"/>
      <c r="HAD31" s="877"/>
      <c r="HAE31" s="877"/>
      <c r="HAF31" s="877"/>
      <c r="HAG31" s="877"/>
      <c r="HAH31" s="877"/>
      <c r="HAI31" s="877"/>
      <c r="HAJ31" s="877"/>
      <c r="HAK31" s="877"/>
      <c r="HAL31" s="877"/>
      <c r="HAM31" s="877"/>
      <c r="HAN31" s="877"/>
      <c r="HAO31" s="877"/>
      <c r="HAP31" s="877"/>
      <c r="HAQ31" s="877"/>
      <c r="HAR31" s="877"/>
      <c r="HAS31" s="877"/>
      <c r="HAT31" s="877"/>
      <c r="HAU31" s="877"/>
      <c r="HAV31" s="877"/>
      <c r="HAW31" s="877"/>
      <c r="HAX31" s="877"/>
      <c r="HAY31" s="877"/>
      <c r="HAZ31" s="877"/>
      <c r="HBA31" s="877"/>
      <c r="HBB31" s="877"/>
      <c r="HBC31" s="877"/>
      <c r="HBD31" s="877"/>
      <c r="HBE31" s="877"/>
      <c r="HBF31" s="877"/>
      <c r="HBG31" s="877"/>
      <c r="HBH31" s="877"/>
      <c r="HBI31" s="877"/>
      <c r="HBJ31" s="877"/>
      <c r="HBK31" s="877"/>
      <c r="HBL31" s="877"/>
      <c r="HBM31" s="877"/>
      <c r="HBN31" s="877"/>
      <c r="HBO31" s="877"/>
      <c r="HBP31" s="877"/>
      <c r="HBQ31" s="877"/>
      <c r="HBR31" s="877"/>
      <c r="HBS31" s="877"/>
      <c r="HBT31" s="877"/>
      <c r="HBU31" s="877"/>
      <c r="HBV31" s="877"/>
      <c r="HBW31" s="877"/>
      <c r="HBX31" s="877"/>
      <c r="HBY31" s="877"/>
      <c r="HBZ31" s="877"/>
      <c r="HCA31" s="877"/>
      <c r="HCB31" s="877"/>
      <c r="HCC31" s="877"/>
      <c r="HCD31" s="877"/>
      <c r="HCE31" s="877"/>
      <c r="HCF31" s="877"/>
      <c r="HCG31" s="877"/>
      <c r="HCH31" s="877"/>
      <c r="HCI31" s="877"/>
      <c r="HCJ31" s="877"/>
      <c r="HCK31" s="877"/>
      <c r="HCL31" s="877"/>
      <c r="HCM31" s="877"/>
      <c r="HCN31" s="877"/>
      <c r="HCO31" s="877"/>
      <c r="HCP31" s="877"/>
      <c r="HCQ31" s="877"/>
      <c r="HCR31" s="877"/>
      <c r="HCS31" s="877"/>
      <c r="HCT31" s="877"/>
      <c r="HCU31" s="877"/>
      <c r="HCV31" s="877"/>
      <c r="HCW31" s="877"/>
      <c r="HCX31" s="877"/>
      <c r="HCY31" s="877"/>
      <c r="HCZ31" s="877"/>
      <c r="HDA31" s="877"/>
      <c r="HDB31" s="877"/>
      <c r="HDC31" s="877"/>
      <c r="HDD31" s="877"/>
      <c r="HDE31" s="877"/>
      <c r="HDF31" s="877"/>
      <c r="HDG31" s="877"/>
      <c r="HDH31" s="877"/>
      <c r="HDI31" s="877"/>
      <c r="HDJ31" s="877"/>
      <c r="HDK31" s="877"/>
      <c r="HDL31" s="877"/>
      <c r="HDM31" s="877"/>
      <c r="HDN31" s="877"/>
      <c r="HDO31" s="877"/>
      <c r="HDP31" s="877"/>
      <c r="HDQ31" s="877"/>
      <c r="HDR31" s="877"/>
      <c r="HDS31" s="877"/>
      <c r="HDT31" s="877"/>
      <c r="HDU31" s="877"/>
      <c r="HDV31" s="877"/>
      <c r="HDW31" s="877"/>
      <c r="HDX31" s="877"/>
      <c r="HDY31" s="877"/>
      <c r="HDZ31" s="877"/>
      <c r="HEA31" s="877"/>
      <c r="HEB31" s="877"/>
      <c r="HEC31" s="877"/>
      <c r="HED31" s="877"/>
      <c r="HEE31" s="877"/>
      <c r="HEF31" s="877"/>
      <c r="HEG31" s="877"/>
      <c r="HEH31" s="877"/>
      <c r="HEI31" s="877"/>
      <c r="HEJ31" s="877"/>
      <c r="HEK31" s="877"/>
      <c r="HEL31" s="877"/>
      <c r="HEM31" s="877"/>
      <c r="HEN31" s="877"/>
      <c r="HEO31" s="877"/>
      <c r="HEP31" s="877"/>
      <c r="HEQ31" s="877"/>
      <c r="HER31" s="877"/>
      <c r="HES31" s="877"/>
      <c r="HET31" s="877"/>
      <c r="HEU31" s="877"/>
      <c r="HEV31" s="877"/>
      <c r="HEW31" s="877"/>
      <c r="HEX31" s="877"/>
      <c r="HEY31" s="877"/>
      <c r="HEZ31" s="877"/>
      <c r="HFA31" s="877"/>
      <c r="HFB31" s="877"/>
      <c r="HFC31" s="877"/>
      <c r="HFD31" s="877"/>
      <c r="HFE31" s="877"/>
      <c r="HFF31" s="877"/>
      <c r="HFG31" s="877"/>
      <c r="HFH31" s="877"/>
      <c r="HFI31" s="877"/>
      <c r="HFJ31" s="877"/>
      <c r="HFK31" s="877"/>
      <c r="HFL31" s="877"/>
      <c r="HFM31" s="877"/>
      <c r="HFN31" s="877"/>
      <c r="HFO31" s="877"/>
      <c r="HFP31" s="877"/>
      <c r="HFQ31" s="877"/>
      <c r="HFR31" s="877"/>
      <c r="HFS31" s="877"/>
      <c r="HFT31" s="877"/>
      <c r="HFU31" s="877"/>
      <c r="HFV31" s="877"/>
      <c r="HFW31" s="877"/>
      <c r="HFX31" s="877"/>
      <c r="HFY31" s="877"/>
      <c r="HFZ31" s="877"/>
      <c r="HGA31" s="877"/>
      <c r="HGB31" s="877"/>
      <c r="HGC31" s="877"/>
      <c r="HGD31" s="877"/>
      <c r="HGE31" s="877"/>
      <c r="HGF31" s="877"/>
      <c r="HGG31" s="877"/>
      <c r="HGH31" s="877"/>
      <c r="HGI31" s="877"/>
      <c r="HGJ31" s="877"/>
      <c r="HGK31" s="877"/>
      <c r="HGL31" s="877"/>
      <c r="HGM31" s="877"/>
      <c r="HGN31" s="877"/>
      <c r="HGO31" s="877"/>
      <c r="HGP31" s="877"/>
      <c r="HGQ31" s="877"/>
      <c r="HGR31" s="877"/>
      <c r="HGS31" s="877"/>
      <c r="HGT31" s="877"/>
      <c r="HGU31" s="877"/>
      <c r="HGV31" s="877"/>
      <c r="HGW31" s="877"/>
      <c r="HGX31" s="877"/>
      <c r="HGY31" s="877"/>
      <c r="HGZ31" s="877"/>
      <c r="HHA31" s="877"/>
      <c r="HHB31" s="877"/>
      <c r="HHC31" s="877"/>
      <c r="HHD31" s="877"/>
      <c r="HHE31" s="877"/>
      <c r="HHF31" s="877"/>
      <c r="HHG31" s="877"/>
      <c r="HHH31" s="877"/>
      <c r="HHI31" s="877"/>
      <c r="HHJ31" s="877"/>
      <c r="HHK31" s="877"/>
      <c r="HHL31" s="877"/>
      <c r="HHM31" s="877"/>
      <c r="HHN31" s="877"/>
      <c r="HHO31" s="877"/>
      <c r="HHP31" s="877"/>
      <c r="HHQ31" s="877"/>
      <c r="HHR31" s="877"/>
      <c r="HHS31" s="877"/>
      <c r="HHT31" s="877"/>
      <c r="HHU31" s="877"/>
      <c r="HHV31" s="877"/>
      <c r="HHW31" s="877"/>
      <c r="HHX31" s="877"/>
      <c r="HHY31" s="877"/>
      <c r="HHZ31" s="877"/>
      <c r="HIA31" s="877"/>
      <c r="HIB31" s="877"/>
      <c r="HIC31" s="877"/>
      <c r="HID31" s="877"/>
      <c r="HIE31" s="877"/>
      <c r="HIF31" s="877"/>
      <c r="HIG31" s="877"/>
      <c r="HIH31" s="877"/>
      <c r="HII31" s="877"/>
      <c r="HIJ31" s="877"/>
      <c r="HIK31" s="877"/>
      <c r="HIL31" s="877"/>
      <c r="HIM31" s="877"/>
      <c r="HIN31" s="877"/>
      <c r="HIO31" s="877"/>
      <c r="HIP31" s="877"/>
      <c r="HIQ31" s="877"/>
      <c r="HIR31" s="877"/>
      <c r="HIS31" s="877"/>
      <c r="HIT31" s="877"/>
      <c r="HIU31" s="877"/>
      <c r="HIV31" s="877"/>
      <c r="HIW31" s="877"/>
      <c r="HIX31" s="877"/>
      <c r="HIY31" s="877"/>
      <c r="HIZ31" s="877"/>
      <c r="HJA31" s="877"/>
      <c r="HJB31" s="877"/>
      <c r="HJC31" s="877"/>
      <c r="HJD31" s="877"/>
      <c r="HJE31" s="877"/>
      <c r="HJF31" s="877"/>
      <c r="HJG31" s="877"/>
      <c r="HJH31" s="877"/>
      <c r="HJI31" s="877"/>
      <c r="HJJ31" s="877"/>
      <c r="HJK31" s="877"/>
      <c r="HJL31" s="877"/>
      <c r="HJM31" s="877"/>
      <c r="HJN31" s="877"/>
      <c r="HJO31" s="877"/>
      <c r="HJP31" s="877"/>
      <c r="HJQ31" s="877"/>
      <c r="HJR31" s="877"/>
      <c r="HJS31" s="877"/>
      <c r="HJT31" s="877"/>
      <c r="HJU31" s="877"/>
      <c r="HJV31" s="877"/>
      <c r="HJW31" s="877"/>
      <c r="HJX31" s="877"/>
      <c r="HJY31" s="877"/>
      <c r="HJZ31" s="877"/>
      <c r="HKA31" s="877"/>
      <c r="HKB31" s="877"/>
      <c r="HKC31" s="877"/>
      <c r="HKD31" s="877"/>
      <c r="HKE31" s="877"/>
      <c r="HKF31" s="877"/>
      <c r="HKG31" s="877"/>
      <c r="HKH31" s="877"/>
      <c r="HKI31" s="877"/>
      <c r="HKJ31" s="877"/>
      <c r="HKK31" s="877"/>
      <c r="HKL31" s="877"/>
      <c r="HKM31" s="877"/>
      <c r="HKN31" s="877"/>
      <c r="HKO31" s="877"/>
      <c r="HKP31" s="877"/>
      <c r="HKQ31" s="877"/>
      <c r="HKR31" s="877"/>
      <c r="HKS31" s="877"/>
      <c r="HKT31" s="877"/>
      <c r="HKU31" s="877"/>
      <c r="HKV31" s="877"/>
      <c r="HKW31" s="877"/>
      <c r="HKX31" s="877"/>
      <c r="HKY31" s="877"/>
      <c r="HKZ31" s="877"/>
      <c r="HLA31" s="877"/>
      <c r="HLB31" s="877"/>
      <c r="HLC31" s="877"/>
      <c r="HLD31" s="877"/>
      <c r="HLE31" s="877"/>
      <c r="HLF31" s="877"/>
      <c r="HLG31" s="877"/>
      <c r="HLH31" s="877"/>
      <c r="HLI31" s="877"/>
      <c r="HLJ31" s="877"/>
      <c r="HLK31" s="877"/>
      <c r="HLL31" s="877"/>
      <c r="HLM31" s="877"/>
      <c r="HLN31" s="877"/>
      <c r="HLO31" s="877"/>
      <c r="HLP31" s="877"/>
      <c r="HLQ31" s="877"/>
      <c r="HLR31" s="877"/>
      <c r="HLS31" s="877"/>
      <c r="HLT31" s="877"/>
      <c r="HLU31" s="877"/>
      <c r="HLV31" s="877"/>
      <c r="HLW31" s="877"/>
      <c r="HLX31" s="877"/>
      <c r="HLY31" s="877"/>
      <c r="HLZ31" s="877"/>
      <c r="HMA31" s="877"/>
      <c r="HMB31" s="877"/>
      <c r="HMC31" s="877"/>
      <c r="HMD31" s="877"/>
      <c r="HME31" s="877"/>
      <c r="HMF31" s="877"/>
      <c r="HMG31" s="877"/>
      <c r="HMH31" s="877"/>
      <c r="HMI31" s="877"/>
      <c r="HMJ31" s="877"/>
      <c r="HMK31" s="877"/>
      <c r="HML31" s="877"/>
      <c r="HMM31" s="877"/>
      <c r="HMN31" s="877"/>
      <c r="HMO31" s="877"/>
      <c r="HMP31" s="877"/>
      <c r="HMQ31" s="877"/>
      <c r="HMR31" s="877"/>
      <c r="HMS31" s="877"/>
      <c r="HMT31" s="877"/>
      <c r="HMU31" s="877"/>
      <c r="HMV31" s="877"/>
      <c r="HMW31" s="877"/>
      <c r="HMX31" s="877"/>
      <c r="HMY31" s="877"/>
      <c r="HMZ31" s="877"/>
      <c r="HNA31" s="877"/>
      <c r="HNB31" s="877"/>
      <c r="HNC31" s="877"/>
      <c r="HND31" s="877"/>
      <c r="HNE31" s="877"/>
      <c r="HNF31" s="877"/>
      <c r="HNG31" s="877"/>
      <c r="HNH31" s="877"/>
      <c r="HNI31" s="877"/>
      <c r="HNJ31" s="877"/>
      <c r="HNK31" s="877"/>
      <c r="HNL31" s="877"/>
      <c r="HNM31" s="877"/>
      <c r="HNN31" s="877"/>
      <c r="HNO31" s="877"/>
      <c r="HNP31" s="877"/>
      <c r="HNQ31" s="877"/>
      <c r="HNR31" s="877"/>
      <c r="HNS31" s="877"/>
      <c r="HNT31" s="877"/>
      <c r="HNU31" s="877"/>
      <c r="HNV31" s="877"/>
      <c r="HNW31" s="877"/>
      <c r="HNX31" s="877"/>
      <c r="HNY31" s="877"/>
      <c r="HNZ31" s="877"/>
      <c r="HOA31" s="877"/>
      <c r="HOB31" s="877"/>
      <c r="HOC31" s="877"/>
      <c r="HOD31" s="877"/>
      <c r="HOE31" s="877"/>
      <c r="HOF31" s="877"/>
      <c r="HOG31" s="877"/>
      <c r="HOH31" s="877"/>
      <c r="HOI31" s="877"/>
      <c r="HOJ31" s="877"/>
      <c r="HOK31" s="877"/>
      <c r="HOL31" s="877"/>
      <c r="HOM31" s="877"/>
      <c r="HON31" s="877"/>
      <c r="HOO31" s="877"/>
      <c r="HOP31" s="877"/>
      <c r="HOQ31" s="877"/>
      <c r="HOR31" s="877"/>
      <c r="HOS31" s="877"/>
      <c r="HOT31" s="877"/>
      <c r="HOU31" s="877"/>
      <c r="HOV31" s="877"/>
      <c r="HOW31" s="877"/>
      <c r="HOX31" s="877"/>
      <c r="HOY31" s="877"/>
      <c r="HOZ31" s="877"/>
      <c r="HPA31" s="877"/>
      <c r="HPB31" s="877"/>
      <c r="HPC31" s="877"/>
      <c r="HPD31" s="877"/>
      <c r="HPE31" s="877"/>
      <c r="HPF31" s="877"/>
      <c r="HPG31" s="877"/>
      <c r="HPH31" s="877"/>
      <c r="HPI31" s="877"/>
      <c r="HPJ31" s="877"/>
      <c r="HPK31" s="877"/>
      <c r="HPL31" s="877"/>
      <c r="HPM31" s="877"/>
      <c r="HPN31" s="877"/>
      <c r="HPO31" s="877"/>
      <c r="HPP31" s="877"/>
      <c r="HPQ31" s="877"/>
      <c r="HPR31" s="877"/>
      <c r="HPS31" s="877"/>
      <c r="HPT31" s="877"/>
      <c r="HPU31" s="877"/>
      <c r="HPV31" s="877"/>
      <c r="HPW31" s="877"/>
      <c r="HPX31" s="877"/>
      <c r="HPY31" s="877"/>
      <c r="HPZ31" s="877"/>
      <c r="HQA31" s="877"/>
      <c r="HQB31" s="877"/>
      <c r="HQC31" s="877"/>
      <c r="HQD31" s="877"/>
      <c r="HQE31" s="877"/>
      <c r="HQF31" s="877"/>
      <c r="HQG31" s="877"/>
      <c r="HQH31" s="877"/>
      <c r="HQI31" s="877"/>
      <c r="HQJ31" s="877"/>
      <c r="HQK31" s="877"/>
      <c r="HQL31" s="877"/>
      <c r="HQM31" s="877"/>
      <c r="HQN31" s="877"/>
      <c r="HQO31" s="877"/>
      <c r="HQP31" s="877"/>
      <c r="HQQ31" s="877"/>
      <c r="HQR31" s="877"/>
      <c r="HQS31" s="877"/>
      <c r="HQT31" s="877"/>
      <c r="HQU31" s="877"/>
      <c r="HQV31" s="877"/>
      <c r="HQW31" s="877"/>
      <c r="HQX31" s="877"/>
      <c r="HQY31" s="877"/>
      <c r="HQZ31" s="877"/>
      <c r="HRA31" s="877"/>
      <c r="HRB31" s="877"/>
      <c r="HRC31" s="877"/>
      <c r="HRD31" s="877"/>
      <c r="HRE31" s="877"/>
      <c r="HRF31" s="877"/>
      <c r="HRG31" s="877"/>
      <c r="HRH31" s="877"/>
      <c r="HRI31" s="877"/>
      <c r="HRJ31" s="877"/>
      <c r="HRK31" s="877"/>
      <c r="HRL31" s="877"/>
      <c r="HRM31" s="877"/>
      <c r="HRN31" s="877"/>
      <c r="HRO31" s="877"/>
      <c r="HRP31" s="877"/>
      <c r="HRQ31" s="877"/>
      <c r="HRR31" s="877"/>
      <c r="HRS31" s="877"/>
      <c r="HRT31" s="877"/>
      <c r="HRU31" s="877"/>
      <c r="HRV31" s="877"/>
      <c r="HRW31" s="877"/>
      <c r="HRX31" s="877"/>
      <c r="HRY31" s="877"/>
      <c r="HRZ31" s="877"/>
      <c r="HSA31" s="877"/>
      <c r="HSB31" s="877"/>
      <c r="HSC31" s="877"/>
      <c r="HSD31" s="877"/>
      <c r="HSE31" s="877"/>
      <c r="HSF31" s="877"/>
      <c r="HSG31" s="877"/>
      <c r="HSH31" s="877"/>
      <c r="HSI31" s="877"/>
      <c r="HSJ31" s="877"/>
      <c r="HSK31" s="877"/>
      <c r="HSL31" s="877"/>
      <c r="HSM31" s="877"/>
      <c r="HSN31" s="877"/>
      <c r="HSO31" s="877"/>
      <c r="HSP31" s="877"/>
      <c r="HSQ31" s="877"/>
      <c r="HSR31" s="877"/>
      <c r="HSS31" s="877"/>
      <c r="HST31" s="877"/>
      <c r="HSU31" s="877"/>
      <c r="HSV31" s="877"/>
      <c r="HSW31" s="877"/>
      <c r="HSX31" s="877"/>
      <c r="HSY31" s="877"/>
      <c r="HSZ31" s="877"/>
      <c r="HTA31" s="877"/>
      <c r="HTB31" s="877"/>
      <c r="HTC31" s="877"/>
      <c r="HTD31" s="877"/>
      <c r="HTE31" s="877"/>
      <c r="HTF31" s="877"/>
      <c r="HTG31" s="877"/>
      <c r="HTH31" s="877"/>
      <c r="HTI31" s="877"/>
      <c r="HTJ31" s="877"/>
      <c r="HTK31" s="877"/>
      <c r="HTL31" s="877"/>
      <c r="HTM31" s="877"/>
      <c r="HTN31" s="877"/>
      <c r="HTO31" s="877"/>
      <c r="HTP31" s="877"/>
      <c r="HTQ31" s="877"/>
      <c r="HTR31" s="877"/>
      <c r="HTS31" s="877"/>
      <c r="HTT31" s="877"/>
      <c r="HTU31" s="877"/>
      <c r="HTV31" s="877"/>
      <c r="HTW31" s="877"/>
      <c r="HTX31" s="877"/>
      <c r="HTY31" s="877"/>
      <c r="HTZ31" s="877"/>
      <c r="HUA31" s="877"/>
      <c r="HUB31" s="877"/>
      <c r="HUC31" s="877"/>
      <c r="HUD31" s="877"/>
      <c r="HUE31" s="877"/>
      <c r="HUF31" s="877"/>
      <c r="HUG31" s="877"/>
      <c r="HUH31" s="877"/>
      <c r="HUI31" s="877"/>
      <c r="HUJ31" s="877"/>
      <c r="HUK31" s="877"/>
      <c r="HUL31" s="877"/>
      <c r="HUM31" s="877"/>
      <c r="HUN31" s="877"/>
      <c r="HUO31" s="877"/>
      <c r="HUP31" s="877"/>
      <c r="HUQ31" s="877"/>
      <c r="HUR31" s="877"/>
      <c r="HUS31" s="877"/>
      <c r="HUT31" s="877"/>
      <c r="HUU31" s="877"/>
      <c r="HUV31" s="877"/>
      <c r="HUW31" s="877"/>
      <c r="HUX31" s="877"/>
      <c r="HUY31" s="877"/>
      <c r="HUZ31" s="877"/>
      <c r="HVA31" s="877"/>
      <c r="HVB31" s="877"/>
      <c r="HVC31" s="877"/>
      <c r="HVD31" s="877"/>
      <c r="HVE31" s="877"/>
      <c r="HVF31" s="877"/>
      <c r="HVG31" s="877"/>
      <c r="HVH31" s="877"/>
      <c r="HVI31" s="877"/>
      <c r="HVJ31" s="877"/>
      <c r="HVK31" s="877"/>
      <c r="HVL31" s="877"/>
      <c r="HVM31" s="877"/>
      <c r="HVN31" s="877"/>
      <c r="HVO31" s="877"/>
      <c r="HVP31" s="877"/>
      <c r="HVQ31" s="877"/>
      <c r="HVR31" s="877"/>
      <c r="HVS31" s="877"/>
      <c r="HVT31" s="877"/>
      <c r="HVU31" s="877"/>
      <c r="HVV31" s="877"/>
      <c r="HVW31" s="877"/>
      <c r="HVX31" s="877"/>
      <c r="HVY31" s="877"/>
      <c r="HVZ31" s="877"/>
      <c r="HWA31" s="877"/>
      <c r="HWB31" s="877"/>
      <c r="HWC31" s="877"/>
      <c r="HWD31" s="877"/>
      <c r="HWE31" s="877"/>
      <c r="HWF31" s="877"/>
      <c r="HWG31" s="877"/>
      <c r="HWH31" s="877"/>
      <c r="HWI31" s="877"/>
      <c r="HWJ31" s="877"/>
      <c r="HWK31" s="877"/>
      <c r="HWL31" s="877"/>
      <c r="HWM31" s="877"/>
      <c r="HWN31" s="877"/>
      <c r="HWO31" s="877"/>
      <c r="HWP31" s="877"/>
      <c r="HWQ31" s="877"/>
      <c r="HWR31" s="877"/>
      <c r="HWS31" s="877"/>
      <c r="HWT31" s="877"/>
      <c r="HWU31" s="877"/>
      <c r="HWV31" s="877"/>
      <c r="HWW31" s="877"/>
      <c r="HWX31" s="877"/>
      <c r="HWY31" s="877"/>
      <c r="HWZ31" s="877"/>
      <c r="HXA31" s="877"/>
      <c r="HXB31" s="877"/>
      <c r="HXC31" s="877"/>
      <c r="HXD31" s="877"/>
      <c r="HXE31" s="877"/>
      <c r="HXF31" s="877"/>
      <c r="HXG31" s="877"/>
      <c r="HXH31" s="877"/>
      <c r="HXI31" s="877"/>
      <c r="HXJ31" s="877"/>
      <c r="HXK31" s="877"/>
      <c r="HXL31" s="877"/>
      <c r="HXM31" s="877"/>
      <c r="HXN31" s="877"/>
      <c r="HXO31" s="877"/>
      <c r="HXP31" s="877"/>
      <c r="HXQ31" s="877"/>
      <c r="HXR31" s="877"/>
      <c r="HXS31" s="877"/>
      <c r="HXT31" s="877"/>
      <c r="HXU31" s="877"/>
      <c r="HXV31" s="877"/>
      <c r="HXW31" s="877"/>
      <c r="HXX31" s="877"/>
      <c r="HXY31" s="877"/>
      <c r="HXZ31" s="877"/>
      <c r="HYA31" s="877"/>
      <c r="HYB31" s="877"/>
      <c r="HYC31" s="877"/>
      <c r="HYD31" s="877"/>
      <c r="HYE31" s="877"/>
      <c r="HYF31" s="877"/>
      <c r="HYG31" s="877"/>
      <c r="HYH31" s="877"/>
      <c r="HYI31" s="877"/>
      <c r="HYJ31" s="877"/>
      <c r="HYK31" s="877"/>
      <c r="HYL31" s="877"/>
      <c r="HYM31" s="877"/>
      <c r="HYN31" s="877"/>
      <c r="HYO31" s="877"/>
      <c r="HYP31" s="877"/>
      <c r="HYQ31" s="877"/>
      <c r="HYR31" s="877"/>
      <c r="HYS31" s="877"/>
      <c r="HYT31" s="877"/>
      <c r="HYU31" s="877"/>
      <c r="HYV31" s="877"/>
      <c r="HYW31" s="877"/>
      <c r="HYX31" s="877"/>
      <c r="HYY31" s="877"/>
      <c r="HYZ31" s="877"/>
      <c r="HZA31" s="877"/>
      <c r="HZB31" s="877"/>
      <c r="HZC31" s="877"/>
      <c r="HZD31" s="877"/>
      <c r="HZE31" s="877"/>
      <c r="HZF31" s="877"/>
      <c r="HZG31" s="877"/>
      <c r="HZH31" s="877"/>
      <c r="HZI31" s="877"/>
      <c r="HZJ31" s="877"/>
      <c r="HZK31" s="877"/>
      <c r="HZL31" s="877"/>
      <c r="HZM31" s="877"/>
      <c r="HZN31" s="877"/>
      <c r="HZO31" s="877"/>
      <c r="HZP31" s="877"/>
      <c r="HZQ31" s="877"/>
      <c r="HZR31" s="877"/>
      <c r="HZS31" s="877"/>
      <c r="HZT31" s="877"/>
      <c r="HZU31" s="877"/>
      <c r="HZV31" s="877"/>
      <c r="HZW31" s="877"/>
      <c r="HZX31" s="877"/>
      <c r="HZY31" s="877"/>
      <c r="HZZ31" s="877"/>
      <c r="IAA31" s="877"/>
      <c r="IAB31" s="877"/>
      <c r="IAC31" s="877"/>
      <c r="IAD31" s="877"/>
      <c r="IAE31" s="877"/>
      <c r="IAF31" s="877"/>
      <c r="IAG31" s="877"/>
      <c r="IAH31" s="877"/>
      <c r="IAI31" s="877"/>
      <c r="IAJ31" s="877"/>
      <c r="IAK31" s="877"/>
      <c r="IAL31" s="877"/>
      <c r="IAM31" s="877"/>
      <c r="IAN31" s="877"/>
      <c r="IAO31" s="877"/>
      <c r="IAP31" s="877"/>
      <c r="IAQ31" s="877"/>
      <c r="IAR31" s="877"/>
      <c r="IAS31" s="877"/>
      <c r="IAT31" s="877"/>
      <c r="IAU31" s="877"/>
      <c r="IAV31" s="877"/>
      <c r="IAW31" s="877"/>
      <c r="IAX31" s="877"/>
      <c r="IAY31" s="877"/>
      <c r="IAZ31" s="877"/>
      <c r="IBA31" s="877"/>
      <c r="IBB31" s="877"/>
      <c r="IBC31" s="877"/>
      <c r="IBD31" s="877"/>
      <c r="IBE31" s="877"/>
      <c r="IBF31" s="877"/>
      <c r="IBG31" s="877"/>
      <c r="IBH31" s="877"/>
      <c r="IBI31" s="877"/>
      <c r="IBJ31" s="877"/>
      <c r="IBK31" s="877"/>
      <c r="IBL31" s="877"/>
      <c r="IBM31" s="877"/>
      <c r="IBN31" s="877"/>
      <c r="IBO31" s="877"/>
      <c r="IBP31" s="877"/>
      <c r="IBQ31" s="877"/>
      <c r="IBR31" s="877"/>
      <c r="IBS31" s="877"/>
      <c r="IBT31" s="877"/>
      <c r="IBU31" s="877"/>
      <c r="IBV31" s="877"/>
      <c r="IBW31" s="877"/>
      <c r="IBX31" s="877"/>
      <c r="IBY31" s="877"/>
      <c r="IBZ31" s="877"/>
      <c r="ICA31" s="877"/>
      <c r="ICB31" s="877"/>
      <c r="ICC31" s="877"/>
      <c r="ICD31" s="877"/>
      <c r="ICE31" s="877"/>
      <c r="ICF31" s="877"/>
      <c r="ICG31" s="877"/>
      <c r="ICH31" s="877"/>
      <c r="ICI31" s="877"/>
      <c r="ICJ31" s="877"/>
      <c r="ICK31" s="877"/>
      <c r="ICL31" s="877"/>
      <c r="ICM31" s="877"/>
      <c r="ICN31" s="877"/>
      <c r="ICO31" s="877"/>
      <c r="ICP31" s="877"/>
      <c r="ICQ31" s="877"/>
      <c r="ICR31" s="877"/>
      <c r="ICS31" s="877"/>
      <c r="ICT31" s="877"/>
      <c r="ICU31" s="877"/>
      <c r="ICV31" s="877"/>
      <c r="ICW31" s="877"/>
      <c r="ICX31" s="877"/>
      <c r="ICY31" s="877"/>
      <c r="ICZ31" s="877"/>
      <c r="IDA31" s="877"/>
      <c r="IDB31" s="877"/>
      <c r="IDC31" s="877"/>
      <c r="IDD31" s="877"/>
      <c r="IDE31" s="877"/>
      <c r="IDF31" s="877"/>
      <c r="IDG31" s="877"/>
      <c r="IDH31" s="877"/>
      <c r="IDI31" s="877"/>
      <c r="IDJ31" s="877"/>
      <c r="IDK31" s="877"/>
      <c r="IDL31" s="877"/>
      <c r="IDM31" s="877"/>
      <c r="IDN31" s="877"/>
      <c r="IDO31" s="877"/>
      <c r="IDP31" s="877"/>
      <c r="IDQ31" s="877"/>
      <c r="IDR31" s="877"/>
      <c r="IDS31" s="877"/>
      <c r="IDT31" s="877"/>
      <c r="IDU31" s="877"/>
      <c r="IDV31" s="877"/>
      <c r="IDW31" s="877"/>
      <c r="IDX31" s="877"/>
      <c r="IDY31" s="877"/>
      <c r="IDZ31" s="877"/>
      <c r="IEA31" s="877"/>
      <c r="IEB31" s="877"/>
      <c r="IEC31" s="877"/>
      <c r="IED31" s="877"/>
      <c r="IEE31" s="877"/>
      <c r="IEF31" s="877"/>
      <c r="IEG31" s="877"/>
      <c r="IEH31" s="877"/>
      <c r="IEI31" s="877"/>
      <c r="IEJ31" s="877"/>
      <c r="IEK31" s="877"/>
      <c r="IEL31" s="877"/>
      <c r="IEM31" s="877"/>
      <c r="IEN31" s="877"/>
      <c r="IEO31" s="877"/>
      <c r="IEP31" s="877"/>
      <c r="IEQ31" s="877"/>
      <c r="IER31" s="877"/>
      <c r="IES31" s="877"/>
      <c r="IET31" s="877"/>
      <c r="IEU31" s="877"/>
      <c r="IEV31" s="877"/>
      <c r="IEW31" s="877"/>
      <c r="IEX31" s="877"/>
      <c r="IEY31" s="877"/>
      <c r="IEZ31" s="877"/>
      <c r="IFA31" s="877"/>
      <c r="IFB31" s="877"/>
      <c r="IFC31" s="877"/>
      <c r="IFD31" s="877"/>
      <c r="IFE31" s="877"/>
      <c r="IFF31" s="877"/>
      <c r="IFG31" s="877"/>
      <c r="IFH31" s="877"/>
      <c r="IFI31" s="877"/>
      <c r="IFJ31" s="877"/>
      <c r="IFK31" s="877"/>
      <c r="IFL31" s="877"/>
      <c r="IFM31" s="877"/>
      <c r="IFN31" s="877"/>
      <c r="IFO31" s="877"/>
      <c r="IFP31" s="877"/>
      <c r="IFQ31" s="877"/>
      <c r="IFR31" s="877"/>
      <c r="IFS31" s="877"/>
      <c r="IFT31" s="877"/>
      <c r="IFU31" s="877"/>
      <c r="IFV31" s="877"/>
      <c r="IFW31" s="877"/>
      <c r="IFX31" s="877"/>
      <c r="IFY31" s="877"/>
      <c r="IFZ31" s="877"/>
      <c r="IGA31" s="877"/>
      <c r="IGB31" s="877"/>
      <c r="IGC31" s="877"/>
      <c r="IGD31" s="877"/>
      <c r="IGE31" s="877"/>
      <c r="IGF31" s="877"/>
      <c r="IGG31" s="877"/>
      <c r="IGH31" s="877"/>
      <c r="IGI31" s="877"/>
      <c r="IGJ31" s="877"/>
      <c r="IGK31" s="877"/>
      <c r="IGL31" s="877"/>
      <c r="IGM31" s="877"/>
      <c r="IGN31" s="877"/>
      <c r="IGO31" s="877"/>
      <c r="IGP31" s="877"/>
      <c r="IGQ31" s="877"/>
      <c r="IGR31" s="877"/>
      <c r="IGS31" s="877"/>
      <c r="IGT31" s="877"/>
      <c r="IGU31" s="877"/>
      <c r="IGV31" s="877"/>
      <c r="IGW31" s="877"/>
      <c r="IGX31" s="877"/>
      <c r="IGY31" s="877"/>
      <c r="IGZ31" s="877"/>
      <c r="IHA31" s="877"/>
      <c r="IHB31" s="877"/>
      <c r="IHC31" s="877"/>
      <c r="IHD31" s="877"/>
      <c r="IHE31" s="877"/>
      <c r="IHF31" s="877"/>
      <c r="IHG31" s="877"/>
      <c r="IHH31" s="877"/>
      <c r="IHI31" s="877"/>
      <c r="IHJ31" s="877"/>
      <c r="IHK31" s="877"/>
      <c r="IHL31" s="877"/>
      <c r="IHM31" s="877"/>
      <c r="IHN31" s="877"/>
      <c r="IHO31" s="877"/>
      <c r="IHP31" s="877"/>
      <c r="IHQ31" s="877"/>
      <c r="IHR31" s="877"/>
      <c r="IHS31" s="877"/>
      <c r="IHT31" s="877"/>
      <c r="IHU31" s="877"/>
      <c r="IHV31" s="877"/>
      <c r="IHW31" s="877"/>
      <c r="IHX31" s="877"/>
      <c r="IHY31" s="877"/>
      <c r="IHZ31" s="877"/>
      <c r="IIA31" s="877"/>
      <c r="IIB31" s="877"/>
      <c r="IIC31" s="877"/>
      <c r="IID31" s="877"/>
      <c r="IIE31" s="877"/>
      <c r="IIF31" s="877"/>
      <c r="IIG31" s="877"/>
      <c r="IIH31" s="877"/>
      <c r="III31" s="877"/>
      <c r="IIJ31" s="877"/>
      <c r="IIK31" s="877"/>
      <c r="IIL31" s="877"/>
      <c r="IIM31" s="877"/>
      <c r="IIN31" s="877"/>
      <c r="IIO31" s="877"/>
      <c r="IIP31" s="877"/>
      <c r="IIQ31" s="877"/>
      <c r="IIR31" s="877"/>
      <c r="IIS31" s="877"/>
      <c r="IIT31" s="877"/>
      <c r="IIU31" s="877"/>
      <c r="IIV31" s="877"/>
      <c r="IIW31" s="877"/>
      <c r="IIX31" s="877"/>
      <c r="IIY31" s="877"/>
      <c r="IIZ31" s="877"/>
      <c r="IJA31" s="877"/>
      <c r="IJB31" s="877"/>
      <c r="IJC31" s="877"/>
      <c r="IJD31" s="877"/>
      <c r="IJE31" s="877"/>
      <c r="IJF31" s="877"/>
      <c r="IJG31" s="877"/>
      <c r="IJH31" s="877"/>
      <c r="IJI31" s="877"/>
      <c r="IJJ31" s="877"/>
      <c r="IJK31" s="877"/>
      <c r="IJL31" s="877"/>
      <c r="IJM31" s="877"/>
      <c r="IJN31" s="877"/>
      <c r="IJO31" s="877"/>
      <c r="IJP31" s="877"/>
      <c r="IJQ31" s="877"/>
      <c r="IJR31" s="877"/>
      <c r="IJS31" s="877"/>
      <c r="IJT31" s="877"/>
      <c r="IJU31" s="877"/>
      <c r="IJV31" s="877"/>
      <c r="IJW31" s="877"/>
      <c r="IJX31" s="877"/>
      <c r="IJY31" s="877"/>
      <c r="IJZ31" s="877"/>
      <c r="IKA31" s="877"/>
      <c r="IKB31" s="877"/>
      <c r="IKC31" s="877"/>
      <c r="IKD31" s="877"/>
      <c r="IKE31" s="877"/>
      <c r="IKF31" s="877"/>
      <c r="IKG31" s="877"/>
      <c r="IKH31" s="877"/>
      <c r="IKI31" s="877"/>
      <c r="IKJ31" s="877"/>
      <c r="IKK31" s="877"/>
      <c r="IKL31" s="877"/>
      <c r="IKM31" s="877"/>
      <c r="IKN31" s="877"/>
      <c r="IKO31" s="877"/>
      <c r="IKP31" s="877"/>
      <c r="IKQ31" s="877"/>
      <c r="IKR31" s="877"/>
      <c r="IKS31" s="877"/>
      <c r="IKT31" s="877"/>
      <c r="IKU31" s="877"/>
      <c r="IKV31" s="877"/>
      <c r="IKW31" s="877"/>
      <c r="IKX31" s="877"/>
      <c r="IKY31" s="877"/>
      <c r="IKZ31" s="877"/>
      <c r="ILA31" s="877"/>
      <c r="ILB31" s="877"/>
      <c r="ILC31" s="877"/>
      <c r="ILD31" s="877"/>
      <c r="ILE31" s="877"/>
      <c r="ILF31" s="877"/>
      <c r="ILG31" s="877"/>
      <c r="ILH31" s="877"/>
      <c r="ILI31" s="877"/>
      <c r="ILJ31" s="877"/>
      <c r="ILK31" s="877"/>
      <c r="ILL31" s="877"/>
      <c r="ILM31" s="877"/>
      <c r="ILN31" s="877"/>
      <c r="ILO31" s="877"/>
      <c r="ILP31" s="877"/>
      <c r="ILQ31" s="877"/>
      <c r="ILR31" s="877"/>
      <c r="ILS31" s="877"/>
      <c r="ILT31" s="877"/>
      <c r="ILU31" s="877"/>
      <c r="ILV31" s="877"/>
      <c r="ILW31" s="877"/>
      <c r="ILX31" s="877"/>
      <c r="ILY31" s="877"/>
      <c r="ILZ31" s="877"/>
      <c r="IMA31" s="877"/>
      <c r="IMB31" s="877"/>
      <c r="IMC31" s="877"/>
      <c r="IMD31" s="877"/>
      <c r="IME31" s="877"/>
      <c r="IMF31" s="877"/>
      <c r="IMG31" s="877"/>
      <c r="IMH31" s="877"/>
      <c r="IMI31" s="877"/>
      <c r="IMJ31" s="877"/>
      <c r="IMK31" s="877"/>
      <c r="IML31" s="877"/>
      <c r="IMM31" s="877"/>
      <c r="IMN31" s="877"/>
      <c r="IMO31" s="877"/>
      <c r="IMP31" s="877"/>
      <c r="IMQ31" s="877"/>
      <c r="IMR31" s="877"/>
      <c r="IMS31" s="877"/>
      <c r="IMT31" s="877"/>
      <c r="IMU31" s="877"/>
      <c r="IMV31" s="877"/>
      <c r="IMW31" s="877"/>
      <c r="IMX31" s="877"/>
      <c r="IMY31" s="877"/>
      <c r="IMZ31" s="877"/>
      <c r="INA31" s="877"/>
      <c r="INB31" s="877"/>
      <c r="INC31" s="877"/>
      <c r="IND31" s="877"/>
      <c r="INE31" s="877"/>
      <c r="INF31" s="877"/>
      <c r="ING31" s="877"/>
      <c r="INH31" s="877"/>
      <c r="INI31" s="877"/>
      <c r="INJ31" s="877"/>
      <c r="INK31" s="877"/>
      <c r="INL31" s="877"/>
      <c r="INM31" s="877"/>
      <c r="INN31" s="877"/>
      <c r="INO31" s="877"/>
      <c r="INP31" s="877"/>
      <c r="INQ31" s="877"/>
      <c r="INR31" s="877"/>
      <c r="INS31" s="877"/>
      <c r="INT31" s="877"/>
      <c r="INU31" s="877"/>
      <c r="INV31" s="877"/>
      <c r="INW31" s="877"/>
      <c r="INX31" s="877"/>
      <c r="INY31" s="877"/>
      <c r="INZ31" s="877"/>
      <c r="IOA31" s="877"/>
      <c r="IOB31" s="877"/>
      <c r="IOC31" s="877"/>
      <c r="IOD31" s="877"/>
      <c r="IOE31" s="877"/>
      <c r="IOF31" s="877"/>
      <c r="IOG31" s="877"/>
      <c r="IOH31" s="877"/>
      <c r="IOI31" s="877"/>
      <c r="IOJ31" s="877"/>
      <c r="IOK31" s="877"/>
      <c r="IOL31" s="877"/>
      <c r="IOM31" s="877"/>
      <c r="ION31" s="877"/>
      <c r="IOO31" s="877"/>
      <c r="IOP31" s="877"/>
      <c r="IOQ31" s="877"/>
      <c r="IOR31" s="877"/>
      <c r="IOS31" s="877"/>
      <c r="IOT31" s="877"/>
      <c r="IOU31" s="877"/>
      <c r="IOV31" s="877"/>
      <c r="IOW31" s="877"/>
      <c r="IOX31" s="877"/>
      <c r="IOY31" s="877"/>
      <c r="IOZ31" s="877"/>
      <c r="IPA31" s="877"/>
      <c r="IPB31" s="877"/>
      <c r="IPC31" s="877"/>
      <c r="IPD31" s="877"/>
      <c r="IPE31" s="877"/>
      <c r="IPF31" s="877"/>
      <c r="IPG31" s="877"/>
      <c r="IPH31" s="877"/>
      <c r="IPI31" s="877"/>
      <c r="IPJ31" s="877"/>
      <c r="IPK31" s="877"/>
      <c r="IPL31" s="877"/>
      <c r="IPM31" s="877"/>
      <c r="IPN31" s="877"/>
      <c r="IPO31" s="877"/>
      <c r="IPP31" s="877"/>
      <c r="IPQ31" s="877"/>
      <c r="IPR31" s="877"/>
      <c r="IPS31" s="877"/>
      <c r="IPT31" s="877"/>
      <c r="IPU31" s="877"/>
      <c r="IPV31" s="877"/>
      <c r="IPW31" s="877"/>
      <c r="IPX31" s="877"/>
      <c r="IPY31" s="877"/>
      <c r="IPZ31" s="877"/>
      <c r="IQA31" s="877"/>
      <c r="IQB31" s="877"/>
      <c r="IQC31" s="877"/>
      <c r="IQD31" s="877"/>
      <c r="IQE31" s="877"/>
      <c r="IQF31" s="877"/>
      <c r="IQG31" s="877"/>
      <c r="IQH31" s="877"/>
      <c r="IQI31" s="877"/>
      <c r="IQJ31" s="877"/>
      <c r="IQK31" s="877"/>
      <c r="IQL31" s="877"/>
      <c r="IQM31" s="877"/>
      <c r="IQN31" s="877"/>
      <c r="IQO31" s="877"/>
      <c r="IQP31" s="877"/>
      <c r="IQQ31" s="877"/>
      <c r="IQR31" s="877"/>
      <c r="IQS31" s="877"/>
      <c r="IQT31" s="877"/>
      <c r="IQU31" s="877"/>
      <c r="IQV31" s="877"/>
      <c r="IQW31" s="877"/>
      <c r="IQX31" s="877"/>
      <c r="IQY31" s="877"/>
      <c r="IQZ31" s="877"/>
      <c r="IRA31" s="877"/>
      <c r="IRB31" s="877"/>
      <c r="IRC31" s="877"/>
      <c r="IRD31" s="877"/>
      <c r="IRE31" s="877"/>
      <c r="IRF31" s="877"/>
      <c r="IRG31" s="877"/>
      <c r="IRH31" s="877"/>
      <c r="IRI31" s="877"/>
      <c r="IRJ31" s="877"/>
      <c r="IRK31" s="877"/>
      <c r="IRL31" s="877"/>
      <c r="IRM31" s="877"/>
      <c r="IRN31" s="877"/>
      <c r="IRO31" s="877"/>
      <c r="IRP31" s="877"/>
      <c r="IRQ31" s="877"/>
      <c r="IRR31" s="877"/>
      <c r="IRS31" s="877"/>
      <c r="IRT31" s="877"/>
      <c r="IRU31" s="877"/>
      <c r="IRV31" s="877"/>
      <c r="IRW31" s="877"/>
      <c r="IRX31" s="877"/>
      <c r="IRY31" s="877"/>
      <c r="IRZ31" s="877"/>
      <c r="ISA31" s="877"/>
      <c r="ISB31" s="877"/>
      <c r="ISC31" s="877"/>
      <c r="ISD31" s="877"/>
      <c r="ISE31" s="877"/>
      <c r="ISF31" s="877"/>
      <c r="ISG31" s="877"/>
      <c r="ISH31" s="877"/>
      <c r="ISI31" s="877"/>
      <c r="ISJ31" s="877"/>
      <c r="ISK31" s="877"/>
      <c r="ISL31" s="877"/>
      <c r="ISM31" s="877"/>
      <c r="ISN31" s="877"/>
      <c r="ISO31" s="877"/>
      <c r="ISP31" s="877"/>
      <c r="ISQ31" s="877"/>
      <c r="ISR31" s="877"/>
      <c r="ISS31" s="877"/>
      <c r="IST31" s="877"/>
      <c r="ISU31" s="877"/>
      <c r="ISV31" s="877"/>
      <c r="ISW31" s="877"/>
      <c r="ISX31" s="877"/>
      <c r="ISY31" s="877"/>
      <c r="ISZ31" s="877"/>
      <c r="ITA31" s="877"/>
      <c r="ITB31" s="877"/>
      <c r="ITC31" s="877"/>
      <c r="ITD31" s="877"/>
      <c r="ITE31" s="877"/>
      <c r="ITF31" s="877"/>
      <c r="ITG31" s="877"/>
      <c r="ITH31" s="877"/>
      <c r="ITI31" s="877"/>
      <c r="ITJ31" s="877"/>
      <c r="ITK31" s="877"/>
      <c r="ITL31" s="877"/>
      <c r="ITM31" s="877"/>
      <c r="ITN31" s="877"/>
      <c r="ITO31" s="877"/>
      <c r="ITP31" s="877"/>
      <c r="ITQ31" s="877"/>
      <c r="ITR31" s="877"/>
      <c r="ITS31" s="877"/>
      <c r="ITT31" s="877"/>
      <c r="ITU31" s="877"/>
      <c r="ITV31" s="877"/>
      <c r="ITW31" s="877"/>
      <c r="ITX31" s="877"/>
      <c r="ITY31" s="877"/>
      <c r="ITZ31" s="877"/>
      <c r="IUA31" s="877"/>
      <c r="IUB31" s="877"/>
      <c r="IUC31" s="877"/>
      <c r="IUD31" s="877"/>
      <c r="IUE31" s="877"/>
      <c r="IUF31" s="877"/>
      <c r="IUG31" s="877"/>
      <c r="IUH31" s="877"/>
      <c r="IUI31" s="877"/>
      <c r="IUJ31" s="877"/>
      <c r="IUK31" s="877"/>
      <c r="IUL31" s="877"/>
      <c r="IUM31" s="877"/>
      <c r="IUN31" s="877"/>
      <c r="IUO31" s="877"/>
      <c r="IUP31" s="877"/>
      <c r="IUQ31" s="877"/>
      <c r="IUR31" s="877"/>
      <c r="IUS31" s="877"/>
      <c r="IUT31" s="877"/>
      <c r="IUU31" s="877"/>
      <c r="IUV31" s="877"/>
      <c r="IUW31" s="877"/>
      <c r="IUX31" s="877"/>
      <c r="IUY31" s="877"/>
      <c r="IUZ31" s="877"/>
      <c r="IVA31" s="877"/>
      <c r="IVB31" s="877"/>
      <c r="IVC31" s="877"/>
      <c r="IVD31" s="877"/>
      <c r="IVE31" s="877"/>
      <c r="IVF31" s="877"/>
      <c r="IVG31" s="877"/>
      <c r="IVH31" s="877"/>
      <c r="IVI31" s="877"/>
      <c r="IVJ31" s="877"/>
      <c r="IVK31" s="877"/>
      <c r="IVL31" s="877"/>
      <c r="IVM31" s="877"/>
      <c r="IVN31" s="877"/>
      <c r="IVO31" s="877"/>
      <c r="IVP31" s="877"/>
      <c r="IVQ31" s="877"/>
      <c r="IVR31" s="877"/>
      <c r="IVS31" s="877"/>
      <c r="IVT31" s="877"/>
      <c r="IVU31" s="877"/>
      <c r="IVV31" s="877"/>
      <c r="IVW31" s="877"/>
      <c r="IVX31" s="877"/>
      <c r="IVY31" s="877"/>
      <c r="IVZ31" s="877"/>
      <c r="IWA31" s="877"/>
      <c r="IWB31" s="877"/>
      <c r="IWC31" s="877"/>
      <c r="IWD31" s="877"/>
      <c r="IWE31" s="877"/>
      <c r="IWF31" s="877"/>
      <c r="IWG31" s="877"/>
      <c r="IWH31" s="877"/>
      <c r="IWI31" s="877"/>
      <c r="IWJ31" s="877"/>
      <c r="IWK31" s="877"/>
      <c r="IWL31" s="877"/>
      <c r="IWM31" s="877"/>
      <c r="IWN31" s="877"/>
      <c r="IWO31" s="877"/>
      <c r="IWP31" s="877"/>
      <c r="IWQ31" s="877"/>
      <c r="IWR31" s="877"/>
      <c r="IWS31" s="877"/>
      <c r="IWT31" s="877"/>
      <c r="IWU31" s="877"/>
      <c r="IWV31" s="877"/>
      <c r="IWW31" s="877"/>
      <c r="IWX31" s="877"/>
      <c r="IWY31" s="877"/>
      <c r="IWZ31" s="877"/>
      <c r="IXA31" s="877"/>
      <c r="IXB31" s="877"/>
      <c r="IXC31" s="877"/>
      <c r="IXD31" s="877"/>
      <c r="IXE31" s="877"/>
      <c r="IXF31" s="877"/>
      <c r="IXG31" s="877"/>
      <c r="IXH31" s="877"/>
      <c r="IXI31" s="877"/>
      <c r="IXJ31" s="877"/>
      <c r="IXK31" s="877"/>
      <c r="IXL31" s="877"/>
      <c r="IXM31" s="877"/>
      <c r="IXN31" s="877"/>
      <c r="IXO31" s="877"/>
      <c r="IXP31" s="877"/>
      <c r="IXQ31" s="877"/>
      <c r="IXR31" s="877"/>
      <c r="IXS31" s="877"/>
      <c r="IXT31" s="877"/>
      <c r="IXU31" s="877"/>
      <c r="IXV31" s="877"/>
      <c r="IXW31" s="877"/>
      <c r="IXX31" s="877"/>
      <c r="IXY31" s="877"/>
      <c r="IXZ31" s="877"/>
      <c r="IYA31" s="877"/>
      <c r="IYB31" s="877"/>
      <c r="IYC31" s="877"/>
      <c r="IYD31" s="877"/>
      <c r="IYE31" s="877"/>
      <c r="IYF31" s="877"/>
      <c r="IYG31" s="877"/>
      <c r="IYH31" s="877"/>
      <c r="IYI31" s="877"/>
      <c r="IYJ31" s="877"/>
      <c r="IYK31" s="877"/>
      <c r="IYL31" s="877"/>
      <c r="IYM31" s="877"/>
      <c r="IYN31" s="877"/>
      <c r="IYO31" s="877"/>
      <c r="IYP31" s="877"/>
      <c r="IYQ31" s="877"/>
      <c r="IYR31" s="877"/>
      <c r="IYS31" s="877"/>
      <c r="IYT31" s="877"/>
      <c r="IYU31" s="877"/>
      <c r="IYV31" s="877"/>
      <c r="IYW31" s="877"/>
      <c r="IYX31" s="877"/>
      <c r="IYY31" s="877"/>
      <c r="IYZ31" s="877"/>
      <c r="IZA31" s="877"/>
      <c r="IZB31" s="877"/>
      <c r="IZC31" s="877"/>
      <c r="IZD31" s="877"/>
      <c r="IZE31" s="877"/>
      <c r="IZF31" s="877"/>
      <c r="IZG31" s="877"/>
      <c r="IZH31" s="877"/>
      <c r="IZI31" s="877"/>
      <c r="IZJ31" s="877"/>
      <c r="IZK31" s="877"/>
      <c r="IZL31" s="877"/>
      <c r="IZM31" s="877"/>
      <c r="IZN31" s="877"/>
      <c r="IZO31" s="877"/>
      <c r="IZP31" s="877"/>
      <c r="IZQ31" s="877"/>
      <c r="IZR31" s="877"/>
      <c r="IZS31" s="877"/>
      <c r="IZT31" s="877"/>
      <c r="IZU31" s="877"/>
      <c r="IZV31" s="877"/>
      <c r="IZW31" s="877"/>
      <c r="IZX31" s="877"/>
      <c r="IZY31" s="877"/>
      <c r="IZZ31" s="877"/>
      <c r="JAA31" s="877"/>
      <c r="JAB31" s="877"/>
      <c r="JAC31" s="877"/>
      <c r="JAD31" s="877"/>
      <c r="JAE31" s="877"/>
      <c r="JAF31" s="877"/>
      <c r="JAG31" s="877"/>
      <c r="JAH31" s="877"/>
      <c r="JAI31" s="877"/>
      <c r="JAJ31" s="877"/>
      <c r="JAK31" s="877"/>
      <c r="JAL31" s="877"/>
      <c r="JAM31" s="877"/>
      <c r="JAN31" s="877"/>
      <c r="JAO31" s="877"/>
      <c r="JAP31" s="877"/>
      <c r="JAQ31" s="877"/>
      <c r="JAR31" s="877"/>
      <c r="JAS31" s="877"/>
      <c r="JAT31" s="877"/>
      <c r="JAU31" s="877"/>
      <c r="JAV31" s="877"/>
      <c r="JAW31" s="877"/>
      <c r="JAX31" s="877"/>
      <c r="JAY31" s="877"/>
      <c r="JAZ31" s="877"/>
      <c r="JBA31" s="877"/>
      <c r="JBB31" s="877"/>
      <c r="JBC31" s="877"/>
      <c r="JBD31" s="877"/>
      <c r="JBE31" s="877"/>
      <c r="JBF31" s="877"/>
      <c r="JBG31" s="877"/>
      <c r="JBH31" s="877"/>
      <c r="JBI31" s="877"/>
      <c r="JBJ31" s="877"/>
      <c r="JBK31" s="877"/>
      <c r="JBL31" s="877"/>
      <c r="JBM31" s="877"/>
      <c r="JBN31" s="877"/>
      <c r="JBO31" s="877"/>
      <c r="JBP31" s="877"/>
      <c r="JBQ31" s="877"/>
      <c r="JBR31" s="877"/>
      <c r="JBS31" s="877"/>
      <c r="JBT31" s="877"/>
      <c r="JBU31" s="877"/>
      <c r="JBV31" s="877"/>
      <c r="JBW31" s="877"/>
      <c r="JBX31" s="877"/>
      <c r="JBY31" s="877"/>
      <c r="JBZ31" s="877"/>
      <c r="JCA31" s="877"/>
      <c r="JCB31" s="877"/>
      <c r="JCC31" s="877"/>
      <c r="JCD31" s="877"/>
      <c r="JCE31" s="877"/>
      <c r="JCF31" s="877"/>
      <c r="JCG31" s="877"/>
      <c r="JCH31" s="877"/>
      <c r="JCI31" s="877"/>
      <c r="JCJ31" s="877"/>
      <c r="JCK31" s="877"/>
      <c r="JCL31" s="877"/>
      <c r="JCM31" s="877"/>
      <c r="JCN31" s="877"/>
      <c r="JCO31" s="877"/>
      <c r="JCP31" s="877"/>
      <c r="JCQ31" s="877"/>
      <c r="JCR31" s="877"/>
      <c r="JCS31" s="877"/>
      <c r="JCT31" s="877"/>
      <c r="JCU31" s="877"/>
      <c r="JCV31" s="877"/>
      <c r="JCW31" s="877"/>
      <c r="JCX31" s="877"/>
      <c r="JCY31" s="877"/>
      <c r="JCZ31" s="877"/>
      <c r="JDA31" s="877"/>
      <c r="JDB31" s="877"/>
      <c r="JDC31" s="877"/>
      <c r="JDD31" s="877"/>
      <c r="JDE31" s="877"/>
      <c r="JDF31" s="877"/>
      <c r="JDG31" s="877"/>
      <c r="JDH31" s="877"/>
      <c r="JDI31" s="877"/>
      <c r="JDJ31" s="877"/>
      <c r="JDK31" s="877"/>
      <c r="JDL31" s="877"/>
      <c r="JDM31" s="877"/>
      <c r="JDN31" s="877"/>
      <c r="JDO31" s="877"/>
      <c r="JDP31" s="877"/>
      <c r="JDQ31" s="877"/>
      <c r="JDR31" s="877"/>
      <c r="JDS31" s="877"/>
      <c r="JDT31" s="877"/>
      <c r="JDU31" s="877"/>
      <c r="JDV31" s="877"/>
      <c r="JDW31" s="877"/>
      <c r="JDX31" s="877"/>
      <c r="JDY31" s="877"/>
      <c r="JDZ31" s="877"/>
      <c r="JEA31" s="877"/>
      <c r="JEB31" s="877"/>
      <c r="JEC31" s="877"/>
      <c r="JED31" s="877"/>
      <c r="JEE31" s="877"/>
      <c r="JEF31" s="877"/>
      <c r="JEG31" s="877"/>
      <c r="JEH31" s="877"/>
      <c r="JEI31" s="877"/>
      <c r="JEJ31" s="877"/>
      <c r="JEK31" s="877"/>
      <c r="JEL31" s="877"/>
      <c r="JEM31" s="877"/>
      <c r="JEN31" s="877"/>
      <c r="JEO31" s="877"/>
      <c r="JEP31" s="877"/>
      <c r="JEQ31" s="877"/>
      <c r="JER31" s="877"/>
      <c r="JES31" s="877"/>
      <c r="JET31" s="877"/>
      <c r="JEU31" s="877"/>
      <c r="JEV31" s="877"/>
      <c r="JEW31" s="877"/>
      <c r="JEX31" s="877"/>
      <c r="JEY31" s="877"/>
      <c r="JEZ31" s="877"/>
      <c r="JFA31" s="877"/>
      <c r="JFB31" s="877"/>
      <c r="JFC31" s="877"/>
      <c r="JFD31" s="877"/>
      <c r="JFE31" s="877"/>
      <c r="JFF31" s="877"/>
      <c r="JFG31" s="877"/>
      <c r="JFH31" s="877"/>
      <c r="JFI31" s="877"/>
      <c r="JFJ31" s="877"/>
      <c r="JFK31" s="877"/>
      <c r="JFL31" s="877"/>
      <c r="JFM31" s="877"/>
      <c r="JFN31" s="877"/>
      <c r="JFO31" s="877"/>
      <c r="JFP31" s="877"/>
      <c r="JFQ31" s="877"/>
      <c r="JFR31" s="877"/>
      <c r="JFS31" s="877"/>
      <c r="JFT31" s="877"/>
      <c r="JFU31" s="877"/>
      <c r="JFV31" s="877"/>
      <c r="JFW31" s="877"/>
      <c r="JFX31" s="877"/>
      <c r="JFY31" s="877"/>
      <c r="JFZ31" s="877"/>
      <c r="JGA31" s="877"/>
      <c r="JGB31" s="877"/>
      <c r="JGC31" s="877"/>
      <c r="JGD31" s="877"/>
      <c r="JGE31" s="877"/>
      <c r="JGF31" s="877"/>
      <c r="JGG31" s="877"/>
      <c r="JGH31" s="877"/>
      <c r="JGI31" s="877"/>
      <c r="JGJ31" s="877"/>
      <c r="JGK31" s="877"/>
      <c r="JGL31" s="877"/>
      <c r="JGM31" s="877"/>
      <c r="JGN31" s="877"/>
      <c r="JGO31" s="877"/>
      <c r="JGP31" s="877"/>
      <c r="JGQ31" s="877"/>
      <c r="JGR31" s="877"/>
      <c r="JGS31" s="877"/>
      <c r="JGT31" s="877"/>
      <c r="JGU31" s="877"/>
      <c r="JGV31" s="877"/>
      <c r="JGW31" s="877"/>
      <c r="JGX31" s="877"/>
      <c r="JGY31" s="877"/>
      <c r="JGZ31" s="877"/>
      <c r="JHA31" s="877"/>
      <c r="JHB31" s="877"/>
      <c r="JHC31" s="877"/>
      <c r="JHD31" s="877"/>
      <c r="JHE31" s="877"/>
      <c r="JHF31" s="877"/>
      <c r="JHG31" s="877"/>
      <c r="JHH31" s="877"/>
      <c r="JHI31" s="877"/>
      <c r="JHJ31" s="877"/>
      <c r="JHK31" s="877"/>
      <c r="JHL31" s="877"/>
      <c r="JHM31" s="877"/>
      <c r="JHN31" s="877"/>
      <c r="JHO31" s="877"/>
      <c r="JHP31" s="877"/>
      <c r="JHQ31" s="877"/>
      <c r="JHR31" s="877"/>
      <c r="JHS31" s="877"/>
      <c r="JHT31" s="877"/>
      <c r="JHU31" s="877"/>
      <c r="JHV31" s="877"/>
      <c r="JHW31" s="877"/>
      <c r="JHX31" s="877"/>
      <c r="JHY31" s="877"/>
      <c r="JHZ31" s="877"/>
      <c r="JIA31" s="877"/>
      <c r="JIB31" s="877"/>
      <c r="JIC31" s="877"/>
      <c r="JID31" s="877"/>
      <c r="JIE31" s="877"/>
      <c r="JIF31" s="877"/>
      <c r="JIG31" s="877"/>
      <c r="JIH31" s="877"/>
      <c r="JII31" s="877"/>
      <c r="JIJ31" s="877"/>
      <c r="JIK31" s="877"/>
      <c r="JIL31" s="877"/>
      <c r="JIM31" s="877"/>
      <c r="JIN31" s="877"/>
      <c r="JIO31" s="877"/>
      <c r="JIP31" s="877"/>
      <c r="JIQ31" s="877"/>
      <c r="JIR31" s="877"/>
      <c r="JIS31" s="877"/>
      <c r="JIT31" s="877"/>
      <c r="JIU31" s="877"/>
      <c r="JIV31" s="877"/>
      <c r="JIW31" s="877"/>
      <c r="JIX31" s="877"/>
      <c r="JIY31" s="877"/>
      <c r="JIZ31" s="877"/>
      <c r="JJA31" s="877"/>
      <c r="JJB31" s="877"/>
      <c r="JJC31" s="877"/>
      <c r="JJD31" s="877"/>
      <c r="JJE31" s="877"/>
      <c r="JJF31" s="877"/>
      <c r="JJG31" s="877"/>
      <c r="JJH31" s="877"/>
      <c r="JJI31" s="877"/>
      <c r="JJJ31" s="877"/>
      <c r="JJK31" s="877"/>
      <c r="JJL31" s="877"/>
      <c r="JJM31" s="877"/>
      <c r="JJN31" s="877"/>
      <c r="JJO31" s="877"/>
      <c r="JJP31" s="877"/>
      <c r="JJQ31" s="877"/>
      <c r="JJR31" s="877"/>
      <c r="JJS31" s="877"/>
      <c r="JJT31" s="877"/>
      <c r="JJU31" s="877"/>
      <c r="JJV31" s="877"/>
      <c r="JJW31" s="877"/>
      <c r="JJX31" s="877"/>
      <c r="JJY31" s="877"/>
      <c r="JJZ31" s="877"/>
      <c r="JKA31" s="877"/>
      <c r="JKB31" s="877"/>
      <c r="JKC31" s="877"/>
      <c r="JKD31" s="877"/>
      <c r="JKE31" s="877"/>
      <c r="JKF31" s="877"/>
      <c r="JKG31" s="877"/>
      <c r="JKH31" s="877"/>
      <c r="JKI31" s="877"/>
      <c r="JKJ31" s="877"/>
      <c r="JKK31" s="877"/>
      <c r="JKL31" s="877"/>
      <c r="JKM31" s="877"/>
      <c r="JKN31" s="877"/>
      <c r="JKO31" s="877"/>
      <c r="JKP31" s="877"/>
      <c r="JKQ31" s="877"/>
      <c r="JKR31" s="877"/>
      <c r="JKS31" s="877"/>
      <c r="JKT31" s="877"/>
      <c r="JKU31" s="877"/>
      <c r="JKV31" s="877"/>
      <c r="JKW31" s="877"/>
      <c r="JKX31" s="877"/>
      <c r="JKY31" s="877"/>
      <c r="JKZ31" s="877"/>
      <c r="JLA31" s="877"/>
      <c r="JLB31" s="877"/>
      <c r="JLC31" s="877"/>
      <c r="JLD31" s="877"/>
      <c r="JLE31" s="877"/>
      <c r="JLF31" s="877"/>
      <c r="JLG31" s="877"/>
      <c r="JLH31" s="877"/>
      <c r="JLI31" s="877"/>
      <c r="JLJ31" s="877"/>
      <c r="JLK31" s="877"/>
      <c r="JLL31" s="877"/>
      <c r="JLM31" s="877"/>
      <c r="JLN31" s="877"/>
      <c r="JLO31" s="877"/>
      <c r="JLP31" s="877"/>
      <c r="JLQ31" s="877"/>
      <c r="JLR31" s="877"/>
      <c r="JLS31" s="877"/>
      <c r="JLT31" s="877"/>
      <c r="JLU31" s="877"/>
      <c r="JLV31" s="877"/>
      <c r="JLW31" s="877"/>
      <c r="JLX31" s="877"/>
      <c r="JLY31" s="877"/>
      <c r="JLZ31" s="877"/>
      <c r="JMA31" s="877"/>
      <c r="JMB31" s="877"/>
      <c r="JMC31" s="877"/>
      <c r="JMD31" s="877"/>
      <c r="JME31" s="877"/>
      <c r="JMF31" s="877"/>
      <c r="JMG31" s="877"/>
      <c r="JMH31" s="877"/>
      <c r="JMI31" s="877"/>
      <c r="JMJ31" s="877"/>
      <c r="JMK31" s="877"/>
      <c r="JML31" s="877"/>
      <c r="JMM31" s="877"/>
      <c r="JMN31" s="877"/>
      <c r="JMO31" s="877"/>
      <c r="JMP31" s="877"/>
      <c r="JMQ31" s="877"/>
      <c r="JMR31" s="877"/>
      <c r="JMS31" s="877"/>
      <c r="JMT31" s="877"/>
      <c r="JMU31" s="877"/>
      <c r="JMV31" s="877"/>
      <c r="JMW31" s="877"/>
      <c r="JMX31" s="877"/>
      <c r="JMY31" s="877"/>
      <c r="JMZ31" s="877"/>
      <c r="JNA31" s="877"/>
      <c r="JNB31" s="877"/>
      <c r="JNC31" s="877"/>
      <c r="JND31" s="877"/>
      <c r="JNE31" s="877"/>
      <c r="JNF31" s="877"/>
      <c r="JNG31" s="877"/>
      <c r="JNH31" s="877"/>
      <c r="JNI31" s="877"/>
      <c r="JNJ31" s="877"/>
      <c r="JNK31" s="877"/>
      <c r="JNL31" s="877"/>
      <c r="JNM31" s="877"/>
      <c r="JNN31" s="877"/>
      <c r="JNO31" s="877"/>
      <c r="JNP31" s="877"/>
      <c r="JNQ31" s="877"/>
      <c r="JNR31" s="877"/>
      <c r="JNS31" s="877"/>
      <c r="JNT31" s="877"/>
      <c r="JNU31" s="877"/>
      <c r="JNV31" s="877"/>
      <c r="JNW31" s="877"/>
      <c r="JNX31" s="877"/>
      <c r="JNY31" s="877"/>
      <c r="JNZ31" s="877"/>
      <c r="JOA31" s="877"/>
      <c r="JOB31" s="877"/>
      <c r="JOC31" s="877"/>
      <c r="JOD31" s="877"/>
      <c r="JOE31" s="877"/>
      <c r="JOF31" s="877"/>
      <c r="JOG31" s="877"/>
      <c r="JOH31" s="877"/>
      <c r="JOI31" s="877"/>
      <c r="JOJ31" s="877"/>
      <c r="JOK31" s="877"/>
      <c r="JOL31" s="877"/>
      <c r="JOM31" s="877"/>
      <c r="JON31" s="877"/>
      <c r="JOO31" s="877"/>
      <c r="JOP31" s="877"/>
      <c r="JOQ31" s="877"/>
      <c r="JOR31" s="877"/>
      <c r="JOS31" s="877"/>
      <c r="JOT31" s="877"/>
      <c r="JOU31" s="877"/>
      <c r="JOV31" s="877"/>
      <c r="JOW31" s="877"/>
      <c r="JOX31" s="877"/>
      <c r="JOY31" s="877"/>
      <c r="JOZ31" s="877"/>
      <c r="JPA31" s="877"/>
      <c r="JPB31" s="877"/>
      <c r="JPC31" s="877"/>
      <c r="JPD31" s="877"/>
      <c r="JPE31" s="877"/>
      <c r="JPF31" s="877"/>
      <c r="JPG31" s="877"/>
      <c r="JPH31" s="877"/>
      <c r="JPI31" s="877"/>
      <c r="JPJ31" s="877"/>
      <c r="JPK31" s="877"/>
      <c r="JPL31" s="877"/>
      <c r="JPM31" s="877"/>
      <c r="JPN31" s="877"/>
      <c r="JPO31" s="877"/>
      <c r="JPP31" s="877"/>
      <c r="JPQ31" s="877"/>
      <c r="JPR31" s="877"/>
      <c r="JPS31" s="877"/>
      <c r="JPT31" s="877"/>
      <c r="JPU31" s="877"/>
      <c r="JPV31" s="877"/>
      <c r="JPW31" s="877"/>
      <c r="JPX31" s="877"/>
      <c r="JPY31" s="877"/>
      <c r="JPZ31" s="877"/>
      <c r="JQA31" s="877"/>
      <c r="JQB31" s="877"/>
      <c r="JQC31" s="877"/>
      <c r="JQD31" s="877"/>
      <c r="JQE31" s="877"/>
      <c r="JQF31" s="877"/>
      <c r="JQG31" s="877"/>
      <c r="JQH31" s="877"/>
      <c r="JQI31" s="877"/>
      <c r="JQJ31" s="877"/>
      <c r="JQK31" s="877"/>
      <c r="JQL31" s="877"/>
      <c r="JQM31" s="877"/>
      <c r="JQN31" s="877"/>
      <c r="JQO31" s="877"/>
      <c r="JQP31" s="877"/>
      <c r="JQQ31" s="877"/>
      <c r="JQR31" s="877"/>
      <c r="JQS31" s="877"/>
      <c r="JQT31" s="877"/>
      <c r="JQU31" s="877"/>
      <c r="JQV31" s="877"/>
      <c r="JQW31" s="877"/>
      <c r="JQX31" s="877"/>
      <c r="JQY31" s="877"/>
      <c r="JQZ31" s="877"/>
      <c r="JRA31" s="877"/>
      <c r="JRB31" s="877"/>
      <c r="JRC31" s="877"/>
      <c r="JRD31" s="877"/>
      <c r="JRE31" s="877"/>
      <c r="JRF31" s="877"/>
      <c r="JRG31" s="877"/>
      <c r="JRH31" s="877"/>
      <c r="JRI31" s="877"/>
      <c r="JRJ31" s="877"/>
      <c r="JRK31" s="877"/>
      <c r="JRL31" s="877"/>
      <c r="JRM31" s="877"/>
      <c r="JRN31" s="877"/>
      <c r="JRO31" s="877"/>
      <c r="JRP31" s="877"/>
      <c r="JRQ31" s="877"/>
      <c r="JRR31" s="877"/>
      <c r="JRS31" s="877"/>
      <c r="JRT31" s="877"/>
      <c r="JRU31" s="877"/>
      <c r="JRV31" s="877"/>
      <c r="JRW31" s="877"/>
      <c r="JRX31" s="877"/>
      <c r="JRY31" s="877"/>
      <c r="JRZ31" s="877"/>
      <c r="JSA31" s="877"/>
      <c r="JSB31" s="877"/>
      <c r="JSC31" s="877"/>
      <c r="JSD31" s="877"/>
      <c r="JSE31" s="877"/>
      <c r="JSF31" s="877"/>
      <c r="JSG31" s="877"/>
      <c r="JSH31" s="877"/>
      <c r="JSI31" s="877"/>
      <c r="JSJ31" s="877"/>
      <c r="JSK31" s="877"/>
      <c r="JSL31" s="877"/>
      <c r="JSM31" s="877"/>
      <c r="JSN31" s="877"/>
      <c r="JSO31" s="877"/>
      <c r="JSP31" s="877"/>
      <c r="JSQ31" s="877"/>
      <c r="JSR31" s="877"/>
      <c r="JSS31" s="877"/>
      <c r="JST31" s="877"/>
      <c r="JSU31" s="877"/>
      <c r="JSV31" s="877"/>
      <c r="JSW31" s="877"/>
      <c r="JSX31" s="877"/>
      <c r="JSY31" s="877"/>
      <c r="JSZ31" s="877"/>
      <c r="JTA31" s="877"/>
      <c r="JTB31" s="877"/>
      <c r="JTC31" s="877"/>
      <c r="JTD31" s="877"/>
      <c r="JTE31" s="877"/>
      <c r="JTF31" s="877"/>
      <c r="JTG31" s="877"/>
      <c r="JTH31" s="877"/>
      <c r="JTI31" s="877"/>
      <c r="JTJ31" s="877"/>
      <c r="JTK31" s="877"/>
      <c r="JTL31" s="877"/>
      <c r="JTM31" s="877"/>
      <c r="JTN31" s="877"/>
      <c r="JTO31" s="877"/>
      <c r="JTP31" s="877"/>
      <c r="JTQ31" s="877"/>
      <c r="JTR31" s="877"/>
      <c r="JTS31" s="877"/>
      <c r="JTT31" s="877"/>
      <c r="JTU31" s="877"/>
      <c r="JTV31" s="877"/>
      <c r="JTW31" s="877"/>
      <c r="JTX31" s="877"/>
      <c r="JTY31" s="877"/>
      <c r="JTZ31" s="877"/>
      <c r="JUA31" s="877"/>
      <c r="JUB31" s="877"/>
      <c r="JUC31" s="877"/>
      <c r="JUD31" s="877"/>
      <c r="JUE31" s="877"/>
      <c r="JUF31" s="877"/>
      <c r="JUG31" s="877"/>
      <c r="JUH31" s="877"/>
      <c r="JUI31" s="877"/>
      <c r="JUJ31" s="877"/>
      <c r="JUK31" s="877"/>
      <c r="JUL31" s="877"/>
      <c r="JUM31" s="877"/>
      <c r="JUN31" s="877"/>
      <c r="JUO31" s="877"/>
      <c r="JUP31" s="877"/>
      <c r="JUQ31" s="877"/>
      <c r="JUR31" s="877"/>
      <c r="JUS31" s="877"/>
      <c r="JUT31" s="877"/>
      <c r="JUU31" s="877"/>
      <c r="JUV31" s="877"/>
      <c r="JUW31" s="877"/>
      <c r="JUX31" s="877"/>
      <c r="JUY31" s="877"/>
      <c r="JUZ31" s="877"/>
      <c r="JVA31" s="877"/>
      <c r="JVB31" s="877"/>
      <c r="JVC31" s="877"/>
      <c r="JVD31" s="877"/>
      <c r="JVE31" s="877"/>
      <c r="JVF31" s="877"/>
      <c r="JVG31" s="877"/>
      <c r="JVH31" s="877"/>
      <c r="JVI31" s="877"/>
      <c r="JVJ31" s="877"/>
      <c r="JVK31" s="877"/>
      <c r="JVL31" s="877"/>
      <c r="JVM31" s="877"/>
      <c r="JVN31" s="877"/>
      <c r="JVO31" s="877"/>
      <c r="JVP31" s="877"/>
      <c r="JVQ31" s="877"/>
      <c r="JVR31" s="877"/>
      <c r="JVS31" s="877"/>
      <c r="JVT31" s="877"/>
      <c r="JVU31" s="877"/>
      <c r="JVV31" s="877"/>
      <c r="JVW31" s="877"/>
      <c r="JVX31" s="877"/>
      <c r="JVY31" s="877"/>
      <c r="JVZ31" s="877"/>
      <c r="JWA31" s="877"/>
      <c r="JWB31" s="877"/>
      <c r="JWC31" s="877"/>
      <c r="JWD31" s="877"/>
      <c r="JWE31" s="877"/>
      <c r="JWF31" s="877"/>
      <c r="JWG31" s="877"/>
      <c r="JWH31" s="877"/>
      <c r="JWI31" s="877"/>
      <c r="JWJ31" s="877"/>
      <c r="JWK31" s="877"/>
      <c r="JWL31" s="877"/>
      <c r="JWM31" s="877"/>
      <c r="JWN31" s="877"/>
      <c r="JWO31" s="877"/>
      <c r="JWP31" s="877"/>
      <c r="JWQ31" s="877"/>
      <c r="JWR31" s="877"/>
      <c r="JWS31" s="877"/>
      <c r="JWT31" s="877"/>
      <c r="JWU31" s="877"/>
      <c r="JWV31" s="877"/>
      <c r="JWW31" s="877"/>
      <c r="JWX31" s="877"/>
      <c r="JWY31" s="877"/>
      <c r="JWZ31" s="877"/>
      <c r="JXA31" s="877"/>
      <c r="JXB31" s="877"/>
      <c r="JXC31" s="877"/>
      <c r="JXD31" s="877"/>
      <c r="JXE31" s="877"/>
      <c r="JXF31" s="877"/>
      <c r="JXG31" s="877"/>
      <c r="JXH31" s="877"/>
      <c r="JXI31" s="877"/>
      <c r="JXJ31" s="877"/>
      <c r="JXK31" s="877"/>
      <c r="JXL31" s="877"/>
      <c r="JXM31" s="877"/>
      <c r="JXN31" s="877"/>
      <c r="JXO31" s="877"/>
      <c r="JXP31" s="877"/>
      <c r="JXQ31" s="877"/>
      <c r="JXR31" s="877"/>
      <c r="JXS31" s="877"/>
      <c r="JXT31" s="877"/>
      <c r="JXU31" s="877"/>
      <c r="JXV31" s="877"/>
      <c r="JXW31" s="877"/>
      <c r="JXX31" s="877"/>
      <c r="JXY31" s="877"/>
      <c r="JXZ31" s="877"/>
      <c r="JYA31" s="877"/>
      <c r="JYB31" s="877"/>
      <c r="JYC31" s="877"/>
      <c r="JYD31" s="877"/>
      <c r="JYE31" s="877"/>
      <c r="JYF31" s="877"/>
      <c r="JYG31" s="877"/>
      <c r="JYH31" s="877"/>
      <c r="JYI31" s="877"/>
      <c r="JYJ31" s="877"/>
      <c r="JYK31" s="877"/>
      <c r="JYL31" s="877"/>
      <c r="JYM31" s="877"/>
      <c r="JYN31" s="877"/>
      <c r="JYO31" s="877"/>
      <c r="JYP31" s="877"/>
      <c r="JYQ31" s="877"/>
      <c r="JYR31" s="877"/>
      <c r="JYS31" s="877"/>
      <c r="JYT31" s="877"/>
      <c r="JYU31" s="877"/>
      <c r="JYV31" s="877"/>
      <c r="JYW31" s="877"/>
      <c r="JYX31" s="877"/>
      <c r="JYY31" s="877"/>
      <c r="JYZ31" s="877"/>
      <c r="JZA31" s="877"/>
      <c r="JZB31" s="877"/>
      <c r="JZC31" s="877"/>
      <c r="JZD31" s="877"/>
      <c r="JZE31" s="877"/>
      <c r="JZF31" s="877"/>
      <c r="JZG31" s="877"/>
      <c r="JZH31" s="877"/>
      <c r="JZI31" s="877"/>
      <c r="JZJ31" s="877"/>
      <c r="JZK31" s="877"/>
      <c r="JZL31" s="877"/>
      <c r="JZM31" s="877"/>
      <c r="JZN31" s="877"/>
      <c r="JZO31" s="877"/>
      <c r="JZP31" s="877"/>
      <c r="JZQ31" s="877"/>
      <c r="JZR31" s="877"/>
      <c r="JZS31" s="877"/>
      <c r="JZT31" s="877"/>
      <c r="JZU31" s="877"/>
      <c r="JZV31" s="877"/>
      <c r="JZW31" s="877"/>
      <c r="JZX31" s="877"/>
      <c r="JZY31" s="877"/>
      <c r="JZZ31" s="877"/>
      <c r="KAA31" s="877"/>
      <c r="KAB31" s="877"/>
      <c r="KAC31" s="877"/>
      <c r="KAD31" s="877"/>
      <c r="KAE31" s="877"/>
      <c r="KAF31" s="877"/>
      <c r="KAG31" s="877"/>
      <c r="KAH31" s="877"/>
      <c r="KAI31" s="877"/>
      <c r="KAJ31" s="877"/>
      <c r="KAK31" s="877"/>
      <c r="KAL31" s="877"/>
      <c r="KAM31" s="877"/>
      <c r="KAN31" s="877"/>
      <c r="KAO31" s="877"/>
      <c r="KAP31" s="877"/>
      <c r="KAQ31" s="877"/>
      <c r="KAR31" s="877"/>
      <c r="KAS31" s="877"/>
      <c r="KAT31" s="877"/>
      <c r="KAU31" s="877"/>
      <c r="KAV31" s="877"/>
      <c r="KAW31" s="877"/>
      <c r="KAX31" s="877"/>
      <c r="KAY31" s="877"/>
      <c r="KAZ31" s="877"/>
      <c r="KBA31" s="877"/>
      <c r="KBB31" s="877"/>
      <c r="KBC31" s="877"/>
      <c r="KBD31" s="877"/>
      <c r="KBE31" s="877"/>
      <c r="KBF31" s="877"/>
      <c r="KBG31" s="877"/>
      <c r="KBH31" s="877"/>
      <c r="KBI31" s="877"/>
      <c r="KBJ31" s="877"/>
      <c r="KBK31" s="877"/>
      <c r="KBL31" s="877"/>
      <c r="KBM31" s="877"/>
      <c r="KBN31" s="877"/>
      <c r="KBO31" s="877"/>
      <c r="KBP31" s="877"/>
      <c r="KBQ31" s="877"/>
      <c r="KBR31" s="877"/>
      <c r="KBS31" s="877"/>
      <c r="KBT31" s="877"/>
      <c r="KBU31" s="877"/>
      <c r="KBV31" s="877"/>
      <c r="KBW31" s="877"/>
      <c r="KBX31" s="877"/>
      <c r="KBY31" s="877"/>
      <c r="KBZ31" s="877"/>
      <c r="KCA31" s="877"/>
      <c r="KCB31" s="877"/>
      <c r="KCC31" s="877"/>
      <c r="KCD31" s="877"/>
      <c r="KCE31" s="877"/>
      <c r="KCF31" s="877"/>
      <c r="KCG31" s="877"/>
      <c r="KCH31" s="877"/>
      <c r="KCI31" s="877"/>
      <c r="KCJ31" s="877"/>
      <c r="KCK31" s="877"/>
      <c r="KCL31" s="877"/>
      <c r="KCM31" s="877"/>
      <c r="KCN31" s="877"/>
      <c r="KCO31" s="877"/>
      <c r="KCP31" s="877"/>
      <c r="KCQ31" s="877"/>
      <c r="KCR31" s="877"/>
      <c r="KCS31" s="877"/>
      <c r="KCT31" s="877"/>
      <c r="KCU31" s="877"/>
      <c r="KCV31" s="877"/>
      <c r="KCW31" s="877"/>
      <c r="KCX31" s="877"/>
      <c r="KCY31" s="877"/>
      <c r="KCZ31" s="877"/>
      <c r="KDA31" s="877"/>
      <c r="KDB31" s="877"/>
      <c r="KDC31" s="877"/>
      <c r="KDD31" s="877"/>
      <c r="KDE31" s="877"/>
      <c r="KDF31" s="877"/>
      <c r="KDG31" s="877"/>
      <c r="KDH31" s="877"/>
      <c r="KDI31" s="877"/>
      <c r="KDJ31" s="877"/>
      <c r="KDK31" s="877"/>
      <c r="KDL31" s="877"/>
      <c r="KDM31" s="877"/>
      <c r="KDN31" s="877"/>
      <c r="KDO31" s="877"/>
      <c r="KDP31" s="877"/>
      <c r="KDQ31" s="877"/>
      <c r="KDR31" s="877"/>
      <c r="KDS31" s="877"/>
      <c r="KDT31" s="877"/>
      <c r="KDU31" s="877"/>
      <c r="KDV31" s="877"/>
      <c r="KDW31" s="877"/>
      <c r="KDX31" s="877"/>
      <c r="KDY31" s="877"/>
      <c r="KDZ31" s="877"/>
      <c r="KEA31" s="877"/>
      <c r="KEB31" s="877"/>
      <c r="KEC31" s="877"/>
      <c r="KED31" s="877"/>
      <c r="KEE31" s="877"/>
      <c r="KEF31" s="877"/>
      <c r="KEG31" s="877"/>
      <c r="KEH31" s="877"/>
      <c r="KEI31" s="877"/>
      <c r="KEJ31" s="877"/>
      <c r="KEK31" s="877"/>
      <c r="KEL31" s="877"/>
      <c r="KEM31" s="877"/>
      <c r="KEN31" s="877"/>
      <c r="KEO31" s="877"/>
      <c r="KEP31" s="877"/>
      <c r="KEQ31" s="877"/>
      <c r="KER31" s="877"/>
      <c r="KES31" s="877"/>
      <c r="KET31" s="877"/>
      <c r="KEU31" s="877"/>
      <c r="KEV31" s="877"/>
      <c r="KEW31" s="877"/>
      <c r="KEX31" s="877"/>
      <c r="KEY31" s="877"/>
      <c r="KEZ31" s="877"/>
      <c r="KFA31" s="877"/>
      <c r="KFB31" s="877"/>
      <c r="KFC31" s="877"/>
      <c r="KFD31" s="877"/>
      <c r="KFE31" s="877"/>
      <c r="KFF31" s="877"/>
      <c r="KFG31" s="877"/>
      <c r="KFH31" s="877"/>
      <c r="KFI31" s="877"/>
      <c r="KFJ31" s="877"/>
      <c r="KFK31" s="877"/>
      <c r="KFL31" s="877"/>
      <c r="KFM31" s="877"/>
      <c r="KFN31" s="877"/>
      <c r="KFO31" s="877"/>
      <c r="KFP31" s="877"/>
      <c r="KFQ31" s="877"/>
      <c r="KFR31" s="877"/>
      <c r="KFS31" s="877"/>
      <c r="KFT31" s="877"/>
      <c r="KFU31" s="877"/>
      <c r="KFV31" s="877"/>
      <c r="KFW31" s="877"/>
      <c r="KFX31" s="877"/>
      <c r="KFY31" s="877"/>
      <c r="KFZ31" s="877"/>
      <c r="KGA31" s="877"/>
      <c r="KGB31" s="877"/>
      <c r="KGC31" s="877"/>
      <c r="KGD31" s="877"/>
      <c r="KGE31" s="877"/>
      <c r="KGF31" s="877"/>
      <c r="KGG31" s="877"/>
      <c r="KGH31" s="877"/>
      <c r="KGI31" s="877"/>
      <c r="KGJ31" s="877"/>
      <c r="KGK31" s="877"/>
      <c r="KGL31" s="877"/>
      <c r="KGM31" s="877"/>
      <c r="KGN31" s="877"/>
      <c r="KGO31" s="877"/>
      <c r="KGP31" s="877"/>
      <c r="KGQ31" s="877"/>
      <c r="KGR31" s="877"/>
      <c r="KGS31" s="877"/>
      <c r="KGT31" s="877"/>
      <c r="KGU31" s="877"/>
      <c r="KGV31" s="877"/>
      <c r="KGW31" s="877"/>
      <c r="KGX31" s="877"/>
      <c r="KGY31" s="877"/>
      <c r="KGZ31" s="877"/>
      <c r="KHA31" s="877"/>
      <c r="KHB31" s="877"/>
      <c r="KHC31" s="877"/>
      <c r="KHD31" s="877"/>
      <c r="KHE31" s="877"/>
      <c r="KHF31" s="877"/>
      <c r="KHG31" s="877"/>
      <c r="KHH31" s="877"/>
      <c r="KHI31" s="877"/>
      <c r="KHJ31" s="877"/>
      <c r="KHK31" s="877"/>
      <c r="KHL31" s="877"/>
      <c r="KHM31" s="877"/>
      <c r="KHN31" s="877"/>
      <c r="KHO31" s="877"/>
      <c r="KHP31" s="877"/>
      <c r="KHQ31" s="877"/>
      <c r="KHR31" s="877"/>
      <c r="KHS31" s="877"/>
      <c r="KHT31" s="877"/>
      <c r="KHU31" s="877"/>
      <c r="KHV31" s="877"/>
      <c r="KHW31" s="877"/>
      <c r="KHX31" s="877"/>
      <c r="KHY31" s="877"/>
      <c r="KHZ31" s="877"/>
      <c r="KIA31" s="877"/>
      <c r="KIB31" s="877"/>
      <c r="KIC31" s="877"/>
      <c r="KID31" s="877"/>
      <c r="KIE31" s="877"/>
      <c r="KIF31" s="877"/>
      <c r="KIG31" s="877"/>
      <c r="KIH31" s="877"/>
      <c r="KII31" s="877"/>
      <c r="KIJ31" s="877"/>
      <c r="KIK31" s="877"/>
      <c r="KIL31" s="877"/>
      <c r="KIM31" s="877"/>
      <c r="KIN31" s="877"/>
      <c r="KIO31" s="877"/>
      <c r="KIP31" s="877"/>
      <c r="KIQ31" s="877"/>
      <c r="KIR31" s="877"/>
      <c r="KIS31" s="877"/>
      <c r="KIT31" s="877"/>
      <c r="KIU31" s="877"/>
      <c r="KIV31" s="877"/>
      <c r="KIW31" s="877"/>
      <c r="KIX31" s="877"/>
      <c r="KIY31" s="877"/>
      <c r="KIZ31" s="877"/>
      <c r="KJA31" s="877"/>
      <c r="KJB31" s="877"/>
      <c r="KJC31" s="877"/>
      <c r="KJD31" s="877"/>
      <c r="KJE31" s="877"/>
      <c r="KJF31" s="877"/>
      <c r="KJG31" s="877"/>
      <c r="KJH31" s="877"/>
      <c r="KJI31" s="877"/>
      <c r="KJJ31" s="877"/>
      <c r="KJK31" s="877"/>
      <c r="KJL31" s="877"/>
      <c r="KJM31" s="877"/>
      <c r="KJN31" s="877"/>
      <c r="KJO31" s="877"/>
      <c r="KJP31" s="877"/>
      <c r="KJQ31" s="877"/>
      <c r="KJR31" s="877"/>
      <c r="KJS31" s="877"/>
      <c r="KJT31" s="877"/>
      <c r="KJU31" s="877"/>
      <c r="KJV31" s="877"/>
      <c r="KJW31" s="877"/>
      <c r="KJX31" s="877"/>
      <c r="KJY31" s="877"/>
      <c r="KJZ31" s="877"/>
      <c r="KKA31" s="877"/>
      <c r="KKB31" s="877"/>
      <c r="KKC31" s="877"/>
      <c r="KKD31" s="877"/>
      <c r="KKE31" s="877"/>
      <c r="KKF31" s="877"/>
      <c r="KKG31" s="877"/>
      <c r="KKH31" s="877"/>
      <c r="KKI31" s="877"/>
      <c r="KKJ31" s="877"/>
      <c r="KKK31" s="877"/>
      <c r="KKL31" s="877"/>
      <c r="KKM31" s="877"/>
      <c r="KKN31" s="877"/>
      <c r="KKO31" s="877"/>
      <c r="KKP31" s="877"/>
      <c r="KKQ31" s="877"/>
      <c r="KKR31" s="877"/>
      <c r="KKS31" s="877"/>
      <c r="KKT31" s="877"/>
      <c r="KKU31" s="877"/>
      <c r="KKV31" s="877"/>
      <c r="KKW31" s="877"/>
      <c r="KKX31" s="877"/>
      <c r="KKY31" s="877"/>
      <c r="KKZ31" s="877"/>
      <c r="KLA31" s="877"/>
      <c r="KLB31" s="877"/>
      <c r="KLC31" s="877"/>
      <c r="KLD31" s="877"/>
      <c r="KLE31" s="877"/>
      <c r="KLF31" s="877"/>
      <c r="KLG31" s="877"/>
      <c r="KLH31" s="877"/>
      <c r="KLI31" s="877"/>
      <c r="KLJ31" s="877"/>
      <c r="KLK31" s="877"/>
      <c r="KLL31" s="877"/>
      <c r="KLM31" s="877"/>
      <c r="KLN31" s="877"/>
      <c r="KLO31" s="877"/>
      <c r="KLP31" s="877"/>
      <c r="KLQ31" s="877"/>
      <c r="KLR31" s="877"/>
      <c r="KLS31" s="877"/>
      <c r="KLT31" s="877"/>
      <c r="KLU31" s="877"/>
      <c r="KLV31" s="877"/>
      <c r="KLW31" s="877"/>
      <c r="KLX31" s="877"/>
      <c r="KLY31" s="877"/>
      <c r="KLZ31" s="877"/>
      <c r="KMA31" s="877"/>
      <c r="KMB31" s="877"/>
      <c r="KMC31" s="877"/>
      <c r="KMD31" s="877"/>
      <c r="KME31" s="877"/>
      <c r="KMF31" s="877"/>
      <c r="KMG31" s="877"/>
      <c r="KMH31" s="877"/>
      <c r="KMI31" s="877"/>
      <c r="KMJ31" s="877"/>
      <c r="KMK31" s="877"/>
      <c r="KML31" s="877"/>
      <c r="KMM31" s="877"/>
      <c r="KMN31" s="877"/>
      <c r="KMO31" s="877"/>
      <c r="KMP31" s="877"/>
      <c r="KMQ31" s="877"/>
      <c r="KMR31" s="877"/>
      <c r="KMS31" s="877"/>
      <c r="KMT31" s="877"/>
      <c r="KMU31" s="877"/>
      <c r="KMV31" s="877"/>
      <c r="KMW31" s="877"/>
      <c r="KMX31" s="877"/>
      <c r="KMY31" s="877"/>
      <c r="KMZ31" s="877"/>
      <c r="KNA31" s="877"/>
      <c r="KNB31" s="877"/>
      <c r="KNC31" s="877"/>
      <c r="KND31" s="877"/>
      <c r="KNE31" s="877"/>
      <c r="KNF31" s="877"/>
      <c r="KNG31" s="877"/>
      <c r="KNH31" s="877"/>
      <c r="KNI31" s="877"/>
      <c r="KNJ31" s="877"/>
      <c r="KNK31" s="877"/>
      <c r="KNL31" s="877"/>
      <c r="KNM31" s="877"/>
      <c r="KNN31" s="877"/>
      <c r="KNO31" s="877"/>
      <c r="KNP31" s="877"/>
      <c r="KNQ31" s="877"/>
      <c r="KNR31" s="877"/>
      <c r="KNS31" s="877"/>
      <c r="KNT31" s="877"/>
      <c r="KNU31" s="877"/>
      <c r="KNV31" s="877"/>
      <c r="KNW31" s="877"/>
      <c r="KNX31" s="877"/>
      <c r="KNY31" s="877"/>
      <c r="KNZ31" s="877"/>
      <c r="KOA31" s="877"/>
      <c r="KOB31" s="877"/>
      <c r="KOC31" s="877"/>
      <c r="KOD31" s="877"/>
      <c r="KOE31" s="877"/>
      <c r="KOF31" s="877"/>
      <c r="KOG31" s="877"/>
      <c r="KOH31" s="877"/>
      <c r="KOI31" s="877"/>
      <c r="KOJ31" s="877"/>
      <c r="KOK31" s="877"/>
      <c r="KOL31" s="877"/>
      <c r="KOM31" s="877"/>
      <c r="KON31" s="877"/>
      <c r="KOO31" s="877"/>
      <c r="KOP31" s="877"/>
      <c r="KOQ31" s="877"/>
      <c r="KOR31" s="877"/>
      <c r="KOS31" s="877"/>
      <c r="KOT31" s="877"/>
      <c r="KOU31" s="877"/>
      <c r="KOV31" s="877"/>
      <c r="KOW31" s="877"/>
      <c r="KOX31" s="877"/>
      <c r="KOY31" s="877"/>
      <c r="KOZ31" s="877"/>
      <c r="KPA31" s="877"/>
      <c r="KPB31" s="877"/>
      <c r="KPC31" s="877"/>
      <c r="KPD31" s="877"/>
      <c r="KPE31" s="877"/>
      <c r="KPF31" s="877"/>
      <c r="KPG31" s="877"/>
      <c r="KPH31" s="877"/>
      <c r="KPI31" s="877"/>
      <c r="KPJ31" s="877"/>
      <c r="KPK31" s="877"/>
      <c r="KPL31" s="877"/>
      <c r="KPM31" s="877"/>
      <c r="KPN31" s="877"/>
      <c r="KPO31" s="877"/>
      <c r="KPP31" s="877"/>
      <c r="KPQ31" s="877"/>
      <c r="KPR31" s="877"/>
      <c r="KPS31" s="877"/>
      <c r="KPT31" s="877"/>
      <c r="KPU31" s="877"/>
      <c r="KPV31" s="877"/>
      <c r="KPW31" s="877"/>
      <c r="KPX31" s="877"/>
      <c r="KPY31" s="877"/>
      <c r="KPZ31" s="877"/>
      <c r="KQA31" s="877"/>
      <c r="KQB31" s="877"/>
      <c r="KQC31" s="877"/>
      <c r="KQD31" s="877"/>
      <c r="KQE31" s="877"/>
      <c r="KQF31" s="877"/>
      <c r="KQG31" s="877"/>
      <c r="KQH31" s="877"/>
      <c r="KQI31" s="877"/>
      <c r="KQJ31" s="877"/>
      <c r="KQK31" s="877"/>
      <c r="KQL31" s="877"/>
      <c r="KQM31" s="877"/>
      <c r="KQN31" s="877"/>
      <c r="KQO31" s="877"/>
      <c r="KQP31" s="877"/>
      <c r="KQQ31" s="877"/>
      <c r="KQR31" s="877"/>
      <c r="KQS31" s="877"/>
      <c r="KQT31" s="877"/>
      <c r="KQU31" s="877"/>
      <c r="KQV31" s="877"/>
      <c r="KQW31" s="877"/>
      <c r="KQX31" s="877"/>
      <c r="KQY31" s="877"/>
      <c r="KQZ31" s="877"/>
      <c r="KRA31" s="877"/>
      <c r="KRB31" s="877"/>
      <c r="KRC31" s="877"/>
      <c r="KRD31" s="877"/>
      <c r="KRE31" s="877"/>
      <c r="KRF31" s="877"/>
      <c r="KRG31" s="877"/>
      <c r="KRH31" s="877"/>
      <c r="KRI31" s="877"/>
      <c r="KRJ31" s="877"/>
      <c r="KRK31" s="877"/>
      <c r="KRL31" s="877"/>
      <c r="KRM31" s="877"/>
      <c r="KRN31" s="877"/>
      <c r="KRO31" s="877"/>
      <c r="KRP31" s="877"/>
      <c r="KRQ31" s="877"/>
      <c r="KRR31" s="877"/>
      <c r="KRS31" s="877"/>
      <c r="KRT31" s="877"/>
      <c r="KRU31" s="877"/>
      <c r="KRV31" s="877"/>
      <c r="KRW31" s="877"/>
      <c r="KRX31" s="877"/>
      <c r="KRY31" s="877"/>
      <c r="KRZ31" s="877"/>
      <c r="KSA31" s="877"/>
      <c r="KSB31" s="877"/>
      <c r="KSC31" s="877"/>
      <c r="KSD31" s="877"/>
      <c r="KSE31" s="877"/>
      <c r="KSF31" s="877"/>
      <c r="KSG31" s="877"/>
      <c r="KSH31" s="877"/>
      <c r="KSI31" s="877"/>
      <c r="KSJ31" s="877"/>
      <c r="KSK31" s="877"/>
      <c r="KSL31" s="877"/>
      <c r="KSM31" s="877"/>
      <c r="KSN31" s="877"/>
      <c r="KSO31" s="877"/>
      <c r="KSP31" s="877"/>
      <c r="KSQ31" s="877"/>
      <c r="KSR31" s="877"/>
      <c r="KSS31" s="877"/>
      <c r="KST31" s="877"/>
      <c r="KSU31" s="877"/>
      <c r="KSV31" s="877"/>
      <c r="KSW31" s="877"/>
      <c r="KSX31" s="877"/>
      <c r="KSY31" s="877"/>
      <c r="KSZ31" s="877"/>
      <c r="KTA31" s="877"/>
      <c r="KTB31" s="877"/>
      <c r="KTC31" s="877"/>
      <c r="KTD31" s="877"/>
      <c r="KTE31" s="877"/>
      <c r="KTF31" s="877"/>
      <c r="KTG31" s="877"/>
      <c r="KTH31" s="877"/>
      <c r="KTI31" s="877"/>
      <c r="KTJ31" s="877"/>
      <c r="KTK31" s="877"/>
      <c r="KTL31" s="877"/>
      <c r="KTM31" s="877"/>
      <c r="KTN31" s="877"/>
      <c r="KTO31" s="877"/>
      <c r="KTP31" s="877"/>
      <c r="KTQ31" s="877"/>
      <c r="KTR31" s="877"/>
      <c r="KTS31" s="877"/>
      <c r="KTT31" s="877"/>
      <c r="KTU31" s="877"/>
      <c r="KTV31" s="877"/>
      <c r="KTW31" s="877"/>
      <c r="KTX31" s="877"/>
      <c r="KTY31" s="877"/>
      <c r="KTZ31" s="877"/>
      <c r="KUA31" s="877"/>
      <c r="KUB31" s="877"/>
      <c r="KUC31" s="877"/>
      <c r="KUD31" s="877"/>
      <c r="KUE31" s="877"/>
      <c r="KUF31" s="877"/>
      <c r="KUG31" s="877"/>
      <c r="KUH31" s="877"/>
      <c r="KUI31" s="877"/>
      <c r="KUJ31" s="877"/>
      <c r="KUK31" s="877"/>
      <c r="KUL31" s="877"/>
      <c r="KUM31" s="877"/>
      <c r="KUN31" s="877"/>
      <c r="KUO31" s="877"/>
      <c r="KUP31" s="877"/>
      <c r="KUQ31" s="877"/>
      <c r="KUR31" s="877"/>
      <c r="KUS31" s="877"/>
      <c r="KUT31" s="877"/>
      <c r="KUU31" s="877"/>
      <c r="KUV31" s="877"/>
      <c r="KUW31" s="877"/>
      <c r="KUX31" s="877"/>
      <c r="KUY31" s="877"/>
      <c r="KUZ31" s="877"/>
      <c r="KVA31" s="877"/>
      <c r="KVB31" s="877"/>
      <c r="KVC31" s="877"/>
      <c r="KVD31" s="877"/>
      <c r="KVE31" s="877"/>
      <c r="KVF31" s="877"/>
      <c r="KVG31" s="877"/>
      <c r="KVH31" s="877"/>
      <c r="KVI31" s="877"/>
      <c r="KVJ31" s="877"/>
      <c r="KVK31" s="877"/>
      <c r="KVL31" s="877"/>
      <c r="KVM31" s="877"/>
      <c r="KVN31" s="877"/>
      <c r="KVO31" s="877"/>
      <c r="KVP31" s="877"/>
      <c r="KVQ31" s="877"/>
      <c r="KVR31" s="877"/>
      <c r="KVS31" s="877"/>
      <c r="KVT31" s="877"/>
      <c r="KVU31" s="877"/>
      <c r="KVV31" s="877"/>
      <c r="KVW31" s="877"/>
      <c r="KVX31" s="877"/>
      <c r="KVY31" s="877"/>
      <c r="KVZ31" s="877"/>
      <c r="KWA31" s="877"/>
      <c r="KWB31" s="877"/>
      <c r="KWC31" s="877"/>
      <c r="KWD31" s="877"/>
      <c r="KWE31" s="877"/>
      <c r="KWF31" s="877"/>
      <c r="KWG31" s="877"/>
      <c r="KWH31" s="877"/>
      <c r="KWI31" s="877"/>
      <c r="KWJ31" s="877"/>
      <c r="KWK31" s="877"/>
      <c r="KWL31" s="877"/>
      <c r="KWM31" s="877"/>
      <c r="KWN31" s="877"/>
      <c r="KWO31" s="877"/>
      <c r="KWP31" s="877"/>
      <c r="KWQ31" s="877"/>
      <c r="KWR31" s="877"/>
      <c r="KWS31" s="877"/>
      <c r="KWT31" s="877"/>
      <c r="KWU31" s="877"/>
      <c r="KWV31" s="877"/>
      <c r="KWW31" s="877"/>
      <c r="KWX31" s="877"/>
      <c r="KWY31" s="877"/>
      <c r="KWZ31" s="877"/>
      <c r="KXA31" s="877"/>
      <c r="KXB31" s="877"/>
      <c r="KXC31" s="877"/>
      <c r="KXD31" s="877"/>
      <c r="KXE31" s="877"/>
      <c r="KXF31" s="877"/>
      <c r="KXG31" s="877"/>
      <c r="KXH31" s="877"/>
      <c r="KXI31" s="877"/>
      <c r="KXJ31" s="877"/>
      <c r="KXK31" s="877"/>
      <c r="KXL31" s="877"/>
      <c r="KXM31" s="877"/>
      <c r="KXN31" s="877"/>
      <c r="KXO31" s="877"/>
      <c r="KXP31" s="877"/>
      <c r="KXQ31" s="877"/>
      <c r="KXR31" s="877"/>
      <c r="KXS31" s="877"/>
      <c r="KXT31" s="877"/>
      <c r="KXU31" s="877"/>
      <c r="KXV31" s="877"/>
      <c r="KXW31" s="877"/>
      <c r="KXX31" s="877"/>
      <c r="KXY31" s="877"/>
      <c r="KXZ31" s="877"/>
      <c r="KYA31" s="877"/>
      <c r="KYB31" s="877"/>
      <c r="KYC31" s="877"/>
      <c r="KYD31" s="877"/>
      <c r="KYE31" s="877"/>
      <c r="KYF31" s="877"/>
      <c r="KYG31" s="877"/>
      <c r="KYH31" s="877"/>
      <c r="KYI31" s="877"/>
      <c r="KYJ31" s="877"/>
      <c r="KYK31" s="877"/>
      <c r="KYL31" s="877"/>
      <c r="KYM31" s="877"/>
      <c r="KYN31" s="877"/>
      <c r="KYO31" s="877"/>
      <c r="KYP31" s="877"/>
      <c r="KYQ31" s="877"/>
      <c r="KYR31" s="877"/>
      <c r="KYS31" s="877"/>
      <c r="KYT31" s="877"/>
      <c r="KYU31" s="877"/>
      <c r="KYV31" s="877"/>
      <c r="KYW31" s="877"/>
      <c r="KYX31" s="877"/>
      <c r="KYY31" s="877"/>
      <c r="KYZ31" s="877"/>
      <c r="KZA31" s="877"/>
      <c r="KZB31" s="877"/>
      <c r="KZC31" s="877"/>
      <c r="KZD31" s="877"/>
      <c r="KZE31" s="877"/>
      <c r="KZF31" s="877"/>
      <c r="KZG31" s="877"/>
      <c r="KZH31" s="877"/>
      <c r="KZI31" s="877"/>
      <c r="KZJ31" s="877"/>
      <c r="KZK31" s="877"/>
      <c r="KZL31" s="877"/>
      <c r="KZM31" s="877"/>
      <c r="KZN31" s="877"/>
      <c r="KZO31" s="877"/>
      <c r="KZP31" s="877"/>
      <c r="KZQ31" s="877"/>
      <c r="KZR31" s="877"/>
      <c r="KZS31" s="877"/>
      <c r="KZT31" s="877"/>
      <c r="KZU31" s="877"/>
      <c r="KZV31" s="877"/>
      <c r="KZW31" s="877"/>
      <c r="KZX31" s="877"/>
      <c r="KZY31" s="877"/>
      <c r="KZZ31" s="877"/>
      <c r="LAA31" s="877"/>
      <c r="LAB31" s="877"/>
      <c r="LAC31" s="877"/>
      <c r="LAD31" s="877"/>
      <c r="LAE31" s="877"/>
      <c r="LAF31" s="877"/>
      <c r="LAG31" s="877"/>
      <c r="LAH31" s="877"/>
      <c r="LAI31" s="877"/>
      <c r="LAJ31" s="877"/>
      <c r="LAK31" s="877"/>
      <c r="LAL31" s="877"/>
      <c r="LAM31" s="877"/>
      <c r="LAN31" s="877"/>
      <c r="LAO31" s="877"/>
      <c r="LAP31" s="877"/>
      <c r="LAQ31" s="877"/>
      <c r="LAR31" s="877"/>
      <c r="LAS31" s="877"/>
      <c r="LAT31" s="877"/>
      <c r="LAU31" s="877"/>
      <c r="LAV31" s="877"/>
      <c r="LAW31" s="877"/>
      <c r="LAX31" s="877"/>
      <c r="LAY31" s="877"/>
      <c r="LAZ31" s="877"/>
      <c r="LBA31" s="877"/>
      <c r="LBB31" s="877"/>
      <c r="LBC31" s="877"/>
      <c r="LBD31" s="877"/>
      <c r="LBE31" s="877"/>
      <c r="LBF31" s="877"/>
      <c r="LBG31" s="877"/>
      <c r="LBH31" s="877"/>
      <c r="LBI31" s="877"/>
      <c r="LBJ31" s="877"/>
      <c r="LBK31" s="877"/>
      <c r="LBL31" s="877"/>
      <c r="LBM31" s="877"/>
      <c r="LBN31" s="877"/>
      <c r="LBO31" s="877"/>
      <c r="LBP31" s="877"/>
      <c r="LBQ31" s="877"/>
      <c r="LBR31" s="877"/>
      <c r="LBS31" s="877"/>
      <c r="LBT31" s="877"/>
      <c r="LBU31" s="877"/>
      <c r="LBV31" s="877"/>
      <c r="LBW31" s="877"/>
      <c r="LBX31" s="877"/>
      <c r="LBY31" s="877"/>
      <c r="LBZ31" s="877"/>
      <c r="LCA31" s="877"/>
      <c r="LCB31" s="877"/>
      <c r="LCC31" s="877"/>
      <c r="LCD31" s="877"/>
      <c r="LCE31" s="877"/>
      <c r="LCF31" s="877"/>
      <c r="LCG31" s="877"/>
      <c r="LCH31" s="877"/>
      <c r="LCI31" s="877"/>
      <c r="LCJ31" s="877"/>
      <c r="LCK31" s="877"/>
      <c r="LCL31" s="877"/>
      <c r="LCM31" s="877"/>
      <c r="LCN31" s="877"/>
      <c r="LCO31" s="877"/>
      <c r="LCP31" s="877"/>
      <c r="LCQ31" s="877"/>
      <c r="LCR31" s="877"/>
      <c r="LCS31" s="877"/>
      <c r="LCT31" s="877"/>
      <c r="LCU31" s="877"/>
      <c r="LCV31" s="877"/>
      <c r="LCW31" s="877"/>
      <c r="LCX31" s="877"/>
      <c r="LCY31" s="877"/>
      <c r="LCZ31" s="877"/>
      <c r="LDA31" s="877"/>
      <c r="LDB31" s="877"/>
      <c r="LDC31" s="877"/>
      <c r="LDD31" s="877"/>
      <c r="LDE31" s="877"/>
      <c r="LDF31" s="877"/>
      <c r="LDG31" s="877"/>
      <c r="LDH31" s="877"/>
      <c r="LDI31" s="877"/>
      <c r="LDJ31" s="877"/>
      <c r="LDK31" s="877"/>
      <c r="LDL31" s="877"/>
      <c r="LDM31" s="877"/>
      <c r="LDN31" s="877"/>
      <c r="LDO31" s="877"/>
      <c r="LDP31" s="877"/>
      <c r="LDQ31" s="877"/>
      <c r="LDR31" s="877"/>
      <c r="LDS31" s="877"/>
      <c r="LDT31" s="877"/>
      <c r="LDU31" s="877"/>
      <c r="LDV31" s="877"/>
      <c r="LDW31" s="877"/>
      <c r="LDX31" s="877"/>
      <c r="LDY31" s="877"/>
      <c r="LDZ31" s="877"/>
      <c r="LEA31" s="877"/>
      <c r="LEB31" s="877"/>
      <c r="LEC31" s="877"/>
      <c r="LED31" s="877"/>
      <c r="LEE31" s="877"/>
      <c r="LEF31" s="877"/>
      <c r="LEG31" s="877"/>
      <c r="LEH31" s="877"/>
      <c r="LEI31" s="877"/>
      <c r="LEJ31" s="877"/>
      <c r="LEK31" s="877"/>
      <c r="LEL31" s="877"/>
      <c r="LEM31" s="877"/>
      <c r="LEN31" s="877"/>
      <c r="LEO31" s="877"/>
      <c r="LEP31" s="877"/>
      <c r="LEQ31" s="877"/>
      <c r="LER31" s="877"/>
      <c r="LES31" s="877"/>
      <c r="LET31" s="877"/>
      <c r="LEU31" s="877"/>
      <c r="LEV31" s="877"/>
      <c r="LEW31" s="877"/>
      <c r="LEX31" s="877"/>
      <c r="LEY31" s="877"/>
      <c r="LEZ31" s="877"/>
      <c r="LFA31" s="877"/>
      <c r="LFB31" s="877"/>
      <c r="LFC31" s="877"/>
      <c r="LFD31" s="877"/>
      <c r="LFE31" s="877"/>
      <c r="LFF31" s="877"/>
      <c r="LFG31" s="877"/>
      <c r="LFH31" s="877"/>
      <c r="LFI31" s="877"/>
      <c r="LFJ31" s="877"/>
      <c r="LFK31" s="877"/>
      <c r="LFL31" s="877"/>
      <c r="LFM31" s="877"/>
      <c r="LFN31" s="877"/>
      <c r="LFO31" s="877"/>
      <c r="LFP31" s="877"/>
      <c r="LFQ31" s="877"/>
      <c r="LFR31" s="877"/>
      <c r="LFS31" s="877"/>
      <c r="LFT31" s="877"/>
      <c r="LFU31" s="877"/>
      <c r="LFV31" s="877"/>
      <c r="LFW31" s="877"/>
      <c r="LFX31" s="877"/>
      <c r="LFY31" s="877"/>
      <c r="LFZ31" s="877"/>
      <c r="LGA31" s="877"/>
      <c r="LGB31" s="877"/>
      <c r="LGC31" s="877"/>
      <c r="LGD31" s="877"/>
      <c r="LGE31" s="877"/>
      <c r="LGF31" s="877"/>
      <c r="LGG31" s="877"/>
      <c r="LGH31" s="877"/>
      <c r="LGI31" s="877"/>
      <c r="LGJ31" s="877"/>
      <c r="LGK31" s="877"/>
      <c r="LGL31" s="877"/>
      <c r="LGM31" s="877"/>
      <c r="LGN31" s="877"/>
      <c r="LGO31" s="877"/>
      <c r="LGP31" s="877"/>
      <c r="LGQ31" s="877"/>
      <c r="LGR31" s="877"/>
      <c r="LGS31" s="877"/>
      <c r="LGT31" s="877"/>
      <c r="LGU31" s="877"/>
      <c r="LGV31" s="877"/>
      <c r="LGW31" s="877"/>
      <c r="LGX31" s="877"/>
      <c r="LGY31" s="877"/>
      <c r="LGZ31" s="877"/>
      <c r="LHA31" s="877"/>
      <c r="LHB31" s="877"/>
      <c r="LHC31" s="877"/>
      <c r="LHD31" s="877"/>
      <c r="LHE31" s="877"/>
      <c r="LHF31" s="877"/>
      <c r="LHG31" s="877"/>
      <c r="LHH31" s="877"/>
      <c r="LHI31" s="877"/>
      <c r="LHJ31" s="877"/>
      <c r="LHK31" s="877"/>
      <c r="LHL31" s="877"/>
      <c r="LHM31" s="877"/>
      <c r="LHN31" s="877"/>
      <c r="LHO31" s="877"/>
      <c r="LHP31" s="877"/>
      <c r="LHQ31" s="877"/>
      <c r="LHR31" s="877"/>
      <c r="LHS31" s="877"/>
      <c r="LHT31" s="877"/>
      <c r="LHU31" s="877"/>
      <c r="LHV31" s="877"/>
      <c r="LHW31" s="877"/>
      <c r="LHX31" s="877"/>
      <c r="LHY31" s="877"/>
      <c r="LHZ31" s="877"/>
      <c r="LIA31" s="877"/>
      <c r="LIB31" s="877"/>
      <c r="LIC31" s="877"/>
      <c r="LID31" s="877"/>
      <c r="LIE31" s="877"/>
      <c r="LIF31" s="877"/>
      <c r="LIG31" s="877"/>
      <c r="LIH31" s="877"/>
      <c r="LII31" s="877"/>
      <c r="LIJ31" s="877"/>
      <c r="LIK31" s="877"/>
      <c r="LIL31" s="877"/>
      <c r="LIM31" s="877"/>
      <c r="LIN31" s="877"/>
      <c r="LIO31" s="877"/>
      <c r="LIP31" s="877"/>
      <c r="LIQ31" s="877"/>
      <c r="LIR31" s="877"/>
      <c r="LIS31" s="877"/>
      <c r="LIT31" s="877"/>
      <c r="LIU31" s="877"/>
      <c r="LIV31" s="877"/>
      <c r="LIW31" s="877"/>
      <c r="LIX31" s="877"/>
      <c r="LIY31" s="877"/>
      <c r="LIZ31" s="877"/>
      <c r="LJA31" s="877"/>
      <c r="LJB31" s="877"/>
      <c r="LJC31" s="877"/>
      <c r="LJD31" s="877"/>
      <c r="LJE31" s="877"/>
      <c r="LJF31" s="877"/>
      <c r="LJG31" s="877"/>
      <c r="LJH31" s="877"/>
      <c r="LJI31" s="877"/>
      <c r="LJJ31" s="877"/>
      <c r="LJK31" s="877"/>
      <c r="LJL31" s="877"/>
      <c r="LJM31" s="877"/>
      <c r="LJN31" s="877"/>
      <c r="LJO31" s="877"/>
      <c r="LJP31" s="877"/>
      <c r="LJQ31" s="877"/>
      <c r="LJR31" s="877"/>
      <c r="LJS31" s="877"/>
      <c r="LJT31" s="877"/>
      <c r="LJU31" s="877"/>
      <c r="LJV31" s="877"/>
      <c r="LJW31" s="877"/>
      <c r="LJX31" s="877"/>
      <c r="LJY31" s="877"/>
      <c r="LJZ31" s="877"/>
      <c r="LKA31" s="877"/>
      <c r="LKB31" s="877"/>
      <c r="LKC31" s="877"/>
      <c r="LKD31" s="877"/>
      <c r="LKE31" s="877"/>
      <c r="LKF31" s="877"/>
      <c r="LKG31" s="877"/>
      <c r="LKH31" s="877"/>
      <c r="LKI31" s="877"/>
      <c r="LKJ31" s="877"/>
      <c r="LKK31" s="877"/>
      <c r="LKL31" s="877"/>
      <c r="LKM31" s="877"/>
      <c r="LKN31" s="877"/>
      <c r="LKO31" s="877"/>
      <c r="LKP31" s="877"/>
      <c r="LKQ31" s="877"/>
      <c r="LKR31" s="877"/>
      <c r="LKS31" s="877"/>
      <c r="LKT31" s="877"/>
      <c r="LKU31" s="877"/>
      <c r="LKV31" s="877"/>
      <c r="LKW31" s="877"/>
      <c r="LKX31" s="877"/>
      <c r="LKY31" s="877"/>
      <c r="LKZ31" s="877"/>
      <c r="LLA31" s="877"/>
      <c r="LLB31" s="877"/>
      <c r="LLC31" s="877"/>
      <c r="LLD31" s="877"/>
      <c r="LLE31" s="877"/>
      <c r="LLF31" s="877"/>
      <c r="LLG31" s="877"/>
      <c r="LLH31" s="877"/>
      <c r="LLI31" s="877"/>
      <c r="LLJ31" s="877"/>
      <c r="LLK31" s="877"/>
      <c r="LLL31" s="877"/>
      <c r="LLM31" s="877"/>
      <c r="LLN31" s="877"/>
      <c r="LLO31" s="877"/>
      <c r="LLP31" s="877"/>
      <c r="LLQ31" s="877"/>
      <c r="LLR31" s="877"/>
      <c r="LLS31" s="877"/>
      <c r="LLT31" s="877"/>
      <c r="LLU31" s="877"/>
      <c r="LLV31" s="877"/>
      <c r="LLW31" s="877"/>
      <c r="LLX31" s="877"/>
      <c r="LLY31" s="877"/>
      <c r="LLZ31" s="877"/>
      <c r="LMA31" s="877"/>
      <c r="LMB31" s="877"/>
      <c r="LMC31" s="877"/>
      <c r="LMD31" s="877"/>
      <c r="LME31" s="877"/>
      <c r="LMF31" s="877"/>
      <c r="LMG31" s="877"/>
      <c r="LMH31" s="877"/>
      <c r="LMI31" s="877"/>
      <c r="LMJ31" s="877"/>
      <c r="LMK31" s="877"/>
      <c r="LML31" s="877"/>
      <c r="LMM31" s="877"/>
      <c r="LMN31" s="877"/>
      <c r="LMO31" s="877"/>
      <c r="LMP31" s="877"/>
      <c r="LMQ31" s="877"/>
      <c r="LMR31" s="877"/>
      <c r="LMS31" s="877"/>
      <c r="LMT31" s="877"/>
      <c r="LMU31" s="877"/>
      <c r="LMV31" s="877"/>
      <c r="LMW31" s="877"/>
      <c r="LMX31" s="877"/>
      <c r="LMY31" s="877"/>
      <c r="LMZ31" s="877"/>
      <c r="LNA31" s="877"/>
      <c r="LNB31" s="877"/>
      <c r="LNC31" s="877"/>
      <c r="LND31" s="877"/>
      <c r="LNE31" s="877"/>
      <c r="LNF31" s="877"/>
      <c r="LNG31" s="877"/>
      <c r="LNH31" s="877"/>
      <c r="LNI31" s="877"/>
      <c r="LNJ31" s="877"/>
      <c r="LNK31" s="877"/>
      <c r="LNL31" s="877"/>
      <c r="LNM31" s="877"/>
      <c r="LNN31" s="877"/>
      <c r="LNO31" s="877"/>
      <c r="LNP31" s="877"/>
      <c r="LNQ31" s="877"/>
      <c r="LNR31" s="877"/>
      <c r="LNS31" s="877"/>
      <c r="LNT31" s="877"/>
      <c r="LNU31" s="877"/>
      <c r="LNV31" s="877"/>
      <c r="LNW31" s="877"/>
      <c r="LNX31" s="877"/>
      <c r="LNY31" s="877"/>
      <c r="LNZ31" s="877"/>
      <c r="LOA31" s="877"/>
      <c r="LOB31" s="877"/>
      <c r="LOC31" s="877"/>
      <c r="LOD31" s="877"/>
      <c r="LOE31" s="877"/>
      <c r="LOF31" s="877"/>
      <c r="LOG31" s="877"/>
      <c r="LOH31" s="877"/>
      <c r="LOI31" s="877"/>
      <c r="LOJ31" s="877"/>
      <c r="LOK31" s="877"/>
      <c r="LOL31" s="877"/>
      <c r="LOM31" s="877"/>
      <c r="LON31" s="877"/>
      <c r="LOO31" s="877"/>
      <c r="LOP31" s="877"/>
      <c r="LOQ31" s="877"/>
      <c r="LOR31" s="877"/>
      <c r="LOS31" s="877"/>
      <c r="LOT31" s="877"/>
      <c r="LOU31" s="877"/>
      <c r="LOV31" s="877"/>
      <c r="LOW31" s="877"/>
      <c r="LOX31" s="877"/>
      <c r="LOY31" s="877"/>
      <c r="LOZ31" s="877"/>
      <c r="LPA31" s="877"/>
      <c r="LPB31" s="877"/>
      <c r="LPC31" s="877"/>
      <c r="LPD31" s="877"/>
      <c r="LPE31" s="877"/>
      <c r="LPF31" s="877"/>
      <c r="LPG31" s="877"/>
      <c r="LPH31" s="877"/>
      <c r="LPI31" s="877"/>
      <c r="LPJ31" s="877"/>
      <c r="LPK31" s="877"/>
      <c r="LPL31" s="877"/>
      <c r="LPM31" s="877"/>
      <c r="LPN31" s="877"/>
      <c r="LPO31" s="877"/>
      <c r="LPP31" s="877"/>
      <c r="LPQ31" s="877"/>
      <c r="LPR31" s="877"/>
      <c r="LPS31" s="877"/>
      <c r="LPT31" s="877"/>
      <c r="LPU31" s="877"/>
      <c r="LPV31" s="877"/>
      <c r="LPW31" s="877"/>
      <c r="LPX31" s="877"/>
      <c r="LPY31" s="877"/>
      <c r="LPZ31" s="877"/>
      <c r="LQA31" s="877"/>
      <c r="LQB31" s="877"/>
      <c r="LQC31" s="877"/>
      <c r="LQD31" s="877"/>
      <c r="LQE31" s="877"/>
      <c r="LQF31" s="877"/>
      <c r="LQG31" s="877"/>
      <c r="LQH31" s="877"/>
      <c r="LQI31" s="877"/>
      <c r="LQJ31" s="877"/>
      <c r="LQK31" s="877"/>
      <c r="LQL31" s="877"/>
      <c r="LQM31" s="877"/>
      <c r="LQN31" s="877"/>
      <c r="LQO31" s="877"/>
      <c r="LQP31" s="877"/>
      <c r="LQQ31" s="877"/>
      <c r="LQR31" s="877"/>
      <c r="LQS31" s="877"/>
      <c r="LQT31" s="877"/>
      <c r="LQU31" s="877"/>
      <c r="LQV31" s="877"/>
      <c r="LQW31" s="877"/>
      <c r="LQX31" s="877"/>
      <c r="LQY31" s="877"/>
      <c r="LQZ31" s="877"/>
      <c r="LRA31" s="877"/>
      <c r="LRB31" s="877"/>
      <c r="LRC31" s="877"/>
      <c r="LRD31" s="877"/>
      <c r="LRE31" s="877"/>
      <c r="LRF31" s="877"/>
      <c r="LRG31" s="877"/>
      <c r="LRH31" s="877"/>
      <c r="LRI31" s="877"/>
      <c r="LRJ31" s="877"/>
      <c r="LRK31" s="877"/>
      <c r="LRL31" s="877"/>
      <c r="LRM31" s="877"/>
      <c r="LRN31" s="877"/>
      <c r="LRO31" s="877"/>
      <c r="LRP31" s="877"/>
      <c r="LRQ31" s="877"/>
      <c r="LRR31" s="877"/>
      <c r="LRS31" s="877"/>
      <c r="LRT31" s="877"/>
      <c r="LRU31" s="877"/>
      <c r="LRV31" s="877"/>
      <c r="LRW31" s="877"/>
      <c r="LRX31" s="877"/>
      <c r="LRY31" s="877"/>
      <c r="LRZ31" s="877"/>
      <c r="LSA31" s="877"/>
      <c r="LSB31" s="877"/>
      <c r="LSC31" s="877"/>
      <c r="LSD31" s="877"/>
      <c r="LSE31" s="877"/>
      <c r="LSF31" s="877"/>
      <c r="LSG31" s="877"/>
      <c r="LSH31" s="877"/>
      <c r="LSI31" s="877"/>
      <c r="LSJ31" s="877"/>
      <c r="LSK31" s="877"/>
      <c r="LSL31" s="877"/>
      <c r="LSM31" s="877"/>
      <c r="LSN31" s="877"/>
      <c r="LSO31" s="877"/>
      <c r="LSP31" s="877"/>
      <c r="LSQ31" s="877"/>
      <c r="LSR31" s="877"/>
      <c r="LSS31" s="877"/>
      <c r="LST31" s="877"/>
      <c r="LSU31" s="877"/>
      <c r="LSV31" s="877"/>
      <c r="LSW31" s="877"/>
      <c r="LSX31" s="877"/>
      <c r="LSY31" s="877"/>
      <c r="LSZ31" s="877"/>
      <c r="LTA31" s="877"/>
      <c r="LTB31" s="877"/>
      <c r="LTC31" s="877"/>
      <c r="LTD31" s="877"/>
      <c r="LTE31" s="877"/>
      <c r="LTF31" s="877"/>
      <c r="LTG31" s="877"/>
      <c r="LTH31" s="877"/>
      <c r="LTI31" s="877"/>
      <c r="LTJ31" s="877"/>
      <c r="LTK31" s="877"/>
      <c r="LTL31" s="877"/>
      <c r="LTM31" s="877"/>
      <c r="LTN31" s="877"/>
      <c r="LTO31" s="877"/>
      <c r="LTP31" s="877"/>
      <c r="LTQ31" s="877"/>
      <c r="LTR31" s="877"/>
      <c r="LTS31" s="877"/>
      <c r="LTT31" s="877"/>
      <c r="LTU31" s="877"/>
      <c r="LTV31" s="877"/>
      <c r="LTW31" s="877"/>
      <c r="LTX31" s="877"/>
      <c r="LTY31" s="877"/>
      <c r="LTZ31" s="877"/>
      <c r="LUA31" s="877"/>
      <c r="LUB31" s="877"/>
      <c r="LUC31" s="877"/>
      <c r="LUD31" s="877"/>
      <c r="LUE31" s="877"/>
      <c r="LUF31" s="877"/>
      <c r="LUG31" s="877"/>
      <c r="LUH31" s="877"/>
      <c r="LUI31" s="877"/>
      <c r="LUJ31" s="877"/>
      <c r="LUK31" s="877"/>
      <c r="LUL31" s="877"/>
      <c r="LUM31" s="877"/>
      <c r="LUN31" s="877"/>
      <c r="LUO31" s="877"/>
      <c r="LUP31" s="877"/>
      <c r="LUQ31" s="877"/>
      <c r="LUR31" s="877"/>
      <c r="LUS31" s="877"/>
      <c r="LUT31" s="877"/>
      <c r="LUU31" s="877"/>
      <c r="LUV31" s="877"/>
      <c r="LUW31" s="877"/>
      <c r="LUX31" s="877"/>
      <c r="LUY31" s="877"/>
      <c r="LUZ31" s="877"/>
      <c r="LVA31" s="877"/>
      <c r="LVB31" s="877"/>
      <c r="LVC31" s="877"/>
      <c r="LVD31" s="877"/>
      <c r="LVE31" s="877"/>
      <c r="LVF31" s="877"/>
      <c r="LVG31" s="877"/>
      <c r="LVH31" s="877"/>
      <c r="LVI31" s="877"/>
      <c r="LVJ31" s="877"/>
      <c r="LVK31" s="877"/>
      <c r="LVL31" s="877"/>
      <c r="LVM31" s="877"/>
      <c r="LVN31" s="877"/>
      <c r="LVO31" s="877"/>
      <c r="LVP31" s="877"/>
      <c r="LVQ31" s="877"/>
      <c r="LVR31" s="877"/>
      <c r="LVS31" s="877"/>
      <c r="LVT31" s="877"/>
      <c r="LVU31" s="877"/>
      <c r="LVV31" s="877"/>
      <c r="LVW31" s="877"/>
      <c r="LVX31" s="877"/>
      <c r="LVY31" s="877"/>
      <c r="LVZ31" s="877"/>
      <c r="LWA31" s="877"/>
      <c r="LWB31" s="877"/>
      <c r="LWC31" s="877"/>
      <c r="LWD31" s="877"/>
      <c r="LWE31" s="877"/>
      <c r="LWF31" s="877"/>
      <c r="LWG31" s="877"/>
      <c r="LWH31" s="877"/>
      <c r="LWI31" s="877"/>
      <c r="LWJ31" s="877"/>
      <c r="LWK31" s="877"/>
      <c r="LWL31" s="877"/>
      <c r="LWM31" s="877"/>
      <c r="LWN31" s="877"/>
      <c r="LWO31" s="877"/>
      <c r="LWP31" s="877"/>
      <c r="LWQ31" s="877"/>
      <c r="LWR31" s="877"/>
      <c r="LWS31" s="877"/>
      <c r="LWT31" s="877"/>
      <c r="LWU31" s="877"/>
      <c r="LWV31" s="877"/>
      <c r="LWW31" s="877"/>
      <c r="LWX31" s="877"/>
      <c r="LWY31" s="877"/>
      <c r="LWZ31" s="877"/>
      <c r="LXA31" s="877"/>
      <c r="LXB31" s="877"/>
      <c r="LXC31" s="877"/>
      <c r="LXD31" s="877"/>
      <c r="LXE31" s="877"/>
      <c r="LXF31" s="877"/>
      <c r="LXG31" s="877"/>
      <c r="LXH31" s="877"/>
      <c r="LXI31" s="877"/>
      <c r="LXJ31" s="877"/>
      <c r="LXK31" s="877"/>
      <c r="LXL31" s="877"/>
      <c r="LXM31" s="877"/>
      <c r="LXN31" s="877"/>
      <c r="LXO31" s="877"/>
      <c r="LXP31" s="877"/>
      <c r="LXQ31" s="877"/>
      <c r="LXR31" s="877"/>
      <c r="LXS31" s="877"/>
      <c r="LXT31" s="877"/>
      <c r="LXU31" s="877"/>
      <c r="LXV31" s="877"/>
      <c r="LXW31" s="877"/>
      <c r="LXX31" s="877"/>
      <c r="LXY31" s="877"/>
      <c r="LXZ31" s="877"/>
      <c r="LYA31" s="877"/>
      <c r="LYB31" s="877"/>
      <c r="LYC31" s="877"/>
      <c r="LYD31" s="877"/>
      <c r="LYE31" s="877"/>
      <c r="LYF31" s="877"/>
      <c r="LYG31" s="877"/>
      <c r="LYH31" s="877"/>
      <c r="LYI31" s="877"/>
      <c r="LYJ31" s="877"/>
      <c r="LYK31" s="877"/>
      <c r="LYL31" s="877"/>
      <c r="LYM31" s="877"/>
      <c r="LYN31" s="877"/>
      <c r="LYO31" s="877"/>
      <c r="LYP31" s="877"/>
      <c r="LYQ31" s="877"/>
      <c r="LYR31" s="877"/>
      <c r="LYS31" s="877"/>
      <c r="LYT31" s="877"/>
      <c r="LYU31" s="877"/>
      <c r="LYV31" s="877"/>
      <c r="LYW31" s="877"/>
      <c r="LYX31" s="877"/>
      <c r="LYY31" s="877"/>
      <c r="LYZ31" s="877"/>
      <c r="LZA31" s="877"/>
      <c r="LZB31" s="877"/>
      <c r="LZC31" s="877"/>
      <c r="LZD31" s="877"/>
      <c r="LZE31" s="877"/>
      <c r="LZF31" s="877"/>
      <c r="LZG31" s="877"/>
      <c r="LZH31" s="877"/>
      <c r="LZI31" s="877"/>
      <c r="LZJ31" s="877"/>
      <c r="LZK31" s="877"/>
      <c r="LZL31" s="877"/>
      <c r="LZM31" s="877"/>
      <c r="LZN31" s="877"/>
      <c r="LZO31" s="877"/>
      <c r="LZP31" s="877"/>
      <c r="LZQ31" s="877"/>
      <c r="LZR31" s="877"/>
      <c r="LZS31" s="877"/>
      <c r="LZT31" s="877"/>
      <c r="LZU31" s="877"/>
      <c r="LZV31" s="877"/>
      <c r="LZW31" s="877"/>
      <c r="LZX31" s="877"/>
      <c r="LZY31" s="877"/>
      <c r="LZZ31" s="877"/>
      <c r="MAA31" s="877"/>
      <c r="MAB31" s="877"/>
      <c r="MAC31" s="877"/>
      <c r="MAD31" s="877"/>
      <c r="MAE31" s="877"/>
      <c r="MAF31" s="877"/>
      <c r="MAG31" s="877"/>
      <c r="MAH31" s="877"/>
      <c r="MAI31" s="877"/>
      <c r="MAJ31" s="877"/>
      <c r="MAK31" s="877"/>
      <c r="MAL31" s="877"/>
      <c r="MAM31" s="877"/>
      <c r="MAN31" s="877"/>
      <c r="MAO31" s="877"/>
      <c r="MAP31" s="877"/>
      <c r="MAQ31" s="877"/>
      <c r="MAR31" s="877"/>
      <c r="MAS31" s="877"/>
      <c r="MAT31" s="877"/>
      <c r="MAU31" s="877"/>
      <c r="MAV31" s="877"/>
      <c r="MAW31" s="877"/>
      <c r="MAX31" s="877"/>
      <c r="MAY31" s="877"/>
      <c r="MAZ31" s="877"/>
      <c r="MBA31" s="877"/>
      <c r="MBB31" s="877"/>
      <c r="MBC31" s="877"/>
      <c r="MBD31" s="877"/>
      <c r="MBE31" s="877"/>
      <c r="MBF31" s="877"/>
      <c r="MBG31" s="877"/>
      <c r="MBH31" s="877"/>
      <c r="MBI31" s="877"/>
      <c r="MBJ31" s="877"/>
      <c r="MBK31" s="877"/>
      <c r="MBL31" s="877"/>
      <c r="MBM31" s="877"/>
      <c r="MBN31" s="877"/>
      <c r="MBO31" s="877"/>
      <c r="MBP31" s="877"/>
      <c r="MBQ31" s="877"/>
      <c r="MBR31" s="877"/>
      <c r="MBS31" s="877"/>
      <c r="MBT31" s="877"/>
      <c r="MBU31" s="877"/>
      <c r="MBV31" s="877"/>
      <c r="MBW31" s="877"/>
      <c r="MBX31" s="877"/>
      <c r="MBY31" s="877"/>
      <c r="MBZ31" s="877"/>
      <c r="MCA31" s="877"/>
      <c r="MCB31" s="877"/>
      <c r="MCC31" s="877"/>
      <c r="MCD31" s="877"/>
      <c r="MCE31" s="877"/>
      <c r="MCF31" s="877"/>
      <c r="MCG31" s="877"/>
      <c r="MCH31" s="877"/>
      <c r="MCI31" s="877"/>
      <c r="MCJ31" s="877"/>
      <c r="MCK31" s="877"/>
      <c r="MCL31" s="877"/>
      <c r="MCM31" s="877"/>
      <c r="MCN31" s="877"/>
      <c r="MCO31" s="877"/>
      <c r="MCP31" s="877"/>
      <c r="MCQ31" s="877"/>
      <c r="MCR31" s="877"/>
      <c r="MCS31" s="877"/>
      <c r="MCT31" s="877"/>
      <c r="MCU31" s="877"/>
      <c r="MCV31" s="877"/>
      <c r="MCW31" s="877"/>
      <c r="MCX31" s="877"/>
      <c r="MCY31" s="877"/>
      <c r="MCZ31" s="877"/>
      <c r="MDA31" s="877"/>
      <c r="MDB31" s="877"/>
      <c r="MDC31" s="877"/>
      <c r="MDD31" s="877"/>
      <c r="MDE31" s="877"/>
      <c r="MDF31" s="877"/>
      <c r="MDG31" s="877"/>
      <c r="MDH31" s="877"/>
      <c r="MDI31" s="877"/>
      <c r="MDJ31" s="877"/>
      <c r="MDK31" s="877"/>
      <c r="MDL31" s="877"/>
      <c r="MDM31" s="877"/>
      <c r="MDN31" s="877"/>
      <c r="MDO31" s="877"/>
      <c r="MDP31" s="877"/>
      <c r="MDQ31" s="877"/>
      <c r="MDR31" s="877"/>
      <c r="MDS31" s="877"/>
      <c r="MDT31" s="877"/>
      <c r="MDU31" s="877"/>
      <c r="MDV31" s="877"/>
      <c r="MDW31" s="877"/>
      <c r="MDX31" s="877"/>
      <c r="MDY31" s="877"/>
      <c r="MDZ31" s="877"/>
      <c r="MEA31" s="877"/>
      <c r="MEB31" s="877"/>
      <c r="MEC31" s="877"/>
      <c r="MED31" s="877"/>
      <c r="MEE31" s="877"/>
      <c r="MEF31" s="877"/>
      <c r="MEG31" s="877"/>
      <c r="MEH31" s="877"/>
      <c r="MEI31" s="877"/>
      <c r="MEJ31" s="877"/>
      <c r="MEK31" s="877"/>
      <c r="MEL31" s="877"/>
      <c r="MEM31" s="877"/>
      <c r="MEN31" s="877"/>
      <c r="MEO31" s="877"/>
      <c r="MEP31" s="877"/>
      <c r="MEQ31" s="877"/>
      <c r="MER31" s="877"/>
      <c r="MES31" s="877"/>
      <c r="MET31" s="877"/>
      <c r="MEU31" s="877"/>
      <c r="MEV31" s="877"/>
      <c r="MEW31" s="877"/>
      <c r="MEX31" s="877"/>
      <c r="MEY31" s="877"/>
      <c r="MEZ31" s="877"/>
      <c r="MFA31" s="877"/>
      <c r="MFB31" s="877"/>
      <c r="MFC31" s="877"/>
      <c r="MFD31" s="877"/>
      <c r="MFE31" s="877"/>
      <c r="MFF31" s="877"/>
      <c r="MFG31" s="877"/>
      <c r="MFH31" s="877"/>
      <c r="MFI31" s="877"/>
      <c r="MFJ31" s="877"/>
      <c r="MFK31" s="877"/>
      <c r="MFL31" s="877"/>
      <c r="MFM31" s="877"/>
      <c r="MFN31" s="877"/>
      <c r="MFO31" s="877"/>
      <c r="MFP31" s="877"/>
      <c r="MFQ31" s="877"/>
      <c r="MFR31" s="877"/>
      <c r="MFS31" s="877"/>
      <c r="MFT31" s="877"/>
      <c r="MFU31" s="877"/>
      <c r="MFV31" s="877"/>
      <c r="MFW31" s="877"/>
      <c r="MFX31" s="877"/>
      <c r="MFY31" s="877"/>
      <c r="MFZ31" s="877"/>
      <c r="MGA31" s="877"/>
      <c r="MGB31" s="877"/>
      <c r="MGC31" s="877"/>
      <c r="MGD31" s="877"/>
      <c r="MGE31" s="877"/>
      <c r="MGF31" s="877"/>
      <c r="MGG31" s="877"/>
      <c r="MGH31" s="877"/>
      <c r="MGI31" s="877"/>
      <c r="MGJ31" s="877"/>
      <c r="MGK31" s="877"/>
      <c r="MGL31" s="877"/>
      <c r="MGM31" s="877"/>
      <c r="MGN31" s="877"/>
      <c r="MGO31" s="877"/>
      <c r="MGP31" s="877"/>
      <c r="MGQ31" s="877"/>
      <c r="MGR31" s="877"/>
      <c r="MGS31" s="877"/>
      <c r="MGT31" s="877"/>
      <c r="MGU31" s="877"/>
      <c r="MGV31" s="877"/>
      <c r="MGW31" s="877"/>
      <c r="MGX31" s="877"/>
      <c r="MGY31" s="877"/>
      <c r="MGZ31" s="877"/>
      <c r="MHA31" s="877"/>
      <c r="MHB31" s="877"/>
      <c r="MHC31" s="877"/>
      <c r="MHD31" s="877"/>
      <c r="MHE31" s="877"/>
      <c r="MHF31" s="877"/>
      <c r="MHG31" s="877"/>
      <c r="MHH31" s="877"/>
      <c r="MHI31" s="877"/>
      <c r="MHJ31" s="877"/>
      <c r="MHK31" s="877"/>
      <c r="MHL31" s="877"/>
      <c r="MHM31" s="877"/>
      <c r="MHN31" s="877"/>
      <c r="MHO31" s="877"/>
      <c r="MHP31" s="877"/>
      <c r="MHQ31" s="877"/>
      <c r="MHR31" s="877"/>
      <c r="MHS31" s="877"/>
      <c r="MHT31" s="877"/>
      <c r="MHU31" s="877"/>
      <c r="MHV31" s="877"/>
      <c r="MHW31" s="877"/>
      <c r="MHX31" s="877"/>
      <c r="MHY31" s="877"/>
      <c r="MHZ31" s="877"/>
      <c r="MIA31" s="877"/>
      <c r="MIB31" s="877"/>
      <c r="MIC31" s="877"/>
      <c r="MID31" s="877"/>
      <c r="MIE31" s="877"/>
      <c r="MIF31" s="877"/>
      <c r="MIG31" s="877"/>
      <c r="MIH31" s="877"/>
      <c r="MII31" s="877"/>
      <c r="MIJ31" s="877"/>
      <c r="MIK31" s="877"/>
      <c r="MIL31" s="877"/>
      <c r="MIM31" s="877"/>
      <c r="MIN31" s="877"/>
      <c r="MIO31" s="877"/>
      <c r="MIP31" s="877"/>
      <c r="MIQ31" s="877"/>
      <c r="MIR31" s="877"/>
      <c r="MIS31" s="877"/>
      <c r="MIT31" s="877"/>
      <c r="MIU31" s="877"/>
      <c r="MIV31" s="877"/>
      <c r="MIW31" s="877"/>
      <c r="MIX31" s="877"/>
      <c r="MIY31" s="877"/>
      <c r="MIZ31" s="877"/>
      <c r="MJA31" s="877"/>
      <c r="MJB31" s="877"/>
      <c r="MJC31" s="877"/>
      <c r="MJD31" s="877"/>
      <c r="MJE31" s="877"/>
      <c r="MJF31" s="877"/>
      <c r="MJG31" s="877"/>
      <c r="MJH31" s="877"/>
      <c r="MJI31" s="877"/>
      <c r="MJJ31" s="877"/>
      <c r="MJK31" s="877"/>
      <c r="MJL31" s="877"/>
      <c r="MJM31" s="877"/>
      <c r="MJN31" s="877"/>
      <c r="MJO31" s="877"/>
      <c r="MJP31" s="877"/>
      <c r="MJQ31" s="877"/>
      <c r="MJR31" s="877"/>
      <c r="MJS31" s="877"/>
      <c r="MJT31" s="877"/>
      <c r="MJU31" s="877"/>
      <c r="MJV31" s="877"/>
      <c r="MJW31" s="877"/>
      <c r="MJX31" s="877"/>
      <c r="MJY31" s="877"/>
      <c r="MJZ31" s="877"/>
      <c r="MKA31" s="877"/>
      <c r="MKB31" s="877"/>
      <c r="MKC31" s="877"/>
      <c r="MKD31" s="877"/>
      <c r="MKE31" s="877"/>
      <c r="MKF31" s="877"/>
      <c r="MKG31" s="877"/>
      <c r="MKH31" s="877"/>
      <c r="MKI31" s="877"/>
      <c r="MKJ31" s="877"/>
      <c r="MKK31" s="877"/>
      <c r="MKL31" s="877"/>
      <c r="MKM31" s="877"/>
      <c r="MKN31" s="877"/>
      <c r="MKO31" s="877"/>
      <c r="MKP31" s="877"/>
      <c r="MKQ31" s="877"/>
      <c r="MKR31" s="877"/>
      <c r="MKS31" s="877"/>
      <c r="MKT31" s="877"/>
      <c r="MKU31" s="877"/>
      <c r="MKV31" s="877"/>
      <c r="MKW31" s="877"/>
      <c r="MKX31" s="877"/>
      <c r="MKY31" s="877"/>
      <c r="MKZ31" s="877"/>
      <c r="MLA31" s="877"/>
      <c r="MLB31" s="877"/>
      <c r="MLC31" s="877"/>
      <c r="MLD31" s="877"/>
      <c r="MLE31" s="877"/>
      <c r="MLF31" s="877"/>
      <c r="MLG31" s="877"/>
      <c r="MLH31" s="877"/>
      <c r="MLI31" s="877"/>
      <c r="MLJ31" s="877"/>
      <c r="MLK31" s="877"/>
      <c r="MLL31" s="877"/>
      <c r="MLM31" s="877"/>
      <c r="MLN31" s="877"/>
      <c r="MLO31" s="877"/>
      <c r="MLP31" s="877"/>
      <c r="MLQ31" s="877"/>
      <c r="MLR31" s="877"/>
      <c r="MLS31" s="877"/>
      <c r="MLT31" s="877"/>
      <c r="MLU31" s="877"/>
      <c r="MLV31" s="877"/>
      <c r="MLW31" s="877"/>
      <c r="MLX31" s="877"/>
      <c r="MLY31" s="877"/>
      <c r="MLZ31" s="877"/>
      <c r="MMA31" s="877"/>
      <c r="MMB31" s="877"/>
      <c r="MMC31" s="877"/>
      <c r="MMD31" s="877"/>
      <c r="MME31" s="877"/>
      <c r="MMF31" s="877"/>
      <c r="MMG31" s="877"/>
      <c r="MMH31" s="877"/>
      <c r="MMI31" s="877"/>
      <c r="MMJ31" s="877"/>
      <c r="MMK31" s="877"/>
      <c r="MML31" s="877"/>
      <c r="MMM31" s="877"/>
      <c r="MMN31" s="877"/>
      <c r="MMO31" s="877"/>
      <c r="MMP31" s="877"/>
      <c r="MMQ31" s="877"/>
      <c r="MMR31" s="877"/>
      <c r="MMS31" s="877"/>
      <c r="MMT31" s="877"/>
      <c r="MMU31" s="877"/>
      <c r="MMV31" s="877"/>
      <c r="MMW31" s="877"/>
      <c r="MMX31" s="877"/>
      <c r="MMY31" s="877"/>
      <c r="MMZ31" s="877"/>
      <c r="MNA31" s="877"/>
      <c r="MNB31" s="877"/>
      <c r="MNC31" s="877"/>
      <c r="MND31" s="877"/>
      <c r="MNE31" s="877"/>
      <c r="MNF31" s="877"/>
      <c r="MNG31" s="877"/>
      <c r="MNH31" s="877"/>
      <c r="MNI31" s="877"/>
      <c r="MNJ31" s="877"/>
      <c r="MNK31" s="877"/>
      <c r="MNL31" s="877"/>
      <c r="MNM31" s="877"/>
      <c r="MNN31" s="877"/>
      <c r="MNO31" s="877"/>
      <c r="MNP31" s="877"/>
      <c r="MNQ31" s="877"/>
      <c r="MNR31" s="877"/>
      <c r="MNS31" s="877"/>
      <c r="MNT31" s="877"/>
      <c r="MNU31" s="877"/>
      <c r="MNV31" s="877"/>
      <c r="MNW31" s="877"/>
      <c r="MNX31" s="877"/>
      <c r="MNY31" s="877"/>
      <c r="MNZ31" s="877"/>
      <c r="MOA31" s="877"/>
      <c r="MOB31" s="877"/>
      <c r="MOC31" s="877"/>
      <c r="MOD31" s="877"/>
      <c r="MOE31" s="877"/>
      <c r="MOF31" s="877"/>
      <c r="MOG31" s="877"/>
      <c r="MOH31" s="877"/>
      <c r="MOI31" s="877"/>
      <c r="MOJ31" s="877"/>
      <c r="MOK31" s="877"/>
      <c r="MOL31" s="877"/>
      <c r="MOM31" s="877"/>
      <c r="MON31" s="877"/>
      <c r="MOO31" s="877"/>
      <c r="MOP31" s="877"/>
      <c r="MOQ31" s="877"/>
      <c r="MOR31" s="877"/>
      <c r="MOS31" s="877"/>
      <c r="MOT31" s="877"/>
      <c r="MOU31" s="877"/>
      <c r="MOV31" s="877"/>
      <c r="MOW31" s="877"/>
      <c r="MOX31" s="877"/>
      <c r="MOY31" s="877"/>
      <c r="MOZ31" s="877"/>
      <c r="MPA31" s="877"/>
      <c r="MPB31" s="877"/>
      <c r="MPC31" s="877"/>
      <c r="MPD31" s="877"/>
      <c r="MPE31" s="877"/>
      <c r="MPF31" s="877"/>
      <c r="MPG31" s="877"/>
      <c r="MPH31" s="877"/>
      <c r="MPI31" s="877"/>
      <c r="MPJ31" s="877"/>
      <c r="MPK31" s="877"/>
      <c r="MPL31" s="877"/>
      <c r="MPM31" s="877"/>
      <c r="MPN31" s="877"/>
      <c r="MPO31" s="877"/>
      <c r="MPP31" s="877"/>
      <c r="MPQ31" s="877"/>
      <c r="MPR31" s="877"/>
      <c r="MPS31" s="877"/>
      <c r="MPT31" s="877"/>
      <c r="MPU31" s="877"/>
      <c r="MPV31" s="877"/>
      <c r="MPW31" s="877"/>
      <c r="MPX31" s="877"/>
      <c r="MPY31" s="877"/>
      <c r="MPZ31" s="877"/>
      <c r="MQA31" s="877"/>
      <c r="MQB31" s="877"/>
      <c r="MQC31" s="877"/>
      <c r="MQD31" s="877"/>
      <c r="MQE31" s="877"/>
      <c r="MQF31" s="877"/>
      <c r="MQG31" s="877"/>
      <c r="MQH31" s="877"/>
      <c r="MQI31" s="877"/>
      <c r="MQJ31" s="877"/>
      <c r="MQK31" s="877"/>
      <c r="MQL31" s="877"/>
      <c r="MQM31" s="877"/>
      <c r="MQN31" s="877"/>
      <c r="MQO31" s="877"/>
      <c r="MQP31" s="877"/>
      <c r="MQQ31" s="877"/>
      <c r="MQR31" s="877"/>
      <c r="MQS31" s="877"/>
      <c r="MQT31" s="877"/>
      <c r="MQU31" s="877"/>
      <c r="MQV31" s="877"/>
      <c r="MQW31" s="877"/>
      <c r="MQX31" s="877"/>
      <c r="MQY31" s="877"/>
      <c r="MQZ31" s="877"/>
      <c r="MRA31" s="877"/>
      <c r="MRB31" s="877"/>
      <c r="MRC31" s="877"/>
      <c r="MRD31" s="877"/>
      <c r="MRE31" s="877"/>
      <c r="MRF31" s="877"/>
      <c r="MRG31" s="877"/>
      <c r="MRH31" s="877"/>
      <c r="MRI31" s="877"/>
      <c r="MRJ31" s="877"/>
      <c r="MRK31" s="877"/>
      <c r="MRL31" s="877"/>
      <c r="MRM31" s="877"/>
      <c r="MRN31" s="877"/>
      <c r="MRO31" s="877"/>
      <c r="MRP31" s="877"/>
      <c r="MRQ31" s="877"/>
      <c r="MRR31" s="877"/>
      <c r="MRS31" s="877"/>
      <c r="MRT31" s="877"/>
      <c r="MRU31" s="877"/>
      <c r="MRV31" s="877"/>
      <c r="MRW31" s="877"/>
      <c r="MRX31" s="877"/>
      <c r="MRY31" s="877"/>
      <c r="MRZ31" s="877"/>
      <c r="MSA31" s="877"/>
      <c r="MSB31" s="877"/>
      <c r="MSC31" s="877"/>
      <c r="MSD31" s="877"/>
      <c r="MSE31" s="877"/>
      <c r="MSF31" s="877"/>
      <c r="MSG31" s="877"/>
      <c r="MSH31" s="877"/>
      <c r="MSI31" s="877"/>
      <c r="MSJ31" s="877"/>
      <c r="MSK31" s="877"/>
      <c r="MSL31" s="877"/>
      <c r="MSM31" s="877"/>
      <c r="MSN31" s="877"/>
      <c r="MSO31" s="877"/>
      <c r="MSP31" s="877"/>
      <c r="MSQ31" s="877"/>
      <c r="MSR31" s="877"/>
      <c r="MSS31" s="877"/>
      <c r="MST31" s="877"/>
      <c r="MSU31" s="877"/>
      <c r="MSV31" s="877"/>
      <c r="MSW31" s="877"/>
      <c r="MSX31" s="877"/>
      <c r="MSY31" s="877"/>
      <c r="MSZ31" s="877"/>
      <c r="MTA31" s="877"/>
      <c r="MTB31" s="877"/>
      <c r="MTC31" s="877"/>
      <c r="MTD31" s="877"/>
      <c r="MTE31" s="877"/>
      <c r="MTF31" s="877"/>
      <c r="MTG31" s="877"/>
      <c r="MTH31" s="877"/>
      <c r="MTI31" s="877"/>
      <c r="MTJ31" s="877"/>
      <c r="MTK31" s="877"/>
      <c r="MTL31" s="877"/>
      <c r="MTM31" s="877"/>
      <c r="MTN31" s="877"/>
      <c r="MTO31" s="877"/>
      <c r="MTP31" s="877"/>
      <c r="MTQ31" s="877"/>
      <c r="MTR31" s="877"/>
      <c r="MTS31" s="877"/>
      <c r="MTT31" s="877"/>
      <c r="MTU31" s="877"/>
      <c r="MTV31" s="877"/>
      <c r="MTW31" s="877"/>
      <c r="MTX31" s="877"/>
      <c r="MTY31" s="877"/>
      <c r="MTZ31" s="877"/>
      <c r="MUA31" s="877"/>
      <c r="MUB31" s="877"/>
      <c r="MUC31" s="877"/>
      <c r="MUD31" s="877"/>
      <c r="MUE31" s="877"/>
      <c r="MUF31" s="877"/>
      <c r="MUG31" s="877"/>
      <c r="MUH31" s="877"/>
      <c r="MUI31" s="877"/>
      <c r="MUJ31" s="877"/>
      <c r="MUK31" s="877"/>
      <c r="MUL31" s="877"/>
      <c r="MUM31" s="877"/>
      <c r="MUN31" s="877"/>
      <c r="MUO31" s="877"/>
      <c r="MUP31" s="877"/>
      <c r="MUQ31" s="877"/>
      <c r="MUR31" s="877"/>
      <c r="MUS31" s="877"/>
      <c r="MUT31" s="877"/>
      <c r="MUU31" s="877"/>
      <c r="MUV31" s="877"/>
      <c r="MUW31" s="877"/>
      <c r="MUX31" s="877"/>
      <c r="MUY31" s="877"/>
      <c r="MUZ31" s="877"/>
      <c r="MVA31" s="877"/>
      <c r="MVB31" s="877"/>
      <c r="MVC31" s="877"/>
      <c r="MVD31" s="877"/>
      <c r="MVE31" s="877"/>
      <c r="MVF31" s="877"/>
      <c r="MVG31" s="877"/>
      <c r="MVH31" s="877"/>
      <c r="MVI31" s="877"/>
      <c r="MVJ31" s="877"/>
      <c r="MVK31" s="877"/>
      <c r="MVL31" s="877"/>
      <c r="MVM31" s="877"/>
      <c r="MVN31" s="877"/>
      <c r="MVO31" s="877"/>
      <c r="MVP31" s="877"/>
      <c r="MVQ31" s="877"/>
      <c r="MVR31" s="877"/>
      <c r="MVS31" s="877"/>
      <c r="MVT31" s="877"/>
      <c r="MVU31" s="877"/>
      <c r="MVV31" s="877"/>
      <c r="MVW31" s="877"/>
      <c r="MVX31" s="877"/>
      <c r="MVY31" s="877"/>
      <c r="MVZ31" s="877"/>
      <c r="MWA31" s="877"/>
      <c r="MWB31" s="877"/>
      <c r="MWC31" s="877"/>
      <c r="MWD31" s="877"/>
      <c r="MWE31" s="877"/>
      <c r="MWF31" s="877"/>
      <c r="MWG31" s="877"/>
      <c r="MWH31" s="877"/>
      <c r="MWI31" s="877"/>
      <c r="MWJ31" s="877"/>
      <c r="MWK31" s="877"/>
      <c r="MWL31" s="877"/>
      <c r="MWM31" s="877"/>
      <c r="MWN31" s="877"/>
      <c r="MWO31" s="877"/>
      <c r="MWP31" s="877"/>
      <c r="MWQ31" s="877"/>
      <c r="MWR31" s="877"/>
      <c r="MWS31" s="877"/>
      <c r="MWT31" s="877"/>
      <c r="MWU31" s="877"/>
      <c r="MWV31" s="877"/>
      <c r="MWW31" s="877"/>
      <c r="MWX31" s="877"/>
      <c r="MWY31" s="877"/>
      <c r="MWZ31" s="877"/>
      <c r="MXA31" s="877"/>
      <c r="MXB31" s="877"/>
      <c r="MXC31" s="877"/>
      <c r="MXD31" s="877"/>
      <c r="MXE31" s="877"/>
      <c r="MXF31" s="877"/>
      <c r="MXG31" s="877"/>
      <c r="MXH31" s="877"/>
      <c r="MXI31" s="877"/>
      <c r="MXJ31" s="877"/>
      <c r="MXK31" s="877"/>
      <c r="MXL31" s="877"/>
      <c r="MXM31" s="877"/>
      <c r="MXN31" s="877"/>
      <c r="MXO31" s="877"/>
      <c r="MXP31" s="877"/>
      <c r="MXQ31" s="877"/>
      <c r="MXR31" s="877"/>
      <c r="MXS31" s="877"/>
      <c r="MXT31" s="877"/>
      <c r="MXU31" s="877"/>
      <c r="MXV31" s="877"/>
      <c r="MXW31" s="877"/>
      <c r="MXX31" s="877"/>
      <c r="MXY31" s="877"/>
      <c r="MXZ31" s="877"/>
      <c r="MYA31" s="877"/>
      <c r="MYB31" s="877"/>
      <c r="MYC31" s="877"/>
      <c r="MYD31" s="877"/>
      <c r="MYE31" s="877"/>
      <c r="MYF31" s="877"/>
      <c r="MYG31" s="877"/>
      <c r="MYH31" s="877"/>
      <c r="MYI31" s="877"/>
      <c r="MYJ31" s="877"/>
      <c r="MYK31" s="877"/>
      <c r="MYL31" s="877"/>
      <c r="MYM31" s="877"/>
      <c r="MYN31" s="877"/>
      <c r="MYO31" s="877"/>
      <c r="MYP31" s="877"/>
      <c r="MYQ31" s="877"/>
      <c r="MYR31" s="877"/>
      <c r="MYS31" s="877"/>
      <c r="MYT31" s="877"/>
      <c r="MYU31" s="877"/>
      <c r="MYV31" s="877"/>
      <c r="MYW31" s="877"/>
      <c r="MYX31" s="877"/>
      <c r="MYY31" s="877"/>
      <c r="MYZ31" s="877"/>
      <c r="MZA31" s="877"/>
      <c r="MZB31" s="877"/>
      <c r="MZC31" s="877"/>
      <c r="MZD31" s="877"/>
      <c r="MZE31" s="877"/>
      <c r="MZF31" s="877"/>
      <c r="MZG31" s="877"/>
      <c r="MZH31" s="877"/>
      <c r="MZI31" s="877"/>
      <c r="MZJ31" s="877"/>
      <c r="MZK31" s="877"/>
      <c r="MZL31" s="877"/>
      <c r="MZM31" s="877"/>
      <c r="MZN31" s="877"/>
      <c r="MZO31" s="877"/>
      <c r="MZP31" s="877"/>
      <c r="MZQ31" s="877"/>
      <c r="MZR31" s="877"/>
      <c r="MZS31" s="877"/>
      <c r="MZT31" s="877"/>
      <c r="MZU31" s="877"/>
      <c r="MZV31" s="877"/>
      <c r="MZW31" s="877"/>
      <c r="MZX31" s="877"/>
      <c r="MZY31" s="877"/>
      <c r="MZZ31" s="877"/>
      <c r="NAA31" s="877"/>
      <c r="NAB31" s="877"/>
      <c r="NAC31" s="877"/>
      <c r="NAD31" s="877"/>
      <c r="NAE31" s="877"/>
      <c r="NAF31" s="877"/>
      <c r="NAG31" s="877"/>
      <c r="NAH31" s="877"/>
      <c r="NAI31" s="877"/>
      <c r="NAJ31" s="877"/>
      <c r="NAK31" s="877"/>
      <c r="NAL31" s="877"/>
      <c r="NAM31" s="877"/>
      <c r="NAN31" s="877"/>
      <c r="NAO31" s="877"/>
      <c r="NAP31" s="877"/>
      <c r="NAQ31" s="877"/>
      <c r="NAR31" s="877"/>
      <c r="NAS31" s="877"/>
      <c r="NAT31" s="877"/>
      <c r="NAU31" s="877"/>
      <c r="NAV31" s="877"/>
      <c r="NAW31" s="877"/>
      <c r="NAX31" s="877"/>
      <c r="NAY31" s="877"/>
      <c r="NAZ31" s="877"/>
      <c r="NBA31" s="877"/>
      <c r="NBB31" s="877"/>
      <c r="NBC31" s="877"/>
      <c r="NBD31" s="877"/>
      <c r="NBE31" s="877"/>
      <c r="NBF31" s="877"/>
      <c r="NBG31" s="877"/>
      <c r="NBH31" s="877"/>
      <c r="NBI31" s="877"/>
      <c r="NBJ31" s="877"/>
      <c r="NBK31" s="877"/>
      <c r="NBL31" s="877"/>
      <c r="NBM31" s="877"/>
      <c r="NBN31" s="877"/>
      <c r="NBO31" s="877"/>
      <c r="NBP31" s="877"/>
      <c r="NBQ31" s="877"/>
      <c r="NBR31" s="877"/>
      <c r="NBS31" s="877"/>
      <c r="NBT31" s="877"/>
      <c r="NBU31" s="877"/>
      <c r="NBV31" s="877"/>
      <c r="NBW31" s="877"/>
      <c r="NBX31" s="877"/>
      <c r="NBY31" s="877"/>
      <c r="NBZ31" s="877"/>
      <c r="NCA31" s="877"/>
      <c r="NCB31" s="877"/>
      <c r="NCC31" s="877"/>
      <c r="NCD31" s="877"/>
      <c r="NCE31" s="877"/>
      <c r="NCF31" s="877"/>
      <c r="NCG31" s="877"/>
      <c r="NCH31" s="877"/>
      <c r="NCI31" s="877"/>
      <c r="NCJ31" s="877"/>
      <c r="NCK31" s="877"/>
      <c r="NCL31" s="877"/>
      <c r="NCM31" s="877"/>
      <c r="NCN31" s="877"/>
      <c r="NCO31" s="877"/>
      <c r="NCP31" s="877"/>
      <c r="NCQ31" s="877"/>
      <c r="NCR31" s="877"/>
      <c r="NCS31" s="877"/>
      <c r="NCT31" s="877"/>
      <c r="NCU31" s="877"/>
      <c r="NCV31" s="877"/>
      <c r="NCW31" s="877"/>
      <c r="NCX31" s="877"/>
      <c r="NCY31" s="877"/>
      <c r="NCZ31" s="877"/>
      <c r="NDA31" s="877"/>
      <c r="NDB31" s="877"/>
      <c r="NDC31" s="877"/>
      <c r="NDD31" s="877"/>
      <c r="NDE31" s="877"/>
      <c r="NDF31" s="877"/>
      <c r="NDG31" s="877"/>
      <c r="NDH31" s="877"/>
      <c r="NDI31" s="877"/>
      <c r="NDJ31" s="877"/>
      <c r="NDK31" s="877"/>
      <c r="NDL31" s="877"/>
      <c r="NDM31" s="877"/>
      <c r="NDN31" s="877"/>
      <c r="NDO31" s="877"/>
      <c r="NDP31" s="877"/>
      <c r="NDQ31" s="877"/>
      <c r="NDR31" s="877"/>
      <c r="NDS31" s="877"/>
      <c r="NDT31" s="877"/>
      <c r="NDU31" s="877"/>
      <c r="NDV31" s="877"/>
      <c r="NDW31" s="877"/>
      <c r="NDX31" s="877"/>
      <c r="NDY31" s="877"/>
      <c r="NDZ31" s="877"/>
      <c r="NEA31" s="877"/>
      <c r="NEB31" s="877"/>
      <c r="NEC31" s="877"/>
      <c r="NED31" s="877"/>
      <c r="NEE31" s="877"/>
      <c r="NEF31" s="877"/>
      <c r="NEG31" s="877"/>
      <c r="NEH31" s="877"/>
      <c r="NEI31" s="877"/>
      <c r="NEJ31" s="877"/>
      <c r="NEK31" s="877"/>
      <c r="NEL31" s="877"/>
      <c r="NEM31" s="877"/>
      <c r="NEN31" s="877"/>
      <c r="NEO31" s="877"/>
      <c r="NEP31" s="877"/>
      <c r="NEQ31" s="877"/>
      <c r="NER31" s="877"/>
      <c r="NES31" s="877"/>
      <c r="NET31" s="877"/>
      <c r="NEU31" s="877"/>
      <c r="NEV31" s="877"/>
      <c r="NEW31" s="877"/>
      <c r="NEX31" s="877"/>
      <c r="NEY31" s="877"/>
      <c r="NEZ31" s="877"/>
      <c r="NFA31" s="877"/>
      <c r="NFB31" s="877"/>
      <c r="NFC31" s="877"/>
      <c r="NFD31" s="877"/>
      <c r="NFE31" s="877"/>
      <c r="NFF31" s="877"/>
      <c r="NFG31" s="877"/>
      <c r="NFH31" s="877"/>
      <c r="NFI31" s="877"/>
      <c r="NFJ31" s="877"/>
      <c r="NFK31" s="877"/>
      <c r="NFL31" s="877"/>
      <c r="NFM31" s="877"/>
      <c r="NFN31" s="877"/>
      <c r="NFO31" s="877"/>
      <c r="NFP31" s="877"/>
      <c r="NFQ31" s="877"/>
      <c r="NFR31" s="877"/>
      <c r="NFS31" s="877"/>
      <c r="NFT31" s="877"/>
      <c r="NFU31" s="877"/>
      <c r="NFV31" s="877"/>
      <c r="NFW31" s="877"/>
      <c r="NFX31" s="877"/>
      <c r="NFY31" s="877"/>
      <c r="NFZ31" s="877"/>
      <c r="NGA31" s="877"/>
      <c r="NGB31" s="877"/>
      <c r="NGC31" s="877"/>
      <c r="NGD31" s="877"/>
      <c r="NGE31" s="877"/>
      <c r="NGF31" s="877"/>
      <c r="NGG31" s="877"/>
      <c r="NGH31" s="877"/>
      <c r="NGI31" s="877"/>
      <c r="NGJ31" s="877"/>
      <c r="NGK31" s="877"/>
      <c r="NGL31" s="877"/>
      <c r="NGM31" s="877"/>
      <c r="NGN31" s="877"/>
      <c r="NGO31" s="877"/>
      <c r="NGP31" s="877"/>
      <c r="NGQ31" s="877"/>
      <c r="NGR31" s="877"/>
      <c r="NGS31" s="877"/>
      <c r="NGT31" s="877"/>
      <c r="NGU31" s="877"/>
      <c r="NGV31" s="877"/>
      <c r="NGW31" s="877"/>
      <c r="NGX31" s="877"/>
      <c r="NGY31" s="877"/>
      <c r="NGZ31" s="877"/>
      <c r="NHA31" s="877"/>
      <c r="NHB31" s="877"/>
      <c r="NHC31" s="877"/>
      <c r="NHD31" s="877"/>
      <c r="NHE31" s="877"/>
      <c r="NHF31" s="877"/>
      <c r="NHG31" s="877"/>
      <c r="NHH31" s="877"/>
      <c r="NHI31" s="877"/>
      <c r="NHJ31" s="877"/>
      <c r="NHK31" s="877"/>
      <c r="NHL31" s="877"/>
      <c r="NHM31" s="877"/>
      <c r="NHN31" s="877"/>
      <c r="NHO31" s="877"/>
      <c r="NHP31" s="877"/>
      <c r="NHQ31" s="877"/>
      <c r="NHR31" s="877"/>
      <c r="NHS31" s="877"/>
      <c r="NHT31" s="877"/>
      <c r="NHU31" s="877"/>
      <c r="NHV31" s="877"/>
      <c r="NHW31" s="877"/>
      <c r="NHX31" s="877"/>
      <c r="NHY31" s="877"/>
      <c r="NHZ31" s="877"/>
      <c r="NIA31" s="877"/>
      <c r="NIB31" s="877"/>
      <c r="NIC31" s="877"/>
      <c r="NID31" s="877"/>
      <c r="NIE31" s="877"/>
      <c r="NIF31" s="877"/>
      <c r="NIG31" s="877"/>
      <c r="NIH31" s="877"/>
      <c r="NII31" s="877"/>
      <c r="NIJ31" s="877"/>
      <c r="NIK31" s="877"/>
      <c r="NIL31" s="877"/>
      <c r="NIM31" s="877"/>
      <c r="NIN31" s="877"/>
      <c r="NIO31" s="877"/>
      <c r="NIP31" s="877"/>
      <c r="NIQ31" s="877"/>
      <c r="NIR31" s="877"/>
      <c r="NIS31" s="877"/>
      <c r="NIT31" s="877"/>
      <c r="NIU31" s="877"/>
      <c r="NIV31" s="877"/>
      <c r="NIW31" s="877"/>
      <c r="NIX31" s="877"/>
      <c r="NIY31" s="877"/>
      <c r="NIZ31" s="877"/>
      <c r="NJA31" s="877"/>
      <c r="NJB31" s="877"/>
      <c r="NJC31" s="877"/>
      <c r="NJD31" s="877"/>
      <c r="NJE31" s="877"/>
      <c r="NJF31" s="877"/>
      <c r="NJG31" s="877"/>
      <c r="NJH31" s="877"/>
      <c r="NJI31" s="877"/>
      <c r="NJJ31" s="877"/>
      <c r="NJK31" s="877"/>
      <c r="NJL31" s="877"/>
      <c r="NJM31" s="877"/>
      <c r="NJN31" s="877"/>
      <c r="NJO31" s="877"/>
      <c r="NJP31" s="877"/>
      <c r="NJQ31" s="877"/>
      <c r="NJR31" s="877"/>
      <c r="NJS31" s="877"/>
      <c r="NJT31" s="877"/>
      <c r="NJU31" s="877"/>
      <c r="NJV31" s="877"/>
      <c r="NJW31" s="877"/>
      <c r="NJX31" s="877"/>
      <c r="NJY31" s="877"/>
      <c r="NJZ31" s="877"/>
      <c r="NKA31" s="877"/>
      <c r="NKB31" s="877"/>
      <c r="NKC31" s="877"/>
      <c r="NKD31" s="877"/>
      <c r="NKE31" s="877"/>
      <c r="NKF31" s="877"/>
      <c r="NKG31" s="877"/>
      <c r="NKH31" s="877"/>
      <c r="NKI31" s="877"/>
      <c r="NKJ31" s="877"/>
      <c r="NKK31" s="877"/>
      <c r="NKL31" s="877"/>
      <c r="NKM31" s="877"/>
      <c r="NKN31" s="877"/>
      <c r="NKO31" s="877"/>
      <c r="NKP31" s="877"/>
      <c r="NKQ31" s="877"/>
      <c r="NKR31" s="877"/>
      <c r="NKS31" s="877"/>
      <c r="NKT31" s="877"/>
      <c r="NKU31" s="877"/>
      <c r="NKV31" s="877"/>
      <c r="NKW31" s="877"/>
      <c r="NKX31" s="877"/>
      <c r="NKY31" s="877"/>
      <c r="NKZ31" s="877"/>
      <c r="NLA31" s="877"/>
      <c r="NLB31" s="877"/>
      <c r="NLC31" s="877"/>
      <c r="NLD31" s="877"/>
      <c r="NLE31" s="877"/>
      <c r="NLF31" s="877"/>
      <c r="NLG31" s="877"/>
      <c r="NLH31" s="877"/>
      <c r="NLI31" s="877"/>
      <c r="NLJ31" s="877"/>
      <c r="NLK31" s="877"/>
      <c r="NLL31" s="877"/>
      <c r="NLM31" s="877"/>
      <c r="NLN31" s="877"/>
      <c r="NLO31" s="877"/>
      <c r="NLP31" s="877"/>
      <c r="NLQ31" s="877"/>
      <c r="NLR31" s="877"/>
      <c r="NLS31" s="877"/>
      <c r="NLT31" s="877"/>
      <c r="NLU31" s="877"/>
      <c r="NLV31" s="877"/>
      <c r="NLW31" s="877"/>
      <c r="NLX31" s="877"/>
      <c r="NLY31" s="877"/>
      <c r="NLZ31" s="877"/>
      <c r="NMA31" s="877"/>
      <c r="NMB31" s="877"/>
      <c r="NMC31" s="877"/>
      <c r="NMD31" s="877"/>
      <c r="NME31" s="877"/>
      <c r="NMF31" s="877"/>
      <c r="NMG31" s="877"/>
      <c r="NMH31" s="877"/>
      <c r="NMI31" s="877"/>
      <c r="NMJ31" s="877"/>
      <c r="NMK31" s="877"/>
      <c r="NML31" s="877"/>
      <c r="NMM31" s="877"/>
      <c r="NMN31" s="877"/>
      <c r="NMO31" s="877"/>
      <c r="NMP31" s="877"/>
      <c r="NMQ31" s="877"/>
      <c r="NMR31" s="877"/>
      <c r="NMS31" s="877"/>
      <c r="NMT31" s="877"/>
      <c r="NMU31" s="877"/>
      <c r="NMV31" s="877"/>
      <c r="NMW31" s="877"/>
      <c r="NMX31" s="877"/>
      <c r="NMY31" s="877"/>
      <c r="NMZ31" s="877"/>
      <c r="NNA31" s="877"/>
      <c r="NNB31" s="877"/>
      <c r="NNC31" s="877"/>
      <c r="NND31" s="877"/>
      <c r="NNE31" s="877"/>
      <c r="NNF31" s="877"/>
      <c r="NNG31" s="877"/>
      <c r="NNH31" s="877"/>
      <c r="NNI31" s="877"/>
      <c r="NNJ31" s="877"/>
      <c r="NNK31" s="877"/>
      <c r="NNL31" s="877"/>
      <c r="NNM31" s="877"/>
      <c r="NNN31" s="877"/>
      <c r="NNO31" s="877"/>
      <c r="NNP31" s="877"/>
      <c r="NNQ31" s="877"/>
      <c r="NNR31" s="877"/>
      <c r="NNS31" s="877"/>
      <c r="NNT31" s="877"/>
      <c r="NNU31" s="877"/>
      <c r="NNV31" s="877"/>
      <c r="NNW31" s="877"/>
      <c r="NNX31" s="877"/>
      <c r="NNY31" s="877"/>
      <c r="NNZ31" s="877"/>
      <c r="NOA31" s="877"/>
      <c r="NOB31" s="877"/>
      <c r="NOC31" s="877"/>
      <c r="NOD31" s="877"/>
      <c r="NOE31" s="877"/>
      <c r="NOF31" s="877"/>
      <c r="NOG31" s="877"/>
      <c r="NOH31" s="877"/>
      <c r="NOI31" s="877"/>
      <c r="NOJ31" s="877"/>
      <c r="NOK31" s="877"/>
      <c r="NOL31" s="877"/>
      <c r="NOM31" s="877"/>
      <c r="NON31" s="877"/>
      <c r="NOO31" s="877"/>
      <c r="NOP31" s="877"/>
      <c r="NOQ31" s="877"/>
      <c r="NOR31" s="877"/>
      <c r="NOS31" s="877"/>
      <c r="NOT31" s="877"/>
      <c r="NOU31" s="877"/>
      <c r="NOV31" s="877"/>
      <c r="NOW31" s="877"/>
      <c r="NOX31" s="877"/>
      <c r="NOY31" s="877"/>
      <c r="NOZ31" s="877"/>
      <c r="NPA31" s="877"/>
      <c r="NPB31" s="877"/>
      <c r="NPC31" s="877"/>
      <c r="NPD31" s="877"/>
      <c r="NPE31" s="877"/>
      <c r="NPF31" s="877"/>
      <c r="NPG31" s="877"/>
      <c r="NPH31" s="877"/>
      <c r="NPI31" s="877"/>
      <c r="NPJ31" s="877"/>
      <c r="NPK31" s="877"/>
      <c r="NPL31" s="877"/>
      <c r="NPM31" s="877"/>
      <c r="NPN31" s="877"/>
      <c r="NPO31" s="877"/>
      <c r="NPP31" s="877"/>
      <c r="NPQ31" s="877"/>
      <c r="NPR31" s="877"/>
      <c r="NPS31" s="877"/>
      <c r="NPT31" s="877"/>
      <c r="NPU31" s="877"/>
      <c r="NPV31" s="877"/>
      <c r="NPW31" s="877"/>
      <c r="NPX31" s="877"/>
      <c r="NPY31" s="877"/>
      <c r="NPZ31" s="877"/>
      <c r="NQA31" s="877"/>
      <c r="NQB31" s="877"/>
      <c r="NQC31" s="877"/>
      <c r="NQD31" s="877"/>
      <c r="NQE31" s="877"/>
      <c r="NQF31" s="877"/>
      <c r="NQG31" s="877"/>
      <c r="NQH31" s="877"/>
      <c r="NQI31" s="877"/>
      <c r="NQJ31" s="877"/>
      <c r="NQK31" s="877"/>
      <c r="NQL31" s="877"/>
      <c r="NQM31" s="877"/>
      <c r="NQN31" s="877"/>
      <c r="NQO31" s="877"/>
      <c r="NQP31" s="877"/>
      <c r="NQQ31" s="877"/>
      <c r="NQR31" s="877"/>
      <c r="NQS31" s="877"/>
      <c r="NQT31" s="877"/>
      <c r="NQU31" s="877"/>
      <c r="NQV31" s="877"/>
      <c r="NQW31" s="877"/>
      <c r="NQX31" s="877"/>
      <c r="NQY31" s="877"/>
      <c r="NQZ31" s="877"/>
      <c r="NRA31" s="877"/>
      <c r="NRB31" s="877"/>
      <c r="NRC31" s="877"/>
      <c r="NRD31" s="877"/>
      <c r="NRE31" s="877"/>
      <c r="NRF31" s="877"/>
      <c r="NRG31" s="877"/>
      <c r="NRH31" s="877"/>
      <c r="NRI31" s="877"/>
      <c r="NRJ31" s="877"/>
      <c r="NRK31" s="877"/>
      <c r="NRL31" s="877"/>
      <c r="NRM31" s="877"/>
      <c r="NRN31" s="877"/>
      <c r="NRO31" s="877"/>
      <c r="NRP31" s="877"/>
      <c r="NRQ31" s="877"/>
      <c r="NRR31" s="877"/>
      <c r="NRS31" s="877"/>
      <c r="NRT31" s="877"/>
      <c r="NRU31" s="877"/>
      <c r="NRV31" s="877"/>
      <c r="NRW31" s="877"/>
      <c r="NRX31" s="877"/>
      <c r="NRY31" s="877"/>
      <c r="NRZ31" s="877"/>
      <c r="NSA31" s="877"/>
      <c r="NSB31" s="877"/>
      <c r="NSC31" s="877"/>
      <c r="NSD31" s="877"/>
      <c r="NSE31" s="877"/>
      <c r="NSF31" s="877"/>
      <c r="NSG31" s="877"/>
      <c r="NSH31" s="877"/>
      <c r="NSI31" s="877"/>
      <c r="NSJ31" s="877"/>
      <c r="NSK31" s="877"/>
      <c r="NSL31" s="877"/>
      <c r="NSM31" s="877"/>
      <c r="NSN31" s="877"/>
      <c r="NSO31" s="877"/>
      <c r="NSP31" s="877"/>
      <c r="NSQ31" s="877"/>
      <c r="NSR31" s="877"/>
      <c r="NSS31" s="877"/>
      <c r="NST31" s="877"/>
      <c r="NSU31" s="877"/>
      <c r="NSV31" s="877"/>
      <c r="NSW31" s="877"/>
      <c r="NSX31" s="877"/>
      <c r="NSY31" s="877"/>
      <c r="NSZ31" s="877"/>
      <c r="NTA31" s="877"/>
      <c r="NTB31" s="877"/>
      <c r="NTC31" s="877"/>
      <c r="NTD31" s="877"/>
      <c r="NTE31" s="877"/>
      <c r="NTF31" s="877"/>
      <c r="NTG31" s="877"/>
      <c r="NTH31" s="877"/>
      <c r="NTI31" s="877"/>
      <c r="NTJ31" s="877"/>
      <c r="NTK31" s="877"/>
      <c r="NTL31" s="877"/>
      <c r="NTM31" s="877"/>
      <c r="NTN31" s="877"/>
      <c r="NTO31" s="877"/>
      <c r="NTP31" s="877"/>
      <c r="NTQ31" s="877"/>
      <c r="NTR31" s="877"/>
      <c r="NTS31" s="877"/>
      <c r="NTT31" s="877"/>
      <c r="NTU31" s="877"/>
      <c r="NTV31" s="877"/>
      <c r="NTW31" s="877"/>
      <c r="NTX31" s="877"/>
      <c r="NTY31" s="877"/>
      <c r="NTZ31" s="877"/>
      <c r="NUA31" s="877"/>
      <c r="NUB31" s="877"/>
      <c r="NUC31" s="877"/>
      <c r="NUD31" s="877"/>
      <c r="NUE31" s="877"/>
      <c r="NUF31" s="877"/>
      <c r="NUG31" s="877"/>
      <c r="NUH31" s="877"/>
      <c r="NUI31" s="877"/>
      <c r="NUJ31" s="877"/>
      <c r="NUK31" s="877"/>
      <c r="NUL31" s="877"/>
      <c r="NUM31" s="877"/>
      <c r="NUN31" s="877"/>
      <c r="NUO31" s="877"/>
      <c r="NUP31" s="877"/>
      <c r="NUQ31" s="877"/>
      <c r="NUR31" s="877"/>
      <c r="NUS31" s="877"/>
      <c r="NUT31" s="877"/>
      <c r="NUU31" s="877"/>
      <c r="NUV31" s="877"/>
      <c r="NUW31" s="877"/>
      <c r="NUX31" s="877"/>
      <c r="NUY31" s="877"/>
      <c r="NUZ31" s="877"/>
      <c r="NVA31" s="877"/>
      <c r="NVB31" s="877"/>
      <c r="NVC31" s="877"/>
      <c r="NVD31" s="877"/>
      <c r="NVE31" s="877"/>
      <c r="NVF31" s="877"/>
      <c r="NVG31" s="877"/>
      <c r="NVH31" s="877"/>
      <c r="NVI31" s="877"/>
      <c r="NVJ31" s="877"/>
      <c r="NVK31" s="877"/>
      <c r="NVL31" s="877"/>
      <c r="NVM31" s="877"/>
      <c r="NVN31" s="877"/>
      <c r="NVO31" s="877"/>
      <c r="NVP31" s="877"/>
      <c r="NVQ31" s="877"/>
      <c r="NVR31" s="877"/>
      <c r="NVS31" s="877"/>
      <c r="NVT31" s="877"/>
      <c r="NVU31" s="877"/>
      <c r="NVV31" s="877"/>
      <c r="NVW31" s="877"/>
      <c r="NVX31" s="877"/>
      <c r="NVY31" s="877"/>
      <c r="NVZ31" s="877"/>
      <c r="NWA31" s="877"/>
      <c r="NWB31" s="877"/>
      <c r="NWC31" s="877"/>
      <c r="NWD31" s="877"/>
      <c r="NWE31" s="877"/>
      <c r="NWF31" s="877"/>
      <c r="NWG31" s="877"/>
      <c r="NWH31" s="877"/>
      <c r="NWI31" s="877"/>
      <c r="NWJ31" s="877"/>
      <c r="NWK31" s="877"/>
      <c r="NWL31" s="877"/>
      <c r="NWM31" s="877"/>
      <c r="NWN31" s="877"/>
      <c r="NWO31" s="877"/>
      <c r="NWP31" s="877"/>
      <c r="NWQ31" s="877"/>
      <c r="NWR31" s="877"/>
      <c r="NWS31" s="877"/>
      <c r="NWT31" s="877"/>
      <c r="NWU31" s="877"/>
      <c r="NWV31" s="877"/>
      <c r="NWW31" s="877"/>
      <c r="NWX31" s="877"/>
      <c r="NWY31" s="877"/>
      <c r="NWZ31" s="877"/>
      <c r="NXA31" s="877"/>
      <c r="NXB31" s="877"/>
      <c r="NXC31" s="877"/>
      <c r="NXD31" s="877"/>
      <c r="NXE31" s="877"/>
      <c r="NXF31" s="877"/>
      <c r="NXG31" s="877"/>
      <c r="NXH31" s="877"/>
      <c r="NXI31" s="877"/>
      <c r="NXJ31" s="877"/>
      <c r="NXK31" s="877"/>
      <c r="NXL31" s="877"/>
      <c r="NXM31" s="877"/>
      <c r="NXN31" s="877"/>
      <c r="NXO31" s="877"/>
      <c r="NXP31" s="877"/>
      <c r="NXQ31" s="877"/>
      <c r="NXR31" s="877"/>
      <c r="NXS31" s="877"/>
      <c r="NXT31" s="877"/>
      <c r="NXU31" s="877"/>
      <c r="NXV31" s="877"/>
      <c r="NXW31" s="877"/>
      <c r="NXX31" s="877"/>
      <c r="NXY31" s="877"/>
      <c r="NXZ31" s="877"/>
      <c r="NYA31" s="877"/>
      <c r="NYB31" s="877"/>
      <c r="NYC31" s="877"/>
      <c r="NYD31" s="877"/>
      <c r="NYE31" s="877"/>
      <c r="NYF31" s="877"/>
      <c r="NYG31" s="877"/>
      <c r="NYH31" s="877"/>
      <c r="NYI31" s="877"/>
      <c r="NYJ31" s="877"/>
      <c r="NYK31" s="877"/>
      <c r="NYL31" s="877"/>
      <c r="NYM31" s="877"/>
      <c r="NYN31" s="877"/>
      <c r="NYO31" s="877"/>
      <c r="NYP31" s="877"/>
      <c r="NYQ31" s="877"/>
      <c r="NYR31" s="877"/>
      <c r="NYS31" s="877"/>
      <c r="NYT31" s="877"/>
      <c r="NYU31" s="877"/>
      <c r="NYV31" s="877"/>
      <c r="NYW31" s="877"/>
      <c r="NYX31" s="877"/>
      <c r="NYY31" s="877"/>
      <c r="NYZ31" s="877"/>
      <c r="NZA31" s="877"/>
      <c r="NZB31" s="877"/>
      <c r="NZC31" s="877"/>
      <c r="NZD31" s="877"/>
      <c r="NZE31" s="877"/>
      <c r="NZF31" s="877"/>
      <c r="NZG31" s="877"/>
      <c r="NZH31" s="877"/>
      <c r="NZI31" s="877"/>
      <c r="NZJ31" s="877"/>
      <c r="NZK31" s="877"/>
      <c r="NZL31" s="877"/>
      <c r="NZM31" s="877"/>
      <c r="NZN31" s="877"/>
      <c r="NZO31" s="877"/>
      <c r="NZP31" s="877"/>
      <c r="NZQ31" s="877"/>
      <c r="NZR31" s="877"/>
      <c r="NZS31" s="877"/>
      <c r="NZT31" s="877"/>
      <c r="NZU31" s="877"/>
      <c r="NZV31" s="877"/>
      <c r="NZW31" s="877"/>
      <c r="NZX31" s="877"/>
      <c r="NZY31" s="877"/>
      <c r="NZZ31" s="877"/>
      <c r="OAA31" s="877"/>
      <c r="OAB31" s="877"/>
      <c r="OAC31" s="877"/>
      <c r="OAD31" s="877"/>
      <c r="OAE31" s="877"/>
      <c r="OAF31" s="877"/>
      <c r="OAG31" s="877"/>
      <c r="OAH31" s="877"/>
      <c r="OAI31" s="877"/>
      <c r="OAJ31" s="877"/>
      <c r="OAK31" s="877"/>
      <c r="OAL31" s="877"/>
      <c r="OAM31" s="877"/>
      <c r="OAN31" s="877"/>
      <c r="OAO31" s="877"/>
      <c r="OAP31" s="877"/>
      <c r="OAQ31" s="877"/>
      <c r="OAR31" s="877"/>
      <c r="OAS31" s="877"/>
      <c r="OAT31" s="877"/>
      <c r="OAU31" s="877"/>
      <c r="OAV31" s="877"/>
      <c r="OAW31" s="877"/>
      <c r="OAX31" s="877"/>
      <c r="OAY31" s="877"/>
      <c r="OAZ31" s="877"/>
      <c r="OBA31" s="877"/>
      <c r="OBB31" s="877"/>
      <c r="OBC31" s="877"/>
      <c r="OBD31" s="877"/>
      <c r="OBE31" s="877"/>
      <c r="OBF31" s="877"/>
      <c r="OBG31" s="877"/>
      <c r="OBH31" s="877"/>
      <c r="OBI31" s="877"/>
      <c r="OBJ31" s="877"/>
      <c r="OBK31" s="877"/>
      <c r="OBL31" s="877"/>
      <c r="OBM31" s="877"/>
      <c r="OBN31" s="877"/>
      <c r="OBO31" s="877"/>
      <c r="OBP31" s="877"/>
      <c r="OBQ31" s="877"/>
      <c r="OBR31" s="877"/>
      <c r="OBS31" s="877"/>
      <c r="OBT31" s="877"/>
      <c r="OBU31" s="877"/>
      <c r="OBV31" s="877"/>
      <c r="OBW31" s="877"/>
      <c r="OBX31" s="877"/>
      <c r="OBY31" s="877"/>
      <c r="OBZ31" s="877"/>
      <c r="OCA31" s="877"/>
      <c r="OCB31" s="877"/>
      <c r="OCC31" s="877"/>
      <c r="OCD31" s="877"/>
      <c r="OCE31" s="877"/>
      <c r="OCF31" s="877"/>
      <c r="OCG31" s="877"/>
      <c r="OCH31" s="877"/>
      <c r="OCI31" s="877"/>
      <c r="OCJ31" s="877"/>
      <c r="OCK31" s="877"/>
      <c r="OCL31" s="877"/>
      <c r="OCM31" s="877"/>
      <c r="OCN31" s="877"/>
      <c r="OCO31" s="877"/>
      <c r="OCP31" s="877"/>
      <c r="OCQ31" s="877"/>
      <c r="OCR31" s="877"/>
      <c r="OCS31" s="877"/>
      <c r="OCT31" s="877"/>
      <c r="OCU31" s="877"/>
      <c r="OCV31" s="877"/>
      <c r="OCW31" s="877"/>
      <c r="OCX31" s="877"/>
      <c r="OCY31" s="877"/>
      <c r="OCZ31" s="877"/>
      <c r="ODA31" s="877"/>
      <c r="ODB31" s="877"/>
      <c r="ODC31" s="877"/>
      <c r="ODD31" s="877"/>
      <c r="ODE31" s="877"/>
      <c r="ODF31" s="877"/>
      <c r="ODG31" s="877"/>
      <c r="ODH31" s="877"/>
      <c r="ODI31" s="877"/>
      <c r="ODJ31" s="877"/>
      <c r="ODK31" s="877"/>
      <c r="ODL31" s="877"/>
      <c r="ODM31" s="877"/>
      <c r="ODN31" s="877"/>
      <c r="ODO31" s="877"/>
      <c r="ODP31" s="877"/>
      <c r="ODQ31" s="877"/>
      <c r="ODR31" s="877"/>
      <c r="ODS31" s="877"/>
      <c r="ODT31" s="877"/>
      <c r="ODU31" s="877"/>
      <c r="ODV31" s="877"/>
      <c r="ODW31" s="877"/>
      <c r="ODX31" s="877"/>
      <c r="ODY31" s="877"/>
      <c r="ODZ31" s="877"/>
      <c r="OEA31" s="877"/>
      <c r="OEB31" s="877"/>
      <c r="OEC31" s="877"/>
      <c r="OED31" s="877"/>
      <c r="OEE31" s="877"/>
      <c r="OEF31" s="877"/>
      <c r="OEG31" s="877"/>
      <c r="OEH31" s="877"/>
      <c r="OEI31" s="877"/>
      <c r="OEJ31" s="877"/>
      <c r="OEK31" s="877"/>
      <c r="OEL31" s="877"/>
      <c r="OEM31" s="877"/>
      <c r="OEN31" s="877"/>
      <c r="OEO31" s="877"/>
      <c r="OEP31" s="877"/>
      <c r="OEQ31" s="877"/>
      <c r="OER31" s="877"/>
      <c r="OES31" s="877"/>
      <c r="OET31" s="877"/>
      <c r="OEU31" s="877"/>
      <c r="OEV31" s="877"/>
      <c r="OEW31" s="877"/>
      <c r="OEX31" s="877"/>
      <c r="OEY31" s="877"/>
      <c r="OEZ31" s="877"/>
      <c r="OFA31" s="877"/>
      <c r="OFB31" s="877"/>
      <c r="OFC31" s="877"/>
      <c r="OFD31" s="877"/>
      <c r="OFE31" s="877"/>
      <c r="OFF31" s="877"/>
      <c r="OFG31" s="877"/>
      <c r="OFH31" s="877"/>
      <c r="OFI31" s="877"/>
      <c r="OFJ31" s="877"/>
      <c r="OFK31" s="877"/>
      <c r="OFL31" s="877"/>
      <c r="OFM31" s="877"/>
      <c r="OFN31" s="877"/>
      <c r="OFO31" s="877"/>
      <c r="OFP31" s="877"/>
      <c r="OFQ31" s="877"/>
      <c r="OFR31" s="877"/>
      <c r="OFS31" s="877"/>
      <c r="OFT31" s="877"/>
      <c r="OFU31" s="877"/>
      <c r="OFV31" s="877"/>
      <c r="OFW31" s="877"/>
      <c r="OFX31" s="877"/>
      <c r="OFY31" s="877"/>
      <c r="OFZ31" s="877"/>
      <c r="OGA31" s="877"/>
      <c r="OGB31" s="877"/>
      <c r="OGC31" s="877"/>
      <c r="OGD31" s="877"/>
      <c r="OGE31" s="877"/>
      <c r="OGF31" s="877"/>
      <c r="OGG31" s="877"/>
      <c r="OGH31" s="877"/>
      <c r="OGI31" s="877"/>
      <c r="OGJ31" s="877"/>
      <c r="OGK31" s="877"/>
      <c r="OGL31" s="877"/>
      <c r="OGM31" s="877"/>
      <c r="OGN31" s="877"/>
      <c r="OGO31" s="877"/>
      <c r="OGP31" s="877"/>
      <c r="OGQ31" s="877"/>
      <c r="OGR31" s="877"/>
      <c r="OGS31" s="877"/>
      <c r="OGT31" s="877"/>
      <c r="OGU31" s="877"/>
      <c r="OGV31" s="877"/>
      <c r="OGW31" s="877"/>
      <c r="OGX31" s="877"/>
      <c r="OGY31" s="877"/>
      <c r="OGZ31" s="877"/>
      <c r="OHA31" s="877"/>
      <c r="OHB31" s="877"/>
      <c r="OHC31" s="877"/>
      <c r="OHD31" s="877"/>
      <c r="OHE31" s="877"/>
      <c r="OHF31" s="877"/>
      <c r="OHG31" s="877"/>
      <c r="OHH31" s="877"/>
      <c r="OHI31" s="877"/>
      <c r="OHJ31" s="877"/>
      <c r="OHK31" s="877"/>
      <c r="OHL31" s="877"/>
      <c r="OHM31" s="877"/>
      <c r="OHN31" s="877"/>
      <c r="OHO31" s="877"/>
      <c r="OHP31" s="877"/>
      <c r="OHQ31" s="877"/>
      <c r="OHR31" s="877"/>
      <c r="OHS31" s="877"/>
      <c r="OHT31" s="877"/>
      <c r="OHU31" s="877"/>
      <c r="OHV31" s="877"/>
      <c r="OHW31" s="877"/>
      <c r="OHX31" s="877"/>
      <c r="OHY31" s="877"/>
      <c r="OHZ31" s="877"/>
      <c r="OIA31" s="877"/>
      <c r="OIB31" s="877"/>
      <c r="OIC31" s="877"/>
      <c r="OID31" s="877"/>
      <c r="OIE31" s="877"/>
      <c r="OIF31" s="877"/>
      <c r="OIG31" s="877"/>
      <c r="OIH31" s="877"/>
      <c r="OII31" s="877"/>
      <c r="OIJ31" s="877"/>
      <c r="OIK31" s="877"/>
      <c r="OIL31" s="877"/>
      <c r="OIM31" s="877"/>
      <c r="OIN31" s="877"/>
      <c r="OIO31" s="877"/>
      <c r="OIP31" s="877"/>
      <c r="OIQ31" s="877"/>
      <c r="OIR31" s="877"/>
      <c r="OIS31" s="877"/>
      <c r="OIT31" s="877"/>
      <c r="OIU31" s="877"/>
      <c r="OIV31" s="877"/>
      <c r="OIW31" s="877"/>
      <c r="OIX31" s="877"/>
      <c r="OIY31" s="877"/>
      <c r="OIZ31" s="877"/>
      <c r="OJA31" s="877"/>
      <c r="OJB31" s="877"/>
      <c r="OJC31" s="877"/>
      <c r="OJD31" s="877"/>
      <c r="OJE31" s="877"/>
      <c r="OJF31" s="877"/>
      <c r="OJG31" s="877"/>
      <c r="OJH31" s="877"/>
      <c r="OJI31" s="877"/>
      <c r="OJJ31" s="877"/>
      <c r="OJK31" s="877"/>
      <c r="OJL31" s="877"/>
      <c r="OJM31" s="877"/>
      <c r="OJN31" s="877"/>
      <c r="OJO31" s="877"/>
      <c r="OJP31" s="877"/>
      <c r="OJQ31" s="877"/>
      <c r="OJR31" s="877"/>
      <c r="OJS31" s="877"/>
      <c r="OJT31" s="877"/>
      <c r="OJU31" s="877"/>
      <c r="OJV31" s="877"/>
      <c r="OJW31" s="877"/>
      <c r="OJX31" s="877"/>
      <c r="OJY31" s="877"/>
      <c r="OJZ31" s="877"/>
      <c r="OKA31" s="877"/>
      <c r="OKB31" s="877"/>
      <c r="OKC31" s="877"/>
      <c r="OKD31" s="877"/>
      <c r="OKE31" s="877"/>
      <c r="OKF31" s="877"/>
      <c r="OKG31" s="877"/>
      <c r="OKH31" s="877"/>
      <c r="OKI31" s="877"/>
      <c r="OKJ31" s="877"/>
      <c r="OKK31" s="877"/>
      <c r="OKL31" s="877"/>
      <c r="OKM31" s="877"/>
      <c r="OKN31" s="877"/>
      <c r="OKO31" s="877"/>
      <c r="OKP31" s="877"/>
      <c r="OKQ31" s="877"/>
      <c r="OKR31" s="877"/>
      <c r="OKS31" s="877"/>
      <c r="OKT31" s="877"/>
      <c r="OKU31" s="877"/>
      <c r="OKV31" s="877"/>
      <c r="OKW31" s="877"/>
      <c r="OKX31" s="877"/>
      <c r="OKY31" s="877"/>
      <c r="OKZ31" s="877"/>
      <c r="OLA31" s="877"/>
      <c r="OLB31" s="877"/>
      <c r="OLC31" s="877"/>
      <c r="OLD31" s="877"/>
      <c r="OLE31" s="877"/>
      <c r="OLF31" s="877"/>
      <c r="OLG31" s="877"/>
      <c r="OLH31" s="877"/>
      <c r="OLI31" s="877"/>
      <c r="OLJ31" s="877"/>
      <c r="OLK31" s="877"/>
      <c r="OLL31" s="877"/>
      <c r="OLM31" s="877"/>
      <c r="OLN31" s="877"/>
      <c r="OLO31" s="877"/>
      <c r="OLP31" s="877"/>
      <c r="OLQ31" s="877"/>
      <c r="OLR31" s="877"/>
      <c r="OLS31" s="877"/>
      <c r="OLT31" s="877"/>
      <c r="OLU31" s="877"/>
      <c r="OLV31" s="877"/>
      <c r="OLW31" s="877"/>
      <c r="OLX31" s="877"/>
      <c r="OLY31" s="877"/>
      <c r="OLZ31" s="877"/>
      <c r="OMA31" s="877"/>
      <c r="OMB31" s="877"/>
      <c r="OMC31" s="877"/>
      <c r="OMD31" s="877"/>
      <c r="OME31" s="877"/>
      <c r="OMF31" s="877"/>
      <c r="OMG31" s="877"/>
      <c r="OMH31" s="877"/>
      <c r="OMI31" s="877"/>
      <c r="OMJ31" s="877"/>
      <c r="OMK31" s="877"/>
      <c r="OML31" s="877"/>
      <c r="OMM31" s="877"/>
      <c r="OMN31" s="877"/>
      <c r="OMO31" s="877"/>
      <c r="OMP31" s="877"/>
      <c r="OMQ31" s="877"/>
      <c r="OMR31" s="877"/>
      <c r="OMS31" s="877"/>
      <c r="OMT31" s="877"/>
      <c r="OMU31" s="877"/>
      <c r="OMV31" s="877"/>
      <c r="OMW31" s="877"/>
      <c r="OMX31" s="877"/>
      <c r="OMY31" s="877"/>
      <c r="OMZ31" s="877"/>
      <c r="ONA31" s="877"/>
      <c r="ONB31" s="877"/>
      <c r="ONC31" s="877"/>
      <c r="OND31" s="877"/>
      <c r="ONE31" s="877"/>
      <c r="ONF31" s="877"/>
      <c r="ONG31" s="877"/>
      <c r="ONH31" s="877"/>
      <c r="ONI31" s="877"/>
      <c r="ONJ31" s="877"/>
      <c r="ONK31" s="877"/>
      <c r="ONL31" s="877"/>
      <c r="ONM31" s="877"/>
      <c r="ONN31" s="877"/>
      <c r="ONO31" s="877"/>
      <c r="ONP31" s="877"/>
      <c r="ONQ31" s="877"/>
      <c r="ONR31" s="877"/>
      <c r="ONS31" s="877"/>
      <c r="ONT31" s="877"/>
      <c r="ONU31" s="877"/>
      <c r="ONV31" s="877"/>
      <c r="ONW31" s="877"/>
      <c r="ONX31" s="877"/>
      <c r="ONY31" s="877"/>
      <c r="ONZ31" s="877"/>
      <c r="OOA31" s="877"/>
      <c r="OOB31" s="877"/>
      <c r="OOC31" s="877"/>
      <c r="OOD31" s="877"/>
      <c r="OOE31" s="877"/>
      <c r="OOF31" s="877"/>
      <c r="OOG31" s="877"/>
      <c r="OOH31" s="877"/>
      <c r="OOI31" s="877"/>
      <c r="OOJ31" s="877"/>
      <c r="OOK31" s="877"/>
      <c r="OOL31" s="877"/>
      <c r="OOM31" s="877"/>
      <c r="OON31" s="877"/>
      <c r="OOO31" s="877"/>
      <c r="OOP31" s="877"/>
      <c r="OOQ31" s="877"/>
      <c r="OOR31" s="877"/>
      <c r="OOS31" s="877"/>
      <c r="OOT31" s="877"/>
      <c r="OOU31" s="877"/>
      <c r="OOV31" s="877"/>
      <c r="OOW31" s="877"/>
      <c r="OOX31" s="877"/>
      <c r="OOY31" s="877"/>
      <c r="OOZ31" s="877"/>
      <c r="OPA31" s="877"/>
      <c r="OPB31" s="877"/>
      <c r="OPC31" s="877"/>
      <c r="OPD31" s="877"/>
      <c r="OPE31" s="877"/>
      <c r="OPF31" s="877"/>
      <c r="OPG31" s="877"/>
      <c r="OPH31" s="877"/>
      <c r="OPI31" s="877"/>
      <c r="OPJ31" s="877"/>
      <c r="OPK31" s="877"/>
      <c r="OPL31" s="877"/>
      <c r="OPM31" s="877"/>
      <c r="OPN31" s="877"/>
      <c r="OPO31" s="877"/>
      <c r="OPP31" s="877"/>
      <c r="OPQ31" s="877"/>
      <c r="OPR31" s="877"/>
      <c r="OPS31" s="877"/>
      <c r="OPT31" s="877"/>
      <c r="OPU31" s="877"/>
      <c r="OPV31" s="877"/>
      <c r="OPW31" s="877"/>
      <c r="OPX31" s="877"/>
      <c r="OPY31" s="877"/>
      <c r="OPZ31" s="877"/>
      <c r="OQA31" s="877"/>
      <c r="OQB31" s="877"/>
      <c r="OQC31" s="877"/>
      <c r="OQD31" s="877"/>
      <c r="OQE31" s="877"/>
      <c r="OQF31" s="877"/>
      <c r="OQG31" s="877"/>
      <c r="OQH31" s="877"/>
      <c r="OQI31" s="877"/>
      <c r="OQJ31" s="877"/>
      <c r="OQK31" s="877"/>
      <c r="OQL31" s="877"/>
      <c r="OQM31" s="877"/>
      <c r="OQN31" s="877"/>
      <c r="OQO31" s="877"/>
      <c r="OQP31" s="877"/>
      <c r="OQQ31" s="877"/>
      <c r="OQR31" s="877"/>
      <c r="OQS31" s="877"/>
      <c r="OQT31" s="877"/>
      <c r="OQU31" s="877"/>
      <c r="OQV31" s="877"/>
      <c r="OQW31" s="877"/>
      <c r="OQX31" s="877"/>
      <c r="OQY31" s="877"/>
      <c r="OQZ31" s="877"/>
      <c r="ORA31" s="877"/>
      <c r="ORB31" s="877"/>
      <c r="ORC31" s="877"/>
      <c r="ORD31" s="877"/>
      <c r="ORE31" s="877"/>
      <c r="ORF31" s="877"/>
      <c r="ORG31" s="877"/>
      <c r="ORH31" s="877"/>
      <c r="ORI31" s="877"/>
      <c r="ORJ31" s="877"/>
      <c r="ORK31" s="877"/>
      <c r="ORL31" s="877"/>
      <c r="ORM31" s="877"/>
      <c r="ORN31" s="877"/>
      <c r="ORO31" s="877"/>
      <c r="ORP31" s="877"/>
      <c r="ORQ31" s="877"/>
      <c r="ORR31" s="877"/>
      <c r="ORS31" s="877"/>
      <c r="ORT31" s="877"/>
      <c r="ORU31" s="877"/>
      <c r="ORV31" s="877"/>
      <c r="ORW31" s="877"/>
      <c r="ORX31" s="877"/>
      <c r="ORY31" s="877"/>
      <c r="ORZ31" s="877"/>
      <c r="OSA31" s="877"/>
      <c r="OSB31" s="877"/>
      <c r="OSC31" s="877"/>
      <c r="OSD31" s="877"/>
      <c r="OSE31" s="877"/>
      <c r="OSF31" s="877"/>
      <c r="OSG31" s="877"/>
      <c r="OSH31" s="877"/>
      <c r="OSI31" s="877"/>
      <c r="OSJ31" s="877"/>
      <c r="OSK31" s="877"/>
      <c r="OSL31" s="877"/>
      <c r="OSM31" s="877"/>
      <c r="OSN31" s="877"/>
      <c r="OSO31" s="877"/>
      <c r="OSP31" s="877"/>
      <c r="OSQ31" s="877"/>
      <c r="OSR31" s="877"/>
      <c r="OSS31" s="877"/>
      <c r="OST31" s="877"/>
      <c r="OSU31" s="877"/>
      <c r="OSV31" s="877"/>
      <c r="OSW31" s="877"/>
      <c r="OSX31" s="877"/>
      <c r="OSY31" s="877"/>
      <c r="OSZ31" s="877"/>
      <c r="OTA31" s="877"/>
      <c r="OTB31" s="877"/>
      <c r="OTC31" s="877"/>
      <c r="OTD31" s="877"/>
      <c r="OTE31" s="877"/>
      <c r="OTF31" s="877"/>
      <c r="OTG31" s="877"/>
      <c r="OTH31" s="877"/>
      <c r="OTI31" s="877"/>
      <c r="OTJ31" s="877"/>
      <c r="OTK31" s="877"/>
      <c r="OTL31" s="877"/>
      <c r="OTM31" s="877"/>
      <c r="OTN31" s="877"/>
      <c r="OTO31" s="877"/>
      <c r="OTP31" s="877"/>
      <c r="OTQ31" s="877"/>
      <c r="OTR31" s="877"/>
      <c r="OTS31" s="877"/>
      <c r="OTT31" s="877"/>
      <c r="OTU31" s="877"/>
      <c r="OTV31" s="877"/>
      <c r="OTW31" s="877"/>
      <c r="OTX31" s="877"/>
      <c r="OTY31" s="877"/>
      <c r="OTZ31" s="877"/>
      <c r="OUA31" s="877"/>
      <c r="OUB31" s="877"/>
      <c r="OUC31" s="877"/>
      <c r="OUD31" s="877"/>
      <c r="OUE31" s="877"/>
      <c r="OUF31" s="877"/>
      <c r="OUG31" s="877"/>
      <c r="OUH31" s="877"/>
      <c r="OUI31" s="877"/>
      <c r="OUJ31" s="877"/>
      <c r="OUK31" s="877"/>
      <c r="OUL31" s="877"/>
      <c r="OUM31" s="877"/>
      <c r="OUN31" s="877"/>
      <c r="OUO31" s="877"/>
      <c r="OUP31" s="877"/>
      <c r="OUQ31" s="877"/>
      <c r="OUR31" s="877"/>
      <c r="OUS31" s="877"/>
      <c r="OUT31" s="877"/>
      <c r="OUU31" s="877"/>
      <c r="OUV31" s="877"/>
      <c r="OUW31" s="877"/>
      <c r="OUX31" s="877"/>
      <c r="OUY31" s="877"/>
      <c r="OUZ31" s="877"/>
      <c r="OVA31" s="877"/>
      <c r="OVB31" s="877"/>
      <c r="OVC31" s="877"/>
      <c r="OVD31" s="877"/>
      <c r="OVE31" s="877"/>
      <c r="OVF31" s="877"/>
      <c r="OVG31" s="877"/>
      <c r="OVH31" s="877"/>
      <c r="OVI31" s="877"/>
      <c r="OVJ31" s="877"/>
      <c r="OVK31" s="877"/>
      <c r="OVL31" s="877"/>
      <c r="OVM31" s="877"/>
      <c r="OVN31" s="877"/>
      <c r="OVO31" s="877"/>
      <c r="OVP31" s="877"/>
      <c r="OVQ31" s="877"/>
      <c r="OVR31" s="877"/>
      <c r="OVS31" s="877"/>
      <c r="OVT31" s="877"/>
      <c r="OVU31" s="877"/>
      <c r="OVV31" s="877"/>
      <c r="OVW31" s="877"/>
      <c r="OVX31" s="877"/>
      <c r="OVY31" s="877"/>
      <c r="OVZ31" s="877"/>
      <c r="OWA31" s="877"/>
      <c r="OWB31" s="877"/>
      <c r="OWC31" s="877"/>
      <c r="OWD31" s="877"/>
      <c r="OWE31" s="877"/>
      <c r="OWF31" s="877"/>
      <c r="OWG31" s="877"/>
      <c r="OWH31" s="877"/>
      <c r="OWI31" s="877"/>
      <c r="OWJ31" s="877"/>
      <c r="OWK31" s="877"/>
      <c r="OWL31" s="877"/>
      <c r="OWM31" s="877"/>
      <c r="OWN31" s="877"/>
      <c r="OWO31" s="877"/>
      <c r="OWP31" s="877"/>
      <c r="OWQ31" s="877"/>
      <c r="OWR31" s="877"/>
      <c r="OWS31" s="877"/>
      <c r="OWT31" s="877"/>
      <c r="OWU31" s="877"/>
      <c r="OWV31" s="877"/>
      <c r="OWW31" s="877"/>
      <c r="OWX31" s="877"/>
      <c r="OWY31" s="877"/>
      <c r="OWZ31" s="877"/>
      <c r="OXA31" s="877"/>
      <c r="OXB31" s="877"/>
      <c r="OXC31" s="877"/>
      <c r="OXD31" s="877"/>
      <c r="OXE31" s="877"/>
      <c r="OXF31" s="877"/>
      <c r="OXG31" s="877"/>
      <c r="OXH31" s="877"/>
      <c r="OXI31" s="877"/>
      <c r="OXJ31" s="877"/>
      <c r="OXK31" s="877"/>
      <c r="OXL31" s="877"/>
      <c r="OXM31" s="877"/>
      <c r="OXN31" s="877"/>
      <c r="OXO31" s="877"/>
      <c r="OXP31" s="877"/>
      <c r="OXQ31" s="877"/>
      <c r="OXR31" s="877"/>
      <c r="OXS31" s="877"/>
      <c r="OXT31" s="877"/>
      <c r="OXU31" s="877"/>
      <c r="OXV31" s="877"/>
      <c r="OXW31" s="877"/>
      <c r="OXX31" s="877"/>
      <c r="OXY31" s="877"/>
      <c r="OXZ31" s="877"/>
      <c r="OYA31" s="877"/>
      <c r="OYB31" s="877"/>
      <c r="OYC31" s="877"/>
      <c r="OYD31" s="877"/>
      <c r="OYE31" s="877"/>
      <c r="OYF31" s="877"/>
      <c r="OYG31" s="877"/>
      <c r="OYH31" s="877"/>
      <c r="OYI31" s="877"/>
      <c r="OYJ31" s="877"/>
      <c r="OYK31" s="877"/>
      <c r="OYL31" s="877"/>
      <c r="OYM31" s="877"/>
      <c r="OYN31" s="877"/>
      <c r="OYO31" s="877"/>
      <c r="OYP31" s="877"/>
      <c r="OYQ31" s="877"/>
      <c r="OYR31" s="877"/>
      <c r="OYS31" s="877"/>
      <c r="OYT31" s="877"/>
      <c r="OYU31" s="877"/>
      <c r="OYV31" s="877"/>
      <c r="OYW31" s="877"/>
      <c r="OYX31" s="877"/>
      <c r="OYY31" s="877"/>
      <c r="OYZ31" s="877"/>
      <c r="OZA31" s="877"/>
      <c r="OZB31" s="877"/>
      <c r="OZC31" s="877"/>
      <c r="OZD31" s="877"/>
      <c r="OZE31" s="877"/>
      <c r="OZF31" s="877"/>
      <c r="OZG31" s="877"/>
      <c r="OZH31" s="877"/>
      <c r="OZI31" s="877"/>
      <c r="OZJ31" s="877"/>
      <c r="OZK31" s="877"/>
      <c r="OZL31" s="877"/>
      <c r="OZM31" s="877"/>
      <c r="OZN31" s="877"/>
      <c r="OZO31" s="877"/>
      <c r="OZP31" s="877"/>
      <c r="OZQ31" s="877"/>
      <c r="OZR31" s="877"/>
      <c r="OZS31" s="877"/>
      <c r="OZT31" s="877"/>
      <c r="OZU31" s="877"/>
      <c r="OZV31" s="877"/>
      <c r="OZW31" s="877"/>
      <c r="OZX31" s="877"/>
      <c r="OZY31" s="877"/>
      <c r="OZZ31" s="877"/>
      <c r="PAA31" s="877"/>
      <c r="PAB31" s="877"/>
      <c r="PAC31" s="877"/>
      <c r="PAD31" s="877"/>
      <c r="PAE31" s="877"/>
      <c r="PAF31" s="877"/>
      <c r="PAG31" s="877"/>
      <c r="PAH31" s="877"/>
      <c r="PAI31" s="877"/>
      <c r="PAJ31" s="877"/>
      <c r="PAK31" s="877"/>
      <c r="PAL31" s="877"/>
      <c r="PAM31" s="877"/>
      <c r="PAN31" s="877"/>
      <c r="PAO31" s="877"/>
      <c r="PAP31" s="877"/>
      <c r="PAQ31" s="877"/>
      <c r="PAR31" s="877"/>
      <c r="PAS31" s="877"/>
      <c r="PAT31" s="877"/>
      <c r="PAU31" s="877"/>
      <c r="PAV31" s="877"/>
      <c r="PAW31" s="877"/>
      <c r="PAX31" s="877"/>
      <c r="PAY31" s="877"/>
      <c r="PAZ31" s="877"/>
      <c r="PBA31" s="877"/>
      <c r="PBB31" s="877"/>
      <c r="PBC31" s="877"/>
      <c r="PBD31" s="877"/>
      <c r="PBE31" s="877"/>
      <c r="PBF31" s="877"/>
      <c r="PBG31" s="877"/>
      <c r="PBH31" s="877"/>
      <c r="PBI31" s="877"/>
      <c r="PBJ31" s="877"/>
      <c r="PBK31" s="877"/>
      <c r="PBL31" s="877"/>
      <c r="PBM31" s="877"/>
      <c r="PBN31" s="877"/>
      <c r="PBO31" s="877"/>
      <c r="PBP31" s="877"/>
      <c r="PBQ31" s="877"/>
      <c r="PBR31" s="877"/>
      <c r="PBS31" s="877"/>
      <c r="PBT31" s="877"/>
      <c r="PBU31" s="877"/>
      <c r="PBV31" s="877"/>
      <c r="PBW31" s="877"/>
      <c r="PBX31" s="877"/>
      <c r="PBY31" s="877"/>
      <c r="PBZ31" s="877"/>
      <c r="PCA31" s="877"/>
      <c r="PCB31" s="877"/>
      <c r="PCC31" s="877"/>
      <c r="PCD31" s="877"/>
      <c r="PCE31" s="877"/>
      <c r="PCF31" s="877"/>
      <c r="PCG31" s="877"/>
      <c r="PCH31" s="877"/>
      <c r="PCI31" s="877"/>
      <c r="PCJ31" s="877"/>
      <c r="PCK31" s="877"/>
      <c r="PCL31" s="877"/>
      <c r="PCM31" s="877"/>
      <c r="PCN31" s="877"/>
      <c r="PCO31" s="877"/>
      <c r="PCP31" s="877"/>
      <c r="PCQ31" s="877"/>
      <c r="PCR31" s="877"/>
      <c r="PCS31" s="877"/>
      <c r="PCT31" s="877"/>
      <c r="PCU31" s="877"/>
      <c r="PCV31" s="877"/>
      <c r="PCW31" s="877"/>
      <c r="PCX31" s="877"/>
      <c r="PCY31" s="877"/>
      <c r="PCZ31" s="877"/>
      <c r="PDA31" s="877"/>
      <c r="PDB31" s="877"/>
      <c r="PDC31" s="877"/>
      <c r="PDD31" s="877"/>
      <c r="PDE31" s="877"/>
      <c r="PDF31" s="877"/>
      <c r="PDG31" s="877"/>
      <c r="PDH31" s="877"/>
      <c r="PDI31" s="877"/>
      <c r="PDJ31" s="877"/>
      <c r="PDK31" s="877"/>
      <c r="PDL31" s="877"/>
      <c r="PDM31" s="877"/>
      <c r="PDN31" s="877"/>
      <c r="PDO31" s="877"/>
      <c r="PDP31" s="877"/>
      <c r="PDQ31" s="877"/>
      <c r="PDR31" s="877"/>
      <c r="PDS31" s="877"/>
      <c r="PDT31" s="877"/>
      <c r="PDU31" s="877"/>
      <c r="PDV31" s="877"/>
      <c r="PDW31" s="877"/>
      <c r="PDX31" s="877"/>
      <c r="PDY31" s="877"/>
      <c r="PDZ31" s="877"/>
      <c r="PEA31" s="877"/>
      <c r="PEB31" s="877"/>
      <c r="PEC31" s="877"/>
      <c r="PED31" s="877"/>
      <c r="PEE31" s="877"/>
      <c r="PEF31" s="877"/>
      <c r="PEG31" s="877"/>
      <c r="PEH31" s="877"/>
      <c r="PEI31" s="877"/>
      <c r="PEJ31" s="877"/>
      <c r="PEK31" s="877"/>
      <c r="PEL31" s="877"/>
      <c r="PEM31" s="877"/>
      <c r="PEN31" s="877"/>
      <c r="PEO31" s="877"/>
      <c r="PEP31" s="877"/>
      <c r="PEQ31" s="877"/>
      <c r="PER31" s="877"/>
      <c r="PES31" s="877"/>
      <c r="PET31" s="877"/>
      <c r="PEU31" s="877"/>
      <c r="PEV31" s="877"/>
      <c r="PEW31" s="877"/>
      <c r="PEX31" s="877"/>
      <c r="PEY31" s="877"/>
      <c r="PEZ31" s="877"/>
      <c r="PFA31" s="877"/>
      <c r="PFB31" s="877"/>
      <c r="PFC31" s="877"/>
      <c r="PFD31" s="877"/>
      <c r="PFE31" s="877"/>
      <c r="PFF31" s="877"/>
      <c r="PFG31" s="877"/>
      <c r="PFH31" s="877"/>
      <c r="PFI31" s="877"/>
      <c r="PFJ31" s="877"/>
      <c r="PFK31" s="877"/>
      <c r="PFL31" s="877"/>
      <c r="PFM31" s="877"/>
      <c r="PFN31" s="877"/>
      <c r="PFO31" s="877"/>
      <c r="PFP31" s="877"/>
      <c r="PFQ31" s="877"/>
      <c r="PFR31" s="877"/>
      <c r="PFS31" s="877"/>
      <c r="PFT31" s="877"/>
      <c r="PFU31" s="877"/>
      <c r="PFV31" s="877"/>
      <c r="PFW31" s="877"/>
      <c r="PFX31" s="877"/>
      <c r="PFY31" s="877"/>
      <c r="PFZ31" s="877"/>
      <c r="PGA31" s="877"/>
      <c r="PGB31" s="877"/>
      <c r="PGC31" s="877"/>
      <c r="PGD31" s="877"/>
      <c r="PGE31" s="877"/>
      <c r="PGF31" s="877"/>
      <c r="PGG31" s="877"/>
      <c r="PGH31" s="877"/>
      <c r="PGI31" s="877"/>
      <c r="PGJ31" s="877"/>
      <c r="PGK31" s="877"/>
      <c r="PGL31" s="877"/>
      <c r="PGM31" s="877"/>
      <c r="PGN31" s="877"/>
      <c r="PGO31" s="877"/>
      <c r="PGP31" s="877"/>
      <c r="PGQ31" s="877"/>
      <c r="PGR31" s="877"/>
      <c r="PGS31" s="877"/>
      <c r="PGT31" s="877"/>
      <c r="PGU31" s="877"/>
      <c r="PGV31" s="877"/>
      <c r="PGW31" s="877"/>
      <c r="PGX31" s="877"/>
      <c r="PGY31" s="877"/>
      <c r="PGZ31" s="877"/>
      <c r="PHA31" s="877"/>
      <c r="PHB31" s="877"/>
      <c r="PHC31" s="877"/>
      <c r="PHD31" s="877"/>
      <c r="PHE31" s="877"/>
      <c r="PHF31" s="877"/>
      <c r="PHG31" s="877"/>
      <c r="PHH31" s="877"/>
      <c r="PHI31" s="877"/>
      <c r="PHJ31" s="877"/>
      <c r="PHK31" s="877"/>
      <c r="PHL31" s="877"/>
      <c r="PHM31" s="877"/>
      <c r="PHN31" s="877"/>
      <c r="PHO31" s="877"/>
      <c r="PHP31" s="877"/>
      <c r="PHQ31" s="877"/>
      <c r="PHR31" s="877"/>
      <c r="PHS31" s="877"/>
      <c r="PHT31" s="877"/>
      <c r="PHU31" s="877"/>
      <c r="PHV31" s="877"/>
      <c r="PHW31" s="877"/>
      <c r="PHX31" s="877"/>
      <c r="PHY31" s="877"/>
      <c r="PHZ31" s="877"/>
      <c r="PIA31" s="877"/>
      <c r="PIB31" s="877"/>
      <c r="PIC31" s="877"/>
      <c r="PID31" s="877"/>
      <c r="PIE31" s="877"/>
      <c r="PIF31" s="877"/>
      <c r="PIG31" s="877"/>
      <c r="PIH31" s="877"/>
      <c r="PII31" s="877"/>
      <c r="PIJ31" s="877"/>
      <c r="PIK31" s="877"/>
      <c r="PIL31" s="877"/>
      <c r="PIM31" s="877"/>
      <c r="PIN31" s="877"/>
      <c r="PIO31" s="877"/>
      <c r="PIP31" s="877"/>
      <c r="PIQ31" s="877"/>
      <c r="PIR31" s="877"/>
      <c r="PIS31" s="877"/>
      <c r="PIT31" s="877"/>
      <c r="PIU31" s="877"/>
      <c r="PIV31" s="877"/>
      <c r="PIW31" s="877"/>
      <c r="PIX31" s="877"/>
      <c r="PIY31" s="877"/>
      <c r="PIZ31" s="877"/>
      <c r="PJA31" s="877"/>
      <c r="PJB31" s="877"/>
      <c r="PJC31" s="877"/>
      <c r="PJD31" s="877"/>
      <c r="PJE31" s="877"/>
      <c r="PJF31" s="877"/>
      <c r="PJG31" s="877"/>
      <c r="PJH31" s="877"/>
      <c r="PJI31" s="877"/>
      <c r="PJJ31" s="877"/>
      <c r="PJK31" s="877"/>
      <c r="PJL31" s="877"/>
      <c r="PJM31" s="877"/>
      <c r="PJN31" s="877"/>
      <c r="PJO31" s="877"/>
      <c r="PJP31" s="877"/>
      <c r="PJQ31" s="877"/>
      <c r="PJR31" s="877"/>
      <c r="PJS31" s="877"/>
      <c r="PJT31" s="877"/>
      <c r="PJU31" s="877"/>
      <c r="PJV31" s="877"/>
      <c r="PJW31" s="877"/>
      <c r="PJX31" s="877"/>
      <c r="PJY31" s="877"/>
      <c r="PJZ31" s="877"/>
      <c r="PKA31" s="877"/>
      <c r="PKB31" s="877"/>
      <c r="PKC31" s="877"/>
      <c r="PKD31" s="877"/>
      <c r="PKE31" s="877"/>
      <c r="PKF31" s="877"/>
      <c r="PKG31" s="877"/>
      <c r="PKH31" s="877"/>
      <c r="PKI31" s="877"/>
      <c r="PKJ31" s="877"/>
      <c r="PKK31" s="877"/>
      <c r="PKL31" s="877"/>
      <c r="PKM31" s="877"/>
      <c r="PKN31" s="877"/>
      <c r="PKO31" s="877"/>
      <c r="PKP31" s="877"/>
      <c r="PKQ31" s="877"/>
      <c r="PKR31" s="877"/>
      <c r="PKS31" s="877"/>
      <c r="PKT31" s="877"/>
      <c r="PKU31" s="877"/>
      <c r="PKV31" s="877"/>
      <c r="PKW31" s="877"/>
      <c r="PKX31" s="877"/>
      <c r="PKY31" s="877"/>
      <c r="PKZ31" s="877"/>
      <c r="PLA31" s="877"/>
      <c r="PLB31" s="877"/>
      <c r="PLC31" s="877"/>
      <c r="PLD31" s="877"/>
      <c r="PLE31" s="877"/>
      <c r="PLF31" s="877"/>
      <c r="PLG31" s="877"/>
      <c r="PLH31" s="877"/>
      <c r="PLI31" s="877"/>
      <c r="PLJ31" s="877"/>
      <c r="PLK31" s="877"/>
      <c r="PLL31" s="877"/>
      <c r="PLM31" s="877"/>
      <c r="PLN31" s="877"/>
      <c r="PLO31" s="877"/>
      <c r="PLP31" s="877"/>
      <c r="PLQ31" s="877"/>
      <c r="PLR31" s="877"/>
      <c r="PLS31" s="877"/>
      <c r="PLT31" s="877"/>
      <c r="PLU31" s="877"/>
      <c r="PLV31" s="877"/>
      <c r="PLW31" s="877"/>
      <c r="PLX31" s="877"/>
      <c r="PLY31" s="877"/>
      <c r="PLZ31" s="877"/>
      <c r="PMA31" s="877"/>
      <c r="PMB31" s="877"/>
      <c r="PMC31" s="877"/>
      <c r="PMD31" s="877"/>
      <c r="PME31" s="877"/>
      <c r="PMF31" s="877"/>
      <c r="PMG31" s="877"/>
      <c r="PMH31" s="877"/>
      <c r="PMI31" s="877"/>
      <c r="PMJ31" s="877"/>
      <c r="PMK31" s="877"/>
      <c r="PML31" s="877"/>
      <c r="PMM31" s="877"/>
      <c r="PMN31" s="877"/>
      <c r="PMO31" s="877"/>
      <c r="PMP31" s="877"/>
      <c r="PMQ31" s="877"/>
      <c r="PMR31" s="877"/>
      <c r="PMS31" s="877"/>
      <c r="PMT31" s="877"/>
      <c r="PMU31" s="877"/>
      <c r="PMV31" s="877"/>
      <c r="PMW31" s="877"/>
      <c r="PMX31" s="877"/>
      <c r="PMY31" s="877"/>
      <c r="PMZ31" s="877"/>
      <c r="PNA31" s="877"/>
      <c r="PNB31" s="877"/>
      <c r="PNC31" s="877"/>
      <c r="PND31" s="877"/>
      <c r="PNE31" s="877"/>
      <c r="PNF31" s="877"/>
      <c r="PNG31" s="877"/>
      <c r="PNH31" s="877"/>
      <c r="PNI31" s="877"/>
      <c r="PNJ31" s="877"/>
      <c r="PNK31" s="877"/>
      <c r="PNL31" s="877"/>
      <c r="PNM31" s="877"/>
      <c r="PNN31" s="877"/>
      <c r="PNO31" s="877"/>
      <c r="PNP31" s="877"/>
      <c r="PNQ31" s="877"/>
      <c r="PNR31" s="877"/>
      <c r="PNS31" s="877"/>
      <c r="PNT31" s="877"/>
      <c r="PNU31" s="877"/>
      <c r="PNV31" s="877"/>
      <c r="PNW31" s="877"/>
      <c r="PNX31" s="877"/>
      <c r="PNY31" s="877"/>
      <c r="PNZ31" s="877"/>
      <c r="POA31" s="877"/>
      <c r="POB31" s="877"/>
      <c r="POC31" s="877"/>
      <c r="POD31" s="877"/>
      <c r="POE31" s="877"/>
      <c r="POF31" s="877"/>
      <c r="POG31" s="877"/>
      <c r="POH31" s="877"/>
      <c r="POI31" s="877"/>
      <c r="POJ31" s="877"/>
      <c r="POK31" s="877"/>
      <c r="POL31" s="877"/>
      <c r="POM31" s="877"/>
      <c r="PON31" s="877"/>
      <c r="POO31" s="877"/>
      <c r="POP31" s="877"/>
      <c r="POQ31" s="877"/>
      <c r="POR31" s="877"/>
      <c r="POS31" s="877"/>
      <c r="POT31" s="877"/>
      <c r="POU31" s="877"/>
      <c r="POV31" s="877"/>
      <c r="POW31" s="877"/>
      <c r="POX31" s="877"/>
      <c r="POY31" s="877"/>
      <c r="POZ31" s="877"/>
      <c r="PPA31" s="877"/>
      <c r="PPB31" s="877"/>
      <c r="PPC31" s="877"/>
      <c r="PPD31" s="877"/>
      <c r="PPE31" s="877"/>
      <c r="PPF31" s="877"/>
      <c r="PPG31" s="877"/>
      <c r="PPH31" s="877"/>
      <c r="PPI31" s="877"/>
      <c r="PPJ31" s="877"/>
      <c r="PPK31" s="877"/>
      <c r="PPL31" s="877"/>
      <c r="PPM31" s="877"/>
      <c r="PPN31" s="877"/>
      <c r="PPO31" s="877"/>
      <c r="PPP31" s="877"/>
      <c r="PPQ31" s="877"/>
      <c r="PPR31" s="877"/>
      <c r="PPS31" s="877"/>
      <c r="PPT31" s="877"/>
      <c r="PPU31" s="877"/>
      <c r="PPV31" s="877"/>
      <c r="PPW31" s="877"/>
      <c r="PPX31" s="877"/>
      <c r="PPY31" s="877"/>
      <c r="PPZ31" s="877"/>
      <c r="PQA31" s="877"/>
      <c r="PQB31" s="877"/>
      <c r="PQC31" s="877"/>
      <c r="PQD31" s="877"/>
      <c r="PQE31" s="877"/>
      <c r="PQF31" s="877"/>
      <c r="PQG31" s="877"/>
      <c r="PQH31" s="877"/>
      <c r="PQI31" s="877"/>
      <c r="PQJ31" s="877"/>
      <c r="PQK31" s="877"/>
      <c r="PQL31" s="877"/>
      <c r="PQM31" s="877"/>
      <c r="PQN31" s="877"/>
      <c r="PQO31" s="877"/>
      <c r="PQP31" s="877"/>
      <c r="PQQ31" s="877"/>
      <c r="PQR31" s="877"/>
      <c r="PQS31" s="877"/>
      <c r="PQT31" s="877"/>
      <c r="PQU31" s="877"/>
      <c r="PQV31" s="877"/>
      <c r="PQW31" s="877"/>
      <c r="PQX31" s="877"/>
      <c r="PQY31" s="877"/>
      <c r="PQZ31" s="877"/>
      <c r="PRA31" s="877"/>
      <c r="PRB31" s="877"/>
      <c r="PRC31" s="877"/>
      <c r="PRD31" s="877"/>
      <c r="PRE31" s="877"/>
      <c r="PRF31" s="877"/>
      <c r="PRG31" s="877"/>
      <c r="PRH31" s="877"/>
      <c r="PRI31" s="877"/>
      <c r="PRJ31" s="877"/>
      <c r="PRK31" s="877"/>
      <c r="PRL31" s="877"/>
      <c r="PRM31" s="877"/>
      <c r="PRN31" s="877"/>
      <c r="PRO31" s="877"/>
      <c r="PRP31" s="877"/>
      <c r="PRQ31" s="877"/>
      <c r="PRR31" s="877"/>
      <c r="PRS31" s="877"/>
      <c r="PRT31" s="877"/>
      <c r="PRU31" s="877"/>
      <c r="PRV31" s="877"/>
      <c r="PRW31" s="877"/>
      <c r="PRX31" s="877"/>
      <c r="PRY31" s="877"/>
      <c r="PRZ31" s="877"/>
      <c r="PSA31" s="877"/>
      <c r="PSB31" s="877"/>
      <c r="PSC31" s="877"/>
      <c r="PSD31" s="877"/>
      <c r="PSE31" s="877"/>
      <c r="PSF31" s="877"/>
      <c r="PSG31" s="877"/>
      <c r="PSH31" s="877"/>
      <c r="PSI31" s="877"/>
      <c r="PSJ31" s="877"/>
      <c r="PSK31" s="877"/>
      <c r="PSL31" s="877"/>
      <c r="PSM31" s="877"/>
      <c r="PSN31" s="877"/>
      <c r="PSO31" s="877"/>
      <c r="PSP31" s="877"/>
      <c r="PSQ31" s="877"/>
      <c r="PSR31" s="877"/>
      <c r="PSS31" s="877"/>
      <c r="PST31" s="877"/>
      <c r="PSU31" s="877"/>
      <c r="PSV31" s="877"/>
      <c r="PSW31" s="877"/>
      <c r="PSX31" s="877"/>
      <c r="PSY31" s="877"/>
      <c r="PSZ31" s="877"/>
      <c r="PTA31" s="877"/>
      <c r="PTB31" s="877"/>
      <c r="PTC31" s="877"/>
      <c r="PTD31" s="877"/>
      <c r="PTE31" s="877"/>
      <c r="PTF31" s="877"/>
      <c r="PTG31" s="877"/>
      <c r="PTH31" s="877"/>
      <c r="PTI31" s="877"/>
      <c r="PTJ31" s="877"/>
      <c r="PTK31" s="877"/>
      <c r="PTL31" s="877"/>
      <c r="PTM31" s="877"/>
      <c r="PTN31" s="877"/>
      <c r="PTO31" s="877"/>
      <c r="PTP31" s="877"/>
      <c r="PTQ31" s="877"/>
      <c r="PTR31" s="877"/>
      <c r="PTS31" s="877"/>
      <c r="PTT31" s="877"/>
      <c r="PTU31" s="877"/>
      <c r="PTV31" s="877"/>
      <c r="PTW31" s="877"/>
      <c r="PTX31" s="877"/>
      <c r="PTY31" s="877"/>
      <c r="PTZ31" s="877"/>
      <c r="PUA31" s="877"/>
      <c r="PUB31" s="877"/>
      <c r="PUC31" s="877"/>
      <c r="PUD31" s="877"/>
      <c r="PUE31" s="877"/>
      <c r="PUF31" s="877"/>
      <c r="PUG31" s="877"/>
      <c r="PUH31" s="877"/>
      <c r="PUI31" s="877"/>
      <c r="PUJ31" s="877"/>
      <c r="PUK31" s="877"/>
      <c r="PUL31" s="877"/>
      <c r="PUM31" s="877"/>
      <c r="PUN31" s="877"/>
      <c r="PUO31" s="877"/>
      <c r="PUP31" s="877"/>
      <c r="PUQ31" s="877"/>
      <c r="PUR31" s="877"/>
      <c r="PUS31" s="877"/>
      <c r="PUT31" s="877"/>
      <c r="PUU31" s="877"/>
      <c r="PUV31" s="877"/>
      <c r="PUW31" s="877"/>
      <c r="PUX31" s="877"/>
      <c r="PUY31" s="877"/>
      <c r="PUZ31" s="877"/>
      <c r="PVA31" s="877"/>
      <c r="PVB31" s="877"/>
      <c r="PVC31" s="877"/>
      <c r="PVD31" s="877"/>
      <c r="PVE31" s="877"/>
      <c r="PVF31" s="877"/>
      <c r="PVG31" s="877"/>
      <c r="PVH31" s="877"/>
      <c r="PVI31" s="877"/>
      <c r="PVJ31" s="877"/>
      <c r="PVK31" s="877"/>
      <c r="PVL31" s="877"/>
      <c r="PVM31" s="877"/>
      <c r="PVN31" s="877"/>
      <c r="PVO31" s="877"/>
      <c r="PVP31" s="877"/>
      <c r="PVQ31" s="877"/>
      <c r="PVR31" s="877"/>
      <c r="PVS31" s="877"/>
      <c r="PVT31" s="877"/>
      <c r="PVU31" s="877"/>
      <c r="PVV31" s="877"/>
      <c r="PVW31" s="877"/>
      <c r="PVX31" s="877"/>
      <c r="PVY31" s="877"/>
      <c r="PVZ31" s="877"/>
      <c r="PWA31" s="877"/>
      <c r="PWB31" s="877"/>
      <c r="PWC31" s="877"/>
      <c r="PWD31" s="877"/>
      <c r="PWE31" s="877"/>
      <c r="PWF31" s="877"/>
      <c r="PWG31" s="877"/>
      <c r="PWH31" s="877"/>
      <c r="PWI31" s="877"/>
      <c r="PWJ31" s="877"/>
      <c r="PWK31" s="877"/>
      <c r="PWL31" s="877"/>
      <c r="PWM31" s="877"/>
      <c r="PWN31" s="877"/>
      <c r="PWO31" s="877"/>
      <c r="PWP31" s="877"/>
      <c r="PWQ31" s="877"/>
      <c r="PWR31" s="877"/>
      <c r="PWS31" s="877"/>
      <c r="PWT31" s="877"/>
      <c r="PWU31" s="877"/>
      <c r="PWV31" s="877"/>
      <c r="PWW31" s="877"/>
      <c r="PWX31" s="877"/>
      <c r="PWY31" s="877"/>
      <c r="PWZ31" s="877"/>
      <c r="PXA31" s="877"/>
      <c r="PXB31" s="877"/>
      <c r="PXC31" s="877"/>
      <c r="PXD31" s="877"/>
      <c r="PXE31" s="877"/>
      <c r="PXF31" s="877"/>
      <c r="PXG31" s="877"/>
      <c r="PXH31" s="877"/>
      <c r="PXI31" s="877"/>
      <c r="PXJ31" s="877"/>
      <c r="PXK31" s="877"/>
      <c r="PXL31" s="877"/>
      <c r="PXM31" s="877"/>
      <c r="PXN31" s="877"/>
      <c r="PXO31" s="877"/>
      <c r="PXP31" s="877"/>
      <c r="PXQ31" s="877"/>
      <c r="PXR31" s="877"/>
      <c r="PXS31" s="877"/>
      <c r="PXT31" s="877"/>
      <c r="PXU31" s="877"/>
      <c r="PXV31" s="877"/>
      <c r="PXW31" s="877"/>
      <c r="PXX31" s="877"/>
      <c r="PXY31" s="877"/>
      <c r="PXZ31" s="877"/>
      <c r="PYA31" s="877"/>
      <c r="PYB31" s="877"/>
      <c r="PYC31" s="877"/>
      <c r="PYD31" s="877"/>
      <c r="PYE31" s="877"/>
      <c r="PYF31" s="877"/>
      <c r="PYG31" s="877"/>
      <c r="PYH31" s="877"/>
      <c r="PYI31" s="877"/>
      <c r="PYJ31" s="877"/>
      <c r="PYK31" s="877"/>
      <c r="PYL31" s="877"/>
      <c r="PYM31" s="877"/>
      <c r="PYN31" s="877"/>
      <c r="PYO31" s="877"/>
      <c r="PYP31" s="877"/>
      <c r="PYQ31" s="877"/>
      <c r="PYR31" s="877"/>
      <c r="PYS31" s="877"/>
      <c r="PYT31" s="877"/>
      <c r="PYU31" s="877"/>
      <c r="PYV31" s="877"/>
      <c r="PYW31" s="877"/>
      <c r="PYX31" s="877"/>
      <c r="PYY31" s="877"/>
      <c r="PYZ31" s="877"/>
      <c r="PZA31" s="877"/>
      <c r="PZB31" s="877"/>
      <c r="PZC31" s="877"/>
      <c r="PZD31" s="877"/>
      <c r="PZE31" s="877"/>
      <c r="PZF31" s="877"/>
      <c r="PZG31" s="877"/>
      <c r="PZH31" s="877"/>
      <c r="PZI31" s="877"/>
      <c r="PZJ31" s="877"/>
      <c r="PZK31" s="877"/>
      <c r="PZL31" s="877"/>
      <c r="PZM31" s="877"/>
      <c r="PZN31" s="877"/>
      <c r="PZO31" s="877"/>
      <c r="PZP31" s="877"/>
      <c r="PZQ31" s="877"/>
      <c r="PZR31" s="877"/>
      <c r="PZS31" s="877"/>
      <c r="PZT31" s="877"/>
      <c r="PZU31" s="877"/>
      <c r="PZV31" s="877"/>
      <c r="PZW31" s="877"/>
      <c r="PZX31" s="877"/>
      <c r="PZY31" s="877"/>
      <c r="PZZ31" s="877"/>
      <c r="QAA31" s="877"/>
      <c r="QAB31" s="877"/>
      <c r="QAC31" s="877"/>
      <c r="QAD31" s="877"/>
      <c r="QAE31" s="877"/>
      <c r="QAF31" s="877"/>
      <c r="QAG31" s="877"/>
      <c r="QAH31" s="877"/>
      <c r="QAI31" s="877"/>
      <c r="QAJ31" s="877"/>
      <c r="QAK31" s="877"/>
      <c r="QAL31" s="877"/>
      <c r="QAM31" s="877"/>
      <c r="QAN31" s="877"/>
      <c r="QAO31" s="877"/>
      <c r="QAP31" s="877"/>
      <c r="QAQ31" s="877"/>
      <c r="QAR31" s="877"/>
      <c r="QAS31" s="877"/>
      <c r="QAT31" s="877"/>
      <c r="QAU31" s="877"/>
      <c r="QAV31" s="877"/>
      <c r="QAW31" s="877"/>
      <c r="QAX31" s="877"/>
      <c r="QAY31" s="877"/>
      <c r="QAZ31" s="877"/>
      <c r="QBA31" s="877"/>
      <c r="QBB31" s="877"/>
      <c r="QBC31" s="877"/>
      <c r="QBD31" s="877"/>
      <c r="QBE31" s="877"/>
      <c r="QBF31" s="877"/>
      <c r="QBG31" s="877"/>
      <c r="QBH31" s="877"/>
      <c r="QBI31" s="877"/>
      <c r="QBJ31" s="877"/>
      <c r="QBK31" s="877"/>
      <c r="QBL31" s="877"/>
      <c r="QBM31" s="877"/>
      <c r="QBN31" s="877"/>
      <c r="QBO31" s="877"/>
      <c r="QBP31" s="877"/>
      <c r="QBQ31" s="877"/>
      <c r="QBR31" s="877"/>
      <c r="QBS31" s="877"/>
      <c r="QBT31" s="877"/>
      <c r="QBU31" s="877"/>
      <c r="QBV31" s="877"/>
      <c r="QBW31" s="877"/>
      <c r="QBX31" s="877"/>
      <c r="QBY31" s="877"/>
      <c r="QBZ31" s="877"/>
      <c r="QCA31" s="877"/>
      <c r="QCB31" s="877"/>
      <c r="QCC31" s="877"/>
      <c r="QCD31" s="877"/>
      <c r="QCE31" s="877"/>
      <c r="QCF31" s="877"/>
      <c r="QCG31" s="877"/>
      <c r="QCH31" s="877"/>
      <c r="QCI31" s="877"/>
      <c r="QCJ31" s="877"/>
      <c r="QCK31" s="877"/>
      <c r="QCL31" s="877"/>
      <c r="QCM31" s="877"/>
      <c r="QCN31" s="877"/>
      <c r="QCO31" s="877"/>
      <c r="QCP31" s="877"/>
      <c r="QCQ31" s="877"/>
      <c r="QCR31" s="877"/>
      <c r="QCS31" s="877"/>
      <c r="QCT31" s="877"/>
      <c r="QCU31" s="877"/>
      <c r="QCV31" s="877"/>
      <c r="QCW31" s="877"/>
      <c r="QCX31" s="877"/>
      <c r="QCY31" s="877"/>
      <c r="QCZ31" s="877"/>
      <c r="QDA31" s="877"/>
      <c r="QDB31" s="877"/>
      <c r="QDC31" s="877"/>
      <c r="QDD31" s="877"/>
      <c r="QDE31" s="877"/>
      <c r="QDF31" s="877"/>
      <c r="QDG31" s="877"/>
      <c r="QDH31" s="877"/>
      <c r="QDI31" s="877"/>
      <c r="QDJ31" s="877"/>
      <c r="QDK31" s="877"/>
      <c r="QDL31" s="877"/>
      <c r="QDM31" s="877"/>
      <c r="QDN31" s="877"/>
      <c r="QDO31" s="877"/>
      <c r="QDP31" s="877"/>
      <c r="QDQ31" s="877"/>
      <c r="QDR31" s="877"/>
      <c r="QDS31" s="877"/>
      <c r="QDT31" s="877"/>
      <c r="QDU31" s="877"/>
      <c r="QDV31" s="877"/>
      <c r="QDW31" s="877"/>
      <c r="QDX31" s="877"/>
      <c r="QDY31" s="877"/>
      <c r="QDZ31" s="877"/>
      <c r="QEA31" s="877"/>
      <c r="QEB31" s="877"/>
      <c r="QEC31" s="877"/>
      <c r="QED31" s="877"/>
      <c r="QEE31" s="877"/>
      <c r="QEF31" s="877"/>
      <c r="QEG31" s="877"/>
      <c r="QEH31" s="877"/>
      <c r="QEI31" s="877"/>
      <c r="QEJ31" s="877"/>
      <c r="QEK31" s="877"/>
      <c r="QEL31" s="877"/>
      <c r="QEM31" s="877"/>
      <c r="QEN31" s="877"/>
      <c r="QEO31" s="877"/>
      <c r="QEP31" s="877"/>
      <c r="QEQ31" s="877"/>
      <c r="QER31" s="877"/>
      <c r="QES31" s="877"/>
      <c r="QET31" s="877"/>
      <c r="QEU31" s="877"/>
      <c r="QEV31" s="877"/>
      <c r="QEW31" s="877"/>
      <c r="QEX31" s="877"/>
      <c r="QEY31" s="877"/>
      <c r="QEZ31" s="877"/>
      <c r="QFA31" s="877"/>
      <c r="QFB31" s="877"/>
      <c r="QFC31" s="877"/>
      <c r="QFD31" s="877"/>
      <c r="QFE31" s="877"/>
      <c r="QFF31" s="877"/>
      <c r="QFG31" s="877"/>
      <c r="QFH31" s="877"/>
      <c r="QFI31" s="877"/>
      <c r="QFJ31" s="877"/>
      <c r="QFK31" s="877"/>
      <c r="QFL31" s="877"/>
      <c r="QFM31" s="877"/>
      <c r="QFN31" s="877"/>
      <c r="QFO31" s="877"/>
      <c r="QFP31" s="877"/>
      <c r="QFQ31" s="877"/>
      <c r="QFR31" s="877"/>
      <c r="QFS31" s="877"/>
      <c r="QFT31" s="877"/>
      <c r="QFU31" s="877"/>
      <c r="QFV31" s="877"/>
      <c r="QFW31" s="877"/>
      <c r="QFX31" s="877"/>
      <c r="QFY31" s="877"/>
      <c r="QFZ31" s="877"/>
      <c r="QGA31" s="877"/>
      <c r="QGB31" s="877"/>
      <c r="QGC31" s="877"/>
      <c r="QGD31" s="877"/>
      <c r="QGE31" s="877"/>
      <c r="QGF31" s="877"/>
      <c r="QGG31" s="877"/>
      <c r="QGH31" s="877"/>
      <c r="QGI31" s="877"/>
      <c r="QGJ31" s="877"/>
      <c r="QGK31" s="877"/>
      <c r="QGL31" s="877"/>
      <c r="QGM31" s="877"/>
      <c r="QGN31" s="877"/>
      <c r="QGO31" s="877"/>
      <c r="QGP31" s="877"/>
      <c r="QGQ31" s="877"/>
      <c r="QGR31" s="877"/>
      <c r="QGS31" s="877"/>
      <c r="QGT31" s="877"/>
      <c r="QGU31" s="877"/>
      <c r="QGV31" s="877"/>
      <c r="QGW31" s="877"/>
      <c r="QGX31" s="877"/>
      <c r="QGY31" s="877"/>
      <c r="QGZ31" s="877"/>
      <c r="QHA31" s="877"/>
      <c r="QHB31" s="877"/>
      <c r="QHC31" s="877"/>
      <c r="QHD31" s="877"/>
      <c r="QHE31" s="877"/>
      <c r="QHF31" s="877"/>
      <c r="QHG31" s="877"/>
      <c r="QHH31" s="877"/>
      <c r="QHI31" s="877"/>
      <c r="QHJ31" s="877"/>
      <c r="QHK31" s="877"/>
      <c r="QHL31" s="877"/>
      <c r="QHM31" s="877"/>
      <c r="QHN31" s="877"/>
      <c r="QHO31" s="877"/>
      <c r="QHP31" s="877"/>
      <c r="QHQ31" s="877"/>
      <c r="QHR31" s="877"/>
      <c r="QHS31" s="877"/>
      <c r="QHT31" s="877"/>
      <c r="QHU31" s="877"/>
      <c r="QHV31" s="877"/>
      <c r="QHW31" s="877"/>
      <c r="QHX31" s="877"/>
      <c r="QHY31" s="877"/>
      <c r="QHZ31" s="877"/>
      <c r="QIA31" s="877"/>
      <c r="QIB31" s="877"/>
      <c r="QIC31" s="877"/>
      <c r="QID31" s="877"/>
      <c r="QIE31" s="877"/>
      <c r="QIF31" s="877"/>
      <c r="QIG31" s="877"/>
      <c r="QIH31" s="877"/>
      <c r="QII31" s="877"/>
      <c r="QIJ31" s="877"/>
      <c r="QIK31" s="877"/>
      <c r="QIL31" s="877"/>
      <c r="QIM31" s="877"/>
      <c r="QIN31" s="877"/>
      <c r="QIO31" s="877"/>
      <c r="QIP31" s="877"/>
      <c r="QIQ31" s="877"/>
      <c r="QIR31" s="877"/>
      <c r="QIS31" s="877"/>
      <c r="QIT31" s="877"/>
      <c r="QIU31" s="877"/>
      <c r="QIV31" s="877"/>
      <c r="QIW31" s="877"/>
      <c r="QIX31" s="877"/>
      <c r="QIY31" s="877"/>
      <c r="QIZ31" s="877"/>
      <c r="QJA31" s="877"/>
      <c r="QJB31" s="877"/>
      <c r="QJC31" s="877"/>
      <c r="QJD31" s="877"/>
      <c r="QJE31" s="877"/>
      <c r="QJF31" s="877"/>
      <c r="QJG31" s="877"/>
      <c r="QJH31" s="877"/>
      <c r="QJI31" s="877"/>
      <c r="QJJ31" s="877"/>
      <c r="QJK31" s="877"/>
      <c r="QJL31" s="877"/>
      <c r="QJM31" s="877"/>
      <c r="QJN31" s="877"/>
      <c r="QJO31" s="877"/>
      <c r="QJP31" s="877"/>
      <c r="QJQ31" s="877"/>
      <c r="QJR31" s="877"/>
      <c r="QJS31" s="877"/>
      <c r="QJT31" s="877"/>
      <c r="QJU31" s="877"/>
      <c r="QJV31" s="877"/>
      <c r="QJW31" s="877"/>
      <c r="QJX31" s="877"/>
      <c r="QJY31" s="877"/>
      <c r="QJZ31" s="877"/>
      <c r="QKA31" s="877"/>
      <c r="QKB31" s="877"/>
      <c r="QKC31" s="877"/>
      <c r="QKD31" s="877"/>
      <c r="QKE31" s="877"/>
      <c r="QKF31" s="877"/>
      <c r="QKG31" s="877"/>
      <c r="QKH31" s="877"/>
      <c r="QKI31" s="877"/>
      <c r="QKJ31" s="877"/>
      <c r="QKK31" s="877"/>
      <c r="QKL31" s="877"/>
      <c r="QKM31" s="877"/>
      <c r="QKN31" s="877"/>
      <c r="QKO31" s="877"/>
      <c r="QKP31" s="877"/>
      <c r="QKQ31" s="877"/>
      <c r="QKR31" s="877"/>
      <c r="QKS31" s="877"/>
      <c r="QKT31" s="877"/>
      <c r="QKU31" s="877"/>
      <c r="QKV31" s="877"/>
      <c r="QKW31" s="877"/>
      <c r="QKX31" s="877"/>
      <c r="QKY31" s="877"/>
      <c r="QKZ31" s="877"/>
      <c r="QLA31" s="877"/>
      <c r="QLB31" s="877"/>
      <c r="QLC31" s="877"/>
      <c r="QLD31" s="877"/>
      <c r="QLE31" s="877"/>
      <c r="QLF31" s="877"/>
      <c r="QLG31" s="877"/>
      <c r="QLH31" s="877"/>
      <c r="QLI31" s="877"/>
      <c r="QLJ31" s="877"/>
      <c r="QLK31" s="877"/>
      <c r="QLL31" s="877"/>
      <c r="QLM31" s="877"/>
      <c r="QLN31" s="877"/>
      <c r="QLO31" s="877"/>
      <c r="QLP31" s="877"/>
      <c r="QLQ31" s="877"/>
      <c r="QLR31" s="877"/>
      <c r="QLS31" s="877"/>
      <c r="QLT31" s="877"/>
      <c r="QLU31" s="877"/>
      <c r="QLV31" s="877"/>
      <c r="QLW31" s="877"/>
      <c r="QLX31" s="877"/>
      <c r="QLY31" s="877"/>
      <c r="QLZ31" s="877"/>
      <c r="QMA31" s="877"/>
      <c r="QMB31" s="877"/>
      <c r="QMC31" s="877"/>
      <c r="QMD31" s="877"/>
      <c r="QME31" s="877"/>
      <c r="QMF31" s="877"/>
      <c r="QMG31" s="877"/>
      <c r="QMH31" s="877"/>
      <c r="QMI31" s="877"/>
      <c r="QMJ31" s="877"/>
      <c r="QMK31" s="877"/>
      <c r="QML31" s="877"/>
      <c r="QMM31" s="877"/>
      <c r="QMN31" s="877"/>
      <c r="QMO31" s="877"/>
      <c r="QMP31" s="877"/>
      <c r="QMQ31" s="877"/>
      <c r="QMR31" s="877"/>
      <c r="QMS31" s="877"/>
      <c r="QMT31" s="877"/>
      <c r="QMU31" s="877"/>
      <c r="QMV31" s="877"/>
      <c r="QMW31" s="877"/>
      <c r="QMX31" s="877"/>
      <c r="QMY31" s="877"/>
      <c r="QMZ31" s="877"/>
      <c r="QNA31" s="877"/>
      <c r="QNB31" s="877"/>
      <c r="QNC31" s="877"/>
      <c r="QND31" s="877"/>
      <c r="QNE31" s="877"/>
      <c r="QNF31" s="877"/>
      <c r="QNG31" s="877"/>
      <c r="QNH31" s="877"/>
      <c r="QNI31" s="877"/>
      <c r="QNJ31" s="877"/>
      <c r="QNK31" s="877"/>
      <c r="QNL31" s="877"/>
      <c r="QNM31" s="877"/>
      <c r="QNN31" s="877"/>
      <c r="QNO31" s="877"/>
      <c r="QNP31" s="877"/>
      <c r="QNQ31" s="877"/>
      <c r="QNR31" s="877"/>
      <c r="QNS31" s="877"/>
      <c r="QNT31" s="877"/>
      <c r="QNU31" s="877"/>
      <c r="QNV31" s="877"/>
      <c r="QNW31" s="877"/>
      <c r="QNX31" s="877"/>
      <c r="QNY31" s="877"/>
      <c r="QNZ31" s="877"/>
      <c r="QOA31" s="877"/>
      <c r="QOB31" s="877"/>
      <c r="QOC31" s="877"/>
      <c r="QOD31" s="877"/>
      <c r="QOE31" s="877"/>
      <c r="QOF31" s="877"/>
      <c r="QOG31" s="877"/>
      <c r="QOH31" s="877"/>
      <c r="QOI31" s="877"/>
      <c r="QOJ31" s="877"/>
      <c r="QOK31" s="877"/>
      <c r="QOL31" s="877"/>
      <c r="QOM31" s="877"/>
      <c r="QON31" s="877"/>
      <c r="QOO31" s="877"/>
      <c r="QOP31" s="877"/>
      <c r="QOQ31" s="877"/>
      <c r="QOR31" s="877"/>
      <c r="QOS31" s="877"/>
      <c r="QOT31" s="877"/>
      <c r="QOU31" s="877"/>
      <c r="QOV31" s="877"/>
      <c r="QOW31" s="877"/>
      <c r="QOX31" s="877"/>
      <c r="QOY31" s="877"/>
      <c r="QOZ31" s="877"/>
      <c r="QPA31" s="877"/>
      <c r="QPB31" s="877"/>
      <c r="QPC31" s="877"/>
      <c r="QPD31" s="877"/>
      <c r="QPE31" s="877"/>
      <c r="QPF31" s="877"/>
      <c r="QPG31" s="877"/>
      <c r="QPH31" s="877"/>
      <c r="QPI31" s="877"/>
      <c r="QPJ31" s="877"/>
      <c r="QPK31" s="877"/>
      <c r="QPL31" s="877"/>
      <c r="QPM31" s="877"/>
      <c r="QPN31" s="877"/>
      <c r="QPO31" s="877"/>
      <c r="QPP31" s="877"/>
      <c r="QPQ31" s="877"/>
      <c r="QPR31" s="877"/>
      <c r="QPS31" s="877"/>
      <c r="QPT31" s="877"/>
      <c r="QPU31" s="877"/>
      <c r="QPV31" s="877"/>
      <c r="QPW31" s="877"/>
      <c r="QPX31" s="877"/>
      <c r="QPY31" s="877"/>
      <c r="QPZ31" s="877"/>
      <c r="QQA31" s="877"/>
      <c r="QQB31" s="877"/>
      <c r="QQC31" s="877"/>
      <c r="QQD31" s="877"/>
      <c r="QQE31" s="877"/>
      <c r="QQF31" s="877"/>
      <c r="QQG31" s="877"/>
      <c r="QQH31" s="877"/>
      <c r="QQI31" s="877"/>
      <c r="QQJ31" s="877"/>
      <c r="QQK31" s="877"/>
      <c r="QQL31" s="877"/>
      <c r="QQM31" s="877"/>
      <c r="QQN31" s="877"/>
      <c r="QQO31" s="877"/>
      <c r="QQP31" s="877"/>
      <c r="QQQ31" s="877"/>
      <c r="QQR31" s="877"/>
      <c r="QQS31" s="877"/>
      <c r="QQT31" s="877"/>
      <c r="QQU31" s="877"/>
      <c r="QQV31" s="877"/>
      <c r="QQW31" s="877"/>
      <c r="QQX31" s="877"/>
      <c r="QQY31" s="877"/>
      <c r="QQZ31" s="877"/>
      <c r="QRA31" s="877"/>
      <c r="QRB31" s="877"/>
      <c r="QRC31" s="877"/>
      <c r="QRD31" s="877"/>
      <c r="QRE31" s="877"/>
      <c r="QRF31" s="877"/>
      <c r="QRG31" s="877"/>
      <c r="QRH31" s="877"/>
      <c r="QRI31" s="877"/>
      <c r="QRJ31" s="877"/>
      <c r="QRK31" s="877"/>
      <c r="QRL31" s="877"/>
      <c r="QRM31" s="877"/>
      <c r="QRN31" s="877"/>
      <c r="QRO31" s="877"/>
      <c r="QRP31" s="877"/>
      <c r="QRQ31" s="877"/>
      <c r="QRR31" s="877"/>
      <c r="QRS31" s="877"/>
      <c r="QRT31" s="877"/>
      <c r="QRU31" s="877"/>
      <c r="QRV31" s="877"/>
      <c r="QRW31" s="877"/>
      <c r="QRX31" s="877"/>
      <c r="QRY31" s="877"/>
      <c r="QRZ31" s="877"/>
      <c r="QSA31" s="877"/>
      <c r="QSB31" s="877"/>
      <c r="QSC31" s="877"/>
      <c r="QSD31" s="877"/>
      <c r="QSE31" s="877"/>
      <c r="QSF31" s="877"/>
      <c r="QSG31" s="877"/>
      <c r="QSH31" s="877"/>
      <c r="QSI31" s="877"/>
      <c r="QSJ31" s="877"/>
      <c r="QSK31" s="877"/>
      <c r="QSL31" s="877"/>
      <c r="QSM31" s="877"/>
      <c r="QSN31" s="877"/>
      <c r="QSO31" s="877"/>
      <c r="QSP31" s="877"/>
      <c r="QSQ31" s="877"/>
      <c r="QSR31" s="877"/>
      <c r="QSS31" s="877"/>
      <c r="QST31" s="877"/>
      <c r="QSU31" s="877"/>
      <c r="QSV31" s="877"/>
      <c r="QSW31" s="877"/>
      <c r="QSX31" s="877"/>
      <c r="QSY31" s="877"/>
      <c r="QSZ31" s="877"/>
      <c r="QTA31" s="877"/>
      <c r="QTB31" s="877"/>
      <c r="QTC31" s="877"/>
      <c r="QTD31" s="877"/>
      <c r="QTE31" s="877"/>
      <c r="QTF31" s="877"/>
      <c r="QTG31" s="877"/>
      <c r="QTH31" s="877"/>
      <c r="QTI31" s="877"/>
      <c r="QTJ31" s="877"/>
      <c r="QTK31" s="877"/>
      <c r="QTL31" s="877"/>
      <c r="QTM31" s="877"/>
      <c r="QTN31" s="877"/>
      <c r="QTO31" s="877"/>
      <c r="QTP31" s="877"/>
      <c r="QTQ31" s="877"/>
      <c r="QTR31" s="877"/>
      <c r="QTS31" s="877"/>
      <c r="QTT31" s="877"/>
      <c r="QTU31" s="877"/>
      <c r="QTV31" s="877"/>
      <c r="QTW31" s="877"/>
      <c r="QTX31" s="877"/>
      <c r="QTY31" s="877"/>
      <c r="QTZ31" s="877"/>
      <c r="QUA31" s="877"/>
      <c r="QUB31" s="877"/>
      <c r="QUC31" s="877"/>
      <c r="QUD31" s="877"/>
      <c r="QUE31" s="877"/>
      <c r="QUF31" s="877"/>
      <c r="QUG31" s="877"/>
      <c r="QUH31" s="877"/>
      <c r="QUI31" s="877"/>
      <c r="QUJ31" s="877"/>
      <c r="QUK31" s="877"/>
      <c r="QUL31" s="877"/>
      <c r="QUM31" s="877"/>
      <c r="QUN31" s="877"/>
      <c r="QUO31" s="877"/>
      <c r="QUP31" s="877"/>
      <c r="QUQ31" s="877"/>
      <c r="QUR31" s="877"/>
      <c r="QUS31" s="877"/>
      <c r="QUT31" s="877"/>
      <c r="QUU31" s="877"/>
      <c r="QUV31" s="877"/>
      <c r="QUW31" s="877"/>
      <c r="QUX31" s="877"/>
      <c r="QUY31" s="877"/>
      <c r="QUZ31" s="877"/>
      <c r="QVA31" s="877"/>
      <c r="QVB31" s="877"/>
      <c r="QVC31" s="877"/>
      <c r="QVD31" s="877"/>
      <c r="QVE31" s="877"/>
      <c r="QVF31" s="877"/>
      <c r="QVG31" s="877"/>
      <c r="QVH31" s="877"/>
      <c r="QVI31" s="877"/>
      <c r="QVJ31" s="877"/>
      <c r="QVK31" s="877"/>
      <c r="QVL31" s="877"/>
      <c r="QVM31" s="877"/>
      <c r="QVN31" s="877"/>
      <c r="QVO31" s="877"/>
      <c r="QVP31" s="877"/>
      <c r="QVQ31" s="877"/>
      <c r="QVR31" s="877"/>
      <c r="QVS31" s="877"/>
      <c r="QVT31" s="877"/>
      <c r="QVU31" s="877"/>
      <c r="QVV31" s="877"/>
      <c r="QVW31" s="877"/>
      <c r="QVX31" s="877"/>
      <c r="QVY31" s="877"/>
      <c r="QVZ31" s="877"/>
      <c r="QWA31" s="877"/>
      <c r="QWB31" s="877"/>
      <c r="QWC31" s="877"/>
      <c r="QWD31" s="877"/>
      <c r="QWE31" s="877"/>
      <c r="QWF31" s="877"/>
      <c r="QWG31" s="877"/>
      <c r="QWH31" s="877"/>
      <c r="QWI31" s="877"/>
      <c r="QWJ31" s="877"/>
      <c r="QWK31" s="877"/>
      <c r="QWL31" s="877"/>
      <c r="QWM31" s="877"/>
      <c r="QWN31" s="877"/>
      <c r="QWO31" s="877"/>
      <c r="QWP31" s="877"/>
      <c r="QWQ31" s="877"/>
      <c r="QWR31" s="877"/>
      <c r="QWS31" s="877"/>
      <c r="QWT31" s="877"/>
      <c r="QWU31" s="877"/>
      <c r="QWV31" s="877"/>
      <c r="QWW31" s="877"/>
      <c r="QWX31" s="877"/>
      <c r="QWY31" s="877"/>
      <c r="QWZ31" s="877"/>
      <c r="QXA31" s="877"/>
      <c r="QXB31" s="877"/>
      <c r="QXC31" s="877"/>
      <c r="QXD31" s="877"/>
      <c r="QXE31" s="877"/>
      <c r="QXF31" s="877"/>
      <c r="QXG31" s="877"/>
      <c r="QXH31" s="877"/>
      <c r="QXI31" s="877"/>
      <c r="QXJ31" s="877"/>
      <c r="QXK31" s="877"/>
      <c r="QXL31" s="877"/>
      <c r="QXM31" s="877"/>
      <c r="QXN31" s="877"/>
      <c r="QXO31" s="877"/>
      <c r="QXP31" s="877"/>
      <c r="QXQ31" s="877"/>
      <c r="QXR31" s="877"/>
      <c r="QXS31" s="877"/>
      <c r="QXT31" s="877"/>
      <c r="QXU31" s="877"/>
      <c r="QXV31" s="877"/>
      <c r="QXW31" s="877"/>
      <c r="QXX31" s="877"/>
      <c r="QXY31" s="877"/>
      <c r="QXZ31" s="877"/>
      <c r="QYA31" s="877"/>
      <c r="QYB31" s="877"/>
      <c r="QYC31" s="877"/>
      <c r="QYD31" s="877"/>
      <c r="QYE31" s="877"/>
      <c r="QYF31" s="877"/>
      <c r="QYG31" s="877"/>
      <c r="QYH31" s="877"/>
      <c r="QYI31" s="877"/>
      <c r="QYJ31" s="877"/>
      <c r="QYK31" s="877"/>
      <c r="QYL31" s="877"/>
      <c r="QYM31" s="877"/>
      <c r="QYN31" s="877"/>
      <c r="QYO31" s="877"/>
      <c r="QYP31" s="877"/>
      <c r="QYQ31" s="877"/>
      <c r="QYR31" s="877"/>
      <c r="QYS31" s="877"/>
      <c r="QYT31" s="877"/>
      <c r="QYU31" s="877"/>
      <c r="QYV31" s="877"/>
      <c r="QYW31" s="877"/>
      <c r="QYX31" s="877"/>
      <c r="QYY31" s="877"/>
      <c r="QYZ31" s="877"/>
      <c r="QZA31" s="877"/>
      <c r="QZB31" s="877"/>
      <c r="QZC31" s="877"/>
      <c r="QZD31" s="877"/>
      <c r="QZE31" s="877"/>
      <c r="QZF31" s="877"/>
      <c r="QZG31" s="877"/>
      <c r="QZH31" s="877"/>
      <c r="QZI31" s="877"/>
      <c r="QZJ31" s="877"/>
      <c r="QZK31" s="877"/>
      <c r="QZL31" s="877"/>
      <c r="QZM31" s="877"/>
      <c r="QZN31" s="877"/>
      <c r="QZO31" s="877"/>
      <c r="QZP31" s="877"/>
      <c r="QZQ31" s="877"/>
      <c r="QZR31" s="877"/>
      <c r="QZS31" s="877"/>
      <c r="QZT31" s="877"/>
      <c r="QZU31" s="877"/>
      <c r="QZV31" s="877"/>
      <c r="QZW31" s="877"/>
      <c r="QZX31" s="877"/>
      <c r="QZY31" s="877"/>
      <c r="QZZ31" s="877"/>
      <c r="RAA31" s="877"/>
      <c r="RAB31" s="877"/>
      <c r="RAC31" s="877"/>
      <c r="RAD31" s="877"/>
      <c r="RAE31" s="877"/>
      <c r="RAF31" s="877"/>
      <c r="RAG31" s="877"/>
      <c r="RAH31" s="877"/>
      <c r="RAI31" s="877"/>
      <c r="RAJ31" s="877"/>
      <c r="RAK31" s="877"/>
      <c r="RAL31" s="877"/>
      <c r="RAM31" s="877"/>
      <c r="RAN31" s="877"/>
      <c r="RAO31" s="877"/>
      <c r="RAP31" s="877"/>
      <c r="RAQ31" s="877"/>
      <c r="RAR31" s="877"/>
      <c r="RAS31" s="877"/>
      <c r="RAT31" s="877"/>
      <c r="RAU31" s="877"/>
      <c r="RAV31" s="877"/>
      <c r="RAW31" s="877"/>
      <c r="RAX31" s="877"/>
      <c r="RAY31" s="877"/>
      <c r="RAZ31" s="877"/>
      <c r="RBA31" s="877"/>
      <c r="RBB31" s="877"/>
      <c r="RBC31" s="877"/>
      <c r="RBD31" s="877"/>
      <c r="RBE31" s="877"/>
      <c r="RBF31" s="877"/>
      <c r="RBG31" s="877"/>
      <c r="RBH31" s="877"/>
      <c r="RBI31" s="877"/>
      <c r="RBJ31" s="877"/>
      <c r="RBK31" s="877"/>
      <c r="RBL31" s="877"/>
      <c r="RBM31" s="877"/>
      <c r="RBN31" s="877"/>
      <c r="RBO31" s="877"/>
      <c r="RBP31" s="877"/>
      <c r="RBQ31" s="877"/>
      <c r="RBR31" s="877"/>
      <c r="RBS31" s="877"/>
      <c r="RBT31" s="877"/>
      <c r="RBU31" s="877"/>
      <c r="RBV31" s="877"/>
      <c r="RBW31" s="877"/>
      <c r="RBX31" s="877"/>
      <c r="RBY31" s="877"/>
      <c r="RBZ31" s="877"/>
      <c r="RCA31" s="877"/>
      <c r="RCB31" s="877"/>
      <c r="RCC31" s="877"/>
      <c r="RCD31" s="877"/>
      <c r="RCE31" s="877"/>
      <c r="RCF31" s="877"/>
      <c r="RCG31" s="877"/>
      <c r="RCH31" s="877"/>
      <c r="RCI31" s="877"/>
      <c r="RCJ31" s="877"/>
      <c r="RCK31" s="877"/>
      <c r="RCL31" s="877"/>
      <c r="RCM31" s="877"/>
      <c r="RCN31" s="877"/>
      <c r="RCO31" s="877"/>
      <c r="RCP31" s="877"/>
      <c r="RCQ31" s="877"/>
      <c r="RCR31" s="877"/>
      <c r="RCS31" s="877"/>
      <c r="RCT31" s="877"/>
      <c r="RCU31" s="877"/>
      <c r="RCV31" s="877"/>
      <c r="RCW31" s="877"/>
      <c r="RCX31" s="877"/>
      <c r="RCY31" s="877"/>
      <c r="RCZ31" s="877"/>
      <c r="RDA31" s="877"/>
      <c r="RDB31" s="877"/>
      <c r="RDC31" s="877"/>
      <c r="RDD31" s="877"/>
      <c r="RDE31" s="877"/>
      <c r="RDF31" s="877"/>
      <c r="RDG31" s="877"/>
      <c r="RDH31" s="877"/>
      <c r="RDI31" s="877"/>
      <c r="RDJ31" s="877"/>
      <c r="RDK31" s="877"/>
      <c r="RDL31" s="877"/>
      <c r="RDM31" s="877"/>
      <c r="RDN31" s="877"/>
      <c r="RDO31" s="877"/>
      <c r="RDP31" s="877"/>
      <c r="RDQ31" s="877"/>
      <c r="RDR31" s="877"/>
      <c r="RDS31" s="877"/>
      <c r="RDT31" s="877"/>
      <c r="RDU31" s="877"/>
      <c r="RDV31" s="877"/>
      <c r="RDW31" s="877"/>
      <c r="RDX31" s="877"/>
      <c r="RDY31" s="877"/>
      <c r="RDZ31" s="877"/>
      <c r="REA31" s="877"/>
      <c r="REB31" s="877"/>
      <c r="REC31" s="877"/>
      <c r="RED31" s="877"/>
      <c r="REE31" s="877"/>
      <c r="REF31" s="877"/>
      <c r="REG31" s="877"/>
      <c r="REH31" s="877"/>
      <c r="REI31" s="877"/>
      <c r="REJ31" s="877"/>
      <c r="REK31" s="877"/>
      <c r="REL31" s="877"/>
      <c r="REM31" s="877"/>
      <c r="REN31" s="877"/>
      <c r="REO31" s="877"/>
      <c r="REP31" s="877"/>
      <c r="REQ31" s="877"/>
      <c r="RER31" s="877"/>
      <c r="RES31" s="877"/>
      <c r="RET31" s="877"/>
      <c r="REU31" s="877"/>
      <c r="REV31" s="877"/>
      <c r="REW31" s="877"/>
      <c r="REX31" s="877"/>
      <c r="REY31" s="877"/>
      <c r="REZ31" s="877"/>
      <c r="RFA31" s="877"/>
      <c r="RFB31" s="877"/>
      <c r="RFC31" s="877"/>
      <c r="RFD31" s="877"/>
      <c r="RFE31" s="877"/>
      <c r="RFF31" s="877"/>
      <c r="RFG31" s="877"/>
      <c r="RFH31" s="877"/>
      <c r="RFI31" s="877"/>
      <c r="RFJ31" s="877"/>
      <c r="RFK31" s="877"/>
      <c r="RFL31" s="877"/>
      <c r="RFM31" s="877"/>
      <c r="RFN31" s="877"/>
      <c r="RFO31" s="877"/>
      <c r="RFP31" s="877"/>
      <c r="RFQ31" s="877"/>
      <c r="RFR31" s="877"/>
      <c r="RFS31" s="877"/>
      <c r="RFT31" s="877"/>
      <c r="RFU31" s="877"/>
      <c r="RFV31" s="877"/>
      <c r="RFW31" s="877"/>
      <c r="RFX31" s="877"/>
      <c r="RFY31" s="877"/>
      <c r="RFZ31" s="877"/>
      <c r="RGA31" s="877"/>
      <c r="RGB31" s="877"/>
      <c r="RGC31" s="877"/>
      <c r="RGD31" s="877"/>
      <c r="RGE31" s="877"/>
      <c r="RGF31" s="877"/>
      <c r="RGG31" s="877"/>
      <c r="RGH31" s="877"/>
      <c r="RGI31" s="877"/>
      <c r="RGJ31" s="877"/>
      <c r="RGK31" s="877"/>
      <c r="RGL31" s="877"/>
      <c r="RGM31" s="877"/>
      <c r="RGN31" s="877"/>
      <c r="RGO31" s="877"/>
      <c r="RGP31" s="877"/>
      <c r="RGQ31" s="877"/>
      <c r="RGR31" s="877"/>
      <c r="RGS31" s="877"/>
      <c r="RGT31" s="877"/>
      <c r="RGU31" s="877"/>
      <c r="RGV31" s="877"/>
      <c r="RGW31" s="877"/>
      <c r="RGX31" s="877"/>
      <c r="RGY31" s="877"/>
      <c r="RGZ31" s="877"/>
      <c r="RHA31" s="877"/>
      <c r="RHB31" s="877"/>
      <c r="RHC31" s="877"/>
      <c r="RHD31" s="877"/>
      <c r="RHE31" s="877"/>
      <c r="RHF31" s="877"/>
      <c r="RHG31" s="877"/>
      <c r="RHH31" s="877"/>
      <c r="RHI31" s="877"/>
      <c r="RHJ31" s="877"/>
      <c r="RHK31" s="877"/>
      <c r="RHL31" s="877"/>
      <c r="RHM31" s="877"/>
      <c r="RHN31" s="877"/>
      <c r="RHO31" s="877"/>
      <c r="RHP31" s="877"/>
      <c r="RHQ31" s="877"/>
      <c r="RHR31" s="877"/>
      <c r="RHS31" s="877"/>
      <c r="RHT31" s="877"/>
      <c r="RHU31" s="877"/>
      <c r="RHV31" s="877"/>
      <c r="RHW31" s="877"/>
      <c r="RHX31" s="877"/>
      <c r="RHY31" s="877"/>
      <c r="RHZ31" s="877"/>
      <c r="RIA31" s="877"/>
      <c r="RIB31" s="877"/>
      <c r="RIC31" s="877"/>
      <c r="RID31" s="877"/>
      <c r="RIE31" s="877"/>
      <c r="RIF31" s="877"/>
      <c r="RIG31" s="877"/>
      <c r="RIH31" s="877"/>
      <c r="RII31" s="877"/>
      <c r="RIJ31" s="877"/>
      <c r="RIK31" s="877"/>
      <c r="RIL31" s="877"/>
      <c r="RIM31" s="877"/>
      <c r="RIN31" s="877"/>
      <c r="RIO31" s="877"/>
      <c r="RIP31" s="877"/>
      <c r="RIQ31" s="877"/>
      <c r="RIR31" s="877"/>
      <c r="RIS31" s="877"/>
      <c r="RIT31" s="877"/>
      <c r="RIU31" s="877"/>
      <c r="RIV31" s="877"/>
      <c r="RIW31" s="877"/>
      <c r="RIX31" s="877"/>
      <c r="RIY31" s="877"/>
      <c r="RIZ31" s="877"/>
      <c r="RJA31" s="877"/>
      <c r="RJB31" s="877"/>
      <c r="RJC31" s="877"/>
      <c r="RJD31" s="877"/>
      <c r="RJE31" s="877"/>
      <c r="RJF31" s="877"/>
      <c r="RJG31" s="877"/>
      <c r="RJH31" s="877"/>
      <c r="RJI31" s="877"/>
      <c r="RJJ31" s="877"/>
      <c r="RJK31" s="877"/>
      <c r="RJL31" s="877"/>
      <c r="RJM31" s="877"/>
      <c r="RJN31" s="877"/>
      <c r="RJO31" s="877"/>
      <c r="RJP31" s="877"/>
      <c r="RJQ31" s="877"/>
      <c r="RJR31" s="877"/>
      <c r="RJS31" s="877"/>
      <c r="RJT31" s="877"/>
      <c r="RJU31" s="877"/>
      <c r="RJV31" s="877"/>
      <c r="RJW31" s="877"/>
      <c r="RJX31" s="877"/>
      <c r="RJY31" s="877"/>
      <c r="RJZ31" s="877"/>
      <c r="RKA31" s="877"/>
      <c r="RKB31" s="877"/>
      <c r="RKC31" s="877"/>
      <c r="RKD31" s="877"/>
      <c r="RKE31" s="877"/>
      <c r="RKF31" s="877"/>
      <c r="RKG31" s="877"/>
      <c r="RKH31" s="877"/>
      <c r="RKI31" s="877"/>
      <c r="RKJ31" s="877"/>
      <c r="RKK31" s="877"/>
      <c r="RKL31" s="877"/>
      <c r="RKM31" s="877"/>
      <c r="RKN31" s="877"/>
      <c r="RKO31" s="877"/>
      <c r="RKP31" s="877"/>
      <c r="RKQ31" s="877"/>
      <c r="RKR31" s="877"/>
      <c r="RKS31" s="877"/>
      <c r="RKT31" s="877"/>
      <c r="RKU31" s="877"/>
      <c r="RKV31" s="877"/>
      <c r="RKW31" s="877"/>
      <c r="RKX31" s="877"/>
      <c r="RKY31" s="877"/>
      <c r="RKZ31" s="877"/>
      <c r="RLA31" s="877"/>
      <c r="RLB31" s="877"/>
      <c r="RLC31" s="877"/>
      <c r="RLD31" s="877"/>
      <c r="RLE31" s="877"/>
      <c r="RLF31" s="877"/>
      <c r="RLG31" s="877"/>
      <c r="RLH31" s="877"/>
      <c r="RLI31" s="877"/>
      <c r="RLJ31" s="877"/>
      <c r="RLK31" s="877"/>
      <c r="RLL31" s="877"/>
      <c r="RLM31" s="877"/>
      <c r="RLN31" s="877"/>
      <c r="RLO31" s="877"/>
      <c r="RLP31" s="877"/>
      <c r="RLQ31" s="877"/>
      <c r="RLR31" s="877"/>
      <c r="RLS31" s="877"/>
      <c r="RLT31" s="877"/>
      <c r="RLU31" s="877"/>
      <c r="RLV31" s="877"/>
      <c r="RLW31" s="877"/>
      <c r="RLX31" s="877"/>
      <c r="RLY31" s="877"/>
      <c r="RLZ31" s="877"/>
      <c r="RMA31" s="877"/>
      <c r="RMB31" s="877"/>
      <c r="RMC31" s="877"/>
      <c r="RMD31" s="877"/>
      <c r="RME31" s="877"/>
      <c r="RMF31" s="877"/>
      <c r="RMG31" s="877"/>
      <c r="RMH31" s="877"/>
      <c r="RMI31" s="877"/>
      <c r="RMJ31" s="877"/>
      <c r="RMK31" s="877"/>
      <c r="RML31" s="877"/>
      <c r="RMM31" s="877"/>
      <c r="RMN31" s="877"/>
      <c r="RMO31" s="877"/>
      <c r="RMP31" s="877"/>
      <c r="RMQ31" s="877"/>
      <c r="RMR31" s="877"/>
      <c r="RMS31" s="877"/>
      <c r="RMT31" s="877"/>
      <c r="RMU31" s="877"/>
      <c r="RMV31" s="877"/>
      <c r="RMW31" s="877"/>
      <c r="RMX31" s="877"/>
      <c r="RMY31" s="877"/>
      <c r="RMZ31" s="877"/>
      <c r="RNA31" s="877"/>
      <c r="RNB31" s="877"/>
      <c r="RNC31" s="877"/>
      <c r="RND31" s="877"/>
      <c r="RNE31" s="877"/>
      <c r="RNF31" s="877"/>
      <c r="RNG31" s="877"/>
      <c r="RNH31" s="877"/>
      <c r="RNI31" s="877"/>
      <c r="RNJ31" s="877"/>
      <c r="RNK31" s="877"/>
      <c r="RNL31" s="877"/>
      <c r="RNM31" s="877"/>
      <c r="RNN31" s="877"/>
      <c r="RNO31" s="877"/>
      <c r="RNP31" s="877"/>
      <c r="RNQ31" s="877"/>
      <c r="RNR31" s="877"/>
      <c r="RNS31" s="877"/>
      <c r="RNT31" s="877"/>
      <c r="RNU31" s="877"/>
      <c r="RNV31" s="877"/>
      <c r="RNW31" s="877"/>
      <c r="RNX31" s="877"/>
      <c r="RNY31" s="877"/>
      <c r="RNZ31" s="877"/>
      <c r="ROA31" s="877"/>
      <c r="ROB31" s="877"/>
      <c r="ROC31" s="877"/>
      <c r="ROD31" s="877"/>
      <c r="ROE31" s="877"/>
      <c r="ROF31" s="877"/>
      <c r="ROG31" s="877"/>
      <c r="ROH31" s="877"/>
      <c r="ROI31" s="877"/>
      <c r="ROJ31" s="877"/>
      <c r="ROK31" s="877"/>
      <c r="ROL31" s="877"/>
      <c r="ROM31" s="877"/>
      <c r="RON31" s="877"/>
      <c r="ROO31" s="877"/>
      <c r="ROP31" s="877"/>
      <c r="ROQ31" s="877"/>
      <c r="ROR31" s="877"/>
      <c r="ROS31" s="877"/>
      <c r="ROT31" s="877"/>
      <c r="ROU31" s="877"/>
      <c r="ROV31" s="877"/>
      <c r="ROW31" s="877"/>
      <c r="ROX31" s="877"/>
      <c r="ROY31" s="877"/>
      <c r="ROZ31" s="877"/>
      <c r="RPA31" s="877"/>
      <c r="RPB31" s="877"/>
      <c r="RPC31" s="877"/>
      <c r="RPD31" s="877"/>
      <c r="RPE31" s="877"/>
      <c r="RPF31" s="877"/>
      <c r="RPG31" s="877"/>
      <c r="RPH31" s="877"/>
      <c r="RPI31" s="877"/>
      <c r="RPJ31" s="877"/>
      <c r="RPK31" s="877"/>
      <c r="RPL31" s="877"/>
      <c r="RPM31" s="877"/>
      <c r="RPN31" s="877"/>
      <c r="RPO31" s="877"/>
      <c r="RPP31" s="877"/>
      <c r="RPQ31" s="877"/>
      <c r="RPR31" s="877"/>
      <c r="RPS31" s="877"/>
      <c r="RPT31" s="877"/>
      <c r="RPU31" s="877"/>
      <c r="RPV31" s="877"/>
      <c r="RPW31" s="877"/>
      <c r="RPX31" s="877"/>
      <c r="RPY31" s="877"/>
      <c r="RPZ31" s="877"/>
      <c r="RQA31" s="877"/>
      <c r="RQB31" s="877"/>
      <c r="RQC31" s="877"/>
      <c r="RQD31" s="877"/>
      <c r="RQE31" s="877"/>
      <c r="RQF31" s="877"/>
      <c r="RQG31" s="877"/>
      <c r="RQH31" s="877"/>
      <c r="RQI31" s="877"/>
      <c r="RQJ31" s="877"/>
      <c r="RQK31" s="877"/>
      <c r="RQL31" s="877"/>
      <c r="RQM31" s="877"/>
      <c r="RQN31" s="877"/>
      <c r="RQO31" s="877"/>
      <c r="RQP31" s="877"/>
      <c r="RQQ31" s="877"/>
      <c r="RQR31" s="877"/>
      <c r="RQS31" s="877"/>
      <c r="RQT31" s="877"/>
      <c r="RQU31" s="877"/>
      <c r="RQV31" s="877"/>
      <c r="RQW31" s="877"/>
      <c r="RQX31" s="877"/>
      <c r="RQY31" s="877"/>
      <c r="RQZ31" s="877"/>
      <c r="RRA31" s="877"/>
      <c r="RRB31" s="877"/>
      <c r="RRC31" s="877"/>
      <c r="RRD31" s="877"/>
      <c r="RRE31" s="877"/>
      <c r="RRF31" s="877"/>
      <c r="RRG31" s="877"/>
      <c r="RRH31" s="877"/>
      <c r="RRI31" s="877"/>
      <c r="RRJ31" s="877"/>
      <c r="RRK31" s="877"/>
      <c r="RRL31" s="877"/>
      <c r="RRM31" s="877"/>
      <c r="RRN31" s="877"/>
      <c r="RRO31" s="877"/>
      <c r="RRP31" s="877"/>
      <c r="RRQ31" s="877"/>
      <c r="RRR31" s="877"/>
      <c r="RRS31" s="877"/>
      <c r="RRT31" s="877"/>
      <c r="RRU31" s="877"/>
      <c r="RRV31" s="877"/>
      <c r="RRW31" s="877"/>
      <c r="RRX31" s="877"/>
      <c r="RRY31" s="877"/>
      <c r="RRZ31" s="877"/>
      <c r="RSA31" s="877"/>
      <c r="RSB31" s="877"/>
      <c r="RSC31" s="877"/>
      <c r="RSD31" s="877"/>
      <c r="RSE31" s="877"/>
      <c r="RSF31" s="877"/>
      <c r="RSG31" s="877"/>
      <c r="RSH31" s="877"/>
      <c r="RSI31" s="877"/>
      <c r="RSJ31" s="877"/>
      <c r="RSK31" s="877"/>
      <c r="RSL31" s="877"/>
      <c r="RSM31" s="877"/>
      <c r="RSN31" s="877"/>
      <c r="RSO31" s="877"/>
      <c r="RSP31" s="877"/>
      <c r="RSQ31" s="877"/>
      <c r="RSR31" s="877"/>
      <c r="RSS31" s="877"/>
      <c r="RST31" s="877"/>
      <c r="RSU31" s="877"/>
      <c r="RSV31" s="877"/>
      <c r="RSW31" s="877"/>
      <c r="RSX31" s="877"/>
      <c r="RSY31" s="877"/>
      <c r="RSZ31" s="877"/>
      <c r="RTA31" s="877"/>
      <c r="RTB31" s="877"/>
      <c r="RTC31" s="877"/>
      <c r="RTD31" s="877"/>
      <c r="RTE31" s="877"/>
      <c r="RTF31" s="877"/>
      <c r="RTG31" s="877"/>
      <c r="RTH31" s="877"/>
      <c r="RTI31" s="877"/>
      <c r="RTJ31" s="877"/>
      <c r="RTK31" s="877"/>
      <c r="RTL31" s="877"/>
      <c r="RTM31" s="877"/>
      <c r="RTN31" s="877"/>
      <c r="RTO31" s="877"/>
      <c r="RTP31" s="877"/>
      <c r="RTQ31" s="877"/>
      <c r="RTR31" s="877"/>
      <c r="RTS31" s="877"/>
      <c r="RTT31" s="877"/>
      <c r="RTU31" s="877"/>
      <c r="RTV31" s="877"/>
      <c r="RTW31" s="877"/>
      <c r="RTX31" s="877"/>
      <c r="RTY31" s="877"/>
      <c r="RTZ31" s="877"/>
      <c r="RUA31" s="877"/>
      <c r="RUB31" s="877"/>
      <c r="RUC31" s="877"/>
      <c r="RUD31" s="877"/>
      <c r="RUE31" s="877"/>
      <c r="RUF31" s="877"/>
      <c r="RUG31" s="877"/>
      <c r="RUH31" s="877"/>
      <c r="RUI31" s="877"/>
      <c r="RUJ31" s="877"/>
      <c r="RUK31" s="877"/>
      <c r="RUL31" s="877"/>
      <c r="RUM31" s="877"/>
      <c r="RUN31" s="877"/>
      <c r="RUO31" s="877"/>
      <c r="RUP31" s="877"/>
      <c r="RUQ31" s="877"/>
      <c r="RUR31" s="877"/>
      <c r="RUS31" s="877"/>
      <c r="RUT31" s="877"/>
      <c r="RUU31" s="877"/>
      <c r="RUV31" s="877"/>
      <c r="RUW31" s="877"/>
      <c r="RUX31" s="877"/>
      <c r="RUY31" s="877"/>
      <c r="RUZ31" s="877"/>
      <c r="RVA31" s="877"/>
      <c r="RVB31" s="877"/>
      <c r="RVC31" s="877"/>
      <c r="RVD31" s="877"/>
      <c r="RVE31" s="877"/>
      <c r="RVF31" s="877"/>
      <c r="RVG31" s="877"/>
      <c r="RVH31" s="877"/>
      <c r="RVI31" s="877"/>
      <c r="RVJ31" s="877"/>
      <c r="RVK31" s="877"/>
      <c r="RVL31" s="877"/>
      <c r="RVM31" s="877"/>
      <c r="RVN31" s="877"/>
      <c r="RVO31" s="877"/>
      <c r="RVP31" s="877"/>
      <c r="RVQ31" s="877"/>
      <c r="RVR31" s="877"/>
      <c r="RVS31" s="877"/>
      <c r="RVT31" s="877"/>
      <c r="RVU31" s="877"/>
      <c r="RVV31" s="877"/>
      <c r="RVW31" s="877"/>
      <c r="RVX31" s="877"/>
      <c r="RVY31" s="877"/>
      <c r="RVZ31" s="877"/>
      <c r="RWA31" s="877"/>
      <c r="RWB31" s="877"/>
      <c r="RWC31" s="877"/>
      <c r="RWD31" s="877"/>
      <c r="RWE31" s="877"/>
      <c r="RWF31" s="877"/>
      <c r="RWG31" s="877"/>
      <c r="RWH31" s="877"/>
      <c r="RWI31" s="877"/>
      <c r="RWJ31" s="877"/>
      <c r="RWK31" s="877"/>
      <c r="RWL31" s="877"/>
      <c r="RWM31" s="877"/>
      <c r="RWN31" s="877"/>
      <c r="RWO31" s="877"/>
      <c r="RWP31" s="877"/>
      <c r="RWQ31" s="877"/>
      <c r="RWR31" s="877"/>
      <c r="RWS31" s="877"/>
      <c r="RWT31" s="877"/>
      <c r="RWU31" s="877"/>
      <c r="RWV31" s="877"/>
      <c r="RWW31" s="877"/>
      <c r="RWX31" s="877"/>
      <c r="RWY31" s="877"/>
      <c r="RWZ31" s="877"/>
      <c r="RXA31" s="877"/>
      <c r="RXB31" s="877"/>
      <c r="RXC31" s="877"/>
      <c r="RXD31" s="877"/>
      <c r="RXE31" s="877"/>
      <c r="RXF31" s="877"/>
      <c r="RXG31" s="877"/>
      <c r="RXH31" s="877"/>
      <c r="RXI31" s="877"/>
      <c r="RXJ31" s="877"/>
      <c r="RXK31" s="877"/>
      <c r="RXL31" s="877"/>
      <c r="RXM31" s="877"/>
      <c r="RXN31" s="877"/>
      <c r="RXO31" s="877"/>
      <c r="RXP31" s="877"/>
      <c r="RXQ31" s="877"/>
      <c r="RXR31" s="877"/>
      <c r="RXS31" s="877"/>
      <c r="RXT31" s="877"/>
      <c r="RXU31" s="877"/>
      <c r="RXV31" s="877"/>
      <c r="RXW31" s="877"/>
      <c r="RXX31" s="877"/>
      <c r="RXY31" s="877"/>
      <c r="RXZ31" s="877"/>
      <c r="RYA31" s="877"/>
      <c r="RYB31" s="877"/>
      <c r="RYC31" s="877"/>
      <c r="RYD31" s="877"/>
      <c r="RYE31" s="877"/>
      <c r="RYF31" s="877"/>
      <c r="RYG31" s="877"/>
      <c r="RYH31" s="877"/>
      <c r="RYI31" s="877"/>
      <c r="RYJ31" s="877"/>
      <c r="RYK31" s="877"/>
      <c r="RYL31" s="877"/>
      <c r="RYM31" s="877"/>
      <c r="RYN31" s="877"/>
      <c r="RYO31" s="877"/>
      <c r="RYP31" s="877"/>
      <c r="RYQ31" s="877"/>
      <c r="RYR31" s="877"/>
      <c r="RYS31" s="877"/>
      <c r="RYT31" s="877"/>
      <c r="RYU31" s="877"/>
      <c r="RYV31" s="877"/>
      <c r="RYW31" s="877"/>
      <c r="RYX31" s="877"/>
      <c r="RYY31" s="877"/>
      <c r="RYZ31" s="877"/>
      <c r="RZA31" s="877"/>
      <c r="RZB31" s="877"/>
      <c r="RZC31" s="877"/>
      <c r="RZD31" s="877"/>
      <c r="RZE31" s="877"/>
      <c r="RZF31" s="877"/>
      <c r="RZG31" s="877"/>
      <c r="RZH31" s="877"/>
      <c r="RZI31" s="877"/>
      <c r="RZJ31" s="877"/>
      <c r="RZK31" s="877"/>
      <c r="RZL31" s="877"/>
      <c r="RZM31" s="877"/>
      <c r="RZN31" s="877"/>
      <c r="RZO31" s="877"/>
      <c r="RZP31" s="877"/>
      <c r="RZQ31" s="877"/>
      <c r="RZR31" s="877"/>
      <c r="RZS31" s="877"/>
      <c r="RZT31" s="877"/>
      <c r="RZU31" s="877"/>
      <c r="RZV31" s="877"/>
      <c r="RZW31" s="877"/>
      <c r="RZX31" s="877"/>
      <c r="RZY31" s="877"/>
      <c r="RZZ31" s="877"/>
      <c r="SAA31" s="877"/>
      <c r="SAB31" s="877"/>
      <c r="SAC31" s="877"/>
      <c r="SAD31" s="877"/>
      <c r="SAE31" s="877"/>
      <c r="SAF31" s="877"/>
      <c r="SAG31" s="877"/>
      <c r="SAH31" s="877"/>
      <c r="SAI31" s="877"/>
      <c r="SAJ31" s="877"/>
      <c r="SAK31" s="877"/>
      <c r="SAL31" s="877"/>
      <c r="SAM31" s="877"/>
      <c r="SAN31" s="877"/>
      <c r="SAO31" s="877"/>
      <c r="SAP31" s="877"/>
      <c r="SAQ31" s="877"/>
      <c r="SAR31" s="877"/>
      <c r="SAS31" s="877"/>
      <c r="SAT31" s="877"/>
      <c r="SAU31" s="877"/>
      <c r="SAV31" s="877"/>
      <c r="SAW31" s="877"/>
      <c r="SAX31" s="877"/>
      <c r="SAY31" s="877"/>
      <c r="SAZ31" s="877"/>
      <c r="SBA31" s="877"/>
      <c r="SBB31" s="877"/>
      <c r="SBC31" s="877"/>
      <c r="SBD31" s="877"/>
      <c r="SBE31" s="877"/>
      <c r="SBF31" s="877"/>
      <c r="SBG31" s="877"/>
      <c r="SBH31" s="877"/>
      <c r="SBI31" s="877"/>
      <c r="SBJ31" s="877"/>
      <c r="SBK31" s="877"/>
      <c r="SBL31" s="877"/>
      <c r="SBM31" s="877"/>
      <c r="SBN31" s="877"/>
      <c r="SBO31" s="877"/>
      <c r="SBP31" s="877"/>
      <c r="SBQ31" s="877"/>
      <c r="SBR31" s="877"/>
      <c r="SBS31" s="877"/>
      <c r="SBT31" s="877"/>
      <c r="SBU31" s="877"/>
      <c r="SBV31" s="877"/>
      <c r="SBW31" s="877"/>
      <c r="SBX31" s="877"/>
      <c r="SBY31" s="877"/>
      <c r="SBZ31" s="877"/>
      <c r="SCA31" s="877"/>
      <c r="SCB31" s="877"/>
      <c r="SCC31" s="877"/>
      <c r="SCD31" s="877"/>
      <c r="SCE31" s="877"/>
      <c r="SCF31" s="877"/>
      <c r="SCG31" s="877"/>
      <c r="SCH31" s="877"/>
      <c r="SCI31" s="877"/>
      <c r="SCJ31" s="877"/>
      <c r="SCK31" s="877"/>
      <c r="SCL31" s="877"/>
      <c r="SCM31" s="877"/>
      <c r="SCN31" s="877"/>
      <c r="SCO31" s="877"/>
      <c r="SCP31" s="877"/>
      <c r="SCQ31" s="877"/>
      <c r="SCR31" s="877"/>
      <c r="SCS31" s="877"/>
      <c r="SCT31" s="877"/>
      <c r="SCU31" s="877"/>
      <c r="SCV31" s="877"/>
      <c r="SCW31" s="877"/>
      <c r="SCX31" s="877"/>
      <c r="SCY31" s="877"/>
      <c r="SCZ31" s="877"/>
      <c r="SDA31" s="877"/>
      <c r="SDB31" s="877"/>
      <c r="SDC31" s="877"/>
      <c r="SDD31" s="877"/>
      <c r="SDE31" s="877"/>
      <c r="SDF31" s="877"/>
      <c r="SDG31" s="877"/>
      <c r="SDH31" s="877"/>
      <c r="SDI31" s="877"/>
      <c r="SDJ31" s="877"/>
      <c r="SDK31" s="877"/>
      <c r="SDL31" s="877"/>
      <c r="SDM31" s="877"/>
      <c r="SDN31" s="877"/>
      <c r="SDO31" s="877"/>
      <c r="SDP31" s="877"/>
      <c r="SDQ31" s="877"/>
      <c r="SDR31" s="877"/>
      <c r="SDS31" s="877"/>
      <c r="SDT31" s="877"/>
      <c r="SDU31" s="877"/>
      <c r="SDV31" s="877"/>
      <c r="SDW31" s="877"/>
      <c r="SDX31" s="877"/>
      <c r="SDY31" s="877"/>
      <c r="SDZ31" s="877"/>
      <c r="SEA31" s="877"/>
      <c r="SEB31" s="877"/>
      <c r="SEC31" s="877"/>
      <c r="SED31" s="877"/>
      <c r="SEE31" s="877"/>
      <c r="SEF31" s="877"/>
      <c r="SEG31" s="877"/>
      <c r="SEH31" s="877"/>
      <c r="SEI31" s="877"/>
      <c r="SEJ31" s="877"/>
      <c r="SEK31" s="877"/>
      <c r="SEL31" s="877"/>
      <c r="SEM31" s="877"/>
      <c r="SEN31" s="877"/>
      <c r="SEO31" s="877"/>
      <c r="SEP31" s="877"/>
      <c r="SEQ31" s="877"/>
      <c r="SER31" s="877"/>
      <c r="SES31" s="877"/>
      <c r="SET31" s="877"/>
      <c r="SEU31" s="877"/>
      <c r="SEV31" s="877"/>
      <c r="SEW31" s="877"/>
      <c r="SEX31" s="877"/>
      <c r="SEY31" s="877"/>
      <c r="SEZ31" s="877"/>
      <c r="SFA31" s="877"/>
      <c r="SFB31" s="877"/>
      <c r="SFC31" s="877"/>
      <c r="SFD31" s="877"/>
      <c r="SFE31" s="877"/>
      <c r="SFF31" s="877"/>
      <c r="SFG31" s="877"/>
      <c r="SFH31" s="877"/>
      <c r="SFI31" s="877"/>
      <c r="SFJ31" s="877"/>
      <c r="SFK31" s="877"/>
      <c r="SFL31" s="877"/>
      <c r="SFM31" s="877"/>
      <c r="SFN31" s="877"/>
      <c r="SFO31" s="877"/>
      <c r="SFP31" s="877"/>
      <c r="SFQ31" s="877"/>
      <c r="SFR31" s="877"/>
      <c r="SFS31" s="877"/>
      <c r="SFT31" s="877"/>
      <c r="SFU31" s="877"/>
      <c r="SFV31" s="877"/>
      <c r="SFW31" s="877"/>
      <c r="SFX31" s="877"/>
      <c r="SFY31" s="877"/>
      <c r="SFZ31" s="877"/>
      <c r="SGA31" s="877"/>
      <c r="SGB31" s="877"/>
      <c r="SGC31" s="877"/>
      <c r="SGD31" s="877"/>
      <c r="SGE31" s="877"/>
      <c r="SGF31" s="877"/>
      <c r="SGG31" s="877"/>
      <c r="SGH31" s="877"/>
      <c r="SGI31" s="877"/>
      <c r="SGJ31" s="877"/>
      <c r="SGK31" s="877"/>
      <c r="SGL31" s="877"/>
      <c r="SGM31" s="877"/>
      <c r="SGN31" s="877"/>
      <c r="SGO31" s="877"/>
      <c r="SGP31" s="877"/>
      <c r="SGQ31" s="877"/>
      <c r="SGR31" s="877"/>
      <c r="SGS31" s="877"/>
      <c r="SGT31" s="877"/>
      <c r="SGU31" s="877"/>
      <c r="SGV31" s="877"/>
      <c r="SGW31" s="877"/>
      <c r="SGX31" s="877"/>
      <c r="SGY31" s="877"/>
      <c r="SGZ31" s="877"/>
      <c r="SHA31" s="877"/>
      <c r="SHB31" s="877"/>
      <c r="SHC31" s="877"/>
      <c r="SHD31" s="877"/>
      <c r="SHE31" s="877"/>
      <c r="SHF31" s="877"/>
      <c r="SHG31" s="877"/>
      <c r="SHH31" s="877"/>
      <c r="SHI31" s="877"/>
      <c r="SHJ31" s="877"/>
      <c r="SHK31" s="877"/>
      <c r="SHL31" s="877"/>
      <c r="SHM31" s="877"/>
      <c r="SHN31" s="877"/>
      <c r="SHO31" s="877"/>
      <c r="SHP31" s="877"/>
      <c r="SHQ31" s="877"/>
      <c r="SHR31" s="877"/>
      <c r="SHS31" s="877"/>
      <c r="SHT31" s="877"/>
      <c r="SHU31" s="877"/>
      <c r="SHV31" s="877"/>
      <c r="SHW31" s="877"/>
      <c r="SHX31" s="877"/>
      <c r="SHY31" s="877"/>
      <c r="SHZ31" s="877"/>
      <c r="SIA31" s="877"/>
      <c r="SIB31" s="877"/>
      <c r="SIC31" s="877"/>
      <c r="SID31" s="877"/>
      <c r="SIE31" s="877"/>
      <c r="SIF31" s="877"/>
      <c r="SIG31" s="877"/>
      <c r="SIH31" s="877"/>
      <c r="SII31" s="877"/>
      <c r="SIJ31" s="877"/>
      <c r="SIK31" s="877"/>
      <c r="SIL31" s="877"/>
      <c r="SIM31" s="877"/>
      <c r="SIN31" s="877"/>
      <c r="SIO31" s="877"/>
      <c r="SIP31" s="877"/>
      <c r="SIQ31" s="877"/>
      <c r="SIR31" s="877"/>
      <c r="SIS31" s="877"/>
      <c r="SIT31" s="877"/>
      <c r="SIU31" s="877"/>
      <c r="SIV31" s="877"/>
      <c r="SIW31" s="877"/>
      <c r="SIX31" s="877"/>
      <c r="SIY31" s="877"/>
      <c r="SIZ31" s="877"/>
      <c r="SJA31" s="877"/>
      <c r="SJB31" s="877"/>
      <c r="SJC31" s="877"/>
      <c r="SJD31" s="877"/>
      <c r="SJE31" s="877"/>
      <c r="SJF31" s="877"/>
      <c r="SJG31" s="877"/>
      <c r="SJH31" s="877"/>
      <c r="SJI31" s="877"/>
      <c r="SJJ31" s="877"/>
      <c r="SJK31" s="877"/>
      <c r="SJL31" s="877"/>
      <c r="SJM31" s="877"/>
      <c r="SJN31" s="877"/>
      <c r="SJO31" s="877"/>
      <c r="SJP31" s="877"/>
      <c r="SJQ31" s="877"/>
      <c r="SJR31" s="877"/>
      <c r="SJS31" s="877"/>
      <c r="SJT31" s="877"/>
      <c r="SJU31" s="877"/>
      <c r="SJV31" s="877"/>
      <c r="SJW31" s="877"/>
      <c r="SJX31" s="877"/>
      <c r="SJY31" s="877"/>
      <c r="SJZ31" s="877"/>
      <c r="SKA31" s="877"/>
      <c r="SKB31" s="877"/>
      <c r="SKC31" s="877"/>
      <c r="SKD31" s="877"/>
      <c r="SKE31" s="877"/>
      <c r="SKF31" s="877"/>
      <c r="SKG31" s="877"/>
      <c r="SKH31" s="877"/>
      <c r="SKI31" s="877"/>
      <c r="SKJ31" s="877"/>
      <c r="SKK31" s="877"/>
      <c r="SKL31" s="877"/>
      <c r="SKM31" s="877"/>
      <c r="SKN31" s="877"/>
      <c r="SKO31" s="877"/>
      <c r="SKP31" s="877"/>
      <c r="SKQ31" s="877"/>
      <c r="SKR31" s="877"/>
      <c r="SKS31" s="877"/>
      <c r="SKT31" s="877"/>
      <c r="SKU31" s="877"/>
      <c r="SKV31" s="877"/>
      <c r="SKW31" s="877"/>
      <c r="SKX31" s="877"/>
      <c r="SKY31" s="877"/>
      <c r="SKZ31" s="877"/>
      <c r="SLA31" s="877"/>
      <c r="SLB31" s="877"/>
      <c r="SLC31" s="877"/>
      <c r="SLD31" s="877"/>
      <c r="SLE31" s="877"/>
      <c r="SLF31" s="877"/>
      <c r="SLG31" s="877"/>
      <c r="SLH31" s="877"/>
      <c r="SLI31" s="877"/>
      <c r="SLJ31" s="877"/>
      <c r="SLK31" s="877"/>
      <c r="SLL31" s="877"/>
      <c r="SLM31" s="877"/>
      <c r="SLN31" s="877"/>
      <c r="SLO31" s="877"/>
      <c r="SLP31" s="877"/>
      <c r="SLQ31" s="877"/>
      <c r="SLR31" s="877"/>
      <c r="SLS31" s="877"/>
      <c r="SLT31" s="877"/>
      <c r="SLU31" s="877"/>
      <c r="SLV31" s="877"/>
      <c r="SLW31" s="877"/>
      <c r="SLX31" s="877"/>
      <c r="SLY31" s="877"/>
      <c r="SLZ31" s="877"/>
      <c r="SMA31" s="877"/>
      <c r="SMB31" s="877"/>
      <c r="SMC31" s="877"/>
      <c r="SMD31" s="877"/>
      <c r="SME31" s="877"/>
      <c r="SMF31" s="877"/>
      <c r="SMG31" s="877"/>
      <c r="SMH31" s="877"/>
      <c r="SMI31" s="877"/>
      <c r="SMJ31" s="877"/>
      <c r="SMK31" s="877"/>
      <c r="SML31" s="877"/>
      <c r="SMM31" s="877"/>
      <c r="SMN31" s="877"/>
      <c r="SMO31" s="877"/>
      <c r="SMP31" s="877"/>
      <c r="SMQ31" s="877"/>
      <c r="SMR31" s="877"/>
      <c r="SMS31" s="877"/>
      <c r="SMT31" s="877"/>
      <c r="SMU31" s="877"/>
      <c r="SMV31" s="877"/>
      <c r="SMW31" s="877"/>
      <c r="SMX31" s="877"/>
      <c r="SMY31" s="877"/>
      <c r="SMZ31" s="877"/>
      <c r="SNA31" s="877"/>
      <c r="SNB31" s="877"/>
      <c r="SNC31" s="877"/>
      <c r="SND31" s="877"/>
      <c r="SNE31" s="877"/>
      <c r="SNF31" s="877"/>
      <c r="SNG31" s="877"/>
      <c r="SNH31" s="877"/>
      <c r="SNI31" s="877"/>
      <c r="SNJ31" s="877"/>
      <c r="SNK31" s="877"/>
      <c r="SNL31" s="877"/>
      <c r="SNM31" s="877"/>
      <c r="SNN31" s="877"/>
      <c r="SNO31" s="877"/>
      <c r="SNP31" s="877"/>
      <c r="SNQ31" s="877"/>
      <c r="SNR31" s="877"/>
      <c r="SNS31" s="877"/>
      <c r="SNT31" s="877"/>
      <c r="SNU31" s="877"/>
      <c r="SNV31" s="877"/>
      <c r="SNW31" s="877"/>
      <c r="SNX31" s="877"/>
      <c r="SNY31" s="877"/>
      <c r="SNZ31" s="877"/>
      <c r="SOA31" s="877"/>
      <c r="SOB31" s="877"/>
      <c r="SOC31" s="877"/>
      <c r="SOD31" s="877"/>
      <c r="SOE31" s="877"/>
      <c r="SOF31" s="877"/>
      <c r="SOG31" s="877"/>
      <c r="SOH31" s="877"/>
      <c r="SOI31" s="877"/>
      <c r="SOJ31" s="877"/>
      <c r="SOK31" s="877"/>
      <c r="SOL31" s="877"/>
      <c r="SOM31" s="877"/>
      <c r="SON31" s="877"/>
      <c r="SOO31" s="877"/>
      <c r="SOP31" s="877"/>
      <c r="SOQ31" s="877"/>
      <c r="SOR31" s="877"/>
      <c r="SOS31" s="877"/>
      <c r="SOT31" s="877"/>
      <c r="SOU31" s="877"/>
      <c r="SOV31" s="877"/>
      <c r="SOW31" s="877"/>
      <c r="SOX31" s="877"/>
      <c r="SOY31" s="877"/>
      <c r="SOZ31" s="877"/>
      <c r="SPA31" s="877"/>
      <c r="SPB31" s="877"/>
      <c r="SPC31" s="877"/>
      <c r="SPD31" s="877"/>
      <c r="SPE31" s="877"/>
      <c r="SPF31" s="877"/>
      <c r="SPG31" s="877"/>
      <c r="SPH31" s="877"/>
      <c r="SPI31" s="877"/>
      <c r="SPJ31" s="877"/>
      <c r="SPK31" s="877"/>
      <c r="SPL31" s="877"/>
      <c r="SPM31" s="877"/>
      <c r="SPN31" s="877"/>
      <c r="SPO31" s="877"/>
      <c r="SPP31" s="877"/>
      <c r="SPQ31" s="877"/>
      <c r="SPR31" s="877"/>
      <c r="SPS31" s="877"/>
      <c r="SPT31" s="877"/>
      <c r="SPU31" s="877"/>
      <c r="SPV31" s="877"/>
      <c r="SPW31" s="877"/>
      <c r="SPX31" s="877"/>
      <c r="SPY31" s="877"/>
      <c r="SPZ31" s="877"/>
      <c r="SQA31" s="877"/>
      <c r="SQB31" s="877"/>
      <c r="SQC31" s="877"/>
      <c r="SQD31" s="877"/>
      <c r="SQE31" s="877"/>
      <c r="SQF31" s="877"/>
      <c r="SQG31" s="877"/>
      <c r="SQH31" s="877"/>
      <c r="SQI31" s="877"/>
      <c r="SQJ31" s="877"/>
      <c r="SQK31" s="877"/>
      <c r="SQL31" s="877"/>
      <c r="SQM31" s="877"/>
      <c r="SQN31" s="877"/>
      <c r="SQO31" s="877"/>
      <c r="SQP31" s="877"/>
      <c r="SQQ31" s="877"/>
      <c r="SQR31" s="877"/>
      <c r="SQS31" s="877"/>
      <c r="SQT31" s="877"/>
      <c r="SQU31" s="877"/>
      <c r="SQV31" s="877"/>
      <c r="SQW31" s="877"/>
      <c r="SQX31" s="877"/>
      <c r="SQY31" s="877"/>
      <c r="SQZ31" s="877"/>
      <c r="SRA31" s="877"/>
      <c r="SRB31" s="877"/>
      <c r="SRC31" s="877"/>
      <c r="SRD31" s="877"/>
      <c r="SRE31" s="877"/>
      <c r="SRF31" s="877"/>
      <c r="SRG31" s="877"/>
      <c r="SRH31" s="877"/>
      <c r="SRI31" s="877"/>
      <c r="SRJ31" s="877"/>
      <c r="SRK31" s="877"/>
      <c r="SRL31" s="877"/>
      <c r="SRM31" s="877"/>
      <c r="SRN31" s="877"/>
      <c r="SRO31" s="877"/>
      <c r="SRP31" s="877"/>
      <c r="SRQ31" s="877"/>
      <c r="SRR31" s="877"/>
      <c r="SRS31" s="877"/>
      <c r="SRT31" s="877"/>
      <c r="SRU31" s="877"/>
      <c r="SRV31" s="877"/>
      <c r="SRW31" s="877"/>
      <c r="SRX31" s="877"/>
      <c r="SRY31" s="877"/>
      <c r="SRZ31" s="877"/>
      <c r="SSA31" s="877"/>
      <c r="SSB31" s="877"/>
      <c r="SSC31" s="877"/>
      <c r="SSD31" s="877"/>
      <c r="SSE31" s="877"/>
      <c r="SSF31" s="877"/>
      <c r="SSG31" s="877"/>
      <c r="SSH31" s="877"/>
      <c r="SSI31" s="877"/>
      <c r="SSJ31" s="877"/>
      <c r="SSK31" s="877"/>
      <c r="SSL31" s="877"/>
      <c r="SSM31" s="877"/>
      <c r="SSN31" s="877"/>
      <c r="SSO31" s="877"/>
      <c r="SSP31" s="877"/>
      <c r="SSQ31" s="877"/>
      <c r="SSR31" s="877"/>
      <c r="SSS31" s="877"/>
      <c r="SST31" s="877"/>
      <c r="SSU31" s="877"/>
      <c r="SSV31" s="877"/>
      <c r="SSW31" s="877"/>
      <c r="SSX31" s="877"/>
      <c r="SSY31" s="877"/>
      <c r="SSZ31" s="877"/>
      <c r="STA31" s="877"/>
      <c r="STB31" s="877"/>
      <c r="STC31" s="877"/>
      <c r="STD31" s="877"/>
      <c r="STE31" s="877"/>
      <c r="STF31" s="877"/>
      <c r="STG31" s="877"/>
      <c r="STH31" s="877"/>
      <c r="STI31" s="877"/>
      <c r="STJ31" s="877"/>
      <c r="STK31" s="877"/>
      <c r="STL31" s="877"/>
      <c r="STM31" s="877"/>
      <c r="STN31" s="877"/>
      <c r="STO31" s="877"/>
      <c r="STP31" s="877"/>
      <c r="STQ31" s="877"/>
      <c r="STR31" s="877"/>
      <c r="STS31" s="877"/>
      <c r="STT31" s="877"/>
      <c r="STU31" s="877"/>
      <c r="STV31" s="877"/>
      <c r="STW31" s="877"/>
      <c r="STX31" s="877"/>
      <c r="STY31" s="877"/>
      <c r="STZ31" s="877"/>
      <c r="SUA31" s="877"/>
      <c r="SUB31" s="877"/>
      <c r="SUC31" s="877"/>
      <c r="SUD31" s="877"/>
      <c r="SUE31" s="877"/>
      <c r="SUF31" s="877"/>
      <c r="SUG31" s="877"/>
      <c r="SUH31" s="877"/>
      <c r="SUI31" s="877"/>
      <c r="SUJ31" s="877"/>
      <c r="SUK31" s="877"/>
      <c r="SUL31" s="877"/>
      <c r="SUM31" s="877"/>
      <c r="SUN31" s="877"/>
      <c r="SUO31" s="877"/>
      <c r="SUP31" s="877"/>
      <c r="SUQ31" s="877"/>
      <c r="SUR31" s="877"/>
      <c r="SUS31" s="877"/>
      <c r="SUT31" s="877"/>
      <c r="SUU31" s="877"/>
      <c r="SUV31" s="877"/>
      <c r="SUW31" s="877"/>
      <c r="SUX31" s="877"/>
      <c r="SUY31" s="877"/>
      <c r="SUZ31" s="877"/>
      <c r="SVA31" s="877"/>
      <c r="SVB31" s="877"/>
      <c r="SVC31" s="877"/>
      <c r="SVD31" s="877"/>
      <c r="SVE31" s="877"/>
      <c r="SVF31" s="877"/>
      <c r="SVG31" s="877"/>
      <c r="SVH31" s="877"/>
      <c r="SVI31" s="877"/>
      <c r="SVJ31" s="877"/>
      <c r="SVK31" s="877"/>
      <c r="SVL31" s="877"/>
      <c r="SVM31" s="877"/>
      <c r="SVN31" s="877"/>
      <c r="SVO31" s="877"/>
      <c r="SVP31" s="877"/>
      <c r="SVQ31" s="877"/>
      <c r="SVR31" s="877"/>
      <c r="SVS31" s="877"/>
      <c r="SVT31" s="877"/>
      <c r="SVU31" s="877"/>
      <c r="SVV31" s="877"/>
      <c r="SVW31" s="877"/>
      <c r="SVX31" s="877"/>
      <c r="SVY31" s="877"/>
      <c r="SVZ31" s="877"/>
      <c r="SWA31" s="877"/>
      <c r="SWB31" s="877"/>
      <c r="SWC31" s="877"/>
      <c r="SWD31" s="877"/>
      <c r="SWE31" s="877"/>
      <c r="SWF31" s="877"/>
      <c r="SWG31" s="877"/>
      <c r="SWH31" s="877"/>
      <c r="SWI31" s="877"/>
      <c r="SWJ31" s="877"/>
      <c r="SWK31" s="877"/>
      <c r="SWL31" s="877"/>
      <c r="SWM31" s="877"/>
      <c r="SWN31" s="877"/>
      <c r="SWO31" s="877"/>
      <c r="SWP31" s="877"/>
      <c r="SWQ31" s="877"/>
      <c r="SWR31" s="877"/>
      <c r="SWS31" s="877"/>
      <c r="SWT31" s="877"/>
      <c r="SWU31" s="877"/>
      <c r="SWV31" s="877"/>
      <c r="SWW31" s="877"/>
      <c r="SWX31" s="877"/>
      <c r="SWY31" s="877"/>
      <c r="SWZ31" s="877"/>
      <c r="SXA31" s="877"/>
      <c r="SXB31" s="877"/>
      <c r="SXC31" s="877"/>
      <c r="SXD31" s="877"/>
      <c r="SXE31" s="877"/>
      <c r="SXF31" s="877"/>
      <c r="SXG31" s="877"/>
      <c r="SXH31" s="877"/>
      <c r="SXI31" s="877"/>
      <c r="SXJ31" s="877"/>
      <c r="SXK31" s="877"/>
      <c r="SXL31" s="877"/>
      <c r="SXM31" s="877"/>
      <c r="SXN31" s="877"/>
      <c r="SXO31" s="877"/>
      <c r="SXP31" s="877"/>
      <c r="SXQ31" s="877"/>
      <c r="SXR31" s="877"/>
      <c r="SXS31" s="877"/>
      <c r="SXT31" s="877"/>
      <c r="SXU31" s="877"/>
      <c r="SXV31" s="877"/>
      <c r="SXW31" s="877"/>
      <c r="SXX31" s="877"/>
      <c r="SXY31" s="877"/>
      <c r="SXZ31" s="877"/>
      <c r="SYA31" s="877"/>
      <c r="SYB31" s="877"/>
      <c r="SYC31" s="877"/>
      <c r="SYD31" s="877"/>
      <c r="SYE31" s="877"/>
      <c r="SYF31" s="877"/>
      <c r="SYG31" s="877"/>
      <c r="SYH31" s="877"/>
      <c r="SYI31" s="877"/>
      <c r="SYJ31" s="877"/>
      <c r="SYK31" s="877"/>
      <c r="SYL31" s="877"/>
      <c r="SYM31" s="877"/>
      <c r="SYN31" s="877"/>
      <c r="SYO31" s="877"/>
      <c r="SYP31" s="877"/>
      <c r="SYQ31" s="877"/>
      <c r="SYR31" s="877"/>
      <c r="SYS31" s="877"/>
      <c r="SYT31" s="877"/>
      <c r="SYU31" s="877"/>
      <c r="SYV31" s="877"/>
      <c r="SYW31" s="877"/>
      <c r="SYX31" s="877"/>
      <c r="SYY31" s="877"/>
      <c r="SYZ31" s="877"/>
      <c r="SZA31" s="877"/>
      <c r="SZB31" s="877"/>
      <c r="SZC31" s="877"/>
      <c r="SZD31" s="877"/>
      <c r="SZE31" s="877"/>
      <c r="SZF31" s="877"/>
      <c r="SZG31" s="877"/>
      <c r="SZH31" s="877"/>
      <c r="SZI31" s="877"/>
      <c r="SZJ31" s="877"/>
      <c r="SZK31" s="877"/>
      <c r="SZL31" s="877"/>
      <c r="SZM31" s="877"/>
      <c r="SZN31" s="877"/>
      <c r="SZO31" s="877"/>
      <c r="SZP31" s="877"/>
      <c r="SZQ31" s="877"/>
      <c r="SZR31" s="877"/>
      <c r="SZS31" s="877"/>
      <c r="SZT31" s="877"/>
      <c r="SZU31" s="877"/>
      <c r="SZV31" s="877"/>
      <c r="SZW31" s="877"/>
      <c r="SZX31" s="877"/>
      <c r="SZY31" s="877"/>
      <c r="SZZ31" s="877"/>
      <c r="TAA31" s="877"/>
      <c r="TAB31" s="877"/>
      <c r="TAC31" s="877"/>
      <c r="TAD31" s="877"/>
      <c r="TAE31" s="877"/>
      <c r="TAF31" s="877"/>
      <c r="TAG31" s="877"/>
      <c r="TAH31" s="877"/>
      <c r="TAI31" s="877"/>
      <c r="TAJ31" s="877"/>
      <c r="TAK31" s="877"/>
      <c r="TAL31" s="877"/>
      <c r="TAM31" s="877"/>
      <c r="TAN31" s="877"/>
      <c r="TAO31" s="877"/>
      <c r="TAP31" s="877"/>
      <c r="TAQ31" s="877"/>
      <c r="TAR31" s="877"/>
      <c r="TAS31" s="877"/>
      <c r="TAT31" s="877"/>
      <c r="TAU31" s="877"/>
      <c r="TAV31" s="877"/>
      <c r="TAW31" s="877"/>
      <c r="TAX31" s="877"/>
      <c r="TAY31" s="877"/>
      <c r="TAZ31" s="877"/>
      <c r="TBA31" s="877"/>
      <c r="TBB31" s="877"/>
      <c r="TBC31" s="877"/>
      <c r="TBD31" s="877"/>
      <c r="TBE31" s="877"/>
      <c r="TBF31" s="877"/>
      <c r="TBG31" s="877"/>
      <c r="TBH31" s="877"/>
      <c r="TBI31" s="877"/>
      <c r="TBJ31" s="877"/>
      <c r="TBK31" s="877"/>
      <c r="TBL31" s="877"/>
      <c r="TBM31" s="877"/>
      <c r="TBN31" s="877"/>
      <c r="TBO31" s="877"/>
      <c r="TBP31" s="877"/>
      <c r="TBQ31" s="877"/>
      <c r="TBR31" s="877"/>
      <c r="TBS31" s="877"/>
      <c r="TBT31" s="877"/>
      <c r="TBU31" s="877"/>
      <c r="TBV31" s="877"/>
      <c r="TBW31" s="877"/>
      <c r="TBX31" s="877"/>
      <c r="TBY31" s="877"/>
      <c r="TBZ31" s="877"/>
      <c r="TCA31" s="877"/>
      <c r="TCB31" s="877"/>
      <c r="TCC31" s="877"/>
      <c r="TCD31" s="877"/>
      <c r="TCE31" s="877"/>
      <c r="TCF31" s="877"/>
      <c r="TCG31" s="877"/>
      <c r="TCH31" s="877"/>
      <c r="TCI31" s="877"/>
      <c r="TCJ31" s="877"/>
      <c r="TCK31" s="877"/>
      <c r="TCL31" s="877"/>
      <c r="TCM31" s="877"/>
      <c r="TCN31" s="877"/>
      <c r="TCO31" s="877"/>
      <c r="TCP31" s="877"/>
      <c r="TCQ31" s="877"/>
      <c r="TCR31" s="877"/>
      <c r="TCS31" s="877"/>
      <c r="TCT31" s="877"/>
      <c r="TCU31" s="877"/>
      <c r="TCV31" s="877"/>
      <c r="TCW31" s="877"/>
      <c r="TCX31" s="877"/>
      <c r="TCY31" s="877"/>
      <c r="TCZ31" s="877"/>
      <c r="TDA31" s="877"/>
      <c r="TDB31" s="877"/>
      <c r="TDC31" s="877"/>
      <c r="TDD31" s="877"/>
      <c r="TDE31" s="877"/>
      <c r="TDF31" s="877"/>
      <c r="TDG31" s="877"/>
      <c r="TDH31" s="877"/>
      <c r="TDI31" s="877"/>
      <c r="TDJ31" s="877"/>
      <c r="TDK31" s="877"/>
      <c r="TDL31" s="877"/>
      <c r="TDM31" s="877"/>
      <c r="TDN31" s="877"/>
      <c r="TDO31" s="877"/>
      <c r="TDP31" s="877"/>
      <c r="TDQ31" s="877"/>
      <c r="TDR31" s="877"/>
      <c r="TDS31" s="877"/>
      <c r="TDT31" s="877"/>
      <c r="TDU31" s="877"/>
      <c r="TDV31" s="877"/>
      <c r="TDW31" s="877"/>
      <c r="TDX31" s="877"/>
      <c r="TDY31" s="877"/>
      <c r="TDZ31" s="877"/>
      <c r="TEA31" s="877"/>
      <c r="TEB31" s="877"/>
      <c r="TEC31" s="877"/>
      <c r="TED31" s="877"/>
      <c r="TEE31" s="877"/>
      <c r="TEF31" s="877"/>
      <c r="TEG31" s="877"/>
      <c r="TEH31" s="877"/>
      <c r="TEI31" s="877"/>
      <c r="TEJ31" s="877"/>
      <c r="TEK31" s="877"/>
      <c r="TEL31" s="877"/>
      <c r="TEM31" s="877"/>
      <c r="TEN31" s="877"/>
      <c r="TEO31" s="877"/>
      <c r="TEP31" s="877"/>
      <c r="TEQ31" s="877"/>
      <c r="TER31" s="877"/>
      <c r="TES31" s="877"/>
      <c r="TET31" s="877"/>
      <c r="TEU31" s="877"/>
      <c r="TEV31" s="877"/>
      <c r="TEW31" s="877"/>
      <c r="TEX31" s="877"/>
      <c r="TEY31" s="877"/>
      <c r="TEZ31" s="877"/>
      <c r="TFA31" s="877"/>
      <c r="TFB31" s="877"/>
      <c r="TFC31" s="877"/>
      <c r="TFD31" s="877"/>
      <c r="TFE31" s="877"/>
      <c r="TFF31" s="877"/>
      <c r="TFG31" s="877"/>
      <c r="TFH31" s="877"/>
      <c r="TFI31" s="877"/>
      <c r="TFJ31" s="877"/>
      <c r="TFK31" s="877"/>
      <c r="TFL31" s="877"/>
      <c r="TFM31" s="877"/>
      <c r="TFN31" s="877"/>
      <c r="TFO31" s="877"/>
      <c r="TFP31" s="877"/>
      <c r="TFQ31" s="877"/>
      <c r="TFR31" s="877"/>
      <c r="TFS31" s="877"/>
      <c r="TFT31" s="877"/>
      <c r="TFU31" s="877"/>
      <c r="TFV31" s="877"/>
      <c r="TFW31" s="877"/>
      <c r="TFX31" s="877"/>
      <c r="TFY31" s="877"/>
      <c r="TFZ31" s="877"/>
      <c r="TGA31" s="877"/>
      <c r="TGB31" s="877"/>
      <c r="TGC31" s="877"/>
      <c r="TGD31" s="877"/>
      <c r="TGE31" s="877"/>
      <c r="TGF31" s="877"/>
      <c r="TGG31" s="877"/>
      <c r="TGH31" s="877"/>
      <c r="TGI31" s="877"/>
      <c r="TGJ31" s="877"/>
      <c r="TGK31" s="877"/>
      <c r="TGL31" s="877"/>
      <c r="TGM31" s="877"/>
      <c r="TGN31" s="877"/>
      <c r="TGO31" s="877"/>
      <c r="TGP31" s="877"/>
      <c r="TGQ31" s="877"/>
      <c r="TGR31" s="877"/>
      <c r="TGS31" s="877"/>
      <c r="TGT31" s="877"/>
      <c r="TGU31" s="877"/>
      <c r="TGV31" s="877"/>
      <c r="TGW31" s="877"/>
      <c r="TGX31" s="877"/>
      <c r="TGY31" s="877"/>
      <c r="TGZ31" s="877"/>
      <c r="THA31" s="877"/>
      <c r="THB31" s="877"/>
      <c r="THC31" s="877"/>
      <c r="THD31" s="877"/>
      <c r="THE31" s="877"/>
      <c r="THF31" s="877"/>
      <c r="THG31" s="877"/>
      <c r="THH31" s="877"/>
      <c r="THI31" s="877"/>
      <c r="THJ31" s="877"/>
      <c r="THK31" s="877"/>
      <c r="THL31" s="877"/>
      <c r="THM31" s="877"/>
      <c r="THN31" s="877"/>
      <c r="THO31" s="877"/>
      <c r="THP31" s="877"/>
      <c r="THQ31" s="877"/>
      <c r="THR31" s="877"/>
      <c r="THS31" s="877"/>
      <c r="THT31" s="877"/>
      <c r="THU31" s="877"/>
      <c r="THV31" s="877"/>
      <c r="THW31" s="877"/>
      <c r="THX31" s="877"/>
      <c r="THY31" s="877"/>
      <c r="THZ31" s="877"/>
      <c r="TIA31" s="877"/>
      <c r="TIB31" s="877"/>
      <c r="TIC31" s="877"/>
      <c r="TID31" s="877"/>
      <c r="TIE31" s="877"/>
      <c r="TIF31" s="877"/>
      <c r="TIG31" s="877"/>
      <c r="TIH31" s="877"/>
      <c r="TII31" s="877"/>
      <c r="TIJ31" s="877"/>
      <c r="TIK31" s="877"/>
      <c r="TIL31" s="877"/>
      <c r="TIM31" s="877"/>
      <c r="TIN31" s="877"/>
      <c r="TIO31" s="877"/>
      <c r="TIP31" s="877"/>
      <c r="TIQ31" s="877"/>
      <c r="TIR31" s="877"/>
      <c r="TIS31" s="877"/>
      <c r="TIT31" s="877"/>
      <c r="TIU31" s="877"/>
      <c r="TIV31" s="877"/>
      <c r="TIW31" s="877"/>
      <c r="TIX31" s="877"/>
      <c r="TIY31" s="877"/>
      <c r="TIZ31" s="877"/>
      <c r="TJA31" s="877"/>
      <c r="TJB31" s="877"/>
      <c r="TJC31" s="877"/>
      <c r="TJD31" s="877"/>
      <c r="TJE31" s="877"/>
      <c r="TJF31" s="877"/>
      <c r="TJG31" s="877"/>
      <c r="TJH31" s="877"/>
      <c r="TJI31" s="877"/>
      <c r="TJJ31" s="877"/>
      <c r="TJK31" s="877"/>
      <c r="TJL31" s="877"/>
      <c r="TJM31" s="877"/>
      <c r="TJN31" s="877"/>
      <c r="TJO31" s="877"/>
      <c r="TJP31" s="877"/>
      <c r="TJQ31" s="877"/>
      <c r="TJR31" s="877"/>
      <c r="TJS31" s="877"/>
      <c r="TJT31" s="877"/>
      <c r="TJU31" s="877"/>
      <c r="TJV31" s="877"/>
      <c r="TJW31" s="877"/>
      <c r="TJX31" s="877"/>
      <c r="TJY31" s="877"/>
      <c r="TJZ31" s="877"/>
      <c r="TKA31" s="877"/>
      <c r="TKB31" s="877"/>
      <c r="TKC31" s="877"/>
      <c r="TKD31" s="877"/>
      <c r="TKE31" s="877"/>
      <c r="TKF31" s="877"/>
      <c r="TKG31" s="877"/>
      <c r="TKH31" s="877"/>
      <c r="TKI31" s="877"/>
      <c r="TKJ31" s="877"/>
      <c r="TKK31" s="877"/>
      <c r="TKL31" s="877"/>
      <c r="TKM31" s="877"/>
      <c r="TKN31" s="877"/>
      <c r="TKO31" s="877"/>
      <c r="TKP31" s="877"/>
      <c r="TKQ31" s="877"/>
      <c r="TKR31" s="877"/>
      <c r="TKS31" s="877"/>
      <c r="TKT31" s="877"/>
      <c r="TKU31" s="877"/>
      <c r="TKV31" s="877"/>
      <c r="TKW31" s="877"/>
      <c r="TKX31" s="877"/>
      <c r="TKY31" s="877"/>
      <c r="TKZ31" s="877"/>
      <c r="TLA31" s="877"/>
      <c r="TLB31" s="877"/>
      <c r="TLC31" s="877"/>
      <c r="TLD31" s="877"/>
      <c r="TLE31" s="877"/>
      <c r="TLF31" s="877"/>
      <c r="TLG31" s="877"/>
      <c r="TLH31" s="877"/>
      <c r="TLI31" s="877"/>
      <c r="TLJ31" s="877"/>
      <c r="TLK31" s="877"/>
      <c r="TLL31" s="877"/>
      <c r="TLM31" s="877"/>
      <c r="TLN31" s="877"/>
      <c r="TLO31" s="877"/>
      <c r="TLP31" s="877"/>
      <c r="TLQ31" s="877"/>
      <c r="TLR31" s="877"/>
      <c r="TLS31" s="877"/>
      <c r="TLT31" s="877"/>
      <c r="TLU31" s="877"/>
      <c r="TLV31" s="877"/>
      <c r="TLW31" s="877"/>
      <c r="TLX31" s="877"/>
      <c r="TLY31" s="877"/>
      <c r="TLZ31" s="877"/>
      <c r="TMA31" s="877"/>
      <c r="TMB31" s="877"/>
      <c r="TMC31" s="877"/>
      <c r="TMD31" s="877"/>
      <c r="TME31" s="877"/>
      <c r="TMF31" s="877"/>
      <c r="TMG31" s="877"/>
      <c r="TMH31" s="877"/>
      <c r="TMI31" s="877"/>
      <c r="TMJ31" s="877"/>
      <c r="TMK31" s="877"/>
      <c r="TML31" s="877"/>
      <c r="TMM31" s="877"/>
      <c r="TMN31" s="877"/>
      <c r="TMO31" s="877"/>
      <c r="TMP31" s="877"/>
      <c r="TMQ31" s="877"/>
      <c r="TMR31" s="877"/>
      <c r="TMS31" s="877"/>
      <c r="TMT31" s="877"/>
      <c r="TMU31" s="877"/>
      <c r="TMV31" s="877"/>
      <c r="TMW31" s="877"/>
      <c r="TMX31" s="877"/>
      <c r="TMY31" s="877"/>
      <c r="TMZ31" s="877"/>
      <c r="TNA31" s="877"/>
      <c r="TNB31" s="877"/>
      <c r="TNC31" s="877"/>
      <c r="TND31" s="877"/>
      <c r="TNE31" s="877"/>
      <c r="TNF31" s="877"/>
      <c r="TNG31" s="877"/>
      <c r="TNH31" s="877"/>
      <c r="TNI31" s="877"/>
      <c r="TNJ31" s="877"/>
      <c r="TNK31" s="877"/>
      <c r="TNL31" s="877"/>
      <c r="TNM31" s="877"/>
      <c r="TNN31" s="877"/>
      <c r="TNO31" s="877"/>
      <c r="TNP31" s="877"/>
      <c r="TNQ31" s="877"/>
      <c r="TNR31" s="877"/>
      <c r="TNS31" s="877"/>
      <c r="TNT31" s="877"/>
      <c r="TNU31" s="877"/>
      <c r="TNV31" s="877"/>
      <c r="TNW31" s="877"/>
      <c r="TNX31" s="877"/>
      <c r="TNY31" s="877"/>
      <c r="TNZ31" s="877"/>
      <c r="TOA31" s="877"/>
      <c r="TOB31" s="877"/>
      <c r="TOC31" s="877"/>
      <c r="TOD31" s="877"/>
      <c r="TOE31" s="877"/>
      <c r="TOF31" s="877"/>
      <c r="TOG31" s="877"/>
      <c r="TOH31" s="877"/>
      <c r="TOI31" s="877"/>
      <c r="TOJ31" s="877"/>
      <c r="TOK31" s="877"/>
      <c r="TOL31" s="877"/>
      <c r="TOM31" s="877"/>
      <c r="TON31" s="877"/>
      <c r="TOO31" s="877"/>
      <c r="TOP31" s="877"/>
      <c r="TOQ31" s="877"/>
      <c r="TOR31" s="877"/>
      <c r="TOS31" s="877"/>
      <c r="TOT31" s="877"/>
      <c r="TOU31" s="877"/>
      <c r="TOV31" s="877"/>
      <c r="TOW31" s="877"/>
      <c r="TOX31" s="877"/>
      <c r="TOY31" s="877"/>
      <c r="TOZ31" s="877"/>
      <c r="TPA31" s="877"/>
      <c r="TPB31" s="877"/>
      <c r="TPC31" s="877"/>
      <c r="TPD31" s="877"/>
      <c r="TPE31" s="877"/>
      <c r="TPF31" s="877"/>
      <c r="TPG31" s="877"/>
      <c r="TPH31" s="877"/>
      <c r="TPI31" s="877"/>
      <c r="TPJ31" s="877"/>
      <c r="TPK31" s="877"/>
      <c r="TPL31" s="877"/>
      <c r="TPM31" s="877"/>
      <c r="TPN31" s="877"/>
      <c r="TPO31" s="877"/>
      <c r="TPP31" s="877"/>
      <c r="TPQ31" s="877"/>
      <c r="TPR31" s="877"/>
      <c r="TPS31" s="877"/>
      <c r="TPT31" s="877"/>
      <c r="TPU31" s="877"/>
      <c r="TPV31" s="877"/>
      <c r="TPW31" s="877"/>
      <c r="TPX31" s="877"/>
      <c r="TPY31" s="877"/>
      <c r="TPZ31" s="877"/>
      <c r="TQA31" s="877"/>
      <c r="TQB31" s="877"/>
      <c r="TQC31" s="877"/>
      <c r="TQD31" s="877"/>
      <c r="TQE31" s="877"/>
      <c r="TQF31" s="877"/>
      <c r="TQG31" s="877"/>
      <c r="TQH31" s="877"/>
      <c r="TQI31" s="877"/>
      <c r="TQJ31" s="877"/>
      <c r="TQK31" s="877"/>
      <c r="TQL31" s="877"/>
      <c r="TQM31" s="877"/>
      <c r="TQN31" s="877"/>
      <c r="TQO31" s="877"/>
      <c r="TQP31" s="877"/>
      <c r="TQQ31" s="877"/>
      <c r="TQR31" s="877"/>
      <c r="TQS31" s="877"/>
      <c r="TQT31" s="877"/>
      <c r="TQU31" s="877"/>
      <c r="TQV31" s="877"/>
      <c r="TQW31" s="877"/>
      <c r="TQX31" s="877"/>
      <c r="TQY31" s="877"/>
      <c r="TQZ31" s="877"/>
      <c r="TRA31" s="877"/>
      <c r="TRB31" s="877"/>
      <c r="TRC31" s="877"/>
      <c r="TRD31" s="877"/>
      <c r="TRE31" s="877"/>
      <c r="TRF31" s="877"/>
      <c r="TRG31" s="877"/>
      <c r="TRH31" s="877"/>
      <c r="TRI31" s="877"/>
      <c r="TRJ31" s="877"/>
      <c r="TRK31" s="877"/>
      <c r="TRL31" s="877"/>
      <c r="TRM31" s="877"/>
      <c r="TRN31" s="877"/>
      <c r="TRO31" s="877"/>
      <c r="TRP31" s="877"/>
      <c r="TRQ31" s="877"/>
      <c r="TRR31" s="877"/>
      <c r="TRS31" s="877"/>
      <c r="TRT31" s="877"/>
      <c r="TRU31" s="877"/>
      <c r="TRV31" s="877"/>
      <c r="TRW31" s="877"/>
      <c r="TRX31" s="877"/>
      <c r="TRY31" s="877"/>
      <c r="TRZ31" s="877"/>
      <c r="TSA31" s="877"/>
      <c r="TSB31" s="877"/>
      <c r="TSC31" s="877"/>
      <c r="TSD31" s="877"/>
      <c r="TSE31" s="877"/>
      <c r="TSF31" s="877"/>
      <c r="TSG31" s="877"/>
      <c r="TSH31" s="877"/>
      <c r="TSI31" s="877"/>
      <c r="TSJ31" s="877"/>
      <c r="TSK31" s="877"/>
      <c r="TSL31" s="877"/>
      <c r="TSM31" s="877"/>
      <c r="TSN31" s="877"/>
      <c r="TSO31" s="877"/>
      <c r="TSP31" s="877"/>
      <c r="TSQ31" s="877"/>
      <c r="TSR31" s="877"/>
      <c r="TSS31" s="877"/>
      <c r="TST31" s="877"/>
      <c r="TSU31" s="877"/>
      <c r="TSV31" s="877"/>
      <c r="TSW31" s="877"/>
      <c r="TSX31" s="877"/>
      <c r="TSY31" s="877"/>
      <c r="TSZ31" s="877"/>
      <c r="TTA31" s="877"/>
      <c r="TTB31" s="877"/>
      <c r="TTC31" s="877"/>
      <c r="TTD31" s="877"/>
      <c r="TTE31" s="877"/>
      <c r="TTF31" s="877"/>
      <c r="TTG31" s="877"/>
      <c r="TTH31" s="877"/>
      <c r="TTI31" s="877"/>
      <c r="TTJ31" s="877"/>
      <c r="TTK31" s="877"/>
      <c r="TTL31" s="877"/>
      <c r="TTM31" s="877"/>
      <c r="TTN31" s="877"/>
      <c r="TTO31" s="877"/>
      <c r="TTP31" s="877"/>
      <c r="TTQ31" s="877"/>
      <c r="TTR31" s="877"/>
      <c r="TTS31" s="877"/>
      <c r="TTT31" s="877"/>
      <c r="TTU31" s="877"/>
      <c r="TTV31" s="877"/>
      <c r="TTW31" s="877"/>
      <c r="TTX31" s="877"/>
      <c r="TTY31" s="877"/>
      <c r="TTZ31" s="877"/>
      <c r="TUA31" s="877"/>
      <c r="TUB31" s="877"/>
      <c r="TUC31" s="877"/>
      <c r="TUD31" s="877"/>
      <c r="TUE31" s="877"/>
      <c r="TUF31" s="877"/>
      <c r="TUG31" s="877"/>
      <c r="TUH31" s="877"/>
      <c r="TUI31" s="877"/>
      <c r="TUJ31" s="877"/>
      <c r="TUK31" s="877"/>
      <c r="TUL31" s="877"/>
      <c r="TUM31" s="877"/>
      <c r="TUN31" s="877"/>
      <c r="TUO31" s="877"/>
      <c r="TUP31" s="877"/>
      <c r="TUQ31" s="877"/>
      <c r="TUR31" s="877"/>
      <c r="TUS31" s="877"/>
      <c r="TUT31" s="877"/>
      <c r="TUU31" s="877"/>
      <c r="TUV31" s="877"/>
      <c r="TUW31" s="877"/>
      <c r="TUX31" s="877"/>
      <c r="TUY31" s="877"/>
      <c r="TUZ31" s="877"/>
      <c r="TVA31" s="877"/>
      <c r="TVB31" s="877"/>
      <c r="TVC31" s="877"/>
      <c r="TVD31" s="877"/>
      <c r="TVE31" s="877"/>
      <c r="TVF31" s="877"/>
      <c r="TVG31" s="877"/>
      <c r="TVH31" s="877"/>
      <c r="TVI31" s="877"/>
      <c r="TVJ31" s="877"/>
      <c r="TVK31" s="877"/>
      <c r="TVL31" s="877"/>
      <c r="TVM31" s="877"/>
      <c r="TVN31" s="877"/>
      <c r="TVO31" s="877"/>
      <c r="TVP31" s="877"/>
      <c r="TVQ31" s="877"/>
      <c r="TVR31" s="877"/>
      <c r="TVS31" s="877"/>
      <c r="TVT31" s="877"/>
      <c r="TVU31" s="877"/>
      <c r="TVV31" s="877"/>
      <c r="TVW31" s="877"/>
      <c r="TVX31" s="877"/>
      <c r="TVY31" s="877"/>
      <c r="TVZ31" s="877"/>
      <c r="TWA31" s="877"/>
      <c r="TWB31" s="877"/>
      <c r="TWC31" s="877"/>
      <c r="TWD31" s="877"/>
      <c r="TWE31" s="877"/>
      <c r="TWF31" s="877"/>
      <c r="TWG31" s="877"/>
      <c r="TWH31" s="877"/>
      <c r="TWI31" s="877"/>
      <c r="TWJ31" s="877"/>
      <c r="TWK31" s="877"/>
      <c r="TWL31" s="877"/>
      <c r="TWM31" s="877"/>
      <c r="TWN31" s="877"/>
      <c r="TWO31" s="877"/>
      <c r="TWP31" s="877"/>
      <c r="TWQ31" s="877"/>
      <c r="TWR31" s="877"/>
      <c r="TWS31" s="877"/>
      <c r="TWT31" s="877"/>
      <c r="TWU31" s="877"/>
      <c r="TWV31" s="877"/>
      <c r="TWW31" s="877"/>
      <c r="TWX31" s="877"/>
      <c r="TWY31" s="877"/>
      <c r="TWZ31" s="877"/>
      <c r="TXA31" s="877"/>
      <c r="TXB31" s="877"/>
      <c r="TXC31" s="877"/>
      <c r="TXD31" s="877"/>
      <c r="TXE31" s="877"/>
      <c r="TXF31" s="877"/>
      <c r="TXG31" s="877"/>
      <c r="TXH31" s="877"/>
      <c r="TXI31" s="877"/>
      <c r="TXJ31" s="877"/>
      <c r="TXK31" s="877"/>
      <c r="TXL31" s="877"/>
      <c r="TXM31" s="877"/>
      <c r="TXN31" s="877"/>
      <c r="TXO31" s="877"/>
      <c r="TXP31" s="877"/>
      <c r="TXQ31" s="877"/>
      <c r="TXR31" s="877"/>
      <c r="TXS31" s="877"/>
      <c r="TXT31" s="877"/>
      <c r="TXU31" s="877"/>
      <c r="TXV31" s="877"/>
      <c r="TXW31" s="877"/>
      <c r="TXX31" s="877"/>
      <c r="TXY31" s="877"/>
      <c r="TXZ31" s="877"/>
      <c r="TYA31" s="877"/>
      <c r="TYB31" s="877"/>
      <c r="TYC31" s="877"/>
      <c r="TYD31" s="877"/>
      <c r="TYE31" s="877"/>
      <c r="TYF31" s="877"/>
      <c r="TYG31" s="877"/>
      <c r="TYH31" s="877"/>
      <c r="TYI31" s="877"/>
      <c r="TYJ31" s="877"/>
      <c r="TYK31" s="877"/>
      <c r="TYL31" s="877"/>
      <c r="TYM31" s="877"/>
      <c r="TYN31" s="877"/>
      <c r="TYO31" s="877"/>
      <c r="TYP31" s="877"/>
      <c r="TYQ31" s="877"/>
      <c r="TYR31" s="877"/>
      <c r="TYS31" s="877"/>
      <c r="TYT31" s="877"/>
      <c r="TYU31" s="877"/>
      <c r="TYV31" s="877"/>
      <c r="TYW31" s="877"/>
      <c r="TYX31" s="877"/>
      <c r="TYY31" s="877"/>
      <c r="TYZ31" s="877"/>
      <c r="TZA31" s="877"/>
      <c r="TZB31" s="877"/>
      <c r="TZC31" s="877"/>
      <c r="TZD31" s="877"/>
      <c r="TZE31" s="877"/>
      <c r="TZF31" s="877"/>
      <c r="TZG31" s="877"/>
      <c r="TZH31" s="877"/>
      <c r="TZI31" s="877"/>
      <c r="TZJ31" s="877"/>
      <c r="TZK31" s="877"/>
      <c r="TZL31" s="877"/>
      <c r="TZM31" s="877"/>
      <c r="TZN31" s="877"/>
      <c r="TZO31" s="877"/>
      <c r="TZP31" s="877"/>
      <c r="TZQ31" s="877"/>
      <c r="TZR31" s="877"/>
      <c r="TZS31" s="877"/>
      <c r="TZT31" s="877"/>
      <c r="TZU31" s="877"/>
      <c r="TZV31" s="877"/>
      <c r="TZW31" s="877"/>
      <c r="TZX31" s="877"/>
      <c r="TZY31" s="877"/>
      <c r="TZZ31" s="877"/>
      <c r="UAA31" s="877"/>
      <c r="UAB31" s="877"/>
      <c r="UAC31" s="877"/>
      <c r="UAD31" s="877"/>
      <c r="UAE31" s="877"/>
      <c r="UAF31" s="877"/>
      <c r="UAG31" s="877"/>
      <c r="UAH31" s="877"/>
      <c r="UAI31" s="877"/>
      <c r="UAJ31" s="877"/>
      <c r="UAK31" s="877"/>
      <c r="UAL31" s="877"/>
      <c r="UAM31" s="877"/>
      <c r="UAN31" s="877"/>
      <c r="UAO31" s="877"/>
      <c r="UAP31" s="877"/>
      <c r="UAQ31" s="877"/>
      <c r="UAR31" s="877"/>
      <c r="UAS31" s="877"/>
      <c r="UAT31" s="877"/>
      <c r="UAU31" s="877"/>
      <c r="UAV31" s="877"/>
      <c r="UAW31" s="877"/>
      <c r="UAX31" s="877"/>
      <c r="UAY31" s="877"/>
      <c r="UAZ31" s="877"/>
      <c r="UBA31" s="877"/>
      <c r="UBB31" s="877"/>
      <c r="UBC31" s="877"/>
      <c r="UBD31" s="877"/>
      <c r="UBE31" s="877"/>
      <c r="UBF31" s="877"/>
      <c r="UBG31" s="877"/>
      <c r="UBH31" s="877"/>
      <c r="UBI31" s="877"/>
      <c r="UBJ31" s="877"/>
      <c r="UBK31" s="877"/>
      <c r="UBL31" s="877"/>
      <c r="UBM31" s="877"/>
      <c r="UBN31" s="877"/>
      <c r="UBO31" s="877"/>
      <c r="UBP31" s="877"/>
      <c r="UBQ31" s="877"/>
      <c r="UBR31" s="877"/>
      <c r="UBS31" s="877"/>
      <c r="UBT31" s="877"/>
      <c r="UBU31" s="877"/>
      <c r="UBV31" s="877"/>
      <c r="UBW31" s="877"/>
      <c r="UBX31" s="877"/>
      <c r="UBY31" s="877"/>
      <c r="UBZ31" s="877"/>
      <c r="UCA31" s="877"/>
      <c r="UCB31" s="877"/>
      <c r="UCC31" s="877"/>
      <c r="UCD31" s="877"/>
      <c r="UCE31" s="877"/>
      <c r="UCF31" s="877"/>
      <c r="UCG31" s="877"/>
      <c r="UCH31" s="877"/>
      <c r="UCI31" s="877"/>
      <c r="UCJ31" s="877"/>
      <c r="UCK31" s="877"/>
      <c r="UCL31" s="877"/>
      <c r="UCM31" s="877"/>
      <c r="UCN31" s="877"/>
      <c r="UCO31" s="877"/>
      <c r="UCP31" s="877"/>
      <c r="UCQ31" s="877"/>
      <c r="UCR31" s="877"/>
      <c r="UCS31" s="877"/>
      <c r="UCT31" s="877"/>
      <c r="UCU31" s="877"/>
      <c r="UCV31" s="877"/>
      <c r="UCW31" s="877"/>
      <c r="UCX31" s="877"/>
      <c r="UCY31" s="877"/>
      <c r="UCZ31" s="877"/>
      <c r="UDA31" s="877"/>
      <c r="UDB31" s="877"/>
      <c r="UDC31" s="877"/>
      <c r="UDD31" s="877"/>
      <c r="UDE31" s="877"/>
      <c r="UDF31" s="877"/>
      <c r="UDG31" s="877"/>
      <c r="UDH31" s="877"/>
      <c r="UDI31" s="877"/>
      <c r="UDJ31" s="877"/>
      <c r="UDK31" s="877"/>
      <c r="UDL31" s="877"/>
      <c r="UDM31" s="877"/>
      <c r="UDN31" s="877"/>
      <c r="UDO31" s="877"/>
      <c r="UDP31" s="877"/>
      <c r="UDQ31" s="877"/>
      <c r="UDR31" s="877"/>
      <c r="UDS31" s="877"/>
      <c r="UDT31" s="877"/>
      <c r="UDU31" s="877"/>
      <c r="UDV31" s="877"/>
      <c r="UDW31" s="877"/>
      <c r="UDX31" s="877"/>
      <c r="UDY31" s="877"/>
      <c r="UDZ31" s="877"/>
      <c r="UEA31" s="877"/>
      <c r="UEB31" s="877"/>
      <c r="UEC31" s="877"/>
      <c r="UED31" s="877"/>
      <c r="UEE31" s="877"/>
      <c r="UEF31" s="877"/>
      <c r="UEG31" s="877"/>
      <c r="UEH31" s="877"/>
      <c r="UEI31" s="877"/>
      <c r="UEJ31" s="877"/>
      <c r="UEK31" s="877"/>
      <c r="UEL31" s="877"/>
      <c r="UEM31" s="877"/>
      <c r="UEN31" s="877"/>
      <c r="UEO31" s="877"/>
      <c r="UEP31" s="877"/>
      <c r="UEQ31" s="877"/>
      <c r="UER31" s="877"/>
      <c r="UES31" s="877"/>
      <c r="UET31" s="877"/>
      <c r="UEU31" s="877"/>
      <c r="UEV31" s="877"/>
      <c r="UEW31" s="877"/>
      <c r="UEX31" s="877"/>
      <c r="UEY31" s="877"/>
      <c r="UEZ31" s="877"/>
      <c r="UFA31" s="877"/>
      <c r="UFB31" s="877"/>
      <c r="UFC31" s="877"/>
      <c r="UFD31" s="877"/>
      <c r="UFE31" s="877"/>
      <c r="UFF31" s="877"/>
      <c r="UFG31" s="877"/>
      <c r="UFH31" s="877"/>
      <c r="UFI31" s="877"/>
      <c r="UFJ31" s="877"/>
      <c r="UFK31" s="877"/>
      <c r="UFL31" s="877"/>
      <c r="UFM31" s="877"/>
      <c r="UFN31" s="877"/>
      <c r="UFO31" s="877"/>
      <c r="UFP31" s="877"/>
      <c r="UFQ31" s="877"/>
      <c r="UFR31" s="877"/>
      <c r="UFS31" s="877"/>
      <c r="UFT31" s="877"/>
      <c r="UFU31" s="877"/>
      <c r="UFV31" s="877"/>
      <c r="UFW31" s="877"/>
      <c r="UFX31" s="877"/>
      <c r="UFY31" s="877"/>
      <c r="UFZ31" s="877"/>
      <c r="UGA31" s="877"/>
      <c r="UGB31" s="877"/>
      <c r="UGC31" s="877"/>
      <c r="UGD31" s="877"/>
      <c r="UGE31" s="877"/>
      <c r="UGF31" s="877"/>
      <c r="UGG31" s="877"/>
      <c r="UGH31" s="877"/>
      <c r="UGI31" s="877"/>
      <c r="UGJ31" s="877"/>
      <c r="UGK31" s="877"/>
      <c r="UGL31" s="877"/>
      <c r="UGM31" s="877"/>
      <c r="UGN31" s="877"/>
      <c r="UGO31" s="877"/>
      <c r="UGP31" s="877"/>
      <c r="UGQ31" s="877"/>
      <c r="UGR31" s="877"/>
      <c r="UGS31" s="877"/>
      <c r="UGT31" s="877"/>
      <c r="UGU31" s="877"/>
      <c r="UGV31" s="877"/>
      <c r="UGW31" s="877"/>
      <c r="UGX31" s="877"/>
      <c r="UGY31" s="877"/>
      <c r="UGZ31" s="877"/>
      <c r="UHA31" s="877"/>
      <c r="UHB31" s="877"/>
      <c r="UHC31" s="877"/>
      <c r="UHD31" s="877"/>
      <c r="UHE31" s="877"/>
      <c r="UHF31" s="877"/>
      <c r="UHG31" s="877"/>
      <c r="UHH31" s="877"/>
      <c r="UHI31" s="877"/>
      <c r="UHJ31" s="877"/>
      <c r="UHK31" s="877"/>
      <c r="UHL31" s="877"/>
      <c r="UHM31" s="877"/>
      <c r="UHN31" s="877"/>
      <c r="UHO31" s="877"/>
      <c r="UHP31" s="877"/>
      <c r="UHQ31" s="877"/>
      <c r="UHR31" s="877"/>
      <c r="UHS31" s="877"/>
      <c r="UHT31" s="877"/>
      <c r="UHU31" s="877"/>
      <c r="UHV31" s="877"/>
      <c r="UHW31" s="877"/>
      <c r="UHX31" s="877"/>
      <c r="UHY31" s="877"/>
      <c r="UHZ31" s="877"/>
      <c r="UIA31" s="877"/>
      <c r="UIB31" s="877"/>
      <c r="UIC31" s="877"/>
      <c r="UID31" s="877"/>
      <c r="UIE31" s="877"/>
      <c r="UIF31" s="877"/>
      <c r="UIG31" s="877"/>
      <c r="UIH31" s="877"/>
      <c r="UII31" s="877"/>
      <c r="UIJ31" s="877"/>
      <c r="UIK31" s="877"/>
      <c r="UIL31" s="877"/>
      <c r="UIM31" s="877"/>
      <c r="UIN31" s="877"/>
      <c r="UIO31" s="877"/>
      <c r="UIP31" s="877"/>
      <c r="UIQ31" s="877"/>
      <c r="UIR31" s="877"/>
      <c r="UIS31" s="877"/>
      <c r="UIT31" s="877"/>
      <c r="UIU31" s="877"/>
      <c r="UIV31" s="877"/>
      <c r="UIW31" s="877"/>
      <c r="UIX31" s="877"/>
      <c r="UIY31" s="877"/>
      <c r="UIZ31" s="877"/>
      <c r="UJA31" s="877"/>
      <c r="UJB31" s="877"/>
      <c r="UJC31" s="877"/>
      <c r="UJD31" s="877"/>
      <c r="UJE31" s="877"/>
      <c r="UJF31" s="877"/>
      <c r="UJG31" s="877"/>
      <c r="UJH31" s="877"/>
      <c r="UJI31" s="877"/>
      <c r="UJJ31" s="877"/>
      <c r="UJK31" s="877"/>
      <c r="UJL31" s="877"/>
      <c r="UJM31" s="877"/>
      <c r="UJN31" s="877"/>
      <c r="UJO31" s="877"/>
      <c r="UJP31" s="877"/>
      <c r="UJQ31" s="877"/>
      <c r="UJR31" s="877"/>
      <c r="UJS31" s="877"/>
      <c r="UJT31" s="877"/>
      <c r="UJU31" s="877"/>
      <c r="UJV31" s="877"/>
      <c r="UJW31" s="877"/>
      <c r="UJX31" s="877"/>
      <c r="UJY31" s="877"/>
      <c r="UJZ31" s="877"/>
      <c r="UKA31" s="877"/>
      <c r="UKB31" s="877"/>
      <c r="UKC31" s="877"/>
      <c r="UKD31" s="877"/>
      <c r="UKE31" s="877"/>
      <c r="UKF31" s="877"/>
      <c r="UKG31" s="877"/>
      <c r="UKH31" s="877"/>
      <c r="UKI31" s="877"/>
      <c r="UKJ31" s="877"/>
      <c r="UKK31" s="877"/>
      <c r="UKL31" s="877"/>
      <c r="UKM31" s="877"/>
      <c r="UKN31" s="877"/>
      <c r="UKO31" s="877"/>
      <c r="UKP31" s="877"/>
      <c r="UKQ31" s="877"/>
      <c r="UKR31" s="877"/>
      <c r="UKS31" s="877"/>
      <c r="UKT31" s="877"/>
      <c r="UKU31" s="877"/>
      <c r="UKV31" s="877"/>
      <c r="UKW31" s="877"/>
      <c r="UKX31" s="877"/>
      <c r="UKY31" s="877"/>
      <c r="UKZ31" s="877"/>
      <c r="ULA31" s="877"/>
      <c r="ULB31" s="877"/>
      <c r="ULC31" s="877"/>
      <c r="ULD31" s="877"/>
      <c r="ULE31" s="877"/>
      <c r="ULF31" s="877"/>
      <c r="ULG31" s="877"/>
      <c r="ULH31" s="877"/>
      <c r="ULI31" s="877"/>
      <c r="ULJ31" s="877"/>
      <c r="ULK31" s="877"/>
      <c r="ULL31" s="877"/>
      <c r="ULM31" s="877"/>
      <c r="ULN31" s="877"/>
      <c r="ULO31" s="877"/>
      <c r="ULP31" s="877"/>
      <c r="ULQ31" s="877"/>
      <c r="ULR31" s="877"/>
      <c r="ULS31" s="877"/>
      <c r="ULT31" s="877"/>
      <c r="ULU31" s="877"/>
      <c r="ULV31" s="877"/>
      <c r="ULW31" s="877"/>
      <c r="ULX31" s="877"/>
      <c r="ULY31" s="877"/>
      <c r="ULZ31" s="877"/>
      <c r="UMA31" s="877"/>
      <c r="UMB31" s="877"/>
      <c r="UMC31" s="877"/>
      <c r="UMD31" s="877"/>
      <c r="UME31" s="877"/>
      <c r="UMF31" s="877"/>
      <c r="UMG31" s="877"/>
      <c r="UMH31" s="877"/>
      <c r="UMI31" s="877"/>
      <c r="UMJ31" s="877"/>
      <c r="UMK31" s="877"/>
      <c r="UML31" s="877"/>
      <c r="UMM31" s="877"/>
      <c r="UMN31" s="877"/>
      <c r="UMO31" s="877"/>
      <c r="UMP31" s="877"/>
      <c r="UMQ31" s="877"/>
      <c r="UMR31" s="877"/>
      <c r="UMS31" s="877"/>
      <c r="UMT31" s="877"/>
      <c r="UMU31" s="877"/>
      <c r="UMV31" s="877"/>
      <c r="UMW31" s="877"/>
      <c r="UMX31" s="877"/>
      <c r="UMY31" s="877"/>
      <c r="UMZ31" s="877"/>
      <c r="UNA31" s="877"/>
      <c r="UNB31" s="877"/>
      <c r="UNC31" s="877"/>
      <c r="UND31" s="877"/>
      <c r="UNE31" s="877"/>
      <c r="UNF31" s="877"/>
      <c r="UNG31" s="877"/>
      <c r="UNH31" s="877"/>
      <c r="UNI31" s="877"/>
      <c r="UNJ31" s="877"/>
      <c r="UNK31" s="877"/>
      <c r="UNL31" s="877"/>
      <c r="UNM31" s="877"/>
      <c r="UNN31" s="877"/>
      <c r="UNO31" s="877"/>
      <c r="UNP31" s="877"/>
      <c r="UNQ31" s="877"/>
      <c r="UNR31" s="877"/>
      <c r="UNS31" s="877"/>
      <c r="UNT31" s="877"/>
      <c r="UNU31" s="877"/>
      <c r="UNV31" s="877"/>
      <c r="UNW31" s="877"/>
      <c r="UNX31" s="877"/>
      <c r="UNY31" s="877"/>
      <c r="UNZ31" s="877"/>
      <c r="UOA31" s="877"/>
      <c r="UOB31" s="877"/>
      <c r="UOC31" s="877"/>
      <c r="UOD31" s="877"/>
      <c r="UOE31" s="877"/>
      <c r="UOF31" s="877"/>
      <c r="UOG31" s="877"/>
      <c r="UOH31" s="877"/>
      <c r="UOI31" s="877"/>
      <c r="UOJ31" s="877"/>
      <c r="UOK31" s="877"/>
      <c r="UOL31" s="877"/>
      <c r="UOM31" s="877"/>
      <c r="UON31" s="877"/>
      <c r="UOO31" s="877"/>
      <c r="UOP31" s="877"/>
      <c r="UOQ31" s="877"/>
      <c r="UOR31" s="877"/>
      <c r="UOS31" s="877"/>
      <c r="UOT31" s="877"/>
      <c r="UOU31" s="877"/>
      <c r="UOV31" s="877"/>
      <c r="UOW31" s="877"/>
      <c r="UOX31" s="877"/>
      <c r="UOY31" s="877"/>
      <c r="UOZ31" s="877"/>
      <c r="UPA31" s="877"/>
      <c r="UPB31" s="877"/>
      <c r="UPC31" s="877"/>
      <c r="UPD31" s="877"/>
      <c r="UPE31" s="877"/>
      <c r="UPF31" s="877"/>
      <c r="UPG31" s="877"/>
      <c r="UPH31" s="877"/>
      <c r="UPI31" s="877"/>
      <c r="UPJ31" s="877"/>
      <c r="UPK31" s="877"/>
      <c r="UPL31" s="877"/>
      <c r="UPM31" s="877"/>
      <c r="UPN31" s="877"/>
      <c r="UPO31" s="877"/>
      <c r="UPP31" s="877"/>
      <c r="UPQ31" s="877"/>
      <c r="UPR31" s="877"/>
      <c r="UPS31" s="877"/>
      <c r="UPT31" s="877"/>
      <c r="UPU31" s="877"/>
      <c r="UPV31" s="877"/>
      <c r="UPW31" s="877"/>
      <c r="UPX31" s="877"/>
      <c r="UPY31" s="877"/>
      <c r="UPZ31" s="877"/>
      <c r="UQA31" s="877"/>
      <c r="UQB31" s="877"/>
      <c r="UQC31" s="877"/>
      <c r="UQD31" s="877"/>
      <c r="UQE31" s="877"/>
      <c r="UQF31" s="877"/>
      <c r="UQG31" s="877"/>
      <c r="UQH31" s="877"/>
      <c r="UQI31" s="877"/>
      <c r="UQJ31" s="877"/>
      <c r="UQK31" s="877"/>
      <c r="UQL31" s="877"/>
      <c r="UQM31" s="877"/>
      <c r="UQN31" s="877"/>
      <c r="UQO31" s="877"/>
      <c r="UQP31" s="877"/>
      <c r="UQQ31" s="877"/>
      <c r="UQR31" s="877"/>
      <c r="UQS31" s="877"/>
      <c r="UQT31" s="877"/>
      <c r="UQU31" s="877"/>
      <c r="UQV31" s="877"/>
      <c r="UQW31" s="877"/>
      <c r="UQX31" s="877"/>
      <c r="UQY31" s="877"/>
      <c r="UQZ31" s="877"/>
      <c r="URA31" s="877"/>
      <c r="URB31" s="877"/>
      <c r="URC31" s="877"/>
      <c r="URD31" s="877"/>
      <c r="URE31" s="877"/>
      <c r="URF31" s="877"/>
      <c r="URG31" s="877"/>
      <c r="URH31" s="877"/>
      <c r="URI31" s="877"/>
      <c r="URJ31" s="877"/>
      <c r="URK31" s="877"/>
      <c r="URL31" s="877"/>
      <c r="URM31" s="877"/>
      <c r="URN31" s="877"/>
      <c r="URO31" s="877"/>
      <c r="URP31" s="877"/>
      <c r="URQ31" s="877"/>
      <c r="URR31" s="877"/>
      <c r="URS31" s="877"/>
      <c r="URT31" s="877"/>
      <c r="URU31" s="877"/>
      <c r="URV31" s="877"/>
      <c r="URW31" s="877"/>
      <c r="URX31" s="877"/>
      <c r="URY31" s="877"/>
      <c r="URZ31" s="877"/>
      <c r="USA31" s="877"/>
      <c r="USB31" s="877"/>
      <c r="USC31" s="877"/>
      <c r="USD31" s="877"/>
      <c r="USE31" s="877"/>
      <c r="USF31" s="877"/>
      <c r="USG31" s="877"/>
      <c r="USH31" s="877"/>
      <c r="USI31" s="877"/>
      <c r="USJ31" s="877"/>
      <c r="USK31" s="877"/>
      <c r="USL31" s="877"/>
      <c r="USM31" s="877"/>
      <c r="USN31" s="877"/>
      <c r="USO31" s="877"/>
      <c r="USP31" s="877"/>
      <c r="USQ31" s="877"/>
      <c r="USR31" s="877"/>
      <c r="USS31" s="877"/>
      <c r="UST31" s="877"/>
      <c r="USU31" s="877"/>
      <c r="USV31" s="877"/>
      <c r="USW31" s="877"/>
      <c r="USX31" s="877"/>
      <c r="USY31" s="877"/>
      <c r="USZ31" s="877"/>
      <c r="UTA31" s="877"/>
      <c r="UTB31" s="877"/>
      <c r="UTC31" s="877"/>
      <c r="UTD31" s="877"/>
      <c r="UTE31" s="877"/>
      <c r="UTF31" s="877"/>
      <c r="UTG31" s="877"/>
      <c r="UTH31" s="877"/>
      <c r="UTI31" s="877"/>
      <c r="UTJ31" s="877"/>
      <c r="UTK31" s="877"/>
      <c r="UTL31" s="877"/>
      <c r="UTM31" s="877"/>
      <c r="UTN31" s="877"/>
      <c r="UTO31" s="877"/>
      <c r="UTP31" s="877"/>
      <c r="UTQ31" s="877"/>
      <c r="UTR31" s="877"/>
      <c r="UTS31" s="877"/>
      <c r="UTT31" s="877"/>
      <c r="UTU31" s="877"/>
      <c r="UTV31" s="877"/>
      <c r="UTW31" s="877"/>
      <c r="UTX31" s="877"/>
      <c r="UTY31" s="877"/>
      <c r="UTZ31" s="877"/>
      <c r="UUA31" s="877"/>
      <c r="UUB31" s="877"/>
      <c r="UUC31" s="877"/>
      <c r="UUD31" s="877"/>
      <c r="UUE31" s="877"/>
      <c r="UUF31" s="877"/>
      <c r="UUG31" s="877"/>
      <c r="UUH31" s="877"/>
      <c r="UUI31" s="877"/>
      <c r="UUJ31" s="877"/>
      <c r="UUK31" s="877"/>
      <c r="UUL31" s="877"/>
      <c r="UUM31" s="877"/>
      <c r="UUN31" s="877"/>
      <c r="UUO31" s="877"/>
      <c r="UUP31" s="877"/>
      <c r="UUQ31" s="877"/>
      <c r="UUR31" s="877"/>
      <c r="UUS31" s="877"/>
      <c r="UUT31" s="877"/>
      <c r="UUU31" s="877"/>
      <c r="UUV31" s="877"/>
      <c r="UUW31" s="877"/>
      <c r="UUX31" s="877"/>
      <c r="UUY31" s="877"/>
      <c r="UUZ31" s="877"/>
      <c r="UVA31" s="877"/>
      <c r="UVB31" s="877"/>
      <c r="UVC31" s="877"/>
      <c r="UVD31" s="877"/>
      <c r="UVE31" s="877"/>
      <c r="UVF31" s="877"/>
      <c r="UVG31" s="877"/>
      <c r="UVH31" s="877"/>
      <c r="UVI31" s="877"/>
      <c r="UVJ31" s="877"/>
      <c r="UVK31" s="877"/>
      <c r="UVL31" s="877"/>
      <c r="UVM31" s="877"/>
      <c r="UVN31" s="877"/>
      <c r="UVO31" s="877"/>
      <c r="UVP31" s="877"/>
      <c r="UVQ31" s="877"/>
      <c r="UVR31" s="877"/>
      <c r="UVS31" s="877"/>
      <c r="UVT31" s="877"/>
      <c r="UVU31" s="877"/>
      <c r="UVV31" s="877"/>
      <c r="UVW31" s="877"/>
      <c r="UVX31" s="877"/>
      <c r="UVY31" s="877"/>
      <c r="UVZ31" s="877"/>
      <c r="UWA31" s="877"/>
      <c r="UWB31" s="877"/>
      <c r="UWC31" s="877"/>
      <c r="UWD31" s="877"/>
      <c r="UWE31" s="877"/>
      <c r="UWF31" s="877"/>
      <c r="UWG31" s="877"/>
      <c r="UWH31" s="877"/>
      <c r="UWI31" s="877"/>
      <c r="UWJ31" s="877"/>
      <c r="UWK31" s="877"/>
      <c r="UWL31" s="877"/>
      <c r="UWM31" s="877"/>
      <c r="UWN31" s="877"/>
      <c r="UWO31" s="877"/>
      <c r="UWP31" s="877"/>
      <c r="UWQ31" s="877"/>
      <c r="UWR31" s="877"/>
      <c r="UWS31" s="877"/>
      <c r="UWT31" s="877"/>
      <c r="UWU31" s="877"/>
      <c r="UWV31" s="877"/>
      <c r="UWW31" s="877"/>
      <c r="UWX31" s="877"/>
      <c r="UWY31" s="877"/>
      <c r="UWZ31" s="877"/>
      <c r="UXA31" s="877"/>
      <c r="UXB31" s="877"/>
      <c r="UXC31" s="877"/>
      <c r="UXD31" s="877"/>
      <c r="UXE31" s="877"/>
      <c r="UXF31" s="877"/>
      <c r="UXG31" s="877"/>
      <c r="UXH31" s="877"/>
      <c r="UXI31" s="877"/>
      <c r="UXJ31" s="877"/>
      <c r="UXK31" s="877"/>
      <c r="UXL31" s="877"/>
      <c r="UXM31" s="877"/>
      <c r="UXN31" s="877"/>
      <c r="UXO31" s="877"/>
      <c r="UXP31" s="877"/>
      <c r="UXQ31" s="877"/>
      <c r="UXR31" s="877"/>
      <c r="UXS31" s="877"/>
      <c r="UXT31" s="877"/>
      <c r="UXU31" s="877"/>
      <c r="UXV31" s="877"/>
      <c r="UXW31" s="877"/>
      <c r="UXX31" s="877"/>
      <c r="UXY31" s="877"/>
      <c r="UXZ31" s="877"/>
      <c r="UYA31" s="877"/>
      <c r="UYB31" s="877"/>
      <c r="UYC31" s="877"/>
      <c r="UYD31" s="877"/>
      <c r="UYE31" s="877"/>
      <c r="UYF31" s="877"/>
      <c r="UYG31" s="877"/>
      <c r="UYH31" s="877"/>
      <c r="UYI31" s="877"/>
      <c r="UYJ31" s="877"/>
      <c r="UYK31" s="877"/>
      <c r="UYL31" s="877"/>
      <c r="UYM31" s="877"/>
      <c r="UYN31" s="877"/>
      <c r="UYO31" s="877"/>
      <c r="UYP31" s="877"/>
      <c r="UYQ31" s="877"/>
      <c r="UYR31" s="877"/>
      <c r="UYS31" s="877"/>
      <c r="UYT31" s="877"/>
      <c r="UYU31" s="877"/>
      <c r="UYV31" s="877"/>
      <c r="UYW31" s="877"/>
      <c r="UYX31" s="877"/>
      <c r="UYY31" s="877"/>
      <c r="UYZ31" s="877"/>
      <c r="UZA31" s="877"/>
      <c r="UZB31" s="877"/>
      <c r="UZC31" s="877"/>
      <c r="UZD31" s="877"/>
      <c r="UZE31" s="877"/>
      <c r="UZF31" s="877"/>
      <c r="UZG31" s="877"/>
      <c r="UZH31" s="877"/>
      <c r="UZI31" s="877"/>
      <c r="UZJ31" s="877"/>
      <c r="UZK31" s="877"/>
      <c r="UZL31" s="877"/>
      <c r="UZM31" s="877"/>
      <c r="UZN31" s="877"/>
      <c r="UZO31" s="877"/>
      <c r="UZP31" s="877"/>
      <c r="UZQ31" s="877"/>
      <c r="UZR31" s="877"/>
      <c r="UZS31" s="877"/>
      <c r="UZT31" s="877"/>
      <c r="UZU31" s="877"/>
      <c r="UZV31" s="877"/>
      <c r="UZW31" s="877"/>
      <c r="UZX31" s="877"/>
      <c r="UZY31" s="877"/>
      <c r="UZZ31" s="877"/>
      <c r="VAA31" s="877"/>
      <c r="VAB31" s="877"/>
      <c r="VAC31" s="877"/>
      <c r="VAD31" s="877"/>
      <c r="VAE31" s="877"/>
      <c r="VAF31" s="877"/>
      <c r="VAG31" s="877"/>
      <c r="VAH31" s="877"/>
      <c r="VAI31" s="877"/>
      <c r="VAJ31" s="877"/>
      <c r="VAK31" s="877"/>
      <c r="VAL31" s="877"/>
      <c r="VAM31" s="877"/>
      <c r="VAN31" s="877"/>
      <c r="VAO31" s="877"/>
      <c r="VAP31" s="877"/>
      <c r="VAQ31" s="877"/>
      <c r="VAR31" s="877"/>
      <c r="VAS31" s="877"/>
      <c r="VAT31" s="877"/>
      <c r="VAU31" s="877"/>
      <c r="VAV31" s="877"/>
      <c r="VAW31" s="877"/>
      <c r="VAX31" s="877"/>
      <c r="VAY31" s="877"/>
      <c r="VAZ31" s="877"/>
      <c r="VBA31" s="877"/>
      <c r="VBB31" s="877"/>
      <c r="VBC31" s="877"/>
      <c r="VBD31" s="877"/>
      <c r="VBE31" s="877"/>
      <c r="VBF31" s="877"/>
      <c r="VBG31" s="877"/>
      <c r="VBH31" s="877"/>
      <c r="VBI31" s="877"/>
      <c r="VBJ31" s="877"/>
      <c r="VBK31" s="877"/>
      <c r="VBL31" s="877"/>
      <c r="VBM31" s="877"/>
      <c r="VBN31" s="877"/>
      <c r="VBO31" s="877"/>
      <c r="VBP31" s="877"/>
      <c r="VBQ31" s="877"/>
      <c r="VBR31" s="877"/>
      <c r="VBS31" s="877"/>
      <c r="VBT31" s="877"/>
      <c r="VBU31" s="877"/>
      <c r="VBV31" s="877"/>
      <c r="VBW31" s="877"/>
      <c r="VBX31" s="877"/>
      <c r="VBY31" s="877"/>
      <c r="VBZ31" s="877"/>
      <c r="VCA31" s="877"/>
      <c r="VCB31" s="877"/>
      <c r="VCC31" s="877"/>
      <c r="VCD31" s="877"/>
      <c r="VCE31" s="877"/>
      <c r="VCF31" s="877"/>
      <c r="VCG31" s="877"/>
      <c r="VCH31" s="877"/>
      <c r="VCI31" s="877"/>
      <c r="VCJ31" s="877"/>
      <c r="VCK31" s="877"/>
      <c r="VCL31" s="877"/>
      <c r="VCM31" s="877"/>
      <c r="VCN31" s="877"/>
      <c r="VCO31" s="877"/>
      <c r="VCP31" s="877"/>
      <c r="VCQ31" s="877"/>
      <c r="VCR31" s="877"/>
      <c r="VCS31" s="877"/>
      <c r="VCT31" s="877"/>
      <c r="VCU31" s="877"/>
      <c r="VCV31" s="877"/>
      <c r="VCW31" s="877"/>
      <c r="VCX31" s="877"/>
      <c r="VCY31" s="877"/>
      <c r="VCZ31" s="877"/>
      <c r="VDA31" s="877"/>
      <c r="VDB31" s="877"/>
      <c r="VDC31" s="877"/>
      <c r="VDD31" s="877"/>
      <c r="VDE31" s="877"/>
      <c r="VDF31" s="877"/>
      <c r="VDG31" s="877"/>
      <c r="VDH31" s="877"/>
      <c r="VDI31" s="877"/>
      <c r="VDJ31" s="877"/>
      <c r="VDK31" s="877"/>
      <c r="VDL31" s="877"/>
      <c r="VDM31" s="877"/>
      <c r="VDN31" s="877"/>
      <c r="VDO31" s="877"/>
      <c r="VDP31" s="877"/>
      <c r="VDQ31" s="877"/>
      <c r="VDR31" s="877"/>
      <c r="VDS31" s="877"/>
      <c r="VDT31" s="877"/>
      <c r="VDU31" s="877"/>
      <c r="VDV31" s="877"/>
      <c r="VDW31" s="877"/>
      <c r="VDX31" s="877"/>
      <c r="VDY31" s="877"/>
      <c r="VDZ31" s="877"/>
      <c r="VEA31" s="877"/>
      <c r="VEB31" s="877"/>
      <c r="VEC31" s="877"/>
      <c r="VED31" s="877"/>
      <c r="VEE31" s="877"/>
      <c r="VEF31" s="877"/>
      <c r="VEG31" s="877"/>
      <c r="VEH31" s="877"/>
      <c r="VEI31" s="877"/>
      <c r="VEJ31" s="877"/>
      <c r="VEK31" s="877"/>
      <c r="VEL31" s="877"/>
      <c r="VEM31" s="877"/>
      <c r="VEN31" s="877"/>
      <c r="VEO31" s="877"/>
      <c r="VEP31" s="877"/>
      <c r="VEQ31" s="877"/>
      <c r="VER31" s="877"/>
      <c r="VES31" s="877"/>
      <c r="VET31" s="877"/>
      <c r="VEU31" s="877"/>
      <c r="VEV31" s="877"/>
      <c r="VEW31" s="877"/>
      <c r="VEX31" s="877"/>
      <c r="VEY31" s="877"/>
      <c r="VEZ31" s="877"/>
      <c r="VFA31" s="877"/>
      <c r="VFB31" s="877"/>
      <c r="VFC31" s="877"/>
      <c r="VFD31" s="877"/>
      <c r="VFE31" s="877"/>
      <c r="VFF31" s="877"/>
      <c r="VFG31" s="877"/>
      <c r="VFH31" s="877"/>
      <c r="VFI31" s="877"/>
      <c r="VFJ31" s="877"/>
      <c r="VFK31" s="877"/>
      <c r="VFL31" s="877"/>
      <c r="VFM31" s="877"/>
      <c r="VFN31" s="877"/>
      <c r="VFO31" s="877"/>
      <c r="VFP31" s="877"/>
      <c r="VFQ31" s="877"/>
      <c r="VFR31" s="877"/>
      <c r="VFS31" s="877"/>
      <c r="VFT31" s="877"/>
      <c r="VFU31" s="877"/>
      <c r="VFV31" s="877"/>
      <c r="VFW31" s="877"/>
      <c r="VFX31" s="877"/>
      <c r="VFY31" s="877"/>
      <c r="VFZ31" s="877"/>
      <c r="VGA31" s="877"/>
      <c r="VGB31" s="877"/>
      <c r="VGC31" s="877"/>
      <c r="VGD31" s="877"/>
      <c r="VGE31" s="877"/>
      <c r="VGF31" s="877"/>
      <c r="VGG31" s="877"/>
      <c r="VGH31" s="877"/>
      <c r="VGI31" s="877"/>
      <c r="VGJ31" s="877"/>
      <c r="VGK31" s="877"/>
      <c r="VGL31" s="877"/>
      <c r="VGM31" s="877"/>
      <c r="VGN31" s="877"/>
      <c r="VGO31" s="877"/>
      <c r="VGP31" s="877"/>
      <c r="VGQ31" s="877"/>
      <c r="VGR31" s="877"/>
      <c r="VGS31" s="877"/>
      <c r="VGT31" s="877"/>
      <c r="VGU31" s="877"/>
      <c r="VGV31" s="877"/>
      <c r="VGW31" s="877"/>
      <c r="VGX31" s="877"/>
      <c r="VGY31" s="877"/>
      <c r="VGZ31" s="877"/>
      <c r="VHA31" s="877"/>
      <c r="VHB31" s="877"/>
      <c r="VHC31" s="877"/>
      <c r="VHD31" s="877"/>
      <c r="VHE31" s="877"/>
      <c r="VHF31" s="877"/>
      <c r="VHG31" s="877"/>
      <c r="VHH31" s="877"/>
      <c r="VHI31" s="877"/>
      <c r="VHJ31" s="877"/>
      <c r="VHK31" s="877"/>
      <c r="VHL31" s="877"/>
      <c r="VHM31" s="877"/>
      <c r="VHN31" s="877"/>
      <c r="VHO31" s="877"/>
      <c r="VHP31" s="877"/>
      <c r="VHQ31" s="877"/>
      <c r="VHR31" s="877"/>
      <c r="VHS31" s="877"/>
      <c r="VHT31" s="877"/>
      <c r="VHU31" s="877"/>
      <c r="VHV31" s="877"/>
      <c r="VHW31" s="877"/>
      <c r="VHX31" s="877"/>
      <c r="VHY31" s="877"/>
      <c r="VHZ31" s="877"/>
      <c r="VIA31" s="877"/>
      <c r="VIB31" s="877"/>
      <c r="VIC31" s="877"/>
      <c r="VID31" s="877"/>
      <c r="VIE31" s="877"/>
      <c r="VIF31" s="877"/>
      <c r="VIG31" s="877"/>
      <c r="VIH31" s="877"/>
      <c r="VII31" s="877"/>
      <c r="VIJ31" s="877"/>
      <c r="VIK31" s="877"/>
      <c r="VIL31" s="877"/>
      <c r="VIM31" s="877"/>
      <c r="VIN31" s="877"/>
      <c r="VIO31" s="877"/>
      <c r="VIP31" s="877"/>
      <c r="VIQ31" s="877"/>
      <c r="VIR31" s="877"/>
      <c r="VIS31" s="877"/>
      <c r="VIT31" s="877"/>
      <c r="VIU31" s="877"/>
      <c r="VIV31" s="877"/>
      <c r="VIW31" s="877"/>
      <c r="VIX31" s="877"/>
      <c r="VIY31" s="877"/>
      <c r="VIZ31" s="877"/>
      <c r="VJA31" s="877"/>
      <c r="VJB31" s="877"/>
      <c r="VJC31" s="877"/>
      <c r="VJD31" s="877"/>
      <c r="VJE31" s="877"/>
      <c r="VJF31" s="877"/>
      <c r="VJG31" s="877"/>
      <c r="VJH31" s="877"/>
      <c r="VJI31" s="877"/>
      <c r="VJJ31" s="877"/>
      <c r="VJK31" s="877"/>
      <c r="VJL31" s="877"/>
      <c r="VJM31" s="877"/>
      <c r="VJN31" s="877"/>
      <c r="VJO31" s="877"/>
      <c r="VJP31" s="877"/>
      <c r="VJQ31" s="877"/>
      <c r="VJR31" s="877"/>
      <c r="VJS31" s="877"/>
      <c r="VJT31" s="877"/>
      <c r="VJU31" s="877"/>
      <c r="VJV31" s="877"/>
      <c r="VJW31" s="877"/>
      <c r="VJX31" s="877"/>
      <c r="VJY31" s="877"/>
      <c r="VJZ31" s="877"/>
      <c r="VKA31" s="877"/>
      <c r="VKB31" s="877"/>
      <c r="VKC31" s="877"/>
      <c r="VKD31" s="877"/>
      <c r="VKE31" s="877"/>
      <c r="VKF31" s="877"/>
      <c r="VKG31" s="877"/>
      <c r="VKH31" s="877"/>
      <c r="VKI31" s="877"/>
      <c r="VKJ31" s="877"/>
      <c r="VKK31" s="877"/>
      <c r="VKL31" s="877"/>
      <c r="VKM31" s="877"/>
      <c r="VKN31" s="877"/>
      <c r="VKO31" s="877"/>
      <c r="VKP31" s="877"/>
      <c r="VKQ31" s="877"/>
      <c r="VKR31" s="877"/>
      <c r="VKS31" s="877"/>
      <c r="VKT31" s="877"/>
      <c r="VKU31" s="877"/>
      <c r="VKV31" s="877"/>
      <c r="VKW31" s="877"/>
      <c r="VKX31" s="877"/>
      <c r="VKY31" s="877"/>
      <c r="VKZ31" s="877"/>
      <c r="VLA31" s="877"/>
      <c r="VLB31" s="877"/>
      <c r="VLC31" s="877"/>
      <c r="VLD31" s="877"/>
      <c r="VLE31" s="877"/>
      <c r="VLF31" s="877"/>
      <c r="VLG31" s="877"/>
      <c r="VLH31" s="877"/>
      <c r="VLI31" s="877"/>
      <c r="VLJ31" s="877"/>
      <c r="VLK31" s="877"/>
      <c r="VLL31" s="877"/>
      <c r="VLM31" s="877"/>
      <c r="VLN31" s="877"/>
      <c r="VLO31" s="877"/>
      <c r="VLP31" s="877"/>
      <c r="VLQ31" s="877"/>
      <c r="VLR31" s="877"/>
      <c r="VLS31" s="877"/>
      <c r="VLT31" s="877"/>
      <c r="VLU31" s="877"/>
      <c r="VLV31" s="877"/>
      <c r="VLW31" s="877"/>
      <c r="VLX31" s="877"/>
      <c r="VLY31" s="877"/>
      <c r="VLZ31" s="877"/>
      <c r="VMA31" s="877"/>
      <c r="VMB31" s="877"/>
      <c r="VMC31" s="877"/>
      <c r="VMD31" s="877"/>
      <c r="VME31" s="877"/>
      <c r="VMF31" s="877"/>
      <c r="VMG31" s="877"/>
      <c r="VMH31" s="877"/>
      <c r="VMI31" s="877"/>
      <c r="VMJ31" s="877"/>
      <c r="VMK31" s="877"/>
      <c r="VML31" s="877"/>
      <c r="VMM31" s="877"/>
      <c r="VMN31" s="877"/>
      <c r="VMO31" s="877"/>
      <c r="VMP31" s="877"/>
      <c r="VMQ31" s="877"/>
      <c r="VMR31" s="877"/>
      <c r="VMS31" s="877"/>
      <c r="VMT31" s="877"/>
      <c r="VMU31" s="877"/>
      <c r="VMV31" s="877"/>
      <c r="VMW31" s="877"/>
      <c r="VMX31" s="877"/>
      <c r="VMY31" s="877"/>
      <c r="VMZ31" s="877"/>
      <c r="VNA31" s="877"/>
      <c r="VNB31" s="877"/>
      <c r="VNC31" s="877"/>
      <c r="VND31" s="877"/>
      <c r="VNE31" s="877"/>
      <c r="VNF31" s="877"/>
      <c r="VNG31" s="877"/>
      <c r="VNH31" s="877"/>
      <c r="VNI31" s="877"/>
      <c r="VNJ31" s="877"/>
      <c r="VNK31" s="877"/>
      <c r="VNL31" s="877"/>
      <c r="VNM31" s="877"/>
      <c r="VNN31" s="877"/>
      <c r="VNO31" s="877"/>
      <c r="VNP31" s="877"/>
      <c r="VNQ31" s="877"/>
      <c r="VNR31" s="877"/>
      <c r="VNS31" s="877"/>
      <c r="VNT31" s="877"/>
      <c r="VNU31" s="877"/>
      <c r="VNV31" s="877"/>
      <c r="VNW31" s="877"/>
      <c r="VNX31" s="877"/>
      <c r="VNY31" s="877"/>
      <c r="VNZ31" s="877"/>
      <c r="VOA31" s="877"/>
      <c r="VOB31" s="877"/>
      <c r="VOC31" s="877"/>
      <c r="VOD31" s="877"/>
      <c r="VOE31" s="877"/>
      <c r="VOF31" s="877"/>
      <c r="VOG31" s="877"/>
      <c r="VOH31" s="877"/>
      <c r="VOI31" s="877"/>
      <c r="VOJ31" s="877"/>
      <c r="VOK31" s="877"/>
      <c r="VOL31" s="877"/>
      <c r="VOM31" s="877"/>
      <c r="VON31" s="877"/>
      <c r="VOO31" s="877"/>
      <c r="VOP31" s="877"/>
      <c r="VOQ31" s="877"/>
      <c r="VOR31" s="877"/>
      <c r="VOS31" s="877"/>
      <c r="VOT31" s="877"/>
      <c r="VOU31" s="877"/>
      <c r="VOV31" s="877"/>
      <c r="VOW31" s="877"/>
      <c r="VOX31" s="877"/>
      <c r="VOY31" s="877"/>
      <c r="VOZ31" s="877"/>
      <c r="VPA31" s="877"/>
      <c r="VPB31" s="877"/>
      <c r="VPC31" s="877"/>
      <c r="VPD31" s="877"/>
      <c r="VPE31" s="877"/>
      <c r="VPF31" s="877"/>
      <c r="VPG31" s="877"/>
      <c r="VPH31" s="877"/>
      <c r="VPI31" s="877"/>
      <c r="VPJ31" s="877"/>
      <c r="VPK31" s="877"/>
      <c r="VPL31" s="877"/>
      <c r="VPM31" s="877"/>
      <c r="VPN31" s="877"/>
      <c r="VPO31" s="877"/>
      <c r="VPP31" s="877"/>
      <c r="VPQ31" s="877"/>
      <c r="VPR31" s="877"/>
      <c r="VPS31" s="877"/>
      <c r="VPT31" s="877"/>
      <c r="VPU31" s="877"/>
      <c r="VPV31" s="877"/>
      <c r="VPW31" s="877"/>
      <c r="VPX31" s="877"/>
      <c r="VPY31" s="877"/>
      <c r="VPZ31" s="877"/>
      <c r="VQA31" s="877"/>
      <c r="VQB31" s="877"/>
      <c r="VQC31" s="877"/>
      <c r="VQD31" s="877"/>
      <c r="VQE31" s="877"/>
      <c r="VQF31" s="877"/>
      <c r="VQG31" s="877"/>
      <c r="VQH31" s="877"/>
      <c r="VQI31" s="877"/>
      <c r="VQJ31" s="877"/>
      <c r="VQK31" s="877"/>
      <c r="VQL31" s="877"/>
      <c r="VQM31" s="877"/>
      <c r="VQN31" s="877"/>
      <c r="VQO31" s="877"/>
      <c r="VQP31" s="877"/>
      <c r="VQQ31" s="877"/>
      <c r="VQR31" s="877"/>
      <c r="VQS31" s="877"/>
      <c r="VQT31" s="877"/>
      <c r="VQU31" s="877"/>
      <c r="VQV31" s="877"/>
      <c r="VQW31" s="877"/>
      <c r="VQX31" s="877"/>
      <c r="VQY31" s="877"/>
      <c r="VQZ31" s="877"/>
      <c r="VRA31" s="877"/>
      <c r="VRB31" s="877"/>
      <c r="VRC31" s="877"/>
      <c r="VRD31" s="877"/>
      <c r="VRE31" s="877"/>
      <c r="VRF31" s="877"/>
      <c r="VRG31" s="877"/>
      <c r="VRH31" s="877"/>
      <c r="VRI31" s="877"/>
      <c r="VRJ31" s="877"/>
      <c r="VRK31" s="877"/>
      <c r="VRL31" s="877"/>
      <c r="VRM31" s="877"/>
      <c r="VRN31" s="877"/>
      <c r="VRO31" s="877"/>
      <c r="VRP31" s="877"/>
      <c r="VRQ31" s="877"/>
      <c r="VRR31" s="877"/>
      <c r="VRS31" s="877"/>
      <c r="VRT31" s="877"/>
      <c r="VRU31" s="877"/>
      <c r="VRV31" s="877"/>
      <c r="VRW31" s="877"/>
      <c r="VRX31" s="877"/>
      <c r="VRY31" s="877"/>
      <c r="VRZ31" s="877"/>
      <c r="VSA31" s="877"/>
      <c r="VSB31" s="877"/>
      <c r="VSC31" s="877"/>
      <c r="VSD31" s="877"/>
      <c r="VSE31" s="877"/>
      <c r="VSF31" s="877"/>
      <c r="VSG31" s="877"/>
      <c r="VSH31" s="877"/>
      <c r="VSI31" s="877"/>
      <c r="VSJ31" s="877"/>
      <c r="VSK31" s="877"/>
      <c r="VSL31" s="877"/>
      <c r="VSM31" s="877"/>
      <c r="VSN31" s="877"/>
      <c r="VSO31" s="877"/>
      <c r="VSP31" s="877"/>
      <c r="VSQ31" s="877"/>
      <c r="VSR31" s="877"/>
      <c r="VSS31" s="877"/>
      <c r="VST31" s="877"/>
      <c r="VSU31" s="877"/>
      <c r="VSV31" s="877"/>
      <c r="VSW31" s="877"/>
      <c r="VSX31" s="877"/>
      <c r="VSY31" s="877"/>
      <c r="VSZ31" s="877"/>
      <c r="VTA31" s="877"/>
      <c r="VTB31" s="877"/>
      <c r="VTC31" s="877"/>
      <c r="VTD31" s="877"/>
      <c r="VTE31" s="877"/>
      <c r="VTF31" s="877"/>
      <c r="VTG31" s="877"/>
      <c r="VTH31" s="877"/>
      <c r="VTI31" s="877"/>
      <c r="VTJ31" s="877"/>
      <c r="VTK31" s="877"/>
      <c r="VTL31" s="877"/>
      <c r="VTM31" s="877"/>
      <c r="VTN31" s="877"/>
      <c r="VTO31" s="877"/>
      <c r="VTP31" s="877"/>
      <c r="VTQ31" s="877"/>
      <c r="VTR31" s="877"/>
      <c r="VTS31" s="877"/>
      <c r="VTT31" s="877"/>
      <c r="VTU31" s="877"/>
      <c r="VTV31" s="877"/>
      <c r="VTW31" s="877"/>
      <c r="VTX31" s="877"/>
      <c r="VTY31" s="877"/>
      <c r="VTZ31" s="877"/>
      <c r="VUA31" s="877"/>
      <c r="VUB31" s="877"/>
      <c r="VUC31" s="877"/>
      <c r="VUD31" s="877"/>
      <c r="VUE31" s="877"/>
      <c r="VUF31" s="877"/>
      <c r="VUG31" s="877"/>
      <c r="VUH31" s="877"/>
      <c r="VUI31" s="877"/>
      <c r="VUJ31" s="877"/>
      <c r="VUK31" s="877"/>
      <c r="VUL31" s="877"/>
      <c r="VUM31" s="877"/>
      <c r="VUN31" s="877"/>
      <c r="VUO31" s="877"/>
      <c r="VUP31" s="877"/>
      <c r="VUQ31" s="877"/>
      <c r="VUR31" s="877"/>
      <c r="VUS31" s="877"/>
      <c r="VUT31" s="877"/>
      <c r="VUU31" s="877"/>
      <c r="VUV31" s="877"/>
      <c r="VUW31" s="877"/>
      <c r="VUX31" s="877"/>
      <c r="VUY31" s="877"/>
      <c r="VUZ31" s="877"/>
      <c r="VVA31" s="877"/>
      <c r="VVB31" s="877"/>
      <c r="VVC31" s="877"/>
      <c r="VVD31" s="877"/>
      <c r="VVE31" s="877"/>
      <c r="VVF31" s="877"/>
      <c r="VVG31" s="877"/>
      <c r="VVH31" s="877"/>
      <c r="VVI31" s="877"/>
      <c r="VVJ31" s="877"/>
      <c r="VVK31" s="877"/>
      <c r="VVL31" s="877"/>
      <c r="VVM31" s="877"/>
      <c r="VVN31" s="877"/>
      <c r="VVO31" s="877"/>
      <c r="VVP31" s="877"/>
      <c r="VVQ31" s="877"/>
      <c r="VVR31" s="877"/>
      <c r="VVS31" s="877"/>
      <c r="VVT31" s="877"/>
      <c r="VVU31" s="877"/>
      <c r="VVV31" s="877"/>
      <c r="VVW31" s="877"/>
      <c r="VVX31" s="877"/>
      <c r="VVY31" s="877"/>
      <c r="VVZ31" s="877"/>
      <c r="VWA31" s="877"/>
      <c r="VWB31" s="877"/>
      <c r="VWC31" s="877"/>
      <c r="VWD31" s="877"/>
      <c r="VWE31" s="877"/>
      <c r="VWF31" s="877"/>
      <c r="VWG31" s="877"/>
      <c r="VWH31" s="877"/>
      <c r="VWI31" s="877"/>
      <c r="VWJ31" s="877"/>
      <c r="VWK31" s="877"/>
      <c r="VWL31" s="877"/>
      <c r="VWM31" s="877"/>
      <c r="VWN31" s="877"/>
      <c r="VWO31" s="877"/>
      <c r="VWP31" s="877"/>
      <c r="VWQ31" s="877"/>
      <c r="VWR31" s="877"/>
      <c r="VWS31" s="877"/>
      <c r="VWT31" s="877"/>
      <c r="VWU31" s="877"/>
      <c r="VWV31" s="877"/>
      <c r="VWW31" s="877"/>
      <c r="VWX31" s="877"/>
      <c r="VWY31" s="877"/>
      <c r="VWZ31" s="877"/>
      <c r="VXA31" s="877"/>
      <c r="VXB31" s="877"/>
      <c r="VXC31" s="877"/>
      <c r="VXD31" s="877"/>
      <c r="VXE31" s="877"/>
      <c r="VXF31" s="877"/>
      <c r="VXG31" s="877"/>
      <c r="VXH31" s="877"/>
      <c r="VXI31" s="877"/>
      <c r="VXJ31" s="877"/>
      <c r="VXK31" s="877"/>
      <c r="VXL31" s="877"/>
      <c r="VXM31" s="877"/>
      <c r="VXN31" s="877"/>
      <c r="VXO31" s="877"/>
      <c r="VXP31" s="877"/>
      <c r="VXQ31" s="877"/>
      <c r="VXR31" s="877"/>
      <c r="VXS31" s="877"/>
      <c r="VXT31" s="877"/>
      <c r="VXU31" s="877"/>
      <c r="VXV31" s="877"/>
      <c r="VXW31" s="877"/>
      <c r="VXX31" s="877"/>
      <c r="VXY31" s="877"/>
      <c r="VXZ31" s="877"/>
      <c r="VYA31" s="877"/>
      <c r="VYB31" s="877"/>
      <c r="VYC31" s="877"/>
      <c r="VYD31" s="877"/>
      <c r="VYE31" s="877"/>
      <c r="VYF31" s="877"/>
      <c r="VYG31" s="877"/>
      <c r="VYH31" s="877"/>
      <c r="VYI31" s="877"/>
      <c r="VYJ31" s="877"/>
      <c r="VYK31" s="877"/>
      <c r="VYL31" s="877"/>
      <c r="VYM31" s="877"/>
      <c r="VYN31" s="877"/>
      <c r="VYO31" s="877"/>
      <c r="VYP31" s="877"/>
      <c r="VYQ31" s="877"/>
      <c r="VYR31" s="877"/>
      <c r="VYS31" s="877"/>
      <c r="VYT31" s="877"/>
      <c r="VYU31" s="877"/>
      <c r="VYV31" s="877"/>
      <c r="VYW31" s="877"/>
      <c r="VYX31" s="877"/>
      <c r="VYY31" s="877"/>
      <c r="VYZ31" s="877"/>
      <c r="VZA31" s="877"/>
      <c r="VZB31" s="877"/>
      <c r="VZC31" s="877"/>
      <c r="VZD31" s="877"/>
      <c r="VZE31" s="877"/>
      <c r="VZF31" s="877"/>
      <c r="VZG31" s="877"/>
      <c r="VZH31" s="877"/>
      <c r="VZI31" s="877"/>
      <c r="VZJ31" s="877"/>
      <c r="VZK31" s="877"/>
      <c r="VZL31" s="877"/>
      <c r="VZM31" s="877"/>
      <c r="VZN31" s="877"/>
      <c r="VZO31" s="877"/>
      <c r="VZP31" s="877"/>
      <c r="VZQ31" s="877"/>
      <c r="VZR31" s="877"/>
      <c r="VZS31" s="877"/>
      <c r="VZT31" s="877"/>
      <c r="VZU31" s="877"/>
      <c r="VZV31" s="877"/>
      <c r="VZW31" s="877"/>
      <c r="VZX31" s="877"/>
      <c r="VZY31" s="877"/>
      <c r="VZZ31" s="877"/>
      <c r="WAA31" s="877"/>
      <c r="WAB31" s="877"/>
      <c r="WAC31" s="877"/>
      <c r="WAD31" s="877"/>
      <c r="WAE31" s="877"/>
      <c r="WAF31" s="877"/>
      <c r="WAG31" s="877"/>
      <c r="WAH31" s="877"/>
      <c r="WAI31" s="877"/>
      <c r="WAJ31" s="877"/>
      <c r="WAK31" s="877"/>
      <c r="WAL31" s="877"/>
      <c r="WAM31" s="877"/>
      <c r="WAN31" s="877"/>
      <c r="WAO31" s="877"/>
      <c r="WAP31" s="877"/>
      <c r="WAQ31" s="877"/>
      <c r="WAR31" s="877"/>
      <c r="WAS31" s="877"/>
      <c r="WAT31" s="877"/>
      <c r="WAU31" s="877"/>
      <c r="WAV31" s="877"/>
      <c r="WAW31" s="877"/>
      <c r="WAX31" s="877"/>
      <c r="WAY31" s="877"/>
      <c r="WAZ31" s="877"/>
      <c r="WBA31" s="877"/>
      <c r="WBB31" s="877"/>
      <c r="WBC31" s="877"/>
      <c r="WBD31" s="877"/>
      <c r="WBE31" s="877"/>
      <c r="WBF31" s="877"/>
      <c r="WBG31" s="877"/>
      <c r="WBH31" s="877"/>
      <c r="WBI31" s="877"/>
      <c r="WBJ31" s="877"/>
      <c r="WBK31" s="877"/>
      <c r="WBL31" s="877"/>
      <c r="WBM31" s="877"/>
      <c r="WBN31" s="877"/>
      <c r="WBO31" s="877"/>
      <c r="WBP31" s="877"/>
      <c r="WBQ31" s="877"/>
      <c r="WBR31" s="877"/>
      <c r="WBS31" s="877"/>
      <c r="WBT31" s="877"/>
      <c r="WBU31" s="877"/>
      <c r="WBV31" s="877"/>
      <c r="WBW31" s="877"/>
      <c r="WBX31" s="877"/>
      <c r="WBY31" s="877"/>
      <c r="WBZ31" s="877"/>
      <c r="WCA31" s="877"/>
      <c r="WCB31" s="877"/>
      <c r="WCC31" s="877"/>
      <c r="WCD31" s="877"/>
      <c r="WCE31" s="877"/>
      <c r="WCF31" s="877"/>
      <c r="WCG31" s="877"/>
      <c r="WCH31" s="877"/>
      <c r="WCI31" s="877"/>
      <c r="WCJ31" s="877"/>
      <c r="WCK31" s="877"/>
      <c r="WCL31" s="877"/>
      <c r="WCM31" s="877"/>
      <c r="WCN31" s="877"/>
      <c r="WCO31" s="877"/>
      <c r="WCP31" s="877"/>
      <c r="WCQ31" s="877"/>
      <c r="WCR31" s="877"/>
      <c r="WCS31" s="877"/>
      <c r="WCT31" s="877"/>
      <c r="WCU31" s="877"/>
      <c r="WCV31" s="877"/>
      <c r="WCW31" s="877"/>
      <c r="WCX31" s="877"/>
      <c r="WCY31" s="877"/>
      <c r="WCZ31" s="877"/>
      <c r="WDA31" s="877"/>
      <c r="WDB31" s="877"/>
      <c r="WDC31" s="877"/>
      <c r="WDD31" s="877"/>
      <c r="WDE31" s="877"/>
      <c r="WDF31" s="877"/>
      <c r="WDG31" s="877"/>
      <c r="WDH31" s="877"/>
      <c r="WDI31" s="877"/>
      <c r="WDJ31" s="877"/>
      <c r="WDK31" s="877"/>
      <c r="WDL31" s="877"/>
      <c r="WDM31" s="877"/>
      <c r="WDN31" s="877"/>
      <c r="WDO31" s="877"/>
      <c r="WDP31" s="877"/>
      <c r="WDQ31" s="877"/>
      <c r="WDR31" s="877"/>
      <c r="WDS31" s="877"/>
      <c r="WDT31" s="877"/>
      <c r="WDU31" s="877"/>
      <c r="WDV31" s="877"/>
      <c r="WDW31" s="877"/>
      <c r="WDX31" s="877"/>
      <c r="WDY31" s="877"/>
      <c r="WDZ31" s="877"/>
      <c r="WEA31" s="877"/>
      <c r="WEB31" s="877"/>
      <c r="WEC31" s="877"/>
      <c r="WED31" s="877"/>
      <c r="WEE31" s="877"/>
      <c r="WEF31" s="877"/>
      <c r="WEG31" s="877"/>
      <c r="WEH31" s="877"/>
      <c r="WEI31" s="877"/>
      <c r="WEJ31" s="877"/>
      <c r="WEK31" s="877"/>
      <c r="WEL31" s="877"/>
      <c r="WEM31" s="877"/>
      <c r="WEN31" s="877"/>
      <c r="WEO31" s="877"/>
      <c r="WEP31" s="877"/>
      <c r="WEQ31" s="877"/>
      <c r="WER31" s="877"/>
      <c r="WES31" s="877"/>
      <c r="WET31" s="877"/>
      <c r="WEU31" s="877"/>
      <c r="WEV31" s="877"/>
      <c r="WEW31" s="877"/>
      <c r="WEX31" s="877"/>
      <c r="WEY31" s="877"/>
      <c r="WEZ31" s="877"/>
      <c r="WFA31" s="877"/>
      <c r="WFB31" s="877"/>
      <c r="WFC31" s="877"/>
      <c r="WFD31" s="877"/>
      <c r="WFE31" s="877"/>
      <c r="WFF31" s="877"/>
      <c r="WFG31" s="877"/>
      <c r="WFH31" s="877"/>
      <c r="WFI31" s="877"/>
      <c r="WFJ31" s="877"/>
      <c r="WFK31" s="877"/>
      <c r="WFL31" s="877"/>
      <c r="WFM31" s="877"/>
      <c r="WFN31" s="877"/>
      <c r="WFO31" s="877"/>
      <c r="WFP31" s="877"/>
      <c r="WFQ31" s="877"/>
      <c r="WFR31" s="877"/>
      <c r="WFS31" s="877"/>
      <c r="WFT31" s="877"/>
      <c r="WFU31" s="877"/>
      <c r="WFV31" s="877"/>
      <c r="WFW31" s="877"/>
      <c r="WFX31" s="877"/>
      <c r="WFY31" s="877"/>
      <c r="WFZ31" s="877"/>
      <c r="WGA31" s="877"/>
      <c r="WGB31" s="877"/>
      <c r="WGC31" s="877"/>
      <c r="WGD31" s="877"/>
      <c r="WGE31" s="877"/>
      <c r="WGF31" s="877"/>
      <c r="WGG31" s="877"/>
      <c r="WGH31" s="877"/>
      <c r="WGI31" s="877"/>
      <c r="WGJ31" s="877"/>
      <c r="WGK31" s="877"/>
      <c r="WGL31" s="877"/>
      <c r="WGM31" s="877"/>
      <c r="WGN31" s="877"/>
      <c r="WGO31" s="877"/>
      <c r="WGP31" s="877"/>
      <c r="WGQ31" s="877"/>
      <c r="WGR31" s="877"/>
      <c r="WGS31" s="877"/>
      <c r="WGT31" s="877"/>
      <c r="WGU31" s="877"/>
      <c r="WGV31" s="877"/>
      <c r="WGW31" s="877"/>
      <c r="WGX31" s="877"/>
      <c r="WGY31" s="877"/>
      <c r="WGZ31" s="877"/>
      <c r="WHA31" s="877"/>
      <c r="WHB31" s="877"/>
      <c r="WHC31" s="877"/>
      <c r="WHD31" s="877"/>
      <c r="WHE31" s="877"/>
      <c r="WHF31" s="877"/>
      <c r="WHG31" s="877"/>
      <c r="WHH31" s="877"/>
      <c r="WHI31" s="877"/>
      <c r="WHJ31" s="877"/>
      <c r="WHK31" s="877"/>
      <c r="WHL31" s="877"/>
      <c r="WHM31" s="877"/>
      <c r="WHN31" s="877"/>
      <c r="WHO31" s="877"/>
      <c r="WHP31" s="877"/>
      <c r="WHQ31" s="877"/>
      <c r="WHR31" s="877"/>
      <c r="WHS31" s="877"/>
      <c r="WHT31" s="877"/>
      <c r="WHU31" s="877"/>
      <c r="WHV31" s="877"/>
      <c r="WHW31" s="877"/>
      <c r="WHX31" s="877"/>
      <c r="WHY31" s="877"/>
      <c r="WHZ31" s="877"/>
      <c r="WIA31" s="877"/>
      <c r="WIB31" s="877"/>
      <c r="WIC31" s="877"/>
      <c r="WID31" s="877"/>
      <c r="WIE31" s="877"/>
      <c r="WIF31" s="877"/>
      <c r="WIG31" s="877"/>
      <c r="WIH31" s="877"/>
      <c r="WII31" s="877"/>
      <c r="WIJ31" s="877"/>
      <c r="WIK31" s="877"/>
      <c r="WIL31" s="877"/>
      <c r="WIM31" s="877"/>
      <c r="WIN31" s="877"/>
      <c r="WIO31" s="877"/>
      <c r="WIP31" s="877"/>
      <c r="WIQ31" s="877"/>
      <c r="WIR31" s="877"/>
      <c r="WIS31" s="877"/>
      <c r="WIT31" s="877"/>
      <c r="WIU31" s="877"/>
      <c r="WIV31" s="877"/>
      <c r="WIW31" s="877"/>
      <c r="WIX31" s="877"/>
      <c r="WIY31" s="877"/>
      <c r="WIZ31" s="877"/>
      <c r="WJA31" s="877"/>
      <c r="WJB31" s="877"/>
      <c r="WJC31" s="877"/>
      <c r="WJD31" s="877"/>
      <c r="WJE31" s="877"/>
      <c r="WJF31" s="877"/>
      <c r="WJG31" s="877"/>
      <c r="WJH31" s="877"/>
      <c r="WJI31" s="877"/>
      <c r="WJJ31" s="877"/>
      <c r="WJK31" s="877"/>
      <c r="WJL31" s="877"/>
      <c r="WJM31" s="877"/>
      <c r="WJN31" s="877"/>
      <c r="WJO31" s="877"/>
      <c r="WJP31" s="877"/>
      <c r="WJQ31" s="877"/>
      <c r="WJR31" s="877"/>
      <c r="WJS31" s="877"/>
      <c r="WJT31" s="877"/>
      <c r="WJU31" s="877"/>
      <c r="WJV31" s="877"/>
      <c r="WJW31" s="877"/>
      <c r="WJX31" s="877"/>
      <c r="WJY31" s="877"/>
      <c r="WJZ31" s="877"/>
      <c r="WKA31" s="877"/>
      <c r="WKB31" s="877"/>
      <c r="WKC31" s="877"/>
      <c r="WKD31" s="877"/>
      <c r="WKE31" s="877"/>
      <c r="WKF31" s="877"/>
      <c r="WKG31" s="877"/>
      <c r="WKH31" s="877"/>
      <c r="WKI31" s="877"/>
      <c r="WKJ31" s="877"/>
      <c r="WKK31" s="877"/>
      <c r="WKL31" s="877"/>
      <c r="WKM31" s="877"/>
      <c r="WKN31" s="877"/>
      <c r="WKO31" s="877"/>
      <c r="WKP31" s="877"/>
      <c r="WKQ31" s="877"/>
      <c r="WKR31" s="877"/>
      <c r="WKS31" s="877"/>
      <c r="WKT31" s="877"/>
      <c r="WKU31" s="877"/>
      <c r="WKV31" s="877"/>
      <c r="WKW31" s="877"/>
      <c r="WKX31" s="877"/>
      <c r="WKY31" s="877"/>
      <c r="WKZ31" s="877"/>
      <c r="WLA31" s="877"/>
      <c r="WLB31" s="877"/>
      <c r="WLC31" s="877"/>
      <c r="WLD31" s="877"/>
      <c r="WLE31" s="877"/>
      <c r="WLF31" s="877"/>
      <c r="WLG31" s="877"/>
      <c r="WLH31" s="877"/>
      <c r="WLI31" s="877"/>
      <c r="WLJ31" s="877"/>
      <c r="WLK31" s="877"/>
      <c r="WLL31" s="877"/>
      <c r="WLM31" s="877"/>
      <c r="WLN31" s="877"/>
      <c r="WLO31" s="877"/>
      <c r="WLP31" s="877"/>
      <c r="WLQ31" s="877"/>
      <c r="WLR31" s="877"/>
      <c r="WLS31" s="877"/>
      <c r="WLT31" s="877"/>
      <c r="WLU31" s="877"/>
      <c r="WLV31" s="877"/>
      <c r="WLW31" s="877"/>
      <c r="WLX31" s="877"/>
      <c r="WLY31" s="877"/>
      <c r="WLZ31" s="877"/>
      <c r="WMA31" s="877"/>
      <c r="WMB31" s="877"/>
      <c r="WMC31" s="877"/>
      <c r="WMD31" s="877"/>
      <c r="WME31" s="877"/>
      <c r="WMF31" s="877"/>
      <c r="WMG31" s="877"/>
      <c r="WMH31" s="877"/>
      <c r="WMI31" s="877"/>
      <c r="WMJ31" s="877"/>
      <c r="WMK31" s="877"/>
      <c r="WML31" s="877"/>
      <c r="WMM31" s="877"/>
      <c r="WMN31" s="877"/>
      <c r="WMO31" s="877"/>
      <c r="WMP31" s="877"/>
      <c r="WMQ31" s="877"/>
      <c r="WMR31" s="877"/>
      <c r="WMS31" s="877"/>
      <c r="WMT31" s="877"/>
      <c r="WMU31" s="877"/>
      <c r="WMV31" s="877"/>
      <c r="WMW31" s="877"/>
      <c r="WMX31" s="877"/>
      <c r="WMY31" s="877"/>
      <c r="WMZ31" s="877"/>
      <c r="WNA31" s="877"/>
      <c r="WNB31" s="877"/>
      <c r="WNC31" s="877"/>
      <c r="WND31" s="877"/>
      <c r="WNE31" s="877"/>
      <c r="WNF31" s="877"/>
      <c r="WNG31" s="877"/>
      <c r="WNH31" s="877"/>
      <c r="WNI31" s="877"/>
      <c r="WNJ31" s="877"/>
      <c r="WNK31" s="877"/>
      <c r="WNL31" s="877"/>
      <c r="WNM31" s="877"/>
      <c r="WNN31" s="877"/>
      <c r="WNO31" s="877"/>
      <c r="WNP31" s="877"/>
      <c r="WNQ31" s="877"/>
      <c r="WNR31" s="877"/>
      <c r="WNS31" s="877"/>
      <c r="WNT31" s="877"/>
      <c r="WNU31" s="877"/>
      <c r="WNV31" s="877"/>
      <c r="WNW31" s="877"/>
      <c r="WNX31" s="877"/>
      <c r="WNY31" s="877"/>
      <c r="WNZ31" s="877"/>
      <c r="WOA31" s="877"/>
      <c r="WOB31" s="877"/>
      <c r="WOC31" s="877"/>
      <c r="WOD31" s="877"/>
      <c r="WOE31" s="877"/>
      <c r="WOF31" s="877"/>
      <c r="WOG31" s="877"/>
      <c r="WOH31" s="877"/>
      <c r="WOI31" s="877"/>
      <c r="WOJ31" s="877"/>
      <c r="WOK31" s="877"/>
      <c r="WOL31" s="877"/>
      <c r="WOM31" s="877"/>
      <c r="WON31" s="877"/>
      <c r="WOO31" s="877"/>
      <c r="WOP31" s="877"/>
      <c r="WOQ31" s="877"/>
      <c r="WOR31" s="877"/>
      <c r="WOS31" s="877"/>
      <c r="WOT31" s="877"/>
      <c r="WOU31" s="877"/>
      <c r="WOV31" s="877"/>
      <c r="WOW31" s="877"/>
      <c r="WOX31" s="877"/>
      <c r="WOY31" s="877"/>
      <c r="WOZ31" s="877"/>
      <c r="WPA31" s="877"/>
      <c r="WPB31" s="877"/>
      <c r="WPC31" s="877"/>
      <c r="WPD31" s="877"/>
      <c r="WPE31" s="877"/>
      <c r="WPF31" s="877"/>
      <c r="WPG31" s="877"/>
      <c r="WPH31" s="877"/>
      <c r="WPI31" s="877"/>
      <c r="WPJ31" s="877"/>
      <c r="WPK31" s="877"/>
      <c r="WPL31" s="877"/>
      <c r="WPM31" s="877"/>
      <c r="WPN31" s="877"/>
      <c r="WPO31" s="877"/>
      <c r="WPP31" s="877"/>
      <c r="WPQ31" s="877"/>
      <c r="WPR31" s="877"/>
      <c r="WPS31" s="877"/>
      <c r="WPT31" s="877"/>
      <c r="WPU31" s="877"/>
      <c r="WPV31" s="877"/>
      <c r="WPW31" s="877"/>
      <c r="WPX31" s="877"/>
      <c r="WPY31" s="877"/>
      <c r="WPZ31" s="877"/>
      <c r="WQA31" s="877"/>
      <c r="WQB31" s="877"/>
      <c r="WQC31" s="877"/>
      <c r="WQD31" s="877"/>
      <c r="WQE31" s="877"/>
      <c r="WQF31" s="877"/>
      <c r="WQG31" s="877"/>
      <c r="WQH31" s="877"/>
      <c r="WQI31" s="877"/>
      <c r="WQJ31" s="877"/>
      <c r="WQK31" s="877"/>
      <c r="WQL31" s="877"/>
      <c r="WQM31" s="877"/>
      <c r="WQN31" s="877"/>
      <c r="WQO31" s="877"/>
      <c r="WQP31" s="877"/>
      <c r="WQQ31" s="877"/>
      <c r="WQR31" s="877"/>
      <c r="WQS31" s="877"/>
      <c r="WQT31" s="877"/>
      <c r="WQU31" s="877"/>
      <c r="WQV31" s="877"/>
      <c r="WQW31" s="877"/>
      <c r="WQX31" s="877"/>
      <c r="WQY31" s="877"/>
      <c r="WQZ31" s="877"/>
      <c r="WRA31" s="877"/>
      <c r="WRB31" s="877"/>
      <c r="WRC31" s="877"/>
      <c r="WRD31" s="877"/>
      <c r="WRE31" s="877"/>
      <c r="WRF31" s="877"/>
      <c r="WRG31" s="877"/>
      <c r="WRH31" s="877"/>
      <c r="WRI31" s="877"/>
      <c r="WRJ31" s="877"/>
      <c r="WRK31" s="877"/>
      <c r="WRL31" s="877"/>
      <c r="WRM31" s="877"/>
      <c r="WRN31" s="877"/>
      <c r="WRO31" s="877"/>
      <c r="WRP31" s="877"/>
      <c r="WRQ31" s="877"/>
      <c r="WRR31" s="877"/>
      <c r="WRS31" s="877"/>
      <c r="WRT31" s="877"/>
      <c r="WRU31" s="877"/>
      <c r="WRV31" s="877"/>
      <c r="WRW31" s="877"/>
      <c r="WRX31" s="877"/>
      <c r="WRY31" s="877"/>
      <c r="WRZ31" s="877"/>
      <c r="WSA31" s="877"/>
      <c r="WSB31" s="877"/>
      <c r="WSC31" s="877"/>
      <c r="WSD31" s="877"/>
      <c r="WSE31" s="877"/>
      <c r="WSF31" s="877"/>
      <c r="WSG31" s="877"/>
      <c r="WSH31" s="877"/>
      <c r="WSI31" s="877"/>
      <c r="WSJ31" s="877"/>
      <c r="WSK31" s="877"/>
      <c r="WSL31" s="877"/>
      <c r="WSM31" s="877"/>
      <c r="WSN31" s="877"/>
      <c r="WSO31" s="877"/>
      <c r="WSP31" s="877"/>
      <c r="WSQ31" s="877"/>
      <c r="WSR31" s="877"/>
      <c r="WSS31" s="877"/>
      <c r="WST31" s="877"/>
      <c r="WSU31" s="877"/>
      <c r="WSV31" s="877"/>
      <c r="WSW31" s="877"/>
      <c r="WSX31" s="877"/>
      <c r="WSY31" s="877"/>
      <c r="WSZ31" s="877"/>
      <c r="WTA31" s="877"/>
      <c r="WTB31" s="877"/>
      <c r="WTC31" s="877"/>
      <c r="WTD31" s="877"/>
      <c r="WTE31" s="877"/>
      <c r="WTF31" s="877"/>
      <c r="WTG31" s="877"/>
      <c r="WTH31" s="877"/>
      <c r="WTI31" s="877"/>
      <c r="WTJ31" s="877"/>
      <c r="WTK31" s="877"/>
      <c r="WTL31" s="877"/>
      <c r="WTM31" s="877"/>
      <c r="WTN31" s="877"/>
      <c r="WTO31" s="877"/>
      <c r="WTP31" s="877"/>
      <c r="WTQ31" s="877"/>
      <c r="WTR31" s="877"/>
      <c r="WTS31" s="877"/>
      <c r="WTT31" s="877"/>
      <c r="WTU31" s="877"/>
      <c r="WTV31" s="877"/>
      <c r="WTW31" s="877"/>
      <c r="WTX31" s="877"/>
      <c r="WTY31" s="877"/>
      <c r="WTZ31" s="877"/>
      <c r="WUA31" s="877"/>
      <c r="WUB31" s="877"/>
      <c r="WUC31" s="877"/>
      <c r="WUD31" s="877"/>
      <c r="WUE31" s="877"/>
      <c r="WUF31" s="877"/>
      <c r="WUG31" s="877"/>
      <c r="WUH31" s="877"/>
      <c r="WUI31" s="877"/>
      <c r="WUJ31" s="877"/>
      <c r="WUK31" s="877"/>
      <c r="WUL31" s="877"/>
      <c r="WUM31" s="877"/>
      <c r="WUN31" s="877"/>
      <c r="WUO31" s="877"/>
      <c r="WUP31" s="877"/>
      <c r="WUQ31" s="877"/>
      <c r="WUR31" s="877"/>
      <c r="WUS31" s="877"/>
      <c r="WUT31" s="877"/>
      <c r="WUU31" s="877"/>
      <c r="WUV31" s="877"/>
      <c r="WUW31" s="877"/>
      <c r="WUX31" s="877"/>
      <c r="WUY31" s="877"/>
      <c r="WUZ31" s="877"/>
      <c r="WVA31" s="877"/>
      <c r="WVB31" s="877"/>
      <c r="WVC31" s="877"/>
      <c r="WVD31" s="877"/>
      <c r="WVE31" s="877"/>
      <c r="WVF31" s="877"/>
      <c r="WVG31" s="877"/>
      <c r="WVH31" s="877"/>
      <c r="WVI31" s="877"/>
      <c r="WVJ31" s="877"/>
      <c r="WVK31" s="877"/>
      <c r="WVL31" s="877"/>
      <c r="WVM31" s="877"/>
      <c r="WVN31" s="877"/>
      <c r="WVO31" s="877"/>
      <c r="WVP31" s="877"/>
      <c r="WVQ31" s="877"/>
      <c r="WVR31" s="877"/>
      <c r="WVS31" s="877"/>
      <c r="WVT31" s="877"/>
      <c r="WVU31" s="877"/>
      <c r="WVV31" s="877"/>
      <c r="WVW31" s="877"/>
      <c r="WVX31" s="877"/>
      <c r="WVY31" s="877"/>
      <c r="WVZ31" s="877"/>
      <c r="WWA31" s="877"/>
      <c r="WWB31" s="877"/>
      <c r="WWC31" s="877"/>
      <c r="WWD31" s="877"/>
      <c r="WWE31" s="877"/>
      <c r="WWF31" s="877"/>
      <c r="WWG31" s="877"/>
      <c r="WWH31" s="877"/>
      <c r="WWI31" s="877"/>
      <c r="WWJ31" s="877"/>
      <c r="WWK31" s="877"/>
      <c r="WWL31" s="877"/>
      <c r="WWM31" s="877"/>
      <c r="WWN31" s="877"/>
      <c r="WWO31" s="877"/>
      <c r="WWP31" s="877"/>
      <c r="WWQ31" s="877"/>
      <c r="WWR31" s="877"/>
      <c r="WWS31" s="877"/>
      <c r="WWT31" s="877"/>
      <c r="WWU31" s="877"/>
      <c r="WWV31" s="877"/>
      <c r="WWW31" s="877"/>
      <c r="WWX31" s="877"/>
      <c r="WWY31" s="877"/>
      <c r="WWZ31" s="877"/>
      <c r="WXA31" s="877"/>
      <c r="WXB31" s="877"/>
      <c r="WXC31" s="877"/>
      <c r="WXD31" s="877"/>
      <c r="WXE31" s="877"/>
      <c r="WXF31" s="877"/>
      <c r="WXG31" s="877"/>
      <c r="WXH31" s="877"/>
      <c r="WXI31" s="877"/>
      <c r="WXJ31" s="877"/>
      <c r="WXK31" s="877"/>
      <c r="WXL31" s="877"/>
      <c r="WXM31" s="877"/>
      <c r="WXN31" s="877"/>
      <c r="WXO31" s="877"/>
      <c r="WXP31" s="877"/>
      <c r="WXQ31" s="877"/>
      <c r="WXR31" s="877"/>
      <c r="WXS31" s="877"/>
      <c r="WXT31" s="877"/>
      <c r="WXU31" s="877"/>
      <c r="WXV31" s="877"/>
      <c r="WXW31" s="877"/>
      <c r="WXX31" s="877"/>
      <c r="WXY31" s="877"/>
      <c r="WXZ31" s="877"/>
      <c r="WYA31" s="877"/>
      <c r="WYB31" s="877"/>
      <c r="WYC31" s="877"/>
      <c r="WYD31" s="877"/>
      <c r="WYE31" s="877"/>
      <c r="WYF31" s="877"/>
      <c r="WYG31" s="877"/>
      <c r="WYH31" s="877"/>
      <c r="WYI31" s="877"/>
      <c r="WYJ31" s="877"/>
      <c r="WYK31" s="877"/>
      <c r="WYL31" s="877"/>
      <c r="WYM31" s="877"/>
      <c r="WYN31" s="877"/>
      <c r="WYO31" s="877"/>
      <c r="WYP31" s="877"/>
      <c r="WYQ31" s="877"/>
      <c r="WYR31" s="877"/>
      <c r="WYS31" s="877"/>
      <c r="WYT31" s="877"/>
      <c r="WYU31" s="877"/>
      <c r="WYV31" s="877"/>
      <c r="WYW31" s="877"/>
      <c r="WYX31" s="877"/>
      <c r="WYY31" s="877"/>
      <c r="WYZ31" s="877"/>
      <c r="WZA31" s="877"/>
      <c r="WZB31" s="877"/>
      <c r="WZC31" s="877"/>
      <c r="WZD31" s="877"/>
      <c r="WZE31" s="877"/>
      <c r="WZF31" s="877"/>
      <c r="WZG31" s="877"/>
      <c r="WZH31" s="877"/>
      <c r="WZI31" s="877"/>
      <c r="WZJ31" s="877"/>
      <c r="WZK31" s="877"/>
      <c r="WZL31" s="877"/>
      <c r="WZM31" s="877"/>
      <c r="WZN31" s="877"/>
      <c r="WZO31" s="877"/>
      <c r="WZP31" s="877"/>
      <c r="WZQ31" s="877"/>
      <c r="WZR31" s="877"/>
      <c r="WZS31" s="877"/>
      <c r="WZT31" s="877"/>
      <c r="WZU31" s="877"/>
      <c r="WZV31" s="877"/>
      <c r="WZW31" s="877"/>
      <c r="WZX31" s="877"/>
      <c r="WZY31" s="877"/>
      <c r="WZZ31" s="877"/>
      <c r="XAA31" s="877"/>
      <c r="XAB31" s="877"/>
      <c r="XAC31" s="877"/>
      <c r="XAD31" s="877"/>
      <c r="XAE31" s="877"/>
      <c r="XAF31" s="877"/>
      <c r="XAG31" s="877"/>
      <c r="XAH31" s="877"/>
      <c r="XAI31" s="877"/>
      <c r="XAJ31" s="877"/>
      <c r="XAK31" s="877"/>
      <c r="XAL31" s="877"/>
      <c r="XAM31" s="877"/>
      <c r="XAN31" s="877"/>
      <c r="XAO31" s="877"/>
      <c r="XAP31" s="877"/>
      <c r="XAQ31" s="877"/>
      <c r="XAR31" s="877"/>
      <c r="XAS31" s="877"/>
      <c r="XAT31" s="877"/>
      <c r="XAU31" s="877"/>
      <c r="XAV31" s="877"/>
      <c r="XAW31" s="877"/>
      <c r="XAX31" s="877"/>
      <c r="XAY31" s="877"/>
      <c r="XAZ31" s="877"/>
      <c r="XBA31" s="877"/>
      <c r="XBB31" s="877"/>
      <c r="XBC31" s="877"/>
      <c r="XBD31" s="877"/>
      <c r="XBE31" s="877"/>
      <c r="XBF31" s="877"/>
      <c r="XBG31" s="877"/>
      <c r="XBH31" s="877"/>
      <c r="XBI31" s="877"/>
      <c r="XBJ31" s="877"/>
      <c r="XBK31" s="877"/>
      <c r="XBL31" s="877"/>
      <c r="XBM31" s="877"/>
      <c r="XBN31" s="877"/>
      <c r="XBO31" s="877"/>
      <c r="XBP31" s="877"/>
      <c r="XBQ31" s="877"/>
      <c r="XBR31" s="877"/>
      <c r="XBS31" s="877"/>
      <c r="XBT31" s="877"/>
      <c r="XBU31" s="877"/>
      <c r="XBV31" s="877"/>
      <c r="XBW31" s="877"/>
      <c r="XBX31" s="877"/>
      <c r="XBY31" s="877"/>
      <c r="XBZ31" s="877"/>
      <c r="XCA31" s="877"/>
      <c r="XCB31" s="877"/>
      <c r="XCC31" s="877"/>
      <c r="XCD31" s="877"/>
      <c r="XCE31" s="877"/>
      <c r="XCF31" s="877"/>
      <c r="XCG31" s="877"/>
      <c r="XCH31" s="877"/>
      <c r="XCI31" s="877"/>
      <c r="XCJ31" s="877"/>
      <c r="XCK31" s="877"/>
      <c r="XCL31" s="877"/>
      <c r="XCM31" s="877"/>
      <c r="XCN31" s="877"/>
      <c r="XCO31" s="877"/>
      <c r="XCP31" s="877"/>
      <c r="XCQ31" s="877"/>
      <c r="XCR31" s="877"/>
      <c r="XCS31" s="877"/>
      <c r="XCT31" s="877"/>
      <c r="XCU31" s="877"/>
      <c r="XCV31" s="877"/>
      <c r="XCW31" s="877"/>
      <c r="XCX31" s="877"/>
      <c r="XCY31" s="877"/>
      <c r="XCZ31" s="877"/>
      <c r="XDA31" s="877"/>
      <c r="XDB31" s="877"/>
      <c r="XDC31" s="877"/>
      <c r="XDD31" s="877"/>
      <c r="XDE31" s="877"/>
      <c r="XDF31" s="877"/>
      <c r="XDG31" s="877"/>
      <c r="XDH31" s="877"/>
      <c r="XDI31" s="877"/>
      <c r="XDJ31" s="877"/>
      <c r="XDK31" s="877"/>
      <c r="XDL31" s="877"/>
      <c r="XDM31" s="877"/>
      <c r="XDN31" s="877"/>
      <c r="XDO31" s="877"/>
      <c r="XDP31" s="877"/>
      <c r="XDQ31" s="877"/>
      <c r="XDR31" s="877"/>
      <c r="XDS31" s="877"/>
      <c r="XDT31" s="877"/>
      <c r="XDU31" s="877"/>
      <c r="XDV31" s="877"/>
      <c r="XDW31" s="877"/>
      <c r="XDX31" s="877"/>
      <c r="XDY31" s="877"/>
      <c r="XDZ31" s="877"/>
      <c r="XEA31" s="877"/>
      <c r="XEB31" s="877"/>
      <c r="XEC31" s="877"/>
      <c r="XED31" s="877"/>
      <c r="XEE31" s="877"/>
      <c r="XEF31" s="877"/>
      <c r="XEG31" s="877"/>
      <c r="XEH31" s="877"/>
      <c r="XEI31" s="877"/>
      <c r="XEJ31" s="877"/>
      <c r="XEK31" s="877"/>
      <c r="XEL31" s="877"/>
      <c r="XEM31" s="877"/>
      <c r="XEN31" s="877"/>
      <c r="XEO31" s="877"/>
      <c r="XEP31" s="877"/>
      <c r="XEQ31" s="877"/>
      <c r="XER31" s="877"/>
      <c r="XES31" s="877"/>
      <c r="XET31" s="877"/>
      <c r="XEU31" s="877"/>
      <c r="XEV31" s="877"/>
      <c r="XEW31" s="877"/>
      <c r="XEX31" s="877"/>
      <c r="XEY31" s="877"/>
      <c r="XEZ31" s="877"/>
      <c r="XFA31" s="877"/>
      <c r="XFB31" s="877"/>
      <c r="XFC31" s="877"/>
      <c r="XFD31" s="877"/>
    </row>
    <row r="32" spans="1:16384" s="878" customFormat="1" ht="14.25" thickBot="1">
      <c r="A32" s="1078"/>
      <c r="B32" s="1079"/>
      <c r="C32" s="1080"/>
      <c r="D32" s="1081"/>
      <c r="E32" s="1082"/>
      <c r="F32" s="1083"/>
      <c r="G32" s="1084"/>
      <c r="H32" s="1083"/>
      <c r="I32" s="1083"/>
      <c r="J32" s="1081"/>
      <c r="K32" s="877"/>
      <c r="L32" s="877"/>
      <c r="M32" s="877"/>
      <c r="N32" s="877"/>
      <c r="O32" s="877"/>
      <c r="P32" s="877"/>
      <c r="Q32" s="877"/>
      <c r="R32" s="877"/>
      <c r="S32" s="877"/>
      <c r="T32" s="877"/>
      <c r="U32" s="877"/>
      <c r="V32" s="877"/>
      <c r="W32" s="877"/>
      <c r="X32" s="877"/>
      <c r="Y32" s="877"/>
      <c r="Z32" s="877"/>
      <c r="AA32" s="877"/>
      <c r="AB32" s="877"/>
      <c r="AC32" s="877"/>
      <c r="AD32" s="877"/>
      <c r="AE32" s="877"/>
      <c r="AF32" s="877"/>
      <c r="AG32" s="877"/>
      <c r="AH32" s="877"/>
      <c r="AI32" s="877"/>
      <c r="AJ32" s="877"/>
      <c r="AK32" s="877"/>
      <c r="AL32" s="877"/>
      <c r="AM32" s="877"/>
      <c r="AN32" s="877"/>
      <c r="AO32" s="877"/>
      <c r="AP32" s="877"/>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877"/>
      <c r="BV32" s="877"/>
      <c r="BW32" s="877"/>
      <c r="BX32" s="877"/>
      <c r="BY32" s="877"/>
      <c r="BZ32" s="877"/>
      <c r="CA32" s="877"/>
      <c r="CB32" s="877"/>
      <c r="CC32" s="877"/>
      <c r="CD32" s="877"/>
      <c r="CE32" s="877"/>
      <c r="CF32" s="877"/>
      <c r="CG32" s="877"/>
      <c r="CH32" s="877"/>
      <c r="CI32" s="877"/>
      <c r="CJ32" s="877"/>
      <c r="CK32" s="877"/>
      <c r="CL32" s="877"/>
      <c r="CM32" s="877"/>
      <c r="CN32" s="877"/>
      <c r="CO32" s="877"/>
      <c r="CP32" s="877"/>
      <c r="CQ32" s="877"/>
      <c r="CR32" s="877"/>
      <c r="CS32" s="877"/>
      <c r="CT32" s="877"/>
      <c r="CU32" s="877"/>
      <c r="CV32" s="877"/>
      <c r="CW32" s="877"/>
      <c r="CX32" s="877"/>
      <c r="CY32" s="877"/>
      <c r="CZ32" s="877"/>
      <c r="DA32" s="877"/>
      <c r="DB32" s="877"/>
      <c r="DC32" s="877"/>
      <c r="DD32" s="877"/>
      <c r="DE32" s="877"/>
      <c r="DF32" s="877"/>
      <c r="DG32" s="877"/>
      <c r="DH32" s="877"/>
      <c r="DI32" s="877"/>
      <c r="DJ32" s="877"/>
      <c r="DK32" s="877"/>
      <c r="DL32" s="877"/>
      <c r="DM32" s="877"/>
      <c r="DN32" s="877"/>
      <c r="DO32" s="877"/>
      <c r="DP32" s="877"/>
      <c r="DQ32" s="877"/>
      <c r="DR32" s="877"/>
      <c r="DS32" s="877"/>
      <c r="DT32" s="877"/>
      <c r="DU32" s="877"/>
      <c r="DV32" s="877"/>
      <c r="DW32" s="877"/>
      <c r="DX32" s="877"/>
      <c r="DY32" s="877"/>
      <c r="DZ32" s="877"/>
      <c r="EA32" s="877"/>
      <c r="EB32" s="877"/>
      <c r="EC32" s="877"/>
      <c r="ED32" s="877"/>
      <c r="EE32" s="877"/>
      <c r="EF32" s="877"/>
      <c r="EG32" s="877"/>
      <c r="EH32" s="877"/>
      <c r="EI32" s="877"/>
      <c r="EJ32" s="877"/>
      <c r="EK32" s="877"/>
      <c r="EL32" s="877"/>
      <c r="EM32" s="877"/>
      <c r="EN32" s="877"/>
      <c r="EO32" s="877"/>
      <c r="EP32" s="877"/>
      <c r="EQ32" s="877"/>
      <c r="ER32" s="877"/>
      <c r="ES32" s="877"/>
      <c r="ET32" s="877"/>
      <c r="EU32" s="877"/>
      <c r="EV32" s="877"/>
      <c r="EW32" s="877"/>
      <c r="EX32" s="877"/>
      <c r="EY32" s="877"/>
      <c r="EZ32" s="877"/>
      <c r="FA32" s="877"/>
      <c r="FB32" s="877"/>
      <c r="FC32" s="877"/>
      <c r="FD32" s="877"/>
      <c r="FE32" s="877"/>
      <c r="FF32" s="877"/>
      <c r="FG32" s="877"/>
      <c r="FH32" s="877"/>
      <c r="FI32" s="877"/>
      <c r="FJ32" s="877"/>
      <c r="FK32" s="877"/>
      <c r="FL32" s="877"/>
      <c r="FM32" s="877"/>
      <c r="FN32" s="877"/>
      <c r="FO32" s="877"/>
      <c r="FP32" s="877"/>
      <c r="FQ32" s="877"/>
      <c r="FR32" s="877"/>
      <c r="FS32" s="877"/>
      <c r="FT32" s="877"/>
      <c r="FU32" s="877"/>
      <c r="FV32" s="877"/>
      <c r="FW32" s="877"/>
      <c r="FX32" s="877"/>
      <c r="FY32" s="877"/>
      <c r="FZ32" s="877"/>
      <c r="GA32" s="877"/>
      <c r="GB32" s="877"/>
      <c r="GC32" s="877"/>
      <c r="GD32" s="877"/>
      <c r="GE32" s="877"/>
      <c r="GF32" s="877"/>
      <c r="GG32" s="877"/>
      <c r="GH32" s="877"/>
      <c r="GI32" s="877"/>
      <c r="GJ32" s="877"/>
      <c r="GK32" s="877"/>
      <c r="GL32" s="877"/>
      <c r="GM32" s="877"/>
      <c r="GN32" s="877"/>
      <c r="GO32" s="877"/>
      <c r="GP32" s="877"/>
      <c r="GQ32" s="877"/>
      <c r="GR32" s="877"/>
      <c r="GS32" s="877"/>
      <c r="GT32" s="877"/>
      <c r="GU32" s="877"/>
      <c r="GV32" s="877"/>
      <c r="GW32" s="877"/>
      <c r="GX32" s="877"/>
      <c r="GY32" s="877"/>
      <c r="GZ32" s="877"/>
      <c r="HA32" s="877"/>
      <c r="HB32" s="877"/>
      <c r="HC32" s="877"/>
      <c r="HD32" s="877"/>
      <c r="HE32" s="877"/>
      <c r="HF32" s="877"/>
      <c r="HG32" s="877"/>
      <c r="HH32" s="877"/>
      <c r="HI32" s="877"/>
      <c r="HJ32" s="877"/>
      <c r="HK32" s="877"/>
      <c r="HL32" s="877"/>
      <c r="HM32" s="877"/>
      <c r="HN32" s="877"/>
      <c r="HO32" s="877"/>
      <c r="HP32" s="877"/>
      <c r="HQ32" s="877"/>
      <c r="HR32" s="877"/>
      <c r="HS32" s="877"/>
      <c r="HT32" s="877"/>
      <c r="HU32" s="877"/>
      <c r="HV32" s="877"/>
      <c r="HW32" s="877"/>
      <c r="HX32" s="877"/>
      <c r="HY32" s="877"/>
      <c r="HZ32" s="877"/>
      <c r="IA32" s="877"/>
      <c r="IB32" s="877"/>
      <c r="IC32" s="877"/>
      <c r="ID32" s="877"/>
      <c r="IE32" s="877"/>
      <c r="IF32" s="877"/>
      <c r="IG32" s="877"/>
      <c r="IH32" s="877"/>
      <c r="II32" s="877"/>
      <c r="IJ32" s="877"/>
      <c r="IK32" s="877"/>
      <c r="IL32" s="877"/>
      <c r="IM32" s="877"/>
      <c r="IN32" s="877"/>
      <c r="IO32" s="877"/>
      <c r="IP32" s="877"/>
      <c r="IQ32" s="877"/>
      <c r="IR32" s="877"/>
      <c r="IS32" s="877"/>
      <c r="IT32" s="877"/>
      <c r="IU32" s="877"/>
      <c r="IV32" s="877"/>
      <c r="IW32" s="877"/>
      <c r="IX32" s="877"/>
      <c r="IY32" s="877"/>
      <c r="IZ32" s="877"/>
      <c r="JA32" s="877"/>
      <c r="JB32" s="877"/>
      <c r="JC32" s="877"/>
      <c r="JD32" s="877"/>
      <c r="JE32" s="877"/>
      <c r="JF32" s="877"/>
      <c r="JG32" s="877"/>
      <c r="JH32" s="877"/>
      <c r="JI32" s="877"/>
      <c r="JJ32" s="877"/>
      <c r="JK32" s="877"/>
      <c r="JL32" s="877"/>
      <c r="JM32" s="877"/>
      <c r="JN32" s="877"/>
      <c r="JO32" s="877"/>
      <c r="JP32" s="877"/>
      <c r="JQ32" s="877"/>
      <c r="JR32" s="877"/>
      <c r="JS32" s="877"/>
      <c r="JT32" s="877"/>
      <c r="JU32" s="877"/>
      <c r="JV32" s="877"/>
      <c r="JW32" s="877"/>
      <c r="JX32" s="877"/>
      <c r="JY32" s="877"/>
      <c r="JZ32" s="877"/>
      <c r="KA32" s="877"/>
      <c r="KB32" s="877"/>
      <c r="KC32" s="877"/>
      <c r="KD32" s="877"/>
      <c r="KE32" s="877"/>
      <c r="KF32" s="877"/>
      <c r="KG32" s="877"/>
      <c r="KH32" s="877"/>
      <c r="KI32" s="877"/>
      <c r="KJ32" s="877"/>
      <c r="KK32" s="877"/>
      <c r="KL32" s="877"/>
      <c r="KM32" s="877"/>
      <c r="KN32" s="877"/>
      <c r="KO32" s="877"/>
      <c r="KP32" s="877"/>
      <c r="KQ32" s="877"/>
      <c r="KR32" s="877"/>
      <c r="KS32" s="877"/>
      <c r="KT32" s="877"/>
      <c r="KU32" s="877"/>
      <c r="KV32" s="877"/>
      <c r="KW32" s="877"/>
      <c r="KX32" s="877"/>
      <c r="KY32" s="877"/>
      <c r="KZ32" s="877"/>
      <c r="LA32" s="877"/>
      <c r="LB32" s="877"/>
      <c r="LC32" s="877"/>
      <c r="LD32" s="877"/>
      <c r="LE32" s="877"/>
      <c r="LF32" s="877"/>
      <c r="LG32" s="877"/>
      <c r="LH32" s="877"/>
      <c r="LI32" s="877"/>
      <c r="LJ32" s="877"/>
      <c r="LK32" s="877"/>
      <c r="LL32" s="877"/>
      <c r="LM32" s="877"/>
      <c r="LN32" s="877"/>
      <c r="LO32" s="877"/>
      <c r="LP32" s="877"/>
      <c r="LQ32" s="877"/>
      <c r="LR32" s="877"/>
      <c r="LS32" s="877"/>
      <c r="LT32" s="877"/>
      <c r="LU32" s="877"/>
      <c r="LV32" s="877"/>
      <c r="LW32" s="877"/>
      <c r="LX32" s="877"/>
      <c r="LY32" s="877"/>
      <c r="LZ32" s="877"/>
      <c r="MA32" s="877"/>
      <c r="MB32" s="877"/>
      <c r="MC32" s="877"/>
      <c r="MD32" s="877"/>
      <c r="ME32" s="877"/>
      <c r="MF32" s="877"/>
      <c r="MG32" s="877"/>
      <c r="MH32" s="877"/>
      <c r="MI32" s="877"/>
      <c r="MJ32" s="877"/>
      <c r="MK32" s="877"/>
      <c r="ML32" s="877"/>
      <c r="MM32" s="877"/>
      <c r="MN32" s="877"/>
      <c r="MO32" s="877"/>
      <c r="MP32" s="877"/>
      <c r="MQ32" s="877"/>
      <c r="MR32" s="877"/>
      <c r="MS32" s="877"/>
      <c r="MT32" s="877"/>
      <c r="MU32" s="877"/>
      <c r="MV32" s="877"/>
      <c r="MW32" s="877"/>
      <c r="MX32" s="877"/>
      <c r="MY32" s="877"/>
      <c r="MZ32" s="877"/>
      <c r="NA32" s="877"/>
      <c r="NB32" s="877"/>
      <c r="NC32" s="877"/>
      <c r="ND32" s="877"/>
      <c r="NE32" s="877"/>
      <c r="NF32" s="877"/>
      <c r="NG32" s="877"/>
      <c r="NH32" s="877"/>
      <c r="NI32" s="877"/>
      <c r="NJ32" s="877"/>
      <c r="NK32" s="877"/>
      <c r="NL32" s="877"/>
      <c r="NM32" s="877"/>
      <c r="NN32" s="877"/>
      <c r="NO32" s="877"/>
      <c r="NP32" s="877"/>
      <c r="NQ32" s="877"/>
      <c r="NR32" s="877"/>
      <c r="NS32" s="877"/>
      <c r="NT32" s="877"/>
      <c r="NU32" s="877"/>
      <c r="NV32" s="877"/>
      <c r="NW32" s="877"/>
      <c r="NX32" s="877"/>
      <c r="NY32" s="877"/>
      <c r="NZ32" s="877"/>
      <c r="OA32" s="877"/>
      <c r="OB32" s="877"/>
      <c r="OC32" s="877"/>
      <c r="OD32" s="877"/>
      <c r="OE32" s="877"/>
      <c r="OF32" s="877"/>
      <c r="OG32" s="877"/>
      <c r="OH32" s="877"/>
      <c r="OI32" s="877"/>
      <c r="OJ32" s="877"/>
      <c r="OK32" s="877"/>
      <c r="OL32" s="877"/>
      <c r="OM32" s="877"/>
      <c r="ON32" s="877"/>
      <c r="OO32" s="877"/>
      <c r="OP32" s="877"/>
      <c r="OQ32" s="877"/>
      <c r="OR32" s="877"/>
      <c r="OS32" s="877"/>
      <c r="OT32" s="877"/>
      <c r="OU32" s="877"/>
      <c r="OV32" s="877"/>
      <c r="OW32" s="877"/>
      <c r="OX32" s="877"/>
      <c r="OY32" s="877"/>
      <c r="OZ32" s="877"/>
      <c r="PA32" s="877"/>
      <c r="PB32" s="877"/>
      <c r="PC32" s="877"/>
      <c r="PD32" s="877"/>
      <c r="PE32" s="877"/>
      <c r="PF32" s="877"/>
      <c r="PG32" s="877"/>
      <c r="PH32" s="877"/>
      <c r="PI32" s="877"/>
      <c r="PJ32" s="877"/>
      <c r="PK32" s="877"/>
      <c r="PL32" s="877"/>
      <c r="PM32" s="877"/>
      <c r="PN32" s="877"/>
      <c r="PO32" s="877"/>
      <c r="PP32" s="877"/>
      <c r="PQ32" s="877"/>
      <c r="PR32" s="877"/>
      <c r="PS32" s="877"/>
      <c r="PT32" s="877"/>
      <c r="PU32" s="877"/>
      <c r="PV32" s="877"/>
      <c r="PW32" s="877"/>
      <c r="PX32" s="877"/>
      <c r="PY32" s="877"/>
      <c r="PZ32" s="877"/>
      <c r="QA32" s="877"/>
      <c r="QB32" s="877"/>
      <c r="QC32" s="877"/>
      <c r="QD32" s="877"/>
      <c r="QE32" s="877"/>
      <c r="QF32" s="877"/>
      <c r="QG32" s="877"/>
      <c r="QH32" s="877"/>
      <c r="QI32" s="877"/>
      <c r="QJ32" s="877"/>
      <c r="QK32" s="877"/>
      <c r="QL32" s="877"/>
      <c r="QM32" s="877"/>
      <c r="QN32" s="877"/>
      <c r="QO32" s="877"/>
      <c r="QP32" s="877"/>
      <c r="QQ32" s="877"/>
      <c r="QR32" s="877"/>
      <c r="QS32" s="877"/>
      <c r="QT32" s="877"/>
      <c r="QU32" s="877"/>
      <c r="QV32" s="877"/>
      <c r="QW32" s="877"/>
      <c r="QX32" s="877"/>
      <c r="QY32" s="877"/>
      <c r="QZ32" s="877"/>
      <c r="RA32" s="877"/>
      <c r="RB32" s="877"/>
      <c r="RC32" s="877"/>
      <c r="RD32" s="877"/>
      <c r="RE32" s="877"/>
      <c r="RF32" s="877"/>
      <c r="RG32" s="877"/>
      <c r="RH32" s="877"/>
      <c r="RI32" s="877"/>
      <c r="RJ32" s="877"/>
      <c r="RK32" s="877"/>
      <c r="RL32" s="877"/>
      <c r="RM32" s="877"/>
      <c r="RN32" s="877"/>
      <c r="RO32" s="877"/>
      <c r="RP32" s="877"/>
      <c r="RQ32" s="877"/>
      <c r="RR32" s="877"/>
      <c r="RS32" s="877"/>
      <c r="RT32" s="877"/>
      <c r="RU32" s="877"/>
      <c r="RV32" s="877"/>
      <c r="RW32" s="877"/>
      <c r="RX32" s="877"/>
      <c r="RY32" s="877"/>
      <c r="RZ32" s="877"/>
      <c r="SA32" s="877"/>
      <c r="SB32" s="877"/>
      <c r="SC32" s="877"/>
      <c r="SD32" s="877"/>
      <c r="SE32" s="877"/>
      <c r="SF32" s="877"/>
      <c r="SG32" s="877"/>
      <c r="SH32" s="877"/>
      <c r="SI32" s="877"/>
      <c r="SJ32" s="877"/>
      <c r="SK32" s="877"/>
      <c r="SL32" s="877"/>
      <c r="SM32" s="877"/>
      <c r="SN32" s="877"/>
      <c r="SO32" s="877"/>
      <c r="SP32" s="877"/>
      <c r="SQ32" s="877"/>
      <c r="SR32" s="877"/>
      <c r="SS32" s="877"/>
      <c r="ST32" s="877"/>
      <c r="SU32" s="877"/>
      <c r="SV32" s="877"/>
      <c r="SW32" s="877"/>
      <c r="SX32" s="877"/>
      <c r="SY32" s="877"/>
      <c r="SZ32" s="877"/>
      <c r="TA32" s="877"/>
      <c r="TB32" s="877"/>
      <c r="TC32" s="877"/>
      <c r="TD32" s="877"/>
      <c r="TE32" s="877"/>
      <c r="TF32" s="877"/>
      <c r="TG32" s="877"/>
      <c r="TH32" s="877"/>
      <c r="TI32" s="877"/>
      <c r="TJ32" s="877"/>
      <c r="TK32" s="877"/>
      <c r="TL32" s="877"/>
      <c r="TM32" s="877"/>
      <c r="TN32" s="877"/>
      <c r="TO32" s="877"/>
      <c r="TP32" s="877"/>
      <c r="TQ32" s="877"/>
      <c r="TR32" s="877"/>
      <c r="TS32" s="877"/>
      <c r="TT32" s="877"/>
      <c r="TU32" s="877"/>
      <c r="TV32" s="877"/>
      <c r="TW32" s="877"/>
      <c r="TX32" s="877"/>
      <c r="TY32" s="877"/>
      <c r="TZ32" s="877"/>
      <c r="UA32" s="877"/>
      <c r="UB32" s="877"/>
      <c r="UC32" s="877"/>
      <c r="UD32" s="877"/>
      <c r="UE32" s="877"/>
      <c r="UF32" s="877"/>
      <c r="UG32" s="877"/>
      <c r="UH32" s="877"/>
      <c r="UI32" s="877"/>
      <c r="UJ32" s="877"/>
      <c r="UK32" s="877"/>
      <c r="UL32" s="877"/>
      <c r="UM32" s="877"/>
      <c r="UN32" s="877"/>
      <c r="UO32" s="877"/>
      <c r="UP32" s="877"/>
      <c r="UQ32" s="877"/>
      <c r="UR32" s="877"/>
      <c r="US32" s="877"/>
      <c r="UT32" s="877"/>
      <c r="UU32" s="877"/>
      <c r="UV32" s="877"/>
      <c r="UW32" s="877"/>
      <c r="UX32" s="877"/>
      <c r="UY32" s="877"/>
      <c r="UZ32" s="877"/>
      <c r="VA32" s="877"/>
      <c r="VB32" s="877"/>
      <c r="VC32" s="877"/>
      <c r="VD32" s="877"/>
      <c r="VE32" s="877"/>
      <c r="VF32" s="877"/>
      <c r="VG32" s="877"/>
      <c r="VH32" s="877"/>
      <c r="VI32" s="877"/>
      <c r="VJ32" s="877"/>
      <c r="VK32" s="877"/>
      <c r="VL32" s="877"/>
      <c r="VM32" s="877"/>
      <c r="VN32" s="877"/>
      <c r="VO32" s="877"/>
      <c r="VP32" s="877"/>
      <c r="VQ32" s="877"/>
      <c r="VR32" s="877"/>
      <c r="VS32" s="877"/>
      <c r="VT32" s="877"/>
      <c r="VU32" s="877"/>
      <c r="VV32" s="877"/>
      <c r="VW32" s="877"/>
      <c r="VX32" s="877"/>
      <c r="VY32" s="877"/>
      <c r="VZ32" s="877"/>
      <c r="WA32" s="877"/>
      <c r="WB32" s="877"/>
      <c r="WC32" s="877"/>
      <c r="WD32" s="877"/>
      <c r="WE32" s="877"/>
      <c r="WF32" s="877"/>
      <c r="WG32" s="877"/>
      <c r="WH32" s="877"/>
      <c r="WI32" s="877"/>
      <c r="WJ32" s="877"/>
      <c r="WK32" s="877"/>
      <c r="WL32" s="877"/>
      <c r="WM32" s="877"/>
      <c r="WN32" s="877"/>
      <c r="WO32" s="877"/>
      <c r="WP32" s="877"/>
      <c r="WQ32" s="877"/>
      <c r="WR32" s="877"/>
      <c r="WS32" s="877"/>
      <c r="WT32" s="877"/>
      <c r="WU32" s="877"/>
      <c r="WV32" s="877"/>
      <c r="WW32" s="877"/>
      <c r="WX32" s="877"/>
      <c r="WY32" s="877"/>
      <c r="WZ32" s="877"/>
      <c r="XA32" s="877"/>
      <c r="XB32" s="877"/>
      <c r="XC32" s="877"/>
      <c r="XD32" s="877"/>
      <c r="XE32" s="877"/>
      <c r="XF32" s="877"/>
      <c r="XG32" s="877"/>
      <c r="XH32" s="877"/>
      <c r="XI32" s="877"/>
      <c r="XJ32" s="877"/>
      <c r="XK32" s="877"/>
      <c r="XL32" s="877"/>
      <c r="XM32" s="877"/>
      <c r="XN32" s="877"/>
      <c r="XO32" s="877"/>
      <c r="XP32" s="877"/>
      <c r="XQ32" s="877"/>
      <c r="XR32" s="877"/>
      <c r="XS32" s="877"/>
      <c r="XT32" s="877"/>
      <c r="XU32" s="877"/>
      <c r="XV32" s="877"/>
      <c r="XW32" s="877"/>
      <c r="XX32" s="877"/>
      <c r="XY32" s="877"/>
      <c r="XZ32" s="877"/>
      <c r="YA32" s="877"/>
      <c r="YB32" s="877"/>
      <c r="YC32" s="877"/>
      <c r="YD32" s="877"/>
      <c r="YE32" s="877"/>
      <c r="YF32" s="877"/>
      <c r="YG32" s="877"/>
      <c r="YH32" s="877"/>
      <c r="YI32" s="877"/>
      <c r="YJ32" s="877"/>
      <c r="YK32" s="877"/>
      <c r="YL32" s="877"/>
      <c r="YM32" s="877"/>
      <c r="YN32" s="877"/>
      <c r="YO32" s="877"/>
      <c r="YP32" s="877"/>
      <c r="YQ32" s="877"/>
      <c r="YR32" s="877"/>
      <c r="YS32" s="877"/>
      <c r="YT32" s="877"/>
      <c r="YU32" s="877"/>
      <c r="YV32" s="877"/>
      <c r="YW32" s="877"/>
      <c r="YX32" s="877"/>
      <c r="YY32" s="877"/>
      <c r="YZ32" s="877"/>
      <c r="ZA32" s="877"/>
      <c r="ZB32" s="877"/>
      <c r="ZC32" s="877"/>
      <c r="ZD32" s="877"/>
      <c r="ZE32" s="877"/>
      <c r="ZF32" s="877"/>
      <c r="ZG32" s="877"/>
      <c r="ZH32" s="877"/>
      <c r="ZI32" s="877"/>
      <c r="ZJ32" s="877"/>
      <c r="ZK32" s="877"/>
      <c r="ZL32" s="877"/>
      <c r="ZM32" s="877"/>
      <c r="ZN32" s="877"/>
      <c r="ZO32" s="877"/>
      <c r="ZP32" s="877"/>
      <c r="ZQ32" s="877"/>
      <c r="ZR32" s="877"/>
      <c r="ZS32" s="877"/>
      <c r="ZT32" s="877"/>
      <c r="ZU32" s="877"/>
      <c r="ZV32" s="877"/>
      <c r="ZW32" s="877"/>
      <c r="ZX32" s="877"/>
      <c r="ZY32" s="877"/>
      <c r="ZZ32" s="877"/>
      <c r="AAA32" s="877"/>
      <c r="AAB32" s="877"/>
      <c r="AAC32" s="877"/>
      <c r="AAD32" s="877"/>
      <c r="AAE32" s="877"/>
      <c r="AAF32" s="877"/>
      <c r="AAG32" s="877"/>
      <c r="AAH32" s="877"/>
      <c r="AAI32" s="877"/>
      <c r="AAJ32" s="877"/>
      <c r="AAK32" s="877"/>
      <c r="AAL32" s="877"/>
      <c r="AAM32" s="877"/>
      <c r="AAN32" s="877"/>
      <c r="AAO32" s="877"/>
      <c r="AAP32" s="877"/>
      <c r="AAQ32" s="877"/>
      <c r="AAR32" s="877"/>
      <c r="AAS32" s="877"/>
      <c r="AAT32" s="877"/>
      <c r="AAU32" s="877"/>
      <c r="AAV32" s="877"/>
      <c r="AAW32" s="877"/>
      <c r="AAX32" s="877"/>
      <c r="AAY32" s="877"/>
      <c r="AAZ32" s="877"/>
      <c r="ABA32" s="877"/>
      <c r="ABB32" s="877"/>
      <c r="ABC32" s="877"/>
      <c r="ABD32" s="877"/>
      <c r="ABE32" s="877"/>
      <c r="ABF32" s="877"/>
      <c r="ABG32" s="877"/>
      <c r="ABH32" s="877"/>
      <c r="ABI32" s="877"/>
      <c r="ABJ32" s="877"/>
      <c r="ABK32" s="877"/>
      <c r="ABL32" s="877"/>
      <c r="ABM32" s="877"/>
      <c r="ABN32" s="877"/>
      <c r="ABO32" s="877"/>
      <c r="ABP32" s="877"/>
      <c r="ABQ32" s="877"/>
      <c r="ABR32" s="877"/>
      <c r="ABS32" s="877"/>
      <c r="ABT32" s="877"/>
      <c r="ABU32" s="877"/>
      <c r="ABV32" s="877"/>
      <c r="ABW32" s="877"/>
      <c r="ABX32" s="877"/>
      <c r="ABY32" s="877"/>
      <c r="ABZ32" s="877"/>
      <c r="ACA32" s="877"/>
      <c r="ACB32" s="877"/>
      <c r="ACC32" s="877"/>
      <c r="ACD32" s="877"/>
      <c r="ACE32" s="877"/>
      <c r="ACF32" s="877"/>
      <c r="ACG32" s="877"/>
      <c r="ACH32" s="877"/>
      <c r="ACI32" s="877"/>
      <c r="ACJ32" s="877"/>
      <c r="ACK32" s="877"/>
      <c r="ACL32" s="877"/>
      <c r="ACM32" s="877"/>
      <c r="ACN32" s="877"/>
      <c r="ACO32" s="877"/>
      <c r="ACP32" s="877"/>
      <c r="ACQ32" s="877"/>
      <c r="ACR32" s="877"/>
      <c r="ACS32" s="877"/>
      <c r="ACT32" s="877"/>
      <c r="ACU32" s="877"/>
      <c r="ACV32" s="877"/>
      <c r="ACW32" s="877"/>
      <c r="ACX32" s="877"/>
      <c r="ACY32" s="877"/>
      <c r="ACZ32" s="877"/>
      <c r="ADA32" s="877"/>
      <c r="ADB32" s="877"/>
      <c r="ADC32" s="877"/>
      <c r="ADD32" s="877"/>
      <c r="ADE32" s="877"/>
      <c r="ADF32" s="877"/>
      <c r="ADG32" s="877"/>
      <c r="ADH32" s="877"/>
      <c r="ADI32" s="877"/>
      <c r="ADJ32" s="877"/>
      <c r="ADK32" s="877"/>
      <c r="ADL32" s="877"/>
      <c r="ADM32" s="877"/>
      <c r="ADN32" s="877"/>
      <c r="ADO32" s="877"/>
      <c r="ADP32" s="877"/>
      <c r="ADQ32" s="877"/>
      <c r="ADR32" s="877"/>
      <c r="ADS32" s="877"/>
      <c r="ADT32" s="877"/>
      <c r="ADU32" s="877"/>
      <c r="ADV32" s="877"/>
      <c r="ADW32" s="877"/>
      <c r="ADX32" s="877"/>
      <c r="ADY32" s="877"/>
      <c r="ADZ32" s="877"/>
      <c r="AEA32" s="877"/>
      <c r="AEB32" s="877"/>
      <c r="AEC32" s="877"/>
      <c r="AED32" s="877"/>
      <c r="AEE32" s="877"/>
      <c r="AEF32" s="877"/>
      <c r="AEG32" s="877"/>
      <c r="AEH32" s="877"/>
      <c r="AEI32" s="877"/>
      <c r="AEJ32" s="877"/>
      <c r="AEK32" s="877"/>
      <c r="AEL32" s="877"/>
      <c r="AEM32" s="877"/>
      <c r="AEN32" s="877"/>
      <c r="AEO32" s="877"/>
      <c r="AEP32" s="877"/>
      <c r="AEQ32" s="877"/>
      <c r="AER32" s="877"/>
      <c r="AES32" s="877"/>
      <c r="AET32" s="877"/>
      <c r="AEU32" s="877"/>
      <c r="AEV32" s="877"/>
      <c r="AEW32" s="877"/>
      <c r="AEX32" s="877"/>
      <c r="AEY32" s="877"/>
      <c r="AEZ32" s="877"/>
      <c r="AFA32" s="877"/>
      <c r="AFB32" s="877"/>
      <c r="AFC32" s="877"/>
      <c r="AFD32" s="877"/>
      <c r="AFE32" s="877"/>
      <c r="AFF32" s="877"/>
      <c r="AFG32" s="877"/>
      <c r="AFH32" s="877"/>
      <c r="AFI32" s="877"/>
      <c r="AFJ32" s="877"/>
      <c r="AFK32" s="877"/>
      <c r="AFL32" s="877"/>
      <c r="AFM32" s="877"/>
      <c r="AFN32" s="877"/>
      <c r="AFO32" s="877"/>
      <c r="AFP32" s="877"/>
      <c r="AFQ32" s="877"/>
      <c r="AFR32" s="877"/>
      <c r="AFS32" s="877"/>
      <c r="AFT32" s="877"/>
      <c r="AFU32" s="877"/>
      <c r="AFV32" s="877"/>
      <c r="AFW32" s="877"/>
      <c r="AFX32" s="877"/>
      <c r="AFY32" s="877"/>
      <c r="AFZ32" s="877"/>
      <c r="AGA32" s="877"/>
      <c r="AGB32" s="877"/>
      <c r="AGC32" s="877"/>
      <c r="AGD32" s="877"/>
      <c r="AGE32" s="877"/>
      <c r="AGF32" s="877"/>
      <c r="AGG32" s="877"/>
      <c r="AGH32" s="877"/>
      <c r="AGI32" s="877"/>
      <c r="AGJ32" s="877"/>
      <c r="AGK32" s="877"/>
      <c r="AGL32" s="877"/>
      <c r="AGM32" s="877"/>
      <c r="AGN32" s="877"/>
      <c r="AGO32" s="877"/>
      <c r="AGP32" s="877"/>
      <c r="AGQ32" s="877"/>
      <c r="AGR32" s="877"/>
      <c r="AGS32" s="877"/>
      <c r="AGT32" s="877"/>
      <c r="AGU32" s="877"/>
      <c r="AGV32" s="877"/>
      <c r="AGW32" s="877"/>
      <c r="AGX32" s="877"/>
      <c r="AGY32" s="877"/>
      <c r="AGZ32" s="877"/>
      <c r="AHA32" s="877"/>
      <c r="AHB32" s="877"/>
      <c r="AHC32" s="877"/>
      <c r="AHD32" s="877"/>
      <c r="AHE32" s="877"/>
      <c r="AHF32" s="877"/>
      <c r="AHG32" s="877"/>
      <c r="AHH32" s="877"/>
      <c r="AHI32" s="877"/>
      <c r="AHJ32" s="877"/>
      <c r="AHK32" s="877"/>
      <c r="AHL32" s="877"/>
      <c r="AHM32" s="877"/>
      <c r="AHN32" s="877"/>
      <c r="AHO32" s="877"/>
      <c r="AHP32" s="877"/>
      <c r="AHQ32" s="877"/>
      <c r="AHR32" s="877"/>
      <c r="AHS32" s="877"/>
      <c r="AHT32" s="877"/>
      <c r="AHU32" s="877"/>
      <c r="AHV32" s="877"/>
      <c r="AHW32" s="877"/>
      <c r="AHX32" s="877"/>
      <c r="AHY32" s="877"/>
      <c r="AHZ32" s="877"/>
      <c r="AIA32" s="877"/>
      <c r="AIB32" s="877"/>
      <c r="AIC32" s="877"/>
      <c r="AID32" s="877"/>
      <c r="AIE32" s="877"/>
      <c r="AIF32" s="877"/>
      <c r="AIG32" s="877"/>
      <c r="AIH32" s="877"/>
      <c r="AII32" s="877"/>
      <c r="AIJ32" s="877"/>
      <c r="AIK32" s="877"/>
      <c r="AIL32" s="877"/>
      <c r="AIM32" s="877"/>
      <c r="AIN32" s="877"/>
      <c r="AIO32" s="877"/>
      <c r="AIP32" s="877"/>
      <c r="AIQ32" s="877"/>
      <c r="AIR32" s="877"/>
      <c r="AIS32" s="877"/>
      <c r="AIT32" s="877"/>
      <c r="AIU32" s="877"/>
      <c r="AIV32" s="877"/>
      <c r="AIW32" s="877"/>
      <c r="AIX32" s="877"/>
      <c r="AIY32" s="877"/>
      <c r="AIZ32" s="877"/>
      <c r="AJA32" s="877"/>
      <c r="AJB32" s="877"/>
      <c r="AJC32" s="877"/>
      <c r="AJD32" s="877"/>
      <c r="AJE32" s="877"/>
      <c r="AJF32" s="877"/>
      <c r="AJG32" s="877"/>
      <c r="AJH32" s="877"/>
      <c r="AJI32" s="877"/>
      <c r="AJJ32" s="877"/>
      <c r="AJK32" s="877"/>
      <c r="AJL32" s="877"/>
      <c r="AJM32" s="877"/>
      <c r="AJN32" s="877"/>
      <c r="AJO32" s="877"/>
      <c r="AJP32" s="877"/>
      <c r="AJQ32" s="877"/>
      <c r="AJR32" s="877"/>
      <c r="AJS32" s="877"/>
      <c r="AJT32" s="877"/>
      <c r="AJU32" s="877"/>
      <c r="AJV32" s="877"/>
      <c r="AJW32" s="877"/>
      <c r="AJX32" s="877"/>
      <c r="AJY32" s="877"/>
      <c r="AJZ32" s="877"/>
      <c r="AKA32" s="877"/>
      <c r="AKB32" s="877"/>
      <c r="AKC32" s="877"/>
      <c r="AKD32" s="877"/>
      <c r="AKE32" s="877"/>
      <c r="AKF32" s="877"/>
      <c r="AKG32" s="877"/>
      <c r="AKH32" s="877"/>
      <c r="AKI32" s="877"/>
      <c r="AKJ32" s="877"/>
      <c r="AKK32" s="877"/>
      <c r="AKL32" s="877"/>
      <c r="AKM32" s="877"/>
      <c r="AKN32" s="877"/>
      <c r="AKO32" s="877"/>
      <c r="AKP32" s="877"/>
      <c r="AKQ32" s="877"/>
      <c r="AKR32" s="877"/>
      <c r="AKS32" s="877"/>
      <c r="AKT32" s="877"/>
      <c r="AKU32" s="877"/>
      <c r="AKV32" s="877"/>
      <c r="AKW32" s="877"/>
      <c r="AKX32" s="877"/>
      <c r="AKY32" s="877"/>
      <c r="AKZ32" s="877"/>
      <c r="ALA32" s="877"/>
      <c r="ALB32" s="877"/>
      <c r="ALC32" s="877"/>
      <c r="ALD32" s="877"/>
      <c r="ALE32" s="877"/>
      <c r="ALF32" s="877"/>
      <c r="ALG32" s="877"/>
      <c r="ALH32" s="877"/>
      <c r="ALI32" s="877"/>
      <c r="ALJ32" s="877"/>
      <c r="ALK32" s="877"/>
      <c r="ALL32" s="877"/>
      <c r="ALM32" s="877"/>
      <c r="ALN32" s="877"/>
      <c r="ALO32" s="877"/>
      <c r="ALP32" s="877"/>
      <c r="ALQ32" s="877"/>
      <c r="ALR32" s="877"/>
      <c r="ALS32" s="877"/>
      <c r="ALT32" s="877"/>
      <c r="ALU32" s="877"/>
      <c r="ALV32" s="877"/>
      <c r="ALW32" s="877"/>
      <c r="ALX32" s="877"/>
      <c r="ALY32" s="877"/>
      <c r="ALZ32" s="877"/>
      <c r="AMA32" s="877"/>
      <c r="AMB32" s="877"/>
      <c r="AMC32" s="877"/>
      <c r="AMD32" s="877"/>
      <c r="AME32" s="877"/>
      <c r="AMF32" s="877"/>
      <c r="AMG32" s="877"/>
      <c r="AMH32" s="877"/>
      <c r="AMI32" s="877"/>
      <c r="AMJ32" s="877"/>
      <c r="AMK32" s="877"/>
      <c r="AML32" s="877"/>
      <c r="AMM32" s="877"/>
      <c r="AMN32" s="877"/>
      <c r="AMO32" s="877"/>
      <c r="AMP32" s="877"/>
      <c r="AMQ32" s="877"/>
      <c r="AMR32" s="877"/>
      <c r="AMS32" s="877"/>
      <c r="AMT32" s="877"/>
      <c r="AMU32" s="877"/>
      <c r="AMV32" s="877"/>
      <c r="AMW32" s="877"/>
      <c r="AMX32" s="877"/>
      <c r="AMY32" s="877"/>
      <c r="AMZ32" s="877"/>
      <c r="ANA32" s="877"/>
      <c r="ANB32" s="877"/>
      <c r="ANC32" s="877"/>
      <c r="AND32" s="877"/>
      <c r="ANE32" s="877"/>
      <c r="ANF32" s="877"/>
      <c r="ANG32" s="877"/>
      <c r="ANH32" s="877"/>
      <c r="ANI32" s="877"/>
      <c r="ANJ32" s="877"/>
      <c r="ANK32" s="877"/>
      <c r="ANL32" s="877"/>
      <c r="ANM32" s="877"/>
      <c r="ANN32" s="877"/>
      <c r="ANO32" s="877"/>
      <c r="ANP32" s="877"/>
      <c r="ANQ32" s="877"/>
      <c r="ANR32" s="877"/>
      <c r="ANS32" s="877"/>
      <c r="ANT32" s="877"/>
      <c r="ANU32" s="877"/>
      <c r="ANV32" s="877"/>
      <c r="ANW32" s="877"/>
      <c r="ANX32" s="877"/>
      <c r="ANY32" s="877"/>
      <c r="ANZ32" s="877"/>
      <c r="AOA32" s="877"/>
      <c r="AOB32" s="877"/>
      <c r="AOC32" s="877"/>
      <c r="AOD32" s="877"/>
      <c r="AOE32" s="877"/>
      <c r="AOF32" s="877"/>
      <c r="AOG32" s="877"/>
      <c r="AOH32" s="877"/>
      <c r="AOI32" s="877"/>
      <c r="AOJ32" s="877"/>
      <c r="AOK32" s="877"/>
      <c r="AOL32" s="877"/>
      <c r="AOM32" s="877"/>
      <c r="AON32" s="877"/>
      <c r="AOO32" s="877"/>
      <c r="AOP32" s="877"/>
      <c r="AOQ32" s="877"/>
      <c r="AOR32" s="877"/>
      <c r="AOS32" s="877"/>
      <c r="AOT32" s="877"/>
      <c r="AOU32" s="877"/>
      <c r="AOV32" s="877"/>
      <c r="AOW32" s="877"/>
      <c r="AOX32" s="877"/>
      <c r="AOY32" s="877"/>
      <c r="AOZ32" s="877"/>
      <c r="APA32" s="877"/>
      <c r="APB32" s="877"/>
      <c r="APC32" s="877"/>
      <c r="APD32" s="877"/>
      <c r="APE32" s="877"/>
      <c r="APF32" s="877"/>
      <c r="APG32" s="877"/>
      <c r="APH32" s="877"/>
      <c r="API32" s="877"/>
      <c r="APJ32" s="877"/>
      <c r="APK32" s="877"/>
      <c r="APL32" s="877"/>
      <c r="APM32" s="877"/>
      <c r="APN32" s="877"/>
      <c r="APO32" s="877"/>
      <c r="APP32" s="877"/>
      <c r="APQ32" s="877"/>
      <c r="APR32" s="877"/>
      <c r="APS32" s="877"/>
      <c r="APT32" s="877"/>
      <c r="APU32" s="877"/>
      <c r="APV32" s="877"/>
      <c r="APW32" s="877"/>
      <c r="APX32" s="877"/>
      <c r="APY32" s="877"/>
      <c r="APZ32" s="877"/>
      <c r="AQA32" s="877"/>
      <c r="AQB32" s="877"/>
      <c r="AQC32" s="877"/>
      <c r="AQD32" s="877"/>
      <c r="AQE32" s="877"/>
      <c r="AQF32" s="877"/>
      <c r="AQG32" s="877"/>
      <c r="AQH32" s="877"/>
      <c r="AQI32" s="877"/>
      <c r="AQJ32" s="877"/>
      <c r="AQK32" s="877"/>
      <c r="AQL32" s="877"/>
      <c r="AQM32" s="877"/>
      <c r="AQN32" s="877"/>
      <c r="AQO32" s="877"/>
      <c r="AQP32" s="877"/>
      <c r="AQQ32" s="877"/>
      <c r="AQR32" s="877"/>
      <c r="AQS32" s="877"/>
      <c r="AQT32" s="877"/>
      <c r="AQU32" s="877"/>
      <c r="AQV32" s="877"/>
      <c r="AQW32" s="877"/>
      <c r="AQX32" s="877"/>
      <c r="AQY32" s="877"/>
      <c r="AQZ32" s="877"/>
      <c r="ARA32" s="877"/>
      <c r="ARB32" s="877"/>
      <c r="ARC32" s="877"/>
      <c r="ARD32" s="877"/>
      <c r="ARE32" s="877"/>
      <c r="ARF32" s="877"/>
      <c r="ARG32" s="877"/>
      <c r="ARH32" s="877"/>
      <c r="ARI32" s="877"/>
      <c r="ARJ32" s="877"/>
      <c r="ARK32" s="877"/>
      <c r="ARL32" s="877"/>
      <c r="ARM32" s="877"/>
      <c r="ARN32" s="877"/>
      <c r="ARO32" s="877"/>
      <c r="ARP32" s="877"/>
      <c r="ARQ32" s="877"/>
      <c r="ARR32" s="877"/>
      <c r="ARS32" s="877"/>
      <c r="ART32" s="877"/>
      <c r="ARU32" s="877"/>
      <c r="ARV32" s="877"/>
      <c r="ARW32" s="877"/>
      <c r="ARX32" s="877"/>
      <c r="ARY32" s="877"/>
      <c r="ARZ32" s="877"/>
      <c r="ASA32" s="877"/>
      <c r="ASB32" s="877"/>
      <c r="ASC32" s="877"/>
      <c r="ASD32" s="877"/>
      <c r="ASE32" s="877"/>
      <c r="ASF32" s="877"/>
      <c r="ASG32" s="877"/>
      <c r="ASH32" s="877"/>
      <c r="ASI32" s="877"/>
      <c r="ASJ32" s="877"/>
      <c r="ASK32" s="877"/>
      <c r="ASL32" s="877"/>
      <c r="ASM32" s="877"/>
      <c r="ASN32" s="877"/>
      <c r="ASO32" s="877"/>
      <c r="ASP32" s="877"/>
      <c r="ASQ32" s="877"/>
      <c r="ASR32" s="877"/>
      <c r="ASS32" s="877"/>
      <c r="AST32" s="877"/>
      <c r="ASU32" s="877"/>
      <c r="ASV32" s="877"/>
      <c r="ASW32" s="877"/>
      <c r="ASX32" s="877"/>
      <c r="ASY32" s="877"/>
      <c r="ASZ32" s="877"/>
      <c r="ATA32" s="877"/>
      <c r="ATB32" s="877"/>
      <c r="ATC32" s="877"/>
      <c r="ATD32" s="877"/>
      <c r="ATE32" s="877"/>
      <c r="ATF32" s="877"/>
      <c r="ATG32" s="877"/>
      <c r="ATH32" s="877"/>
      <c r="ATI32" s="877"/>
      <c r="ATJ32" s="877"/>
      <c r="ATK32" s="877"/>
      <c r="ATL32" s="877"/>
      <c r="ATM32" s="877"/>
      <c r="ATN32" s="877"/>
      <c r="ATO32" s="877"/>
      <c r="ATP32" s="877"/>
      <c r="ATQ32" s="877"/>
      <c r="ATR32" s="877"/>
      <c r="ATS32" s="877"/>
      <c r="ATT32" s="877"/>
      <c r="ATU32" s="877"/>
      <c r="ATV32" s="877"/>
      <c r="ATW32" s="877"/>
      <c r="ATX32" s="877"/>
      <c r="ATY32" s="877"/>
      <c r="ATZ32" s="877"/>
      <c r="AUA32" s="877"/>
      <c r="AUB32" s="877"/>
      <c r="AUC32" s="877"/>
      <c r="AUD32" s="877"/>
      <c r="AUE32" s="877"/>
      <c r="AUF32" s="877"/>
      <c r="AUG32" s="877"/>
      <c r="AUH32" s="877"/>
      <c r="AUI32" s="877"/>
      <c r="AUJ32" s="877"/>
      <c r="AUK32" s="877"/>
      <c r="AUL32" s="877"/>
      <c r="AUM32" s="877"/>
      <c r="AUN32" s="877"/>
      <c r="AUO32" s="877"/>
      <c r="AUP32" s="877"/>
      <c r="AUQ32" s="877"/>
      <c r="AUR32" s="877"/>
      <c r="AUS32" s="877"/>
      <c r="AUT32" s="877"/>
      <c r="AUU32" s="877"/>
      <c r="AUV32" s="877"/>
      <c r="AUW32" s="877"/>
      <c r="AUX32" s="877"/>
      <c r="AUY32" s="877"/>
      <c r="AUZ32" s="877"/>
      <c r="AVA32" s="877"/>
      <c r="AVB32" s="877"/>
      <c r="AVC32" s="877"/>
      <c r="AVD32" s="877"/>
      <c r="AVE32" s="877"/>
      <c r="AVF32" s="877"/>
      <c r="AVG32" s="877"/>
      <c r="AVH32" s="877"/>
      <c r="AVI32" s="877"/>
      <c r="AVJ32" s="877"/>
      <c r="AVK32" s="877"/>
      <c r="AVL32" s="877"/>
      <c r="AVM32" s="877"/>
      <c r="AVN32" s="877"/>
      <c r="AVO32" s="877"/>
      <c r="AVP32" s="877"/>
      <c r="AVQ32" s="877"/>
      <c r="AVR32" s="877"/>
      <c r="AVS32" s="877"/>
      <c r="AVT32" s="877"/>
      <c r="AVU32" s="877"/>
      <c r="AVV32" s="877"/>
      <c r="AVW32" s="877"/>
      <c r="AVX32" s="877"/>
      <c r="AVY32" s="877"/>
      <c r="AVZ32" s="877"/>
      <c r="AWA32" s="877"/>
      <c r="AWB32" s="877"/>
      <c r="AWC32" s="877"/>
      <c r="AWD32" s="877"/>
      <c r="AWE32" s="877"/>
      <c r="AWF32" s="877"/>
      <c r="AWG32" s="877"/>
      <c r="AWH32" s="877"/>
      <c r="AWI32" s="877"/>
      <c r="AWJ32" s="877"/>
      <c r="AWK32" s="877"/>
      <c r="AWL32" s="877"/>
      <c r="AWM32" s="877"/>
      <c r="AWN32" s="877"/>
      <c r="AWO32" s="877"/>
      <c r="AWP32" s="877"/>
      <c r="AWQ32" s="877"/>
      <c r="AWR32" s="877"/>
      <c r="AWS32" s="877"/>
      <c r="AWT32" s="877"/>
      <c r="AWU32" s="877"/>
      <c r="AWV32" s="877"/>
      <c r="AWW32" s="877"/>
      <c r="AWX32" s="877"/>
      <c r="AWY32" s="877"/>
      <c r="AWZ32" s="877"/>
      <c r="AXA32" s="877"/>
      <c r="AXB32" s="877"/>
      <c r="AXC32" s="877"/>
      <c r="AXD32" s="877"/>
      <c r="AXE32" s="877"/>
      <c r="AXF32" s="877"/>
      <c r="AXG32" s="877"/>
      <c r="AXH32" s="877"/>
      <c r="AXI32" s="877"/>
      <c r="AXJ32" s="877"/>
      <c r="AXK32" s="877"/>
      <c r="AXL32" s="877"/>
      <c r="AXM32" s="877"/>
      <c r="AXN32" s="877"/>
      <c r="AXO32" s="877"/>
      <c r="AXP32" s="877"/>
      <c r="AXQ32" s="877"/>
      <c r="AXR32" s="877"/>
      <c r="AXS32" s="877"/>
      <c r="AXT32" s="877"/>
      <c r="AXU32" s="877"/>
      <c r="AXV32" s="877"/>
      <c r="AXW32" s="877"/>
      <c r="AXX32" s="877"/>
      <c r="AXY32" s="877"/>
      <c r="AXZ32" s="877"/>
      <c r="AYA32" s="877"/>
      <c r="AYB32" s="877"/>
      <c r="AYC32" s="877"/>
      <c r="AYD32" s="877"/>
      <c r="AYE32" s="877"/>
      <c r="AYF32" s="877"/>
      <c r="AYG32" s="877"/>
      <c r="AYH32" s="877"/>
      <c r="AYI32" s="877"/>
      <c r="AYJ32" s="877"/>
      <c r="AYK32" s="877"/>
      <c r="AYL32" s="877"/>
      <c r="AYM32" s="877"/>
      <c r="AYN32" s="877"/>
      <c r="AYO32" s="877"/>
      <c r="AYP32" s="877"/>
      <c r="AYQ32" s="877"/>
      <c r="AYR32" s="877"/>
      <c r="AYS32" s="877"/>
      <c r="AYT32" s="877"/>
      <c r="AYU32" s="877"/>
      <c r="AYV32" s="877"/>
      <c r="AYW32" s="877"/>
      <c r="AYX32" s="877"/>
      <c r="AYY32" s="877"/>
      <c r="AYZ32" s="877"/>
      <c r="AZA32" s="877"/>
      <c r="AZB32" s="877"/>
      <c r="AZC32" s="877"/>
      <c r="AZD32" s="877"/>
      <c r="AZE32" s="877"/>
      <c r="AZF32" s="877"/>
      <c r="AZG32" s="877"/>
      <c r="AZH32" s="877"/>
      <c r="AZI32" s="877"/>
      <c r="AZJ32" s="877"/>
      <c r="AZK32" s="877"/>
      <c r="AZL32" s="877"/>
      <c r="AZM32" s="877"/>
      <c r="AZN32" s="877"/>
      <c r="AZO32" s="877"/>
      <c r="AZP32" s="877"/>
      <c r="AZQ32" s="877"/>
      <c r="AZR32" s="877"/>
      <c r="AZS32" s="877"/>
      <c r="AZT32" s="877"/>
      <c r="AZU32" s="877"/>
      <c r="AZV32" s="877"/>
      <c r="AZW32" s="877"/>
      <c r="AZX32" s="877"/>
      <c r="AZY32" s="877"/>
      <c r="AZZ32" s="877"/>
      <c r="BAA32" s="877"/>
      <c r="BAB32" s="877"/>
      <c r="BAC32" s="877"/>
      <c r="BAD32" s="877"/>
      <c r="BAE32" s="877"/>
      <c r="BAF32" s="877"/>
      <c r="BAG32" s="877"/>
      <c r="BAH32" s="877"/>
      <c r="BAI32" s="877"/>
      <c r="BAJ32" s="877"/>
      <c r="BAK32" s="877"/>
      <c r="BAL32" s="877"/>
      <c r="BAM32" s="877"/>
      <c r="BAN32" s="877"/>
      <c r="BAO32" s="877"/>
      <c r="BAP32" s="877"/>
      <c r="BAQ32" s="877"/>
      <c r="BAR32" s="877"/>
      <c r="BAS32" s="877"/>
      <c r="BAT32" s="877"/>
      <c r="BAU32" s="877"/>
      <c r="BAV32" s="877"/>
      <c r="BAW32" s="877"/>
      <c r="BAX32" s="877"/>
      <c r="BAY32" s="877"/>
      <c r="BAZ32" s="877"/>
      <c r="BBA32" s="877"/>
      <c r="BBB32" s="877"/>
      <c r="BBC32" s="877"/>
      <c r="BBD32" s="877"/>
      <c r="BBE32" s="877"/>
      <c r="BBF32" s="877"/>
      <c r="BBG32" s="877"/>
      <c r="BBH32" s="877"/>
      <c r="BBI32" s="877"/>
      <c r="BBJ32" s="877"/>
      <c r="BBK32" s="877"/>
      <c r="BBL32" s="877"/>
      <c r="BBM32" s="877"/>
      <c r="BBN32" s="877"/>
      <c r="BBO32" s="877"/>
      <c r="BBP32" s="877"/>
      <c r="BBQ32" s="877"/>
      <c r="BBR32" s="877"/>
      <c r="BBS32" s="877"/>
      <c r="BBT32" s="877"/>
      <c r="BBU32" s="877"/>
      <c r="BBV32" s="877"/>
      <c r="BBW32" s="877"/>
      <c r="BBX32" s="877"/>
      <c r="BBY32" s="877"/>
      <c r="BBZ32" s="877"/>
      <c r="BCA32" s="877"/>
      <c r="BCB32" s="877"/>
      <c r="BCC32" s="877"/>
      <c r="BCD32" s="877"/>
      <c r="BCE32" s="877"/>
      <c r="BCF32" s="877"/>
      <c r="BCG32" s="877"/>
      <c r="BCH32" s="877"/>
      <c r="BCI32" s="877"/>
      <c r="BCJ32" s="877"/>
      <c r="BCK32" s="877"/>
      <c r="BCL32" s="877"/>
      <c r="BCM32" s="877"/>
      <c r="BCN32" s="877"/>
      <c r="BCO32" s="877"/>
      <c r="BCP32" s="877"/>
      <c r="BCQ32" s="877"/>
      <c r="BCR32" s="877"/>
      <c r="BCS32" s="877"/>
      <c r="BCT32" s="877"/>
      <c r="BCU32" s="877"/>
      <c r="BCV32" s="877"/>
      <c r="BCW32" s="877"/>
      <c r="BCX32" s="877"/>
      <c r="BCY32" s="877"/>
      <c r="BCZ32" s="877"/>
      <c r="BDA32" s="877"/>
      <c r="BDB32" s="877"/>
      <c r="BDC32" s="877"/>
      <c r="BDD32" s="877"/>
      <c r="BDE32" s="877"/>
      <c r="BDF32" s="877"/>
      <c r="BDG32" s="877"/>
      <c r="BDH32" s="877"/>
      <c r="BDI32" s="877"/>
      <c r="BDJ32" s="877"/>
      <c r="BDK32" s="877"/>
      <c r="BDL32" s="877"/>
      <c r="BDM32" s="877"/>
      <c r="BDN32" s="877"/>
      <c r="BDO32" s="877"/>
      <c r="BDP32" s="877"/>
      <c r="BDQ32" s="877"/>
      <c r="BDR32" s="877"/>
      <c r="BDS32" s="877"/>
      <c r="BDT32" s="877"/>
      <c r="BDU32" s="877"/>
      <c r="BDV32" s="877"/>
      <c r="BDW32" s="877"/>
      <c r="BDX32" s="877"/>
      <c r="BDY32" s="877"/>
      <c r="BDZ32" s="877"/>
      <c r="BEA32" s="877"/>
      <c r="BEB32" s="877"/>
      <c r="BEC32" s="877"/>
      <c r="BED32" s="877"/>
      <c r="BEE32" s="877"/>
      <c r="BEF32" s="877"/>
      <c r="BEG32" s="877"/>
      <c r="BEH32" s="877"/>
      <c r="BEI32" s="877"/>
      <c r="BEJ32" s="877"/>
      <c r="BEK32" s="877"/>
      <c r="BEL32" s="877"/>
      <c r="BEM32" s="877"/>
      <c r="BEN32" s="877"/>
      <c r="BEO32" s="877"/>
      <c r="BEP32" s="877"/>
      <c r="BEQ32" s="877"/>
      <c r="BER32" s="877"/>
      <c r="BES32" s="877"/>
      <c r="BET32" s="877"/>
      <c r="BEU32" s="877"/>
      <c r="BEV32" s="877"/>
      <c r="BEW32" s="877"/>
      <c r="BEX32" s="877"/>
      <c r="BEY32" s="877"/>
      <c r="BEZ32" s="877"/>
      <c r="BFA32" s="877"/>
      <c r="BFB32" s="877"/>
      <c r="BFC32" s="877"/>
      <c r="BFD32" s="877"/>
      <c r="BFE32" s="877"/>
      <c r="BFF32" s="877"/>
      <c r="BFG32" s="877"/>
      <c r="BFH32" s="877"/>
      <c r="BFI32" s="877"/>
      <c r="BFJ32" s="877"/>
      <c r="BFK32" s="877"/>
      <c r="BFL32" s="877"/>
      <c r="BFM32" s="877"/>
      <c r="BFN32" s="877"/>
      <c r="BFO32" s="877"/>
      <c r="BFP32" s="877"/>
      <c r="BFQ32" s="877"/>
      <c r="BFR32" s="877"/>
      <c r="BFS32" s="877"/>
      <c r="BFT32" s="877"/>
      <c r="BFU32" s="877"/>
      <c r="BFV32" s="877"/>
      <c r="BFW32" s="877"/>
      <c r="BFX32" s="877"/>
      <c r="BFY32" s="877"/>
      <c r="BFZ32" s="877"/>
      <c r="BGA32" s="877"/>
      <c r="BGB32" s="877"/>
      <c r="BGC32" s="877"/>
      <c r="BGD32" s="877"/>
      <c r="BGE32" s="877"/>
      <c r="BGF32" s="877"/>
      <c r="BGG32" s="877"/>
      <c r="BGH32" s="877"/>
      <c r="BGI32" s="877"/>
      <c r="BGJ32" s="877"/>
      <c r="BGK32" s="877"/>
      <c r="BGL32" s="877"/>
      <c r="BGM32" s="877"/>
      <c r="BGN32" s="877"/>
      <c r="BGO32" s="877"/>
      <c r="BGP32" s="877"/>
      <c r="BGQ32" s="877"/>
      <c r="BGR32" s="877"/>
      <c r="BGS32" s="877"/>
      <c r="BGT32" s="877"/>
      <c r="BGU32" s="877"/>
      <c r="BGV32" s="877"/>
      <c r="BGW32" s="877"/>
      <c r="BGX32" s="877"/>
      <c r="BGY32" s="877"/>
      <c r="BGZ32" s="877"/>
      <c r="BHA32" s="877"/>
      <c r="BHB32" s="877"/>
      <c r="BHC32" s="877"/>
      <c r="BHD32" s="877"/>
      <c r="BHE32" s="877"/>
      <c r="BHF32" s="877"/>
      <c r="BHG32" s="877"/>
      <c r="BHH32" s="877"/>
      <c r="BHI32" s="877"/>
      <c r="BHJ32" s="877"/>
      <c r="BHK32" s="877"/>
      <c r="BHL32" s="877"/>
      <c r="BHM32" s="877"/>
      <c r="BHN32" s="877"/>
      <c r="BHO32" s="877"/>
      <c r="BHP32" s="877"/>
      <c r="BHQ32" s="877"/>
      <c r="BHR32" s="877"/>
      <c r="BHS32" s="877"/>
      <c r="BHT32" s="877"/>
      <c r="BHU32" s="877"/>
      <c r="BHV32" s="877"/>
      <c r="BHW32" s="877"/>
      <c r="BHX32" s="877"/>
      <c r="BHY32" s="877"/>
      <c r="BHZ32" s="877"/>
      <c r="BIA32" s="877"/>
      <c r="BIB32" s="877"/>
      <c r="BIC32" s="877"/>
      <c r="BID32" s="877"/>
      <c r="BIE32" s="877"/>
      <c r="BIF32" s="877"/>
      <c r="BIG32" s="877"/>
      <c r="BIH32" s="877"/>
      <c r="BII32" s="877"/>
      <c r="BIJ32" s="877"/>
      <c r="BIK32" s="877"/>
      <c r="BIL32" s="877"/>
      <c r="BIM32" s="877"/>
      <c r="BIN32" s="877"/>
      <c r="BIO32" s="877"/>
      <c r="BIP32" s="877"/>
      <c r="BIQ32" s="877"/>
      <c r="BIR32" s="877"/>
      <c r="BIS32" s="877"/>
      <c r="BIT32" s="877"/>
      <c r="BIU32" s="877"/>
      <c r="BIV32" s="877"/>
      <c r="BIW32" s="877"/>
      <c r="BIX32" s="877"/>
      <c r="BIY32" s="877"/>
      <c r="BIZ32" s="877"/>
      <c r="BJA32" s="877"/>
      <c r="BJB32" s="877"/>
      <c r="BJC32" s="877"/>
      <c r="BJD32" s="877"/>
      <c r="BJE32" s="877"/>
      <c r="BJF32" s="877"/>
      <c r="BJG32" s="877"/>
      <c r="BJH32" s="877"/>
      <c r="BJI32" s="877"/>
      <c r="BJJ32" s="877"/>
      <c r="BJK32" s="877"/>
      <c r="BJL32" s="877"/>
      <c r="BJM32" s="877"/>
      <c r="BJN32" s="877"/>
      <c r="BJO32" s="877"/>
      <c r="BJP32" s="877"/>
      <c r="BJQ32" s="877"/>
      <c r="BJR32" s="877"/>
      <c r="BJS32" s="877"/>
      <c r="BJT32" s="877"/>
      <c r="BJU32" s="877"/>
      <c r="BJV32" s="877"/>
      <c r="BJW32" s="877"/>
      <c r="BJX32" s="877"/>
      <c r="BJY32" s="877"/>
      <c r="BJZ32" s="877"/>
      <c r="BKA32" s="877"/>
      <c r="BKB32" s="877"/>
      <c r="BKC32" s="877"/>
      <c r="BKD32" s="877"/>
      <c r="BKE32" s="877"/>
      <c r="BKF32" s="877"/>
      <c r="BKG32" s="877"/>
      <c r="BKH32" s="877"/>
      <c r="BKI32" s="877"/>
      <c r="BKJ32" s="877"/>
      <c r="BKK32" s="877"/>
      <c r="BKL32" s="877"/>
      <c r="BKM32" s="877"/>
      <c r="BKN32" s="877"/>
      <c r="BKO32" s="877"/>
      <c r="BKP32" s="877"/>
      <c r="BKQ32" s="877"/>
      <c r="BKR32" s="877"/>
      <c r="BKS32" s="877"/>
      <c r="BKT32" s="877"/>
      <c r="BKU32" s="877"/>
      <c r="BKV32" s="877"/>
      <c r="BKW32" s="877"/>
      <c r="BKX32" s="877"/>
      <c r="BKY32" s="877"/>
      <c r="BKZ32" s="877"/>
      <c r="BLA32" s="877"/>
      <c r="BLB32" s="877"/>
      <c r="BLC32" s="877"/>
      <c r="BLD32" s="877"/>
      <c r="BLE32" s="877"/>
      <c r="BLF32" s="877"/>
      <c r="BLG32" s="877"/>
      <c r="BLH32" s="877"/>
      <c r="BLI32" s="877"/>
      <c r="BLJ32" s="877"/>
      <c r="BLK32" s="877"/>
      <c r="BLL32" s="877"/>
      <c r="BLM32" s="877"/>
      <c r="BLN32" s="877"/>
      <c r="BLO32" s="877"/>
      <c r="BLP32" s="877"/>
      <c r="BLQ32" s="877"/>
      <c r="BLR32" s="877"/>
      <c r="BLS32" s="877"/>
      <c r="BLT32" s="877"/>
      <c r="BLU32" s="877"/>
      <c r="BLV32" s="877"/>
      <c r="BLW32" s="877"/>
      <c r="BLX32" s="877"/>
      <c r="BLY32" s="877"/>
      <c r="BLZ32" s="877"/>
      <c r="BMA32" s="877"/>
      <c r="BMB32" s="877"/>
      <c r="BMC32" s="877"/>
      <c r="BMD32" s="877"/>
      <c r="BME32" s="877"/>
      <c r="BMF32" s="877"/>
      <c r="BMG32" s="877"/>
      <c r="BMH32" s="877"/>
      <c r="BMI32" s="877"/>
      <c r="BMJ32" s="877"/>
      <c r="BMK32" s="877"/>
      <c r="BML32" s="877"/>
      <c r="BMM32" s="877"/>
      <c r="BMN32" s="877"/>
      <c r="BMO32" s="877"/>
      <c r="BMP32" s="877"/>
      <c r="BMQ32" s="877"/>
      <c r="BMR32" s="877"/>
      <c r="BMS32" s="877"/>
      <c r="BMT32" s="877"/>
      <c r="BMU32" s="877"/>
      <c r="BMV32" s="877"/>
      <c r="BMW32" s="877"/>
      <c r="BMX32" s="877"/>
      <c r="BMY32" s="877"/>
      <c r="BMZ32" s="877"/>
      <c r="BNA32" s="877"/>
      <c r="BNB32" s="877"/>
      <c r="BNC32" s="877"/>
      <c r="BND32" s="877"/>
      <c r="BNE32" s="877"/>
      <c r="BNF32" s="877"/>
      <c r="BNG32" s="877"/>
      <c r="BNH32" s="877"/>
      <c r="BNI32" s="877"/>
      <c r="BNJ32" s="877"/>
      <c r="BNK32" s="877"/>
      <c r="BNL32" s="877"/>
      <c r="BNM32" s="877"/>
      <c r="BNN32" s="877"/>
      <c r="BNO32" s="877"/>
      <c r="BNP32" s="877"/>
      <c r="BNQ32" s="877"/>
      <c r="BNR32" s="877"/>
      <c r="BNS32" s="877"/>
      <c r="BNT32" s="877"/>
      <c r="BNU32" s="877"/>
      <c r="BNV32" s="877"/>
      <c r="BNW32" s="877"/>
      <c r="BNX32" s="877"/>
      <c r="BNY32" s="877"/>
      <c r="BNZ32" s="877"/>
      <c r="BOA32" s="877"/>
      <c r="BOB32" s="877"/>
      <c r="BOC32" s="877"/>
      <c r="BOD32" s="877"/>
      <c r="BOE32" s="877"/>
      <c r="BOF32" s="877"/>
      <c r="BOG32" s="877"/>
      <c r="BOH32" s="877"/>
      <c r="BOI32" s="877"/>
      <c r="BOJ32" s="877"/>
      <c r="BOK32" s="877"/>
      <c r="BOL32" s="877"/>
      <c r="BOM32" s="877"/>
      <c r="BON32" s="877"/>
      <c r="BOO32" s="877"/>
      <c r="BOP32" s="877"/>
      <c r="BOQ32" s="877"/>
      <c r="BOR32" s="877"/>
      <c r="BOS32" s="877"/>
      <c r="BOT32" s="877"/>
      <c r="BOU32" s="877"/>
      <c r="BOV32" s="877"/>
      <c r="BOW32" s="877"/>
      <c r="BOX32" s="877"/>
      <c r="BOY32" s="877"/>
      <c r="BOZ32" s="877"/>
      <c r="BPA32" s="877"/>
      <c r="BPB32" s="877"/>
      <c r="BPC32" s="877"/>
      <c r="BPD32" s="877"/>
      <c r="BPE32" s="877"/>
      <c r="BPF32" s="877"/>
      <c r="BPG32" s="877"/>
      <c r="BPH32" s="877"/>
      <c r="BPI32" s="877"/>
      <c r="BPJ32" s="877"/>
      <c r="BPK32" s="877"/>
      <c r="BPL32" s="877"/>
      <c r="BPM32" s="877"/>
      <c r="BPN32" s="877"/>
      <c r="BPO32" s="877"/>
      <c r="BPP32" s="877"/>
      <c r="BPQ32" s="877"/>
      <c r="BPR32" s="877"/>
      <c r="BPS32" s="877"/>
      <c r="BPT32" s="877"/>
      <c r="BPU32" s="877"/>
      <c r="BPV32" s="877"/>
      <c r="BPW32" s="877"/>
      <c r="BPX32" s="877"/>
      <c r="BPY32" s="877"/>
      <c r="BPZ32" s="877"/>
      <c r="BQA32" s="877"/>
      <c r="BQB32" s="877"/>
      <c r="BQC32" s="877"/>
      <c r="BQD32" s="877"/>
      <c r="BQE32" s="877"/>
      <c r="BQF32" s="877"/>
      <c r="BQG32" s="877"/>
      <c r="BQH32" s="877"/>
      <c r="BQI32" s="877"/>
      <c r="BQJ32" s="877"/>
      <c r="BQK32" s="877"/>
      <c r="BQL32" s="877"/>
      <c r="BQM32" s="877"/>
      <c r="BQN32" s="877"/>
      <c r="BQO32" s="877"/>
      <c r="BQP32" s="877"/>
      <c r="BQQ32" s="877"/>
      <c r="BQR32" s="877"/>
      <c r="BQS32" s="877"/>
      <c r="BQT32" s="877"/>
      <c r="BQU32" s="877"/>
      <c r="BQV32" s="877"/>
      <c r="BQW32" s="877"/>
      <c r="BQX32" s="877"/>
      <c r="BQY32" s="877"/>
      <c r="BQZ32" s="877"/>
      <c r="BRA32" s="877"/>
      <c r="BRB32" s="877"/>
      <c r="BRC32" s="877"/>
      <c r="BRD32" s="877"/>
      <c r="BRE32" s="877"/>
      <c r="BRF32" s="877"/>
      <c r="BRG32" s="877"/>
      <c r="BRH32" s="877"/>
      <c r="BRI32" s="877"/>
      <c r="BRJ32" s="877"/>
      <c r="BRK32" s="877"/>
      <c r="BRL32" s="877"/>
      <c r="BRM32" s="877"/>
      <c r="BRN32" s="877"/>
      <c r="BRO32" s="877"/>
      <c r="BRP32" s="877"/>
      <c r="BRQ32" s="877"/>
      <c r="BRR32" s="877"/>
      <c r="BRS32" s="877"/>
      <c r="BRT32" s="877"/>
      <c r="BRU32" s="877"/>
      <c r="BRV32" s="877"/>
      <c r="BRW32" s="877"/>
      <c r="BRX32" s="877"/>
      <c r="BRY32" s="877"/>
      <c r="BRZ32" s="877"/>
      <c r="BSA32" s="877"/>
      <c r="BSB32" s="877"/>
      <c r="BSC32" s="877"/>
      <c r="BSD32" s="877"/>
      <c r="BSE32" s="877"/>
      <c r="BSF32" s="877"/>
      <c r="BSG32" s="877"/>
      <c r="BSH32" s="877"/>
      <c r="BSI32" s="877"/>
      <c r="BSJ32" s="877"/>
      <c r="BSK32" s="877"/>
      <c r="BSL32" s="877"/>
      <c r="BSM32" s="877"/>
      <c r="BSN32" s="877"/>
      <c r="BSO32" s="877"/>
      <c r="BSP32" s="877"/>
      <c r="BSQ32" s="877"/>
      <c r="BSR32" s="877"/>
      <c r="BSS32" s="877"/>
      <c r="BST32" s="877"/>
      <c r="BSU32" s="877"/>
      <c r="BSV32" s="877"/>
      <c r="BSW32" s="877"/>
      <c r="BSX32" s="877"/>
      <c r="BSY32" s="877"/>
      <c r="BSZ32" s="877"/>
      <c r="BTA32" s="877"/>
      <c r="BTB32" s="877"/>
      <c r="BTC32" s="877"/>
      <c r="BTD32" s="877"/>
      <c r="BTE32" s="877"/>
      <c r="BTF32" s="877"/>
      <c r="BTG32" s="877"/>
      <c r="BTH32" s="877"/>
      <c r="BTI32" s="877"/>
      <c r="BTJ32" s="877"/>
      <c r="BTK32" s="877"/>
      <c r="BTL32" s="877"/>
      <c r="BTM32" s="877"/>
      <c r="BTN32" s="877"/>
      <c r="BTO32" s="877"/>
      <c r="BTP32" s="877"/>
      <c r="BTQ32" s="877"/>
      <c r="BTR32" s="877"/>
      <c r="BTS32" s="877"/>
      <c r="BTT32" s="877"/>
      <c r="BTU32" s="877"/>
      <c r="BTV32" s="877"/>
      <c r="BTW32" s="877"/>
      <c r="BTX32" s="877"/>
      <c r="BTY32" s="877"/>
      <c r="BTZ32" s="877"/>
      <c r="BUA32" s="877"/>
      <c r="BUB32" s="877"/>
      <c r="BUC32" s="877"/>
      <c r="BUD32" s="877"/>
      <c r="BUE32" s="877"/>
      <c r="BUF32" s="877"/>
      <c r="BUG32" s="877"/>
      <c r="BUH32" s="877"/>
      <c r="BUI32" s="877"/>
      <c r="BUJ32" s="877"/>
      <c r="BUK32" s="877"/>
      <c r="BUL32" s="877"/>
      <c r="BUM32" s="877"/>
      <c r="BUN32" s="877"/>
      <c r="BUO32" s="877"/>
      <c r="BUP32" s="877"/>
      <c r="BUQ32" s="877"/>
      <c r="BUR32" s="877"/>
      <c r="BUS32" s="877"/>
      <c r="BUT32" s="877"/>
      <c r="BUU32" s="877"/>
      <c r="BUV32" s="877"/>
      <c r="BUW32" s="877"/>
      <c r="BUX32" s="877"/>
      <c r="BUY32" s="877"/>
      <c r="BUZ32" s="877"/>
      <c r="BVA32" s="877"/>
      <c r="BVB32" s="877"/>
      <c r="BVC32" s="877"/>
      <c r="BVD32" s="877"/>
      <c r="BVE32" s="877"/>
      <c r="BVF32" s="877"/>
      <c r="BVG32" s="877"/>
      <c r="BVH32" s="877"/>
      <c r="BVI32" s="877"/>
      <c r="BVJ32" s="877"/>
      <c r="BVK32" s="877"/>
      <c r="BVL32" s="877"/>
      <c r="BVM32" s="877"/>
      <c r="BVN32" s="877"/>
      <c r="BVO32" s="877"/>
      <c r="BVP32" s="877"/>
      <c r="BVQ32" s="877"/>
      <c r="BVR32" s="877"/>
      <c r="BVS32" s="877"/>
      <c r="BVT32" s="877"/>
      <c r="BVU32" s="877"/>
      <c r="BVV32" s="877"/>
      <c r="BVW32" s="877"/>
      <c r="BVX32" s="877"/>
      <c r="BVY32" s="877"/>
      <c r="BVZ32" s="877"/>
      <c r="BWA32" s="877"/>
      <c r="BWB32" s="877"/>
      <c r="BWC32" s="877"/>
      <c r="BWD32" s="877"/>
      <c r="BWE32" s="877"/>
      <c r="BWF32" s="877"/>
      <c r="BWG32" s="877"/>
      <c r="BWH32" s="877"/>
      <c r="BWI32" s="877"/>
      <c r="BWJ32" s="877"/>
      <c r="BWK32" s="877"/>
      <c r="BWL32" s="877"/>
      <c r="BWM32" s="877"/>
      <c r="BWN32" s="877"/>
      <c r="BWO32" s="877"/>
      <c r="BWP32" s="877"/>
      <c r="BWQ32" s="877"/>
      <c r="BWR32" s="877"/>
      <c r="BWS32" s="877"/>
      <c r="BWT32" s="877"/>
      <c r="BWU32" s="877"/>
      <c r="BWV32" s="877"/>
      <c r="BWW32" s="877"/>
      <c r="BWX32" s="877"/>
      <c r="BWY32" s="877"/>
      <c r="BWZ32" s="877"/>
      <c r="BXA32" s="877"/>
      <c r="BXB32" s="877"/>
      <c r="BXC32" s="877"/>
      <c r="BXD32" s="877"/>
      <c r="BXE32" s="877"/>
      <c r="BXF32" s="877"/>
      <c r="BXG32" s="877"/>
      <c r="BXH32" s="877"/>
      <c r="BXI32" s="877"/>
      <c r="BXJ32" s="877"/>
      <c r="BXK32" s="877"/>
      <c r="BXL32" s="877"/>
      <c r="BXM32" s="877"/>
      <c r="BXN32" s="877"/>
      <c r="BXO32" s="877"/>
      <c r="BXP32" s="877"/>
      <c r="BXQ32" s="877"/>
      <c r="BXR32" s="877"/>
      <c r="BXS32" s="877"/>
      <c r="BXT32" s="877"/>
      <c r="BXU32" s="877"/>
      <c r="BXV32" s="877"/>
      <c r="BXW32" s="877"/>
      <c r="BXX32" s="877"/>
      <c r="BXY32" s="877"/>
      <c r="BXZ32" s="877"/>
      <c r="BYA32" s="877"/>
      <c r="BYB32" s="877"/>
      <c r="BYC32" s="877"/>
      <c r="BYD32" s="877"/>
      <c r="BYE32" s="877"/>
      <c r="BYF32" s="877"/>
      <c r="BYG32" s="877"/>
      <c r="BYH32" s="877"/>
      <c r="BYI32" s="877"/>
      <c r="BYJ32" s="877"/>
      <c r="BYK32" s="877"/>
      <c r="BYL32" s="877"/>
      <c r="BYM32" s="877"/>
      <c r="BYN32" s="877"/>
      <c r="BYO32" s="877"/>
      <c r="BYP32" s="877"/>
      <c r="BYQ32" s="877"/>
      <c r="BYR32" s="877"/>
      <c r="BYS32" s="877"/>
      <c r="BYT32" s="877"/>
      <c r="BYU32" s="877"/>
      <c r="BYV32" s="877"/>
      <c r="BYW32" s="877"/>
      <c r="BYX32" s="877"/>
      <c r="BYY32" s="877"/>
      <c r="BYZ32" s="877"/>
      <c r="BZA32" s="877"/>
      <c r="BZB32" s="877"/>
      <c r="BZC32" s="877"/>
      <c r="BZD32" s="877"/>
      <c r="BZE32" s="877"/>
      <c r="BZF32" s="877"/>
      <c r="BZG32" s="877"/>
      <c r="BZH32" s="877"/>
      <c r="BZI32" s="877"/>
      <c r="BZJ32" s="877"/>
      <c r="BZK32" s="877"/>
      <c r="BZL32" s="877"/>
      <c r="BZM32" s="877"/>
      <c r="BZN32" s="877"/>
      <c r="BZO32" s="877"/>
      <c r="BZP32" s="877"/>
      <c r="BZQ32" s="877"/>
      <c r="BZR32" s="877"/>
      <c r="BZS32" s="877"/>
      <c r="BZT32" s="877"/>
      <c r="BZU32" s="877"/>
      <c r="BZV32" s="877"/>
      <c r="BZW32" s="877"/>
      <c r="BZX32" s="877"/>
      <c r="BZY32" s="877"/>
      <c r="BZZ32" s="877"/>
      <c r="CAA32" s="877"/>
      <c r="CAB32" s="877"/>
      <c r="CAC32" s="877"/>
      <c r="CAD32" s="877"/>
      <c r="CAE32" s="877"/>
      <c r="CAF32" s="877"/>
      <c r="CAG32" s="877"/>
      <c r="CAH32" s="877"/>
      <c r="CAI32" s="877"/>
      <c r="CAJ32" s="877"/>
      <c r="CAK32" s="877"/>
      <c r="CAL32" s="877"/>
      <c r="CAM32" s="877"/>
      <c r="CAN32" s="877"/>
      <c r="CAO32" s="877"/>
      <c r="CAP32" s="877"/>
      <c r="CAQ32" s="877"/>
      <c r="CAR32" s="877"/>
      <c r="CAS32" s="877"/>
      <c r="CAT32" s="877"/>
      <c r="CAU32" s="877"/>
      <c r="CAV32" s="877"/>
      <c r="CAW32" s="877"/>
      <c r="CAX32" s="877"/>
      <c r="CAY32" s="877"/>
      <c r="CAZ32" s="877"/>
      <c r="CBA32" s="877"/>
      <c r="CBB32" s="877"/>
      <c r="CBC32" s="877"/>
      <c r="CBD32" s="877"/>
      <c r="CBE32" s="877"/>
      <c r="CBF32" s="877"/>
      <c r="CBG32" s="877"/>
      <c r="CBH32" s="877"/>
      <c r="CBI32" s="877"/>
      <c r="CBJ32" s="877"/>
      <c r="CBK32" s="877"/>
      <c r="CBL32" s="877"/>
      <c r="CBM32" s="877"/>
      <c r="CBN32" s="877"/>
      <c r="CBO32" s="877"/>
      <c r="CBP32" s="877"/>
      <c r="CBQ32" s="877"/>
      <c r="CBR32" s="877"/>
      <c r="CBS32" s="877"/>
      <c r="CBT32" s="877"/>
      <c r="CBU32" s="877"/>
      <c r="CBV32" s="877"/>
      <c r="CBW32" s="877"/>
      <c r="CBX32" s="877"/>
      <c r="CBY32" s="877"/>
      <c r="CBZ32" s="877"/>
      <c r="CCA32" s="877"/>
      <c r="CCB32" s="877"/>
      <c r="CCC32" s="877"/>
      <c r="CCD32" s="877"/>
      <c r="CCE32" s="877"/>
      <c r="CCF32" s="877"/>
      <c r="CCG32" s="877"/>
      <c r="CCH32" s="877"/>
      <c r="CCI32" s="877"/>
      <c r="CCJ32" s="877"/>
      <c r="CCK32" s="877"/>
      <c r="CCL32" s="877"/>
      <c r="CCM32" s="877"/>
      <c r="CCN32" s="877"/>
      <c r="CCO32" s="877"/>
      <c r="CCP32" s="877"/>
      <c r="CCQ32" s="877"/>
      <c r="CCR32" s="877"/>
      <c r="CCS32" s="877"/>
      <c r="CCT32" s="877"/>
      <c r="CCU32" s="877"/>
      <c r="CCV32" s="877"/>
      <c r="CCW32" s="877"/>
      <c r="CCX32" s="877"/>
      <c r="CCY32" s="877"/>
      <c r="CCZ32" s="877"/>
      <c r="CDA32" s="877"/>
      <c r="CDB32" s="877"/>
      <c r="CDC32" s="877"/>
      <c r="CDD32" s="877"/>
      <c r="CDE32" s="877"/>
      <c r="CDF32" s="877"/>
      <c r="CDG32" s="877"/>
      <c r="CDH32" s="877"/>
      <c r="CDI32" s="877"/>
      <c r="CDJ32" s="877"/>
      <c r="CDK32" s="877"/>
      <c r="CDL32" s="877"/>
      <c r="CDM32" s="877"/>
      <c r="CDN32" s="877"/>
      <c r="CDO32" s="877"/>
      <c r="CDP32" s="877"/>
      <c r="CDQ32" s="877"/>
      <c r="CDR32" s="877"/>
      <c r="CDS32" s="877"/>
      <c r="CDT32" s="877"/>
      <c r="CDU32" s="877"/>
      <c r="CDV32" s="877"/>
      <c r="CDW32" s="877"/>
      <c r="CDX32" s="877"/>
      <c r="CDY32" s="877"/>
      <c r="CDZ32" s="877"/>
      <c r="CEA32" s="877"/>
      <c r="CEB32" s="877"/>
      <c r="CEC32" s="877"/>
      <c r="CED32" s="877"/>
      <c r="CEE32" s="877"/>
      <c r="CEF32" s="877"/>
      <c r="CEG32" s="877"/>
      <c r="CEH32" s="877"/>
      <c r="CEI32" s="877"/>
      <c r="CEJ32" s="877"/>
      <c r="CEK32" s="877"/>
      <c r="CEL32" s="877"/>
      <c r="CEM32" s="877"/>
      <c r="CEN32" s="877"/>
      <c r="CEO32" s="877"/>
      <c r="CEP32" s="877"/>
      <c r="CEQ32" s="877"/>
      <c r="CER32" s="877"/>
      <c r="CES32" s="877"/>
      <c r="CET32" s="877"/>
      <c r="CEU32" s="877"/>
      <c r="CEV32" s="877"/>
      <c r="CEW32" s="877"/>
      <c r="CEX32" s="877"/>
      <c r="CEY32" s="877"/>
      <c r="CEZ32" s="877"/>
      <c r="CFA32" s="877"/>
      <c r="CFB32" s="877"/>
      <c r="CFC32" s="877"/>
      <c r="CFD32" s="877"/>
      <c r="CFE32" s="877"/>
      <c r="CFF32" s="877"/>
      <c r="CFG32" s="877"/>
      <c r="CFH32" s="877"/>
      <c r="CFI32" s="877"/>
      <c r="CFJ32" s="877"/>
      <c r="CFK32" s="877"/>
      <c r="CFL32" s="877"/>
      <c r="CFM32" s="877"/>
      <c r="CFN32" s="877"/>
      <c r="CFO32" s="877"/>
      <c r="CFP32" s="877"/>
      <c r="CFQ32" s="877"/>
      <c r="CFR32" s="877"/>
      <c r="CFS32" s="877"/>
      <c r="CFT32" s="877"/>
      <c r="CFU32" s="877"/>
      <c r="CFV32" s="877"/>
      <c r="CFW32" s="877"/>
      <c r="CFX32" s="877"/>
      <c r="CFY32" s="877"/>
      <c r="CFZ32" s="877"/>
      <c r="CGA32" s="877"/>
      <c r="CGB32" s="877"/>
      <c r="CGC32" s="877"/>
      <c r="CGD32" s="877"/>
      <c r="CGE32" s="877"/>
      <c r="CGF32" s="877"/>
      <c r="CGG32" s="877"/>
      <c r="CGH32" s="877"/>
      <c r="CGI32" s="877"/>
      <c r="CGJ32" s="877"/>
      <c r="CGK32" s="877"/>
      <c r="CGL32" s="877"/>
      <c r="CGM32" s="877"/>
      <c r="CGN32" s="877"/>
      <c r="CGO32" s="877"/>
      <c r="CGP32" s="877"/>
      <c r="CGQ32" s="877"/>
      <c r="CGR32" s="877"/>
      <c r="CGS32" s="877"/>
      <c r="CGT32" s="877"/>
      <c r="CGU32" s="877"/>
      <c r="CGV32" s="877"/>
      <c r="CGW32" s="877"/>
      <c r="CGX32" s="877"/>
      <c r="CGY32" s="877"/>
      <c r="CGZ32" s="877"/>
      <c r="CHA32" s="877"/>
      <c r="CHB32" s="877"/>
      <c r="CHC32" s="877"/>
      <c r="CHD32" s="877"/>
      <c r="CHE32" s="877"/>
      <c r="CHF32" s="877"/>
      <c r="CHG32" s="877"/>
      <c r="CHH32" s="877"/>
      <c r="CHI32" s="877"/>
      <c r="CHJ32" s="877"/>
      <c r="CHK32" s="877"/>
      <c r="CHL32" s="877"/>
      <c r="CHM32" s="877"/>
      <c r="CHN32" s="877"/>
      <c r="CHO32" s="877"/>
      <c r="CHP32" s="877"/>
      <c r="CHQ32" s="877"/>
      <c r="CHR32" s="877"/>
      <c r="CHS32" s="877"/>
      <c r="CHT32" s="877"/>
      <c r="CHU32" s="877"/>
      <c r="CHV32" s="877"/>
      <c r="CHW32" s="877"/>
      <c r="CHX32" s="877"/>
      <c r="CHY32" s="877"/>
      <c r="CHZ32" s="877"/>
      <c r="CIA32" s="877"/>
      <c r="CIB32" s="877"/>
      <c r="CIC32" s="877"/>
      <c r="CID32" s="877"/>
      <c r="CIE32" s="877"/>
      <c r="CIF32" s="877"/>
      <c r="CIG32" s="877"/>
      <c r="CIH32" s="877"/>
      <c r="CII32" s="877"/>
      <c r="CIJ32" s="877"/>
      <c r="CIK32" s="877"/>
      <c r="CIL32" s="877"/>
      <c r="CIM32" s="877"/>
      <c r="CIN32" s="877"/>
      <c r="CIO32" s="877"/>
      <c r="CIP32" s="877"/>
      <c r="CIQ32" s="877"/>
      <c r="CIR32" s="877"/>
      <c r="CIS32" s="877"/>
      <c r="CIT32" s="877"/>
      <c r="CIU32" s="877"/>
      <c r="CIV32" s="877"/>
      <c r="CIW32" s="877"/>
      <c r="CIX32" s="877"/>
      <c r="CIY32" s="877"/>
      <c r="CIZ32" s="877"/>
      <c r="CJA32" s="877"/>
      <c r="CJB32" s="877"/>
      <c r="CJC32" s="877"/>
      <c r="CJD32" s="877"/>
      <c r="CJE32" s="877"/>
      <c r="CJF32" s="877"/>
      <c r="CJG32" s="877"/>
      <c r="CJH32" s="877"/>
      <c r="CJI32" s="877"/>
      <c r="CJJ32" s="877"/>
      <c r="CJK32" s="877"/>
      <c r="CJL32" s="877"/>
      <c r="CJM32" s="877"/>
      <c r="CJN32" s="877"/>
      <c r="CJO32" s="877"/>
      <c r="CJP32" s="877"/>
      <c r="CJQ32" s="877"/>
      <c r="CJR32" s="877"/>
      <c r="CJS32" s="877"/>
      <c r="CJT32" s="877"/>
      <c r="CJU32" s="877"/>
      <c r="CJV32" s="877"/>
      <c r="CJW32" s="877"/>
      <c r="CJX32" s="877"/>
      <c r="CJY32" s="877"/>
      <c r="CJZ32" s="877"/>
      <c r="CKA32" s="877"/>
      <c r="CKB32" s="877"/>
      <c r="CKC32" s="877"/>
      <c r="CKD32" s="877"/>
      <c r="CKE32" s="877"/>
      <c r="CKF32" s="877"/>
      <c r="CKG32" s="877"/>
      <c r="CKH32" s="877"/>
      <c r="CKI32" s="877"/>
      <c r="CKJ32" s="877"/>
      <c r="CKK32" s="877"/>
      <c r="CKL32" s="877"/>
      <c r="CKM32" s="877"/>
      <c r="CKN32" s="877"/>
      <c r="CKO32" s="877"/>
      <c r="CKP32" s="877"/>
      <c r="CKQ32" s="877"/>
      <c r="CKR32" s="877"/>
      <c r="CKS32" s="877"/>
      <c r="CKT32" s="877"/>
      <c r="CKU32" s="877"/>
      <c r="CKV32" s="877"/>
      <c r="CKW32" s="877"/>
      <c r="CKX32" s="877"/>
      <c r="CKY32" s="877"/>
      <c r="CKZ32" s="877"/>
      <c r="CLA32" s="877"/>
      <c r="CLB32" s="877"/>
      <c r="CLC32" s="877"/>
      <c r="CLD32" s="877"/>
      <c r="CLE32" s="877"/>
      <c r="CLF32" s="877"/>
      <c r="CLG32" s="877"/>
      <c r="CLH32" s="877"/>
      <c r="CLI32" s="877"/>
      <c r="CLJ32" s="877"/>
      <c r="CLK32" s="877"/>
      <c r="CLL32" s="877"/>
      <c r="CLM32" s="877"/>
      <c r="CLN32" s="877"/>
      <c r="CLO32" s="877"/>
      <c r="CLP32" s="877"/>
      <c r="CLQ32" s="877"/>
      <c r="CLR32" s="877"/>
      <c r="CLS32" s="877"/>
      <c r="CLT32" s="877"/>
      <c r="CLU32" s="877"/>
      <c r="CLV32" s="877"/>
      <c r="CLW32" s="877"/>
      <c r="CLX32" s="877"/>
      <c r="CLY32" s="877"/>
      <c r="CLZ32" s="877"/>
      <c r="CMA32" s="877"/>
      <c r="CMB32" s="877"/>
      <c r="CMC32" s="877"/>
      <c r="CMD32" s="877"/>
      <c r="CME32" s="877"/>
      <c r="CMF32" s="877"/>
      <c r="CMG32" s="877"/>
      <c r="CMH32" s="877"/>
      <c r="CMI32" s="877"/>
      <c r="CMJ32" s="877"/>
      <c r="CMK32" s="877"/>
      <c r="CML32" s="877"/>
      <c r="CMM32" s="877"/>
      <c r="CMN32" s="877"/>
      <c r="CMO32" s="877"/>
      <c r="CMP32" s="877"/>
      <c r="CMQ32" s="877"/>
      <c r="CMR32" s="877"/>
      <c r="CMS32" s="877"/>
      <c r="CMT32" s="877"/>
      <c r="CMU32" s="877"/>
      <c r="CMV32" s="877"/>
      <c r="CMW32" s="877"/>
      <c r="CMX32" s="877"/>
      <c r="CMY32" s="877"/>
      <c r="CMZ32" s="877"/>
      <c r="CNA32" s="877"/>
      <c r="CNB32" s="877"/>
      <c r="CNC32" s="877"/>
      <c r="CND32" s="877"/>
      <c r="CNE32" s="877"/>
      <c r="CNF32" s="877"/>
      <c r="CNG32" s="877"/>
      <c r="CNH32" s="877"/>
      <c r="CNI32" s="877"/>
      <c r="CNJ32" s="877"/>
      <c r="CNK32" s="877"/>
      <c r="CNL32" s="877"/>
      <c r="CNM32" s="877"/>
      <c r="CNN32" s="877"/>
      <c r="CNO32" s="877"/>
      <c r="CNP32" s="877"/>
      <c r="CNQ32" s="877"/>
      <c r="CNR32" s="877"/>
      <c r="CNS32" s="877"/>
      <c r="CNT32" s="877"/>
      <c r="CNU32" s="877"/>
      <c r="CNV32" s="877"/>
      <c r="CNW32" s="877"/>
      <c r="CNX32" s="877"/>
      <c r="CNY32" s="877"/>
      <c r="CNZ32" s="877"/>
      <c r="COA32" s="877"/>
      <c r="COB32" s="877"/>
      <c r="COC32" s="877"/>
      <c r="COD32" s="877"/>
      <c r="COE32" s="877"/>
      <c r="COF32" s="877"/>
      <c r="COG32" s="877"/>
      <c r="COH32" s="877"/>
      <c r="COI32" s="877"/>
      <c r="COJ32" s="877"/>
      <c r="COK32" s="877"/>
      <c r="COL32" s="877"/>
      <c r="COM32" s="877"/>
      <c r="CON32" s="877"/>
      <c r="COO32" s="877"/>
      <c r="COP32" s="877"/>
      <c r="COQ32" s="877"/>
      <c r="COR32" s="877"/>
      <c r="COS32" s="877"/>
      <c r="COT32" s="877"/>
      <c r="COU32" s="877"/>
      <c r="COV32" s="877"/>
      <c r="COW32" s="877"/>
      <c r="COX32" s="877"/>
      <c r="COY32" s="877"/>
      <c r="COZ32" s="877"/>
      <c r="CPA32" s="877"/>
      <c r="CPB32" s="877"/>
      <c r="CPC32" s="877"/>
      <c r="CPD32" s="877"/>
      <c r="CPE32" s="877"/>
      <c r="CPF32" s="877"/>
      <c r="CPG32" s="877"/>
      <c r="CPH32" s="877"/>
      <c r="CPI32" s="877"/>
      <c r="CPJ32" s="877"/>
      <c r="CPK32" s="877"/>
      <c r="CPL32" s="877"/>
      <c r="CPM32" s="877"/>
      <c r="CPN32" s="877"/>
      <c r="CPO32" s="877"/>
      <c r="CPP32" s="877"/>
      <c r="CPQ32" s="877"/>
      <c r="CPR32" s="877"/>
      <c r="CPS32" s="877"/>
      <c r="CPT32" s="877"/>
      <c r="CPU32" s="877"/>
      <c r="CPV32" s="877"/>
      <c r="CPW32" s="877"/>
      <c r="CPX32" s="877"/>
      <c r="CPY32" s="877"/>
      <c r="CPZ32" s="877"/>
      <c r="CQA32" s="877"/>
      <c r="CQB32" s="877"/>
      <c r="CQC32" s="877"/>
      <c r="CQD32" s="877"/>
      <c r="CQE32" s="877"/>
      <c r="CQF32" s="877"/>
      <c r="CQG32" s="877"/>
      <c r="CQH32" s="877"/>
      <c r="CQI32" s="877"/>
      <c r="CQJ32" s="877"/>
      <c r="CQK32" s="877"/>
      <c r="CQL32" s="877"/>
      <c r="CQM32" s="877"/>
      <c r="CQN32" s="877"/>
      <c r="CQO32" s="877"/>
      <c r="CQP32" s="877"/>
      <c r="CQQ32" s="877"/>
      <c r="CQR32" s="877"/>
      <c r="CQS32" s="877"/>
      <c r="CQT32" s="877"/>
      <c r="CQU32" s="877"/>
      <c r="CQV32" s="877"/>
      <c r="CQW32" s="877"/>
      <c r="CQX32" s="877"/>
      <c r="CQY32" s="877"/>
      <c r="CQZ32" s="877"/>
      <c r="CRA32" s="877"/>
      <c r="CRB32" s="877"/>
      <c r="CRC32" s="877"/>
      <c r="CRD32" s="877"/>
      <c r="CRE32" s="877"/>
      <c r="CRF32" s="877"/>
      <c r="CRG32" s="877"/>
      <c r="CRH32" s="877"/>
      <c r="CRI32" s="877"/>
      <c r="CRJ32" s="877"/>
      <c r="CRK32" s="877"/>
      <c r="CRL32" s="877"/>
      <c r="CRM32" s="877"/>
      <c r="CRN32" s="877"/>
      <c r="CRO32" s="877"/>
      <c r="CRP32" s="877"/>
      <c r="CRQ32" s="877"/>
      <c r="CRR32" s="877"/>
      <c r="CRS32" s="877"/>
      <c r="CRT32" s="877"/>
      <c r="CRU32" s="877"/>
      <c r="CRV32" s="877"/>
      <c r="CRW32" s="877"/>
      <c r="CRX32" s="877"/>
      <c r="CRY32" s="877"/>
      <c r="CRZ32" s="877"/>
      <c r="CSA32" s="877"/>
      <c r="CSB32" s="877"/>
      <c r="CSC32" s="877"/>
      <c r="CSD32" s="877"/>
      <c r="CSE32" s="877"/>
      <c r="CSF32" s="877"/>
      <c r="CSG32" s="877"/>
      <c r="CSH32" s="877"/>
      <c r="CSI32" s="877"/>
      <c r="CSJ32" s="877"/>
      <c r="CSK32" s="877"/>
      <c r="CSL32" s="877"/>
      <c r="CSM32" s="877"/>
      <c r="CSN32" s="877"/>
      <c r="CSO32" s="877"/>
      <c r="CSP32" s="877"/>
      <c r="CSQ32" s="877"/>
      <c r="CSR32" s="877"/>
      <c r="CSS32" s="877"/>
      <c r="CST32" s="877"/>
      <c r="CSU32" s="877"/>
      <c r="CSV32" s="877"/>
      <c r="CSW32" s="877"/>
      <c r="CSX32" s="877"/>
      <c r="CSY32" s="877"/>
      <c r="CSZ32" s="877"/>
      <c r="CTA32" s="877"/>
      <c r="CTB32" s="877"/>
      <c r="CTC32" s="877"/>
      <c r="CTD32" s="877"/>
      <c r="CTE32" s="877"/>
      <c r="CTF32" s="877"/>
      <c r="CTG32" s="877"/>
      <c r="CTH32" s="877"/>
      <c r="CTI32" s="877"/>
      <c r="CTJ32" s="877"/>
      <c r="CTK32" s="877"/>
      <c r="CTL32" s="877"/>
      <c r="CTM32" s="877"/>
      <c r="CTN32" s="877"/>
      <c r="CTO32" s="877"/>
      <c r="CTP32" s="877"/>
      <c r="CTQ32" s="877"/>
      <c r="CTR32" s="877"/>
      <c r="CTS32" s="877"/>
      <c r="CTT32" s="877"/>
      <c r="CTU32" s="877"/>
      <c r="CTV32" s="877"/>
      <c r="CTW32" s="877"/>
      <c r="CTX32" s="877"/>
      <c r="CTY32" s="877"/>
      <c r="CTZ32" s="877"/>
      <c r="CUA32" s="877"/>
      <c r="CUB32" s="877"/>
      <c r="CUC32" s="877"/>
      <c r="CUD32" s="877"/>
      <c r="CUE32" s="877"/>
      <c r="CUF32" s="877"/>
      <c r="CUG32" s="877"/>
      <c r="CUH32" s="877"/>
      <c r="CUI32" s="877"/>
      <c r="CUJ32" s="877"/>
      <c r="CUK32" s="877"/>
      <c r="CUL32" s="877"/>
      <c r="CUM32" s="877"/>
      <c r="CUN32" s="877"/>
      <c r="CUO32" s="877"/>
      <c r="CUP32" s="877"/>
      <c r="CUQ32" s="877"/>
      <c r="CUR32" s="877"/>
      <c r="CUS32" s="877"/>
      <c r="CUT32" s="877"/>
      <c r="CUU32" s="877"/>
      <c r="CUV32" s="877"/>
      <c r="CUW32" s="877"/>
      <c r="CUX32" s="877"/>
      <c r="CUY32" s="877"/>
      <c r="CUZ32" s="877"/>
      <c r="CVA32" s="877"/>
      <c r="CVB32" s="877"/>
      <c r="CVC32" s="877"/>
      <c r="CVD32" s="877"/>
      <c r="CVE32" s="877"/>
      <c r="CVF32" s="877"/>
      <c r="CVG32" s="877"/>
      <c r="CVH32" s="877"/>
      <c r="CVI32" s="877"/>
      <c r="CVJ32" s="877"/>
      <c r="CVK32" s="877"/>
      <c r="CVL32" s="877"/>
      <c r="CVM32" s="877"/>
      <c r="CVN32" s="877"/>
      <c r="CVO32" s="877"/>
      <c r="CVP32" s="877"/>
      <c r="CVQ32" s="877"/>
      <c r="CVR32" s="877"/>
      <c r="CVS32" s="877"/>
      <c r="CVT32" s="877"/>
      <c r="CVU32" s="877"/>
      <c r="CVV32" s="877"/>
      <c r="CVW32" s="877"/>
      <c r="CVX32" s="877"/>
      <c r="CVY32" s="877"/>
      <c r="CVZ32" s="877"/>
      <c r="CWA32" s="877"/>
      <c r="CWB32" s="877"/>
      <c r="CWC32" s="877"/>
      <c r="CWD32" s="877"/>
      <c r="CWE32" s="877"/>
      <c r="CWF32" s="877"/>
      <c r="CWG32" s="877"/>
      <c r="CWH32" s="877"/>
      <c r="CWI32" s="877"/>
      <c r="CWJ32" s="877"/>
      <c r="CWK32" s="877"/>
      <c r="CWL32" s="877"/>
      <c r="CWM32" s="877"/>
      <c r="CWN32" s="877"/>
      <c r="CWO32" s="877"/>
      <c r="CWP32" s="877"/>
      <c r="CWQ32" s="877"/>
      <c r="CWR32" s="877"/>
      <c r="CWS32" s="877"/>
      <c r="CWT32" s="877"/>
      <c r="CWU32" s="877"/>
      <c r="CWV32" s="877"/>
      <c r="CWW32" s="877"/>
      <c r="CWX32" s="877"/>
      <c r="CWY32" s="877"/>
      <c r="CWZ32" s="877"/>
      <c r="CXA32" s="877"/>
      <c r="CXB32" s="877"/>
      <c r="CXC32" s="877"/>
      <c r="CXD32" s="877"/>
      <c r="CXE32" s="877"/>
      <c r="CXF32" s="877"/>
      <c r="CXG32" s="877"/>
      <c r="CXH32" s="877"/>
      <c r="CXI32" s="877"/>
      <c r="CXJ32" s="877"/>
      <c r="CXK32" s="877"/>
      <c r="CXL32" s="877"/>
      <c r="CXM32" s="877"/>
      <c r="CXN32" s="877"/>
      <c r="CXO32" s="877"/>
      <c r="CXP32" s="877"/>
      <c r="CXQ32" s="877"/>
      <c r="CXR32" s="877"/>
      <c r="CXS32" s="877"/>
      <c r="CXT32" s="877"/>
      <c r="CXU32" s="877"/>
      <c r="CXV32" s="877"/>
      <c r="CXW32" s="877"/>
      <c r="CXX32" s="877"/>
      <c r="CXY32" s="877"/>
      <c r="CXZ32" s="877"/>
      <c r="CYA32" s="877"/>
      <c r="CYB32" s="877"/>
      <c r="CYC32" s="877"/>
      <c r="CYD32" s="877"/>
      <c r="CYE32" s="877"/>
      <c r="CYF32" s="877"/>
      <c r="CYG32" s="877"/>
      <c r="CYH32" s="877"/>
      <c r="CYI32" s="877"/>
      <c r="CYJ32" s="877"/>
      <c r="CYK32" s="877"/>
      <c r="CYL32" s="877"/>
      <c r="CYM32" s="877"/>
      <c r="CYN32" s="877"/>
      <c r="CYO32" s="877"/>
      <c r="CYP32" s="877"/>
      <c r="CYQ32" s="877"/>
      <c r="CYR32" s="877"/>
      <c r="CYS32" s="877"/>
      <c r="CYT32" s="877"/>
      <c r="CYU32" s="877"/>
      <c r="CYV32" s="877"/>
      <c r="CYW32" s="877"/>
      <c r="CYX32" s="877"/>
      <c r="CYY32" s="877"/>
      <c r="CYZ32" s="877"/>
      <c r="CZA32" s="877"/>
      <c r="CZB32" s="877"/>
      <c r="CZC32" s="877"/>
      <c r="CZD32" s="877"/>
      <c r="CZE32" s="877"/>
      <c r="CZF32" s="877"/>
      <c r="CZG32" s="877"/>
      <c r="CZH32" s="877"/>
      <c r="CZI32" s="877"/>
      <c r="CZJ32" s="877"/>
      <c r="CZK32" s="877"/>
      <c r="CZL32" s="877"/>
      <c r="CZM32" s="877"/>
      <c r="CZN32" s="877"/>
      <c r="CZO32" s="877"/>
      <c r="CZP32" s="877"/>
      <c r="CZQ32" s="877"/>
      <c r="CZR32" s="877"/>
      <c r="CZS32" s="877"/>
      <c r="CZT32" s="877"/>
      <c r="CZU32" s="877"/>
      <c r="CZV32" s="877"/>
      <c r="CZW32" s="877"/>
      <c r="CZX32" s="877"/>
      <c r="CZY32" s="877"/>
      <c r="CZZ32" s="877"/>
      <c r="DAA32" s="877"/>
      <c r="DAB32" s="877"/>
      <c r="DAC32" s="877"/>
      <c r="DAD32" s="877"/>
      <c r="DAE32" s="877"/>
      <c r="DAF32" s="877"/>
      <c r="DAG32" s="877"/>
      <c r="DAH32" s="877"/>
      <c r="DAI32" s="877"/>
      <c r="DAJ32" s="877"/>
      <c r="DAK32" s="877"/>
      <c r="DAL32" s="877"/>
      <c r="DAM32" s="877"/>
      <c r="DAN32" s="877"/>
      <c r="DAO32" s="877"/>
      <c r="DAP32" s="877"/>
      <c r="DAQ32" s="877"/>
      <c r="DAR32" s="877"/>
      <c r="DAS32" s="877"/>
      <c r="DAT32" s="877"/>
      <c r="DAU32" s="877"/>
      <c r="DAV32" s="877"/>
      <c r="DAW32" s="877"/>
      <c r="DAX32" s="877"/>
      <c r="DAY32" s="877"/>
      <c r="DAZ32" s="877"/>
      <c r="DBA32" s="877"/>
      <c r="DBB32" s="877"/>
      <c r="DBC32" s="877"/>
      <c r="DBD32" s="877"/>
      <c r="DBE32" s="877"/>
      <c r="DBF32" s="877"/>
      <c r="DBG32" s="877"/>
      <c r="DBH32" s="877"/>
      <c r="DBI32" s="877"/>
      <c r="DBJ32" s="877"/>
      <c r="DBK32" s="877"/>
      <c r="DBL32" s="877"/>
      <c r="DBM32" s="877"/>
      <c r="DBN32" s="877"/>
      <c r="DBO32" s="877"/>
      <c r="DBP32" s="877"/>
      <c r="DBQ32" s="877"/>
      <c r="DBR32" s="877"/>
      <c r="DBS32" s="877"/>
      <c r="DBT32" s="877"/>
      <c r="DBU32" s="877"/>
      <c r="DBV32" s="877"/>
      <c r="DBW32" s="877"/>
      <c r="DBX32" s="877"/>
      <c r="DBY32" s="877"/>
      <c r="DBZ32" s="877"/>
      <c r="DCA32" s="877"/>
      <c r="DCB32" s="877"/>
      <c r="DCC32" s="877"/>
      <c r="DCD32" s="877"/>
      <c r="DCE32" s="877"/>
      <c r="DCF32" s="877"/>
      <c r="DCG32" s="877"/>
      <c r="DCH32" s="877"/>
      <c r="DCI32" s="877"/>
      <c r="DCJ32" s="877"/>
      <c r="DCK32" s="877"/>
      <c r="DCL32" s="877"/>
      <c r="DCM32" s="877"/>
      <c r="DCN32" s="877"/>
      <c r="DCO32" s="877"/>
      <c r="DCP32" s="877"/>
      <c r="DCQ32" s="877"/>
      <c r="DCR32" s="877"/>
      <c r="DCS32" s="877"/>
      <c r="DCT32" s="877"/>
      <c r="DCU32" s="877"/>
      <c r="DCV32" s="877"/>
      <c r="DCW32" s="877"/>
      <c r="DCX32" s="877"/>
      <c r="DCY32" s="877"/>
      <c r="DCZ32" s="877"/>
      <c r="DDA32" s="877"/>
      <c r="DDB32" s="877"/>
      <c r="DDC32" s="877"/>
      <c r="DDD32" s="877"/>
      <c r="DDE32" s="877"/>
      <c r="DDF32" s="877"/>
      <c r="DDG32" s="877"/>
      <c r="DDH32" s="877"/>
      <c r="DDI32" s="877"/>
      <c r="DDJ32" s="877"/>
      <c r="DDK32" s="877"/>
      <c r="DDL32" s="877"/>
      <c r="DDM32" s="877"/>
      <c r="DDN32" s="877"/>
      <c r="DDO32" s="877"/>
      <c r="DDP32" s="877"/>
      <c r="DDQ32" s="877"/>
      <c r="DDR32" s="877"/>
      <c r="DDS32" s="877"/>
      <c r="DDT32" s="877"/>
      <c r="DDU32" s="877"/>
      <c r="DDV32" s="877"/>
      <c r="DDW32" s="877"/>
      <c r="DDX32" s="877"/>
      <c r="DDY32" s="877"/>
      <c r="DDZ32" s="877"/>
      <c r="DEA32" s="877"/>
      <c r="DEB32" s="877"/>
      <c r="DEC32" s="877"/>
      <c r="DED32" s="877"/>
      <c r="DEE32" s="877"/>
      <c r="DEF32" s="877"/>
      <c r="DEG32" s="877"/>
      <c r="DEH32" s="877"/>
      <c r="DEI32" s="877"/>
      <c r="DEJ32" s="877"/>
      <c r="DEK32" s="877"/>
      <c r="DEL32" s="877"/>
      <c r="DEM32" s="877"/>
      <c r="DEN32" s="877"/>
      <c r="DEO32" s="877"/>
      <c r="DEP32" s="877"/>
      <c r="DEQ32" s="877"/>
      <c r="DER32" s="877"/>
      <c r="DES32" s="877"/>
      <c r="DET32" s="877"/>
      <c r="DEU32" s="877"/>
      <c r="DEV32" s="877"/>
      <c r="DEW32" s="877"/>
      <c r="DEX32" s="877"/>
      <c r="DEY32" s="877"/>
      <c r="DEZ32" s="877"/>
      <c r="DFA32" s="877"/>
      <c r="DFB32" s="877"/>
      <c r="DFC32" s="877"/>
      <c r="DFD32" s="877"/>
      <c r="DFE32" s="877"/>
      <c r="DFF32" s="877"/>
      <c r="DFG32" s="877"/>
      <c r="DFH32" s="877"/>
      <c r="DFI32" s="877"/>
      <c r="DFJ32" s="877"/>
      <c r="DFK32" s="877"/>
      <c r="DFL32" s="877"/>
      <c r="DFM32" s="877"/>
      <c r="DFN32" s="877"/>
      <c r="DFO32" s="877"/>
      <c r="DFP32" s="877"/>
      <c r="DFQ32" s="877"/>
      <c r="DFR32" s="877"/>
      <c r="DFS32" s="877"/>
      <c r="DFT32" s="877"/>
      <c r="DFU32" s="877"/>
      <c r="DFV32" s="877"/>
      <c r="DFW32" s="877"/>
      <c r="DFX32" s="877"/>
      <c r="DFY32" s="877"/>
      <c r="DFZ32" s="877"/>
      <c r="DGA32" s="877"/>
      <c r="DGB32" s="877"/>
      <c r="DGC32" s="877"/>
      <c r="DGD32" s="877"/>
      <c r="DGE32" s="877"/>
      <c r="DGF32" s="877"/>
      <c r="DGG32" s="877"/>
      <c r="DGH32" s="877"/>
      <c r="DGI32" s="877"/>
      <c r="DGJ32" s="877"/>
      <c r="DGK32" s="877"/>
      <c r="DGL32" s="877"/>
      <c r="DGM32" s="877"/>
      <c r="DGN32" s="877"/>
      <c r="DGO32" s="877"/>
      <c r="DGP32" s="877"/>
      <c r="DGQ32" s="877"/>
      <c r="DGR32" s="877"/>
      <c r="DGS32" s="877"/>
      <c r="DGT32" s="877"/>
      <c r="DGU32" s="877"/>
      <c r="DGV32" s="877"/>
      <c r="DGW32" s="877"/>
      <c r="DGX32" s="877"/>
      <c r="DGY32" s="877"/>
      <c r="DGZ32" s="877"/>
      <c r="DHA32" s="877"/>
      <c r="DHB32" s="877"/>
      <c r="DHC32" s="877"/>
      <c r="DHD32" s="877"/>
      <c r="DHE32" s="877"/>
      <c r="DHF32" s="877"/>
      <c r="DHG32" s="877"/>
      <c r="DHH32" s="877"/>
      <c r="DHI32" s="877"/>
      <c r="DHJ32" s="877"/>
      <c r="DHK32" s="877"/>
      <c r="DHL32" s="877"/>
      <c r="DHM32" s="877"/>
      <c r="DHN32" s="877"/>
      <c r="DHO32" s="877"/>
      <c r="DHP32" s="877"/>
      <c r="DHQ32" s="877"/>
      <c r="DHR32" s="877"/>
      <c r="DHS32" s="877"/>
      <c r="DHT32" s="877"/>
      <c r="DHU32" s="877"/>
      <c r="DHV32" s="877"/>
      <c r="DHW32" s="877"/>
      <c r="DHX32" s="877"/>
      <c r="DHY32" s="877"/>
      <c r="DHZ32" s="877"/>
      <c r="DIA32" s="877"/>
      <c r="DIB32" s="877"/>
      <c r="DIC32" s="877"/>
      <c r="DID32" s="877"/>
      <c r="DIE32" s="877"/>
      <c r="DIF32" s="877"/>
      <c r="DIG32" s="877"/>
      <c r="DIH32" s="877"/>
      <c r="DII32" s="877"/>
      <c r="DIJ32" s="877"/>
      <c r="DIK32" s="877"/>
      <c r="DIL32" s="877"/>
      <c r="DIM32" s="877"/>
      <c r="DIN32" s="877"/>
      <c r="DIO32" s="877"/>
      <c r="DIP32" s="877"/>
      <c r="DIQ32" s="877"/>
      <c r="DIR32" s="877"/>
      <c r="DIS32" s="877"/>
      <c r="DIT32" s="877"/>
      <c r="DIU32" s="877"/>
      <c r="DIV32" s="877"/>
      <c r="DIW32" s="877"/>
      <c r="DIX32" s="877"/>
      <c r="DIY32" s="877"/>
      <c r="DIZ32" s="877"/>
      <c r="DJA32" s="877"/>
      <c r="DJB32" s="877"/>
      <c r="DJC32" s="877"/>
      <c r="DJD32" s="877"/>
      <c r="DJE32" s="877"/>
      <c r="DJF32" s="877"/>
      <c r="DJG32" s="877"/>
      <c r="DJH32" s="877"/>
      <c r="DJI32" s="877"/>
      <c r="DJJ32" s="877"/>
      <c r="DJK32" s="877"/>
      <c r="DJL32" s="877"/>
      <c r="DJM32" s="877"/>
      <c r="DJN32" s="877"/>
      <c r="DJO32" s="877"/>
      <c r="DJP32" s="877"/>
      <c r="DJQ32" s="877"/>
      <c r="DJR32" s="877"/>
      <c r="DJS32" s="877"/>
      <c r="DJT32" s="877"/>
      <c r="DJU32" s="877"/>
      <c r="DJV32" s="877"/>
      <c r="DJW32" s="877"/>
      <c r="DJX32" s="877"/>
      <c r="DJY32" s="877"/>
      <c r="DJZ32" s="877"/>
      <c r="DKA32" s="877"/>
      <c r="DKB32" s="877"/>
      <c r="DKC32" s="877"/>
      <c r="DKD32" s="877"/>
      <c r="DKE32" s="877"/>
      <c r="DKF32" s="877"/>
      <c r="DKG32" s="877"/>
      <c r="DKH32" s="877"/>
      <c r="DKI32" s="877"/>
      <c r="DKJ32" s="877"/>
      <c r="DKK32" s="877"/>
      <c r="DKL32" s="877"/>
      <c r="DKM32" s="877"/>
      <c r="DKN32" s="877"/>
      <c r="DKO32" s="877"/>
      <c r="DKP32" s="877"/>
      <c r="DKQ32" s="877"/>
      <c r="DKR32" s="877"/>
      <c r="DKS32" s="877"/>
      <c r="DKT32" s="877"/>
      <c r="DKU32" s="877"/>
      <c r="DKV32" s="877"/>
      <c r="DKW32" s="877"/>
      <c r="DKX32" s="877"/>
      <c r="DKY32" s="877"/>
      <c r="DKZ32" s="877"/>
      <c r="DLA32" s="877"/>
      <c r="DLB32" s="877"/>
      <c r="DLC32" s="877"/>
      <c r="DLD32" s="877"/>
      <c r="DLE32" s="877"/>
      <c r="DLF32" s="877"/>
      <c r="DLG32" s="877"/>
      <c r="DLH32" s="877"/>
      <c r="DLI32" s="877"/>
      <c r="DLJ32" s="877"/>
      <c r="DLK32" s="877"/>
      <c r="DLL32" s="877"/>
      <c r="DLM32" s="877"/>
      <c r="DLN32" s="877"/>
      <c r="DLO32" s="877"/>
      <c r="DLP32" s="877"/>
      <c r="DLQ32" s="877"/>
      <c r="DLR32" s="877"/>
      <c r="DLS32" s="877"/>
      <c r="DLT32" s="877"/>
      <c r="DLU32" s="877"/>
      <c r="DLV32" s="877"/>
      <c r="DLW32" s="877"/>
      <c r="DLX32" s="877"/>
      <c r="DLY32" s="877"/>
      <c r="DLZ32" s="877"/>
      <c r="DMA32" s="877"/>
      <c r="DMB32" s="877"/>
      <c r="DMC32" s="877"/>
      <c r="DMD32" s="877"/>
      <c r="DME32" s="877"/>
      <c r="DMF32" s="877"/>
      <c r="DMG32" s="877"/>
      <c r="DMH32" s="877"/>
      <c r="DMI32" s="877"/>
      <c r="DMJ32" s="877"/>
      <c r="DMK32" s="877"/>
      <c r="DML32" s="877"/>
      <c r="DMM32" s="877"/>
      <c r="DMN32" s="877"/>
      <c r="DMO32" s="877"/>
      <c r="DMP32" s="877"/>
      <c r="DMQ32" s="877"/>
      <c r="DMR32" s="877"/>
      <c r="DMS32" s="877"/>
      <c r="DMT32" s="877"/>
      <c r="DMU32" s="877"/>
      <c r="DMV32" s="877"/>
      <c r="DMW32" s="877"/>
      <c r="DMX32" s="877"/>
      <c r="DMY32" s="877"/>
      <c r="DMZ32" s="877"/>
      <c r="DNA32" s="877"/>
      <c r="DNB32" s="877"/>
      <c r="DNC32" s="877"/>
      <c r="DND32" s="877"/>
      <c r="DNE32" s="877"/>
      <c r="DNF32" s="877"/>
      <c r="DNG32" s="877"/>
      <c r="DNH32" s="877"/>
      <c r="DNI32" s="877"/>
      <c r="DNJ32" s="877"/>
      <c r="DNK32" s="877"/>
      <c r="DNL32" s="877"/>
      <c r="DNM32" s="877"/>
      <c r="DNN32" s="877"/>
      <c r="DNO32" s="877"/>
      <c r="DNP32" s="877"/>
      <c r="DNQ32" s="877"/>
      <c r="DNR32" s="877"/>
      <c r="DNS32" s="877"/>
      <c r="DNT32" s="877"/>
      <c r="DNU32" s="877"/>
      <c r="DNV32" s="877"/>
      <c r="DNW32" s="877"/>
      <c r="DNX32" s="877"/>
      <c r="DNY32" s="877"/>
      <c r="DNZ32" s="877"/>
      <c r="DOA32" s="877"/>
      <c r="DOB32" s="877"/>
      <c r="DOC32" s="877"/>
      <c r="DOD32" s="877"/>
      <c r="DOE32" s="877"/>
      <c r="DOF32" s="877"/>
      <c r="DOG32" s="877"/>
      <c r="DOH32" s="877"/>
      <c r="DOI32" s="877"/>
      <c r="DOJ32" s="877"/>
      <c r="DOK32" s="877"/>
      <c r="DOL32" s="877"/>
      <c r="DOM32" s="877"/>
      <c r="DON32" s="877"/>
      <c r="DOO32" s="877"/>
      <c r="DOP32" s="877"/>
      <c r="DOQ32" s="877"/>
      <c r="DOR32" s="877"/>
      <c r="DOS32" s="877"/>
      <c r="DOT32" s="877"/>
      <c r="DOU32" s="877"/>
      <c r="DOV32" s="877"/>
      <c r="DOW32" s="877"/>
      <c r="DOX32" s="877"/>
      <c r="DOY32" s="877"/>
      <c r="DOZ32" s="877"/>
      <c r="DPA32" s="877"/>
      <c r="DPB32" s="877"/>
      <c r="DPC32" s="877"/>
      <c r="DPD32" s="877"/>
      <c r="DPE32" s="877"/>
      <c r="DPF32" s="877"/>
      <c r="DPG32" s="877"/>
      <c r="DPH32" s="877"/>
      <c r="DPI32" s="877"/>
      <c r="DPJ32" s="877"/>
      <c r="DPK32" s="877"/>
      <c r="DPL32" s="877"/>
      <c r="DPM32" s="877"/>
      <c r="DPN32" s="877"/>
      <c r="DPO32" s="877"/>
      <c r="DPP32" s="877"/>
      <c r="DPQ32" s="877"/>
      <c r="DPR32" s="877"/>
      <c r="DPS32" s="877"/>
      <c r="DPT32" s="877"/>
      <c r="DPU32" s="877"/>
      <c r="DPV32" s="877"/>
      <c r="DPW32" s="877"/>
      <c r="DPX32" s="877"/>
      <c r="DPY32" s="877"/>
      <c r="DPZ32" s="877"/>
      <c r="DQA32" s="877"/>
      <c r="DQB32" s="877"/>
      <c r="DQC32" s="877"/>
      <c r="DQD32" s="877"/>
      <c r="DQE32" s="877"/>
      <c r="DQF32" s="877"/>
      <c r="DQG32" s="877"/>
      <c r="DQH32" s="877"/>
      <c r="DQI32" s="877"/>
      <c r="DQJ32" s="877"/>
      <c r="DQK32" s="877"/>
      <c r="DQL32" s="877"/>
      <c r="DQM32" s="877"/>
      <c r="DQN32" s="877"/>
      <c r="DQO32" s="877"/>
      <c r="DQP32" s="877"/>
      <c r="DQQ32" s="877"/>
      <c r="DQR32" s="877"/>
      <c r="DQS32" s="877"/>
      <c r="DQT32" s="877"/>
      <c r="DQU32" s="877"/>
      <c r="DQV32" s="877"/>
      <c r="DQW32" s="877"/>
      <c r="DQX32" s="877"/>
      <c r="DQY32" s="877"/>
      <c r="DQZ32" s="877"/>
      <c r="DRA32" s="877"/>
      <c r="DRB32" s="877"/>
      <c r="DRC32" s="877"/>
      <c r="DRD32" s="877"/>
      <c r="DRE32" s="877"/>
      <c r="DRF32" s="877"/>
      <c r="DRG32" s="877"/>
      <c r="DRH32" s="877"/>
      <c r="DRI32" s="877"/>
      <c r="DRJ32" s="877"/>
      <c r="DRK32" s="877"/>
      <c r="DRL32" s="877"/>
      <c r="DRM32" s="877"/>
      <c r="DRN32" s="877"/>
      <c r="DRO32" s="877"/>
      <c r="DRP32" s="877"/>
      <c r="DRQ32" s="877"/>
      <c r="DRR32" s="877"/>
      <c r="DRS32" s="877"/>
      <c r="DRT32" s="877"/>
      <c r="DRU32" s="877"/>
      <c r="DRV32" s="877"/>
      <c r="DRW32" s="877"/>
      <c r="DRX32" s="877"/>
      <c r="DRY32" s="877"/>
      <c r="DRZ32" s="877"/>
      <c r="DSA32" s="877"/>
      <c r="DSB32" s="877"/>
      <c r="DSC32" s="877"/>
      <c r="DSD32" s="877"/>
      <c r="DSE32" s="877"/>
      <c r="DSF32" s="877"/>
      <c r="DSG32" s="877"/>
      <c r="DSH32" s="877"/>
      <c r="DSI32" s="877"/>
      <c r="DSJ32" s="877"/>
      <c r="DSK32" s="877"/>
      <c r="DSL32" s="877"/>
      <c r="DSM32" s="877"/>
      <c r="DSN32" s="877"/>
      <c r="DSO32" s="877"/>
      <c r="DSP32" s="877"/>
      <c r="DSQ32" s="877"/>
      <c r="DSR32" s="877"/>
      <c r="DSS32" s="877"/>
      <c r="DST32" s="877"/>
      <c r="DSU32" s="877"/>
      <c r="DSV32" s="877"/>
      <c r="DSW32" s="877"/>
      <c r="DSX32" s="877"/>
      <c r="DSY32" s="877"/>
      <c r="DSZ32" s="877"/>
      <c r="DTA32" s="877"/>
      <c r="DTB32" s="877"/>
      <c r="DTC32" s="877"/>
      <c r="DTD32" s="877"/>
      <c r="DTE32" s="877"/>
      <c r="DTF32" s="877"/>
      <c r="DTG32" s="877"/>
      <c r="DTH32" s="877"/>
      <c r="DTI32" s="877"/>
      <c r="DTJ32" s="877"/>
      <c r="DTK32" s="877"/>
      <c r="DTL32" s="877"/>
      <c r="DTM32" s="877"/>
      <c r="DTN32" s="877"/>
      <c r="DTO32" s="877"/>
      <c r="DTP32" s="877"/>
      <c r="DTQ32" s="877"/>
      <c r="DTR32" s="877"/>
      <c r="DTS32" s="877"/>
      <c r="DTT32" s="877"/>
      <c r="DTU32" s="877"/>
      <c r="DTV32" s="877"/>
      <c r="DTW32" s="877"/>
      <c r="DTX32" s="877"/>
      <c r="DTY32" s="877"/>
      <c r="DTZ32" s="877"/>
      <c r="DUA32" s="877"/>
      <c r="DUB32" s="877"/>
      <c r="DUC32" s="877"/>
      <c r="DUD32" s="877"/>
      <c r="DUE32" s="877"/>
      <c r="DUF32" s="877"/>
      <c r="DUG32" s="877"/>
      <c r="DUH32" s="877"/>
      <c r="DUI32" s="877"/>
      <c r="DUJ32" s="877"/>
      <c r="DUK32" s="877"/>
      <c r="DUL32" s="877"/>
      <c r="DUM32" s="877"/>
      <c r="DUN32" s="877"/>
      <c r="DUO32" s="877"/>
      <c r="DUP32" s="877"/>
      <c r="DUQ32" s="877"/>
      <c r="DUR32" s="877"/>
      <c r="DUS32" s="877"/>
      <c r="DUT32" s="877"/>
      <c r="DUU32" s="877"/>
      <c r="DUV32" s="877"/>
      <c r="DUW32" s="877"/>
      <c r="DUX32" s="877"/>
      <c r="DUY32" s="877"/>
      <c r="DUZ32" s="877"/>
      <c r="DVA32" s="877"/>
      <c r="DVB32" s="877"/>
      <c r="DVC32" s="877"/>
      <c r="DVD32" s="877"/>
      <c r="DVE32" s="877"/>
      <c r="DVF32" s="877"/>
      <c r="DVG32" s="877"/>
      <c r="DVH32" s="877"/>
      <c r="DVI32" s="877"/>
      <c r="DVJ32" s="877"/>
      <c r="DVK32" s="877"/>
      <c r="DVL32" s="877"/>
      <c r="DVM32" s="877"/>
      <c r="DVN32" s="877"/>
      <c r="DVO32" s="877"/>
      <c r="DVP32" s="877"/>
      <c r="DVQ32" s="877"/>
      <c r="DVR32" s="877"/>
      <c r="DVS32" s="877"/>
      <c r="DVT32" s="877"/>
      <c r="DVU32" s="877"/>
      <c r="DVV32" s="877"/>
      <c r="DVW32" s="877"/>
      <c r="DVX32" s="877"/>
      <c r="DVY32" s="877"/>
      <c r="DVZ32" s="877"/>
      <c r="DWA32" s="877"/>
      <c r="DWB32" s="877"/>
      <c r="DWC32" s="877"/>
      <c r="DWD32" s="877"/>
      <c r="DWE32" s="877"/>
      <c r="DWF32" s="877"/>
      <c r="DWG32" s="877"/>
      <c r="DWH32" s="877"/>
      <c r="DWI32" s="877"/>
      <c r="DWJ32" s="877"/>
      <c r="DWK32" s="877"/>
      <c r="DWL32" s="877"/>
      <c r="DWM32" s="877"/>
      <c r="DWN32" s="877"/>
      <c r="DWO32" s="877"/>
      <c r="DWP32" s="877"/>
      <c r="DWQ32" s="877"/>
      <c r="DWR32" s="877"/>
      <c r="DWS32" s="877"/>
      <c r="DWT32" s="877"/>
      <c r="DWU32" s="877"/>
      <c r="DWV32" s="877"/>
      <c r="DWW32" s="877"/>
      <c r="DWX32" s="877"/>
      <c r="DWY32" s="877"/>
      <c r="DWZ32" s="877"/>
      <c r="DXA32" s="877"/>
      <c r="DXB32" s="877"/>
      <c r="DXC32" s="877"/>
      <c r="DXD32" s="877"/>
      <c r="DXE32" s="877"/>
      <c r="DXF32" s="877"/>
      <c r="DXG32" s="877"/>
      <c r="DXH32" s="877"/>
      <c r="DXI32" s="877"/>
      <c r="DXJ32" s="877"/>
      <c r="DXK32" s="877"/>
      <c r="DXL32" s="877"/>
      <c r="DXM32" s="877"/>
      <c r="DXN32" s="877"/>
      <c r="DXO32" s="877"/>
      <c r="DXP32" s="877"/>
      <c r="DXQ32" s="877"/>
      <c r="DXR32" s="877"/>
      <c r="DXS32" s="877"/>
      <c r="DXT32" s="877"/>
      <c r="DXU32" s="877"/>
      <c r="DXV32" s="877"/>
      <c r="DXW32" s="877"/>
      <c r="DXX32" s="877"/>
      <c r="DXY32" s="877"/>
      <c r="DXZ32" s="877"/>
      <c r="DYA32" s="877"/>
      <c r="DYB32" s="877"/>
      <c r="DYC32" s="877"/>
      <c r="DYD32" s="877"/>
      <c r="DYE32" s="877"/>
      <c r="DYF32" s="877"/>
      <c r="DYG32" s="877"/>
      <c r="DYH32" s="877"/>
      <c r="DYI32" s="877"/>
      <c r="DYJ32" s="877"/>
      <c r="DYK32" s="877"/>
      <c r="DYL32" s="877"/>
      <c r="DYM32" s="877"/>
      <c r="DYN32" s="877"/>
      <c r="DYO32" s="877"/>
      <c r="DYP32" s="877"/>
      <c r="DYQ32" s="877"/>
      <c r="DYR32" s="877"/>
      <c r="DYS32" s="877"/>
      <c r="DYT32" s="877"/>
      <c r="DYU32" s="877"/>
      <c r="DYV32" s="877"/>
      <c r="DYW32" s="877"/>
      <c r="DYX32" s="877"/>
      <c r="DYY32" s="877"/>
      <c r="DYZ32" s="877"/>
      <c r="DZA32" s="877"/>
      <c r="DZB32" s="877"/>
      <c r="DZC32" s="877"/>
      <c r="DZD32" s="877"/>
      <c r="DZE32" s="877"/>
      <c r="DZF32" s="877"/>
      <c r="DZG32" s="877"/>
      <c r="DZH32" s="877"/>
      <c r="DZI32" s="877"/>
      <c r="DZJ32" s="877"/>
      <c r="DZK32" s="877"/>
      <c r="DZL32" s="877"/>
      <c r="DZM32" s="877"/>
      <c r="DZN32" s="877"/>
      <c r="DZO32" s="877"/>
      <c r="DZP32" s="877"/>
      <c r="DZQ32" s="877"/>
      <c r="DZR32" s="877"/>
      <c r="DZS32" s="877"/>
      <c r="DZT32" s="877"/>
      <c r="DZU32" s="877"/>
      <c r="DZV32" s="877"/>
      <c r="DZW32" s="877"/>
      <c r="DZX32" s="877"/>
      <c r="DZY32" s="877"/>
      <c r="DZZ32" s="877"/>
      <c r="EAA32" s="877"/>
      <c r="EAB32" s="877"/>
      <c r="EAC32" s="877"/>
      <c r="EAD32" s="877"/>
      <c r="EAE32" s="877"/>
      <c r="EAF32" s="877"/>
      <c r="EAG32" s="877"/>
      <c r="EAH32" s="877"/>
      <c r="EAI32" s="877"/>
      <c r="EAJ32" s="877"/>
      <c r="EAK32" s="877"/>
      <c r="EAL32" s="877"/>
      <c r="EAM32" s="877"/>
      <c r="EAN32" s="877"/>
      <c r="EAO32" s="877"/>
      <c r="EAP32" s="877"/>
      <c r="EAQ32" s="877"/>
      <c r="EAR32" s="877"/>
      <c r="EAS32" s="877"/>
      <c r="EAT32" s="877"/>
      <c r="EAU32" s="877"/>
      <c r="EAV32" s="877"/>
      <c r="EAW32" s="877"/>
      <c r="EAX32" s="877"/>
      <c r="EAY32" s="877"/>
      <c r="EAZ32" s="877"/>
      <c r="EBA32" s="877"/>
      <c r="EBB32" s="877"/>
      <c r="EBC32" s="877"/>
      <c r="EBD32" s="877"/>
      <c r="EBE32" s="877"/>
      <c r="EBF32" s="877"/>
      <c r="EBG32" s="877"/>
      <c r="EBH32" s="877"/>
      <c r="EBI32" s="877"/>
      <c r="EBJ32" s="877"/>
      <c r="EBK32" s="877"/>
      <c r="EBL32" s="877"/>
      <c r="EBM32" s="877"/>
      <c r="EBN32" s="877"/>
      <c r="EBO32" s="877"/>
      <c r="EBP32" s="877"/>
      <c r="EBQ32" s="877"/>
      <c r="EBR32" s="877"/>
      <c r="EBS32" s="877"/>
      <c r="EBT32" s="877"/>
      <c r="EBU32" s="877"/>
      <c r="EBV32" s="877"/>
      <c r="EBW32" s="877"/>
      <c r="EBX32" s="877"/>
      <c r="EBY32" s="877"/>
      <c r="EBZ32" s="877"/>
      <c r="ECA32" s="877"/>
      <c r="ECB32" s="877"/>
      <c r="ECC32" s="877"/>
      <c r="ECD32" s="877"/>
      <c r="ECE32" s="877"/>
      <c r="ECF32" s="877"/>
      <c r="ECG32" s="877"/>
      <c r="ECH32" s="877"/>
      <c r="ECI32" s="877"/>
      <c r="ECJ32" s="877"/>
      <c r="ECK32" s="877"/>
      <c r="ECL32" s="877"/>
      <c r="ECM32" s="877"/>
      <c r="ECN32" s="877"/>
      <c r="ECO32" s="877"/>
      <c r="ECP32" s="877"/>
      <c r="ECQ32" s="877"/>
      <c r="ECR32" s="877"/>
      <c r="ECS32" s="877"/>
      <c r="ECT32" s="877"/>
      <c r="ECU32" s="877"/>
      <c r="ECV32" s="877"/>
      <c r="ECW32" s="877"/>
      <c r="ECX32" s="877"/>
      <c r="ECY32" s="877"/>
      <c r="ECZ32" s="877"/>
      <c r="EDA32" s="877"/>
      <c r="EDB32" s="877"/>
      <c r="EDC32" s="877"/>
      <c r="EDD32" s="877"/>
      <c r="EDE32" s="877"/>
      <c r="EDF32" s="877"/>
      <c r="EDG32" s="877"/>
      <c r="EDH32" s="877"/>
      <c r="EDI32" s="877"/>
      <c r="EDJ32" s="877"/>
      <c r="EDK32" s="877"/>
      <c r="EDL32" s="877"/>
      <c r="EDM32" s="877"/>
      <c r="EDN32" s="877"/>
      <c r="EDO32" s="877"/>
      <c r="EDP32" s="877"/>
      <c r="EDQ32" s="877"/>
      <c r="EDR32" s="877"/>
      <c r="EDS32" s="877"/>
      <c r="EDT32" s="877"/>
      <c r="EDU32" s="877"/>
      <c r="EDV32" s="877"/>
      <c r="EDW32" s="877"/>
      <c r="EDX32" s="877"/>
      <c r="EDY32" s="877"/>
      <c r="EDZ32" s="877"/>
      <c r="EEA32" s="877"/>
      <c r="EEB32" s="877"/>
      <c r="EEC32" s="877"/>
      <c r="EED32" s="877"/>
      <c r="EEE32" s="877"/>
      <c r="EEF32" s="877"/>
      <c r="EEG32" s="877"/>
      <c r="EEH32" s="877"/>
      <c r="EEI32" s="877"/>
      <c r="EEJ32" s="877"/>
      <c r="EEK32" s="877"/>
      <c r="EEL32" s="877"/>
      <c r="EEM32" s="877"/>
      <c r="EEN32" s="877"/>
      <c r="EEO32" s="877"/>
      <c r="EEP32" s="877"/>
      <c r="EEQ32" s="877"/>
      <c r="EER32" s="877"/>
      <c r="EES32" s="877"/>
      <c r="EET32" s="877"/>
      <c r="EEU32" s="877"/>
      <c r="EEV32" s="877"/>
      <c r="EEW32" s="877"/>
      <c r="EEX32" s="877"/>
      <c r="EEY32" s="877"/>
      <c r="EEZ32" s="877"/>
      <c r="EFA32" s="877"/>
      <c r="EFB32" s="877"/>
      <c r="EFC32" s="877"/>
      <c r="EFD32" s="877"/>
      <c r="EFE32" s="877"/>
      <c r="EFF32" s="877"/>
      <c r="EFG32" s="877"/>
      <c r="EFH32" s="877"/>
      <c r="EFI32" s="877"/>
      <c r="EFJ32" s="877"/>
      <c r="EFK32" s="877"/>
      <c r="EFL32" s="877"/>
      <c r="EFM32" s="877"/>
      <c r="EFN32" s="877"/>
      <c r="EFO32" s="877"/>
      <c r="EFP32" s="877"/>
      <c r="EFQ32" s="877"/>
      <c r="EFR32" s="877"/>
      <c r="EFS32" s="877"/>
      <c r="EFT32" s="877"/>
      <c r="EFU32" s="877"/>
      <c r="EFV32" s="877"/>
      <c r="EFW32" s="877"/>
      <c r="EFX32" s="877"/>
      <c r="EFY32" s="877"/>
      <c r="EFZ32" s="877"/>
      <c r="EGA32" s="877"/>
      <c r="EGB32" s="877"/>
      <c r="EGC32" s="877"/>
      <c r="EGD32" s="877"/>
      <c r="EGE32" s="877"/>
      <c r="EGF32" s="877"/>
      <c r="EGG32" s="877"/>
      <c r="EGH32" s="877"/>
      <c r="EGI32" s="877"/>
      <c r="EGJ32" s="877"/>
      <c r="EGK32" s="877"/>
      <c r="EGL32" s="877"/>
      <c r="EGM32" s="877"/>
      <c r="EGN32" s="877"/>
      <c r="EGO32" s="877"/>
      <c r="EGP32" s="877"/>
      <c r="EGQ32" s="877"/>
      <c r="EGR32" s="877"/>
      <c r="EGS32" s="877"/>
      <c r="EGT32" s="877"/>
      <c r="EGU32" s="877"/>
      <c r="EGV32" s="877"/>
      <c r="EGW32" s="877"/>
      <c r="EGX32" s="877"/>
      <c r="EGY32" s="877"/>
      <c r="EGZ32" s="877"/>
      <c r="EHA32" s="877"/>
      <c r="EHB32" s="877"/>
      <c r="EHC32" s="877"/>
      <c r="EHD32" s="877"/>
      <c r="EHE32" s="877"/>
      <c r="EHF32" s="877"/>
      <c r="EHG32" s="877"/>
      <c r="EHH32" s="877"/>
      <c r="EHI32" s="877"/>
      <c r="EHJ32" s="877"/>
      <c r="EHK32" s="877"/>
      <c r="EHL32" s="877"/>
      <c r="EHM32" s="877"/>
      <c r="EHN32" s="877"/>
      <c r="EHO32" s="877"/>
      <c r="EHP32" s="877"/>
      <c r="EHQ32" s="877"/>
      <c r="EHR32" s="877"/>
      <c r="EHS32" s="877"/>
      <c r="EHT32" s="877"/>
      <c r="EHU32" s="877"/>
      <c r="EHV32" s="877"/>
      <c r="EHW32" s="877"/>
      <c r="EHX32" s="877"/>
      <c r="EHY32" s="877"/>
      <c r="EHZ32" s="877"/>
      <c r="EIA32" s="877"/>
      <c r="EIB32" s="877"/>
      <c r="EIC32" s="877"/>
      <c r="EID32" s="877"/>
      <c r="EIE32" s="877"/>
      <c r="EIF32" s="877"/>
      <c r="EIG32" s="877"/>
      <c r="EIH32" s="877"/>
      <c r="EII32" s="877"/>
      <c r="EIJ32" s="877"/>
      <c r="EIK32" s="877"/>
      <c r="EIL32" s="877"/>
      <c r="EIM32" s="877"/>
      <c r="EIN32" s="877"/>
      <c r="EIO32" s="877"/>
      <c r="EIP32" s="877"/>
      <c r="EIQ32" s="877"/>
      <c r="EIR32" s="877"/>
      <c r="EIS32" s="877"/>
      <c r="EIT32" s="877"/>
      <c r="EIU32" s="877"/>
      <c r="EIV32" s="877"/>
      <c r="EIW32" s="877"/>
      <c r="EIX32" s="877"/>
      <c r="EIY32" s="877"/>
      <c r="EIZ32" s="877"/>
      <c r="EJA32" s="877"/>
      <c r="EJB32" s="877"/>
      <c r="EJC32" s="877"/>
      <c r="EJD32" s="877"/>
      <c r="EJE32" s="877"/>
      <c r="EJF32" s="877"/>
      <c r="EJG32" s="877"/>
      <c r="EJH32" s="877"/>
      <c r="EJI32" s="877"/>
      <c r="EJJ32" s="877"/>
      <c r="EJK32" s="877"/>
      <c r="EJL32" s="877"/>
      <c r="EJM32" s="877"/>
      <c r="EJN32" s="877"/>
      <c r="EJO32" s="877"/>
      <c r="EJP32" s="877"/>
      <c r="EJQ32" s="877"/>
      <c r="EJR32" s="877"/>
      <c r="EJS32" s="877"/>
      <c r="EJT32" s="877"/>
      <c r="EJU32" s="877"/>
      <c r="EJV32" s="877"/>
      <c r="EJW32" s="877"/>
      <c r="EJX32" s="877"/>
      <c r="EJY32" s="877"/>
      <c r="EJZ32" s="877"/>
      <c r="EKA32" s="877"/>
      <c r="EKB32" s="877"/>
      <c r="EKC32" s="877"/>
      <c r="EKD32" s="877"/>
      <c r="EKE32" s="877"/>
      <c r="EKF32" s="877"/>
      <c r="EKG32" s="877"/>
      <c r="EKH32" s="877"/>
      <c r="EKI32" s="877"/>
      <c r="EKJ32" s="877"/>
      <c r="EKK32" s="877"/>
      <c r="EKL32" s="877"/>
      <c r="EKM32" s="877"/>
      <c r="EKN32" s="877"/>
      <c r="EKO32" s="877"/>
      <c r="EKP32" s="877"/>
      <c r="EKQ32" s="877"/>
      <c r="EKR32" s="877"/>
      <c r="EKS32" s="877"/>
      <c r="EKT32" s="877"/>
      <c r="EKU32" s="877"/>
      <c r="EKV32" s="877"/>
      <c r="EKW32" s="877"/>
      <c r="EKX32" s="877"/>
      <c r="EKY32" s="877"/>
      <c r="EKZ32" s="877"/>
      <c r="ELA32" s="877"/>
      <c r="ELB32" s="877"/>
      <c r="ELC32" s="877"/>
      <c r="ELD32" s="877"/>
      <c r="ELE32" s="877"/>
      <c r="ELF32" s="877"/>
      <c r="ELG32" s="877"/>
      <c r="ELH32" s="877"/>
      <c r="ELI32" s="877"/>
      <c r="ELJ32" s="877"/>
      <c r="ELK32" s="877"/>
      <c r="ELL32" s="877"/>
      <c r="ELM32" s="877"/>
      <c r="ELN32" s="877"/>
      <c r="ELO32" s="877"/>
      <c r="ELP32" s="877"/>
      <c r="ELQ32" s="877"/>
      <c r="ELR32" s="877"/>
      <c r="ELS32" s="877"/>
      <c r="ELT32" s="877"/>
      <c r="ELU32" s="877"/>
      <c r="ELV32" s="877"/>
      <c r="ELW32" s="877"/>
      <c r="ELX32" s="877"/>
      <c r="ELY32" s="877"/>
      <c r="ELZ32" s="877"/>
      <c r="EMA32" s="877"/>
      <c r="EMB32" s="877"/>
      <c r="EMC32" s="877"/>
      <c r="EMD32" s="877"/>
      <c r="EME32" s="877"/>
      <c r="EMF32" s="877"/>
      <c r="EMG32" s="877"/>
      <c r="EMH32" s="877"/>
      <c r="EMI32" s="877"/>
      <c r="EMJ32" s="877"/>
      <c r="EMK32" s="877"/>
      <c r="EML32" s="877"/>
      <c r="EMM32" s="877"/>
      <c r="EMN32" s="877"/>
      <c r="EMO32" s="877"/>
      <c r="EMP32" s="877"/>
      <c r="EMQ32" s="877"/>
      <c r="EMR32" s="877"/>
      <c r="EMS32" s="877"/>
      <c r="EMT32" s="877"/>
      <c r="EMU32" s="877"/>
      <c r="EMV32" s="877"/>
      <c r="EMW32" s="877"/>
      <c r="EMX32" s="877"/>
      <c r="EMY32" s="877"/>
      <c r="EMZ32" s="877"/>
      <c r="ENA32" s="877"/>
      <c r="ENB32" s="877"/>
      <c r="ENC32" s="877"/>
      <c r="END32" s="877"/>
      <c r="ENE32" s="877"/>
      <c r="ENF32" s="877"/>
      <c r="ENG32" s="877"/>
      <c r="ENH32" s="877"/>
      <c r="ENI32" s="877"/>
      <c r="ENJ32" s="877"/>
      <c r="ENK32" s="877"/>
      <c r="ENL32" s="877"/>
      <c r="ENM32" s="877"/>
      <c r="ENN32" s="877"/>
      <c r="ENO32" s="877"/>
      <c r="ENP32" s="877"/>
      <c r="ENQ32" s="877"/>
      <c r="ENR32" s="877"/>
      <c r="ENS32" s="877"/>
      <c r="ENT32" s="877"/>
      <c r="ENU32" s="877"/>
      <c r="ENV32" s="877"/>
      <c r="ENW32" s="877"/>
      <c r="ENX32" s="877"/>
      <c r="ENY32" s="877"/>
      <c r="ENZ32" s="877"/>
      <c r="EOA32" s="877"/>
      <c r="EOB32" s="877"/>
      <c r="EOC32" s="877"/>
      <c r="EOD32" s="877"/>
      <c r="EOE32" s="877"/>
      <c r="EOF32" s="877"/>
      <c r="EOG32" s="877"/>
      <c r="EOH32" s="877"/>
      <c r="EOI32" s="877"/>
      <c r="EOJ32" s="877"/>
      <c r="EOK32" s="877"/>
      <c r="EOL32" s="877"/>
      <c r="EOM32" s="877"/>
      <c r="EON32" s="877"/>
      <c r="EOO32" s="877"/>
      <c r="EOP32" s="877"/>
      <c r="EOQ32" s="877"/>
      <c r="EOR32" s="877"/>
      <c r="EOS32" s="877"/>
      <c r="EOT32" s="877"/>
      <c r="EOU32" s="877"/>
      <c r="EOV32" s="877"/>
      <c r="EOW32" s="877"/>
      <c r="EOX32" s="877"/>
      <c r="EOY32" s="877"/>
      <c r="EOZ32" s="877"/>
      <c r="EPA32" s="877"/>
      <c r="EPB32" s="877"/>
      <c r="EPC32" s="877"/>
      <c r="EPD32" s="877"/>
      <c r="EPE32" s="877"/>
      <c r="EPF32" s="877"/>
      <c r="EPG32" s="877"/>
      <c r="EPH32" s="877"/>
      <c r="EPI32" s="877"/>
      <c r="EPJ32" s="877"/>
      <c r="EPK32" s="877"/>
      <c r="EPL32" s="877"/>
      <c r="EPM32" s="877"/>
      <c r="EPN32" s="877"/>
      <c r="EPO32" s="877"/>
      <c r="EPP32" s="877"/>
      <c r="EPQ32" s="877"/>
      <c r="EPR32" s="877"/>
      <c r="EPS32" s="877"/>
      <c r="EPT32" s="877"/>
      <c r="EPU32" s="877"/>
      <c r="EPV32" s="877"/>
      <c r="EPW32" s="877"/>
      <c r="EPX32" s="877"/>
      <c r="EPY32" s="877"/>
      <c r="EPZ32" s="877"/>
      <c r="EQA32" s="877"/>
      <c r="EQB32" s="877"/>
      <c r="EQC32" s="877"/>
      <c r="EQD32" s="877"/>
      <c r="EQE32" s="877"/>
      <c r="EQF32" s="877"/>
      <c r="EQG32" s="877"/>
      <c r="EQH32" s="877"/>
      <c r="EQI32" s="877"/>
      <c r="EQJ32" s="877"/>
      <c r="EQK32" s="877"/>
      <c r="EQL32" s="877"/>
      <c r="EQM32" s="877"/>
      <c r="EQN32" s="877"/>
      <c r="EQO32" s="877"/>
      <c r="EQP32" s="877"/>
      <c r="EQQ32" s="877"/>
      <c r="EQR32" s="877"/>
      <c r="EQS32" s="877"/>
      <c r="EQT32" s="877"/>
      <c r="EQU32" s="877"/>
      <c r="EQV32" s="877"/>
      <c r="EQW32" s="877"/>
      <c r="EQX32" s="877"/>
      <c r="EQY32" s="877"/>
      <c r="EQZ32" s="877"/>
      <c r="ERA32" s="877"/>
      <c r="ERB32" s="877"/>
      <c r="ERC32" s="877"/>
      <c r="ERD32" s="877"/>
      <c r="ERE32" s="877"/>
      <c r="ERF32" s="877"/>
      <c r="ERG32" s="877"/>
      <c r="ERH32" s="877"/>
      <c r="ERI32" s="877"/>
      <c r="ERJ32" s="877"/>
      <c r="ERK32" s="877"/>
      <c r="ERL32" s="877"/>
      <c r="ERM32" s="877"/>
      <c r="ERN32" s="877"/>
      <c r="ERO32" s="877"/>
      <c r="ERP32" s="877"/>
      <c r="ERQ32" s="877"/>
      <c r="ERR32" s="877"/>
      <c r="ERS32" s="877"/>
      <c r="ERT32" s="877"/>
      <c r="ERU32" s="877"/>
      <c r="ERV32" s="877"/>
      <c r="ERW32" s="877"/>
      <c r="ERX32" s="877"/>
      <c r="ERY32" s="877"/>
      <c r="ERZ32" s="877"/>
      <c r="ESA32" s="877"/>
      <c r="ESB32" s="877"/>
      <c r="ESC32" s="877"/>
      <c r="ESD32" s="877"/>
      <c r="ESE32" s="877"/>
      <c r="ESF32" s="877"/>
      <c r="ESG32" s="877"/>
      <c r="ESH32" s="877"/>
      <c r="ESI32" s="877"/>
      <c r="ESJ32" s="877"/>
      <c r="ESK32" s="877"/>
      <c r="ESL32" s="877"/>
      <c r="ESM32" s="877"/>
      <c r="ESN32" s="877"/>
      <c r="ESO32" s="877"/>
      <c r="ESP32" s="877"/>
      <c r="ESQ32" s="877"/>
      <c r="ESR32" s="877"/>
      <c r="ESS32" s="877"/>
      <c r="EST32" s="877"/>
      <c r="ESU32" s="877"/>
      <c r="ESV32" s="877"/>
      <c r="ESW32" s="877"/>
      <c r="ESX32" s="877"/>
      <c r="ESY32" s="877"/>
      <c r="ESZ32" s="877"/>
      <c r="ETA32" s="877"/>
      <c r="ETB32" s="877"/>
      <c r="ETC32" s="877"/>
      <c r="ETD32" s="877"/>
      <c r="ETE32" s="877"/>
      <c r="ETF32" s="877"/>
      <c r="ETG32" s="877"/>
      <c r="ETH32" s="877"/>
      <c r="ETI32" s="877"/>
      <c r="ETJ32" s="877"/>
      <c r="ETK32" s="877"/>
      <c r="ETL32" s="877"/>
      <c r="ETM32" s="877"/>
      <c r="ETN32" s="877"/>
      <c r="ETO32" s="877"/>
      <c r="ETP32" s="877"/>
      <c r="ETQ32" s="877"/>
      <c r="ETR32" s="877"/>
      <c r="ETS32" s="877"/>
      <c r="ETT32" s="877"/>
      <c r="ETU32" s="877"/>
      <c r="ETV32" s="877"/>
      <c r="ETW32" s="877"/>
      <c r="ETX32" s="877"/>
      <c r="ETY32" s="877"/>
      <c r="ETZ32" s="877"/>
      <c r="EUA32" s="877"/>
      <c r="EUB32" s="877"/>
      <c r="EUC32" s="877"/>
      <c r="EUD32" s="877"/>
      <c r="EUE32" s="877"/>
      <c r="EUF32" s="877"/>
      <c r="EUG32" s="877"/>
      <c r="EUH32" s="877"/>
      <c r="EUI32" s="877"/>
      <c r="EUJ32" s="877"/>
      <c r="EUK32" s="877"/>
      <c r="EUL32" s="877"/>
      <c r="EUM32" s="877"/>
      <c r="EUN32" s="877"/>
      <c r="EUO32" s="877"/>
      <c r="EUP32" s="877"/>
      <c r="EUQ32" s="877"/>
      <c r="EUR32" s="877"/>
      <c r="EUS32" s="877"/>
      <c r="EUT32" s="877"/>
      <c r="EUU32" s="877"/>
      <c r="EUV32" s="877"/>
      <c r="EUW32" s="877"/>
      <c r="EUX32" s="877"/>
      <c r="EUY32" s="877"/>
      <c r="EUZ32" s="877"/>
      <c r="EVA32" s="877"/>
      <c r="EVB32" s="877"/>
      <c r="EVC32" s="877"/>
      <c r="EVD32" s="877"/>
      <c r="EVE32" s="877"/>
      <c r="EVF32" s="877"/>
      <c r="EVG32" s="877"/>
      <c r="EVH32" s="877"/>
      <c r="EVI32" s="877"/>
      <c r="EVJ32" s="877"/>
      <c r="EVK32" s="877"/>
      <c r="EVL32" s="877"/>
      <c r="EVM32" s="877"/>
      <c r="EVN32" s="877"/>
      <c r="EVO32" s="877"/>
      <c r="EVP32" s="877"/>
      <c r="EVQ32" s="877"/>
      <c r="EVR32" s="877"/>
      <c r="EVS32" s="877"/>
      <c r="EVT32" s="877"/>
      <c r="EVU32" s="877"/>
      <c r="EVV32" s="877"/>
      <c r="EVW32" s="877"/>
      <c r="EVX32" s="877"/>
      <c r="EVY32" s="877"/>
      <c r="EVZ32" s="877"/>
      <c r="EWA32" s="877"/>
      <c r="EWB32" s="877"/>
      <c r="EWC32" s="877"/>
      <c r="EWD32" s="877"/>
      <c r="EWE32" s="877"/>
      <c r="EWF32" s="877"/>
      <c r="EWG32" s="877"/>
      <c r="EWH32" s="877"/>
      <c r="EWI32" s="877"/>
      <c r="EWJ32" s="877"/>
      <c r="EWK32" s="877"/>
      <c r="EWL32" s="877"/>
      <c r="EWM32" s="877"/>
      <c r="EWN32" s="877"/>
      <c r="EWO32" s="877"/>
      <c r="EWP32" s="877"/>
      <c r="EWQ32" s="877"/>
      <c r="EWR32" s="877"/>
      <c r="EWS32" s="877"/>
      <c r="EWT32" s="877"/>
      <c r="EWU32" s="877"/>
      <c r="EWV32" s="877"/>
      <c r="EWW32" s="877"/>
      <c r="EWX32" s="877"/>
      <c r="EWY32" s="877"/>
      <c r="EWZ32" s="877"/>
      <c r="EXA32" s="877"/>
      <c r="EXB32" s="877"/>
      <c r="EXC32" s="877"/>
      <c r="EXD32" s="877"/>
      <c r="EXE32" s="877"/>
      <c r="EXF32" s="877"/>
      <c r="EXG32" s="877"/>
      <c r="EXH32" s="877"/>
      <c r="EXI32" s="877"/>
      <c r="EXJ32" s="877"/>
      <c r="EXK32" s="877"/>
      <c r="EXL32" s="877"/>
      <c r="EXM32" s="877"/>
      <c r="EXN32" s="877"/>
      <c r="EXO32" s="877"/>
      <c r="EXP32" s="877"/>
      <c r="EXQ32" s="877"/>
      <c r="EXR32" s="877"/>
      <c r="EXS32" s="877"/>
      <c r="EXT32" s="877"/>
      <c r="EXU32" s="877"/>
      <c r="EXV32" s="877"/>
      <c r="EXW32" s="877"/>
      <c r="EXX32" s="877"/>
      <c r="EXY32" s="877"/>
      <c r="EXZ32" s="877"/>
      <c r="EYA32" s="877"/>
      <c r="EYB32" s="877"/>
      <c r="EYC32" s="877"/>
      <c r="EYD32" s="877"/>
      <c r="EYE32" s="877"/>
      <c r="EYF32" s="877"/>
      <c r="EYG32" s="877"/>
      <c r="EYH32" s="877"/>
      <c r="EYI32" s="877"/>
      <c r="EYJ32" s="877"/>
      <c r="EYK32" s="877"/>
      <c r="EYL32" s="877"/>
      <c r="EYM32" s="877"/>
      <c r="EYN32" s="877"/>
      <c r="EYO32" s="877"/>
      <c r="EYP32" s="877"/>
      <c r="EYQ32" s="877"/>
      <c r="EYR32" s="877"/>
      <c r="EYS32" s="877"/>
      <c r="EYT32" s="877"/>
      <c r="EYU32" s="877"/>
      <c r="EYV32" s="877"/>
      <c r="EYW32" s="877"/>
      <c r="EYX32" s="877"/>
      <c r="EYY32" s="877"/>
      <c r="EYZ32" s="877"/>
      <c r="EZA32" s="877"/>
      <c r="EZB32" s="877"/>
      <c r="EZC32" s="877"/>
      <c r="EZD32" s="877"/>
      <c r="EZE32" s="877"/>
      <c r="EZF32" s="877"/>
      <c r="EZG32" s="877"/>
      <c r="EZH32" s="877"/>
      <c r="EZI32" s="877"/>
      <c r="EZJ32" s="877"/>
      <c r="EZK32" s="877"/>
      <c r="EZL32" s="877"/>
      <c r="EZM32" s="877"/>
      <c r="EZN32" s="877"/>
      <c r="EZO32" s="877"/>
      <c r="EZP32" s="877"/>
      <c r="EZQ32" s="877"/>
      <c r="EZR32" s="877"/>
      <c r="EZS32" s="877"/>
      <c r="EZT32" s="877"/>
      <c r="EZU32" s="877"/>
      <c r="EZV32" s="877"/>
      <c r="EZW32" s="877"/>
      <c r="EZX32" s="877"/>
      <c r="EZY32" s="877"/>
      <c r="EZZ32" s="877"/>
      <c r="FAA32" s="877"/>
      <c r="FAB32" s="877"/>
      <c r="FAC32" s="877"/>
      <c r="FAD32" s="877"/>
      <c r="FAE32" s="877"/>
      <c r="FAF32" s="877"/>
      <c r="FAG32" s="877"/>
      <c r="FAH32" s="877"/>
      <c r="FAI32" s="877"/>
      <c r="FAJ32" s="877"/>
      <c r="FAK32" s="877"/>
      <c r="FAL32" s="877"/>
      <c r="FAM32" s="877"/>
      <c r="FAN32" s="877"/>
      <c r="FAO32" s="877"/>
      <c r="FAP32" s="877"/>
      <c r="FAQ32" s="877"/>
      <c r="FAR32" s="877"/>
      <c r="FAS32" s="877"/>
      <c r="FAT32" s="877"/>
      <c r="FAU32" s="877"/>
      <c r="FAV32" s="877"/>
      <c r="FAW32" s="877"/>
      <c r="FAX32" s="877"/>
      <c r="FAY32" s="877"/>
      <c r="FAZ32" s="877"/>
      <c r="FBA32" s="877"/>
      <c r="FBB32" s="877"/>
      <c r="FBC32" s="877"/>
      <c r="FBD32" s="877"/>
      <c r="FBE32" s="877"/>
      <c r="FBF32" s="877"/>
      <c r="FBG32" s="877"/>
      <c r="FBH32" s="877"/>
      <c r="FBI32" s="877"/>
      <c r="FBJ32" s="877"/>
      <c r="FBK32" s="877"/>
      <c r="FBL32" s="877"/>
      <c r="FBM32" s="877"/>
      <c r="FBN32" s="877"/>
      <c r="FBO32" s="877"/>
      <c r="FBP32" s="877"/>
      <c r="FBQ32" s="877"/>
      <c r="FBR32" s="877"/>
      <c r="FBS32" s="877"/>
      <c r="FBT32" s="877"/>
      <c r="FBU32" s="877"/>
      <c r="FBV32" s="877"/>
      <c r="FBW32" s="877"/>
      <c r="FBX32" s="877"/>
      <c r="FBY32" s="877"/>
      <c r="FBZ32" s="877"/>
      <c r="FCA32" s="877"/>
      <c r="FCB32" s="877"/>
      <c r="FCC32" s="877"/>
      <c r="FCD32" s="877"/>
      <c r="FCE32" s="877"/>
      <c r="FCF32" s="877"/>
      <c r="FCG32" s="877"/>
      <c r="FCH32" s="877"/>
      <c r="FCI32" s="877"/>
      <c r="FCJ32" s="877"/>
      <c r="FCK32" s="877"/>
      <c r="FCL32" s="877"/>
      <c r="FCM32" s="877"/>
      <c r="FCN32" s="877"/>
      <c r="FCO32" s="877"/>
      <c r="FCP32" s="877"/>
      <c r="FCQ32" s="877"/>
      <c r="FCR32" s="877"/>
      <c r="FCS32" s="877"/>
      <c r="FCT32" s="877"/>
      <c r="FCU32" s="877"/>
      <c r="FCV32" s="877"/>
      <c r="FCW32" s="877"/>
      <c r="FCX32" s="877"/>
      <c r="FCY32" s="877"/>
      <c r="FCZ32" s="877"/>
      <c r="FDA32" s="877"/>
      <c r="FDB32" s="877"/>
      <c r="FDC32" s="877"/>
      <c r="FDD32" s="877"/>
      <c r="FDE32" s="877"/>
      <c r="FDF32" s="877"/>
      <c r="FDG32" s="877"/>
      <c r="FDH32" s="877"/>
      <c r="FDI32" s="877"/>
      <c r="FDJ32" s="877"/>
      <c r="FDK32" s="877"/>
      <c r="FDL32" s="877"/>
      <c r="FDM32" s="877"/>
      <c r="FDN32" s="877"/>
      <c r="FDO32" s="877"/>
      <c r="FDP32" s="877"/>
      <c r="FDQ32" s="877"/>
      <c r="FDR32" s="877"/>
      <c r="FDS32" s="877"/>
      <c r="FDT32" s="877"/>
      <c r="FDU32" s="877"/>
      <c r="FDV32" s="877"/>
      <c r="FDW32" s="877"/>
      <c r="FDX32" s="877"/>
      <c r="FDY32" s="877"/>
      <c r="FDZ32" s="877"/>
      <c r="FEA32" s="877"/>
      <c r="FEB32" s="877"/>
      <c r="FEC32" s="877"/>
      <c r="FED32" s="877"/>
      <c r="FEE32" s="877"/>
      <c r="FEF32" s="877"/>
      <c r="FEG32" s="877"/>
      <c r="FEH32" s="877"/>
      <c r="FEI32" s="877"/>
      <c r="FEJ32" s="877"/>
      <c r="FEK32" s="877"/>
      <c r="FEL32" s="877"/>
      <c r="FEM32" s="877"/>
      <c r="FEN32" s="877"/>
      <c r="FEO32" s="877"/>
      <c r="FEP32" s="877"/>
      <c r="FEQ32" s="877"/>
      <c r="FER32" s="877"/>
      <c r="FES32" s="877"/>
      <c r="FET32" s="877"/>
      <c r="FEU32" s="877"/>
      <c r="FEV32" s="877"/>
      <c r="FEW32" s="877"/>
      <c r="FEX32" s="877"/>
      <c r="FEY32" s="877"/>
      <c r="FEZ32" s="877"/>
      <c r="FFA32" s="877"/>
      <c r="FFB32" s="877"/>
      <c r="FFC32" s="877"/>
      <c r="FFD32" s="877"/>
      <c r="FFE32" s="877"/>
      <c r="FFF32" s="877"/>
      <c r="FFG32" s="877"/>
      <c r="FFH32" s="877"/>
      <c r="FFI32" s="877"/>
      <c r="FFJ32" s="877"/>
      <c r="FFK32" s="877"/>
      <c r="FFL32" s="877"/>
      <c r="FFM32" s="877"/>
      <c r="FFN32" s="877"/>
      <c r="FFO32" s="877"/>
      <c r="FFP32" s="877"/>
      <c r="FFQ32" s="877"/>
      <c r="FFR32" s="877"/>
      <c r="FFS32" s="877"/>
      <c r="FFT32" s="877"/>
      <c r="FFU32" s="877"/>
      <c r="FFV32" s="877"/>
      <c r="FFW32" s="877"/>
      <c r="FFX32" s="877"/>
      <c r="FFY32" s="877"/>
      <c r="FFZ32" s="877"/>
      <c r="FGA32" s="877"/>
      <c r="FGB32" s="877"/>
      <c r="FGC32" s="877"/>
      <c r="FGD32" s="877"/>
      <c r="FGE32" s="877"/>
      <c r="FGF32" s="877"/>
      <c r="FGG32" s="877"/>
      <c r="FGH32" s="877"/>
      <c r="FGI32" s="877"/>
      <c r="FGJ32" s="877"/>
      <c r="FGK32" s="877"/>
      <c r="FGL32" s="877"/>
      <c r="FGM32" s="877"/>
      <c r="FGN32" s="877"/>
      <c r="FGO32" s="877"/>
      <c r="FGP32" s="877"/>
      <c r="FGQ32" s="877"/>
      <c r="FGR32" s="877"/>
      <c r="FGS32" s="877"/>
      <c r="FGT32" s="877"/>
      <c r="FGU32" s="877"/>
      <c r="FGV32" s="877"/>
      <c r="FGW32" s="877"/>
      <c r="FGX32" s="877"/>
      <c r="FGY32" s="877"/>
      <c r="FGZ32" s="877"/>
      <c r="FHA32" s="877"/>
      <c r="FHB32" s="877"/>
      <c r="FHC32" s="877"/>
      <c r="FHD32" s="877"/>
      <c r="FHE32" s="877"/>
      <c r="FHF32" s="877"/>
      <c r="FHG32" s="877"/>
      <c r="FHH32" s="877"/>
      <c r="FHI32" s="877"/>
      <c r="FHJ32" s="877"/>
      <c r="FHK32" s="877"/>
      <c r="FHL32" s="877"/>
      <c r="FHM32" s="877"/>
      <c r="FHN32" s="877"/>
      <c r="FHO32" s="877"/>
      <c r="FHP32" s="877"/>
      <c r="FHQ32" s="877"/>
      <c r="FHR32" s="877"/>
      <c r="FHS32" s="877"/>
      <c r="FHT32" s="877"/>
      <c r="FHU32" s="877"/>
      <c r="FHV32" s="877"/>
      <c r="FHW32" s="877"/>
      <c r="FHX32" s="877"/>
      <c r="FHY32" s="877"/>
      <c r="FHZ32" s="877"/>
      <c r="FIA32" s="877"/>
      <c r="FIB32" s="877"/>
      <c r="FIC32" s="877"/>
      <c r="FID32" s="877"/>
      <c r="FIE32" s="877"/>
      <c r="FIF32" s="877"/>
      <c r="FIG32" s="877"/>
      <c r="FIH32" s="877"/>
      <c r="FII32" s="877"/>
      <c r="FIJ32" s="877"/>
      <c r="FIK32" s="877"/>
      <c r="FIL32" s="877"/>
      <c r="FIM32" s="877"/>
      <c r="FIN32" s="877"/>
      <c r="FIO32" s="877"/>
      <c r="FIP32" s="877"/>
      <c r="FIQ32" s="877"/>
      <c r="FIR32" s="877"/>
      <c r="FIS32" s="877"/>
      <c r="FIT32" s="877"/>
      <c r="FIU32" s="877"/>
      <c r="FIV32" s="877"/>
      <c r="FIW32" s="877"/>
      <c r="FIX32" s="877"/>
      <c r="FIY32" s="877"/>
      <c r="FIZ32" s="877"/>
      <c r="FJA32" s="877"/>
      <c r="FJB32" s="877"/>
      <c r="FJC32" s="877"/>
      <c r="FJD32" s="877"/>
      <c r="FJE32" s="877"/>
      <c r="FJF32" s="877"/>
      <c r="FJG32" s="877"/>
      <c r="FJH32" s="877"/>
      <c r="FJI32" s="877"/>
      <c r="FJJ32" s="877"/>
      <c r="FJK32" s="877"/>
      <c r="FJL32" s="877"/>
      <c r="FJM32" s="877"/>
      <c r="FJN32" s="877"/>
      <c r="FJO32" s="877"/>
      <c r="FJP32" s="877"/>
      <c r="FJQ32" s="877"/>
      <c r="FJR32" s="877"/>
      <c r="FJS32" s="877"/>
      <c r="FJT32" s="877"/>
      <c r="FJU32" s="877"/>
      <c r="FJV32" s="877"/>
      <c r="FJW32" s="877"/>
      <c r="FJX32" s="877"/>
      <c r="FJY32" s="877"/>
      <c r="FJZ32" s="877"/>
      <c r="FKA32" s="877"/>
      <c r="FKB32" s="877"/>
      <c r="FKC32" s="877"/>
      <c r="FKD32" s="877"/>
      <c r="FKE32" s="877"/>
      <c r="FKF32" s="877"/>
      <c r="FKG32" s="877"/>
      <c r="FKH32" s="877"/>
      <c r="FKI32" s="877"/>
      <c r="FKJ32" s="877"/>
      <c r="FKK32" s="877"/>
      <c r="FKL32" s="877"/>
      <c r="FKM32" s="877"/>
      <c r="FKN32" s="877"/>
      <c r="FKO32" s="877"/>
      <c r="FKP32" s="877"/>
      <c r="FKQ32" s="877"/>
      <c r="FKR32" s="877"/>
      <c r="FKS32" s="877"/>
      <c r="FKT32" s="877"/>
      <c r="FKU32" s="877"/>
      <c r="FKV32" s="877"/>
      <c r="FKW32" s="877"/>
      <c r="FKX32" s="877"/>
      <c r="FKY32" s="877"/>
      <c r="FKZ32" s="877"/>
      <c r="FLA32" s="877"/>
      <c r="FLB32" s="877"/>
      <c r="FLC32" s="877"/>
      <c r="FLD32" s="877"/>
      <c r="FLE32" s="877"/>
      <c r="FLF32" s="877"/>
      <c r="FLG32" s="877"/>
      <c r="FLH32" s="877"/>
      <c r="FLI32" s="877"/>
      <c r="FLJ32" s="877"/>
      <c r="FLK32" s="877"/>
      <c r="FLL32" s="877"/>
      <c r="FLM32" s="877"/>
      <c r="FLN32" s="877"/>
      <c r="FLO32" s="877"/>
      <c r="FLP32" s="877"/>
      <c r="FLQ32" s="877"/>
      <c r="FLR32" s="877"/>
      <c r="FLS32" s="877"/>
      <c r="FLT32" s="877"/>
      <c r="FLU32" s="877"/>
      <c r="FLV32" s="877"/>
      <c r="FLW32" s="877"/>
      <c r="FLX32" s="877"/>
      <c r="FLY32" s="877"/>
      <c r="FLZ32" s="877"/>
      <c r="FMA32" s="877"/>
      <c r="FMB32" s="877"/>
      <c r="FMC32" s="877"/>
      <c r="FMD32" s="877"/>
      <c r="FME32" s="877"/>
      <c r="FMF32" s="877"/>
      <c r="FMG32" s="877"/>
      <c r="FMH32" s="877"/>
      <c r="FMI32" s="877"/>
      <c r="FMJ32" s="877"/>
      <c r="FMK32" s="877"/>
      <c r="FML32" s="877"/>
      <c r="FMM32" s="877"/>
      <c r="FMN32" s="877"/>
      <c r="FMO32" s="877"/>
      <c r="FMP32" s="877"/>
      <c r="FMQ32" s="877"/>
      <c r="FMR32" s="877"/>
      <c r="FMS32" s="877"/>
      <c r="FMT32" s="877"/>
      <c r="FMU32" s="877"/>
      <c r="FMV32" s="877"/>
      <c r="FMW32" s="877"/>
      <c r="FMX32" s="877"/>
      <c r="FMY32" s="877"/>
      <c r="FMZ32" s="877"/>
      <c r="FNA32" s="877"/>
      <c r="FNB32" s="877"/>
      <c r="FNC32" s="877"/>
      <c r="FND32" s="877"/>
      <c r="FNE32" s="877"/>
      <c r="FNF32" s="877"/>
      <c r="FNG32" s="877"/>
      <c r="FNH32" s="877"/>
      <c r="FNI32" s="877"/>
      <c r="FNJ32" s="877"/>
      <c r="FNK32" s="877"/>
      <c r="FNL32" s="877"/>
      <c r="FNM32" s="877"/>
      <c r="FNN32" s="877"/>
      <c r="FNO32" s="877"/>
      <c r="FNP32" s="877"/>
      <c r="FNQ32" s="877"/>
      <c r="FNR32" s="877"/>
      <c r="FNS32" s="877"/>
      <c r="FNT32" s="877"/>
      <c r="FNU32" s="877"/>
      <c r="FNV32" s="877"/>
      <c r="FNW32" s="877"/>
      <c r="FNX32" s="877"/>
      <c r="FNY32" s="877"/>
      <c r="FNZ32" s="877"/>
      <c r="FOA32" s="877"/>
      <c r="FOB32" s="877"/>
      <c r="FOC32" s="877"/>
      <c r="FOD32" s="877"/>
      <c r="FOE32" s="877"/>
      <c r="FOF32" s="877"/>
      <c r="FOG32" s="877"/>
      <c r="FOH32" s="877"/>
      <c r="FOI32" s="877"/>
      <c r="FOJ32" s="877"/>
      <c r="FOK32" s="877"/>
      <c r="FOL32" s="877"/>
      <c r="FOM32" s="877"/>
      <c r="FON32" s="877"/>
      <c r="FOO32" s="877"/>
      <c r="FOP32" s="877"/>
      <c r="FOQ32" s="877"/>
      <c r="FOR32" s="877"/>
      <c r="FOS32" s="877"/>
      <c r="FOT32" s="877"/>
      <c r="FOU32" s="877"/>
      <c r="FOV32" s="877"/>
      <c r="FOW32" s="877"/>
      <c r="FOX32" s="877"/>
      <c r="FOY32" s="877"/>
      <c r="FOZ32" s="877"/>
      <c r="FPA32" s="877"/>
      <c r="FPB32" s="877"/>
      <c r="FPC32" s="877"/>
      <c r="FPD32" s="877"/>
      <c r="FPE32" s="877"/>
      <c r="FPF32" s="877"/>
      <c r="FPG32" s="877"/>
      <c r="FPH32" s="877"/>
      <c r="FPI32" s="877"/>
      <c r="FPJ32" s="877"/>
      <c r="FPK32" s="877"/>
      <c r="FPL32" s="877"/>
      <c r="FPM32" s="877"/>
      <c r="FPN32" s="877"/>
      <c r="FPO32" s="877"/>
      <c r="FPP32" s="877"/>
      <c r="FPQ32" s="877"/>
      <c r="FPR32" s="877"/>
      <c r="FPS32" s="877"/>
      <c r="FPT32" s="877"/>
      <c r="FPU32" s="877"/>
      <c r="FPV32" s="877"/>
      <c r="FPW32" s="877"/>
      <c r="FPX32" s="877"/>
      <c r="FPY32" s="877"/>
      <c r="FPZ32" s="877"/>
      <c r="FQA32" s="877"/>
      <c r="FQB32" s="877"/>
      <c r="FQC32" s="877"/>
      <c r="FQD32" s="877"/>
      <c r="FQE32" s="877"/>
      <c r="FQF32" s="877"/>
      <c r="FQG32" s="877"/>
      <c r="FQH32" s="877"/>
      <c r="FQI32" s="877"/>
      <c r="FQJ32" s="877"/>
      <c r="FQK32" s="877"/>
      <c r="FQL32" s="877"/>
      <c r="FQM32" s="877"/>
      <c r="FQN32" s="877"/>
      <c r="FQO32" s="877"/>
      <c r="FQP32" s="877"/>
      <c r="FQQ32" s="877"/>
      <c r="FQR32" s="877"/>
      <c r="FQS32" s="877"/>
      <c r="FQT32" s="877"/>
      <c r="FQU32" s="877"/>
      <c r="FQV32" s="877"/>
      <c r="FQW32" s="877"/>
      <c r="FQX32" s="877"/>
      <c r="FQY32" s="877"/>
      <c r="FQZ32" s="877"/>
      <c r="FRA32" s="877"/>
      <c r="FRB32" s="877"/>
      <c r="FRC32" s="877"/>
      <c r="FRD32" s="877"/>
      <c r="FRE32" s="877"/>
      <c r="FRF32" s="877"/>
      <c r="FRG32" s="877"/>
      <c r="FRH32" s="877"/>
      <c r="FRI32" s="877"/>
      <c r="FRJ32" s="877"/>
      <c r="FRK32" s="877"/>
      <c r="FRL32" s="877"/>
      <c r="FRM32" s="877"/>
      <c r="FRN32" s="877"/>
      <c r="FRO32" s="877"/>
      <c r="FRP32" s="877"/>
      <c r="FRQ32" s="877"/>
      <c r="FRR32" s="877"/>
      <c r="FRS32" s="877"/>
      <c r="FRT32" s="877"/>
      <c r="FRU32" s="877"/>
      <c r="FRV32" s="877"/>
      <c r="FRW32" s="877"/>
      <c r="FRX32" s="877"/>
      <c r="FRY32" s="877"/>
      <c r="FRZ32" s="877"/>
      <c r="FSA32" s="877"/>
      <c r="FSB32" s="877"/>
      <c r="FSC32" s="877"/>
      <c r="FSD32" s="877"/>
      <c r="FSE32" s="877"/>
      <c r="FSF32" s="877"/>
      <c r="FSG32" s="877"/>
      <c r="FSH32" s="877"/>
      <c r="FSI32" s="877"/>
      <c r="FSJ32" s="877"/>
      <c r="FSK32" s="877"/>
      <c r="FSL32" s="877"/>
      <c r="FSM32" s="877"/>
      <c r="FSN32" s="877"/>
      <c r="FSO32" s="877"/>
      <c r="FSP32" s="877"/>
      <c r="FSQ32" s="877"/>
      <c r="FSR32" s="877"/>
      <c r="FSS32" s="877"/>
      <c r="FST32" s="877"/>
      <c r="FSU32" s="877"/>
      <c r="FSV32" s="877"/>
      <c r="FSW32" s="877"/>
      <c r="FSX32" s="877"/>
      <c r="FSY32" s="877"/>
      <c r="FSZ32" s="877"/>
      <c r="FTA32" s="877"/>
      <c r="FTB32" s="877"/>
      <c r="FTC32" s="877"/>
      <c r="FTD32" s="877"/>
      <c r="FTE32" s="877"/>
      <c r="FTF32" s="877"/>
      <c r="FTG32" s="877"/>
      <c r="FTH32" s="877"/>
      <c r="FTI32" s="877"/>
      <c r="FTJ32" s="877"/>
      <c r="FTK32" s="877"/>
      <c r="FTL32" s="877"/>
      <c r="FTM32" s="877"/>
      <c r="FTN32" s="877"/>
      <c r="FTO32" s="877"/>
      <c r="FTP32" s="877"/>
      <c r="FTQ32" s="877"/>
      <c r="FTR32" s="877"/>
      <c r="FTS32" s="877"/>
      <c r="FTT32" s="877"/>
      <c r="FTU32" s="877"/>
      <c r="FTV32" s="877"/>
      <c r="FTW32" s="877"/>
      <c r="FTX32" s="877"/>
      <c r="FTY32" s="877"/>
      <c r="FTZ32" s="877"/>
      <c r="FUA32" s="877"/>
      <c r="FUB32" s="877"/>
      <c r="FUC32" s="877"/>
      <c r="FUD32" s="877"/>
      <c r="FUE32" s="877"/>
      <c r="FUF32" s="877"/>
      <c r="FUG32" s="877"/>
      <c r="FUH32" s="877"/>
      <c r="FUI32" s="877"/>
      <c r="FUJ32" s="877"/>
      <c r="FUK32" s="877"/>
      <c r="FUL32" s="877"/>
      <c r="FUM32" s="877"/>
      <c r="FUN32" s="877"/>
      <c r="FUO32" s="877"/>
      <c r="FUP32" s="877"/>
      <c r="FUQ32" s="877"/>
      <c r="FUR32" s="877"/>
      <c r="FUS32" s="877"/>
      <c r="FUT32" s="877"/>
      <c r="FUU32" s="877"/>
      <c r="FUV32" s="877"/>
      <c r="FUW32" s="877"/>
      <c r="FUX32" s="877"/>
      <c r="FUY32" s="877"/>
      <c r="FUZ32" s="877"/>
      <c r="FVA32" s="877"/>
      <c r="FVB32" s="877"/>
      <c r="FVC32" s="877"/>
      <c r="FVD32" s="877"/>
      <c r="FVE32" s="877"/>
      <c r="FVF32" s="877"/>
      <c r="FVG32" s="877"/>
      <c r="FVH32" s="877"/>
      <c r="FVI32" s="877"/>
      <c r="FVJ32" s="877"/>
      <c r="FVK32" s="877"/>
      <c r="FVL32" s="877"/>
      <c r="FVM32" s="877"/>
      <c r="FVN32" s="877"/>
      <c r="FVO32" s="877"/>
      <c r="FVP32" s="877"/>
      <c r="FVQ32" s="877"/>
      <c r="FVR32" s="877"/>
      <c r="FVS32" s="877"/>
      <c r="FVT32" s="877"/>
      <c r="FVU32" s="877"/>
      <c r="FVV32" s="877"/>
      <c r="FVW32" s="877"/>
      <c r="FVX32" s="877"/>
      <c r="FVY32" s="877"/>
      <c r="FVZ32" s="877"/>
      <c r="FWA32" s="877"/>
      <c r="FWB32" s="877"/>
      <c r="FWC32" s="877"/>
      <c r="FWD32" s="877"/>
      <c r="FWE32" s="877"/>
      <c r="FWF32" s="877"/>
      <c r="FWG32" s="877"/>
      <c r="FWH32" s="877"/>
      <c r="FWI32" s="877"/>
      <c r="FWJ32" s="877"/>
      <c r="FWK32" s="877"/>
      <c r="FWL32" s="877"/>
      <c r="FWM32" s="877"/>
      <c r="FWN32" s="877"/>
      <c r="FWO32" s="877"/>
      <c r="FWP32" s="877"/>
      <c r="FWQ32" s="877"/>
      <c r="FWR32" s="877"/>
      <c r="FWS32" s="877"/>
      <c r="FWT32" s="877"/>
      <c r="FWU32" s="877"/>
      <c r="FWV32" s="877"/>
      <c r="FWW32" s="877"/>
      <c r="FWX32" s="877"/>
      <c r="FWY32" s="877"/>
      <c r="FWZ32" s="877"/>
      <c r="FXA32" s="877"/>
      <c r="FXB32" s="877"/>
      <c r="FXC32" s="877"/>
      <c r="FXD32" s="877"/>
      <c r="FXE32" s="877"/>
      <c r="FXF32" s="877"/>
      <c r="FXG32" s="877"/>
      <c r="FXH32" s="877"/>
      <c r="FXI32" s="877"/>
      <c r="FXJ32" s="877"/>
      <c r="FXK32" s="877"/>
      <c r="FXL32" s="877"/>
      <c r="FXM32" s="877"/>
      <c r="FXN32" s="877"/>
      <c r="FXO32" s="877"/>
      <c r="FXP32" s="877"/>
      <c r="FXQ32" s="877"/>
      <c r="FXR32" s="877"/>
      <c r="FXS32" s="877"/>
      <c r="FXT32" s="877"/>
      <c r="FXU32" s="877"/>
      <c r="FXV32" s="877"/>
      <c r="FXW32" s="877"/>
      <c r="FXX32" s="877"/>
      <c r="FXY32" s="877"/>
      <c r="FXZ32" s="877"/>
      <c r="FYA32" s="877"/>
      <c r="FYB32" s="877"/>
      <c r="FYC32" s="877"/>
      <c r="FYD32" s="877"/>
      <c r="FYE32" s="877"/>
      <c r="FYF32" s="877"/>
      <c r="FYG32" s="877"/>
      <c r="FYH32" s="877"/>
      <c r="FYI32" s="877"/>
      <c r="FYJ32" s="877"/>
      <c r="FYK32" s="877"/>
      <c r="FYL32" s="877"/>
      <c r="FYM32" s="877"/>
      <c r="FYN32" s="877"/>
      <c r="FYO32" s="877"/>
      <c r="FYP32" s="877"/>
      <c r="FYQ32" s="877"/>
      <c r="FYR32" s="877"/>
      <c r="FYS32" s="877"/>
      <c r="FYT32" s="877"/>
      <c r="FYU32" s="877"/>
      <c r="FYV32" s="877"/>
      <c r="FYW32" s="877"/>
      <c r="FYX32" s="877"/>
      <c r="FYY32" s="877"/>
      <c r="FYZ32" s="877"/>
      <c r="FZA32" s="877"/>
      <c r="FZB32" s="877"/>
      <c r="FZC32" s="877"/>
      <c r="FZD32" s="877"/>
      <c r="FZE32" s="877"/>
      <c r="FZF32" s="877"/>
      <c r="FZG32" s="877"/>
      <c r="FZH32" s="877"/>
      <c r="FZI32" s="877"/>
      <c r="FZJ32" s="877"/>
      <c r="FZK32" s="877"/>
      <c r="FZL32" s="877"/>
      <c r="FZM32" s="877"/>
      <c r="FZN32" s="877"/>
      <c r="FZO32" s="877"/>
      <c r="FZP32" s="877"/>
      <c r="FZQ32" s="877"/>
      <c r="FZR32" s="877"/>
      <c r="FZS32" s="877"/>
      <c r="FZT32" s="877"/>
      <c r="FZU32" s="877"/>
      <c r="FZV32" s="877"/>
      <c r="FZW32" s="877"/>
      <c r="FZX32" s="877"/>
      <c r="FZY32" s="877"/>
      <c r="FZZ32" s="877"/>
      <c r="GAA32" s="877"/>
      <c r="GAB32" s="877"/>
      <c r="GAC32" s="877"/>
      <c r="GAD32" s="877"/>
      <c r="GAE32" s="877"/>
      <c r="GAF32" s="877"/>
      <c r="GAG32" s="877"/>
      <c r="GAH32" s="877"/>
      <c r="GAI32" s="877"/>
      <c r="GAJ32" s="877"/>
      <c r="GAK32" s="877"/>
      <c r="GAL32" s="877"/>
      <c r="GAM32" s="877"/>
      <c r="GAN32" s="877"/>
      <c r="GAO32" s="877"/>
      <c r="GAP32" s="877"/>
      <c r="GAQ32" s="877"/>
      <c r="GAR32" s="877"/>
      <c r="GAS32" s="877"/>
      <c r="GAT32" s="877"/>
      <c r="GAU32" s="877"/>
      <c r="GAV32" s="877"/>
      <c r="GAW32" s="877"/>
      <c r="GAX32" s="877"/>
      <c r="GAY32" s="877"/>
      <c r="GAZ32" s="877"/>
      <c r="GBA32" s="877"/>
      <c r="GBB32" s="877"/>
      <c r="GBC32" s="877"/>
      <c r="GBD32" s="877"/>
      <c r="GBE32" s="877"/>
      <c r="GBF32" s="877"/>
      <c r="GBG32" s="877"/>
      <c r="GBH32" s="877"/>
      <c r="GBI32" s="877"/>
      <c r="GBJ32" s="877"/>
      <c r="GBK32" s="877"/>
      <c r="GBL32" s="877"/>
      <c r="GBM32" s="877"/>
      <c r="GBN32" s="877"/>
      <c r="GBO32" s="877"/>
      <c r="GBP32" s="877"/>
      <c r="GBQ32" s="877"/>
      <c r="GBR32" s="877"/>
      <c r="GBS32" s="877"/>
      <c r="GBT32" s="877"/>
      <c r="GBU32" s="877"/>
      <c r="GBV32" s="877"/>
      <c r="GBW32" s="877"/>
      <c r="GBX32" s="877"/>
      <c r="GBY32" s="877"/>
      <c r="GBZ32" s="877"/>
      <c r="GCA32" s="877"/>
      <c r="GCB32" s="877"/>
      <c r="GCC32" s="877"/>
      <c r="GCD32" s="877"/>
      <c r="GCE32" s="877"/>
      <c r="GCF32" s="877"/>
      <c r="GCG32" s="877"/>
      <c r="GCH32" s="877"/>
      <c r="GCI32" s="877"/>
      <c r="GCJ32" s="877"/>
      <c r="GCK32" s="877"/>
      <c r="GCL32" s="877"/>
      <c r="GCM32" s="877"/>
      <c r="GCN32" s="877"/>
      <c r="GCO32" s="877"/>
      <c r="GCP32" s="877"/>
      <c r="GCQ32" s="877"/>
      <c r="GCR32" s="877"/>
      <c r="GCS32" s="877"/>
      <c r="GCT32" s="877"/>
      <c r="GCU32" s="877"/>
      <c r="GCV32" s="877"/>
      <c r="GCW32" s="877"/>
      <c r="GCX32" s="877"/>
      <c r="GCY32" s="877"/>
      <c r="GCZ32" s="877"/>
      <c r="GDA32" s="877"/>
      <c r="GDB32" s="877"/>
      <c r="GDC32" s="877"/>
      <c r="GDD32" s="877"/>
      <c r="GDE32" s="877"/>
      <c r="GDF32" s="877"/>
      <c r="GDG32" s="877"/>
      <c r="GDH32" s="877"/>
      <c r="GDI32" s="877"/>
      <c r="GDJ32" s="877"/>
      <c r="GDK32" s="877"/>
      <c r="GDL32" s="877"/>
      <c r="GDM32" s="877"/>
      <c r="GDN32" s="877"/>
      <c r="GDO32" s="877"/>
      <c r="GDP32" s="877"/>
      <c r="GDQ32" s="877"/>
      <c r="GDR32" s="877"/>
      <c r="GDS32" s="877"/>
      <c r="GDT32" s="877"/>
      <c r="GDU32" s="877"/>
      <c r="GDV32" s="877"/>
      <c r="GDW32" s="877"/>
      <c r="GDX32" s="877"/>
      <c r="GDY32" s="877"/>
      <c r="GDZ32" s="877"/>
      <c r="GEA32" s="877"/>
      <c r="GEB32" s="877"/>
      <c r="GEC32" s="877"/>
      <c r="GED32" s="877"/>
      <c r="GEE32" s="877"/>
      <c r="GEF32" s="877"/>
      <c r="GEG32" s="877"/>
      <c r="GEH32" s="877"/>
      <c r="GEI32" s="877"/>
      <c r="GEJ32" s="877"/>
      <c r="GEK32" s="877"/>
      <c r="GEL32" s="877"/>
      <c r="GEM32" s="877"/>
      <c r="GEN32" s="877"/>
      <c r="GEO32" s="877"/>
      <c r="GEP32" s="877"/>
      <c r="GEQ32" s="877"/>
      <c r="GER32" s="877"/>
      <c r="GES32" s="877"/>
      <c r="GET32" s="877"/>
      <c r="GEU32" s="877"/>
      <c r="GEV32" s="877"/>
      <c r="GEW32" s="877"/>
      <c r="GEX32" s="877"/>
      <c r="GEY32" s="877"/>
      <c r="GEZ32" s="877"/>
      <c r="GFA32" s="877"/>
      <c r="GFB32" s="877"/>
      <c r="GFC32" s="877"/>
      <c r="GFD32" s="877"/>
      <c r="GFE32" s="877"/>
      <c r="GFF32" s="877"/>
      <c r="GFG32" s="877"/>
      <c r="GFH32" s="877"/>
      <c r="GFI32" s="877"/>
      <c r="GFJ32" s="877"/>
      <c r="GFK32" s="877"/>
      <c r="GFL32" s="877"/>
      <c r="GFM32" s="877"/>
      <c r="GFN32" s="877"/>
      <c r="GFO32" s="877"/>
      <c r="GFP32" s="877"/>
      <c r="GFQ32" s="877"/>
      <c r="GFR32" s="877"/>
      <c r="GFS32" s="877"/>
      <c r="GFT32" s="877"/>
      <c r="GFU32" s="877"/>
      <c r="GFV32" s="877"/>
      <c r="GFW32" s="877"/>
      <c r="GFX32" s="877"/>
      <c r="GFY32" s="877"/>
      <c r="GFZ32" s="877"/>
      <c r="GGA32" s="877"/>
      <c r="GGB32" s="877"/>
      <c r="GGC32" s="877"/>
      <c r="GGD32" s="877"/>
      <c r="GGE32" s="877"/>
      <c r="GGF32" s="877"/>
      <c r="GGG32" s="877"/>
      <c r="GGH32" s="877"/>
      <c r="GGI32" s="877"/>
      <c r="GGJ32" s="877"/>
      <c r="GGK32" s="877"/>
      <c r="GGL32" s="877"/>
      <c r="GGM32" s="877"/>
      <c r="GGN32" s="877"/>
      <c r="GGO32" s="877"/>
      <c r="GGP32" s="877"/>
      <c r="GGQ32" s="877"/>
      <c r="GGR32" s="877"/>
      <c r="GGS32" s="877"/>
      <c r="GGT32" s="877"/>
      <c r="GGU32" s="877"/>
      <c r="GGV32" s="877"/>
      <c r="GGW32" s="877"/>
      <c r="GGX32" s="877"/>
      <c r="GGY32" s="877"/>
      <c r="GGZ32" s="877"/>
      <c r="GHA32" s="877"/>
      <c r="GHB32" s="877"/>
      <c r="GHC32" s="877"/>
      <c r="GHD32" s="877"/>
      <c r="GHE32" s="877"/>
      <c r="GHF32" s="877"/>
      <c r="GHG32" s="877"/>
      <c r="GHH32" s="877"/>
      <c r="GHI32" s="877"/>
      <c r="GHJ32" s="877"/>
      <c r="GHK32" s="877"/>
      <c r="GHL32" s="877"/>
      <c r="GHM32" s="877"/>
      <c r="GHN32" s="877"/>
      <c r="GHO32" s="877"/>
      <c r="GHP32" s="877"/>
      <c r="GHQ32" s="877"/>
      <c r="GHR32" s="877"/>
      <c r="GHS32" s="877"/>
      <c r="GHT32" s="877"/>
      <c r="GHU32" s="877"/>
      <c r="GHV32" s="877"/>
      <c r="GHW32" s="877"/>
      <c r="GHX32" s="877"/>
      <c r="GHY32" s="877"/>
      <c r="GHZ32" s="877"/>
      <c r="GIA32" s="877"/>
      <c r="GIB32" s="877"/>
      <c r="GIC32" s="877"/>
      <c r="GID32" s="877"/>
      <c r="GIE32" s="877"/>
      <c r="GIF32" s="877"/>
      <c r="GIG32" s="877"/>
      <c r="GIH32" s="877"/>
      <c r="GII32" s="877"/>
      <c r="GIJ32" s="877"/>
      <c r="GIK32" s="877"/>
      <c r="GIL32" s="877"/>
      <c r="GIM32" s="877"/>
      <c r="GIN32" s="877"/>
      <c r="GIO32" s="877"/>
      <c r="GIP32" s="877"/>
      <c r="GIQ32" s="877"/>
      <c r="GIR32" s="877"/>
      <c r="GIS32" s="877"/>
      <c r="GIT32" s="877"/>
      <c r="GIU32" s="877"/>
      <c r="GIV32" s="877"/>
      <c r="GIW32" s="877"/>
      <c r="GIX32" s="877"/>
      <c r="GIY32" s="877"/>
      <c r="GIZ32" s="877"/>
      <c r="GJA32" s="877"/>
      <c r="GJB32" s="877"/>
      <c r="GJC32" s="877"/>
      <c r="GJD32" s="877"/>
      <c r="GJE32" s="877"/>
      <c r="GJF32" s="877"/>
      <c r="GJG32" s="877"/>
      <c r="GJH32" s="877"/>
      <c r="GJI32" s="877"/>
      <c r="GJJ32" s="877"/>
      <c r="GJK32" s="877"/>
      <c r="GJL32" s="877"/>
      <c r="GJM32" s="877"/>
      <c r="GJN32" s="877"/>
      <c r="GJO32" s="877"/>
      <c r="GJP32" s="877"/>
      <c r="GJQ32" s="877"/>
      <c r="GJR32" s="877"/>
      <c r="GJS32" s="877"/>
      <c r="GJT32" s="877"/>
      <c r="GJU32" s="877"/>
      <c r="GJV32" s="877"/>
      <c r="GJW32" s="877"/>
      <c r="GJX32" s="877"/>
      <c r="GJY32" s="877"/>
      <c r="GJZ32" s="877"/>
      <c r="GKA32" s="877"/>
      <c r="GKB32" s="877"/>
      <c r="GKC32" s="877"/>
      <c r="GKD32" s="877"/>
      <c r="GKE32" s="877"/>
      <c r="GKF32" s="877"/>
      <c r="GKG32" s="877"/>
      <c r="GKH32" s="877"/>
      <c r="GKI32" s="877"/>
      <c r="GKJ32" s="877"/>
      <c r="GKK32" s="877"/>
      <c r="GKL32" s="877"/>
      <c r="GKM32" s="877"/>
      <c r="GKN32" s="877"/>
      <c r="GKO32" s="877"/>
      <c r="GKP32" s="877"/>
      <c r="GKQ32" s="877"/>
      <c r="GKR32" s="877"/>
      <c r="GKS32" s="877"/>
      <c r="GKT32" s="877"/>
      <c r="GKU32" s="877"/>
      <c r="GKV32" s="877"/>
      <c r="GKW32" s="877"/>
      <c r="GKX32" s="877"/>
      <c r="GKY32" s="877"/>
      <c r="GKZ32" s="877"/>
      <c r="GLA32" s="877"/>
      <c r="GLB32" s="877"/>
      <c r="GLC32" s="877"/>
      <c r="GLD32" s="877"/>
      <c r="GLE32" s="877"/>
      <c r="GLF32" s="877"/>
      <c r="GLG32" s="877"/>
      <c r="GLH32" s="877"/>
      <c r="GLI32" s="877"/>
      <c r="GLJ32" s="877"/>
      <c r="GLK32" s="877"/>
      <c r="GLL32" s="877"/>
      <c r="GLM32" s="877"/>
      <c r="GLN32" s="877"/>
      <c r="GLO32" s="877"/>
      <c r="GLP32" s="877"/>
      <c r="GLQ32" s="877"/>
      <c r="GLR32" s="877"/>
      <c r="GLS32" s="877"/>
      <c r="GLT32" s="877"/>
      <c r="GLU32" s="877"/>
      <c r="GLV32" s="877"/>
      <c r="GLW32" s="877"/>
      <c r="GLX32" s="877"/>
      <c r="GLY32" s="877"/>
      <c r="GLZ32" s="877"/>
      <c r="GMA32" s="877"/>
      <c r="GMB32" s="877"/>
      <c r="GMC32" s="877"/>
      <c r="GMD32" s="877"/>
      <c r="GME32" s="877"/>
      <c r="GMF32" s="877"/>
      <c r="GMG32" s="877"/>
      <c r="GMH32" s="877"/>
      <c r="GMI32" s="877"/>
      <c r="GMJ32" s="877"/>
      <c r="GMK32" s="877"/>
      <c r="GML32" s="877"/>
      <c r="GMM32" s="877"/>
      <c r="GMN32" s="877"/>
      <c r="GMO32" s="877"/>
      <c r="GMP32" s="877"/>
      <c r="GMQ32" s="877"/>
      <c r="GMR32" s="877"/>
      <c r="GMS32" s="877"/>
      <c r="GMT32" s="877"/>
      <c r="GMU32" s="877"/>
      <c r="GMV32" s="877"/>
      <c r="GMW32" s="877"/>
      <c r="GMX32" s="877"/>
      <c r="GMY32" s="877"/>
      <c r="GMZ32" s="877"/>
      <c r="GNA32" s="877"/>
      <c r="GNB32" s="877"/>
      <c r="GNC32" s="877"/>
      <c r="GND32" s="877"/>
      <c r="GNE32" s="877"/>
      <c r="GNF32" s="877"/>
      <c r="GNG32" s="877"/>
      <c r="GNH32" s="877"/>
      <c r="GNI32" s="877"/>
      <c r="GNJ32" s="877"/>
      <c r="GNK32" s="877"/>
      <c r="GNL32" s="877"/>
      <c r="GNM32" s="877"/>
      <c r="GNN32" s="877"/>
      <c r="GNO32" s="877"/>
      <c r="GNP32" s="877"/>
      <c r="GNQ32" s="877"/>
      <c r="GNR32" s="877"/>
      <c r="GNS32" s="877"/>
      <c r="GNT32" s="877"/>
      <c r="GNU32" s="877"/>
      <c r="GNV32" s="877"/>
      <c r="GNW32" s="877"/>
      <c r="GNX32" s="877"/>
      <c r="GNY32" s="877"/>
      <c r="GNZ32" s="877"/>
      <c r="GOA32" s="877"/>
      <c r="GOB32" s="877"/>
      <c r="GOC32" s="877"/>
      <c r="GOD32" s="877"/>
      <c r="GOE32" s="877"/>
      <c r="GOF32" s="877"/>
      <c r="GOG32" s="877"/>
      <c r="GOH32" s="877"/>
      <c r="GOI32" s="877"/>
      <c r="GOJ32" s="877"/>
      <c r="GOK32" s="877"/>
      <c r="GOL32" s="877"/>
      <c r="GOM32" s="877"/>
      <c r="GON32" s="877"/>
      <c r="GOO32" s="877"/>
      <c r="GOP32" s="877"/>
      <c r="GOQ32" s="877"/>
      <c r="GOR32" s="877"/>
      <c r="GOS32" s="877"/>
      <c r="GOT32" s="877"/>
      <c r="GOU32" s="877"/>
      <c r="GOV32" s="877"/>
      <c r="GOW32" s="877"/>
      <c r="GOX32" s="877"/>
      <c r="GOY32" s="877"/>
      <c r="GOZ32" s="877"/>
      <c r="GPA32" s="877"/>
      <c r="GPB32" s="877"/>
      <c r="GPC32" s="877"/>
      <c r="GPD32" s="877"/>
      <c r="GPE32" s="877"/>
      <c r="GPF32" s="877"/>
      <c r="GPG32" s="877"/>
      <c r="GPH32" s="877"/>
      <c r="GPI32" s="877"/>
      <c r="GPJ32" s="877"/>
      <c r="GPK32" s="877"/>
      <c r="GPL32" s="877"/>
      <c r="GPM32" s="877"/>
      <c r="GPN32" s="877"/>
      <c r="GPO32" s="877"/>
      <c r="GPP32" s="877"/>
      <c r="GPQ32" s="877"/>
      <c r="GPR32" s="877"/>
      <c r="GPS32" s="877"/>
      <c r="GPT32" s="877"/>
      <c r="GPU32" s="877"/>
      <c r="GPV32" s="877"/>
      <c r="GPW32" s="877"/>
      <c r="GPX32" s="877"/>
      <c r="GPY32" s="877"/>
      <c r="GPZ32" s="877"/>
      <c r="GQA32" s="877"/>
      <c r="GQB32" s="877"/>
      <c r="GQC32" s="877"/>
      <c r="GQD32" s="877"/>
      <c r="GQE32" s="877"/>
      <c r="GQF32" s="877"/>
      <c r="GQG32" s="877"/>
      <c r="GQH32" s="877"/>
      <c r="GQI32" s="877"/>
      <c r="GQJ32" s="877"/>
      <c r="GQK32" s="877"/>
      <c r="GQL32" s="877"/>
      <c r="GQM32" s="877"/>
      <c r="GQN32" s="877"/>
      <c r="GQO32" s="877"/>
      <c r="GQP32" s="877"/>
      <c r="GQQ32" s="877"/>
      <c r="GQR32" s="877"/>
      <c r="GQS32" s="877"/>
      <c r="GQT32" s="877"/>
      <c r="GQU32" s="877"/>
      <c r="GQV32" s="877"/>
      <c r="GQW32" s="877"/>
      <c r="GQX32" s="877"/>
      <c r="GQY32" s="877"/>
      <c r="GQZ32" s="877"/>
      <c r="GRA32" s="877"/>
      <c r="GRB32" s="877"/>
      <c r="GRC32" s="877"/>
      <c r="GRD32" s="877"/>
      <c r="GRE32" s="877"/>
      <c r="GRF32" s="877"/>
      <c r="GRG32" s="877"/>
      <c r="GRH32" s="877"/>
      <c r="GRI32" s="877"/>
      <c r="GRJ32" s="877"/>
      <c r="GRK32" s="877"/>
      <c r="GRL32" s="877"/>
      <c r="GRM32" s="877"/>
      <c r="GRN32" s="877"/>
      <c r="GRO32" s="877"/>
      <c r="GRP32" s="877"/>
      <c r="GRQ32" s="877"/>
      <c r="GRR32" s="877"/>
      <c r="GRS32" s="877"/>
      <c r="GRT32" s="877"/>
      <c r="GRU32" s="877"/>
      <c r="GRV32" s="877"/>
      <c r="GRW32" s="877"/>
      <c r="GRX32" s="877"/>
      <c r="GRY32" s="877"/>
      <c r="GRZ32" s="877"/>
      <c r="GSA32" s="877"/>
      <c r="GSB32" s="877"/>
      <c r="GSC32" s="877"/>
      <c r="GSD32" s="877"/>
      <c r="GSE32" s="877"/>
      <c r="GSF32" s="877"/>
      <c r="GSG32" s="877"/>
      <c r="GSH32" s="877"/>
      <c r="GSI32" s="877"/>
      <c r="GSJ32" s="877"/>
      <c r="GSK32" s="877"/>
      <c r="GSL32" s="877"/>
      <c r="GSM32" s="877"/>
      <c r="GSN32" s="877"/>
      <c r="GSO32" s="877"/>
      <c r="GSP32" s="877"/>
      <c r="GSQ32" s="877"/>
      <c r="GSR32" s="877"/>
      <c r="GSS32" s="877"/>
      <c r="GST32" s="877"/>
      <c r="GSU32" s="877"/>
      <c r="GSV32" s="877"/>
      <c r="GSW32" s="877"/>
      <c r="GSX32" s="877"/>
      <c r="GSY32" s="877"/>
      <c r="GSZ32" s="877"/>
      <c r="GTA32" s="877"/>
      <c r="GTB32" s="877"/>
      <c r="GTC32" s="877"/>
      <c r="GTD32" s="877"/>
      <c r="GTE32" s="877"/>
      <c r="GTF32" s="877"/>
      <c r="GTG32" s="877"/>
      <c r="GTH32" s="877"/>
      <c r="GTI32" s="877"/>
      <c r="GTJ32" s="877"/>
      <c r="GTK32" s="877"/>
      <c r="GTL32" s="877"/>
      <c r="GTM32" s="877"/>
      <c r="GTN32" s="877"/>
      <c r="GTO32" s="877"/>
      <c r="GTP32" s="877"/>
      <c r="GTQ32" s="877"/>
      <c r="GTR32" s="877"/>
      <c r="GTS32" s="877"/>
      <c r="GTT32" s="877"/>
      <c r="GTU32" s="877"/>
      <c r="GTV32" s="877"/>
      <c r="GTW32" s="877"/>
      <c r="GTX32" s="877"/>
      <c r="GTY32" s="877"/>
      <c r="GTZ32" s="877"/>
      <c r="GUA32" s="877"/>
      <c r="GUB32" s="877"/>
      <c r="GUC32" s="877"/>
      <c r="GUD32" s="877"/>
      <c r="GUE32" s="877"/>
      <c r="GUF32" s="877"/>
      <c r="GUG32" s="877"/>
      <c r="GUH32" s="877"/>
      <c r="GUI32" s="877"/>
      <c r="GUJ32" s="877"/>
      <c r="GUK32" s="877"/>
      <c r="GUL32" s="877"/>
      <c r="GUM32" s="877"/>
      <c r="GUN32" s="877"/>
      <c r="GUO32" s="877"/>
      <c r="GUP32" s="877"/>
      <c r="GUQ32" s="877"/>
      <c r="GUR32" s="877"/>
      <c r="GUS32" s="877"/>
      <c r="GUT32" s="877"/>
      <c r="GUU32" s="877"/>
      <c r="GUV32" s="877"/>
      <c r="GUW32" s="877"/>
      <c r="GUX32" s="877"/>
      <c r="GUY32" s="877"/>
      <c r="GUZ32" s="877"/>
      <c r="GVA32" s="877"/>
      <c r="GVB32" s="877"/>
      <c r="GVC32" s="877"/>
      <c r="GVD32" s="877"/>
      <c r="GVE32" s="877"/>
      <c r="GVF32" s="877"/>
      <c r="GVG32" s="877"/>
      <c r="GVH32" s="877"/>
      <c r="GVI32" s="877"/>
      <c r="GVJ32" s="877"/>
      <c r="GVK32" s="877"/>
      <c r="GVL32" s="877"/>
      <c r="GVM32" s="877"/>
      <c r="GVN32" s="877"/>
      <c r="GVO32" s="877"/>
      <c r="GVP32" s="877"/>
      <c r="GVQ32" s="877"/>
      <c r="GVR32" s="877"/>
      <c r="GVS32" s="877"/>
      <c r="GVT32" s="877"/>
      <c r="GVU32" s="877"/>
      <c r="GVV32" s="877"/>
      <c r="GVW32" s="877"/>
      <c r="GVX32" s="877"/>
      <c r="GVY32" s="877"/>
      <c r="GVZ32" s="877"/>
      <c r="GWA32" s="877"/>
      <c r="GWB32" s="877"/>
      <c r="GWC32" s="877"/>
      <c r="GWD32" s="877"/>
      <c r="GWE32" s="877"/>
      <c r="GWF32" s="877"/>
      <c r="GWG32" s="877"/>
      <c r="GWH32" s="877"/>
      <c r="GWI32" s="877"/>
      <c r="GWJ32" s="877"/>
      <c r="GWK32" s="877"/>
      <c r="GWL32" s="877"/>
      <c r="GWM32" s="877"/>
      <c r="GWN32" s="877"/>
      <c r="GWO32" s="877"/>
      <c r="GWP32" s="877"/>
      <c r="GWQ32" s="877"/>
      <c r="GWR32" s="877"/>
      <c r="GWS32" s="877"/>
      <c r="GWT32" s="877"/>
      <c r="GWU32" s="877"/>
      <c r="GWV32" s="877"/>
      <c r="GWW32" s="877"/>
      <c r="GWX32" s="877"/>
      <c r="GWY32" s="877"/>
      <c r="GWZ32" s="877"/>
      <c r="GXA32" s="877"/>
      <c r="GXB32" s="877"/>
      <c r="GXC32" s="877"/>
      <c r="GXD32" s="877"/>
      <c r="GXE32" s="877"/>
      <c r="GXF32" s="877"/>
      <c r="GXG32" s="877"/>
      <c r="GXH32" s="877"/>
      <c r="GXI32" s="877"/>
      <c r="GXJ32" s="877"/>
      <c r="GXK32" s="877"/>
      <c r="GXL32" s="877"/>
      <c r="GXM32" s="877"/>
      <c r="GXN32" s="877"/>
      <c r="GXO32" s="877"/>
      <c r="GXP32" s="877"/>
      <c r="GXQ32" s="877"/>
      <c r="GXR32" s="877"/>
      <c r="GXS32" s="877"/>
      <c r="GXT32" s="877"/>
      <c r="GXU32" s="877"/>
      <c r="GXV32" s="877"/>
      <c r="GXW32" s="877"/>
      <c r="GXX32" s="877"/>
      <c r="GXY32" s="877"/>
      <c r="GXZ32" s="877"/>
      <c r="GYA32" s="877"/>
      <c r="GYB32" s="877"/>
      <c r="GYC32" s="877"/>
      <c r="GYD32" s="877"/>
      <c r="GYE32" s="877"/>
      <c r="GYF32" s="877"/>
      <c r="GYG32" s="877"/>
      <c r="GYH32" s="877"/>
      <c r="GYI32" s="877"/>
      <c r="GYJ32" s="877"/>
      <c r="GYK32" s="877"/>
      <c r="GYL32" s="877"/>
      <c r="GYM32" s="877"/>
      <c r="GYN32" s="877"/>
      <c r="GYO32" s="877"/>
      <c r="GYP32" s="877"/>
      <c r="GYQ32" s="877"/>
      <c r="GYR32" s="877"/>
      <c r="GYS32" s="877"/>
      <c r="GYT32" s="877"/>
      <c r="GYU32" s="877"/>
      <c r="GYV32" s="877"/>
      <c r="GYW32" s="877"/>
      <c r="GYX32" s="877"/>
      <c r="GYY32" s="877"/>
      <c r="GYZ32" s="877"/>
      <c r="GZA32" s="877"/>
      <c r="GZB32" s="877"/>
      <c r="GZC32" s="877"/>
      <c r="GZD32" s="877"/>
      <c r="GZE32" s="877"/>
      <c r="GZF32" s="877"/>
      <c r="GZG32" s="877"/>
      <c r="GZH32" s="877"/>
      <c r="GZI32" s="877"/>
      <c r="GZJ32" s="877"/>
      <c r="GZK32" s="877"/>
      <c r="GZL32" s="877"/>
      <c r="GZM32" s="877"/>
      <c r="GZN32" s="877"/>
      <c r="GZO32" s="877"/>
      <c r="GZP32" s="877"/>
      <c r="GZQ32" s="877"/>
      <c r="GZR32" s="877"/>
      <c r="GZS32" s="877"/>
      <c r="GZT32" s="877"/>
      <c r="GZU32" s="877"/>
      <c r="GZV32" s="877"/>
      <c r="GZW32" s="877"/>
      <c r="GZX32" s="877"/>
      <c r="GZY32" s="877"/>
      <c r="GZZ32" s="877"/>
      <c r="HAA32" s="877"/>
      <c r="HAB32" s="877"/>
      <c r="HAC32" s="877"/>
      <c r="HAD32" s="877"/>
      <c r="HAE32" s="877"/>
      <c r="HAF32" s="877"/>
      <c r="HAG32" s="877"/>
      <c r="HAH32" s="877"/>
      <c r="HAI32" s="877"/>
      <c r="HAJ32" s="877"/>
      <c r="HAK32" s="877"/>
      <c r="HAL32" s="877"/>
      <c r="HAM32" s="877"/>
      <c r="HAN32" s="877"/>
      <c r="HAO32" s="877"/>
      <c r="HAP32" s="877"/>
      <c r="HAQ32" s="877"/>
      <c r="HAR32" s="877"/>
      <c r="HAS32" s="877"/>
      <c r="HAT32" s="877"/>
      <c r="HAU32" s="877"/>
      <c r="HAV32" s="877"/>
      <c r="HAW32" s="877"/>
      <c r="HAX32" s="877"/>
      <c r="HAY32" s="877"/>
      <c r="HAZ32" s="877"/>
      <c r="HBA32" s="877"/>
      <c r="HBB32" s="877"/>
      <c r="HBC32" s="877"/>
      <c r="HBD32" s="877"/>
      <c r="HBE32" s="877"/>
      <c r="HBF32" s="877"/>
      <c r="HBG32" s="877"/>
      <c r="HBH32" s="877"/>
      <c r="HBI32" s="877"/>
      <c r="HBJ32" s="877"/>
      <c r="HBK32" s="877"/>
      <c r="HBL32" s="877"/>
      <c r="HBM32" s="877"/>
      <c r="HBN32" s="877"/>
      <c r="HBO32" s="877"/>
      <c r="HBP32" s="877"/>
      <c r="HBQ32" s="877"/>
      <c r="HBR32" s="877"/>
      <c r="HBS32" s="877"/>
      <c r="HBT32" s="877"/>
      <c r="HBU32" s="877"/>
      <c r="HBV32" s="877"/>
      <c r="HBW32" s="877"/>
      <c r="HBX32" s="877"/>
      <c r="HBY32" s="877"/>
      <c r="HBZ32" s="877"/>
      <c r="HCA32" s="877"/>
      <c r="HCB32" s="877"/>
      <c r="HCC32" s="877"/>
      <c r="HCD32" s="877"/>
      <c r="HCE32" s="877"/>
      <c r="HCF32" s="877"/>
      <c r="HCG32" s="877"/>
      <c r="HCH32" s="877"/>
      <c r="HCI32" s="877"/>
      <c r="HCJ32" s="877"/>
      <c r="HCK32" s="877"/>
      <c r="HCL32" s="877"/>
      <c r="HCM32" s="877"/>
      <c r="HCN32" s="877"/>
      <c r="HCO32" s="877"/>
      <c r="HCP32" s="877"/>
      <c r="HCQ32" s="877"/>
      <c r="HCR32" s="877"/>
      <c r="HCS32" s="877"/>
      <c r="HCT32" s="877"/>
      <c r="HCU32" s="877"/>
      <c r="HCV32" s="877"/>
      <c r="HCW32" s="877"/>
      <c r="HCX32" s="877"/>
      <c r="HCY32" s="877"/>
      <c r="HCZ32" s="877"/>
      <c r="HDA32" s="877"/>
      <c r="HDB32" s="877"/>
      <c r="HDC32" s="877"/>
      <c r="HDD32" s="877"/>
      <c r="HDE32" s="877"/>
      <c r="HDF32" s="877"/>
      <c r="HDG32" s="877"/>
      <c r="HDH32" s="877"/>
      <c r="HDI32" s="877"/>
      <c r="HDJ32" s="877"/>
      <c r="HDK32" s="877"/>
      <c r="HDL32" s="877"/>
      <c r="HDM32" s="877"/>
      <c r="HDN32" s="877"/>
      <c r="HDO32" s="877"/>
      <c r="HDP32" s="877"/>
      <c r="HDQ32" s="877"/>
      <c r="HDR32" s="877"/>
      <c r="HDS32" s="877"/>
      <c r="HDT32" s="877"/>
      <c r="HDU32" s="877"/>
      <c r="HDV32" s="877"/>
      <c r="HDW32" s="877"/>
      <c r="HDX32" s="877"/>
      <c r="HDY32" s="877"/>
      <c r="HDZ32" s="877"/>
      <c r="HEA32" s="877"/>
      <c r="HEB32" s="877"/>
      <c r="HEC32" s="877"/>
      <c r="HED32" s="877"/>
      <c r="HEE32" s="877"/>
      <c r="HEF32" s="877"/>
      <c r="HEG32" s="877"/>
      <c r="HEH32" s="877"/>
      <c r="HEI32" s="877"/>
      <c r="HEJ32" s="877"/>
      <c r="HEK32" s="877"/>
      <c r="HEL32" s="877"/>
      <c r="HEM32" s="877"/>
      <c r="HEN32" s="877"/>
      <c r="HEO32" s="877"/>
      <c r="HEP32" s="877"/>
      <c r="HEQ32" s="877"/>
      <c r="HER32" s="877"/>
      <c r="HES32" s="877"/>
      <c r="HET32" s="877"/>
      <c r="HEU32" s="877"/>
      <c r="HEV32" s="877"/>
      <c r="HEW32" s="877"/>
      <c r="HEX32" s="877"/>
      <c r="HEY32" s="877"/>
      <c r="HEZ32" s="877"/>
      <c r="HFA32" s="877"/>
      <c r="HFB32" s="877"/>
      <c r="HFC32" s="877"/>
      <c r="HFD32" s="877"/>
      <c r="HFE32" s="877"/>
      <c r="HFF32" s="877"/>
      <c r="HFG32" s="877"/>
      <c r="HFH32" s="877"/>
      <c r="HFI32" s="877"/>
      <c r="HFJ32" s="877"/>
      <c r="HFK32" s="877"/>
      <c r="HFL32" s="877"/>
      <c r="HFM32" s="877"/>
      <c r="HFN32" s="877"/>
      <c r="HFO32" s="877"/>
      <c r="HFP32" s="877"/>
      <c r="HFQ32" s="877"/>
      <c r="HFR32" s="877"/>
      <c r="HFS32" s="877"/>
      <c r="HFT32" s="877"/>
      <c r="HFU32" s="877"/>
      <c r="HFV32" s="877"/>
      <c r="HFW32" s="877"/>
      <c r="HFX32" s="877"/>
      <c r="HFY32" s="877"/>
      <c r="HFZ32" s="877"/>
      <c r="HGA32" s="877"/>
      <c r="HGB32" s="877"/>
      <c r="HGC32" s="877"/>
      <c r="HGD32" s="877"/>
      <c r="HGE32" s="877"/>
      <c r="HGF32" s="877"/>
      <c r="HGG32" s="877"/>
      <c r="HGH32" s="877"/>
      <c r="HGI32" s="877"/>
      <c r="HGJ32" s="877"/>
      <c r="HGK32" s="877"/>
      <c r="HGL32" s="877"/>
      <c r="HGM32" s="877"/>
      <c r="HGN32" s="877"/>
      <c r="HGO32" s="877"/>
      <c r="HGP32" s="877"/>
      <c r="HGQ32" s="877"/>
      <c r="HGR32" s="877"/>
      <c r="HGS32" s="877"/>
      <c r="HGT32" s="877"/>
      <c r="HGU32" s="877"/>
      <c r="HGV32" s="877"/>
      <c r="HGW32" s="877"/>
      <c r="HGX32" s="877"/>
      <c r="HGY32" s="877"/>
      <c r="HGZ32" s="877"/>
      <c r="HHA32" s="877"/>
      <c r="HHB32" s="877"/>
      <c r="HHC32" s="877"/>
      <c r="HHD32" s="877"/>
      <c r="HHE32" s="877"/>
      <c r="HHF32" s="877"/>
      <c r="HHG32" s="877"/>
      <c r="HHH32" s="877"/>
      <c r="HHI32" s="877"/>
      <c r="HHJ32" s="877"/>
      <c r="HHK32" s="877"/>
      <c r="HHL32" s="877"/>
      <c r="HHM32" s="877"/>
      <c r="HHN32" s="877"/>
      <c r="HHO32" s="877"/>
      <c r="HHP32" s="877"/>
      <c r="HHQ32" s="877"/>
      <c r="HHR32" s="877"/>
      <c r="HHS32" s="877"/>
      <c r="HHT32" s="877"/>
      <c r="HHU32" s="877"/>
      <c r="HHV32" s="877"/>
      <c r="HHW32" s="877"/>
      <c r="HHX32" s="877"/>
      <c r="HHY32" s="877"/>
      <c r="HHZ32" s="877"/>
      <c r="HIA32" s="877"/>
      <c r="HIB32" s="877"/>
      <c r="HIC32" s="877"/>
      <c r="HID32" s="877"/>
      <c r="HIE32" s="877"/>
      <c r="HIF32" s="877"/>
      <c r="HIG32" s="877"/>
      <c r="HIH32" s="877"/>
      <c r="HII32" s="877"/>
      <c r="HIJ32" s="877"/>
      <c r="HIK32" s="877"/>
      <c r="HIL32" s="877"/>
      <c r="HIM32" s="877"/>
      <c r="HIN32" s="877"/>
      <c r="HIO32" s="877"/>
      <c r="HIP32" s="877"/>
      <c r="HIQ32" s="877"/>
      <c r="HIR32" s="877"/>
      <c r="HIS32" s="877"/>
      <c r="HIT32" s="877"/>
      <c r="HIU32" s="877"/>
      <c r="HIV32" s="877"/>
      <c r="HIW32" s="877"/>
      <c r="HIX32" s="877"/>
      <c r="HIY32" s="877"/>
      <c r="HIZ32" s="877"/>
      <c r="HJA32" s="877"/>
      <c r="HJB32" s="877"/>
      <c r="HJC32" s="877"/>
      <c r="HJD32" s="877"/>
      <c r="HJE32" s="877"/>
      <c r="HJF32" s="877"/>
      <c r="HJG32" s="877"/>
      <c r="HJH32" s="877"/>
      <c r="HJI32" s="877"/>
      <c r="HJJ32" s="877"/>
      <c r="HJK32" s="877"/>
      <c r="HJL32" s="877"/>
      <c r="HJM32" s="877"/>
      <c r="HJN32" s="877"/>
      <c r="HJO32" s="877"/>
      <c r="HJP32" s="877"/>
      <c r="HJQ32" s="877"/>
      <c r="HJR32" s="877"/>
      <c r="HJS32" s="877"/>
      <c r="HJT32" s="877"/>
      <c r="HJU32" s="877"/>
      <c r="HJV32" s="877"/>
      <c r="HJW32" s="877"/>
      <c r="HJX32" s="877"/>
      <c r="HJY32" s="877"/>
      <c r="HJZ32" s="877"/>
      <c r="HKA32" s="877"/>
      <c r="HKB32" s="877"/>
      <c r="HKC32" s="877"/>
      <c r="HKD32" s="877"/>
      <c r="HKE32" s="877"/>
      <c r="HKF32" s="877"/>
      <c r="HKG32" s="877"/>
      <c r="HKH32" s="877"/>
      <c r="HKI32" s="877"/>
      <c r="HKJ32" s="877"/>
      <c r="HKK32" s="877"/>
      <c r="HKL32" s="877"/>
      <c r="HKM32" s="877"/>
      <c r="HKN32" s="877"/>
      <c r="HKO32" s="877"/>
      <c r="HKP32" s="877"/>
      <c r="HKQ32" s="877"/>
      <c r="HKR32" s="877"/>
      <c r="HKS32" s="877"/>
      <c r="HKT32" s="877"/>
      <c r="HKU32" s="877"/>
      <c r="HKV32" s="877"/>
      <c r="HKW32" s="877"/>
      <c r="HKX32" s="877"/>
      <c r="HKY32" s="877"/>
      <c r="HKZ32" s="877"/>
      <c r="HLA32" s="877"/>
      <c r="HLB32" s="877"/>
      <c r="HLC32" s="877"/>
      <c r="HLD32" s="877"/>
      <c r="HLE32" s="877"/>
      <c r="HLF32" s="877"/>
      <c r="HLG32" s="877"/>
      <c r="HLH32" s="877"/>
      <c r="HLI32" s="877"/>
      <c r="HLJ32" s="877"/>
      <c r="HLK32" s="877"/>
      <c r="HLL32" s="877"/>
      <c r="HLM32" s="877"/>
      <c r="HLN32" s="877"/>
      <c r="HLO32" s="877"/>
      <c r="HLP32" s="877"/>
      <c r="HLQ32" s="877"/>
      <c r="HLR32" s="877"/>
      <c r="HLS32" s="877"/>
      <c r="HLT32" s="877"/>
      <c r="HLU32" s="877"/>
      <c r="HLV32" s="877"/>
      <c r="HLW32" s="877"/>
      <c r="HLX32" s="877"/>
      <c r="HLY32" s="877"/>
      <c r="HLZ32" s="877"/>
      <c r="HMA32" s="877"/>
      <c r="HMB32" s="877"/>
      <c r="HMC32" s="877"/>
      <c r="HMD32" s="877"/>
      <c r="HME32" s="877"/>
      <c r="HMF32" s="877"/>
      <c r="HMG32" s="877"/>
      <c r="HMH32" s="877"/>
      <c r="HMI32" s="877"/>
      <c r="HMJ32" s="877"/>
      <c r="HMK32" s="877"/>
      <c r="HML32" s="877"/>
      <c r="HMM32" s="877"/>
      <c r="HMN32" s="877"/>
      <c r="HMO32" s="877"/>
      <c r="HMP32" s="877"/>
      <c r="HMQ32" s="877"/>
      <c r="HMR32" s="877"/>
      <c r="HMS32" s="877"/>
      <c r="HMT32" s="877"/>
      <c r="HMU32" s="877"/>
      <c r="HMV32" s="877"/>
      <c r="HMW32" s="877"/>
      <c r="HMX32" s="877"/>
      <c r="HMY32" s="877"/>
      <c r="HMZ32" s="877"/>
      <c r="HNA32" s="877"/>
      <c r="HNB32" s="877"/>
      <c r="HNC32" s="877"/>
      <c r="HND32" s="877"/>
      <c r="HNE32" s="877"/>
      <c r="HNF32" s="877"/>
      <c r="HNG32" s="877"/>
      <c r="HNH32" s="877"/>
      <c r="HNI32" s="877"/>
      <c r="HNJ32" s="877"/>
      <c r="HNK32" s="877"/>
      <c r="HNL32" s="877"/>
      <c r="HNM32" s="877"/>
      <c r="HNN32" s="877"/>
      <c r="HNO32" s="877"/>
      <c r="HNP32" s="877"/>
      <c r="HNQ32" s="877"/>
      <c r="HNR32" s="877"/>
      <c r="HNS32" s="877"/>
      <c r="HNT32" s="877"/>
      <c r="HNU32" s="877"/>
      <c r="HNV32" s="877"/>
      <c r="HNW32" s="877"/>
      <c r="HNX32" s="877"/>
      <c r="HNY32" s="877"/>
      <c r="HNZ32" s="877"/>
      <c r="HOA32" s="877"/>
      <c r="HOB32" s="877"/>
      <c r="HOC32" s="877"/>
      <c r="HOD32" s="877"/>
      <c r="HOE32" s="877"/>
      <c r="HOF32" s="877"/>
      <c r="HOG32" s="877"/>
      <c r="HOH32" s="877"/>
      <c r="HOI32" s="877"/>
      <c r="HOJ32" s="877"/>
      <c r="HOK32" s="877"/>
      <c r="HOL32" s="877"/>
      <c r="HOM32" s="877"/>
      <c r="HON32" s="877"/>
      <c r="HOO32" s="877"/>
      <c r="HOP32" s="877"/>
      <c r="HOQ32" s="877"/>
      <c r="HOR32" s="877"/>
      <c r="HOS32" s="877"/>
      <c r="HOT32" s="877"/>
      <c r="HOU32" s="877"/>
      <c r="HOV32" s="877"/>
      <c r="HOW32" s="877"/>
      <c r="HOX32" s="877"/>
      <c r="HOY32" s="877"/>
      <c r="HOZ32" s="877"/>
      <c r="HPA32" s="877"/>
      <c r="HPB32" s="877"/>
      <c r="HPC32" s="877"/>
      <c r="HPD32" s="877"/>
      <c r="HPE32" s="877"/>
      <c r="HPF32" s="877"/>
      <c r="HPG32" s="877"/>
      <c r="HPH32" s="877"/>
      <c r="HPI32" s="877"/>
      <c r="HPJ32" s="877"/>
      <c r="HPK32" s="877"/>
      <c r="HPL32" s="877"/>
      <c r="HPM32" s="877"/>
      <c r="HPN32" s="877"/>
      <c r="HPO32" s="877"/>
      <c r="HPP32" s="877"/>
      <c r="HPQ32" s="877"/>
      <c r="HPR32" s="877"/>
      <c r="HPS32" s="877"/>
      <c r="HPT32" s="877"/>
      <c r="HPU32" s="877"/>
      <c r="HPV32" s="877"/>
      <c r="HPW32" s="877"/>
      <c r="HPX32" s="877"/>
      <c r="HPY32" s="877"/>
      <c r="HPZ32" s="877"/>
      <c r="HQA32" s="877"/>
      <c r="HQB32" s="877"/>
      <c r="HQC32" s="877"/>
      <c r="HQD32" s="877"/>
      <c r="HQE32" s="877"/>
      <c r="HQF32" s="877"/>
      <c r="HQG32" s="877"/>
      <c r="HQH32" s="877"/>
      <c r="HQI32" s="877"/>
      <c r="HQJ32" s="877"/>
      <c r="HQK32" s="877"/>
      <c r="HQL32" s="877"/>
      <c r="HQM32" s="877"/>
      <c r="HQN32" s="877"/>
      <c r="HQO32" s="877"/>
      <c r="HQP32" s="877"/>
      <c r="HQQ32" s="877"/>
      <c r="HQR32" s="877"/>
      <c r="HQS32" s="877"/>
      <c r="HQT32" s="877"/>
      <c r="HQU32" s="877"/>
      <c r="HQV32" s="877"/>
      <c r="HQW32" s="877"/>
      <c r="HQX32" s="877"/>
      <c r="HQY32" s="877"/>
      <c r="HQZ32" s="877"/>
      <c r="HRA32" s="877"/>
      <c r="HRB32" s="877"/>
      <c r="HRC32" s="877"/>
      <c r="HRD32" s="877"/>
      <c r="HRE32" s="877"/>
      <c r="HRF32" s="877"/>
      <c r="HRG32" s="877"/>
      <c r="HRH32" s="877"/>
      <c r="HRI32" s="877"/>
      <c r="HRJ32" s="877"/>
      <c r="HRK32" s="877"/>
      <c r="HRL32" s="877"/>
      <c r="HRM32" s="877"/>
      <c r="HRN32" s="877"/>
      <c r="HRO32" s="877"/>
      <c r="HRP32" s="877"/>
      <c r="HRQ32" s="877"/>
      <c r="HRR32" s="877"/>
      <c r="HRS32" s="877"/>
      <c r="HRT32" s="877"/>
      <c r="HRU32" s="877"/>
      <c r="HRV32" s="877"/>
      <c r="HRW32" s="877"/>
      <c r="HRX32" s="877"/>
      <c r="HRY32" s="877"/>
      <c r="HRZ32" s="877"/>
      <c r="HSA32" s="877"/>
      <c r="HSB32" s="877"/>
      <c r="HSC32" s="877"/>
      <c r="HSD32" s="877"/>
      <c r="HSE32" s="877"/>
      <c r="HSF32" s="877"/>
      <c r="HSG32" s="877"/>
      <c r="HSH32" s="877"/>
      <c r="HSI32" s="877"/>
      <c r="HSJ32" s="877"/>
      <c r="HSK32" s="877"/>
      <c r="HSL32" s="877"/>
      <c r="HSM32" s="877"/>
      <c r="HSN32" s="877"/>
      <c r="HSO32" s="877"/>
      <c r="HSP32" s="877"/>
      <c r="HSQ32" s="877"/>
      <c r="HSR32" s="877"/>
      <c r="HSS32" s="877"/>
      <c r="HST32" s="877"/>
      <c r="HSU32" s="877"/>
      <c r="HSV32" s="877"/>
      <c r="HSW32" s="877"/>
      <c r="HSX32" s="877"/>
      <c r="HSY32" s="877"/>
      <c r="HSZ32" s="877"/>
      <c r="HTA32" s="877"/>
      <c r="HTB32" s="877"/>
      <c r="HTC32" s="877"/>
      <c r="HTD32" s="877"/>
      <c r="HTE32" s="877"/>
      <c r="HTF32" s="877"/>
      <c r="HTG32" s="877"/>
      <c r="HTH32" s="877"/>
      <c r="HTI32" s="877"/>
      <c r="HTJ32" s="877"/>
      <c r="HTK32" s="877"/>
      <c r="HTL32" s="877"/>
      <c r="HTM32" s="877"/>
      <c r="HTN32" s="877"/>
      <c r="HTO32" s="877"/>
      <c r="HTP32" s="877"/>
      <c r="HTQ32" s="877"/>
      <c r="HTR32" s="877"/>
      <c r="HTS32" s="877"/>
      <c r="HTT32" s="877"/>
      <c r="HTU32" s="877"/>
      <c r="HTV32" s="877"/>
      <c r="HTW32" s="877"/>
      <c r="HTX32" s="877"/>
      <c r="HTY32" s="877"/>
      <c r="HTZ32" s="877"/>
      <c r="HUA32" s="877"/>
      <c r="HUB32" s="877"/>
      <c r="HUC32" s="877"/>
      <c r="HUD32" s="877"/>
      <c r="HUE32" s="877"/>
      <c r="HUF32" s="877"/>
      <c r="HUG32" s="877"/>
      <c r="HUH32" s="877"/>
      <c r="HUI32" s="877"/>
      <c r="HUJ32" s="877"/>
      <c r="HUK32" s="877"/>
      <c r="HUL32" s="877"/>
      <c r="HUM32" s="877"/>
      <c r="HUN32" s="877"/>
      <c r="HUO32" s="877"/>
      <c r="HUP32" s="877"/>
      <c r="HUQ32" s="877"/>
      <c r="HUR32" s="877"/>
      <c r="HUS32" s="877"/>
      <c r="HUT32" s="877"/>
      <c r="HUU32" s="877"/>
      <c r="HUV32" s="877"/>
      <c r="HUW32" s="877"/>
      <c r="HUX32" s="877"/>
      <c r="HUY32" s="877"/>
      <c r="HUZ32" s="877"/>
      <c r="HVA32" s="877"/>
      <c r="HVB32" s="877"/>
      <c r="HVC32" s="877"/>
      <c r="HVD32" s="877"/>
      <c r="HVE32" s="877"/>
      <c r="HVF32" s="877"/>
      <c r="HVG32" s="877"/>
      <c r="HVH32" s="877"/>
      <c r="HVI32" s="877"/>
      <c r="HVJ32" s="877"/>
      <c r="HVK32" s="877"/>
      <c r="HVL32" s="877"/>
      <c r="HVM32" s="877"/>
      <c r="HVN32" s="877"/>
      <c r="HVO32" s="877"/>
      <c r="HVP32" s="877"/>
      <c r="HVQ32" s="877"/>
      <c r="HVR32" s="877"/>
      <c r="HVS32" s="877"/>
      <c r="HVT32" s="877"/>
      <c r="HVU32" s="877"/>
      <c r="HVV32" s="877"/>
      <c r="HVW32" s="877"/>
      <c r="HVX32" s="877"/>
      <c r="HVY32" s="877"/>
      <c r="HVZ32" s="877"/>
      <c r="HWA32" s="877"/>
      <c r="HWB32" s="877"/>
      <c r="HWC32" s="877"/>
      <c r="HWD32" s="877"/>
      <c r="HWE32" s="877"/>
      <c r="HWF32" s="877"/>
      <c r="HWG32" s="877"/>
      <c r="HWH32" s="877"/>
      <c r="HWI32" s="877"/>
      <c r="HWJ32" s="877"/>
      <c r="HWK32" s="877"/>
      <c r="HWL32" s="877"/>
      <c r="HWM32" s="877"/>
      <c r="HWN32" s="877"/>
      <c r="HWO32" s="877"/>
      <c r="HWP32" s="877"/>
      <c r="HWQ32" s="877"/>
      <c r="HWR32" s="877"/>
      <c r="HWS32" s="877"/>
      <c r="HWT32" s="877"/>
      <c r="HWU32" s="877"/>
      <c r="HWV32" s="877"/>
      <c r="HWW32" s="877"/>
      <c r="HWX32" s="877"/>
      <c r="HWY32" s="877"/>
      <c r="HWZ32" s="877"/>
      <c r="HXA32" s="877"/>
      <c r="HXB32" s="877"/>
      <c r="HXC32" s="877"/>
      <c r="HXD32" s="877"/>
      <c r="HXE32" s="877"/>
      <c r="HXF32" s="877"/>
      <c r="HXG32" s="877"/>
      <c r="HXH32" s="877"/>
      <c r="HXI32" s="877"/>
      <c r="HXJ32" s="877"/>
      <c r="HXK32" s="877"/>
      <c r="HXL32" s="877"/>
      <c r="HXM32" s="877"/>
      <c r="HXN32" s="877"/>
      <c r="HXO32" s="877"/>
      <c r="HXP32" s="877"/>
      <c r="HXQ32" s="877"/>
      <c r="HXR32" s="877"/>
      <c r="HXS32" s="877"/>
      <c r="HXT32" s="877"/>
      <c r="HXU32" s="877"/>
      <c r="HXV32" s="877"/>
      <c r="HXW32" s="877"/>
      <c r="HXX32" s="877"/>
      <c r="HXY32" s="877"/>
      <c r="HXZ32" s="877"/>
      <c r="HYA32" s="877"/>
      <c r="HYB32" s="877"/>
      <c r="HYC32" s="877"/>
      <c r="HYD32" s="877"/>
      <c r="HYE32" s="877"/>
      <c r="HYF32" s="877"/>
      <c r="HYG32" s="877"/>
      <c r="HYH32" s="877"/>
      <c r="HYI32" s="877"/>
      <c r="HYJ32" s="877"/>
      <c r="HYK32" s="877"/>
      <c r="HYL32" s="877"/>
      <c r="HYM32" s="877"/>
      <c r="HYN32" s="877"/>
      <c r="HYO32" s="877"/>
      <c r="HYP32" s="877"/>
      <c r="HYQ32" s="877"/>
      <c r="HYR32" s="877"/>
      <c r="HYS32" s="877"/>
      <c r="HYT32" s="877"/>
      <c r="HYU32" s="877"/>
      <c r="HYV32" s="877"/>
      <c r="HYW32" s="877"/>
      <c r="HYX32" s="877"/>
      <c r="HYY32" s="877"/>
      <c r="HYZ32" s="877"/>
      <c r="HZA32" s="877"/>
      <c r="HZB32" s="877"/>
      <c r="HZC32" s="877"/>
      <c r="HZD32" s="877"/>
      <c r="HZE32" s="877"/>
      <c r="HZF32" s="877"/>
      <c r="HZG32" s="877"/>
      <c r="HZH32" s="877"/>
      <c r="HZI32" s="877"/>
      <c r="HZJ32" s="877"/>
      <c r="HZK32" s="877"/>
      <c r="HZL32" s="877"/>
      <c r="HZM32" s="877"/>
      <c r="HZN32" s="877"/>
      <c r="HZO32" s="877"/>
      <c r="HZP32" s="877"/>
      <c r="HZQ32" s="877"/>
      <c r="HZR32" s="877"/>
      <c r="HZS32" s="877"/>
      <c r="HZT32" s="877"/>
      <c r="HZU32" s="877"/>
      <c r="HZV32" s="877"/>
      <c r="HZW32" s="877"/>
      <c r="HZX32" s="877"/>
      <c r="HZY32" s="877"/>
      <c r="HZZ32" s="877"/>
      <c r="IAA32" s="877"/>
      <c r="IAB32" s="877"/>
      <c r="IAC32" s="877"/>
      <c r="IAD32" s="877"/>
      <c r="IAE32" s="877"/>
      <c r="IAF32" s="877"/>
      <c r="IAG32" s="877"/>
      <c r="IAH32" s="877"/>
      <c r="IAI32" s="877"/>
      <c r="IAJ32" s="877"/>
      <c r="IAK32" s="877"/>
      <c r="IAL32" s="877"/>
      <c r="IAM32" s="877"/>
      <c r="IAN32" s="877"/>
      <c r="IAO32" s="877"/>
      <c r="IAP32" s="877"/>
      <c r="IAQ32" s="877"/>
      <c r="IAR32" s="877"/>
      <c r="IAS32" s="877"/>
      <c r="IAT32" s="877"/>
      <c r="IAU32" s="877"/>
      <c r="IAV32" s="877"/>
      <c r="IAW32" s="877"/>
      <c r="IAX32" s="877"/>
      <c r="IAY32" s="877"/>
      <c r="IAZ32" s="877"/>
      <c r="IBA32" s="877"/>
      <c r="IBB32" s="877"/>
      <c r="IBC32" s="877"/>
      <c r="IBD32" s="877"/>
      <c r="IBE32" s="877"/>
      <c r="IBF32" s="877"/>
      <c r="IBG32" s="877"/>
      <c r="IBH32" s="877"/>
      <c r="IBI32" s="877"/>
      <c r="IBJ32" s="877"/>
      <c r="IBK32" s="877"/>
      <c r="IBL32" s="877"/>
      <c r="IBM32" s="877"/>
      <c r="IBN32" s="877"/>
      <c r="IBO32" s="877"/>
      <c r="IBP32" s="877"/>
      <c r="IBQ32" s="877"/>
      <c r="IBR32" s="877"/>
      <c r="IBS32" s="877"/>
      <c r="IBT32" s="877"/>
      <c r="IBU32" s="877"/>
      <c r="IBV32" s="877"/>
      <c r="IBW32" s="877"/>
      <c r="IBX32" s="877"/>
      <c r="IBY32" s="877"/>
      <c r="IBZ32" s="877"/>
      <c r="ICA32" s="877"/>
      <c r="ICB32" s="877"/>
      <c r="ICC32" s="877"/>
      <c r="ICD32" s="877"/>
      <c r="ICE32" s="877"/>
      <c r="ICF32" s="877"/>
      <c r="ICG32" s="877"/>
      <c r="ICH32" s="877"/>
      <c r="ICI32" s="877"/>
      <c r="ICJ32" s="877"/>
      <c r="ICK32" s="877"/>
      <c r="ICL32" s="877"/>
      <c r="ICM32" s="877"/>
      <c r="ICN32" s="877"/>
      <c r="ICO32" s="877"/>
      <c r="ICP32" s="877"/>
      <c r="ICQ32" s="877"/>
      <c r="ICR32" s="877"/>
      <c r="ICS32" s="877"/>
      <c r="ICT32" s="877"/>
      <c r="ICU32" s="877"/>
      <c r="ICV32" s="877"/>
      <c r="ICW32" s="877"/>
      <c r="ICX32" s="877"/>
      <c r="ICY32" s="877"/>
      <c r="ICZ32" s="877"/>
      <c r="IDA32" s="877"/>
      <c r="IDB32" s="877"/>
      <c r="IDC32" s="877"/>
      <c r="IDD32" s="877"/>
      <c r="IDE32" s="877"/>
      <c r="IDF32" s="877"/>
      <c r="IDG32" s="877"/>
      <c r="IDH32" s="877"/>
      <c r="IDI32" s="877"/>
      <c r="IDJ32" s="877"/>
      <c r="IDK32" s="877"/>
      <c r="IDL32" s="877"/>
      <c r="IDM32" s="877"/>
      <c r="IDN32" s="877"/>
      <c r="IDO32" s="877"/>
      <c r="IDP32" s="877"/>
      <c r="IDQ32" s="877"/>
      <c r="IDR32" s="877"/>
      <c r="IDS32" s="877"/>
      <c r="IDT32" s="877"/>
      <c r="IDU32" s="877"/>
      <c r="IDV32" s="877"/>
      <c r="IDW32" s="877"/>
      <c r="IDX32" s="877"/>
      <c r="IDY32" s="877"/>
      <c r="IDZ32" s="877"/>
      <c r="IEA32" s="877"/>
      <c r="IEB32" s="877"/>
      <c r="IEC32" s="877"/>
      <c r="IED32" s="877"/>
      <c r="IEE32" s="877"/>
      <c r="IEF32" s="877"/>
      <c r="IEG32" s="877"/>
      <c r="IEH32" s="877"/>
      <c r="IEI32" s="877"/>
      <c r="IEJ32" s="877"/>
      <c r="IEK32" s="877"/>
      <c r="IEL32" s="877"/>
      <c r="IEM32" s="877"/>
      <c r="IEN32" s="877"/>
      <c r="IEO32" s="877"/>
      <c r="IEP32" s="877"/>
      <c r="IEQ32" s="877"/>
      <c r="IER32" s="877"/>
      <c r="IES32" s="877"/>
      <c r="IET32" s="877"/>
      <c r="IEU32" s="877"/>
      <c r="IEV32" s="877"/>
      <c r="IEW32" s="877"/>
      <c r="IEX32" s="877"/>
      <c r="IEY32" s="877"/>
      <c r="IEZ32" s="877"/>
      <c r="IFA32" s="877"/>
      <c r="IFB32" s="877"/>
      <c r="IFC32" s="877"/>
      <c r="IFD32" s="877"/>
      <c r="IFE32" s="877"/>
      <c r="IFF32" s="877"/>
      <c r="IFG32" s="877"/>
      <c r="IFH32" s="877"/>
      <c r="IFI32" s="877"/>
      <c r="IFJ32" s="877"/>
      <c r="IFK32" s="877"/>
      <c r="IFL32" s="877"/>
      <c r="IFM32" s="877"/>
      <c r="IFN32" s="877"/>
      <c r="IFO32" s="877"/>
      <c r="IFP32" s="877"/>
      <c r="IFQ32" s="877"/>
      <c r="IFR32" s="877"/>
      <c r="IFS32" s="877"/>
      <c r="IFT32" s="877"/>
      <c r="IFU32" s="877"/>
      <c r="IFV32" s="877"/>
      <c r="IFW32" s="877"/>
      <c r="IFX32" s="877"/>
      <c r="IFY32" s="877"/>
      <c r="IFZ32" s="877"/>
      <c r="IGA32" s="877"/>
      <c r="IGB32" s="877"/>
      <c r="IGC32" s="877"/>
      <c r="IGD32" s="877"/>
      <c r="IGE32" s="877"/>
      <c r="IGF32" s="877"/>
      <c r="IGG32" s="877"/>
      <c r="IGH32" s="877"/>
      <c r="IGI32" s="877"/>
      <c r="IGJ32" s="877"/>
      <c r="IGK32" s="877"/>
      <c r="IGL32" s="877"/>
      <c r="IGM32" s="877"/>
      <c r="IGN32" s="877"/>
      <c r="IGO32" s="877"/>
      <c r="IGP32" s="877"/>
      <c r="IGQ32" s="877"/>
      <c r="IGR32" s="877"/>
      <c r="IGS32" s="877"/>
      <c r="IGT32" s="877"/>
      <c r="IGU32" s="877"/>
      <c r="IGV32" s="877"/>
      <c r="IGW32" s="877"/>
      <c r="IGX32" s="877"/>
      <c r="IGY32" s="877"/>
      <c r="IGZ32" s="877"/>
      <c r="IHA32" s="877"/>
      <c r="IHB32" s="877"/>
      <c r="IHC32" s="877"/>
      <c r="IHD32" s="877"/>
      <c r="IHE32" s="877"/>
      <c r="IHF32" s="877"/>
      <c r="IHG32" s="877"/>
      <c r="IHH32" s="877"/>
      <c r="IHI32" s="877"/>
      <c r="IHJ32" s="877"/>
      <c r="IHK32" s="877"/>
      <c r="IHL32" s="877"/>
      <c r="IHM32" s="877"/>
      <c r="IHN32" s="877"/>
      <c r="IHO32" s="877"/>
      <c r="IHP32" s="877"/>
      <c r="IHQ32" s="877"/>
      <c r="IHR32" s="877"/>
      <c r="IHS32" s="877"/>
      <c r="IHT32" s="877"/>
      <c r="IHU32" s="877"/>
      <c r="IHV32" s="877"/>
      <c r="IHW32" s="877"/>
      <c r="IHX32" s="877"/>
      <c r="IHY32" s="877"/>
      <c r="IHZ32" s="877"/>
      <c r="IIA32" s="877"/>
      <c r="IIB32" s="877"/>
      <c r="IIC32" s="877"/>
      <c r="IID32" s="877"/>
      <c r="IIE32" s="877"/>
      <c r="IIF32" s="877"/>
      <c r="IIG32" s="877"/>
      <c r="IIH32" s="877"/>
      <c r="III32" s="877"/>
      <c r="IIJ32" s="877"/>
      <c r="IIK32" s="877"/>
      <c r="IIL32" s="877"/>
      <c r="IIM32" s="877"/>
      <c r="IIN32" s="877"/>
      <c r="IIO32" s="877"/>
      <c r="IIP32" s="877"/>
      <c r="IIQ32" s="877"/>
      <c r="IIR32" s="877"/>
      <c r="IIS32" s="877"/>
      <c r="IIT32" s="877"/>
      <c r="IIU32" s="877"/>
      <c r="IIV32" s="877"/>
      <c r="IIW32" s="877"/>
      <c r="IIX32" s="877"/>
      <c r="IIY32" s="877"/>
      <c r="IIZ32" s="877"/>
      <c r="IJA32" s="877"/>
      <c r="IJB32" s="877"/>
      <c r="IJC32" s="877"/>
      <c r="IJD32" s="877"/>
      <c r="IJE32" s="877"/>
      <c r="IJF32" s="877"/>
      <c r="IJG32" s="877"/>
      <c r="IJH32" s="877"/>
      <c r="IJI32" s="877"/>
      <c r="IJJ32" s="877"/>
      <c r="IJK32" s="877"/>
      <c r="IJL32" s="877"/>
      <c r="IJM32" s="877"/>
      <c r="IJN32" s="877"/>
      <c r="IJO32" s="877"/>
      <c r="IJP32" s="877"/>
      <c r="IJQ32" s="877"/>
      <c r="IJR32" s="877"/>
      <c r="IJS32" s="877"/>
      <c r="IJT32" s="877"/>
      <c r="IJU32" s="877"/>
      <c r="IJV32" s="877"/>
      <c r="IJW32" s="877"/>
      <c r="IJX32" s="877"/>
      <c r="IJY32" s="877"/>
      <c r="IJZ32" s="877"/>
      <c r="IKA32" s="877"/>
      <c r="IKB32" s="877"/>
      <c r="IKC32" s="877"/>
      <c r="IKD32" s="877"/>
      <c r="IKE32" s="877"/>
      <c r="IKF32" s="877"/>
      <c r="IKG32" s="877"/>
      <c r="IKH32" s="877"/>
      <c r="IKI32" s="877"/>
      <c r="IKJ32" s="877"/>
      <c r="IKK32" s="877"/>
      <c r="IKL32" s="877"/>
      <c r="IKM32" s="877"/>
      <c r="IKN32" s="877"/>
      <c r="IKO32" s="877"/>
      <c r="IKP32" s="877"/>
      <c r="IKQ32" s="877"/>
      <c r="IKR32" s="877"/>
      <c r="IKS32" s="877"/>
      <c r="IKT32" s="877"/>
      <c r="IKU32" s="877"/>
      <c r="IKV32" s="877"/>
      <c r="IKW32" s="877"/>
      <c r="IKX32" s="877"/>
      <c r="IKY32" s="877"/>
      <c r="IKZ32" s="877"/>
      <c r="ILA32" s="877"/>
      <c r="ILB32" s="877"/>
      <c r="ILC32" s="877"/>
      <c r="ILD32" s="877"/>
      <c r="ILE32" s="877"/>
      <c r="ILF32" s="877"/>
      <c r="ILG32" s="877"/>
      <c r="ILH32" s="877"/>
      <c r="ILI32" s="877"/>
      <c r="ILJ32" s="877"/>
      <c r="ILK32" s="877"/>
      <c r="ILL32" s="877"/>
      <c r="ILM32" s="877"/>
      <c r="ILN32" s="877"/>
      <c r="ILO32" s="877"/>
      <c r="ILP32" s="877"/>
      <c r="ILQ32" s="877"/>
      <c r="ILR32" s="877"/>
      <c r="ILS32" s="877"/>
      <c r="ILT32" s="877"/>
      <c r="ILU32" s="877"/>
      <c r="ILV32" s="877"/>
      <c r="ILW32" s="877"/>
      <c r="ILX32" s="877"/>
      <c r="ILY32" s="877"/>
      <c r="ILZ32" s="877"/>
      <c r="IMA32" s="877"/>
      <c r="IMB32" s="877"/>
      <c r="IMC32" s="877"/>
      <c r="IMD32" s="877"/>
      <c r="IME32" s="877"/>
      <c r="IMF32" s="877"/>
      <c r="IMG32" s="877"/>
      <c r="IMH32" s="877"/>
      <c r="IMI32" s="877"/>
      <c r="IMJ32" s="877"/>
      <c r="IMK32" s="877"/>
      <c r="IML32" s="877"/>
      <c r="IMM32" s="877"/>
      <c r="IMN32" s="877"/>
      <c r="IMO32" s="877"/>
      <c r="IMP32" s="877"/>
      <c r="IMQ32" s="877"/>
      <c r="IMR32" s="877"/>
      <c r="IMS32" s="877"/>
      <c r="IMT32" s="877"/>
      <c r="IMU32" s="877"/>
      <c r="IMV32" s="877"/>
      <c r="IMW32" s="877"/>
      <c r="IMX32" s="877"/>
      <c r="IMY32" s="877"/>
      <c r="IMZ32" s="877"/>
      <c r="INA32" s="877"/>
      <c r="INB32" s="877"/>
      <c r="INC32" s="877"/>
      <c r="IND32" s="877"/>
      <c r="INE32" s="877"/>
      <c r="INF32" s="877"/>
      <c r="ING32" s="877"/>
      <c r="INH32" s="877"/>
      <c r="INI32" s="877"/>
      <c r="INJ32" s="877"/>
      <c r="INK32" s="877"/>
      <c r="INL32" s="877"/>
      <c r="INM32" s="877"/>
      <c r="INN32" s="877"/>
      <c r="INO32" s="877"/>
      <c r="INP32" s="877"/>
      <c r="INQ32" s="877"/>
      <c r="INR32" s="877"/>
      <c r="INS32" s="877"/>
      <c r="INT32" s="877"/>
      <c r="INU32" s="877"/>
      <c r="INV32" s="877"/>
      <c r="INW32" s="877"/>
      <c r="INX32" s="877"/>
      <c r="INY32" s="877"/>
      <c r="INZ32" s="877"/>
      <c r="IOA32" s="877"/>
      <c r="IOB32" s="877"/>
      <c r="IOC32" s="877"/>
      <c r="IOD32" s="877"/>
      <c r="IOE32" s="877"/>
      <c r="IOF32" s="877"/>
      <c r="IOG32" s="877"/>
      <c r="IOH32" s="877"/>
      <c r="IOI32" s="877"/>
      <c r="IOJ32" s="877"/>
      <c r="IOK32" s="877"/>
      <c r="IOL32" s="877"/>
      <c r="IOM32" s="877"/>
      <c r="ION32" s="877"/>
      <c r="IOO32" s="877"/>
      <c r="IOP32" s="877"/>
      <c r="IOQ32" s="877"/>
      <c r="IOR32" s="877"/>
      <c r="IOS32" s="877"/>
      <c r="IOT32" s="877"/>
      <c r="IOU32" s="877"/>
      <c r="IOV32" s="877"/>
      <c r="IOW32" s="877"/>
      <c r="IOX32" s="877"/>
      <c r="IOY32" s="877"/>
      <c r="IOZ32" s="877"/>
      <c r="IPA32" s="877"/>
      <c r="IPB32" s="877"/>
      <c r="IPC32" s="877"/>
      <c r="IPD32" s="877"/>
      <c r="IPE32" s="877"/>
      <c r="IPF32" s="877"/>
      <c r="IPG32" s="877"/>
      <c r="IPH32" s="877"/>
      <c r="IPI32" s="877"/>
      <c r="IPJ32" s="877"/>
      <c r="IPK32" s="877"/>
      <c r="IPL32" s="877"/>
      <c r="IPM32" s="877"/>
      <c r="IPN32" s="877"/>
      <c r="IPO32" s="877"/>
      <c r="IPP32" s="877"/>
      <c r="IPQ32" s="877"/>
      <c r="IPR32" s="877"/>
      <c r="IPS32" s="877"/>
      <c r="IPT32" s="877"/>
      <c r="IPU32" s="877"/>
      <c r="IPV32" s="877"/>
      <c r="IPW32" s="877"/>
      <c r="IPX32" s="877"/>
      <c r="IPY32" s="877"/>
      <c r="IPZ32" s="877"/>
      <c r="IQA32" s="877"/>
      <c r="IQB32" s="877"/>
      <c r="IQC32" s="877"/>
      <c r="IQD32" s="877"/>
      <c r="IQE32" s="877"/>
      <c r="IQF32" s="877"/>
      <c r="IQG32" s="877"/>
      <c r="IQH32" s="877"/>
      <c r="IQI32" s="877"/>
      <c r="IQJ32" s="877"/>
      <c r="IQK32" s="877"/>
      <c r="IQL32" s="877"/>
      <c r="IQM32" s="877"/>
      <c r="IQN32" s="877"/>
      <c r="IQO32" s="877"/>
      <c r="IQP32" s="877"/>
      <c r="IQQ32" s="877"/>
      <c r="IQR32" s="877"/>
      <c r="IQS32" s="877"/>
      <c r="IQT32" s="877"/>
      <c r="IQU32" s="877"/>
      <c r="IQV32" s="877"/>
      <c r="IQW32" s="877"/>
      <c r="IQX32" s="877"/>
      <c r="IQY32" s="877"/>
      <c r="IQZ32" s="877"/>
      <c r="IRA32" s="877"/>
      <c r="IRB32" s="877"/>
      <c r="IRC32" s="877"/>
      <c r="IRD32" s="877"/>
      <c r="IRE32" s="877"/>
      <c r="IRF32" s="877"/>
      <c r="IRG32" s="877"/>
      <c r="IRH32" s="877"/>
      <c r="IRI32" s="877"/>
      <c r="IRJ32" s="877"/>
      <c r="IRK32" s="877"/>
      <c r="IRL32" s="877"/>
      <c r="IRM32" s="877"/>
      <c r="IRN32" s="877"/>
      <c r="IRO32" s="877"/>
      <c r="IRP32" s="877"/>
      <c r="IRQ32" s="877"/>
      <c r="IRR32" s="877"/>
      <c r="IRS32" s="877"/>
      <c r="IRT32" s="877"/>
      <c r="IRU32" s="877"/>
      <c r="IRV32" s="877"/>
      <c r="IRW32" s="877"/>
      <c r="IRX32" s="877"/>
      <c r="IRY32" s="877"/>
      <c r="IRZ32" s="877"/>
      <c r="ISA32" s="877"/>
      <c r="ISB32" s="877"/>
      <c r="ISC32" s="877"/>
      <c r="ISD32" s="877"/>
      <c r="ISE32" s="877"/>
      <c r="ISF32" s="877"/>
      <c r="ISG32" s="877"/>
      <c r="ISH32" s="877"/>
      <c r="ISI32" s="877"/>
      <c r="ISJ32" s="877"/>
      <c r="ISK32" s="877"/>
      <c r="ISL32" s="877"/>
      <c r="ISM32" s="877"/>
      <c r="ISN32" s="877"/>
      <c r="ISO32" s="877"/>
      <c r="ISP32" s="877"/>
      <c r="ISQ32" s="877"/>
      <c r="ISR32" s="877"/>
      <c r="ISS32" s="877"/>
      <c r="IST32" s="877"/>
      <c r="ISU32" s="877"/>
      <c r="ISV32" s="877"/>
      <c r="ISW32" s="877"/>
      <c r="ISX32" s="877"/>
      <c r="ISY32" s="877"/>
      <c r="ISZ32" s="877"/>
      <c r="ITA32" s="877"/>
      <c r="ITB32" s="877"/>
      <c r="ITC32" s="877"/>
      <c r="ITD32" s="877"/>
      <c r="ITE32" s="877"/>
      <c r="ITF32" s="877"/>
      <c r="ITG32" s="877"/>
      <c r="ITH32" s="877"/>
      <c r="ITI32" s="877"/>
      <c r="ITJ32" s="877"/>
      <c r="ITK32" s="877"/>
      <c r="ITL32" s="877"/>
      <c r="ITM32" s="877"/>
      <c r="ITN32" s="877"/>
      <c r="ITO32" s="877"/>
      <c r="ITP32" s="877"/>
      <c r="ITQ32" s="877"/>
      <c r="ITR32" s="877"/>
      <c r="ITS32" s="877"/>
      <c r="ITT32" s="877"/>
      <c r="ITU32" s="877"/>
      <c r="ITV32" s="877"/>
      <c r="ITW32" s="877"/>
      <c r="ITX32" s="877"/>
      <c r="ITY32" s="877"/>
      <c r="ITZ32" s="877"/>
      <c r="IUA32" s="877"/>
      <c r="IUB32" s="877"/>
      <c r="IUC32" s="877"/>
      <c r="IUD32" s="877"/>
      <c r="IUE32" s="877"/>
      <c r="IUF32" s="877"/>
      <c r="IUG32" s="877"/>
      <c r="IUH32" s="877"/>
      <c r="IUI32" s="877"/>
      <c r="IUJ32" s="877"/>
      <c r="IUK32" s="877"/>
      <c r="IUL32" s="877"/>
      <c r="IUM32" s="877"/>
      <c r="IUN32" s="877"/>
      <c r="IUO32" s="877"/>
      <c r="IUP32" s="877"/>
      <c r="IUQ32" s="877"/>
      <c r="IUR32" s="877"/>
      <c r="IUS32" s="877"/>
      <c r="IUT32" s="877"/>
      <c r="IUU32" s="877"/>
      <c r="IUV32" s="877"/>
      <c r="IUW32" s="877"/>
      <c r="IUX32" s="877"/>
      <c r="IUY32" s="877"/>
      <c r="IUZ32" s="877"/>
      <c r="IVA32" s="877"/>
      <c r="IVB32" s="877"/>
      <c r="IVC32" s="877"/>
      <c r="IVD32" s="877"/>
      <c r="IVE32" s="877"/>
      <c r="IVF32" s="877"/>
      <c r="IVG32" s="877"/>
      <c r="IVH32" s="877"/>
      <c r="IVI32" s="877"/>
      <c r="IVJ32" s="877"/>
      <c r="IVK32" s="877"/>
      <c r="IVL32" s="877"/>
      <c r="IVM32" s="877"/>
      <c r="IVN32" s="877"/>
      <c r="IVO32" s="877"/>
      <c r="IVP32" s="877"/>
      <c r="IVQ32" s="877"/>
      <c r="IVR32" s="877"/>
      <c r="IVS32" s="877"/>
      <c r="IVT32" s="877"/>
      <c r="IVU32" s="877"/>
      <c r="IVV32" s="877"/>
      <c r="IVW32" s="877"/>
      <c r="IVX32" s="877"/>
      <c r="IVY32" s="877"/>
      <c r="IVZ32" s="877"/>
      <c r="IWA32" s="877"/>
      <c r="IWB32" s="877"/>
      <c r="IWC32" s="877"/>
      <c r="IWD32" s="877"/>
      <c r="IWE32" s="877"/>
      <c r="IWF32" s="877"/>
      <c r="IWG32" s="877"/>
      <c r="IWH32" s="877"/>
      <c r="IWI32" s="877"/>
      <c r="IWJ32" s="877"/>
      <c r="IWK32" s="877"/>
      <c r="IWL32" s="877"/>
      <c r="IWM32" s="877"/>
      <c r="IWN32" s="877"/>
      <c r="IWO32" s="877"/>
      <c r="IWP32" s="877"/>
      <c r="IWQ32" s="877"/>
      <c r="IWR32" s="877"/>
      <c r="IWS32" s="877"/>
      <c r="IWT32" s="877"/>
      <c r="IWU32" s="877"/>
      <c r="IWV32" s="877"/>
      <c r="IWW32" s="877"/>
      <c r="IWX32" s="877"/>
      <c r="IWY32" s="877"/>
      <c r="IWZ32" s="877"/>
      <c r="IXA32" s="877"/>
      <c r="IXB32" s="877"/>
      <c r="IXC32" s="877"/>
      <c r="IXD32" s="877"/>
      <c r="IXE32" s="877"/>
      <c r="IXF32" s="877"/>
      <c r="IXG32" s="877"/>
      <c r="IXH32" s="877"/>
      <c r="IXI32" s="877"/>
      <c r="IXJ32" s="877"/>
      <c r="IXK32" s="877"/>
      <c r="IXL32" s="877"/>
      <c r="IXM32" s="877"/>
      <c r="IXN32" s="877"/>
      <c r="IXO32" s="877"/>
      <c r="IXP32" s="877"/>
      <c r="IXQ32" s="877"/>
      <c r="IXR32" s="877"/>
      <c r="IXS32" s="877"/>
      <c r="IXT32" s="877"/>
      <c r="IXU32" s="877"/>
      <c r="IXV32" s="877"/>
      <c r="IXW32" s="877"/>
      <c r="IXX32" s="877"/>
      <c r="IXY32" s="877"/>
      <c r="IXZ32" s="877"/>
      <c r="IYA32" s="877"/>
      <c r="IYB32" s="877"/>
      <c r="IYC32" s="877"/>
      <c r="IYD32" s="877"/>
      <c r="IYE32" s="877"/>
      <c r="IYF32" s="877"/>
      <c r="IYG32" s="877"/>
      <c r="IYH32" s="877"/>
      <c r="IYI32" s="877"/>
      <c r="IYJ32" s="877"/>
      <c r="IYK32" s="877"/>
      <c r="IYL32" s="877"/>
      <c r="IYM32" s="877"/>
      <c r="IYN32" s="877"/>
      <c r="IYO32" s="877"/>
      <c r="IYP32" s="877"/>
      <c r="IYQ32" s="877"/>
      <c r="IYR32" s="877"/>
      <c r="IYS32" s="877"/>
      <c r="IYT32" s="877"/>
      <c r="IYU32" s="877"/>
      <c r="IYV32" s="877"/>
      <c r="IYW32" s="877"/>
      <c r="IYX32" s="877"/>
      <c r="IYY32" s="877"/>
      <c r="IYZ32" s="877"/>
      <c r="IZA32" s="877"/>
      <c r="IZB32" s="877"/>
      <c r="IZC32" s="877"/>
      <c r="IZD32" s="877"/>
      <c r="IZE32" s="877"/>
      <c r="IZF32" s="877"/>
      <c r="IZG32" s="877"/>
      <c r="IZH32" s="877"/>
      <c r="IZI32" s="877"/>
      <c r="IZJ32" s="877"/>
      <c r="IZK32" s="877"/>
      <c r="IZL32" s="877"/>
      <c r="IZM32" s="877"/>
      <c r="IZN32" s="877"/>
      <c r="IZO32" s="877"/>
      <c r="IZP32" s="877"/>
      <c r="IZQ32" s="877"/>
      <c r="IZR32" s="877"/>
      <c r="IZS32" s="877"/>
      <c r="IZT32" s="877"/>
      <c r="IZU32" s="877"/>
      <c r="IZV32" s="877"/>
      <c r="IZW32" s="877"/>
      <c r="IZX32" s="877"/>
      <c r="IZY32" s="877"/>
      <c r="IZZ32" s="877"/>
      <c r="JAA32" s="877"/>
      <c r="JAB32" s="877"/>
      <c r="JAC32" s="877"/>
      <c r="JAD32" s="877"/>
      <c r="JAE32" s="877"/>
      <c r="JAF32" s="877"/>
      <c r="JAG32" s="877"/>
      <c r="JAH32" s="877"/>
      <c r="JAI32" s="877"/>
      <c r="JAJ32" s="877"/>
      <c r="JAK32" s="877"/>
      <c r="JAL32" s="877"/>
      <c r="JAM32" s="877"/>
      <c r="JAN32" s="877"/>
      <c r="JAO32" s="877"/>
      <c r="JAP32" s="877"/>
      <c r="JAQ32" s="877"/>
      <c r="JAR32" s="877"/>
      <c r="JAS32" s="877"/>
      <c r="JAT32" s="877"/>
      <c r="JAU32" s="877"/>
      <c r="JAV32" s="877"/>
      <c r="JAW32" s="877"/>
      <c r="JAX32" s="877"/>
      <c r="JAY32" s="877"/>
      <c r="JAZ32" s="877"/>
      <c r="JBA32" s="877"/>
      <c r="JBB32" s="877"/>
      <c r="JBC32" s="877"/>
      <c r="JBD32" s="877"/>
      <c r="JBE32" s="877"/>
      <c r="JBF32" s="877"/>
      <c r="JBG32" s="877"/>
      <c r="JBH32" s="877"/>
      <c r="JBI32" s="877"/>
      <c r="JBJ32" s="877"/>
      <c r="JBK32" s="877"/>
      <c r="JBL32" s="877"/>
      <c r="JBM32" s="877"/>
      <c r="JBN32" s="877"/>
      <c r="JBO32" s="877"/>
      <c r="JBP32" s="877"/>
      <c r="JBQ32" s="877"/>
      <c r="JBR32" s="877"/>
      <c r="JBS32" s="877"/>
      <c r="JBT32" s="877"/>
      <c r="JBU32" s="877"/>
      <c r="JBV32" s="877"/>
      <c r="JBW32" s="877"/>
      <c r="JBX32" s="877"/>
      <c r="JBY32" s="877"/>
      <c r="JBZ32" s="877"/>
      <c r="JCA32" s="877"/>
      <c r="JCB32" s="877"/>
      <c r="JCC32" s="877"/>
      <c r="JCD32" s="877"/>
      <c r="JCE32" s="877"/>
      <c r="JCF32" s="877"/>
      <c r="JCG32" s="877"/>
      <c r="JCH32" s="877"/>
      <c r="JCI32" s="877"/>
      <c r="JCJ32" s="877"/>
      <c r="JCK32" s="877"/>
      <c r="JCL32" s="877"/>
      <c r="JCM32" s="877"/>
      <c r="JCN32" s="877"/>
      <c r="JCO32" s="877"/>
      <c r="JCP32" s="877"/>
      <c r="JCQ32" s="877"/>
      <c r="JCR32" s="877"/>
      <c r="JCS32" s="877"/>
      <c r="JCT32" s="877"/>
      <c r="JCU32" s="877"/>
      <c r="JCV32" s="877"/>
      <c r="JCW32" s="877"/>
      <c r="JCX32" s="877"/>
      <c r="JCY32" s="877"/>
      <c r="JCZ32" s="877"/>
      <c r="JDA32" s="877"/>
      <c r="JDB32" s="877"/>
      <c r="JDC32" s="877"/>
      <c r="JDD32" s="877"/>
      <c r="JDE32" s="877"/>
      <c r="JDF32" s="877"/>
      <c r="JDG32" s="877"/>
      <c r="JDH32" s="877"/>
      <c r="JDI32" s="877"/>
      <c r="JDJ32" s="877"/>
      <c r="JDK32" s="877"/>
      <c r="JDL32" s="877"/>
      <c r="JDM32" s="877"/>
      <c r="JDN32" s="877"/>
      <c r="JDO32" s="877"/>
      <c r="JDP32" s="877"/>
      <c r="JDQ32" s="877"/>
      <c r="JDR32" s="877"/>
      <c r="JDS32" s="877"/>
      <c r="JDT32" s="877"/>
      <c r="JDU32" s="877"/>
      <c r="JDV32" s="877"/>
      <c r="JDW32" s="877"/>
      <c r="JDX32" s="877"/>
      <c r="JDY32" s="877"/>
      <c r="JDZ32" s="877"/>
      <c r="JEA32" s="877"/>
      <c r="JEB32" s="877"/>
      <c r="JEC32" s="877"/>
      <c r="JED32" s="877"/>
      <c r="JEE32" s="877"/>
      <c r="JEF32" s="877"/>
      <c r="JEG32" s="877"/>
      <c r="JEH32" s="877"/>
      <c r="JEI32" s="877"/>
      <c r="JEJ32" s="877"/>
      <c r="JEK32" s="877"/>
      <c r="JEL32" s="877"/>
      <c r="JEM32" s="877"/>
      <c r="JEN32" s="877"/>
      <c r="JEO32" s="877"/>
      <c r="JEP32" s="877"/>
      <c r="JEQ32" s="877"/>
      <c r="JER32" s="877"/>
      <c r="JES32" s="877"/>
      <c r="JET32" s="877"/>
      <c r="JEU32" s="877"/>
      <c r="JEV32" s="877"/>
      <c r="JEW32" s="877"/>
      <c r="JEX32" s="877"/>
      <c r="JEY32" s="877"/>
      <c r="JEZ32" s="877"/>
      <c r="JFA32" s="877"/>
      <c r="JFB32" s="877"/>
      <c r="JFC32" s="877"/>
      <c r="JFD32" s="877"/>
      <c r="JFE32" s="877"/>
      <c r="JFF32" s="877"/>
      <c r="JFG32" s="877"/>
      <c r="JFH32" s="877"/>
      <c r="JFI32" s="877"/>
      <c r="JFJ32" s="877"/>
      <c r="JFK32" s="877"/>
      <c r="JFL32" s="877"/>
      <c r="JFM32" s="877"/>
      <c r="JFN32" s="877"/>
      <c r="JFO32" s="877"/>
      <c r="JFP32" s="877"/>
      <c r="JFQ32" s="877"/>
      <c r="JFR32" s="877"/>
      <c r="JFS32" s="877"/>
      <c r="JFT32" s="877"/>
      <c r="JFU32" s="877"/>
      <c r="JFV32" s="877"/>
      <c r="JFW32" s="877"/>
      <c r="JFX32" s="877"/>
      <c r="JFY32" s="877"/>
      <c r="JFZ32" s="877"/>
      <c r="JGA32" s="877"/>
      <c r="JGB32" s="877"/>
      <c r="JGC32" s="877"/>
      <c r="JGD32" s="877"/>
      <c r="JGE32" s="877"/>
      <c r="JGF32" s="877"/>
      <c r="JGG32" s="877"/>
      <c r="JGH32" s="877"/>
      <c r="JGI32" s="877"/>
      <c r="JGJ32" s="877"/>
      <c r="JGK32" s="877"/>
      <c r="JGL32" s="877"/>
      <c r="JGM32" s="877"/>
      <c r="JGN32" s="877"/>
      <c r="JGO32" s="877"/>
      <c r="JGP32" s="877"/>
      <c r="JGQ32" s="877"/>
      <c r="JGR32" s="877"/>
      <c r="JGS32" s="877"/>
      <c r="JGT32" s="877"/>
      <c r="JGU32" s="877"/>
      <c r="JGV32" s="877"/>
      <c r="JGW32" s="877"/>
      <c r="JGX32" s="877"/>
      <c r="JGY32" s="877"/>
      <c r="JGZ32" s="877"/>
      <c r="JHA32" s="877"/>
      <c r="JHB32" s="877"/>
      <c r="JHC32" s="877"/>
      <c r="JHD32" s="877"/>
      <c r="JHE32" s="877"/>
      <c r="JHF32" s="877"/>
      <c r="JHG32" s="877"/>
      <c r="JHH32" s="877"/>
      <c r="JHI32" s="877"/>
      <c r="JHJ32" s="877"/>
      <c r="JHK32" s="877"/>
      <c r="JHL32" s="877"/>
      <c r="JHM32" s="877"/>
      <c r="JHN32" s="877"/>
      <c r="JHO32" s="877"/>
      <c r="JHP32" s="877"/>
      <c r="JHQ32" s="877"/>
      <c r="JHR32" s="877"/>
      <c r="JHS32" s="877"/>
      <c r="JHT32" s="877"/>
      <c r="JHU32" s="877"/>
      <c r="JHV32" s="877"/>
      <c r="JHW32" s="877"/>
      <c r="JHX32" s="877"/>
      <c r="JHY32" s="877"/>
      <c r="JHZ32" s="877"/>
      <c r="JIA32" s="877"/>
      <c r="JIB32" s="877"/>
      <c r="JIC32" s="877"/>
      <c r="JID32" s="877"/>
      <c r="JIE32" s="877"/>
      <c r="JIF32" s="877"/>
      <c r="JIG32" s="877"/>
      <c r="JIH32" s="877"/>
      <c r="JII32" s="877"/>
      <c r="JIJ32" s="877"/>
      <c r="JIK32" s="877"/>
      <c r="JIL32" s="877"/>
      <c r="JIM32" s="877"/>
      <c r="JIN32" s="877"/>
      <c r="JIO32" s="877"/>
      <c r="JIP32" s="877"/>
      <c r="JIQ32" s="877"/>
      <c r="JIR32" s="877"/>
      <c r="JIS32" s="877"/>
      <c r="JIT32" s="877"/>
      <c r="JIU32" s="877"/>
      <c r="JIV32" s="877"/>
      <c r="JIW32" s="877"/>
      <c r="JIX32" s="877"/>
      <c r="JIY32" s="877"/>
      <c r="JIZ32" s="877"/>
      <c r="JJA32" s="877"/>
      <c r="JJB32" s="877"/>
      <c r="JJC32" s="877"/>
      <c r="JJD32" s="877"/>
      <c r="JJE32" s="877"/>
      <c r="JJF32" s="877"/>
      <c r="JJG32" s="877"/>
      <c r="JJH32" s="877"/>
      <c r="JJI32" s="877"/>
      <c r="JJJ32" s="877"/>
      <c r="JJK32" s="877"/>
      <c r="JJL32" s="877"/>
      <c r="JJM32" s="877"/>
      <c r="JJN32" s="877"/>
      <c r="JJO32" s="877"/>
      <c r="JJP32" s="877"/>
      <c r="JJQ32" s="877"/>
      <c r="JJR32" s="877"/>
      <c r="JJS32" s="877"/>
      <c r="JJT32" s="877"/>
      <c r="JJU32" s="877"/>
      <c r="JJV32" s="877"/>
      <c r="JJW32" s="877"/>
      <c r="JJX32" s="877"/>
      <c r="JJY32" s="877"/>
      <c r="JJZ32" s="877"/>
      <c r="JKA32" s="877"/>
      <c r="JKB32" s="877"/>
      <c r="JKC32" s="877"/>
      <c r="JKD32" s="877"/>
      <c r="JKE32" s="877"/>
      <c r="JKF32" s="877"/>
      <c r="JKG32" s="877"/>
      <c r="JKH32" s="877"/>
      <c r="JKI32" s="877"/>
      <c r="JKJ32" s="877"/>
      <c r="JKK32" s="877"/>
      <c r="JKL32" s="877"/>
      <c r="JKM32" s="877"/>
      <c r="JKN32" s="877"/>
      <c r="JKO32" s="877"/>
      <c r="JKP32" s="877"/>
      <c r="JKQ32" s="877"/>
      <c r="JKR32" s="877"/>
      <c r="JKS32" s="877"/>
      <c r="JKT32" s="877"/>
      <c r="JKU32" s="877"/>
      <c r="JKV32" s="877"/>
      <c r="JKW32" s="877"/>
      <c r="JKX32" s="877"/>
      <c r="JKY32" s="877"/>
      <c r="JKZ32" s="877"/>
      <c r="JLA32" s="877"/>
      <c r="JLB32" s="877"/>
      <c r="JLC32" s="877"/>
      <c r="JLD32" s="877"/>
      <c r="JLE32" s="877"/>
      <c r="JLF32" s="877"/>
      <c r="JLG32" s="877"/>
      <c r="JLH32" s="877"/>
      <c r="JLI32" s="877"/>
      <c r="JLJ32" s="877"/>
      <c r="JLK32" s="877"/>
      <c r="JLL32" s="877"/>
      <c r="JLM32" s="877"/>
      <c r="JLN32" s="877"/>
      <c r="JLO32" s="877"/>
      <c r="JLP32" s="877"/>
      <c r="JLQ32" s="877"/>
      <c r="JLR32" s="877"/>
      <c r="JLS32" s="877"/>
      <c r="JLT32" s="877"/>
      <c r="JLU32" s="877"/>
      <c r="JLV32" s="877"/>
      <c r="JLW32" s="877"/>
      <c r="JLX32" s="877"/>
      <c r="JLY32" s="877"/>
      <c r="JLZ32" s="877"/>
      <c r="JMA32" s="877"/>
      <c r="JMB32" s="877"/>
      <c r="JMC32" s="877"/>
      <c r="JMD32" s="877"/>
      <c r="JME32" s="877"/>
      <c r="JMF32" s="877"/>
      <c r="JMG32" s="877"/>
      <c r="JMH32" s="877"/>
      <c r="JMI32" s="877"/>
      <c r="JMJ32" s="877"/>
      <c r="JMK32" s="877"/>
      <c r="JML32" s="877"/>
      <c r="JMM32" s="877"/>
      <c r="JMN32" s="877"/>
      <c r="JMO32" s="877"/>
      <c r="JMP32" s="877"/>
      <c r="JMQ32" s="877"/>
      <c r="JMR32" s="877"/>
      <c r="JMS32" s="877"/>
      <c r="JMT32" s="877"/>
      <c r="JMU32" s="877"/>
      <c r="JMV32" s="877"/>
      <c r="JMW32" s="877"/>
      <c r="JMX32" s="877"/>
      <c r="JMY32" s="877"/>
      <c r="JMZ32" s="877"/>
      <c r="JNA32" s="877"/>
      <c r="JNB32" s="877"/>
      <c r="JNC32" s="877"/>
      <c r="JND32" s="877"/>
      <c r="JNE32" s="877"/>
      <c r="JNF32" s="877"/>
      <c r="JNG32" s="877"/>
      <c r="JNH32" s="877"/>
      <c r="JNI32" s="877"/>
      <c r="JNJ32" s="877"/>
      <c r="JNK32" s="877"/>
      <c r="JNL32" s="877"/>
      <c r="JNM32" s="877"/>
      <c r="JNN32" s="877"/>
      <c r="JNO32" s="877"/>
      <c r="JNP32" s="877"/>
      <c r="JNQ32" s="877"/>
      <c r="JNR32" s="877"/>
      <c r="JNS32" s="877"/>
      <c r="JNT32" s="877"/>
      <c r="JNU32" s="877"/>
      <c r="JNV32" s="877"/>
      <c r="JNW32" s="877"/>
      <c r="JNX32" s="877"/>
      <c r="JNY32" s="877"/>
      <c r="JNZ32" s="877"/>
      <c r="JOA32" s="877"/>
      <c r="JOB32" s="877"/>
      <c r="JOC32" s="877"/>
      <c r="JOD32" s="877"/>
      <c r="JOE32" s="877"/>
      <c r="JOF32" s="877"/>
      <c r="JOG32" s="877"/>
      <c r="JOH32" s="877"/>
      <c r="JOI32" s="877"/>
      <c r="JOJ32" s="877"/>
      <c r="JOK32" s="877"/>
      <c r="JOL32" s="877"/>
      <c r="JOM32" s="877"/>
      <c r="JON32" s="877"/>
      <c r="JOO32" s="877"/>
      <c r="JOP32" s="877"/>
      <c r="JOQ32" s="877"/>
      <c r="JOR32" s="877"/>
      <c r="JOS32" s="877"/>
      <c r="JOT32" s="877"/>
      <c r="JOU32" s="877"/>
      <c r="JOV32" s="877"/>
      <c r="JOW32" s="877"/>
      <c r="JOX32" s="877"/>
      <c r="JOY32" s="877"/>
      <c r="JOZ32" s="877"/>
      <c r="JPA32" s="877"/>
      <c r="JPB32" s="877"/>
      <c r="JPC32" s="877"/>
      <c r="JPD32" s="877"/>
      <c r="JPE32" s="877"/>
      <c r="JPF32" s="877"/>
      <c r="JPG32" s="877"/>
      <c r="JPH32" s="877"/>
      <c r="JPI32" s="877"/>
      <c r="JPJ32" s="877"/>
      <c r="JPK32" s="877"/>
      <c r="JPL32" s="877"/>
      <c r="JPM32" s="877"/>
      <c r="JPN32" s="877"/>
      <c r="JPO32" s="877"/>
      <c r="JPP32" s="877"/>
      <c r="JPQ32" s="877"/>
      <c r="JPR32" s="877"/>
      <c r="JPS32" s="877"/>
      <c r="JPT32" s="877"/>
      <c r="JPU32" s="877"/>
      <c r="JPV32" s="877"/>
      <c r="JPW32" s="877"/>
      <c r="JPX32" s="877"/>
      <c r="JPY32" s="877"/>
      <c r="JPZ32" s="877"/>
      <c r="JQA32" s="877"/>
      <c r="JQB32" s="877"/>
      <c r="JQC32" s="877"/>
      <c r="JQD32" s="877"/>
      <c r="JQE32" s="877"/>
      <c r="JQF32" s="877"/>
      <c r="JQG32" s="877"/>
      <c r="JQH32" s="877"/>
      <c r="JQI32" s="877"/>
      <c r="JQJ32" s="877"/>
      <c r="JQK32" s="877"/>
      <c r="JQL32" s="877"/>
      <c r="JQM32" s="877"/>
      <c r="JQN32" s="877"/>
      <c r="JQO32" s="877"/>
      <c r="JQP32" s="877"/>
      <c r="JQQ32" s="877"/>
      <c r="JQR32" s="877"/>
      <c r="JQS32" s="877"/>
      <c r="JQT32" s="877"/>
      <c r="JQU32" s="877"/>
      <c r="JQV32" s="877"/>
      <c r="JQW32" s="877"/>
      <c r="JQX32" s="877"/>
      <c r="JQY32" s="877"/>
      <c r="JQZ32" s="877"/>
      <c r="JRA32" s="877"/>
      <c r="JRB32" s="877"/>
      <c r="JRC32" s="877"/>
      <c r="JRD32" s="877"/>
      <c r="JRE32" s="877"/>
      <c r="JRF32" s="877"/>
      <c r="JRG32" s="877"/>
      <c r="JRH32" s="877"/>
      <c r="JRI32" s="877"/>
      <c r="JRJ32" s="877"/>
      <c r="JRK32" s="877"/>
      <c r="JRL32" s="877"/>
      <c r="JRM32" s="877"/>
      <c r="JRN32" s="877"/>
      <c r="JRO32" s="877"/>
      <c r="JRP32" s="877"/>
      <c r="JRQ32" s="877"/>
      <c r="JRR32" s="877"/>
      <c r="JRS32" s="877"/>
      <c r="JRT32" s="877"/>
      <c r="JRU32" s="877"/>
      <c r="JRV32" s="877"/>
      <c r="JRW32" s="877"/>
      <c r="JRX32" s="877"/>
      <c r="JRY32" s="877"/>
      <c r="JRZ32" s="877"/>
      <c r="JSA32" s="877"/>
      <c r="JSB32" s="877"/>
      <c r="JSC32" s="877"/>
      <c r="JSD32" s="877"/>
      <c r="JSE32" s="877"/>
      <c r="JSF32" s="877"/>
      <c r="JSG32" s="877"/>
      <c r="JSH32" s="877"/>
      <c r="JSI32" s="877"/>
      <c r="JSJ32" s="877"/>
      <c r="JSK32" s="877"/>
      <c r="JSL32" s="877"/>
      <c r="JSM32" s="877"/>
      <c r="JSN32" s="877"/>
      <c r="JSO32" s="877"/>
      <c r="JSP32" s="877"/>
      <c r="JSQ32" s="877"/>
      <c r="JSR32" s="877"/>
      <c r="JSS32" s="877"/>
      <c r="JST32" s="877"/>
      <c r="JSU32" s="877"/>
      <c r="JSV32" s="877"/>
      <c r="JSW32" s="877"/>
      <c r="JSX32" s="877"/>
      <c r="JSY32" s="877"/>
      <c r="JSZ32" s="877"/>
      <c r="JTA32" s="877"/>
      <c r="JTB32" s="877"/>
      <c r="JTC32" s="877"/>
      <c r="JTD32" s="877"/>
      <c r="JTE32" s="877"/>
      <c r="JTF32" s="877"/>
      <c r="JTG32" s="877"/>
      <c r="JTH32" s="877"/>
      <c r="JTI32" s="877"/>
      <c r="JTJ32" s="877"/>
      <c r="JTK32" s="877"/>
      <c r="JTL32" s="877"/>
      <c r="JTM32" s="877"/>
      <c r="JTN32" s="877"/>
      <c r="JTO32" s="877"/>
      <c r="JTP32" s="877"/>
      <c r="JTQ32" s="877"/>
      <c r="JTR32" s="877"/>
      <c r="JTS32" s="877"/>
      <c r="JTT32" s="877"/>
      <c r="JTU32" s="877"/>
      <c r="JTV32" s="877"/>
      <c r="JTW32" s="877"/>
      <c r="JTX32" s="877"/>
      <c r="JTY32" s="877"/>
      <c r="JTZ32" s="877"/>
      <c r="JUA32" s="877"/>
      <c r="JUB32" s="877"/>
      <c r="JUC32" s="877"/>
      <c r="JUD32" s="877"/>
      <c r="JUE32" s="877"/>
      <c r="JUF32" s="877"/>
      <c r="JUG32" s="877"/>
      <c r="JUH32" s="877"/>
      <c r="JUI32" s="877"/>
      <c r="JUJ32" s="877"/>
      <c r="JUK32" s="877"/>
      <c r="JUL32" s="877"/>
      <c r="JUM32" s="877"/>
      <c r="JUN32" s="877"/>
      <c r="JUO32" s="877"/>
      <c r="JUP32" s="877"/>
      <c r="JUQ32" s="877"/>
      <c r="JUR32" s="877"/>
      <c r="JUS32" s="877"/>
      <c r="JUT32" s="877"/>
      <c r="JUU32" s="877"/>
      <c r="JUV32" s="877"/>
      <c r="JUW32" s="877"/>
      <c r="JUX32" s="877"/>
      <c r="JUY32" s="877"/>
      <c r="JUZ32" s="877"/>
      <c r="JVA32" s="877"/>
      <c r="JVB32" s="877"/>
      <c r="JVC32" s="877"/>
      <c r="JVD32" s="877"/>
      <c r="JVE32" s="877"/>
      <c r="JVF32" s="877"/>
      <c r="JVG32" s="877"/>
      <c r="JVH32" s="877"/>
      <c r="JVI32" s="877"/>
      <c r="JVJ32" s="877"/>
      <c r="JVK32" s="877"/>
      <c r="JVL32" s="877"/>
      <c r="JVM32" s="877"/>
      <c r="JVN32" s="877"/>
      <c r="JVO32" s="877"/>
      <c r="JVP32" s="877"/>
      <c r="JVQ32" s="877"/>
      <c r="JVR32" s="877"/>
      <c r="JVS32" s="877"/>
      <c r="JVT32" s="877"/>
      <c r="JVU32" s="877"/>
      <c r="JVV32" s="877"/>
      <c r="JVW32" s="877"/>
      <c r="JVX32" s="877"/>
      <c r="JVY32" s="877"/>
      <c r="JVZ32" s="877"/>
      <c r="JWA32" s="877"/>
      <c r="JWB32" s="877"/>
      <c r="JWC32" s="877"/>
      <c r="JWD32" s="877"/>
      <c r="JWE32" s="877"/>
      <c r="JWF32" s="877"/>
      <c r="JWG32" s="877"/>
      <c r="JWH32" s="877"/>
      <c r="JWI32" s="877"/>
      <c r="JWJ32" s="877"/>
      <c r="JWK32" s="877"/>
      <c r="JWL32" s="877"/>
      <c r="JWM32" s="877"/>
      <c r="JWN32" s="877"/>
      <c r="JWO32" s="877"/>
      <c r="JWP32" s="877"/>
      <c r="JWQ32" s="877"/>
      <c r="JWR32" s="877"/>
      <c r="JWS32" s="877"/>
      <c r="JWT32" s="877"/>
      <c r="JWU32" s="877"/>
      <c r="JWV32" s="877"/>
      <c r="JWW32" s="877"/>
      <c r="JWX32" s="877"/>
      <c r="JWY32" s="877"/>
      <c r="JWZ32" s="877"/>
      <c r="JXA32" s="877"/>
      <c r="JXB32" s="877"/>
      <c r="JXC32" s="877"/>
      <c r="JXD32" s="877"/>
      <c r="JXE32" s="877"/>
      <c r="JXF32" s="877"/>
      <c r="JXG32" s="877"/>
      <c r="JXH32" s="877"/>
      <c r="JXI32" s="877"/>
      <c r="JXJ32" s="877"/>
      <c r="JXK32" s="877"/>
      <c r="JXL32" s="877"/>
      <c r="JXM32" s="877"/>
      <c r="JXN32" s="877"/>
      <c r="JXO32" s="877"/>
      <c r="JXP32" s="877"/>
      <c r="JXQ32" s="877"/>
      <c r="JXR32" s="877"/>
      <c r="JXS32" s="877"/>
      <c r="JXT32" s="877"/>
      <c r="JXU32" s="877"/>
      <c r="JXV32" s="877"/>
      <c r="JXW32" s="877"/>
      <c r="JXX32" s="877"/>
      <c r="JXY32" s="877"/>
      <c r="JXZ32" s="877"/>
      <c r="JYA32" s="877"/>
      <c r="JYB32" s="877"/>
      <c r="JYC32" s="877"/>
      <c r="JYD32" s="877"/>
      <c r="JYE32" s="877"/>
      <c r="JYF32" s="877"/>
      <c r="JYG32" s="877"/>
      <c r="JYH32" s="877"/>
      <c r="JYI32" s="877"/>
      <c r="JYJ32" s="877"/>
      <c r="JYK32" s="877"/>
      <c r="JYL32" s="877"/>
      <c r="JYM32" s="877"/>
      <c r="JYN32" s="877"/>
      <c r="JYO32" s="877"/>
      <c r="JYP32" s="877"/>
      <c r="JYQ32" s="877"/>
      <c r="JYR32" s="877"/>
      <c r="JYS32" s="877"/>
      <c r="JYT32" s="877"/>
      <c r="JYU32" s="877"/>
      <c r="JYV32" s="877"/>
      <c r="JYW32" s="877"/>
      <c r="JYX32" s="877"/>
      <c r="JYY32" s="877"/>
      <c r="JYZ32" s="877"/>
      <c r="JZA32" s="877"/>
      <c r="JZB32" s="877"/>
      <c r="JZC32" s="877"/>
      <c r="JZD32" s="877"/>
      <c r="JZE32" s="877"/>
      <c r="JZF32" s="877"/>
      <c r="JZG32" s="877"/>
      <c r="JZH32" s="877"/>
      <c r="JZI32" s="877"/>
      <c r="JZJ32" s="877"/>
      <c r="JZK32" s="877"/>
      <c r="JZL32" s="877"/>
      <c r="JZM32" s="877"/>
      <c r="JZN32" s="877"/>
      <c r="JZO32" s="877"/>
      <c r="JZP32" s="877"/>
      <c r="JZQ32" s="877"/>
      <c r="JZR32" s="877"/>
      <c r="JZS32" s="877"/>
      <c r="JZT32" s="877"/>
      <c r="JZU32" s="877"/>
      <c r="JZV32" s="877"/>
      <c r="JZW32" s="877"/>
      <c r="JZX32" s="877"/>
      <c r="JZY32" s="877"/>
      <c r="JZZ32" s="877"/>
      <c r="KAA32" s="877"/>
      <c r="KAB32" s="877"/>
      <c r="KAC32" s="877"/>
      <c r="KAD32" s="877"/>
      <c r="KAE32" s="877"/>
      <c r="KAF32" s="877"/>
      <c r="KAG32" s="877"/>
      <c r="KAH32" s="877"/>
      <c r="KAI32" s="877"/>
      <c r="KAJ32" s="877"/>
      <c r="KAK32" s="877"/>
      <c r="KAL32" s="877"/>
      <c r="KAM32" s="877"/>
      <c r="KAN32" s="877"/>
      <c r="KAO32" s="877"/>
      <c r="KAP32" s="877"/>
      <c r="KAQ32" s="877"/>
      <c r="KAR32" s="877"/>
      <c r="KAS32" s="877"/>
      <c r="KAT32" s="877"/>
      <c r="KAU32" s="877"/>
      <c r="KAV32" s="877"/>
      <c r="KAW32" s="877"/>
      <c r="KAX32" s="877"/>
      <c r="KAY32" s="877"/>
      <c r="KAZ32" s="877"/>
      <c r="KBA32" s="877"/>
      <c r="KBB32" s="877"/>
      <c r="KBC32" s="877"/>
      <c r="KBD32" s="877"/>
      <c r="KBE32" s="877"/>
      <c r="KBF32" s="877"/>
      <c r="KBG32" s="877"/>
      <c r="KBH32" s="877"/>
      <c r="KBI32" s="877"/>
      <c r="KBJ32" s="877"/>
      <c r="KBK32" s="877"/>
      <c r="KBL32" s="877"/>
      <c r="KBM32" s="877"/>
      <c r="KBN32" s="877"/>
      <c r="KBO32" s="877"/>
      <c r="KBP32" s="877"/>
      <c r="KBQ32" s="877"/>
      <c r="KBR32" s="877"/>
      <c r="KBS32" s="877"/>
      <c r="KBT32" s="877"/>
      <c r="KBU32" s="877"/>
      <c r="KBV32" s="877"/>
      <c r="KBW32" s="877"/>
      <c r="KBX32" s="877"/>
      <c r="KBY32" s="877"/>
      <c r="KBZ32" s="877"/>
      <c r="KCA32" s="877"/>
      <c r="KCB32" s="877"/>
      <c r="KCC32" s="877"/>
      <c r="KCD32" s="877"/>
      <c r="KCE32" s="877"/>
      <c r="KCF32" s="877"/>
      <c r="KCG32" s="877"/>
      <c r="KCH32" s="877"/>
      <c r="KCI32" s="877"/>
      <c r="KCJ32" s="877"/>
      <c r="KCK32" s="877"/>
      <c r="KCL32" s="877"/>
      <c r="KCM32" s="877"/>
      <c r="KCN32" s="877"/>
      <c r="KCO32" s="877"/>
      <c r="KCP32" s="877"/>
      <c r="KCQ32" s="877"/>
      <c r="KCR32" s="877"/>
      <c r="KCS32" s="877"/>
      <c r="KCT32" s="877"/>
      <c r="KCU32" s="877"/>
      <c r="KCV32" s="877"/>
      <c r="KCW32" s="877"/>
      <c r="KCX32" s="877"/>
      <c r="KCY32" s="877"/>
      <c r="KCZ32" s="877"/>
      <c r="KDA32" s="877"/>
      <c r="KDB32" s="877"/>
      <c r="KDC32" s="877"/>
      <c r="KDD32" s="877"/>
      <c r="KDE32" s="877"/>
      <c r="KDF32" s="877"/>
      <c r="KDG32" s="877"/>
      <c r="KDH32" s="877"/>
      <c r="KDI32" s="877"/>
      <c r="KDJ32" s="877"/>
      <c r="KDK32" s="877"/>
      <c r="KDL32" s="877"/>
      <c r="KDM32" s="877"/>
      <c r="KDN32" s="877"/>
      <c r="KDO32" s="877"/>
      <c r="KDP32" s="877"/>
      <c r="KDQ32" s="877"/>
      <c r="KDR32" s="877"/>
      <c r="KDS32" s="877"/>
      <c r="KDT32" s="877"/>
      <c r="KDU32" s="877"/>
      <c r="KDV32" s="877"/>
      <c r="KDW32" s="877"/>
      <c r="KDX32" s="877"/>
      <c r="KDY32" s="877"/>
      <c r="KDZ32" s="877"/>
      <c r="KEA32" s="877"/>
      <c r="KEB32" s="877"/>
      <c r="KEC32" s="877"/>
      <c r="KED32" s="877"/>
      <c r="KEE32" s="877"/>
      <c r="KEF32" s="877"/>
      <c r="KEG32" s="877"/>
      <c r="KEH32" s="877"/>
      <c r="KEI32" s="877"/>
      <c r="KEJ32" s="877"/>
      <c r="KEK32" s="877"/>
      <c r="KEL32" s="877"/>
      <c r="KEM32" s="877"/>
      <c r="KEN32" s="877"/>
      <c r="KEO32" s="877"/>
      <c r="KEP32" s="877"/>
      <c r="KEQ32" s="877"/>
      <c r="KER32" s="877"/>
      <c r="KES32" s="877"/>
      <c r="KET32" s="877"/>
      <c r="KEU32" s="877"/>
      <c r="KEV32" s="877"/>
      <c r="KEW32" s="877"/>
      <c r="KEX32" s="877"/>
      <c r="KEY32" s="877"/>
      <c r="KEZ32" s="877"/>
      <c r="KFA32" s="877"/>
      <c r="KFB32" s="877"/>
      <c r="KFC32" s="877"/>
      <c r="KFD32" s="877"/>
      <c r="KFE32" s="877"/>
      <c r="KFF32" s="877"/>
      <c r="KFG32" s="877"/>
      <c r="KFH32" s="877"/>
      <c r="KFI32" s="877"/>
      <c r="KFJ32" s="877"/>
      <c r="KFK32" s="877"/>
      <c r="KFL32" s="877"/>
      <c r="KFM32" s="877"/>
      <c r="KFN32" s="877"/>
      <c r="KFO32" s="877"/>
      <c r="KFP32" s="877"/>
      <c r="KFQ32" s="877"/>
      <c r="KFR32" s="877"/>
      <c r="KFS32" s="877"/>
      <c r="KFT32" s="877"/>
      <c r="KFU32" s="877"/>
      <c r="KFV32" s="877"/>
      <c r="KFW32" s="877"/>
      <c r="KFX32" s="877"/>
      <c r="KFY32" s="877"/>
      <c r="KFZ32" s="877"/>
      <c r="KGA32" s="877"/>
      <c r="KGB32" s="877"/>
      <c r="KGC32" s="877"/>
      <c r="KGD32" s="877"/>
      <c r="KGE32" s="877"/>
      <c r="KGF32" s="877"/>
      <c r="KGG32" s="877"/>
      <c r="KGH32" s="877"/>
      <c r="KGI32" s="877"/>
      <c r="KGJ32" s="877"/>
      <c r="KGK32" s="877"/>
      <c r="KGL32" s="877"/>
      <c r="KGM32" s="877"/>
      <c r="KGN32" s="877"/>
      <c r="KGO32" s="877"/>
      <c r="KGP32" s="877"/>
      <c r="KGQ32" s="877"/>
      <c r="KGR32" s="877"/>
      <c r="KGS32" s="877"/>
      <c r="KGT32" s="877"/>
      <c r="KGU32" s="877"/>
      <c r="KGV32" s="877"/>
      <c r="KGW32" s="877"/>
      <c r="KGX32" s="877"/>
      <c r="KGY32" s="877"/>
      <c r="KGZ32" s="877"/>
      <c r="KHA32" s="877"/>
      <c r="KHB32" s="877"/>
      <c r="KHC32" s="877"/>
      <c r="KHD32" s="877"/>
      <c r="KHE32" s="877"/>
      <c r="KHF32" s="877"/>
      <c r="KHG32" s="877"/>
      <c r="KHH32" s="877"/>
      <c r="KHI32" s="877"/>
      <c r="KHJ32" s="877"/>
      <c r="KHK32" s="877"/>
      <c r="KHL32" s="877"/>
      <c r="KHM32" s="877"/>
      <c r="KHN32" s="877"/>
      <c r="KHO32" s="877"/>
      <c r="KHP32" s="877"/>
      <c r="KHQ32" s="877"/>
      <c r="KHR32" s="877"/>
      <c r="KHS32" s="877"/>
      <c r="KHT32" s="877"/>
      <c r="KHU32" s="877"/>
      <c r="KHV32" s="877"/>
      <c r="KHW32" s="877"/>
      <c r="KHX32" s="877"/>
      <c r="KHY32" s="877"/>
      <c r="KHZ32" s="877"/>
      <c r="KIA32" s="877"/>
      <c r="KIB32" s="877"/>
      <c r="KIC32" s="877"/>
      <c r="KID32" s="877"/>
      <c r="KIE32" s="877"/>
      <c r="KIF32" s="877"/>
      <c r="KIG32" s="877"/>
      <c r="KIH32" s="877"/>
      <c r="KII32" s="877"/>
      <c r="KIJ32" s="877"/>
      <c r="KIK32" s="877"/>
      <c r="KIL32" s="877"/>
      <c r="KIM32" s="877"/>
      <c r="KIN32" s="877"/>
      <c r="KIO32" s="877"/>
      <c r="KIP32" s="877"/>
      <c r="KIQ32" s="877"/>
      <c r="KIR32" s="877"/>
      <c r="KIS32" s="877"/>
      <c r="KIT32" s="877"/>
      <c r="KIU32" s="877"/>
      <c r="KIV32" s="877"/>
      <c r="KIW32" s="877"/>
      <c r="KIX32" s="877"/>
      <c r="KIY32" s="877"/>
      <c r="KIZ32" s="877"/>
      <c r="KJA32" s="877"/>
      <c r="KJB32" s="877"/>
      <c r="KJC32" s="877"/>
      <c r="KJD32" s="877"/>
      <c r="KJE32" s="877"/>
      <c r="KJF32" s="877"/>
      <c r="KJG32" s="877"/>
      <c r="KJH32" s="877"/>
      <c r="KJI32" s="877"/>
      <c r="KJJ32" s="877"/>
      <c r="KJK32" s="877"/>
      <c r="KJL32" s="877"/>
      <c r="KJM32" s="877"/>
      <c r="KJN32" s="877"/>
      <c r="KJO32" s="877"/>
      <c r="KJP32" s="877"/>
      <c r="KJQ32" s="877"/>
      <c r="KJR32" s="877"/>
      <c r="KJS32" s="877"/>
      <c r="KJT32" s="877"/>
      <c r="KJU32" s="877"/>
      <c r="KJV32" s="877"/>
      <c r="KJW32" s="877"/>
      <c r="KJX32" s="877"/>
      <c r="KJY32" s="877"/>
      <c r="KJZ32" s="877"/>
      <c r="KKA32" s="877"/>
      <c r="KKB32" s="877"/>
      <c r="KKC32" s="877"/>
      <c r="KKD32" s="877"/>
      <c r="KKE32" s="877"/>
      <c r="KKF32" s="877"/>
      <c r="KKG32" s="877"/>
      <c r="KKH32" s="877"/>
      <c r="KKI32" s="877"/>
      <c r="KKJ32" s="877"/>
      <c r="KKK32" s="877"/>
      <c r="KKL32" s="877"/>
      <c r="KKM32" s="877"/>
      <c r="KKN32" s="877"/>
      <c r="KKO32" s="877"/>
      <c r="KKP32" s="877"/>
      <c r="KKQ32" s="877"/>
      <c r="KKR32" s="877"/>
      <c r="KKS32" s="877"/>
      <c r="KKT32" s="877"/>
      <c r="KKU32" s="877"/>
      <c r="KKV32" s="877"/>
      <c r="KKW32" s="877"/>
      <c r="KKX32" s="877"/>
      <c r="KKY32" s="877"/>
      <c r="KKZ32" s="877"/>
      <c r="KLA32" s="877"/>
      <c r="KLB32" s="877"/>
      <c r="KLC32" s="877"/>
      <c r="KLD32" s="877"/>
      <c r="KLE32" s="877"/>
      <c r="KLF32" s="877"/>
      <c r="KLG32" s="877"/>
      <c r="KLH32" s="877"/>
      <c r="KLI32" s="877"/>
      <c r="KLJ32" s="877"/>
      <c r="KLK32" s="877"/>
      <c r="KLL32" s="877"/>
      <c r="KLM32" s="877"/>
      <c r="KLN32" s="877"/>
      <c r="KLO32" s="877"/>
      <c r="KLP32" s="877"/>
      <c r="KLQ32" s="877"/>
      <c r="KLR32" s="877"/>
      <c r="KLS32" s="877"/>
      <c r="KLT32" s="877"/>
      <c r="KLU32" s="877"/>
      <c r="KLV32" s="877"/>
      <c r="KLW32" s="877"/>
      <c r="KLX32" s="877"/>
      <c r="KLY32" s="877"/>
      <c r="KLZ32" s="877"/>
      <c r="KMA32" s="877"/>
      <c r="KMB32" s="877"/>
      <c r="KMC32" s="877"/>
      <c r="KMD32" s="877"/>
      <c r="KME32" s="877"/>
      <c r="KMF32" s="877"/>
      <c r="KMG32" s="877"/>
      <c r="KMH32" s="877"/>
      <c r="KMI32" s="877"/>
      <c r="KMJ32" s="877"/>
      <c r="KMK32" s="877"/>
      <c r="KML32" s="877"/>
      <c r="KMM32" s="877"/>
      <c r="KMN32" s="877"/>
      <c r="KMO32" s="877"/>
      <c r="KMP32" s="877"/>
      <c r="KMQ32" s="877"/>
      <c r="KMR32" s="877"/>
      <c r="KMS32" s="877"/>
      <c r="KMT32" s="877"/>
      <c r="KMU32" s="877"/>
      <c r="KMV32" s="877"/>
      <c r="KMW32" s="877"/>
      <c r="KMX32" s="877"/>
      <c r="KMY32" s="877"/>
      <c r="KMZ32" s="877"/>
      <c r="KNA32" s="877"/>
      <c r="KNB32" s="877"/>
      <c r="KNC32" s="877"/>
      <c r="KND32" s="877"/>
      <c r="KNE32" s="877"/>
      <c r="KNF32" s="877"/>
      <c r="KNG32" s="877"/>
      <c r="KNH32" s="877"/>
      <c r="KNI32" s="877"/>
      <c r="KNJ32" s="877"/>
      <c r="KNK32" s="877"/>
      <c r="KNL32" s="877"/>
      <c r="KNM32" s="877"/>
      <c r="KNN32" s="877"/>
      <c r="KNO32" s="877"/>
      <c r="KNP32" s="877"/>
      <c r="KNQ32" s="877"/>
      <c r="KNR32" s="877"/>
      <c r="KNS32" s="877"/>
      <c r="KNT32" s="877"/>
      <c r="KNU32" s="877"/>
      <c r="KNV32" s="877"/>
      <c r="KNW32" s="877"/>
      <c r="KNX32" s="877"/>
      <c r="KNY32" s="877"/>
      <c r="KNZ32" s="877"/>
      <c r="KOA32" s="877"/>
      <c r="KOB32" s="877"/>
      <c r="KOC32" s="877"/>
      <c r="KOD32" s="877"/>
      <c r="KOE32" s="877"/>
      <c r="KOF32" s="877"/>
      <c r="KOG32" s="877"/>
      <c r="KOH32" s="877"/>
      <c r="KOI32" s="877"/>
      <c r="KOJ32" s="877"/>
      <c r="KOK32" s="877"/>
      <c r="KOL32" s="877"/>
      <c r="KOM32" s="877"/>
      <c r="KON32" s="877"/>
      <c r="KOO32" s="877"/>
      <c r="KOP32" s="877"/>
      <c r="KOQ32" s="877"/>
      <c r="KOR32" s="877"/>
      <c r="KOS32" s="877"/>
      <c r="KOT32" s="877"/>
      <c r="KOU32" s="877"/>
      <c r="KOV32" s="877"/>
      <c r="KOW32" s="877"/>
      <c r="KOX32" s="877"/>
      <c r="KOY32" s="877"/>
      <c r="KOZ32" s="877"/>
      <c r="KPA32" s="877"/>
      <c r="KPB32" s="877"/>
      <c r="KPC32" s="877"/>
      <c r="KPD32" s="877"/>
      <c r="KPE32" s="877"/>
      <c r="KPF32" s="877"/>
      <c r="KPG32" s="877"/>
      <c r="KPH32" s="877"/>
      <c r="KPI32" s="877"/>
      <c r="KPJ32" s="877"/>
      <c r="KPK32" s="877"/>
      <c r="KPL32" s="877"/>
      <c r="KPM32" s="877"/>
      <c r="KPN32" s="877"/>
      <c r="KPO32" s="877"/>
      <c r="KPP32" s="877"/>
      <c r="KPQ32" s="877"/>
      <c r="KPR32" s="877"/>
      <c r="KPS32" s="877"/>
      <c r="KPT32" s="877"/>
      <c r="KPU32" s="877"/>
      <c r="KPV32" s="877"/>
      <c r="KPW32" s="877"/>
      <c r="KPX32" s="877"/>
      <c r="KPY32" s="877"/>
      <c r="KPZ32" s="877"/>
      <c r="KQA32" s="877"/>
      <c r="KQB32" s="877"/>
      <c r="KQC32" s="877"/>
      <c r="KQD32" s="877"/>
      <c r="KQE32" s="877"/>
      <c r="KQF32" s="877"/>
      <c r="KQG32" s="877"/>
      <c r="KQH32" s="877"/>
      <c r="KQI32" s="877"/>
      <c r="KQJ32" s="877"/>
      <c r="KQK32" s="877"/>
      <c r="KQL32" s="877"/>
      <c r="KQM32" s="877"/>
      <c r="KQN32" s="877"/>
      <c r="KQO32" s="877"/>
      <c r="KQP32" s="877"/>
      <c r="KQQ32" s="877"/>
      <c r="KQR32" s="877"/>
      <c r="KQS32" s="877"/>
      <c r="KQT32" s="877"/>
      <c r="KQU32" s="877"/>
      <c r="KQV32" s="877"/>
      <c r="KQW32" s="877"/>
      <c r="KQX32" s="877"/>
      <c r="KQY32" s="877"/>
      <c r="KQZ32" s="877"/>
      <c r="KRA32" s="877"/>
      <c r="KRB32" s="877"/>
      <c r="KRC32" s="877"/>
      <c r="KRD32" s="877"/>
      <c r="KRE32" s="877"/>
      <c r="KRF32" s="877"/>
      <c r="KRG32" s="877"/>
      <c r="KRH32" s="877"/>
      <c r="KRI32" s="877"/>
      <c r="KRJ32" s="877"/>
      <c r="KRK32" s="877"/>
      <c r="KRL32" s="877"/>
      <c r="KRM32" s="877"/>
      <c r="KRN32" s="877"/>
      <c r="KRO32" s="877"/>
      <c r="KRP32" s="877"/>
      <c r="KRQ32" s="877"/>
      <c r="KRR32" s="877"/>
      <c r="KRS32" s="877"/>
      <c r="KRT32" s="877"/>
      <c r="KRU32" s="877"/>
      <c r="KRV32" s="877"/>
      <c r="KRW32" s="877"/>
      <c r="KRX32" s="877"/>
      <c r="KRY32" s="877"/>
      <c r="KRZ32" s="877"/>
      <c r="KSA32" s="877"/>
      <c r="KSB32" s="877"/>
      <c r="KSC32" s="877"/>
      <c r="KSD32" s="877"/>
      <c r="KSE32" s="877"/>
      <c r="KSF32" s="877"/>
      <c r="KSG32" s="877"/>
      <c r="KSH32" s="877"/>
      <c r="KSI32" s="877"/>
      <c r="KSJ32" s="877"/>
      <c r="KSK32" s="877"/>
      <c r="KSL32" s="877"/>
      <c r="KSM32" s="877"/>
      <c r="KSN32" s="877"/>
      <c r="KSO32" s="877"/>
      <c r="KSP32" s="877"/>
      <c r="KSQ32" s="877"/>
      <c r="KSR32" s="877"/>
      <c r="KSS32" s="877"/>
      <c r="KST32" s="877"/>
      <c r="KSU32" s="877"/>
      <c r="KSV32" s="877"/>
      <c r="KSW32" s="877"/>
      <c r="KSX32" s="877"/>
      <c r="KSY32" s="877"/>
      <c r="KSZ32" s="877"/>
      <c r="KTA32" s="877"/>
      <c r="KTB32" s="877"/>
      <c r="KTC32" s="877"/>
      <c r="KTD32" s="877"/>
      <c r="KTE32" s="877"/>
      <c r="KTF32" s="877"/>
      <c r="KTG32" s="877"/>
      <c r="KTH32" s="877"/>
      <c r="KTI32" s="877"/>
      <c r="KTJ32" s="877"/>
      <c r="KTK32" s="877"/>
      <c r="KTL32" s="877"/>
      <c r="KTM32" s="877"/>
      <c r="KTN32" s="877"/>
      <c r="KTO32" s="877"/>
      <c r="KTP32" s="877"/>
      <c r="KTQ32" s="877"/>
      <c r="KTR32" s="877"/>
      <c r="KTS32" s="877"/>
      <c r="KTT32" s="877"/>
      <c r="KTU32" s="877"/>
      <c r="KTV32" s="877"/>
      <c r="KTW32" s="877"/>
      <c r="KTX32" s="877"/>
      <c r="KTY32" s="877"/>
      <c r="KTZ32" s="877"/>
      <c r="KUA32" s="877"/>
      <c r="KUB32" s="877"/>
      <c r="KUC32" s="877"/>
      <c r="KUD32" s="877"/>
      <c r="KUE32" s="877"/>
      <c r="KUF32" s="877"/>
      <c r="KUG32" s="877"/>
      <c r="KUH32" s="877"/>
      <c r="KUI32" s="877"/>
      <c r="KUJ32" s="877"/>
      <c r="KUK32" s="877"/>
      <c r="KUL32" s="877"/>
      <c r="KUM32" s="877"/>
      <c r="KUN32" s="877"/>
      <c r="KUO32" s="877"/>
      <c r="KUP32" s="877"/>
      <c r="KUQ32" s="877"/>
      <c r="KUR32" s="877"/>
      <c r="KUS32" s="877"/>
      <c r="KUT32" s="877"/>
      <c r="KUU32" s="877"/>
      <c r="KUV32" s="877"/>
      <c r="KUW32" s="877"/>
      <c r="KUX32" s="877"/>
      <c r="KUY32" s="877"/>
      <c r="KUZ32" s="877"/>
      <c r="KVA32" s="877"/>
      <c r="KVB32" s="877"/>
      <c r="KVC32" s="877"/>
      <c r="KVD32" s="877"/>
      <c r="KVE32" s="877"/>
      <c r="KVF32" s="877"/>
      <c r="KVG32" s="877"/>
      <c r="KVH32" s="877"/>
      <c r="KVI32" s="877"/>
      <c r="KVJ32" s="877"/>
      <c r="KVK32" s="877"/>
      <c r="KVL32" s="877"/>
      <c r="KVM32" s="877"/>
      <c r="KVN32" s="877"/>
      <c r="KVO32" s="877"/>
      <c r="KVP32" s="877"/>
      <c r="KVQ32" s="877"/>
      <c r="KVR32" s="877"/>
      <c r="KVS32" s="877"/>
      <c r="KVT32" s="877"/>
      <c r="KVU32" s="877"/>
      <c r="KVV32" s="877"/>
      <c r="KVW32" s="877"/>
      <c r="KVX32" s="877"/>
      <c r="KVY32" s="877"/>
      <c r="KVZ32" s="877"/>
      <c r="KWA32" s="877"/>
      <c r="KWB32" s="877"/>
      <c r="KWC32" s="877"/>
      <c r="KWD32" s="877"/>
      <c r="KWE32" s="877"/>
      <c r="KWF32" s="877"/>
      <c r="KWG32" s="877"/>
      <c r="KWH32" s="877"/>
      <c r="KWI32" s="877"/>
      <c r="KWJ32" s="877"/>
      <c r="KWK32" s="877"/>
      <c r="KWL32" s="877"/>
      <c r="KWM32" s="877"/>
      <c r="KWN32" s="877"/>
      <c r="KWO32" s="877"/>
      <c r="KWP32" s="877"/>
      <c r="KWQ32" s="877"/>
      <c r="KWR32" s="877"/>
      <c r="KWS32" s="877"/>
      <c r="KWT32" s="877"/>
      <c r="KWU32" s="877"/>
      <c r="KWV32" s="877"/>
      <c r="KWW32" s="877"/>
      <c r="KWX32" s="877"/>
      <c r="KWY32" s="877"/>
      <c r="KWZ32" s="877"/>
      <c r="KXA32" s="877"/>
      <c r="KXB32" s="877"/>
      <c r="KXC32" s="877"/>
      <c r="KXD32" s="877"/>
      <c r="KXE32" s="877"/>
      <c r="KXF32" s="877"/>
      <c r="KXG32" s="877"/>
      <c r="KXH32" s="877"/>
      <c r="KXI32" s="877"/>
      <c r="KXJ32" s="877"/>
      <c r="KXK32" s="877"/>
      <c r="KXL32" s="877"/>
      <c r="KXM32" s="877"/>
      <c r="KXN32" s="877"/>
      <c r="KXO32" s="877"/>
      <c r="KXP32" s="877"/>
      <c r="KXQ32" s="877"/>
      <c r="KXR32" s="877"/>
      <c r="KXS32" s="877"/>
      <c r="KXT32" s="877"/>
      <c r="KXU32" s="877"/>
      <c r="KXV32" s="877"/>
      <c r="KXW32" s="877"/>
      <c r="KXX32" s="877"/>
      <c r="KXY32" s="877"/>
      <c r="KXZ32" s="877"/>
      <c r="KYA32" s="877"/>
      <c r="KYB32" s="877"/>
      <c r="KYC32" s="877"/>
      <c r="KYD32" s="877"/>
      <c r="KYE32" s="877"/>
      <c r="KYF32" s="877"/>
      <c r="KYG32" s="877"/>
      <c r="KYH32" s="877"/>
      <c r="KYI32" s="877"/>
      <c r="KYJ32" s="877"/>
      <c r="KYK32" s="877"/>
      <c r="KYL32" s="877"/>
      <c r="KYM32" s="877"/>
      <c r="KYN32" s="877"/>
      <c r="KYO32" s="877"/>
      <c r="KYP32" s="877"/>
      <c r="KYQ32" s="877"/>
      <c r="KYR32" s="877"/>
      <c r="KYS32" s="877"/>
      <c r="KYT32" s="877"/>
      <c r="KYU32" s="877"/>
      <c r="KYV32" s="877"/>
      <c r="KYW32" s="877"/>
      <c r="KYX32" s="877"/>
      <c r="KYY32" s="877"/>
      <c r="KYZ32" s="877"/>
      <c r="KZA32" s="877"/>
      <c r="KZB32" s="877"/>
      <c r="KZC32" s="877"/>
      <c r="KZD32" s="877"/>
      <c r="KZE32" s="877"/>
      <c r="KZF32" s="877"/>
      <c r="KZG32" s="877"/>
      <c r="KZH32" s="877"/>
      <c r="KZI32" s="877"/>
      <c r="KZJ32" s="877"/>
      <c r="KZK32" s="877"/>
      <c r="KZL32" s="877"/>
      <c r="KZM32" s="877"/>
      <c r="KZN32" s="877"/>
      <c r="KZO32" s="877"/>
      <c r="KZP32" s="877"/>
      <c r="KZQ32" s="877"/>
      <c r="KZR32" s="877"/>
      <c r="KZS32" s="877"/>
      <c r="KZT32" s="877"/>
      <c r="KZU32" s="877"/>
      <c r="KZV32" s="877"/>
      <c r="KZW32" s="877"/>
      <c r="KZX32" s="877"/>
      <c r="KZY32" s="877"/>
      <c r="KZZ32" s="877"/>
      <c r="LAA32" s="877"/>
      <c r="LAB32" s="877"/>
      <c r="LAC32" s="877"/>
      <c r="LAD32" s="877"/>
      <c r="LAE32" s="877"/>
      <c r="LAF32" s="877"/>
      <c r="LAG32" s="877"/>
      <c r="LAH32" s="877"/>
      <c r="LAI32" s="877"/>
      <c r="LAJ32" s="877"/>
      <c r="LAK32" s="877"/>
      <c r="LAL32" s="877"/>
      <c r="LAM32" s="877"/>
      <c r="LAN32" s="877"/>
      <c r="LAO32" s="877"/>
      <c r="LAP32" s="877"/>
      <c r="LAQ32" s="877"/>
      <c r="LAR32" s="877"/>
      <c r="LAS32" s="877"/>
      <c r="LAT32" s="877"/>
      <c r="LAU32" s="877"/>
      <c r="LAV32" s="877"/>
      <c r="LAW32" s="877"/>
      <c r="LAX32" s="877"/>
      <c r="LAY32" s="877"/>
      <c r="LAZ32" s="877"/>
      <c r="LBA32" s="877"/>
      <c r="LBB32" s="877"/>
      <c r="LBC32" s="877"/>
      <c r="LBD32" s="877"/>
      <c r="LBE32" s="877"/>
      <c r="LBF32" s="877"/>
      <c r="LBG32" s="877"/>
      <c r="LBH32" s="877"/>
      <c r="LBI32" s="877"/>
      <c r="LBJ32" s="877"/>
      <c r="LBK32" s="877"/>
      <c r="LBL32" s="877"/>
      <c r="LBM32" s="877"/>
      <c r="LBN32" s="877"/>
      <c r="LBO32" s="877"/>
      <c r="LBP32" s="877"/>
      <c r="LBQ32" s="877"/>
      <c r="LBR32" s="877"/>
      <c r="LBS32" s="877"/>
      <c r="LBT32" s="877"/>
      <c r="LBU32" s="877"/>
      <c r="LBV32" s="877"/>
      <c r="LBW32" s="877"/>
      <c r="LBX32" s="877"/>
      <c r="LBY32" s="877"/>
      <c r="LBZ32" s="877"/>
      <c r="LCA32" s="877"/>
      <c r="LCB32" s="877"/>
      <c r="LCC32" s="877"/>
      <c r="LCD32" s="877"/>
      <c r="LCE32" s="877"/>
      <c r="LCF32" s="877"/>
      <c r="LCG32" s="877"/>
      <c r="LCH32" s="877"/>
      <c r="LCI32" s="877"/>
      <c r="LCJ32" s="877"/>
      <c r="LCK32" s="877"/>
      <c r="LCL32" s="877"/>
      <c r="LCM32" s="877"/>
      <c r="LCN32" s="877"/>
      <c r="LCO32" s="877"/>
      <c r="LCP32" s="877"/>
      <c r="LCQ32" s="877"/>
      <c r="LCR32" s="877"/>
      <c r="LCS32" s="877"/>
      <c r="LCT32" s="877"/>
      <c r="LCU32" s="877"/>
      <c r="LCV32" s="877"/>
      <c r="LCW32" s="877"/>
      <c r="LCX32" s="877"/>
      <c r="LCY32" s="877"/>
      <c r="LCZ32" s="877"/>
      <c r="LDA32" s="877"/>
      <c r="LDB32" s="877"/>
      <c r="LDC32" s="877"/>
      <c r="LDD32" s="877"/>
      <c r="LDE32" s="877"/>
      <c r="LDF32" s="877"/>
      <c r="LDG32" s="877"/>
      <c r="LDH32" s="877"/>
      <c r="LDI32" s="877"/>
      <c r="LDJ32" s="877"/>
      <c r="LDK32" s="877"/>
      <c r="LDL32" s="877"/>
      <c r="LDM32" s="877"/>
      <c r="LDN32" s="877"/>
      <c r="LDO32" s="877"/>
      <c r="LDP32" s="877"/>
      <c r="LDQ32" s="877"/>
      <c r="LDR32" s="877"/>
      <c r="LDS32" s="877"/>
      <c r="LDT32" s="877"/>
      <c r="LDU32" s="877"/>
      <c r="LDV32" s="877"/>
      <c r="LDW32" s="877"/>
      <c r="LDX32" s="877"/>
      <c r="LDY32" s="877"/>
      <c r="LDZ32" s="877"/>
      <c r="LEA32" s="877"/>
      <c r="LEB32" s="877"/>
      <c r="LEC32" s="877"/>
      <c r="LED32" s="877"/>
      <c r="LEE32" s="877"/>
      <c r="LEF32" s="877"/>
      <c r="LEG32" s="877"/>
      <c r="LEH32" s="877"/>
      <c r="LEI32" s="877"/>
      <c r="LEJ32" s="877"/>
      <c r="LEK32" s="877"/>
      <c r="LEL32" s="877"/>
      <c r="LEM32" s="877"/>
      <c r="LEN32" s="877"/>
      <c r="LEO32" s="877"/>
      <c r="LEP32" s="877"/>
      <c r="LEQ32" s="877"/>
      <c r="LER32" s="877"/>
      <c r="LES32" s="877"/>
      <c r="LET32" s="877"/>
      <c r="LEU32" s="877"/>
      <c r="LEV32" s="877"/>
      <c r="LEW32" s="877"/>
      <c r="LEX32" s="877"/>
      <c r="LEY32" s="877"/>
      <c r="LEZ32" s="877"/>
      <c r="LFA32" s="877"/>
      <c r="LFB32" s="877"/>
      <c r="LFC32" s="877"/>
      <c r="LFD32" s="877"/>
      <c r="LFE32" s="877"/>
      <c r="LFF32" s="877"/>
      <c r="LFG32" s="877"/>
      <c r="LFH32" s="877"/>
      <c r="LFI32" s="877"/>
      <c r="LFJ32" s="877"/>
      <c r="LFK32" s="877"/>
      <c r="LFL32" s="877"/>
      <c r="LFM32" s="877"/>
      <c r="LFN32" s="877"/>
      <c r="LFO32" s="877"/>
      <c r="LFP32" s="877"/>
      <c r="LFQ32" s="877"/>
      <c r="LFR32" s="877"/>
      <c r="LFS32" s="877"/>
      <c r="LFT32" s="877"/>
      <c r="LFU32" s="877"/>
      <c r="LFV32" s="877"/>
      <c r="LFW32" s="877"/>
      <c r="LFX32" s="877"/>
      <c r="LFY32" s="877"/>
      <c r="LFZ32" s="877"/>
      <c r="LGA32" s="877"/>
      <c r="LGB32" s="877"/>
      <c r="LGC32" s="877"/>
      <c r="LGD32" s="877"/>
      <c r="LGE32" s="877"/>
      <c r="LGF32" s="877"/>
      <c r="LGG32" s="877"/>
      <c r="LGH32" s="877"/>
      <c r="LGI32" s="877"/>
      <c r="LGJ32" s="877"/>
      <c r="LGK32" s="877"/>
      <c r="LGL32" s="877"/>
      <c r="LGM32" s="877"/>
      <c r="LGN32" s="877"/>
      <c r="LGO32" s="877"/>
      <c r="LGP32" s="877"/>
      <c r="LGQ32" s="877"/>
      <c r="LGR32" s="877"/>
      <c r="LGS32" s="877"/>
      <c r="LGT32" s="877"/>
      <c r="LGU32" s="877"/>
      <c r="LGV32" s="877"/>
      <c r="LGW32" s="877"/>
      <c r="LGX32" s="877"/>
      <c r="LGY32" s="877"/>
      <c r="LGZ32" s="877"/>
      <c r="LHA32" s="877"/>
      <c r="LHB32" s="877"/>
      <c r="LHC32" s="877"/>
      <c r="LHD32" s="877"/>
      <c r="LHE32" s="877"/>
      <c r="LHF32" s="877"/>
      <c r="LHG32" s="877"/>
      <c r="LHH32" s="877"/>
      <c r="LHI32" s="877"/>
      <c r="LHJ32" s="877"/>
      <c r="LHK32" s="877"/>
      <c r="LHL32" s="877"/>
      <c r="LHM32" s="877"/>
      <c r="LHN32" s="877"/>
      <c r="LHO32" s="877"/>
      <c r="LHP32" s="877"/>
      <c r="LHQ32" s="877"/>
      <c r="LHR32" s="877"/>
      <c r="LHS32" s="877"/>
      <c r="LHT32" s="877"/>
      <c r="LHU32" s="877"/>
      <c r="LHV32" s="877"/>
      <c r="LHW32" s="877"/>
      <c r="LHX32" s="877"/>
      <c r="LHY32" s="877"/>
      <c r="LHZ32" s="877"/>
      <c r="LIA32" s="877"/>
      <c r="LIB32" s="877"/>
      <c r="LIC32" s="877"/>
      <c r="LID32" s="877"/>
      <c r="LIE32" s="877"/>
      <c r="LIF32" s="877"/>
      <c r="LIG32" s="877"/>
      <c r="LIH32" s="877"/>
      <c r="LII32" s="877"/>
      <c r="LIJ32" s="877"/>
      <c r="LIK32" s="877"/>
      <c r="LIL32" s="877"/>
      <c r="LIM32" s="877"/>
      <c r="LIN32" s="877"/>
      <c r="LIO32" s="877"/>
      <c r="LIP32" s="877"/>
      <c r="LIQ32" s="877"/>
      <c r="LIR32" s="877"/>
      <c r="LIS32" s="877"/>
      <c r="LIT32" s="877"/>
      <c r="LIU32" s="877"/>
      <c r="LIV32" s="877"/>
      <c r="LIW32" s="877"/>
      <c r="LIX32" s="877"/>
      <c r="LIY32" s="877"/>
      <c r="LIZ32" s="877"/>
      <c r="LJA32" s="877"/>
      <c r="LJB32" s="877"/>
      <c r="LJC32" s="877"/>
      <c r="LJD32" s="877"/>
      <c r="LJE32" s="877"/>
      <c r="LJF32" s="877"/>
      <c r="LJG32" s="877"/>
      <c r="LJH32" s="877"/>
      <c r="LJI32" s="877"/>
      <c r="LJJ32" s="877"/>
      <c r="LJK32" s="877"/>
      <c r="LJL32" s="877"/>
      <c r="LJM32" s="877"/>
      <c r="LJN32" s="877"/>
      <c r="LJO32" s="877"/>
      <c r="LJP32" s="877"/>
      <c r="LJQ32" s="877"/>
      <c r="LJR32" s="877"/>
      <c r="LJS32" s="877"/>
      <c r="LJT32" s="877"/>
      <c r="LJU32" s="877"/>
      <c r="LJV32" s="877"/>
      <c r="LJW32" s="877"/>
      <c r="LJX32" s="877"/>
      <c r="LJY32" s="877"/>
      <c r="LJZ32" s="877"/>
      <c r="LKA32" s="877"/>
      <c r="LKB32" s="877"/>
      <c r="LKC32" s="877"/>
      <c r="LKD32" s="877"/>
      <c r="LKE32" s="877"/>
      <c r="LKF32" s="877"/>
      <c r="LKG32" s="877"/>
      <c r="LKH32" s="877"/>
      <c r="LKI32" s="877"/>
      <c r="LKJ32" s="877"/>
      <c r="LKK32" s="877"/>
      <c r="LKL32" s="877"/>
      <c r="LKM32" s="877"/>
      <c r="LKN32" s="877"/>
      <c r="LKO32" s="877"/>
      <c r="LKP32" s="877"/>
      <c r="LKQ32" s="877"/>
      <c r="LKR32" s="877"/>
      <c r="LKS32" s="877"/>
      <c r="LKT32" s="877"/>
      <c r="LKU32" s="877"/>
      <c r="LKV32" s="877"/>
      <c r="LKW32" s="877"/>
      <c r="LKX32" s="877"/>
      <c r="LKY32" s="877"/>
      <c r="LKZ32" s="877"/>
      <c r="LLA32" s="877"/>
      <c r="LLB32" s="877"/>
      <c r="LLC32" s="877"/>
      <c r="LLD32" s="877"/>
      <c r="LLE32" s="877"/>
      <c r="LLF32" s="877"/>
      <c r="LLG32" s="877"/>
      <c r="LLH32" s="877"/>
      <c r="LLI32" s="877"/>
      <c r="LLJ32" s="877"/>
      <c r="LLK32" s="877"/>
      <c r="LLL32" s="877"/>
      <c r="LLM32" s="877"/>
      <c r="LLN32" s="877"/>
      <c r="LLO32" s="877"/>
      <c r="LLP32" s="877"/>
      <c r="LLQ32" s="877"/>
      <c r="LLR32" s="877"/>
      <c r="LLS32" s="877"/>
      <c r="LLT32" s="877"/>
      <c r="LLU32" s="877"/>
      <c r="LLV32" s="877"/>
      <c r="LLW32" s="877"/>
      <c r="LLX32" s="877"/>
      <c r="LLY32" s="877"/>
      <c r="LLZ32" s="877"/>
      <c r="LMA32" s="877"/>
      <c r="LMB32" s="877"/>
      <c r="LMC32" s="877"/>
      <c r="LMD32" s="877"/>
      <c r="LME32" s="877"/>
      <c r="LMF32" s="877"/>
      <c r="LMG32" s="877"/>
      <c r="LMH32" s="877"/>
      <c r="LMI32" s="877"/>
      <c r="LMJ32" s="877"/>
      <c r="LMK32" s="877"/>
      <c r="LML32" s="877"/>
      <c r="LMM32" s="877"/>
      <c r="LMN32" s="877"/>
      <c r="LMO32" s="877"/>
      <c r="LMP32" s="877"/>
      <c r="LMQ32" s="877"/>
      <c r="LMR32" s="877"/>
      <c r="LMS32" s="877"/>
      <c r="LMT32" s="877"/>
      <c r="LMU32" s="877"/>
      <c r="LMV32" s="877"/>
      <c r="LMW32" s="877"/>
      <c r="LMX32" s="877"/>
      <c r="LMY32" s="877"/>
      <c r="LMZ32" s="877"/>
      <c r="LNA32" s="877"/>
      <c r="LNB32" s="877"/>
      <c r="LNC32" s="877"/>
      <c r="LND32" s="877"/>
      <c r="LNE32" s="877"/>
      <c r="LNF32" s="877"/>
      <c r="LNG32" s="877"/>
      <c r="LNH32" s="877"/>
      <c r="LNI32" s="877"/>
      <c r="LNJ32" s="877"/>
      <c r="LNK32" s="877"/>
      <c r="LNL32" s="877"/>
      <c r="LNM32" s="877"/>
      <c r="LNN32" s="877"/>
      <c r="LNO32" s="877"/>
      <c r="LNP32" s="877"/>
      <c r="LNQ32" s="877"/>
      <c r="LNR32" s="877"/>
      <c r="LNS32" s="877"/>
      <c r="LNT32" s="877"/>
      <c r="LNU32" s="877"/>
      <c r="LNV32" s="877"/>
      <c r="LNW32" s="877"/>
      <c r="LNX32" s="877"/>
      <c r="LNY32" s="877"/>
      <c r="LNZ32" s="877"/>
      <c r="LOA32" s="877"/>
      <c r="LOB32" s="877"/>
      <c r="LOC32" s="877"/>
      <c r="LOD32" s="877"/>
      <c r="LOE32" s="877"/>
      <c r="LOF32" s="877"/>
      <c r="LOG32" s="877"/>
      <c r="LOH32" s="877"/>
      <c r="LOI32" s="877"/>
      <c r="LOJ32" s="877"/>
      <c r="LOK32" s="877"/>
      <c r="LOL32" s="877"/>
      <c r="LOM32" s="877"/>
      <c r="LON32" s="877"/>
      <c r="LOO32" s="877"/>
      <c r="LOP32" s="877"/>
      <c r="LOQ32" s="877"/>
      <c r="LOR32" s="877"/>
      <c r="LOS32" s="877"/>
      <c r="LOT32" s="877"/>
      <c r="LOU32" s="877"/>
      <c r="LOV32" s="877"/>
      <c r="LOW32" s="877"/>
      <c r="LOX32" s="877"/>
      <c r="LOY32" s="877"/>
      <c r="LOZ32" s="877"/>
      <c r="LPA32" s="877"/>
      <c r="LPB32" s="877"/>
      <c r="LPC32" s="877"/>
      <c r="LPD32" s="877"/>
      <c r="LPE32" s="877"/>
      <c r="LPF32" s="877"/>
      <c r="LPG32" s="877"/>
      <c r="LPH32" s="877"/>
      <c r="LPI32" s="877"/>
      <c r="LPJ32" s="877"/>
      <c r="LPK32" s="877"/>
      <c r="LPL32" s="877"/>
      <c r="LPM32" s="877"/>
      <c r="LPN32" s="877"/>
      <c r="LPO32" s="877"/>
      <c r="LPP32" s="877"/>
      <c r="LPQ32" s="877"/>
      <c r="LPR32" s="877"/>
      <c r="LPS32" s="877"/>
      <c r="LPT32" s="877"/>
      <c r="LPU32" s="877"/>
      <c r="LPV32" s="877"/>
      <c r="LPW32" s="877"/>
      <c r="LPX32" s="877"/>
      <c r="LPY32" s="877"/>
      <c r="LPZ32" s="877"/>
      <c r="LQA32" s="877"/>
      <c r="LQB32" s="877"/>
      <c r="LQC32" s="877"/>
      <c r="LQD32" s="877"/>
      <c r="LQE32" s="877"/>
      <c r="LQF32" s="877"/>
      <c r="LQG32" s="877"/>
      <c r="LQH32" s="877"/>
      <c r="LQI32" s="877"/>
      <c r="LQJ32" s="877"/>
      <c r="LQK32" s="877"/>
      <c r="LQL32" s="877"/>
      <c r="LQM32" s="877"/>
      <c r="LQN32" s="877"/>
      <c r="LQO32" s="877"/>
      <c r="LQP32" s="877"/>
      <c r="LQQ32" s="877"/>
      <c r="LQR32" s="877"/>
      <c r="LQS32" s="877"/>
      <c r="LQT32" s="877"/>
      <c r="LQU32" s="877"/>
      <c r="LQV32" s="877"/>
      <c r="LQW32" s="877"/>
      <c r="LQX32" s="877"/>
      <c r="LQY32" s="877"/>
      <c r="LQZ32" s="877"/>
      <c r="LRA32" s="877"/>
      <c r="LRB32" s="877"/>
      <c r="LRC32" s="877"/>
      <c r="LRD32" s="877"/>
      <c r="LRE32" s="877"/>
      <c r="LRF32" s="877"/>
      <c r="LRG32" s="877"/>
      <c r="LRH32" s="877"/>
      <c r="LRI32" s="877"/>
      <c r="LRJ32" s="877"/>
      <c r="LRK32" s="877"/>
      <c r="LRL32" s="877"/>
      <c r="LRM32" s="877"/>
      <c r="LRN32" s="877"/>
      <c r="LRO32" s="877"/>
      <c r="LRP32" s="877"/>
      <c r="LRQ32" s="877"/>
      <c r="LRR32" s="877"/>
      <c r="LRS32" s="877"/>
      <c r="LRT32" s="877"/>
      <c r="LRU32" s="877"/>
      <c r="LRV32" s="877"/>
      <c r="LRW32" s="877"/>
      <c r="LRX32" s="877"/>
      <c r="LRY32" s="877"/>
      <c r="LRZ32" s="877"/>
      <c r="LSA32" s="877"/>
      <c r="LSB32" s="877"/>
      <c r="LSC32" s="877"/>
      <c r="LSD32" s="877"/>
      <c r="LSE32" s="877"/>
      <c r="LSF32" s="877"/>
      <c r="LSG32" s="877"/>
      <c r="LSH32" s="877"/>
      <c r="LSI32" s="877"/>
      <c r="LSJ32" s="877"/>
      <c r="LSK32" s="877"/>
      <c r="LSL32" s="877"/>
      <c r="LSM32" s="877"/>
      <c r="LSN32" s="877"/>
      <c r="LSO32" s="877"/>
      <c r="LSP32" s="877"/>
      <c r="LSQ32" s="877"/>
      <c r="LSR32" s="877"/>
      <c r="LSS32" s="877"/>
      <c r="LST32" s="877"/>
      <c r="LSU32" s="877"/>
      <c r="LSV32" s="877"/>
      <c r="LSW32" s="877"/>
      <c r="LSX32" s="877"/>
      <c r="LSY32" s="877"/>
      <c r="LSZ32" s="877"/>
      <c r="LTA32" s="877"/>
      <c r="LTB32" s="877"/>
      <c r="LTC32" s="877"/>
      <c r="LTD32" s="877"/>
      <c r="LTE32" s="877"/>
      <c r="LTF32" s="877"/>
      <c r="LTG32" s="877"/>
      <c r="LTH32" s="877"/>
      <c r="LTI32" s="877"/>
      <c r="LTJ32" s="877"/>
      <c r="LTK32" s="877"/>
      <c r="LTL32" s="877"/>
      <c r="LTM32" s="877"/>
      <c r="LTN32" s="877"/>
      <c r="LTO32" s="877"/>
      <c r="LTP32" s="877"/>
      <c r="LTQ32" s="877"/>
      <c r="LTR32" s="877"/>
      <c r="LTS32" s="877"/>
      <c r="LTT32" s="877"/>
      <c r="LTU32" s="877"/>
      <c r="LTV32" s="877"/>
      <c r="LTW32" s="877"/>
      <c r="LTX32" s="877"/>
      <c r="LTY32" s="877"/>
      <c r="LTZ32" s="877"/>
      <c r="LUA32" s="877"/>
      <c r="LUB32" s="877"/>
      <c r="LUC32" s="877"/>
      <c r="LUD32" s="877"/>
      <c r="LUE32" s="877"/>
      <c r="LUF32" s="877"/>
      <c r="LUG32" s="877"/>
      <c r="LUH32" s="877"/>
      <c r="LUI32" s="877"/>
      <c r="LUJ32" s="877"/>
      <c r="LUK32" s="877"/>
      <c r="LUL32" s="877"/>
      <c r="LUM32" s="877"/>
      <c r="LUN32" s="877"/>
      <c r="LUO32" s="877"/>
      <c r="LUP32" s="877"/>
      <c r="LUQ32" s="877"/>
      <c r="LUR32" s="877"/>
      <c r="LUS32" s="877"/>
      <c r="LUT32" s="877"/>
      <c r="LUU32" s="877"/>
      <c r="LUV32" s="877"/>
      <c r="LUW32" s="877"/>
      <c r="LUX32" s="877"/>
      <c r="LUY32" s="877"/>
      <c r="LUZ32" s="877"/>
      <c r="LVA32" s="877"/>
      <c r="LVB32" s="877"/>
      <c r="LVC32" s="877"/>
      <c r="LVD32" s="877"/>
      <c r="LVE32" s="877"/>
      <c r="LVF32" s="877"/>
      <c r="LVG32" s="877"/>
      <c r="LVH32" s="877"/>
      <c r="LVI32" s="877"/>
      <c r="LVJ32" s="877"/>
      <c r="LVK32" s="877"/>
      <c r="LVL32" s="877"/>
      <c r="LVM32" s="877"/>
      <c r="LVN32" s="877"/>
      <c r="LVO32" s="877"/>
      <c r="LVP32" s="877"/>
      <c r="LVQ32" s="877"/>
      <c r="LVR32" s="877"/>
      <c r="LVS32" s="877"/>
      <c r="LVT32" s="877"/>
      <c r="LVU32" s="877"/>
      <c r="LVV32" s="877"/>
      <c r="LVW32" s="877"/>
      <c r="LVX32" s="877"/>
      <c r="LVY32" s="877"/>
      <c r="LVZ32" s="877"/>
      <c r="LWA32" s="877"/>
      <c r="LWB32" s="877"/>
      <c r="LWC32" s="877"/>
      <c r="LWD32" s="877"/>
      <c r="LWE32" s="877"/>
      <c r="LWF32" s="877"/>
      <c r="LWG32" s="877"/>
      <c r="LWH32" s="877"/>
      <c r="LWI32" s="877"/>
      <c r="LWJ32" s="877"/>
      <c r="LWK32" s="877"/>
      <c r="LWL32" s="877"/>
      <c r="LWM32" s="877"/>
      <c r="LWN32" s="877"/>
      <c r="LWO32" s="877"/>
      <c r="LWP32" s="877"/>
      <c r="LWQ32" s="877"/>
      <c r="LWR32" s="877"/>
      <c r="LWS32" s="877"/>
      <c r="LWT32" s="877"/>
      <c r="LWU32" s="877"/>
      <c r="LWV32" s="877"/>
      <c r="LWW32" s="877"/>
      <c r="LWX32" s="877"/>
      <c r="LWY32" s="877"/>
      <c r="LWZ32" s="877"/>
      <c r="LXA32" s="877"/>
      <c r="LXB32" s="877"/>
      <c r="LXC32" s="877"/>
      <c r="LXD32" s="877"/>
      <c r="LXE32" s="877"/>
      <c r="LXF32" s="877"/>
      <c r="LXG32" s="877"/>
      <c r="LXH32" s="877"/>
      <c r="LXI32" s="877"/>
      <c r="LXJ32" s="877"/>
      <c r="LXK32" s="877"/>
      <c r="LXL32" s="877"/>
      <c r="LXM32" s="877"/>
      <c r="LXN32" s="877"/>
      <c r="LXO32" s="877"/>
      <c r="LXP32" s="877"/>
      <c r="LXQ32" s="877"/>
      <c r="LXR32" s="877"/>
      <c r="LXS32" s="877"/>
      <c r="LXT32" s="877"/>
      <c r="LXU32" s="877"/>
      <c r="LXV32" s="877"/>
      <c r="LXW32" s="877"/>
      <c r="LXX32" s="877"/>
      <c r="LXY32" s="877"/>
      <c r="LXZ32" s="877"/>
      <c r="LYA32" s="877"/>
      <c r="LYB32" s="877"/>
      <c r="LYC32" s="877"/>
      <c r="LYD32" s="877"/>
      <c r="LYE32" s="877"/>
      <c r="LYF32" s="877"/>
      <c r="LYG32" s="877"/>
      <c r="LYH32" s="877"/>
      <c r="LYI32" s="877"/>
      <c r="LYJ32" s="877"/>
      <c r="LYK32" s="877"/>
      <c r="LYL32" s="877"/>
      <c r="LYM32" s="877"/>
      <c r="LYN32" s="877"/>
      <c r="LYO32" s="877"/>
      <c r="LYP32" s="877"/>
      <c r="LYQ32" s="877"/>
      <c r="LYR32" s="877"/>
      <c r="LYS32" s="877"/>
      <c r="LYT32" s="877"/>
      <c r="LYU32" s="877"/>
      <c r="LYV32" s="877"/>
      <c r="LYW32" s="877"/>
      <c r="LYX32" s="877"/>
      <c r="LYY32" s="877"/>
      <c r="LYZ32" s="877"/>
      <c r="LZA32" s="877"/>
      <c r="LZB32" s="877"/>
      <c r="LZC32" s="877"/>
      <c r="LZD32" s="877"/>
      <c r="LZE32" s="877"/>
      <c r="LZF32" s="877"/>
      <c r="LZG32" s="877"/>
      <c r="LZH32" s="877"/>
      <c r="LZI32" s="877"/>
      <c r="LZJ32" s="877"/>
      <c r="LZK32" s="877"/>
      <c r="LZL32" s="877"/>
      <c r="LZM32" s="877"/>
      <c r="LZN32" s="877"/>
      <c r="LZO32" s="877"/>
      <c r="LZP32" s="877"/>
      <c r="LZQ32" s="877"/>
      <c r="LZR32" s="877"/>
      <c r="LZS32" s="877"/>
      <c r="LZT32" s="877"/>
      <c r="LZU32" s="877"/>
      <c r="LZV32" s="877"/>
      <c r="LZW32" s="877"/>
      <c r="LZX32" s="877"/>
      <c r="LZY32" s="877"/>
      <c r="LZZ32" s="877"/>
      <c r="MAA32" s="877"/>
      <c r="MAB32" s="877"/>
      <c r="MAC32" s="877"/>
      <c r="MAD32" s="877"/>
      <c r="MAE32" s="877"/>
      <c r="MAF32" s="877"/>
      <c r="MAG32" s="877"/>
      <c r="MAH32" s="877"/>
      <c r="MAI32" s="877"/>
      <c r="MAJ32" s="877"/>
      <c r="MAK32" s="877"/>
      <c r="MAL32" s="877"/>
      <c r="MAM32" s="877"/>
      <c r="MAN32" s="877"/>
      <c r="MAO32" s="877"/>
      <c r="MAP32" s="877"/>
      <c r="MAQ32" s="877"/>
      <c r="MAR32" s="877"/>
      <c r="MAS32" s="877"/>
      <c r="MAT32" s="877"/>
      <c r="MAU32" s="877"/>
      <c r="MAV32" s="877"/>
      <c r="MAW32" s="877"/>
      <c r="MAX32" s="877"/>
      <c r="MAY32" s="877"/>
      <c r="MAZ32" s="877"/>
      <c r="MBA32" s="877"/>
      <c r="MBB32" s="877"/>
      <c r="MBC32" s="877"/>
      <c r="MBD32" s="877"/>
      <c r="MBE32" s="877"/>
      <c r="MBF32" s="877"/>
      <c r="MBG32" s="877"/>
      <c r="MBH32" s="877"/>
      <c r="MBI32" s="877"/>
      <c r="MBJ32" s="877"/>
      <c r="MBK32" s="877"/>
      <c r="MBL32" s="877"/>
      <c r="MBM32" s="877"/>
      <c r="MBN32" s="877"/>
      <c r="MBO32" s="877"/>
      <c r="MBP32" s="877"/>
      <c r="MBQ32" s="877"/>
      <c r="MBR32" s="877"/>
      <c r="MBS32" s="877"/>
      <c r="MBT32" s="877"/>
      <c r="MBU32" s="877"/>
      <c r="MBV32" s="877"/>
      <c r="MBW32" s="877"/>
      <c r="MBX32" s="877"/>
      <c r="MBY32" s="877"/>
      <c r="MBZ32" s="877"/>
      <c r="MCA32" s="877"/>
      <c r="MCB32" s="877"/>
      <c r="MCC32" s="877"/>
      <c r="MCD32" s="877"/>
      <c r="MCE32" s="877"/>
      <c r="MCF32" s="877"/>
      <c r="MCG32" s="877"/>
      <c r="MCH32" s="877"/>
      <c r="MCI32" s="877"/>
      <c r="MCJ32" s="877"/>
      <c r="MCK32" s="877"/>
      <c r="MCL32" s="877"/>
      <c r="MCM32" s="877"/>
      <c r="MCN32" s="877"/>
      <c r="MCO32" s="877"/>
      <c r="MCP32" s="877"/>
      <c r="MCQ32" s="877"/>
      <c r="MCR32" s="877"/>
      <c r="MCS32" s="877"/>
      <c r="MCT32" s="877"/>
      <c r="MCU32" s="877"/>
      <c r="MCV32" s="877"/>
      <c r="MCW32" s="877"/>
      <c r="MCX32" s="877"/>
      <c r="MCY32" s="877"/>
      <c r="MCZ32" s="877"/>
      <c r="MDA32" s="877"/>
      <c r="MDB32" s="877"/>
      <c r="MDC32" s="877"/>
      <c r="MDD32" s="877"/>
      <c r="MDE32" s="877"/>
      <c r="MDF32" s="877"/>
      <c r="MDG32" s="877"/>
      <c r="MDH32" s="877"/>
      <c r="MDI32" s="877"/>
      <c r="MDJ32" s="877"/>
      <c r="MDK32" s="877"/>
      <c r="MDL32" s="877"/>
      <c r="MDM32" s="877"/>
      <c r="MDN32" s="877"/>
      <c r="MDO32" s="877"/>
      <c r="MDP32" s="877"/>
      <c r="MDQ32" s="877"/>
      <c r="MDR32" s="877"/>
      <c r="MDS32" s="877"/>
      <c r="MDT32" s="877"/>
      <c r="MDU32" s="877"/>
      <c r="MDV32" s="877"/>
      <c r="MDW32" s="877"/>
      <c r="MDX32" s="877"/>
      <c r="MDY32" s="877"/>
      <c r="MDZ32" s="877"/>
      <c r="MEA32" s="877"/>
      <c r="MEB32" s="877"/>
      <c r="MEC32" s="877"/>
      <c r="MED32" s="877"/>
      <c r="MEE32" s="877"/>
      <c r="MEF32" s="877"/>
      <c r="MEG32" s="877"/>
      <c r="MEH32" s="877"/>
      <c r="MEI32" s="877"/>
      <c r="MEJ32" s="877"/>
      <c r="MEK32" s="877"/>
      <c r="MEL32" s="877"/>
      <c r="MEM32" s="877"/>
      <c r="MEN32" s="877"/>
      <c r="MEO32" s="877"/>
      <c r="MEP32" s="877"/>
      <c r="MEQ32" s="877"/>
      <c r="MER32" s="877"/>
      <c r="MES32" s="877"/>
      <c r="MET32" s="877"/>
      <c r="MEU32" s="877"/>
      <c r="MEV32" s="877"/>
      <c r="MEW32" s="877"/>
      <c r="MEX32" s="877"/>
      <c r="MEY32" s="877"/>
      <c r="MEZ32" s="877"/>
      <c r="MFA32" s="877"/>
      <c r="MFB32" s="877"/>
      <c r="MFC32" s="877"/>
      <c r="MFD32" s="877"/>
      <c r="MFE32" s="877"/>
      <c r="MFF32" s="877"/>
      <c r="MFG32" s="877"/>
      <c r="MFH32" s="877"/>
      <c r="MFI32" s="877"/>
      <c r="MFJ32" s="877"/>
      <c r="MFK32" s="877"/>
      <c r="MFL32" s="877"/>
      <c r="MFM32" s="877"/>
      <c r="MFN32" s="877"/>
      <c r="MFO32" s="877"/>
      <c r="MFP32" s="877"/>
      <c r="MFQ32" s="877"/>
      <c r="MFR32" s="877"/>
      <c r="MFS32" s="877"/>
      <c r="MFT32" s="877"/>
      <c r="MFU32" s="877"/>
      <c r="MFV32" s="877"/>
      <c r="MFW32" s="877"/>
      <c r="MFX32" s="877"/>
      <c r="MFY32" s="877"/>
      <c r="MFZ32" s="877"/>
      <c r="MGA32" s="877"/>
      <c r="MGB32" s="877"/>
      <c r="MGC32" s="877"/>
      <c r="MGD32" s="877"/>
      <c r="MGE32" s="877"/>
      <c r="MGF32" s="877"/>
      <c r="MGG32" s="877"/>
      <c r="MGH32" s="877"/>
      <c r="MGI32" s="877"/>
      <c r="MGJ32" s="877"/>
      <c r="MGK32" s="877"/>
      <c r="MGL32" s="877"/>
      <c r="MGM32" s="877"/>
      <c r="MGN32" s="877"/>
      <c r="MGO32" s="877"/>
      <c r="MGP32" s="877"/>
      <c r="MGQ32" s="877"/>
      <c r="MGR32" s="877"/>
      <c r="MGS32" s="877"/>
      <c r="MGT32" s="877"/>
      <c r="MGU32" s="877"/>
      <c r="MGV32" s="877"/>
      <c r="MGW32" s="877"/>
      <c r="MGX32" s="877"/>
      <c r="MGY32" s="877"/>
      <c r="MGZ32" s="877"/>
      <c r="MHA32" s="877"/>
      <c r="MHB32" s="877"/>
      <c r="MHC32" s="877"/>
      <c r="MHD32" s="877"/>
      <c r="MHE32" s="877"/>
      <c r="MHF32" s="877"/>
      <c r="MHG32" s="877"/>
      <c r="MHH32" s="877"/>
      <c r="MHI32" s="877"/>
      <c r="MHJ32" s="877"/>
      <c r="MHK32" s="877"/>
      <c r="MHL32" s="877"/>
      <c r="MHM32" s="877"/>
      <c r="MHN32" s="877"/>
      <c r="MHO32" s="877"/>
      <c r="MHP32" s="877"/>
      <c r="MHQ32" s="877"/>
      <c r="MHR32" s="877"/>
      <c r="MHS32" s="877"/>
      <c r="MHT32" s="877"/>
      <c r="MHU32" s="877"/>
      <c r="MHV32" s="877"/>
      <c r="MHW32" s="877"/>
      <c r="MHX32" s="877"/>
      <c r="MHY32" s="877"/>
      <c r="MHZ32" s="877"/>
      <c r="MIA32" s="877"/>
      <c r="MIB32" s="877"/>
      <c r="MIC32" s="877"/>
      <c r="MID32" s="877"/>
      <c r="MIE32" s="877"/>
      <c r="MIF32" s="877"/>
      <c r="MIG32" s="877"/>
      <c r="MIH32" s="877"/>
      <c r="MII32" s="877"/>
      <c r="MIJ32" s="877"/>
      <c r="MIK32" s="877"/>
      <c r="MIL32" s="877"/>
      <c r="MIM32" s="877"/>
      <c r="MIN32" s="877"/>
      <c r="MIO32" s="877"/>
      <c r="MIP32" s="877"/>
      <c r="MIQ32" s="877"/>
      <c r="MIR32" s="877"/>
      <c r="MIS32" s="877"/>
      <c r="MIT32" s="877"/>
      <c r="MIU32" s="877"/>
      <c r="MIV32" s="877"/>
      <c r="MIW32" s="877"/>
      <c r="MIX32" s="877"/>
      <c r="MIY32" s="877"/>
      <c r="MIZ32" s="877"/>
      <c r="MJA32" s="877"/>
      <c r="MJB32" s="877"/>
      <c r="MJC32" s="877"/>
      <c r="MJD32" s="877"/>
      <c r="MJE32" s="877"/>
      <c r="MJF32" s="877"/>
      <c r="MJG32" s="877"/>
      <c r="MJH32" s="877"/>
      <c r="MJI32" s="877"/>
      <c r="MJJ32" s="877"/>
      <c r="MJK32" s="877"/>
      <c r="MJL32" s="877"/>
      <c r="MJM32" s="877"/>
      <c r="MJN32" s="877"/>
      <c r="MJO32" s="877"/>
      <c r="MJP32" s="877"/>
      <c r="MJQ32" s="877"/>
      <c r="MJR32" s="877"/>
      <c r="MJS32" s="877"/>
      <c r="MJT32" s="877"/>
      <c r="MJU32" s="877"/>
      <c r="MJV32" s="877"/>
      <c r="MJW32" s="877"/>
      <c r="MJX32" s="877"/>
      <c r="MJY32" s="877"/>
      <c r="MJZ32" s="877"/>
      <c r="MKA32" s="877"/>
      <c r="MKB32" s="877"/>
      <c r="MKC32" s="877"/>
      <c r="MKD32" s="877"/>
      <c r="MKE32" s="877"/>
      <c r="MKF32" s="877"/>
      <c r="MKG32" s="877"/>
      <c r="MKH32" s="877"/>
      <c r="MKI32" s="877"/>
      <c r="MKJ32" s="877"/>
      <c r="MKK32" s="877"/>
      <c r="MKL32" s="877"/>
      <c r="MKM32" s="877"/>
      <c r="MKN32" s="877"/>
      <c r="MKO32" s="877"/>
      <c r="MKP32" s="877"/>
      <c r="MKQ32" s="877"/>
      <c r="MKR32" s="877"/>
      <c r="MKS32" s="877"/>
      <c r="MKT32" s="877"/>
      <c r="MKU32" s="877"/>
      <c r="MKV32" s="877"/>
      <c r="MKW32" s="877"/>
      <c r="MKX32" s="877"/>
      <c r="MKY32" s="877"/>
      <c r="MKZ32" s="877"/>
      <c r="MLA32" s="877"/>
      <c r="MLB32" s="877"/>
      <c r="MLC32" s="877"/>
      <c r="MLD32" s="877"/>
      <c r="MLE32" s="877"/>
      <c r="MLF32" s="877"/>
      <c r="MLG32" s="877"/>
      <c r="MLH32" s="877"/>
      <c r="MLI32" s="877"/>
      <c r="MLJ32" s="877"/>
      <c r="MLK32" s="877"/>
      <c r="MLL32" s="877"/>
      <c r="MLM32" s="877"/>
      <c r="MLN32" s="877"/>
      <c r="MLO32" s="877"/>
      <c r="MLP32" s="877"/>
      <c r="MLQ32" s="877"/>
      <c r="MLR32" s="877"/>
      <c r="MLS32" s="877"/>
      <c r="MLT32" s="877"/>
      <c r="MLU32" s="877"/>
      <c r="MLV32" s="877"/>
      <c r="MLW32" s="877"/>
      <c r="MLX32" s="877"/>
      <c r="MLY32" s="877"/>
      <c r="MLZ32" s="877"/>
      <c r="MMA32" s="877"/>
      <c r="MMB32" s="877"/>
      <c r="MMC32" s="877"/>
      <c r="MMD32" s="877"/>
      <c r="MME32" s="877"/>
      <c r="MMF32" s="877"/>
      <c r="MMG32" s="877"/>
      <c r="MMH32" s="877"/>
      <c r="MMI32" s="877"/>
      <c r="MMJ32" s="877"/>
      <c r="MMK32" s="877"/>
      <c r="MML32" s="877"/>
      <c r="MMM32" s="877"/>
      <c r="MMN32" s="877"/>
      <c r="MMO32" s="877"/>
      <c r="MMP32" s="877"/>
      <c r="MMQ32" s="877"/>
      <c r="MMR32" s="877"/>
      <c r="MMS32" s="877"/>
      <c r="MMT32" s="877"/>
      <c r="MMU32" s="877"/>
      <c r="MMV32" s="877"/>
      <c r="MMW32" s="877"/>
      <c r="MMX32" s="877"/>
      <c r="MMY32" s="877"/>
      <c r="MMZ32" s="877"/>
      <c r="MNA32" s="877"/>
      <c r="MNB32" s="877"/>
      <c r="MNC32" s="877"/>
      <c r="MND32" s="877"/>
      <c r="MNE32" s="877"/>
      <c r="MNF32" s="877"/>
      <c r="MNG32" s="877"/>
      <c r="MNH32" s="877"/>
      <c r="MNI32" s="877"/>
      <c r="MNJ32" s="877"/>
      <c r="MNK32" s="877"/>
      <c r="MNL32" s="877"/>
      <c r="MNM32" s="877"/>
      <c r="MNN32" s="877"/>
      <c r="MNO32" s="877"/>
      <c r="MNP32" s="877"/>
      <c r="MNQ32" s="877"/>
      <c r="MNR32" s="877"/>
      <c r="MNS32" s="877"/>
      <c r="MNT32" s="877"/>
      <c r="MNU32" s="877"/>
      <c r="MNV32" s="877"/>
      <c r="MNW32" s="877"/>
      <c r="MNX32" s="877"/>
      <c r="MNY32" s="877"/>
      <c r="MNZ32" s="877"/>
      <c r="MOA32" s="877"/>
      <c r="MOB32" s="877"/>
      <c r="MOC32" s="877"/>
      <c r="MOD32" s="877"/>
      <c r="MOE32" s="877"/>
      <c r="MOF32" s="877"/>
      <c r="MOG32" s="877"/>
      <c r="MOH32" s="877"/>
      <c r="MOI32" s="877"/>
      <c r="MOJ32" s="877"/>
      <c r="MOK32" s="877"/>
      <c r="MOL32" s="877"/>
      <c r="MOM32" s="877"/>
      <c r="MON32" s="877"/>
      <c r="MOO32" s="877"/>
      <c r="MOP32" s="877"/>
      <c r="MOQ32" s="877"/>
      <c r="MOR32" s="877"/>
      <c r="MOS32" s="877"/>
      <c r="MOT32" s="877"/>
      <c r="MOU32" s="877"/>
      <c r="MOV32" s="877"/>
      <c r="MOW32" s="877"/>
      <c r="MOX32" s="877"/>
      <c r="MOY32" s="877"/>
      <c r="MOZ32" s="877"/>
      <c r="MPA32" s="877"/>
      <c r="MPB32" s="877"/>
      <c r="MPC32" s="877"/>
      <c r="MPD32" s="877"/>
      <c r="MPE32" s="877"/>
      <c r="MPF32" s="877"/>
      <c r="MPG32" s="877"/>
      <c r="MPH32" s="877"/>
      <c r="MPI32" s="877"/>
      <c r="MPJ32" s="877"/>
      <c r="MPK32" s="877"/>
      <c r="MPL32" s="877"/>
      <c r="MPM32" s="877"/>
      <c r="MPN32" s="877"/>
      <c r="MPO32" s="877"/>
      <c r="MPP32" s="877"/>
      <c r="MPQ32" s="877"/>
      <c r="MPR32" s="877"/>
      <c r="MPS32" s="877"/>
      <c r="MPT32" s="877"/>
      <c r="MPU32" s="877"/>
      <c r="MPV32" s="877"/>
      <c r="MPW32" s="877"/>
      <c r="MPX32" s="877"/>
      <c r="MPY32" s="877"/>
      <c r="MPZ32" s="877"/>
      <c r="MQA32" s="877"/>
      <c r="MQB32" s="877"/>
      <c r="MQC32" s="877"/>
      <c r="MQD32" s="877"/>
      <c r="MQE32" s="877"/>
      <c r="MQF32" s="877"/>
      <c r="MQG32" s="877"/>
      <c r="MQH32" s="877"/>
      <c r="MQI32" s="877"/>
      <c r="MQJ32" s="877"/>
      <c r="MQK32" s="877"/>
      <c r="MQL32" s="877"/>
      <c r="MQM32" s="877"/>
      <c r="MQN32" s="877"/>
      <c r="MQO32" s="877"/>
      <c r="MQP32" s="877"/>
      <c r="MQQ32" s="877"/>
      <c r="MQR32" s="877"/>
      <c r="MQS32" s="877"/>
      <c r="MQT32" s="877"/>
      <c r="MQU32" s="877"/>
      <c r="MQV32" s="877"/>
      <c r="MQW32" s="877"/>
      <c r="MQX32" s="877"/>
      <c r="MQY32" s="877"/>
      <c r="MQZ32" s="877"/>
      <c r="MRA32" s="877"/>
      <c r="MRB32" s="877"/>
      <c r="MRC32" s="877"/>
      <c r="MRD32" s="877"/>
      <c r="MRE32" s="877"/>
      <c r="MRF32" s="877"/>
      <c r="MRG32" s="877"/>
      <c r="MRH32" s="877"/>
      <c r="MRI32" s="877"/>
      <c r="MRJ32" s="877"/>
      <c r="MRK32" s="877"/>
      <c r="MRL32" s="877"/>
      <c r="MRM32" s="877"/>
      <c r="MRN32" s="877"/>
      <c r="MRO32" s="877"/>
      <c r="MRP32" s="877"/>
      <c r="MRQ32" s="877"/>
      <c r="MRR32" s="877"/>
      <c r="MRS32" s="877"/>
      <c r="MRT32" s="877"/>
      <c r="MRU32" s="877"/>
      <c r="MRV32" s="877"/>
      <c r="MRW32" s="877"/>
      <c r="MRX32" s="877"/>
      <c r="MRY32" s="877"/>
      <c r="MRZ32" s="877"/>
      <c r="MSA32" s="877"/>
      <c r="MSB32" s="877"/>
      <c r="MSC32" s="877"/>
      <c r="MSD32" s="877"/>
      <c r="MSE32" s="877"/>
      <c r="MSF32" s="877"/>
      <c r="MSG32" s="877"/>
      <c r="MSH32" s="877"/>
      <c r="MSI32" s="877"/>
      <c r="MSJ32" s="877"/>
      <c r="MSK32" s="877"/>
      <c r="MSL32" s="877"/>
      <c r="MSM32" s="877"/>
      <c r="MSN32" s="877"/>
      <c r="MSO32" s="877"/>
      <c r="MSP32" s="877"/>
      <c r="MSQ32" s="877"/>
      <c r="MSR32" s="877"/>
      <c r="MSS32" s="877"/>
      <c r="MST32" s="877"/>
      <c r="MSU32" s="877"/>
      <c r="MSV32" s="877"/>
      <c r="MSW32" s="877"/>
      <c r="MSX32" s="877"/>
      <c r="MSY32" s="877"/>
      <c r="MSZ32" s="877"/>
      <c r="MTA32" s="877"/>
      <c r="MTB32" s="877"/>
      <c r="MTC32" s="877"/>
      <c r="MTD32" s="877"/>
      <c r="MTE32" s="877"/>
      <c r="MTF32" s="877"/>
      <c r="MTG32" s="877"/>
      <c r="MTH32" s="877"/>
      <c r="MTI32" s="877"/>
      <c r="MTJ32" s="877"/>
      <c r="MTK32" s="877"/>
      <c r="MTL32" s="877"/>
      <c r="MTM32" s="877"/>
      <c r="MTN32" s="877"/>
      <c r="MTO32" s="877"/>
      <c r="MTP32" s="877"/>
      <c r="MTQ32" s="877"/>
      <c r="MTR32" s="877"/>
      <c r="MTS32" s="877"/>
      <c r="MTT32" s="877"/>
      <c r="MTU32" s="877"/>
      <c r="MTV32" s="877"/>
      <c r="MTW32" s="877"/>
      <c r="MTX32" s="877"/>
      <c r="MTY32" s="877"/>
      <c r="MTZ32" s="877"/>
      <c r="MUA32" s="877"/>
      <c r="MUB32" s="877"/>
      <c r="MUC32" s="877"/>
      <c r="MUD32" s="877"/>
      <c r="MUE32" s="877"/>
      <c r="MUF32" s="877"/>
      <c r="MUG32" s="877"/>
      <c r="MUH32" s="877"/>
      <c r="MUI32" s="877"/>
      <c r="MUJ32" s="877"/>
      <c r="MUK32" s="877"/>
      <c r="MUL32" s="877"/>
      <c r="MUM32" s="877"/>
      <c r="MUN32" s="877"/>
      <c r="MUO32" s="877"/>
      <c r="MUP32" s="877"/>
      <c r="MUQ32" s="877"/>
      <c r="MUR32" s="877"/>
      <c r="MUS32" s="877"/>
      <c r="MUT32" s="877"/>
      <c r="MUU32" s="877"/>
      <c r="MUV32" s="877"/>
      <c r="MUW32" s="877"/>
      <c r="MUX32" s="877"/>
      <c r="MUY32" s="877"/>
      <c r="MUZ32" s="877"/>
      <c r="MVA32" s="877"/>
      <c r="MVB32" s="877"/>
      <c r="MVC32" s="877"/>
      <c r="MVD32" s="877"/>
      <c r="MVE32" s="877"/>
      <c r="MVF32" s="877"/>
      <c r="MVG32" s="877"/>
      <c r="MVH32" s="877"/>
      <c r="MVI32" s="877"/>
      <c r="MVJ32" s="877"/>
      <c r="MVK32" s="877"/>
      <c r="MVL32" s="877"/>
      <c r="MVM32" s="877"/>
      <c r="MVN32" s="877"/>
      <c r="MVO32" s="877"/>
      <c r="MVP32" s="877"/>
      <c r="MVQ32" s="877"/>
      <c r="MVR32" s="877"/>
      <c r="MVS32" s="877"/>
      <c r="MVT32" s="877"/>
      <c r="MVU32" s="877"/>
      <c r="MVV32" s="877"/>
      <c r="MVW32" s="877"/>
      <c r="MVX32" s="877"/>
      <c r="MVY32" s="877"/>
      <c r="MVZ32" s="877"/>
      <c r="MWA32" s="877"/>
      <c r="MWB32" s="877"/>
      <c r="MWC32" s="877"/>
      <c r="MWD32" s="877"/>
      <c r="MWE32" s="877"/>
      <c r="MWF32" s="877"/>
      <c r="MWG32" s="877"/>
      <c r="MWH32" s="877"/>
      <c r="MWI32" s="877"/>
      <c r="MWJ32" s="877"/>
      <c r="MWK32" s="877"/>
      <c r="MWL32" s="877"/>
      <c r="MWM32" s="877"/>
      <c r="MWN32" s="877"/>
      <c r="MWO32" s="877"/>
      <c r="MWP32" s="877"/>
      <c r="MWQ32" s="877"/>
      <c r="MWR32" s="877"/>
      <c r="MWS32" s="877"/>
      <c r="MWT32" s="877"/>
      <c r="MWU32" s="877"/>
      <c r="MWV32" s="877"/>
      <c r="MWW32" s="877"/>
      <c r="MWX32" s="877"/>
      <c r="MWY32" s="877"/>
      <c r="MWZ32" s="877"/>
      <c r="MXA32" s="877"/>
      <c r="MXB32" s="877"/>
      <c r="MXC32" s="877"/>
      <c r="MXD32" s="877"/>
      <c r="MXE32" s="877"/>
      <c r="MXF32" s="877"/>
      <c r="MXG32" s="877"/>
      <c r="MXH32" s="877"/>
      <c r="MXI32" s="877"/>
      <c r="MXJ32" s="877"/>
      <c r="MXK32" s="877"/>
      <c r="MXL32" s="877"/>
      <c r="MXM32" s="877"/>
      <c r="MXN32" s="877"/>
      <c r="MXO32" s="877"/>
      <c r="MXP32" s="877"/>
      <c r="MXQ32" s="877"/>
      <c r="MXR32" s="877"/>
      <c r="MXS32" s="877"/>
      <c r="MXT32" s="877"/>
      <c r="MXU32" s="877"/>
      <c r="MXV32" s="877"/>
      <c r="MXW32" s="877"/>
      <c r="MXX32" s="877"/>
      <c r="MXY32" s="877"/>
      <c r="MXZ32" s="877"/>
      <c r="MYA32" s="877"/>
      <c r="MYB32" s="877"/>
      <c r="MYC32" s="877"/>
      <c r="MYD32" s="877"/>
      <c r="MYE32" s="877"/>
      <c r="MYF32" s="877"/>
      <c r="MYG32" s="877"/>
      <c r="MYH32" s="877"/>
      <c r="MYI32" s="877"/>
      <c r="MYJ32" s="877"/>
      <c r="MYK32" s="877"/>
      <c r="MYL32" s="877"/>
      <c r="MYM32" s="877"/>
      <c r="MYN32" s="877"/>
      <c r="MYO32" s="877"/>
      <c r="MYP32" s="877"/>
      <c r="MYQ32" s="877"/>
      <c r="MYR32" s="877"/>
      <c r="MYS32" s="877"/>
      <c r="MYT32" s="877"/>
      <c r="MYU32" s="877"/>
      <c r="MYV32" s="877"/>
      <c r="MYW32" s="877"/>
      <c r="MYX32" s="877"/>
      <c r="MYY32" s="877"/>
      <c r="MYZ32" s="877"/>
      <c r="MZA32" s="877"/>
      <c r="MZB32" s="877"/>
      <c r="MZC32" s="877"/>
      <c r="MZD32" s="877"/>
      <c r="MZE32" s="877"/>
      <c r="MZF32" s="877"/>
      <c r="MZG32" s="877"/>
      <c r="MZH32" s="877"/>
      <c r="MZI32" s="877"/>
      <c r="MZJ32" s="877"/>
      <c r="MZK32" s="877"/>
      <c r="MZL32" s="877"/>
      <c r="MZM32" s="877"/>
      <c r="MZN32" s="877"/>
      <c r="MZO32" s="877"/>
      <c r="MZP32" s="877"/>
      <c r="MZQ32" s="877"/>
      <c r="MZR32" s="877"/>
      <c r="MZS32" s="877"/>
      <c r="MZT32" s="877"/>
      <c r="MZU32" s="877"/>
      <c r="MZV32" s="877"/>
      <c r="MZW32" s="877"/>
      <c r="MZX32" s="877"/>
      <c r="MZY32" s="877"/>
      <c r="MZZ32" s="877"/>
      <c r="NAA32" s="877"/>
      <c r="NAB32" s="877"/>
      <c r="NAC32" s="877"/>
      <c r="NAD32" s="877"/>
      <c r="NAE32" s="877"/>
      <c r="NAF32" s="877"/>
      <c r="NAG32" s="877"/>
      <c r="NAH32" s="877"/>
      <c r="NAI32" s="877"/>
      <c r="NAJ32" s="877"/>
      <c r="NAK32" s="877"/>
      <c r="NAL32" s="877"/>
      <c r="NAM32" s="877"/>
      <c r="NAN32" s="877"/>
      <c r="NAO32" s="877"/>
      <c r="NAP32" s="877"/>
      <c r="NAQ32" s="877"/>
      <c r="NAR32" s="877"/>
      <c r="NAS32" s="877"/>
      <c r="NAT32" s="877"/>
      <c r="NAU32" s="877"/>
      <c r="NAV32" s="877"/>
      <c r="NAW32" s="877"/>
      <c r="NAX32" s="877"/>
      <c r="NAY32" s="877"/>
      <c r="NAZ32" s="877"/>
      <c r="NBA32" s="877"/>
      <c r="NBB32" s="877"/>
      <c r="NBC32" s="877"/>
      <c r="NBD32" s="877"/>
      <c r="NBE32" s="877"/>
      <c r="NBF32" s="877"/>
      <c r="NBG32" s="877"/>
      <c r="NBH32" s="877"/>
      <c r="NBI32" s="877"/>
      <c r="NBJ32" s="877"/>
      <c r="NBK32" s="877"/>
      <c r="NBL32" s="877"/>
      <c r="NBM32" s="877"/>
      <c r="NBN32" s="877"/>
      <c r="NBO32" s="877"/>
      <c r="NBP32" s="877"/>
      <c r="NBQ32" s="877"/>
      <c r="NBR32" s="877"/>
      <c r="NBS32" s="877"/>
      <c r="NBT32" s="877"/>
      <c r="NBU32" s="877"/>
      <c r="NBV32" s="877"/>
      <c r="NBW32" s="877"/>
      <c r="NBX32" s="877"/>
      <c r="NBY32" s="877"/>
      <c r="NBZ32" s="877"/>
      <c r="NCA32" s="877"/>
      <c r="NCB32" s="877"/>
      <c r="NCC32" s="877"/>
      <c r="NCD32" s="877"/>
      <c r="NCE32" s="877"/>
      <c r="NCF32" s="877"/>
      <c r="NCG32" s="877"/>
      <c r="NCH32" s="877"/>
      <c r="NCI32" s="877"/>
      <c r="NCJ32" s="877"/>
      <c r="NCK32" s="877"/>
      <c r="NCL32" s="877"/>
      <c r="NCM32" s="877"/>
      <c r="NCN32" s="877"/>
      <c r="NCO32" s="877"/>
      <c r="NCP32" s="877"/>
      <c r="NCQ32" s="877"/>
      <c r="NCR32" s="877"/>
      <c r="NCS32" s="877"/>
      <c r="NCT32" s="877"/>
      <c r="NCU32" s="877"/>
      <c r="NCV32" s="877"/>
      <c r="NCW32" s="877"/>
      <c r="NCX32" s="877"/>
      <c r="NCY32" s="877"/>
      <c r="NCZ32" s="877"/>
      <c r="NDA32" s="877"/>
      <c r="NDB32" s="877"/>
      <c r="NDC32" s="877"/>
      <c r="NDD32" s="877"/>
      <c r="NDE32" s="877"/>
      <c r="NDF32" s="877"/>
      <c r="NDG32" s="877"/>
      <c r="NDH32" s="877"/>
      <c r="NDI32" s="877"/>
      <c r="NDJ32" s="877"/>
      <c r="NDK32" s="877"/>
      <c r="NDL32" s="877"/>
      <c r="NDM32" s="877"/>
      <c r="NDN32" s="877"/>
      <c r="NDO32" s="877"/>
      <c r="NDP32" s="877"/>
      <c r="NDQ32" s="877"/>
      <c r="NDR32" s="877"/>
      <c r="NDS32" s="877"/>
      <c r="NDT32" s="877"/>
      <c r="NDU32" s="877"/>
      <c r="NDV32" s="877"/>
      <c r="NDW32" s="877"/>
      <c r="NDX32" s="877"/>
      <c r="NDY32" s="877"/>
      <c r="NDZ32" s="877"/>
      <c r="NEA32" s="877"/>
      <c r="NEB32" s="877"/>
      <c r="NEC32" s="877"/>
      <c r="NED32" s="877"/>
      <c r="NEE32" s="877"/>
      <c r="NEF32" s="877"/>
      <c r="NEG32" s="877"/>
      <c r="NEH32" s="877"/>
      <c r="NEI32" s="877"/>
      <c r="NEJ32" s="877"/>
      <c r="NEK32" s="877"/>
      <c r="NEL32" s="877"/>
      <c r="NEM32" s="877"/>
      <c r="NEN32" s="877"/>
      <c r="NEO32" s="877"/>
      <c r="NEP32" s="877"/>
      <c r="NEQ32" s="877"/>
      <c r="NER32" s="877"/>
      <c r="NES32" s="877"/>
      <c r="NET32" s="877"/>
      <c r="NEU32" s="877"/>
      <c r="NEV32" s="877"/>
      <c r="NEW32" s="877"/>
      <c r="NEX32" s="877"/>
      <c r="NEY32" s="877"/>
      <c r="NEZ32" s="877"/>
      <c r="NFA32" s="877"/>
      <c r="NFB32" s="877"/>
      <c r="NFC32" s="877"/>
      <c r="NFD32" s="877"/>
      <c r="NFE32" s="877"/>
      <c r="NFF32" s="877"/>
      <c r="NFG32" s="877"/>
      <c r="NFH32" s="877"/>
      <c r="NFI32" s="877"/>
      <c r="NFJ32" s="877"/>
      <c r="NFK32" s="877"/>
      <c r="NFL32" s="877"/>
      <c r="NFM32" s="877"/>
      <c r="NFN32" s="877"/>
      <c r="NFO32" s="877"/>
      <c r="NFP32" s="877"/>
      <c r="NFQ32" s="877"/>
      <c r="NFR32" s="877"/>
      <c r="NFS32" s="877"/>
      <c r="NFT32" s="877"/>
      <c r="NFU32" s="877"/>
      <c r="NFV32" s="877"/>
      <c r="NFW32" s="877"/>
      <c r="NFX32" s="877"/>
      <c r="NFY32" s="877"/>
      <c r="NFZ32" s="877"/>
      <c r="NGA32" s="877"/>
      <c r="NGB32" s="877"/>
      <c r="NGC32" s="877"/>
      <c r="NGD32" s="877"/>
      <c r="NGE32" s="877"/>
      <c r="NGF32" s="877"/>
      <c r="NGG32" s="877"/>
      <c r="NGH32" s="877"/>
      <c r="NGI32" s="877"/>
      <c r="NGJ32" s="877"/>
      <c r="NGK32" s="877"/>
      <c r="NGL32" s="877"/>
      <c r="NGM32" s="877"/>
      <c r="NGN32" s="877"/>
      <c r="NGO32" s="877"/>
      <c r="NGP32" s="877"/>
      <c r="NGQ32" s="877"/>
      <c r="NGR32" s="877"/>
      <c r="NGS32" s="877"/>
      <c r="NGT32" s="877"/>
      <c r="NGU32" s="877"/>
      <c r="NGV32" s="877"/>
      <c r="NGW32" s="877"/>
      <c r="NGX32" s="877"/>
      <c r="NGY32" s="877"/>
      <c r="NGZ32" s="877"/>
      <c r="NHA32" s="877"/>
      <c r="NHB32" s="877"/>
      <c r="NHC32" s="877"/>
      <c r="NHD32" s="877"/>
      <c r="NHE32" s="877"/>
      <c r="NHF32" s="877"/>
      <c r="NHG32" s="877"/>
      <c r="NHH32" s="877"/>
      <c r="NHI32" s="877"/>
      <c r="NHJ32" s="877"/>
      <c r="NHK32" s="877"/>
      <c r="NHL32" s="877"/>
      <c r="NHM32" s="877"/>
      <c r="NHN32" s="877"/>
      <c r="NHO32" s="877"/>
      <c r="NHP32" s="877"/>
      <c r="NHQ32" s="877"/>
      <c r="NHR32" s="877"/>
      <c r="NHS32" s="877"/>
      <c r="NHT32" s="877"/>
      <c r="NHU32" s="877"/>
      <c r="NHV32" s="877"/>
      <c r="NHW32" s="877"/>
      <c r="NHX32" s="877"/>
      <c r="NHY32" s="877"/>
      <c r="NHZ32" s="877"/>
      <c r="NIA32" s="877"/>
      <c r="NIB32" s="877"/>
      <c r="NIC32" s="877"/>
      <c r="NID32" s="877"/>
      <c r="NIE32" s="877"/>
      <c r="NIF32" s="877"/>
      <c r="NIG32" s="877"/>
      <c r="NIH32" s="877"/>
      <c r="NII32" s="877"/>
      <c r="NIJ32" s="877"/>
      <c r="NIK32" s="877"/>
      <c r="NIL32" s="877"/>
      <c r="NIM32" s="877"/>
      <c r="NIN32" s="877"/>
      <c r="NIO32" s="877"/>
      <c r="NIP32" s="877"/>
      <c r="NIQ32" s="877"/>
      <c r="NIR32" s="877"/>
      <c r="NIS32" s="877"/>
      <c r="NIT32" s="877"/>
      <c r="NIU32" s="877"/>
      <c r="NIV32" s="877"/>
      <c r="NIW32" s="877"/>
      <c r="NIX32" s="877"/>
      <c r="NIY32" s="877"/>
      <c r="NIZ32" s="877"/>
      <c r="NJA32" s="877"/>
      <c r="NJB32" s="877"/>
      <c r="NJC32" s="877"/>
      <c r="NJD32" s="877"/>
      <c r="NJE32" s="877"/>
      <c r="NJF32" s="877"/>
      <c r="NJG32" s="877"/>
      <c r="NJH32" s="877"/>
      <c r="NJI32" s="877"/>
      <c r="NJJ32" s="877"/>
      <c r="NJK32" s="877"/>
      <c r="NJL32" s="877"/>
      <c r="NJM32" s="877"/>
      <c r="NJN32" s="877"/>
      <c r="NJO32" s="877"/>
      <c r="NJP32" s="877"/>
      <c r="NJQ32" s="877"/>
      <c r="NJR32" s="877"/>
      <c r="NJS32" s="877"/>
      <c r="NJT32" s="877"/>
      <c r="NJU32" s="877"/>
      <c r="NJV32" s="877"/>
      <c r="NJW32" s="877"/>
      <c r="NJX32" s="877"/>
      <c r="NJY32" s="877"/>
      <c r="NJZ32" s="877"/>
      <c r="NKA32" s="877"/>
      <c r="NKB32" s="877"/>
      <c r="NKC32" s="877"/>
      <c r="NKD32" s="877"/>
      <c r="NKE32" s="877"/>
      <c r="NKF32" s="877"/>
      <c r="NKG32" s="877"/>
      <c r="NKH32" s="877"/>
      <c r="NKI32" s="877"/>
      <c r="NKJ32" s="877"/>
      <c r="NKK32" s="877"/>
      <c r="NKL32" s="877"/>
      <c r="NKM32" s="877"/>
      <c r="NKN32" s="877"/>
      <c r="NKO32" s="877"/>
      <c r="NKP32" s="877"/>
      <c r="NKQ32" s="877"/>
      <c r="NKR32" s="877"/>
      <c r="NKS32" s="877"/>
      <c r="NKT32" s="877"/>
      <c r="NKU32" s="877"/>
      <c r="NKV32" s="877"/>
      <c r="NKW32" s="877"/>
      <c r="NKX32" s="877"/>
      <c r="NKY32" s="877"/>
      <c r="NKZ32" s="877"/>
      <c r="NLA32" s="877"/>
      <c r="NLB32" s="877"/>
      <c r="NLC32" s="877"/>
      <c r="NLD32" s="877"/>
      <c r="NLE32" s="877"/>
      <c r="NLF32" s="877"/>
      <c r="NLG32" s="877"/>
      <c r="NLH32" s="877"/>
      <c r="NLI32" s="877"/>
      <c r="NLJ32" s="877"/>
      <c r="NLK32" s="877"/>
      <c r="NLL32" s="877"/>
      <c r="NLM32" s="877"/>
      <c r="NLN32" s="877"/>
      <c r="NLO32" s="877"/>
      <c r="NLP32" s="877"/>
      <c r="NLQ32" s="877"/>
      <c r="NLR32" s="877"/>
      <c r="NLS32" s="877"/>
      <c r="NLT32" s="877"/>
      <c r="NLU32" s="877"/>
      <c r="NLV32" s="877"/>
      <c r="NLW32" s="877"/>
      <c r="NLX32" s="877"/>
      <c r="NLY32" s="877"/>
      <c r="NLZ32" s="877"/>
      <c r="NMA32" s="877"/>
      <c r="NMB32" s="877"/>
      <c r="NMC32" s="877"/>
      <c r="NMD32" s="877"/>
      <c r="NME32" s="877"/>
      <c r="NMF32" s="877"/>
      <c r="NMG32" s="877"/>
      <c r="NMH32" s="877"/>
      <c r="NMI32" s="877"/>
      <c r="NMJ32" s="877"/>
      <c r="NMK32" s="877"/>
      <c r="NML32" s="877"/>
      <c r="NMM32" s="877"/>
      <c r="NMN32" s="877"/>
      <c r="NMO32" s="877"/>
      <c r="NMP32" s="877"/>
      <c r="NMQ32" s="877"/>
      <c r="NMR32" s="877"/>
      <c r="NMS32" s="877"/>
      <c r="NMT32" s="877"/>
      <c r="NMU32" s="877"/>
      <c r="NMV32" s="877"/>
      <c r="NMW32" s="877"/>
      <c r="NMX32" s="877"/>
      <c r="NMY32" s="877"/>
      <c r="NMZ32" s="877"/>
      <c r="NNA32" s="877"/>
      <c r="NNB32" s="877"/>
      <c r="NNC32" s="877"/>
      <c r="NND32" s="877"/>
      <c r="NNE32" s="877"/>
      <c r="NNF32" s="877"/>
      <c r="NNG32" s="877"/>
      <c r="NNH32" s="877"/>
      <c r="NNI32" s="877"/>
      <c r="NNJ32" s="877"/>
      <c r="NNK32" s="877"/>
      <c r="NNL32" s="877"/>
      <c r="NNM32" s="877"/>
      <c r="NNN32" s="877"/>
      <c r="NNO32" s="877"/>
      <c r="NNP32" s="877"/>
      <c r="NNQ32" s="877"/>
      <c r="NNR32" s="877"/>
      <c r="NNS32" s="877"/>
      <c r="NNT32" s="877"/>
      <c r="NNU32" s="877"/>
      <c r="NNV32" s="877"/>
      <c r="NNW32" s="877"/>
      <c r="NNX32" s="877"/>
      <c r="NNY32" s="877"/>
      <c r="NNZ32" s="877"/>
      <c r="NOA32" s="877"/>
      <c r="NOB32" s="877"/>
      <c r="NOC32" s="877"/>
      <c r="NOD32" s="877"/>
      <c r="NOE32" s="877"/>
      <c r="NOF32" s="877"/>
      <c r="NOG32" s="877"/>
      <c r="NOH32" s="877"/>
      <c r="NOI32" s="877"/>
      <c r="NOJ32" s="877"/>
      <c r="NOK32" s="877"/>
      <c r="NOL32" s="877"/>
      <c r="NOM32" s="877"/>
      <c r="NON32" s="877"/>
      <c r="NOO32" s="877"/>
      <c r="NOP32" s="877"/>
      <c r="NOQ32" s="877"/>
      <c r="NOR32" s="877"/>
      <c r="NOS32" s="877"/>
      <c r="NOT32" s="877"/>
      <c r="NOU32" s="877"/>
      <c r="NOV32" s="877"/>
      <c r="NOW32" s="877"/>
      <c r="NOX32" s="877"/>
      <c r="NOY32" s="877"/>
      <c r="NOZ32" s="877"/>
      <c r="NPA32" s="877"/>
      <c r="NPB32" s="877"/>
      <c r="NPC32" s="877"/>
      <c r="NPD32" s="877"/>
      <c r="NPE32" s="877"/>
      <c r="NPF32" s="877"/>
      <c r="NPG32" s="877"/>
      <c r="NPH32" s="877"/>
      <c r="NPI32" s="877"/>
      <c r="NPJ32" s="877"/>
      <c r="NPK32" s="877"/>
      <c r="NPL32" s="877"/>
      <c r="NPM32" s="877"/>
      <c r="NPN32" s="877"/>
      <c r="NPO32" s="877"/>
      <c r="NPP32" s="877"/>
      <c r="NPQ32" s="877"/>
      <c r="NPR32" s="877"/>
      <c r="NPS32" s="877"/>
      <c r="NPT32" s="877"/>
      <c r="NPU32" s="877"/>
      <c r="NPV32" s="877"/>
      <c r="NPW32" s="877"/>
      <c r="NPX32" s="877"/>
      <c r="NPY32" s="877"/>
      <c r="NPZ32" s="877"/>
      <c r="NQA32" s="877"/>
      <c r="NQB32" s="877"/>
      <c r="NQC32" s="877"/>
      <c r="NQD32" s="877"/>
      <c r="NQE32" s="877"/>
      <c r="NQF32" s="877"/>
      <c r="NQG32" s="877"/>
      <c r="NQH32" s="877"/>
      <c r="NQI32" s="877"/>
      <c r="NQJ32" s="877"/>
      <c r="NQK32" s="877"/>
      <c r="NQL32" s="877"/>
      <c r="NQM32" s="877"/>
      <c r="NQN32" s="877"/>
      <c r="NQO32" s="877"/>
      <c r="NQP32" s="877"/>
      <c r="NQQ32" s="877"/>
      <c r="NQR32" s="877"/>
      <c r="NQS32" s="877"/>
      <c r="NQT32" s="877"/>
      <c r="NQU32" s="877"/>
      <c r="NQV32" s="877"/>
      <c r="NQW32" s="877"/>
      <c r="NQX32" s="877"/>
      <c r="NQY32" s="877"/>
      <c r="NQZ32" s="877"/>
      <c r="NRA32" s="877"/>
      <c r="NRB32" s="877"/>
      <c r="NRC32" s="877"/>
      <c r="NRD32" s="877"/>
      <c r="NRE32" s="877"/>
      <c r="NRF32" s="877"/>
      <c r="NRG32" s="877"/>
      <c r="NRH32" s="877"/>
      <c r="NRI32" s="877"/>
      <c r="NRJ32" s="877"/>
      <c r="NRK32" s="877"/>
      <c r="NRL32" s="877"/>
      <c r="NRM32" s="877"/>
      <c r="NRN32" s="877"/>
      <c r="NRO32" s="877"/>
      <c r="NRP32" s="877"/>
      <c r="NRQ32" s="877"/>
      <c r="NRR32" s="877"/>
      <c r="NRS32" s="877"/>
      <c r="NRT32" s="877"/>
      <c r="NRU32" s="877"/>
      <c r="NRV32" s="877"/>
      <c r="NRW32" s="877"/>
      <c r="NRX32" s="877"/>
      <c r="NRY32" s="877"/>
      <c r="NRZ32" s="877"/>
      <c r="NSA32" s="877"/>
      <c r="NSB32" s="877"/>
      <c r="NSC32" s="877"/>
      <c r="NSD32" s="877"/>
      <c r="NSE32" s="877"/>
      <c r="NSF32" s="877"/>
      <c r="NSG32" s="877"/>
      <c r="NSH32" s="877"/>
      <c r="NSI32" s="877"/>
      <c r="NSJ32" s="877"/>
      <c r="NSK32" s="877"/>
      <c r="NSL32" s="877"/>
      <c r="NSM32" s="877"/>
      <c r="NSN32" s="877"/>
      <c r="NSO32" s="877"/>
      <c r="NSP32" s="877"/>
      <c r="NSQ32" s="877"/>
      <c r="NSR32" s="877"/>
      <c r="NSS32" s="877"/>
      <c r="NST32" s="877"/>
      <c r="NSU32" s="877"/>
      <c r="NSV32" s="877"/>
      <c r="NSW32" s="877"/>
      <c r="NSX32" s="877"/>
      <c r="NSY32" s="877"/>
      <c r="NSZ32" s="877"/>
      <c r="NTA32" s="877"/>
      <c r="NTB32" s="877"/>
      <c r="NTC32" s="877"/>
      <c r="NTD32" s="877"/>
      <c r="NTE32" s="877"/>
      <c r="NTF32" s="877"/>
      <c r="NTG32" s="877"/>
      <c r="NTH32" s="877"/>
      <c r="NTI32" s="877"/>
      <c r="NTJ32" s="877"/>
      <c r="NTK32" s="877"/>
      <c r="NTL32" s="877"/>
      <c r="NTM32" s="877"/>
      <c r="NTN32" s="877"/>
      <c r="NTO32" s="877"/>
      <c r="NTP32" s="877"/>
      <c r="NTQ32" s="877"/>
      <c r="NTR32" s="877"/>
      <c r="NTS32" s="877"/>
      <c r="NTT32" s="877"/>
      <c r="NTU32" s="877"/>
      <c r="NTV32" s="877"/>
      <c r="NTW32" s="877"/>
      <c r="NTX32" s="877"/>
      <c r="NTY32" s="877"/>
      <c r="NTZ32" s="877"/>
      <c r="NUA32" s="877"/>
      <c r="NUB32" s="877"/>
      <c r="NUC32" s="877"/>
      <c r="NUD32" s="877"/>
      <c r="NUE32" s="877"/>
      <c r="NUF32" s="877"/>
      <c r="NUG32" s="877"/>
      <c r="NUH32" s="877"/>
      <c r="NUI32" s="877"/>
      <c r="NUJ32" s="877"/>
      <c r="NUK32" s="877"/>
      <c r="NUL32" s="877"/>
      <c r="NUM32" s="877"/>
      <c r="NUN32" s="877"/>
      <c r="NUO32" s="877"/>
      <c r="NUP32" s="877"/>
      <c r="NUQ32" s="877"/>
      <c r="NUR32" s="877"/>
      <c r="NUS32" s="877"/>
      <c r="NUT32" s="877"/>
      <c r="NUU32" s="877"/>
      <c r="NUV32" s="877"/>
      <c r="NUW32" s="877"/>
      <c r="NUX32" s="877"/>
      <c r="NUY32" s="877"/>
      <c r="NUZ32" s="877"/>
      <c r="NVA32" s="877"/>
      <c r="NVB32" s="877"/>
      <c r="NVC32" s="877"/>
      <c r="NVD32" s="877"/>
      <c r="NVE32" s="877"/>
      <c r="NVF32" s="877"/>
      <c r="NVG32" s="877"/>
      <c r="NVH32" s="877"/>
      <c r="NVI32" s="877"/>
      <c r="NVJ32" s="877"/>
      <c r="NVK32" s="877"/>
      <c r="NVL32" s="877"/>
      <c r="NVM32" s="877"/>
      <c r="NVN32" s="877"/>
      <c r="NVO32" s="877"/>
      <c r="NVP32" s="877"/>
      <c r="NVQ32" s="877"/>
      <c r="NVR32" s="877"/>
      <c r="NVS32" s="877"/>
      <c r="NVT32" s="877"/>
      <c r="NVU32" s="877"/>
      <c r="NVV32" s="877"/>
      <c r="NVW32" s="877"/>
      <c r="NVX32" s="877"/>
      <c r="NVY32" s="877"/>
      <c r="NVZ32" s="877"/>
      <c r="NWA32" s="877"/>
      <c r="NWB32" s="877"/>
      <c r="NWC32" s="877"/>
      <c r="NWD32" s="877"/>
      <c r="NWE32" s="877"/>
      <c r="NWF32" s="877"/>
      <c r="NWG32" s="877"/>
      <c r="NWH32" s="877"/>
      <c r="NWI32" s="877"/>
      <c r="NWJ32" s="877"/>
      <c r="NWK32" s="877"/>
      <c r="NWL32" s="877"/>
      <c r="NWM32" s="877"/>
      <c r="NWN32" s="877"/>
      <c r="NWO32" s="877"/>
      <c r="NWP32" s="877"/>
      <c r="NWQ32" s="877"/>
      <c r="NWR32" s="877"/>
      <c r="NWS32" s="877"/>
      <c r="NWT32" s="877"/>
      <c r="NWU32" s="877"/>
      <c r="NWV32" s="877"/>
      <c r="NWW32" s="877"/>
      <c r="NWX32" s="877"/>
      <c r="NWY32" s="877"/>
      <c r="NWZ32" s="877"/>
      <c r="NXA32" s="877"/>
      <c r="NXB32" s="877"/>
      <c r="NXC32" s="877"/>
      <c r="NXD32" s="877"/>
      <c r="NXE32" s="877"/>
      <c r="NXF32" s="877"/>
      <c r="NXG32" s="877"/>
      <c r="NXH32" s="877"/>
      <c r="NXI32" s="877"/>
      <c r="NXJ32" s="877"/>
      <c r="NXK32" s="877"/>
      <c r="NXL32" s="877"/>
      <c r="NXM32" s="877"/>
      <c r="NXN32" s="877"/>
      <c r="NXO32" s="877"/>
      <c r="NXP32" s="877"/>
      <c r="NXQ32" s="877"/>
      <c r="NXR32" s="877"/>
      <c r="NXS32" s="877"/>
      <c r="NXT32" s="877"/>
      <c r="NXU32" s="877"/>
      <c r="NXV32" s="877"/>
      <c r="NXW32" s="877"/>
      <c r="NXX32" s="877"/>
      <c r="NXY32" s="877"/>
      <c r="NXZ32" s="877"/>
      <c r="NYA32" s="877"/>
      <c r="NYB32" s="877"/>
      <c r="NYC32" s="877"/>
      <c r="NYD32" s="877"/>
      <c r="NYE32" s="877"/>
      <c r="NYF32" s="877"/>
      <c r="NYG32" s="877"/>
      <c r="NYH32" s="877"/>
      <c r="NYI32" s="877"/>
      <c r="NYJ32" s="877"/>
      <c r="NYK32" s="877"/>
      <c r="NYL32" s="877"/>
      <c r="NYM32" s="877"/>
      <c r="NYN32" s="877"/>
      <c r="NYO32" s="877"/>
      <c r="NYP32" s="877"/>
      <c r="NYQ32" s="877"/>
      <c r="NYR32" s="877"/>
      <c r="NYS32" s="877"/>
      <c r="NYT32" s="877"/>
      <c r="NYU32" s="877"/>
      <c r="NYV32" s="877"/>
      <c r="NYW32" s="877"/>
      <c r="NYX32" s="877"/>
      <c r="NYY32" s="877"/>
      <c r="NYZ32" s="877"/>
      <c r="NZA32" s="877"/>
      <c r="NZB32" s="877"/>
      <c r="NZC32" s="877"/>
      <c r="NZD32" s="877"/>
      <c r="NZE32" s="877"/>
      <c r="NZF32" s="877"/>
      <c r="NZG32" s="877"/>
      <c r="NZH32" s="877"/>
      <c r="NZI32" s="877"/>
      <c r="NZJ32" s="877"/>
      <c r="NZK32" s="877"/>
      <c r="NZL32" s="877"/>
      <c r="NZM32" s="877"/>
      <c r="NZN32" s="877"/>
      <c r="NZO32" s="877"/>
      <c r="NZP32" s="877"/>
      <c r="NZQ32" s="877"/>
      <c r="NZR32" s="877"/>
      <c r="NZS32" s="877"/>
      <c r="NZT32" s="877"/>
      <c r="NZU32" s="877"/>
      <c r="NZV32" s="877"/>
      <c r="NZW32" s="877"/>
      <c r="NZX32" s="877"/>
      <c r="NZY32" s="877"/>
      <c r="NZZ32" s="877"/>
      <c r="OAA32" s="877"/>
      <c r="OAB32" s="877"/>
      <c r="OAC32" s="877"/>
      <c r="OAD32" s="877"/>
      <c r="OAE32" s="877"/>
      <c r="OAF32" s="877"/>
      <c r="OAG32" s="877"/>
      <c r="OAH32" s="877"/>
      <c r="OAI32" s="877"/>
      <c r="OAJ32" s="877"/>
      <c r="OAK32" s="877"/>
      <c r="OAL32" s="877"/>
      <c r="OAM32" s="877"/>
      <c r="OAN32" s="877"/>
      <c r="OAO32" s="877"/>
      <c r="OAP32" s="877"/>
      <c r="OAQ32" s="877"/>
      <c r="OAR32" s="877"/>
      <c r="OAS32" s="877"/>
      <c r="OAT32" s="877"/>
      <c r="OAU32" s="877"/>
      <c r="OAV32" s="877"/>
      <c r="OAW32" s="877"/>
      <c r="OAX32" s="877"/>
      <c r="OAY32" s="877"/>
      <c r="OAZ32" s="877"/>
      <c r="OBA32" s="877"/>
      <c r="OBB32" s="877"/>
      <c r="OBC32" s="877"/>
      <c r="OBD32" s="877"/>
      <c r="OBE32" s="877"/>
      <c r="OBF32" s="877"/>
      <c r="OBG32" s="877"/>
      <c r="OBH32" s="877"/>
      <c r="OBI32" s="877"/>
      <c r="OBJ32" s="877"/>
      <c r="OBK32" s="877"/>
      <c r="OBL32" s="877"/>
      <c r="OBM32" s="877"/>
      <c r="OBN32" s="877"/>
      <c r="OBO32" s="877"/>
      <c r="OBP32" s="877"/>
      <c r="OBQ32" s="877"/>
      <c r="OBR32" s="877"/>
      <c r="OBS32" s="877"/>
      <c r="OBT32" s="877"/>
      <c r="OBU32" s="877"/>
      <c r="OBV32" s="877"/>
      <c r="OBW32" s="877"/>
      <c r="OBX32" s="877"/>
      <c r="OBY32" s="877"/>
      <c r="OBZ32" s="877"/>
      <c r="OCA32" s="877"/>
      <c r="OCB32" s="877"/>
      <c r="OCC32" s="877"/>
      <c r="OCD32" s="877"/>
      <c r="OCE32" s="877"/>
      <c r="OCF32" s="877"/>
      <c r="OCG32" s="877"/>
      <c r="OCH32" s="877"/>
      <c r="OCI32" s="877"/>
      <c r="OCJ32" s="877"/>
      <c r="OCK32" s="877"/>
      <c r="OCL32" s="877"/>
      <c r="OCM32" s="877"/>
      <c r="OCN32" s="877"/>
      <c r="OCO32" s="877"/>
      <c r="OCP32" s="877"/>
      <c r="OCQ32" s="877"/>
      <c r="OCR32" s="877"/>
      <c r="OCS32" s="877"/>
      <c r="OCT32" s="877"/>
      <c r="OCU32" s="877"/>
      <c r="OCV32" s="877"/>
      <c r="OCW32" s="877"/>
      <c r="OCX32" s="877"/>
      <c r="OCY32" s="877"/>
      <c r="OCZ32" s="877"/>
      <c r="ODA32" s="877"/>
      <c r="ODB32" s="877"/>
      <c r="ODC32" s="877"/>
      <c r="ODD32" s="877"/>
      <c r="ODE32" s="877"/>
      <c r="ODF32" s="877"/>
      <c r="ODG32" s="877"/>
      <c r="ODH32" s="877"/>
      <c r="ODI32" s="877"/>
      <c r="ODJ32" s="877"/>
      <c r="ODK32" s="877"/>
      <c r="ODL32" s="877"/>
      <c r="ODM32" s="877"/>
      <c r="ODN32" s="877"/>
      <c r="ODO32" s="877"/>
      <c r="ODP32" s="877"/>
      <c r="ODQ32" s="877"/>
      <c r="ODR32" s="877"/>
      <c r="ODS32" s="877"/>
      <c r="ODT32" s="877"/>
      <c r="ODU32" s="877"/>
      <c r="ODV32" s="877"/>
      <c r="ODW32" s="877"/>
      <c r="ODX32" s="877"/>
      <c r="ODY32" s="877"/>
      <c r="ODZ32" s="877"/>
      <c r="OEA32" s="877"/>
      <c r="OEB32" s="877"/>
      <c r="OEC32" s="877"/>
      <c r="OED32" s="877"/>
      <c r="OEE32" s="877"/>
      <c r="OEF32" s="877"/>
      <c r="OEG32" s="877"/>
      <c r="OEH32" s="877"/>
      <c r="OEI32" s="877"/>
      <c r="OEJ32" s="877"/>
      <c r="OEK32" s="877"/>
      <c r="OEL32" s="877"/>
      <c r="OEM32" s="877"/>
      <c r="OEN32" s="877"/>
      <c r="OEO32" s="877"/>
      <c r="OEP32" s="877"/>
      <c r="OEQ32" s="877"/>
      <c r="OER32" s="877"/>
      <c r="OES32" s="877"/>
      <c r="OET32" s="877"/>
      <c r="OEU32" s="877"/>
      <c r="OEV32" s="877"/>
      <c r="OEW32" s="877"/>
      <c r="OEX32" s="877"/>
      <c r="OEY32" s="877"/>
      <c r="OEZ32" s="877"/>
      <c r="OFA32" s="877"/>
      <c r="OFB32" s="877"/>
      <c r="OFC32" s="877"/>
      <c r="OFD32" s="877"/>
      <c r="OFE32" s="877"/>
      <c r="OFF32" s="877"/>
      <c r="OFG32" s="877"/>
      <c r="OFH32" s="877"/>
      <c r="OFI32" s="877"/>
      <c r="OFJ32" s="877"/>
      <c r="OFK32" s="877"/>
      <c r="OFL32" s="877"/>
      <c r="OFM32" s="877"/>
      <c r="OFN32" s="877"/>
      <c r="OFO32" s="877"/>
      <c r="OFP32" s="877"/>
      <c r="OFQ32" s="877"/>
      <c r="OFR32" s="877"/>
      <c r="OFS32" s="877"/>
      <c r="OFT32" s="877"/>
      <c r="OFU32" s="877"/>
      <c r="OFV32" s="877"/>
      <c r="OFW32" s="877"/>
      <c r="OFX32" s="877"/>
      <c r="OFY32" s="877"/>
      <c r="OFZ32" s="877"/>
      <c r="OGA32" s="877"/>
      <c r="OGB32" s="877"/>
      <c r="OGC32" s="877"/>
      <c r="OGD32" s="877"/>
      <c r="OGE32" s="877"/>
      <c r="OGF32" s="877"/>
      <c r="OGG32" s="877"/>
      <c r="OGH32" s="877"/>
      <c r="OGI32" s="877"/>
      <c r="OGJ32" s="877"/>
      <c r="OGK32" s="877"/>
      <c r="OGL32" s="877"/>
      <c r="OGM32" s="877"/>
      <c r="OGN32" s="877"/>
      <c r="OGO32" s="877"/>
      <c r="OGP32" s="877"/>
      <c r="OGQ32" s="877"/>
      <c r="OGR32" s="877"/>
      <c r="OGS32" s="877"/>
      <c r="OGT32" s="877"/>
      <c r="OGU32" s="877"/>
      <c r="OGV32" s="877"/>
      <c r="OGW32" s="877"/>
      <c r="OGX32" s="877"/>
      <c r="OGY32" s="877"/>
      <c r="OGZ32" s="877"/>
      <c r="OHA32" s="877"/>
      <c r="OHB32" s="877"/>
      <c r="OHC32" s="877"/>
      <c r="OHD32" s="877"/>
      <c r="OHE32" s="877"/>
      <c r="OHF32" s="877"/>
      <c r="OHG32" s="877"/>
      <c r="OHH32" s="877"/>
      <c r="OHI32" s="877"/>
      <c r="OHJ32" s="877"/>
      <c r="OHK32" s="877"/>
      <c r="OHL32" s="877"/>
      <c r="OHM32" s="877"/>
      <c r="OHN32" s="877"/>
      <c r="OHO32" s="877"/>
      <c r="OHP32" s="877"/>
      <c r="OHQ32" s="877"/>
      <c r="OHR32" s="877"/>
      <c r="OHS32" s="877"/>
      <c r="OHT32" s="877"/>
      <c r="OHU32" s="877"/>
      <c r="OHV32" s="877"/>
      <c r="OHW32" s="877"/>
      <c r="OHX32" s="877"/>
      <c r="OHY32" s="877"/>
      <c r="OHZ32" s="877"/>
      <c r="OIA32" s="877"/>
      <c r="OIB32" s="877"/>
      <c r="OIC32" s="877"/>
      <c r="OID32" s="877"/>
      <c r="OIE32" s="877"/>
      <c r="OIF32" s="877"/>
      <c r="OIG32" s="877"/>
      <c r="OIH32" s="877"/>
      <c r="OII32" s="877"/>
      <c r="OIJ32" s="877"/>
      <c r="OIK32" s="877"/>
      <c r="OIL32" s="877"/>
      <c r="OIM32" s="877"/>
      <c r="OIN32" s="877"/>
      <c r="OIO32" s="877"/>
      <c r="OIP32" s="877"/>
      <c r="OIQ32" s="877"/>
      <c r="OIR32" s="877"/>
      <c r="OIS32" s="877"/>
      <c r="OIT32" s="877"/>
      <c r="OIU32" s="877"/>
      <c r="OIV32" s="877"/>
      <c r="OIW32" s="877"/>
      <c r="OIX32" s="877"/>
      <c r="OIY32" s="877"/>
      <c r="OIZ32" s="877"/>
      <c r="OJA32" s="877"/>
      <c r="OJB32" s="877"/>
      <c r="OJC32" s="877"/>
      <c r="OJD32" s="877"/>
      <c r="OJE32" s="877"/>
      <c r="OJF32" s="877"/>
      <c r="OJG32" s="877"/>
      <c r="OJH32" s="877"/>
      <c r="OJI32" s="877"/>
      <c r="OJJ32" s="877"/>
      <c r="OJK32" s="877"/>
      <c r="OJL32" s="877"/>
      <c r="OJM32" s="877"/>
      <c r="OJN32" s="877"/>
      <c r="OJO32" s="877"/>
      <c r="OJP32" s="877"/>
      <c r="OJQ32" s="877"/>
      <c r="OJR32" s="877"/>
      <c r="OJS32" s="877"/>
      <c r="OJT32" s="877"/>
      <c r="OJU32" s="877"/>
      <c r="OJV32" s="877"/>
      <c r="OJW32" s="877"/>
      <c r="OJX32" s="877"/>
      <c r="OJY32" s="877"/>
      <c r="OJZ32" s="877"/>
      <c r="OKA32" s="877"/>
      <c r="OKB32" s="877"/>
      <c r="OKC32" s="877"/>
      <c r="OKD32" s="877"/>
      <c r="OKE32" s="877"/>
      <c r="OKF32" s="877"/>
      <c r="OKG32" s="877"/>
      <c r="OKH32" s="877"/>
      <c r="OKI32" s="877"/>
      <c r="OKJ32" s="877"/>
      <c r="OKK32" s="877"/>
      <c r="OKL32" s="877"/>
      <c r="OKM32" s="877"/>
      <c r="OKN32" s="877"/>
      <c r="OKO32" s="877"/>
      <c r="OKP32" s="877"/>
      <c r="OKQ32" s="877"/>
      <c r="OKR32" s="877"/>
      <c r="OKS32" s="877"/>
      <c r="OKT32" s="877"/>
      <c r="OKU32" s="877"/>
      <c r="OKV32" s="877"/>
      <c r="OKW32" s="877"/>
      <c r="OKX32" s="877"/>
      <c r="OKY32" s="877"/>
      <c r="OKZ32" s="877"/>
      <c r="OLA32" s="877"/>
      <c r="OLB32" s="877"/>
      <c r="OLC32" s="877"/>
      <c r="OLD32" s="877"/>
      <c r="OLE32" s="877"/>
      <c r="OLF32" s="877"/>
      <c r="OLG32" s="877"/>
      <c r="OLH32" s="877"/>
      <c r="OLI32" s="877"/>
      <c r="OLJ32" s="877"/>
      <c r="OLK32" s="877"/>
      <c r="OLL32" s="877"/>
      <c r="OLM32" s="877"/>
      <c r="OLN32" s="877"/>
      <c r="OLO32" s="877"/>
      <c r="OLP32" s="877"/>
      <c r="OLQ32" s="877"/>
      <c r="OLR32" s="877"/>
      <c r="OLS32" s="877"/>
      <c r="OLT32" s="877"/>
      <c r="OLU32" s="877"/>
      <c r="OLV32" s="877"/>
      <c r="OLW32" s="877"/>
      <c r="OLX32" s="877"/>
      <c r="OLY32" s="877"/>
      <c r="OLZ32" s="877"/>
      <c r="OMA32" s="877"/>
      <c r="OMB32" s="877"/>
      <c r="OMC32" s="877"/>
      <c r="OMD32" s="877"/>
      <c r="OME32" s="877"/>
      <c r="OMF32" s="877"/>
      <c r="OMG32" s="877"/>
      <c r="OMH32" s="877"/>
      <c r="OMI32" s="877"/>
      <c r="OMJ32" s="877"/>
      <c r="OMK32" s="877"/>
      <c r="OML32" s="877"/>
      <c r="OMM32" s="877"/>
      <c r="OMN32" s="877"/>
      <c r="OMO32" s="877"/>
      <c r="OMP32" s="877"/>
      <c r="OMQ32" s="877"/>
      <c r="OMR32" s="877"/>
      <c r="OMS32" s="877"/>
      <c r="OMT32" s="877"/>
      <c r="OMU32" s="877"/>
      <c r="OMV32" s="877"/>
      <c r="OMW32" s="877"/>
      <c r="OMX32" s="877"/>
      <c r="OMY32" s="877"/>
      <c r="OMZ32" s="877"/>
      <c r="ONA32" s="877"/>
      <c r="ONB32" s="877"/>
      <c r="ONC32" s="877"/>
      <c r="OND32" s="877"/>
      <c r="ONE32" s="877"/>
      <c r="ONF32" s="877"/>
      <c r="ONG32" s="877"/>
      <c r="ONH32" s="877"/>
      <c r="ONI32" s="877"/>
      <c r="ONJ32" s="877"/>
      <c r="ONK32" s="877"/>
      <c r="ONL32" s="877"/>
      <c r="ONM32" s="877"/>
      <c r="ONN32" s="877"/>
      <c r="ONO32" s="877"/>
      <c r="ONP32" s="877"/>
      <c r="ONQ32" s="877"/>
      <c r="ONR32" s="877"/>
      <c r="ONS32" s="877"/>
      <c r="ONT32" s="877"/>
      <c r="ONU32" s="877"/>
      <c r="ONV32" s="877"/>
      <c r="ONW32" s="877"/>
      <c r="ONX32" s="877"/>
      <c r="ONY32" s="877"/>
      <c r="ONZ32" s="877"/>
      <c r="OOA32" s="877"/>
      <c r="OOB32" s="877"/>
      <c r="OOC32" s="877"/>
      <c r="OOD32" s="877"/>
      <c r="OOE32" s="877"/>
      <c r="OOF32" s="877"/>
      <c r="OOG32" s="877"/>
      <c r="OOH32" s="877"/>
      <c r="OOI32" s="877"/>
      <c r="OOJ32" s="877"/>
      <c r="OOK32" s="877"/>
      <c r="OOL32" s="877"/>
      <c r="OOM32" s="877"/>
      <c r="OON32" s="877"/>
      <c r="OOO32" s="877"/>
      <c r="OOP32" s="877"/>
      <c r="OOQ32" s="877"/>
      <c r="OOR32" s="877"/>
      <c r="OOS32" s="877"/>
      <c r="OOT32" s="877"/>
      <c r="OOU32" s="877"/>
      <c r="OOV32" s="877"/>
      <c r="OOW32" s="877"/>
      <c r="OOX32" s="877"/>
      <c r="OOY32" s="877"/>
      <c r="OOZ32" s="877"/>
      <c r="OPA32" s="877"/>
      <c r="OPB32" s="877"/>
      <c r="OPC32" s="877"/>
      <c r="OPD32" s="877"/>
      <c r="OPE32" s="877"/>
      <c r="OPF32" s="877"/>
      <c r="OPG32" s="877"/>
      <c r="OPH32" s="877"/>
      <c r="OPI32" s="877"/>
      <c r="OPJ32" s="877"/>
      <c r="OPK32" s="877"/>
      <c r="OPL32" s="877"/>
      <c r="OPM32" s="877"/>
      <c r="OPN32" s="877"/>
      <c r="OPO32" s="877"/>
      <c r="OPP32" s="877"/>
      <c r="OPQ32" s="877"/>
      <c r="OPR32" s="877"/>
      <c r="OPS32" s="877"/>
      <c r="OPT32" s="877"/>
      <c r="OPU32" s="877"/>
      <c r="OPV32" s="877"/>
      <c r="OPW32" s="877"/>
      <c r="OPX32" s="877"/>
      <c r="OPY32" s="877"/>
      <c r="OPZ32" s="877"/>
      <c r="OQA32" s="877"/>
      <c r="OQB32" s="877"/>
      <c r="OQC32" s="877"/>
      <c r="OQD32" s="877"/>
      <c r="OQE32" s="877"/>
      <c r="OQF32" s="877"/>
      <c r="OQG32" s="877"/>
      <c r="OQH32" s="877"/>
      <c r="OQI32" s="877"/>
      <c r="OQJ32" s="877"/>
      <c r="OQK32" s="877"/>
      <c r="OQL32" s="877"/>
      <c r="OQM32" s="877"/>
      <c r="OQN32" s="877"/>
      <c r="OQO32" s="877"/>
      <c r="OQP32" s="877"/>
      <c r="OQQ32" s="877"/>
      <c r="OQR32" s="877"/>
      <c r="OQS32" s="877"/>
      <c r="OQT32" s="877"/>
      <c r="OQU32" s="877"/>
      <c r="OQV32" s="877"/>
      <c r="OQW32" s="877"/>
      <c r="OQX32" s="877"/>
      <c r="OQY32" s="877"/>
      <c r="OQZ32" s="877"/>
      <c r="ORA32" s="877"/>
      <c r="ORB32" s="877"/>
      <c r="ORC32" s="877"/>
      <c r="ORD32" s="877"/>
      <c r="ORE32" s="877"/>
      <c r="ORF32" s="877"/>
      <c r="ORG32" s="877"/>
      <c r="ORH32" s="877"/>
      <c r="ORI32" s="877"/>
      <c r="ORJ32" s="877"/>
      <c r="ORK32" s="877"/>
      <c r="ORL32" s="877"/>
      <c r="ORM32" s="877"/>
      <c r="ORN32" s="877"/>
      <c r="ORO32" s="877"/>
      <c r="ORP32" s="877"/>
      <c r="ORQ32" s="877"/>
      <c r="ORR32" s="877"/>
      <c r="ORS32" s="877"/>
      <c r="ORT32" s="877"/>
      <c r="ORU32" s="877"/>
      <c r="ORV32" s="877"/>
      <c r="ORW32" s="877"/>
      <c r="ORX32" s="877"/>
      <c r="ORY32" s="877"/>
      <c r="ORZ32" s="877"/>
      <c r="OSA32" s="877"/>
      <c r="OSB32" s="877"/>
      <c r="OSC32" s="877"/>
      <c r="OSD32" s="877"/>
      <c r="OSE32" s="877"/>
      <c r="OSF32" s="877"/>
      <c r="OSG32" s="877"/>
      <c r="OSH32" s="877"/>
      <c r="OSI32" s="877"/>
      <c r="OSJ32" s="877"/>
      <c r="OSK32" s="877"/>
      <c r="OSL32" s="877"/>
      <c r="OSM32" s="877"/>
      <c r="OSN32" s="877"/>
      <c r="OSO32" s="877"/>
      <c r="OSP32" s="877"/>
      <c r="OSQ32" s="877"/>
      <c r="OSR32" s="877"/>
      <c r="OSS32" s="877"/>
      <c r="OST32" s="877"/>
      <c r="OSU32" s="877"/>
      <c r="OSV32" s="877"/>
      <c r="OSW32" s="877"/>
      <c r="OSX32" s="877"/>
      <c r="OSY32" s="877"/>
      <c r="OSZ32" s="877"/>
      <c r="OTA32" s="877"/>
      <c r="OTB32" s="877"/>
      <c r="OTC32" s="877"/>
      <c r="OTD32" s="877"/>
      <c r="OTE32" s="877"/>
      <c r="OTF32" s="877"/>
      <c r="OTG32" s="877"/>
      <c r="OTH32" s="877"/>
      <c r="OTI32" s="877"/>
      <c r="OTJ32" s="877"/>
      <c r="OTK32" s="877"/>
      <c r="OTL32" s="877"/>
      <c r="OTM32" s="877"/>
      <c r="OTN32" s="877"/>
      <c r="OTO32" s="877"/>
      <c r="OTP32" s="877"/>
      <c r="OTQ32" s="877"/>
      <c r="OTR32" s="877"/>
      <c r="OTS32" s="877"/>
      <c r="OTT32" s="877"/>
      <c r="OTU32" s="877"/>
      <c r="OTV32" s="877"/>
      <c r="OTW32" s="877"/>
      <c r="OTX32" s="877"/>
      <c r="OTY32" s="877"/>
      <c r="OTZ32" s="877"/>
      <c r="OUA32" s="877"/>
      <c r="OUB32" s="877"/>
      <c r="OUC32" s="877"/>
      <c r="OUD32" s="877"/>
      <c r="OUE32" s="877"/>
      <c r="OUF32" s="877"/>
      <c r="OUG32" s="877"/>
      <c r="OUH32" s="877"/>
      <c r="OUI32" s="877"/>
      <c r="OUJ32" s="877"/>
      <c r="OUK32" s="877"/>
      <c r="OUL32" s="877"/>
      <c r="OUM32" s="877"/>
      <c r="OUN32" s="877"/>
      <c r="OUO32" s="877"/>
      <c r="OUP32" s="877"/>
      <c r="OUQ32" s="877"/>
      <c r="OUR32" s="877"/>
      <c r="OUS32" s="877"/>
      <c r="OUT32" s="877"/>
      <c r="OUU32" s="877"/>
      <c r="OUV32" s="877"/>
      <c r="OUW32" s="877"/>
      <c r="OUX32" s="877"/>
      <c r="OUY32" s="877"/>
      <c r="OUZ32" s="877"/>
      <c r="OVA32" s="877"/>
      <c r="OVB32" s="877"/>
      <c r="OVC32" s="877"/>
      <c r="OVD32" s="877"/>
      <c r="OVE32" s="877"/>
      <c r="OVF32" s="877"/>
      <c r="OVG32" s="877"/>
      <c r="OVH32" s="877"/>
      <c r="OVI32" s="877"/>
      <c r="OVJ32" s="877"/>
      <c r="OVK32" s="877"/>
      <c r="OVL32" s="877"/>
      <c r="OVM32" s="877"/>
      <c r="OVN32" s="877"/>
      <c r="OVO32" s="877"/>
      <c r="OVP32" s="877"/>
      <c r="OVQ32" s="877"/>
      <c r="OVR32" s="877"/>
      <c r="OVS32" s="877"/>
      <c r="OVT32" s="877"/>
      <c r="OVU32" s="877"/>
      <c r="OVV32" s="877"/>
      <c r="OVW32" s="877"/>
      <c r="OVX32" s="877"/>
      <c r="OVY32" s="877"/>
      <c r="OVZ32" s="877"/>
      <c r="OWA32" s="877"/>
      <c r="OWB32" s="877"/>
      <c r="OWC32" s="877"/>
      <c r="OWD32" s="877"/>
      <c r="OWE32" s="877"/>
      <c r="OWF32" s="877"/>
      <c r="OWG32" s="877"/>
      <c r="OWH32" s="877"/>
      <c r="OWI32" s="877"/>
      <c r="OWJ32" s="877"/>
      <c r="OWK32" s="877"/>
      <c r="OWL32" s="877"/>
      <c r="OWM32" s="877"/>
      <c r="OWN32" s="877"/>
      <c r="OWO32" s="877"/>
      <c r="OWP32" s="877"/>
      <c r="OWQ32" s="877"/>
      <c r="OWR32" s="877"/>
      <c r="OWS32" s="877"/>
      <c r="OWT32" s="877"/>
      <c r="OWU32" s="877"/>
      <c r="OWV32" s="877"/>
      <c r="OWW32" s="877"/>
      <c r="OWX32" s="877"/>
      <c r="OWY32" s="877"/>
      <c r="OWZ32" s="877"/>
      <c r="OXA32" s="877"/>
      <c r="OXB32" s="877"/>
      <c r="OXC32" s="877"/>
      <c r="OXD32" s="877"/>
      <c r="OXE32" s="877"/>
      <c r="OXF32" s="877"/>
      <c r="OXG32" s="877"/>
      <c r="OXH32" s="877"/>
      <c r="OXI32" s="877"/>
      <c r="OXJ32" s="877"/>
      <c r="OXK32" s="877"/>
      <c r="OXL32" s="877"/>
      <c r="OXM32" s="877"/>
      <c r="OXN32" s="877"/>
      <c r="OXO32" s="877"/>
      <c r="OXP32" s="877"/>
      <c r="OXQ32" s="877"/>
      <c r="OXR32" s="877"/>
      <c r="OXS32" s="877"/>
      <c r="OXT32" s="877"/>
      <c r="OXU32" s="877"/>
      <c r="OXV32" s="877"/>
      <c r="OXW32" s="877"/>
      <c r="OXX32" s="877"/>
      <c r="OXY32" s="877"/>
      <c r="OXZ32" s="877"/>
      <c r="OYA32" s="877"/>
      <c r="OYB32" s="877"/>
      <c r="OYC32" s="877"/>
      <c r="OYD32" s="877"/>
      <c r="OYE32" s="877"/>
      <c r="OYF32" s="877"/>
      <c r="OYG32" s="877"/>
      <c r="OYH32" s="877"/>
      <c r="OYI32" s="877"/>
      <c r="OYJ32" s="877"/>
      <c r="OYK32" s="877"/>
      <c r="OYL32" s="877"/>
      <c r="OYM32" s="877"/>
      <c r="OYN32" s="877"/>
      <c r="OYO32" s="877"/>
      <c r="OYP32" s="877"/>
      <c r="OYQ32" s="877"/>
      <c r="OYR32" s="877"/>
      <c r="OYS32" s="877"/>
      <c r="OYT32" s="877"/>
      <c r="OYU32" s="877"/>
      <c r="OYV32" s="877"/>
      <c r="OYW32" s="877"/>
      <c r="OYX32" s="877"/>
      <c r="OYY32" s="877"/>
      <c r="OYZ32" s="877"/>
      <c r="OZA32" s="877"/>
      <c r="OZB32" s="877"/>
      <c r="OZC32" s="877"/>
      <c r="OZD32" s="877"/>
      <c r="OZE32" s="877"/>
      <c r="OZF32" s="877"/>
      <c r="OZG32" s="877"/>
      <c r="OZH32" s="877"/>
      <c r="OZI32" s="877"/>
      <c r="OZJ32" s="877"/>
      <c r="OZK32" s="877"/>
      <c r="OZL32" s="877"/>
      <c r="OZM32" s="877"/>
      <c r="OZN32" s="877"/>
      <c r="OZO32" s="877"/>
      <c r="OZP32" s="877"/>
      <c r="OZQ32" s="877"/>
      <c r="OZR32" s="877"/>
      <c r="OZS32" s="877"/>
      <c r="OZT32" s="877"/>
      <c r="OZU32" s="877"/>
      <c r="OZV32" s="877"/>
      <c r="OZW32" s="877"/>
      <c r="OZX32" s="877"/>
      <c r="OZY32" s="877"/>
      <c r="OZZ32" s="877"/>
      <c r="PAA32" s="877"/>
      <c r="PAB32" s="877"/>
      <c r="PAC32" s="877"/>
      <c r="PAD32" s="877"/>
      <c r="PAE32" s="877"/>
      <c r="PAF32" s="877"/>
      <c r="PAG32" s="877"/>
      <c r="PAH32" s="877"/>
      <c r="PAI32" s="877"/>
      <c r="PAJ32" s="877"/>
      <c r="PAK32" s="877"/>
      <c r="PAL32" s="877"/>
      <c r="PAM32" s="877"/>
      <c r="PAN32" s="877"/>
      <c r="PAO32" s="877"/>
      <c r="PAP32" s="877"/>
      <c r="PAQ32" s="877"/>
      <c r="PAR32" s="877"/>
      <c r="PAS32" s="877"/>
      <c r="PAT32" s="877"/>
      <c r="PAU32" s="877"/>
      <c r="PAV32" s="877"/>
      <c r="PAW32" s="877"/>
      <c r="PAX32" s="877"/>
      <c r="PAY32" s="877"/>
      <c r="PAZ32" s="877"/>
      <c r="PBA32" s="877"/>
      <c r="PBB32" s="877"/>
      <c r="PBC32" s="877"/>
      <c r="PBD32" s="877"/>
      <c r="PBE32" s="877"/>
      <c r="PBF32" s="877"/>
      <c r="PBG32" s="877"/>
      <c r="PBH32" s="877"/>
      <c r="PBI32" s="877"/>
      <c r="PBJ32" s="877"/>
      <c r="PBK32" s="877"/>
      <c r="PBL32" s="877"/>
      <c r="PBM32" s="877"/>
      <c r="PBN32" s="877"/>
      <c r="PBO32" s="877"/>
      <c r="PBP32" s="877"/>
      <c r="PBQ32" s="877"/>
      <c r="PBR32" s="877"/>
      <c r="PBS32" s="877"/>
      <c r="PBT32" s="877"/>
      <c r="PBU32" s="877"/>
      <c r="PBV32" s="877"/>
      <c r="PBW32" s="877"/>
      <c r="PBX32" s="877"/>
      <c r="PBY32" s="877"/>
      <c r="PBZ32" s="877"/>
      <c r="PCA32" s="877"/>
      <c r="PCB32" s="877"/>
      <c r="PCC32" s="877"/>
      <c r="PCD32" s="877"/>
      <c r="PCE32" s="877"/>
      <c r="PCF32" s="877"/>
      <c r="PCG32" s="877"/>
      <c r="PCH32" s="877"/>
      <c r="PCI32" s="877"/>
      <c r="PCJ32" s="877"/>
      <c r="PCK32" s="877"/>
      <c r="PCL32" s="877"/>
      <c r="PCM32" s="877"/>
      <c r="PCN32" s="877"/>
      <c r="PCO32" s="877"/>
      <c r="PCP32" s="877"/>
      <c r="PCQ32" s="877"/>
      <c r="PCR32" s="877"/>
      <c r="PCS32" s="877"/>
      <c r="PCT32" s="877"/>
      <c r="PCU32" s="877"/>
      <c r="PCV32" s="877"/>
      <c r="PCW32" s="877"/>
      <c r="PCX32" s="877"/>
      <c r="PCY32" s="877"/>
      <c r="PCZ32" s="877"/>
      <c r="PDA32" s="877"/>
      <c r="PDB32" s="877"/>
      <c r="PDC32" s="877"/>
      <c r="PDD32" s="877"/>
      <c r="PDE32" s="877"/>
      <c r="PDF32" s="877"/>
      <c r="PDG32" s="877"/>
      <c r="PDH32" s="877"/>
      <c r="PDI32" s="877"/>
      <c r="PDJ32" s="877"/>
      <c r="PDK32" s="877"/>
      <c r="PDL32" s="877"/>
      <c r="PDM32" s="877"/>
      <c r="PDN32" s="877"/>
      <c r="PDO32" s="877"/>
      <c r="PDP32" s="877"/>
      <c r="PDQ32" s="877"/>
      <c r="PDR32" s="877"/>
      <c r="PDS32" s="877"/>
      <c r="PDT32" s="877"/>
      <c r="PDU32" s="877"/>
      <c r="PDV32" s="877"/>
      <c r="PDW32" s="877"/>
      <c r="PDX32" s="877"/>
      <c r="PDY32" s="877"/>
      <c r="PDZ32" s="877"/>
      <c r="PEA32" s="877"/>
      <c r="PEB32" s="877"/>
      <c r="PEC32" s="877"/>
      <c r="PED32" s="877"/>
      <c r="PEE32" s="877"/>
      <c r="PEF32" s="877"/>
      <c r="PEG32" s="877"/>
      <c r="PEH32" s="877"/>
      <c r="PEI32" s="877"/>
      <c r="PEJ32" s="877"/>
      <c r="PEK32" s="877"/>
      <c r="PEL32" s="877"/>
      <c r="PEM32" s="877"/>
      <c r="PEN32" s="877"/>
      <c r="PEO32" s="877"/>
      <c r="PEP32" s="877"/>
      <c r="PEQ32" s="877"/>
      <c r="PER32" s="877"/>
      <c r="PES32" s="877"/>
      <c r="PET32" s="877"/>
      <c r="PEU32" s="877"/>
      <c r="PEV32" s="877"/>
      <c r="PEW32" s="877"/>
      <c r="PEX32" s="877"/>
      <c r="PEY32" s="877"/>
      <c r="PEZ32" s="877"/>
      <c r="PFA32" s="877"/>
      <c r="PFB32" s="877"/>
      <c r="PFC32" s="877"/>
      <c r="PFD32" s="877"/>
      <c r="PFE32" s="877"/>
      <c r="PFF32" s="877"/>
      <c r="PFG32" s="877"/>
      <c r="PFH32" s="877"/>
      <c r="PFI32" s="877"/>
      <c r="PFJ32" s="877"/>
      <c r="PFK32" s="877"/>
      <c r="PFL32" s="877"/>
      <c r="PFM32" s="877"/>
      <c r="PFN32" s="877"/>
      <c r="PFO32" s="877"/>
      <c r="PFP32" s="877"/>
      <c r="PFQ32" s="877"/>
      <c r="PFR32" s="877"/>
      <c r="PFS32" s="877"/>
      <c r="PFT32" s="877"/>
      <c r="PFU32" s="877"/>
      <c r="PFV32" s="877"/>
      <c r="PFW32" s="877"/>
      <c r="PFX32" s="877"/>
      <c r="PFY32" s="877"/>
      <c r="PFZ32" s="877"/>
      <c r="PGA32" s="877"/>
      <c r="PGB32" s="877"/>
      <c r="PGC32" s="877"/>
      <c r="PGD32" s="877"/>
      <c r="PGE32" s="877"/>
      <c r="PGF32" s="877"/>
      <c r="PGG32" s="877"/>
      <c r="PGH32" s="877"/>
      <c r="PGI32" s="877"/>
      <c r="PGJ32" s="877"/>
      <c r="PGK32" s="877"/>
      <c r="PGL32" s="877"/>
      <c r="PGM32" s="877"/>
      <c r="PGN32" s="877"/>
      <c r="PGO32" s="877"/>
      <c r="PGP32" s="877"/>
      <c r="PGQ32" s="877"/>
      <c r="PGR32" s="877"/>
      <c r="PGS32" s="877"/>
      <c r="PGT32" s="877"/>
      <c r="PGU32" s="877"/>
      <c r="PGV32" s="877"/>
      <c r="PGW32" s="877"/>
      <c r="PGX32" s="877"/>
      <c r="PGY32" s="877"/>
      <c r="PGZ32" s="877"/>
      <c r="PHA32" s="877"/>
      <c r="PHB32" s="877"/>
      <c r="PHC32" s="877"/>
      <c r="PHD32" s="877"/>
      <c r="PHE32" s="877"/>
      <c r="PHF32" s="877"/>
      <c r="PHG32" s="877"/>
      <c r="PHH32" s="877"/>
      <c r="PHI32" s="877"/>
      <c r="PHJ32" s="877"/>
      <c r="PHK32" s="877"/>
      <c r="PHL32" s="877"/>
      <c r="PHM32" s="877"/>
      <c r="PHN32" s="877"/>
      <c r="PHO32" s="877"/>
      <c r="PHP32" s="877"/>
      <c r="PHQ32" s="877"/>
      <c r="PHR32" s="877"/>
      <c r="PHS32" s="877"/>
      <c r="PHT32" s="877"/>
      <c r="PHU32" s="877"/>
      <c r="PHV32" s="877"/>
      <c r="PHW32" s="877"/>
      <c r="PHX32" s="877"/>
      <c r="PHY32" s="877"/>
      <c r="PHZ32" s="877"/>
      <c r="PIA32" s="877"/>
      <c r="PIB32" s="877"/>
      <c r="PIC32" s="877"/>
      <c r="PID32" s="877"/>
      <c r="PIE32" s="877"/>
      <c r="PIF32" s="877"/>
      <c r="PIG32" s="877"/>
      <c r="PIH32" s="877"/>
      <c r="PII32" s="877"/>
      <c r="PIJ32" s="877"/>
      <c r="PIK32" s="877"/>
      <c r="PIL32" s="877"/>
      <c r="PIM32" s="877"/>
      <c r="PIN32" s="877"/>
      <c r="PIO32" s="877"/>
      <c r="PIP32" s="877"/>
      <c r="PIQ32" s="877"/>
      <c r="PIR32" s="877"/>
      <c r="PIS32" s="877"/>
      <c r="PIT32" s="877"/>
      <c r="PIU32" s="877"/>
      <c r="PIV32" s="877"/>
      <c r="PIW32" s="877"/>
      <c r="PIX32" s="877"/>
      <c r="PIY32" s="877"/>
      <c r="PIZ32" s="877"/>
      <c r="PJA32" s="877"/>
      <c r="PJB32" s="877"/>
      <c r="PJC32" s="877"/>
      <c r="PJD32" s="877"/>
      <c r="PJE32" s="877"/>
      <c r="PJF32" s="877"/>
      <c r="PJG32" s="877"/>
      <c r="PJH32" s="877"/>
      <c r="PJI32" s="877"/>
      <c r="PJJ32" s="877"/>
      <c r="PJK32" s="877"/>
      <c r="PJL32" s="877"/>
      <c r="PJM32" s="877"/>
      <c r="PJN32" s="877"/>
      <c r="PJO32" s="877"/>
      <c r="PJP32" s="877"/>
      <c r="PJQ32" s="877"/>
      <c r="PJR32" s="877"/>
      <c r="PJS32" s="877"/>
      <c r="PJT32" s="877"/>
      <c r="PJU32" s="877"/>
      <c r="PJV32" s="877"/>
      <c r="PJW32" s="877"/>
      <c r="PJX32" s="877"/>
      <c r="PJY32" s="877"/>
      <c r="PJZ32" s="877"/>
      <c r="PKA32" s="877"/>
      <c r="PKB32" s="877"/>
      <c r="PKC32" s="877"/>
      <c r="PKD32" s="877"/>
      <c r="PKE32" s="877"/>
      <c r="PKF32" s="877"/>
      <c r="PKG32" s="877"/>
      <c r="PKH32" s="877"/>
      <c r="PKI32" s="877"/>
      <c r="PKJ32" s="877"/>
      <c r="PKK32" s="877"/>
      <c r="PKL32" s="877"/>
      <c r="PKM32" s="877"/>
      <c r="PKN32" s="877"/>
      <c r="PKO32" s="877"/>
      <c r="PKP32" s="877"/>
      <c r="PKQ32" s="877"/>
      <c r="PKR32" s="877"/>
      <c r="PKS32" s="877"/>
      <c r="PKT32" s="877"/>
      <c r="PKU32" s="877"/>
      <c r="PKV32" s="877"/>
      <c r="PKW32" s="877"/>
      <c r="PKX32" s="877"/>
      <c r="PKY32" s="877"/>
      <c r="PKZ32" s="877"/>
      <c r="PLA32" s="877"/>
      <c r="PLB32" s="877"/>
      <c r="PLC32" s="877"/>
      <c r="PLD32" s="877"/>
      <c r="PLE32" s="877"/>
      <c r="PLF32" s="877"/>
      <c r="PLG32" s="877"/>
      <c r="PLH32" s="877"/>
      <c r="PLI32" s="877"/>
      <c r="PLJ32" s="877"/>
      <c r="PLK32" s="877"/>
      <c r="PLL32" s="877"/>
      <c r="PLM32" s="877"/>
      <c r="PLN32" s="877"/>
      <c r="PLO32" s="877"/>
      <c r="PLP32" s="877"/>
      <c r="PLQ32" s="877"/>
      <c r="PLR32" s="877"/>
      <c r="PLS32" s="877"/>
      <c r="PLT32" s="877"/>
      <c r="PLU32" s="877"/>
      <c r="PLV32" s="877"/>
      <c r="PLW32" s="877"/>
      <c r="PLX32" s="877"/>
      <c r="PLY32" s="877"/>
      <c r="PLZ32" s="877"/>
      <c r="PMA32" s="877"/>
      <c r="PMB32" s="877"/>
      <c r="PMC32" s="877"/>
      <c r="PMD32" s="877"/>
      <c r="PME32" s="877"/>
      <c r="PMF32" s="877"/>
      <c r="PMG32" s="877"/>
      <c r="PMH32" s="877"/>
      <c r="PMI32" s="877"/>
      <c r="PMJ32" s="877"/>
      <c r="PMK32" s="877"/>
      <c r="PML32" s="877"/>
      <c r="PMM32" s="877"/>
      <c r="PMN32" s="877"/>
      <c r="PMO32" s="877"/>
      <c r="PMP32" s="877"/>
      <c r="PMQ32" s="877"/>
      <c r="PMR32" s="877"/>
      <c r="PMS32" s="877"/>
      <c r="PMT32" s="877"/>
      <c r="PMU32" s="877"/>
      <c r="PMV32" s="877"/>
      <c r="PMW32" s="877"/>
      <c r="PMX32" s="877"/>
      <c r="PMY32" s="877"/>
      <c r="PMZ32" s="877"/>
      <c r="PNA32" s="877"/>
      <c r="PNB32" s="877"/>
      <c r="PNC32" s="877"/>
      <c r="PND32" s="877"/>
      <c r="PNE32" s="877"/>
      <c r="PNF32" s="877"/>
      <c r="PNG32" s="877"/>
      <c r="PNH32" s="877"/>
      <c r="PNI32" s="877"/>
      <c r="PNJ32" s="877"/>
      <c r="PNK32" s="877"/>
      <c r="PNL32" s="877"/>
      <c r="PNM32" s="877"/>
      <c r="PNN32" s="877"/>
      <c r="PNO32" s="877"/>
      <c r="PNP32" s="877"/>
      <c r="PNQ32" s="877"/>
      <c r="PNR32" s="877"/>
      <c r="PNS32" s="877"/>
      <c r="PNT32" s="877"/>
      <c r="PNU32" s="877"/>
      <c r="PNV32" s="877"/>
      <c r="PNW32" s="877"/>
      <c r="PNX32" s="877"/>
      <c r="PNY32" s="877"/>
      <c r="PNZ32" s="877"/>
      <c r="POA32" s="877"/>
      <c r="POB32" s="877"/>
      <c r="POC32" s="877"/>
      <c r="POD32" s="877"/>
      <c r="POE32" s="877"/>
      <c r="POF32" s="877"/>
      <c r="POG32" s="877"/>
      <c r="POH32" s="877"/>
      <c r="POI32" s="877"/>
      <c r="POJ32" s="877"/>
      <c r="POK32" s="877"/>
      <c r="POL32" s="877"/>
      <c r="POM32" s="877"/>
      <c r="PON32" s="877"/>
      <c r="POO32" s="877"/>
      <c r="POP32" s="877"/>
      <c r="POQ32" s="877"/>
      <c r="POR32" s="877"/>
      <c r="POS32" s="877"/>
      <c r="POT32" s="877"/>
      <c r="POU32" s="877"/>
      <c r="POV32" s="877"/>
      <c r="POW32" s="877"/>
      <c r="POX32" s="877"/>
      <c r="POY32" s="877"/>
      <c r="POZ32" s="877"/>
      <c r="PPA32" s="877"/>
      <c r="PPB32" s="877"/>
      <c r="PPC32" s="877"/>
      <c r="PPD32" s="877"/>
      <c r="PPE32" s="877"/>
      <c r="PPF32" s="877"/>
      <c r="PPG32" s="877"/>
      <c r="PPH32" s="877"/>
      <c r="PPI32" s="877"/>
      <c r="PPJ32" s="877"/>
      <c r="PPK32" s="877"/>
      <c r="PPL32" s="877"/>
      <c r="PPM32" s="877"/>
      <c r="PPN32" s="877"/>
      <c r="PPO32" s="877"/>
      <c r="PPP32" s="877"/>
      <c r="PPQ32" s="877"/>
      <c r="PPR32" s="877"/>
      <c r="PPS32" s="877"/>
      <c r="PPT32" s="877"/>
      <c r="PPU32" s="877"/>
      <c r="PPV32" s="877"/>
      <c r="PPW32" s="877"/>
      <c r="PPX32" s="877"/>
      <c r="PPY32" s="877"/>
      <c r="PPZ32" s="877"/>
      <c r="PQA32" s="877"/>
      <c r="PQB32" s="877"/>
      <c r="PQC32" s="877"/>
      <c r="PQD32" s="877"/>
      <c r="PQE32" s="877"/>
      <c r="PQF32" s="877"/>
      <c r="PQG32" s="877"/>
      <c r="PQH32" s="877"/>
      <c r="PQI32" s="877"/>
      <c r="PQJ32" s="877"/>
      <c r="PQK32" s="877"/>
      <c r="PQL32" s="877"/>
      <c r="PQM32" s="877"/>
      <c r="PQN32" s="877"/>
      <c r="PQO32" s="877"/>
      <c r="PQP32" s="877"/>
      <c r="PQQ32" s="877"/>
      <c r="PQR32" s="877"/>
      <c r="PQS32" s="877"/>
      <c r="PQT32" s="877"/>
      <c r="PQU32" s="877"/>
      <c r="PQV32" s="877"/>
      <c r="PQW32" s="877"/>
      <c r="PQX32" s="877"/>
      <c r="PQY32" s="877"/>
      <c r="PQZ32" s="877"/>
      <c r="PRA32" s="877"/>
      <c r="PRB32" s="877"/>
      <c r="PRC32" s="877"/>
      <c r="PRD32" s="877"/>
      <c r="PRE32" s="877"/>
      <c r="PRF32" s="877"/>
      <c r="PRG32" s="877"/>
      <c r="PRH32" s="877"/>
      <c r="PRI32" s="877"/>
      <c r="PRJ32" s="877"/>
      <c r="PRK32" s="877"/>
      <c r="PRL32" s="877"/>
      <c r="PRM32" s="877"/>
      <c r="PRN32" s="877"/>
      <c r="PRO32" s="877"/>
      <c r="PRP32" s="877"/>
      <c r="PRQ32" s="877"/>
      <c r="PRR32" s="877"/>
      <c r="PRS32" s="877"/>
      <c r="PRT32" s="877"/>
      <c r="PRU32" s="877"/>
      <c r="PRV32" s="877"/>
      <c r="PRW32" s="877"/>
      <c r="PRX32" s="877"/>
      <c r="PRY32" s="877"/>
      <c r="PRZ32" s="877"/>
      <c r="PSA32" s="877"/>
      <c r="PSB32" s="877"/>
      <c r="PSC32" s="877"/>
      <c r="PSD32" s="877"/>
      <c r="PSE32" s="877"/>
      <c r="PSF32" s="877"/>
      <c r="PSG32" s="877"/>
      <c r="PSH32" s="877"/>
      <c r="PSI32" s="877"/>
      <c r="PSJ32" s="877"/>
      <c r="PSK32" s="877"/>
      <c r="PSL32" s="877"/>
      <c r="PSM32" s="877"/>
      <c r="PSN32" s="877"/>
      <c r="PSO32" s="877"/>
      <c r="PSP32" s="877"/>
      <c r="PSQ32" s="877"/>
      <c r="PSR32" s="877"/>
      <c r="PSS32" s="877"/>
      <c r="PST32" s="877"/>
      <c r="PSU32" s="877"/>
      <c r="PSV32" s="877"/>
      <c r="PSW32" s="877"/>
      <c r="PSX32" s="877"/>
      <c r="PSY32" s="877"/>
      <c r="PSZ32" s="877"/>
      <c r="PTA32" s="877"/>
      <c r="PTB32" s="877"/>
      <c r="PTC32" s="877"/>
      <c r="PTD32" s="877"/>
      <c r="PTE32" s="877"/>
      <c r="PTF32" s="877"/>
      <c r="PTG32" s="877"/>
      <c r="PTH32" s="877"/>
      <c r="PTI32" s="877"/>
      <c r="PTJ32" s="877"/>
      <c r="PTK32" s="877"/>
      <c r="PTL32" s="877"/>
      <c r="PTM32" s="877"/>
      <c r="PTN32" s="877"/>
      <c r="PTO32" s="877"/>
      <c r="PTP32" s="877"/>
      <c r="PTQ32" s="877"/>
      <c r="PTR32" s="877"/>
      <c r="PTS32" s="877"/>
      <c r="PTT32" s="877"/>
      <c r="PTU32" s="877"/>
      <c r="PTV32" s="877"/>
      <c r="PTW32" s="877"/>
      <c r="PTX32" s="877"/>
      <c r="PTY32" s="877"/>
      <c r="PTZ32" s="877"/>
      <c r="PUA32" s="877"/>
      <c r="PUB32" s="877"/>
      <c r="PUC32" s="877"/>
      <c r="PUD32" s="877"/>
      <c r="PUE32" s="877"/>
      <c r="PUF32" s="877"/>
      <c r="PUG32" s="877"/>
      <c r="PUH32" s="877"/>
      <c r="PUI32" s="877"/>
      <c r="PUJ32" s="877"/>
      <c r="PUK32" s="877"/>
      <c r="PUL32" s="877"/>
      <c r="PUM32" s="877"/>
      <c r="PUN32" s="877"/>
      <c r="PUO32" s="877"/>
      <c r="PUP32" s="877"/>
      <c r="PUQ32" s="877"/>
      <c r="PUR32" s="877"/>
      <c r="PUS32" s="877"/>
      <c r="PUT32" s="877"/>
      <c r="PUU32" s="877"/>
      <c r="PUV32" s="877"/>
      <c r="PUW32" s="877"/>
      <c r="PUX32" s="877"/>
      <c r="PUY32" s="877"/>
      <c r="PUZ32" s="877"/>
      <c r="PVA32" s="877"/>
      <c r="PVB32" s="877"/>
      <c r="PVC32" s="877"/>
      <c r="PVD32" s="877"/>
      <c r="PVE32" s="877"/>
      <c r="PVF32" s="877"/>
      <c r="PVG32" s="877"/>
      <c r="PVH32" s="877"/>
      <c r="PVI32" s="877"/>
      <c r="PVJ32" s="877"/>
      <c r="PVK32" s="877"/>
      <c r="PVL32" s="877"/>
      <c r="PVM32" s="877"/>
      <c r="PVN32" s="877"/>
      <c r="PVO32" s="877"/>
      <c r="PVP32" s="877"/>
      <c r="PVQ32" s="877"/>
      <c r="PVR32" s="877"/>
      <c r="PVS32" s="877"/>
      <c r="PVT32" s="877"/>
      <c r="PVU32" s="877"/>
      <c r="PVV32" s="877"/>
      <c r="PVW32" s="877"/>
      <c r="PVX32" s="877"/>
      <c r="PVY32" s="877"/>
      <c r="PVZ32" s="877"/>
      <c r="PWA32" s="877"/>
      <c r="PWB32" s="877"/>
      <c r="PWC32" s="877"/>
      <c r="PWD32" s="877"/>
      <c r="PWE32" s="877"/>
      <c r="PWF32" s="877"/>
      <c r="PWG32" s="877"/>
      <c r="PWH32" s="877"/>
      <c r="PWI32" s="877"/>
      <c r="PWJ32" s="877"/>
      <c r="PWK32" s="877"/>
      <c r="PWL32" s="877"/>
      <c r="PWM32" s="877"/>
      <c r="PWN32" s="877"/>
      <c r="PWO32" s="877"/>
      <c r="PWP32" s="877"/>
      <c r="PWQ32" s="877"/>
      <c r="PWR32" s="877"/>
      <c r="PWS32" s="877"/>
      <c r="PWT32" s="877"/>
      <c r="PWU32" s="877"/>
      <c r="PWV32" s="877"/>
      <c r="PWW32" s="877"/>
      <c r="PWX32" s="877"/>
      <c r="PWY32" s="877"/>
      <c r="PWZ32" s="877"/>
      <c r="PXA32" s="877"/>
      <c r="PXB32" s="877"/>
      <c r="PXC32" s="877"/>
      <c r="PXD32" s="877"/>
      <c r="PXE32" s="877"/>
      <c r="PXF32" s="877"/>
      <c r="PXG32" s="877"/>
      <c r="PXH32" s="877"/>
      <c r="PXI32" s="877"/>
      <c r="PXJ32" s="877"/>
      <c r="PXK32" s="877"/>
      <c r="PXL32" s="877"/>
      <c r="PXM32" s="877"/>
      <c r="PXN32" s="877"/>
      <c r="PXO32" s="877"/>
      <c r="PXP32" s="877"/>
      <c r="PXQ32" s="877"/>
      <c r="PXR32" s="877"/>
      <c r="PXS32" s="877"/>
      <c r="PXT32" s="877"/>
      <c r="PXU32" s="877"/>
      <c r="PXV32" s="877"/>
      <c r="PXW32" s="877"/>
      <c r="PXX32" s="877"/>
      <c r="PXY32" s="877"/>
      <c r="PXZ32" s="877"/>
      <c r="PYA32" s="877"/>
      <c r="PYB32" s="877"/>
      <c r="PYC32" s="877"/>
      <c r="PYD32" s="877"/>
      <c r="PYE32" s="877"/>
      <c r="PYF32" s="877"/>
      <c r="PYG32" s="877"/>
      <c r="PYH32" s="877"/>
      <c r="PYI32" s="877"/>
      <c r="PYJ32" s="877"/>
      <c r="PYK32" s="877"/>
      <c r="PYL32" s="877"/>
      <c r="PYM32" s="877"/>
      <c r="PYN32" s="877"/>
      <c r="PYO32" s="877"/>
      <c r="PYP32" s="877"/>
      <c r="PYQ32" s="877"/>
      <c r="PYR32" s="877"/>
      <c r="PYS32" s="877"/>
      <c r="PYT32" s="877"/>
      <c r="PYU32" s="877"/>
      <c r="PYV32" s="877"/>
      <c r="PYW32" s="877"/>
      <c r="PYX32" s="877"/>
      <c r="PYY32" s="877"/>
      <c r="PYZ32" s="877"/>
      <c r="PZA32" s="877"/>
      <c r="PZB32" s="877"/>
      <c r="PZC32" s="877"/>
      <c r="PZD32" s="877"/>
      <c r="PZE32" s="877"/>
      <c r="PZF32" s="877"/>
      <c r="PZG32" s="877"/>
      <c r="PZH32" s="877"/>
      <c r="PZI32" s="877"/>
      <c r="PZJ32" s="877"/>
      <c r="PZK32" s="877"/>
      <c r="PZL32" s="877"/>
      <c r="PZM32" s="877"/>
      <c r="PZN32" s="877"/>
      <c r="PZO32" s="877"/>
      <c r="PZP32" s="877"/>
      <c r="PZQ32" s="877"/>
      <c r="PZR32" s="877"/>
      <c r="PZS32" s="877"/>
      <c r="PZT32" s="877"/>
      <c r="PZU32" s="877"/>
      <c r="PZV32" s="877"/>
      <c r="PZW32" s="877"/>
      <c r="PZX32" s="877"/>
      <c r="PZY32" s="877"/>
      <c r="PZZ32" s="877"/>
      <c r="QAA32" s="877"/>
      <c r="QAB32" s="877"/>
      <c r="QAC32" s="877"/>
      <c r="QAD32" s="877"/>
      <c r="QAE32" s="877"/>
      <c r="QAF32" s="877"/>
      <c r="QAG32" s="877"/>
      <c r="QAH32" s="877"/>
      <c r="QAI32" s="877"/>
      <c r="QAJ32" s="877"/>
      <c r="QAK32" s="877"/>
      <c r="QAL32" s="877"/>
      <c r="QAM32" s="877"/>
      <c r="QAN32" s="877"/>
      <c r="QAO32" s="877"/>
      <c r="QAP32" s="877"/>
      <c r="QAQ32" s="877"/>
      <c r="QAR32" s="877"/>
      <c r="QAS32" s="877"/>
      <c r="QAT32" s="877"/>
      <c r="QAU32" s="877"/>
      <c r="QAV32" s="877"/>
      <c r="QAW32" s="877"/>
      <c r="QAX32" s="877"/>
      <c r="QAY32" s="877"/>
      <c r="QAZ32" s="877"/>
      <c r="QBA32" s="877"/>
      <c r="QBB32" s="877"/>
      <c r="QBC32" s="877"/>
      <c r="QBD32" s="877"/>
      <c r="QBE32" s="877"/>
      <c r="QBF32" s="877"/>
      <c r="QBG32" s="877"/>
      <c r="QBH32" s="877"/>
      <c r="QBI32" s="877"/>
      <c r="QBJ32" s="877"/>
      <c r="QBK32" s="877"/>
      <c r="QBL32" s="877"/>
      <c r="QBM32" s="877"/>
      <c r="QBN32" s="877"/>
      <c r="QBO32" s="877"/>
      <c r="QBP32" s="877"/>
      <c r="QBQ32" s="877"/>
      <c r="QBR32" s="877"/>
      <c r="QBS32" s="877"/>
      <c r="QBT32" s="877"/>
      <c r="QBU32" s="877"/>
      <c r="QBV32" s="877"/>
      <c r="QBW32" s="877"/>
      <c r="QBX32" s="877"/>
      <c r="QBY32" s="877"/>
      <c r="QBZ32" s="877"/>
      <c r="QCA32" s="877"/>
      <c r="QCB32" s="877"/>
      <c r="QCC32" s="877"/>
      <c r="QCD32" s="877"/>
      <c r="QCE32" s="877"/>
      <c r="QCF32" s="877"/>
      <c r="QCG32" s="877"/>
      <c r="QCH32" s="877"/>
      <c r="QCI32" s="877"/>
      <c r="QCJ32" s="877"/>
      <c r="QCK32" s="877"/>
      <c r="QCL32" s="877"/>
      <c r="QCM32" s="877"/>
      <c r="QCN32" s="877"/>
      <c r="QCO32" s="877"/>
      <c r="QCP32" s="877"/>
      <c r="QCQ32" s="877"/>
      <c r="QCR32" s="877"/>
      <c r="QCS32" s="877"/>
      <c r="QCT32" s="877"/>
      <c r="QCU32" s="877"/>
      <c r="QCV32" s="877"/>
      <c r="QCW32" s="877"/>
      <c r="QCX32" s="877"/>
      <c r="QCY32" s="877"/>
      <c r="QCZ32" s="877"/>
      <c r="QDA32" s="877"/>
      <c r="QDB32" s="877"/>
      <c r="QDC32" s="877"/>
      <c r="QDD32" s="877"/>
      <c r="QDE32" s="877"/>
      <c r="QDF32" s="877"/>
      <c r="QDG32" s="877"/>
      <c r="QDH32" s="877"/>
      <c r="QDI32" s="877"/>
      <c r="QDJ32" s="877"/>
      <c r="QDK32" s="877"/>
      <c r="QDL32" s="877"/>
      <c r="QDM32" s="877"/>
      <c r="QDN32" s="877"/>
      <c r="QDO32" s="877"/>
      <c r="QDP32" s="877"/>
      <c r="QDQ32" s="877"/>
      <c r="QDR32" s="877"/>
      <c r="QDS32" s="877"/>
      <c r="QDT32" s="877"/>
      <c r="QDU32" s="877"/>
      <c r="QDV32" s="877"/>
      <c r="QDW32" s="877"/>
      <c r="QDX32" s="877"/>
      <c r="QDY32" s="877"/>
      <c r="QDZ32" s="877"/>
      <c r="QEA32" s="877"/>
      <c r="QEB32" s="877"/>
      <c r="QEC32" s="877"/>
      <c r="QED32" s="877"/>
      <c r="QEE32" s="877"/>
      <c r="QEF32" s="877"/>
      <c r="QEG32" s="877"/>
      <c r="QEH32" s="877"/>
      <c r="QEI32" s="877"/>
      <c r="QEJ32" s="877"/>
      <c r="QEK32" s="877"/>
      <c r="QEL32" s="877"/>
      <c r="QEM32" s="877"/>
      <c r="QEN32" s="877"/>
      <c r="QEO32" s="877"/>
      <c r="QEP32" s="877"/>
      <c r="QEQ32" s="877"/>
      <c r="QER32" s="877"/>
      <c r="QES32" s="877"/>
      <c r="QET32" s="877"/>
      <c r="QEU32" s="877"/>
      <c r="QEV32" s="877"/>
      <c r="QEW32" s="877"/>
      <c r="QEX32" s="877"/>
      <c r="QEY32" s="877"/>
      <c r="QEZ32" s="877"/>
      <c r="QFA32" s="877"/>
      <c r="QFB32" s="877"/>
      <c r="QFC32" s="877"/>
      <c r="QFD32" s="877"/>
      <c r="QFE32" s="877"/>
      <c r="QFF32" s="877"/>
      <c r="QFG32" s="877"/>
      <c r="QFH32" s="877"/>
      <c r="QFI32" s="877"/>
      <c r="QFJ32" s="877"/>
      <c r="QFK32" s="877"/>
      <c r="QFL32" s="877"/>
      <c r="QFM32" s="877"/>
      <c r="QFN32" s="877"/>
      <c r="QFO32" s="877"/>
      <c r="QFP32" s="877"/>
      <c r="QFQ32" s="877"/>
      <c r="QFR32" s="877"/>
      <c r="QFS32" s="877"/>
      <c r="QFT32" s="877"/>
      <c r="QFU32" s="877"/>
      <c r="QFV32" s="877"/>
      <c r="QFW32" s="877"/>
      <c r="QFX32" s="877"/>
      <c r="QFY32" s="877"/>
      <c r="QFZ32" s="877"/>
      <c r="QGA32" s="877"/>
      <c r="QGB32" s="877"/>
      <c r="QGC32" s="877"/>
      <c r="QGD32" s="877"/>
      <c r="QGE32" s="877"/>
      <c r="QGF32" s="877"/>
      <c r="QGG32" s="877"/>
      <c r="QGH32" s="877"/>
      <c r="QGI32" s="877"/>
      <c r="QGJ32" s="877"/>
      <c r="QGK32" s="877"/>
      <c r="QGL32" s="877"/>
      <c r="QGM32" s="877"/>
      <c r="QGN32" s="877"/>
      <c r="QGO32" s="877"/>
      <c r="QGP32" s="877"/>
      <c r="QGQ32" s="877"/>
      <c r="QGR32" s="877"/>
      <c r="QGS32" s="877"/>
      <c r="QGT32" s="877"/>
      <c r="QGU32" s="877"/>
      <c r="QGV32" s="877"/>
      <c r="QGW32" s="877"/>
      <c r="QGX32" s="877"/>
      <c r="QGY32" s="877"/>
      <c r="QGZ32" s="877"/>
      <c r="QHA32" s="877"/>
      <c r="QHB32" s="877"/>
      <c r="QHC32" s="877"/>
      <c r="QHD32" s="877"/>
      <c r="QHE32" s="877"/>
      <c r="QHF32" s="877"/>
      <c r="QHG32" s="877"/>
      <c r="QHH32" s="877"/>
      <c r="QHI32" s="877"/>
      <c r="QHJ32" s="877"/>
      <c r="QHK32" s="877"/>
      <c r="QHL32" s="877"/>
      <c r="QHM32" s="877"/>
      <c r="QHN32" s="877"/>
      <c r="QHO32" s="877"/>
      <c r="QHP32" s="877"/>
      <c r="QHQ32" s="877"/>
      <c r="QHR32" s="877"/>
      <c r="QHS32" s="877"/>
      <c r="QHT32" s="877"/>
      <c r="QHU32" s="877"/>
      <c r="QHV32" s="877"/>
      <c r="QHW32" s="877"/>
      <c r="QHX32" s="877"/>
      <c r="QHY32" s="877"/>
      <c r="QHZ32" s="877"/>
      <c r="QIA32" s="877"/>
      <c r="QIB32" s="877"/>
      <c r="QIC32" s="877"/>
      <c r="QID32" s="877"/>
      <c r="QIE32" s="877"/>
      <c r="QIF32" s="877"/>
      <c r="QIG32" s="877"/>
      <c r="QIH32" s="877"/>
      <c r="QII32" s="877"/>
      <c r="QIJ32" s="877"/>
      <c r="QIK32" s="877"/>
      <c r="QIL32" s="877"/>
      <c r="QIM32" s="877"/>
      <c r="QIN32" s="877"/>
      <c r="QIO32" s="877"/>
      <c r="QIP32" s="877"/>
      <c r="QIQ32" s="877"/>
      <c r="QIR32" s="877"/>
      <c r="QIS32" s="877"/>
      <c r="QIT32" s="877"/>
      <c r="QIU32" s="877"/>
      <c r="QIV32" s="877"/>
      <c r="QIW32" s="877"/>
      <c r="QIX32" s="877"/>
      <c r="QIY32" s="877"/>
      <c r="QIZ32" s="877"/>
      <c r="QJA32" s="877"/>
      <c r="QJB32" s="877"/>
      <c r="QJC32" s="877"/>
      <c r="QJD32" s="877"/>
      <c r="QJE32" s="877"/>
      <c r="QJF32" s="877"/>
      <c r="QJG32" s="877"/>
      <c r="QJH32" s="877"/>
      <c r="QJI32" s="877"/>
      <c r="QJJ32" s="877"/>
      <c r="QJK32" s="877"/>
      <c r="QJL32" s="877"/>
      <c r="QJM32" s="877"/>
      <c r="QJN32" s="877"/>
      <c r="QJO32" s="877"/>
      <c r="QJP32" s="877"/>
      <c r="QJQ32" s="877"/>
      <c r="QJR32" s="877"/>
      <c r="QJS32" s="877"/>
      <c r="QJT32" s="877"/>
      <c r="QJU32" s="877"/>
      <c r="QJV32" s="877"/>
      <c r="QJW32" s="877"/>
      <c r="QJX32" s="877"/>
      <c r="QJY32" s="877"/>
      <c r="QJZ32" s="877"/>
      <c r="QKA32" s="877"/>
      <c r="QKB32" s="877"/>
      <c r="QKC32" s="877"/>
      <c r="QKD32" s="877"/>
      <c r="QKE32" s="877"/>
      <c r="QKF32" s="877"/>
      <c r="QKG32" s="877"/>
      <c r="QKH32" s="877"/>
      <c r="QKI32" s="877"/>
      <c r="QKJ32" s="877"/>
      <c r="QKK32" s="877"/>
      <c r="QKL32" s="877"/>
      <c r="QKM32" s="877"/>
      <c r="QKN32" s="877"/>
      <c r="QKO32" s="877"/>
      <c r="QKP32" s="877"/>
      <c r="QKQ32" s="877"/>
      <c r="QKR32" s="877"/>
      <c r="QKS32" s="877"/>
      <c r="QKT32" s="877"/>
      <c r="QKU32" s="877"/>
      <c r="QKV32" s="877"/>
      <c r="QKW32" s="877"/>
      <c r="QKX32" s="877"/>
      <c r="QKY32" s="877"/>
      <c r="QKZ32" s="877"/>
      <c r="QLA32" s="877"/>
      <c r="QLB32" s="877"/>
      <c r="QLC32" s="877"/>
      <c r="QLD32" s="877"/>
      <c r="QLE32" s="877"/>
      <c r="QLF32" s="877"/>
      <c r="QLG32" s="877"/>
      <c r="QLH32" s="877"/>
      <c r="QLI32" s="877"/>
      <c r="QLJ32" s="877"/>
      <c r="QLK32" s="877"/>
      <c r="QLL32" s="877"/>
      <c r="QLM32" s="877"/>
      <c r="QLN32" s="877"/>
      <c r="QLO32" s="877"/>
      <c r="QLP32" s="877"/>
      <c r="QLQ32" s="877"/>
      <c r="QLR32" s="877"/>
      <c r="QLS32" s="877"/>
      <c r="QLT32" s="877"/>
      <c r="QLU32" s="877"/>
      <c r="QLV32" s="877"/>
      <c r="QLW32" s="877"/>
      <c r="QLX32" s="877"/>
      <c r="QLY32" s="877"/>
      <c r="QLZ32" s="877"/>
      <c r="QMA32" s="877"/>
      <c r="QMB32" s="877"/>
      <c r="QMC32" s="877"/>
      <c r="QMD32" s="877"/>
      <c r="QME32" s="877"/>
      <c r="QMF32" s="877"/>
      <c r="QMG32" s="877"/>
      <c r="QMH32" s="877"/>
      <c r="QMI32" s="877"/>
      <c r="QMJ32" s="877"/>
      <c r="QMK32" s="877"/>
      <c r="QML32" s="877"/>
      <c r="QMM32" s="877"/>
      <c r="QMN32" s="877"/>
      <c r="QMO32" s="877"/>
      <c r="QMP32" s="877"/>
      <c r="QMQ32" s="877"/>
      <c r="QMR32" s="877"/>
      <c r="QMS32" s="877"/>
      <c r="QMT32" s="877"/>
      <c r="QMU32" s="877"/>
      <c r="QMV32" s="877"/>
      <c r="QMW32" s="877"/>
      <c r="QMX32" s="877"/>
      <c r="QMY32" s="877"/>
      <c r="QMZ32" s="877"/>
      <c r="QNA32" s="877"/>
      <c r="QNB32" s="877"/>
      <c r="QNC32" s="877"/>
      <c r="QND32" s="877"/>
      <c r="QNE32" s="877"/>
      <c r="QNF32" s="877"/>
      <c r="QNG32" s="877"/>
      <c r="QNH32" s="877"/>
      <c r="QNI32" s="877"/>
      <c r="QNJ32" s="877"/>
      <c r="QNK32" s="877"/>
      <c r="QNL32" s="877"/>
      <c r="QNM32" s="877"/>
      <c r="QNN32" s="877"/>
      <c r="QNO32" s="877"/>
      <c r="QNP32" s="877"/>
      <c r="QNQ32" s="877"/>
      <c r="QNR32" s="877"/>
      <c r="QNS32" s="877"/>
      <c r="QNT32" s="877"/>
      <c r="QNU32" s="877"/>
      <c r="QNV32" s="877"/>
      <c r="QNW32" s="877"/>
      <c r="QNX32" s="877"/>
      <c r="QNY32" s="877"/>
      <c r="QNZ32" s="877"/>
      <c r="QOA32" s="877"/>
      <c r="QOB32" s="877"/>
      <c r="QOC32" s="877"/>
      <c r="QOD32" s="877"/>
      <c r="QOE32" s="877"/>
      <c r="QOF32" s="877"/>
      <c r="QOG32" s="877"/>
      <c r="QOH32" s="877"/>
      <c r="QOI32" s="877"/>
      <c r="QOJ32" s="877"/>
      <c r="QOK32" s="877"/>
      <c r="QOL32" s="877"/>
      <c r="QOM32" s="877"/>
      <c r="QON32" s="877"/>
      <c r="QOO32" s="877"/>
      <c r="QOP32" s="877"/>
      <c r="QOQ32" s="877"/>
      <c r="QOR32" s="877"/>
      <c r="QOS32" s="877"/>
      <c r="QOT32" s="877"/>
      <c r="QOU32" s="877"/>
      <c r="QOV32" s="877"/>
      <c r="QOW32" s="877"/>
      <c r="QOX32" s="877"/>
      <c r="QOY32" s="877"/>
      <c r="QOZ32" s="877"/>
      <c r="QPA32" s="877"/>
      <c r="QPB32" s="877"/>
      <c r="QPC32" s="877"/>
      <c r="QPD32" s="877"/>
      <c r="QPE32" s="877"/>
      <c r="QPF32" s="877"/>
      <c r="QPG32" s="877"/>
      <c r="QPH32" s="877"/>
      <c r="QPI32" s="877"/>
      <c r="QPJ32" s="877"/>
      <c r="QPK32" s="877"/>
      <c r="QPL32" s="877"/>
      <c r="QPM32" s="877"/>
      <c r="QPN32" s="877"/>
      <c r="QPO32" s="877"/>
      <c r="QPP32" s="877"/>
      <c r="QPQ32" s="877"/>
      <c r="QPR32" s="877"/>
      <c r="QPS32" s="877"/>
      <c r="QPT32" s="877"/>
      <c r="QPU32" s="877"/>
      <c r="QPV32" s="877"/>
      <c r="QPW32" s="877"/>
      <c r="QPX32" s="877"/>
      <c r="QPY32" s="877"/>
      <c r="QPZ32" s="877"/>
      <c r="QQA32" s="877"/>
      <c r="QQB32" s="877"/>
      <c r="QQC32" s="877"/>
      <c r="QQD32" s="877"/>
      <c r="QQE32" s="877"/>
      <c r="QQF32" s="877"/>
      <c r="QQG32" s="877"/>
      <c r="QQH32" s="877"/>
      <c r="QQI32" s="877"/>
      <c r="QQJ32" s="877"/>
      <c r="QQK32" s="877"/>
      <c r="QQL32" s="877"/>
      <c r="QQM32" s="877"/>
      <c r="QQN32" s="877"/>
      <c r="QQO32" s="877"/>
      <c r="QQP32" s="877"/>
      <c r="QQQ32" s="877"/>
      <c r="QQR32" s="877"/>
      <c r="QQS32" s="877"/>
      <c r="QQT32" s="877"/>
      <c r="QQU32" s="877"/>
      <c r="QQV32" s="877"/>
      <c r="QQW32" s="877"/>
      <c r="QQX32" s="877"/>
      <c r="QQY32" s="877"/>
      <c r="QQZ32" s="877"/>
      <c r="QRA32" s="877"/>
      <c r="QRB32" s="877"/>
      <c r="QRC32" s="877"/>
      <c r="QRD32" s="877"/>
      <c r="QRE32" s="877"/>
      <c r="QRF32" s="877"/>
      <c r="QRG32" s="877"/>
      <c r="QRH32" s="877"/>
      <c r="QRI32" s="877"/>
      <c r="QRJ32" s="877"/>
      <c r="QRK32" s="877"/>
      <c r="QRL32" s="877"/>
      <c r="QRM32" s="877"/>
      <c r="QRN32" s="877"/>
      <c r="QRO32" s="877"/>
      <c r="QRP32" s="877"/>
      <c r="QRQ32" s="877"/>
      <c r="QRR32" s="877"/>
      <c r="QRS32" s="877"/>
      <c r="QRT32" s="877"/>
      <c r="QRU32" s="877"/>
      <c r="QRV32" s="877"/>
      <c r="QRW32" s="877"/>
      <c r="QRX32" s="877"/>
      <c r="QRY32" s="877"/>
      <c r="QRZ32" s="877"/>
      <c r="QSA32" s="877"/>
      <c r="QSB32" s="877"/>
      <c r="QSC32" s="877"/>
      <c r="QSD32" s="877"/>
      <c r="QSE32" s="877"/>
      <c r="QSF32" s="877"/>
      <c r="QSG32" s="877"/>
      <c r="QSH32" s="877"/>
      <c r="QSI32" s="877"/>
      <c r="QSJ32" s="877"/>
      <c r="QSK32" s="877"/>
      <c r="QSL32" s="877"/>
      <c r="QSM32" s="877"/>
      <c r="QSN32" s="877"/>
      <c r="QSO32" s="877"/>
      <c r="QSP32" s="877"/>
      <c r="QSQ32" s="877"/>
      <c r="QSR32" s="877"/>
      <c r="QSS32" s="877"/>
      <c r="QST32" s="877"/>
      <c r="QSU32" s="877"/>
      <c r="QSV32" s="877"/>
      <c r="QSW32" s="877"/>
      <c r="QSX32" s="877"/>
      <c r="QSY32" s="877"/>
      <c r="QSZ32" s="877"/>
      <c r="QTA32" s="877"/>
      <c r="QTB32" s="877"/>
      <c r="QTC32" s="877"/>
      <c r="QTD32" s="877"/>
      <c r="QTE32" s="877"/>
      <c r="QTF32" s="877"/>
      <c r="QTG32" s="877"/>
      <c r="QTH32" s="877"/>
      <c r="QTI32" s="877"/>
      <c r="QTJ32" s="877"/>
      <c r="QTK32" s="877"/>
      <c r="QTL32" s="877"/>
      <c r="QTM32" s="877"/>
      <c r="QTN32" s="877"/>
      <c r="QTO32" s="877"/>
      <c r="QTP32" s="877"/>
      <c r="QTQ32" s="877"/>
      <c r="QTR32" s="877"/>
      <c r="QTS32" s="877"/>
      <c r="QTT32" s="877"/>
      <c r="QTU32" s="877"/>
      <c r="QTV32" s="877"/>
      <c r="QTW32" s="877"/>
      <c r="QTX32" s="877"/>
      <c r="QTY32" s="877"/>
      <c r="QTZ32" s="877"/>
      <c r="QUA32" s="877"/>
      <c r="QUB32" s="877"/>
      <c r="QUC32" s="877"/>
      <c r="QUD32" s="877"/>
      <c r="QUE32" s="877"/>
      <c r="QUF32" s="877"/>
      <c r="QUG32" s="877"/>
      <c r="QUH32" s="877"/>
      <c r="QUI32" s="877"/>
      <c r="QUJ32" s="877"/>
      <c r="QUK32" s="877"/>
      <c r="QUL32" s="877"/>
      <c r="QUM32" s="877"/>
      <c r="QUN32" s="877"/>
      <c r="QUO32" s="877"/>
      <c r="QUP32" s="877"/>
      <c r="QUQ32" s="877"/>
      <c r="QUR32" s="877"/>
      <c r="QUS32" s="877"/>
      <c r="QUT32" s="877"/>
      <c r="QUU32" s="877"/>
      <c r="QUV32" s="877"/>
      <c r="QUW32" s="877"/>
      <c r="QUX32" s="877"/>
      <c r="QUY32" s="877"/>
      <c r="QUZ32" s="877"/>
      <c r="QVA32" s="877"/>
      <c r="QVB32" s="877"/>
      <c r="QVC32" s="877"/>
      <c r="QVD32" s="877"/>
      <c r="QVE32" s="877"/>
      <c r="QVF32" s="877"/>
      <c r="QVG32" s="877"/>
      <c r="QVH32" s="877"/>
      <c r="QVI32" s="877"/>
      <c r="QVJ32" s="877"/>
      <c r="QVK32" s="877"/>
      <c r="QVL32" s="877"/>
      <c r="QVM32" s="877"/>
      <c r="QVN32" s="877"/>
      <c r="QVO32" s="877"/>
      <c r="QVP32" s="877"/>
      <c r="QVQ32" s="877"/>
      <c r="QVR32" s="877"/>
      <c r="QVS32" s="877"/>
      <c r="QVT32" s="877"/>
      <c r="QVU32" s="877"/>
      <c r="QVV32" s="877"/>
      <c r="QVW32" s="877"/>
      <c r="QVX32" s="877"/>
      <c r="QVY32" s="877"/>
      <c r="QVZ32" s="877"/>
      <c r="QWA32" s="877"/>
      <c r="QWB32" s="877"/>
      <c r="QWC32" s="877"/>
      <c r="QWD32" s="877"/>
      <c r="QWE32" s="877"/>
      <c r="QWF32" s="877"/>
      <c r="QWG32" s="877"/>
      <c r="QWH32" s="877"/>
      <c r="QWI32" s="877"/>
      <c r="QWJ32" s="877"/>
      <c r="QWK32" s="877"/>
      <c r="QWL32" s="877"/>
      <c r="QWM32" s="877"/>
      <c r="QWN32" s="877"/>
      <c r="QWO32" s="877"/>
      <c r="QWP32" s="877"/>
      <c r="QWQ32" s="877"/>
      <c r="QWR32" s="877"/>
      <c r="QWS32" s="877"/>
      <c r="QWT32" s="877"/>
      <c r="QWU32" s="877"/>
      <c r="QWV32" s="877"/>
      <c r="QWW32" s="877"/>
      <c r="QWX32" s="877"/>
      <c r="QWY32" s="877"/>
      <c r="QWZ32" s="877"/>
      <c r="QXA32" s="877"/>
      <c r="QXB32" s="877"/>
      <c r="QXC32" s="877"/>
      <c r="QXD32" s="877"/>
      <c r="QXE32" s="877"/>
      <c r="QXF32" s="877"/>
      <c r="QXG32" s="877"/>
      <c r="QXH32" s="877"/>
      <c r="QXI32" s="877"/>
      <c r="QXJ32" s="877"/>
      <c r="QXK32" s="877"/>
      <c r="QXL32" s="877"/>
      <c r="QXM32" s="877"/>
      <c r="QXN32" s="877"/>
      <c r="QXO32" s="877"/>
      <c r="QXP32" s="877"/>
      <c r="QXQ32" s="877"/>
      <c r="QXR32" s="877"/>
      <c r="QXS32" s="877"/>
      <c r="QXT32" s="877"/>
      <c r="QXU32" s="877"/>
      <c r="QXV32" s="877"/>
      <c r="QXW32" s="877"/>
      <c r="QXX32" s="877"/>
      <c r="QXY32" s="877"/>
      <c r="QXZ32" s="877"/>
      <c r="QYA32" s="877"/>
      <c r="QYB32" s="877"/>
      <c r="QYC32" s="877"/>
      <c r="QYD32" s="877"/>
      <c r="QYE32" s="877"/>
      <c r="QYF32" s="877"/>
      <c r="QYG32" s="877"/>
      <c r="QYH32" s="877"/>
      <c r="QYI32" s="877"/>
      <c r="QYJ32" s="877"/>
      <c r="QYK32" s="877"/>
      <c r="QYL32" s="877"/>
      <c r="QYM32" s="877"/>
      <c r="QYN32" s="877"/>
      <c r="QYO32" s="877"/>
      <c r="QYP32" s="877"/>
      <c r="QYQ32" s="877"/>
      <c r="QYR32" s="877"/>
      <c r="QYS32" s="877"/>
      <c r="QYT32" s="877"/>
      <c r="QYU32" s="877"/>
      <c r="QYV32" s="877"/>
      <c r="QYW32" s="877"/>
      <c r="QYX32" s="877"/>
      <c r="QYY32" s="877"/>
      <c r="QYZ32" s="877"/>
      <c r="QZA32" s="877"/>
      <c r="QZB32" s="877"/>
      <c r="QZC32" s="877"/>
      <c r="QZD32" s="877"/>
      <c r="QZE32" s="877"/>
      <c r="QZF32" s="877"/>
      <c r="QZG32" s="877"/>
      <c r="QZH32" s="877"/>
      <c r="QZI32" s="877"/>
      <c r="QZJ32" s="877"/>
      <c r="QZK32" s="877"/>
      <c r="QZL32" s="877"/>
      <c r="QZM32" s="877"/>
      <c r="QZN32" s="877"/>
      <c r="QZO32" s="877"/>
      <c r="QZP32" s="877"/>
      <c r="QZQ32" s="877"/>
      <c r="QZR32" s="877"/>
      <c r="QZS32" s="877"/>
      <c r="QZT32" s="877"/>
      <c r="QZU32" s="877"/>
      <c r="QZV32" s="877"/>
      <c r="QZW32" s="877"/>
      <c r="QZX32" s="877"/>
      <c r="QZY32" s="877"/>
      <c r="QZZ32" s="877"/>
      <c r="RAA32" s="877"/>
      <c r="RAB32" s="877"/>
      <c r="RAC32" s="877"/>
      <c r="RAD32" s="877"/>
      <c r="RAE32" s="877"/>
      <c r="RAF32" s="877"/>
      <c r="RAG32" s="877"/>
      <c r="RAH32" s="877"/>
      <c r="RAI32" s="877"/>
      <c r="RAJ32" s="877"/>
      <c r="RAK32" s="877"/>
      <c r="RAL32" s="877"/>
      <c r="RAM32" s="877"/>
      <c r="RAN32" s="877"/>
      <c r="RAO32" s="877"/>
      <c r="RAP32" s="877"/>
      <c r="RAQ32" s="877"/>
      <c r="RAR32" s="877"/>
      <c r="RAS32" s="877"/>
      <c r="RAT32" s="877"/>
      <c r="RAU32" s="877"/>
      <c r="RAV32" s="877"/>
      <c r="RAW32" s="877"/>
      <c r="RAX32" s="877"/>
      <c r="RAY32" s="877"/>
      <c r="RAZ32" s="877"/>
      <c r="RBA32" s="877"/>
      <c r="RBB32" s="877"/>
      <c r="RBC32" s="877"/>
      <c r="RBD32" s="877"/>
      <c r="RBE32" s="877"/>
      <c r="RBF32" s="877"/>
      <c r="RBG32" s="877"/>
      <c r="RBH32" s="877"/>
      <c r="RBI32" s="877"/>
      <c r="RBJ32" s="877"/>
      <c r="RBK32" s="877"/>
      <c r="RBL32" s="877"/>
      <c r="RBM32" s="877"/>
      <c r="RBN32" s="877"/>
      <c r="RBO32" s="877"/>
      <c r="RBP32" s="877"/>
      <c r="RBQ32" s="877"/>
      <c r="RBR32" s="877"/>
      <c r="RBS32" s="877"/>
      <c r="RBT32" s="877"/>
      <c r="RBU32" s="877"/>
      <c r="RBV32" s="877"/>
      <c r="RBW32" s="877"/>
      <c r="RBX32" s="877"/>
      <c r="RBY32" s="877"/>
      <c r="RBZ32" s="877"/>
      <c r="RCA32" s="877"/>
      <c r="RCB32" s="877"/>
      <c r="RCC32" s="877"/>
      <c r="RCD32" s="877"/>
      <c r="RCE32" s="877"/>
      <c r="RCF32" s="877"/>
      <c r="RCG32" s="877"/>
      <c r="RCH32" s="877"/>
      <c r="RCI32" s="877"/>
      <c r="RCJ32" s="877"/>
      <c r="RCK32" s="877"/>
      <c r="RCL32" s="877"/>
      <c r="RCM32" s="877"/>
      <c r="RCN32" s="877"/>
      <c r="RCO32" s="877"/>
      <c r="RCP32" s="877"/>
      <c r="RCQ32" s="877"/>
      <c r="RCR32" s="877"/>
      <c r="RCS32" s="877"/>
      <c r="RCT32" s="877"/>
      <c r="RCU32" s="877"/>
      <c r="RCV32" s="877"/>
      <c r="RCW32" s="877"/>
      <c r="RCX32" s="877"/>
      <c r="RCY32" s="877"/>
      <c r="RCZ32" s="877"/>
      <c r="RDA32" s="877"/>
      <c r="RDB32" s="877"/>
      <c r="RDC32" s="877"/>
      <c r="RDD32" s="877"/>
      <c r="RDE32" s="877"/>
      <c r="RDF32" s="877"/>
      <c r="RDG32" s="877"/>
      <c r="RDH32" s="877"/>
      <c r="RDI32" s="877"/>
      <c r="RDJ32" s="877"/>
      <c r="RDK32" s="877"/>
      <c r="RDL32" s="877"/>
      <c r="RDM32" s="877"/>
      <c r="RDN32" s="877"/>
      <c r="RDO32" s="877"/>
      <c r="RDP32" s="877"/>
      <c r="RDQ32" s="877"/>
      <c r="RDR32" s="877"/>
      <c r="RDS32" s="877"/>
      <c r="RDT32" s="877"/>
      <c r="RDU32" s="877"/>
      <c r="RDV32" s="877"/>
      <c r="RDW32" s="877"/>
      <c r="RDX32" s="877"/>
      <c r="RDY32" s="877"/>
      <c r="RDZ32" s="877"/>
      <c r="REA32" s="877"/>
      <c r="REB32" s="877"/>
      <c r="REC32" s="877"/>
      <c r="RED32" s="877"/>
      <c r="REE32" s="877"/>
      <c r="REF32" s="877"/>
      <c r="REG32" s="877"/>
      <c r="REH32" s="877"/>
      <c r="REI32" s="877"/>
      <c r="REJ32" s="877"/>
      <c r="REK32" s="877"/>
      <c r="REL32" s="877"/>
      <c r="REM32" s="877"/>
      <c r="REN32" s="877"/>
      <c r="REO32" s="877"/>
      <c r="REP32" s="877"/>
      <c r="REQ32" s="877"/>
      <c r="RER32" s="877"/>
      <c r="RES32" s="877"/>
      <c r="RET32" s="877"/>
      <c r="REU32" s="877"/>
      <c r="REV32" s="877"/>
      <c r="REW32" s="877"/>
      <c r="REX32" s="877"/>
      <c r="REY32" s="877"/>
      <c r="REZ32" s="877"/>
      <c r="RFA32" s="877"/>
      <c r="RFB32" s="877"/>
      <c r="RFC32" s="877"/>
      <c r="RFD32" s="877"/>
      <c r="RFE32" s="877"/>
      <c r="RFF32" s="877"/>
      <c r="RFG32" s="877"/>
      <c r="RFH32" s="877"/>
      <c r="RFI32" s="877"/>
      <c r="RFJ32" s="877"/>
      <c r="RFK32" s="877"/>
      <c r="RFL32" s="877"/>
      <c r="RFM32" s="877"/>
      <c r="RFN32" s="877"/>
      <c r="RFO32" s="877"/>
      <c r="RFP32" s="877"/>
      <c r="RFQ32" s="877"/>
      <c r="RFR32" s="877"/>
      <c r="RFS32" s="877"/>
      <c r="RFT32" s="877"/>
      <c r="RFU32" s="877"/>
      <c r="RFV32" s="877"/>
      <c r="RFW32" s="877"/>
      <c r="RFX32" s="877"/>
      <c r="RFY32" s="877"/>
      <c r="RFZ32" s="877"/>
      <c r="RGA32" s="877"/>
      <c r="RGB32" s="877"/>
      <c r="RGC32" s="877"/>
      <c r="RGD32" s="877"/>
      <c r="RGE32" s="877"/>
      <c r="RGF32" s="877"/>
      <c r="RGG32" s="877"/>
      <c r="RGH32" s="877"/>
      <c r="RGI32" s="877"/>
      <c r="RGJ32" s="877"/>
      <c r="RGK32" s="877"/>
      <c r="RGL32" s="877"/>
      <c r="RGM32" s="877"/>
      <c r="RGN32" s="877"/>
      <c r="RGO32" s="877"/>
      <c r="RGP32" s="877"/>
      <c r="RGQ32" s="877"/>
      <c r="RGR32" s="877"/>
      <c r="RGS32" s="877"/>
      <c r="RGT32" s="877"/>
      <c r="RGU32" s="877"/>
      <c r="RGV32" s="877"/>
      <c r="RGW32" s="877"/>
      <c r="RGX32" s="877"/>
      <c r="RGY32" s="877"/>
      <c r="RGZ32" s="877"/>
      <c r="RHA32" s="877"/>
      <c r="RHB32" s="877"/>
      <c r="RHC32" s="877"/>
      <c r="RHD32" s="877"/>
      <c r="RHE32" s="877"/>
      <c r="RHF32" s="877"/>
      <c r="RHG32" s="877"/>
      <c r="RHH32" s="877"/>
      <c r="RHI32" s="877"/>
      <c r="RHJ32" s="877"/>
      <c r="RHK32" s="877"/>
      <c r="RHL32" s="877"/>
      <c r="RHM32" s="877"/>
      <c r="RHN32" s="877"/>
      <c r="RHO32" s="877"/>
      <c r="RHP32" s="877"/>
      <c r="RHQ32" s="877"/>
      <c r="RHR32" s="877"/>
      <c r="RHS32" s="877"/>
      <c r="RHT32" s="877"/>
      <c r="RHU32" s="877"/>
      <c r="RHV32" s="877"/>
      <c r="RHW32" s="877"/>
      <c r="RHX32" s="877"/>
      <c r="RHY32" s="877"/>
      <c r="RHZ32" s="877"/>
      <c r="RIA32" s="877"/>
      <c r="RIB32" s="877"/>
      <c r="RIC32" s="877"/>
      <c r="RID32" s="877"/>
      <c r="RIE32" s="877"/>
      <c r="RIF32" s="877"/>
      <c r="RIG32" s="877"/>
      <c r="RIH32" s="877"/>
      <c r="RII32" s="877"/>
      <c r="RIJ32" s="877"/>
      <c r="RIK32" s="877"/>
      <c r="RIL32" s="877"/>
      <c r="RIM32" s="877"/>
      <c r="RIN32" s="877"/>
      <c r="RIO32" s="877"/>
      <c r="RIP32" s="877"/>
      <c r="RIQ32" s="877"/>
      <c r="RIR32" s="877"/>
      <c r="RIS32" s="877"/>
      <c r="RIT32" s="877"/>
      <c r="RIU32" s="877"/>
      <c r="RIV32" s="877"/>
      <c r="RIW32" s="877"/>
      <c r="RIX32" s="877"/>
      <c r="RIY32" s="877"/>
      <c r="RIZ32" s="877"/>
      <c r="RJA32" s="877"/>
      <c r="RJB32" s="877"/>
      <c r="RJC32" s="877"/>
      <c r="RJD32" s="877"/>
      <c r="RJE32" s="877"/>
      <c r="RJF32" s="877"/>
      <c r="RJG32" s="877"/>
      <c r="RJH32" s="877"/>
      <c r="RJI32" s="877"/>
      <c r="RJJ32" s="877"/>
      <c r="RJK32" s="877"/>
      <c r="RJL32" s="877"/>
      <c r="RJM32" s="877"/>
      <c r="RJN32" s="877"/>
      <c r="RJO32" s="877"/>
      <c r="RJP32" s="877"/>
      <c r="RJQ32" s="877"/>
      <c r="RJR32" s="877"/>
      <c r="RJS32" s="877"/>
      <c r="RJT32" s="877"/>
      <c r="RJU32" s="877"/>
      <c r="RJV32" s="877"/>
      <c r="RJW32" s="877"/>
      <c r="RJX32" s="877"/>
      <c r="RJY32" s="877"/>
      <c r="RJZ32" s="877"/>
      <c r="RKA32" s="877"/>
      <c r="RKB32" s="877"/>
      <c r="RKC32" s="877"/>
      <c r="RKD32" s="877"/>
      <c r="RKE32" s="877"/>
      <c r="RKF32" s="877"/>
      <c r="RKG32" s="877"/>
      <c r="RKH32" s="877"/>
      <c r="RKI32" s="877"/>
      <c r="RKJ32" s="877"/>
      <c r="RKK32" s="877"/>
      <c r="RKL32" s="877"/>
      <c r="RKM32" s="877"/>
      <c r="RKN32" s="877"/>
      <c r="RKO32" s="877"/>
      <c r="RKP32" s="877"/>
      <c r="RKQ32" s="877"/>
      <c r="RKR32" s="877"/>
      <c r="RKS32" s="877"/>
      <c r="RKT32" s="877"/>
      <c r="RKU32" s="877"/>
      <c r="RKV32" s="877"/>
      <c r="RKW32" s="877"/>
      <c r="RKX32" s="877"/>
      <c r="RKY32" s="877"/>
      <c r="RKZ32" s="877"/>
      <c r="RLA32" s="877"/>
      <c r="RLB32" s="877"/>
      <c r="RLC32" s="877"/>
      <c r="RLD32" s="877"/>
      <c r="RLE32" s="877"/>
      <c r="RLF32" s="877"/>
      <c r="RLG32" s="877"/>
      <c r="RLH32" s="877"/>
      <c r="RLI32" s="877"/>
      <c r="RLJ32" s="877"/>
      <c r="RLK32" s="877"/>
      <c r="RLL32" s="877"/>
      <c r="RLM32" s="877"/>
      <c r="RLN32" s="877"/>
      <c r="RLO32" s="877"/>
      <c r="RLP32" s="877"/>
      <c r="RLQ32" s="877"/>
      <c r="RLR32" s="877"/>
      <c r="RLS32" s="877"/>
      <c r="RLT32" s="877"/>
      <c r="RLU32" s="877"/>
      <c r="RLV32" s="877"/>
      <c r="RLW32" s="877"/>
      <c r="RLX32" s="877"/>
      <c r="RLY32" s="877"/>
      <c r="RLZ32" s="877"/>
      <c r="RMA32" s="877"/>
      <c r="RMB32" s="877"/>
      <c r="RMC32" s="877"/>
      <c r="RMD32" s="877"/>
      <c r="RME32" s="877"/>
      <c r="RMF32" s="877"/>
      <c r="RMG32" s="877"/>
      <c r="RMH32" s="877"/>
      <c r="RMI32" s="877"/>
      <c r="RMJ32" s="877"/>
      <c r="RMK32" s="877"/>
      <c r="RML32" s="877"/>
      <c r="RMM32" s="877"/>
      <c r="RMN32" s="877"/>
      <c r="RMO32" s="877"/>
      <c r="RMP32" s="877"/>
      <c r="RMQ32" s="877"/>
      <c r="RMR32" s="877"/>
      <c r="RMS32" s="877"/>
      <c r="RMT32" s="877"/>
      <c r="RMU32" s="877"/>
      <c r="RMV32" s="877"/>
      <c r="RMW32" s="877"/>
      <c r="RMX32" s="877"/>
      <c r="RMY32" s="877"/>
      <c r="RMZ32" s="877"/>
      <c r="RNA32" s="877"/>
      <c r="RNB32" s="877"/>
      <c r="RNC32" s="877"/>
      <c r="RND32" s="877"/>
      <c r="RNE32" s="877"/>
      <c r="RNF32" s="877"/>
      <c r="RNG32" s="877"/>
      <c r="RNH32" s="877"/>
      <c r="RNI32" s="877"/>
      <c r="RNJ32" s="877"/>
      <c r="RNK32" s="877"/>
      <c r="RNL32" s="877"/>
      <c r="RNM32" s="877"/>
      <c r="RNN32" s="877"/>
      <c r="RNO32" s="877"/>
      <c r="RNP32" s="877"/>
      <c r="RNQ32" s="877"/>
      <c r="RNR32" s="877"/>
      <c r="RNS32" s="877"/>
      <c r="RNT32" s="877"/>
      <c r="RNU32" s="877"/>
      <c r="RNV32" s="877"/>
      <c r="RNW32" s="877"/>
      <c r="RNX32" s="877"/>
      <c r="RNY32" s="877"/>
      <c r="RNZ32" s="877"/>
      <c r="ROA32" s="877"/>
      <c r="ROB32" s="877"/>
      <c r="ROC32" s="877"/>
      <c r="ROD32" s="877"/>
      <c r="ROE32" s="877"/>
      <c r="ROF32" s="877"/>
      <c r="ROG32" s="877"/>
      <c r="ROH32" s="877"/>
      <c r="ROI32" s="877"/>
      <c r="ROJ32" s="877"/>
      <c r="ROK32" s="877"/>
      <c r="ROL32" s="877"/>
      <c r="ROM32" s="877"/>
      <c r="RON32" s="877"/>
      <c r="ROO32" s="877"/>
      <c r="ROP32" s="877"/>
      <c r="ROQ32" s="877"/>
      <c r="ROR32" s="877"/>
      <c r="ROS32" s="877"/>
      <c r="ROT32" s="877"/>
      <c r="ROU32" s="877"/>
      <c r="ROV32" s="877"/>
      <c r="ROW32" s="877"/>
      <c r="ROX32" s="877"/>
      <c r="ROY32" s="877"/>
      <c r="ROZ32" s="877"/>
      <c r="RPA32" s="877"/>
      <c r="RPB32" s="877"/>
      <c r="RPC32" s="877"/>
      <c r="RPD32" s="877"/>
      <c r="RPE32" s="877"/>
      <c r="RPF32" s="877"/>
      <c r="RPG32" s="877"/>
      <c r="RPH32" s="877"/>
      <c r="RPI32" s="877"/>
      <c r="RPJ32" s="877"/>
      <c r="RPK32" s="877"/>
      <c r="RPL32" s="877"/>
      <c r="RPM32" s="877"/>
      <c r="RPN32" s="877"/>
      <c r="RPO32" s="877"/>
      <c r="RPP32" s="877"/>
      <c r="RPQ32" s="877"/>
      <c r="RPR32" s="877"/>
      <c r="RPS32" s="877"/>
      <c r="RPT32" s="877"/>
      <c r="RPU32" s="877"/>
      <c r="RPV32" s="877"/>
      <c r="RPW32" s="877"/>
      <c r="RPX32" s="877"/>
      <c r="RPY32" s="877"/>
      <c r="RPZ32" s="877"/>
      <c r="RQA32" s="877"/>
      <c r="RQB32" s="877"/>
      <c r="RQC32" s="877"/>
      <c r="RQD32" s="877"/>
      <c r="RQE32" s="877"/>
      <c r="RQF32" s="877"/>
      <c r="RQG32" s="877"/>
      <c r="RQH32" s="877"/>
      <c r="RQI32" s="877"/>
      <c r="RQJ32" s="877"/>
      <c r="RQK32" s="877"/>
      <c r="RQL32" s="877"/>
      <c r="RQM32" s="877"/>
      <c r="RQN32" s="877"/>
      <c r="RQO32" s="877"/>
      <c r="RQP32" s="877"/>
      <c r="RQQ32" s="877"/>
      <c r="RQR32" s="877"/>
      <c r="RQS32" s="877"/>
      <c r="RQT32" s="877"/>
      <c r="RQU32" s="877"/>
      <c r="RQV32" s="877"/>
      <c r="RQW32" s="877"/>
      <c r="RQX32" s="877"/>
      <c r="RQY32" s="877"/>
      <c r="RQZ32" s="877"/>
      <c r="RRA32" s="877"/>
      <c r="RRB32" s="877"/>
      <c r="RRC32" s="877"/>
      <c r="RRD32" s="877"/>
      <c r="RRE32" s="877"/>
      <c r="RRF32" s="877"/>
      <c r="RRG32" s="877"/>
      <c r="RRH32" s="877"/>
      <c r="RRI32" s="877"/>
      <c r="RRJ32" s="877"/>
      <c r="RRK32" s="877"/>
      <c r="RRL32" s="877"/>
      <c r="RRM32" s="877"/>
      <c r="RRN32" s="877"/>
      <c r="RRO32" s="877"/>
      <c r="RRP32" s="877"/>
      <c r="RRQ32" s="877"/>
      <c r="RRR32" s="877"/>
      <c r="RRS32" s="877"/>
      <c r="RRT32" s="877"/>
      <c r="RRU32" s="877"/>
      <c r="RRV32" s="877"/>
      <c r="RRW32" s="877"/>
      <c r="RRX32" s="877"/>
      <c r="RRY32" s="877"/>
      <c r="RRZ32" s="877"/>
      <c r="RSA32" s="877"/>
      <c r="RSB32" s="877"/>
      <c r="RSC32" s="877"/>
      <c r="RSD32" s="877"/>
      <c r="RSE32" s="877"/>
      <c r="RSF32" s="877"/>
      <c r="RSG32" s="877"/>
      <c r="RSH32" s="877"/>
      <c r="RSI32" s="877"/>
      <c r="RSJ32" s="877"/>
      <c r="RSK32" s="877"/>
      <c r="RSL32" s="877"/>
      <c r="RSM32" s="877"/>
      <c r="RSN32" s="877"/>
      <c r="RSO32" s="877"/>
      <c r="RSP32" s="877"/>
      <c r="RSQ32" s="877"/>
      <c r="RSR32" s="877"/>
      <c r="RSS32" s="877"/>
      <c r="RST32" s="877"/>
      <c r="RSU32" s="877"/>
      <c r="RSV32" s="877"/>
      <c r="RSW32" s="877"/>
      <c r="RSX32" s="877"/>
      <c r="RSY32" s="877"/>
      <c r="RSZ32" s="877"/>
      <c r="RTA32" s="877"/>
      <c r="RTB32" s="877"/>
      <c r="RTC32" s="877"/>
      <c r="RTD32" s="877"/>
      <c r="RTE32" s="877"/>
      <c r="RTF32" s="877"/>
      <c r="RTG32" s="877"/>
      <c r="RTH32" s="877"/>
      <c r="RTI32" s="877"/>
      <c r="RTJ32" s="877"/>
      <c r="RTK32" s="877"/>
      <c r="RTL32" s="877"/>
      <c r="RTM32" s="877"/>
      <c r="RTN32" s="877"/>
      <c r="RTO32" s="877"/>
      <c r="RTP32" s="877"/>
      <c r="RTQ32" s="877"/>
      <c r="RTR32" s="877"/>
      <c r="RTS32" s="877"/>
      <c r="RTT32" s="877"/>
      <c r="RTU32" s="877"/>
      <c r="RTV32" s="877"/>
      <c r="RTW32" s="877"/>
      <c r="RTX32" s="877"/>
      <c r="RTY32" s="877"/>
      <c r="RTZ32" s="877"/>
      <c r="RUA32" s="877"/>
      <c r="RUB32" s="877"/>
      <c r="RUC32" s="877"/>
      <c r="RUD32" s="877"/>
      <c r="RUE32" s="877"/>
      <c r="RUF32" s="877"/>
      <c r="RUG32" s="877"/>
      <c r="RUH32" s="877"/>
      <c r="RUI32" s="877"/>
      <c r="RUJ32" s="877"/>
      <c r="RUK32" s="877"/>
      <c r="RUL32" s="877"/>
      <c r="RUM32" s="877"/>
      <c r="RUN32" s="877"/>
      <c r="RUO32" s="877"/>
      <c r="RUP32" s="877"/>
      <c r="RUQ32" s="877"/>
      <c r="RUR32" s="877"/>
      <c r="RUS32" s="877"/>
      <c r="RUT32" s="877"/>
      <c r="RUU32" s="877"/>
      <c r="RUV32" s="877"/>
      <c r="RUW32" s="877"/>
      <c r="RUX32" s="877"/>
      <c r="RUY32" s="877"/>
      <c r="RUZ32" s="877"/>
      <c r="RVA32" s="877"/>
      <c r="RVB32" s="877"/>
      <c r="RVC32" s="877"/>
      <c r="RVD32" s="877"/>
      <c r="RVE32" s="877"/>
      <c r="RVF32" s="877"/>
      <c r="RVG32" s="877"/>
      <c r="RVH32" s="877"/>
      <c r="RVI32" s="877"/>
      <c r="RVJ32" s="877"/>
      <c r="RVK32" s="877"/>
      <c r="RVL32" s="877"/>
      <c r="RVM32" s="877"/>
      <c r="RVN32" s="877"/>
      <c r="RVO32" s="877"/>
      <c r="RVP32" s="877"/>
      <c r="RVQ32" s="877"/>
      <c r="RVR32" s="877"/>
      <c r="RVS32" s="877"/>
      <c r="RVT32" s="877"/>
      <c r="RVU32" s="877"/>
      <c r="RVV32" s="877"/>
      <c r="RVW32" s="877"/>
      <c r="RVX32" s="877"/>
      <c r="RVY32" s="877"/>
      <c r="RVZ32" s="877"/>
      <c r="RWA32" s="877"/>
      <c r="RWB32" s="877"/>
      <c r="RWC32" s="877"/>
      <c r="RWD32" s="877"/>
      <c r="RWE32" s="877"/>
      <c r="RWF32" s="877"/>
      <c r="RWG32" s="877"/>
      <c r="RWH32" s="877"/>
      <c r="RWI32" s="877"/>
      <c r="RWJ32" s="877"/>
      <c r="RWK32" s="877"/>
      <c r="RWL32" s="877"/>
      <c r="RWM32" s="877"/>
      <c r="RWN32" s="877"/>
      <c r="RWO32" s="877"/>
      <c r="RWP32" s="877"/>
      <c r="RWQ32" s="877"/>
      <c r="RWR32" s="877"/>
      <c r="RWS32" s="877"/>
      <c r="RWT32" s="877"/>
      <c r="RWU32" s="877"/>
      <c r="RWV32" s="877"/>
      <c r="RWW32" s="877"/>
      <c r="RWX32" s="877"/>
      <c r="RWY32" s="877"/>
      <c r="RWZ32" s="877"/>
      <c r="RXA32" s="877"/>
      <c r="RXB32" s="877"/>
      <c r="RXC32" s="877"/>
      <c r="RXD32" s="877"/>
      <c r="RXE32" s="877"/>
      <c r="RXF32" s="877"/>
      <c r="RXG32" s="877"/>
      <c r="RXH32" s="877"/>
      <c r="RXI32" s="877"/>
      <c r="RXJ32" s="877"/>
      <c r="RXK32" s="877"/>
      <c r="RXL32" s="877"/>
      <c r="RXM32" s="877"/>
      <c r="RXN32" s="877"/>
      <c r="RXO32" s="877"/>
      <c r="RXP32" s="877"/>
      <c r="RXQ32" s="877"/>
      <c r="RXR32" s="877"/>
      <c r="RXS32" s="877"/>
      <c r="RXT32" s="877"/>
      <c r="RXU32" s="877"/>
      <c r="RXV32" s="877"/>
      <c r="RXW32" s="877"/>
      <c r="RXX32" s="877"/>
      <c r="RXY32" s="877"/>
      <c r="RXZ32" s="877"/>
      <c r="RYA32" s="877"/>
      <c r="RYB32" s="877"/>
      <c r="RYC32" s="877"/>
      <c r="RYD32" s="877"/>
      <c r="RYE32" s="877"/>
      <c r="RYF32" s="877"/>
      <c r="RYG32" s="877"/>
      <c r="RYH32" s="877"/>
      <c r="RYI32" s="877"/>
      <c r="RYJ32" s="877"/>
      <c r="RYK32" s="877"/>
      <c r="RYL32" s="877"/>
      <c r="RYM32" s="877"/>
      <c r="RYN32" s="877"/>
      <c r="RYO32" s="877"/>
      <c r="RYP32" s="877"/>
      <c r="RYQ32" s="877"/>
      <c r="RYR32" s="877"/>
      <c r="RYS32" s="877"/>
      <c r="RYT32" s="877"/>
      <c r="RYU32" s="877"/>
      <c r="RYV32" s="877"/>
      <c r="RYW32" s="877"/>
      <c r="RYX32" s="877"/>
      <c r="RYY32" s="877"/>
      <c r="RYZ32" s="877"/>
      <c r="RZA32" s="877"/>
      <c r="RZB32" s="877"/>
      <c r="RZC32" s="877"/>
      <c r="RZD32" s="877"/>
      <c r="RZE32" s="877"/>
      <c r="RZF32" s="877"/>
      <c r="RZG32" s="877"/>
      <c r="RZH32" s="877"/>
      <c r="RZI32" s="877"/>
      <c r="RZJ32" s="877"/>
      <c r="RZK32" s="877"/>
      <c r="RZL32" s="877"/>
      <c r="RZM32" s="877"/>
      <c r="RZN32" s="877"/>
      <c r="RZO32" s="877"/>
      <c r="RZP32" s="877"/>
      <c r="RZQ32" s="877"/>
      <c r="RZR32" s="877"/>
      <c r="RZS32" s="877"/>
      <c r="RZT32" s="877"/>
      <c r="RZU32" s="877"/>
      <c r="RZV32" s="877"/>
      <c r="RZW32" s="877"/>
      <c r="RZX32" s="877"/>
      <c r="RZY32" s="877"/>
      <c r="RZZ32" s="877"/>
      <c r="SAA32" s="877"/>
      <c r="SAB32" s="877"/>
      <c r="SAC32" s="877"/>
      <c r="SAD32" s="877"/>
      <c r="SAE32" s="877"/>
      <c r="SAF32" s="877"/>
      <c r="SAG32" s="877"/>
      <c r="SAH32" s="877"/>
      <c r="SAI32" s="877"/>
      <c r="SAJ32" s="877"/>
      <c r="SAK32" s="877"/>
      <c r="SAL32" s="877"/>
      <c r="SAM32" s="877"/>
      <c r="SAN32" s="877"/>
      <c r="SAO32" s="877"/>
      <c r="SAP32" s="877"/>
      <c r="SAQ32" s="877"/>
      <c r="SAR32" s="877"/>
      <c r="SAS32" s="877"/>
      <c r="SAT32" s="877"/>
      <c r="SAU32" s="877"/>
      <c r="SAV32" s="877"/>
      <c r="SAW32" s="877"/>
      <c r="SAX32" s="877"/>
      <c r="SAY32" s="877"/>
      <c r="SAZ32" s="877"/>
      <c r="SBA32" s="877"/>
      <c r="SBB32" s="877"/>
      <c r="SBC32" s="877"/>
      <c r="SBD32" s="877"/>
      <c r="SBE32" s="877"/>
      <c r="SBF32" s="877"/>
      <c r="SBG32" s="877"/>
      <c r="SBH32" s="877"/>
      <c r="SBI32" s="877"/>
      <c r="SBJ32" s="877"/>
      <c r="SBK32" s="877"/>
      <c r="SBL32" s="877"/>
      <c r="SBM32" s="877"/>
      <c r="SBN32" s="877"/>
      <c r="SBO32" s="877"/>
      <c r="SBP32" s="877"/>
      <c r="SBQ32" s="877"/>
      <c r="SBR32" s="877"/>
      <c r="SBS32" s="877"/>
      <c r="SBT32" s="877"/>
      <c r="SBU32" s="877"/>
      <c r="SBV32" s="877"/>
      <c r="SBW32" s="877"/>
      <c r="SBX32" s="877"/>
      <c r="SBY32" s="877"/>
      <c r="SBZ32" s="877"/>
      <c r="SCA32" s="877"/>
      <c r="SCB32" s="877"/>
      <c r="SCC32" s="877"/>
      <c r="SCD32" s="877"/>
      <c r="SCE32" s="877"/>
      <c r="SCF32" s="877"/>
      <c r="SCG32" s="877"/>
      <c r="SCH32" s="877"/>
      <c r="SCI32" s="877"/>
      <c r="SCJ32" s="877"/>
      <c r="SCK32" s="877"/>
      <c r="SCL32" s="877"/>
      <c r="SCM32" s="877"/>
      <c r="SCN32" s="877"/>
      <c r="SCO32" s="877"/>
      <c r="SCP32" s="877"/>
      <c r="SCQ32" s="877"/>
      <c r="SCR32" s="877"/>
      <c r="SCS32" s="877"/>
      <c r="SCT32" s="877"/>
      <c r="SCU32" s="877"/>
      <c r="SCV32" s="877"/>
      <c r="SCW32" s="877"/>
      <c r="SCX32" s="877"/>
      <c r="SCY32" s="877"/>
      <c r="SCZ32" s="877"/>
      <c r="SDA32" s="877"/>
      <c r="SDB32" s="877"/>
      <c r="SDC32" s="877"/>
      <c r="SDD32" s="877"/>
      <c r="SDE32" s="877"/>
      <c r="SDF32" s="877"/>
      <c r="SDG32" s="877"/>
      <c r="SDH32" s="877"/>
      <c r="SDI32" s="877"/>
      <c r="SDJ32" s="877"/>
      <c r="SDK32" s="877"/>
      <c r="SDL32" s="877"/>
      <c r="SDM32" s="877"/>
      <c r="SDN32" s="877"/>
      <c r="SDO32" s="877"/>
      <c r="SDP32" s="877"/>
      <c r="SDQ32" s="877"/>
      <c r="SDR32" s="877"/>
      <c r="SDS32" s="877"/>
      <c r="SDT32" s="877"/>
      <c r="SDU32" s="877"/>
      <c r="SDV32" s="877"/>
      <c r="SDW32" s="877"/>
      <c r="SDX32" s="877"/>
      <c r="SDY32" s="877"/>
      <c r="SDZ32" s="877"/>
      <c r="SEA32" s="877"/>
      <c r="SEB32" s="877"/>
      <c r="SEC32" s="877"/>
      <c r="SED32" s="877"/>
      <c r="SEE32" s="877"/>
      <c r="SEF32" s="877"/>
      <c r="SEG32" s="877"/>
      <c r="SEH32" s="877"/>
      <c r="SEI32" s="877"/>
      <c r="SEJ32" s="877"/>
      <c r="SEK32" s="877"/>
      <c r="SEL32" s="877"/>
      <c r="SEM32" s="877"/>
      <c r="SEN32" s="877"/>
      <c r="SEO32" s="877"/>
      <c r="SEP32" s="877"/>
      <c r="SEQ32" s="877"/>
      <c r="SER32" s="877"/>
      <c r="SES32" s="877"/>
      <c r="SET32" s="877"/>
      <c r="SEU32" s="877"/>
      <c r="SEV32" s="877"/>
      <c r="SEW32" s="877"/>
      <c r="SEX32" s="877"/>
      <c r="SEY32" s="877"/>
      <c r="SEZ32" s="877"/>
      <c r="SFA32" s="877"/>
      <c r="SFB32" s="877"/>
      <c r="SFC32" s="877"/>
      <c r="SFD32" s="877"/>
      <c r="SFE32" s="877"/>
      <c r="SFF32" s="877"/>
      <c r="SFG32" s="877"/>
      <c r="SFH32" s="877"/>
      <c r="SFI32" s="877"/>
      <c r="SFJ32" s="877"/>
      <c r="SFK32" s="877"/>
      <c r="SFL32" s="877"/>
      <c r="SFM32" s="877"/>
      <c r="SFN32" s="877"/>
      <c r="SFO32" s="877"/>
      <c r="SFP32" s="877"/>
      <c r="SFQ32" s="877"/>
      <c r="SFR32" s="877"/>
      <c r="SFS32" s="877"/>
      <c r="SFT32" s="877"/>
      <c r="SFU32" s="877"/>
      <c r="SFV32" s="877"/>
      <c r="SFW32" s="877"/>
      <c r="SFX32" s="877"/>
      <c r="SFY32" s="877"/>
      <c r="SFZ32" s="877"/>
      <c r="SGA32" s="877"/>
      <c r="SGB32" s="877"/>
      <c r="SGC32" s="877"/>
      <c r="SGD32" s="877"/>
      <c r="SGE32" s="877"/>
      <c r="SGF32" s="877"/>
      <c r="SGG32" s="877"/>
      <c r="SGH32" s="877"/>
      <c r="SGI32" s="877"/>
      <c r="SGJ32" s="877"/>
      <c r="SGK32" s="877"/>
      <c r="SGL32" s="877"/>
      <c r="SGM32" s="877"/>
      <c r="SGN32" s="877"/>
      <c r="SGO32" s="877"/>
      <c r="SGP32" s="877"/>
      <c r="SGQ32" s="877"/>
      <c r="SGR32" s="877"/>
      <c r="SGS32" s="877"/>
      <c r="SGT32" s="877"/>
      <c r="SGU32" s="877"/>
      <c r="SGV32" s="877"/>
      <c r="SGW32" s="877"/>
      <c r="SGX32" s="877"/>
      <c r="SGY32" s="877"/>
      <c r="SGZ32" s="877"/>
      <c r="SHA32" s="877"/>
      <c r="SHB32" s="877"/>
      <c r="SHC32" s="877"/>
      <c r="SHD32" s="877"/>
      <c r="SHE32" s="877"/>
      <c r="SHF32" s="877"/>
      <c r="SHG32" s="877"/>
      <c r="SHH32" s="877"/>
      <c r="SHI32" s="877"/>
      <c r="SHJ32" s="877"/>
      <c r="SHK32" s="877"/>
      <c r="SHL32" s="877"/>
      <c r="SHM32" s="877"/>
      <c r="SHN32" s="877"/>
      <c r="SHO32" s="877"/>
      <c r="SHP32" s="877"/>
      <c r="SHQ32" s="877"/>
      <c r="SHR32" s="877"/>
      <c r="SHS32" s="877"/>
      <c r="SHT32" s="877"/>
      <c r="SHU32" s="877"/>
      <c r="SHV32" s="877"/>
      <c r="SHW32" s="877"/>
      <c r="SHX32" s="877"/>
      <c r="SHY32" s="877"/>
      <c r="SHZ32" s="877"/>
      <c r="SIA32" s="877"/>
      <c r="SIB32" s="877"/>
      <c r="SIC32" s="877"/>
      <c r="SID32" s="877"/>
      <c r="SIE32" s="877"/>
      <c r="SIF32" s="877"/>
      <c r="SIG32" s="877"/>
      <c r="SIH32" s="877"/>
      <c r="SII32" s="877"/>
      <c r="SIJ32" s="877"/>
      <c r="SIK32" s="877"/>
      <c r="SIL32" s="877"/>
      <c r="SIM32" s="877"/>
      <c r="SIN32" s="877"/>
      <c r="SIO32" s="877"/>
      <c r="SIP32" s="877"/>
      <c r="SIQ32" s="877"/>
      <c r="SIR32" s="877"/>
      <c r="SIS32" s="877"/>
      <c r="SIT32" s="877"/>
      <c r="SIU32" s="877"/>
      <c r="SIV32" s="877"/>
      <c r="SIW32" s="877"/>
      <c r="SIX32" s="877"/>
      <c r="SIY32" s="877"/>
      <c r="SIZ32" s="877"/>
      <c r="SJA32" s="877"/>
      <c r="SJB32" s="877"/>
      <c r="SJC32" s="877"/>
      <c r="SJD32" s="877"/>
      <c r="SJE32" s="877"/>
      <c r="SJF32" s="877"/>
      <c r="SJG32" s="877"/>
      <c r="SJH32" s="877"/>
      <c r="SJI32" s="877"/>
      <c r="SJJ32" s="877"/>
      <c r="SJK32" s="877"/>
      <c r="SJL32" s="877"/>
      <c r="SJM32" s="877"/>
      <c r="SJN32" s="877"/>
      <c r="SJO32" s="877"/>
      <c r="SJP32" s="877"/>
      <c r="SJQ32" s="877"/>
      <c r="SJR32" s="877"/>
      <c r="SJS32" s="877"/>
      <c r="SJT32" s="877"/>
      <c r="SJU32" s="877"/>
      <c r="SJV32" s="877"/>
      <c r="SJW32" s="877"/>
      <c r="SJX32" s="877"/>
      <c r="SJY32" s="877"/>
      <c r="SJZ32" s="877"/>
      <c r="SKA32" s="877"/>
      <c r="SKB32" s="877"/>
      <c r="SKC32" s="877"/>
      <c r="SKD32" s="877"/>
      <c r="SKE32" s="877"/>
      <c r="SKF32" s="877"/>
      <c r="SKG32" s="877"/>
      <c r="SKH32" s="877"/>
      <c r="SKI32" s="877"/>
      <c r="SKJ32" s="877"/>
      <c r="SKK32" s="877"/>
      <c r="SKL32" s="877"/>
      <c r="SKM32" s="877"/>
      <c r="SKN32" s="877"/>
      <c r="SKO32" s="877"/>
      <c r="SKP32" s="877"/>
      <c r="SKQ32" s="877"/>
      <c r="SKR32" s="877"/>
      <c r="SKS32" s="877"/>
      <c r="SKT32" s="877"/>
      <c r="SKU32" s="877"/>
      <c r="SKV32" s="877"/>
      <c r="SKW32" s="877"/>
      <c r="SKX32" s="877"/>
      <c r="SKY32" s="877"/>
      <c r="SKZ32" s="877"/>
      <c r="SLA32" s="877"/>
      <c r="SLB32" s="877"/>
      <c r="SLC32" s="877"/>
      <c r="SLD32" s="877"/>
      <c r="SLE32" s="877"/>
      <c r="SLF32" s="877"/>
      <c r="SLG32" s="877"/>
      <c r="SLH32" s="877"/>
      <c r="SLI32" s="877"/>
      <c r="SLJ32" s="877"/>
      <c r="SLK32" s="877"/>
      <c r="SLL32" s="877"/>
      <c r="SLM32" s="877"/>
      <c r="SLN32" s="877"/>
      <c r="SLO32" s="877"/>
      <c r="SLP32" s="877"/>
      <c r="SLQ32" s="877"/>
      <c r="SLR32" s="877"/>
      <c r="SLS32" s="877"/>
      <c r="SLT32" s="877"/>
      <c r="SLU32" s="877"/>
      <c r="SLV32" s="877"/>
      <c r="SLW32" s="877"/>
      <c r="SLX32" s="877"/>
      <c r="SLY32" s="877"/>
      <c r="SLZ32" s="877"/>
      <c r="SMA32" s="877"/>
      <c r="SMB32" s="877"/>
      <c r="SMC32" s="877"/>
      <c r="SMD32" s="877"/>
      <c r="SME32" s="877"/>
      <c r="SMF32" s="877"/>
      <c r="SMG32" s="877"/>
      <c r="SMH32" s="877"/>
      <c r="SMI32" s="877"/>
      <c r="SMJ32" s="877"/>
      <c r="SMK32" s="877"/>
      <c r="SML32" s="877"/>
      <c r="SMM32" s="877"/>
      <c r="SMN32" s="877"/>
      <c r="SMO32" s="877"/>
      <c r="SMP32" s="877"/>
      <c r="SMQ32" s="877"/>
      <c r="SMR32" s="877"/>
      <c r="SMS32" s="877"/>
      <c r="SMT32" s="877"/>
      <c r="SMU32" s="877"/>
      <c r="SMV32" s="877"/>
      <c r="SMW32" s="877"/>
      <c r="SMX32" s="877"/>
      <c r="SMY32" s="877"/>
      <c r="SMZ32" s="877"/>
      <c r="SNA32" s="877"/>
      <c r="SNB32" s="877"/>
      <c r="SNC32" s="877"/>
      <c r="SND32" s="877"/>
      <c r="SNE32" s="877"/>
      <c r="SNF32" s="877"/>
      <c r="SNG32" s="877"/>
      <c r="SNH32" s="877"/>
      <c r="SNI32" s="877"/>
      <c r="SNJ32" s="877"/>
      <c r="SNK32" s="877"/>
      <c r="SNL32" s="877"/>
      <c r="SNM32" s="877"/>
      <c r="SNN32" s="877"/>
      <c r="SNO32" s="877"/>
      <c r="SNP32" s="877"/>
      <c r="SNQ32" s="877"/>
      <c r="SNR32" s="877"/>
      <c r="SNS32" s="877"/>
      <c r="SNT32" s="877"/>
      <c r="SNU32" s="877"/>
      <c r="SNV32" s="877"/>
      <c r="SNW32" s="877"/>
      <c r="SNX32" s="877"/>
      <c r="SNY32" s="877"/>
      <c r="SNZ32" s="877"/>
      <c r="SOA32" s="877"/>
      <c r="SOB32" s="877"/>
      <c r="SOC32" s="877"/>
      <c r="SOD32" s="877"/>
      <c r="SOE32" s="877"/>
      <c r="SOF32" s="877"/>
      <c r="SOG32" s="877"/>
      <c r="SOH32" s="877"/>
      <c r="SOI32" s="877"/>
      <c r="SOJ32" s="877"/>
      <c r="SOK32" s="877"/>
      <c r="SOL32" s="877"/>
      <c r="SOM32" s="877"/>
      <c r="SON32" s="877"/>
      <c r="SOO32" s="877"/>
      <c r="SOP32" s="877"/>
      <c r="SOQ32" s="877"/>
      <c r="SOR32" s="877"/>
      <c r="SOS32" s="877"/>
      <c r="SOT32" s="877"/>
      <c r="SOU32" s="877"/>
      <c r="SOV32" s="877"/>
      <c r="SOW32" s="877"/>
      <c r="SOX32" s="877"/>
      <c r="SOY32" s="877"/>
      <c r="SOZ32" s="877"/>
      <c r="SPA32" s="877"/>
      <c r="SPB32" s="877"/>
      <c r="SPC32" s="877"/>
      <c r="SPD32" s="877"/>
      <c r="SPE32" s="877"/>
      <c r="SPF32" s="877"/>
      <c r="SPG32" s="877"/>
      <c r="SPH32" s="877"/>
      <c r="SPI32" s="877"/>
      <c r="SPJ32" s="877"/>
      <c r="SPK32" s="877"/>
      <c r="SPL32" s="877"/>
      <c r="SPM32" s="877"/>
      <c r="SPN32" s="877"/>
      <c r="SPO32" s="877"/>
      <c r="SPP32" s="877"/>
      <c r="SPQ32" s="877"/>
      <c r="SPR32" s="877"/>
      <c r="SPS32" s="877"/>
      <c r="SPT32" s="877"/>
      <c r="SPU32" s="877"/>
      <c r="SPV32" s="877"/>
      <c r="SPW32" s="877"/>
      <c r="SPX32" s="877"/>
      <c r="SPY32" s="877"/>
      <c r="SPZ32" s="877"/>
      <c r="SQA32" s="877"/>
      <c r="SQB32" s="877"/>
      <c r="SQC32" s="877"/>
      <c r="SQD32" s="877"/>
      <c r="SQE32" s="877"/>
      <c r="SQF32" s="877"/>
      <c r="SQG32" s="877"/>
      <c r="SQH32" s="877"/>
      <c r="SQI32" s="877"/>
      <c r="SQJ32" s="877"/>
      <c r="SQK32" s="877"/>
      <c r="SQL32" s="877"/>
      <c r="SQM32" s="877"/>
      <c r="SQN32" s="877"/>
      <c r="SQO32" s="877"/>
      <c r="SQP32" s="877"/>
      <c r="SQQ32" s="877"/>
      <c r="SQR32" s="877"/>
      <c r="SQS32" s="877"/>
      <c r="SQT32" s="877"/>
      <c r="SQU32" s="877"/>
      <c r="SQV32" s="877"/>
      <c r="SQW32" s="877"/>
      <c r="SQX32" s="877"/>
      <c r="SQY32" s="877"/>
      <c r="SQZ32" s="877"/>
      <c r="SRA32" s="877"/>
      <c r="SRB32" s="877"/>
      <c r="SRC32" s="877"/>
      <c r="SRD32" s="877"/>
      <c r="SRE32" s="877"/>
      <c r="SRF32" s="877"/>
      <c r="SRG32" s="877"/>
      <c r="SRH32" s="877"/>
      <c r="SRI32" s="877"/>
      <c r="SRJ32" s="877"/>
      <c r="SRK32" s="877"/>
      <c r="SRL32" s="877"/>
      <c r="SRM32" s="877"/>
      <c r="SRN32" s="877"/>
      <c r="SRO32" s="877"/>
      <c r="SRP32" s="877"/>
      <c r="SRQ32" s="877"/>
      <c r="SRR32" s="877"/>
      <c r="SRS32" s="877"/>
      <c r="SRT32" s="877"/>
      <c r="SRU32" s="877"/>
      <c r="SRV32" s="877"/>
      <c r="SRW32" s="877"/>
      <c r="SRX32" s="877"/>
      <c r="SRY32" s="877"/>
      <c r="SRZ32" s="877"/>
      <c r="SSA32" s="877"/>
      <c r="SSB32" s="877"/>
      <c r="SSC32" s="877"/>
      <c r="SSD32" s="877"/>
      <c r="SSE32" s="877"/>
      <c r="SSF32" s="877"/>
      <c r="SSG32" s="877"/>
      <c r="SSH32" s="877"/>
      <c r="SSI32" s="877"/>
      <c r="SSJ32" s="877"/>
      <c r="SSK32" s="877"/>
      <c r="SSL32" s="877"/>
      <c r="SSM32" s="877"/>
      <c r="SSN32" s="877"/>
      <c r="SSO32" s="877"/>
      <c r="SSP32" s="877"/>
      <c r="SSQ32" s="877"/>
      <c r="SSR32" s="877"/>
      <c r="SSS32" s="877"/>
      <c r="SST32" s="877"/>
      <c r="SSU32" s="877"/>
      <c r="SSV32" s="877"/>
      <c r="SSW32" s="877"/>
      <c r="SSX32" s="877"/>
      <c r="SSY32" s="877"/>
      <c r="SSZ32" s="877"/>
      <c r="STA32" s="877"/>
      <c r="STB32" s="877"/>
      <c r="STC32" s="877"/>
      <c r="STD32" s="877"/>
      <c r="STE32" s="877"/>
      <c r="STF32" s="877"/>
      <c r="STG32" s="877"/>
      <c r="STH32" s="877"/>
      <c r="STI32" s="877"/>
      <c r="STJ32" s="877"/>
      <c r="STK32" s="877"/>
      <c r="STL32" s="877"/>
      <c r="STM32" s="877"/>
      <c r="STN32" s="877"/>
      <c r="STO32" s="877"/>
      <c r="STP32" s="877"/>
      <c r="STQ32" s="877"/>
      <c r="STR32" s="877"/>
      <c r="STS32" s="877"/>
      <c r="STT32" s="877"/>
      <c r="STU32" s="877"/>
      <c r="STV32" s="877"/>
      <c r="STW32" s="877"/>
      <c r="STX32" s="877"/>
      <c r="STY32" s="877"/>
      <c r="STZ32" s="877"/>
      <c r="SUA32" s="877"/>
      <c r="SUB32" s="877"/>
      <c r="SUC32" s="877"/>
      <c r="SUD32" s="877"/>
      <c r="SUE32" s="877"/>
      <c r="SUF32" s="877"/>
      <c r="SUG32" s="877"/>
      <c r="SUH32" s="877"/>
      <c r="SUI32" s="877"/>
      <c r="SUJ32" s="877"/>
      <c r="SUK32" s="877"/>
      <c r="SUL32" s="877"/>
      <c r="SUM32" s="877"/>
      <c r="SUN32" s="877"/>
      <c r="SUO32" s="877"/>
      <c r="SUP32" s="877"/>
      <c r="SUQ32" s="877"/>
      <c r="SUR32" s="877"/>
      <c r="SUS32" s="877"/>
      <c r="SUT32" s="877"/>
      <c r="SUU32" s="877"/>
      <c r="SUV32" s="877"/>
      <c r="SUW32" s="877"/>
      <c r="SUX32" s="877"/>
      <c r="SUY32" s="877"/>
      <c r="SUZ32" s="877"/>
      <c r="SVA32" s="877"/>
      <c r="SVB32" s="877"/>
      <c r="SVC32" s="877"/>
      <c r="SVD32" s="877"/>
      <c r="SVE32" s="877"/>
      <c r="SVF32" s="877"/>
      <c r="SVG32" s="877"/>
      <c r="SVH32" s="877"/>
      <c r="SVI32" s="877"/>
      <c r="SVJ32" s="877"/>
      <c r="SVK32" s="877"/>
      <c r="SVL32" s="877"/>
      <c r="SVM32" s="877"/>
      <c r="SVN32" s="877"/>
      <c r="SVO32" s="877"/>
      <c r="SVP32" s="877"/>
      <c r="SVQ32" s="877"/>
      <c r="SVR32" s="877"/>
      <c r="SVS32" s="877"/>
      <c r="SVT32" s="877"/>
      <c r="SVU32" s="877"/>
      <c r="SVV32" s="877"/>
      <c r="SVW32" s="877"/>
      <c r="SVX32" s="877"/>
      <c r="SVY32" s="877"/>
      <c r="SVZ32" s="877"/>
      <c r="SWA32" s="877"/>
      <c r="SWB32" s="877"/>
      <c r="SWC32" s="877"/>
      <c r="SWD32" s="877"/>
      <c r="SWE32" s="877"/>
      <c r="SWF32" s="877"/>
      <c r="SWG32" s="877"/>
      <c r="SWH32" s="877"/>
      <c r="SWI32" s="877"/>
      <c r="SWJ32" s="877"/>
      <c r="SWK32" s="877"/>
      <c r="SWL32" s="877"/>
      <c r="SWM32" s="877"/>
      <c r="SWN32" s="877"/>
      <c r="SWO32" s="877"/>
      <c r="SWP32" s="877"/>
      <c r="SWQ32" s="877"/>
      <c r="SWR32" s="877"/>
      <c r="SWS32" s="877"/>
      <c r="SWT32" s="877"/>
      <c r="SWU32" s="877"/>
      <c r="SWV32" s="877"/>
      <c r="SWW32" s="877"/>
      <c r="SWX32" s="877"/>
      <c r="SWY32" s="877"/>
      <c r="SWZ32" s="877"/>
      <c r="SXA32" s="877"/>
      <c r="SXB32" s="877"/>
      <c r="SXC32" s="877"/>
      <c r="SXD32" s="877"/>
      <c r="SXE32" s="877"/>
      <c r="SXF32" s="877"/>
      <c r="SXG32" s="877"/>
      <c r="SXH32" s="877"/>
      <c r="SXI32" s="877"/>
      <c r="SXJ32" s="877"/>
      <c r="SXK32" s="877"/>
      <c r="SXL32" s="877"/>
      <c r="SXM32" s="877"/>
      <c r="SXN32" s="877"/>
      <c r="SXO32" s="877"/>
      <c r="SXP32" s="877"/>
      <c r="SXQ32" s="877"/>
      <c r="SXR32" s="877"/>
      <c r="SXS32" s="877"/>
      <c r="SXT32" s="877"/>
      <c r="SXU32" s="877"/>
      <c r="SXV32" s="877"/>
      <c r="SXW32" s="877"/>
      <c r="SXX32" s="877"/>
      <c r="SXY32" s="877"/>
      <c r="SXZ32" s="877"/>
      <c r="SYA32" s="877"/>
      <c r="SYB32" s="877"/>
      <c r="SYC32" s="877"/>
      <c r="SYD32" s="877"/>
      <c r="SYE32" s="877"/>
      <c r="SYF32" s="877"/>
      <c r="SYG32" s="877"/>
      <c r="SYH32" s="877"/>
      <c r="SYI32" s="877"/>
      <c r="SYJ32" s="877"/>
      <c r="SYK32" s="877"/>
      <c r="SYL32" s="877"/>
      <c r="SYM32" s="877"/>
      <c r="SYN32" s="877"/>
      <c r="SYO32" s="877"/>
      <c r="SYP32" s="877"/>
      <c r="SYQ32" s="877"/>
      <c r="SYR32" s="877"/>
      <c r="SYS32" s="877"/>
      <c r="SYT32" s="877"/>
      <c r="SYU32" s="877"/>
      <c r="SYV32" s="877"/>
      <c r="SYW32" s="877"/>
      <c r="SYX32" s="877"/>
      <c r="SYY32" s="877"/>
      <c r="SYZ32" s="877"/>
      <c r="SZA32" s="877"/>
      <c r="SZB32" s="877"/>
      <c r="SZC32" s="877"/>
      <c r="SZD32" s="877"/>
      <c r="SZE32" s="877"/>
      <c r="SZF32" s="877"/>
      <c r="SZG32" s="877"/>
      <c r="SZH32" s="877"/>
      <c r="SZI32" s="877"/>
      <c r="SZJ32" s="877"/>
      <c r="SZK32" s="877"/>
      <c r="SZL32" s="877"/>
      <c r="SZM32" s="877"/>
      <c r="SZN32" s="877"/>
      <c r="SZO32" s="877"/>
      <c r="SZP32" s="877"/>
      <c r="SZQ32" s="877"/>
      <c r="SZR32" s="877"/>
      <c r="SZS32" s="877"/>
      <c r="SZT32" s="877"/>
      <c r="SZU32" s="877"/>
      <c r="SZV32" s="877"/>
      <c r="SZW32" s="877"/>
      <c r="SZX32" s="877"/>
      <c r="SZY32" s="877"/>
      <c r="SZZ32" s="877"/>
      <c r="TAA32" s="877"/>
      <c r="TAB32" s="877"/>
      <c r="TAC32" s="877"/>
      <c r="TAD32" s="877"/>
      <c r="TAE32" s="877"/>
      <c r="TAF32" s="877"/>
      <c r="TAG32" s="877"/>
      <c r="TAH32" s="877"/>
      <c r="TAI32" s="877"/>
      <c r="TAJ32" s="877"/>
      <c r="TAK32" s="877"/>
      <c r="TAL32" s="877"/>
      <c r="TAM32" s="877"/>
      <c r="TAN32" s="877"/>
      <c r="TAO32" s="877"/>
      <c r="TAP32" s="877"/>
      <c r="TAQ32" s="877"/>
      <c r="TAR32" s="877"/>
      <c r="TAS32" s="877"/>
      <c r="TAT32" s="877"/>
      <c r="TAU32" s="877"/>
      <c r="TAV32" s="877"/>
      <c r="TAW32" s="877"/>
      <c r="TAX32" s="877"/>
      <c r="TAY32" s="877"/>
      <c r="TAZ32" s="877"/>
      <c r="TBA32" s="877"/>
      <c r="TBB32" s="877"/>
      <c r="TBC32" s="877"/>
      <c r="TBD32" s="877"/>
      <c r="TBE32" s="877"/>
      <c r="TBF32" s="877"/>
      <c r="TBG32" s="877"/>
      <c r="TBH32" s="877"/>
      <c r="TBI32" s="877"/>
      <c r="TBJ32" s="877"/>
      <c r="TBK32" s="877"/>
      <c r="TBL32" s="877"/>
      <c r="TBM32" s="877"/>
      <c r="TBN32" s="877"/>
      <c r="TBO32" s="877"/>
      <c r="TBP32" s="877"/>
      <c r="TBQ32" s="877"/>
      <c r="TBR32" s="877"/>
      <c r="TBS32" s="877"/>
      <c r="TBT32" s="877"/>
      <c r="TBU32" s="877"/>
      <c r="TBV32" s="877"/>
      <c r="TBW32" s="877"/>
      <c r="TBX32" s="877"/>
      <c r="TBY32" s="877"/>
      <c r="TBZ32" s="877"/>
      <c r="TCA32" s="877"/>
      <c r="TCB32" s="877"/>
      <c r="TCC32" s="877"/>
      <c r="TCD32" s="877"/>
      <c r="TCE32" s="877"/>
      <c r="TCF32" s="877"/>
      <c r="TCG32" s="877"/>
      <c r="TCH32" s="877"/>
      <c r="TCI32" s="877"/>
      <c r="TCJ32" s="877"/>
      <c r="TCK32" s="877"/>
      <c r="TCL32" s="877"/>
      <c r="TCM32" s="877"/>
      <c r="TCN32" s="877"/>
      <c r="TCO32" s="877"/>
      <c r="TCP32" s="877"/>
      <c r="TCQ32" s="877"/>
      <c r="TCR32" s="877"/>
      <c r="TCS32" s="877"/>
      <c r="TCT32" s="877"/>
      <c r="TCU32" s="877"/>
      <c r="TCV32" s="877"/>
      <c r="TCW32" s="877"/>
      <c r="TCX32" s="877"/>
      <c r="TCY32" s="877"/>
      <c r="TCZ32" s="877"/>
      <c r="TDA32" s="877"/>
      <c r="TDB32" s="877"/>
      <c r="TDC32" s="877"/>
      <c r="TDD32" s="877"/>
      <c r="TDE32" s="877"/>
      <c r="TDF32" s="877"/>
      <c r="TDG32" s="877"/>
      <c r="TDH32" s="877"/>
      <c r="TDI32" s="877"/>
      <c r="TDJ32" s="877"/>
      <c r="TDK32" s="877"/>
      <c r="TDL32" s="877"/>
      <c r="TDM32" s="877"/>
      <c r="TDN32" s="877"/>
      <c r="TDO32" s="877"/>
      <c r="TDP32" s="877"/>
      <c r="TDQ32" s="877"/>
      <c r="TDR32" s="877"/>
      <c r="TDS32" s="877"/>
      <c r="TDT32" s="877"/>
      <c r="TDU32" s="877"/>
      <c r="TDV32" s="877"/>
      <c r="TDW32" s="877"/>
      <c r="TDX32" s="877"/>
      <c r="TDY32" s="877"/>
      <c r="TDZ32" s="877"/>
      <c r="TEA32" s="877"/>
      <c r="TEB32" s="877"/>
      <c r="TEC32" s="877"/>
      <c r="TED32" s="877"/>
      <c r="TEE32" s="877"/>
      <c r="TEF32" s="877"/>
      <c r="TEG32" s="877"/>
      <c r="TEH32" s="877"/>
      <c r="TEI32" s="877"/>
      <c r="TEJ32" s="877"/>
      <c r="TEK32" s="877"/>
      <c r="TEL32" s="877"/>
      <c r="TEM32" s="877"/>
      <c r="TEN32" s="877"/>
      <c r="TEO32" s="877"/>
      <c r="TEP32" s="877"/>
      <c r="TEQ32" s="877"/>
      <c r="TER32" s="877"/>
      <c r="TES32" s="877"/>
      <c r="TET32" s="877"/>
      <c r="TEU32" s="877"/>
      <c r="TEV32" s="877"/>
      <c r="TEW32" s="877"/>
      <c r="TEX32" s="877"/>
      <c r="TEY32" s="877"/>
      <c r="TEZ32" s="877"/>
      <c r="TFA32" s="877"/>
      <c r="TFB32" s="877"/>
      <c r="TFC32" s="877"/>
      <c r="TFD32" s="877"/>
      <c r="TFE32" s="877"/>
      <c r="TFF32" s="877"/>
      <c r="TFG32" s="877"/>
      <c r="TFH32" s="877"/>
      <c r="TFI32" s="877"/>
      <c r="TFJ32" s="877"/>
      <c r="TFK32" s="877"/>
      <c r="TFL32" s="877"/>
      <c r="TFM32" s="877"/>
      <c r="TFN32" s="877"/>
      <c r="TFO32" s="877"/>
      <c r="TFP32" s="877"/>
      <c r="TFQ32" s="877"/>
      <c r="TFR32" s="877"/>
      <c r="TFS32" s="877"/>
      <c r="TFT32" s="877"/>
      <c r="TFU32" s="877"/>
      <c r="TFV32" s="877"/>
      <c r="TFW32" s="877"/>
      <c r="TFX32" s="877"/>
      <c r="TFY32" s="877"/>
      <c r="TFZ32" s="877"/>
      <c r="TGA32" s="877"/>
      <c r="TGB32" s="877"/>
      <c r="TGC32" s="877"/>
      <c r="TGD32" s="877"/>
      <c r="TGE32" s="877"/>
      <c r="TGF32" s="877"/>
      <c r="TGG32" s="877"/>
      <c r="TGH32" s="877"/>
      <c r="TGI32" s="877"/>
      <c r="TGJ32" s="877"/>
      <c r="TGK32" s="877"/>
      <c r="TGL32" s="877"/>
      <c r="TGM32" s="877"/>
      <c r="TGN32" s="877"/>
      <c r="TGO32" s="877"/>
      <c r="TGP32" s="877"/>
      <c r="TGQ32" s="877"/>
      <c r="TGR32" s="877"/>
      <c r="TGS32" s="877"/>
      <c r="TGT32" s="877"/>
      <c r="TGU32" s="877"/>
      <c r="TGV32" s="877"/>
      <c r="TGW32" s="877"/>
      <c r="TGX32" s="877"/>
      <c r="TGY32" s="877"/>
      <c r="TGZ32" s="877"/>
      <c r="THA32" s="877"/>
      <c r="THB32" s="877"/>
      <c r="THC32" s="877"/>
      <c r="THD32" s="877"/>
      <c r="THE32" s="877"/>
      <c r="THF32" s="877"/>
      <c r="THG32" s="877"/>
      <c r="THH32" s="877"/>
      <c r="THI32" s="877"/>
      <c r="THJ32" s="877"/>
      <c r="THK32" s="877"/>
      <c r="THL32" s="877"/>
      <c r="THM32" s="877"/>
      <c r="THN32" s="877"/>
      <c r="THO32" s="877"/>
      <c r="THP32" s="877"/>
      <c r="THQ32" s="877"/>
      <c r="THR32" s="877"/>
      <c r="THS32" s="877"/>
      <c r="THT32" s="877"/>
      <c r="THU32" s="877"/>
      <c r="THV32" s="877"/>
      <c r="THW32" s="877"/>
      <c r="THX32" s="877"/>
      <c r="THY32" s="877"/>
      <c r="THZ32" s="877"/>
      <c r="TIA32" s="877"/>
      <c r="TIB32" s="877"/>
      <c r="TIC32" s="877"/>
      <c r="TID32" s="877"/>
      <c r="TIE32" s="877"/>
      <c r="TIF32" s="877"/>
      <c r="TIG32" s="877"/>
      <c r="TIH32" s="877"/>
      <c r="TII32" s="877"/>
      <c r="TIJ32" s="877"/>
      <c r="TIK32" s="877"/>
      <c r="TIL32" s="877"/>
      <c r="TIM32" s="877"/>
      <c r="TIN32" s="877"/>
      <c r="TIO32" s="877"/>
      <c r="TIP32" s="877"/>
      <c r="TIQ32" s="877"/>
      <c r="TIR32" s="877"/>
      <c r="TIS32" s="877"/>
      <c r="TIT32" s="877"/>
      <c r="TIU32" s="877"/>
      <c r="TIV32" s="877"/>
      <c r="TIW32" s="877"/>
      <c r="TIX32" s="877"/>
      <c r="TIY32" s="877"/>
      <c r="TIZ32" s="877"/>
      <c r="TJA32" s="877"/>
      <c r="TJB32" s="877"/>
      <c r="TJC32" s="877"/>
      <c r="TJD32" s="877"/>
      <c r="TJE32" s="877"/>
      <c r="TJF32" s="877"/>
      <c r="TJG32" s="877"/>
      <c r="TJH32" s="877"/>
      <c r="TJI32" s="877"/>
      <c r="TJJ32" s="877"/>
      <c r="TJK32" s="877"/>
      <c r="TJL32" s="877"/>
      <c r="TJM32" s="877"/>
      <c r="TJN32" s="877"/>
      <c r="TJO32" s="877"/>
      <c r="TJP32" s="877"/>
      <c r="TJQ32" s="877"/>
      <c r="TJR32" s="877"/>
      <c r="TJS32" s="877"/>
      <c r="TJT32" s="877"/>
      <c r="TJU32" s="877"/>
      <c r="TJV32" s="877"/>
      <c r="TJW32" s="877"/>
      <c r="TJX32" s="877"/>
      <c r="TJY32" s="877"/>
      <c r="TJZ32" s="877"/>
      <c r="TKA32" s="877"/>
      <c r="TKB32" s="877"/>
      <c r="TKC32" s="877"/>
      <c r="TKD32" s="877"/>
      <c r="TKE32" s="877"/>
      <c r="TKF32" s="877"/>
      <c r="TKG32" s="877"/>
      <c r="TKH32" s="877"/>
      <c r="TKI32" s="877"/>
      <c r="TKJ32" s="877"/>
      <c r="TKK32" s="877"/>
      <c r="TKL32" s="877"/>
      <c r="TKM32" s="877"/>
      <c r="TKN32" s="877"/>
      <c r="TKO32" s="877"/>
      <c r="TKP32" s="877"/>
      <c r="TKQ32" s="877"/>
      <c r="TKR32" s="877"/>
      <c r="TKS32" s="877"/>
      <c r="TKT32" s="877"/>
      <c r="TKU32" s="877"/>
      <c r="TKV32" s="877"/>
      <c r="TKW32" s="877"/>
      <c r="TKX32" s="877"/>
      <c r="TKY32" s="877"/>
      <c r="TKZ32" s="877"/>
      <c r="TLA32" s="877"/>
      <c r="TLB32" s="877"/>
      <c r="TLC32" s="877"/>
      <c r="TLD32" s="877"/>
      <c r="TLE32" s="877"/>
      <c r="TLF32" s="877"/>
      <c r="TLG32" s="877"/>
      <c r="TLH32" s="877"/>
      <c r="TLI32" s="877"/>
      <c r="TLJ32" s="877"/>
      <c r="TLK32" s="877"/>
      <c r="TLL32" s="877"/>
      <c r="TLM32" s="877"/>
      <c r="TLN32" s="877"/>
      <c r="TLO32" s="877"/>
      <c r="TLP32" s="877"/>
      <c r="TLQ32" s="877"/>
      <c r="TLR32" s="877"/>
      <c r="TLS32" s="877"/>
      <c r="TLT32" s="877"/>
      <c r="TLU32" s="877"/>
      <c r="TLV32" s="877"/>
      <c r="TLW32" s="877"/>
      <c r="TLX32" s="877"/>
      <c r="TLY32" s="877"/>
      <c r="TLZ32" s="877"/>
      <c r="TMA32" s="877"/>
      <c r="TMB32" s="877"/>
      <c r="TMC32" s="877"/>
      <c r="TMD32" s="877"/>
      <c r="TME32" s="877"/>
      <c r="TMF32" s="877"/>
      <c r="TMG32" s="877"/>
      <c r="TMH32" s="877"/>
      <c r="TMI32" s="877"/>
      <c r="TMJ32" s="877"/>
      <c r="TMK32" s="877"/>
      <c r="TML32" s="877"/>
      <c r="TMM32" s="877"/>
      <c r="TMN32" s="877"/>
      <c r="TMO32" s="877"/>
      <c r="TMP32" s="877"/>
      <c r="TMQ32" s="877"/>
      <c r="TMR32" s="877"/>
      <c r="TMS32" s="877"/>
      <c r="TMT32" s="877"/>
      <c r="TMU32" s="877"/>
      <c r="TMV32" s="877"/>
      <c r="TMW32" s="877"/>
      <c r="TMX32" s="877"/>
      <c r="TMY32" s="877"/>
      <c r="TMZ32" s="877"/>
      <c r="TNA32" s="877"/>
      <c r="TNB32" s="877"/>
      <c r="TNC32" s="877"/>
      <c r="TND32" s="877"/>
      <c r="TNE32" s="877"/>
      <c r="TNF32" s="877"/>
      <c r="TNG32" s="877"/>
      <c r="TNH32" s="877"/>
      <c r="TNI32" s="877"/>
      <c r="TNJ32" s="877"/>
      <c r="TNK32" s="877"/>
      <c r="TNL32" s="877"/>
      <c r="TNM32" s="877"/>
      <c r="TNN32" s="877"/>
      <c r="TNO32" s="877"/>
      <c r="TNP32" s="877"/>
      <c r="TNQ32" s="877"/>
      <c r="TNR32" s="877"/>
      <c r="TNS32" s="877"/>
      <c r="TNT32" s="877"/>
      <c r="TNU32" s="877"/>
      <c r="TNV32" s="877"/>
      <c r="TNW32" s="877"/>
      <c r="TNX32" s="877"/>
      <c r="TNY32" s="877"/>
      <c r="TNZ32" s="877"/>
      <c r="TOA32" s="877"/>
      <c r="TOB32" s="877"/>
      <c r="TOC32" s="877"/>
      <c r="TOD32" s="877"/>
      <c r="TOE32" s="877"/>
      <c r="TOF32" s="877"/>
      <c r="TOG32" s="877"/>
      <c r="TOH32" s="877"/>
      <c r="TOI32" s="877"/>
      <c r="TOJ32" s="877"/>
      <c r="TOK32" s="877"/>
      <c r="TOL32" s="877"/>
      <c r="TOM32" s="877"/>
      <c r="TON32" s="877"/>
      <c r="TOO32" s="877"/>
      <c r="TOP32" s="877"/>
      <c r="TOQ32" s="877"/>
      <c r="TOR32" s="877"/>
      <c r="TOS32" s="877"/>
      <c r="TOT32" s="877"/>
      <c r="TOU32" s="877"/>
      <c r="TOV32" s="877"/>
      <c r="TOW32" s="877"/>
      <c r="TOX32" s="877"/>
      <c r="TOY32" s="877"/>
      <c r="TOZ32" s="877"/>
      <c r="TPA32" s="877"/>
      <c r="TPB32" s="877"/>
      <c r="TPC32" s="877"/>
      <c r="TPD32" s="877"/>
      <c r="TPE32" s="877"/>
      <c r="TPF32" s="877"/>
      <c r="TPG32" s="877"/>
      <c r="TPH32" s="877"/>
      <c r="TPI32" s="877"/>
      <c r="TPJ32" s="877"/>
      <c r="TPK32" s="877"/>
      <c r="TPL32" s="877"/>
      <c r="TPM32" s="877"/>
      <c r="TPN32" s="877"/>
      <c r="TPO32" s="877"/>
      <c r="TPP32" s="877"/>
      <c r="TPQ32" s="877"/>
      <c r="TPR32" s="877"/>
      <c r="TPS32" s="877"/>
      <c r="TPT32" s="877"/>
      <c r="TPU32" s="877"/>
      <c r="TPV32" s="877"/>
      <c r="TPW32" s="877"/>
      <c r="TPX32" s="877"/>
      <c r="TPY32" s="877"/>
      <c r="TPZ32" s="877"/>
      <c r="TQA32" s="877"/>
      <c r="TQB32" s="877"/>
      <c r="TQC32" s="877"/>
      <c r="TQD32" s="877"/>
      <c r="TQE32" s="877"/>
      <c r="TQF32" s="877"/>
      <c r="TQG32" s="877"/>
      <c r="TQH32" s="877"/>
      <c r="TQI32" s="877"/>
      <c r="TQJ32" s="877"/>
      <c r="TQK32" s="877"/>
      <c r="TQL32" s="877"/>
      <c r="TQM32" s="877"/>
      <c r="TQN32" s="877"/>
      <c r="TQO32" s="877"/>
      <c r="TQP32" s="877"/>
      <c r="TQQ32" s="877"/>
      <c r="TQR32" s="877"/>
      <c r="TQS32" s="877"/>
      <c r="TQT32" s="877"/>
      <c r="TQU32" s="877"/>
      <c r="TQV32" s="877"/>
      <c r="TQW32" s="877"/>
      <c r="TQX32" s="877"/>
      <c r="TQY32" s="877"/>
      <c r="TQZ32" s="877"/>
      <c r="TRA32" s="877"/>
      <c r="TRB32" s="877"/>
      <c r="TRC32" s="877"/>
      <c r="TRD32" s="877"/>
      <c r="TRE32" s="877"/>
      <c r="TRF32" s="877"/>
      <c r="TRG32" s="877"/>
      <c r="TRH32" s="877"/>
      <c r="TRI32" s="877"/>
      <c r="TRJ32" s="877"/>
      <c r="TRK32" s="877"/>
      <c r="TRL32" s="877"/>
      <c r="TRM32" s="877"/>
      <c r="TRN32" s="877"/>
      <c r="TRO32" s="877"/>
      <c r="TRP32" s="877"/>
      <c r="TRQ32" s="877"/>
      <c r="TRR32" s="877"/>
      <c r="TRS32" s="877"/>
      <c r="TRT32" s="877"/>
      <c r="TRU32" s="877"/>
      <c r="TRV32" s="877"/>
      <c r="TRW32" s="877"/>
      <c r="TRX32" s="877"/>
      <c r="TRY32" s="877"/>
      <c r="TRZ32" s="877"/>
      <c r="TSA32" s="877"/>
      <c r="TSB32" s="877"/>
      <c r="TSC32" s="877"/>
      <c r="TSD32" s="877"/>
      <c r="TSE32" s="877"/>
      <c r="TSF32" s="877"/>
      <c r="TSG32" s="877"/>
      <c r="TSH32" s="877"/>
      <c r="TSI32" s="877"/>
      <c r="TSJ32" s="877"/>
      <c r="TSK32" s="877"/>
      <c r="TSL32" s="877"/>
      <c r="TSM32" s="877"/>
      <c r="TSN32" s="877"/>
      <c r="TSO32" s="877"/>
      <c r="TSP32" s="877"/>
      <c r="TSQ32" s="877"/>
      <c r="TSR32" s="877"/>
      <c r="TSS32" s="877"/>
      <c r="TST32" s="877"/>
      <c r="TSU32" s="877"/>
      <c r="TSV32" s="877"/>
      <c r="TSW32" s="877"/>
      <c r="TSX32" s="877"/>
      <c r="TSY32" s="877"/>
      <c r="TSZ32" s="877"/>
      <c r="TTA32" s="877"/>
      <c r="TTB32" s="877"/>
      <c r="TTC32" s="877"/>
      <c r="TTD32" s="877"/>
      <c r="TTE32" s="877"/>
      <c r="TTF32" s="877"/>
      <c r="TTG32" s="877"/>
      <c r="TTH32" s="877"/>
      <c r="TTI32" s="877"/>
      <c r="TTJ32" s="877"/>
      <c r="TTK32" s="877"/>
      <c r="TTL32" s="877"/>
      <c r="TTM32" s="877"/>
      <c r="TTN32" s="877"/>
      <c r="TTO32" s="877"/>
      <c r="TTP32" s="877"/>
      <c r="TTQ32" s="877"/>
      <c r="TTR32" s="877"/>
      <c r="TTS32" s="877"/>
      <c r="TTT32" s="877"/>
      <c r="TTU32" s="877"/>
      <c r="TTV32" s="877"/>
      <c r="TTW32" s="877"/>
      <c r="TTX32" s="877"/>
      <c r="TTY32" s="877"/>
      <c r="TTZ32" s="877"/>
      <c r="TUA32" s="877"/>
      <c r="TUB32" s="877"/>
      <c r="TUC32" s="877"/>
      <c r="TUD32" s="877"/>
      <c r="TUE32" s="877"/>
      <c r="TUF32" s="877"/>
      <c r="TUG32" s="877"/>
      <c r="TUH32" s="877"/>
      <c r="TUI32" s="877"/>
      <c r="TUJ32" s="877"/>
      <c r="TUK32" s="877"/>
      <c r="TUL32" s="877"/>
      <c r="TUM32" s="877"/>
      <c r="TUN32" s="877"/>
      <c r="TUO32" s="877"/>
      <c r="TUP32" s="877"/>
      <c r="TUQ32" s="877"/>
      <c r="TUR32" s="877"/>
      <c r="TUS32" s="877"/>
      <c r="TUT32" s="877"/>
      <c r="TUU32" s="877"/>
      <c r="TUV32" s="877"/>
      <c r="TUW32" s="877"/>
      <c r="TUX32" s="877"/>
      <c r="TUY32" s="877"/>
      <c r="TUZ32" s="877"/>
      <c r="TVA32" s="877"/>
      <c r="TVB32" s="877"/>
      <c r="TVC32" s="877"/>
      <c r="TVD32" s="877"/>
      <c r="TVE32" s="877"/>
      <c r="TVF32" s="877"/>
      <c r="TVG32" s="877"/>
      <c r="TVH32" s="877"/>
      <c r="TVI32" s="877"/>
      <c r="TVJ32" s="877"/>
      <c r="TVK32" s="877"/>
      <c r="TVL32" s="877"/>
      <c r="TVM32" s="877"/>
      <c r="TVN32" s="877"/>
      <c r="TVO32" s="877"/>
      <c r="TVP32" s="877"/>
      <c r="TVQ32" s="877"/>
      <c r="TVR32" s="877"/>
      <c r="TVS32" s="877"/>
      <c r="TVT32" s="877"/>
      <c r="TVU32" s="877"/>
      <c r="TVV32" s="877"/>
      <c r="TVW32" s="877"/>
      <c r="TVX32" s="877"/>
      <c r="TVY32" s="877"/>
      <c r="TVZ32" s="877"/>
      <c r="TWA32" s="877"/>
      <c r="TWB32" s="877"/>
      <c r="TWC32" s="877"/>
      <c r="TWD32" s="877"/>
      <c r="TWE32" s="877"/>
      <c r="TWF32" s="877"/>
      <c r="TWG32" s="877"/>
      <c r="TWH32" s="877"/>
      <c r="TWI32" s="877"/>
      <c r="TWJ32" s="877"/>
      <c r="TWK32" s="877"/>
      <c r="TWL32" s="877"/>
      <c r="TWM32" s="877"/>
      <c r="TWN32" s="877"/>
      <c r="TWO32" s="877"/>
      <c r="TWP32" s="877"/>
      <c r="TWQ32" s="877"/>
      <c r="TWR32" s="877"/>
      <c r="TWS32" s="877"/>
      <c r="TWT32" s="877"/>
      <c r="TWU32" s="877"/>
      <c r="TWV32" s="877"/>
      <c r="TWW32" s="877"/>
      <c r="TWX32" s="877"/>
      <c r="TWY32" s="877"/>
      <c r="TWZ32" s="877"/>
      <c r="TXA32" s="877"/>
      <c r="TXB32" s="877"/>
      <c r="TXC32" s="877"/>
      <c r="TXD32" s="877"/>
      <c r="TXE32" s="877"/>
      <c r="TXF32" s="877"/>
      <c r="TXG32" s="877"/>
      <c r="TXH32" s="877"/>
      <c r="TXI32" s="877"/>
      <c r="TXJ32" s="877"/>
      <c r="TXK32" s="877"/>
      <c r="TXL32" s="877"/>
      <c r="TXM32" s="877"/>
      <c r="TXN32" s="877"/>
      <c r="TXO32" s="877"/>
      <c r="TXP32" s="877"/>
      <c r="TXQ32" s="877"/>
      <c r="TXR32" s="877"/>
      <c r="TXS32" s="877"/>
      <c r="TXT32" s="877"/>
      <c r="TXU32" s="877"/>
      <c r="TXV32" s="877"/>
      <c r="TXW32" s="877"/>
      <c r="TXX32" s="877"/>
      <c r="TXY32" s="877"/>
      <c r="TXZ32" s="877"/>
      <c r="TYA32" s="877"/>
      <c r="TYB32" s="877"/>
      <c r="TYC32" s="877"/>
      <c r="TYD32" s="877"/>
      <c r="TYE32" s="877"/>
      <c r="TYF32" s="877"/>
      <c r="TYG32" s="877"/>
      <c r="TYH32" s="877"/>
      <c r="TYI32" s="877"/>
      <c r="TYJ32" s="877"/>
      <c r="TYK32" s="877"/>
      <c r="TYL32" s="877"/>
      <c r="TYM32" s="877"/>
      <c r="TYN32" s="877"/>
      <c r="TYO32" s="877"/>
      <c r="TYP32" s="877"/>
      <c r="TYQ32" s="877"/>
      <c r="TYR32" s="877"/>
      <c r="TYS32" s="877"/>
      <c r="TYT32" s="877"/>
      <c r="TYU32" s="877"/>
      <c r="TYV32" s="877"/>
      <c r="TYW32" s="877"/>
      <c r="TYX32" s="877"/>
      <c r="TYY32" s="877"/>
      <c r="TYZ32" s="877"/>
      <c r="TZA32" s="877"/>
      <c r="TZB32" s="877"/>
      <c r="TZC32" s="877"/>
      <c r="TZD32" s="877"/>
      <c r="TZE32" s="877"/>
      <c r="TZF32" s="877"/>
      <c r="TZG32" s="877"/>
      <c r="TZH32" s="877"/>
      <c r="TZI32" s="877"/>
      <c r="TZJ32" s="877"/>
      <c r="TZK32" s="877"/>
      <c r="TZL32" s="877"/>
      <c r="TZM32" s="877"/>
      <c r="TZN32" s="877"/>
      <c r="TZO32" s="877"/>
      <c r="TZP32" s="877"/>
      <c r="TZQ32" s="877"/>
      <c r="TZR32" s="877"/>
      <c r="TZS32" s="877"/>
      <c r="TZT32" s="877"/>
      <c r="TZU32" s="877"/>
      <c r="TZV32" s="877"/>
      <c r="TZW32" s="877"/>
      <c r="TZX32" s="877"/>
      <c r="TZY32" s="877"/>
      <c r="TZZ32" s="877"/>
      <c r="UAA32" s="877"/>
      <c r="UAB32" s="877"/>
      <c r="UAC32" s="877"/>
      <c r="UAD32" s="877"/>
      <c r="UAE32" s="877"/>
      <c r="UAF32" s="877"/>
      <c r="UAG32" s="877"/>
      <c r="UAH32" s="877"/>
      <c r="UAI32" s="877"/>
      <c r="UAJ32" s="877"/>
      <c r="UAK32" s="877"/>
      <c r="UAL32" s="877"/>
      <c r="UAM32" s="877"/>
      <c r="UAN32" s="877"/>
      <c r="UAO32" s="877"/>
      <c r="UAP32" s="877"/>
      <c r="UAQ32" s="877"/>
      <c r="UAR32" s="877"/>
      <c r="UAS32" s="877"/>
      <c r="UAT32" s="877"/>
      <c r="UAU32" s="877"/>
      <c r="UAV32" s="877"/>
      <c r="UAW32" s="877"/>
      <c r="UAX32" s="877"/>
      <c r="UAY32" s="877"/>
      <c r="UAZ32" s="877"/>
      <c r="UBA32" s="877"/>
      <c r="UBB32" s="877"/>
      <c r="UBC32" s="877"/>
      <c r="UBD32" s="877"/>
      <c r="UBE32" s="877"/>
      <c r="UBF32" s="877"/>
      <c r="UBG32" s="877"/>
      <c r="UBH32" s="877"/>
      <c r="UBI32" s="877"/>
      <c r="UBJ32" s="877"/>
      <c r="UBK32" s="877"/>
      <c r="UBL32" s="877"/>
      <c r="UBM32" s="877"/>
      <c r="UBN32" s="877"/>
      <c r="UBO32" s="877"/>
      <c r="UBP32" s="877"/>
      <c r="UBQ32" s="877"/>
      <c r="UBR32" s="877"/>
      <c r="UBS32" s="877"/>
      <c r="UBT32" s="877"/>
      <c r="UBU32" s="877"/>
      <c r="UBV32" s="877"/>
      <c r="UBW32" s="877"/>
      <c r="UBX32" s="877"/>
      <c r="UBY32" s="877"/>
      <c r="UBZ32" s="877"/>
      <c r="UCA32" s="877"/>
      <c r="UCB32" s="877"/>
      <c r="UCC32" s="877"/>
      <c r="UCD32" s="877"/>
      <c r="UCE32" s="877"/>
      <c r="UCF32" s="877"/>
      <c r="UCG32" s="877"/>
      <c r="UCH32" s="877"/>
      <c r="UCI32" s="877"/>
      <c r="UCJ32" s="877"/>
      <c r="UCK32" s="877"/>
      <c r="UCL32" s="877"/>
      <c r="UCM32" s="877"/>
      <c r="UCN32" s="877"/>
      <c r="UCO32" s="877"/>
      <c r="UCP32" s="877"/>
      <c r="UCQ32" s="877"/>
      <c r="UCR32" s="877"/>
      <c r="UCS32" s="877"/>
      <c r="UCT32" s="877"/>
      <c r="UCU32" s="877"/>
      <c r="UCV32" s="877"/>
      <c r="UCW32" s="877"/>
      <c r="UCX32" s="877"/>
      <c r="UCY32" s="877"/>
      <c r="UCZ32" s="877"/>
      <c r="UDA32" s="877"/>
      <c r="UDB32" s="877"/>
      <c r="UDC32" s="877"/>
      <c r="UDD32" s="877"/>
      <c r="UDE32" s="877"/>
      <c r="UDF32" s="877"/>
      <c r="UDG32" s="877"/>
      <c r="UDH32" s="877"/>
      <c r="UDI32" s="877"/>
      <c r="UDJ32" s="877"/>
      <c r="UDK32" s="877"/>
      <c r="UDL32" s="877"/>
      <c r="UDM32" s="877"/>
      <c r="UDN32" s="877"/>
      <c r="UDO32" s="877"/>
      <c r="UDP32" s="877"/>
      <c r="UDQ32" s="877"/>
      <c r="UDR32" s="877"/>
      <c r="UDS32" s="877"/>
      <c r="UDT32" s="877"/>
      <c r="UDU32" s="877"/>
      <c r="UDV32" s="877"/>
      <c r="UDW32" s="877"/>
      <c r="UDX32" s="877"/>
      <c r="UDY32" s="877"/>
      <c r="UDZ32" s="877"/>
      <c r="UEA32" s="877"/>
      <c r="UEB32" s="877"/>
      <c r="UEC32" s="877"/>
      <c r="UED32" s="877"/>
      <c r="UEE32" s="877"/>
      <c r="UEF32" s="877"/>
      <c r="UEG32" s="877"/>
      <c r="UEH32" s="877"/>
      <c r="UEI32" s="877"/>
      <c r="UEJ32" s="877"/>
      <c r="UEK32" s="877"/>
      <c r="UEL32" s="877"/>
      <c r="UEM32" s="877"/>
      <c r="UEN32" s="877"/>
      <c r="UEO32" s="877"/>
      <c r="UEP32" s="877"/>
      <c r="UEQ32" s="877"/>
      <c r="UER32" s="877"/>
      <c r="UES32" s="877"/>
      <c r="UET32" s="877"/>
      <c r="UEU32" s="877"/>
      <c r="UEV32" s="877"/>
      <c r="UEW32" s="877"/>
      <c r="UEX32" s="877"/>
      <c r="UEY32" s="877"/>
      <c r="UEZ32" s="877"/>
      <c r="UFA32" s="877"/>
      <c r="UFB32" s="877"/>
      <c r="UFC32" s="877"/>
      <c r="UFD32" s="877"/>
      <c r="UFE32" s="877"/>
      <c r="UFF32" s="877"/>
      <c r="UFG32" s="877"/>
      <c r="UFH32" s="877"/>
      <c r="UFI32" s="877"/>
      <c r="UFJ32" s="877"/>
      <c r="UFK32" s="877"/>
      <c r="UFL32" s="877"/>
      <c r="UFM32" s="877"/>
      <c r="UFN32" s="877"/>
      <c r="UFO32" s="877"/>
      <c r="UFP32" s="877"/>
      <c r="UFQ32" s="877"/>
      <c r="UFR32" s="877"/>
      <c r="UFS32" s="877"/>
      <c r="UFT32" s="877"/>
      <c r="UFU32" s="877"/>
      <c r="UFV32" s="877"/>
      <c r="UFW32" s="877"/>
      <c r="UFX32" s="877"/>
      <c r="UFY32" s="877"/>
      <c r="UFZ32" s="877"/>
      <c r="UGA32" s="877"/>
      <c r="UGB32" s="877"/>
      <c r="UGC32" s="877"/>
      <c r="UGD32" s="877"/>
      <c r="UGE32" s="877"/>
      <c r="UGF32" s="877"/>
      <c r="UGG32" s="877"/>
      <c r="UGH32" s="877"/>
      <c r="UGI32" s="877"/>
      <c r="UGJ32" s="877"/>
      <c r="UGK32" s="877"/>
      <c r="UGL32" s="877"/>
      <c r="UGM32" s="877"/>
      <c r="UGN32" s="877"/>
      <c r="UGO32" s="877"/>
      <c r="UGP32" s="877"/>
      <c r="UGQ32" s="877"/>
      <c r="UGR32" s="877"/>
      <c r="UGS32" s="877"/>
      <c r="UGT32" s="877"/>
      <c r="UGU32" s="877"/>
      <c r="UGV32" s="877"/>
      <c r="UGW32" s="877"/>
      <c r="UGX32" s="877"/>
      <c r="UGY32" s="877"/>
      <c r="UGZ32" s="877"/>
      <c r="UHA32" s="877"/>
      <c r="UHB32" s="877"/>
      <c r="UHC32" s="877"/>
      <c r="UHD32" s="877"/>
      <c r="UHE32" s="877"/>
      <c r="UHF32" s="877"/>
      <c r="UHG32" s="877"/>
      <c r="UHH32" s="877"/>
      <c r="UHI32" s="877"/>
      <c r="UHJ32" s="877"/>
      <c r="UHK32" s="877"/>
      <c r="UHL32" s="877"/>
      <c r="UHM32" s="877"/>
      <c r="UHN32" s="877"/>
      <c r="UHO32" s="877"/>
      <c r="UHP32" s="877"/>
      <c r="UHQ32" s="877"/>
      <c r="UHR32" s="877"/>
      <c r="UHS32" s="877"/>
      <c r="UHT32" s="877"/>
      <c r="UHU32" s="877"/>
      <c r="UHV32" s="877"/>
      <c r="UHW32" s="877"/>
      <c r="UHX32" s="877"/>
      <c r="UHY32" s="877"/>
      <c r="UHZ32" s="877"/>
      <c r="UIA32" s="877"/>
      <c r="UIB32" s="877"/>
      <c r="UIC32" s="877"/>
      <c r="UID32" s="877"/>
      <c r="UIE32" s="877"/>
      <c r="UIF32" s="877"/>
      <c r="UIG32" s="877"/>
      <c r="UIH32" s="877"/>
      <c r="UII32" s="877"/>
      <c r="UIJ32" s="877"/>
      <c r="UIK32" s="877"/>
      <c r="UIL32" s="877"/>
      <c r="UIM32" s="877"/>
      <c r="UIN32" s="877"/>
      <c r="UIO32" s="877"/>
      <c r="UIP32" s="877"/>
      <c r="UIQ32" s="877"/>
      <c r="UIR32" s="877"/>
      <c r="UIS32" s="877"/>
      <c r="UIT32" s="877"/>
      <c r="UIU32" s="877"/>
      <c r="UIV32" s="877"/>
      <c r="UIW32" s="877"/>
      <c r="UIX32" s="877"/>
      <c r="UIY32" s="877"/>
      <c r="UIZ32" s="877"/>
      <c r="UJA32" s="877"/>
      <c r="UJB32" s="877"/>
      <c r="UJC32" s="877"/>
      <c r="UJD32" s="877"/>
      <c r="UJE32" s="877"/>
      <c r="UJF32" s="877"/>
      <c r="UJG32" s="877"/>
      <c r="UJH32" s="877"/>
      <c r="UJI32" s="877"/>
      <c r="UJJ32" s="877"/>
      <c r="UJK32" s="877"/>
      <c r="UJL32" s="877"/>
      <c r="UJM32" s="877"/>
      <c r="UJN32" s="877"/>
      <c r="UJO32" s="877"/>
      <c r="UJP32" s="877"/>
      <c r="UJQ32" s="877"/>
      <c r="UJR32" s="877"/>
      <c r="UJS32" s="877"/>
      <c r="UJT32" s="877"/>
      <c r="UJU32" s="877"/>
      <c r="UJV32" s="877"/>
      <c r="UJW32" s="877"/>
      <c r="UJX32" s="877"/>
      <c r="UJY32" s="877"/>
      <c r="UJZ32" s="877"/>
      <c r="UKA32" s="877"/>
      <c r="UKB32" s="877"/>
      <c r="UKC32" s="877"/>
      <c r="UKD32" s="877"/>
      <c r="UKE32" s="877"/>
      <c r="UKF32" s="877"/>
      <c r="UKG32" s="877"/>
      <c r="UKH32" s="877"/>
      <c r="UKI32" s="877"/>
      <c r="UKJ32" s="877"/>
      <c r="UKK32" s="877"/>
      <c r="UKL32" s="877"/>
      <c r="UKM32" s="877"/>
      <c r="UKN32" s="877"/>
      <c r="UKO32" s="877"/>
      <c r="UKP32" s="877"/>
      <c r="UKQ32" s="877"/>
      <c r="UKR32" s="877"/>
      <c r="UKS32" s="877"/>
      <c r="UKT32" s="877"/>
      <c r="UKU32" s="877"/>
      <c r="UKV32" s="877"/>
      <c r="UKW32" s="877"/>
      <c r="UKX32" s="877"/>
      <c r="UKY32" s="877"/>
      <c r="UKZ32" s="877"/>
      <c r="ULA32" s="877"/>
      <c r="ULB32" s="877"/>
      <c r="ULC32" s="877"/>
      <c r="ULD32" s="877"/>
      <c r="ULE32" s="877"/>
      <c r="ULF32" s="877"/>
      <c r="ULG32" s="877"/>
      <c r="ULH32" s="877"/>
      <c r="ULI32" s="877"/>
      <c r="ULJ32" s="877"/>
      <c r="ULK32" s="877"/>
      <c r="ULL32" s="877"/>
      <c r="ULM32" s="877"/>
      <c r="ULN32" s="877"/>
      <c r="ULO32" s="877"/>
      <c r="ULP32" s="877"/>
      <c r="ULQ32" s="877"/>
      <c r="ULR32" s="877"/>
      <c r="ULS32" s="877"/>
      <c r="ULT32" s="877"/>
      <c r="ULU32" s="877"/>
      <c r="ULV32" s="877"/>
      <c r="ULW32" s="877"/>
      <c r="ULX32" s="877"/>
      <c r="ULY32" s="877"/>
      <c r="ULZ32" s="877"/>
      <c r="UMA32" s="877"/>
      <c r="UMB32" s="877"/>
      <c r="UMC32" s="877"/>
      <c r="UMD32" s="877"/>
      <c r="UME32" s="877"/>
      <c r="UMF32" s="877"/>
      <c r="UMG32" s="877"/>
      <c r="UMH32" s="877"/>
      <c r="UMI32" s="877"/>
      <c r="UMJ32" s="877"/>
      <c r="UMK32" s="877"/>
      <c r="UML32" s="877"/>
      <c r="UMM32" s="877"/>
      <c r="UMN32" s="877"/>
      <c r="UMO32" s="877"/>
      <c r="UMP32" s="877"/>
      <c r="UMQ32" s="877"/>
      <c r="UMR32" s="877"/>
      <c r="UMS32" s="877"/>
      <c r="UMT32" s="877"/>
      <c r="UMU32" s="877"/>
      <c r="UMV32" s="877"/>
      <c r="UMW32" s="877"/>
      <c r="UMX32" s="877"/>
      <c r="UMY32" s="877"/>
      <c r="UMZ32" s="877"/>
      <c r="UNA32" s="877"/>
      <c r="UNB32" s="877"/>
      <c r="UNC32" s="877"/>
      <c r="UND32" s="877"/>
      <c r="UNE32" s="877"/>
      <c r="UNF32" s="877"/>
      <c r="UNG32" s="877"/>
      <c r="UNH32" s="877"/>
      <c r="UNI32" s="877"/>
      <c r="UNJ32" s="877"/>
      <c r="UNK32" s="877"/>
      <c r="UNL32" s="877"/>
      <c r="UNM32" s="877"/>
      <c r="UNN32" s="877"/>
      <c r="UNO32" s="877"/>
      <c r="UNP32" s="877"/>
      <c r="UNQ32" s="877"/>
      <c r="UNR32" s="877"/>
      <c r="UNS32" s="877"/>
      <c r="UNT32" s="877"/>
      <c r="UNU32" s="877"/>
      <c r="UNV32" s="877"/>
      <c r="UNW32" s="877"/>
      <c r="UNX32" s="877"/>
      <c r="UNY32" s="877"/>
      <c r="UNZ32" s="877"/>
      <c r="UOA32" s="877"/>
      <c r="UOB32" s="877"/>
      <c r="UOC32" s="877"/>
      <c r="UOD32" s="877"/>
      <c r="UOE32" s="877"/>
      <c r="UOF32" s="877"/>
      <c r="UOG32" s="877"/>
      <c r="UOH32" s="877"/>
      <c r="UOI32" s="877"/>
      <c r="UOJ32" s="877"/>
      <c r="UOK32" s="877"/>
      <c r="UOL32" s="877"/>
      <c r="UOM32" s="877"/>
      <c r="UON32" s="877"/>
      <c r="UOO32" s="877"/>
      <c r="UOP32" s="877"/>
      <c r="UOQ32" s="877"/>
      <c r="UOR32" s="877"/>
      <c r="UOS32" s="877"/>
      <c r="UOT32" s="877"/>
      <c r="UOU32" s="877"/>
      <c r="UOV32" s="877"/>
      <c r="UOW32" s="877"/>
      <c r="UOX32" s="877"/>
      <c r="UOY32" s="877"/>
      <c r="UOZ32" s="877"/>
      <c r="UPA32" s="877"/>
      <c r="UPB32" s="877"/>
      <c r="UPC32" s="877"/>
      <c r="UPD32" s="877"/>
      <c r="UPE32" s="877"/>
      <c r="UPF32" s="877"/>
      <c r="UPG32" s="877"/>
      <c r="UPH32" s="877"/>
      <c r="UPI32" s="877"/>
      <c r="UPJ32" s="877"/>
      <c r="UPK32" s="877"/>
      <c r="UPL32" s="877"/>
      <c r="UPM32" s="877"/>
      <c r="UPN32" s="877"/>
      <c r="UPO32" s="877"/>
      <c r="UPP32" s="877"/>
      <c r="UPQ32" s="877"/>
      <c r="UPR32" s="877"/>
      <c r="UPS32" s="877"/>
      <c r="UPT32" s="877"/>
      <c r="UPU32" s="877"/>
      <c r="UPV32" s="877"/>
      <c r="UPW32" s="877"/>
      <c r="UPX32" s="877"/>
      <c r="UPY32" s="877"/>
      <c r="UPZ32" s="877"/>
      <c r="UQA32" s="877"/>
      <c r="UQB32" s="877"/>
      <c r="UQC32" s="877"/>
      <c r="UQD32" s="877"/>
      <c r="UQE32" s="877"/>
      <c r="UQF32" s="877"/>
      <c r="UQG32" s="877"/>
      <c r="UQH32" s="877"/>
      <c r="UQI32" s="877"/>
      <c r="UQJ32" s="877"/>
      <c r="UQK32" s="877"/>
      <c r="UQL32" s="877"/>
      <c r="UQM32" s="877"/>
      <c r="UQN32" s="877"/>
      <c r="UQO32" s="877"/>
      <c r="UQP32" s="877"/>
      <c r="UQQ32" s="877"/>
      <c r="UQR32" s="877"/>
      <c r="UQS32" s="877"/>
      <c r="UQT32" s="877"/>
      <c r="UQU32" s="877"/>
      <c r="UQV32" s="877"/>
      <c r="UQW32" s="877"/>
      <c r="UQX32" s="877"/>
      <c r="UQY32" s="877"/>
      <c r="UQZ32" s="877"/>
      <c r="URA32" s="877"/>
      <c r="URB32" s="877"/>
      <c r="URC32" s="877"/>
      <c r="URD32" s="877"/>
      <c r="URE32" s="877"/>
      <c r="URF32" s="877"/>
      <c r="URG32" s="877"/>
      <c r="URH32" s="877"/>
      <c r="URI32" s="877"/>
      <c r="URJ32" s="877"/>
      <c r="URK32" s="877"/>
      <c r="URL32" s="877"/>
      <c r="URM32" s="877"/>
      <c r="URN32" s="877"/>
      <c r="URO32" s="877"/>
      <c r="URP32" s="877"/>
      <c r="URQ32" s="877"/>
      <c r="URR32" s="877"/>
      <c r="URS32" s="877"/>
      <c r="URT32" s="877"/>
      <c r="URU32" s="877"/>
      <c r="URV32" s="877"/>
      <c r="URW32" s="877"/>
      <c r="URX32" s="877"/>
      <c r="URY32" s="877"/>
      <c r="URZ32" s="877"/>
      <c r="USA32" s="877"/>
      <c r="USB32" s="877"/>
      <c r="USC32" s="877"/>
      <c r="USD32" s="877"/>
      <c r="USE32" s="877"/>
      <c r="USF32" s="877"/>
      <c r="USG32" s="877"/>
      <c r="USH32" s="877"/>
      <c r="USI32" s="877"/>
      <c r="USJ32" s="877"/>
      <c r="USK32" s="877"/>
      <c r="USL32" s="877"/>
      <c r="USM32" s="877"/>
      <c r="USN32" s="877"/>
      <c r="USO32" s="877"/>
      <c r="USP32" s="877"/>
      <c r="USQ32" s="877"/>
      <c r="USR32" s="877"/>
      <c r="USS32" s="877"/>
      <c r="UST32" s="877"/>
      <c r="USU32" s="877"/>
      <c r="USV32" s="877"/>
      <c r="USW32" s="877"/>
      <c r="USX32" s="877"/>
      <c r="USY32" s="877"/>
      <c r="USZ32" s="877"/>
      <c r="UTA32" s="877"/>
      <c r="UTB32" s="877"/>
      <c r="UTC32" s="877"/>
      <c r="UTD32" s="877"/>
      <c r="UTE32" s="877"/>
      <c r="UTF32" s="877"/>
      <c r="UTG32" s="877"/>
      <c r="UTH32" s="877"/>
      <c r="UTI32" s="877"/>
      <c r="UTJ32" s="877"/>
      <c r="UTK32" s="877"/>
      <c r="UTL32" s="877"/>
      <c r="UTM32" s="877"/>
      <c r="UTN32" s="877"/>
      <c r="UTO32" s="877"/>
      <c r="UTP32" s="877"/>
      <c r="UTQ32" s="877"/>
      <c r="UTR32" s="877"/>
      <c r="UTS32" s="877"/>
      <c r="UTT32" s="877"/>
      <c r="UTU32" s="877"/>
      <c r="UTV32" s="877"/>
      <c r="UTW32" s="877"/>
      <c r="UTX32" s="877"/>
      <c r="UTY32" s="877"/>
      <c r="UTZ32" s="877"/>
      <c r="UUA32" s="877"/>
      <c r="UUB32" s="877"/>
      <c r="UUC32" s="877"/>
      <c r="UUD32" s="877"/>
      <c r="UUE32" s="877"/>
      <c r="UUF32" s="877"/>
      <c r="UUG32" s="877"/>
      <c r="UUH32" s="877"/>
      <c r="UUI32" s="877"/>
      <c r="UUJ32" s="877"/>
      <c r="UUK32" s="877"/>
      <c r="UUL32" s="877"/>
      <c r="UUM32" s="877"/>
      <c r="UUN32" s="877"/>
      <c r="UUO32" s="877"/>
      <c r="UUP32" s="877"/>
      <c r="UUQ32" s="877"/>
      <c r="UUR32" s="877"/>
      <c r="UUS32" s="877"/>
      <c r="UUT32" s="877"/>
      <c r="UUU32" s="877"/>
      <c r="UUV32" s="877"/>
      <c r="UUW32" s="877"/>
      <c r="UUX32" s="877"/>
      <c r="UUY32" s="877"/>
      <c r="UUZ32" s="877"/>
      <c r="UVA32" s="877"/>
      <c r="UVB32" s="877"/>
      <c r="UVC32" s="877"/>
      <c r="UVD32" s="877"/>
      <c r="UVE32" s="877"/>
      <c r="UVF32" s="877"/>
      <c r="UVG32" s="877"/>
      <c r="UVH32" s="877"/>
      <c r="UVI32" s="877"/>
      <c r="UVJ32" s="877"/>
      <c r="UVK32" s="877"/>
      <c r="UVL32" s="877"/>
      <c r="UVM32" s="877"/>
      <c r="UVN32" s="877"/>
      <c r="UVO32" s="877"/>
      <c r="UVP32" s="877"/>
      <c r="UVQ32" s="877"/>
      <c r="UVR32" s="877"/>
      <c r="UVS32" s="877"/>
      <c r="UVT32" s="877"/>
      <c r="UVU32" s="877"/>
      <c r="UVV32" s="877"/>
      <c r="UVW32" s="877"/>
      <c r="UVX32" s="877"/>
      <c r="UVY32" s="877"/>
      <c r="UVZ32" s="877"/>
      <c r="UWA32" s="877"/>
      <c r="UWB32" s="877"/>
      <c r="UWC32" s="877"/>
      <c r="UWD32" s="877"/>
      <c r="UWE32" s="877"/>
      <c r="UWF32" s="877"/>
      <c r="UWG32" s="877"/>
      <c r="UWH32" s="877"/>
      <c r="UWI32" s="877"/>
      <c r="UWJ32" s="877"/>
      <c r="UWK32" s="877"/>
      <c r="UWL32" s="877"/>
      <c r="UWM32" s="877"/>
      <c r="UWN32" s="877"/>
      <c r="UWO32" s="877"/>
      <c r="UWP32" s="877"/>
      <c r="UWQ32" s="877"/>
      <c r="UWR32" s="877"/>
      <c r="UWS32" s="877"/>
      <c r="UWT32" s="877"/>
      <c r="UWU32" s="877"/>
      <c r="UWV32" s="877"/>
      <c r="UWW32" s="877"/>
      <c r="UWX32" s="877"/>
      <c r="UWY32" s="877"/>
      <c r="UWZ32" s="877"/>
      <c r="UXA32" s="877"/>
      <c r="UXB32" s="877"/>
      <c r="UXC32" s="877"/>
      <c r="UXD32" s="877"/>
      <c r="UXE32" s="877"/>
      <c r="UXF32" s="877"/>
      <c r="UXG32" s="877"/>
      <c r="UXH32" s="877"/>
      <c r="UXI32" s="877"/>
      <c r="UXJ32" s="877"/>
      <c r="UXK32" s="877"/>
      <c r="UXL32" s="877"/>
      <c r="UXM32" s="877"/>
      <c r="UXN32" s="877"/>
      <c r="UXO32" s="877"/>
      <c r="UXP32" s="877"/>
      <c r="UXQ32" s="877"/>
      <c r="UXR32" s="877"/>
      <c r="UXS32" s="877"/>
      <c r="UXT32" s="877"/>
      <c r="UXU32" s="877"/>
      <c r="UXV32" s="877"/>
      <c r="UXW32" s="877"/>
      <c r="UXX32" s="877"/>
      <c r="UXY32" s="877"/>
      <c r="UXZ32" s="877"/>
      <c r="UYA32" s="877"/>
      <c r="UYB32" s="877"/>
      <c r="UYC32" s="877"/>
      <c r="UYD32" s="877"/>
      <c r="UYE32" s="877"/>
      <c r="UYF32" s="877"/>
      <c r="UYG32" s="877"/>
      <c r="UYH32" s="877"/>
      <c r="UYI32" s="877"/>
      <c r="UYJ32" s="877"/>
      <c r="UYK32" s="877"/>
      <c r="UYL32" s="877"/>
      <c r="UYM32" s="877"/>
      <c r="UYN32" s="877"/>
      <c r="UYO32" s="877"/>
      <c r="UYP32" s="877"/>
      <c r="UYQ32" s="877"/>
      <c r="UYR32" s="877"/>
      <c r="UYS32" s="877"/>
      <c r="UYT32" s="877"/>
      <c r="UYU32" s="877"/>
      <c r="UYV32" s="877"/>
      <c r="UYW32" s="877"/>
      <c r="UYX32" s="877"/>
      <c r="UYY32" s="877"/>
      <c r="UYZ32" s="877"/>
      <c r="UZA32" s="877"/>
      <c r="UZB32" s="877"/>
      <c r="UZC32" s="877"/>
      <c r="UZD32" s="877"/>
      <c r="UZE32" s="877"/>
      <c r="UZF32" s="877"/>
      <c r="UZG32" s="877"/>
      <c r="UZH32" s="877"/>
      <c r="UZI32" s="877"/>
      <c r="UZJ32" s="877"/>
      <c r="UZK32" s="877"/>
      <c r="UZL32" s="877"/>
      <c r="UZM32" s="877"/>
      <c r="UZN32" s="877"/>
      <c r="UZO32" s="877"/>
      <c r="UZP32" s="877"/>
      <c r="UZQ32" s="877"/>
      <c r="UZR32" s="877"/>
      <c r="UZS32" s="877"/>
      <c r="UZT32" s="877"/>
      <c r="UZU32" s="877"/>
      <c r="UZV32" s="877"/>
      <c r="UZW32" s="877"/>
      <c r="UZX32" s="877"/>
      <c r="UZY32" s="877"/>
      <c r="UZZ32" s="877"/>
      <c r="VAA32" s="877"/>
      <c r="VAB32" s="877"/>
      <c r="VAC32" s="877"/>
      <c r="VAD32" s="877"/>
      <c r="VAE32" s="877"/>
      <c r="VAF32" s="877"/>
      <c r="VAG32" s="877"/>
      <c r="VAH32" s="877"/>
      <c r="VAI32" s="877"/>
      <c r="VAJ32" s="877"/>
      <c r="VAK32" s="877"/>
      <c r="VAL32" s="877"/>
      <c r="VAM32" s="877"/>
      <c r="VAN32" s="877"/>
      <c r="VAO32" s="877"/>
      <c r="VAP32" s="877"/>
      <c r="VAQ32" s="877"/>
      <c r="VAR32" s="877"/>
      <c r="VAS32" s="877"/>
      <c r="VAT32" s="877"/>
      <c r="VAU32" s="877"/>
      <c r="VAV32" s="877"/>
      <c r="VAW32" s="877"/>
      <c r="VAX32" s="877"/>
      <c r="VAY32" s="877"/>
      <c r="VAZ32" s="877"/>
      <c r="VBA32" s="877"/>
      <c r="VBB32" s="877"/>
      <c r="VBC32" s="877"/>
      <c r="VBD32" s="877"/>
      <c r="VBE32" s="877"/>
      <c r="VBF32" s="877"/>
      <c r="VBG32" s="877"/>
      <c r="VBH32" s="877"/>
      <c r="VBI32" s="877"/>
      <c r="VBJ32" s="877"/>
      <c r="VBK32" s="877"/>
      <c r="VBL32" s="877"/>
      <c r="VBM32" s="877"/>
      <c r="VBN32" s="877"/>
      <c r="VBO32" s="877"/>
      <c r="VBP32" s="877"/>
      <c r="VBQ32" s="877"/>
      <c r="VBR32" s="877"/>
      <c r="VBS32" s="877"/>
      <c r="VBT32" s="877"/>
      <c r="VBU32" s="877"/>
      <c r="VBV32" s="877"/>
      <c r="VBW32" s="877"/>
      <c r="VBX32" s="877"/>
      <c r="VBY32" s="877"/>
      <c r="VBZ32" s="877"/>
      <c r="VCA32" s="877"/>
      <c r="VCB32" s="877"/>
      <c r="VCC32" s="877"/>
      <c r="VCD32" s="877"/>
      <c r="VCE32" s="877"/>
      <c r="VCF32" s="877"/>
      <c r="VCG32" s="877"/>
      <c r="VCH32" s="877"/>
      <c r="VCI32" s="877"/>
      <c r="VCJ32" s="877"/>
      <c r="VCK32" s="877"/>
      <c r="VCL32" s="877"/>
      <c r="VCM32" s="877"/>
      <c r="VCN32" s="877"/>
      <c r="VCO32" s="877"/>
      <c r="VCP32" s="877"/>
      <c r="VCQ32" s="877"/>
      <c r="VCR32" s="877"/>
      <c r="VCS32" s="877"/>
      <c r="VCT32" s="877"/>
      <c r="VCU32" s="877"/>
      <c r="VCV32" s="877"/>
      <c r="VCW32" s="877"/>
      <c r="VCX32" s="877"/>
      <c r="VCY32" s="877"/>
      <c r="VCZ32" s="877"/>
      <c r="VDA32" s="877"/>
      <c r="VDB32" s="877"/>
      <c r="VDC32" s="877"/>
      <c r="VDD32" s="877"/>
      <c r="VDE32" s="877"/>
      <c r="VDF32" s="877"/>
      <c r="VDG32" s="877"/>
      <c r="VDH32" s="877"/>
      <c r="VDI32" s="877"/>
      <c r="VDJ32" s="877"/>
      <c r="VDK32" s="877"/>
      <c r="VDL32" s="877"/>
      <c r="VDM32" s="877"/>
      <c r="VDN32" s="877"/>
      <c r="VDO32" s="877"/>
      <c r="VDP32" s="877"/>
      <c r="VDQ32" s="877"/>
      <c r="VDR32" s="877"/>
      <c r="VDS32" s="877"/>
      <c r="VDT32" s="877"/>
      <c r="VDU32" s="877"/>
      <c r="VDV32" s="877"/>
      <c r="VDW32" s="877"/>
      <c r="VDX32" s="877"/>
      <c r="VDY32" s="877"/>
      <c r="VDZ32" s="877"/>
      <c r="VEA32" s="877"/>
      <c r="VEB32" s="877"/>
      <c r="VEC32" s="877"/>
      <c r="VED32" s="877"/>
      <c r="VEE32" s="877"/>
      <c r="VEF32" s="877"/>
      <c r="VEG32" s="877"/>
      <c r="VEH32" s="877"/>
      <c r="VEI32" s="877"/>
      <c r="VEJ32" s="877"/>
      <c r="VEK32" s="877"/>
      <c r="VEL32" s="877"/>
      <c r="VEM32" s="877"/>
      <c r="VEN32" s="877"/>
      <c r="VEO32" s="877"/>
      <c r="VEP32" s="877"/>
      <c r="VEQ32" s="877"/>
      <c r="VER32" s="877"/>
      <c r="VES32" s="877"/>
      <c r="VET32" s="877"/>
      <c r="VEU32" s="877"/>
      <c r="VEV32" s="877"/>
      <c r="VEW32" s="877"/>
      <c r="VEX32" s="877"/>
      <c r="VEY32" s="877"/>
      <c r="VEZ32" s="877"/>
      <c r="VFA32" s="877"/>
      <c r="VFB32" s="877"/>
      <c r="VFC32" s="877"/>
      <c r="VFD32" s="877"/>
      <c r="VFE32" s="877"/>
      <c r="VFF32" s="877"/>
      <c r="VFG32" s="877"/>
      <c r="VFH32" s="877"/>
      <c r="VFI32" s="877"/>
      <c r="VFJ32" s="877"/>
      <c r="VFK32" s="877"/>
      <c r="VFL32" s="877"/>
      <c r="VFM32" s="877"/>
      <c r="VFN32" s="877"/>
      <c r="VFO32" s="877"/>
      <c r="VFP32" s="877"/>
      <c r="VFQ32" s="877"/>
      <c r="VFR32" s="877"/>
      <c r="VFS32" s="877"/>
      <c r="VFT32" s="877"/>
      <c r="VFU32" s="877"/>
      <c r="VFV32" s="877"/>
      <c r="VFW32" s="877"/>
      <c r="VFX32" s="877"/>
      <c r="VFY32" s="877"/>
      <c r="VFZ32" s="877"/>
      <c r="VGA32" s="877"/>
      <c r="VGB32" s="877"/>
      <c r="VGC32" s="877"/>
      <c r="VGD32" s="877"/>
      <c r="VGE32" s="877"/>
      <c r="VGF32" s="877"/>
      <c r="VGG32" s="877"/>
      <c r="VGH32" s="877"/>
      <c r="VGI32" s="877"/>
      <c r="VGJ32" s="877"/>
      <c r="VGK32" s="877"/>
      <c r="VGL32" s="877"/>
      <c r="VGM32" s="877"/>
      <c r="VGN32" s="877"/>
      <c r="VGO32" s="877"/>
      <c r="VGP32" s="877"/>
      <c r="VGQ32" s="877"/>
      <c r="VGR32" s="877"/>
      <c r="VGS32" s="877"/>
      <c r="VGT32" s="877"/>
      <c r="VGU32" s="877"/>
      <c r="VGV32" s="877"/>
      <c r="VGW32" s="877"/>
      <c r="VGX32" s="877"/>
      <c r="VGY32" s="877"/>
      <c r="VGZ32" s="877"/>
      <c r="VHA32" s="877"/>
      <c r="VHB32" s="877"/>
      <c r="VHC32" s="877"/>
      <c r="VHD32" s="877"/>
      <c r="VHE32" s="877"/>
      <c r="VHF32" s="877"/>
      <c r="VHG32" s="877"/>
      <c r="VHH32" s="877"/>
      <c r="VHI32" s="877"/>
      <c r="VHJ32" s="877"/>
      <c r="VHK32" s="877"/>
      <c r="VHL32" s="877"/>
      <c r="VHM32" s="877"/>
      <c r="VHN32" s="877"/>
      <c r="VHO32" s="877"/>
      <c r="VHP32" s="877"/>
      <c r="VHQ32" s="877"/>
      <c r="VHR32" s="877"/>
      <c r="VHS32" s="877"/>
      <c r="VHT32" s="877"/>
      <c r="VHU32" s="877"/>
      <c r="VHV32" s="877"/>
      <c r="VHW32" s="877"/>
      <c r="VHX32" s="877"/>
      <c r="VHY32" s="877"/>
      <c r="VHZ32" s="877"/>
      <c r="VIA32" s="877"/>
      <c r="VIB32" s="877"/>
      <c r="VIC32" s="877"/>
      <c r="VID32" s="877"/>
      <c r="VIE32" s="877"/>
      <c r="VIF32" s="877"/>
      <c r="VIG32" s="877"/>
      <c r="VIH32" s="877"/>
      <c r="VII32" s="877"/>
      <c r="VIJ32" s="877"/>
      <c r="VIK32" s="877"/>
      <c r="VIL32" s="877"/>
      <c r="VIM32" s="877"/>
      <c r="VIN32" s="877"/>
      <c r="VIO32" s="877"/>
      <c r="VIP32" s="877"/>
      <c r="VIQ32" s="877"/>
      <c r="VIR32" s="877"/>
      <c r="VIS32" s="877"/>
      <c r="VIT32" s="877"/>
      <c r="VIU32" s="877"/>
      <c r="VIV32" s="877"/>
      <c r="VIW32" s="877"/>
      <c r="VIX32" s="877"/>
      <c r="VIY32" s="877"/>
      <c r="VIZ32" s="877"/>
      <c r="VJA32" s="877"/>
      <c r="VJB32" s="877"/>
      <c r="VJC32" s="877"/>
      <c r="VJD32" s="877"/>
      <c r="VJE32" s="877"/>
      <c r="VJF32" s="877"/>
      <c r="VJG32" s="877"/>
      <c r="VJH32" s="877"/>
      <c r="VJI32" s="877"/>
      <c r="VJJ32" s="877"/>
      <c r="VJK32" s="877"/>
      <c r="VJL32" s="877"/>
      <c r="VJM32" s="877"/>
      <c r="VJN32" s="877"/>
      <c r="VJO32" s="877"/>
      <c r="VJP32" s="877"/>
      <c r="VJQ32" s="877"/>
      <c r="VJR32" s="877"/>
      <c r="VJS32" s="877"/>
      <c r="VJT32" s="877"/>
      <c r="VJU32" s="877"/>
      <c r="VJV32" s="877"/>
      <c r="VJW32" s="877"/>
      <c r="VJX32" s="877"/>
      <c r="VJY32" s="877"/>
      <c r="VJZ32" s="877"/>
      <c r="VKA32" s="877"/>
      <c r="VKB32" s="877"/>
      <c r="VKC32" s="877"/>
      <c r="VKD32" s="877"/>
      <c r="VKE32" s="877"/>
      <c r="VKF32" s="877"/>
      <c r="VKG32" s="877"/>
      <c r="VKH32" s="877"/>
      <c r="VKI32" s="877"/>
      <c r="VKJ32" s="877"/>
      <c r="VKK32" s="877"/>
      <c r="VKL32" s="877"/>
      <c r="VKM32" s="877"/>
      <c r="VKN32" s="877"/>
      <c r="VKO32" s="877"/>
      <c r="VKP32" s="877"/>
      <c r="VKQ32" s="877"/>
      <c r="VKR32" s="877"/>
      <c r="VKS32" s="877"/>
      <c r="VKT32" s="877"/>
      <c r="VKU32" s="877"/>
      <c r="VKV32" s="877"/>
      <c r="VKW32" s="877"/>
      <c r="VKX32" s="877"/>
      <c r="VKY32" s="877"/>
      <c r="VKZ32" s="877"/>
      <c r="VLA32" s="877"/>
      <c r="VLB32" s="877"/>
      <c r="VLC32" s="877"/>
      <c r="VLD32" s="877"/>
      <c r="VLE32" s="877"/>
      <c r="VLF32" s="877"/>
      <c r="VLG32" s="877"/>
      <c r="VLH32" s="877"/>
      <c r="VLI32" s="877"/>
      <c r="VLJ32" s="877"/>
      <c r="VLK32" s="877"/>
      <c r="VLL32" s="877"/>
      <c r="VLM32" s="877"/>
      <c r="VLN32" s="877"/>
      <c r="VLO32" s="877"/>
      <c r="VLP32" s="877"/>
      <c r="VLQ32" s="877"/>
      <c r="VLR32" s="877"/>
      <c r="VLS32" s="877"/>
      <c r="VLT32" s="877"/>
      <c r="VLU32" s="877"/>
      <c r="VLV32" s="877"/>
      <c r="VLW32" s="877"/>
      <c r="VLX32" s="877"/>
      <c r="VLY32" s="877"/>
      <c r="VLZ32" s="877"/>
      <c r="VMA32" s="877"/>
      <c r="VMB32" s="877"/>
      <c r="VMC32" s="877"/>
      <c r="VMD32" s="877"/>
      <c r="VME32" s="877"/>
      <c r="VMF32" s="877"/>
      <c r="VMG32" s="877"/>
      <c r="VMH32" s="877"/>
      <c r="VMI32" s="877"/>
      <c r="VMJ32" s="877"/>
      <c r="VMK32" s="877"/>
      <c r="VML32" s="877"/>
      <c r="VMM32" s="877"/>
      <c r="VMN32" s="877"/>
      <c r="VMO32" s="877"/>
      <c r="VMP32" s="877"/>
      <c r="VMQ32" s="877"/>
      <c r="VMR32" s="877"/>
      <c r="VMS32" s="877"/>
      <c r="VMT32" s="877"/>
      <c r="VMU32" s="877"/>
      <c r="VMV32" s="877"/>
      <c r="VMW32" s="877"/>
      <c r="VMX32" s="877"/>
      <c r="VMY32" s="877"/>
      <c r="VMZ32" s="877"/>
      <c r="VNA32" s="877"/>
      <c r="VNB32" s="877"/>
      <c r="VNC32" s="877"/>
      <c r="VND32" s="877"/>
      <c r="VNE32" s="877"/>
      <c r="VNF32" s="877"/>
      <c r="VNG32" s="877"/>
      <c r="VNH32" s="877"/>
      <c r="VNI32" s="877"/>
      <c r="VNJ32" s="877"/>
      <c r="VNK32" s="877"/>
      <c r="VNL32" s="877"/>
      <c r="VNM32" s="877"/>
      <c r="VNN32" s="877"/>
      <c r="VNO32" s="877"/>
      <c r="VNP32" s="877"/>
      <c r="VNQ32" s="877"/>
      <c r="VNR32" s="877"/>
      <c r="VNS32" s="877"/>
      <c r="VNT32" s="877"/>
      <c r="VNU32" s="877"/>
      <c r="VNV32" s="877"/>
      <c r="VNW32" s="877"/>
      <c r="VNX32" s="877"/>
      <c r="VNY32" s="877"/>
      <c r="VNZ32" s="877"/>
      <c r="VOA32" s="877"/>
      <c r="VOB32" s="877"/>
      <c r="VOC32" s="877"/>
      <c r="VOD32" s="877"/>
      <c r="VOE32" s="877"/>
      <c r="VOF32" s="877"/>
      <c r="VOG32" s="877"/>
      <c r="VOH32" s="877"/>
      <c r="VOI32" s="877"/>
      <c r="VOJ32" s="877"/>
      <c r="VOK32" s="877"/>
      <c r="VOL32" s="877"/>
      <c r="VOM32" s="877"/>
      <c r="VON32" s="877"/>
      <c r="VOO32" s="877"/>
      <c r="VOP32" s="877"/>
      <c r="VOQ32" s="877"/>
      <c r="VOR32" s="877"/>
      <c r="VOS32" s="877"/>
      <c r="VOT32" s="877"/>
      <c r="VOU32" s="877"/>
      <c r="VOV32" s="877"/>
      <c r="VOW32" s="877"/>
      <c r="VOX32" s="877"/>
      <c r="VOY32" s="877"/>
      <c r="VOZ32" s="877"/>
      <c r="VPA32" s="877"/>
      <c r="VPB32" s="877"/>
      <c r="VPC32" s="877"/>
      <c r="VPD32" s="877"/>
      <c r="VPE32" s="877"/>
      <c r="VPF32" s="877"/>
      <c r="VPG32" s="877"/>
      <c r="VPH32" s="877"/>
      <c r="VPI32" s="877"/>
      <c r="VPJ32" s="877"/>
      <c r="VPK32" s="877"/>
      <c r="VPL32" s="877"/>
      <c r="VPM32" s="877"/>
      <c r="VPN32" s="877"/>
      <c r="VPO32" s="877"/>
      <c r="VPP32" s="877"/>
      <c r="VPQ32" s="877"/>
      <c r="VPR32" s="877"/>
      <c r="VPS32" s="877"/>
      <c r="VPT32" s="877"/>
      <c r="VPU32" s="877"/>
      <c r="VPV32" s="877"/>
      <c r="VPW32" s="877"/>
      <c r="VPX32" s="877"/>
      <c r="VPY32" s="877"/>
      <c r="VPZ32" s="877"/>
      <c r="VQA32" s="877"/>
      <c r="VQB32" s="877"/>
      <c r="VQC32" s="877"/>
      <c r="VQD32" s="877"/>
      <c r="VQE32" s="877"/>
      <c r="VQF32" s="877"/>
      <c r="VQG32" s="877"/>
      <c r="VQH32" s="877"/>
      <c r="VQI32" s="877"/>
      <c r="VQJ32" s="877"/>
      <c r="VQK32" s="877"/>
      <c r="VQL32" s="877"/>
      <c r="VQM32" s="877"/>
      <c r="VQN32" s="877"/>
      <c r="VQO32" s="877"/>
      <c r="VQP32" s="877"/>
      <c r="VQQ32" s="877"/>
      <c r="VQR32" s="877"/>
      <c r="VQS32" s="877"/>
      <c r="VQT32" s="877"/>
      <c r="VQU32" s="877"/>
      <c r="VQV32" s="877"/>
      <c r="VQW32" s="877"/>
      <c r="VQX32" s="877"/>
      <c r="VQY32" s="877"/>
      <c r="VQZ32" s="877"/>
      <c r="VRA32" s="877"/>
      <c r="VRB32" s="877"/>
      <c r="VRC32" s="877"/>
      <c r="VRD32" s="877"/>
      <c r="VRE32" s="877"/>
      <c r="VRF32" s="877"/>
      <c r="VRG32" s="877"/>
      <c r="VRH32" s="877"/>
      <c r="VRI32" s="877"/>
      <c r="VRJ32" s="877"/>
      <c r="VRK32" s="877"/>
      <c r="VRL32" s="877"/>
      <c r="VRM32" s="877"/>
      <c r="VRN32" s="877"/>
      <c r="VRO32" s="877"/>
      <c r="VRP32" s="877"/>
      <c r="VRQ32" s="877"/>
      <c r="VRR32" s="877"/>
      <c r="VRS32" s="877"/>
      <c r="VRT32" s="877"/>
      <c r="VRU32" s="877"/>
      <c r="VRV32" s="877"/>
      <c r="VRW32" s="877"/>
      <c r="VRX32" s="877"/>
      <c r="VRY32" s="877"/>
      <c r="VRZ32" s="877"/>
      <c r="VSA32" s="877"/>
      <c r="VSB32" s="877"/>
      <c r="VSC32" s="877"/>
      <c r="VSD32" s="877"/>
      <c r="VSE32" s="877"/>
      <c r="VSF32" s="877"/>
      <c r="VSG32" s="877"/>
      <c r="VSH32" s="877"/>
      <c r="VSI32" s="877"/>
      <c r="VSJ32" s="877"/>
      <c r="VSK32" s="877"/>
      <c r="VSL32" s="877"/>
      <c r="VSM32" s="877"/>
      <c r="VSN32" s="877"/>
      <c r="VSO32" s="877"/>
      <c r="VSP32" s="877"/>
      <c r="VSQ32" s="877"/>
      <c r="VSR32" s="877"/>
      <c r="VSS32" s="877"/>
      <c r="VST32" s="877"/>
      <c r="VSU32" s="877"/>
      <c r="VSV32" s="877"/>
      <c r="VSW32" s="877"/>
      <c r="VSX32" s="877"/>
      <c r="VSY32" s="877"/>
      <c r="VSZ32" s="877"/>
      <c r="VTA32" s="877"/>
      <c r="VTB32" s="877"/>
      <c r="VTC32" s="877"/>
      <c r="VTD32" s="877"/>
      <c r="VTE32" s="877"/>
      <c r="VTF32" s="877"/>
      <c r="VTG32" s="877"/>
      <c r="VTH32" s="877"/>
      <c r="VTI32" s="877"/>
      <c r="VTJ32" s="877"/>
      <c r="VTK32" s="877"/>
      <c r="VTL32" s="877"/>
      <c r="VTM32" s="877"/>
      <c r="VTN32" s="877"/>
      <c r="VTO32" s="877"/>
      <c r="VTP32" s="877"/>
      <c r="VTQ32" s="877"/>
      <c r="VTR32" s="877"/>
      <c r="VTS32" s="877"/>
      <c r="VTT32" s="877"/>
      <c r="VTU32" s="877"/>
      <c r="VTV32" s="877"/>
      <c r="VTW32" s="877"/>
      <c r="VTX32" s="877"/>
      <c r="VTY32" s="877"/>
      <c r="VTZ32" s="877"/>
      <c r="VUA32" s="877"/>
      <c r="VUB32" s="877"/>
      <c r="VUC32" s="877"/>
      <c r="VUD32" s="877"/>
      <c r="VUE32" s="877"/>
      <c r="VUF32" s="877"/>
      <c r="VUG32" s="877"/>
      <c r="VUH32" s="877"/>
      <c r="VUI32" s="877"/>
      <c r="VUJ32" s="877"/>
      <c r="VUK32" s="877"/>
      <c r="VUL32" s="877"/>
      <c r="VUM32" s="877"/>
      <c r="VUN32" s="877"/>
      <c r="VUO32" s="877"/>
      <c r="VUP32" s="877"/>
      <c r="VUQ32" s="877"/>
      <c r="VUR32" s="877"/>
      <c r="VUS32" s="877"/>
      <c r="VUT32" s="877"/>
      <c r="VUU32" s="877"/>
      <c r="VUV32" s="877"/>
      <c r="VUW32" s="877"/>
      <c r="VUX32" s="877"/>
      <c r="VUY32" s="877"/>
      <c r="VUZ32" s="877"/>
      <c r="VVA32" s="877"/>
      <c r="VVB32" s="877"/>
      <c r="VVC32" s="877"/>
      <c r="VVD32" s="877"/>
      <c r="VVE32" s="877"/>
      <c r="VVF32" s="877"/>
      <c r="VVG32" s="877"/>
      <c r="VVH32" s="877"/>
      <c r="VVI32" s="877"/>
      <c r="VVJ32" s="877"/>
      <c r="VVK32" s="877"/>
      <c r="VVL32" s="877"/>
      <c r="VVM32" s="877"/>
      <c r="VVN32" s="877"/>
      <c r="VVO32" s="877"/>
      <c r="VVP32" s="877"/>
      <c r="VVQ32" s="877"/>
      <c r="VVR32" s="877"/>
      <c r="VVS32" s="877"/>
      <c r="VVT32" s="877"/>
      <c r="VVU32" s="877"/>
      <c r="VVV32" s="877"/>
      <c r="VVW32" s="877"/>
      <c r="VVX32" s="877"/>
      <c r="VVY32" s="877"/>
      <c r="VVZ32" s="877"/>
      <c r="VWA32" s="877"/>
      <c r="VWB32" s="877"/>
      <c r="VWC32" s="877"/>
      <c r="VWD32" s="877"/>
      <c r="VWE32" s="877"/>
      <c r="VWF32" s="877"/>
      <c r="VWG32" s="877"/>
      <c r="VWH32" s="877"/>
      <c r="VWI32" s="877"/>
      <c r="VWJ32" s="877"/>
      <c r="VWK32" s="877"/>
      <c r="VWL32" s="877"/>
      <c r="VWM32" s="877"/>
      <c r="VWN32" s="877"/>
      <c r="VWO32" s="877"/>
      <c r="VWP32" s="877"/>
      <c r="VWQ32" s="877"/>
      <c r="VWR32" s="877"/>
      <c r="VWS32" s="877"/>
      <c r="VWT32" s="877"/>
      <c r="VWU32" s="877"/>
      <c r="VWV32" s="877"/>
      <c r="VWW32" s="877"/>
      <c r="VWX32" s="877"/>
      <c r="VWY32" s="877"/>
      <c r="VWZ32" s="877"/>
      <c r="VXA32" s="877"/>
      <c r="VXB32" s="877"/>
      <c r="VXC32" s="877"/>
      <c r="VXD32" s="877"/>
      <c r="VXE32" s="877"/>
      <c r="VXF32" s="877"/>
      <c r="VXG32" s="877"/>
      <c r="VXH32" s="877"/>
      <c r="VXI32" s="877"/>
      <c r="VXJ32" s="877"/>
      <c r="VXK32" s="877"/>
      <c r="VXL32" s="877"/>
      <c r="VXM32" s="877"/>
      <c r="VXN32" s="877"/>
      <c r="VXO32" s="877"/>
      <c r="VXP32" s="877"/>
      <c r="VXQ32" s="877"/>
      <c r="VXR32" s="877"/>
      <c r="VXS32" s="877"/>
      <c r="VXT32" s="877"/>
      <c r="VXU32" s="877"/>
      <c r="VXV32" s="877"/>
      <c r="VXW32" s="877"/>
      <c r="VXX32" s="877"/>
      <c r="VXY32" s="877"/>
      <c r="VXZ32" s="877"/>
      <c r="VYA32" s="877"/>
      <c r="VYB32" s="877"/>
      <c r="VYC32" s="877"/>
      <c r="VYD32" s="877"/>
      <c r="VYE32" s="877"/>
      <c r="VYF32" s="877"/>
      <c r="VYG32" s="877"/>
      <c r="VYH32" s="877"/>
      <c r="VYI32" s="877"/>
      <c r="VYJ32" s="877"/>
      <c r="VYK32" s="877"/>
      <c r="VYL32" s="877"/>
      <c r="VYM32" s="877"/>
      <c r="VYN32" s="877"/>
      <c r="VYO32" s="877"/>
      <c r="VYP32" s="877"/>
      <c r="VYQ32" s="877"/>
      <c r="VYR32" s="877"/>
      <c r="VYS32" s="877"/>
      <c r="VYT32" s="877"/>
      <c r="VYU32" s="877"/>
      <c r="VYV32" s="877"/>
      <c r="VYW32" s="877"/>
      <c r="VYX32" s="877"/>
      <c r="VYY32" s="877"/>
      <c r="VYZ32" s="877"/>
      <c r="VZA32" s="877"/>
      <c r="VZB32" s="877"/>
      <c r="VZC32" s="877"/>
      <c r="VZD32" s="877"/>
      <c r="VZE32" s="877"/>
      <c r="VZF32" s="877"/>
      <c r="VZG32" s="877"/>
      <c r="VZH32" s="877"/>
      <c r="VZI32" s="877"/>
      <c r="VZJ32" s="877"/>
      <c r="VZK32" s="877"/>
      <c r="VZL32" s="877"/>
      <c r="VZM32" s="877"/>
      <c r="VZN32" s="877"/>
      <c r="VZO32" s="877"/>
      <c r="VZP32" s="877"/>
      <c r="VZQ32" s="877"/>
      <c r="VZR32" s="877"/>
      <c r="VZS32" s="877"/>
      <c r="VZT32" s="877"/>
      <c r="VZU32" s="877"/>
      <c r="VZV32" s="877"/>
      <c r="VZW32" s="877"/>
      <c r="VZX32" s="877"/>
      <c r="VZY32" s="877"/>
      <c r="VZZ32" s="877"/>
      <c r="WAA32" s="877"/>
      <c r="WAB32" s="877"/>
      <c r="WAC32" s="877"/>
      <c r="WAD32" s="877"/>
      <c r="WAE32" s="877"/>
      <c r="WAF32" s="877"/>
      <c r="WAG32" s="877"/>
      <c r="WAH32" s="877"/>
      <c r="WAI32" s="877"/>
      <c r="WAJ32" s="877"/>
      <c r="WAK32" s="877"/>
      <c r="WAL32" s="877"/>
      <c r="WAM32" s="877"/>
      <c r="WAN32" s="877"/>
      <c r="WAO32" s="877"/>
      <c r="WAP32" s="877"/>
      <c r="WAQ32" s="877"/>
      <c r="WAR32" s="877"/>
      <c r="WAS32" s="877"/>
      <c r="WAT32" s="877"/>
      <c r="WAU32" s="877"/>
      <c r="WAV32" s="877"/>
      <c r="WAW32" s="877"/>
      <c r="WAX32" s="877"/>
      <c r="WAY32" s="877"/>
      <c r="WAZ32" s="877"/>
      <c r="WBA32" s="877"/>
      <c r="WBB32" s="877"/>
      <c r="WBC32" s="877"/>
      <c r="WBD32" s="877"/>
      <c r="WBE32" s="877"/>
      <c r="WBF32" s="877"/>
      <c r="WBG32" s="877"/>
      <c r="WBH32" s="877"/>
      <c r="WBI32" s="877"/>
      <c r="WBJ32" s="877"/>
      <c r="WBK32" s="877"/>
      <c r="WBL32" s="877"/>
      <c r="WBM32" s="877"/>
      <c r="WBN32" s="877"/>
      <c r="WBO32" s="877"/>
      <c r="WBP32" s="877"/>
      <c r="WBQ32" s="877"/>
      <c r="WBR32" s="877"/>
      <c r="WBS32" s="877"/>
      <c r="WBT32" s="877"/>
      <c r="WBU32" s="877"/>
      <c r="WBV32" s="877"/>
      <c r="WBW32" s="877"/>
      <c r="WBX32" s="877"/>
      <c r="WBY32" s="877"/>
      <c r="WBZ32" s="877"/>
      <c r="WCA32" s="877"/>
      <c r="WCB32" s="877"/>
      <c r="WCC32" s="877"/>
      <c r="WCD32" s="877"/>
      <c r="WCE32" s="877"/>
      <c r="WCF32" s="877"/>
      <c r="WCG32" s="877"/>
      <c r="WCH32" s="877"/>
      <c r="WCI32" s="877"/>
      <c r="WCJ32" s="877"/>
      <c r="WCK32" s="877"/>
      <c r="WCL32" s="877"/>
      <c r="WCM32" s="877"/>
      <c r="WCN32" s="877"/>
      <c r="WCO32" s="877"/>
      <c r="WCP32" s="877"/>
      <c r="WCQ32" s="877"/>
      <c r="WCR32" s="877"/>
      <c r="WCS32" s="877"/>
      <c r="WCT32" s="877"/>
      <c r="WCU32" s="877"/>
      <c r="WCV32" s="877"/>
      <c r="WCW32" s="877"/>
      <c r="WCX32" s="877"/>
      <c r="WCY32" s="877"/>
      <c r="WCZ32" s="877"/>
      <c r="WDA32" s="877"/>
      <c r="WDB32" s="877"/>
      <c r="WDC32" s="877"/>
      <c r="WDD32" s="877"/>
      <c r="WDE32" s="877"/>
      <c r="WDF32" s="877"/>
      <c r="WDG32" s="877"/>
      <c r="WDH32" s="877"/>
      <c r="WDI32" s="877"/>
      <c r="WDJ32" s="877"/>
      <c r="WDK32" s="877"/>
      <c r="WDL32" s="877"/>
      <c r="WDM32" s="877"/>
      <c r="WDN32" s="877"/>
      <c r="WDO32" s="877"/>
      <c r="WDP32" s="877"/>
      <c r="WDQ32" s="877"/>
      <c r="WDR32" s="877"/>
      <c r="WDS32" s="877"/>
      <c r="WDT32" s="877"/>
      <c r="WDU32" s="877"/>
      <c r="WDV32" s="877"/>
      <c r="WDW32" s="877"/>
      <c r="WDX32" s="877"/>
      <c r="WDY32" s="877"/>
      <c r="WDZ32" s="877"/>
      <c r="WEA32" s="877"/>
      <c r="WEB32" s="877"/>
      <c r="WEC32" s="877"/>
      <c r="WED32" s="877"/>
      <c r="WEE32" s="877"/>
      <c r="WEF32" s="877"/>
      <c r="WEG32" s="877"/>
      <c r="WEH32" s="877"/>
      <c r="WEI32" s="877"/>
      <c r="WEJ32" s="877"/>
      <c r="WEK32" s="877"/>
      <c r="WEL32" s="877"/>
      <c r="WEM32" s="877"/>
      <c r="WEN32" s="877"/>
      <c r="WEO32" s="877"/>
      <c r="WEP32" s="877"/>
      <c r="WEQ32" s="877"/>
      <c r="WER32" s="877"/>
      <c r="WES32" s="877"/>
      <c r="WET32" s="877"/>
      <c r="WEU32" s="877"/>
      <c r="WEV32" s="877"/>
      <c r="WEW32" s="877"/>
      <c r="WEX32" s="877"/>
      <c r="WEY32" s="877"/>
      <c r="WEZ32" s="877"/>
      <c r="WFA32" s="877"/>
      <c r="WFB32" s="877"/>
      <c r="WFC32" s="877"/>
      <c r="WFD32" s="877"/>
      <c r="WFE32" s="877"/>
      <c r="WFF32" s="877"/>
      <c r="WFG32" s="877"/>
      <c r="WFH32" s="877"/>
      <c r="WFI32" s="877"/>
      <c r="WFJ32" s="877"/>
      <c r="WFK32" s="877"/>
      <c r="WFL32" s="877"/>
      <c r="WFM32" s="877"/>
      <c r="WFN32" s="877"/>
      <c r="WFO32" s="877"/>
      <c r="WFP32" s="877"/>
      <c r="WFQ32" s="877"/>
      <c r="WFR32" s="877"/>
      <c r="WFS32" s="877"/>
      <c r="WFT32" s="877"/>
      <c r="WFU32" s="877"/>
      <c r="WFV32" s="877"/>
      <c r="WFW32" s="877"/>
      <c r="WFX32" s="877"/>
      <c r="WFY32" s="877"/>
      <c r="WFZ32" s="877"/>
      <c r="WGA32" s="877"/>
      <c r="WGB32" s="877"/>
      <c r="WGC32" s="877"/>
      <c r="WGD32" s="877"/>
      <c r="WGE32" s="877"/>
      <c r="WGF32" s="877"/>
      <c r="WGG32" s="877"/>
      <c r="WGH32" s="877"/>
      <c r="WGI32" s="877"/>
      <c r="WGJ32" s="877"/>
      <c r="WGK32" s="877"/>
      <c r="WGL32" s="877"/>
      <c r="WGM32" s="877"/>
      <c r="WGN32" s="877"/>
      <c r="WGO32" s="877"/>
      <c r="WGP32" s="877"/>
      <c r="WGQ32" s="877"/>
      <c r="WGR32" s="877"/>
      <c r="WGS32" s="877"/>
      <c r="WGT32" s="877"/>
      <c r="WGU32" s="877"/>
      <c r="WGV32" s="877"/>
      <c r="WGW32" s="877"/>
      <c r="WGX32" s="877"/>
      <c r="WGY32" s="877"/>
      <c r="WGZ32" s="877"/>
      <c r="WHA32" s="877"/>
      <c r="WHB32" s="877"/>
      <c r="WHC32" s="877"/>
      <c r="WHD32" s="877"/>
      <c r="WHE32" s="877"/>
      <c r="WHF32" s="877"/>
      <c r="WHG32" s="877"/>
      <c r="WHH32" s="877"/>
      <c r="WHI32" s="877"/>
      <c r="WHJ32" s="877"/>
      <c r="WHK32" s="877"/>
      <c r="WHL32" s="877"/>
      <c r="WHM32" s="877"/>
      <c r="WHN32" s="877"/>
      <c r="WHO32" s="877"/>
      <c r="WHP32" s="877"/>
      <c r="WHQ32" s="877"/>
      <c r="WHR32" s="877"/>
      <c r="WHS32" s="877"/>
      <c r="WHT32" s="877"/>
      <c r="WHU32" s="877"/>
      <c r="WHV32" s="877"/>
      <c r="WHW32" s="877"/>
      <c r="WHX32" s="877"/>
      <c r="WHY32" s="877"/>
      <c r="WHZ32" s="877"/>
      <c r="WIA32" s="877"/>
      <c r="WIB32" s="877"/>
      <c r="WIC32" s="877"/>
      <c r="WID32" s="877"/>
      <c r="WIE32" s="877"/>
      <c r="WIF32" s="877"/>
      <c r="WIG32" s="877"/>
      <c r="WIH32" s="877"/>
      <c r="WII32" s="877"/>
      <c r="WIJ32" s="877"/>
      <c r="WIK32" s="877"/>
      <c r="WIL32" s="877"/>
      <c r="WIM32" s="877"/>
      <c r="WIN32" s="877"/>
      <c r="WIO32" s="877"/>
      <c r="WIP32" s="877"/>
      <c r="WIQ32" s="877"/>
      <c r="WIR32" s="877"/>
      <c r="WIS32" s="877"/>
      <c r="WIT32" s="877"/>
      <c r="WIU32" s="877"/>
      <c r="WIV32" s="877"/>
      <c r="WIW32" s="877"/>
      <c r="WIX32" s="877"/>
      <c r="WIY32" s="877"/>
      <c r="WIZ32" s="877"/>
      <c r="WJA32" s="877"/>
      <c r="WJB32" s="877"/>
      <c r="WJC32" s="877"/>
      <c r="WJD32" s="877"/>
      <c r="WJE32" s="877"/>
      <c r="WJF32" s="877"/>
      <c r="WJG32" s="877"/>
      <c r="WJH32" s="877"/>
      <c r="WJI32" s="877"/>
      <c r="WJJ32" s="877"/>
      <c r="WJK32" s="877"/>
      <c r="WJL32" s="877"/>
      <c r="WJM32" s="877"/>
      <c r="WJN32" s="877"/>
      <c r="WJO32" s="877"/>
      <c r="WJP32" s="877"/>
      <c r="WJQ32" s="877"/>
      <c r="WJR32" s="877"/>
      <c r="WJS32" s="877"/>
      <c r="WJT32" s="877"/>
      <c r="WJU32" s="877"/>
      <c r="WJV32" s="877"/>
      <c r="WJW32" s="877"/>
      <c r="WJX32" s="877"/>
      <c r="WJY32" s="877"/>
      <c r="WJZ32" s="877"/>
      <c r="WKA32" s="877"/>
      <c r="WKB32" s="877"/>
      <c r="WKC32" s="877"/>
      <c r="WKD32" s="877"/>
      <c r="WKE32" s="877"/>
      <c r="WKF32" s="877"/>
      <c r="WKG32" s="877"/>
      <c r="WKH32" s="877"/>
      <c r="WKI32" s="877"/>
      <c r="WKJ32" s="877"/>
      <c r="WKK32" s="877"/>
      <c r="WKL32" s="877"/>
      <c r="WKM32" s="877"/>
      <c r="WKN32" s="877"/>
      <c r="WKO32" s="877"/>
      <c r="WKP32" s="877"/>
      <c r="WKQ32" s="877"/>
      <c r="WKR32" s="877"/>
      <c r="WKS32" s="877"/>
      <c r="WKT32" s="877"/>
      <c r="WKU32" s="877"/>
      <c r="WKV32" s="877"/>
      <c r="WKW32" s="877"/>
      <c r="WKX32" s="877"/>
      <c r="WKY32" s="877"/>
      <c r="WKZ32" s="877"/>
      <c r="WLA32" s="877"/>
      <c r="WLB32" s="877"/>
      <c r="WLC32" s="877"/>
      <c r="WLD32" s="877"/>
      <c r="WLE32" s="877"/>
      <c r="WLF32" s="877"/>
      <c r="WLG32" s="877"/>
      <c r="WLH32" s="877"/>
      <c r="WLI32" s="877"/>
      <c r="WLJ32" s="877"/>
      <c r="WLK32" s="877"/>
      <c r="WLL32" s="877"/>
      <c r="WLM32" s="877"/>
      <c r="WLN32" s="877"/>
      <c r="WLO32" s="877"/>
      <c r="WLP32" s="877"/>
      <c r="WLQ32" s="877"/>
      <c r="WLR32" s="877"/>
      <c r="WLS32" s="877"/>
      <c r="WLT32" s="877"/>
      <c r="WLU32" s="877"/>
      <c r="WLV32" s="877"/>
      <c r="WLW32" s="877"/>
      <c r="WLX32" s="877"/>
      <c r="WLY32" s="877"/>
      <c r="WLZ32" s="877"/>
      <c r="WMA32" s="877"/>
      <c r="WMB32" s="877"/>
      <c r="WMC32" s="877"/>
      <c r="WMD32" s="877"/>
      <c r="WME32" s="877"/>
      <c r="WMF32" s="877"/>
      <c r="WMG32" s="877"/>
      <c r="WMH32" s="877"/>
      <c r="WMI32" s="877"/>
      <c r="WMJ32" s="877"/>
      <c r="WMK32" s="877"/>
      <c r="WML32" s="877"/>
      <c r="WMM32" s="877"/>
      <c r="WMN32" s="877"/>
      <c r="WMO32" s="877"/>
      <c r="WMP32" s="877"/>
      <c r="WMQ32" s="877"/>
      <c r="WMR32" s="877"/>
      <c r="WMS32" s="877"/>
      <c r="WMT32" s="877"/>
      <c r="WMU32" s="877"/>
      <c r="WMV32" s="877"/>
      <c r="WMW32" s="877"/>
      <c r="WMX32" s="877"/>
      <c r="WMY32" s="877"/>
      <c r="WMZ32" s="877"/>
      <c r="WNA32" s="877"/>
      <c r="WNB32" s="877"/>
      <c r="WNC32" s="877"/>
      <c r="WND32" s="877"/>
      <c r="WNE32" s="877"/>
      <c r="WNF32" s="877"/>
      <c r="WNG32" s="877"/>
      <c r="WNH32" s="877"/>
      <c r="WNI32" s="877"/>
      <c r="WNJ32" s="877"/>
      <c r="WNK32" s="877"/>
      <c r="WNL32" s="877"/>
      <c r="WNM32" s="877"/>
      <c r="WNN32" s="877"/>
      <c r="WNO32" s="877"/>
      <c r="WNP32" s="877"/>
      <c r="WNQ32" s="877"/>
      <c r="WNR32" s="877"/>
      <c r="WNS32" s="877"/>
      <c r="WNT32" s="877"/>
      <c r="WNU32" s="877"/>
      <c r="WNV32" s="877"/>
      <c r="WNW32" s="877"/>
      <c r="WNX32" s="877"/>
      <c r="WNY32" s="877"/>
      <c r="WNZ32" s="877"/>
      <c r="WOA32" s="877"/>
      <c r="WOB32" s="877"/>
      <c r="WOC32" s="877"/>
      <c r="WOD32" s="877"/>
      <c r="WOE32" s="877"/>
      <c r="WOF32" s="877"/>
      <c r="WOG32" s="877"/>
      <c r="WOH32" s="877"/>
      <c r="WOI32" s="877"/>
      <c r="WOJ32" s="877"/>
      <c r="WOK32" s="877"/>
      <c r="WOL32" s="877"/>
      <c r="WOM32" s="877"/>
      <c r="WON32" s="877"/>
      <c r="WOO32" s="877"/>
      <c r="WOP32" s="877"/>
      <c r="WOQ32" s="877"/>
      <c r="WOR32" s="877"/>
      <c r="WOS32" s="877"/>
      <c r="WOT32" s="877"/>
      <c r="WOU32" s="877"/>
      <c r="WOV32" s="877"/>
      <c r="WOW32" s="877"/>
      <c r="WOX32" s="877"/>
      <c r="WOY32" s="877"/>
      <c r="WOZ32" s="877"/>
      <c r="WPA32" s="877"/>
      <c r="WPB32" s="877"/>
      <c r="WPC32" s="877"/>
      <c r="WPD32" s="877"/>
      <c r="WPE32" s="877"/>
      <c r="WPF32" s="877"/>
      <c r="WPG32" s="877"/>
      <c r="WPH32" s="877"/>
      <c r="WPI32" s="877"/>
      <c r="WPJ32" s="877"/>
      <c r="WPK32" s="877"/>
      <c r="WPL32" s="877"/>
      <c r="WPM32" s="877"/>
      <c r="WPN32" s="877"/>
      <c r="WPO32" s="877"/>
      <c r="WPP32" s="877"/>
      <c r="WPQ32" s="877"/>
      <c r="WPR32" s="877"/>
      <c r="WPS32" s="877"/>
      <c r="WPT32" s="877"/>
      <c r="WPU32" s="877"/>
      <c r="WPV32" s="877"/>
      <c r="WPW32" s="877"/>
      <c r="WPX32" s="877"/>
      <c r="WPY32" s="877"/>
      <c r="WPZ32" s="877"/>
      <c r="WQA32" s="877"/>
      <c r="WQB32" s="877"/>
      <c r="WQC32" s="877"/>
      <c r="WQD32" s="877"/>
      <c r="WQE32" s="877"/>
      <c r="WQF32" s="877"/>
      <c r="WQG32" s="877"/>
      <c r="WQH32" s="877"/>
      <c r="WQI32" s="877"/>
      <c r="WQJ32" s="877"/>
      <c r="WQK32" s="877"/>
      <c r="WQL32" s="877"/>
      <c r="WQM32" s="877"/>
      <c r="WQN32" s="877"/>
      <c r="WQO32" s="877"/>
      <c r="WQP32" s="877"/>
      <c r="WQQ32" s="877"/>
      <c r="WQR32" s="877"/>
      <c r="WQS32" s="877"/>
      <c r="WQT32" s="877"/>
      <c r="WQU32" s="877"/>
      <c r="WQV32" s="877"/>
      <c r="WQW32" s="877"/>
      <c r="WQX32" s="877"/>
      <c r="WQY32" s="877"/>
      <c r="WQZ32" s="877"/>
      <c r="WRA32" s="877"/>
      <c r="WRB32" s="877"/>
      <c r="WRC32" s="877"/>
      <c r="WRD32" s="877"/>
      <c r="WRE32" s="877"/>
      <c r="WRF32" s="877"/>
      <c r="WRG32" s="877"/>
      <c r="WRH32" s="877"/>
      <c r="WRI32" s="877"/>
      <c r="WRJ32" s="877"/>
      <c r="WRK32" s="877"/>
      <c r="WRL32" s="877"/>
      <c r="WRM32" s="877"/>
      <c r="WRN32" s="877"/>
      <c r="WRO32" s="877"/>
      <c r="WRP32" s="877"/>
      <c r="WRQ32" s="877"/>
      <c r="WRR32" s="877"/>
      <c r="WRS32" s="877"/>
      <c r="WRT32" s="877"/>
      <c r="WRU32" s="877"/>
      <c r="WRV32" s="877"/>
      <c r="WRW32" s="877"/>
      <c r="WRX32" s="877"/>
      <c r="WRY32" s="877"/>
      <c r="WRZ32" s="877"/>
      <c r="WSA32" s="877"/>
      <c r="WSB32" s="877"/>
      <c r="WSC32" s="877"/>
      <c r="WSD32" s="877"/>
      <c r="WSE32" s="877"/>
      <c r="WSF32" s="877"/>
      <c r="WSG32" s="877"/>
      <c r="WSH32" s="877"/>
      <c r="WSI32" s="877"/>
      <c r="WSJ32" s="877"/>
      <c r="WSK32" s="877"/>
      <c r="WSL32" s="877"/>
      <c r="WSM32" s="877"/>
      <c r="WSN32" s="877"/>
      <c r="WSO32" s="877"/>
      <c r="WSP32" s="877"/>
      <c r="WSQ32" s="877"/>
      <c r="WSR32" s="877"/>
      <c r="WSS32" s="877"/>
      <c r="WST32" s="877"/>
      <c r="WSU32" s="877"/>
      <c r="WSV32" s="877"/>
      <c r="WSW32" s="877"/>
      <c r="WSX32" s="877"/>
      <c r="WSY32" s="877"/>
      <c r="WSZ32" s="877"/>
      <c r="WTA32" s="877"/>
      <c r="WTB32" s="877"/>
      <c r="WTC32" s="877"/>
      <c r="WTD32" s="877"/>
      <c r="WTE32" s="877"/>
      <c r="WTF32" s="877"/>
      <c r="WTG32" s="877"/>
      <c r="WTH32" s="877"/>
      <c r="WTI32" s="877"/>
      <c r="WTJ32" s="877"/>
      <c r="WTK32" s="877"/>
      <c r="WTL32" s="877"/>
      <c r="WTM32" s="877"/>
      <c r="WTN32" s="877"/>
      <c r="WTO32" s="877"/>
      <c r="WTP32" s="877"/>
      <c r="WTQ32" s="877"/>
      <c r="WTR32" s="877"/>
      <c r="WTS32" s="877"/>
      <c r="WTT32" s="877"/>
      <c r="WTU32" s="877"/>
      <c r="WTV32" s="877"/>
      <c r="WTW32" s="877"/>
      <c r="WTX32" s="877"/>
      <c r="WTY32" s="877"/>
      <c r="WTZ32" s="877"/>
      <c r="WUA32" s="877"/>
      <c r="WUB32" s="877"/>
      <c r="WUC32" s="877"/>
      <c r="WUD32" s="877"/>
      <c r="WUE32" s="877"/>
      <c r="WUF32" s="877"/>
      <c r="WUG32" s="877"/>
      <c r="WUH32" s="877"/>
      <c r="WUI32" s="877"/>
      <c r="WUJ32" s="877"/>
      <c r="WUK32" s="877"/>
      <c r="WUL32" s="877"/>
      <c r="WUM32" s="877"/>
      <c r="WUN32" s="877"/>
      <c r="WUO32" s="877"/>
      <c r="WUP32" s="877"/>
      <c r="WUQ32" s="877"/>
      <c r="WUR32" s="877"/>
      <c r="WUS32" s="877"/>
      <c r="WUT32" s="877"/>
      <c r="WUU32" s="877"/>
      <c r="WUV32" s="877"/>
      <c r="WUW32" s="877"/>
      <c r="WUX32" s="877"/>
      <c r="WUY32" s="877"/>
      <c r="WUZ32" s="877"/>
      <c r="WVA32" s="877"/>
      <c r="WVB32" s="877"/>
      <c r="WVC32" s="877"/>
      <c r="WVD32" s="877"/>
      <c r="WVE32" s="877"/>
      <c r="WVF32" s="877"/>
      <c r="WVG32" s="877"/>
      <c r="WVH32" s="877"/>
      <c r="WVI32" s="877"/>
      <c r="WVJ32" s="877"/>
      <c r="WVK32" s="877"/>
      <c r="WVL32" s="877"/>
      <c r="WVM32" s="877"/>
      <c r="WVN32" s="877"/>
      <c r="WVO32" s="877"/>
      <c r="WVP32" s="877"/>
      <c r="WVQ32" s="877"/>
      <c r="WVR32" s="877"/>
      <c r="WVS32" s="877"/>
      <c r="WVT32" s="877"/>
      <c r="WVU32" s="877"/>
      <c r="WVV32" s="877"/>
      <c r="WVW32" s="877"/>
      <c r="WVX32" s="877"/>
      <c r="WVY32" s="877"/>
      <c r="WVZ32" s="877"/>
      <c r="WWA32" s="877"/>
      <c r="WWB32" s="877"/>
      <c r="WWC32" s="877"/>
      <c r="WWD32" s="877"/>
      <c r="WWE32" s="877"/>
      <c r="WWF32" s="877"/>
      <c r="WWG32" s="877"/>
      <c r="WWH32" s="877"/>
      <c r="WWI32" s="877"/>
      <c r="WWJ32" s="877"/>
      <c r="WWK32" s="877"/>
      <c r="WWL32" s="877"/>
      <c r="WWM32" s="877"/>
      <c r="WWN32" s="877"/>
      <c r="WWO32" s="877"/>
      <c r="WWP32" s="877"/>
      <c r="WWQ32" s="877"/>
      <c r="WWR32" s="877"/>
      <c r="WWS32" s="877"/>
      <c r="WWT32" s="877"/>
      <c r="WWU32" s="877"/>
      <c r="WWV32" s="877"/>
      <c r="WWW32" s="877"/>
      <c r="WWX32" s="877"/>
      <c r="WWY32" s="877"/>
      <c r="WWZ32" s="877"/>
      <c r="WXA32" s="877"/>
      <c r="WXB32" s="877"/>
      <c r="WXC32" s="877"/>
      <c r="WXD32" s="877"/>
      <c r="WXE32" s="877"/>
      <c r="WXF32" s="877"/>
      <c r="WXG32" s="877"/>
      <c r="WXH32" s="877"/>
      <c r="WXI32" s="877"/>
      <c r="WXJ32" s="877"/>
      <c r="WXK32" s="877"/>
      <c r="WXL32" s="877"/>
      <c r="WXM32" s="877"/>
      <c r="WXN32" s="877"/>
      <c r="WXO32" s="877"/>
      <c r="WXP32" s="877"/>
      <c r="WXQ32" s="877"/>
      <c r="WXR32" s="877"/>
      <c r="WXS32" s="877"/>
      <c r="WXT32" s="877"/>
      <c r="WXU32" s="877"/>
      <c r="WXV32" s="877"/>
      <c r="WXW32" s="877"/>
      <c r="WXX32" s="877"/>
      <c r="WXY32" s="877"/>
      <c r="WXZ32" s="877"/>
      <c r="WYA32" s="877"/>
      <c r="WYB32" s="877"/>
      <c r="WYC32" s="877"/>
      <c r="WYD32" s="877"/>
      <c r="WYE32" s="877"/>
      <c r="WYF32" s="877"/>
      <c r="WYG32" s="877"/>
      <c r="WYH32" s="877"/>
      <c r="WYI32" s="877"/>
      <c r="WYJ32" s="877"/>
      <c r="WYK32" s="877"/>
      <c r="WYL32" s="877"/>
      <c r="WYM32" s="877"/>
      <c r="WYN32" s="877"/>
      <c r="WYO32" s="877"/>
      <c r="WYP32" s="877"/>
      <c r="WYQ32" s="877"/>
      <c r="WYR32" s="877"/>
      <c r="WYS32" s="877"/>
      <c r="WYT32" s="877"/>
      <c r="WYU32" s="877"/>
      <c r="WYV32" s="877"/>
      <c r="WYW32" s="877"/>
      <c r="WYX32" s="877"/>
      <c r="WYY32" s="877"/>
      <c r="WYZ32" s="877"/>
      <c r="WZA32" s="877"/>
      <c r="WZB32" s="877"/>
      <c r="WZC32" s="877"/>
      <c r="WZD32" s="877"/>
      <c r="WZE32" s="877"/>
      <c r="WZF32" s="877"/>
      <c r="WZG32" s="877"/>
      <c r="WZH32" s="877"/>
      <c r="WZI32" s="877"/>
      <c r="WZJ32" s="877"/>
      <c r="WZK32" s="877"/>
      <c r="WZL32" s="877"/>
      <c r="WZM32" s="877"/>
      <c r="WZN32" s="877"/>
      <c r="WZO32" s="877"/>
      <c r="WZP32" s="877"/>
      <c r="WZQ32" s="877"/>
      <c r="WZR32" s="877"/>
      <c r="WZS32" s="877"/>
      <c r="WZT32" s="877"/>
      <c r="WZU32" s="877"/>
      <c r="WZV32" s="877"/>
      <c r="WZW32" s="877"/>
      <c r="WZX32" s="877"/>
      <c r="WZY32" s="877"/>
      <c r="WZZ32" s="877"/>
      <c r="XAA32" s="877"/>
      <c r="XAB32" s="877"/>
      <c r="XAC32" s="877"/>
      <c r="XAD32" s="877"/>
      <c r="XAE32" s="877"/>
      <c r="XAF32" s="877"/>
      <c r="XAG32" s="877"/>
      <c r="XAH32" s="877"/>
      <c r="XAI32" s="877"/>
      <c r="XAJ32" s="877"/>
      <c r="XAK32" s="877"/>
      <c r="XAL32" s="877"/>
      <c r="XAM32" s="877"/>
      <c r="XAN32" s="877"/>
      <c r="XAO32" s="877"/>
      <c r="XAP32" s="877"/>
      <c r="XAQ32" s="877"/>
      <c r="XAR32" s="877"/>
      <c r="XAS32" s="877"/>
      <c r="XAT32" s="877"/>
      <c r="XAU32" s="877"/>
      <c r="XAV32" s="877"/>
      <c r="XAW32" s="877"/>
      <c r="XAX32" s="877"/>
      <c r="XAY32" s="877"/>
      <c r="XAZ32" s="877"/>
      <c r="XBA32" s="877"/>
      <c r="XBB32" s="877"/>
      <c r="XBC32" s="877"/>
      <c r="XBD32" s="877"/>
      <c r="XBE32" s="877"/>
      <c r="XBF32" s="877"/>
      <c r="XBG32" s="877"/>
      <c r="XBH32" s="877"/>
      <c r="XBI32" s="877"/>
      <c r="XBJ32" s="877"/>
      <c r="XBK32" s="877"/>
      <c r="XBL32" s="877"/>
      <c r="XBM32" s="877"/>
      <c r="XBN32" s="877"/>
      <c r="XBO32" s="877"/>
      <c r="XBP32" s="877"/>
      <c r="XBQ32" s="877"/>
      <c r="XBR32" s="877"/>
      <c r="XBS32" s="877"/>
      <c r="XBT32" s="877"/>
      <c r="XBU32" s="877"/>
      <c r="XBV32" s="877"/>
      <c r="XBW32" s="877"/>
      <c r="XBX32" s="877"/>
      <c r="XBY32" s="877"/>
      <c r="XBZ32" s="877"/>
      <c r="XCA32" s="877"/>
      <c r="XCB32" s="877"/>
      <c r="XCC32" s="877"/>
      <c r="XCD32" s="877"/>
      <c r="XCE32" s="877"/>
      <c r="XCF32" s="877"/>
      <c r="XCG32" s="877"/>
      <c r="XCH32" s="877"/>
      <c r="XCI32" s="877"/>
      <c r="XCJ32" s="877"/>
      <c r="XCK32" s="877"/>
      <c r="XCL32" s="877"/>
      <c r="XCM32" s="877"/>
      <c r="XCN32" s="877"/>
      <c r="XCO32" s="877"/>
      <c r="XCP32" s="877"/>
      <c r="XCQ32" s="877"/>
      <c r="XCR32" s="877"/>
      <c r="XCS32" s="877"/>
      <c r="XCT32" s="877"/>
      <c r="XCU32" s="877"/>
      <c r="XCV32" s="877"/>
      <c r="XCW32" s="877"/>
      <c r="XCX32" s="877"/>
      <c r="XCY32" s="877"/>
      <c r="XCZ32" s="877"/>
      <c r="XDA32" s="877"/>
      <c r="XDB32" s="877"/>
      <c r="XDC32" s="877"/>
      <c r="XDD32" s="877"/>
      <c r="XDE32" s="877"/>
      <c r="XDF32" s="877"/>
      <c r="XDG32" s="877"/>
      <c r="XDH32" s="877"/>
      <c r="XDI32" s="877"/>
      <c r="XDJ32" s="877"/>
      <c r="XDK32" s="877"/>
      <c r="XDL32" s="877"/>
      <c r="XDM32" s="877"/>
      <c r="XDN32" s="877"/>
      <c r="XDO32" s="877"/>
      <c r="XDP32" s="877"/>
      <c r="XDQ32" s="877"/>
      <c r="XDR32" s="877"/>
      <c r="XDS32" s="877"/>
      <c r="XDT32" s="877"/>
      <c r="XDU32" s="877"/>
      <c r="XDV32" s="877"/>
      <c r="XDW32" s="877"/>
      <c r="XDX32" s="877"/>
      <c r="XDY32" s="877"/>
      <c r="XDZ32" s="877"/>
      <c r="XEA32" s="877"/>
      <c r="XEB32" s="877"/>
      <c r="XEC32" s="877"/>
      <c r="XED32" s="877"/>
      <c r="XEE32" s="877"/>
      <c r="XEF32" s="877"/>
      <c r="XEG32" s="877"/>
      <c r="XEH32" s="877"/>
      <c r="XEI32" s="877"/>
      <c r="XEJ32" s="877"/>
      <c r="XEK32" s="877"/>
      <c r="XEL32" s="877"/>
      <c r="XEM32" s="877"/>
      <c r="XEN32" s="877"/>
      <c r="XEO32" s="877"/>
      <c r="XEP32" s="877"/>
      <c r="XEQ32" s="877"/>
      <c r="XER32" s="877"/>
      <c r="XES32" s="877"/>
      <c r="XET32" s="877"/>
      <c r="XEU32" s="877"/>
      <c r="XEV32" s="877"/>
      <c r="XEW32" s="877"/>
      <c r="XEX32" s="877"/>
      <c r="XEY32" s="877"/>
      <c r="XEZ32" s="877"/>
      <c r="XFA32" s="877"/>
      <c r="XFB32" s="877"/>
      <c r="XFC32" s="877"/>
      <c r="XFD32" s="877"/>
    </row>
    <row r="33" spans="1:16384" s="893" customFormat="1" ht="18.75" customHeight="1" thickBot="1">
      <c r="A33" s="1201" t="s">
        <v>452</v>
      </c>
      <c r="B33" s="1202"/>
      <c r="C33" s="1202"/>
      <c r="D33" s="1202"/>
      <c r="E33" s="1202"/>
      <c r="F33" s="1202"/>
      <c r="G33" s="1202"/>
      <c r="H33" s="1202"/>
      <c r="I33" s="1203"/>
      <c r="J33" s="1086">
        <f>J16+J13+J9</f>
        <v>0</v>
      </c>
      <c r="K33" s="877"/>
      <c r="L33" s="877"/>
      <c r="M33" s="877"/>
      <c r="N33" s="877"/>
      <c r="O33" s="877"/>
      <c r="P33" s="877"/>
      <c r="Q33" s="877"/>
      <c r="R33" s="877"/>
      <c r="S33" s="877"/>
      <c r="T33" s="877"/>
      <c r="U33" s="877"/>
      <c r="V33" s="877"/>
      <c r="W33" s="877"/>
      <c r="X33" s="877"/>
      <c r="Y33" s="877"/>
      <c r="Z33" s="877"/>
      <c r="AA33" s="877"/>
      <c r="AB33" s="877"/>
      <c r="AC33" s="877"/>
      <c r="AD33" s="877"/>
      <c r="AE33" s="877"/>
      <c r="AF33" s="877"/>
      <c r="AG33" s="877"/>
      <c r="AH33" s="877"/>
      <c r="AI33" s="877"/>
      <c r="AJ33" s="877"/>
      <c r="AK33" s="877"/>
      <c r="AL33" s="877"/>
      <c r="AM33" s="877"/>
      <c r="AN33" s="877"/>
      <c r="AO33" s="877"/>
      <c r="AP33" s="877"/>
      <c r="AQ33" s="877"/>
      <c r="AR33" s="877"/>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c r="BP33" s="877"/>
      <c r="BQ33" s="877"/>
      <c r="BR33" s="877"/>
      <c r="BS33" s="877"/>
      <c r="BT33" s="877"/>
      <c r="BU33" s="877"/>
      <c r="BV33" s="877"/>
      <c r="BW33" s="877"/>
      <c r="BX33" s="877"/>
      <c r="BY33" s="877"/>
      <c r="BZ33" s="877"/>
      <c r="CA33" s="877"/>
      <c r="CB33" s="877"/>
      <c r="CC33" s="877"/>
      <c r="CD33" s="877"/>
      <c r="CE33" s="877"/>
      <c r="CF33" s="877"/>
      <c r="CG33" s="877"/>
      <c r="CH33" s="877"/>
      <c r="CI33" s="877"/>
      <c r="CJ33" s="877"/>
      <c r="CK33" s="877"/>
      <c r="CL33" s="877"/>
      <c r="CM33" s="877"/>
      <c r="CN33" s="877"/>
      <c r="CO33" s="877"/>
      <c r="CP33" s="877"/>
      <c r="CQ33" s="877"/>
      <c r="CR33" s="877"/>
      <c r="CS33" s="877"/>
      <c r="CT33" s="877"/>
      <c r="CU33" s="877"/>
      <c r="CV33" s="877"/>
      <c r="CW33" s="877"/>
      <c r="CX33" s="877"/>
      <c r="CY33" s="877"/>
      <c r="CZ33" s="877"/>
      <c r="DA33" s="877"/>
      <c r="DB33" s="877"/>
      <c r="DC33" s="877"/>
      <c r="DD33" s="877"/>
      <c r="DE33" s="877"/>
      <c r="DF33" s="877"/>
      <c r="DG33" s="877"/>
      <c r="DH33" s="877"/>
      <c r="DI33" s="877"/>
      <c r="DJ33" s="877"/>
      <c r="DK33" s="877"/>
      <c r="DL33" s="877"/>
      <c r="DM33" s="877"/>
      <c r="DN33" s="877"/>
      <c r="DO33" s="877"/>
      <c r="DP33" s="877"/>
      <c r="DQ33" s="877"/>
      <c r="DR33" s="877"/>
      <c r="DS33" s="877"/>
      <c r="DT33" s="877"/>
      <c r="DU33" s="877"/>
      <c r="DV33" s="877"/>
      <c r="DW33" s="877"/>
      <c r="DX33" s="877"/>
      <c r="DY33" s="877"/>
      <c r="DZ33" s="877"/>
      <c r="EA33" s="877"/>
      <c r="EB33" s="877"/>
      <c r="EC33" s="877"/>
      <c r="ED33" s="877"/>
      <c r="EE33" s="877"/>
      <c r="EF33" s="877"/>
      <c r="EG33" s="877"/>
      <c r="EH33" s="877"/>
      <c r="EI33" s="877"/>
      <c r="EJ33" s="877"/>
      <c r="EK33" s="877"/>
      <c r="EL33" s="877"/>
      <c r="EM33" s="877"/>
      <c r="EN33" s="877"/>
      <c r="EO33" s="877"/>
      <c r="EP33" s="877"/>
      <c r="EQ33" s="877"/>
      <c r="ER33" s="877"/>
      <c r="ES33" s="877"/>
      <c r="ET33" s="877"/>
      <c r="EU33" s="877"/>
      <c r="EV33" s="877"/>
      <c r="EW33" s="877"/>
      <c r="EX33" s="877"/>
      <c r="EY33" s="877"/>
      <c r="EZ33" s="877"/>
      <c r="FA33" s="877"/>
      <c r="FB33" s="877"/>
      <c r="FC33" s="877"/>
      <c r="FD33" s="877"/>
      <c r="FE33" s="877"/>
      <c r="FF33" s="877"/>
      <c r="FG33" s="877"/>
      <c r="FH33" s="877"/>
      <c r="FI33" s="877"/>
      <c r="FJ33" s="877"/>
      <c r="FK33" s="877"/>
      <c r="FL33" s="877"/>
      <c r="FM33" s="877"/>
      <c r="FN33" s="877"/>
      <c r="FO33" s="877"/>
      <c r="FP33" s="877"/>
      <c r="FQ33" s="877"/>
      <c r="FR33" s="877"/>
      <c r="FS33" s="877"/>
      <c r="FT33" s="877"/>
      <c r="FU33" s="877"/>
      <c r="FV33" s="877"/>
      <c r="FW33" s="877"/>
      <c r="FX33" s="877"/>
      <c r="FY33" s="877"/>
      <c r="FZ33" s="877"/>
      <c r="GA33" s="877"/>
      <c r="GB33" s="877"/>
      <c r="GC33" s="877"/>
      <c r="GD33" s="877"/>
      <c r="GE33" s="877"/>
      <c r="GF33" s="877"/>
      <c r="GG33" s="877"/>
      <c r="GH33" s="877"/>
      <c r="GI33" s="877"/>
      <c r="GJ33" s="877"/>
      <c r="GK33" s="877"/>
      <c r="GL33" s="877"/>
      <c r="GM33" s="877"/>
      <c r="GN33" s="877"/>
      <c r="GO33" s="877"/>
      <c r="GP33" s="877"/>
      <c r="GQ33" s="877"/>
      <c r="GR33" s="877"/>
      <c r="GS33" s="877"/>
      <c r="GT33" s="877"/>
      <c r="GU33" s="877"/>
      <c r="GV33" s="877"/>
      <c r="GW33" s="877"/>
      <c r="GX33" s="877"/>
      <c r="GY33" s="877"/>
      <c r="GZ33" s="877"/>
      <c r="HA33" s="877"/>
      <c r="HB33" s="877"/>
      <c r="HC33" s="877"/>
      <c r="HD33" s="877"/>
      <c r="HE33" s="877"/>
      <c r="HF33" s="877"/>
      <c r="HG33" s="877"/>
      <c r="HH33" s="877"/>
      <c r="HI33" s="877"/>
      <c r="HJ33" s="877"/>
      <c r="HK33" s="877"/>
      <c r="HL33" s="877"/>
      <c r="HM33" s="877"/>
      <c r="HN33" s="877"/>
      <c r="HO33" s="877"/>
      <c r="HP33" s="877"/>
      <c r="HQ33" s="877"/>
      <c r="HR33" s="877"/>
      <c r="HS33" s="877"/>
      <c r="HT33" s="877"/>
      <c r="HU33" s="877"/>
      <c r="HV33" s="877"/>
      <c r="HW33" s="877"/>
      <c r="HX33" s="877"/>
      <c r="HY33" s="877"/>
      <c r="HZ33" s="877"/>
      <c r="IA33" s="877"/>
      <c r="IB33" s="877"/>
      <c r="IC33" s="877"/>
      <c r="ID33" s="877"/>
      <c r="IE33" s="877"/>
      <c r="IF33" s="877"/>
      <c r="IG33" s="877"/>
      <c r="IH33" s="877"/>
      <c r="II33" s="877"/>
      <c r="IJ33" s="877"/>
      <c r="IK33" s="877"/>
      <c r="IL33" s="877"/>
      <c r="IM33" s="877"/>
      <c r="IN33" s="877"/>
      <c r="IO33" s="877"/>
      <c r="IP33" s="877"/>
      <c r="IQ33" s="877"/>
      <c r="IR33" s="877"/>
      <c r="IS33" s="877"/>
      <c r="IT33" s="877"/>
      <c r="IU33" s="877"/>
      <c r="IV33" s="877"/>
      <c r="IW33" s="877"/>
      <c r="IX33" s="877"/>
      <c r="IY33" s="877"/>
      <c r="IZ33" s="877"/>
      <c r="JA33" s="877"/>
      <c r="JB33" s="877"/>
      <c r="JC33" s="877"/>
      <c r="JD33" s="877"/>
      <c r="JE33" s="877"/>
      <c r="JF33" s="877"/>
      <c r="JG33" s="877"/>
      <c r="JH33" s="877"/>
      <c r="JI33" s="877"/>
      <c r="JJ33" s="877"/>
      <c r="JK33" s="877"/>
      <c r="JL33" s="877"/>
      <c r="JM33" s="877"/>
      <c r="JN33" s="877"/>
      <c r="JO33" s="877"/>
      <c r="JP33" s="877"/>
      <c r="JQ33" s="877"/>
      <c r="JR33" s="877"/>
      <c r="JS33" s="877"/>
      <c r="JT33" s="877"/>
      <c r="JU33" s="877"/>
      <c r="JV33" s="877"/>
      <c r="JW33" s="877"/>
      <c r="JX33" s="877"/>
      <c r="JY33" s="877"/>
      <c r="JZ33" s="877"/>
      <c r="KA33" s="877"/>
      <c r="KB33" s="877"/>
      <c r="KC33" s="877"/>
      <c r="KD33" s="877"/>
      <c r="KE33" s="877"/>
      <c r="KF33" s="877"/>
      <c r="KG33" s="877"/>
      <c r="KH33" s="877"/>
      <c r="KI33" s="877"/>
      <c r="KJ33" s="877"/>
      <c r="KK33" s="877"/>
      <c r="KL33" s="877"/>
      <c r="KM33" s="877"/>
      <c r="KN33" s="877"/>
      <c r="KO33" s="877"/>
      <c r="KP33" s="877"/>
      <c r="KQ33" s="877"/>
      <c r="KR33" s="877"/>
      <c r="KS33" s="877"/>
      <c r="KT33" s="877"/>
      <c r="KU33" s="877"/>
      <c r="KV33" s="877"/>
      <c r="KW33" s="877"/>
      <c r="KX33" s="877"/>
      <c r="KY33" s="877"/>
      <c r="KZ33" s="877"/>
      <c r="LA33" s="877"/>
      <c r="LB33" s="877"/>
      <c r="LC33" s="877"/>
      <c r="LD33" s="877"/>
      <c r="LE33" s="877"/>
      <c r="LF33" s="877"/>
      <c r="LG33" s="877"/>
      <c r="LH33" s="877"/>
      <c r="LI33" s="877"/>
      <c r="LJ33" s="877"/>
      <c r="LK33" s="877"/>
      <c r="LL33" s="877"/>
      <c r="LM33" s="877"/>
      <c r="LN33" s="877"/>
      <c r="LO33" s="877"/>
      <c r="LP33" s="877"/>
      <c r="LQ33" s="877"/>
      <c r="LR33" s="877"/>
      <c r="LS33" s="877"/>
      <c r="LT33" s="877"/>
      <c r="LU33" s="877"/>
      <c r="LV33" s="877"/>
      <c r="LW33" s="877"/>
      <c r="LX33" s="877"/>
      <c r="LY33" s="877"/>
      <c r="LZ33" s="877"/>
      <c r="MA33" s="877"/>
      <c r="MB33" s="877"/>
      <c r="MC33" s="877"/>
      <c r="MD33" s="877"/>
      <c r="ME33" s="877"/>
      <c r="MF33" s="877"/>
      <c r="MG33" s="877"/>
      <c r="MH33" s="877"/>
      <c r="MI33" s="877"/>
      <c r="MJ33" s="877"/>
      <c r="MK33" s="877"/>
      <c r="ML33" s="877"/>
      <c r="MM33" s="877"/>
      <c r="MN33" s="877"/>
      <c r="MO33" s="877"/>
      <c r="MP33" s="877"/>
      <c r="MQ33" s="877"/>
      <c r="MR33" s="877"/>
      <c r="MS33" s="877"/>
      <c r="MT33" s="877"/>
      <c r="MU33" s="877"/>
      <c r="MV33" s="877"/>
      <c r="MW33" s="877"/>
      <c r="MX33" s="877"/>
      <c r="MY33" s="877"/>
      <c r="MZ33" s="877"/>
      <c r="NA33" s="877"/>
      <c r="NB33" s="877"/>
      <c r="NC33" s="877"/>
      <c r="ND33" s="877"/>
      <c r="NE33" s="877"/>
      <c r="NF33" s="877"/>
      <c r="NG33" s="877"/>
      <c r="NH33" s="877"/>
      <c r="NI33" s="877"/>
      <c r="NJ33" s="877"/>
      <c r="NK33" s="877"/>
      <c r="NL33" s="877"/>
      <c r="NM33" s="877"/>
      <c r="NN33" s="877"/>
      <c r="NO33" s="877"/>
      <c r="NP33" s="877"/>
      <c r="NQ33" s="877"/>
      <c r="NR33" s="877"/>
      <c r="NS33" s="877"/>
      <c r="NT33" s="877"/>
      <c r="NU33" s="877"/>
      <c r="NV33" s="877"/>
      <c r="NW33" s="877"/>
      <c r="NX33" s="877"/>
      <c r="NY33" s="877"/>
      <c r="NZ33" s="877"/>
      <c r="OA33" s="877"/>
      <c r="OB33" s="877"/>
      <c r="OC33" s="877"/>
      <c r="OD33" s="877"/>
      <c r="OE33" s="877"/>
      <c r="OF33" s="877"/>
      <c r="OG33" s="877"/>
      <c r="OH33" s="877"/>
      <c r="OI33" s="877"/>
      <c r="OJ33" s="877"/>
      <c r="OK33" s="877"/>
      <c r="OL33" s="877"/>
      <c r="OM33" s="877"/>
      <c r="ON33" s="877"/>
      <c r="OO33" s="877"/>
      <c r="OP33" s="877"/>
      <c r="OQ33" s="877"/>
      <c r="OR33" s="877"/>
      <c r="OS33" s="877"/>
      <c r="OT33" s="877"/>
      <c r="OU33" s="877"/>
      <c r="OV33" s="877"/>
      <c r="OW33" s="877"/>
      <c r="OX33" s="877"/>
      <c r="OY33" s="877"/>
      <c r="OZ33" s="877"/>
      <c r="PA33" s="877"/>
      <c r="PB33" s="877"/>
      <c r="PC33" s="877"/>
      <c r="PD33" s="877"/>
      <c r="PE33" s="877"/>
      <c r="PF33" s="877"/>
      <c r="PG33" s="877"/>
      <c r="PH33" s="877"/>
      <c r="PI33" s="877"/>
      <c r="PJ33" s="877"/>
      <c r="PK33" s="877"/>
      <c r="PL33" s="877"/>
      <c r="PM33" s="877"/>
      <c r="PN33" s="877"/>
      <c r="PO33" s="877"/>
      <c r="PP33" s="877"/>
      <c r="PQ33" s="877"/>
      <c r="PR33" s="877"/>
      <c r="PS33" s="877"/>
      <c r="PT33" s="877"/>
      <c r="PU33" s="877"/>
      <c r="PV33" s="877"/>
      <c r="PW33" s="877"/>
      <c r="PX33" s="877"/>
      <c r="PY33" s="877"/>
      <c r="PZ33" s="877"/>
      <c r="QA33" s="877"/>
      <c r="QB33" s="877"/>
      <c r="QC33" s="877"/>
      <c r="QD33" s="877"/>
      <c r="QE33" s="877"/>
      <c r="QF33" s="877"/>
      <c r="QG33" s="877"/>
      <c r="QH33" s="877"/>
      <c r="QI33" s="877"/>
      <c r="QJ33" s="877"/>
      <c r="QK33" s="877"/>
      <c r="QL33" s="877"/>
      <c r="QM33" s="877"/>
      <c r="QN33" s="877"/>
      <c r="QO33" s="877"/>
      <c r="QP33" s="877"/>
      <c r="QQ33" s="877"/>
      <c r="QR33" s="877"/>
      <c r="QS33" s="877"/>
      <c r="QT33" s="877"/>
      <c r="QU33" s="877"/>
      <c r="QV33" s="877"/>
      <c r="QW33" s="877"/>
      <c r="QX33" s="877"/>
      <c r="QY33" s="877"/>
      <c r="QZ33" s="877"/>
      <c r="RA33" s="877"/>
      <c r="RB33" s="877"/>
      <c r="RC33" s="877"/>
      <c r="RD33" s="877"/>
      <c r="RE33" s="877"/>
      <c r="RF33" s="877"/>
      <c r="RG33" s="877"/>
      <c r="RH33" s="877"/>
      <c r="RI33" s="877"/>
      <c r="RJ33" s="877"/>
      <c r="RK33" s="877"/>
      <c r="RL33" s="877"/>
      <c r="RM33" s="877"/>
      <c r="RN33" s="877"/>
      <c r="RO33" s="877"/>
      <c r="RP33" s="877"/>
      <c r="RQ33" s="877"/>
      <c r="RR33" s="877"/>
      <c r="RS33" s="877"/>
      <c r="RT33" s="877"/>
      <c r="RU33" s="877"/>
      <c r="RV33" s="877"/>
      <c r="RW33" s="877"/>
      <c r="RX33" s="877"/>
      <c r="RY33" s="877"/>
      <c r="RZ33" s="877"/>
      <c r="SA33" s="877"/>
      <c r="SB33" s="877"/>
      <c r="SC33" s="877"/>
      <c r="SD33" s="877"/>
      <c r="SE33" s="877"/>
      <c r="SF33" s="877"/>
      <c r="SG33" s="877"/>
      <c r="SH33" s="877"/>
      <c r="SI33" s="877"/>
      <c r="SJ33" s="877"/>
      <c r="SK33" s="877"/>
      <c r="SL33" s="877"/>
      <c r="SM33" s="877"/>
      <c r="SN33" s="877"/>
      <c r="SO33" s="877"/>
      <c r="SP33" s="877"/>
      <c r="SQ33" s="877"/>
      <c r="SR33" s="877"/>
      <c r="SS33" s="877"/>
      <c r="ST33" s="877"/>
      <c r="SU33" s="877"/>
      <c r="SV33" s="877"/>
      <c r="SW33" s="877"/>
      <c r="SX33" s="877"/>
      <c r="SY33" s="877"/>
      <c r="SZ33" s="877"/>
      <c r="TA33" s="877"/>
      <c r="TB33" s="877"/>
      <c r="TC33" s="877"/>
      <c r="TD33" s="877"/>
      <c r="TE33" s="877"/>
      <c r="TF33" s="877"/>
      <c r="TG33" s="877"/>
      <c r="TH33" s="877"/>
      <c r="TI33" s="877"/>
      <c r="TJ33" s="877"/>
      <c r="TK33" s="877"/>
      <c r="TL33" s="877"/>
      <c r="TM33" s="877"/>
      <c r="TN33" s="877"/>
      <c r="TO33" s="877"/>
      <c r="TP33" s="877"/>
      <c r="TQ33" s="877"/>
      <c r="TR33" s="877"/>
      <c r="TS33" s="877"/>
      <c r="TT33" s="877"/>
      <c r="TU33" s="877"/>
      <c r="TV33" s="877"/>
      <c r="TW33" s="877"/>
      <c r="TX33" s="877"/>
      <c r="TY33" s="877"/>
      <c r="TZ33" s="877"/>
      <c r="UA33" s="877"/>
      <c r="UB33" s="877"/>
      <c r="UC33" s="877"/>
      <c r="UD33" s="877"/>
      <c r="UE33" s="877"/>
      <c r="UF33" s="877"/>
      <c r="UG33" s="877"/>
      <c r="UH33" s="877"/>
      <c r="UI33" s="877"/>
      <c r="UJ33" s="877"/>
      <c r="UK33" s="877"/>
      <c r="UL33" s="877"/>
      <c r="UM33" s="877"/>
      <c r="UN33" s="877"/>
      <c r="UO33" s="877"/>
      <c r="UP33" s="877"/>
      <c r="UQ33" s="877"/>
      <c r="UR33" s="877"/>
      <c r="US33" s="877"/>
      <c r="UT33" s="877"/>
      <c r="UU33" s="877"/>
      <c r="UV33" s="877"/>
      <c r="UW33" s="877"/>
      <c r="UX33" s="877"/>
      <c r="UY33" s="877"/>
      <c r="UZ33" s="877"/>
      <c r="VA33" s="877"/>
      <c r="VB33" s="877"/>
      <c r="VC33" s="877"/>
      <c r="VD33" s="877"/>
      <c r="VE33" s="877"/>
      <c r="VF33" s="877"/>
      <c r="VG33" s="877"/>
      <c r="VH33" s="877"/>
      <c r="VI33" s="877"/>
      <c r="VJ33" s="877"/>
      <c r="VK33" s="877"/>
      <c r="VL33" s="877"/>
      <c r="VM33" s="877"/>
      <c r="VN33" s="877"/>
      <c r="VO33" s="877"/>
      <c r="VP33" s="877"/>
      <c r="VQ33" s="877"/>
      <c r="VR33" s="877"/>
      <c r="VS33" s="877"/>
      <c r="VT33" s="877"/>
      <c r="VU33" s="877"/>
      <c r="VV33" s="877"/>
      <c r="VW33" s="877"/>
      <c r="VX33" s="877"/>
      <c r="VY33" s="877"/>
      <c r="VZ33" s="877"/>
      <c r="WA33" s="877"/>
      <c r="WB33" s="877"/>
      <c r="WC33" s="877"/>
      <c r="WD33" s="877"/>
      <c r="WE33" s="877"/>
      <c r="WF33" s="877"/>
      <c r="WG33" s="877"/>
      <c r="WH33" s="877"/>
      <c r="WI33" s="877"/>
      <c r="WJ33" s="877"/>
      <c r="WK33" s="877"/>
      <c r="WL33" s="877"/>
      <c r="WM33" s="877"/>
      <c r="WN33" s="877"/>
      <c r="WO33" s="877"/>
      <c r="WP33" s="877"/>
      <c r="WQ33" s="877"/>
      <c r="WR33" s="877"/>
      <c r="WS33" s="877"/>
      <c r="WT33" s="877"/>
      <c r="WU33" s="877"/>
      <c r="WV33" s="877"/>
      <c r="WW33" s="877"/>
      <c r="WX33" s="877"/>
      <c r="WY33" s="877"/>
      <c r="WZ33" s="877"/>
      <c r="XA33" s="877"/>
      <c r="XB33" s="877"/>
      <c r="XC33" s="877"/>
      <c r="XD33" s="877"/>
      <c r="XE33" s="877"/>
      <c r="XF33" s="877"/>
      <c r="XG33" s="877"/>
      <c r="XH33" s="877"/>
      <c r="XI33" s="877"/>
      <c r="XJ33" s="877"/>
      <c r="XK33" s="877"/>
      <c r="XL33" s="877"/>
      <c r="XM33" s="877"/>
      <c r="XN33" s="877"/>
      <c r="XO33" s="877"/>
      <c r="XP33" s="877"/>
      <c r="XQ33" s="877"/>
      <c r="XR33" s="877"/>
      <c r="XS33" s="877"/>
      <c r="XT33" s="877"/>
      <c r="XU33" s="877"/>
      <c r="XV33" s="877"/>
      <c r="XW33" s="877"/>
      <c r="XX33" s="877"/>
      <c r="XY33" s="877"/>
      <c r="XZ33" s="877"/>
      <c r="YA33" s="877"/>
      <c r="YB33" s="877"/>
      <c r="YC33" s="877"/>
      <c r="YD33" s="877"/>
      <c r="YE33" s="877"/>
      <c r="YF33" s="877"/>
      <c r="YG33" s="877"/>
      <c r="YH33" s="877"/>
      <c r="YI33" s="877"/>
      <c r="YJ33" s="877"/>
      <c r="YK33" s="877"/>
      <c r="YL33" s="877"/>
      <c r="YM33" s="877"/>
      <c r="YN33" s="877"/>
      <c r="YO33" s="877"/>
      <c r="YP33" s="877"/>
      <c r="YQ33" s="877"/>
      <c r="YR33" s="877"/>
      <c r="YS33" s="877"/>
      <c r="YT33" s="877"/>
      <c r="YU33" s="877"/>
      <c r="YV33" s="877"/>
      <c r="YW33" s="877"/>
      <c r="YX33" s="877"/>
      <c r="YY33" s="877"/>
      <c r="YZ33" s="877"/>
      <c r="ZA33" s="877"/>
      <c r="ZB33" s="877"/>
      <c r="ZC33" s="877"/>
      <c r="ZD33" s="877"/>
      <c r="ZE33" s="877"/>
      <c r="ZF33" s="877"/>
      <c r="ZG33" s="877"/>
      <c r="ZH33" s="877"/>
      <c r="ZI33" s="877"/>
      <c r="ZJ33" s="877"/>
      <c r="ZK33" s="877"/>
      <c r="ZL33" s="877"/>
      <c r="ZM33" s="877"/>
      <c r="ZN33" s="877"/>
      <c r="ZO33" s="877"/>
      <c r="ZP33" s="877"/>
      <c r="ZQ33" s="877"/>
      <c r="ZR33" s="877"/>
      <c r="ZS33" s="877"/>
      <c r="ZT33" s="877"/>
      <c r="ZU33" s="877"/>
      <c r="ZV33" s="877"/>
      <c r="ZW33" s="877"/>
      <c r="ZX33" s="877"/>
      <c r="ZY33" s="877"/>
      <c r="ZZ33" s="877"/>
      <c r="AAA33" s="877"/>
      <c r="AAB33" s="877"/>
      <c r="AAC33" s="877"/>
      <c r="AAD33" s="877"/>
      <c r="AAE33" s="877"/>
      <c r="AAF33" s="877"/>
      <c r="AAG33" s="877"/>
      <c r="AAH33" s="877"/>
      <c r="AAI33" s="877"/>
      <c r="AAJ33" s="877"/>
      <c r="AAK33" s="877"/>
      <c r="AAL33" s="877"/>
      <c r="AAM33" s="877"/>
      <c r="AAN33" s="877"/>
      <c r="AAO33" s="877"/>
      <c r="AAP33" s="877"/>
      <c r="AAQ33" s="877"/>
      <c r="AAR33" s="877"/>
      <c r="AAS33" s="877"/>
      <c r="AAT33" s="877"/>
      <c r="AAU33" s="877"/>
      <c r="AAV33" s="877"/>
      <c r="AAW33" s="877"/>
      <c r="AAX33" s="877"/>
      <c r="AAY33" s="877"/>
      <c r="AAZ33" s="877"/>
      <c r="ABA33" s="877"/>
      <c r="ABB33" s="877"/>
      <c r="ABC33" s="877"/>
      <c r="ABD33" s="877"/>
      <c r="ABE33" s="877"/>
      <c r="ABF33" s="877"/>
      <c r="ABG33" s="877"/>
      <c r="ABH33" s="877"/>
      <c r="ABI33" s="877"/>
      <c r="ABJ33" s="877"/>
      <c r="ABK33" s="877"/>
      <c r="ABL33" s="877"/>
      <c r="ABM33" s="877"/>
      <c r="ABN33" s="877"/>
      <c r="ABO33" s="877"/>
      <c r="ABP33" s="877"/>
      <c r="ABQ33" s="877"/>
      <c r="ABR33" s="877"/>
      <c r="ABS33" s="877"/>
      <c r="ABT33" s="877"/>
      <c r="ABU33" s="877"/>
      <c r="ABV33" s="877"/>
      <c r="ABW33" s="877"/>
      <c r="ABX33" s="877"/>
      <c r="ABY33" s="877"/>
      <c r="ABZ33" s="877"/>
      <c r="ACA33" s="877"/>
      <c r="ACB33" s="877"/>
      <c r="ACC33" s="877"/>
      <c r="ACD33" s="877"/>
      <c r="ACE33" s="877"/>
      <c r="ACF33" s="877"/>
      <c r="ACG33" s="877"/>
      <c r="ACH33" s="877"/>
      <c r="ACI33" s="877"/>
      <c r="ACJ33" s="877"/>
      <c r="ACK33" s="877"/>
      <c r="ACL33" s="877"/>
      <c r="ACM33" s="877"/>
      <c r="ACN33" s="877"/>
      <c r="ACO33" s="877"/>
      <c r="ACP33" s="877"/>
      <c r="ACQ33" s="877"/>
      <c r="ACR33" s="877"/>
      <c r="ACS33" s="877"/>
      <c r="ACT33" s="877"/>
      <c r="ACU33" s="877"/>
      <c r="ACV33" s="877"/>
      <c r="ACW33" s="877"/>
      <c r="ACX33" s="877"/>
      <c r="ACY33" s="877"/>
      <c r="ACZ33" s="877"/>
      <c r="ADA33" s="877"/>
      <c r="ADB33" s="877"/>
      <c r="ADC33" s="877"/>
      <c r="ADD33" s="877"/>
      <c r="ADE33" s="877"/>
      <c r="ADF33" s="877"/>
      <c r="ADG33" s="877"/>
      <c r="ADH33" s="877"/>
      <c r="ADI33" s="877"/>
      <c r="ADJ33" s="877"/>
      <c r="ADK33" s="877"/>
      <c r="ADL33" s="877"/>
      <c r="ADM33" s="877"/>
      <c r="ADN33" s="877"/>
      <c r="ADO33" s="877"/>
      <c r="ADP33" s="877"/>
      <c r="ADQ33" s="877"/>
      <c r="ADR33" s="877"/>
      <c r="ADS33" s="877"/>
      <c r="ADT33" s="877"/>
      <c r="ADU33" s="877"/>
      <c r="ADV33" s="877"/>
      <c r="ADW33" s="877"/>
      <c r="ADX33" s="877"/>
      <c r="ADY33" s="877"/>
      <c r="ADZ33" s="877"/>
      <c r="AEA33" s="877"/>
      <c r="AEB33" s="877"/>
      <c r="AEC33" s="877"/>
      <c r="AED33" s="877"/>
      <c r="AEE33" s="877"/>
      <c r="AEF33" s="877"/>
      <c r="AEG33" s="877"/>
      <c r="AEH33" s="877"/>
      <c r="AEI33" s="877"/>
      <c r="AEJ33" s="877"/>
      <c r="AEK33" s="877"/>
      <c r="AEL33" s="877"/>
      <c r="AEM33" s="877"/>
      <c r="AEN33" s="877"/>
      <c r="AEO33" s="877"/>
      <c r="AEP33" s="877"/>
      <c r="AEQ33" s="877"/>
      <c r="AER33" s="877"/>
      <c r="AES33" s="877"/>
      <c r="AET33" s="877"/>
      <c r="AEU33" s="877"/>
      <c r="AEV33" s="877"/>
      <c r="AEW33" s="877"/>
      <c r="AEX33" s="877"/>
      <c r="AEY33" s="877"/>
      <c r="AEZ33" s="877"/>
      <c r="AFA33" s="877"/>
      <c r="AFB33" s="877"/>
      <c r="AFC33" s="877"/>
      <c r="AFD33" s="877"/>
      <c r="AFE33" s="877"/>
      <c r="AFF33" s="877"/>
      <c r="AFG33" s="877"/>
      <c r="AFH33" s="877"/>
      <c r="AFI33" s="877"/>
      <c r="AFJ33" s="877"/>
      <c r="AFK33" s="877"/>
      <c r="AFL33" s="877"/>
      <c r="AFM33" s="877"/>
      <c r="AFN33" s="877"/>
      <c r="AFO33" s="877"/>
      <c r="AFP33" s="877"/>
      <c r="AFQ33" s="877"/>
      <c r="AFR33" s="877"/>
      <c r="AFS33" s="877"/>
      <c r="AFT33" s="877"/>
      <c r="AFU33" s="877"/>
      <c r="AFV33" s="877"/>
      <c r="AFW33" s="877"/>
      <c r="AFX33" s="877"/>
      <c r="AFY33" s="877"/>
      <c r="AFZ33" s="877"/>
      <c r="AGA33" s="877"/>
      <c r="AGB33" s="877"/>
      <c r="AGC33" s="877"/>
      <c r="AGD33" s="877"/>
      <c r="AGE33" s="877"/>
      <c r="AGF33" s="877"/>
      <c r="AGG33" s="877"/>
      <c r="AGH33" s="877"/>
      <c r="AGI33" s="877"/>
      <c r="AGJ33" s="877"/>
      <c r="AGK33" s="877"/>
      <c r="AGL33" s="877"/>
      <c r="AGM33" s="877"/>
      <c r="AGN33" s="877"/>
      <c r="AGO33" s="877"/>
      <c r="AGP33" s="877"/>
      <c r="AGQ33" s="877"/>
      <c r="AGR33" s="877"/>
      <c r="AGS33" s="877"/>
      <c r="AGT33" s="877"/>
      <c r="AGU33" s="877"/>
      <c r="AGV33" s="877"/>
      <c r="AGW33" s="877"/>
      <c r="AGX33" s="877"/>
      <c r="AGY33" s="877"/>
      <c r="AGZ33" s="877"/>
      <c r="AHA33" s="877"/>
      <c r="AHB33" s="877"/>
      <c r="AHC33" s="877"/>
      <c r="AHD33" s="877"/>
      <c r="AHE33" s="877"/>
      <c r="AHF33" s="877"/>
      <c r="AHG33" s="877"/>
      <c r="AHH33" s="877"/>
      <c r="AHI33" s="877"/>
      <c r="AHJ33" s="877"/>
      <c r="AHK33" s="877"/>
      <c r="AHL33" s="877"/>
      <c r="AHM33" s="877"/>
      <c r="AHN33" s="877"/>
      <c r="AHO33" s="877"/>
      <c r="AHP33" s="877"/>
      <c r="AHQ33" s="877"/>
      <c r="AHR33" s="877"/>
      <c r="AHS33" s="877"/>
      <c r="AHT33" s="877"/>
      <c r="AHU33" s="877"/>
      <c r="AHV33" s="877"/>
      <c r="AHW33" s="877"/>
      <c r="AHX33" s="877"/>
      <c r="AHY33" s="877"/>
      <c r="AHZ33" s="877"/>
      <c r="AIA33" s="877"/>
      <c r="AIB33" s="877"/>
      <c r="AIC33" s="877"/>
      <c r="AID33" s="877"/>
      <c r="AIE33" s="877"/>
      <c r="AIF33" s="877"/>
      <c r="AIG33" s="877"/>
      <c r="AIH33" s="877"/>
      <c r="AII33" s="877"/>
      <c r="AIJ33" s="877"/>
      <c r="AIK33" s="877"/>
      <c r="AIL33" s="877"/>
      <c r="AIM33" s="877"/>
      <c r="AIN33" s="877"/>
      <c r="AIO33" s="877"/>
      <c r="AIP33" s="877"/>
      <c r="AIQ33" s="877"/>
      <c r="AIR33" s="877"/>
      <c r="AIS33" s="877"/>
      <c r="AIT33" s="877"/>
      <c r="AIU33" s="877"/>
      <c r="AIV33" s="877"/>
      <c r="AIW33" s="877"/>
      <c r="AIX33" s="877"/>
      <c r="AIY33" s="877"/>
      <c r="AIZ33" s="877"/>
      <c r="AJA33" s="877"/>
      <c r="AJB33" s="877"/>
      <c r="AJC33" s="877"/>
      <c r="AJD33" s="877"/>
      <c r="AJE33" s="877"/>
      <c r="AJF33" s="877"/>
      <c r="AJG33" s="877"/>
      <c r="AJH33" s="877"/>
      <c r="AJI33" s="877"/>
      <c r="AJJ33" s="877"/>
      <c r="AJK33" s="877"/>
      <c r="AJL33" s="877"/>
      <c r="AJM33" s="877"/>
      <c r="AJN33" s="877"/>
      <c r="AJO33" s="877"/>
      <c r="AJP33" s="877"/>
      <c r="AJQ33" s="877"/>
      <c r="AJR33" s="877"/>
      <c r="AJS33" s="877"/>
      <c r="AJT33" s="877"/>
      <c r="AJU33" s="877"/>
      <c r="AJV33" s="877"/>
      <c r="AJW33" s="877"/>
      <c r="AJX33" s="877"/>
      <c r="AJY33" s="877"/>
      <c r="AJZ33" s="877"/>
      <c r="AKA33" s="877"/>
      <c r="AKB33" s="877"/>
      <c r="AKC33" s="877"/>
      <c r="AKD33" s="877"/>
      <c r="AKE33" s="877"/>
      <c r="AKF33" s="877"/>
      <c r="AKG33" s="877"/>
      <c r="AKH33" s="877"/>
      <c r="AKI33" s="877"/>
      <c r="AKJ33" s="877"/>
      <c r="AKK33" s="877"/>
      <c r="AKL33" s="877"/>
      <c r="AKM33" s="877"/>
      <c r="AKN33" s="877"/>
      <c r="AKO33" s="877"/>
      <c r="AKP33" s="877"/>
      <c r="AKQ33" s="877"/>
      <c r="AKR33" s="877"/>
      <c r="AKS33" s="877"/>
      <c r="AKT33" s="877"/>
      <c r="AKU33" s="877"/>
      <c r="AKV33" s="877"/>
      <c r="AKW33" s="877"/>
      <c r="AKX33" s="877"/>
      <c r="AKY33" s="877"/>
      <c r="AKZ33" s="877"/>
      <c r="ALA33" s="877"/>
      <c r="ALB33" s="877"/>
      <c r="ALC33" s="877"/>
      <c r="ALD33" s="877"/>
      <c r="ALE33" s="877"/>
      <c r="ALF33" s="877"/>
      <c r="ALG33" s="877"/>
      <c r="ALH33" s="877"/>
      <c r="ALI33" s="877"/>
      <c r="ALJ33" s="877"/>
      <c r="ALK33" s="877"/>
      <c r="ALL33" s="877"/>
      <c r="ALM33" s="877"/>
      <c r="ALN33" s="877"/>
      <c r="ALO33" s="877"/>
      <c r="ALP33" s="877"/>
      <c r="ALQ33" s="877"/>
      <c r="ALR33" s="877"/>
      <c r="ALS33" s="877"/>
      <c r="ALT33" s="877"/>
      <c r="ALU33" s="877"/>
      <c r="ALV33" s="877"/>
      <c r="ALW33" s="877"/>
      <c r="ALX33" s="877"/>
      <c r="ALY33" s="877"/>
      <c r="ALZ33" s="877"/>
      <c r="AMA33" s="877"/>
      <c r="AMB33" s="877"/>
      <c r="AMC33" s="877"/>
      <c r="AMD33" s="877"/>
      <c r="AME33" s="877"/>
      <c r="AMF33" s="877"/>
      <c r="AMG33" s="877"/>
      <c r="AMH33" s="877"/>
      <c r="AMI33" s="877"/>
      <c r="AMJ33" s="877"/>
      <c r="AMK33" s="877"/>
      <c r="AML33" s="877"/>
      <c r="AMM33" s="877"/>
      <c r="AMN33" s="877"/>
      <c r="AMO33" s="877"/>
      <c r="AMP33" s="877"/>
      <c r="AMQ33" s="877"/>
      <c r="AMR33" s="877"/>
      <c r="AMS33" s="877"/>
      <c r="AMT33" s="877"/>
      <c r="AMU33" s="877"/>
      <c r="AMV33" s="877"/>
      <c r="AMW33" s="877"/>
      <c r="AMX33" s="877"/>
      <c r="AMY33" s="877"/>
      <c r="AMZ33" s="877"/>
      <c r="ANA33" s="877"/>
      <c r="ANB33" s="877"/>
      <c r="ANC33" s="877"/>
      <c r="AND33" s="877"/>
      <c r="ANE33" s="877"/>
      <c r="ANF33" s="877"/>
      <c r="ANG33" s="877"/>
      <c r="ANH33" s="877"/>
      <c r="ANI33" s="877"/>
      <c r="ANJ33" s="877"/>
      <c r="ANK33" s="877"/>
      <c r="ANL33" s="877"/>
      <c r="ANM33" s="877"/>
      <c r="ANN33" s="877"/>
      <c r="ANO33" s="877"/>
      <c r="ANP33" s="877"/>
      <c r="ANQ33" s="877"/>
      <c r="ANR33" s="877"/>
      <c r="ANS33" s="877"/>
      <c r="ANT33" s="877"/>
      <c r="ANU33" s="877"/>
      <c r="ANV33" s="877"/>
      <c r="ANW33" s="877"/>
      <c r="ANX33" s="877"/>
      <c r="ANY33" s="877"/>
      <c r="ANZ33" s="877"/>
      <c r="AOA33" s="877"/>
      <c r="AOB33" s="877"/>
      <c r="AOC33" s="877"/>
      <c r="AOD33" s="877"/>
      <c r="AOE33" s="877"/>
      <c r="AOF33" s="877"/>
      <c r="AOG33" s="877"/>
      <c r="AOH33" s="877"/>
      <c r="AOI33" s="877"/>
      <c r="AOJ33" s="877"/>
      <c r="AOK33" s="877"/>
      <c r="AOL33" s="877"/>
      <c r="AOM33" s="877"/>
      <c r="AON33" s="877"/>
      <c r="AOO33" s="877"/>
      <c r="AOP33" s="877"/>
      <c r="AOQ33" s="877"/>
      <c r="AOR33" s="877"/>
      <c r="AOS33" s="877"/>
      <c r="AOT33" s="877"/>
      <c r="AOU33" s="877"/>
      <c r="AOV33" s="877"/>
      <c r="AOW33" s="877"/>
      <c r="AOX33" s="877"/>
      <c r="AOY33" s="877"/>
      <c r="AOZ33" s="877"/>
      <c r="APA33" s="877"/>
      <c r="APB33" s="877"/>
      <c r="APC33" s="877"/>
      <c r="APD33" s="877"/>
      <c r="APE33" s="877"/>
      <c r="APF33" s="877"/>
      <c r="APG33" s="877"/>
      <c r="APH33" s="877"/>
      <c r="API33" s="877"/>
      <c r="APJ33" s="877"/>
      <c r="APK33" s="877"/>
      <c r="APL33" s="877"/>
      <c r="APM33" s="877"/>
      <c r="APN33" s="877"/>
      <c r="APO33" s="877"/>
      <c r="APP33" s="877"/>
      <c r="APQ33" s="877"/>
      <c r="APR33" s="877"/>
      <c r="APS33" s="877"/>
      <c r="APT33" s="877"/>
      <c r="APU33" s="877"/>
      <c r="APV33" s="877"/>
      <c r="APW33" s="877"/>
      <c r="APX33" s="877"/>
      <c r="APY33" s="877"/>
      <c r="APZ33" s="877"/>
      <c r="AQA33" s="877"/>
      <c r="AQB33" s="877"/>
      <c r="AQC33" s="877"/>
      <c r="AQD33" s="877"/>
      <c r="AQE33" s="877"/>
      <c r="AQF33" s="877"/>
      <c r="AQG33" s="877"/>
      <c r="AQH33" s="877"/>
      <c r="AQI33" s="877"/>
      <c r="AQJ33" s="877"/>
      <c r="AQK33" s="877"/>
      <c r="AQL33" s="877"/>
      <c r="AQM33" s="877"/>
      <c r="AQN33" s="877"/>
      <c r="AQO33" s="877"/>
      <c r="AQP33" s="877"/>
      <c r="AQQ33" s="877"/>
      <c r="AQR33" s="877"/>
      <c r="AQS33" s="877"/>
      <c r="AQT33" s="877"/>
      <c r="AQU33" s="877"/>
      <c r="AQV33" s="877"/>
      <c r="AQW33" s="877"/>
      <c r="AQX33" s="877"/>
      <c r="AQY33" s="877"/>
      <c r="AQZ33" s="877"/>
      <c r="ARA33" s="877"/>
      <c r="ARB33" s="877"/>
      <c r="ARC33" s="877"/>
      <c r="ARD33" s="877"/>
      <c r="ARE33" s="877"/>
      <c r="ARF33" s="877"/>
      <c r="ARG33" s="877"/>
      <c r="ARH33" s="877"/>
      <c r="ARI33" s="877"/>
      <c r="ARJ33" s="877"/>
      <c r="ARK33" s="877"/>
      <c r="ARL33" s="877"/>
      <c r="ARM33" s="877"/>
      <c r="ARN33" s="877"/>
      <c r="ARO33" s="877"/>
      <c r="ARP33" s="877"/>
      <c r="ARQ33" s="877"/>
      <c r="ARR33" s="877"/>
      <c r="ARS33" s="877"/>
      <c r="ART33" s="877"/>
      <c r="ARU33" s="877"/>
      <c r="ARV33" s="877"/>
      <c r="ARW33" s="877"/>
      <c r="ARX33" s="877"/>
      <c r="ARY33" s="877"/>
      <c r="ARZ33" s="877"/>
      <c r="ASA33" s="877"/>
      <c r="ASB33" s="877"/>
      <c r="ASC33" s="877"/>
      <c r="ASD33" s="877"/>
      <c r="ASE33" s="877"/>
      <c r="ASF33" s="877"/>
      <c r="ASG33" s="877"/>
      <c r="ASH33" s="877"/>
      <c r="ASI33" s="877"/>
      <c r="ASJ33" s="877"/>
      <c r="ASK33" s="877"/>
      <c r="ASL33" s="877"/>
      <c r="ASM33" s="877"/>
      <c r="ASN33" s="877"/>
      <c r="ASO33" s="877"/>
      <c r="ASP33" s="877"/>
      <c r="ASQ33" s="877"/>
      <c r="ASR33" s="877"/>
      <c r="ASS33" s="877"/>
      <c r="AST33" s="877"/>
      <c r="ASU33" s="877"/>
      <c r="ASV33" s="877"/>
      <c r="ASW33" s="877"/>
      <c r="ASX33" s="877"/>
      <c r="ASY33" s="877"/>
      <c r="ASZ33" s="877"/>
      <c r="ATA33" s="877"/>
      <c r="ATB33" s="877"/>
      <c r="ATC33" s="877"/>
      <c r="ATD33" s="877"/>
      <c r="ATE33" s="877"/>
      <c r="ATF33" s="877"/>
      <c r="ATG33" s="877"/>
      <c r="ATH33" s="877"/>
      <c r="ATI33" s="877"/>
      <c r="ATJ33" s="877"/>
      <c r="ATK33" s="877"/>
      <c r="ATL33" s="877"/>
      <c r="ATM33" s="877"/>
      <c r="ATN33" s="877"/>
      <c r="ATO33" s="877"/>
      <c r="ATP33" s="877"/>
      <c r="ATQ33" s="877"/>
      <c r="ATR33" s="877"/>
      <c r="ATS33" s="877"/>
      <c r="ATT33" s="877"/>
      <c r="ATU33" s="877"/>
      <c r="ATV33" s="877"/>
      <c r="ATW33" s="877"/>
      <c r="ATX33" s="877"/>
      <c r="ATY33" s="877"/>
      <c r="ATZ33" s="877"/>
      <c r="AUA33" s="877"/>
      <c r="AUB33" s="877"/>
      <c r="AUC33" s="877"/>
      <c r="AUD33" s="877"/>
      <c r="AUE33" s="877"/>
      <c r="AUF33" s="877"/>
      <c r="AUG33" s="877"/>
      <c r="AUH33" s="877"/>
      <c r="AUI33" s="877"/>
      <c r="AUJ33" s="877"/>
      <c r="AUK33" s="877"/>
      <c r="AUL33" s="877"/>
      <c r="AUM33" s="877"/>
      <c r="AUN33" s="877"/>
      <c r="AUO33" s="877"/>
      <c r="AUP33" s="877"/>
      <c r="AUQ33" s="877"/>
      <c r="AUR33" s="877"/>
      <c r="AUS33" s="877"/>
      <c r="AUT33" s="877"/>
      <c r="AUU33" s="877"/>
      <c r="AUV33" s="877"/>
      <c r="AUW33" s="877"/>
      <c r="AUX33" s="877"/>
      <c r="AUY33" s="877"/>
      <c r="AUZ33" s="877"/>
      <c r="AVA33" s="877"/>
      <c r="AVB33" s="877"/>
      <c r="AVC33" s="877"/>
      <c r="AVD33" s="877"/>
      <c r="AVE33" s="877"/>
      <c r="AVF33" s="877"/>
      <c r="AVG33" s="877"/>
      <c r="AVH33" s="877"/>
      <c r="AVI33" s="877"/>
      <c r="AVJ33" s="877"/>
      <c r="AVK33" s="877"/>
      <c r="AVL33" s="877"/>
      <c r="AVM33" s="877"/>
      <c r="AVN33" s="877"/>
      <c r="AVO33" s="877"/>
      <c r="AVP33" s="877"/>
      <c r="AVQ33" s="877"/>
      <c r="AVR33" s="877"/>
      <c r="AVS33" s="877"/>
      <c r="AVT33" s="877"/>
      <c r="AVU33" s="877"/>
      <c r="AVV33" s="877"/>
      <c r="AVW33" s="877"/>
      <c r="AVX33" s="877"/>
      <c r="AVY33" s="877"/>
      <c r="AVZ33" s="877"/>
      <c r="AWA33" s="877"/>
      <c r="AWB33" s="877"/>
      <c r="AWC33" s="877"/>
      <c r="AWD33" s="877"/>
      <c r="AWE33" s="877"/>
      <c r="AWF33" s="877"/>
      <c r="AWG33" s="877"/>
      <c r="AWH33" s="877"/>
      <c r="AWI33" s="877"/>
      <c r="AWJ33" s="877"/>
      <c r="AWK33" s="877"/>
      <c r="AWL33" s="877"/>
      <c r="AWM33" s="877"/>
      <c r="AWN33" s="877"/>
      <c r="AWO33" s="877"/>
      <c r="AWP33" s="877"/>
      <c r="AWQ33" s="877"/>
      <c r="AWR33" s="877"/>
      <c r="AWS33" s="877"/>
      <c r="AWT33" s="877"/>
      <c r="AWU33" s="877"/>
      <c r="AWV33" s="877"/>
      <c r="AWW33" s="877"/>
      <c r="AWX33" s="877"/>
      <c r="AWY33" s="877"/>
      <c r="AWZ33" s="877"/>
      <c r="AXA33" s="877"/>
      <c r="AXB33" s="877"/>
      <c r="AXC33" s="877"/>
      <c r="AXD33" s="877"/>
      <c r="AXE33" s="877"/>
      <c r="AXF33" s="877"/>
      <c r="AXG33" s="877"/>
      <c r="AXH33" s="877"/>
      <c r="AXI33" s="877"/>
      <c r="AXJ33" s="877"/>
      <c r="AXK33" s="877"/>
      <c r="AXL33" s="877"/>
      <c r="AXM33" s="877"/>
      <c r="AXN33" s="877"/>
      <c r="AXO33" s="877"/>
      <c r="AXP33" s="877"/>
      <c r="AXQ33" s="877"/>
      <c r="AXR33" s="877"/>
      <c r="AXS33" s="877"/>
      <c r="AXT33" s="877"/>
      <c r="AXU33" s="877"/>
      <c r="AXV33" s="877"/>
      <c r="AXW33" s="877"/>
      <c r="AXX33" s="877"/>
      <c r="AXY33" s="877"/>
      <c r="AXZ33" s="877"/>
      <c r="AYA33" s="877"/>
      <c r="AYB33" s="877"/>
      <c r="AYC33" s="877"/>
      <c r="AYD33" s="877"/>
      <c r="AYE33" s="877"/>
      <c r="AYF33" s="877"/>
      <c r="AYG33" s="877"/>
      <c r="AYH33" s="877"/>
      <c r="AYI33" s="877"/>
      <c r="AYJ33" s="877"/>
      <c r="AYK33" s="877"/>
      <c r="AYL33" s="877"/>
      <c r="AYM33" s="877"/>
      <c r="AYN33" s="877"/>
      <c r="AYO33" s="877"/>
      <c r="AYP33" s="877"/>
      <c r="AYQ33" s="877"/>
      <c r="AYR33" s="877"/>
      <c r="AYS33" s="877"/>
      <c r="AYT33" s="877"/>
      <c r="AYU33" s="877"/>
      <c r="AYV33" s="877"/>
      <c r="AYW33" s="877"/>
      <c r="AYX33" s="877"/>
      <c r="AYY33" s="877"/>
      <c r="AYZ33" s="877"/>
      <c r="AZA33" s="877"/>
      <c r="AZB33" s="877"/>
      <c r="AZC33" s="877"/>
      <c r="AZD33" s="877"/>
      <c r="AZE33" s="877"/>
      <c r="AZF33" s="877"/>
      <c r="AZG33" s="877"/>
      <c r="AZH33" s="877"/>
      <c r="AZI33" s="877"/>
      <c r="AZJ33" s="877"/>
      <c r="AZK33" s="877"/>
      <c r="AZL33" s="877"/>
      <c r="AZM33" s="877"/>
      <c r="AZN33" s="877"/>
      <c r="AZO33" s="877"/>
      <c r="AZP33" s="877"/>
      <c r="AZQ33" s="877"/>
      <c r="AZR33" s="877"/>
      <c r="AZS33" s="877"/>
      <c r="AZT33" s="877"/>
      <c r="AZU33" s="877"/>
      <c r="AZV33" s="877"/>
      <c r="AZW33" s="877"/>
      <c r="AZX33" s="877"/>
      <c r="AZY33" s="877"/>
      <c r="AZZ33" s="877"/>
      <c r="BAA33" s="877"/>
      <c r="BAB33" s="877"/>
      <c r="BAC33" s="877"/>
      <c r="BAD33" s="877"/>
      <c r="BAE33" s="877"/>
      <c r="BAF33" s="877"/>
      <c r="BAG33" s="877"/>
      <c r="BAH33" s="877"/>
      <c r="BAI33" s="877"/>
      <c r="BAJ33" s="877"/>
      <c r="BAK33" s="877"/>
      <c r="BAL33" s="877"/>
      <c r="BAM33" s="877"/>
      <c r="BAN33" s="877"/>
      <c r="BAO33" s="877"/>
      <c r="BAP33" s="877"/>
      <c r="BAQ33" s="877"/>
      <c r="BAR33" s="877"/>
      <c r="BAS33" s="877"/>
      <c r="BAT33" s="877"/>
      <c r="BAU33" s="877"/>
      <c r="BAV33" s="877"/>
      <c r="BAW33" s="877"/>
      <c r="BAX33" s="877"/>
      <c r="BAY33" s="877"/>
      <c r="BAZ33" s="877"/>
      <c r="BBA33" s="877"/>
      <c r="BBB33" s="877"/>
      <c r="BBC33" s="877"/>
      <c r="BBD33" s="877"/>
      <c r="BBE33" s="877"/>
      <c r="BBF33" s="877"/>
      <c r="BBG33" s="877"/>
      <c r="BBH33" s="877"/>
      <c r="BBI33" s="877"/>
      <c r="BBJ33" s="877"/>
      <c r="BBK33" s="877"/>
      <c r="BBL33" s="877"/>
      <c r="BBM33" s="877"/>
      <c r="BBN33" s="877"/>
      <c r="BBO33" s="877"/>
      <c r="BBP33" s="877"/>
      <c r="BBQ33" s="877"/>
      <c r="BBR33" s="877"/>
      <c r="BBS33" s="877"/>
      <c r="BBT33" s="877"/>
      <c r="BBU33" s="877"/>
      <c r="BBV33" s="877"/>
      <c r="BBW33" s="877"/>
      <c r="BBX33" s="877"/>
      <c r="BBY33" s="877"/>
      <c r="BBZ33" s="877"/>
      <c r="BCA33" s="877"/>
      <c r="BCB33" s="877"/>
      <c r="BCC33" s="877"/>
      <c r="BCD33" s="877"/>
      <c r="BCE33" s="877"/>
      <c r="BCF33" s="877"/>
      <c r="BCG33" s="877"/>
      <c r="BCH33" s="877"/>
      <c r="BCI33" s="877"/>
      <c r="BCJ33" s="877"/>
      <c r="BCK33" s="877"/>
      <c r="BCL33" s="877"/>
      <c r="BCM33" s="877"/>
      <c r="BCN33" s="877"/>
      <c r="BCO33" s="877"/>
      <c r="BCP33" s="877"/>
      <c r="BCQ33" s="877"/>
      <c r="BCR33" s="877"/>
      <c r="BCS33" s="877"/>
      <c r="BCT33" s="877"/>
      <c r="BCU33" s="877"/>
      <c r="BCV33" s="877"/>
      <c r="BCW33" s="877"/>
      <c r="BCX33" s="877"/>
      <c r="BCY33" s="877"/>
      <c r="BCZ33" s="877"/>
      <c r="BDA33" s="877"/>
      <c r="BDB33" s="877"/>
      <c r="BDC33" s="877"/>
      <c r="BDD33" s="877"/>
      <c r="BDE33" s="877"/>
      <c r="BDF33" s="877"/>
      <c r="BDG33" s="877"/>
      <c r="BDH33" s="877"/>
      <c r="BDI33" s="877"/>
      <c r="BDJ33" s="877"/>
      <c r="BDK33" s="877"/>
      <c r="BDL33" s="877"/>
      <c r="BDM33" s="877"/>
      <c r="BDN33" s="877"/>
      <c r="BDO33" s="877"/>
      <c r="BDP33" s="877"/>
      <c r="BDQ33" s="877"/>
      <c r="BDR33" s="877"/>
      <c r="BDS33" s="877"/>
      <c r="BDT33" s="877"/>
      <c r="BDU33" s="877"/>
      <c r="BDV33" s="877"/>
      <c r="BDW33" s="877"/>
      <c r="BDX33" s="877"/>
      <c r="BDY33" s="877"/>
      <c r="BDZ33" s="877"/>
      <c r="BEA33" s="877"/>
      <c r="BEB33" s="877"/>
      <c r="BEC33" s="877"/>
      <c r="BED33" s="877"/>
      <c r="BEE33" s="877"/>
      <c r="BEF33" s="877"/>
      <c r="BEG33" s="877"/>
      <c r="BEH33" s="877"/>
      <c r="BEI33" s="877"/>
      <c r="BEJ33" s="877"/>
      <c r="BEK33" s="877"/>
      <c r="BEL33" s="877"/>
      <c r="BEM33" s="877"/>
      <c r="BEN33" s="877"/>
      <c r="BEO33" s="877"/>
      <c r="BEP33" s="877"/>
      <c r="BEQ33" s="877"/>
      <c r="BER33" s="877"/>
      <c r="BES33" s="877"/>
      <c r="BET33" s="877"/>
      <c r="BEU33" s="877"/>
      <c r="BEV33" s="877"/>
      <c r="BEW33" s="877"/>
      <c r="BEX33" s="877"/>
      <c r="BEY33" s="877"/>
      <c r="BEZ33" s="877"/>
      <c r="BFA33" s="877"/>
      <c r="BFB33" s="877"/>
      <c r="BFC33" s="877"/>
      <c r="BFD33" s="877"/>
      <c r="BFE33" s="877"/>
      <c r="BFF33" s="877"/>
      <c r="BFG33" s="877"/>
      <c r="BFH33" s="877"/>
      <c r="BFI33" s="877"/>
      <c r="BFJ33" s="877"/>
      <c r="BFK33" s="877"/>
      <c r="BFL33" s="877"/>
      <c r="BFM33" s="877"/>
      <c r="BFN33" s="877"/>
      <c r="BFO33" s="877"/>
      <c r="BFP33" s="877"/>
      <c r="BFQ33" s="877"/>
      <c r="BFR33" s="877"/>
      <c r="BFS33" s="877"/>
      <c r="BFT33" s="877"/>
      <c r="BFU33" s="877"/>
      <c r="BFV33" s="877"/>
      <c r="BFW33" s="877"/>
      <c r="BFX33" s="877"/>
      <c r="BFY33" s="877"/>
      <c r="BFZ33" s="877"/>
      <c r="BGA33" s="877"/>
      <c r="BGB33" s="877"/>
      <c r="BGC33" s="877"/>
      <c r="BGD33" s="877"/>
      <c r="BGE33" s="877"/>
      <c r="BGF33" s="877"/>
      <c r="BGG33" s="877"/>
      <c r="BGH33" s="877"/>
      <c r="BGI33" s="877"/>
      <c r="BGJ33" s="877"/>
      <c r="BGK33" s="877"/>
      <c r="BGL33" s="877"/>
      <c r="BGM33" s="877"/>
      <c r="BGN33" s="877"/>
      <c r="BGO33" s="877"/>
      <c r="BGP33" s="877"/>
      <c r="BGQ33" s="877"/>
      <c r="BGR33" s="877"/>
      <c r="BGS33" s="877"/>
      <c r="BGT33" s="877"/>
      <c r="BGU33" s="877"/>
      <c r="BGV33" s="877"/>
      <c r="BGW33" s="877"/>
      <c r="BGX33" s="877"/>
      <c r="BGY33" s="877"/>
      <c r="BGZ33" s="877"/>
      <c r="BHA33" s="877"/>
      <c r="BHB33" s="877"/>
      <c r="BHC33" s="877"/>
      <c r="BHD33" s="877"/>
      <c r="BHE33" s="877"/>
      <c r="BHF33" s="877"/>
      <c r="BHG33" s="877"/>
      <c r="BHH33" s="877"/>
      <c r="BHI33" s="877"/>
      <c r="BHJ33" s="877"/>
      <c r="BHK33" s="877"/>
      <c r="BHL33" s="877"/>
      <c r="BHM33" s="877"/>
      <c r="BHN33" s="877"/>
      <c r="BHO33" s="877"/>
      <c r="BHP33" s="877"/>
      <c r="BHQ33" s="877"/>
      <c r="BHR33" s="877"/>
      <c r="BHS33" s="877"/>
      <c r="BHT33" s="877"/>
      <c r="BHU33" s="877"/>
      <c r="BHV33" s="877"/>
      <c r="BHW33" s="877"/>
      <c r="BHX33" s="877"/>
      <c r="BHY33" s="877"/>
      <c r="BHZ33" s="877"/>
      <c r="BIA33" s="877"/>
      <c r="BIB33" s="877"/>
      <c r="BIC33" s="877"/>
      <c r="BID33" s="877"/>
      <c r="BIE33" s="877"/>
      <c r="BIF33" s="877"/>
      <c r="BIG33" s="877"/>
      <c r="BIH33" s="877"/>
      <c r="BII33" s="877"/>
      <c r="BIJ33" s="877"/>
      <c r="BIK33" s="877"/>
      <c r="BIL33" s="877"/>
      <c r="BIM33" s="877"/>
      <c r="BIN33" s="877"/>
      <c r="BIO33" s="877"/>
      <c r="BIP33" s="877"/>
      <c r="BIQ33" s="877"/>
      <c r="BIR33" s="877"/>
      <c r="BIS33" s="877"/>
      <c r="BIT33" s="877"/>
      <c r="BIU33" s="877"/>
      <c r="BIV33" s="877"/>
      <c r="BIW33" s="877"/>
      <c r="BIX33" s="877"/>
      <c r="BIY33" s="877"/>
      <c r="BIZ33" s="877"/>
      <c r="BJA33" s="877"/>
      <c r="BJB33" s="877"/>
      <c r="BJC33" s="877"/>
      <c r="BJD33" s="877"/>
      <c r="BJE33" s="877"/>
      <c r="BJF33" s="877"/>
      <c r="BJG33" s="877"/>
      <c r="BJH33" s="877"/>
      <c r="BJI33" s="877"/>
      <c r="BJJ33" s="877"/>
      <c r="BJK33" s="877"/>
      <c r="BJL33" s="877"/>
      <c r="BJM33" s="877"/>
      <c r="BJN33" s="877"/>
      <c r="BJO33" s="877"/>
      <c r="BJP33" s="877"/>
      <c r="BJQ33" s="877"/>
      <c r="BJR33" s="877"/>
      <c r="BJS33" s="877"/>
      <c r="BJT33" s="877"/>
      <c r="BJU33" s="877"/>
      <c r="BJV33" s="877"/>
      <c r="BJW33" s="877"/>
      <c r="BJX33" s="877"/>
      <c r="BJY33" s="877"/>
      <c r="BJZ33" s="877"/>
      <c r="BKA33" s="877"/>
      <c r="BKB33" s="877"/>
      <c r="BKC33" s="877"/>
      <c r="BKD33" s="877"/>
      <c r="BKE33" s="877"/>
      <c r="BKF33" s="877"/>
      <c r="BKG33" s="877"/>
      <c r="BKH33" s="877"/>
      <c r="BKI33" s="877"/>
      <c r="BKJ33" s="877"/>
      <c r="BKK33" s="877"/>
      <c r="BKL33" s="877"/>
      <c r="BKM33" s="877"/>
      <c r="BKN33" s="877"/>
      <c r="BKO33" s="877"/>
      <c r="BKP33" s="877"/>
      <c r="BKQ33" s="877"/>
      <c r="BKR33" s="877"/>
      <c r="BKS33" s="877"/>
      <c r="BKT33" s="877"/>
      <c r="BKU33" s="877"/>
      <c r="BKV33" s="877"/>
      <c r="BKW33" s="877"/>
      <c r="BKX33" s="877"/>
      <c r="BKY33" s="877"/>
      <c r="BKZ33" s="877"/>
      <c r="BLA33" s="877"/>
      <c r="BLB33" s="877"/>
      <c r="BLC33" s="877"/>
      <c r="BLD33" s="877"/>
      <c r="BLE33" s="877"/>
      <c r="BLF33" s="877"/>
      <c r="BLG33" s="877"/>
      <c r="BLH33" s="877"/>
      <c r="BLI33" s="877"/>
      <c r="BLJ33" s="877"/>
      <c r="BLK33" s="877"/>
      <c r="BLL33" s="877"/>
      <c r="BLM33" s="877"/>
      <c r="BLN33" s="877"/>
      <c r="BLO33" s="877"/>
      <c r="BLP33" s="877"/>
      <c r="BLQ33" s="877"/>
      <c r="BLR33" s="877"/>
      <c r="BLS33" s="877"/>
      <c r="BLT33" s="877"/>
      <c r="BLU33" s="877"/>
      <c r="BLV33" s="877"/>
      <c r="BLW33" s="877"/>
      <c r="BLX33" s="877"/>
      <c r="BLY33" s="877"/>
      <c r="BLZ33" s="877"/>
      <c r="BMA33" s="877"/>
      <c r="BMB33" s="877"/>
      <c r="BMC33" s="877"/>
      <c r="BMD33" s="877"/>
      <c r="BME33" s="877"/>
      <c r="BMF33" s="877"/>
      <c r="BMG33" s="877"/>
      <c r="BMH33" s="877"/>
      <c r="BMI33" s="877"/>
      <c r="BMJ33" s="877"/>
      <c r="BMK33" s="877"/>
      <c r="BML33" s="877"/>
      <c r="BMM33" s="877"/>
      <c r="BMN33" s="877"/>
      <c r="BMO33" s="877"/>
      <c r="BMP33" s="877"/>
      <c r="BMQ33" s="877"/>
      <c r="BMR33" s="877"/>
      <c r="BMS33" s="877"/>
      <c r="BMT33" s="877"/>
      <c r="BMU33" s="877"/>
      <c r="BMV33" s="877"/>
      <c r="BMW33" s="877"/>
      <c r="BMX33" s="877"/>
      <c r="BMY33" s="877"/>
      <c r="BMZ33" s="877"/>
      <c r="BNA33" s="877"/>
      <c r="BNB33" s="877"/>
      <c r="BNC33" s="877"/>
      <c r="BND33" s="877"/>
      <c r="BNE33" s="877"/>
      <c r="BNF33" s="877"/>
      <c r="BNG33" s="877"/>
      <c r="BNH33" s="877"/>
      <c r="BNI33" s="877"/>
      <c r="BNJ33" s="877"/>
      <c r="BNK33" s="877"/>
      <c r="BNL33" s="877"/>
      <c r="BNM33" s="877"/>
      <c r="BNN33" s="877"/>
      <c r="BNO33" s="877"/>
      <c r="BNP33" s="877"/>
      <c r="BNQ33" s="877"/>
      <c r="BNR33" s="877"/>
      <c r="BNS33" s="877"/>
      <c r="BNT33" s="877"/>
      <c r="BNU33" s="877"/>
      <c r="BNV33" s="877"/>
      <c r="BNW33" s="877"/>
      <c r="BNX33" s="877"/>
      <c r="BNY33" s="877"/>
      <c r="BNZ33" s="877"/>
      <c r="BOA33" s="877"/>
      <c r="BOB33" s="877"/>
      <c r="BOC33" s="877"/>
      <c r="BOD33" s="877"/>
      <c r="BOE33" s="877"/>
      <c r="BOF33" s="877"/>
      <c r="BOG33" s="877"/>
      <c r="BOH33" s="877"/>
      <c r="BOI33" s="877"/>
      <c r="BOJ33" s="877"/>
      <c r="BOK33" s="877"/>
      <c r="BOL33" s="877"/>
      <c r="BOM33" s="877"/>
      <c r="BON33" s="877"/>
      <c r="BOO33" s="877"/>
      <c r="BOP33" s="877"/>
      <c r="BOQ33" s="877"/>
      <c r="BOR33" s="877"/>
      <c r="BOS33" s="877"/>
      <c r="BOT33" s="877"/>
      <c r="BOU33" s="877"/>
      <c r="BOV33" s="877"/>
      <c r="BOW33" s="877"/>
      <c r="BOX33" s="877"/>
      <c r="BOY33" s="877"/>
      <c r="BOZ33" s="877"/>
      <c r="BPA33" s="877"/>
      <c r="BPB33" s="877"/>
      <c r="BPC33" s="877"/>
      <c r="BPD33" s="877"/>
      <c r="BPE33" s="877"/>
      <c r="BPF33" s="877"/>
      <c r="BPG33" s="877"/>
      <c r="BPH33" s="877"/>
      <c r="BPI33" s="877"/>
      <c r="BPJ33" s="877"/>
      <c r="BPK33" s="877"/>
      <c r="BPL33" s="877"/>
      <c r="BPM33" s="877"/>
      <c r="BPN33" s="877"/>
      <c r="BPO33" s="877"/>
      <c r="BPP33" s="877"/>
      <c r="BPQ33" s="877"/>
      <c r="BPR33" s="877"/>
      <c r="BPS33" s="877"/>
      <c r="BPT33" s="877"/>
      <c r="BPU33" s="877"/>
      <c r="BPV33" s="877"/>
      <c r="BPW33" s="877"/>
      <c r="BPX33" s="877"/>
      <c r="BPY33" s="877"/>
      <c r="BPZ33" s="877"/>
      <c r="BQA33" s="877"/>
      <c r="BQB33" s="877"/>
      <c r="BQC33" s="877"/>
      <c r="BQD33" s="877"/>
      <c r="BQE33" s="877"/>
      <c r="BQF33" s="877"/>
      <c r="BQG33" s="877"/>
      <c r="BQH33" s="877"/>
      <c r="BQI33" s="877"/>
      <c r="BQJ33" s="877"/>
      <c r="BQK33" s="877"/>
      <c r="BQL33" s="877"/>
      <c r="BQM33" s="877"/>
      <c r="BQN33" s="877"/>
      <c r="BQO33" s="877"/>
      <c r="BQP33" s="877"/>
      <c r="BQQ33" s="877"/>
      <c r="BQR33" s="877"/>
      <c r="BQS33" s="877"/>
      <c r="BQT33" s="877"/>
      <c r="BQU33" s="877"/>
      <c r="BQV33" s="877"/>
      <c r="BQW33" s="877"/>
      <c r="BQX33" s="877"/>
      <c r="BQY33" s="877"/>
      <c r="BQZ33" s="877"/>
      <c r="BRA33" s="877"/>
      <c r="BRB33" s="877"/>
      <c r="BRC33" s="877"/>
      <c r="BRD33" s="877"/>
      <c r="BRE33" s="877"/>
      <c r="BRF33" s="877"/>
      <c r="BRG33" s="877"/>
      <c r="BRH33" s="877"/>
      <c r="BRI33" s="877"/>
      <c r="BRJ33" s="877"/>
      <c r="BRK33" s="877"/>
      <c r="BRL33" s="877"/>
      <c r="BRM33" s="877"/>
      <c r="BRN33" s="877"/>
      <c r="BRO33" s="877"/>
      <c r="BRP33" s="877"/>
      <c r="BRQ33" s="877"/>
      <c r="BRR33" s="877"/>
      <c r="BRS33" s="877"/>
      <c r="BRT33" s="877"/>
      <c r="BRU33" s="877"/>
      <c r="BRV33" s="877"/>
      <c r="BRW33" s="877"/>
      <c r="BRX33" s="877"/>
      <c r="BRY33" s="877"/>
      <c r="BRZ33" s="877"/>
      <c r="BSA33" s="877"/>
      <c r="BSB33" s="877"/>
      <c r="BSC33" s="877"/>
      <c r="BSD33" s="877"/>
      <c r="BSE33" s="877"/>
      <c r="BSF33" s="877"/>
      <c r="BSG33" s="877"/>
      <c r="BSH33" s="877"/>
      <c r="BSI33" s="877"/>
      <c r="BSJ33" s="877"/>
      <c r="BSK33" s="877"/>
      <c r="BSL33" s="877"/>
      <c r="BSM33" s="877"/>
      <c r="BSN33" s="877"/>
      <c r="BSO33" s="877"/>
      <c r="BSP33" s="877"/>
      <c r="BSQ33" s="877"/>
      <c r="BSR33" s="877"/>
      <c r="BSS33" s="877"/>
      <c r="BST33" s="877"/>
      <c r="BSU33" s="877"/>
      <c r="BSV33" s="877"/>
      <c r="BSW33" s="877"/>
      <c r="BSX33" s="877"/>
      <c r="BSY33" s="877"/>
      <c r="BSZ33" s="877"/>
      <c r="BTA33" s="877"/>
      <c r="BTB33" s="877"/>
      <c r="BTC33" s="877"/>
      <c r="BTD33" s="877"/>
      <c r="BTE33" s="877"/>
      <c r="BTF33" s="877"/>
      <c r="BTG33" s="877"/>
      <c r="BTH33" s="877"/>
      <c r="BTI33" s="877"/>
      <c r="BTJ33" s="877"/>
      <c r="BTK33" s="877"/>
      <c r="BTL33" s="877"/>
      <c r="BTM33" s="877"/>
      <c r="BTN33" s="877"/>
      <c r="BTO33" s="877"/>
      <c r="BTP33" s="877"/>
      <c r="BTQ33" s="877"/>
      <c r="BTR33" s="877"/>
      <c r="BTS33" s="877"/>
      <c r="BTT33" s="877"/>
      <c r="BTU33" s="877"/>
      <c r="BTV33" s="877"/>
      <c r="BTW33" s="877"/>
      <c r="BTX33" s="877"/>
      <c r="BTY33" s="877"/>
      <c r="BTZ33" s="877"/>
      <c r="BUA33" s="877"/>
      <c r="BUB33" s="877"/>
      <c r="BUC33" s="877"/>
      <c r="BUD33" s="877"/>
      <c r="BUE33" s="877"/>
      <c r="BUF33" s="877"/>
      <c r="BUG33" s="877"/>
      <c r="BUH33" s="877"/>
      <c r="BUI33" s="877"/>
      <c r="BUJ33" s="877"/>
      <c r="BUK33" s="877"/>
      <c r="BUL33" s="877"/>
      <c r="BUM33" s="877"/>
      <c r="BUN33" s="877"/>
      <c r="BUO33" s="877"/>
      <c r="BUP33" s="877"/>
      <c r="BUQ33" s="877"/>
      <c r="BUR33" s="877"/>
      <c r="BUS33" s="877"/>
      <c r="BUT33" s="877"/>
      <c r="BUU33" s="877"/>
      <c r="BUV33" s="877"/>
      <c r="BUW33" s="877"/>
      <c r="BUX33" s="877"/>
      <c r="BUY33" s="877"/>
      <c r="BUZ33" s="877"/>
      <c r="BVA33" s="877"/>
      <c r="BVB33" s="877"/>
      <c r="BVC33" s="877"/>
      <c r="BVD33" s="877"/>
      <c r="BVE33" s="877"/>
      <c r="BVF33" s="877"/>
      <c r="BVG33" s="877"/>
      <c r="BVH33" s="877"/>
      <c r="BVI33" s="877"/>
      <c r="BVJ33" s="877"/>
      <c r="BVK33" s="877"/>
      <c r="BVL33" s="877"/>
      <c r="BVM33" s="877"/>
      <c r="BVN33" s="877"/>
      <c r="BVO33" s="877"/>
      <c r="BVP33" s="877"/>
      <c r="BVQ33" s="877"/>
      <c r="BVR33" s="877"/>
      <c r="BVS33" s="877"/>
      <c r="BVT33" s="877"/>
      <c r="BVU33" s="877"/>
      <c r="BVV33" s="877"/>
      <c r="BVW33" s="877"/>
      <c r="BVX33" s="877"/>
      <c r="BVY33" s="877"/>
      <c r="BVZ33" s="877"/>
      <c r="BWA33" s="877"/>
      <c r="BWB33" s="877"/>
      <c r="BWC33" s="877"/>
      <c r="BWD33" s="877"/>
      <c r="BWE33" s="877"/>
      <c r="BWF33" s="877"/>
      <c r="BWG33" s="877"/>
      <c r="BWH33" s="877"/>
      <c r="BWI33" s="877"/>
      <c r="BWJ33" s="877"/>
      <c r="BWK33" s="877"/>
      <c r="BWL33" s="877"/>
      <c r="BWM33" s="877"/>
      <c r="BWN33" s="877"/>
      <c r="BWO33" s="877"/>
      <c r="BWP33" s="877"/>
      <c r="BWQ33" s="877"/>
      <c r="BWR33" s="877"/>
      <c r="BWS33" s="877"/>
      <c r="BWT33" s="877"/>
      <c r="BWU33" s="877"/>
      <c r="BWV33" s="877"/>
      <c r="BWW33" s="877"/>
      <c r="BWX33" s="877"/>
      <c r="BWY33" s="877"/>
      <c r="BWZ33" s="877"/>
      <c r="BXA33" s="877"/>
      <c r="BXB33" s="877"/>
      <c r="BXC33" s="877"/>
      <c r="BXD33" s="877"/>
      <c r="BXE33" s="877"/>
      <c r="BXF33" s="877"/>
      <c r="BXG33" s="877"/>
      <c r="BXH33" s="877"/>
      <c r="BXI33" s="877"/>
      <c r="BXJ33" s="877"/>
      <c r="BXK33" s="877"/>
      <c r="BXL33" s="877"/>
      <c r="BXM33" s="877"/>
      <c r="BXN33" s="877"/>
      <c r="BXO33" s="877"/>
      <c r="BXP33" s="877"/>
      <c r="BXQ33" s="877"/>
      <c r="BXR33" s="877"/>
      <c r="BXS33" s="877"/>
      <c r="BXT33" s="877"/>
      <c r="BXU33" s="877"/>
      <c r="BXV33" s="877"/>
      <c r="BXW33" s="877"/>
      <c r="BXX33" s="877"/>
      <c r="BXY33" s="877"/>
      <c r="BXZ33" s="877"/>
      <c r="BYA33" s="877"/>
      <c r="BYB33" s="877"/>
      <c r="BYC33" s="877"/>
      <c r="BYD33" s="877"/>
      <c r="BYE33" s="877"/>
      <c r="BYF33" s="877"/>
      <c r="BYG33" s="877"/>
      <c r="BYH33" s="877"/>
      <c r="BYI33" s="877"/>
      <c r="BYJ33" s="877"/>
      <c r="BYK33" s="877"/>
      <c r="BYL33" s="877"/>
      <c r="BYM33" s="877"/>
      <c r="BYN33" s="877"/>
      <c r="BYO33" s="877"/>
      <c r="BYP33" s="877"/>
      <c r="BYQ33" s="877"/>
      <c r="BYR33" s="877"/>
      <c r="BYS33" s="877"/>
      <c r="BYT33" s="877"/>
      <c r="BYU33" s="877"/>
      <c r="BYV33" s="877"/>
      <c r="BYW33" s="877"/>
      <c r="BYX33" s="877"/>
      <c r="BYY33" s="877"/>
      <c r="BYZ33" s="877"/>
      <c r="BZA33" s="877"/>
      <c r="BZB33" s="877"/>
      <c r="BZC33" s="877"/>
      <c r="BZD33" s="877"/>
      <c r="BZE33" s="877"/>
      <c r="BZF33" s="877"/>
      <c r="BZG33" s="877"/>
      <c r="BZH33" s="877"/>
      <c r="BZI33" s="877"/>
      <c r="BZJ33" s="877"/>
      <c r="BZK33" s="877"/>
      <c r="BZL33" s="877"/>
      <c r="BZM33" s="877"/>
      <c r="BZN33" s="877"/>
      <c r="BZO33" s="877"/>
      <c r="BZP33" s="877"/>
      <c r="BZQ33" s="877"/>
      <c r="BZR33" s="877"/>
      <c r="BZS33" s="877"/>
      <c r="BZT33" s="877"/>
      <c r="BZU33" s="877"/>
      <c r="BZV33" s="877"/>
      <c r="BZW33" s="877"/>
      <c r="BZX33" s="877"/>
      <c r="BZY33" s="877"/>
      <c r="BZZ33" s="877"/>
      <c r="CAA33" s="877"/>
      <c r="CAB33" s="877"/>
      <c r="CAC33" s="877"/>
      <c r="CAD33" s="877"/>
      <c r="CAE33" s="877"/>
      <c r="CAF33" s="877"/>
      <c r="CAG33" s="877"/>
      <c r="CAH33" s="877"/>
      <c r="CAI33" s="877"/>
      <c r="CAJ33" s="877"/>
      <c r="CAK33" s="877"/>
      <c r="CAL33" s="877"/>
      <c r="CAM33" s="877"/>
      <c r="CAN33" s="877"/>
      <c r="CAO33" s="877"/>
      <c r="CAP33" s="877"/>
      <c r="CAQ33" s="877"/>
      <c r="CAR33" s="877"/>
      <c r="CAS33" s="877"/>
      <c r="CAT33" s="877"/>
      <c r="CAU33" s="877"/>
      <c r="CAV33" s="877"/>
      <c r="CAW33" s="877"/>
      <c r="CAX33" s="877"/>
      <c r="CAY33" s="877"/>
      <c r="CAZ33" s="877"/>
      <c r="CBA33" s="877"/>
      <c r="CBB33" s="877"/>
      <c r="CBC33" s="877"/>
      <c r="CBD33" s="877"/>
      <c r="CBE33" s="877"/>
      <c r="CBF33" s="877"/>
      <c r="CBG33" s="877"/>
      <c r="CBH33" s="877"/>
      <c r="CBI33" s="877"/>
      <c r="CBJ33" s="877"/>
      <c r="CBK33" s="877"/>
      <c r="CBL33" s="877"/>
      <c r="CBM33" s="877"/>
      <c r="CBN33" s="877"/>
      <c r="CBO33" s="877"/>
      <c r="CBP33" s="877"/>
      <c r="CBQ33" s="877"/>
      <c r="CBR33" s="877"/>
      <c r="CBS33" s="877"/>
      <c r="CBT33" s="877"/>
      <c r="CBU33" s="877"/>
      <c r="CBV33" s="877"/>
      <c r="CBW33" s="877"/>
      <c r="CBX33" s="877"/>
      <c r="CBY33" s="877"/>
      <c r="CBZ33" s="877"/>
      <c r="CCA33" s="877"/>
      <c r="CCB33" s="877"/>
      <c r="CCC33" s="877"/>
      <c r="CCD33" s="877"/>
      <c r="CCE33" s="877"/>
      <c r="CCF33" s="877"/>
      <c r="CCG33" s="877"/>
      <c r="CCH33" s="877"/>
      <c r="CCI33" s="877"/>
      <c r="CCJ33" s="877"/>
      <c r="CCK33" s="877"/>
      <c r="CCL33" s="877"/>
      <c r="CCM33" s="877"/>
      <c r="CCN33" s="877"/>
      <c r="CCO33" s="877"/>
      <c r="CCP33" s="877"/>
      <c r="CCQ33" s="877"/>
      <c r="CCR33" s="877"/>
      <c r="CCS33" s="877"/>
      <c r="CCT33" s="877"/>
      <c r="CCU33" s="877"/>
      <c r="CCV33" s="877"/>
      <c r="CCW33" s="877"/>
      <c r="CCX33" s="877"/>
      <c r="CCY33" s="877"/>
      <c r="CCZ33" s="877"/>
      <c r="CDA33" s="877"/>
      <c r="CDB33" s="877"/>
      <c r="CDC33" s="877"/>
      <c r="CDD33" s="877"/>
      <c r="CDE33" s="877"/>
      <c r="CDF33" s="877"/>
      <c r="CDG33" s="877"/>
      <c r="CDH33" s="877"/>
      <c r="CDI33" s="877"/>
      <c r="CDJ33" s="877"/>
      <c r="CDK33" s="877"/>
      <c r="CDL33" s="877"/>
      <c r="CDM33" s="877"/>
      <c r="CDN33" s="877"/>
      <c r="CDO33" s="877"/>
      <c r="CDP33" s="877"/>
      <c r="CDQ33" s="877"/>
      <c r="CDR33" s="877"/>
      <c r="CDS33" s="877"/>
      <c r="CDT33" s="877"/>
      <c r="CDU33" s="877"/>
      <c r="CDV33" s="877"/>
      <c r="CDW33" s="877"/>
      <c r="CDX33" s="877"/>
      <c r="CDY33" s="877"/>
      <c r="CDZ33" s="877"/>
      <c r="CEA33" s="877"/>
      <c r="CEB33" s="877"/>
      <c r="CEC33" s="877"/>
      <c r="CED33" s="877"/>
      <c r="CEE33" s="877"/>
      <c r="CEF33" s="877"/>
      <c r="CEG33" s="877"/>
      <c r="CEH33" s="877"/>
      <c r="CEI33" s="877"/>
      <c r="CEJ33" s="877"/>
      <c r="CEK33" s="877"/>
      <c r="CEL33" s="877"/>
      <c r="CEM33" s="877"/>
      <c r="CEN33" s="877"/>
      <c r="CEO33" s="877"/>
      <c r="CEP33" s="877"/>
      <c r="CEQ33" s="877"/>
      <c r="CER33" s="877"/>
      <c r="CES33" s="877"/>
      <c r="CET33" s="877"/>
      <c r="CEU33" s="877"/>
      <c r="CEV33" s="877"/>
      <c r="CEW33" s="877"/>
      <c r="CEX33" s="877"/>
      <c r="CEY33" s="877"/>
      <c r="CEZ33" s="877"/>
      <c r="CFA33" s="877"/>
      <c r="CFB33" s="877"/>
      <c r="CFC33" s="877"/>
      <c r="CFD33" s="877"/>
      <c r="CFE33" s="877"/>
      <c r="CFF33" s="877"/>
      <c r="CFG33" s="877"/>
      <c r="CFH33" s="877"/>
      <c r="CFI33" s="877"/>
      <c r="CFJ33" s="877"/>
      <c r="CFK33" s="877"/>
      <c r="CFL33" s="877"/>
      <c r="CFM33" s="877"/>
      <c r="CFN33" s="877"/>
      <c r="CFO33" s="877"/>
      <c r="CFP33" s="877"/>
      <c r="CFQ33" s="877"/>
      <c r="CFR33" s="877"/>
      <c r="CFS33" s="877"/>
      <c r="CFT33" s="877"/>
      <c r="CFU33" s="877"/>
      <c r="CFV33" s="877"/>
      <c r="CFW33" s="877"/>
      <c r="CFX33" s="877"/>
      <c r="CFY33" s="877"/>
      <c r="CFZ33" s="877"/>
      <c r="CGA33" s="877"/>
      <c r="CGB33" s="877"/>
      <c r="CGC33" s="877"/>
      <c r="CGD33" s="877"/>
      <c r="CGE33" s="877"/>
      <c r="CGF33" s="877"/>
      <c r="CGG33" s="877"/>
      <c r="CGH33" s="877"/>
      <c r="CGI33" s="877"/>
      <c r="CGJ33" s="877"/>
      <c r="CGK33" s="877"/>
      <c r="CGL33" s="877"/>
      <c r="CGM33" s="877"/>
      <c r="CGN33" s="877"/>
      <c r="CGO33" s="877"/>
      <c r="CGP33" s="877"/>
      <c r="CGQ33" s="877"/>
      <c r="CGR33" s="877"/>
      <c r="CGS33" s="877"/>
      <c r="CGT33" s="877"/>
      <c r="CGU33" s="877"/>
      <c r="CGV33" s="877"/>
      <c r="CGW33" s="877"/>
      <c r="CGX33" s="877"/>
      <c r="CGY33" s="877"/>
      <c r="CGZ33" s="877"/>
      <c r="CHA33" s="877"/>
      <c r="CHB33" s="877"/>
      <c r="CHC33" s="877"/>
      <c r="CHD33" s="877"/>
      <c r="CHE33" s="877"/>
      <c r="CHF33" s="877"/>
      <c r="CHG33" s="877"/>
      <c r="CHH33" s="877"/>
      <c r="CHI33" s="877"/>
      <c r="CHJ33" s="877"/>
      <c r="CHK33" s="877"/>
      <c r="CHL33" s="877"/>
      <c r="CHM33" s="877"/>
      <c r="CHN33" s="877"/>
      <c r="CHO33" s="877"/>
      <c r="CHP33" s="877"/>
      <c r="CHQ33" s="877"/>
      <c r="CHR33" s="877"/>
      <c r="CHS33" s="877"/>
      <c r="CHT33" s="877"/>
      <c r="CHU33" s="877"/>
      <c r="CHV33" s="877"/>
      <c r="CHW33" s="877"/>
      <c r="CHX33" s="877"/>
      <c r="CHY33" s="877"/>
      <c r="CHZ33" s="877"/>
      <c r="CIA33" s="877"/>
      <c r="CIB33" s="877"/>
      <c r="CIC33" s="877"/>
      <c r="CID33" s="877"/>
      <c r="CIE33" s="877"/>
      <c r="CIF33" s="877"/>
      <c r="CIG33" s="877"/>
      <c r="CIH33" s="877"/>
      <c r="CII33" s="877"/>
      <c r="CIJ33" s="877"/>
      <c r="CIK33" s="877"/>
      <c r="CIL33" s="877"/>
      <c r="CIM33" s="877"/>
      <c r="CIN33" s="877"/>
      <c r="CIO33" s="877"/>
      <c r="CIP33" s="877"/>
      <c r="CIQ33" s="877"/>
      <c r="CIR33" s="877"/>
      <c r="CIS33" s="877"/>
      <c r="CIT33" s="877"/>
      <c r="CIU33" s="877"/>
      <c r="CIV33" s="877"/>
      <c r="CIW33" s="877"/>
      <c r="CIX33" s="877"/>
      <c r="CIY33" s="877"/>
      <c r="CIZ33" s="877"/>
      <c r="CJA33" s="877"/>
      <c r="CJB33" s="877"/>
      <c r="CJC33" s="877"/>
      <c r="CJD33" s="877"/>
      <c r="CJE33" s="877"/>
      <c r="CJF33" s="877"/>
      <c r="CJG33" s="877"/>
      <c r="CJH33" s="877"/>
      <c r="CJI33" s="877"/>
      <c r="CJJ33" s="877"/>
      <c r="CJK33" s="877"/>
      <c r="CJL33" s="877"/>
      <c r="CJM33" s="877"/>
      <c r="CJN33" s="877"/>
      <c r="CJO33" s="877"/>
      <c r="CJP33" s="877"/>
      <c r="CJQ33" s="877"/>
      <c r="CJR33" s="877"/>
      <c r="CJS33" s="877"/>
      <c r="CJT33" s="877"/>
      <c r="CJU33" s="877"/>
      <c r="CJV33" s="877"/>
      <c r="CJW33" s="877"/>
      <c r="CJX33" s="877"/>
      <c r="CJY33" s="877"/>
      <c r="CJZ33" s="877"/>
      <c r="CKA33" s="877"/>
      <c r="CKB33" s="877"/>
      <c r="CKC33" s="877"/>
      <c r="CKD33" s="877"/>
      <c r="CKE33" s="877"/>
      <c r="CKF33" s="877"/>
      <c r="CKG33" s="877"/>
      <c r="CKH33" s="877"/>
      <c r="CKI33" s="877"/>
      <c r="CKJ33" s="877"/>
      <c r="CKK33" s="877"/>
      <c r="CKL33" s="877"/>
      <c r="CKM33" s="877"/>
      <c r="CKN33" s="877"/>
      <c r="CKO33" s="877"/>
      <c r="CKP33" s="877"/>
      <c r="CKQ33" s="877"/>
      <c r="CKR33" s="877"/>
      <c r="CKS33" s="877"/>
      <c r="CKT33" s="877"/>
      <c r="CKU33" s="877"/>
      <c r="CKV33" s="877"/>
      <c r="CKW33" s="877"/>
      <c r="CKX33" s="877"/>
      <c r="CKY33" s="877"/>
      <c r="CKZ33" s="877"/>
      <c r="CLA33" s="877"/>
      <c r="CLB33" s="877"/>
      <c r="CLC33" s="877"/>
      <c r="CLD33" s="877"/>
      <c r="CLE33" s="877"/>
      <c r="CLF33" s="877"/>
      <c r="CLG33" s="877"/>
      <c r="CLH33" s="877"/>
      <c r="CLI33" s="877"/>
      <c r="CLJ33" s="877"/>
      <c r="CLK33" s="877"/>
      <c r="CLL33" s="877"/>
      <c r="CLM33" s="877"/>
      <c r="CLN33" s="877"/>
      <c r="CLO33" s="877"/>
      <c r="CLP33" s="877"/>
      <c r="CLQ33" s="877"/>
      <c r="CLR33" s="877"/>
      <c r="CLS33" s="877"/>
      <c r="CLT33" s="877"/>
      <c r="CLU33" s="877"/>
      <c r="CLV33" s="877"/>
      <c r="CLW33" s="877"/>
      <c r="CLX33" s="877"/>
      <c r="CLY33" s="877"/>
      <c r="CLZ33" s="877"/>
      <c r="CMA33" s="877"/>
      <c r="CMB33" s="877"/>
      <c r="CMC33" s="877"/>
      <c r="CMD33" s="877"/>
      <c r="CME33" s="877"/>
      <c r="CMF33" s="877"/>
      <c r="CMG33" s="877"/>
      <c r="CMH33" s="877"/>
      <c r="CMI33" s="877"/>
      <c r="CMJ33" s="877"/>
      <c r="CMK33" s="877"/>
      <c r="CML33" s="877"/>
      <c r="CMM33" s="877"/>
      <c r="CMN33" s="877"/>
      <c r="CMO33" s="877"/>
      <c r="CMP33" s="877"/>
      <c r="CMQ33" s="877"/>
      <c r="CMR33" s="877"/>
      <c r="CMS33" s="877"/>
      <c r="CMT33" s="877"/>
      <c r="CMU33" s="877"/>
      <c r="CMV33" s="877"/>
      <c r="CMW33" s="877"/>
      <c r="CMX33" s="877"/>
      <c r="CMY33" s="877"/>
      <c r="CMZ33" s="877"/>
      <c r="CNA33" s="877"/>
      <c r="CNB33" s="877"/>
      <c r="CNC33" s="877"/>
      <c r="CND33" s="877"/>
      <c r="CNE33" s="877"/>
      <c r="CNF33" s="877"/>
      <c r="CNG33" s="877"/>
      <c r="CNH33" s="877"/>
      <c r="CNI33" s="877"/>
      <c r="CNJ33" s="877"/>
      <c r="CNK33" s="877"/>
      <c r="CNL33" s="877"/>
      <c r="CNM33" s="877"/>
      <c r="CNN33" s="877"/>
      <c r="CNO33" s="877"/>
      <c r="CNP33" s="877"/>
      <c r="CNQ33" s="877"/>
      <c r="CNR33" s="877"/>
      <c r="CNS33" s="877"/>
      <c r="CNT33" s="877"/>
      <c r="CNU33" s="877"/>
      <c r="CNV33" s="877"/>
      <c r="CNW33" s="877"/>
      <c r="CNX33" s="877"/>
      <c r="CNY33" s="877"/>
      <c r="CNZ33" s="877"/>
      <c r="COA33" s="877"/>
      <c r="COB33" s="877"/>
      <c r="COC33" s="877"/>
      <c r="COD33" s="877"/>
      <c r="COE33" s="877"/>
      <c r="COF33" s="877"/>
      <c r="COG33" s="877"/>
      <c r="COH33" s="877"/>
      <c r="COI33" s="877"/>
      <c r="COJ33" s="877"/>
      <c r="COK33" s="877"/>
      <c r="COL33" s="877"/>
      <c r="COM33" s="877"/>
      <c r="CON33" s="877"/>
      <c r="COO33" s="877"/>
      <c r="COP33" s="877"/>
      <c r="COQ33" s="877"/>
      <c r="COR33" s="877"/>
      <c r="COS33" s="877"/>
      <c r="COT33" s="877"/>
      <c r="COU33" s="877"/>
      <c r="COV33" s="877"/>
      <c r="COW33" s="877"/>
      <c r="COX33" s="877"/>
      <c r="COY33" s="877"/>
      <c r="COZ33" s="877"/>
      <c r="CPA33" s="877"/>
      <c r="CPB33" s="877"/>
      <c r="CPC33" s="877"/>
      <c r="CPD33" s="877"/>
      <c r="CPE33" s="877"/>
      <c r="CPF33" s="877"/>
      <c r="CPG33" s="877"/>
      <c r="CPH33" s="877"/>
      <c r="CPI33" s="877"/>
      <c r="CPJ33" s="877"/>
      <c r="CPK33" s="877"/>
      <c r="CPL33" s="877"/>
      <c r="CPM33" s="877"/>
      <c r="CPN33" s="877"/>
      <c r="CPO33" s="877"/>
      <c r="CPP33" s="877"/>
      <c r="CPQ33" s="877"/>
      <c r="CPR33" s="877"/>
      <c r="CPS33" s="877"/>
      <c r="CPT33" s="877"/>
      <c r="CPU33" s="877"/>
      <c r="CPV33" s="877"/>
      <c r="CPW33" s="877"/>
      <c r="CPX33" s="877"/>
      <c r="CPY33" s="877"/>
      <c r="CPZ33" s="877"/>
      <c r="CQA33" s="877"/>
      <c r="CQB33" s="877"/>
      <c r="CQC33" s="877"/>
      <c r="CQD33" s="877"/>
      <c r="CQE33" s="877"/>
      <c r="CQF33" s="877"/>
      <c r="CQG33" s="877"/>
      <c r="CQH33" s="877"/>
      <c r="CQI33" s="877"/>
      <c r="CQJ33" s="877"/>
      <c r="CQK33" s="877"/>
      <c r="CQL33" s="877"/>
      <c r="CQM33" s="877"/>
      <c r="CQN33" s="877"/>
      <c r="CQO33" s="877"/>
      <c r="CQP33" s="877"/>
      <c r="CQQ33" s="877"/>
      <c r="CQR33" s="877"/>
      <c r="CQS33" s="877"/>
      <c r="CQT33" s="877"/>
      <c r="CQU33" s="877"/>
      <c r="CQV33" s="877"/>
      <c r="CQW33" s="877"/>
      <c r="CQX33" s="877"/>
      <c r="CQY33" s="877"/>
      <c r="CQZ33" s="877"/>
      <c r="CRA33" s="877"/>
      <c r="CRB33" s="877"/>
      <c r="CRC33" s="877"/>
      <c r="CRD33" s="877"/>
      <c r="CRE33" s="877"/>
      <c r="CRF33" s="877"/>
      <c r="CRG33" s="877"/>
      <c r="CRH33" s="877"/>
      <c r="CRI33" s="877"/>
      <c r="CRJ33" s="877"/>
      <c r="CRK33" s="877"/>
      <c r="CRL33" s="877"/>
      <c r="CRM33" s="877"/>
      <c r="CRN33" s="877"/>
      <c r="CRO33" s="877"/>
      <c r="CRP33" s="877"/>
      <c r="CRQ33" s="877"/>
      <c r="CRR33" s="877"/>
      <c r="CRS33" s="877"/>
      <c r="CRT33" s="877"/>
      <c r="CRU33" s="877"/>
      <c r="CRV33" s="877"/>
      <c r="CRW33" s="877"/>
      <c r="CRX33" s="877"/>
      <c r="CRY33" s="877"/>
      <c r="CRZ33" s="877"/>
      <c r="CSA33" s="877"/>
      <c r="CSB33" s="877"/>
      <c r="CSC33" s="877"/>
      <c r="CSD33" s="877"/>
      <c r="CSE33" s="877"/>
      <c r="CSF33" s="877"/>
      <c r="CSG33" s="877"/>
      <c r="CSH33" s="877"/>
      <c r="CSI33" s="877"/>
      <c r="CSJ33" s="877"/>
      <c r="CSK33" s="877"/>
      <c r="CSL33" s="877"/>
      <c r="CSM33" s="877"/>
      <c r="CSN33" s="877"/>
      <c r="CSO33" s="877"/>
      <c r="CSP33" s="877"/>
      <c r="CSQ33" s="877"/>
      <c r="CSR33" s="877"/>
      <c r="CSS33" s="877"/>
      <c r="CST33" s="877"/>
      <c r="CSU33" s="877"/>
      <c r="CSV33" s="877"/>
      <c r="CSW33" s="877"/>
      <c r="CSX33" s="877"/>
      <c r="CSY33" s="877"/>
      <c r="CSZ33" s="877"/>
      <c r="CTA33" s="877"/>
      <c r="CTB33" s="877"/>
      <c r="CTC33" s="877"/>
      <c r="CTD33" s="877"/>
      <c r="CTE33" s="877"/>
      <c r="CTF33" s="877"/>
      <c r="CTG33" s="877"/>
      <c r="CTH33" s="877"/>
      <c r="CTI33" s="877"/>
      <c r="CTJ33" s="877"/>
      <c r="CTK33" s="877"/>
      <c r="CTL33" s="877"/>
      <c r="CTM33" s="877"/>
      <c r="CTN33" s="877"/>
      <c r="CTO33" s="877"/>
      <c r="CTP33" s="877"/>
      <c r="CTQ33" s="877"/>
      <c r="CTR33" s="877"/>
      <c r="CTS33" s="877"/>
      <c r="CTT33" s="877"/>
      <c r="CTU33" s="877"/>
      <c r="CTV33" s="877"/>
      <c r="CTW33" s="877"/>
      <c r="CTX33" s="877"/>
      <c r="CTY33" s="877"/>
      <c r="CTZ33" s="877"/>
      <c r="CUA33" s="877"/>
      <c r="CUB33" s="877"/>
      <c r="CUC33" s="877"/>
      <c r="CUD33" s="877"/>
      <c r="CUE33" s="877"/>
      <c r="CUF33" s="877"/>
      <c r="CUG33" s="877"/>
      <c r="CUH33" s="877"/>
      <c r="CUI33" s="877"/>
      <c r="CUJ33" s="877"/>
      <c r="CUK33" s="877"/>
      <c r="CUL33" s="877"/>
      <c r="CUM33" s="877"/>
      <c r="CUN33" s="877"/>
      <c r="CUO33" s="877"/>
      <c r="CUP33" s="877"/>
      <c r="CUQ33" s="877"/>
      <c r="CUR33" s="877"/>
      <c r="CUS33" s="877"/>
      <c r="CUT33" s="877"/>
      <c r="CUU33" s="877"/>
      <c r="CUV33" s="877"/>
      <c r="CUW33" s="877"/>
      <c r="CUX33" s="877"/>
      <c r="CUY33" s="877"/>
      <c r="CUZ33" s="877"/>
      <c r="CVA33" s="877"/>
      <c r="CVB33" s="877"/>
      <c r="CVC33" s="877"/>
      <c r="CVD33" s="877"/>
      <c r="CVE33" s="877"/>
      <c r="CVF33" s="877"/>
      <c r="CVG33" s="877"/>
      <c r="CVH33" s="877"/>
      <c r="CVI33" s="877"/>
      <c r="CVJ33" s="877"/>
      <c r="CVK33" s="877"/>
      <c r="CVL33" s="877"/>
      <c r="CVM33" s="877"/>
      <c r="CVN33" s="877"/>
      <c r="CVO33" s="877"/>
      <c r="CVP33" s="877"/>
      <c r="CVQ33" s="877"/>
      <c r="CVR33" s="877"/>
      <c r="CVS33" s="877"/>
      <c r="CVT33" s="877"/>
      <c r="CVU33" s="877"/>
      <c r="CVV33" s="877"/>
      <c r="CVW33" s="877"/>
      <c r="CVX33" s="877"/>
      <c r="CVY33" s="877"/>
      <c r="CVZ33" s="877"/>
      <c r="CWA33" s="877"/>
      <c r="CWB33" s="877"/>
      <c r="CWC33" s="877"/>
      <c r="CWD33" s="877"/>
      <c r="CWE33" s="877"/>
      <c r="CWF33" s="877"/>
      <c r="CWG33" s="877"/>
      <c r="CWH33" s="877"/>
      <c r="CWI33" s="877"/>
      <c r="CWJ33" s="877"/>
      <c r="CWK33" s="877"/>
      <c r="CWL33" s="877"/>
      <c r="CWM33" s="877"/>
      <c r="CWN33" s="877"/>
      <c r="CWO33" s="877"/>
      <c r="CWP33" s="877"/>
      <c r="CWQ33" s="877"/>
      <c r="CWR33" s="877"/>
      <c r="CWS33" s="877"/>
      <c r="CWT33" s="877"/>
      <c r="CWU33" s="877"/>
      <c r="CWV33" s="877"/>
      <c r="CWW33" s="877"/>
      <c r="CWX33" s="877"/>
      <c r="CWY33" s="877"/>
      <c r="CWZ33" s="877"/>
      <c r="CXA33" s="877"/>
      <c r="CXB33" s="877"/>
      <c r="CXC33" s="877"/>
      <c r="CXD33" s="877"/>
      <c r="CXE33" s="877"/>
      <c r="CXF33" s="877"/>
      <c r="CXG33" s="877"/>
      <c r="CXH33" s="877"/>
      <c r="CXI33" s="877"/>
      <c r="CXJ33" s="877"/>
      <c r="CXK33" s="877"/>
      <c r="CXL33" s="877"/>
      <c r="CXM33" s="877"/>
      <c r="CXN33" s="877"/>
      <c r="CXO33" s="877"/>
      <c r="CXP33" s="877"/>
      <c r="CXQ33" s="877"/>
      <c r="CXR33" s="877"/>
      <c r="CXS33" s="877"/>
      <c r="CXT33" s="877"/>
      <c r="CXU33" s="877"/>
      <c r="CXV33" s="877"/>
      <c r="CXW33" s="877"/>
      <c r="CXX33" s="877"/>
      <c r="CXY33" s="877"/>
      <c r="CXZ33" s="877"/>
      <c r="CYA33" s="877"/>
      <c r="CYB33" s="877"/>
      <c r="CYC33" s="877"/>
      <c r="CYD33" s="877"/>
      <c r="CYE33" s="877"/>
      <c r="CYF33" s="877"/>
      <c r="CYG33" s="877"/>
      <c r="CYH33" s="877"/>
      <c r="CYI33" s="877"/>
      <c r="CYJ33" s="877"/>
      <c r="CYK33" s="877"/>
      <c r="CYL33" s="877"/>
      <c r="CYM33" s="877"/>
      <c r="CYN33" s="877"/>
      <c r="CYO33" s="877"/>
      <c r="CYP33" s="877"/>
      <c r="CYQ33" s="877"/>
      <c r="CYR33" s="877"/>
      <c r="CYS33" s="877"/>
      <c r="CYT33" s="877"/>
      <c r="CYU33" s="877"/>
      <c r="CYV33" s="877"/>
      <c r="CYW33" s="877"/>
      <c r="CYX33" s="877"/>
      <c r="CYY33" s="877"/>
      <c r="CYZ33" s="877"/>
      <c r="CZA33" s="877"/>
      <c r="CZB33" s="877"/>
      <c r="CZC33" s="877"/>
      <c r="CZD33" s="877"/>
      <c r="CZE33" s="877"/>
      <c r="CZF33" s="877"/>
      <c r="CZG33" s="877"/>
      <c r="CZH33" s="877"/>
      <c r="CZI33" s="877"/>
      <c r="CZJ33" s="877"/>
      <c r="CZK33" s="877"/>
      <c r="CZL33" s="877"/>
      <c r="CZM33" s="877"/>
      <c r="CZN33" s="877"/>
      <c r="CZO33" s="877"/>
      <c r="CZP33" s="877"/>
      <c r="CZQ33" s="877"/>
      <c r="CZR33" s="877"/>
      <c r="CZS33" s="877"/>
      <c r="CZT33" s="877"/>
      <c r="CZU33" s="877"/>
      <c r="CZV33" s="877"/>
      <c r="CZW33" s="877"/>
      <c r="CZX33" s="877"/>
      <c r="CZY33" s="877"/>
      <c r="CZZ33" s="877"/>
      <c r="DAA33" s="877"/>
      <c r="DAB33" s="877"/>
      <c r="DAC33" s="877"/>
      <c r="DAD33" s="877"/>
      <c r="DAE33" s="877"/>
      <c r="DAF33" s="877"/>
      <c r="DAG33" s="877"/>
      <c r="DAH33" s="877"/>
      <c r="DAI33" s="877"/>
      <c r="DAJ33" s="877"/>
      <c r="DAK33" s="877"/>
      <c r="DAL33" s="877"/>
      <c r="DAM33" s="877"/>
      <c r="DAN33" s="877"/>
      <c r="DAO33" s="877"/>
      <c r="DAP33" s="877"/>
      <c r="DAQ33" s="877"/>
      <c r="DAR33" s="877"/>
      <c r="DAS33" s="877"/>
      <c r="DAT33" s="877"/>
      <c r="DAU33" s="877"/>
      <c r="DAV33" s="877"/>
      <c r="DAW33" s="877"/>
      <c r="DAX33" s="877"/>
      <c r="DAY33" s="877"/>
      <c r="DAZ33" s="877"/>
      <c r="DBA33" s="877"/>
      <c r="DBB33" s="877"/>
      <c r="DBC33" s="877"/>
      <c r="DBD33" s="877"/>
      <c r="DBE33" s="877"/>
      <c r="DBF33" s="877"/>
      <c r="DBG33" s="877"/>
      <c r="DBH33" s="877"/>
      <c r="DBI33" s="877"/>
      <c r="DBJ33" s="877"/>
      <c r="DBK33" s="877"/>
      <c r="DBL33" s="877"/>
      <c r="DBM33" s="877"/>
      <c r="DBN33" s="877"/>
      <c r="DBO33" s="877"/>
      <c r="DBP33" s="877"/>
      <c r="DBQ33" s="877"/>
      <c r="DBR33" s="877"/>
      <c r="DBS33" s="877"/>
      <c r="DBT33" s="877"/>
      <c r="DBU33" s="877"/>
      <c r="DBV33" s="877"/>
      <c r="DBW33" s="877"/>
      <c r="DBX33" s="877"/>
      <c r="DBY33" s="877"/>
      <c r="DBZ33" s="877"/>
      <c r="DCA33" s="877"/>
      <c r="DCB33" s="877"/>
      <c r="DCC33" s="877"/>
      <c r="DCD33" s="877"/>
      <c r="DCE33" s="877"/>
      <c r="DCF33" s="877"/>
      <c r="DCG33" s="877"/>
      <c r="DCH33" s="877"/>
      <c r="DCI33" s="877"/>
      <c r="DCJ33" s="877"/>
      <c r="DCK33" s="877"/>
      <c r="DCL33" s="877"/>
      <c r="DCM33" s="877"/>
      <c r="DCN33" s="877"/>
      <c r="DCO33" s="877"/>
      <c r="DCP33" s="877"/>
      <c r="DCQ33" s="877"/>
      <c r="DCR33" s="877"/>
      <c r="DCS33" s="877"/>
      <c r="DCT33" s="877"/>
      <c r="DCU33" s="877"/>
      <c r="DCV33" s="877"/>
      <c r="DCW33" s="877"/>
      <c r="DCX33" s="877"/>
      <c r="DCY33" s="877"/>
      <c r="DCZ33" s="877"/>
      <c r="DDA33" s="877"/>
      <c r="DDB33" s="877"/>
      <c r="DDC33" s="877"/>
      <c r="DDD33" s="877"/>
      <c r="DDE33" s="877"/>
      <c r="DDF33" s="877"/>
      <c r="DDG33" s="877"/>
      <c r="DDH33" s="877"/>
      <c r="DDI33" s="877"/>
      <c r="DDJ33" s="877"/>
      <c r="DDK33" s="877"/>
      <c r="DDL33" s="877"/>
      <c r="DDM33" s="877"/>
      <c r="DDN33" s="877"/>
      <c r="DDO33" s="877"/>
      <c r="DDP33" s="877"/>
      <c r="DDQ33" s="877"/>
      <c r="DDR33" s="877"/>
      <c r="DDS33" s="877"/>
      <c r="DDT33" s="877"/>
      <c r="DDU33" s="877"/>
      <c r="DDV33" s="877"/>
      <c r="DDW33" s="877"/>
      <c r="DDX33" s="877"/>
      <c r="DDY33" s="877"/>
      <c r="DDZ33" s="877"/>
      <c r="DEA33" s="877"/>
      <c r="DEB33" s="877"/>
      <c r="DEC33" s="877"/>
      <c r="DED33" s="877"/>
      <c r="DEE33" s="877"/>
      <c r="DEF33" s="877"/>
      <c r="DEG33" s="877"/>
      <c r="DEH33" s="877"/>
      <c r="DEI33" s="877"/>
      <c r="DEJ33" s="877"/>
      <c r="DEK33" s="877"/>
      <c r="DEL33" s="877"/>
      <c r="DEM33" s="877"/>
      <c r="DEN33" s="877"/>
      <c r="DEO33" s="877"/>
      <c r="DEP33" s="877"/>
      <c r="DEQ33" s="877"/>
      <c r="DER33" s="877"/>
      <c r="DES33" s="877"/>
      <c r="DET33" s="877"/>
      <c r="DEU33" s="877"/>
      <c r="DEV33" s="877"/>
      <c r="DEW33" s="877"/>
      <c r="DEX33" s="877"/>
      <c r="DEY33" s="877"/>
      <c r="DEZ33" s="877"/>
      <c r="DFA33" s="877"/>
      <c r="DFB33" s="877"/>
      <c r="DFC33" s="877"/>
      <c r="DFD33" s="877"/>
      <c r="DFE33" s="877"/>
      <c r="DFF33" s="877"/>
      <c r="DFG33" s="877"/>
      <c r="DFH33" s="877"/>
      <c r="DFI33" s="877"/>
      <c r="DFJ33" s="877"/>
      <c r="DFK33" s="877"/>
      <c r="DFL33" s="877"/>
      <c r="DFM33" s="877"/>
      <c r="DFN33" s="877"/>
      <c r="DFO33" s="877"/>
      <c r="DFP33" s="877"/>
      <c r="DFQ33" s="877"/>
      <c r="DFR33" s="877"/>
      <c r="DFS33" s="877"/>
      <c r="DFT33" s="877"/>
      <c r="DFU33" s="877"/>
      <c r="DFV33" s="877"/>
      <c r="DFW33" s="877"/>
      <c r="DFX33" s="877"/>
      <c r="DFY33" s="877"/>
      <c r="DFZ33" s="877"/>
      <c r="DGA33" s="877"/>
      <c r="DGB33" s="877"/>
      <c r="DGC33" s="877"/>
      <c r="DGD33" s="877"/>
      <c r="DGE33" s="877"/>
      <c r="DGF33" s="877"/>
      <c r="DGG33" s="877"/>
      <c r="DGH33" s="877"/>
      <c r="DGI33" s="877"/>
      <c r="DGJ33" s="877"/>
      <c r="DGK33" s="877"/>
      <c r="DGL33" s="877"/>
      <c r="DGM33" s="877"/>
      <c r="DGN33" s="877"/>
      <c r="DGO33" s="877"/>
      <c r="DGP33" s="877"/>
      <c r="DGQ33" s="877"/>
      <c r="DGR33" s="877"/>
      <c r="DGS33" s="877"/>
      <c r="DGT33" s="877"/>
      <c r="DGU33" s="877"/>
      <c r="DGV33" s="877"/>
      <c r="DGW33" s="877"/>
      <c r="DGX33" s="877"/>
      <c r="DGY33" s="877"/>
      <c r="DGZ33" s="877"/>
      <c r="DHA33" s="877"/>
      <c r="DHB33" s="877"/>
      <c r="DHC33" s="877"/>
      <c r="DHD33" s="877"/>
      <c r="DHE33" s="877"/>
      <c r="DHF33" s="877"/>
      <c r="DHG33" s="877"/>
      <c r="DHH33" s="877"/>
      <c r="DHI33" s="877"/>
      <c r="DHJ33" s="877"/>
      <c r="DHK33" s="877"/>
      <c r="DHL33" s="877"/>
      <c r="DHM33" s="877"/>
      <c r="DHN33" s="877"/>
      <c r="DHO33" s="877"/>
      <c r="DHP33" s="877"/>
      <c r="DHQ33" s="877"/>
      <c r="DHR33" s="877"/>
      <c r="DHS33" s="877"/>
      <c r="DHT33" s="877"/>
      <c r="DHU33" s="877"/>
      <c r="DHV33" s="877"/>
      <c r="DHW33" s="877"/>
      <c r="DHX33" s="877"/>
      <c r="DHY33" s="877"/>
      <c r="DHZ33" s="877"/>
      <c r="DIA33" s="877"/>
      <c r="DIB33" s="877"/>
      <c r="DIC33" s="877"/>
      <c r="DID33" s="877"/>
      <c r="DIE33" s="877"/>
      <c r="DIF33" s="877"/>
      <c r="DIG33" s="877"/>
      <c r="DIH33" s="877"/>
      <c r="DII33" s="877"/>
      <c r="DIJ33" s="877"/>
      <c r="DIK33" s="877"/>
      <c r="DIL33" s="877"/>
      <c r="DIM33" s="877"/>
      <c r="DIN33" s="877"/>
      <c r="DIO33" s="877"/>
      <c r="DIP33" s="877"/>
      <c r="DIQ33" s="877"/>
      <c r="DIR33" s="877"/>
      <c r="DIS33" s="877"/>
      <c r="DIT33" s="877"/>
      <c r="DIU33" s="877"/>
      <c r="DIV33" s="877"/>
      <c r="DIW33" s="877"/>
      <c r="DIX33" s="877"/>
      <c r="DIY33" s="877"/>
      <c r="DIZ33" s="877"/>
      <c r="DJA33" s="877"/>
      <c r="DJB33" s="877"/>
      <c r="DJC33" s="877"/>
      <c r="DJD33" s="877"/>
      <c r="DJE33" s="877"/>
      <c r="DJF33" s="877"/>
      <c r="DJG33" s="877"/>
      <c r="DJH33" s="877"/>
      <c r="DJI33" s="877"/>
      <c r="DJJ33" s="877"/>
      <c r="DJK33" s="877"/>
      <c r="DJL33" s="877"/>
      <c r="DJM33" s="877"/>
      <c r="DJN33" s="877"/>
      <c r="DJO33" s="877"/>
      <c r="DJP33" s="877"/>
      <c r="DJQ33" s="877"/>
      <c r="DJR33" s="877"/>
      <c r="DJS33" s="877"/>
      <c r="DJT33" s="877"/>
      <c r="DJU33" s="877"/>
      <c r="DJV33" s="877"/>
      <c r="DJW33" s="877"/>
      <c r="DJX33" s="877"/>
      <c r="DJY33" s="877"/>
      <c r="DJZ33" s="877"/>
      <c r="DKA33" s="877"/>
      <c r="DKB33" s="877"/>
      <c r="DKC33" s="877"/>
      <c r="DKD33" s="877"/>
      <c r="DKE33" s="877"/>
      <c r="DKF33" s="877"/>
      <c r="DKG33" s="877"/>
      <c r="DKH33" s="877"/>
      <c r="DKI33" s="877"/>
      <c r="DKJ33" s="877"/>
      <c r="DKK33" s="877"/>
      <c r="DKL33" s="877"/>
      <c r="DKM33" s="877"/>
      <c r="DKN33" s="877"/>
      <c r="DKO33" s="877"/>
      <c r="DKP33" s="877"/>
      <c r="DKQ33" s="877"/>
      <c r="DKR33" s="877"/>
      <c r="DKS33" s="877"/>
      <c r="DKT33" s="877"/>
      <c r="DKU33" s="877"/>
      <c r="DKV33" s="877"/>
      <c r="DKW33" s="877"/>
      <c r="DKX33" s="877"/>
      <c r="DKY33" s="877"/>
      <c r="DKZ33" s="877"/>
      <c r="DLA33" s="877"/>
      <c r="DLB33" s="877"/>
      <c r="DLC33" s="877"/>
      <c r="DLD33" s="877"/>
      <c r="DLE33" s="877"/>
      <c r="DLF33" s="877"/>
      <c r="DLG33" s="877"/>
      <c r="DLH33" s="877"/>
      <c r="DLI33" s="877"/>
      <c r="DLJ33" s="877"/>
      <c r="DLK33" s="877"/>
      <c r="DLL33" s="877"/>
      <c r="DLM33" s="877"/>
      <c r="DLN33" s="877"/>
      <c r="DLO33" s="877"/>
      <c r="DLP33" s="877"/>
      <c r="DLQ33" s="877"/>
      <c r="DLR33" s="877"/>
      <c r="DLS33" s="877"/>
      <c r="DLT33" s="877"/>
      <c r="DLU33" s="877"/>
      <c r="DLV33" s="877"/>
      <c r="DLW33" s="877"/>
      <c r="DLX33" s="877"/>
      <c r="DLY33" s="877"/>
      <c r="DLZ33" s="877"/>
      <c r="DMA33" s="877"/>
      <c r="DMB33" s="877"/>
      <c r="DMC33" s="877"/>
      <c r="DMD33" s="877"/>
      <c r="DME33" s="877"/>
      <c r="DMF33" s="877"/>
      <c r="DMG33" s="877"/>
      <c r="DMH33" s="877"/>
      <c r="DMI33" s="877"/>
      <c r="DMJ33" s="877"/>
      <c r="DMK33" s="877"/>
      <c r="DML33" s="877"/>
      <c r="DMM33" s="877"/>
      <c r="DMN33" s="877"/>
      <c r="DMO33" s="877"/>
      <c r="DMP33" s="877"/>
      <c r="DMQ33" s="877"/>
      <c r="DMR33" s="877"/>
      <c r="DMS33" s="877"/>
      <c r="DMT33" s="877"/>
      <c r="DMU33" s="877"/>
      <c r="DMV33" s="877"/>
      <c r="DMW33" s="877"/>
      <c r="DMX33" s="877"/>
      <c r="DMY33" s="877"/>
      <c r="DMZ33" s="877"/>
      <c r="DNA33" s="877"/>
      <c r="DNB33" s="877"/>
      <c r="DNC33" s="877"/>
      <c r="DND33" s="877"/>
      <c r="DNE33" s="877"/>
      <c r="DNF33" s="877"/>
      <c r="DNG33" s="877"/>
      <c r="DNH33" s="877"/>
      <c r="DNI33" s="877"/>
      <c r="DNJ33" s="877"/>
      <c r="DNK33" s="877"/>
      <c r="DNL33" s="877"/>
      <c r="DNM33" s="877"/>
      <c r="DNN33" s="877"/>
      <c r="DNO33" s="877"/>
      <c r="DNP33" s="877"/>
      <c r="DNQ33" s="877"/>
      <c r="DNR33" s="877"/>
      <c r="DNS33" s="877"/>
      <c r="DNT33" s="877"/>
      <c r="DNU33" s="877"/>
      <c r="DNV33" s="877"/>
      <c r="DNW33" s="877"/>
      <c r="DNX33" s="877"/>
      <c r="DNY33" s="877"/>
      <c r="DNZ33" s="877"/>
      <c r="DOA33" s="877"/>
      <c r="DOB33" s="877"/>
      <c r="DOC33" s="877"/>
      <c r="DOD33" s="877"/>
      <c r="DOE33" s="877"/>
      <c r="DOF33" s="877"/>
      <c r="DOG33" s="877"/>
      <c r="DOH33" s="877"/>
      <c r="DOI33" s="877"/>
      <c r="DOJ33" s="877"/>
      <c r="DOK33" s="877"/>
      <c r="DOL33" s="877"/>
      <c r="DOM33" s="877"/>
      <c r="DON33" s="877"/>
      <c r="DOO33" s="877"/>
      <c r="DOP33" s="877"/>
      <c r="DOQ33" s="877"/>
      <c r="DOR33" s="877"/>
      <c r="DOS33" s="877"/>
      <c r="DOT33" s="877"/>
      <c r="DOU33" s="877"/>
      <c r="DOV33" s="877"/>
      <c r="DOW33" s="877"/>
      <c r="DOX33" s="877"/>
      <c r="DOY33" s="877"/>
      <c r="DOZ33" s="877"/>
      <c r="DPA33" s="877"/>
      <c r="DPB33" s="877"/>
      <c r="DPC33" s="877"/>
      <c r="DPD33" s="877"/>
      <c r="DPE33" s="877"/>
      <c r="DPF33" s="877"/>
      <c r="DPG33" s="877"/>
      <c r="DPH33" s="877"/>
      <c r="DPI33" s="877"/>
      <c r="DPJ33" s="877"/>
      <c r="DPK33" s="877"/>
      <c r="DPL33" s="877"/>
      <c r="DPM33" s="877"/>
      <c r="DPN33" s="877"/>
      <c r="DPO33" s="877"/>
      <c r="DPP33" s="877"/>
      <c r="DPQ33" s="877"/>
      <c r="DPR33" s="877"/>
      <c r="DPS33" s="877"/>
      <c r="DPT33" s="877"/>
      <c r="DPU33" s="877"/>
      <c r="DPV33" s="877"/>
      <c r="DPW33" s="877"/>
      <c r="DPX33" s="877"/>
      <c r="DPY33" s="877"/>
      <c r="DPZ33" s="877"/>
      <c r="DQA33" s="877"/>
      <c r="DQB33" s="877"/>
      <c r="DQC33" s="877"/>
      <c r="DQD33" s="877"/>
      <c r="DQE33" s="877"/>
      <c r="DQF33" s="877"/>
      <c r="DQG33" s="877"/>
      <c r="DQH33" s="877"/>
      <c r="DQI33" s="877"/>
      <c r="DQJ33" s="877"/>
      <c r="DQK33" s="877"/>
      <c r="DQL33" s="877"/>
      <c r="DQM33" s="877"/>
      <c r="DQN33" s="877"/>
      <c r="DQO33" s="877"/>
      <c r="DQP33" s="877"/>
      <c r="DQQ33" s="877"/>
      <c r="DQR33" s="877"/>
      <c r="DQS33" s="877"/>
      <c r="DQT33" s="877"/>
      <c r="DQU33" s="877"/>
      <c r="DQV33" s="877"/>
      <c r="DQW33" s="877"/>
      <c r="DQX33" s="877"/>
      <c r="DQY33" s="877"/>
      <c r="DQZ33" s="877"/>
      <c r="DRA33" s="877"/>
      <c r="DRB33" s="877"/>
      <c r="DRC33" s="877"/>
      <c r="DRD33" s="877"/>
      <c r="DRE33" s="877"/>
      <c r="DRF33" s="877"/>
      <c r="DRG33" s="877"/>
      <c r="DRH33" s="877"/>
      <c r="DRI33" s="877"/>
      <c r="DRJ33" s="877"/>
      <c r="DRK33" s="877"/>
      <c r="DRL33" s="877"/>
      <c r="DRM33" s="877"/>
      <c r="DRN33" s="877"/>
      <c r="DRO33" s="877"/>
      <c r="DRP33" s="877"/>
      <c r="DRQ33" s="877"/>
      <c r="DRR33" s="877"/>
      <c r="DRS33" s="877"/>
      <c r="DRT33" s="877"/>
      <c r="DRU33" s="877"/>
      <c r="DRV33" s="877"/>
      <c r="DRW33" s="877"/>
      <c r="DRX33" s="877"/>
      <c r="DRY33" s="877"/>
      <c r="DRZ33" s="877"/>
      <c r="DSA33" s="877"/>
      <c r="DSB33" s="877"/>
      <c r="DSC33" s="877"/>
      <c r="DSD33" s="877"/>
      <c r="DSE33" s="877"/>
      <c r="DSF33" s="877"/>
      <c r="DSG33" s="877"/>
      <c r="DSH33" s="877"/>
      <c r="DSI33" s="877"/>
      <c r="DSJ33" s="877"/>
      <c r="DSK33" s="877"/>
      <c r="DSL33" s="877"/>
      <c r="DSM33" s="877"/>
      <c r="DSN33" s="877"/>
      <c r="DSO33" s="877"/>
      <c r="DSP33" s="877"/>
      <c r="DSQ33" s="877"/>
      <c r="DSR33" s="877"/>
      <c r="DSS33" s="877"/>
      <c r="DST33" s="877"/>
      <c r="DSU33" s="877"/>
      <c r="DSV33" s="877"/>
      <c r="DSW33" s="877"/>
      <c r="DSX33" s="877"/>
      <c r="DSY33" s="877"/>
      <c r="DSZ33" s="877"/>
      <c r="DTA33" s="877"/>
      <c r="DTB33" s="877"/>
      <c r="DTC33" s="877"/>
      <c r="DTD33" s="877"/>
      <c r="DTE33" s="877"/>
      <c r="DTF33" s="877"/>
      <c r="DTG33" s="877"/>
      <c r="DTH33" s="877"/>
      <c r="DTI33" s="877"/>
      <c r="DTJ33" s="877"/>
      <c r="DTK33" s="877"/>
      <c r="DTL33" s="877"/>
      <c r="DTM33" s="877"/>
      <c r="DTN33" s="877"/>
      <c r="DTO33" s="877"/>
      <c r="DTP33" s="877"/>
      <c r="DTQ33" s="877"/>
      <c r="DTR33" s="877"/>
      <c r="DTS33" s="877"/>
      <c r="DTT33" s="877"/>
      <c r="DTU33" s="877"/>
      <c r="DTV33" s="877"/>
      <c r="DTW33" s="877"/>
      <c r="DTX33" s="877"/>
      <c r="DTY33" s="877"/>
      <c r="DTZ33" s="877"/>
      <c r="DUA33" s="877"/>
      <c r="DUB33" s="877"/>
      <c r="DUC33" s="877"/>
      <c r="DUD33" s="877"/>
      <c r="DUE33" s="877"/>
      <c r="DUF33" s="877"/>
      <c r="DUG33" s="877"/>
      <c r="DUH33" s="877"/>
      <c r="DUI33" s="877"/>
      <c r="DUJ33" s="877"/>
      <c r="DUK33" s="877"/>
      <c r="DUL33" s="877"/>
      <c r="DUM33" s="877"/>
      <c r="DUN33" s="877"/>
      <c r="DUO33" s="877"/>
      <c r="DUP33" s="877"/>
      <c r="DUQ33" s="877"/>
      <c r="DUR33" s="877"/>
      <c r="DUS33" s="877"/>
      <c r="DUT33" s="877"/>
      <c r="DUU33" s="877"/>
      <c r="DUV33" s="877"/>
      <c r="DUW33" s="877"/>
      <c r="DUX33" s="877"/>
      <c r="DUY33" s="877"/>
      <c r="DUZ33" s="877"/>
      <c r="DVA33" s="877"/>
      <c r="DVB33" s="877"/>
      <c r="DVC33" s="877"/>
      <c r="DVD33" s="877"/>
      <c r="DVE33" s="877"/>
      <c r="DVF33" s="877"/>
      <c r="DVG33" s="877"/>
      <c r="DVH33" s="877"/>
      <c r="DVI33" s="877"/>
      <c r="DVJ33" s="877"/>
      <c r="DVK33" s="877"/>
      <c r="DVL33" s="877"/>
      <c r="DVM33" s="877"/>
      <c r="DVN33" s="877"/>
      <c r="DVO33" s="877"/>
      <c r="DVP33" s="877"/>
      <c r="DVQ33" s="877"/>
      <c r="DVR33" s="877"/>
      <c r="DVS33" s="877"/>
      <c r="DVT33" s="877"/>
      <c r="DVU33" s="877"/>
      <c r="DVV33" s="877"/>
      <c r="DVW33" s="877"/>
      <c r="DVX33" s="877"/>
      <c r="DVY33" s="877"/>
      <c r="DVZ33" s="877"/>
      <c r="DWA33" s="877"/>
      <c r="DWB33" s="877"/>
      <c r="DWC33" s="877"/>
      <c r="DWD33" s="877"/>
      <c r="DWE33" s="877"/>
      <c r="DWF33" s="877"/>
      <c r="DWG33" s="877"/>
      <c r="DWH33" s="877"/>
      <c r="DWI33" s="877"/>
      <c r="DWJ33" s="877"/>
      <c r="DWK33" s="877"/>
      <c r="DWL33" s="877"/>
      <c r="DWM33" s="877"/>
      <c r="DWN33" s="877"/>
      <c r="DWO33" s="877"/>
      <c r="DWP33" s="877"/>
      <c r="DWQ33" s="877"/>
      <c r="DWR33" s="877"/>
      <c r="DWS33" s="877"/>
      <c r="DWT33" s="877"/>
      <c r="DWU33" s="877"/>
      <c r="DWV33" s="877"/>
      <c r="DWW33" s="877"/>
      <c r="DWX33" s="877"/>
      <c r="DWY33" s="877"/>
      <c r="DWZ33" s="877"/>
      <c r="DXA33" s="877"/>
      <c r="DXB33" s="877"/>
      <c r="DXC33" s="877"/>
      <c r="DXD33" s="877"/>
      <c r="DXE33" s="877"/>
      <c r="DXF33" s="877"/>
      <c r="DXG33" s="877"/>
      <c r="DXH33" s="877"/>
      <c r="DXI33" s="877"/>
      <c r="DXJ33" s="877"/>
      <c r="DXK33" s="877"/>
      <c r="DXL33" s="877"/>
      <c r="DXM33" s="877"/>
      <c r="DXN33" s="877"/>
      <c r="DXO33" s="877"/>
      <c r="DXP33" s="877"/>
      <c r="DXQ33" s="877"/>
      <c r="DXR33" s="877"/>
      <c r="DXS33" s="877"/>
      <c r="DXT33" s="877"/>
      <c r="DXU33" s="877"/>
      <c r="DXV33" s="877"/>
      <c r="DXW33" s="877"/>
      <c r="DXX33" s="877"/>
      <c r="DXY33" s="877"/>
      <c r="DXZ33" s="877"/>
      <c r="DYA33" s="877"/>
      <c r="DYB33" s="877"/>
      <c r="DYC33" s="877"/>
      <c r="DYD33" s="877"/>
      <c r="DYE33" s="877"/>
      <c r="DYF33" s="877"/>
      <c r="DYG33" s="877"/>
      <c r="DYH33" s="877"/>
      <c r="DYI33" s="877"/>
      <c r="DYJ33" s="877"/>
      <c r="DYK33" s="877"/>
      <c r="DYL33" s="877"/>
      <c r="DYM33" s="877"/>
      <c r="DYN33" s="877"/>
      <c r="DYO33" s="877"/>
      <c r="DYP33" s="877"/>
      <c r="DYQ33" s="877"/>
      <c r="DYR33" s="877"/>
      <c r="DYS33" s="877"/>
      <c r="DYT33" s="877"/>
      <c r="DYU33" s="877"/>
      <c r="DYV33" s="877"/>
      <c r="DYW33" s="877"/>
      <c r="DYX33" s="877"/>
      <c r="DYY33" s="877"/>
      <c r="DYZ33" s="877"/>
      <c r="DZA33" s="877"/>
      <c r="DZB33" s="877"/>
      <c r="DZC33" s="877"/>
      <c r="DZD33" s="877"/>
      <c r="DZE33" s="877"/>
      <c r="DZF33" s="877"/>
      <c r="DZG33" s="877"/>
      <c r="DZH33" s="877"/>
      <c r="DZI33" s="877"/>
      <c r="DZJ33" s="877"/>
      <c r="DZK33" s="877"/>
      <c r="DZL33" s="877"/>
      <c r="DZM33" s="877"/>
      <c r="DZN33" s="877"/>
      <c r="DZO33" s="877"/>
      <c r="DZP33" s="877"/>
      <c r="DZQ33" s="877"/>
      <c r="DZR33" s="877"/>
      <c r="DZS33" s="877"/>
      <c r="DZT33" s="877"/>
      <c r="DZU33" s="877"/>
      <c r="DZV33" s="877"/>
      <c r="DZW33" s="877"/>
      <c r="DZX33" s="877"/>
      <c r="DZY33" s="877"/>
      <c r="DZZ33" s="877"/>
      <c r="EAA33" s="877"/>
      <c r="EAB33" s="877"/>
      <c r="EAC33" s="877"/>
      <c r="EAD33" s="877"/>
      <c r="EAE33" s="877"/>
      <c r="EAF33" s="877"/>
      <c r="EAG33" s="877"/>
      <c r="EAH33" s="877"/>
      <c r="EAI33" s="877"/>
      <c r="EAJ33" s="877"/>
      <c r="EAK33" s="877"/>
      <c r="EAL33" s="877"/>
      <c r="EAM33" s="877"/>
      <c r="EAN33" s="877"/>
      <c r="EAO33" s="877"/>
      <c r="EAP33" s="877"/>
      <c r="EAQ33" s="877"/>
      <c r="EAR33" s="877"/>
      <c r="EAS33" s="877"/>
      <c r="EAT33" s="877"/>
      <c r="EAU33" s="877"/>
      <c r="EAV33" s="877"/>
      <c r="EAW33" s="877"/>
      <c r="EAX33" s="877"/>
      <c r="EAY33" s="877"/>
      <c r="EAZ33" s="877"/>
      <c r="EBA33" s="877"/>
      <c r="EBB33" s="877"/>
      <c r="EBC33" s="877"/>
      <c r="EBD33" s="877"/>
      <c r="EBE33" s="877"/>
      <c r="EBF33" s="877"/>
      <c r="EBG33" s="877"/>
      <c r="EBH33" s="877"/>
      <c r="EBI33" s="877"/>
      <c r="EBJ33" s="877"/>
      <c r="EBK33" s="877"/>
      <c r="EBL33" s="877"/>
      <c r="EBM33" s="877"/>
      <c r="EBN33" s="877"/>
      <c r="EBO33" s="877"/>
      <c r="EBP33" s="877"/>
      <c r="EBQ33" s="877"/>
      <c r="EBR33" s="877"/>
      <c r="EBS33" s="877"/>
      <c r="EBT33" s="877"/>
      <c r="EBU33" s="877"/>
      <c r="EBV33" s="877"/>
      <c r="EBW33" s="877"/>
      <c r="EBX33" s="877"/>
      <c r="EBY33" s="877"/>
      <c r="EBZ33" s="877"/>
      <c r="ECA33" s="877"/>
      <c r="ECB33" s="877"/>
      <c r="ECC33" s="877"/>
      <c r="ECD33" s="877"/>
      <c r="ECE33" s="877"/>
      <c r="ECF33" s="877"/>
      <c r="ECG33" s="877"/>
      <c r="ECH33" s="877"/>
      <c r="ECI33" s="877"/>
      <c r="ECJ33" s="877"/>
      <c r="ECK33" s="877"/>
      <c r="ECL33" s="877"/>
      <c r="ECM33" s="877"/>
      <c r="ECN33" s="877"/>
      <c r="ECO33" s="877"/>
      <c r="ECP33" s="877"/>
      <c r="ECQ33" s="877"/>
      <c r="ECR33" s="877"/>
      <c r="ECS33" s="877"/>
      <c r="ECT33" s="877"/>
      <c r="ECU33" s="877"/>
      <c r="ECV33" s="877"/>
      <c r="ECW33" s="877"/>
      <c r="ECX33" s="877"/>
      <c r="ECY33" s="877"/>
      <c r="ECZ33" s="877"/>
      <c r="EDA33" s="877"/>
      <c r="EDB33" s="877"/>
      <c r="EDC33" s="877"/>
      <c r="EDD33" s="877"/>
      <c r="EDE33" s="877"/>
      <c r="EDF33" s="877"/>
      <c r="EDG33" s="877"/>
      <c r="EDH33" s="877"/>
      <c r="EDI33" s="877"/>
      <c r="EDJ33" s="877"/>
      <c r="EDK33" s="877"/>
      <c r="EDL33" s="877"/>
      <c r="EDM33" s="877"/>
      <c r="EDN33" s="877"/>
      <c r="EDO33" s="877"/>
      <c r="EDP33" s="877"/>
      <c r="EDQ33" s="877"/>
      <c r="EDR33" s="877"/>
      <c r="EDS33" s="877"/>
      <c r="EDT33" s="877"/>
      <c r="EDU33" s="877"/>
      <c r="EDV33" s="877"/>
      <c r="EDW33" s="877"/>
      <c r="EDX33" s="877"/>
      <c r="EDY33" s="877"/>
      <c r="EDZ33" s="877"/>
      <c r="EEA33" s="877"/>
      <c r="EEB33" s="877"/>
      <c r="EEC33" s="877"/>
      <c r="EED33" s="877"/>
      <c r="EEE33" s="877"/>
      <c r="EEF33" s="877"/>
      <c r="EEG33" s="877"/>
      <c r="EEH33" s="877"/>
      <c r="EEI33" s="877"/>
      <c r="EEJ33" s="877"/>
      <c r="EEK33" s="877"/>
      <c r="EEL33" s="877"/>
      <c r="EEM33" s="877"/>
      <c r="EEN33" s="877"/>
      <c r="EEO33" s="877"/>
      <c r="EEP33" s="877"/>
      <c r="EEQ33" s="877"/>
      <c r="EER33" s="877"/>
      <c r="EES33" s="877"/>
      <c r="EET33" s="877"/>
      <c r="EEU33" s="877"/>
      <c r="EEV33" s="877"/>
      <c r="EEW33" s="877"/>
      <c r="EEX33" s="877"/>
      <c r="EEY33" s="877"/>
      <c r="EEZ33" s="877"/>
      <c r="EFA33" s="877"/>
      <c r="EFB33" s="877"/>
      <c r="EFC33" s="877"/>
      <c r="EFD33" s="877"/>
      <c r="EFE33" s="877"/>
      <c r="EFF33" s="877"/>
      <c r="EFG33" s="877"/>
      <c r="EFH33" s="877"/>
      <c r="EFI33" s="877"/>
      <c r="EFJ33" s="877"/>
      <c r="EFK33" s="877"/>
      <c r="EFL33" s="877"/>
      <c r="EFM33" s="877"/>
      <c r="EFN33" s="877"/>
      <c r="EFO33" s="877"/>
      <c r="EFP33" s="877"/>
      <c r="EFQ33" s="877"/>
      <c r="EFR33" s="877"/>
      <c r="EFS33" s="877"/>
      <c r="EFT33" s="877"/>
      <c r="EFU33" s="877"/>
      <c r="EFV33" s="877"/>
      <c r="EFW33" s="877"/>
      <c r="EFX33" s="877"/>
      <c r="EFY33" s="877"/>
      <c r="EFZ33" s="877"/>
      <c r="EGA33" s="877"/>
      <c r="EGB33" s="877"/>
      <c r="EGC33" s="877"/>
      <c r="EGD33" s="877"/>
      <c r="EGE33" s="877"/>
      <c r="EGF33" s="877"/>
      <c r="EGG33" s="877"/>
      <c r="EGH33" s="877"/>
      <c r="EGI33" s="877"/>
      <c r="EGJ33" s="877"/>
      <c r="EGK33" s="877"/>
      <c r="EGL33" s="877"/>
      <c r="EGM33" s="877"/>
      <c r="EGN33" s="877"/>
      <c r="EGO33" s="877"/>
      <c r="EGP33" s="877"/>
      <c r="EGQ33" s="877"/>
      <c r="EGR33" s="877"/>
      <c r="EGS33" s="877"/>
      <c r="EGT33" s="877"/>
      <c r="EGU33" s="877"/>
      <c r="EGV33" s="877"/>
      <c r="EGW33" s="877"/>
      <c r="EGX33" s="877"/>
      <c r="EGY33" s="877"/>
      <c r="EGZ33" s="877"/>
      <c r="EHA33" s="877"/>
      <c r="EHB33" s="877"/>
      <c r="EHC33" s="877"/>
      <c r="EHD33" s="877"/>
      <c r="EHE33" s="877"/>
      <c r="EHF33" s="877"/>
      <c r="EHG33" s="877"/>
      <c r="EHH33" s="877"/>
      <c r="EHI33" s="877"/>
      <c r="EHJ33" s="877"/>
      <c r="EHK33" s="877"/>
      <c r="EHL33" s="877"/>
      <c r="EHM33" s="877"/>
      <c r="EHN33" s="877"/>
      <c r="EHO33" s="877"/>
      <c r="EHP33" s="877"/>
      <c r="EHQ33" s="877"/>
      <c r="EHR33" s="877"/>
      <c r="EHS33" s="877"/>
      <c r="EHT33" s="877"/>
      <c r="EHU33" s="877"/>
      <c r="EHV33" s="877"/>
      <c r="EHW33" s="877"/>
      <c r="EHX33" s="877"/>
      <c r="EHY33" s="877"/>
      <c r="EHZ33" s="877"/>
      <c r="EIA33" s="877"/>
      <c r="EIB33" s="877"/>
      <c r="EIC33" s="877"/>
      <c r="EID33" s="877"/>
      <c r="EIE33" s="877"/>
      <c r="EIF33" s="877"/>
      <c r="EIG33" s="877"/>
      <c r="EIH33" s="877"/>
      <c r="EII33" s="877"/>
      <c r="EIJ33" s="877"/>
      <c r="EIK33" s="877"/>
      <c r="EIL33" s="877"/>
      <c r="EIM33" s="877"/>
      <c r="EIN33" s="877"/>
      <c r="EIO33" s="877"/>
      <c r="EIP33" s="877"/>
      <c r="EIQ33" s="877"/>
      <c r="EIR33" s="877"/>
      <c r="EIS33" s="877"/>
      <c r="EIT33" s="877"/>
      <c r="EIU33" s="877"/>
      <c r="EIV33" s="877"/>
      <c r="EIW33" s="877"/>
      <c r="EIX33" s="877"/>
      <c r="EIY33" s="877"/>
      <c r="EIZ33" s="877"/>
      <c r="EJA33" s="877"/>
      <c r="EJB33" s="877"/>
      <c r="EJC33" s="877"/>
      <c r="EJD33" s="877"/>
      <c r="EJE33" s="877"/>
      <c r="EJF33" s="877"/>
      <c r="EJG33" s="877"/>
      <c r="EJH33" s="877"/>
      <c r="EJI33" s="877"/>
      <c r="EJJ33" s="877"/>
      <c r="EJK33" s="877"/>
      <c r="EJL33" s="877"/>
      <c r="EJM33" s="877"/>
      <c r="EJN33" s="877"/>
      <c r="EJO33" s="877"/>
      <c r="EJP33" s="877"/>
      <c r="EJQ33" s="877"/>
      <c r="EJR33" s="877"/>
      <c r="EJS33" s="877"/>
      <c r="EJT33" s="877"/>
      <c r="EJU33" s="877"/>
      <c r="EJV33" s="877"/>
      <c r="EJW33" s="877"/>
      <c r="EJX33" s="877"/>
      <c r="EJY33" s="877"/>
      <c r="EJZ33" s="877"/>
      <c r="EKA33" s="877"/>
      <c r="EKB33" s="877"/>
      <c r="EKC33" s="877"/>
      <c r="EKD33" s="877"/>
      <c r="EKE33" s="877"/>
      <c r="EKF33" s="877"/>
      <c r="EKG33" s="877"/>
      <c r="EKH33" s="877"/>
      <c r="EKI33" s="877"/>
      <c r="EKJ33" s="877"/>
      <c r="EKK33" s="877"/>
      <c r="EKL33" s="877"/>
      <c r="EKM33" s="877"/>
      <c r="EKN33" s="877"/>
      <c r="EKO33" s="877"/>
      <c r="EKP33" s="877"/>
      <c r="EKQ33" s="877"/>
      <c r="EKR33" s="877"/>
      <c r="EKS33" s="877"/>
      <c r="EKT33" s="877"/>
      <c r="EKU33" s="877"/>
      <c r="EKV33" s="877"/>
      <c r="EKW33" s="877"/>
      <c r="EKX33" s="877"/>
      <c r="EKY33" s="877"/>
      <c r="EKZ33" s="877"/>
      <c r="ELA33" s="877"/>
      <c r="ELB33" s="877"/>
      <c r="ELC33" s="877"/>
      <c r="ELD33" s="877"/>
      <c r="ELE33" s="877"/>
      <c r="ELF33" s="877"/>
      <c r="ELG33" s="877"/>
      <c r="ELH33" s="877"/>
      <c r="ELI33" s="877"/>
      <c r="ELJ33" s="877"/>
      <c r="ELK33" s="877"/>
      <c r="ELL33" s="877"/>
      <c r="ELM33" s="877"/>
      <c r="ELN33" s="877"/>
      <c r="ELO33" s="877"/>
      <c r="ELP33" s="877"/>
      <c r="ELQ33" s="877"/>
      <c r="ELR33" s="877"/>
      <c r="ELS33" s="877"/>
      <c r="ELT33" s="877"/>
      <c r="ELU33" s="877"/>
      <c r="ELV33" s="877"/>
      <c r="ELW33" s="877"/>
      <c r="ELX33" s="877"/>
      <c r="ELY33" s="877"/>
      <c r="ELZ33" s="877"/>
      <c r="EMA33" s="877"/>
      <c r="EMB33" s="877"/>
      <c r="EMC33" s="877"/>
      <c r="EMD33" s="877"/>
      <c r="EME33" s="877"/>
      <c r="EMF33" s="877"/>
      <c r="EMG33" s="877"/>
      <c r="EMH33" s="877"/>
      <c r="EMI33" s="877"/>
      <c r="EMJ33" s="877"/>
      <c r="EMK33" s="877"/>
      <c r="EML33" s="877"/>
      <c r="EMM33" s="877"/>
      <c r="EMN33" s="877"/>
      <c r="EMO33" s="877"/>
      <c r="EMP33" s="877"/>
      <c r="EMQ33" s="877"/>
      <c r="EMR33" s="877"/>
      <c r="EMS33" s="877"/>
      <c r="EMT33" s="877"/>
      <c r="EMU33" s="877"/>
      <c r="EMV33" s="877"/>
      <c r="EMW33" s="877"/>
      <c r="EMX33" s="877"/>
      <c r="EMY33" s="877"/>
      <c r="EMZ33" s="877"/>
      <c r="ENA33" s="877"/>
      <c r="ENB33" s="877"/>
      <c r="ENC33" s="877"/>
      <c r="END33" s="877"/>
      <c r="ENE33" s="877"/>
      <c r="ENF33" s="877"/>
      <c r="ENG33" s="877"/>
      <c r="ENH33" s="877"/>
      <c r="ENI33" s="877"/>
      <c r="ENJ33" s="877"/>
      <c r="ENK33" s="877"/>
      <c r="ENL33" s="877"/>
      <c r="ENM33" s="877"/>
      <c r="ENN33" s="877"/>
      <c r="ENO33" s="877"/>
      <c r="ENP33" s="877"/>
      <c r="ENQ33" s="877"/>
      <c r="ENR33" s="877"/>
      <c r="ENS33" s="877"/>
      <c r="ENT33" s="877"/>
      <c r="ENU33" s="877"/>
      <c r="ENV33" s="877"/>
      <c r="ENW33" s="877"/>
      <c r="ENX33" s="877"/>
      <c r="ENY33" s="877"/>
      <c r="ENZ33" s="877"/>
      <c r="EOA33" s="877"/>
      <c r="EOB33" s="877"/>
      <c r="EOC33" s="877"/>
      <c r="EOD33" s="877"/>
      <c r="EOE33" s="877"/>
      <c r="EOF33" s="877"/>
      <c r="EOG33" s="877"/>
      <c r="EOH33" s="877"/>
      <c r="EOI33" s="877"/>
      <c r="EOJ33" s="877"/>
      <c r="EOK33" s="877"/>
      <c r="EOL33" s="877"/>
      <c r="EOM33" s="877"/>
      <c r="EON33" s="877"/>
      <c r="EOO33" s="877"/>
      <c r="EOP33" s="877"/>
      <c r="EOQ33" s="877"/>
      <c r="EOR33" s="877"/>
      <c r="EOS33" s="877"/>
      <c r="EOT33" s="877"/>
      <c r="EOU33" s="877"/>
      <c r="EOV33" s="877"/>
      <c r="EOW33" s="877"/>
      <c r="EOX33" s="877"/>
      <c r="EOY33" s="877"/>
      <c r="EOZ33" s="877"/>
      <c r="EPA33" s="877"/>
      <c r="EPB33" s="877"/>
      <c r="EPC33" s="877"/>
      <c r="EPD33" s="877"/>
      <c r="EPE33" s="877"/>
      <c r="EPF33" s="877"/>
      <c r="EPG33" s="877"/>
      <c r="EPH33" s="877"/>
      <c r="EPI33" s="877"/>
      <c r="EPJ33" s="877"/>
      <c r="EPK33" s="877"/>
      <c r="EPL33" s="877"/>
      <c r="EPM33" s="877"/>
      <c r="EPN33" s="877"/>
      <c r="EPO33" s="877"/>
      <c r="EPP33" s="877"/>
      <c r="EPQ33" s="877"/>
      <c r="EPR33" s="877"/>
      <c r="EPS33" s="877"/>
      <c r="EPT33" s="877"/>
      <c r="EPU33" s="877"/>
      <c r="EPV33" s="877"/>
      <c r="EPW33" s="877"/>
      <c r="EPX33" s="877"/>
      <c r="EPY33" s="877"/>
      <c r="EPZ33" s="877"/>
      <c r="EQA33" s="877"/>
      <c r="EQB33" s="877"/>
      <c r="EQC33" s="877"/>
      <c r="EQD33" s="877"/>
      <c r="EQE33" s="877"/>
      <c r="EQF33" s="877"/>
      <c r="EQG33" s="877"/>
      <c r="EQH33" s="877"/>
      <c r="EQI33" s="877"/>
      <c r="EQJ33" s="877"/>
      <c r="EQK33" s="877"/>
      <c r="EQL33" s="877"/>
      <c r="EQM33" s="877"/>
      <c r="EQN33" s="877"/>
      <c r="EQO33" s="877"/>
      <c r="EQP33" s="877"/>
      <c r="EQQ33" s="877"/>
      <c r="EQR33" s="877"/>
      <c r="EQS33" s="877"/>
      <c r="EQT33" s="877"/>
      <c r="EQU33" s="877"/>
      <c r="EQV33" s="877"/>
      <c r="EQW33" s="877"/>
      <c r="EQX33" s="877"/>
      <c r="EQY33" s="877"/>
      <c r="EQZ33" s="877"/>
      <c r="ERA33" s="877"/>
      <c r="ERB33" s="877"/>
      <c r="ERC33" s="877"/>
      <c r="ERD33" s="877"/>
      <c r="ERE33" s="877"/>
      <c r="ERF33" s="877"/>
      <c r="ERG33" s="877"/>
      <c r="ERH33" s="877"/>
      <c r="ERI33" s="877"/>
      <c r="ERJ33" s="877"/>
      <c r="ERK33" s="877"/>
      <c r="ERL33" s="877"/>
      <c r="ERM33" s="877"/>
      <c r="ERN33" s="877"/>
      <c r="ERO33" s="877"/>
      <c r="ERP33" s="877"/>
      <c r="ERQ33" s="877"/>
      <c r="ERR33" s="877"/>
      <c r="ERS33" s="877"/>
      <c r="ERT33" s="877"/>
      <c r="ERU33" s="877"/>
      <c r="ERV33" s="877"/>
      <c r="ERW33" s="877"/>
      <c r="ERX33" s="877"/>
      <c r="ERY33" s="877"/>
      <c r="ERZ33" s="877"/>
      <c r="ESA33" s="877"/>
      <c r="ESB33" s="877"/>
      <c r="ESC33" s="877"/>
      <c r="ESD33" s="877"/>
      <c r="ESE33" s="877"/>
      <c r="ESF33" s="877"/>
      <c r="ESG33" s="877"/>
      <c r="ESH33" s="877"/>
      <c r="ESI33" s="877"/>
      <c r="ESJ33" s="877"/>
      <c r="ESK33" s="877"/>
      <c r="ESL33" s="877"/>
      <c r="ESM33" s="877"/>
      <c r="ESN33" s="877"/>
      <c r="ESO33" s="877"/>
      <c r="ESP33" s="877"/>
      <c r="ESQ33" s="877"/>
      <c r="ESR33" s="877"/>
      <c r="ESS33" s="877"/>
      <c r="EST33" s="877"/>
      <c r="ESU33" s="877"/>
      <c r="ESV33" s="877"/>
      <c r="ESW33" s="877"/>
      <c r="ESX33" s="877"/>
      <c r="ESY33" s="877"/>
      <c r="ESZ33" s="877"/>
      <c r="ETA33" s="877"/>
      <c r="ETB33" s="877"/>
      <c r="ETC33" s="877"/>
      <c r="ETD33" s="877"/>
      <c r="ETE33" s="877"/>
      <c r="ETF33" s="877"/>
      <c r="ETG33" s="877"/>
      <c r="ETH33" s="877"/>
      <c r="ETI33" s="877"/>
      <c r="ETJ33" s="877"/>
      <c r="ETK33" s="877"/>
      <c r="ETL33" s="877"/>
      <c r="ETM33" s="877"/>
      <c r="ETN33" s="877"/>
      <c r="ETO33" s="877"/>
      <c r="ETP33" s="877"/>
      <c r="ETQ33" s="877"/>
      <c r="ETR33" s="877"/>
      <c r="ETS33" s="877"/>
      <c r="ETT33" s="877"/>
      <c r="ETU33" s="877"/>
      <c r="ETV33" s="877"/>
      <c r="ETW33" s="877"/>
      <c r="ETX33" s="877"/>
      <c r="ETY33" s="877"/>
      <c r="ETZ33" s="877"/>
      <c r="EUA33" s="877"/>
      <c r="EUB33" s="877"/>
      <c r="EUC33" s="877"/>
      <c r="EUD33" s="877"/>
      <c r="EUE33" s="877"/>
      <c r="EUF33" s="877"/>
      <c r="EUG33" s="877"/>
      <c r="EUH33" s="877"/>
      <c r="EUI33" s="877"/>
      <c r="EUJ33" s="877"/>
      <c r="EUK33" s="877"/>
      <c r="EUL33" s="877"/>
      <c r="EUM33" s="877"/>
      <c r="EUN33" s="877"/>
      <c r="EUO33" s="877"/>
      <c r="EUP33" s="877"/>
      <c r="EUQ33" s="877"/>
      <c r="EUR33" s="877"/>
      <c r="EUS33" s="877"/>
      <c r="EUT33" s="877"/>
      <c r="EUU33" s="877"/>
      <c r="EUV33" s="877"/>
      <c r="EUW33" s="877"/>
      <c r="EUX33" s="877"/>
      <c r="EUY33" s="877"/>
      <c r="EUZ33" s="877"/>
      <c r="EVA33" s="877"/>
      <c r="EVB33" s="877"/>
      <c r="EVC33" s="877"/>
      <c r="EVD33" s="877"/>
      <c r="EVE33" s="877"/>
      <c r="EVF33" s="877"/>
      <c r="EVG33" s="877"/>
      <c r="EVH33" s="877"/>
      <c r="EVI33" s="877"/>
      <c r="EVJ33" s="877"/>
      <c r="EVK33" s="877"/>
      <c r="EVL33" s="877"/>
      <c r="EVM33" s="877"/>
      <c r="EVN33" s="877"/>
      <c r="EVO33" s="877"/>
      <c r="EVP33" s="877"/>
      <c r="EVQ33" s="877"/>
      <c r="EVR33" s="877"/>
      <c r="EVS33" s="877"/>
      <c r="EVT33" s="877"/>
      <c r="EVU33" s="877"/>
      <c r="EVV33" s="877"/>
      <c r="EVW33" s="877"/>
      <c r="EVX33" s="877"/>
      <c r="EVY33" s="877"/>
      <c r="EVZ33" s="877"/>
      <c r="EWA33" s="877"/>
      <c r="EWB33" s="877"/>
      <c r="EWC33" s="877"/>
      <c r="EWD33" s="877"/>
      <c r="EWE33" s="877"/>
      <c r="EWF33" s="877"/>
      <c r="EWG33" s="877"/>
      <c r="EWH33" s="877"/>
      <c r="EWI33" s="877"/>
      <c r="EWJ33" s="877"/>
      <c r="EWK33" s="877"/>
      <c r="EWL33" s="877"/>
      <c r="EWM33" s="877"/>
      <c r="EWN33" s="877"/>
      <c r="EWO33" s="877"/>
      <c r="EWP33" s="877"/>
      <c r="EWQ33" s="877"/>
      <c r="EWR33" s="877"/>
      <c r="EWS33" s="877"/>
      <c r="EWT33" s="877"/>
      <c r="EWU33" s="877"/>
      <c r="EWV33" s="877"/>
      <c r="EWW33" s="877"/>
      <c r="EWX33" s="877"/>
      <c r="EWY33" s="877"/>
      <c r="EWZ33" s="877"/>
      <c r="EXA33" s="877"/>
      <c r="EXB33" s="877"/>
      <c r="EXC33" s="877"/>
      <c r="EXD33" s="877"/>
      <c r="EXE33" s="877"/>
      <c r="EXF33" s="877"/>
      <c r="EXG33" s="877"/>
      <c r="EXH33" s="877"/>
      <c r="EXI33" s="877"/>
      <c r="EXJ33" s="877"/>
      <c r="EXK33" s="877"/>
      <c r="EXL33" s="877"/>
      <c r="EXM33" s="877"/>
      <c r="EXN33" s="877"/>
      <c r="EXO33" s="877"/>
      <c r="EXP33" s="877"/>
      <c r="EXQ33" s="877"/>
      <c r="EXR33" s="877"/>
      <c r="EXS33" s="877"/>
      <c r="EXT33" s="877"/>
      <c r="EXU33" s="877"/>
      <c r="EXV33" s="877"/>
      <c r="EXW33" s="877"/>
      <c r="EXX33" s="877"/>
      <c r="EXY33" s="877"/>
      <c r="EXZ33" s="877"/>
      <c r="EYA33" s="877"/>
      <c r="EYB33" s="877"/>
      <c r="EYC33" s="877"/>
      <c r="EYD33" s="877"/>
      <c r="EYE33" s="877"/>
      <c r="EYF33" s="877"/>
      <c r="EYG33" s="877"/>
      <c r="EYH33" s="877"/>
      <c r="EYI33" s="877"/>
      <c r="EYJ33" s="877"/>
      <c r="EYK33" s="877"/>
      <c r="EYL33" s="877"/>
      <c r="EYM33" s="877"/>
      <c r="EYN33" s="877"/>
      <c r="EYO33" s="877"/>
      <c r="EYP33" s="877"/>
      <c r="EYQ33" s="877"/>
      <c r="EYR33" s="877"/>
      <c r="EYS33" s="877"/>
      <c r="EYT33" s="877"/>
      <c r="EYU33" s="877"/>
      <c r="EYV33" s="877"/>
      <c r="EYW33" s="877"/>
      <c r="EYX33" s="877"/>
      <c r="EYY33" s="877"/>
      <c r="EYZ33" s="877"/>
      <c r="EZA33" s="877"/>
      <c r="EZB33" s="877"/>
      <c r="EZC33" s="877"/>
      <c r="EZD33" s="877"/>
      <c r="EZE33" s="877"/>
      <c r="EZF33" s="877"/>
      <c r="EZG33" s="877"/>
      <c r="EZH33" s="877"/>
      <c r="EZI33" s="877"/>
      <c r="EZJ33" s="877"/>
      <c r="EZK33" s="877"/>
      <c r="EZL33" s="877"/>
      <c r="EZM33" s="877"/>
      <c r="EZN33" s="877"/>
      <c r="EZO33" s="877"/>
      <c r="EZP33" s="877"/>
      <c r="EZQ33" s="877"/>
      <c r="EZR33" s="877"/>
      <c r="EZS33" s="877"/>
      <c r="EZT33" s="877"/>
      <c r="EZU33" s="877"/>
      <c r="EZV33" s="877"/>
      <c r="EZW33" s="877"/>
      <c r="EZX33" s="877"/>
      <c r="EZY33" s="877"/>
      <c r="EZZ33" s="877"/>
      <c r="FAA33" s="877"/>
      <c r="FAB33" s="877"/>
      <c r="FAC33" s="877"/>
      <c r="FAD33" s="877"/>
      <c r="FAE33" s="877"/>
      <c r="FAF33" s="877"/>
      <c r="FAG33" s="877"/>
      <c r="FAH33" s="877"/>
      <c r="FAI33" s="877"/>
      <c r="FAJ33" s="877"/>
      <c r="FAK33" s="877"/>
      <c r="FAL33" s="877"/>
      <c r="FAM33" s="877"/>
      <c r="FAN33" s="877"/>
      <c r="FAO33" s="877"/>
      <c r="FAP33" s="877"/>
      <c r="FAQ33" s="877"/>
      <c r="FAR33" s="877"/>
      <c r="FAS33" s="877"/>
      <c r="FAT33" s="877"/>
      <c r="FAU33" s="877"/>
      <c r="FAV33" s="877"/>
      <c r="FAW33" s="877"/>
      <c r="FAX33" s="877"/>
      <c r="FAY33" s="877"/>
      <c r="FAZ33" s="877"/>
      <c r="FBA33" s="877"/>
      <c r="FBB33" s="877"/>
      <c r="FBC33" s="877"/>
      <c r="FBD33" s="877"/>
      <c r="FBE33" s="877"/>
      <c r="FBF33" s="877"/>
      <c r="FBG33" s="877"/>
      <c r="FBH33" s="877"/>
      <c r="FBI33" s="877"/>
      <c r="FBJ33" s="877"/>
      <c r="FBK33" s="877"/>
      <c r="FBL33" s="877"/>
      <c r="FBM33" s="877"/>
      <c r="FBN33" s="877"/>
      <c r="FBO33" s="877"/>
      <c r="FBP33" s="877"/>
      <c r="FBQ33" s="877"/>
      <c r="FBR33" s="877"/>
      <c r="FBS33" s="877"/>
      <c r="FBT33" s="877"/>
      <c r="FBU33" s="877"/>
      <c r="FBV33" s="877"/>
      <c r="FBW33" s="877"/>
      <c r="FBX33" s="877"/>
      <c r="FBY33" s="877"/>
      <c r="FBZ33" s="877"/>
      <c r="FCA33" s="877"/>
      <c r="FCB33" s="877"/>
      <c r="FCC33" s="877"/>
      <c r="FCD33" s="877"/>
      <c r="FCE33" s="877"/>
      <c r="FCF33" s="877"/>
      <c r="FCG33" s="877"/>
      <c r="FCH33" s="877"/>
      <c r="FCI33" s="877"/>
      <c r="FCJ33" s="877"/>
      <c r="FCK33" s="877"/>
      <c r="FCL33" s="877"/>
      <c r="FCM33" s="877"/>
      <c r="FCN33" s="877"/>
      <c r="FCO33" s="877"/>
      <c r="FCP33" s="877"/>
      <c r="FCQ33" s="877"/>
      <c r="FCR33" s="877"/>
      <c r="FCS33" s="877"/>
      <c r="FCT33" s="877"/>
      <c r="FCU33" s="877"/>
      <c r="FCV33" s="877"/>
      <c r="FCW33" s="877"/>
      <c r="FCX33" s="877"/>
      <c r="FCY33" s="877"/>
      <c r="FCZ33" s="877"/>
      <c r="FDA33" s="877"/>
      <c r="FDB33" s="877"/>
      <c r="FDC33" s="877"/>
      <c r="FDD33" s="877"/>
      <c r="FDE33" s="877"/>
      <c r="FDF33" s="877"/>
      <c r="FDG33" s="877"/>
      <c r="FDH33" s="877"/>
      <c r="FDI33" s="877"/>
      <c r="FDJ33" s="877"/>
      <c r="FDK33" s="877"/>
      <c r="FDL33" s="877"/>
      <c r="FDM33" s="877"/>
      <c r="FDN33" s="877"/>
      <c r="FDO33" s="877"/>
      <c r="FDP33" s="877"/>
      <c r="FDQ33" s="877"/>
      <c r="FDR33" s="877"/>
      <c r="FDS33" s="877"/>
      <c r="FDT33" s="877"/>
      <c r="FDU33" s="877"/>
      <c r="FDV33" s="877"/>
      <c r="FDW33" s="877"/>
      <c r="FDX33" s="877"/>
      <c r="FDY33" s="877"/>
      <c r="FDZ33" s="877"/>
      <c r="FEA33" s="877"/>
      <c r="FEB33" s="877"/>
      <c r="FEC33" s="877"/>
      <c r="FED33" s="877"/>
      <c r="FEE33" s="877"/>
      <c r="FEF33" s="877"/>
      <c r="FEG33" s="877"/>
      <c r="FEH33" s="877"/>
      <c r="FEI33" s="877"/>
      <c r="FEJ33" s="877"/>
      <c r="FEK33" s="877"/>
      <c r="FEL33" s="877"/>
      <c r="FEM33" s="877"/>
      <c r="FEN33" s="877"/>
      <c r="FEO33" s="877"/>
      <c r="FEP33" s="877"/>
      <c r="FEQ33" s="877"/>
      <c r="FER33" s="877"/>
      <c r="FES33" s="877"/>
      <c r="FET33" s="877"/>
      <c r="FEU33" s="877"/>
      <c r="FEV33" s="877"/>
      <c r="FEW33" s="877"/>
      <c r="FEX33" s="877"/>
      <c r="FEY33" s="877"/>
      <c r="FEZ33" s="877"/>
      <c r="FFA33" s="877"/>
      <c r="FFB33" s="877"/>
      <c r="FFC33" s="877"/>
      <c r="FFD33" s="877"/>
      <c r="FFE33" s="877"/>
      <c r="FFF33" s="877"/>
      <c r="FFG33" s="877"/>
      <c r="FFH33" s="877"/>
      <c r="FFI33" s="877"/>
      <c r="FFJ33" s="877"/>
      <c r="FFK33" s="877"/>
      <c r="FFL33" s="877"/>
      <c r="FFM33" s="877"/>
      <c r="FFN33" s="877"/>
      <c r="FFO33" s="877"/>
      <c r="FFP33" s="877"/>
      <c r="FFQ33" s="877"/>
      <c r="FFR33" s="877"/>
      <c r="FFS33" s="877"/>
      <c r="FFT33" s="877"/>
      <c r="FFU33" s="877"/>
      <c r="FFV33" s="877"/>
      <c r="FFW33" s="877"/>
      <c r="FFX33" s="877"/>
      <c r="FFY33" s="877"/>
      <c r="FFZ33" s="877"/>
      <c r="FGA33" s="877"/>
      <c r="FGB33" s="877"/>
      <c r="FGC33" s="877"/>
      <c r="FGD33" s="877"/>
      <c r="FGE33" s="877"/>
      <c r="FGF33" s="877"/>
      <c r="FGG33" s="877"/>
      <c r="FGH33" s="877"/>
      <c r="FGI33" s="877"/>
      <c r="FGJ33" s="877"/>
      <c r="FGK33" s="877"/>
      <c r="FGL33" s="877"/>
      <c r="FGM33" s="877"/>
      <c r="FGN33" s="877"/>
      <c r="FGO33" s="877"/>
      <c r="FGP33" s="877"/>
      <c r="FGQ33" s="877"/>
      <c r="FGR33" s="877"/>
      <c r="FGS33" s="877"/>
      <c r="FGT33" s="877"/>
      <c r="FGU33" s="877"/>
      <c r="FGV33" s="877"/>
      <c r="FGW33" s="877"/>
      <c r="FGX33" s="877"/>
      <c r="FGY33" s="877"/>
      <c r="FGZ33" s="877"/>
      <c r="FHA33" s="877"/>
      <c r="FHB33" s="877"/>
      <c r="FHC33" s="877"/>
      <c r="FHD33" s="877"/>
      <c r="FHE33" s="877"/>
      <c r="FHF33" s="877"/>
      <c r="FHG33" s="877"/>
      <c r="FHH33" s="877"/>
      <c r="FHI33" s="877"/>
      <c r="FHJ33" s="877"/>
      <c r="FHK33" s="877"/>
      <c r="FHL33" s="877"/>
      <c r="FHM33" s="877"/>
      <c r="FHN33" s="877"/>
      <c r="FHO33" s="877"/>
      <c r="FHP33" s="877"/>
      <c r="FHQ33" s="877"/>
      <c r="FHR33" s="877"/>
      <c r="FHS33" s="877"/>
      <c r="FHT33" s="877"/>
      <c r="FHU33" s="877"/>
      <c r="FHV33" s="877"/>
      <c r="FHW33" s="877"/>
      <c r="FHX33" s="877"/>
      <c r="FHY33" s="877"/>
      <c r="FHZ33" s="877"/>
      <c r="FIA33" s="877"/>
      <c r="FIB33" s="877"/>
      <c r="FIC33" s="877"/>
      <c r="FID33" s="877"/>
      <c r="FIE33" s="877"/>
      <c r="FIF33" s="877"/>
      <c r="FIG33" s="877"/>
      <c r="FIH33" s="877"/>
      <c r="FII33" s="877"/>
      <c r="FIJ33" s="877"/>
      <c r="FIK33" s="877"/>
      <c r="FIL33" s="877"/>
      <c r="FIM33" s="877"/>
      <c r="FIN33" s="877"/>
      <c r="FIO33" s="877"/>
      <c r="FIP33" s="877"/>
      <c r="FIQ33" s="877"/>
      <c r="FIR33" s="877"/>
      <c r="FIS33" s="877"/>
      <c r="FIT33" s="877"/>
      <c r="FIU33" s="877"/>
      <c r="FIV33" s="877"/>
      <c r="FIW33" s="877"/>
      <c r="FIX33" s="877"/>
      <c r="FIY33" s="877"/>
      <c r="FIZ33" s="877"/>
      <c r="FJA33" s="877"/>
      <c r="FJB33" s="877"/>
      <c r="FJC33" s="877"/>
      <c r="FJD33" s="877"/>
      <c r="FJE33" s="877"/>
      <c r="FJF33" s="877"/>
      <c r="FJG33" s="877"/>
      <c r="FJH33" s="877"/>
      <c r="FJI33" s="877"/>
      <c r="FJJ33" s="877"/>
      <c r="FJK33" s="877"/>
      <c r="FJL33" s="877"/>
      <c r="FJM33" s="877"/>
      <c r="FJN33" s="877"/>
      <c r="FJO33" s="877"/>
      <c r="FJP33" s="877"/>
      <c r="FJQ33" s="877"/>
      <c r="FJR33" s="877"/>
      <c r="FJS33" s="877"/>
      <c r="FJT33" s="877"/>
      <c r="FJU33" s="877"/>
      <c r="FJV33" s="877"/>
      <c r="FJW33" s="877"/>
      <c r="FJX33" s="877"/>
      <c r="FJY33" s="877"/>
      <c r="FJZ33" s="877"/>
      <c r="FKA33" s="877"/>
      <c r="FKB33" s="877"/>
      <c r="FKC33" s="877"/>
      <c r="FKD33" s="877"/>
      <c r="FKE33" s="877"/>
      <c r="FKF33" s="877"/>
      <c r="FKG33" s="877"/>
      <c r="FKH33" s="877"/>
      <c r="FKI33" s="877"/>
      <c r="FKJ33" s="877"/>
      <c r="FKK33" s="877"/>
      <c r="FKL33" s="877"/>
      <c r="FKM33" s="877"/>
      <c r="FKN33" s="877"/>
      <c r="FKO33" s="877"/>
      <c r="FKP33" s="877"/>
      <c r="FKQ33" s="877"/>
      <c r="FKR33" s="877"/>
      <c r="FKS33" s="877"/>
      <c r="FKT33" s="877"/>
      <c r="FKU33" s="877"/>
      <c r="FKV33" s="877"/>
      <c r="FKW33" s="877"/>
      <c r="FKX33" s="877"/>
      <c r="FKY33" s="877"/>
      <c r="FKZ33" s="877"/>
      <c r="FLA33" s="877"/>
      <c r="FLB33" s="877"/>
      <c r="FLC33" s="877"/>
      <c r="FLD33" s="877"/>
      <c r="FLE33" s="877"/>
      <c r="FLF33" s="877"/>
      <c r="FLG33" s="877"/>
      <c r="FLH33" s="877"/>
      <c r="FLI33" s="877"/>
      <c r="FLJ33" s="877"/>
      <c r="FLK33" s="877"/>
      <c r="FLL33" s="877"/>
      <c r="FLM33" s="877"/>
      <c r="FLN33" s="877"/>
      <c r="FLO33" s="877"/>
      <c r="FLP33" s="877"/>
      <c r="FLQ33" s="877"/>
      <c r="FLR33" s="877"/>
      <c r="FLS33" s="877"/>
      <c r="FLT33" s="877"/>
      <c r="FLU33" s="877"/>
      <c r="FLV33" s="877"/>
      <c r="FLW33" s="877"/>
      <c r="FLX33" s="877"/>
      <c r="FLY33" s="877"/>
      <c r="FLZ33" s="877"/>
      <c r="FMA33" s="877"/>
      <c r="FMB33" s="877"/>
      <c r="FMC33" s="877"/>
      <c r="FMD33" s="877"/>
      <c r="FME33" s="877"/>
      <c r="FMF33" s="877"/>
      <c r="FMG33" s="877"/>
      <c r="FMH33" s="877"/>
      <c r="FMI33" s="877"/>
      <c r="FMJ33" s="877"/>
      <c r="FMK33" s="877"/>
      <c r="FML33" s="877"/>
      <c r="FMM33" s="877"/>
      <c r="FMN33" s="877"/>
      <c r="FMO33" s="877"/>
      <c r="FMP33" s="877"/>
      <c r="FMQ33" s="877"/>
      <c r="FMR33" s="877"/>
      <c r="FMS33" s="877"/>
      <c r="FMT33" s="877"/>
      <c r="FMU33" s="877"/>
      <c r="FMV33" s="877"/>
      <c r="FMW33" s="877"/>
      <c r="FMX33" s="877"/>
      <c r="FMY33" s="877"/>
      <c r="FMZ33" s="877"/>
      <c r="FNA33" s="877"/>
      <c r="FNB33" s="877"/>
      <c r="FNC33" s="877"/>
      <c r="FND33" s="877"/>
      <c r="FNE33" s="877"/>
      <c r="FNF33" s="877"/>
      <c r="FNG33" s="877"/>
      <c r="FNH33" s="877"/>
      <c r="FNI33" s="877"/>
      <c r="FNJ33" s="877"/>
      <c r="FNK33" s="877"/>
      <c r="FNL33" s="877"/>
      <c r="FNM33" s="877"/>
      <c r="FNN33" s="877"/>
      <c r="FNO33" s="877"/>
      <c r="FNP33" s="877"/>
      <c r="FNQ33" s="877"/>
      <c r="FNR33" s="877"/>
      <c r="FNS33" s="877"/>
      <c r="FNT33" s="877"/>
      <c r="FNU33" s="877"/>
      <c r="FNV33" s="877"/>
      <c r="FNW33" s="877"/>
      <c r="FNX33" s="877"/>
      <c r="FNY33" s="877"/>
      <c r="FNZ33" s="877"/>
      <c r="FOA33" s="877"/>
      <c r="FOB33" s="877"/>
      <c r="FOC33" s="877"/>
      <c r="FOD33" s="877"/>
      <c r="FOE33" s="877"/>
      <c r="FOF33" s="877"/>
      <c r="FOG33" s="877"/>
      <c r="FOH33" s="877"/>
      <c r="FOI33" s="877"/>
      <c r="FOJ33" s="877"/>
      <c r="FOK33" s="877"/>
      <c r="FOL33" s="877"/>
      <c r="FOM33" s="877"/>
      <c r="FON33" s="877"/>
      <c r="FOO33" s="877"/>
      <c r="FOP33" s="877"/>
      <c r="FOQ33" s="877"/>
      <c r="FOR33" s="877"/>
      <c r="FOS33" s="877"/>
      <c r="FOT33" s="877"/>
      <c r="FOU33" s="877"/>
      <c r="FOV33" s="877"/>
      <c r="FOW33" s="877"/>
      <c r="FOX33" s="877"/>
      <c r="FOY33" s="877"/>
      <c r="FOZ33" s="877"/>
      <c r="FPA33" s="877"/>
      <c r="FPB33" s="877"/>
      <c r="FPC33" s="877"/>
      <c r="FPD33" s="877"/>
      <c r="FPE33" s="877"/>
      <c r="FPF33" s="877"/>
      <c r="FPG33" s="877"/>
      <c r="FPH33" s="877"/>
      <c r="FPI33" s="877"/>
      <c r="FPJ33" s="877"/>
      <c r="FPK33" s="877"/>
      <c r="FPL33" s="877"/>
      <c r="FPM33" s="877"/>
      <c r="FPN33" s="877"/>
      <c r="FPO33" s="877"/>
      <c r="FPP33" s="877"/>
      <c r="FPQ33" s="877"/>
      <c r="FPR33" s="877"/>
      <c r="FPS33" s="877"/>
      <c r="FPT33" s="877"/>
      <c r="FPU33" s="877"/>
      <c r="FPV33" s="877"/>
      <c r="FPW33" s="877"/>
      <c r="FPX33" s="877"/>
      <c r="FPY33" s="877"/>
      <c r="FPZ33" s="877"/>
      <c r="FQA33" s="877"/>
      <c r="FQB33" s="877"/>
      <c r="FQC33" s="877"/>
      <c r="FQD33" s="877"/>
      <c r="FQE33" s="877"/>
      <c r="FQF33" s="877"/>
      <c r="FQG33" s="877"/>
      <c r="FQH33" s="877"/>
      <c r="FQI33" s="877"/>
      <c r="FQJ33" s="877"/>
      <c r="FQK33" s="877"/>
      <c r="FQL33" s="877"/>
      <c r="FQM33" s="877"/>
      <c r="FQN33" s="877"/>
      <c r="FQO33" s="877"/>
      <c r="FQP33" s="877"/>
      <c r="FQQ33" s="877"/>
      <c r="FQR33" s="877"/>
      <c r="FQS33" s="877"/>
      <c r="FQT33" s="877"/>
      <c r="FQU33" s="877"/>
      <c r="FQV33" s="877"/>
      <c r="FQW33" s="877"/>
      <c r="FQX33" s="877"/>
      <c r="FQY33" s="877"/>
      <c r="FQZ33" s="877"/>
      <c r="FRA33" s="877"/>
      <c r="FRB33" s="877"/>
      <c r="FRC33" s="877"/>
      <c r="FRD33" s="877"/>
      <c r="FRE33" s="877"/>
      <c r="FRF33" s="877"/>
      <c r="FRG33" s="877"/>
      <c r="FRH33" s="877"/>
      <c r="FRI33" s="877"/>
      <c r="FRJ33" s="877"/>
      <c r="FRK33" s="877"/>
      <c r="FRL33" s="877"/>
      <c r="FRM33" s="877"/>
      <c r="FRN33" s="877"/>
      <c r="FRO33" s="877"/>
      <c r="FRP33" s="877"/>
      <c r="FRQ33" s="877"/>
      <c r="FRR33" s="877"/>
      <c r="FRS33" s="877"/>
      <c r="FRT33" s="877"/>
      <c r="FRU33" s="877"/>
      <c r="FRV33" s="877"/>
      <c r="FRW33" s="877"/>
      <c r="FRX33" s="877"/>
      <c r="FRY33" s="877"/>
      <c r="FRZ33" s="877"/>
      <c r="FSA33" s="877"/>
      <c r="FSB33" s="877"/>
      <c r="FSC33" s="877"/>
      <c r="FSD33" s="877"/>
      <c r="FSE33" s="877"/>
      <c r="FSF33" s="877"/>
      <c r="FSG33" s="877"/>
      <c r="FSH33" s="877"/>
      <c r="FSI33" s="877"/>
      <c r="FSJ33" s="877"/>
      <c r="FSK33" s="877"/>
      <c r="FSL33" s="877"/>
      <c r="FSM33" s="877"/>
      <c r="FSN33" s="877"/>
      <c r="FSO33" s="877"/>
      <c r="FSP33" s="877"/>
      <c r="FSQ33" s="877"/>
      <c r="FSR33" s="877"/>
      <c r="FSS33" s="877"/>
      <c r="FST33" s="877"/>
      <c r="FSU33" s="877"/>
      <c r="FSV33" s="877"/>
      <c r="FSW33" s="877"/>
      <c r="FSX33" s="877"/>
      <c r="FSY33" s="877"/>
      <c r="FSZ33" s="877"/>
      <c r="FTA33" s="877"/>
      <c r="FTB33" s="877"/>
      <c r="FTC33" s="877"/>
      <c r="FTD33" s="877"/>
      <c r="FTE33" s="877"/>
      <c r="FTF33" s="877"/>
      <c r="FTG33" s="877"/>
      <c r="FTH33" s="877"/>
      <c r="FTI33" s="877"/>
      <c r="FTJ33" s="877"/>
      <c r="FTK33" s="877"/>
      <c r="FTL33" s="877"/>
      <c r="FTM33" s="877"/>
      <c r="FTN33" s="877"/>
      <c r="FTO33" s="877"/>
      <c r="FTP33" s="877"/>
      <c r="FTQ33" s="877"/>
      <c r="FTR33" s="877"/>
      <c r="FTS33" s="877"/>
      <c r="FTT33" s="877"/>
      <c r="FTU33" s="877"/>
      <c r="FTV33" s="877"/>
      <c r="FTW33" s="877"/>
      <c r="FTX33" s="877"/>
      <c r="FTY33" s="877"/>
      <c r="FTZ33" s="877"/>
      <c r="FUA33" s="877"/>
      <c r="FUB33" s="877"/>
      <c r="FUC33" s="877"/>
      <c r="FUD33" s="877"/>
      <c r="FUE33" s="877"/>
      <c r="FUF33" s="877"/>
      <c r="FUG33" s="877"/>
      <c r="FUH33" s="877"/>
      <c r="FUI33" s="877"/>
      <c r="FUJ33" s="877"/>
      <c r="FUK33" s="877"/>
      <c r="FUL33" s="877"/>
      <c r="FUM33" s="877"/>
      <c r="FUN33" s="877"/>
      <c r="FUO33" s="877"/>
      <c r="FUP33" s="877"/>
      <c r="FUQ33" s="877"/>
      <c r="FUR33" s="877"/>
      <c r="FUS33" s="877"/>
      <c r="FUT33" s="877"/>
      <c r="FUU33" s="877"/>
      <c r="FUV33" s="877"/>
      <c r="FUW33" s="877"/>
      <c r="FUX33" s="877"/>
      <c r="FUY33" s="877"/>
      <c r="FUZ33" s="877"/>
      <c r="FVA33" s="877"/>
      <c r="FVB33" s="877"/>
      <c r="FVC33" s="877"/>
      <c r="FVD33" s="877"/>
      <c r="FVE33" s="877"/>
      <c r="FVF33" s="877"/>
      <c r="FVG33" s="877"/>
      <c r="FVH33" s="877"/>
      <c r="FVI33" s="877"/>
      <c r="FVJ33" s="877"/>
      <c r="FVK33" s="877"/>
      <c r="FVL33" s="877"/>
      <c r="FVM33" s="877"/>
      <c r="FVN33" s="877"/>
      <c r="FVO33" s="877"/>
      <c r="FVP33" s="877"/>
      <c r="FVQ33" s="877"/>
      <c r="FVR33" s="877"/>
      <c r="FVS33" s="877"/>
      <c r="FVT33" s="877"/>
      <c r="FVU33" s="877"/>
      <c r="FVV33" s="877"/>
      <c r="FVW33" s="877"/>
      <c r="FVX33" s="877"/>
      <c r="FVY33" s="877"/>
      <c r="FVZ33" s="877"/>
      <c r="FWA33" s="877"/>
      <c r="FWB33" s="877"/>
      <c r="FWC33" s="877"/>
      <c r="FWD33" s="877"/>
      <c r="FWE33" s="877"/>
      <c r="FWF33" s="877"/>
      <c r="FWG33" s="877"/>
      <c r="FWH33" s="877"/>
      <c r="FWI33" s="877"/>
      <c r="FWJ33" s="877"/>
      <c r="FWK33" s="877"/>
      <c r="FWL33" s="877"/>
      <c r="FWM33" s="877"/>
      <c r="FWN33" s="877"/>
      <c r="FWO33" s="877"/>
      <c r="FWP33" s="877"/>
      <c r="FWQ33" s="877"/>
      <c r="FWR33" s="877"/>
      <c r="FWS33" s="877"/>
      <c r="FWT33" s="877"/>
      <c r="FWU33" s="877"/>
      <c r="FWV33" s="877"/>
      <c r="FWW33" s="877"/>
      <c r="FWX33" s="877"/>
      <c r="FWY33" s="877"/>
      <c r="FWZ33" s="877"/>
      <c r="FXA33" s="877"/>
      <c r="FXB33" s="877"/>
      <c r="FXC33" s="877"/>
      <c r="FXD33" s="877"/>
      <c r="FXE33" s="877"/>
      <c r="FXF33" s="877"/>
      <c r="FXG33" s="877"/>
      <c r="FXH33" s="877"/>
      <c r="FXI33" s="877"/>
      <c r="FXJ33" s="877"/>
      <c r="FXK33" s="877"/>
      <c r="FXL33" s="877"/>
      <c r="FXM33" s="877"/>
      <c r="FXN33" s="877"/>
      <c r="FXO33" s="877"/>
      <c r="FXP33" s="877"/>
      <c r="FXQ33" s="877"/>
      <c r="FXR33" s="877"/>
      <c r="FXS33" s="877"/>
      <c r="FXT33" s="877"/>
      <c r="FXU33" s="877"/>
      <c r="FXV33" s="877"/>
      <c r="FXW33" s="877"/>
      <c r="FXX33" s="877"/>
      <c r="FXY33" s="877"/>
      <c r="FXZ33" s="877"/>
      <c r="FYA33" s="877"/>
      <c r="FYB33" s="877"/>
      <c r="FYC33" s="877"/>
      <c r="FYD33" s="877"/>
      <c r="FYE33" s="877"/>
      <c r="FYF33" s="877"/>
      <c r="FYG33" s="877"/>
      <c r="FYH33" s="877"/>
      <c r="FYI33" s="877"/>
      <c r="FYJ33" s="877"/>
      <c r="FYK33" s="877"/>
      <c r="FYL33" s="877"/>
      <c r="FYM33" s="877"/>
      <c r="FYN33" s="877"/>
      <c r="FYO33" s="877"/>
      <c r="FYP33" s="877"/>
      <c r="FYQ33" s="877"/>
      <c r="FYR33" s="877"/>
      <c r="FYS33" s="877"/>
      <c r="FYT33" s="877"/>
      <c r="FYU33" s="877"/>
      <c r="FYV33" s="877"/>
      <c r="FYW33" s="877"/>
      <c r="FYX33" s="877"/>
      <c r="FYY33" s="877"/>
      <c r="FYZ33" s="877"/>
      <c r="FZA33" s="877"/>
      <c r="FZB33" s="877"/>
      <c r="FZC33" s="877"/>
      <c r="FZD33" s="877"/>
      <c r="FZE33" s="877"/>
      <c r="FZF33" s="877"/>
      <c r="FZG33" s="877"/>
      <c r="FZH33" s="877"/>
      <c r="FZI33" s="877"/>
      <c r="FZJ33" s="877"/>
      <c r="FZK33" s="877"/>
      <c r="FZL33" s="877"/>
      <c r="FZM33" s="877"/>
      <c r="FZN33" s="877"/>
      <c r="FZO33" s="877"/>
      <c r="FZP33" s="877"/>
      <c r="FZQ33" s="877"/>
      <c r="FZR33" s="877"/>
      <c r="FZS33" s="877"/>
      <c r="FZT33" s="877"/>
      <c r="FZU33" s="877"/>
      <c r="FZV33" s="877"/>
      <c r="FZW33" s="877"/>
      <c r="FZX33" s="877"/>
      <c r="FZY33" s="877"/>
      <c r="FZZ33" s="877"/>
      <c r="GAA33" s="877"/>
      <c r="GAB33" s="877"/>
      <c r="GAC33" s="877"/>
      <c r="GAD33" s="877"/>
      <c r="GAE33" s="877"/>
      <c r="GAF33" s="877"/>
      <c r="GAG33" s="877"/>
      <c r="GAH33" s="877"/>
      <c r="GAI33" s="877"/>
      <c r="GAJ33" s="877"/>
      <c r="GAK33" s="877"/>
      <c r="GAL33" s="877"/>
      <c r="GAM33" s="877"/>
      <c r="GAN33" s="877"/>
      <c r="GAO33" s="877"/>
      <c r="GAP33" s="877"/>
      <c r="GAQ33" s="877"/>
      <c r="GAR33" s="877"/>
      <c r="GAS33" s="877"/>
      <c r="GAT33" s="877"/>
      <c r="GAU33" s="877"/>
      <c r="GAV33" s="877"/>
      <c r="GAW33" s="877"/>
      <c r="GAX33" s="877"/>
      <c r="GAY33" s="877"/>
      <c r="GAZ33" s="877"/>
      <c r="GBA33" s="877"/>
      <c r="GBB33" s="877"/>
      <c r="GBC33" s="877"/>
      <c r="GBD33" s="877"/>
      <c r="GBE33" s="877"/>
      <c r="GBF33" s="877"/>
      <c r="GBG33" s="877"/>
      <c r="GBH33" s="877"/>
      <c r="GBI33" s="877"/>
      <c r="GBJ33" s="877"/>
      <c r="GBK33" s="877"/>
      <c r="GBL33" s="877"/>
      <c r="GBM33" s="877"/>
      <c r="GBN33" s="877"/>
      <c r="GBO33" s="877"/>
      <c r="GBP33" s="877"/>
      <c r="GBQ33" s="877"/>
      <c r="GBR33" s="877"/>
      <c r="GBS33" s="877"/>
      <c r="GBT33" s="877"/>
      <c r="GBU33" s="877"/>
      <c r="GBV33" s="877"/>
      <c r="GBW33" s="877"/>
      <c r="GBX33" s="877"/>
      <c r="GBY33" s="877"/>
      <c r="GBZ33" s="877"/>
      <c r="GCA33" s="877"/>
      <c r="GCB33" s="877"/>
      <c r="GCC33" s="877"/>
      <c r="GCD33" s="877"/>
      <c r="GCE33" s="877"/>
      <c r="GCF33" s="877"/>
      <c r="GCG33" s="877"/>
      <c r="GCH33" s="877"/>
      <c r="GCI33" s="877"/>
      <c r="GCJ33" s="877"/>
      <c r="GCK33" s="877"/>
      <c r="GCL33" s="877"/>
      <c r="GCM33" s="877"/>
      <c r="GCN33" s="877"/>
      <c r="GCO33" s="877"/>
      <c r="GCP33" s="877"/>
      <c r="GCQ33" s="877"/>
      <c r="GCR33" s="877"/>
      <c r="GCS33" s="877"/>
      <c r="GCT33" s="877"/>
      <c r="GCU33" s="877"/>
      <c r="GCV33" s="877"/>
      <c r="GCW33" s="877"/>
      <c r="GCX33" s="877"/>
      <c r="GCY33" s="877"/>
      <c r="GCZ33" s="877"/>
      <c r="GDA33" s="877"/>
      <c r="GDB33" s="877"/>
      <c r="GDC33" s="877"/>
      <c r="GDD33" s="877"/>
      <c r="GDE33" s="877"/>
      <c r="GDF33" s="877"/>
      <c r="GDG33" s="877"/>
      <c r="GDH33" s="877"/>
      <c r="GDI33" s="877"/>
      <c r="GDJ33" s="877"/>
      <c r="GDK33" s="877"/>
      <c r="GDL33" s="877"/>
      <c r="GDM33" s="877"/>
      <c r="GDN33" s="877"/>
      <c r="GDO33" s="877"/>
      <c r="GDP33" s="877"/>
      <c r="GDQ33" s="877"/>
      <c r="GDR33" s="877"/>
      <c r="GDS33" s="877"/>
      <c r="GDT33" s="877"/>
      <c r="GDU33" s="877"/>
      <c r="GDV33" s="877"/>
      <c r="GDW33" s="877"/>
      <c r="GDX33" s="877"/>
      <c r="GDY33" s="877"/>
      <c r="GDZ33" s="877"/>
      <c r="GEA33" s="877"/>
      <c r="GEB33" s="877"/>
      <c r="GEC33" s="877"/>
      <c r="GED33" s="877"/>
      <c r="GEE33" s="877"/>
      <c r="GEF33" s="877"/>
      <c r="GEG33" s="877"/>
      <c r="GEH33" s="877"/>
      <c r="GEI33" s="877"/>
      <c r="GEJ33" s="877"/>
      <c r="GEK33" s="877"/>
      <c r="GEL33" s="877"/>
      <c r="GEM33" s="877"/>
      <c r="GEN33" s="877"/>
      <c r="GEO33" s="877"/>
      <c r="GEP33" s="877"/>
      <c r="GEQ33" s="877"/>
      <c r="GER33" s="877"/>
      <c r="GES33" s="877"/>
      <c r="GET33" s="877"/>
      <c r="GEU33" s="877"/>
      <c r="GEV33" s="877"/>
      <c r="GEW33" s="877"/>
      <c r="GEX33" s="877"/>
      <c r="GEY33" s="877"/>
      <c r="GEZ33" s="877"/>
      <c r="GFA33" s="877"/>
      <c r="GFB33" s="877"/>
      <c r="GFC33" s="877"/>
      <c r="GFD33" s="877"/>
      <c r="GFE33" s="877"/>
      <c r="GFF33" s="877"/>
      <c r="GFG33" s="877"/>
      <c r="GFH33" s="877"/>
      <c r="GFI33" s="877"/>
      <c r="GFJ33" s="877"/>
      <c r="GFK33" s="877"/>
      <c r="GFL33" s="877"/>
      <c r="GFM33" s="877"/>
      <c r="GFN33" s="877"/>
      <c r="GFO33" s="877"/>
      <c r="GFP33" s="877"/>
      <c r="GFQ33" s="877"/>
      <c r="GFR33" s="877"/>
      <c r="GFS33" s="877"/>
      <c r="GFT33" s="877"/>
      <c r="GFU33" s="877"/>
      <c r="GFV33" s="877"/>
      <c r="GFW33" s="877"/>
      <c r="GFX33" s="877"/>
      <c r="GFY33" s="877"/>
      <c r="GFZ33" s="877"/>
      <c r="GGA33" s="877"/>
      <c r="GGB33" s="877"/>
      <c r="GGC33" s="877"/>
      <c r="GGD33" s="877"/>
      <c r="GGE33" s="877"/>
      <c r="GGF33" s="877"/>
      <c r="GGG33" s="877"/>
      <c r="GGH33" s="877"/>
      <c r="GGI33" s="877"/>
      <c r="GGJ33" s="877"/>
      <c r="GGK33" s="877"/>
      <c r="GGL33" s="877"/>
      <c r="GGM33" s="877"/>
      <c r="GGN33" s="877"/>
      <c r="GGO33" s="877"/>
      <c r="GGP33" s="877"/>
      <c r="GGQ33" s="877"/>
      <c r="GGR33" s="877"/>
      <c r="GGS33" s="877"/>
      <c r="GGT33" s="877"/>
      <c r="GGU33" s="877"/>
      <c r="GGV33" s="877"/>
      <c r="GGW33" s="877"/>
      <c r="GGX33" s="877"/>
      <c r="GGY33" s="877"/>
      <c r="GGZ33" s="877"/>
      <c r="GHA33" s="877"/>
      <c r="GHB33" s="877"/>
      <c r="GHC33" s="877"/>
      <c r="GHD33" s="877"/>
      <c r="GHE33" s="877"/>
      <c r="GHF33" s="877"/>
      <c r="GHG33" s="877"/>
      <c r="GHH33" s="877"/>
      <c r="GHI33" s="877"/>
      <c r="GHJ33" s="877"/>
      <c r="GHK33" s="877"/>
      <c r="GHL33" s="877"/>
      <c r="GHM33" s="877"/>
      <c r="GHN33" s="877"/>
      <c r="GHO33" s="877"/>
      <c r="GHP33" s="877"/>
      <c r="GHQ33" s="877"/>
      <c r="GHR33" s="877"/>
      <c r="GHS33" s="877"/>
      <c r="GHT33" s="877"/>
      <c r="GHU33" s="877"/>
      <c r="GHV33" s="877"/>
      <c r="GHW33" s="877"/>
      <c r="GHX33" s="877"/>
      <c r="GHY33" s="877"/>
      <c r="GHZ33" s="877"/>
      <c r="GIA33" s="877"/>
      <c r="GIB33" s="877"/>
      <c r="GIC33" s="877"/>
      <c r="GID33" s="877"/>
      <c r="GIE33" s="877"/>
      <c r="GIF33" s="877"/>
      <c r="GIG33" s="877"/>
      <c r="GIH33" s="877"/>
      <c r="GII33" s="877"/>
      <c r="GIJ33" s="877"/>
      <c r="GIK33" s="877"/>
      <c r="GIL33" s="877"/>
      <c r="GIM33" s="877"/>
      <c r="GIN33" s="877"/>
      <c r="GIO33" s="877"/>
      <c r="GIP33" s="877"/>
      <c r="GIQ33" s="877"/>
      <c r="GIR33" s="877"/>
      <c r="GIS33" s="877"/>
      <c r="GIT33" s="877"/>
      <c r="GIU33" s="877"/>
      <c r="GIV33" s="877"/>
      <c r="GIW33" s="877"/>
      <c r="GIX33" s="877"/>
      <c r="GIY33" s="877"/>
      <c r="GIZ33" s="877"/>
      <c r="GJA33" s="877"/>
      <c r="GJB33" s="877"/>
      <c r="GJC33" s="877"/>
      <c r="GJD33" s="877"/>
      <c r="GJE33" s="877"/>
      <c r="GJF33" s="877"/>
      <c r="GJG33" s="877"/>
      <c r="GJH33" s="877"/>
      <c r="GJI33" s="877"/>
      <c r="GJJ33" s="877"/>
      <c r="GJK33" s="877"/>
      <c r="GJL33" s="877"/>
      <c r="GJM33" s="877"/>
      <c r="GJN33" s="877"/>
      <c r="GJO33" s="877"/>
      <c r="GJP33" s="877"/>
      <c r="GJQ33" s="877"/>
      <c r="GJR33" s="877"/>
      <c r="GJS33" s="877"/>
      <c r="GJT33" s="877"/>
      <c r="GJU33" s="877"/>
      <c r="GJV33" s="877"/>
      <c r="GJW33" s="877"/>
      <c r="GJX33" s="877"/>
      <c r="GJY33" s="877"/>
      <c r="GJZ33" s="877"/>
      <c r="GKA33" s="877"/>
      <c r="GKB33" s="877"/>
      <c r="GKC33" s="877"/>
      <c r="GKD33" s="877"/>
      <c r="GKE33" s="877"/>
      <c r="GKF33" s="877"/>
      <c r="GKG33" s="877"/>
      <c r="GKH33" s="877"/>
      <c r="GKI33" s="877"/>
      <c r="GKJ33" s="877"/>
      <c r="GKK33" s="877"/>
      <c r="GKL33" s="877"/>
      <c r="GKM33" s="877"/>
      <c r="GKN33" s="877"/>
      <c r="GKO33" s="877"/>
      <c r="GKP33" s="877"/>
      <c r="GKQ33" s="877"/>
      <c r="GKR33" s="877"/>
      <c r="GKS33" s="877"/>
      <c r="GKT33" s="877"/>
      <c r="GKU33" s="877"/>
      <c r="GKV33" s="877"/>
      <c r="GKW33" s="877"/>
      <c r="GKX33" s="877"/>
      <c r="GKY33" s="877"/>
      <c r="GKZ33" s="877"/>
      <c r="GLA33" s="877"/>
      <c r="GLB33" s="877"/>
      <c r="GLC33" s="877"/>
      <c r="GLD33" s="877"/>
      <c r="GLE33" s="877"/>
      <c r="GLF33" s="877"/>
      <c r="GLG33" s="877"/>
      <c r="GLH33" s="877"/>
      <c r="GLI33" s="877"/>
      <c r="GLJ33" s="877"/>
      <c r="GLK33" s="877"/>
      <c r="GLL33" s="877"/>
      <c r="GLM33" s="877"/>
      <c r="GLN33" s="877"/>
      <c r="GLO33" s="877"/>
      <c r="GLP33" s="877"/>
      <c r="GLQ33" s="877"/>
      <c r="GLR33" s="877"/>
      <c r="GLS33" s="877"/>
      <c r="GLT33" s="877"/>
      <c r="GLU33" s="877"/>
      <c r="GLV33" s="877"/>
      <c r="GLW33" s="877"/>
      <c r="GLX33" s="877"/>
      <c r="GLY33" s="877"/>
      <c r="GLZ33" s="877"/>
      <c r="GMA33" s="877"/>
      <c r="GMB33" s="877"/>
      <c r="GMC33" s="877"/>
      <c r="GMD33" s="877"/>
      <c r="GME33" s="877"/>
      <c r="GMF33" s="877"/>
      <c r="GMG33" s="877"/>
      <c r="GMH33" s="877"/>
      <c r="GMI33" s="877"/>
      <c r="GMJ33" s="877"/>
      <c r="GMK33" s="877"/>
      <c r="GML33" s="877"/>
      <c r="GMM33" s="877"/>
      <c r="GMN33" s="877"/>
      <c r="GMO33" s="877"/>
      <c r="GMP33" s="877"/>
      <c r="GMQ33" s="877"/>
      <c r="GMR33" s="877"/>
      <c r="GMS33" s="877"/>
      <c r="GMT33" s="877"/>
      <c r="GMU33" s="877"/>
      <c r="GMV33" s="877"/>
      <c r="GMW33" s="877"/>
      <c r="GMX33" s="877"/>
      <c r="GMY33" s="877"/>
      <c r="GMZ33" s="877"/>
      <c r="GNA33" s="877"/>
      <c r="GNB33" s="877"/>
      <c r="GNC33" s="877"/>
      <c r="GND33" s="877"/>
      <c r="GNE33" s="877"/>
      <c r="GNF33" s="877"/>
      <c r="GNG33" s="877"/>
      <c r="GNH33" s="877"/>
      <c r="GNI33" s="877"/>
      <c r="GNJ33" s="877"/>
      <c r="GNK33" s="877"/>
      <c r="GNL33" s="877"/>
      <c r="GNM33" s="877"/>
      <c r="GNN33" s="877"/>
      <c r="GNO33" s="877"/>
      <c r="GNP33" s="877"/>
      <c r="GNQ33" s="877"/>
      <c r="GNR33" s="877"/>
      <c r="GNS33" s="877"/>
      <c r="GNT33" s="877"/>
      <c r="GNU33" s="877"/>
      <c r="GNV33" s="877"/>
      <c r="GNW33" s="877"/>
      <c r="GNX33" s="877"/>
      <c r="GNY33" s="877"/>
      <c r="GNZ33" s="877"/>
      <c r="GOA33" s="877"/>
      <c r="GOB33" s="877"/>
      <c r="GOC33" s="877"/>
      <c r="GOD33" s="877"/>
      <c r="GOE33" s="877"/>
      <c r="GOF33" s="877"/>
      <c r="GOG33" s="877"/>
      <c r="GOH33" s="877"/>
      <c r="GOI33" s="877"/>
      <c r="GOJ33" s="877"/>
      <c r="GOK33" s="877"/>
      <c r="GOL33" s="877"/>
      <c r="GOM33" s="877"/>
      <c r="GON33" s="877"/>
      <c r="GOO33" s="877"/>
      <c r="GOP33" s="877"/>
      <c r="GOQ33" s="877"/>
      <c r="GOR33" s="877"/>
      <c r="GOS33" s="877"/>
      <c r="GOT33" s="877"/>
      <c r="GOU33" s="877"/>
      <c r="GOV33" s="877"/>
      <c r="GOW33" s="877"/>
      <c r="GOX33" s="877"/>
      <c r="GOY33" s="877"/>
      <c r="GOZ33" s="877"/>
      <c r="GPA33" s="877"/>
      <c r="GPB33" s="877"/>
      <c r="GPC33" s="877"/>
      <c r="GPD33" s="877"/>
      <c r="GPE33" s="877"/>
      <c r="GPF33" s="877"/>
      <c r="GPG33" s="877"/>
      <c r="GPH33" s="877"/>
      <c r="GPI33" s="877"/>
      <c r="GPJ33" s="877"/>
      <c r="GPK33" s="877"/>
      <c r="GPL33" s="877"/>
      <c r="GPM33" s="877"/>
      <c r="GPN33" s="877"/>
      <c r="GPO33" s="877"/>
      <c r="GPP33" s="877"/>
      <c r="GPQ33" s="877"/>
      <c r="GPR33" s="877"/>
      <c r="GPS33" s="877"/>
      <c r="GPT33" s="877"/>
      <c r="GPU33" s="877"/>
      <c r="GPV33" s="877"/>
      <c r="GPW33" s="877"/>
      <c r="GPX33" s="877"/>
      <c r="GPY33" s="877"/>
      <c r="GPZ33" s="877"/>
      <c r="GQA33" s="877"/>
      <c r="GQB33" s="877"/>
      <c r="GQC33" s="877"/>
      <c r="GQD33" s="877"/>
      <c r="GQE33" s="877"/>
      <c r="GQF33" s="877"/>
      <c r="GQG33" s="877"/>
      <c r="GQH33" s="877"/>
      <c r="GQI33" s="877"/>
      <c r="GQJ33" s="877"/>
      <c r="GQK33" s="877"/>
      <c r="GQL33" s="877"/>
      <c r="GQM33" s="877"/>
      <c r="GQN33" s="877"/>
      <c r="GQO33" s="877"/>
      <c r="GQP33" s="877"/>
      <c r="GQQ33" s="877"/>
      <c r="GQR33" s="877"/>
      <c r="GQS33" s="877"/>
      <c r="GQT33" s="877"/>
      <c r="GQU33" s="877"/>
      <c r="GQV33" s="877"/>
      <c r="GQW33" s="877"/>
      <c r="GQX33" s="877"/>
      <c r="GQY33" s="877"/>
      <c r="GQZ33" s="877"/>
      <c r="GRA33" s="877"/>
      <c r="GRB33" s="877"/>
      <c r="GRC33" s="877"/>
      <c r="GRD33" s="877"/>
      <c r="GRE33" s="877"/>
      <c r="GRF33" s="877"/>
      <c r="GRG33" s="877"/>
      <c r="GRH33" s="877"/>
      <c r="GRI33" s="877"/>
      <c r="GRJ33" s="877"/>
      <c r="GRK33" s="877"/>
      <c r="GRL33" s="877"/>
      <c r="GRM33" s="877"/>
      <c r="GRN33" s="877"/>
      <c r="GRO33" s="877"/>
      <c r="GRP33" s="877"/>
      <c r="GRQ33" s="877"/>
      <c r="GRR33" s="877"/>
      <c r="GRS33" s="877"/>
      <c r="GRT33" s="877"/>
      <c r="GRU33" s="877"/>
      <c r="GRV33" s="877"/>
      <c r="GRW33" s="877"/>
      <c r="GRX33" s="877"/>
      <c r="GRY33" s="877"/>
      <c r="GRZ33" s="877"/>
      <c r="GSA33" s="877"/>
      <c r="GSB33" s="877"/>
      <c r="GSC33" s="877"/>
      <c r="GSD33" s="877"/>
      <c r="GSE33" s="877"/>
      <c r="GSF33" s="877"/>
      <c r="GSG33" s="877"/>
      <c r="GSH33" s="877"/>
      <c r="GSI33" s="877"/>
      <c r="GSJ33" s="877"/>
      <c r="GSK33" s="877"/>
      <c r="GSL33" s="877"/>
      <c r="GSM33" s="877"/>
      <c r="GSN33" s="877"/>
      <c r="GSO33" s="877"/>
      <c r="GSP33" s="877"/>
      <c r="GSQ33" s="877"/>
      <c r="GSR33" s="877"/>
      <c r="GSS33" s="877"/>
      <c r="GST33" s="877"/>
      <c r="GSU33" s="877"/>
      <c r="GSV33" s="877"/>
      <c r="GSW33" s="877"/>
      <c r="GSX33" s="877"/>
      <c r="GSY33" s="877"/>
      <c r="GSZ33" s="877"/>
      <c r="GTA33" s="877"/>
      <c r="GTB33" s="877"/>
      <c r="GTC33" s="877"/>
      <c r="GTD33" s="877"/>
      <c r="GTE33" s="877"/>
      <c r="GTF33" s="877"/>
      <c r="GTG33" s="877"/>
      <c r="GTH33" s="877"/>
      <c r="GTI33" s="877"/>
      <c r="GTJ33" s="877"/>
      <c r="GTK33" s="877"/>
      <c r="GTL33" s="877"/>
      <c r="GTM33" s="877"/>
      <c r="GTN33" s="877"/>
      <c r="GTO33" s="877"/>
      <c r="GTP33" s="877"/>
      <c r="GTQ33" s="877"/>
      <c r="GTR33" s="877"/>
      <c r="GTS33" s="877"/>
      <c r="GTT33" s="877"/>
      <c r="GTU33" s="877"/>
      <c r="GTV33" s="877"/>
      <c r="GTW33" s="877"/>
      <c r="GTX33" s="877"/>
      <c r="GTY33" s="877"/>
      <c r="GTZ33" s="877"/>
      <c r="GUA33" s="877"/>
      <c r="GUB33" s="877"/>
      <c r="GUC33" s="877"/>
      <c r="GUD33" s="877"/>
      <c r="GUE33" s="877"/>
      <c r="GUF33" s="877"/>
      <c r="GUG33" s="877"/>
      <c r="GUH33" s="877"/>
      <c r="GUI33" s="877"/>
      <c r="GUJ33" s="877"/>
      <c r="GUK33" s="877"/>
      <c r="GUL33" s="877"/>
      <c r="GUM33" s="877"/>
      <c r="GUN33" s="877"/>
      <c r="GUO33" s="877"/>
      <c r="GUP33" s="877"/>
      <c r="GUQ33" s="877"/>
      <c r="GUR33" s="877"/>
      <c r="GUS33" s="877"/>
      <c r="GUT33" s="877"/>
      <c r="GUU33" s="877"/>
      <c r="GUV33" s="877"/>
      <c r="GUW33" s="877"/>
      <c r="GUX33" s="877"/>
      <c r="GUY33" s="877"/>
      <c r="GUZ33" s="877"/>
      <c r="GVA33" s="877"/>
      <c r="GVB33" s="877"/>
      <c r="GVC33" s="877"/>
      <c r="GVD33" s="877"/>
      <c r="GVE33" s="877"/>
      <c r="GVF33" s="877"/>
      <c r="GVG33" s="877"/>
      <c r="GVH33" s="877"/>
      <c r="GVI33" s="877"/>
      <c r="GVJ33" s="877"/>
      <c r="GVK33" s="877"/>
      <c r="GVL33" s="877"/>
      <c r="GVM33" s="877"/>
      <c r="GVN33" s="877"/>
      <c r="GVO33" s="877"/>
      <c r="GVP33" s="877"/>
      <c r="GVQ33" s="877"/>
      <c r="GVR33" s="877"/>
      <c r="GVS33" s="877"/>
      <c r="GVT33" s="877"/>
      <c r="GVU33" s="877"/>
      <c r="GVV33" s="877"/>
      <c r="GVW33" s="877"/>
      <c r="GVX33" s="877"/>
      <c r="GVY33" s="877"/>
      <c r="GVZ33" s="877"/>
      <c r="GWA33" s="877"/>
      <c r="GWB33" s="877"/>
      <c r="GWC33" s="877"/>
      <c r="GWD33" s="877"/>
      <c r="GWE33" s="877"/>
      <c r="GWF33" s="877"/>
      <c r="GWG33" s="877"/>
      <c r="GWH33" s="877"/>
      <c r="GWI33" s="877"/>
      <c r="GWJ33" s="877"/>
      <c r="GWK33" s="877"/>
      <c r="GWL33" s="877"/>
      <c r="GWM33" s="877"/>
      <c r="GWN33" s="877"/>
      <c r="GWO33" s="877"/>
      <c r="GWP33" s="877"/>
      <c r="GWQ33" s="877"/>
      <c r="GWR33" s="877"/>
      <c r="GWS33" s="877"/>
      <c r="GWT33" s="877"/>
      <c r="GWU33" s="877"/>
      <c r="GWV33" s="877"/>
      <c r="GWW33" s="877"/>
      <c r="GWX33" s="877"/>
      <c r="GWY33" s="877"/>
      <c r="GWZ33" s="877"/>
      <c r="GXA33" s="877"/>
      <c r="GXB33" s="877"/>
      <c r="GXC33" s="877"/>
      <c r="GXD33" s="877"/>
      <c r="GXE33" s="877"/>
      <c r="GXF33" s="877"/>
      <c r="GXG33" s="877"/>
      <c r="GXH33" s="877"/>
      <c r="GXI33" s="877"/>
      <c r="GXJ33" s="877"/>
      <c r="GXK33" s="877"/>
      <c r="GXL33" s="877"/>
      <c r="GXM33" s="877"/>
      <c r="GXN33" s="877"/>
      <c r="GXO33" s="877"/>
      <c r="GXP33" s="877"/>
      <c r="GXQ33" s="877"/>
      <c r="GXR33" s="877"/>
      <c r="GXS33" s="877"/>
      <c r="GXT33" s="877"/>
      <c r="GXU33" s="877"/>
      <c r="GXV33" s="877"/>
      <c r="GXW33" s="877"/>
      <c r="GXX33" s="877"/>
      <c r="GXY33" s="877"/>
      <c r="GXZ33" s="877"/>
      <c r="GYA33" s="877"/>
      <c r="GYB33" s="877"/>
      <c r="GYC33" s="877"/>
      <c r="GYD33" s="877"/>
      <c r="GYE33" s="877"/>
      <c r="GYF33" s="877"/>
      <c r="GYG33" s="877"/>
      <c r="GYH33" s="877"/>
      <c r="GYI33" s="877"/>
      <c r="GYJ33" s="877"/>
      <c r="GYK33" s="877"/>
      <c r="GYL33" s="877"/>
      <c r="GYM33" s="877"/>
      <c r="GYN33" s="877"/>
      <c r="GYO33" s="877"/>
      <c r="GYP33" s="877"/>
      <c r="GYQ33" s="877"/>
      <c r="GYR33" s="877"/>
      <c r="GYS33" s="877"/>
      <c r="GYT33" s="877"/>
      <c r="GYU33" s="877"/>
      <c r="GYV33" s="877"/>
      <c r="GYW33" s="877"/>
      <c r="GYX33" s="877"/>
      <c r="GYY33" s="877"/>
      <c r="GYZ33" s="877"/>
      <c r="GZA33" s="877"/>
      <c r="GZB33" s="877"/>
      <c r="GZC33" s="877"/>
      <c r="GZD33" s="877"/>
      <c r="GZE33" s="877"/>
      <c r="GZF33" s="877"/>
      <c r="GZG33" s="877"/>
      <c r="GZH33" s="877"/>
      <c r="GZI33" s="877"/>
      <c r="GZJ33" s="877"/>
      <c r="GZK33" s="877"/>
      <c r="GZL33" s="877"/>
      <c r="GZM33" s="877"/>
      <c r="GZN33" s="877"/>
      <c r="GZO33" s="877"/>
      <c r="GZP33" s="877"/>
      <c r="GZQ33" s="877"/>
      <c r="GZR33" s="877"/>
      <c r="GZS33" s="877"/>
      <c r="GZT33" s="877"/>
      <c r="GZU33" s="877"/>
      <c r="GZV33" s="877"/>
      <c r="GZW33" s="877"/>
      <c r="GZX33" s="877"/>
      <c r="GZY33" s="877"/>
      <c r="GZZ33" s="877"/>
      <c r="HAA33" s="877"/>
      <c r="HAB33" s="877"/>
      <c r="HAC33" s="877"/>
      <c r="HAD33" s="877"/>
      <c r="HAE33" s="877"/>
      <c r="HAF33" s="877"/>
      <c r="HAG33" s="877"/>
      <c r="HAH33" s="877"/>
      <c r="HAI33" s="877"/>
      <c r="HAJ33" s="877"/>
      <c r="HAK33" s="877"/>
      <c r="HAL33" s="877"/>
      <c r="HAM33" s="877"/>
      <c r="HAN33" s="877"/>
      <c r="HAO33" s="877"/>
      <c r="HAP33" s="877"/>
      <c r="HAQ33" s="877"/>
      <c r="HAR33" s="877"/>
      <c r="HAS33" s="877"/>
      <c r="HAT33" s="877"/>
      <c r="HAU33" s="877"/>
      <c r="HAV33" s="877"/>
      <c r="HAW33" s="877"/>
      <c r="HAX33" s="877"/>
      <c r="HAY33" s="877"/>
      <c r="HAZ33" s="877"/>
      <c r="HBA33" s="877"/>
      <c r="HBB33" s="877"/>
      <c r="HBC33" s="877"/>
      <c r="HBD33" s="877"/>
      <c r="HBE33" s="877"/>
      <c r="HBF33" s="877"/>
      <c r="HBG33" s="877"/>
      <c r="HBH33" s="877"/>
      <c r="HBI33" s="877"/>
      <c r="HBJ33" s="877"/>
      <c r="HBK33" s="877"/>
      <c r="HBL33" s="877"/>
      <c r="HBM33" s="877"/>
      <c r="HBN33" s="877"/>
      <c r="HBO33" s="877"/>
      <c r="HBP33" s="877"/>
      <c r="HBQ33" s="877"/>
      <c r="HBR33" s="877"/>
      <c r="HBS33" s="877"/>
      <c r="HBT33" s="877"/>
      <c r="HBU33" s="877"/>
      <c r="HBV33" s="877"/>
      <c r="HBW33" s="877"/>
      <c r="HBX33" s="877"/>
      <c r="HBY33" s="877"/>
      <c r="HBZ33" s="877"/>
      <c r="HCA33" s="877"/>
      <c r="HCB33" s="877"/>
      <c r="HCC33" s="877"/>
      <c r="HCD33" s="877"/>
      <c r="HCE33" s="877"/>
      <c r="HCF33" s="877"/>
      <c r="HCG33" s="877"/>
      <c r="HCH33" s="877"/>
      <c r="HCI33" s="877"/>
      <c r="HCJ33" s="877"/>
      <c r="HCK33" s="877"/>
      <c r="HCL33" s="877"/>
      <c r="HCM33" s="877"/>
      <c r="HCN33" s="877"/>
      <c r="HCO33" s="877"/>
      <c r="HCP33" s="877"/>
      <c r="HCQ33" s="877"/>
      <c r="HCR33" s="877"/>
      <c r="HCS33" s="877"/>
      <c r="HCT33" s="877"/>
      <c r="HCU33" s="877"/>
      <c r="HCV33" s="877"/>
      <c r="HCW33" s="877"/>
      <c r="HCX33" s="877"/>
      <c r="HCY33" s="877"/>
      <c r="HCZ33" s="877"/>
      <c r="HDA33" s="877"/>
      <c r="HDB33" s="877"/>
      <c r="HDC33" s="877"/>
      <c r="HDD33" s="877"/>
      <c r="HDE33" s="877"/>
      <c r="HDF33" s="877"/>
      <c r="HDG33" s="877"/>
      <c r="HDH33" s="877"/>
      <c r="HDI33" s="877"/>
      <c r="HDJ33" s="877"/>
      <c r="HDK33" s="877"/>
      <c r="HDL33" s="877"/>
      <c r="HDM33" s="877"/>
      <c r="HDN33" s="877"/>
      <c r="HDO33" s="877"/>
      <c r="HDP33" s="877"/>
      <c r="HDQ33" s="877"/>
      <c r="HDR33" s="877"/>
      <c r="HDS33" s="877"/>
      <c r="HDT33" s="877"/>
      <c r="HDU33" s="877"/>
      <c r="HDV33" s="877"/>
      <c r="HDW33" s="877"/>
      <c r="HDX33" s="877"/>
      <c r="HDY33" s="877"/>
      <c r="HDZ33" s="877"/>
      <c r="HEA33" s="877"/>
      <c r="HEB33" s="877"/>
      <c r="HEC33" s="877"/>
      <c r="HED33" s="877"/>
      <c r="HEE33" s="877"/>
      <c r="HEF33" s="877"/>
      <c r="HEG33" s="877"/>
      <c r="HEH33" s="877"/>
      <c r="HEI33" s="877"/>
      <c r="HEJ33" s="877"/>
      <c r="HEK33" s="877"/>
      <c r="HEL33" s="877"/>
      <c r="HEM33" s="877"/>
      <c r="HEN33" s="877"/>
      <c r="HEO33" s="877"/>
      <c r="HEP33" s="877"/>
      <c r="HEQ33" s="877"/>
      <c r="HER33" s="877"/>
      <c r="HES33" s="877"/>
      <c r="HET33" s="877"/>
      <c r="HEU33" s="877"/>
      <c r="HEV33" s="877"/>
      <c r="HEW33" s="877"/>
      <c r="HEX33" s="877"/>
      <c r="HEY33" s="877"/>
      <c r="HEZ33" s="877"/>
      <c r="HFA33" s="877"/>
      <c r="HFB33" s="877"/>
      <c r="HFC33" s="877"/>
      <c r="HFD33" s="877"/>
      <c r="HFE33" s="877"/>
      <c r="HFF33" s="877"/>
      <c r="HFG33" s="877"/>
      <c r="HFH33" s="877"/>
      <c r="HFI33" s="877"/>
      <c r="HFJ33" s="877"/>
      <c r="HFK33" s="877"/>
      <c r="HFL33" s="877"/>
      <c r="HFM33" s="877"/>
      <c r="HFN33" s="877"/>
      <c r="HFO33" s="877"/>
      <c r="HFP33" s="877"/>
      <c r="HFQ33" s="877"/>
      <c r="HFR33" s="877"/>
      <c r="HFS33" s="877"/>
      <c r="HFT33" s="877"/>
      <c r="HFU33" s="877"/>
      <c r="HFV33" s="877"/>
      <c r="HFW33" s="877"/>
      <c r="HFX33" s="877"/>
      <c r="HFY33" s="877"/>
      <c r="HFZ33" s="877"/>
      <c r="HGA33" s="877"/>
      <c r="HGB33" s="877"/>
      <c r="HGC33" s="877"/>
      <c r="HGD33" s="877"/>
      <c r="HGE33" s="877"/>
      <c r="HGF33" s="877"/>
      <c r="HGG33" s="877"/>
      <c r="HGH33" s="877"/>
      <c r="HGI33" s="877"/>
      <c r="HGJ33" s="877"/>
      <c r="HGK33" s="877"/>
      <c r="HGL33" s="877"/>
      <c r="HGM33" s="877"/>
      <c r="HGN33" s="877"/>
      <c r="HGO33" s="877"/>
      <c r="HGP33" s="877"/>
      <c r="HGQ33" s="877"/>
      <c r="HGR33" s="877"/>
      <c r="HGS33" s="877"/>
      <c r="HGT33" s="877"/>
      <c r="HGU33" s="877"/>
      <c r="HGV33" s="877"/>
      <c r="HGW33" s="877"/>
      <c r="HGX33" s="877"/>
      <c r="HGY33" s="877"/>
      <c r="HGZ33" s="877"/>
      <c r="HHA33" s="877"/>
      <c r="HHB33" s="877"/>
      <c r="HHC33" s="877"/>
      <c r="HHD33" s="877"/>
      <c r="HHE33" s="877"/>
      <c r="HHF33" s="877"/>
      <c r="HHG33" s="877"/>
      <c r="HHH33" s="877"/>
      <c r="HHI33" s="877"/>
      <c r="HHJ33" s="877"/>
      <c r="HHK33" s="877"/>
      <c r="HHL33" s="877"/>
      <c r="HHM33" s="877"/>
      <c r="HHN33" s="877"/>
      <c r="HHO33" s="877"/>
      <c r="HHP33" s="877"/>
      <c r="HHQ33" s="877"/>
      <c r="HHR33" s="877"/>
      <c r="HHS33" s="877"/>
      <c r="HHT33" s="877"/>
      <c r="HHU33" s="877"/>
      <c r="HHV33" s="877"/>
      <c r="HHW33" s="877"/>
      <c r="HHX33" s="877"/>
      <c r="HHY33" s="877"/>
      <c r="HHZ33" s="877"/>
      <c r="HIA33" s="877"/>
      <c r="HIB33" s="877"/>
      <c r="HIC33" s="877"/>
      <c r="HID33" s="877"/>
      <c r="HIE33" s="877"/>
      <c r="HIF33" s="877"/>
      <c r="HIG33" s="877"/>
      <c r="HIH33" s="877"/>
      <c r="HII33" s="877"/>
      <c r="HIJ33" s="877"/>
      <c r="HIK33" s="877"/>
      <c r="HIL33" s="877"/>
      <c r="HIM33" s="877"/>
      <c r="HIN33" s="877"/>
      <c r="HIO33" s="877"/>
      <c r="HIP33" s="877"/>
      <c r="HIQ33" s="877"/>
      <c r="HIR33" s="877"/>
      <c r="HIS33" s="877"/>
      <c r="HIT33" s="877"/>
      <c r="HIU33" s="877"/>
      <c r="HIV33" s="877"/>
      <c r="HIW33" s="877"/>
      <c r="HIX33" s="877"/>
      <c r="HIY33" s="877"/>
      <c r="HIZ33" s="877"/>
      <c r="HJA33" s="877"/>
      <c r="HJB33" s="877"/>
      <c r="HJC33" s="877"/>
      <c r="HJD33" s="877"/>
      <c r="HJE33" s="877"/>
      <c r="HJF33" s="877"/>
      <c r="HJG33" s="877"/>
      <c r="HJH33" s="877"/>
      <c r="HJI33" s="877"/>
      <c r="HJJ33" s="877"/>
      <c r="HJK33" s="877"/>
      <c r="HJL33" s="877"/>
      <c r="HJM33" s="877"/>
      <c r="HJN33" s="877"/>
      <c r="HJO33" s="877"/>
      <c r="HJP33" s="877"/>
      <c r="HJQ33" s="877"/>
      <c r="HJR33" s="877"/>
      <c r="HJS33" s="877"/>
      <c r="HJT33" s="877"/>
      <c r="HJU33" s="877"/>
      <c r="HJV33" s="877"/>
      <c r="HJW33" s="877"/>
      <c r="HJX33" s="877"/>
      <c r="HJY33" s="877"/>
      <c r="HJZ33" s="877"/>
      <c r="HKA33" s="877"/>
      <c r="HKB33" s="877"/>
      <c r="HKC33" s="877"/>
      <c r="HKD33" s="877"/>
      <c r="HKE33" s="877"/>
      <c r="HKF33" s="877"/>
      <c r="HKG33" s="877"/>
      <c r="HKH33" s="877"/>
      <c r="HKI33" s="877"/>
      <c r="HKJ33" s="877"/>
      <c r="HKK33" s="877"/>
      <c r="HKL33" s="877"/>
      <c r="HKM33" s="877"/>
      <c r="HKN33" s="877"/>
      <c r="HKO33" s="877"/>
      <c r="HKP33" s="877"/>
      <c r="HKQ33" s="877"/>
      <c r="HKR33" s="877"/>
      <c r="HKS33" s="877"/>
      <c r="HKT33" s="877"/>
      <c r="HKU33" s="877"/>
      <c r="HKV33" s="877"/>
      <c r="HKW33" s="877"/>
      <c r="HKX33" s="877"/>
      <c r="HKY33" s="877"/>
      <c r="HKZ33" s="877"/>
      <c r="HLA33" s="877"/>
      <c r="HLB33" s="877"/>
      <c r="HLC33" s="877"/>
      <c r="HLD33" s="877"/>
      <c r="HLE33" s="877"/>
      <c r="HLF33" s="877"/>
      <c r="HLG33" s="877"/>
      <c r="HLH33" s="877"/>
      <c r="HLI33" s="877"/>
      <c r="HLJ33" s="877"/>
      <c r="HLK33" s="877"/>
      <c r="HLL33" s="877"/>
      <c r="HLM33" s="877"/>
      <c r="HLN33" s="877"/>
      <c r="HLO33" s="877"/>
      <c r="HLP33" s="877"/>
      <c r="HLQ33" s="877"/>
      <c r="HLR33" s="877"/>
      <c r="HLS33" s="877"/>
      <c r="HLT33" s="877"/>
      <c r="HLU33" s="877"/>
      <c r="HLV33" s="877"/>
      <c r="HLW33" s="877"/>
      <c r="HLX33" s="877"/>
      <c r="HLY33" s="877"/>
      <c r="HLZ33" s="877"/>
      <c r="HMA33" s="877"/>
      <c r="HMB33" s="877"/>
      <c r="HMC33" s="877"/>
      <c r="HMD33" s="877"/>
      <c r="HME33" s="877"/>
      <c r="HMF33" s="877"/>
      <c r="HMG33" s="877"/>
      <c r="HMH33" s="877"/>
      <c r="HMI33" s="877"/>
      <c r="HMJ33" s="877"/>
      <c r="HMK33" s="877"/>
      <c r="HML33" s="877"/>
      <c r="HMM33" s="877"/>
      <c r="HMN33" s="877"/>
      <c r="HMO33" s="877"/>
      <c r="HMP33" s="877"/>
      <c r="HMQ33" s="877"/>
      <c r="HMR33" s="877"/>
      <c r="HMS33" s="877"/>
      <c r="HMT33" s="877"/>
      <c r="HMU33" s="877"/>
      <c r="HMV33" s="877"/>
      <c r="HMW33" s="877"/>
      <c r="HMX33" s="877"/>
      <c r="HMY33" s="877"/>
      <c r="HMZ33" s="877"/>
      <c r="HNA33" s="877"/>
      <c r="HNB33" s="877"/>
      <c r="HNC33" s="877"/>
      <c r="HND33" s="877"/>
      <c r="HNE33" s="877"/>
      <c r="HNF33" s="877"/>
      <c r="HNG33" s="877"/>
      <c r="HNH33" s="877"/>
      <c r="HNI33" s="877"/>
      <c r="HNJ33" s="877"/>
      <c r="HNK33" s="877"/>
      <c r="HNL33" s="877"/>
      <c r="HNM33" s="877"/>
      <c r="HNN33" s="877"/>
      <c r="HNO33" s="877"/>
      <c r="HNP33" s="877"/>
      <c r="HNQ33" s="877"/>
      <c r="HNR33" s="877"/>
      <c r="HNS33" s="877"/>
      <c r="HNT33" s="877"/>
      <c r="HNU33" s="877"/>
      <c r="HNV33" s="877"/>
      <c r="HNW33" s="877"/>
      <c r="HNX33" s="877"/>
      <c r="HNY33" s="877"/>
      <c r="HNZ33" s="877"/>
      <c r="HOA33" s="877"/>
      <c r="HOB33" s="877"/>
      <c r="HOC33" s="877"/>
      <c r="HOD33" s="877"/>
      <c r="HOE33" s="877"/>
      <c r="HOF33" s="877"/>
      <c r="HOG33" s="877"/>
      <c r="HOH33" s="877"/>
      <c r="HOI33" s="877"/>
      <c r="HOJ33" s="877"/>
      <c r="HOK33" s="877"/>
      <c r="HOL33" s="877"/>
      <c r="HOM33" s="877"/>
      <c r="HON33" s="877"/>
      <c r="HOO33" s="877"/>
      <c r="HOP33" s="877"/>
      <c r="HOQ33" s="877"/>
      <c r="HOR33" s="877"/>
      <c r="HOS33" s="877"/>
      <c r="HOT33" s="877"/>
      <c r="HOU33" s="877"/>
      <c r="HOV33" s="877"/>
      <c r="HOW33" s="877"/>
      <c r="HOX33" s="877"/>
      <c r="HOY33" s="877"/>
      <c r="HOZ33" s="877"/>
      <c r="HPA33" s="877"/>
      <c r="HPB33" s="877"/>
      <c r="HPC33" s="877"/>
      <c r="HPD33" s="877"/>
      <c r="HPE33" s="877"/>
      <c r="HPF33" s="877"/>
      <c r="HPG33" s="877"/>
      <c r="HPH33" s="877"/>
      <c r="HPI33" s="877"/>
      <c r="HPJ33" s="877"/>
      <c r="HPK33" s="877"/>
      <c r="HPL33" s="877"/>
      <c r="HPM33" s="877"/>
      <c r="HPN33" s="877"/>
      <c r="HPO33" s="877"/>
      <c r="HPP33" s="877"/>
      <c r="HPQ33" s="877"/>
      <c r="HPR33" s="877"/>
      <c r="HPS33" s="877"/>
      <c r="HPT33" s="877"/>
      <c r="HPU33" s="877"/>
      <c r="HPV33" s="877"/>
      <c r="HPW33" s="877"/>
      <c r="HPX33" s="877"/>
      <c r="HPY33" s="877"/>
      <c r="HPZ33" s="877"/>
      <c r="HQA33" s="877"/>
      <c r="HQB33" s="877"/>
      <c r="HQC33" s="877"/>
      <c r="HQD33" s="877"/>
      <c r="HQE33" s="877"/>
      <c r="HQF33" s="877"/>
      <c r="HQG33" s="877"/>
      <c r="HQH33" s="877"/>
      <c r="HQI33" s="877"/>
      <c r="HQJ33" s="877"/>
      <c r="HQK33" s="877"/>
      <c r="HQL33" s="877"/>
      <c r="HQM33" s="877"/>
      <c r="HQN33" s="877"/>
      <c r="HQO33" s="877"/>
      <c r="HQP33" s="877"/>
      <c r="HQQ33" s="877"/>
      <c r="HQR33" s="877"/>
      <c r="HQS33" s="877"/>
      <c r="HQT33" s="877"/>
      <c r="HQU33" s="877"/>
      <c r="HQV33" s="877"/>
      <c r="HQW33" s="877"/>
      <c r="HQX33" s="877"/>
      <c r="HQY33" s="877"/>
      <c r="HQZ33" s="877"/>
      <c r="HRA33" s="877"/>
      <c r="HRB33" s="877"/>
      <c r="HRC33" s="877"/>
      <c r="HRD33" s="877"/>
      <c r="HRE33" s="877"/>
      <c r="HRF33" s="877"/>
      <c r="HRG33" s="877"/>
      <c r="HRH33" s="877"/>
      <c r="HRI33" s="877"/>
      <c r="HRJ33" s="877"/>
      <c r="HRK33" s="877"/>
      <c r="HRL33" s="877"/>
      <c r="HRM33" s="877"/>
      <c r="HRN33" s="877"/>
      <c r="HRO33" s="877"/>
      <c r="HRP33" s="877"/>
      <c r="HRQ33" s="877"/>
      <c r="HRR33" s="877"/>
      <c r="HRS33" s="877"/>
      <c r="HRT33" s="877"/>
      <c r="HRU33" s="877"/>
      <c r="HRV33" s="877"/>
      <c r="HRW33" s="877"/>
      <c r="HRX33" s="877"/>
      <c r="HRY33" s="877"/>
      <c r="HRZ33" s="877"/>
      <c r="HSA33" s="877"/>
      <c r="HSB33" s="877"/>
      <c r="HSC33" s="877"/>
      <c r="HSD33" s="877"/>
      <c r="HSE33" s="877"/>
      <c r="HSF33" s="877"/>
      <c r="HSG33" s="877"/>
      <c r="HSH33" s="877"/>
      <c r="HSI33" s="877"/>
      <c r="HSJ33" s="877"/>
      <c r="HSK33" s="877"/>
      <c r="HSL33" s="877"/>
      <c r="HSM33" s="877"/>
      <c r="HSN33" s="877"/>
      <c r="HSO33" s="877"/>
      <c r="HSP33" s="877"/>
      <c r="HSQ33" s="877"/>
      <c r="HSR33" s="877"/>
      <c r="HSS33" s="877"/>
      <c r="HST33" s="877"/>
      <c r="HSU33" s="877"/>
      <c r="HSV33" s="877"/>
      <c r="HSW33" s="877"/>
      <c r="HSX33" s="877"/>
      <c r="HSY33" s="877"/>
      <c r="HSZ33" s="877"/>
      <c r="HTA33" s="877"/>
      <c r="HTB33" s="877"/>
      <c r="HTC33" s="877"/>
      <c r="HTD33" s="877"/>
      <c r="HTE33" s="877"/>
      <c r="HTF33" s="877"/>
      <c r="HTG33" s="877"/>
      <c r="HTH33" s="877"/>
      <c r="HTI33" s="877"/>
      <c r="HTJ33" s="877"/>
      <c r="HTK33" s="877"/>
      <c r="HTL33" s="877"/>
      <c r="HTM33" s="877"/>
      <c r="HTN33" s="877"/>
      <c r="HTO33" s="877"/>
      <c r="HTP33" s="877"/>
      <c r="HTQ33" s="877"/>
      <c r="HTR33" s="877"/>
      <c r="HTS33" s="877"/>
      <c r="HTT33" s="877"/>
      <c r="HTU33" s="877"/>
      <c r="HTV33" s="877"/>
      <c r="HTW33" s="877"/>
      <c r="HTX33" s="877"/>
      <c r="HTY33" s="877"/>
      <c r="HTZ33" s="877"/>
      <c r="HUA33" s="877"/>
      <c r="HUB33" s="877"/>
      <c r="HUC33" s="877"/>
      <c r="HUD33" s="877"/>
      <c r="HUE33" s="877"/>
      <c r="HUF33" s="877"/>
      <c r="HUG33" s="877"/>
      <c r="HUH33" s="877"/>
      <c r="HUI33" s="877"/>
      <c r="HUJ33" s="877"/>
      <c r="HUK33" s="877"/>
      <c r="HUL33" s="877"/>
      <c r="HUM33" s="877"/>
      <c r="HUN33" s="877"/>
      <c r="HUO33" s="877"/>
      <c r="HUP33" s="877"/>
      <c r="HUQ33" s="877"/>
      <c r="HUR33" s="877"/>
      <c r="HUS33" s="877"/>
      <c r="HUT33" s="877"/>
      <c r="HUU33" s="877"/>
      <c r="HUV33" s="877"/>
      <c r="HUW33" s="877"/>
      <c r="HUX33" s="877"/>
      <c r="HUY33" s="877"/>
      <c r="HUZ33" s="877"/>
      <c r="HVA33" s="877"/>
      <c r="HVB33" s="877"/>
      <c r="HVC33" s="877"/>
      <c r="HVD33" s="877"/>
      <c r="HVE33" s="877"/>
      <c r="HVF33" s="877"/>
      <c r="HVG33" s="877"/>
      <c r="HVH33" s="877"/>
      <c r="HVI33" s="877"/>
      <c r="HVJ33" s="877"/>
      <c r="HVK33" s="877"/>
      <c r="HVL33" s="877"/>
      <c r="HVM33" s="877"/>
      <c r="HVN33" s="877"/>
      <c r="HVO33" s="877"/>
      <c r="HVP33" s="877"/>
      <c r="HVQ33" s="877"/>
      <c r="HVR33" s="877"/>
      <c r="HVS33" s="877"/>
      <c r="HVT33" s="877"/>
      <c r="HVU33" s="877"/>
      <c r="HVV33" s="877"/>
      <c r="HVW33" s="877"/>
      <c r="HVX33" s="877"/>
      <c r="HVY33" s="877"/>
      <c r="HVZ33" s="877"/>
      <c r="HWA33" s="877"/>
      <c r="HWB33" s="877"/>
      <c r="HWC33" s="877"/>
      <c r="HWD33" s="877"/>
      <c r="HWE33" s="877"/>
      <c r="HWF33" s="877"/>
      <c r="HWG33" s="877"/>
      <c r="HWH33" s="877"/>
      <c r="HWI33" s="877"/>
      <c r="HWJ33" s="877"/>
      <c r="HWK33" s="877"/>
      <c r="HWL33" s="877"/>
      <c r="HWM33" s="877"/>
      <c r="HWN33" s="877"/>
      <c r="HWO33" s="877"/>
      <c r="HWP33" s="877"/>
      <c r="HWQ33" s="877"/>
      <c r="HWR33" s="877"/>
      <c r="HWS33" s="877"/>
      <c r="HWT33" s="877"/>
      <c r="HWU33" s="877"/>
      <c r="HWV33" s="877"/>
      <c r="HWW33" s="877"/>
      <c r="HWX33" s="877"/>
      <c r="HWY33" s="877"/>
      <c r="HWZ33" s="877"/>
      <c r="HXA33" s="877"/>
      <c r="HXB33" s="877"/>
      <c r="HXC33" s="877"/>
      <c r="HXD33" s="877"/>
      <c r="HXE33" s="877"/>
      <c r="HXF33" s="877"/>
      <c r="HXG33" s="877"/>
      <c r="HXH33" s="877"/>
      <c r="HXI33" s="877"/>
      <c r="HXJ33" s="877"/>
      <c r="HXK33" s="877"/>
      <c r="HXL33" s="877"/>
      <c r="HXM33" s="877"/>
      <c r="HXN33" s="877"/>
      <c r="HXO33" s="877"/>
      <c r="HXP33" s="877"/>
      <c r="HXQ33" s="877"/>
      <c r="HXR33" s="877"/>
      <c r="HXS33" s="877"/>
      <c r="HXT33" s="877"/>
      <c r="HXU33" s="877"/>
      <c r="HXV33" s="877"/>
      <c r="HXW33" s="877"/>
      <c r="HXX33" s="877"/>
      <c r="HXY33" s="877"/>
      <c r="HXZ33" s="877"/>
      <c r="HYA33" s="877"/>
      <c r="HYB33" s="877"/>
      <c r="HYC33" s="877"/>
      <c r="HYD33" s="877"/>
      <c r="HYE33" s="877"/>
      <c r="HYF33" s="877"/>
      <c r="HYG33" s="877"/>
      <c r="HYH33" s="877"/>
      <c r="HYI33" s="877"/>
      <c r="HYJ33" s="877"/>
      <c r="HYK33" s="877"/>
      <c r="HYL33" s="877"/>
      <c r="HYM33" s="877"/>
      <c r="HYN33" s="877"/>
      <c r="HYO33" s="877"/>
      <c r="HYP33" s="877"/>
      <c r="HYQ33" s="877"/>
      <c r="HYR33" s="877"/>
      <c r="HYS33" s="877"/>
      <c r="HYT33" s="877"/>
      <c r="HYU33" s="877"/>
      <c r="HYV33" s="877"/>
      <c r="HYW33" s="877"/>
      <c r="HYX33" s="877"/>
      <c r="HYY33" s="877"/>
      <c r="HYZ33" s="877"/>
      <c r="HZA33" s="877"/>
      <c r="HZB33" s="877"/>
      <c r="HZC33" s="877"/>
      <c r="HZD33" s="877"/>
      <c r="HZE33" s="877"/>
      <c r="HZF33" s="877"/>
      <c r="HZG33" s="877"/>
      <c r="HZH33" s="877"/>
      <c r="HZI33" s="877"/>
      <c r="HZJ33" s="877"/>
      <c r="HZK33" s="877"/>
      <c r="HZL33" s="877"/>
      <c r="HZM33" s="877"/>
      <c r="HZN33" s="877"/>
      <c r="HZO33" s="877"/>
      <c r="HZP33" s="877"/>
      <c r="HZQ33" s="877"/>
      <c r="HZR33" s="877"/>
      <c r="HZS33" s="877"/>
      <c r="HZT33" s="877"/>
      <c r="HZU33" s="877"/>
      <c r="HZV33" s="877"/>
      <c r="HZW33" s="877"/>
      <c r="HZX33" s="877"/>
      <c r="HZY33" s="877"/>
      <c r="HZZ33" s="877"/>
      <c r="IAA33" s="877"/>
      <c r="IAB33" s="877"/>
      <c r="IAC33" s="877"/>
      <c r="IAD33" s="877"/>
      <c r="IAE33" s="877"/>
      <c r="IAF33" s="877"/>
      <c r="IAG33" s="877"/>
      <c r="IAH33" s="877"/>
      <c r="IAI33" s="877"/>
      <c r="IAJ33" s="877"/>
      <c r="IAK33" s="877"/>
      <c r="IAL33" s="877"/>
      <c r="IAM33" s="877"/>
      <c r="IAN33" s="877"/>
      <c r="IAO33" s="877"/>
      <c r="IAP33" s="877"/>
      <c r="IAQ33" s="877"/>
      <c r="IAR33" s="877"/>
      <c r="IAS33" s="877"/>
      <c r="IAT33" s="877"/>
      <c r="IAU33" s="877"/>
      <c r="IAV33" s="877"/>
      <c r="IAW33" s="877"/>
      <c r="IAX33" s="877"/>
      <c r="IAY33" s="877"/>
      <c r="IAZ33" s="877"/>
      <c r="IBA33" s="877"/>
      <c r="IBB33" s="877"/>
      <c r="IBC33" s="877"/>
      <c r="IBD33" s="877"/>
      <c r="IBE33" s="877"/>
      <c r="IBF33" s="877"/>
      <c r="IBG33" s="877"/>
      <c r="IBH33" s="877"/>
      <c r="IBI33" s="877"/>
      <c r="IBJ33" s="877"/>
      <c r="IBK33" s="877"/>
      <c r="IBL33" s="877"/>
      <c r="IBM33" s="877"/>
      <c r="IBN33" s="877"/>
      <c r="IBO33" s="877"/>
      <c r="IBP33" s="877"/>
      <c r="IBQ33" s="877"/>
      <c r="IBR33" s="877"/>
      <c r="IBS33" s="877"/>
      <c r="IBT33" s="877"/>
      <c r="IBU33" s="877"/>
      <c r="IBV33" s="877"/>
      <c r="IBW33" s="877"/>
      <c r="IBX33" s="877"/>
      <c r="IBY33" s="877"/>
      <c r="IBZ33" s="877"/>
      <c r="ICA33" s="877"/>
      <c r="ICB33" s="877"/>
      <c r="ICC33" s="877"/>
      <c r="ICD33" s="877"/>
      <c r="ICE33" s="877"/>
      <c r="ICF33" s="877"/>
      <c r="ICG33" s="877"/>
      <c r="ICH33" s="877"/>
      <c r="ICI33" s="877"/>
      <c r="ICJ33" s="877"/>
      <c r="ICK33" s="877"/>
      <c r="ICL33" s="877"/>
      <c r="ICM33" s="877"/>
      <c r="ICN33" s="877"/>
      <c r="ICO33" s="877"/>
      <c r="ICP33" s="877"/>
      <c r="ICQ33" s="877"/>
      <c r="ICR33" s="877"/>
      <c r="ICS33" s="877"/>
      <c r="ICT33" s="877"/>
      <c r="ICU33" s="877"/>
      <c r="ICV33" s="877"/>
      <c r="ICW33" s="877"/>
      <c r="ICX33" s="877"/>
      <c r="ICY33" s="877"/>
      <c r="ICZ33" s="877"/>
      <c r="IDA33" s="877"/>
      <c r="IDB33" s="877"/>
      <c r="IDC33" s="877"/>
      <c r="IDD33" s="877"/>
      <c r="IDE33" s="877"/>
      <c r="IDF33" s="877"/>
      <c r="IDG33" s="877"/>
      <c r="IDH33" s="877"/>
      <c r="IDI33" s="877"/>
      <c r="IDJ33" s="877"/>
      <c r="IDK33" s="877"/>
      <c r="IDL33" s="877"/>
      <c r="IDM33" s="877"/>
      <c r="IDN33" s="877"/>
      <c r="IDO33" s="877"/>
      <c r="IDP33" s="877"/>
      <c r="IDQ33" s="877"/>
      <c r="IDR33" s="877"/>
      <c r="IDS33" s="877"/>
      <c r="IDT33" s="877"/>
      <c r="IDU33" s="877"/>
      <c r="IDV33" s="877"/>
      <c r="IDW33" s="877"/>
      <c r="IDX33" s="877"/>
      <c r="IDY33" s="877"/>
      <c r="IDZ33" s="877"/>
      <c r="IEA33" s="877"/>
      <c r="IEB33" s="877"/>
      <c r="IEC33" s="877"/>
      <c r="IED33" s="877"/>
      <c r="IEE33" s="877"/>
      <c r="IEF33" s="877"/>
      <c r="IEG33" s="877"/>
      <c r="IEH33" s="877"/>
      <c r="IEI33" s="877"/>
      <c r="IEJ33" s="877"/>
      <c r="IEK33" s="877"/>
      <c r="IEL33" s="877"/>
      <c r="IEM33" s="877"/>
      <c r="IEN33" s="877"/>
      <c r="IEO33" s="877"/>
      <c r="IEP33" s="877"/>
      <c r="IEQ33" s="877"/>
      <c r="IER33" s="877"/>
      <c r="IES33" s="877"/>
      <c r="IET33" s="877"/>
      <c r="IEU33" s="877"/>
      <c r="IEV33" s="877"/>
      <c r="IEW33" s="877"/>
      <c r="IEX33" s="877"/>
      <c r="IEY33" s="877"/>
      <c r="IEZ33" s="877"/>
      <c r="IFA33" s="877"/>
      <c r="IFB33" s="877"/>
      <c r="IFC33" s="877"/>
      <c r="IFD33" s="877"/>
      <c r="IFE33" s="877"/>
      <c r="IFF33" s="877"/>
      <c r="IFG33" s="877"/>
      <c r="IFH33" s="877"/>
      <c r="IFI33" s="877"/>
      <c r="IFJ33" s="877"/>
      <c r="IFK33" s="877"/>
      <c r="IFL33" s="877"/>
      <c r="IFM33" s="877"/>
      <c r="IFN33" s="877"/>
      <c r="IFO33" s="877"/>
      <c r="IFP33" s="877"/>
      <c r="IFQ33" s="877"/>
      <c r="IFR33" s="877"/>
      <c r="IFS33" s="877"/>
      <c r="IFT33" s="877"/>
      <c r="IFU33" s="877"/>
      <c r="IFV33" s="877"/>
      <c r="IFW33" s="877"/>
      <c r="IFX33" s="877"/>
      <c r="IFY33" s="877"/>
      <c r="IFZ33" s="877"/>
      <c r="IGA33" s="877"/>
      <c r="IGB33" s="877"/>
      <c r="IGC33" s="877"/>
      <c r="IGD33" s="877"/>
      <c r="IGE33" s="877"/>
      <c r="IGF33" s="877"/>
      <c r="IGG33" s="877"/>
      <c r="IGH33" s="877"/>
      <c r="IGI33" s="877"/>
      <c r="IGJ33" s="877"/>
      <c r="IGK33" s="877"/>
      <c r="IGL33" s="877"/>
      <c r="IGM33" s="877"/>
      <c r="IGN33" s="877"/>
      <c r="IGO33" s="877"/>
      <c r="IGP33" s="877"/>
      <c r="IGQ33" s="877"/>
      <c r="IGR33" s="877"/>
      <c r="IGS33" s="877"/>
      <c r="IGT33" s="877"/>
      <c r="IGU33" s="877"/>
      <c r="IGV33" s="877"/>
      <c r="IGW33" s="877"/>
      <c r="IGX33" s="877"/>
      <c r="IGY33" s="877"/>
      <c r="IGZ33" s="877"/>
      <c r="IHA33" s="877"/>
      <c r="IHB33" s="877"/>
      <c r="IHC33" s="877"/>
      <c r="IHD33" s="877"/>
      <c r="IHE33" s="877"/>
      <c r="IHF33" s="877"/>
      <c r="IHG33" s="877"/>
      <c r="IHH33" s="877"/>
      <c r="IHI33" s="877"/>
      <c r="IHJ33" s="877"/>
      <c r="IHK33" s="877"/>
      <c r="IHL33" s="877"/>
      <c r="IHM33" s="877"/>
      <c r="IHN33" s="877"/>
      <c r="IHO33" s="877"/>
      <c r="IHP33" s="877"/>
      <c r="IHQ33" s="877"/>
      <c r="IHR33" s="877"/>
      <c r="IHS33" s="877"/>
      <c r="IHT33" s="877"/>
      <c r="IHU33" s="877"/>
      <c r="IHV33" s="877"/>
      <c r="IHW33" s="877"/>
      <c r="IHX33" s="877"/>
      <c r="IHY33" s="877"/>
      <c r="IHZ33" s="877"/>
      <c r="IIA33" s="877"/>
      <c r="IIB33" s="877"/>
      <c r="IIC33" s="877"/>
      <c r="IID33" s="877"/>
      <c r="IIE33" s="877"/>
      <c r="IIF33" s="877"/>
      <c r="IIG33" s="877"/>
      <c r="IIH33" s="877"/>
      <c r="III33" s="877"/>
      <c r="IIJ33" s="877"/>
      <c r="IIK33" s="877"/>
      <c r="IIL33" s="877"/>
      <c r="IIM33" s="877"/>
      <c r="IIN33" s="877"/>
      <c r="IIO33" s="877"/>
      <c r="IIP33" s="877"/>
      <c r="IIQ33" s="877"/>
      <c r="IIR33" s="877"/>
      <c r="IIS33" s="877"/>
      <c r="IIT33" s="877"/>
      <c r="IIU33" s="877"/>
      <c r="IIV33" s="877"/>
      <c r="IIW33" s="877"/>
      <c r="IIX33" s="877"/>
      <c r="IIY33" s="877"/>
      <c r="IIZ33" s="877"/>
      <c r="IJA33" s="877"/>
      <c r="IJB33" s="877"/>
      <c r="IJC33" s="877"/>
      <c r="IJD33" s="877"/>
      <c r="IJE33" s="877"/>
      <c r="IJF33" s="877"/>
      <c r="IJG33" s="877"/>
      <c r="IJH33" s="877"/>
      <c r="IJI33" s="877"/>
      <c r="IJJ33" s="877"/>
      <c r="IJK33" s="877"/>
      <c r="IJL33" s="877"/>
      <c r="IJM33" s="877"/>
      <c r="IJN33" s="877"/>
      <c r="IJO33" s="877"/>
      <c r="IJP33" s="877"/>
      <c r="IJQ33" s="877"/>
      <c r="IJR33" s="877"/>
      <c r="IJS33" s="877"/>
      <c r="IJT33" s="877"/>
      <c r="IJU33" s="877"/>
      <c r="IJV33" s="877"/>
      <c r="IJW33" s="877"/>
      <c r="IJX33" s="877"/>
      <c r="IJY33" s="877"/>
      <c r="IJZ33" s="877"/>
      <c r="IKA33" s="877"/>
      <c r="IKB33" s="877"/>
      <c r="IKC33" s="877"/>
      <c r="IKD33" s="877"/>
      <c r="IKE33" s="877"/>
      <c r="IKF33" s="877"/>
      <c r="IKG33" s="877"/>
      <c r="IKH33" s="877"/>
      <c r="IKI33" s="877"/>
      <c r="IKJ33" s="877"/>
      <c r="IKK33" s="877"/>
      <c r="IKL33" s="877"/>
      <c r="IKM33" s="877"/>
      <c r="IKN33" s="877"/>
      <c r="IKO33" s="877"/>
      <c r="IKP33" s="877"/>
      <c r="IKQ33" s="877"/>
      <c r="IKR33" s="877"/>
      <c r="IKS33" s="877"/>
      <c r="IKT33" s="877"/>
      <c r="IKU33" s="877"/>
      <c r="IKV33" s="877"/>
      <c r="IKW33" s="877"/>
      <c r="IKX33" s="877"/>
      <c r="IKY33" s="877"/>
      <c r="IKZ33" s="877"/>
      <c r="ILA33" s="877"/>
      <c r="ILB33" s="877"/>
      <c r="ILC33" s="877"/>
      <c r="ILD33" s="877"/>
      <c r="ILE33" s="877"/>
      <c r="ILF33" s="877"/>
      <c r="ILG33" s="877"/>
      <c r="ILH33" s="877"/>
      <c r="ILI33" s="877"/>
      <c r="ILJ33" s="877"/>
      <c r="ILK33" s="877"/>
      <c r="ILL33" s="877"/>
      <c r="ILM33" s="877"/>
      <c r="ILN33" s="877"/>
      <c r="ILO33" s="877"/>
      <c r="ILP33" s="877"/>
      <c r="ILQ33" s="877"/>
      <c r="ILR33" s="877"/>
      <c r="ILS33" s="877"/>
      <c r="ILT33" s="877"/>
      <c r="ILU33" s="877"/>
      <c r="ILV33" s="877"/>
      <c r="ILW33" s="877"/>
      <c r="ILX33" s="877"/>
      <c r="ILY33" s="877"/>
      <c r="ILZ33" s="877"/>
      <c r="IMA33" s="877"/>
      <c r="IMB33" s="877"/>
      <c r="IMC33" s="877"/>
      <c r="IMD33" s="877"/>
      <c r="IME33" s="877"/>
      <c r="IMF33" s="877"/>
      <c r="IMG33" s="877"/>
      <c r="IMH33" s="877"/>
      <c r="IMI33" s="877"/>
      <c r="IMJ33" s="877"/>
      <c r="IMK33" s="877"/>
      <c r="IML33" s="877"/>
      <c r="IMM33" s="877"/>
      <c r="IMN33" s="877"/>
      <c r="IMO33" s="877"/>
      <c r="IMP33" s="877"/>
      <c r="IMQ33" s="877"/>
      <c r="IMR33" s="877"/>
      <c r="IMS33" s="877"/>
      <c r="IMT33" s="877"/>
      <c r="IMU33" s="877"/>
      <c r="IMV33" s="877"/>
      <c r="IMW33" s="877"/>
      <c r="IMX33" s="877"/>
      <c r="IMY33" s="877"/>
      <c r="IMZ33" s="877"/>
      <c r="INA33" s="877"/>
      <c r="INB33" s="877"/>
      <c r="INC33" s="877"/>
      <c r="IND33" s="877"/>
      <c r="INE33" s="877"/>
      <c r="INF33" s="877"/>
      <c r="ING33" s="877"/>
      <c r="INH33" s="877"/>
      <c r="INI33" s="877"/>
      <c r="INJ33" s="877"/>
      <c r="INK33" s="877"/>
      <c r="INL33" s="877"/>
      <c r="INM33" s="877"/>
      <c r="INN33" s="877"/>
      <c r="INO33" s="877"/>
      <c r="INP33" s="877"/>
      <c r="INQ33" s="877"/>
      <c r="INR33" s="877"/>
      <c r="INS33" s="877"/>
      <c r="INT33" s="877"/>
      <c r="INU33" s="877"/>
      <c r="INV33" s="877"/>
      <c r="INW33" s="877"/>
      <c r="INX33" s="877"/>
      <c r="INY33" s="877"/>
      <c r="INZ33" s="877"/>
      <c r="IOA33" s="877"/>
      <c r="IOB33" s="877"/>
      <c r="IOC33" s="877"/>
      <c r="IOD33" s="877"/>
      <c r="IOE33" s="877"/>
      <c r="IOF33" s="877"/>
      <c r="IOG33" s="877"/>
      <c r="IOH33" s="877"/>
      <c r="IOI33" s="877"/>
      <c r="IOJ33" s="877"/>
      <c r="IOK33" s="877"/>
      <c r="IOL33" s="877"/>
      <c r="IOM33" s="877"/>
      <c r="ION33" s="877"/>
      <c r="IOO33" s="877"/>
      <c r="IOP33" s="877"/>
      <c r="IOQ33" s="877"/>
      <c r="IOR33" s="877"/>
      <c r="IOS33" s="877"/>
      <c r="IOT33" s="877"/>
      <c r="IOU33" s="877"/>
      <c r="IOV33" s="877"/>
      <c r="IOW33" s="877"/>
      <c r="IOX33" s="877"/>
      <c r="IOY33" s="877"/>
      <c r="IOZ33" s="877"/>
      <c r="IPA33" s="877"/>
      <c r="IPB33" s="877"/>
      <c r="IPC33" s="877"/>
      <c r="IPD33" s="877"/>
      <c r="IPE33" s="877"/>
      <c r="IPF33" s="877"/>
      <c r="IPG33" s="877"/>
      <c r="IPH33" s="877"/>
      <c r="IPI33" s="877"/>
      <c r="IPJ33" s="877"/>
      <c r="IPK33" s="877"/>
      <c r="IPL33" s="877"/>
      <c r="IPM33" s="877"/>
      <c r="IPN33" s="877"/>
      <c r="IPO33" s="877"/>
      <c r="IPP33" s="877"/>
      <c r="IPQ33" s="877"/>
      <c r="IPR33" s="877"/>
      <c r="IPS33" s="877"/>
      <c r="IPT33" s="877"/>
      <c r="IPU33" s="877"/>
      <c r="IPV33" s="877"/>
      <c r="IPW33" s="877"/>
      <c r="IPX33" s="877"/>
      <c r="IPY33" s="877"/>
      <c r="IPZ33" s="877"/>
      <c r="IQA33" s="877"/>
      <c r="IQB33" s="877"/>
      <c r="IQC33" s="877"/>
      <c r="IQD33" s="877"/>
      <c r="IQE33" s="877"/>
      <c r="IQF33" s="877"/>
      <c r="IQG33" s="877"/>
      <c r="IQH33" s="877"/>
      <c r="IQI33" s="877"/>
      <c r="IQJ33" s="877"/>
      <c r="IQK33" s="877"/>
      <c r="IQL33" s="877"/>
      <c r="IQM33" s="877"/>
      <c r="IQN33" s="877"/>
      <c r="IQO33" s="877"/>
      <c r="IQP33" s="877"/>
      <c r="IQQ33" s="877"/>
      <c r="IQR33" s="877"/>
      <c r="IQS33" s="877"/>
      <c r="IQT33" s="877"/>
      <c r="IQU33" s="877"/>
      <c r="IQV33" s="877"/>
      <c r="IQW33" s="877"/>
      <c r="IQX33" s="877"/>
      <c r="IQY33" s="877"/>
      <c r="IQZ33" s="877"/>
      <c r="IRA33" s="877"/>
      <c r="IRB33" s="877"/>
      <c r="IRC33" s="877"/>
      <c r="IRD33" s="877"/>
      <c r="IRE33" s="877"/>
      <c r="IRF33" s="877"/>
      <c r="IRG33" s="877"/>
      <c r="IRH33" s="877"/>
      <c r="IRI33" s="877"/>
      <c r="IRJ33" s="877"/>
      <c r="IRK33" s="877"/>
      <c r="IRL33" s="877"/>
      <c r="IRM33" s="877"/>
      <c r="IRN33" s="877"/>
      <c r="IRO33" s="877"/>
      <c r="IRP33" s="877"/>
      <c r="IRQ33" s="877"/>
      <c r="IRR33" s="877"/>
      <c r="IRS33" s="877"/>
      <c r="IRT33" s="877"/>
      <c r="IRU33" s="877"/>
      <c r="IRV33" s="877"/>
      <c r="IRW33" s="877"/>
      <c r="IRX33" s="877"/>
      <c r="IRY33" s="877"/>
      <c r="IRZ33" s="877"/>
      <c r="ISA33" s="877"/>
      <c r="ISB33" s="877"/>
      <c r="ISC33" s="877"/>
      <c r="ISD33" s="877"/>
      <c r="ISE33" s="877"/>
      <c r="ISF33" s="877"/>
      <c r="ISG33" s="877"/>
      <c r="ISH33" s="877"/>
      <c r="ISI33" s="877"/>
      <c r="ISJ33" s="877"/>
      <c r="ISK33" s="877"/>
      <c r="ISL33" s="877"/>
      <c r="ISM33" s="877"/>
      <c r="ISN33" s="877"/>
      <c r="ISO33" s="877"/>
      <c r="ISP33" s="877"/>
      <c r="ISQ33" s="877"/>
      <c r="ISR33" s="877"/>
      <c r="ISS33" s="877"/>
      <c r="IST33" s="877"/>
      <c r="ISU33" s="877"/>
      <c r="ISV33" s="877"/>
      <c r="ISW33" s="877"/>
      <c r="ISX33" s="877"/>
      <c r="ISY33" s="877"/>
      <c r="ISZ33" s="877"/>
      <c r="ITA33" s="877"/>
      <c r="ITB33" s="877"/>
      <c r="ITC33" s="877"/>
      <c r="ITD33" s="877"/>
      <c r="ITE33" s="877"/>
      <c r="ITF33" s="877"/>
      <c r="ITG33" s="877"/>
      <c r="ITH33" s="877"/>
      <c r="ITI33" s="877"/>
      <c r="ITJ33" s="877"/>
      <c r="ITK33" s="877"/>
      <c r="ITL33" s="877"/>
      <c r="ITM33" s="877"/>
      <c r="ITN33" s="877"/>
      <c r="ITO33" s="877"/>
      <c r="ITP33" s="877"/>
      <c r="ITQ33" s="877"/>
      <c r="ITR33" s="877"/>
      <c r="ITS33" s="877"/>
      <c r="ITT33" s="877"/>
      <c r="ITU33" s="877"/>
      <c r="ITV33" s="877"/>
      <c r="ITW33" s="877"/>
      <c r="ITX33" s="877"/>
      <c r="ITY33" s="877"/>
      <c r="ITZ33" s="877"/>
      <c r="IUA33" s="877"/>
      <c r="IUB33" s="877"/>
      <c r="IUC33" s="877"/>
      <c r="IUD33" s="877"/>
      <c r="IUE33" s="877"/>
      <c r="IUF33" s="877"/>
      <c r="IUG33" s="877"/>
      <c r="IUH33" s="877"/>
      <c r="IUI33" s="877"/>
      <c r="IUJ33" s="877"/>
      <c r="IUK33" s="877"/>
      <c r="IUL33" s="877"/>
      <c r="IUM33" s="877"/>
      <c r="IUN33" s="877"/>
      <c r="IUO33" s="877"/>
      <c r="IUP33" s="877"/>
      <c r="IUQ33" s="877"/>
      <c r="IUR33" s="877"/>
      <c r="IUS33" s="877"/>
      <c r="IUT33" s="877"/>
      <c r="IUU33" s="877"/>
      <c r="IUV33" s="877"/>
      <c r="IUW33" s="877"/>
      <c r="IUX33" s="877"/>
      <c r="IUY33" s="877"/>
      <c r="IUZ33" s="877"/>
      <c r="IVA33" s="877"/>
      <c r="IVB33" s="877"/>
      <c r="IVC33" s="877"/>
      <c r="IVD33" s="877"/>
      <c r="IVE33" s="877"/>
      <c r="IVF33" s="877"/>
      <c r="IVG33" s="877"/>
      <c r="IVH33" s="877"/>
      <c r="IVI33" s="877"/>
      <c r="IVJ33" s="877"/>
      <c r="IVK33" s="877"/>
      <c r="IVL33" s="877"/>
      <c r="IVM33" s="877"/>
      <c r="IVN33" s="877"/>
      <c r="IVO33" s="877"/>
      <c r="IVP33" s="877"/>
      <c r="IVQ33" s="877"/>
      <c r="IVR33" s="877"/>
      <c r="IVS33" s="877"/>
      <c r="IVT33" s="877"/>
      <c r="IVU33" s="877"/>
      <c r="IVV33" s="877"/>
      <c r="IVW33" s="877"/>
      <c r="IVX33" s="877"/>
      <c r="IVY33" s="877"/>
      <c r="IVZ33" s="877"/>
      <c r="IWA33" s="877"/>
      <c r="IWB33" s="877"/>
      <c r="IWC33" s="877"/>
      <c r="IWD33" s="877"/>
      <c r="IWE33" s="877"/>
      <c r="IWF33" s="877"/>
      <c r="IWG33" s="877"/>
      <c r="IWH33" s="877"/>
      <c r="IWI33" s="877"/>
      <c r="IWJ33" s="877"/>
      <c r="IWK33" s="877"/>
      <c r="IWL33" s="877"/>
      <c r="IWM33" s="877"/>
      <c r="IWN33" s="877"/>
      <c r="IWO33" s="877"/>
      <c r="IWP33" s="877"/>
      <c r="IWQ33" s="877"/>
      <c r="IWR33" s="877"/>
      <c r="IWS33" s="877"/>
      <c r="IWT33" s="877"/>
      <c r="IWU33" s="877"/>
      <c r="IWV33" s="877"/>
      <c r="IWW33" s="877"/>
      <c r="IWX33" s="877"/>
      <c r="IWY33" s="877"/>
      <c r="IWZ33" s="877"/>
      <c r="IXA33" s="877"/>
      <c r="IXB33" s="877"/>
      <c r="IXC33" s="877"/>
      <c r="IXD33" s="877"/>
      <c r="IXE33" s="877"/>
      <c r="IXF33" s="877"/>
      <c r="IXG33" s="877"/>
      <c r="IXH33" s="877"/>
      <c r="IXI33" s="877"/>
      <c r="IXJ33" s="877"/>
      <c r="IXK33" s="877"/>
      <c r="IXL33" s="877"/>
      <c r="IXM33" s="877"/>
      <c r="IXN33" s="877"/>
      <c r="IXO33" s="877"/>
      <c r="IXP33" s="877"/>
      <c r="IXQ33" s="877"/>
      <c r="IXR33" s="877"/>
      <c r="IXS33" s="877"/>
      <c r="IXT33" s="877"/>
      <c r="IXU33" s="877"/>
      <c r="IXV33" s="877"/>
      <c r="IXW33" s="877"/>
      <c r="IXX33" s="877"/>
      <c r="IXY33" s="877"/>
      <c r="IXZ33" s="877"/>
      <c r="IYA33" s="877"/>
      <c r="IYB33" s="877"/>
      <c r="IYC33" s="877"/>
      <c r="IYD33" s="877"/>
      <c r="IYE33" s="877"/>
      <c r="IYF33" s="877"/>
      <c r="IYG33" s="877"/>
      <c r="IYH33" s="877"/>
      <c r="IYI33" s="877"/>
      <c r="IYJ33" s="877"/>
      <c r="IYK33" s="877"/>
      <c r="IYL33" s="877"/>
      <c r="IYM33" s="877"/>
      <c r="IYN33" s="877"/>
      <c r="IYO33" s="877"/>
      <c r="IYP33" s="877"/>
      <c r="IYQ33" s="877"/>
      <c r="IYR33" s="877"/>
      <c r="IYS33" s="877"/>
      <c r="IYT33" s="877"/>
      <c r="IYU33" s="877"/>
      <c r="IYV33" s="877"/>
      <c r="IYW33" s="877"/>
      <c r="IYX33" s="877"/>
      <c r="IYY33" s="877"/>
      <c r="IYZ33" s="877"/>
      <c r="IZA33" s="877"/>
      <c r="IZB33" s="877"/>
      <c r="IZC33" s="877"/>
      <c r="IZD33" s="877"/>
      <c r="IZE33" s="877"/>
      <c r="IZF33" s="877"/>
      <c r="IZG33" s="877"/>
      <c r="IZH33" s="877"/>
      <c r="IZI33" s="877"/>
      <c r="IZJ33" s="877"/>
      <c r="IZK33" s="877"/>
      <c r="IZL33" s="877"/>
      <c r="IZM33" s="877"/>
      <c r="IZN33" s="877"/>
      <c r="IZO33" s="877"/>
      <c r="IZP33" s="877"/>
      <c r="IZQ33" s="877"/>
      <c r="IZR33" s="877"/>
      <c r="IZS33" s="877"/>
      <c r="IZT33" s="877"/>
      <c r="IZU33" s="877"/>
      <c r="IZV33" s="877"/>
      <c r="IZW33" s="877"/>
      <c r="IZX33" s="877"/>
      <c r="IZY33" s="877"/>
      <c r="IZZ33" s="877"/>
      <c r="JAA33" s="877"/>
      <c r="JAB33" s="877"/>
      <c r="JAC33" s="877"/>
      <c r="JAD33" s="877"/>
      <c r="JAE33" s="877"/>
      <c r="JAF33" s="877"/>
      <c r="JAG33" s="877"/>
      <c r="JAH33" s="877"/>
      <c r="JAI33" s="877"/>
      <c r="JAJ33" s="877"/>
      <c r="JAK33" s="877"/>
      <c r="JAL33" s="877"/>
      <c r="JAM33" s="877"/>
      <c r="JAN33" s="877"/>
      <c r="JAO33" s="877"/>
      <c r="JAP33" s="877"/>
      <c r="JAQ33" s="877"/>
      <c r="JAR33" s="877"/>
      <c r="JAS33" s="877"/>
      <c r="JAT33" s="877"/>
      <c r="JAU33" s="877"/>
      <c r="JAV33" s="877"/>
      <c r="JAW33" s="877"/>
      <c r="JAX33" s="877"/>
      <c r="JAY33" s="877"/>
      <c r="JAZ33" s="877"/>
      <c r="JBA33" s="877"/>
      <c r="JBB33" s="877"/>
      <c r="JBC33" s="877"/>
      <c r="JBD33" s="877"/>
      <c r="JBE33" s="877"/>
      <c r="JBF33" s="877"/>
      <c r="JBG33" s="877"/>
      <c r="JBH33" s="877"/>
      <c r="JBI33" s="877"/>
      <c r="JBJ33" s="877"/>
      <c r="JBK33" s="877"/>
      <c r="JBL33" s="877"/>
      <c r="JBM33" s="877"/>
      <c r="JBN33" s="877"/>
      <c r="JBO33" s="877"/>
      <c r="JBP33" s="877"/>
      <c r="JBQ33" s="877"/>
      <c r="JBR33" s="877"/>
      <c r="JBS33" s="877"/>
      <c r="JBT33" s="877"/>
      <c r="JBU33" s="877"/>
      <c r="JBV33" s="877"/>
      <c r="JBW33" s="877"/>
      <c r="JBX33" s="877"/>
      <c r="JBY33" s="877"/>
      <c r="JBZ33" s="877"/>
      <c r="JCA33" s="877"/>
      <c r="JCB33" s="877"/>
      <c r="JCC33" s="877"/>
      <c r="JCD33" s="877"/>
      <c r="JCE33" s="877"/>
      <c r="JCF33" s="877"/>
      <c r="JCG33" s="877"/>
      <c r="JCH33" s="877"/>
      <c r="JCI33" s="877"/>
      <c r="JCJ33" s="877"/>
      <c r="JCK33" s="877"/>
      <c r="JCL33" s="877"/>
      <c r="JCM33" s="877"/>
      <c r="JCN33" s="877"/>
      <c r="JCO33" s="877"/>
      <c r="JCP33" s="877"/>
      <c r="JCQ33" s="877"/>
      <c r="JCR33" s="877"/>
      <c r="JCS33" s="877"/>
      <c r="JCT33" s="877"/>
      <c r="JCU33" s="877"/>
      <c r="JCV33" s="877"/>
      <c r="JCW33" s="877"/>
      <c r="JCX33" s="877"/>
      <c r="JCY33" s="877"/>
      <c r="JCZ33" s="877"/>
      <c r="JDA33" s="877"/>
      <c r="JDB33" s="877"/>
      <c r="JDC33" s="877"/>
      <c r="JDD33" s="877"/>
      <c r="JDE33" s="877"/>
      <c r="JDF33" s="877"/>
      <c r="JDG33" s="877"/>
      <c r="JDH33" s="877"/>
      <c r="JDI33" s="877"/>
      <c r="JDJ33" s="877"/>
      <c r="JDK33" s="877"/>
      <c r="JDL33" s="877"/>
      <c r="JDM33" s="877"/>
      <c r="JDN33" s="877"/>
      <c r="JDO33" s="877"/>
      <c r="JDP33" s="877"/>
      <c r="JDQ33" s="877"/>
      <c r="JDR33" s="877"/>
      <c r="JDS33" s="877"/>
      <c r="JDT33" s="877"/>
      <c r="JDU33" s="877"/>
      <c r="JDV33" s="877"/>
      <c r="JDW33" s="877"/>
      <c r="JDX33" s="877"/>
      <c r="JDY33" s="877"/>
      <c r="JDZ33" s="877"/>
      <c r="JEA33" s="877"/>
      <c r="JEB33" s="877"/>
      <c r="JEC33" s="877"/>
      <c r="JED33" s="877"/>
      <c r="JEE33" s="877"/>
      <c r="JEF33" s="877"/>
      <c r="JEG33" s="877"/>
      <c r="JEH33" s="877"/>
      <c r="JEI33" s="877"/>
      <c r="JEJ33" s="877"/>
      <c r="JEK33" s="877"/>
      <c r="JEL33" s="877"/>
      <c r="JEM33" s="877"/>
      <c r="JEN33" s="877"/>
      <c r="JEO33" s="877"/>
      <c r="JEP33" s="877"/>
      <c r="JEQ33" s="877"/>
      <c r="JER33" s="877"/>
      <c r="JES33" s="877"/>
      <c r="JET33" s="877"/>
      <c r="JEU33" s="877"/>
      <c r="JEV33" s="877"/>
      <c r="JEW33" s="877"/>
      <c r="JEX33" s="877"/>
      <c r="JEY33" s="877"/>
      <c r="JEZ33" s="877"/>
      <c r="JFA33" s="877"/>
      <c r="JFB33" s="877"/>
      <c r="JFC33" s="877"/>
      <c r="JFD33" s="877"/>
      <c r="JFE33" s="877"/>
      <c r="JFF33" s="877"/>
      <c r="JFG33" s="877"/>
      <c r="JFH33" s="877"/>
      <c r="JFI33" s="877"/>
      <c r="JFJ33" s="877"/>
      <c r="JFK33" s="877"/>
      <c r="JFL33" s="877"/>
      <c r="JFM33" s="877"/>
      <c r="JFN33" s="877"/>
      <c r="JFO33" s="877"/>
      <c r="JFP33" s="877"/>
      <c r="JFQ33" s="877"/>
      <c r="JFR33" s="877"/>
      <c r="JFS33" s="877"/>
      <c r="JFT33" s="877"/>
      <c r="JFU33" s="877"/>
      <c r="JFV33" s="877"/>
      <c r="JFW33" s="877"/>
      <c r="JFX33" s="877"/>
      <c r="JFY33" s="877"/>
      <c r="JFZ33" s="877"/>
      <c r="JGA33" s="877"/>
      <c r="JGB33" s="877"/>
      <c r="JGC33" s="877"/>
      <c r="JGD33" s="877"/>
      <c r="JGE33" s="877"/>
      <c r="JGF33" s="877"/>
      <c r="JGG33" s="877"/>
      <c r="JGH33" s="877"/>
      <c r="JGI33" s="877"/>
      <c r="JGJ33" s="877"/>
      <c r="JGK33" s="877"/>
      <c r="JGL33" s="877"/>
      <c r="JGM33" s="877"/>
      <c r="JGN33" s="877"/>
      <c r="JGO33" s="877"/>
      <c r="JGP33" s="877"/>
      <c r="JGQ33" s="877"/>
      <c r="JGR33" s="877"/>
      <c r="JGS33" s="877"/>
      <c r="JGT33" s="877"/>
      <c r="JGU33" s="877"/>
      <c r="JGV33" s="877"/>
      <c r="JGW33" s="877"/>
      <c r="JGX33" s="877"/>
      <c r="JGY33" s="877"/>
      <c r="JGZ33" s="877"/>
      <c r="JHA33" s="877"/>
      <c r="JHB33" s="877"/>
      <c r="JHC33" s="877"/>
      <c r="JHD33" s="877"/>
      <c r="JHE33" s="877"/>
      <c r="JHF33" s="877"/>
      <c r="JHG33" s="877"/>
      <c r="JHH33" s="877"/>
      <c r="JHI33" s="877"/>
      <c r="JHJ33" s="877"/>
      <c r="JHK33" s="877"/>
      <c r="JHL33" s="877"/>
      <c r="JHM33" s="877"/>
      <c r="JHN33" s="877"/>
      <c r="JHO33" s="877"/>
      <c r="JHP33" s="877"/>
      <c r="JHQ33" s="877"/>
      <c r="JHR33" s="877"/>
      <c r="JHS33" s="877"/>
      <c r="JHT33" s="877"/>
      <c r="JHU33" s="877"/>
      <c r="JHV33" s="877"/>
      <c r="JHW33" s="877"/>
      <c r="JHX33" s="877"/>
      <c r="JHY33" s="877"/>
      <c r="JHZ33" s="877"/>
      <c r="JIA33" s="877"/>
      <c r="JIB33" s="877"/>
      <c r="JIC33" s="877"/>
      <c r="JID33" s="877"/>
      <c r="JIE33" s="877"/>
      <c r="JIF33" s="877"/>
      <c r="JIG33" s="877"/>
      <c r="JIH33" s="877"/>
      <c r="JII33" s="877"/>
      <c r="JIJ33" s="877"/>
      <c r="JIK33" s="877"/>
      <c r="JIL33" s="877"/>
      <c r="JIM33" s="877"/>
      <c r="JIN33" s="877"/>
      <c r="JIO33" s="877"/>
      <c r="JIP33" s="877"/>
      <c r="JIQ33" s="877"/>
      <c r="JIR33" s="877"/>
      <c r="JIS33" s="877"/>
      <c r="JIT33" s="877"/>
      <c r="JIU33" s="877"/>
      <c r="JIV33" s="877"/>
      <c r="JIW33" s="877"/>
      <c r="JIX33" s="877"/>
      <c r="JIY33" s="877"/>
      <c r="JIZ33" s="877"/>
      <c r="JJA33" s="877"/>
      <c r="JJB33" s="877"/>
      <c r="JJC33" s="877"/>
      <c r="JJD33" s="877"/>
      <c r="JJE33" s="877"/>
      <c r="JJF33" s="877"/>
      <c r="JJG33" s="877"/>
      <c r="JJH33" s="877"/>
      <c r="JJI33" s="877"/>
      <c r="JJJ33" s="877"/>
      <c r="JJK33" s="877"/>
      <c r="JJL33" s="877"/>
      <c r="JJM33" s="877"/>
      <c r="JJN33" s="877"/>
      <c r="JJO33" s="877"/>
      <c r="JJP33" s="877"/>
      <c r="JJQ33" s="877"/>
      <c r="JJR33" s="877"/>
      <c r="JJS33" s="877"/>
      <c r="JJT33" s="877"/>
      <c r="JJU33" s="877"/>
      <c r="JJV33" s="877"/>
      <c r="JJW33" s="877"/>
      <c r="JJX33" s="877"/>
      <c r="JJY33" s="877"/>
      <c r="JJZ33" s="877"/>
      <c r="JKA33" s="877"/>
      <c r="JKB33" s="877"/>
      <c r="JKC33" s="877"/>
      <c r="JKD33" s="877"/>
      <c r="JKE33" s="877"/>
      <c r="JKF33" s="877"/>
      <c r="JKG33" s="877"/>
      <c r="JKH33" s="877"/>
      <c r="JKI33" s="877"/>
      <c r="JKJ33" s="877"/>
      <c r="JKK33" s="877"/>
      <c r="JKL33" s="877"/>
      <c r="JKM33" s="877"/>
      <c r="JKN33" s="877"/>
      <c r="JKO33" s="877"/>
      <c r="JKP33" s="877"/>
      <c r="JKQ33" s="877"/>
      <c r="JKR33" s="877"/>
      <c r="JKS33" s="877"/>
      <c r="JKT33" s="877"/>
      <c r="JKU33" s="877"/>
      <c r="JKV33" s="877"/>
      <c r="JKW33" s="877"/>
      <c r="JKX33" s="877"/>
      <c r="JKY33" s="877"/>
      <c r="JKZ33" s="877"/>
      <c r="JLA33" s="877"/>
      <c r="JLB33" s="877"/>
      <c r="JLC33" s="877"/>
      <c r="JLD33" s="877"/>
      <c r="JLE33" s="877"/>
      <c r="JLF33" s="877"/>
      <c r="JLG33" s="877"/>
      <c r="JLH33" s="877"/>
      <c r="JLI33" s="877"/>
      <c r="JLJ33" s="877"/>
      <c r="JLK33" s="877"/>
      <c r="JLL33" s="877"/>
      <c r="JLM33" s="877"/>
      <c r="JLN33" s="877"/>
      <c r="JLO33" s="877"/>
      <c r="JLP33" s="877"/>
      <c r="JLQ33" s="877"/>
      <c r="JLR33" s="877"/>
      <c r="JLS33" s="877"/>
      <c r="JLT33" s="877"/>
      <c r="JLU33" s="877"/>
      <c r="JLV33" s="877"/>
      <c r="JLW33" s="877"/>
      <c r="JLX33" s="877"/>
      <c r="JLY33" s="877"/>
      <c r="JLZ33" s="877"/>
      <c r="JMA33" s="877"/>
      <c r="JMB33" s="877"/>
      <c r="JMC33" s="877"/>
      <c r="JMD33" s="877"/>
      <c r="JME33" s="877"/>
      <c r="JMF33" s="877"/>
      <c r="JMG33" s="877"/>
      <c r="JMH33" s="877"/>
      <c r="JMI33" s="877"/>
      <c r="JMJ33" s="877"/>
      <c r="JMK33" s="877"/>
      <c r="JML33" s="877"/>
      <c r="JMM33" s="877"/>
      <c r="JMN33" s="877"/>
      <c r="JMO33" s="877"/>
      <c r="JMP33" s="877"/>
      <c r="JMQ33" s="877"/>
      <c r="JMR33" s="877"/>
      <c r="JMS33" s="877"/>
      <c r="JMT33" s="877"/>
      <c r="JMU33" s="877"/>
      <c r="JMV33" s="877"/>
      <c r="JMW33" s="877"/>
      <c r="JMX33" s="877"/>
      <c r="JMY33" s="877"/>
      <c r="JMZ33" s="877"/>
      <c r="JNA33" s="877"/>
      <c r="JNB33" s="877"/>
      <c r="JNC33" s="877"/>
      <c r="JND33" s="877"/>
      <c r="JNE33" s="877"/>
      <c r="JNF33" s="877"/>
      <c r="JNG33" s="877"/>
      <c r="JNH33" s="877"/>
      <c r="JNI33" s="877"/>
      <c r="JNJ33" s="877"/>
      <c r="JNK33" s="877"/>
      <c r="JNL33" s="877"/>
      <c r="JNM33" s="877"/>
      <c r="JNN33" s="877"/>
      <c r="JNO33" s="877"/>
      <c r="JNP33" s="877"/>
      <c r="JNQ33" s="877"/>
      <c r="JNR33" s="877"/>
      <c r="JNS33" s="877"/>
      <c r="JNT33" s="877"/>
      <c r="JNU33" s="877"/>
      <c r="JNV33" s="877"/>
      <c r="JNW33" s="877"/>
      <c r="JNX33" s="877"/>
      <c r="JNY33" s="877"/>
      <c r="JNZ33" s="877"/>
      <c r="JOA33" s="877"/>
      <c r="JOB33" s="877"/>
      <c r="JOC33" s="877"/>
      <c r="JOD33" s="877"/>
      <c r="JOE33" s="877"/>
      <c r="JOF33" s="877"/>
      <c r="JOG33" s="877"/>
      <c r="JOH33" s="877"/>
      <c r="JOI33" s="877"/>
      <c r="JOJ33" s="877"/>
      <c r="JOK33" s="877"/>
      <c r="JOL33" s="877"/>
      <c r="JOM33" s="877"/>
      <c r="JON33" s="877"/>
      <c r="JOO33" s="877"/>
      <c r="JOP33" s="877"/>
      <c r="JOQ33" s="877"/>
      <c r="JOR33" s="877"/>
      <c r="JOS33" s="877"/>
      <c r="JOT33" s="877"/>
      <c r="JOU33" s="877"/>
      <c r="JOV33" s="877"/>
      <c r="JOW33" s="877"/>
      <c r="JOX33" s="877"/>
      <c r="JOY33" s="877"/>
      <c r="JOZ33" s="877"/>
      <c r="JPA33" s="877"/>
      <c r="JPB33" s="877"/>
      <c r="JPC33" s="877"/>
      <c r="JPD33" s="877"/>
      <c r="JPE33" s="877"/>
      <c r="JPF33" s="877"/>
      <c r="JPG33" s="877"/>
      <c r="JPH33" s="877"/>
      <c r="JPI33" s="877"/>
      <c r="JPJ33" s="877"/>
      <c r="JPK33" s="877"/>
      <c r="JPL33" s="877"/>
      <c r="JPM33" s="877"/>
      <c r="JPN33" s="877"/>
      <c r="JPO33" s="877"/>
      <c r="JPP33" s="877"/>
      <c r="JPQ33" s="877"/>
      <c r="JPR33" s="877"/>
      <c r="JPS33" s="877"/>
      <c r="JPT33" s="877"/>
      <c r="JPU33" s="877"/>
      <c r="JPV33" s="877"/>
      <c r="JPW33" s="877"/>
      <c r="JPX33" s="877"/>
      <c r="JPY33" s="877"/>
      <c r="JPZ33" s="877"/>
      <c r="JQA33" s="877"/>
      <c r="JQB33" s="877"/>
      <c r="JQC33" s="877"/>
      <c r="JQD33" s="877"/>
      <c r="JQE33" s="877"/>
      <c r="JQF33" s="877"/>
      <c r="JQG33" s="877"/>
      <c r="JQH33" s="877"/>
      <c r="JQI33" s="877"/>
      <c r="JQJ33" s="877"/>
      <c r="JQK33" s="877"/>
      <c r="JQL33" s="877"/>
      <c r="JQM33" s="877"/>
      <c r="JQN33" s="877"/>
      <c r="JQO33" s="877"/>
      <c r="JQP33" s="877"/>
      <c r="JQQ33" s="877"/>
      <c r="JQR33" s="877"/>
      <c r="JQS33" s="877"/>
      <c r="JQT33" s="877"/>
      <c r="JQU33" s="877"/>
      <c r="JQV33" s="877"/>
      <c r="JQW33" s="877"/>
      <c r="JQX33" s="877"/>
      <c r="JQY33" s="877"/>
      <c r="JQZ33" s="877"/>
      <c r="JRA33" s="877"/>
      <c r="JRB33" s="877"/>
      <c r="JRC33" s="877"/>
      <c r="JRD33" s="877"/>
      <c r="JRE33" s="877"/>
      <c r="JRF33" s="877"/>
      <c r="JRG33" s="877"/>
      <c r="JRH33" s="877"/>
      <c r="JRI33" s="877"/>
      <c r="JRJ33" s="877"/>
      <c r="JRK33" s="877"/>
      <c r="JRL33" s="877"/>
      <c r="JRM33" s="877"/>
      <c r="JRN33" s="877"/>
      <c r="JRO33" s="877"/>
      <c r="JRP33" s="877"/>
      <c r="JRQ33" s="877"/>
      <c r="JRR33" s="877"/>
      <c r="JRS33" s="877"/>
      <c r="JRT33" s="877"/>
      <c r="JRU33" s="877"/>
      <c r="JRV33" s="877"/>
      <c r="JRW33" s="877"/>
      <c r="JRX33" s="877"/>
      <c r="JRY33" s="877"/>
      <c r="JRZ33" s="877"/>
      <c r="JSA33" s="877"/>
      <c r="JSB33" s="877"/>
      <c r="JSC33" s="877"/>
      <c r="JSD33" s="877"/>
      <c r="JSE33" s="877"/>
      <c r="JSF33" s="877"/>
      <c r="JSG33" s="877"/>
      <c r="JSH33" s="877"/>
      <c r="JSI33" s="877"/>
      <c r="JSJ33" s="877"/>
      <c r="JSK33" s="877"/>
      <c r="JSL33" s="877"/>
      <c r="JSM33" s="877"/>
      <c r="JSN33" s="877"/>
      <c r="JSO33" s="877"/>
      <c r="JSP33" s="877"/>
      <c r="JSQ33" s="877"/>
      <c r="JSR33" s="877"/>
      <c r="JSS33" s="877"/>
      <c r="JST33" s="877"/>
      <c r="JSU33" s="877"/>
      <c r="JSV33" s="877"/>
      <c r="JSW33" s="877"/>
      <c r="JSX33" s="877"/>
      <c r="JSY33" s="877"/>
      <c r="JSZ33" s="877"/>
      <c r="JTA33" s="877"/>
      <c r="JTB33" s="877"/>
      <c r="JTC33" s="877"/>
      <c r="JTD33" s="877"/>
      <c r="JTE33" s="877"/>
      <c r="JTF33" s="877"/>
      <c r="JTG33" s="877"/>
      <c r="JTH33" s="877"/>
      <c r="JTI33" s="877"/>
      <c r="JTJ33" s="877"/>
      <c r="JTK33" s="877"/>
      <c r="JTL33" s="877"/>
      <c r="JTM33" s="877"/>
      <c r="JTN33" s="877"/>
      <c r="JTO33" s="877"/>
      <c r="JTP33" s="877"/>
      <c r="JTQ33" s="877"/>
      <c r="JTR33" s="877"/>
      <c r="JTS33" s="877"/>
      <c r="JTT33" s="877"/>
      <c r="JTU33" s="877"/>
      <c r="JTV33" s="877"/>
      <c r="JTW33" s="877"/>
      <c r="JTX33" s="877"/>
      <c r="JTY33" s="877"/>
      <c r="JTZ33" s="877"/>
      <c r="JUA33" s="877"/>
      <c r="JUB33" s="877"/>
      <c r="JUC33" s="877"/>
      <c r="JUD33" s="877"/>
      <c r="JUE33" s="877"/>
      <c r="JUF33" s="877"/>
      <c r="JUG33" s="877"/>
      <c r="JUH33" s="877"/>
      <c r="JUI33" s="877"/>
      <c r="JUJ33" s="877"/>
      <c r="JUK33" s="877"/>
      <c r="JUL33" s="877"/>
      <c r="JUM33" s="877"/>
      <c r="JUN33" s="877"/>
      <c r="JUO33" s="877"/>
      <c r="JUP33" s="877"/>
      <c r="JUQ33" s="877"/>
      <c r="JUR33" s="877"/>
      <c r="JUS33" s="877"/>
      <c r="JUT33" s="877"/>
      <c r="JUU33" s="877"/>
      <c r="JUV33" s="877"/>
      <c r="JUW33" s="877"/>
      <c r="JUX33" s="877"/>
      <c r="JUY33" s="877"/>
      <c r="JUZ33" s="877"/>
      <c r="JVA33" s="877"/>
      <c r="JVB33" s="877"/>
      <c r="JVC33" s="877"/>
      <c r="JVD33" s="877"/>
      <c r="JVE33" s="877"/>
      <c r="JVF33" s="877"/>
      <c r="JVG33" s="877"/>
      <c r="JVH33" s="877"/>
      <c r="JVI33" s="877"/>
      <c r="JVJ33" s="877"/>
      <c r="JVK33" s="877"/>
      <c r="JVL33" s="877"/>
      <c r="JVM33" s="877"/>
      <c r="JVN33" s="877"/>
      <c r="JVO33" s="877"/>
      <c r="JVP33" s="877"/>
      <c r="JVQ33" s="877"/>
      <c r="JVR33" s="877"/>
      <c r="JVS33" s="877"/>
      <c r="JVT33" s="877"/>
      <c r="JVU33" s="877"/>
      <c r="JVV33" s="877"/>
      <c r="JVW33" s="877"/>
      <c r="JVX33" s="877"/>
      <c r="JVY33" s="877"/>
      <c r="JVZ33" s="877"/>
      <c r="JWA33" s="877"/>
      <c r="JWB33" s="877"/>
      <c r="JWC33" s="877"/>
      <c r="JWD33" s="877"/>
      <c r="JWE33" s="877"/>
      <c r="JWF33" s="877"/>
      <c r="JWG33" s="877"/>
      <c r="JWH33" s="877"/>
      <c r="JWI33" s="877"/>
      <c r="JWJ33" s="877"/>
      <c r="JWK33" s="877"/>
      <c r="JWL33" s="877"/>
      <c r="JWM33" s="877"/>
      <c r="JWN33" s="877"/>
      <c r="JWO33" s="877"/>
      <c r="JWP33" s="877"/>
      <c r="JWQ33" s="877"/>
      <c r="JWR33" s="877"/>
      <c r="JWS33" s="877"/>
      <c r="JWT33" s="877"/>
      <c r="JWU33" s="877"/>
      <c r="JWV33" s="877"/>
      <c r="JWW33" s="877"/>
      <c r="JWX33" s="877"/>
      <c r="JWY33" s="877"/>
      <c r="JWZ33" s="877"/>
      <c r="JXA33" s="877"/>
      <c r="JXB33" s="877"/>
      <c r="JXC33" s="877"/>
      <c r="JXD33" s="877"/>
      <c r="JXE33" s="877"/>
      <c r="JXF33" s="877"/>
      <c r="JXG33" s="877"/>
      <c r="JXH33" s="877"/>
      <c r="JXI33" s="877"/>
      <c r="JXJ33" s="877"/>
      <c r="JXK33" s="877"/>
      <c r="JXL33" s="877"/>
      <c r="JXM33" s="877"/>
      <c r="JXN33" s="877"/>
      <c r="JXO33" s="877"/>
      <c r="JXP33" s="877"/>
      <c r="JXQ33" s="877"/>
      <c r="JXR33" s="877"/>
      <c r="JXS33" s="877"/>
      <c r="JXT33" s="877"/>
      <c r="JXU33" s="877"/>
      <c r="JXV33" s="877"/>
      <c r="JXW33" s="877"/>
      <c r="JXX33" s="877"/>
      <c r="JXY33" s="877"/>
      <c r="JXZ33" s="877"/>
      <c r="JYA33" s="877"/>
      <c r="JYB33" s="877"/>
      <c r="JYC33" s="877"/>
      <c r="JYD33" s="877"/>
      <c r="JYE33" s="877"/>
      <c r="JYF33" s="877"/>
      <c r="JYG33" s="877"/>
      <c r="JYH33" s="877"/>
      <c r="JYI33" s="877"/>
      <c r="JYJ33" s="877"/>
      <c r="JYK33" s="877"/>
      <c r="JYL33" s="877"/>
      <c r="JYM33" s="877"/>
      <c r="JYN33" s="877"/>
      <c r="JYO33" s="877"/>
      <c r="JYP33" s="877"/>
      <c r="JYQ33" s="877"/>
      <c r="JYR33" s="877"/>
      <c r="JYS33" s="877"/>
      <c r="JYT33" s="877"/>
      <c r="JYU33" s="877"/>
      <c r="JYV33" s="877"/>
      <c r="JYW33" s="877"/>
      <c r="JYX33" s="877"/>
      <c r="JYY33" s="877"/>
      <c r="JYZ33" s="877"/>
      <c r="JZA33" s="877"/>
      <c r="JZB33" s="877"/>
      <c r="JZC33" s="877"/>
      <c r="JZD33" s="877"/>
      <c r="JZE33" s="877"/>
      <c r="JZF33" s="877"/>
      <c r="JZG33" s="877"/>
      <c r="JZH33" s="877"/>
      <c r="JZI33" s="877"/>
      <c r="JZJ33" s="877"/>
      <c r="JZK33" s="877"/>
      <c r="JZL33" s="877"/>
      <c r="JZM33" s="877"/>
      <c r="JZN33" s="877"/>
      <c r="JZO33" s="877"/>
      <c r="JZP33" s="877"/>
      <c r="JZQ33" s="877"/>
      <c r="JZR33" s="877"/>
      <c r="JZS33" s="877"/>
      <c r="JZT33" s="877"/>
      <c r="JZU33" s="877"/>
      <c r="JZV33" s="877"/>
      <c r="JZW33" s="877"/>
      <c r="JZX33" s="877"/>
      <c r="JZY33" s="877"/>
      <c r="JZZ33" s="877"/>
      <c r="KAA33" s="877"/>
      <c r="KAB33" s="877"/>
      <c r="KAC33" s="877"/>
      <c r="KAD33" s="877"/>
      <c r="KAE33" s="877"/>
      <c r="KAF33" s="877"/>
      <c r="KAG33" s="877"/>
      <c r="KAH33" s="877"/>
      <c r="KAI33" s="877"/>
      <c r="KAJ33" s="877"/>
      <c r="KAK33" s="877"/>
      <c r="KAL33" s="877"/>
      <c r="KAM33" s="877"/>
      <c r="KAN33" s="877"/>
      <c r="KAO33" s="877"/>
      <c r="KAP33" s="877"/>
      <c r="KAQ33" s="877"/>
      <c r="KAR33" s="877"/>
      <c r="KAS33" s="877"/>
      <c r="KAT33" s="877"/>
      <c r="KAU33" s="877"/>
      <c r="KAV33" s="877"/>
      <c r="KAW33" s="877"/>
      <c r="KAX33" s="877"/>
      <c r="KAY33" s="877"/>
      <c r="KAZ33" s="877"/>
      <c r="KBA33" s="877"/>
      <c r="KBB33" s="877"/>
      <c r="KBC33" s="877"/>
      <c r="KBD33" s="877"/>
      <c r="KBE33" s="877"/>
      <c r="KBF33" s="877"/>
      <c r="KBG33" s="877"/>
      <c r="KBH33" s="877"/>
      <c r="KBI33" s="877"/>
      <c r="KBJ33" s="877"/>
      <c r="KBK33" s="877"/>
      <c r="KBL33" s="877"/>
      <c r="KBM33" s="877"/>
      <c r="KBN33" s="877"/>
      <c r="KBO33" s="877"/>
      <c r="KBP33" s="877"/>
      <c r="KBQ33" s="877"/>
      <c r="KBR33" s="877"/>
      <c r="KBS33" s="877"/>
      <c r="KBT33" s="877"/>
      <c r="KBU33" s="877"/>
      <c r="KBV33" s="877"/>
      <c r="KBW33" s="877"/>
      <c r="KBX33" s="877"/>
      <c r="KBY33" s="877"/>
      <c r="KBZ33" s="877"/>
      <c r="KCA33" s="877"/>
      <c r="KCB33" s="877"/>
      <c r="KCC33" s="877"/>
      <c r="KCD33" s="877"/>
      <c r="KCE33" s="877"/>
      <c r="KCF33" s="877"/>
      <c r="KCG33" s="877"/>
      <c r="KCH33" s="877"/>
      <c r="KCI33" s="877"/>
      <c r="KCJ33" s="877"/>
      <c r="KCK33" s="877"/>
      <c r="KCL33" s="877"/>
      <c r="KCM33" s="877"/>
      <c r="KCN33" s="877"/>
      <c r="KCO33" s="877"/>
      <c r="KCP33" s="877"/>
      <c r="KCQ33" s="877"/>
      <c r="KCR33" s="877"/>
      <c r="KCS33" s="877"/>
      <c r="KCT33" s="877"/>
      <c r="KCU33" s="877"/>
      <c r="KCV33" s="877"/>
      <c r="KCW33" s="877"/>
      <c r="KCX33" s="877"/>
      <c r="KCY33" s="877"/>
      <c r="KCZ33" s="877"/>
      <c r="KDA33" s="877"/>
      <c r="KDB33" s="877"/>
      <c r="KDC33" s="877"/>
      <c r="KDD33" s="877"/>
      <c r="KDE33" s="877"/>
      <c r="KDF33" s="877"/>
      <c r="KDG33" s="877"/>
      <c r="KDH33" s="877"/>
      <c r="KDI33" s="877"/>
      <c r="KDJ33" s="877"/>
      <c r="KDK33" s="877"/>
      <c r="KDL33" s="877"/>
      <c r="KDM33" s="877"/>
      <c r="KDN33" s="877"/>
      <c r="KDO33" s="877"/>
      <c r="KDP33" s="877"/>
      <c r="KDQ33" s="877"/>
      <c r="KDR33" s="877"/>
      <c r="KDS33" s="877"/>
      <c r="KDT33" s="877"/>
      <c r="KDU33" s="877"/>
      <c r="KDV33" s="877"/>
      <c r="KDW33" s="877"/>
      <c r="KDX33" s="877"/>
      <c r="KDY33" s="877"/>
      <c r="KDZ33" s="877"/>
      <c r="KEA33" s="877"/>
      <c r="KEB33" s="877"/>
      <c r="KEC33" s="877"/>
      <c r="KED33" s="877"/>
      <c r="KEE33" s="877"/>
      <c r="KEF33" s="877"/>
      <c r="KEG33" s="877"/>
      <c r="KEH33" s="877"/>
      <c r="KEI33" s="877"/>
      <c r="KEJ33" s="877"/>
      <c r="KEK33" s="877"/>
      <c r="KEL33" s="877"/>
      <c r="KEM33" s="877"/>
      <c r="KEN33" s="877"/>
      <c r="KEO33" s="877"/>
      <c r="KEP33" s="877"/>
      <c r="KEQ33" s="877"/>
      <c r="KER33" s="877"/>
      <c r="KES33" s="877"/>
      <c r="KET33" s="877"/>
      <c r="KEU33" s="877"/>
      <c r="KEV33" s="877"/>
      <c r="KEW33" s="877"/>
      <c r="KEX33" s="877"/>
      <c r="KEY33" s="877"/>
      <c r="KEZ33" s="877"/>
      <c r="KFA33" s="877"/>
      <c r="KFB33" s="877"/>
      <c r="KFC33" s="877"/>
      <c r="KFD33" s="877"/>
      <c r="KFE33" s="877"/>
      <c r="KFF33" s="877"/>
      <c r="KFG33" s="877"/>
      <c r="KFH33" s="877"/>
      <c r="KFI33" s="877"/>
      <c r="KFJ33" s="877"/>
      <c r="KFK33" s="877"/>
      <c r="KFL33" s="877"/>
      <c r="KFM33" s="877"/>
      <c r="KFN33" s="877"/>
      <c r="KFO33" s="877"/>
      <c r="KFP33" s="877"/>
      <c r="KFQ33" s="877"/>
      <c r="KFR33" s="877"/>
      <c r="KFS33" s="877"/>
      <c r="KFT33" s="877"/>
      <c r="KFU33" s="877"/>
      <c r="KFV33" s="877"/>
      <c r="KFW33" s="877"/>
      <c r="KFX33" s="877"/>
      <c r="KFY33" s="877"/>
      <c r="KFZ33" s="877"/>
      <c r="KGA33" s="877"/>
      <c r="KGB33" s="877"/>
      <c r="KGC33" s="877"/>
      <c r="KGD33" s="877"/>
      <c r="KGE33" s="877"/>
      <c r="KGF33" s="877"/>
      <c r="KGG33" s="877"/>
      <c r="KGH33" s="877"/>
      <c r="KGI33" s="877"/>
      <c r="KGJ33" s="877"/>
      <c r="KGK33" s="877"/>
      <c r="KGL33" s="877"/>
      <c r="KGM33" s="877"/>
      <c r="KGN33" s="877"/>
      <c r="KGO33" s="877"/>
      <c r="KGP33" s="877"/>
      <c r="KGQ33" s="877"/>
      <c r="KGR33" s="877"/>
      <c r="KGS33" s="877"/>
      <c r="KGT33" s="877"/>
      <c r="KGU33" s="877"/>
      <c r="KGV33" s="877"/>
      <c r="KGW33" s="877"/>
      <c r="KGX33" s="877"/>
      <c r="KGY33" s="877"/>
      <c r="KGZ33" s="877"/>
      <c r="KHA33" s="877"/>
      <c r="KHB33" s="877"/>
      <c r="KHC33" s="877"/>
      <c r="KHD33" s="877"/>
      <c r="KHE33" s="877"/>
      <c r="KHF33" s="877"/>
      <c r="KHG33" s="877"/>
      <c r="KHH33" s="877"/>
      <c r="KHI33" s="877"/>
      <c r="KHJ33" s="877"/>
      <c r="KHK33" s="877"/>
      <c r="KHL33" s="877"/>
      <c r="KHM33" s="877"/>
      <c r="KHN33" s="877"/>
      <c r="KHO33" s="877"/>
      <c r="KHP33" s="877"/>
      <c r="KHQ33" s="877"/>
      <c r="KHR33" s="877"/>
      <c r="KHS33" s="877"/>
      <c r="KHT33" s="877"/>
      <c r="KHU33" s="877"/>
      <c r="KHV33" s="877"/>
      <c r="KHW33" s="877"/>
      <c r="KHX33" s="877"/>
      <c r="KHY33" s="877"/>
      <c r="KHZ33" s="877"/>
      <c r="KIA33" s="877"/>
      <c r="KIB33" s="877"/>
      <c r="KIC33" s="877"/>
      <c r="KID33" s="877"/>
      <c r="KIE33" s="877"/>
      <c r="KIF33" s="877"/>
      <c r="KIG33" s="877"/>
      <c r="KIH33" s="877"/>
      <c r="KII33" s="877"/>
      <c r="KIJ33" s="877"/>
      <c r="KIK33" s="877"/>
      <c r="KIL33" s="877"/>
      <c r="KIM33" s="877"/>
      <c r="KIN33" s="877"/>
      <c r="KIO33" s="877"/>
      <c r="KIP33" s="877"/>
      <c r="KIQ33" s="877"/>
      <c r="KIR33" s="877"/>
      <c r="KIS33" s="877"/>
      <c r="KIT33" s="877"/>
      <c r="KIU33" s="877"/>
      <c r="KIV33" s="877"/>
      <c r="KIW33" s="877"/>
      <c r="KIX33" s="877"/>
      <c r="KIY33" s="877"/>
      <c r="KIZ33" s="877"/>
      <c r="KJA33" s="877"/>
      <c r="KJB33" s="877"/>
      <c r="KJC33" s="877"/>
      <c r="KJD33" s="877"/>
      <c r="KJE33" s="877"/>
      <c r="KJF33" s="877"/>
      <c r="KJG33" s="877"/>
      <c r="KJH33" s="877"/>
      <c r="KJI33" s="877"/>
      <c r="KJJ33" s="877"/>
      <c r="KJK33" s="877"/>
      <c r="KJL33" s="877"/>
      <c r="KJM33" s="877"/>
      <c r="KJN33" s="877"/>
      <c r="KJO33" s="877"/>
      <c r="KJP33" s="877"/>
      <c r="KJQ33" s="877"/>
      <c r="KJR33" s="877"/>
      <c r="KJS33" s="877"/>
      <c r="KJT33" s="877"/>
      <c r="KJU33" s="877"/>
      <c r="KJV33" s="877"/>
      <c r="KJW33" s="877"/>
      <c r="KJX33" s="877"/>
      <c r="KJY33" s="877"/>
      <c r="KJZ33" s="877"/>
      <c r="KKA33" s="877"/>
      <c r="KKB33" s="877"/>
      <c r="KKC33" s="877"/>
      <c r="KKD33" s="877"/>
      <c r="KKE33" s="877"/>
      <c r="KKF33" s="877"/>
      <c r="KKG33" s="877"/>
      <c r="KKH33" s="877"/>
      <c r="KKI33" s="877"/>
      <c r="KKJ33" s="877"/>
      <c r="KKK33" s="877"/>
      <c r="KKL33" s="877"/>
      <c r="KKM33" s="877"/>
      <c r="KKN33" s="877"/>
      <c r="KKO33" s="877"/>
      <c r="KKP33" s="877"/>
      <c r="KKQ33" s="877"/>
      <c r="KKR33" s="877"/>
      <c r="KKS33" s="877"/>
      <c r="KKT33" s="877"/>
      <c r="KKU33" s="877"/>
      <c r="KKV33" s="877"/>
      <c r="KKW33" s="877"/>
      <c r="KKX33" s="877"/>
      <c r="KKY33" s="877"/>
      <c r="KKZ33" s="877"/>
      <c r="KLA33" s="877"/>
      <c r="KLB33" s="877"/>
      <c r="KLC33" s="877"/>
      <c r="KLD33" s="877"/>
      <c r="KLE33" s="877"/>
      <c r="KLF33" s="877"/>
      <c r="KLG33" s="877"/>
      <c r="KLH33" s="877"/>
      <c r="KLI33" s="877"/>
      <c r="KLJ33" s="877"/>
      <c r="KLK33" s="877"/>
      <c r="KLL33" s="877"/>
      <c r="KLM33" s="877"/>
      <c r="KLN33" s="877"/>
      <c r="KLO33" s="877"/>
      <c r="KLP33" s="877"/>
      <c r="KLQ33" s="877"/>
      <c r="KLR33" s="877"/>
      <c r="KLS33" s="877"/>
      <c r="KLT33" s="877"/>
      <c r="KLU33" s="877"/>
      <c r="KLV33" s="877"/>
      <c r="KLW33" s="877"/>
      <c r="KLX33" s="877"/>
      <c r="KLY33" s="877"/>
      <c r="KLZ33" s="877"/>
      <c r="KMA33" s="877"/>
      <c r="KMB33" s="877"/>
      <c r="KMC33" s="877"/>
      <c r="KMD33" s="877"/>
      <c r="KME33" s="877"/>
      <c r="KMF33" s="877"/>
      <c r="KMG33" s="877"/>
      <c r="KMH33" s="877"/>
      <c r="KMI33" s="877"/>
      <c r="KMJ33" s="877"/>
      <c r="KMK33" s="877"/>
      <c r="KML33" s="877"/>
      <c r="KMM33" s="877"/>
      <c r="KMN33" s="877"/>
      <c r="KMO33" s="877"/>
      <c r="KMP33" s="877"/>
      <c r="KMQ33" s="877"/>
      <c r="KMR33" s="877"/>
      <c r="KMS33" s="877"/>
      <c r="KMT33" s="877"/>
      <c r="KMU33" s="877"/>
      <c r="KMV33" s="877"/>
      <c r="KMW33" s="877"/>
      <c r="KMX33" s="877"/>
      <c r="KMY33" s="877"/>
      <c r="KMZ33" s="877"/>
      <c r="KNA33" s="877"/>
      <c r="KNB33" s="877"/>
      <c r="KNC33" s="877"/>
      <c r="KND33" s="877"/>
      <c r="KNE33" s="877"/>
      <c r="KNF33" s="877"/>
      <c r="KNG33" s="877"/>
      <c r="KNH33" s="877"/>
      <c r="KNI33" s="877"/>
      <c r="KNJ33" s="877"/>
      <c r="KNK33" s="877"/>
      <c r="KNL33" s="877"/>
      <c r="KNM33" s="877"/>
      <c r="KNN33" s="877"/>
      <c r="KNO33" s="877"/>
      <c r="KNP33" s="877"/>
      <c r="KNQ33" s="877"/>
      <c r="KNR33" s="877"/>
      <c r="KNS33" s="877"/>
      <c r="KNT33" s="877"/>
      <c r="KNU33" s="877"/>
      <c r="KNV33" s="877"/>
      <c r="KNW33" s="877"/>
      <c r="KNX33" s="877"/>
      <c r="KNY33" s="877"/>
      <c r="KNZ33" s="877"/>
      <c r="KOA33" s="877"/>
      <c r="KOB33" s="877"/>
      <c r="KOC33" s="877"/>
      <c r="KOD33" s="877"/>
      <c r="KOE33" s="877"/>
      <c r="KOF33" s="877"/>
      <c r="KOG33" s="877"/>
      <c r="KOH33" s="877"/>
      <c r="KOI33" s="877"/>
      <c r="KOJ33" s="877"/>
      <c r="KOK33" s="877"/>
      <c r="KOL33" s="877"/>
      <c r="KOM33" s="877"/>
      <c r="KON33" s="877"/>
      <c r="KOO33" s="877"/>
      <c r="KOP33" s="877"/>
      <c r="KOQ33" s="877"/>
      <c r="KOR33" s="877"/>
      <c r="KOS33" s="877"/>
      <c r="KOT33" s="877"/>
      <c r="KOU33" s="877"/>
      <c r="KOV33" s="877"/>
      <c r="KOW33" s="877"/>
      <c r="KOX33" s="877"/>
      <c r="KOY33" s="877"/>
      <c r="KOZ33" s="877"/>
      <c r="KPA33" s="877"/>
      <c r="KPB33" s="877"/>
      <c r="KPC33" s="877"/>
      <c r="KPD33" s="877"/>
      <c r="KPE33" s="877"/>
      <c r="KPF33" s="877"/>
      <c r="KPG33" s="877"/>
      <c r="KPH33" s="877"/>
      <c r="KPI33" s="877"/>
      <c r="KPJ33" s="877"/>
      <c r="KPK33" s="877"/>
      <c r="KPL33" s="877"/>
      <c r="KPM33" s="877"/>
      <c r="KPN33" s="877"/>
      <c r="KPO33" s="877"/>
      <c r="KPP33" s="877"/>
      <c r="KPQ33" s="877"/>
      <c r="KPR33" s="877"/>
      <c r="KPS33" s="877"/>
      <c r="KPT33" s="877"/>
      <c r="KPU33" s="877"/>
      <c r="KPV33" s="877"/>
      <c r="KPW33" s="877"/>
      <c r="KPX33" s="877"/>
      <c r="KPY33" s="877"/>
      <c r="KPZ33" s="877"/>
      <c r="KQA33" s="877"/>
      <c r="KQB33" s="877"/>
      <c r="KQC33" s="877"/>
      <c r="KQD33" s="877"/>
      <c r="KQE33" s="877"/>
      <c r="KQF33" s="877"/>
      <c r="KQG33" s="877"/>
      <c r="KQH33" s="877"/>
      <c r="KQI33" s="877"/>
      <c r="KQJ33" s="877"/>
      <c r="KQK33" s="877"/>
      <c r="KQL33" s="877"/>
      <c r="KQM33" s="877"/>
      <c r="KQN33" s="877"/>
      <c r="KQO33" s="877"/>
      <c r="KQP33" s="877"/>
      <c r="KQQ33" s="877"/>
      <c r="KQR33" s="877"/>
      <c r="KQS33" s="877"/>
      <c r="KQT33" s="877"/>
      <c r="KQU33" s="877"/>
      <c r="KQV33" s="877"/>
      <c r="KQW33" s="877"/>
      <c r="KQX33" s="877"/>
      <c r="KQY33" s="877"/>
      <c r="KQZ33" s="877"/>
      <c r="KRA33" s="877"/>
      <c r="KRB33" s="877"/>
      <c r="KRC33" s="877"/>
      <c r="KRD33" s="877"/>
      <c r="KRE33" s="877"/>
      <c r="KRF33" s="877"/>
      <c r="KRG33" s="877"/>
      <c r="KRH33" s="877"/>
      <c r="KRI33" s="877"/>
      <c r="KRJ33" s="877"/>
      <c r="KRK33" s="877"/>
      <c r="KRL33" s="877"/>
      <c r="KRM33" s="877"/>
      <c r="KRN33" s="877"/>
      <c r="KRO33" s="877"/>
      <c r="KRP33" s="877"/>
      <c r="KRQ33" s="877"/>
      <c r="KRR33" s="877"/>
      <c r="KRS33" s="877"/>
      <c r="KRT33" s="877"/>
      <c r="KRU33" s="877"/>
      <c r="KRV33" s="877"/>
      <c r="KRW33" s="877"/>
      <c r="KRX33" s="877"/>
      <c r="KRY33" s="877"/>
      <c r="KRZ33" s="877"/>
      <c r="KSA33" s="877"/>
      <c r="KSB33" s="877"/>
      <c r="KSC33" s="877"/>
      <c r="KSD33" s="877"/>
      <c r="KSE33" s="877"/>
      <c r="KSF33" s="877"/>
      <c r="KSG33" s="877"/>
      <c r="KSH33" s="877"/>
      <c r="KSI33" s="877"/>
      <c r="KSJ33" s="877"/>
      <c r="KSK33" s="877"/>
      <c r="KSL33" s="877"/>
      <c r="KSM33" s="877"/>
      <c r="KSN33" s="877"/>
      <c r="KSO33" s="877"/>
      <c r="KSP33" s="877"/>
      <c r="KSQ33" s="877"/>
      <c r="KSR33" s="877"/>
      <c r="KSS33" s="877"/>
      <c r="KST33" s="877"/>
      <c r="KSU33" s="877"/>
      <c r="KSV33" s="877"/>
      <c r="KSW33" s="877"/>
      <c r="KSX33" s="877"/>
      <c r="KSY33" s="877"/>
      <c r="KSZ33" s="877"/>
      <c r="KTA33" s="877"/>
      <c r="KTB33" s="877"/>
      <c r="KTC33" s="877"/>
      <c r="KTD33" s="877"/>
      <c r="KTE33" s="877"/>
      <c r="KTF33" s="877"/>
      <c r="KTG33" s="877"/>
      <c r="KTH33" s="877"/>
      <c r="KTI33" s="877"/>
      <c r="KTJ33" s="877"/>
      <c r="KTK33" s="877"/>
      <c r="KTL33" s="877"/>
      <c r="KTM33" s="877"/>
      <c r="KTN33" s="877"/>
      <c r="KTO33" s="877"/>
      <c r="KTP33" s="877"/>
      <c r="KTQ33" s="877"/>
      <c r="KTR33" s="877"/>
      <c r="KTS33" s="877"/>
      <c r="KTT33" s="877"/>
      <c r="KTU33" s="877"/>
      <c r="KTV33" s="877"/>
      <c r="KTW33" s="877"/>
      <c r="KTX33" s="877"/>
      <c r="KTY33" s="877"/>
      <c r="KTZ33" s="877"/>
      <c r="KUA33" s="877"/>
      <c r="KUB33" s="877"/>
      <c r="KUC33" s="877"/>
      <c r="KUD33" s="877"/>
      <c r="KUE33" s="877"/>
      <c r="KUF33" s="877"/>
      <c r="KUG33" s="877"/>
      <c r="KUH33" s="877"/>
      <c r="KUI33" s="877"/>
      <c r="KUJ33" s="877"/>
      <c r="KUK33" s="877"/>
      <c r="KUL33" s="877"/>
      <c r="KUM33" s="877"/>
      <c r="KUN33" s="877"/>
      <c r="KUO33" s="877"/>
      <c r="KUP33" s="877"/>
      <c r="KUQ33" s="877"/>
      <c r="KUR33" s="877"/>
      <c r="KUS33" s="877"/>
      <c r="KUT33" s="877"/>
      <c r="KUU33" s="877"/>
      <c r="KUV33" s="877"/>
      <c r="KUW33" s="877"/>
      <c r="KUX33" s="877"/>
      <c r="KUY33" s="877"/>
      <c r="KUZ33" s="877"/>
      <c r="KVA33" s="877"/>
      <c r="KVB33" s="877"/>
      <c r="KVC33" s="877"/>
      <c r="KVD33" s="877"/>
      <c r="KVE33" s="877"/>
      <c r="KVF33" s="877"/>
      <c r="KVG33" s="877"/>
      <c r="KVH33" s="877"/>
      <c r="KVI33" s="877"/>
      <c r="KVJ33" s="877"/>
      <c r="KVK33" s="877"/>
      <c r="KVL33" s="877"/>
      <c r="KVM33" s="877"/>
      <c r="KVN33" s="877"/>
      <c r="KVO33" s="877"/>
      <c r="KVP33" s="877"/>
      <c r="KVQ33" s="877"/>
      <c r="KVR33" s="877"/>
      <c r="KVS33" s="877"/>
      <c r="KVT33" s="877"/>
      <c r="KVU33" s="877"/>
      <c r="KVV33" s="877"/>
      <c r="KVW33" s="877"/>
      <c r="KVX33" s="877"/>
      <c r="KVY33" s="877"/>
      <c r="KVZ33" s="877"/>
      <c r="KWA33" s="877"/>
      <c r="KWB33" s="877"/>
      <c r="KWC33" s="877"/>
      <c r="KWD33" s="877"/>
      <c r="KWE33" s="877"/>
      <c r="KWF33" s="877"/>
      <c r="KWG33" s="877"/>
      <c r="KWH33" s="877"/>
      <c r="KWI33" s="877"/>
      <c r="KWJ33" s="877"/>
      <c r="KWK33" s="877"/>
      <c r="KWL33" s="877"/>
      <c r="KWM33" s="877"/>
      <c r="KWN33" s="877"/>
      <c r="KWO33" s="877"/>
      <c r="KWP33" s="877"/>
      <c r="KWQ33" s="877"/>
      <c r="KWR33" s="877"/>
      <c r="KWS33" s="877"/>
      <c r="KWT33" s="877"/>
      <c r="KWU33" s="877"/>
      <c r="KWV33" s="877"/>
      <c r="KWW33" s="877"/>
      <c r="KWX33" s="877"/>
      <c r="KWY33" s="877"/>
      <c r="KWZ33" s="877"/>
      <c r="KXA33" s="877"/>
      <c r="KXB33" s="877"/>
      <c r="KXC33" s="877"/>
      <c r="KXD33" s="877"/>
      <c r="KXE33" s="877"/>
      <c r="KXF33" s="877"/>
      <c r="KXG33" s="877"/>
      <c r="KXH33" s="877"/>
      <c r="KXI33" s="877"/>
      <c r="KXJ33" s="877"/>
      <c r="KXK33" s="877"/>
      <c r="KXL33" s="877"/>
      <c r="KXM33" s="877"/>
      <c r="KXN33" s="877"/>
      <c r="KXO33" s="877"/>
      <c r="KXP33" s="877"/>
      <c r="KXQ33" s="877"/>
      <c r="KXR33" s="877"/>
      <c r="KXS33" s="877"/>
      <c r="KXT33" s="877"/>
      <c r="KXU33" s="877"/>
      <c r="KXV33" s="877"/>
      <c r="KXW33" s="877"/>
      <c r="KXX33" s="877"/>
      <c r="KXY33" s="877"/>
      <c r="KXZ33" s="877"/>
      <c r="KYA33" s="877"/>
      <c r="KYB33" s="877"/>
      <c r="KYC33" s="877"/>
      <c r="KYD33" s="877"/>
      <c r="KYE33" s="877"/>
      <c r="KYF33" s="877"/>
      <c r="KYG33" s="877"/>
      <c r="KYH33" s="877"/>
      <c r="KYI33" s="877"/>
      <c r="KYJ33" s="877"/>
      <c r="KYK33" s="877"/>
      <c r="KYL33" s="877"/>
      <c r="KYM33" s="877"/>
      <c r="KYN33" s="877"/>
      <c r="KYO33" s="877"/>
      <c r="KYP33" s="877"/>
      <c r="KYQ33" s="877"/>
      <c r="KYR33" s="877"/>
      <c r="KYS33" s="877"/>
      <c r="KYT33" s="877"/>
      <c r="KYU33" s="877"/>
      <c r="KYV33" s="877"/>
      <c r="KYW33" s="877"/>
      <c r="KYX33" s="877"/>
      <c r="KYY33" s="877"/>
      <c r="KYZ33" s="877"/>
      <c r="KZA33" s="877"/>
      <c r="KZB33" s="877"/>
      <c r="KZC33" s="877"/>
      <c r="KZD33" s="877"/>
      <c r="KZE33" s="877"/>
      <c r="KZF33" s="877"/>
      <c r="KZG33" s="877"/>
      <c r="KZH33" s="877"/>
      <c r="KZI33" s="877"/>
      <c r="KZJ33" s="877"/>
      <c r="KZK33" s="877"/>
      <c r="KZL33" s="877"/>
      <c r="KZM33" s="877"/>
      <c r="KZN33" s="877"/>
      <c r="KZO33" s="877"/>
      <c r="KZP33" s="877"/>
      <c r="KZQ33" s="877"/>
      <c r="KZR33" s="877"/>
      <c r="KZS33" s="877"/>
      <c r="KZT33" s="877"/>
      <c r="KZU33" s="877"/>
      <c r="KZV33" s="877"/>
      <c r="KZW33" s="877"/>
      <c r="KZX33" s="877"/>
      <c r="KZY33" s="877"/>
      <c r="KZZ33" s="877"/>
      <c r="LAA33" s="877"/>
      <c r="LAB33" s="877"/>
      <c r="LAC33" s="877"/>
      <c r="LAD33" s="877"/>
      <c r="LAE33" s="877"/>
      <c r="LAF33" s="877"/>
      <c r="LAG33" s="877"/>
      <c r="LAH33" s="877"/>
      <c r="LAI33" s="877"/>
      <c r="LAJ33" s="877"/>
      <c r="LAK33" s="877"/>
      <c r="LAL33" s="877"/>
      <c r="LAM33" s="877"/>
      <c r="LAN33" s="877"/>
      <c r="LAO33" s="877"/>
      <c r="LAP33" s="877"/>
      <c r="LAQ33" s="877"/>
      <c r="LAR33" s="877"/>
      <c r="LAS33" s="877"/>
      <c r="LAT33" s="877"/>
      <c r="LAU33" s="877"/>
      <c r="LAV33" s="877"/>
      <c r="LAW33" s="877"/>
      <c r="LAX33" s="877"/>
      <c r="LAY33" s="877"/>
      <c r="LAZ33" s="877"/>
      <c r="LBA33" s="877"/>
      <c r="LBB33" s="877"/>
      <c r="LBC33" s="877"/>
      <c r="LBD33" s="877"/>
      <c r="LBE33" s="877"/>
      <c r="LBF33" s="877"/>
      <c r="LBG33" s="877"/>
      <c r="LBH33" s="877"/>
      <c r="LBI33" s="877"/>
      <c r="LBJ33" s="877"/>
      <c r="LBK33" s="877"/>
      <c r="LBL33" s="877"/>
      <c r="LBM33" s="877"/>
      <c r="LBN33" s="877"/>
      <c r="LBO33" s="877"/>
      <c r="LBP33" s="877"/>
      <c r="LBQ33" s="877"/>
      <c r="LBR33" s="877"/>
      <c r="LBS33" s="877"/>
      <c r="LBT33" s="877"/>
      <c r="LBU33" s="877"/>
      <c r="LBV33" s="877"/>
      <c r="LBW33" s="877"/>
      <c r="LBX33" s="877"/>
      <c r="LBY33" s="877"/>
      <c r="LBZ33" s="877"/>
      <c r="LCA33" s="877"/>
      <c r="LCB33" s="877"/>
      <c r="LCC33" s="877"/>
      <c r="LCD33" s="877"/>
      <c r="LCE33" s="877"/>
      <c r="LCF33" s="877"/>
      <c r="LCG33" s="877"/>
      <c r="LCH33" s="877"/>
      <c r="LCI33" s="877"/>
      <c r="LCJ33" s="877"/>
      <c r="LCK33" s="877"/>
      <c r="LCL33" s="877"/>
      <c r="LCM33" s="877"/>
      <c r="LCN33" s="877"/>
      <c r="LCO33" s="877"/>
      <c r="LCP33" s="877"/>
      <c r="LCQ33" s="877"/>
      <c r="LCR33" s="877"/>
      <c r="LCS33" s="877"/>
      <c r="LCT33" s="877"/>
      <c r="LCU33" s="877"/>
      <c r="LCV33" s="877"/>
      <c r="LCW33" s="877"/>
      <c r="LCX33" s="877"/>
      <c r="LCY33" s="877"/>
      <c r="LCZ33" s="877"/>
      <c r="LDA33" s="877"/>
      <c r="LDB33" s="877"/>
      <c r="LDC33" s="877"/>
      <c r="LDD33" s="877"/>
      <c r="LDE33" s="877"/>
      <c r="LDF33" s="877"/>
      <c r="LDG33" s="877"/>
      <c r="LDH33" s="877"/>
      <c r="LDI33" s="877"/>
      <c r="LDJ33" s="877"/>
      <c r="LDK33" s="877"/>
      <c r="LDL33" s="877"/>
      <c r="LDM33" s="877"/>
      <c r="LDN33" s="877"/>
      <c r="LDO33" s="877"/>
      <c r="LDP33" s="877"/>
      <c r="LDQ33" s="877"/>
      <c r="LDR33" s="877"/>
      <c r="LDS33" s="877"/>
      <c r="LDT33" s="877"/>
      <c r="LDU33" s="877"/>
      <c r="LDV33" s="877"/>
      <c r="LDW33" s="877"/>
      <c r="LDX33" s="877"/>
      <c r="LDY33" s="877"/>
      <c r="LDZ33" s="877"/>
      <c r="LEA33" s="877"/>
      <c r="LEB33" s="877"/>
      <c r="LEC33" s="877"/>
      <c r="LED33" s="877"/>
      <c r="LEE33" s="877"/>
      <c r="LEF33" s="877"/>
      <c r="LEG33" s="877"/>
      <c r="LEH33" s="877"/>
      <c r="LEI33" s="877"/>
      <c r="LEJ33" s="877"/>
      <c r="LEK33" s="877"/>
      <c r="LEL33" s="877"/>
      <c r="LEM33" s="877"/>
      <c r="LEN33" s="877"/>
      <c r="LEO33" s="877"/>
      <c r="LEP33" s="877"/>
      <c r="LEQ33" s="877"/>
      <c r="LER33" s="877"/>
      <c r="LES33" s="877"/>
      <c r="LET33" s="877"/>
      <c r="LEU33" s="877"/>
      <c r="LEV33" s="877"/>
      <c r="LEW33" s="877"/>
      <c r="LEX33" s="877"/>
      <c r="LEY33" s="877"/>
      <c r="LEZ33" s="877"/>
      <c r="LFA33" s="877"/>
      <c r="LFB33" s="877"/>
      <c r="LFC33" s="877"/>
      <c r="LFD33" s="877"/>
      <c r="LFE33" s="877"/>
      <c r="LFF33" s="877"/>
      <c r="LFG33" s="877"/>
      <c r="LFH33" s="877"/>
      <c r="LFI33" s="877"/>
      <c r="LFJ33" s="877"/>
      <c r="LFK33" s="877"/>
      <c r="LFL33" s="877"/>
      <c r="LFM33" s="877"/>
      <c r="LFN33" s="877"/>
      <c r="LFO33" s="877"/>
      <c r="LFP33" s="877"/>
      <c r="LFQ33" s="877"/>
      <c r="LFR33" s="877"/>
      <c r="LFS33" s="877"/>
      <c r="LFT33" s="877"/>
      <c r="LFU33" s="877"/>
      <c r="LFV33" s="877"/>
      <c r="LFW33" s="877"/>
      <c r="LFX33" s="877"/>
      <c r="LFY33" s="877"/>
      <c r="LFZ33" s="877"/>
      <c r="LGA33" s="877"/>
      <c r="LGB33" s="877"/>
      <c r="LGC33" s="877"/>
      <c r="LGD33" s="877"/>
      <c r="LGE33" s="877"/>
      <c r="LGF33" s="877"/>
      <c r="LGG33" s="877"/>
      <c r="LGH33" s="877"/>
      <c r="LGI33" s="877"/>
      <c r="LGJ33" s="877"/>
      <c r="LGK33" s="877"/>
      <c r="LGL33" s="877"/>
      <c r="LGM33" s="877"/>
      <c r="LGN33" s="877"/>
      <c r="LGO33" s="877"/>
      <c r="LGP33" s="877"/>
      <c r="LGQ33" s="877"/>
      <c r="LGR33" s="877"/>
      <c r="LGS33" s="877"/>
      <c r="LGT33" s="877"/>
      <c r="LGU33" s="877"/>
      <c r="LGV33" s="877"/>
      <c r="LGW33" s="877"/>
      <c r="LGX33" s="877"/>
      <c r="LGY33" s="877"/>
      <c r="LGZ33" s="877"/>
      <c r="LHA33" s="877"/>
      <c r="LHB33" s="877"/>
      <c r="LHC33" s="877"/>
      <c r="LHD33" s="877"/>
      <c r="LHE33" s="877"/>
      <c r="LHF33" s="877"/>
      <c r="LHG33" s="877"/>
      <c r="LHH33" s="877"/>
      <c r="LHI33" s="877"/>
      <c r="LHJ33" s="877"/>
      <c r="LHK33" s="877"/>
      <c r="LHL33" s="877"/>
      <c r="LHM33" s="877"/>
      <c r="LHN33" s="877"/>
      <c r="LHO33" s="877"/>
      <c r="LHP33" s="877"/>
      <c r="LHQ33" s="877"/>
      <c r="LHR33" s="877"/>
      <c r="LHS33" s="877"/>
      <c r="LHT33" s="877"/>
      <c r="LHU33" s="877"/>
      <c r="LHV33" s="877"/>
      <c r="LHW33" s="877"/>
      <c r="LHX33" s="877"/>
      <c r="LHY33" s="877"/>
      <c r="LHZ33" s="877"/>
      <c r="LIA33" s="877"/>
      <c r="LIB33" s="877"/>
      <c r="LIC33" s="877"/>
      <c r="LID33" s="877"/>
      <c r="LIE33" s="877"/>
      <c r="LIF33" s="877"/>
      <c r="LIG33" s="877"/>
      <c r="LIH33" s="877"/>
      <c r="LII33" s="877"/>
      <c r="LIJ33" s="877"/>
      <c r="LIK33" s="877"/>
      <c r="LIL33" s="877"/>
      <c r="LIM33" s="877"/>
      <c r="LIN33" s="877"/>
      <c r="LIO33" s="877"/>
      <c r="LIP33" s="877"/>
      <c r="LIQ33" s="877"/>
      <c r="LIR33" s="877"/>
      <c r="LIS33" s="877"/>
      <c r="LIT33" s="877"/>
      <c r="LIU33" s="877"/>
      <c r="LIV33" s="877"/>
      <c r="LIW33" s="877"/>
      <c r="LIX33" s="877"/>
      <c r="LIY33" s="877"/>
      <c r="LIZ33" s="877"/>
      <c r="LJA33" s="877"/>
      <c r="LJB33" s="877"/>
      <c r="LJC33" s="877"/>
      <c r="LJD33" s="877"/>
      <c r="LJE33" s="877"/>
      <c r="LJF33" s="877"/>
      <c r="LJG33" s="877"/>
      <c r="LJH33" s="877"/>
      <c r="LJI33" s="877"/>
      <c r="LJJ33" s="877"/>
      <c r="LJK33" s="877"/>
      <c r="LJL33" s="877"/>
      <c r="LJM33" s="877"/>
      <c r="LJN33" s="877"/>
      <c r="LJO33" s="877"/>
      <c r="LJP33" s="877"/>
      <c r="LJQ33" s="877"/>
      <c r="LJR33" s="877"/>
      <c r="LJS33" s="877"/>
      <c r="LJT33" s="877"/>
      <c r="LJU33" s="877"/>
      <c r="LJV33" s="877"/>
      <c r="LJW33" s="877"/>
      <c r="LJX33" s="877"/>
      <c r="LJY33" s="877"/>
      <c r="LJZ33" s="877"/>
      <c r="LKA33" s="877"/>
      <c r="LKB33" s="877"/>
      <c r="LKC33" s="877"/>
      <c r="LKD33" s="877"/>
      <c r="LKE33" s="877"/>
      <c r="LKF33" s="877"/>
      <c r="LKG33" s="877"/>
      <c r="LKH33" s="877"/>
      <c r="LKI33" s="877"/>
      <c r="LKJ33" s="877"/>
      <c r="LKK33" s="877"/>
      <c r="LKL33" s="877"/>
      <c r="LKM33" s="877"/>
      <c r="LKN33" s="877"/>
      <c r="LKO33" s="877"/>
      <c r="LKP33" s="877"/>
      <c r="LKQ33" s="877"/>
      <c r="LKR33" s="877"/>
      <c r="LKS33" s="877"/>
      <c r="LKT33" s="877"/>
      <c r="LKU33" s="877"/>
      <c r="LKV33" s="877"/>
      <c r="LKW33" s="877"/>
      <c r="LKX33" s="877"/>
      <c r="LKY33" s="877"/>
      <c r="LKZ33" s="877"/>
      <c r="LLA33" s="877"/>
      <c r="LLB33" s="877"/>
      <c r="LLC33" s="877"/>
      <c r="LLD33" s="877"/>
      <c r="LLE33" s="877"/>
      <c r="LLF33" s="877"/>
      <c r="LLG33" s="877"/>
      <c r="LLH33" s="877"/>
      <c r="LLI33" s="877"/>
      <c r="LLJ33" s="877"/>
      <c r="LLK33" s="877"/>
      <c r="LLL33" s="877"/>
      <c r="LLM33" s="877"/>
      <c r="LLN33" s="877"/>
      <c r="LLO33" s="877"/>
      <c r="LLP33" s="877"/>
      <c r="LLQ33" s="877"/>
      <c r="LLR33" s="877"/>
      <c r="LLS33" s="877"/>
      <c r="LLT33" s="877"/>
      <c r="LLU33" s="877"/>
      <c r="LLV33" s="877"/>
      <c r="LLW33" s="877"/>
      <c r="LLX33" s="877"/>
      <c r="LLY33" s="877"/>
      <c r="LLZ33" s="877"/>
      <c r="LMA33" s="877"/>
      <c r="LMB33" s="877"/>
      <c r="LMC33" s="877"/>
      <c r="LMD33" s="877"/>
      <c r="LME33" s="877"/>
      <c r="LMF33" s="877"/>
      <c r="LMG33" s="877"/>
      <c r="LMH33" s="877"/>
      <c r="LMI33" s="877"/>
      <c r="LMJ33" s="877"/>
      <c r="LMK33" s="877"/>
      <c r="LML33" s="877"/>
      <c r="LMM33" s="877"/>
      <c r="LMN33" s="877"/>
      <c r="LMO33" s="877"/>
      <c r="LMP33" s="877"/>
      <c r="LMQ33" s="877"/>
      <c r="LMR33" s="877"/>
      <c r="LMS33" s="877"/>
      <c r="LMT33" s="877"/>
      <c r="LMU33" s="877"/>
      <c r="LMV33" s="877"/>
      <c r="LMW33" s="877"/>
      <c r="LMX33" s="877"/>
      <c r="LMY33" s="877"/>
      <c r="LMZ33" s="877"/>
      <c r="LNA33" s="877"/>
      <c r="LNB33" s="877"/>
      <c r="LNC33" s="877"/>
      <c r="LND33" s="877"/>
      <c r="LNE33" s="877"/>
      <c r="LNF33" s="877"/>
      <c r="LNG33" s="877"/>
      <c r="LNH33" s="877"/>
      <c r="LNI33" s="877"/>
      <c r="LNJ33" s="877"/>
      <c r="LNK33" s="877"/>
      <c r="LNL33" s="877"/>
      <c r="LNM33" s="877"/>
      <c r="LNN33" s="877"/>
      <c r="LNO33" s="877"/>
      <c r="LNP33" s="877"/>
      <c r="LNQ33" s="877"/>
      <c r="LNR33" s="877"/>
      <c r="LNS33" s="877"/>
      <c r="LNT33" s="877"/>
      <c r="LNU33" s="877"/>
      <c r="LNV33" s="877"/>
      <c r="LNW33" s="877"/>
      <c r="LNX33" s="877"/>
      <c r="LNY33" s="877"/>
      <c r="LNZ33" s="877"/>
      <c r="LOA33" s="877"/>
      <c r="LOB33" s="877"/>
      <c r="LOC33" s="877"/>
      <c r="LOD33" s="877"/>
      <c r="LOE33" s="877"/>
      <c r="LOF33" s="877"/>
      <c r="LOG33" s="877"/>
      <c r="LOH33" s="877"/>
      <c r="LOI33" s="877"/>
      <c r="LOJ33" s="877"/>
      <c r="LOK33" s="877"/>
      <c r="LOL33" s="877"/>
      <c r="LOM33" s="877"/>
      <c r="LON33" s="877"/>
      <c r="LOO33" s="877"/>
      <c r="LOP33" s="877"/>
      <c r="LOQ33" s="877"/>
      <c r="LOR33" s="877"/>
      <c r="LOS33" s="877"/>
      <c r="LOT33" s="877"/>
      <c r="LOU33" s="877"/>
      <c r="LOV33" s="877"/>
      <c r="LOW33" s="877"/>
      <c r="LOX33" s="877"/>
      <c r="LOY33" s="877"/>
      <c r="LOZ33" s="877"/>
      <c r="LPA33" s="877"/>
      <c r="LPB33" s="877"/>
      <c r="LPC33" s="877"/>
      <c r="LPD33" s="877"/>
      <c r="LPE33" s="877"/>
      <c r="LPF33" s="877"/>
      <c r="LPG33" s="877"/>
      <c r="LPH33" s="877"/>
      <c r="LPI33" s="877"/>
      <c r="LPJ33" s="877"/>
      <c r="LPK33" s="877"/>
      <c r="LPL33" s="877"/>
      <c r="LPM33" s="877"/>
      <c r="LPN33" s="877"/>
      <c r="LPO33" s="877"/>
      <c r="LPP33" s="877"/>
      <c r="LPQ33" s="877"/>
      <c r="LPR33" s="877"/>
      <c r="LPS33" s="877"/>
      <c r="LPT33" s="877"/>
      <c r="LPU33" s="877"/>
      <c r="LPV33" s="877"/>
      <c r="LPW33" s="877"/>
      <c r="LPX33" s="877"/>
      <c r="LPY33" s="877"/>
      <c r="LPZ33" s="877"/>
      <c r="LQA33" s="877"/>
      <c r="LQB33" s="877"/>
      <c r="LQC33" s="877"/>
      <c r="LQD33" s="877"/>
      <c r="LQE33" s="877"/>
      <c r="LQF33" s="877"/>
      <c r="LQG33" s="877"/>
      <c r="LQH33" s="877"/>
      <c r="LQI33" s="877"/>
      <c r="LQJ33" s="877"/>
      <c r="LQK33" s="877"/>
      <c r="LQL33" s="877"/>
      <c r="LQM33" s="877"/>
      <c r="LQN33" s="877"/>
      <c r="LQO33" s="877"/>
      <c r="LQP33" s="877"/>
      <c r="LQQ33" s="877"/>
      <c r="LQR33" s="877"/>
      <c r="LQS33" s="877"/>
      <c r="LQT33" s="877"/>
      <c r="LQU33" s="877"/>
      <c r="LQV33" s="877"/>
      <c r="LQW33" s="877"/>
      <c r="LQX33" s="877"/>
      <c r="LQY33" s="877"/>
      <c r="LQZ33" s="877"/>
      <c r="LRA33" s="877"/>
      <c r="LRB33" s="877"/>
      <c r="LRC33" s="877"/>
      <c r="LRD33" s="877"/>
      <c r="LRE33" s="877"/>
      <c r="LRF33" s="877"/>
      <c r="LRG33" s="877"/>
      <c r="LRH33" s="877"/>
      <c r="LRI33" s="877"/>
      <c r="LRJ33" s="877"/>
      <c r="LRK33" s="877"/>
      <c r="LRL33" s="877"/>
      <c r="LRM33" s="877"/>
      <c r="LRN33" s="877"/>
      <c r="LRO33" s="877"/>
      <c r="LRP33" s="877"/>
      <c r="LRQ33" s="877"/>
      <c r="LRR33" s="877"/>
      <c r="LRS33" s="877"/>
      <c r="LRT33" s="877"/>
      <c r="LRU33" s="877"/>
      <c r="LRV33" s="877"/>
      <c r="LRW33" s="877"/>
      <c r="LRX33" s="877"/>
      <c r="LRY33" s="877"/>
      <c r="LRZ33" s="877"/>
      <c r="LSA33" s="877"/>
      <c r="LSB33" s="877"/>
      <c r="LSC33" s="877"/>
      <c r="LSD33" s="877"/>
      <c r="LSE33" s="877"/>
      <c r="LSF33" s="877"/>
      <c r="LSG33" s="877"/>
      <c r="LSH33" s="877"/>
      <c r="LSI33" s="877"/>
      <c r="LSJ33" s="877"/>
      <c r="LSK33" s="877"/>
      <c r="LSL33" s="877"/>
      <c r="LSM33" s="877"/>
      <c r="LSN33" s="877"/>
      <c r="LSO33" s="877"/>
      <c r="LSP33" s="877"/>
      <c r="LSQ33" s="877"/>
      <c r="LSR33" s="877"/>
      <c r="LSS33" s="877"/>
      <c r="LST33" s="877"/>
      <c r="LSU33" s="877"/>
      <c r="LSV33" s="877"/>
      <c r="LSW33" s="877"/>
      <c r="LSX33" s="877"/>
      <c r="LSY33" s="877"/>
      <c r="LSZ33" s="877"/>
      <c r="LTA33" s="877"/>
      <c r="LTB33" s="877"/>
      <c r="LTC33" s="877"/>
      <c r="LTD33" s="877"/>
      <c r="LTE33" s="877"/>
      <c r="LTF33" s="877"/>
      <c r="LTG33" s="877"/>
      <c r="LTH33" s="877"/>
      <c r="LTI33" s="877"/>
      <c r="LTJ33" s="877"/>
      <c r="LTK33" s="877"/>
      <c r="LTL33" s="877"/>
      <c r="LTM33" s="877"/>
      <c r="LTN33" s="877"/>
      <c r="LTO33" s="877"/>
      <c r="LTP33" s="877"/>
      <c r="LTQ33" s="877"/>
      <c r="LTR33" s="877"/>
      <c r="LTS33" s="877"/>
      <c r="LTT33" s="877"/>
      <c r="LTU33" s="877"/>
      <c r="LTV33" s="877"/>
      <c r="LTW33" s="877"/>
      <c r="LTX33" s="877"/>
      <c r="LTY33" s="877"/>
      <c r="LTZ33" s="877"/>
      <c r="LUA33" s="877"/>
      <c r="LUB33" s="877"/>
      <c r="LUC33" s="877"/>
      <c r="LUD33" s="877"/>
      <c r="LUE33" s="877"/>
      <c r="LUF33" s="877"/>
      <c r="LUG33" s="877"/>
      <c r="LUH33" s="877"/>
      <c r="LUI33" s="877"/>
      <c r="LUJ33" s="877"/>
      <c r="LUK33" s="877"/>
      <c r="LUL33" s="877"/>
      <c r="LUM33" s="877"/>
      <c r="LUN33" s="877"/>
      <c r="LUO33" s="877"/>
      <c r="LUP33" s="877"/>
      <c r="LUQ33" s="877"/>
      <c r="LUR33" s="877"/>
      <c r="LUS33" s="877"/>
      <c r="LUT33" s="877"/>
      <c r="LUU33" s="877"/>
      <c r="LUV33" s="877"/>
      <c r="LUW33" s="877"/>
      <c r="LUX33" s="877"/>
      <c r="LUY33" s="877"/>
      <c r="LUZ33" s="877"/>
      <c r="LVA33" s="877"/>
      <c r="LVB33" s="877"/>
      <c r="LVC33" s="877"/>
      <c r="LVD33" s="877"/>
      <c r="LVE33" s="877"/>
      <c r="LVF33" s="877"/>
      <c r="LVG33" s="877"/>
      <c r="LVH33" s="877"/>
      <c r="LVI33" s="877"/>
      <c r="LVJ33" s="877"/>
      <c r="LVK33" s="877"/>
      <c r="LVL33" s="877"/>
      <c r="LVM33" s="877"/>
      <c r="LVN33" s="877"/>
      <c r="LVO33" s="877"/>
      <c r="LVP33" s="877"/>
      <c r="LVQ33" s="877"/>
      <c r="LVR33" s="877"/>
      <c r="LVS33" s="877"/>
      <c r="LVT33" s="877"/>
      <c r="LVU33" s="877"/>
      <c r="LVV33" s="877"/>
      <c r="LVW33" s="877"/>
      <c r="LVX33" s="877"/>
      <c r="LVY33" s="877"/>
      <c r="LVZ33" s="877"/>
      <c r="LWA33" s="877"/>
      <c r="LWB33" s="877"/>
      <c r="LWC33" s="877"/>
      <c r="LWD33" s="877"/>
      <c r="LWE33" s="877"/>
      <c r="LWF33" s="877"/>
      <c r="LWG33" s="877"/>
      <c r="LWH33" s="877"/>
      <c r="LWI33" s="877"/>
      <c r="LWJ33" s="877"/>
      <c r="LWK33" s="877"/>
      <c r="LWL33" s="877"/>
      <c r="LWM33" s="877"/>
      <c r="LWN33" s="877"/>
      <c r="LWO33" s="877"/>
      <c r="LWP33" s="877"/>
      <c r="LWQ33" s="877"/>
      <c r="LWR33" s="877"/>
      <c r="LWS33" s="877"/>
      <c r="LWT33" s="877"/>
      <c r="LWU33" s="877"/>
      <c r="LWV33" s="877"/>
      <c r="LWW33" s="877"/>
      <c r="LWX33" s="877"/>
      <c r="LWY33" s="877"/>
      <c r="LWZ33" s="877"/>
      <c r="LXA33" s="877"/>
      <c r="LXB33" s="877"/>
      <c r="LXC33" s="877"/>
      <c r="LXD33" s="877"/>
      <c r="LXE33" s="877"/>
      <c r="LXF33" s="877"/>
      <c r="LXG33" s="877"/>
      <c r="LXH33" s="877"/>
      <c r="LXI33" s="877"/>
      <c r="LXJ33" s="877"/>
      <c r="LXK33" s="877"/>
      <c r="LXL33" s="877"/>
      <c r="LXM33" s="877"/>
      <c r="LXN33" s="877"/>
      <c r="LXO33" s="877"/>
      <c r="LXP33" s="877"/>
      <c r="LXQ33" s="877"/>
      <c r="LXR33" s="877"/>
      <c r="LXS33" s="877"/>
      <c r="LXT33" s="877"/>
      <c r="LXU33" s="877"/>
      <c r="LXV33" s="877"/>
      <c r="LXW33" s="877"/>
      <c r="LXX33" s="877"/>
      <c r="LXY33" s="877"/>
      <c r="LXZ33" s="877"/>
      <c r="LYA33" s="877"/>
      <c r="LYB33" s="877"/>
      <c r="LYC33" s="877"/>
      <c r="LYD33" s="877"/>
      <c r="LYE33" s="877"/>
      <c r="LYF33" s="877"/>
      <c r="LYG33" s="877"/>
      <c r="LYH33" s="877"/>
      <c r="LYI33" s="877"/>
      <c r="LYJ33" s="877"/>
      <c r="LYK33" s="877"/>
      <c r="LYL33" s="877"/>
      <c r="LYM33" s="877"/>
      <c r="LYN33" s="877"/>
      <c r="LYO33" s="877"/>
      <c r="LYP33" s="877"/>
      <c r="LYQ33" s="877"/>
      <c r="LYR33" s="877"/>
      <c r="LYS33" s="877"/>
      <c r="LYT33" s="877"/>
      <c r="LYU33" s="877"/>
      <c r="LYV33" s="877"/>
      <c r="LYW33" s="877"/>
      <c r="LYX33" s="877"/>
      <c r="LYY33" s="877"/>
      <c r="LYZ33" s="877"/>
      <c r="LZA33" s="877"/>
      <c r="LZB33" s="877"/>
      <c r="LZC33" s="877"/>
      <c r="LZD33" s="877"/>
      <c r="LZE33" s="877"/>
      <c r="LZF33" s="877"/>
      <c r="LZG33" s="877"/>
      <c r="LZH33" s="877"/>
      <c r="LZI33" s="877"/>
      <c r="LZJ33" s="877"/>
      <c r="LZK33" s="877"/>
      <c r="LZL33" s="877"/>
      <c r="LZM33" s="877"/>
      <c r="LZN33" s="877"/>
      <c r="LZO33" s="877"/>
      <c r="LZP33" s="877"/>
      <c r="LZQ33" s="877"/>
      <c r="LZR33" s="877"/>
      <c r="LZS33" s="877"/>
      <c r="LZT33" s="877"/>
      <c r="LZU33" s="877"/>
      <c r="LZV33" s="877"/>
      <c r="LZW33" s="877"/>
      <c r="LZX33" s="877"/>
      <c r="LZY33" s="877"/>
      <c r="LZZ33" s="877"/>
      <c r="MAA33" s="877"/>
      <c r="MAB33" s="877"/>
      <c r="MAC33" s="877"/>
      <c r="MAD33" s="877"/>
      <c r="MAE33" s="877"/>
      <c r="MAF33" s="877"/>
      <c r="MAG33" s="877"/>
      <c r="MAH33" s="877"/>
      <c r="MAI33" s="877"/>
      <c r="MAJ33" s="877"/>
      <c r="MAK33" s="877"/>
      <c r="MAL33" s="877"/>
      <c r="MAM33" s="877"/>
      <c r="MAN33" s="877"/>
      <c r="MAO33" s="877"/>
      <c r="MAP33" s="877"/>
      <c r="MAQ33" s="877"/>
      <c r="MAR33" s="877"/>
      <c r="MAS33" s="877"/>
      <c r="MAT33" s="877"/>
      <c r="MAU33" s="877"/>
      <c r="MAV33" s="877"/>
      <c r="MAW33" s="877"/>
      <c r="MAX33" s="877"/>
      <c r="MAY33" s="877"/>
      <c r="MAZ33" s="877"/>
      <c r="MBA33" s="877"/>
      <c r="MBB33" s="877"/>
      <c r="MBC33" s="877"/>
      <c r="MBD33" s="877"/>
      <c r="MBE33" s="877"/>
      <c r="MBF33" s="877"/>
      <c r="MBG33" s="877"/>
      <c r="MBH33" s="877"/>
      <c r="MBI33" s="877"/>
      <c r="MBJ33" s="877"/>
      <c r="MBK33" s="877"/>
      <c r="MBL33" s="877"/>
      <c r="MBM33" s="877"/>
      <c r="MBN33" s="877"/>
      <c r="MBO33" s="877"/>
      <c r="MBP33" s="877"/>
      <c r="MBQ33" s="877"/>
      <c r="MBR33" s="877"/>
      <c r="MBS33" s="877"/>
      <c r="MBT33" s="877"/>
      <c r="MBU33" s="877"/>
      <c r="MBV33" s="877"/>
      <c r="MBW33" s="877"/>
      <c r="MBX33" s="877"/>
      <c r="MBY33" s="877"/>
      <c r="MBZ33" s="877"/>
      <c r="MCA33" s="877"/>
      <c r="MCB33" s="877"/>
      <c r="MCC33" s="877"/>
      <c r="MCD33" s="877"/>
      <c r="MCE33" s="877"/>
      <c r="MCF33" s="877"/>
      <c r="MCG33" s="877"/>
      <c r="MCH33" s="877"/>
      <c r="MCI33" s="877"/>
      <c r="MCJ33" s="877"/>
      <c r="MCK33" s="877"/>
      <c r="MCL33" s="877"/>
      <c r="MCM33" s="877"/>
      <c r="MCN33" s="877"/>
      <c r="MCO33" s="877"/>
      <c r="MCP33" s="877"/>
      <c r="MCQ33" s="877"/>
      <c r="MCR33" s="877"/>
      <c r="MCS33" s="877"/>
      <c r="MCT33" s="877"/>
      <c r="MCU33" s="877"/>
      <c r="MCV33" s="877"/>
      <c r="MCW33" s="877"/>
      <c r="MCX33" s="877"/>
      <c r="MCY33" s="877"/>
      <c r="MCZ33" s="877"/>
      <c r="MDA33" s="877"/>
      <c r="MDB33" s="877"/>
      <c r="MDC33" s="877"/>
      <c r="MDD33" s="877"/>
      <c r="MDE33" s="877"/>
      <c r="MDF33" s="877"/>
      <c r="MDG33" s="877"/>
      <c r="MDH33" s="877"/>
      <c r="MDI33" s="877"/>
      <c r="MDJ33" s="877"/>
      <c r="MDK33" s="877"/>
      <c r="MDL33" s="877"/>
      <c r="MDM33" s="877"/>
      <c r="MDN33" s="877"/>
      <c r="MDO33" s="877"/>
      <c r="MDP33" s="877"/>
      <c r="MDQ33" s="877"/>
      <c r="MDR33" s="877"/>
      <c r="MDS33" s="877"/>
      <c r="MDT33" s="877"/>
      <c r="MDU33" s="877"/>
      <c r="MDV33" s="877"/>
      <c r="MDW33" s="877"/>
      <c r="MDX33" s="877"/>
      <c r="MDY33" s="877"/>
      <c r="MDZ33" s="877"/>
      <c r="MEA33" s="877"/>
      <c r="MEB33" s="877"/>
      <c r="MEC33" s="877"/>
      <c r="MED33" s="877"/>
      <c r="MEE33" s="877"/>
      <c r="MEF33" s="877"/>
      <c r="MEG33" s="877"/>
      <c r="MEH33" s="877"/>
      <c r="MEI33" s="877"/>
      <c r="MEJ33" s="877"/>
      <c r="MEK33" s="877"/>
      <c r="MEL33" s="877"/>
      <c r="MEM33" s="877"/>
      <c r="MEN33" s="877"/>
      <c r="MEO33" s="877"/>
      <c r="MEP33" s="877"/>
      <c r="MEQ33" s="877"/>
      <c r="MER33" s="877"/>
      <c r="MES33" s="877"/>
      <c r="MET33" s="877"/>
      <c r="MEU33" s="877"/>
      <c r="MEV33" s="877"/>
      <c r="MEW33" s="877"/>
      <c r="MEX33" s="877"/>
      <c r="MEY33" s="877"/>
      <c r="MEZ33" s="877"/>
      <c r="MFA33" s="877"/>
      <c r="MFB33" s="877"/>
      <c r="MFC33" s="877"/>
      <c r="MFD33" s="877"/>
      <c r="MFE33" s="877"/>
      <c r="MFF33" s="877"/>
      <c r="MFG33" s="877"/>
      <c r="MFH33" s="877"/>
      <c r="MFI33" s="877"/>
      <c r="MFJ33" s="877"/>
      <c r="MFK33" s="877"/>
      <c r="MFL33" s="877"/>
      <c r="MFM33" s="877"/>
      <c r="MFN33" s="877"/>
      <c r="MFO33" s="877"/>
      <c r="MFP33" s="877"/>
      <c r="MFQ33" s="877"/>
      <c r="MFR33" s="877"/>
      <c r="MFS33" s="877"/>
      <c r="MFT33" s="877"/>
      <c r="MFU33" s="877"/>
      <c r="MFV33" s="877"/>
      <c r="MFW33" s="877"/>
      <c r="MFX33" s="877"/>
      <c r="MFY33" s="877"/>
      <c r="MFZ33" s="877"/>
      <c r="MGA33" s="877"/>
      <c r="MGB33" s="877"/>
      <c r="MGC33" s="877"/>
      <c r="MGD33" s="877"/>
      <c r="MGE33" s="877"/>
      <c r="MGF33" s="877"/>
      <c r="MGG33" s="877"/>
      <c r="MGH33" s="877"/>
      <c r="MGI33" s="877"/>
      <c r="MGJ33" s="877"/>
      <c r="MGK33" s="877"/>
      <c r="MGL33" s="877"/>
      <c r="MGM33" s="877"/>
      <c r="MGN33" s="877"/>
      <c r="MGO33" s="877"/>
      <c r="MGP33" s="877"/>
      <c r="MGQ33" s="877"/>
      <c r="MGR33" s="877"/>
      <c r="MGS33" s="877"/>
      <c r="MGT33" s="877"/>
      <c r="MGU33" s="877"/>
      <c r="MGV33" s="877"/>
      <c r="MGW33" s="877"/>
      <c r="MGX33" s="877"/>
      <c r="MGY33" s="877"/>
      <c r="MGZ33" s="877"/>
      <c r="MHA33" s="877"/>
      <c r="MHB33" s="877"/>
      <c r="MHC33" s="877"/>
      <c r="MHD33" s="877"/>
      <c r="MHE33" s="877"/>
      <c r="MHF33" s="877"/>
      <c r="MHG33" s="877"/>
      <c r="MHH33" s="877"/>
      <c r="MHI33" s="877"/>
      <c r="MHJ33" s="877"/>
      <c r="MHK33" s="877"/>
      <c r="MHL33" s="877"/>
      <c r="MHM33" s="877"/>
      <c r="MHN33" s="877"/>
      <c r="MHO33" s="877"/>
      <c r="MHP33" s="877"/>
      <c r="MHQ33" s="877"/>
      <c r="MHR33" s="877"/>
      <c r="MHS33" s="877"/>
      <c r="MHT33" s="877"/>
      <c r="MHU33" s="877"/>
      <c r="MHV33" s="877"/>
      <c r="MHW33" s="877"/>
      <c r="MHX33" s="877"/>
      <c r="MHY33" s="877"/>
      <c r="MHZ33" s="877"/>
      <c r="MIA33" s="877"/>
      <c r="MIB33" s="877"/>
      <c r="MIC33" s="877"/>
      <c r="MID33" s="877"/>
      <c r="MIE33" s="877"/>
      <c r="MIF33" s="877"/>
      <c r="MIG33" s="877"/>
      <c r="MIH33" s="877"/>
      <c r="MII33" s="877"/>
      <c r="MIJ33" s="877"/>
      <c r="MIK33" s="877"/>
      <c r="MIL33" s="877"/>
      <c r="MIM33" s="877"/>
      <c r="MIN33" s="877"/>
      <c r="MIO33" s="877"/>
      <c r="MIP33" s="877"/>
      <c r="MIQ33" s="877"/>
      <c r="MIR33" s="877"/>
      <c r="MIS33" s="877"/>
      <c r="MIT33" s="877"/>
      <c r="MIU33" s="877"/>
      <c r="MIV33" s="877"/>
      <c r="MIW33" s="877"/>
      <c r="MIX33" s="877"/>
      <c r="MIY33" s="877"/>
      <c r="MIZ33" s="877"/>
      <c r="MJA33" s="877"/>
      <c r="MJB33" s="877"/>
      <c r="MJC33" s="877"/>
      <c r="MJD33" s="877"/>
      <c r="MJE33" s="877"/>
      <c r="MJF33" s="877"/>
      <c r="MJG33" s="877"/>
      <c r="MJH33" s="877"/>
      <c r="MJI33" s="877"/>
      <c r="MJJ33" s="877"/>
      <c r="MJK33" s="877"/>
      <c r="MJL33" s="877"/>
      <c r="MJM33" s="877"/>
      <c r="MJN33" s="877"/>
      <c r="MJO33" s="877"/>
      <c r="MJP33" s="877"/>
      <c r="MJQ33" s="877"/>
      <c r="MJR33" s="877"/>
      <c r="MJS33" s="877"/>
      <c r="MJT33" s="877"/>
      <c r="MJU33" s="877"/>
      <c r="MJV33" s="877"/>
      <c r="MJW33" s="877"/>
      <c r="MJX33" s="877"/>
      <c r="MJY33" s="877"/>
      <c r="MJZ33" s="877"/>
      <c r="MKA33" s="877"/>
      <c r="MKB33" s="877"/>
      <c r="MKC33" s="877"/>
      <c r="MKD33" s="877"/>
      <c r="MKE33" s="877"/>
      <c r="MKF33" s="877"/>
      <c r="MKG33" s="877"/>
      <c r="MKH33" s="877"/>
      <c r="MKI33" s="877"/>
      <c r="MKJ33" s="877"/>
      <c r="MKK33" s="877"/>
      <c r="MKL33" s="877"/>
      <c r="MKM33" s="877"/>
      <c r="MKN33" s="877"/>
      <c r="MKO33" s="877"/>
      <c r="MKP33" s="877"/>
      <c r="MKQ33" s="877"/>
      <c r="MKR33" s="877"/>
      <c r="MKS33" s="877"/>
      <c r="MKT33" s="877"/>
      <c r="MKU33" s="877"/>
      <c r="MKV33" s="877"/>
      <c r="MKW33" s="877"/>
      <c r="MKX33" s="877"/>
      <c r="MKY33" s="877"/>
      <c r="MKZ33" s="877"/>
      <c r="MLA33" s="877"/>
      <c r="MLB33" s="877"/>
      <c r="MLC33" s="877"/>
      <c r="MLD33" s="877"/>
      <c r="MLE33" s="877"/>
      <c r="MLF33" s="877"/>
      <c r="MLG33" s="877"/>
      <c r="MLH33" s="877"/>
      <c r="MLI33" s="877"/>
      <c r="MLJ33" s="877"/>
      <c r="MLK33" s="877"/>
      <c r="MLL33" s="877"/>
      <c r="MLM33" s="877"/>
      <c r="MLN33" s="877"/>
      <c r="MLO33" s="877"/>
      <c r="MLP33" s="877"/>
      <c r="MLQ33" s="877"/>
      <c r="MLR33" s="877"/>
      <c r="MLS33" s="877"/>
      <c r="MLT33" s="877"/>
      <c r="MLU33" s="877"/>
      <c r="MLV33" s="877"/>
      <c r="MLW33" s="877"/>
      <c r="MLX33" s="877"/>
      <c r="MLY33" s="877"/>
      <c r="MLZ33" s="877"/>
      <c r="MMA33" s="877"/>
      <c r="MMB33" s="877"/>
      <c r="MMC33" s="877"/>
      <c r="MMD33" s="877"/>
      <c r="MME33" s="877"/>
      <c r="MMF33" s="877"/>
      <c r="MMG33" s="877"/>
      <c r="MMH33" s="877"/>
      <c r="MMI33" s="877"/>
      <c r="MMJ33" s="877"/>
      <c r="MMK33" s="877"/>
      <c r="MML33" s="877"/>
      <c r="MMM33" s="877"/>
      <c r="MMN33" s="877"/>
      <c r="MMO33" s="877"/>
      <c r="MMP33" s="877"/>
      <c r="MMQ33" s="877"/>
      <c r="MMR33" s="877"/>
      <c r="MMS33" s="877"/>
      <c r="MMT33" s="877"/>
      <c r="MMU33" s="877"/>
      <c r="MMV33" s="877"/>
      <c r="MMW33" s="877"/>
      <c r="MMX33" s="877"/>
      <c r="MMY33" s="877"/>
      <c r="MMZ33" s="877"/>
      <c r="MNA33" s="877"/>
      <c r="MNB33" s="877"/>
      <c r="MNC33" s="877"/>
      <c r="MND33" s="877"/>
      <c r="MNE33" s="877"/>
      <c r="MNF33" s="877"/>
      <c r="MNG33" s="877"/>
      <c r="MNH33" s="877"/>
      <c r="MNI33" s="877"/>
      <c r="MNJ33" s="877"/>
      <c r="MNK33" s="877"/>
      <c r="MNL33" s="877"/>
      <c r="MNM33" s="877"/>
      <c r="MNN33" s="877"/>
      <c r="MNO33" s="877"/>
      <c r="MNP33" s="877"/>
      <c r="MNQ33" s="877"/>
      <c r="MNR33" s="877"/>
      <c r="MNS33" s="877"/>
      <c r="MNT33" s="877"/>
      <c r="MNU33" s="877"/>
      <c r="MNV33" s="877"/>
      <c r="MNW33" s="877"/>
      <c r="MNX33" s="877"/>
      <c r="MNY33" s="877"/>
      <c r="MNZ33" s="877"/>
      <c r="MOA33" s="877"/>
      <c r="MOB33" s="877"/>
      <c r="MOC33" s="877"/>
      <c r="MOD33" s="877"/>
      <c r="MOE33" s="877"/>
      <c r="MOF33" s="877"/>
      <c r="MOG33" s="877"/>
      <c r="MOH33" s="877"/>
      <c r="MOI33" s="877"/>
      <c r="MOJ33" s="877"/>
      <c r="MOK33" s="877"/>
      <c r="MOL33" s="877"/>
      <c r="MOM33" s="877"/>
      <c r="MON33" s="877"/>
      <c r="MOO33" s="877"/>
      <c r="MOP33" s="877"/>
      <c r="MOQ33" s="877"/>
      <c r="MOR33" s="877"/>
      <c r="MOS33" s="877"/>
      <c r="MOT33" s="877"/>
      <c r="MOU33" s="877"/>
      <c r="MOV33" s="877"/>
      <c r="MOW33" s="877"/>
      <c r="MOX33" s="877"/>
      <c r="MOY33" s="877"/>
      <c r="MOZ33" s="877"/>
      <c r="MPA33" s="877"/>
      <c r="MPB33" s="877"/>
      <c r="MPC33" s="877"/>
      <c r="MPD33" s="877"/>
      <c r="MPE33" s="877"/>
      <c r="MPF33" s="877"/>
      <c r="MPG33" s="877"/>
      <c r="MPH33" s="877"/>
      <c r="MPI33" s="877"/>
      <c r="MPJ33" s="877"/>
      <c r="MPK33" s="877"/>
      <c r="MPL33" s="877"/>
      <c r="MPM33" s="877"/>
      <c r="MPN33" s="877"/>
      <c r="MPO33" s="877"/>
      <c r="MPP33" s="877"/>
      <c r="MPQ33" s="877"/>
      <c r="MPR33" s="877"/>
      <c r="MPS33" s="877"/>
      <c r="MPT33" s="877"/>
      <c r="MPU33" s="877"/>
      <c r="MPV33" s="877"/>
      <c r="MPW33" s="877"/>
      <c r="MPX33" s="877"/>
      <c r="MPY33" s="877"/>
      <c r="MPZ33" s="877"/>
      <c r="MQA33" s="877"/>
      <c r="MQB33" s="877"/>
      <c r="MQC33" s="877"/>
      <c r="MQD33" s="877"/>
      <c r="MQE33" s="877"/>
      <c r="MQF33" s="877"/>
      <c r="MQG33" s="877"/>
      <c r="MQH33" s="877"/>
      <c r="MQI33" s="877"/>
      <c r="MQJ33" s="877"/>
      <c r="MQK33" s="877"/>
      <c r="MQL33" s="877"/>
      <c r="MQM33" s="877"/>
      <c r="MQN33" s="877"/>
      <c r="MQO33" s="877"/>
      <c r="MQP33" s="877"/>
      <c r="MQQ33" s="877"/>
      <c r="MQR33" s="877"/>
      <c r="MQS33" s="877"/>
      <c r="MQT33" s="877"/>
      <c r="MQU33" s="877"/>
      <c r="MQV33" s="877"/>
      <c r="MQW33" s="877"/>
      <c r="MQX33" s="877"/>
      <c r="MQY33" s="877"/>
      <c r="MQZ33" s="877"/>
      <c r="MRA33" s="877"/>
      <c r="MRB33" s="877"/>
      <c r="MRC33" s="877"/>
      <c r="MRD33" s="877"/>
      <c r="MRE33" s="877"/>
      <c r="MRF33" s="877"/>
      <c r="MRG33" s="877"/>
      <c r="MRH33" s="877"/>
      <c r="MRI33" s="877"/>
      <c r="MRJ33" s="877"/>
      <c r="MRK33" s="877"/>
      <c r="MRL33" s="877"/>
      <c r="MRM33" s="877"/>
      <c r="MRN33" s="877"/>
      <c r="MRO33" s="877"/>
      <c r="MRP33" s="877"/>
      <c r="MRQ33" s="877"/>
      <c r="MRR33" s="877"/>
      <c r="MRS33" s="877"/>
      <c r="MRT33" s="877"/>
      <c r="MRU33" s="877"/>
      <c r="MRV33" s="877"/>
      <c r="MRW33" s="877"/>
      <c r="MRX33" s="877"/>
      <c r="MRY33" s="877"/>
      <c r="MRZ33" s="877"/>
      <c r="MSA33" s="877"/>
      <c r="MSB33" s="877"/>
      <c r="MSC33" s="877"/>
      <c r="MSD33" s="877"/>
      <c r="MSE33" s="877"/>
      <c r="MSF33" s="877"/>
      <c r="MSG33" s="877"/>
      <c r="MSH33" s="877"/>
      <c r="MSI33" s="877"/>
      <c r="MSJ33" s="877"/>
      <c r="MSK33" s="877"/>
      <c r="MSL33" s="877"/>
      <c r="MSM33" s="877"/>
      <c r="MSN33" s="877"/>
      <c r="MSO33" s="877"/>
      <c r="MSP33" s="877"/>
      <c r="MSQ33" s="877"/>
      <c r="MSR33" s="877"/>
      <c r="MSS33" s="877"/>
      <c r="MST33" s="877"/>
      <c r="MSU33" s="877"/>
      <c r="MSV33" s="877"/>
      <c r="MSW33" s="877"/>
      <c r="MSX33" s="877"/>
      <c r="MSY33" s="877"/>
      <c r="MSZ33" s="877"/>
      <c r="MTA33" s="877"/>
      <c r="MTB33" s="877"/>
      <c r="MTC33" s="877"/>
      <c r="MTD33" s="877"/>
      <c r="MTE33" s="877"/>
      <c r="MTF33" s="877"/>
      <c r="MTG33" s="877"/>
      <c r="MTH33" s="877"/>
      <c r="MTI33" s="877"/>
      <c r="MTJ33" s="877"/>
      <c r="MTK33" s="877"/>
      <c r="MTL33" s="877"/>
      <c r="MTM33" s="877"/>
      <c r="MTN33" s="877"/>
      <c r="MTO33" s="877"/>
      <c r="MTP33" s="877"/>
      <c r="MTQ33" s="877"/>
      <c r="MTR33" s="877"/>
      <c r="MTS33" s="877"/>
      <c r="MTT33" s="877"/>
      <c r="MTU33" s="877"/>
      <c r="MTV33" s="877"/>
      <c r="MTW33" s="877"/>
      <c r="MTX33" s="877"/>
      <c r="MTY33" s="877"/>
      <c r="MTZ33" s="877"/>
      <c r="MUA33" s="877"/>
      <c r="MUB33" s="877"/>
      <c r="MUC33" s="877"/>
      <c r="MUD33" s="877"/>
      <c r="MUE33" s="877"/>
      <c r="MUF33" s="877"/>
      <c r="MUG33" s="877"/>
      <c r="MUH33" s="877"/>
      <c r="MUI33" s="877"/>
      <c r="MUJ33" s="877"/>
      <c r="MUK33" s="877"/>
      <c r="MUL33" s="877"/>
      <c r="MUM33" s="877"/>
      <c r="MUN33" s="877"/>
      <c r="MUO33" s="877"/>
      <c r="MUP33" s="877"/>
      <c r="MUQ33" s="877"/>
      <c r="MUR33" s="877"/>
      <c r="MUS33" s="877"/>
      <c r="MUT33" s="877"/>
      <c r="MUU33" s="877"/>
      <c r="MUV33" s="877"/>
      <c r="MUW33" s="877"/>
      <c r="MUX33" s="877"/>
      <c r="MUY33" s="877"/>
      <c r="MUZ33" s="877"/>
      <c r="MVA33" s="877"/>
      <c r="MVB33" s="877"/>
      <c r="MVC33" s="877"/>
      <c r="MVD33" s="877"/>
      <c r="MVE33" s="877"/>
      <c r="MVF33" s="877"/>
      <c r="MVG33" s="877"/>
      <c r="MVH33" s="877"/>
      <c r="MVI33" s="877"/>
      <c r="MVJ33" s="877"/>
      <c r="MVK33" s="877"/>
      <c r="MVL33" s="877"/>
      <c r="MVM33" s="877"/>
      <c r="MVN33" s="877"/>
      <c r="MVO33" s="877"/>
      <c r="MVP33" s="877"/>
      <c r="MVQ33" s="877"/>
      <c r="MVR33" s="877"/>
      <c r="MVS33" s="877"/>
      <c r="MVT33" s="877"/>
      <c r="MVU33" s="877"/>
      <c r="MVV33" s="877"/>
      <c r="MVW33" s="877"/>
      <c r="MVX33" s="877"/>
      <c r="MVY33" s="877"/>
      <c r="MVZ33" s="877"/>
      <c r="MWA33" s="877"/>
      <c r="MWB33" s="877"/>
      <c r="MWC33" s="877"/>
      <c r="MWD33" s="877"/>
      <c r="MWE33" s="877"/>
      <c r="MWF33" s="877"/>
      <c r="MWG33" s="877"/>
      <c r="MWH33" s="877"/>
      <c r="MWI33" s="877"/>
      <c r="MWJ33" s="877"/>
      <c r="MWK33" s="877"/>
      <c r="MWL33" s="877"/>
      <c r="MWM33" s="877"/>
      <c r="MWN33" s="877"/>
      <c r="MWO33" s="877"/>
      <c r="MWP33" s="877"/>
      <c r="MWQ33" s="877"/>
      <c r="MWR33" s="877"/>
      <c r="MWS33" s="877"/>
      <c r="MWT33" s="877"/>
      <c r="MWU33" s="877"/>
      <c r="MWV33" s="877"/>
      <c r="MWW33" s="877"/>
      <c r="MWX33" s="877"/>
      <c r="MWY33" s="877"/>
      <c r="MWZ33" s="877"/>
      <c r="MXA33" s="877"/>
      <c r="MXB33" s="877"/>
      <c r="MXC33" s="877"/>
      <c r="MXD33" s="877"/>
      <c r="MXE33" s="877"/>
      <c r="MXF33" s="877"/>
      <c r="MXG33" s="877"/>
      <c r="MXH33" s="877"/>
      <c r="MXI33" s="877"/>
      <c r="MXJ33" s="877"/>
      <c r="MXK33" s="877"/>
      <c r="MXL33" s="877"/>
      <c r="MXM33" s="877"/>
      <c r="MXN33" s="877"/>
      <c r="MXO33" s="877"/>
      <c r="MXP33" s="877"/>
      <c r="MXQ33" s="877"/>
      <c r="MXR33" s="877"/>
      <c r="MXS33" s="877"/>
      <c r="MXT33" s="877"/>
      <c r="MXU33" s="877"/>
      <c r="MXV33" s="877"/>
      <c r="MXW33" s="877"/>
      <c r="MXX33" s="877"/>
      <c r="MXY33" s="877"/>
      <c r="MXZ33" s="877"/>
      <c r="MYA33" s="877"/>
      <c r="MYB33" s="877"/>
      <c r="MYC33" s="877"/>
      <c r="MYD33" s="877"/>
      <c r="MYE33" s="877"/>
      <c r="MYF33" s="877"/>
      <c r="MYG33" s="877"/>
      <c r="MYH33" s="877"/>
      <c r="MYI33" s="877"/>
      <c r="MYJ33" s="877"/>
      <c r="MYK33" s="877"/>
      <c r="MYL33" s="877"/>
      <c r="MYM33" s="877"/>
      <c r="MYN33" s="877"/>
      <c r="MYO33" s="877"/>
      <c r="MYP33" s="877"/>
      <c r="MYQ33" s="877"/>
      <c r="MYR33" s="877"/>
      <c r="MYS33" s="877"/>
      <c r="MYT33" s="877"/>
      <c r="MYU33" s="877"/>
      <c r="MYV33" s="877"/>
      <c r="MYW33" s="877"/>
      <c r="MYX33" s="877"/>
      <c r="MYY33" s="877"/>
      <c r="MYZ33" s="877"/>
      <c r="MZA33" s="877"/>
      <c r="MZB33" s="877"/>
      <c r="MZC33" s="877"/>
      <c r="MZD33" s="877"/>
      <c r="MZE33" s="877"/>
      <c r="MZF33" s="877"/>
      <c r="MZG33" s="877"/>
      <c r="MZH33" s="877"/>
      <c r="MZI33" s="877"/>
      <c r="MZJ33" s="877"/>
      <c r="MZK33" s="877"/>
      <c r="MZL33" s="877"/>
      <c r="MZM33" s="877"/>
      <c r="MZN33" s="877"/>
      <c r="MZO33" s="877"/>
      <c r="MZP33" s="877"/>
      <c r="MZQ33" s="877"/>
      <c r="MZR33" s="877"/>
      <c r="MZS33" s="877"/>
      <c r="MZT33" s="877"/>
      <c r="MZU33" s="877"/>
      <c r="MZV33" s="877"/>
      <c r="MZW33" s="877"/>
      <c r="MZX33" s="877"/>
      <c r="MZY33" s="877"/>
      <c r="MZZ33" s="877"/>
      <c r="NAA33" s="877"/>
      <c r="NAB33" s="877"/>
      <c r="NAC33" s="877"/>
      <c r="NAD33" s="877"/>
      <c r="NAE33" s="877"/>
      <c r="NAF33" s="877"/>
      <c r="NAG33" s="877"/>
      <c r="NAH33" s="877"/>
      <c r="NAI33" s="877"/>
      <c r="NAJ33" s="877"/>
      <c r="NAK33" s="877"/>
      <c r="NAL33" s="877"/>
      <c r="NAM33" s="877"/>
      <c r="NAN33" s="877"/>
      <c r="NAO33" s="877"/>
      <c r="NAP33" s="877"/>
      <c r="NAQ33" s="877"/>
      <c r="NAR33" s="877"/>
      <c r="NAS33" s="877"/>
      <c r="NAT33" s="877"/>
      <c r="NAU33" s="877"/>
      <c r="NAV33" s="877"/>
      <c r="NAW33" s="877"/>
      <c r="NAX33" s="877"/>
      <c r="NAY33" s="877"/>
      <c r="NAZ33" s="877"/>
      <c r="NBA33" s="877"/>
      <c r="NBB33" s="877"/>
      <c r="NBC33" s="877"/>
      <c r="NBD33" s="877"/>
      <c r="NBE33" s="877"/>
      <c r="NBF33" s="877"/>
      <c r="NBG33" s="877"/>
      <c r="NBH33" s="877"/>
      <c r="NBI33" s="877"/>
      <c r="NBJ33" s="877"/>
      <c r="NBK33" s="877"/>
      <c r="NBL33" s="877"/>
      <c r="NBM33" s="877"/>
      <c r="NBN33" s="877"/>
      <c r="NBO33" s="877"/>
      <c r="NBP33" s="877"/>
      <c r="NBQ33" s="877"/>
      <c r="NBR33" s="877"/>
      <c r="NBS33" s="877"/>
      <c r="NBT33" s="877"/>
      <c r="NBU33" s="877"/>
      <c r="NBV33" s="877"/>
      <c r="NBW33" s="877"/>
      <c r="NBX33" s="877"/>
      <c r="NBY33" s="877"/>
      <c r="NBZ33" s="877"/>
      <c r="NCA33" s="877"/>
      <c r="NCB33" s="877"/>
      <c r="NCC33" s="877"/>
      <c r="NCD33" s="877"/>
      <c r="NCE33" s="877"/>
      <c r="NCF33" s="877"/>
      <c r="NCG33" s="877"/>
      <c r="NCH33" s="877"/>
      <c r="NCI33" s="877"/>
      <c r="NCJ33" s="877"/>
      <c r="NCK33" s="877"/>
      <c r="NCL33" s="877"/>
      <c r="NCM33" s="877"/>
      <c r="NCN33" s="877"/>
      <c r="NCO33" s="877"/>
      <c r="NCP33" s="877"/>
      <c r="NCQ33" s="877"/>
      <c r="NCR33" s="877"/>
      <c r="NCS33" s="877"/>
      <c r="NCT33" s="877"/>
      <c r="NCU33" s="877"/>
      <c r="NCV33" s="877"/>
      <c r="NCW33" s="877"/>
      <c r="NCX33" s="877"/>
      <c r="NCY33" s="877"/>
      <c r="NCZ33" s="877"/>
      <c r="NDA33" s="877"/>
      <c r="NDB33" s="877"/>
      <c r="NDC33" s="877"/>
      <c r="NDD33" s="877"/>
      <c r="NDE33" s="877"/>
      <c r="NDF33" s="877"/>
      <c r="NDG33" s="877"/>
      <c r="NDH33" s="877"/>
      <c r="NDI33" s="877"/>
      <c r="NDJ33" s="877"/>
      <c r="NDK33" s="877"/>
      <c r="NDL33" s="877"/>
      <c r="NDM33" s="877"/>
      <c r="NDN33" s="877"/>
      <c r="NDO33" s="877"/>
      <c r="NDP33" s="877"/>
      <c r="NDQ33" s="877"/>
      <c r="NDR33" s="877"/>
      <c r="NDS33" s="877"/>
      <c r="NDT33" s="877"/>
      <c r="NDU33" s="877"/>
      <c r="NDV33" s="877"/>
      <c r="NDW33" s="877"/>
      <c r="NDX33" s="877"/>
      <c r="NDY33" s="877"/>
      <c r="NDZ33" s="877"/>
      <c r="NEA33" s="877"/>
      <c r="NEB33" s="877"/>
      <c r="NEC33" s="877"/>
      <c r="NED33" s="877"/>
      <c r="NEE33" s="877"/>
      <c r="NEF33" s="877"/>
      <c r="NEG33" s="877"/>
      <c r="NEH33" s="877"/>
      <c r="NEI33" s="877"/>
      <c r="NEJ33" s="877"/>
      <c r="NEK33" s="877"/>
      <c r="NEL33" s="877"/>
      <c r="NEM33" s="877"/>
      <c r="NEN33" s="877"/>
      <c r="NEO33" s="877"/>
      <c r="NEP33" s="877"/>
      <c r="NEQ33" s="877"/>
      <c r="NER33" s="877"/>
      <c r="NES33" s="877"/>
      <c r="NET33" s="877"/>
      <c r="NEU33" s="877"/>
      <c r="NEV33" s="877"/>
      <c r="NEW33" s="877"/>
      <c r="NEX33" s="877"/>
      <c r="NEY33" s="877"/>
      <c r="NEZ33" s="877"/>
      <c r="NFA33" s="877"/>
      <c r="NFB33" s="877"/>
      <c r="NFC33" s="877"/>
      <c r="NFD33" s="877"/>
      <c r="NFE33" s="877"/>
      <c r="NFF33" s="877"/>
      <c r="NFG33" s="877"/>
      <c r="NFH33" s="877"/>
      <c r="NFI33" s="877"/>
      <c r="NFJ33" s="877"/>
      <c r="NFK33" s="877"/>
      <c r="NFL33" s="877"/>
      <c r="NFM33" s="877"/>
      <c r="NFN33" s="877"/>
      <c r="NFO33" s="877"/>
      <c r="NFP33" s="877"/>
      <c r="NFQ33" s="877"/>
      <c r="NFR33" s="877"/>
      <c r="NFS33" s="877"/>
      <c r="NFT33" s="877"/>
      <c r="NFU33" s="877"/>
      <c r="NFV33" s="877"/>
      <c r="NFW33" s="877"/>
      <c r="NFX33" s="877"/>
      <c r="NFY33" s="877"/>
      <c r="NFZ33" s="877"/>
      <c r="NGA33" s="877"/>
      <c r="NGB33" s="877"/>
      <c r="NGC33" s="877"/>
      <c r="NGD33" s="877"/>
      <c r="NGE33" s="877"/>
      <c r="NGF33" s="877"/>
      <c r="NGG33" s="877"/>
      <c r="NGH33" s="877"/>
      <c r="NGI33" s="877"/>
      <c r="NGJ33" s="877"/>
      <c r="NGK33" s="877"/>
      <c r="NGL33" s="877"/>
      <c r="NGM33" s="877"/>
      <c r="NGN33" s="877"/>
      <c r="NGO33" s="877"/>
      <c r="NGP33" s="877"/>
      <c r="NGQ33" s="877"/>
      <c r="NGR33" s="877"/>
      <c r="NGS33" s="877"/>
      <c r="NGT33" s="877"/>
      <c r="NGU33" s="877"/>
      <c r="NGV33" s="877"/>
      <c r="NGW33" s="877"/>
      <c r="NGX33" s="877"/>
      <c r="NGY33" s="877"/>
      <c r="NGZ33" s="877"/>
      <c r="NHA33" s="877"/>
      <c r="NHB33" s="877"/>
      <c r="NHC33" s="877"/>
      <c r="NHD33" s="877"/>
      <c r="NHE33" s="877"/>
      <c r="NHF33" s="877"/>
      <c r="NHG33" s="877"/>
      <c r="NHH33" s="877"/>
      <c r="NHI33" s="877"/>
      <c r="NHJ33" s="877"/>
      <c r="NHK33" s="877"/>
      <c r="NHL33" s="877"/>
      <c r="NHM33" s="877"/>
      <c r="NHN33" s="877"/>
      <c r="NHO33" s="877"/>
      <c r="NHP33" s="877"/>
      <c r="NHQ33" s="877"/>
      <c r="NHR33" s="877"/>
      <c r="NHS33" s="877"/>
      <c r="NHT33" s="877"/>
      <c r="NHU33" s="877"/>
      <c r="NHV33" s="877"/>
      <c r="NHW33" s="877"/>
      <c r="NHX33" s="877"/>
      <c r="NHY33" s="877"/>
      <c r="NHZ33" s="877"/>
      <c r="NIA33" s="877"/>
      <c r="NIB33" s="877"/>
      <c r="NIC33" s="877"/>
      <c r="NID33" s="877"/>
      <c r="NIE33" s="877"/>
      <c r="NIF33" s="877"/>
      <c r="NIG33" s="877"/>
      <c r="NIH33" s="877"/>
      <c r="NII33" s="877"/>
      <c r="NIJ33" s="877"/>
      <c r="NIK33" s="877"/>
      <c r="NIL33" s="877"/>
      <c r="NIM33" s="877"/>
      <c r="NIN33" s="877"/>
      <c r="NIO33" s="877"/>
      <c r="NIP33" s="877"/>
      <c r="NIQ33" s="877"/>
      <c r="NIR33" s="877"/>
      <c r="NIS33" s="877"/>
      <c r="NIT33" s="877"/>
      <c r="NIU33" s="877"/>
      <c r="NIV33" s="877"/>
      <c r="NIW33" s="877"/>
      <c r="NIX33" s="877"/>
      <c r="NIY33" s="877"/>
      <c r="NIZ33" s="877"/>
      <c r="NJA33" s="877"/>
      <c r="NJB33" s="877"/>
      <c r="NJC33" s="877"/>
      <c r="NJD33" s="877"/>
      <c r="NJE33" s="877"/>
      <c r="NJF33" s="877"/>
      <c r="NJG33" s="877"/>
      <c r="NJH33" s="877"/>
      <c r="NJI33" s="877"/>
      <c r="NJJ33" s="877"/>
      <c r="NJK33" s="877"/>
      <c r="NJL33" s="877"/>
      <c r="NJM33" s="877"/>
      <c r="NJN33" s="877"/>
      <c r="NJO33" s="877"/>
      <c r="NJP33" s="877"/>
      <c r="NJQ33" s="877"/>
      <c r="NJR33" s="877"/>
      <c r="NJS33" s="877"/>
      <c r="NJT33" s="877"/>
      <c r="NJU33" s="877"/>
      <c r="NJV33" s="877"/>
      <c r="NJW33" s="877"/>
      <c r="NJX33" s="877"/>
      <c r="NJY33" s="877"/>
      <c r="NJZ33" s="877"/>
      <c r="NKA33" s="877"/>
      <c r="NKB33" s="877"/>
      <c r="NKC33" s="877"/>
      <c r="NKD33" s="877"/>
      <c r="NKE33" s="877"/>
      <c r="NKF33" s="877"/>
      <c r="NKG33" s="877"/>
      <c r="NKH33" s="877"/>
      <c r="NKI33" s="877"/>
      <c r="NKJ33" s="877"/>
      <c r="NKK33" s="877"/>
      <c r="NKL33" s="877"/>
      <c r="NKM33" s="877"/>
      <c r="NKN33" s="877"/>
      <c r="NKO33" s="877"/>
      <c r="NKP33" s="877"/>
      <c r="NKQ33" s="877"/>
      <c r="NKR33" s="877"/>
      <c r="NKS33" s="877"/>
      <c r="NKT33" s="877"/>
      <c r="NKU33" s="877"/>
      <c r="NKV33" s="877"/>
      <c r="NKW33" s="877"/>
      <c r="NKX33" s="877"/>
      <c r="NKY33" s="877"/>
      <c r="NKZ33" s="877"/>
      <c r="NLA33" s="877"/>
      <c r="NLB33" s="877"/>
      <c r="NLC33" s="877"/>
      <c r="NLD33" s="877"/>
      <c r="NLE33" s="877"/>
      <c r="NLF33" s="877"/>
      <c r="NLG33" s="877"/>
      <c r="NLH33" s="877"/>
      <c r="NLI33" s="877"/>
      <c r="NLJ33" s="877"/>
      <c r="NLK33" s="877"/>
      <c r="NLL33" s="877"/>
      <c r="NLM33" s="877"/>
      <c r="NLN33" s="877"/>
      <c r="NLO33" s="877"/>
      <c r="NLP33" s="877"/>
      <c r="NLQ33" s="877"/>
      <c r="NLR33" s="877"/>
      <c r="NLS33" s="877"/>
      <c r="NLT33" s="877"/>
      <c r="NLU33" s="877"/>
      <c r="NLV33" s="877"/>
      <c r="NLW33" s="877"/>
      <c r="NLX33" s="877"/>
      <c r="NLY33" s="877"/>
      <c r="NLZ33" s="877"/>
      <c r="NMA33" s="877"/>
      <c r="NMB33" s="877"/>
      <c r="NMC33" s="877"/>
      <c r="NMD33" s="877"/>
      <c r="NME33" s="877"/>
      <c r="NMF33" s="877"/>
      <c r="NMG33" s="877"/>
      <c r="NMH33" s="877"/>
      <c r="NMI33" s="877"/>
      <c r="NMJ33" s="877"/>
      <c r="NMK33" s="877"/>
      <c r="NML33" s="877"/>
      <c r="NMM33" s="877"/>
      <c r="NMN33" s="877"/>
      <c r="NMO33" s="877"/>
      <c r="NMP33" s="877"/>
      <c r="NMQ33" s="877"/>
      <c r="NMR33" s="877"/>
      <c r="NMS33" s="877"/>
      <c r="NMT33" s="877"/>
      <c r="NMU33" s="877"/>
      <c r="NMV33" s="877"/>
      <c r="NMW33" s="877"/>
      <c r="NMX33" s="877"/>
      <c r="NMY33" s="877"/>
      <c r="NMZ33" s="877"/>
      <c r="NNA33" s="877"/>
      <c r="NNB33" s="877"/>
      <c r="NNC33" s="877"/>
      <c r="NND33" s="877"/>
      <c r="NNE33" s="877"/>
      <c r="NNF33" s="877"/>
      <c r="NNG33" s="877"/>
      <c r="NNH33" s="877"/>
      <c r="NNI33" s="877"/>
      <c r="NNJ33" s="877"/>
      <c r="NNK33" s="877"/>
      <c r="NNL33" s="877"/>
      <c r="NNM33" s="877"/>
      <c r="NNN33" s="877"/>
      <c r="NNO33" s="877"/>
      <c r="NNP33" s="877"/>
      <c r="NNQ33" s="877"/>
      <c r="NNR33" s="877"/>
      <c r="NNS33" s="877"/>
      <c r="NNT33" s="877"/>
      <c r="NNU33" s="877"/>
      <c r="NNV33" s="877"/>
      <c r="NNW33" s="877"/>
      <c r="NNX33" s="877"/>
      <c r="NNY33" s="877"/>
      <c r="NNZ33" s="877"/>
      <c r="NOA33" s="877"/>
      <c r="NOB33" s="877"/>
      <c r="NOC33" s="877"/>
      <c r="NOD33" s="877"/>
      <c r="NOE33" s="877"/>
      <c r="NOF33" s="877"/>
      <c r="NOG33" s="877"/>
      <c r="NOH33" s="877"/>
      <c r="NOI33" s="877"/>
      <c r="NOJ33" s="877"/>
      <c r="NOK33" s="877"/>
      <c r="NOL33" s="877"/>
      <c r="NOM33" s="877"/>
      <c r="NON33" s="877"/>
      <c r="NOO33" s="877"/>
      <c r="NOP33" s="877"/>
      <c r="NOQ33" s="877"/>
      <c r="NOR33" s="877"/>
      <c r="NOS33" s="877"/>
      <c r="NOT33" s="877"/>
      <c r="NOU33" s="877"/>
      <c r="NOV33" s="877"/>
      <c r="NOW33" s="877"/>
      <c r="NOX33" s="877"/>
      <c r="NOY33" s="877"/>
      <c r="NOZ33" s="877"/>
      <c r="NPA33" s="877"/>
      <c r="NPB33" s="877"/>
      <c r="NPC33" s="877"/>
      <c r="NPD33" s="877"/>
      <c r="NPE33" s="877"/>
      <c r="NPF33" s="877"/>
      <c r="NPG33" s="877"/>
      <c r="NPH33" s="877"/>
      <c r="NPI33" s="877"/>
      <c r="NPJ33" s="877"/>
      <c r="NPK33" s="877"/>
      <c r="NPL33" s="877"/>
      <c r="NPM33" s="877"/>
      <c r="NPN33" s="877"/>
      <c r="NPO33" s="877"/>
      <c r="NPP33" s="877"/>
      <c r="NPQ33" s="877"/>
      <c r="NPR33" s="877"/>
      <c r="NPS33" s="877"/>
      <c r="NPT33" s="877"/>
      <c r="NPU33" s="877"/>
      <c r="NPV33" s="877"/>
      <c r="NPW33" s="877"/>
      <c r="NPX33" s="877"/>
      <c r="NPY33" s="877"/>
      <c r="NPZ33" s="877"/>
      <c r="NQA33" s="877"/>
      <c r="NQB33" s="877"/>
      <c r="NQC33" s="877"/>
      <c r="NQD33" s="877"/>
      <c r="NQE33" s="877"/>
      <c r="NQF33" s="877"/>
      <c r="NQG33" s="877"/>
      <c r="NQH33" s="877"/>
      <c r="NQI33" s="877"/>
      <c r="NQJ33" s="877"/>
      <c r="NQK33" s="877"/>
      <c r="NQL33" s="877"/>
      <c r="NQM33" s="877"/>
      <c r="NQN33" s="877"/>
      <c r="NQO33" s="877"/>
      <c r="NQP33" s="877"/>
      <c r="NQQ33" s="877"/>
      <c r="NQR33" s="877"/>
      <c r="NQS33" s="877"/>
      <c r="NQT33" s="877"/>
      <c r="NQU33" s="877"/>
      <c r="NQV33" s="877"/>
      <c r="NQW33" s="877"/>
      <c r="NQX33" s="877"/>
      <c r="NQY33" s="877"/>
      <c r="NQZ33" s="877"/>
      <c r="NRA33" s="877"/>
      <c r="NRB33" s="877"/>
      <c r="NRC33" s="877"/>
      <c r="NRD33" s="877"/>
      <c r="NRE33" s="877"/>
      <c r="NRF33" s="877"/>
      <c r="NRG33" s="877"/>
      <c r="NRH33" s="877"/>
      <c r="NRI33" s="877"/>
      <c r="NRJ33" s="877"/>
      <c r="NRK33" s="877"/>
      <c r="NRL33" s="877"/>
      <c r="NRM33" s="877"/>
      <c r="NRN33" s="877"/>
      <c r="NRO33" s="877"/>
      <c r="NRP33" s="877"/>
      <c r="NRQ33" s="877"/>
      <c r="NRR33" s="877"/>
      <c r="NRS33" s="877"/>
      <c r="NRT33" s="877"/>
      <c r="NRU33" s="877"/>
      <c r="NRV33" s="877"/>
      <c r="NRW33" s="877"/>
      <c r="NRX33" s="877"/>
      <c r="NRY33" s="877"/>
      <c r="NRZ33" s="877"/>
      <c r="NSA33" s="877"/>
      <c r="NSB33" s="877"/>
      <c r="NSC33" s="877"/>
      <c r="NSD33" s="877"/>
      <c r="NSE33" s="877"/>
      <c r="NSF33" s="877"/>
      <c r="NSG33" s="877"/>
      <c r="NSH33" s="877"/>
      <c r="NSI33" s="877"/>
      <c r="NSJ33" s="877"/>
      <c r="NSK33" s="877"/>
      <c r="NSL33" s="877"/>
      <c r="NSM33" s="877"/>
      <c r="NSN33" s="877"/>
      <c r="NSO33" s="877"/>
      <c r="NSP33" s="877"/>
      <c r="NSQ33" s="877"/>
      <c r="NSR33" s="877"/>
      <c r="NSS33" s="877"/>
      <c r="NST33" s="877"/>
      <c r="NSU33" s="877"/>
      <c r="NSV33" s="877"/>
      <c r="NSW33" s="877"/>
      <c r="NSX33" s="877"/>
      <c r="NSY33" s="877"/>
      <c r="NSZ33" s="877"/>
      <c r="NTA33" s="877"/>
      <c r="NTB33" s="877"/>
      <c r="NTC33" s="877"/>
      <c r="NTD33" s="877"/>
      <c r="NTE33" s="877"/>
      <c r="NTF33" s="877"/>
      <c r="NTG33" s="877"/>
      <c r="NTH33" s="877"/>
      <c r="NTI33" s="877"/>
      <c r="NTJ33" s="877"/>
      <c r="NTK33" s="877"/>
      <c r="NTL33" s="877"/>
      <c r="NTM33" s="877"/>
      <c r="NTN33" s="877"/>
      <c r="NTO33" s="877"/>
      <c r="NTP33" s="877"/>
      <c r="NTQ33" s="877"/>
      <c r="NTR33" s="877"/>
      <c r="NTS33" s="877"/>
      <c r="NTT33" s="877"/>
      <c r="NTU33" s="877"/>
      <c r="NTV33" s="877"/>
      <c r="NTW33" s="877"/>
      <c r="NTX33" s="877"/>
      <c r="NTY33" s="877"/>
      <c r="NTZ33" s="877"/>
      <c r="NUA33" s="877"/>
      <c r="NUB33" s="877"/>
      <c r="NUC33" s="877"/>
      <c r="NUD33" s="877"/>
      <c r="NUE33" s="877"/>
      <c r="NUF33" s="877"/>
      <c r="NUG33" s="877"/>
      <c r="NUH33" s="877"/>
      <c r="NUI33" s="877"/>
      <c r="NUJ33" s="877"/>
      <c r="NUK33" s="877"/>
      <c r="NUL33" s="877"/>
      <c r="NUM33" s="877"/>
      <c r="NUN33" s="877"/>
      <c r="NUO33" s="877"/>
      <c r="NUP33" s="877"/>
      <c r="NUQ33" s="877"/>
      <c r="NUR33" s="877"/>
      <c r="NUS33" s="877"/>
      <c r="NUT33" s="877"/>
      <c r="NUU33" s="877"/>
      <c r="NUV33" s="877"/>
      <c r="NUW33" s="877"/>
      <c r="NUX33" s="877"/>
      <c r="NUY33" s="877"/>
      <c r="NUZ33" s="877"/>
      <c r="NVA33" s="877"/>
      <c r="NVB33" s="877"/>
      <c r="NVC33" s="877"/>
      <c r="NVD33" s="877"/>
      <c r="NVE33" s="877"/>
      <c r="NVF33" s="877"/>
      <c r="NVG33" s="877"/>
      <c r="NVH33" s="877"/>
      <c r="NVI33" s="877"/>
      <c r="NVJ33" s="877"/>
      <c r="NVK33" s="877"/>
      <c r="NVL33" s="877"/>
      <c r="NVM33" s="877"/>
      <c r="NVN33" s="877"/>
      <c r="NVO33" s="877"/>
      <c r="NVP33" s="877"/>
      <c r="NVQ33" s="877"/>
      <c r="NVR33" s="877"/>
      <c r="NVS33" s="877"/>
      <c r="NVT33" s="877"/>
      <c r="NVU33" s="877"/>
      <c r="NVV33" s="877"/>
      <c r="NVW33" s="877"/>
      <c r="NVX33" s="877"/>
      <c r="NVY33" s="877"/>
      <c r="NVZ33" s="877"/>
      <c r="NWA33" s="877"/>
      <c r="NWB33" s="877"/>
      <c r="NWC33" s="877"/>
      <c r="NWD33" s="877"/>
      <c r="NWE33" s="877"/>
      <c r="NWF33" s="877"/>
      <c r="NWG33" s="877"/>
      <c r="NWH33" s="877"/>
      <c r="NWI33" s="877"/>
      <c r="NWJ33" s="877"/>
      <c r="NWK33" s="877"/>
      <c r="NWL33" s="877"/>
      <c r="NWM33" s="877"/>
      <c r="NWN33" s="877"/>
      <c r="NWO33" s="877"/>
      <c r="NWP33" s="877"/>
      <c r="NWQ33" s="877"/>
      <c r="NWR33" s="877"/>
      <c r="NWS33" s="877"/>
      <c r="NWT33" s="877"/>
      <c r="NWU33" s="877"/>
      <c r="NWV33" s="877"/>
      <c r="NWW33" s="877"/>
      <c r="NWX33" s="877"/>
      <c r="NWY33" s="877"/>
      <c r="NWZ33" s="877"/>
      <c r="NXA33" s="877"/>
      <c r="NXB33" s="877"/>
      <c r="NXC33" s="877"/>
      <c r="NXD33" s="877"/>
      <c r="NXE33" s="877"/>
      <c r="NXF33" s="877"/>
      <c r="NXG33" s="877"/>
      <c r="NXH33" s="877"/>
      <c r="NXI33" s="877"/>
      <c r="NXJ33" s="877"/>
      <c r="NXK33" s="877"/>
      <c r="NXL33" s="877"/>
      <c r="NXM33" s="877"/>
      <c r="NXN33" s="877"/>
      <c r="NXO33" s="877"/>
      <c r="NXP33" s="877"/>
      <c r="NXQ33" s="877"/>
      <c r="NXR33" s="877"/>
      <c r="NXS33" s="877"/>
      <c r="NXT33" s="877"/>
      <c r="NXU33" s="877"/>
      <c r="NXV33" s="877"/>
      <c r="NXW33" s="877"/>
      <c r="NXX33" s="877"/>
      <c r="NXY33" s="877"/>
      <c r="NXZ33" s="877"/>
      <c r="NYA33" s="877"/>
      <c r="NYB33" s="877"/>
      <c r="NYC33" s="877"/>
      <c r="NYD33" s="877"/>
      <c r="NYE33" s="877"/>
      <c r="NYF33" s="877"/>
      <c r="NYG33" s="877"/>
      <c r="NYH33" s="877"/>
      <c r="NYI33" s="877"/>
      <c r="NYJ33" s="877"/>
      <c r="NYK33" s="877"/>
      <c r="NYL33" s="877"/>
      <c r="NYM33" s="877"/>
      <c r="NYN33" s="877"/>
      <c r="NYO33" s="877"/>
      <c r="NYP33" s="877"/>
      <c r="NYQ33" s="877"/>
      <c r="NYR33" s="877"/>
      <c r="NYS33" s="877"/>
      <c r="NYT33" s="877"/>
      <c r="NYU33" s="877"/>
      <c r="NYV33" s="877"/>
      <c r="NYW33" s="877"/>
      <c r="NYX33" s="877"/>
      <c r="NYY33" s="877"/>
      <c r="NYZ33" s="877"/>
      <c r="NZA33" s="877"/>
      <c r="NZB33" s="877"/>
      <c r="NZC33" s="877"/>
      <c r="NZD33" s="877"/>
      <c r="NZE33" s="877"/>
      <c r="NZF33" s="877"/>
      <c r="NZG33" s="877"/>
      <c r="NZH33" s="877"/>
      <c r="NZI33" s="877"/>
      <c r="NZJ33" s="877"/>
      <c r="NZK33" s="877"/>
      <c r="NZL33" s="877"/>
      <c r="NZM33" s="877"/>
      <c r="NZN33" s="877"/>
      <c r="NZO33" s="877"/>
      <c r="NZP33" s="877"/>
      <c r="NZQ33" s="877"/>
      <c r="NZR33" s="877"/>
      <c r="NZS33" s="877"/>
      <c r="NZT33" s="877"/>
      <c r="NZU33" s="877"/>
      <c r="NZV33" s="877"/>
      <c r="NZW33" s="877"/>
      <c r="NZX33" s="877"/>
      <c r="NZY33" s="877"/>
      <c r="NZZ33" s="877"/>
      <c r="OAA33" s="877"/>
      <c r="OAB33" s="877"/>
      <c r="OAC33" s="877"/>
      <c r="OAD33" s="877"/>
      <c r="OAE33" s="877"/>
      <c r="OAF33" s="877"/>
      <c r="OAG33" s="877"/>
      <c r="OAH33" s="877"/>
      <c r="OAI33" s="877"/>
      <c r="OAJ33" s="877"/>
      <c r="OAK33" s="877"/>
      <c r="OAL33" s="877"/>
      <c r="OAM33" s="877"/>
      <c r="OAN33" s="877"/>
      <c r="OAO33" s="877"/>
      <c r="OAP33" s="877"/>
      <c r="OAQ33" s="877"/>
      <c r="OAR33" s="877"/>
      <c r="OAS33" s="877"/>
      <c r="OAT33" s="877"/>
      <c r="OAU33" s="877"/>
      <c r="OAV33" s="877"/>
      <c r="OAW33" s="877"/>
      <c r="OAX33" s="877"/>
      <c r="OAY33" s="877"/>
      <c r="OAZ33" s="877"/>
      <c r="OBA33" s="877"/>
      <c r="OBB33" s="877"/>
      <c r="OBC33" s="877"/>
      <c r="OBD33" s="877"/>
      <c r="OBE33" s="877"/>
      <c r="OBF33" s="877"/>
      <c r="OBG33" s="877"/>
      <c r="OBH33" s="877"/>
      <c r="OBI33" s="877"/>
      <c r="OBJ33" s="877"/>
      <c r="OBK33" s="877"/>
      <c r="OBL33" s="877"/>
      <c r="OBM33" s="877"/>
      <c r="OBN33" s="877"/>
      <c r="OBO33" s="877"/>
      <c r="OBP33" s="877"/>
      <c r="OBQ33" s="877"/>
      <c r="OBR33" s="877"/>
      <c r="OBS33" s="877"/>
      <c r="OBT33" s="877"/>
      <c r="OBU33" s="877"/>
      <c r="OBV33" s="877"/>
      <c r="OBW33" s="877"/>
      <c r="OBX33" s="877"/>
      <c r="OBY33" s="877"/>
      <c r="OBZ33" s="877"/>
      <c r="OCA33" s="877"/>
      <c r="OCB33" s="877"/>
      <c r="OCC33" s="877"/>
      <c r="OCD33" s="877"/>
      <c r="OCE33" s="877"/>
      <c r="OCF33" s="877"/>
      <c r="OCG33" s="877"/>
      <c r="OCH33" s="877"/>
      <c r="OCI33" s="877"/>
      <c r="OCJ33" s="877"/>
      <c r="OCK33" s="877"/>
      <c r="OCL33" s="877"/>
      <c r="OCM33" s="877"/>
      <c r="OCN33" s="877"/>
      <c r="OCO33" s="877"/>
      <c r="OCP33" s="877"/>
      <c r="OCQ33" s="877"/>
      <c r="OCR33" s="877"/>
      <c r="OCS33" s="877"/>
      <c r="OCT33" s="877"/>
      <c r="OCU33" s="877"/>
      <c r="OCV33" s="877"/>
      <c r="OCW33" s="877"/>
      <c r="OCX33" s="877"/>
      <c r="OCY33" s="877"/>
      <c r="OCZ33" s="877"/>
      <c r="ODA33" s="877"/>
      <c r="ODB33" s="877"/>
      <c r="ODC33" s="877"/>
      <c r="ODD33" s="877"/>
      <c r="ODE33" s="877"/>
      <c r="ODF33" s="877"/>
      <c r="ODG33" s="877"/>
      <c r="ODH33" s="877"/>
      <c r="ODI33" s="877"/>
      <c r="ODJ33" s="877"/>
      <c r="ODK33" s="877"/>
      <c r="ODL33" s="877"/>
      <c r="ODM33" s="877"/>
      <c r="ODN33" s="877"/>
      <c r="ODO33" s="877"/>
      <c r="ODP33" s="877"/>
      <c r="ODQ33" s="877"/>
      <c r="ODR33" s="877"/>
      <c r="ODS33" s="877"/>
      <c r="ODT33" s="877"/>
      <c r="ODU33" s="877"/>
      <c r="ODV33" s="877"/>
      <c r="ODW33" s="877"/>
      <c r="ODX33" s="877"/>
      <c r="ODY33" s="877"/>
      <c r="ODZ33" s="877"/>
      <c r="OEA33" s="877"/>
      <c r="OEB33" s="877"/>
      <c r="OEC33" s="877"/>
      <c r="OED33" s="877"/>
      <c r="OEE33" s="877"/>
      <c r="OEF33" s="877"/>
      <c r="OEG33" s="877"/>
      <c r="OEH33" s="877"/>
      <c r="OEI33" s="877"/>
      <c r="OEJ33" s="877"/>
      <c r="OEK33" s="877"/>
      <c r="OEL33" s="877"/>
      <c r="OEM33" s="877"/>
      <c r="OEN33" s="877"/>
      <c r="OEO33" s="877"/>
      <c r="OEP33" s="877"/>
      <c r="OEQ33" s="877"/>
      <c r="OER33" s="877"/>
      <c r="OES33" s="877"/>
      <c r="OET33" s="877"/>
      <c r="OEU33" s="877"/>
      <c r="OEV33" s="877"/>
      <c r="OEW33" s="877"/>
      <c r="OEX33" s="877"/>
      <c r="OEY33" s="877"/>
      <c r="OEZ33" s="877"/>
      <c r="OFA33" s="877"/>
      <c r="OFB33" s="877"/>
      <c r="OFC33" s="877"/>
      <c r="OFD33" s="877"/>
      <c r="OFE33" s="877"/>
      <c r="OFF33" s="877"/>
      <c r="OFG33" s="877"/>
      <c r="OFH33" s="877"/>
      <c r="OFI33" s="877"/>
      <c r="OFJ33" s="877"/>
      <c r="OFK33" s="877"/>
      <c r="OFL33" s="877"/>
      <c r="OFM33" s="877"/>
      <c r="OFN33" s="877"/>
      <c r="OFO33" s="877"/>
      <c r="OFP33" s="877"/>
      <c r="OFQ33" s="877"/>
      <c r="OFR33" s="877"/>
      <c r="OFS33" s="877"/>
      <c r="OFT33" s="877"/>
      <c r="OFU33" s="877"/>
      <c r="OFV33" s="877"/>
      <c r="OFW33" s="877"/>
      <c r="OFX33" s="877"/>
      <c r="OFY33" s="877"/>
      <c r="OFZ33" s="877"/>
      <c r="OGA33" s="877"/>
      <c r="OGB33" s="877"/>
      <c r="OGC33" s="877"/>
      <c r="OGD33" s="877"/>
      <c r="OGE33" s="877"/>
      <c r="OGF33" s="877"/>
      <c r="OGG33" s="877"/>
      <c r="OGH33" s="877"/>
      <c r="OGI33" s="877"/>
      <c r="OGJ33" s="877"/>
      <c r="OGK33" s="877"/>
      <c r="OGL33" s="877"/>
      <c r="OGM33" s="877"/>
      <c r="OGN33" s="877"/>
      <c r="OGO33" s="877"/>
      <c r="OGP33" s="877"/>
      <c r="OGQ33" s="877"/>
      <c r="OGR33" s="877"/>
      <c r="OGS33" s="877"/>
      <c r="OGT33" s="877"/>
      <c r="OGU33" s="877"/>
      <c r="OGV33" s="877"/>
      <c r="OGW33" s="877"/>
      <c r="OGX33" s="877"/>
      <c r="OGY33" s="877"/>
      <c r="OGZ33" s="877"/>
      <c r="OHA33" s="877"/>
      <c r="OHB33" s="877"/>
      <c r="OHC33" s="877"/>
      <c r="OHD33" s="877"/>
      <c r="OHE33" s="877"/>
      <c r="OHF33" s="877"/>
      <c r="OHG33" s="877"/>
      <c r="OHH33" s="877"/>
      <c r="OHI33" s="877"/>
      <c r="OHJ33" s="877"/>
      <c r="OHK33" s="877"/>
      <c r="OHL33" s="877"/>
      <c r="OHM33" s="877"/>
      <c r="OHN33" s="877"/>
      <c r="OHO33" s="877"/>
      <c r="OHP33" s="877"/>
      <c r="OHQ33" s="877"/>
      <c r="OHR33" s="877"/>
      <c r="OHS33" s="877"/>
      <c r="OHT33" s="877"/>
      <c r="OHU33" s="877"/>
      <c r="OHV33" s="877"/>
      <c r="OHW33" s="877"/>
      <c r="OHX33" s="877"/>
      <c r="OHY33" s="877"/>
      <c r="OHZ33" s="877"/>
      <c r="OIA33" s="877"/>
      <c r="OIB33" s="877"/>
      <c r="OIC33" s="877"/>
      <c r="OID33" s="877"/>
      <c r="OIE33" s="877"/>
      <c r="OIF33" s="877"/>
      <c r="OIG33" s="877"/>
      <c r="OIH33" s="877"/>
      <c r="OII33" s="877"/>
      <c r="OIJ33" s="877"/>
      <c r="OIK33" s="877"/>
      <c r="OIL33" s="877"/>
      <c r="OIM33" s="877"/>
      <c r="OIN33" s="877"/>
      <c r="OIO33" s="877"/>
      <c r="OIP33" s="877"/>
      <c r="OIQ33" s="877"/>
      <c r="OIR33" s="877"/>
      <c r="OIS33" s="877"/>
      <c r="OIT33" s="877"/>
      <c r="OIU33" s="877"/>
      <c r="OIV33" s="877"/>
      <c r="OIW33" s="877"/>
      <c r="OIX33" s="877"/>
      <c r="OIY33" s="877"/>
      <c r="OIZ33" s="877"/>
      <c r="OJA33" s="877"/>
      <c r="OJB33" s="877"/>
      <c r="OJC33" s="877"/>
      <c r="OJD33" s="877"/>
      <c r="OJE33" s="877"/>
      <c r="OJF33" s="877"/>
      <c r="OJG33" s="877"/>
      <c r="OJH33" s="877"/>
      <c r="OJI33" s="877"/>
      <c r="OJJ33" s="877"/>
      <c r="OJK33" s="877"/>
      <c r="OJL33" s="877"/>
      <c r="OJM33" s="877"/>
      <c r="OJN33" s="877"/>
      <c r="OJO33" s="877"/>
      <c r="OJP33" s="877"/>
      <c r="OJQ33" s="877"/>
      <c r="OJR33" s="877"/>
      <c r="OJS33" s="877"/>
      <c r="OJT33" s="877"/>
      <c r="OJU33" s="877"/>
      <c r="OJV33" s="877"/>
      <c r="OJW33" s="877"/>
      <c r="OJX33" s="877"/>
      <c r="OJY33" s="877"/>
      <c r="OJZ33" s="877"/>
      <c r="OKA33" s="877"/>
      <c r="OKB33" s="877"/>
      <c r="OKC33" s="877"/>
      <c r="OKD33" s="877"/>
      <c r="OKE33" s="877"/>
      <c r="OKF33" s="877"/>
      <c r="OKG33" s="877"/>
      <c r="OKH33" s="877"/>
      <c r="OKI33" s="877"/>
      <c r="OKJ33" s="877"/>
      <c r="OKK33" s="877"/>
      <c r="OKL33" s="877"/>
      <c r="OKM33" s="877"/>
      <c r="OKN33" s="877"/>
      <c r="OKO33" s="877"/>
      <c r="OKP33" s="877"/>
      <c r="OKQ33" s="877"/>
      <c r="OKR33" s="877"/>
      <c r="OKS33" s="877"/>
      <c r="OKT33" s="877"/>
      <c r="OKU33" s="877"/>
      <c r="OKV33" s="877"/>
      <c r="OKW33" s="877"/>
      <c r="OKX33" s="877"/>
      <c r="OKY33" s="877"/>
      <c r="OKZ33" s="877"/>
      <c r="OLA33" s="877"/>
      <c r="OLB33" s="877"/>
      <c r="OLC33" s="877"/>
      <c r="OLD33" s="877"/>
      <c r="OLE33" s="877"/>
      <c r="OLF33" s="877"/>
      <c r="OLG33" s="877"/>
      <c r="OLH33" s="877"/>
      <c r="OLI33" s="877"/>
      <c r="OLJ33" s="877"/>
      <c r="OLK33" s="877"/>
      <c r="OLL33" s="877"/>
      <c r="OLM33" s="877"/>
      <c r="OLN33" s="877"/>
      <c r="OLO33" s="877"/>
      <c r="OLP33" s="877"/>
      <c r="OLQ33" s="877"/>
      <c r="OLR33" s="877"/>
      <c r="OLS33" s="877"/>
      <c r="OLT33" s="877"/>
      <c r="OLU33" s="877"/>
      <c r="OLV33" s="877"/>
      <c r="OLW33" s="877"/>
      <c r="OLX33" s="877"/>
      <c r="OLY33" s="877"/>
      <c r="OLZ33" s="877"/>
      <c r="OMA33" s="877"/>
      <c r="OMB33" s="877"/>
      <c r="OMC33" s="877"/>
      <c r="OMD33" s="877"/>
      <c r="OME33" s="877"/>
      <c r="OMF33" s="877"/>
      <c r="OMG33" s="877"/>
      <c r="OMH33" s="877"/>
      <c r="OMI33" s="877"/>
      <c r="OMJ33" s="877"/>
      <c r="OMK33" s="877"/>
      <c r="OML33" s="877"/>
      <c r="OMM33" s="877"/>
      <c r="OMN33" s="877"/>
      <c r="OMO33" s="877"/>
      <c r="OMP33" s="877"/>
      <c r="OMQ33" s="877"/>
      <c r="OMR33" s="877"/>
      <c r="OMS33" s="877"/>
      <c r="OMT33" s="877"/>
      <c r="OMU33" s="877"/>
      <c r="OMV33" s="877"/>
      <c r="OMW33" s="877"/>
      <c r="OMX33" s="877"/>
      <c r="OMY33" s="877"/>
      <c r="OMZ33" s="877"/>
      <c r="ONA33" s="877"/>
      <c r="ONB33" s="877"/>
      <c r="ONC33" s="877"/>
      <c r="OND33" s="877"/>
      <c r="ONE33" s="877"/>
      <c r="ONF33" s="877"/>
      <c r="ONG33" s="877"/>
      <c r="ONH33" s="877"/>
      <c r="ONI33" s="877"/>
      <c r="ONJ33" s="877"/>
      <c r="ONK33" s="877"/>
      <c r="ONL33" s="877"/>
      <c r="ONM33" s="877"/>
      <c r="ONN33" s="877"/>
      <c r="ONO33" s="877"/>
      <c r="ONP33" s="877"/>
      <c r="ONQ33" s="877"/>
      <c r="ONR33" s="877"/>
      <c r="ONS33" s="877"/>
      <c r="ONT33" s="877"/>
      <c r="ONU33" s="877"/>
      <c r="ONV33" s="877"/>
      <c r="ONW33" s="877"/>
      <c r="ONX33" s="877"/>
      <c r="ONY33" s="877"/>
      <c r="ONZ33" s="877"/>
      <c r="OOA33" s="877"/>
      <c r="OOB33" s="877"/>
      <c r="OOC33" s="877"/>
      <c r="OOD33" s="877"/>
      <c r="OOE33" s="877"/>
      <c r="OOF33" s="877"/>
      <c r="OOG33" s="877"/>
      <c r="OOH33" s="877"/>
      <c r="OOI33" s="877"/>
      <c r="OOJ33" s="877"/>
      <c r="OOK33" s="877"/>
      <c r="OOL33" s="877"/>
      <c r="OOM33" s="877"/>
      <c r="OON33" s="877"/>
      <c r="OOO33" s="877"/>
      <c r="OOP33" s="877"/>
      <c r="OOQ33" s="877"/>
      <c r="OOR33" s="877"/>
      <c r="OOS33" s="877"/>
      <c r="OOT33" s="877"/>
      <c r="OOU33" s="877"/>
      <c r="OOV33" s="877"/>
      <c r="OOW33" s="877"/>
      <c r="OOX33" s="877"/>
      <c r="OOY33" s="877"/>
      <c r="OOZ33" s="877"/>
      <c r="OPA33" s="877"/>
      <c r="OPB33" s="877"/>
      <c r="OPC33" s="877"/>
      <c r="OPD33" s="877"/>
      <c r="OPE33" s="877"/>
      <c r="OPF33" s="877"/>
      <c r="OPG33" s="877"/>
      <c r="OPH33" s="877"/>
      <c r="OPI33" s="877"/>
      <c r="OPJ33" s="877"/>
      <c r="OPK33" s="877"/>
      <c r="OPL33" s="877"/>
      <c r="OPM33" s="877"/>
      <c r="OPN33" s="877"/>
      <c r="OPO33" s="877"/>
      <c r="OPP33" s="877"/>
      <c r="OPQ33" s="877"/>
      <c r="OPR33" s="877"/>
      <c r="OPS33" s="877"/>
      <c r="OPT33" s="877"/>
      <c r="OPU33" s="877"/>
      <c r="OPV33" s="877"/>
      <c r="OPW33" s="877"/>
      <c r="OPX33" s="877"/>
      <c r="OPY33" s="877"/>
      <c r="OPZ33" s="877"/>
      <c r="OQA33" s="877"/>
      <c r="OQB33" s="877"/>
      <c r="OQC33" s="877"/>
      <c r="OQD33" s="877"/>
      <c r="OQE33" s="877"/>
      <c r="OQF33" s="877"/>
      <c r="OQG33" s="877"/>
      <c r="OQH33" s="877"/>
      <c r="OQI33" s="877"/>
      <c r="OQJ33" s="877"/>
      <c r="OQK33" s="877"/>
      <c r="OQL33" s="877"/>
      <c r="OQM33" s="877"/>
      <c r="OQN33" s="877"/>
      <c r="OQO33" s="877"/>
      <c r="OQP33" s="877"/>
      <c r="OQQ33" s="877"/>
      <c r="OQR33" s="877"/>
      <c r="OQS33" s="877"/>
      <c r="OQT33" s="877"/>
      <c r="OQU33" s="877"/>
      <c r="OQV33" s="877"/>
      <c r="OQW33" s="877"/>
      <c r="OQX33" s="877"/>
      <c r="OQY33" s="877"/>
      <c r="OQZ33" s="877"/>
      <c r="ORA33" s="877"/>
      <c r="ORB33" s="877"/>
      <c r="ORC33" s="877"/>
      <c r="ORD33" s="877"/>
      <c r="ORE33" s="877"/>
      <c r="ORF33" s="877"/>
      <c r="ORG33" s="877"/>
      <c r="ORH33" s="877"/>
      <c r="ORI33" s="877"/>
      <c r="ORJ33" s="877"/>
      <c r="ORK33" s="877"/>
      <c r="ORL33" s="877"/>
      <c r="ORM33" s="877"/>
      <c r="ORN33" s="877"/>
      <c r="ORO33" s="877"/>
      <c r="ORP33" s="877"/>
      <c r="ORQ33" s="877"/>
      <c r="ORR33" s="877"/>
      <c r="ORS33" s="877"/>
      <c r="ORT33" s="877"/>
      <c r="ORU33" s="877"/>
      <c r="ORV33" s="877"/>
      <c r="ORW33" s="877"/>
      <c r="ORX33" s="877"/>
      <c r="ORY33" s="877"/>
      <c r="ORZ33" s="877"/>
      <c r="OSA33" s="877"/>
      <c r="OSB33" s="877"/>
      <c r="OSC33" s="877"/>
      <c r="OSD33" s="877"/>
      <c r="OSE33" s="877"/>
      <c r="OSF33" s="877"/>
      <c r="OSG33" s="877"/>
      <c r="OSH33" s="877"/>
      <c r="OSI33" s="877"/>
      <c r="OSJ33" s="877"/>
      <c r="OSK33" s="877"/>
      <c r="OSL33" s="877"/>
      <c r="OSM33" s="877"/>
      <c r="OSN33" s="877"/>
      <c r="OSO33" s="877"/>
      <c r="OSP33" s="877"/>
      <c r="OSQ33" s="877"/>
      <c r="OSR33" s="877"/>
      <c r="OSS33" s="877"/>
      <c r="OST33" s="877"/>
      <c r="OSU33" s="877"/>
      <c r="OSV33" s="877"/>
      <c r="OSW33" s="877"/>
      <c r="OSX33" s="877"/>
      <c r="OSY33" s="877"/>
      <c r="OSZ33" s="877"/>
      <c r="OTA33" s="877"/>
      <c r="OTB33" s="877"/>
      <c r="OTC33" s="877"/>
      <c r="OTD33" s="877"/>
      <c r="OTE33" s="877"/>
      <c r="OTF33" s="877"/>
      <c r="OTG33" s="877"/>
      <c r="OTH33" s="877"/>
      <c r="OTI33" s="877"/>
      <c r="OTJ33" s="877"/>
      <c r="OTK33" s="877"/>
      <c r="OTL33" s="877"/>
      <c r="OTM33" s="877"/>
      <c r="OTN33" s="877"/>
      <c r="OTO33" s="877"/>
      <c r="OTP33" s="877"/>
      <c r="OTQ33" s="877"/>
      <c r="OTR33" s="877"/>
      <c r="OTS33" s="877"/>
      <c r="OTT33" s="877"/>
      <c r="OTU33" s="877"/>
      <c r="OTV33" s="877"/>
      <c r="OTW33" s="877"/>
      <c r="OTX33" s="877"/>
      <c r="OTY33" s="877"/>
      <c r="OTZ33" s="877"/>
      <c r="OUA33" s="877"/>
      <c r="OUB33" s="877"/>
      <c r="OUC33" s="877"/>
      <c r="OUD33" s="877"/>
      <c r="OUE33" s="877"/>
      <c r="OUF33" s="877"/>
      <c r="OUG33" s="877"/>
      <c r="OUH33" s="877"/>
      <c r="OUI33" s="877"/>
      <c r="OUJ33" s="877"/>
      <c r="OUK33" s="877"/>
      <c r="OUL33" s="877"/>
      <c r="OUM33" s="877"/>
      <c r="OUN33" s="877"/>
      <c r="OUO33" s="877"/>
      <c r="OUP33" s="877"/>
      <c r="OUQ33" s="877"/>
      <c r="OUR33" s="877"/>
      <c r="OUS33" s="877"/>
      <c r="OUT33" s="877"/>
      <c r="OUU33" s="877"/>
      <c r="OUV33" s="877"/>
      <c r="OUW33" s="877"/>
      <c r="OUX33" s="877"/>
      <c r="OUY33" s="877"/>
      <c r="OUZ33" s="877"/>
      <c r="OVA33" s="877"/>
      <c r="OVB33" s="877"/>
      <c r="OVC33" s="877"/>
      <c r="OVD33" s="877"/>
      <c r="OVE33" s="877"/>
      <c r="OVF33" s="877"/>
      <c r="OVG33" s="877"/>
      <c r="OVH33" s="877"/>
      <c r="OVI33" s="877"/>
      <c r="OVJ33" s="877"/>
      <c r="OVK33" s="877"/>
      <c r="OVL33" s="877"/>
      <c r="OVM33" s="877"/>
      <c r="OVN33" s="877"/>
      <c r="OVO33" s="877"/>
      <c r="OVP33" s="877"/>
      <c r="OVQ33" s="877"/>
      <c r="OVR33" s="877"/>
      <c r="OVS33" s="877"/>
      <c r="OVT33" s="877"/>
      <c r="OVU33" s="877"/>
      <c r="OVV33" s="877"/>
      <c r="OVW33" s="877"/>
      <c r="OVX33" s="877"/>
      <c r="OVY33" s="877"/>
      <c r="OVZ33" s="877"/>
      <c r="OWA33" s="877"/>
      <c r="OWB33" s="877"/>
      <c r="OWC33" s="877"/>
      <c r="OWD33" s="877"/>
      <c r="OWE33" s="877"/>
      <c r="OWF33" s="877"/>
      <c r="OWG33" s="877"/>
      <c r="OWH33" s="877"/>
      <c r="OWI33" s="877"/>
      <c r="OWJ33" s="877"/>
      <c r="OWK33" s="877"/>
      <c r="OWL33" s="877"/>
      <c r="OWM33" s="877"/>
      <c r="OWN33" s="877"/>
      <c r="OWO33" s="877"/>
      <c r="OWP33" s="877"/>
      <c r="OWQ33" s="877"/>
      <c r="OWR33" s="877"/>
      <c r="OWS33" s="877"/>
      <c r="OWT33" s="877"/>
      <c r="OWU33" s="877"/>
      <c r="OWV33" s="877"/>
      <c r="OWW33" s="877"/>
      <c r="OWX33" s="877"/>
      <c r="OWY33" s="877"/>
      <c r="OWZ33" s="877"/>
      <c r="OXA33" s="877"/>
      <c r="OXB33" s="877"/>
      <c r="OXC33" s="877"/>
      <c r="OXD33" s="877"/>
      <c r="OXE33" s="877"/>
      <c r="OXF33" s="877"/>
      <c r="OXG33" s="877"/>
      <c r="OXH33" s="877"/>
      <c r="OXI33" s="877"/>
      <c r="OXJ33" s="877"/>
      <c r="OXK33" s="877"/>
      <c r="OXL33" s="877"/>
      <c r="OXM33" s="877"/>
      <c r="OXN33" s="877"/>
      <c r="OXO33" s="877"/>
      <c r="OXP33" s="877"/>
      <c r="OXQ33" s="877"/>
      <c r="OXR33" s="877"/>
      <c r="OXS33" s="877"/>
      <c r="OXT33" s="877"/>
      <c r="OXU33" s="877"/>
      <c r="OXV33" s="877"/>
      <c r="OXW33" s="877"/>
      <c r="OXX33" s="877"/>
      <c r="OXY33" s="877"/>
      <c r="OXZ33" s="877"/>
      <c r="OYA33" s="877"/>
      <c r="OYB33" s="877"/>
      <c r="OYC33" s="877"/>
      <c r="OYD33" s="877"/>
      <c r="OYE33" s="877"/>
      <c r="OYF33" s="877"/>
      <c r="OYG33" s="877"/>
      <c r="OYH33" s="877"/>
      <c r="OYI33" s="877"/>
      <c r="OYJ33" s="877"/>
      <c r="OYK33" s="877"/>
      <c r="OYL33" s="877"/>
      <c r="OYM33" s="877"/>
      <c r="OYN33" s="877"/>
      <c r="OYO33" s="877"/>
      <c r="OYP33" s="877"/>
      <c r="OYQ33" s="877"/>
      <c r="OYR33" s="877"/>
      <c r="OYS33" s="877"/>
      <c r="OYT33" s="877"/>
      <c r="OYU33" s="877"/>
      <c r="OYV33" s="877"/>
      <c r="OYW33" s="877"/>
      <c r="OYX33" s="877"/>
      <c r="OYY33" s="877"/>
      <c r="OYZ33" s="877"/>
      <c r="OZA33" s="877"/>
      <c r="OZB33" s="877"/>
      <c r="OZC33" s="877"/>
      <c r="OZD33" s="877"/>
      <c r="OZE33" s="877"/>
      <c r="OZF33" s="877"/>
      <c r="OZG33" s="877"/>
      <c r="OZH33" s="877"/>
      <c r="OZI33" s="877"/>
      <c r="OZJ33" s="877"/>
      <c r="OZK33" s="877"/>
      <c r="OZL33" s="877"/>
      <c r="OZM33" s="877"/>
      <c r="OZN33" s="877"/>
      <c r="OZO33" s="877"/>
      <c r="OZP33" s="877"/>
      <c r="OZQ33" s="877"/>
      <c r="OZR33" s="877"/>
      <c r="OZS33" s="877"/>
      <c r="OZT33" s="877"/>
      <c r="OZU33" s="877"/>
      <c r="OZV33" s="877"/>
      <c r="OZW33" s="877"/>
      <c r="OZX33" s="877"/>
      <c r="OZY33" s="877"/>
      <c r="OZZ33" s="877"/>
      <c r="PAA33" s="877"/>
      <c r="PAB33" s="877"/>
      <c r="PAC33" s="877"/>
      <c r="PAD33" s="877"/>
      <c r="PAE33" s="877"/>
      <c r="PAF33" s="877"/>
      <c r="PAG33" s="877"/>
      <c r="PAH33" s="877"/>
      <c r="PAI33" s="877"/>
      <c r="PAJ33" s="877"/>
      <c r="PAK33" s="877"/>
      <c r="PAL33" s="877"/>
      <c r="PAM33" s="877"/>
      <c r="PAN33" s="877"/>
      <c r="PAO33" s="877"/>
      <c r="PAP33" s="877"/>
      <c r="PAQ33" s="877"/>
      <c r="PAR33" s="877"/>
      <c r="PAS33" s="877"/>
      <c r="PAT33" s="877"/>
      <c r="PAU33" s="877"/>
      <c r="PAV33" s="877"/>
      <c r="PAW33" s="877"/>
      <c r="PAX33" s="877"/>
      <c r="PAY33" s="877"/>
      <c r="PAZ33" s="877"/>
      <c r="PBA33" s="877"/>
      <c r="PBB33" s="877"/>
      <c r="PBC33" s="877"/>
      <c r="PBD33" s="877"/>
      <c r="PBE33" s="877"/>
      <c r="PBF33" s="877"/>
      <c r="PBG33" s="877"/>
      <c r="PBH33" s="877"/>
      <c r="PBI33" s="877"/>
      <c r="PBJ33" s="877"/>
      <c r="PBK33" s="877"/>
      <c r="PBL33" s="877"/>
      <c r="PBM33" s="877"/>
      <c r="PBN33" s="877"/>
      <c r="PBO33" s="877"/>
      <c r="PBP33" s="877"/>
      <c r="PBQ33" s="877"/>
      <c r="PBR33" s="877"/>
      <c r="PBS33" s="877"/>
      <c r="PBT33" s="877"/>
      <c r="PBU33" s="877"/>
      <c r="PBV33" s="877"/>
      <c r="PBW33" s="877"/>
      <c r="PBX33" s="877"/>
      <c r="PBY33" s="877"/>
      <c r="PBZ33" s="877"/>
      <c r="PCA33" s="877"/>
      <c r="PCB33" s="877"/>
      <c r="PCC33" s="877"/>
      <c r="PCD33" s="877"/>
      <c r="PCE33" s="877"/>
      <c r="PCF33" s="877"/>
      <c r="PCG33" s="877"/>
      <c r="PCH33" s="877"/>
      <c r="PCI33" s="877"/>
      <c r="PCJ33" s="877"/>
      <c r="PCK33" s="877"/>
      <c r="PCL33" s="877"/>
      <c r="PCM33" s="877"/>
      <c r="PCN33" s="877"/>
      <c r="PCO33" s="877"/>
      <c r="PCP33" s="877"/>
      <c r="PCQ33" s="877"/>
      <c r="PCR33" s="877"/>
      <c r="PCS33" s="877"/>
      <c r="PCT33" s="877"/>
      <c r="PCU33" s="877"/>
      <c r="PCV33" s="877"/>
      <c r="PCW33" s="877"/>
      <c r="PCX33" s="877"/>
      <c r="PCY33" s="877"/>
      <c r="PCZ33" s="877"/>
      <c r="PDA33" s="877"/>
      <c r="PDB33" s="877"/>
      <c r="PDC33" s="877"/>
      <c r="PDD33" s="877"/>
      <c r="PDE33" s="877"/>
      <c r="PDF33" s="877"/>
      <c r="PDG33" s="877"/>
      <c r="PDH33" s="877"/>
      <c r="PDI33" s="877"/>
      <c r="PDJ33" s="877"/>
      <c r="PDK33" s="877"/>
      <c r="PDL33" s="877"/>
      <c r="PDM33" s="877"/>
      <c r="PDN33" s="877"/>
      <c r="PDO33" s="877"/>
      <c r="PDP33" s="877"/>
      <c r="PDQ33" s="877"/>
      <c r="PDR33" s="877"/>
      <c r="PDS33" s="877"/>
      <c r="PDT33" s="877"/>
      <c r="PDU33" s="877"/>
      <c r="PDV33" s="877"/>
      <c r="PDW33" s="877"/>
      <c r="PDX33" s="877"/>
      <c r="PDY33" s="877"/>
      <c r="PDZ33" s="877"/>
      <c r="PEA33" s="877"/>
      <c r="PEB33" s="877"/>
      <c r="PEC33" s="877"/>
      <c r="PED33" s="877"/>
      <c r="PEE33" s="877"/>
      <c r="PEF33" s="877"/>
      <c r="PEG33" s="877"/>
      <c r="PEH33" s="877"/>
      <c r="PEI33" s="877"/>
      <c r="PEJ33" s="877"/>
      <c r="PEK33" s="877"/>
      <c r="PEL33" s="877"/>
      <c r="PEM33" s="877"/>
      <c r="PEN33" s="877"/>
      <c r="PEO33" s="877"/>
      <c r="PEP33" s="877"/>
      <c r="PEQ33" s="877"/>
      <c r="PER33" s="877"/>
      <c r="PES33" s="877"/>
      <c r="PET33" s="877"/>
      <c r="PEU33" s="877"/>
      <c r="PEV33" s="877"/>
      <c r="PEW33" s="877"/>
      <c r="PEX33" s="877"/>
      <c r="PEY33" s="877"/>
      <c r="PEZ33" s="877"/>
      <c r="PFA33" s="877"/>
      <c r="PFB33" s="877"/>
      <c r="PFC33" s="877"/>
      <c r="PFD33" s="877"/>
      <c r="PFE33" s="877"/>
      <c r="PFF33" s="877"/>
      <c r="PFG33" s="877"/>
      <c r="PFH33" s="877"/>
      <c r="PFI33" s="877"/>
      <c r="PFJ33" s="877"/>
      <c r="PFK33" s="877"/>
      <c r="PFL33" s="877"/>
      <c r="PFM33" s="877"/>
      <c r="PFN33" s="877"/>
      <c r="PFO33" s="877"/>
      <c r="PFP33" s="877"/>
      <c r="PFQ33" s="877"/>
      <c r="PFR33" s="877"/>
      <c r="PFS33" s="877"/>
      <c r="PFT33" s="877"/>
      <c r="PFU33" s="877"/>
      <c r="PFV33" s="877"/>
      <c r="PFW33" s="877"/>
      <c r="PFX33" s="877"/>
      <c r="PFY33" s="877"/>
      <c r="PFZ33" s="877"/>
      <c r="PGA33" s="877"/>
      <c r="PGB33" s="877"/>
      <c r="PGC33" s="877"/>
      <c r="PGD33" s="877"/>
      <c r="PGE33" s="877"/>
      <c r="PGF33" s="877"/>
      <c r="PGG33" s="877"/>
      <c r="PGH33" s="877"/>
      <c r="PGI33" s="877"/>
      <c r="PGJ33" s="877"/>
      <c r="PGK33" s="877"/>
      <c r="PGL33" s="877"/>
      <c r="PGM33" s="877"/>
      <c r="PGN33" s="877"/>
      <c r="PGO33" s="877"/>
      <c r="PGP33" s="877"/>
      <c r="PGQ33" s="877"/>
      <c r="PGR33" s="877"/>
      <c r="PGS33" s="877"/>
      <c r="PGT33" s="877"/>
      <c r="PGU33" s="877"/>
      <c r="PGV33" s="877"/>
      <c r="PGW33" s="877"/>
      <c r="PGX33" s="877"/>
      <c r="PGY33" s="877"/>
      <c r="PGZ33" s="877"/>
      <c r="PHA33" s="877"/>
      <c r="PHB33" s="877"/>
      <c r="PHC33" s="877"/>
      <c r="PHD33" s="877"/>
      <c r="PHE33" s="877"/>
      <c r="PHF33" s="877"/>
      <c r="PHG33" s="877"/>
      <c r="PHH33" s="877"/>
      <c r="PHI33" s="877"/>
      <c r="PHJ33" s="877"/>
      <c r="PHK33" s="877"/>
      <c r="PHL33" s="877"/>
      <c r="PHM33" s="877"/>
      <c r="PHN33" s="877"/>
      <c r="PHO33" s="877"/>
      <c r="PHP33" s="877"/>
      <c r="PHQ33" s="877"/>
      <c r="PHR33" s="877"/>
      <c r="PHS33" s="877"/>
      <c r="PHT33" s="877"/>
      <c r="PHU33" s="877"/>
      <c r="PHV33" s="877"/>
      <c r="PHW33" s="877"/>
      <c r="PHX33" s="877"/>
      <c r="PHY33" s="877"/>
      <c r="PHZ33" s="877"/>
      <c r="PIA33" s="877"/>
      <c r="PIB33" s="877"/>
      <c r="PIC33" s="877"/>
      <c r="PID33" s="877"/>
      <c r="PIE33" s="877"/>
      <c r="PIF33" s="877"/>
      <c r="PIG33" s="877"/>
      <c r="PIH33" s="877"/>
      <c r="PII33" s="877"/>
      <c r="PIJ33" s="877"/>
      <c r="PIK33" s="877"/>
      <c r="PIL33" s="877"/>
      <c r="PIM33" s="877"/>
      <c r="PIN33" s="877"/>
      <c r="PIO33" s="877"/>
      <c r="PIP33" s="877"/>
      <c r="PIQ33" s="877"/>
      <c r="PIR33" s="877"/>
      <c r="PIS33" s="877"/>
      <c r="PIT33" s="877"/>
      <c r="PIU33" s="877"/>
      <c r="PIV33" s="877"/>
      <c r="PIW33" s="877"/>
      <c r="PIX33" s="877"/>
      <c r="PIY33" s="877"/>
      <c r="PIZ33" s="877"/>
      <c r="PJA33" s="877"/>
      <c r="PJB33" s="877"/>
      <c r="PJC33" s="877"/>
      <c r="PJD33" s="877"/>
      <c r="PJE33" s="877"/>
      <c r="PJF33" s="877"/>
      <c r="PJG33" s="877"/>
      <c r="PJH33" s="877"/>
      <c r="PJI33" s="877"/>
      <c r="PJJ33" s="877"/>
      <c r="PJK33" s="877"/>
      <c r="PJL33" s="877"/>
      <c r="PJM33" s="877"/>
      <c r="PJN33" s="877"/>
      <c r="PJO33" s="877"/>
      <c r="PJP33" s="877"/>
      <c r="PJQ33" s="877"/>
      <c r="PJR33" s="877"/>
      <c r="PJS33" s="877"/>
      <c r="PJT33" s="877"/>
      <c r="PJU33" s="877"/>
      <c r="PJV33" s="877"/>
      <c r="PJW33" s="877"/>
      <c r="PJX33" s="877"/>
      <c r="PJY33" s="877"/>
      <c r="PJZ33" s="877"/>
      <c r="PKA33" s="877"/>
      <c r="PKB33" s="877"/>
      <c r="PKC33" s="877"/>
      <c r="PKD33" s="877"/>
      <c r="PKE33" s="877"/>
      <c r="PKF33" s="877"/>
      <c r="PKG33" s="877"/>
      <c r="PKH33" s="877"/>
      <c r="PKI33" s="877"/>
      <c r="PKJ33" s="877"/>
      <c r="PKK33" s="877"/>
      <c r="PKL33" s="877"/>
      <c r="PKM33" s="877"/>
      <c r="PKN33" s="877"/>
      <c r="PKO33" s="877"/>
      <c r="PKP33" s="877"/>
      <c r="PKQ33" s="877"/>
      <c r="PKR33" s="877"/>
      <c r="PKS33" s="877"/>
      <c r="PKT33" s="877"/>
      <c r="PKU33" s="877"/>
      <c r="PKV33" s="877"/>
      <c r="PKW33" s="877"/>
      <c r="PKX33" s="877"/>
      <c r="PKY33" s="877"/>
      <c r="PKZ33" s="877"/>
      <c r="PLA33" s="877"/>
      <c r="PLB33" s="877"/>
      <c r="PLC33" s="877"/>
      <c r="PLD33" s="877"/>
      <c r="PLE33" s="877"/>
      <c r="PLF33" s="877"/>
      <c r="PLG33" s="877"/>
      <c r="PLH33" s="877"/>
      <c r="PLI33" s="877"/>
      <c r="PLJ33" s="877"/>
      <c r="PLK33" s="877"/>
      <c r="PLL33" s="877"/>
      <c r="PLM33" s="877"/>
      <c r="PLN33" s="877"/>
      <c r="PLO33" s="877"/>
      <c r="PLP33" s="877"/>
      <c r="PLQ33" s="877"/>
      <c r="PLR33" s="877"/>
      <c r="PLS33" s="877"/>
      <c r="PLT33" s="877"/>
      <c r="PLU33" s="877"/>
      <c r="PLV33" s="877"/>
      <c r="PLW33" s="877"/>
      <c r="PLX33" s="877"/>
      <c r="PLY33" s="877"/>
      <c r="PLZ33" s="877"/>
      <c r="PMA33" s="877"/>
      <c r="PMB33" s="877"/>
      <c r="PMC33" s="877"/>
      <c r="PMD33" s="877"/>
      <c r="PME33" s="877"/>
      <c r="PMF33" s="877"/>
      <c r="PMG33" s="877"/>
      <c r="PMH33" s="877"/>
      <c r="PMI33" s="877"/>
      <c r="PMJ33" s="877"/>
      <c r="PMK33" s="877"/>
      <c r="PML33" s="877"/>
      <c r="PMM33" s="877"/>
      <c r="PMN33" s="877"/>
      <c r="PMO33" s="877"/>
      <c r="PMP33" s="877"/>
      <c r="PMQ33" s="877"/>
      <c r="PMR33" s="877"/>
      <c r="PMS33" s="877"/>
      <c r="PMT33" s="877"/>
      <c r="PMU33" s="877"/>
      <c r="PMV33" s="877"/>
      <c r="PMW33" s="877"/>
      <c r="PMX33" s="877"/>
      <c r="PMY33" s="877"/>
      <c r="PMZ33" s="877"/>
      <c r="PNA33" s="877"/>
      <c r="PNB33" s="877"/>
      <c r="PNC33" s="877"/>
      <c r="PND33" s="877"/>
      <c r="PNE33" s="877"/>
      <c r="PNF33" s="877"/>
      <c r="PNG33" s="877"/>
      <c r="PNH33" s="877"/>
      <c r="PNI33" s="877"/>
      <c r="PNJ33" s="877"/>
      <c r="PNK33" s="877"/>
      <c r="PNL33" s="877"/>
      <c r="PNM33" s="877"/>
      <c r="PNN33" s="877"/>
      <c r="PNO33" s="877"/>
      <c r="PNP33" s="877"/>
      <c r="PNQ33" s="877"/>
      <c r="PNR33" s="877"/>
      <c r="PNS33" s="877"/>
      <c r="PNT33" s="877"/>
      <c r="PNU33" s="877"/>
      <c r="PNV33" s="877"/>
      <c r="PNW33" s="877"/>
      <c r="PNX33" s="877"/>
      <c r="PNY33" s="877"/>
      <c r="PNZ33" s="877"/>
      <c r="POA33" s="877"/>
      <c r="POB33" s="877"/>
      <c r="POC33" s="877"/>
      <c r="POD33" s="877"/>
      <c r="POE33" s="877"/>
      <c r="POF33" s="877"/>
      <c r="POG33" s="877"/>
      <c r="POH33" s="877"/>
      <c r="POI33" s="877"/>
      <c r="POJ33" s="877"/>
      <c r="POK33" s="877"/>
      <c r="POL33" s="877"/>
      <c r="POM33" s="877"/>
      <c r="PON33" s="877"/>
      <c r="POO33" s="877"/>
      <c r="POP33" s="877"/>
      <c r="POQ33" s="877"/>
      <c r="POR33" s="877"/>
      <c r="POS33" s="877"/>
      <c r="POT33" s="877"/>
      <c r="POU33" s="877"/>
      <c r="POV33" s="877"/>
      <c r="POW33" s="877"/>
      <c r="POX33" s="877"/>
      <c r="POY33" s="877"/>
      <c r="POZ33" s="877"/>
      <c r="PPA33" s="877"/>
      <c r="PPB33" s="877"/>
      <c r="PPC33" s="877"/>
      <c r="PPD33" s="877"/>
      <c r="PPE33" s="877"/>
      <c r="PPF33" s="877"/>
      <c r="PPG33" s="877"/>
      <c r="PPH33" s="877"/>
      <c r="PPI33" s="877"/>
      <c r="PPJ33" s="877"/>
      <c r="PPK33" s="877"/>
      <c r="PPL33" s="877"/>
      <c r="PPM33" s="877"/>
      <c r="PPN33" s="877"/>
      <c r="PPO33" s="877"/>
      <c r="PPP33" s="877"/>
      <c r="PPQ33" s="877"/>
      <c r="PPR33" s="877"/>
      <c r="PPS33" s="877"/>
      <c r="PPT33" s="877"/>
      <c r="PPU33" s="877"/>
      <c r="PPV33" s="877"/>
      <c r="PPW33" s="877"/>
      <c r="PPX33" s="877"/>
      <c r="PPY33" s="877"/>
      <c r="PPZ33" s="877"/>
      <c r="PQA33" s="877"/>
      <c r="PQB33" s="877"/>
      <c r="PQC33" s="877"/>
      <c r="PQD33" s="877"/>
      <c r="PQE33" s="877"/>
      <c r="PQF33" s="877"/>
      <c r="PQG33" s="877"/>
      <c r="PQH33" s="877"/>
      <c r="PQI33" s="877"/>
      <c r="PQJ33" s="877"/>
      <c r="PQK33" s="877"/>
      <c r="PQL33" s="877"/>
      <c r="PQM33" s="877"/>
      <c r="PQN33" s="877"/>
      <c r="PQO33" s="877"/>
      <c r="PQP33" s="877"/>
      <c r="PQQ33" s="877"/>
      <c r="PQR33" s="877"/>
      <c r="PQS33" s="877"/>
      <c r="PQT33" s="877"/>
      <c r="PQU33" s="877"/>
      <c r="PQV33" s="877"/>
      <c r="PQW33" s="877"/>
      <c r="PQX33" s="877"/>
      <c r="PQY33" s="877"/>
      <c r="PQZ33" s="877"/>
      <c r="PRA33" s="877"/>
      <c r="PRB33" s="877"/>
      <c r="PRC33" s="877"/>
      <c r="PRD33" s="877"/>
      <c r="PRE33" s="877"/>
      <c r="PRF33" s="877"/>
      <c r="PRG33" s="877"/>
      <c r="PRH33" s="877"/>
      <c r="PRI33" s="877"/>
      <c r="PRJ33" s="877"/>
      <c r="PRK33" s="877"/>
      <c r="PRL33" s="877"/>
      <c r="PRM33" s="877"/>
      <c r="PRN33" s="877"/>
      <c r="PRO33" s="877"/>
      <c r="PRP33" s="877"/>
      <c r="PRQ33" s="877"/>
      <c r="PRR33" s="877"/>
      <c r="PRS33" s="877"/>
      <c r="PRT33" s="877"/>
      <c r="PRU33" s="877"/>
      <c r="PRV33" s="877"/>
      <c r="PRW33" s="877"/>
      <c r="PRX33" s="877"/>
      <c r="PRY33" s="877"/>
      <c r="PRZ33" s="877"/>
      <c r="PSA33" s="877"/>
      <c r="PSB33" s="877"/>
      <c r="PSC33" s="877"/>
      <c r="PSD33" s="877"/>
      <c r="PSE33" s="877"/>
      <c r="PSF33" s="877"/>
      <c r="PSG33" s="877"/>
      <c r="PSH33" s="877"/>
      <c r="PSI33" s="877"/>
      <c r="PSJ33" s="877"/>
      <c r="PSK33" s="877"/>
      <c r="PSL33" s="877"/>
      <c r="PSM33" s="877"/>
      <c r="PSN33" s="877"/>
      <c r="PSO33" s="877"/>
      <c r="PSP33" s="877"/>
      <c r="PSQ33" s="877"/>
      <c r="PSR33" s="877"/>
      <c r="PSS33" s="877"/>
      <c r="PST33" s="877"/>
      <c r="PSU33" s="877"/>
      <c r="PSV33" s="877"/>
      <c r="PSW33" s="877"/>
      <c r="PSX33" s="877"/>
      <c r="PSY33" s="877"/>
      <c r="PSZ33" s="877"/>
      <c r="PTA33" s="877"/>
      <c r="PTB33" s="877"/>
      <c r="PTC33" s="877"/>
      <c r="PTD33" s="877"/>
      <c r="PTE33" s="877"/>
      <c r="PTF33" s="877"/>
      <c r="PTG33" s="877"/>
      <c r="PTH33" s="877"/>
      <c r="PTI33" s="877"/>
      <c r="PTJ33" s="877"/>
      <c r="PTK33" s="877"/>
      <c r="PTL33" s="877"/>
      <c r="PTM33" s="877"/>
      <c r="PTN33" s="877"/>
      <c r="PTO33" s="877"/>
      <c r="PTP33" s="877"/>
      <c r="PTQ33" s="877"/>
      <c r="PTR33" s="877"/>
      <c r="PTS33" s="877"/>
      <c r="PTT33" s="877"/>
      <c r="PTU33" s="877"/>
      <c r="PTV33" s="877"/>
      <c r="PTW33" s="877"/>
      <c r="PTX33" s="877"/>
      <c r="PTY33" s="877"/>
      <c r="PTZ33" s="877"/>
      <c r="PUA33" s="877"/>
      <c r="PUB33" s="877"/>
      <c r="PUC33" s="877"/>
      <c r="PUD33" s="877"/>
      <c r="PUE33" s="877"/>
      <c r="PUF33" s="877"/>
      <c r="PUG33" s="877"/>
      <c r="PUH33" s="877"/>
      <c r="PUI33" s="877"/>
      <c r="PUJ33" s="877"/>
      <c r="PUK33" s="877"/>
      <c r="PUL33" s="877"/>
      <c r="PUM33" s="877"/>
      <c r="PUN33" s="877"/>
      <c r="PUO33" s="877"/>
      <c r="PUP33" s="877"/>
      <c r="PUQ33" s="877"/>
      <c r="PUR33" s="877"/>
      <c r="PUS33" s="877"/>
      <c r="PUT33" s="877"/>
      <c r="PUU33" s="877"/>
      <c r="PUV33" s="877"/>
      <c r="PUW33" s="877"/>
      <c r="PUX33" s="877"/>
      <c r="PUY33" s="877"/>
      <c r="PUZ33" s="877"/>
      <c r="PVA33" s="877"/>
      <c r="PVB33" s="877"/>
      <c r="PVC33" s="877"/>
      <c r="PVD33" s="877"/>
      <c r="PVE33" s="877"/>
      <c r="PVF33" s="877"/>
      <c r="PVG33" s="877"/>
      <c r="PVH33" s="877"/>
      <c r="PVI33" s="877"/>
      <c r="PVJ33" s="877"/>
      <c r="PVK33" s="877"/>
      <c r="PVL33" s="877"/>
      <c r="PVM33" s="877"/>
      <c r="PVN33" s="877"/>
      <c r="PVO33" s="877"/>
      <c r="PVP33" s="877"/>
      <c r="PVQ33" s="877"/>
      <c r="PVR33" s="877"/>
      <c r="PVS33" s="877"/>
      <c r="PVT33" s="877"/>
      <c r="PVU33" s="877"/>
      <c r="PVV33" s="877"/>
      <c r="PVW33" s="877"/>
      <c r="PVX33" s="877"/>
      <c r="PVY33" s="877"/>
      <c r="PVZ33" s="877"/>
      <c r="PWA33" s="877"/>
      <c r="PWB33" s="877"/>
      <c r="PWC33" s="877"/>
      <c r="PWD33" s="877"/>
      <c r="PWE33" s="877"/>
      <c r="PWF33" s="877"/>
      <c r="PWG33" s="877"/>
      <c r="PWH33" s="877"/>
      <c r="PWI33" s="877"/>
      <c r="PWJ33" s="877"/>
      <c r="PWK33" s="877"/>
      <c r="PWL33" s="877"/>
      <c r="PWM33" s="877"/>
      <c r="PWN33" s="877"/>
      <c r="PWO33" s="877"/>
      <c r="PWP33" s="877"/>
      <c r="PWQ33" s="877"/>
      <c r="PWR33" s="877"/>
      <c r="PWS33" s="877"/>
      <c r="PWT33" s="877"/>
      <c r="PWU33" s="877"/>
      <c r="PWV33" s="877"/>
      <c r="PWW33" s="877"/>
      <c r="PWX33" s="877"/>
      <c r="PWY33" s="877"/>
      <c r="PWZ33" s="877"/>
      <c r="PXA33" s="877"/>
      <c r="PXB33" s="877"/>
      <c r="PXC33" s="877"/>
      <c r="PXD33" s="877"/>
      <c r="PXE33" s="877"/>
      <c r="PXF33" s="877"/>
      <c r="PXG33" s="877"/>
      <c r="PXH33" s="877"/>
      <c r="PXI33" s="877"/>
      <c r="PXJ33" s="877"/>
      <c r="PXK33" s="877"/>
      <c r="PXL33" s="877"/>
      <c r="PXM33" s="877"/>
      <c r="PXN33" s="877"/>
      <c r="PXO33" s="877"/>
      <c r="PXP33" s="877"/>
      <c r="PXQ33" s="877"/>
      <c r="PXR33" s="877"/>
      <c r="PXS33" s="877"/>
      <c r="PXT33" s="877"/>
      <c r="PXU33" s="877"/>
      <c r="PXV33" s="877"/>
      <c r="PXW33" s="877"/>
      <c r="PXX33" s="877"/>
      <c r="PXY33" s="877"/>
      <c r="PXZ33" s="877"/>
      <c r="PYA33" s="877"/>
      <c r="PYB33" s="877"/>
      <c r="PYC33" s="877"/>
      <c r="PYD33" s="877"/>
      <c r="PYE33" s="877"/>
      <c r="PYF33" s="877"/>
      <c r="PYG33" s="877"/>
      <c r="PYH33" s="877"/>
      <c r="PYI33" s="877"/>
      <c r="PYJ33" s="877"/>
      <c r="PYK33" s="877"/>
      <c r="PYL33" s="877"/>
      <c r="PYM33" s="877"/>
      <c r="PYN33" s="877"/>
      <c r="PYO33" s="877"/>
      <c r="PYP33" s="877"/>
      <c r="PYQ33" s="877"/>
      <c r="PYR33" s="877"/>
      <c r="PYS33" s="877"/>
      <c r="PYT33" s="877"/>
      <c r="PYU33" s="877"/>
      <c r="PYV33" s="877"/>
      <c r="PYW33" s="877"/>
      <c r="PYX33" s="877"/>
      <c r="PYY33" s="877"/>
      <c r="PYZ33" s="877"/>
      <c r="PZA33" s="877"/>
      <c r="PZB33" s="877"/>
      <c r="PZC33" s="877"/>
      <c r="PZD33" s="877"/>
      <c r="PZE33" s="877"/>
      <c r="PZF33" s="877"/>
      <c r="PZG33" s="877"/>
      <c r="PZH33" s="877"/>
      <c r="PZI33" s="877"/>
      <c r="PZJ33" s="877"/>
      <c r="PZK33" s="877"/>
      <c r="PZL33" s="877"/>
      <c r="PZM33" s="877"/>
      <c r="PZN33" s="877"/>
      <c r="PZO33" s="877"/>
      <c r="PZP33" s="877"/>
      <c r="PZQ33" s="877"/>
      <c r="PZR33" s="877"/>
      <c r="PZS33" s="877"/>
      <c r="PZT33" s="877"/>
      <c r="PZU33" s="877"/>
      <c r="PZV33" s="877"/>
      <c r="PZW33" s="877"/>
      <c r="PZX33" s="877"/>
      <c r="PZY33" s="877"/>
      <c r="PZZ33" s="877"/>
      <c r="QAA33" s="877"/>
      <c r="QAB33" s="877"/>
      <c r="QAC33" s="877"/>
      <c r="QAD33" s="877"/>
      <c r="QAE33" s="877"/>
      <c r="QAF33" s="877"/>
      <c r="QAG33" s="877"/>
      <c r="QAH33" s="877"/>
      <c r="QAI33" s="877"/>
      <c r="QAJ33" s="877"/>
      <c r="QAK33" s="877"/>
      <c r="QAL33" s="877"/>
      <c r="QAM33" s="877"/>
      <c r="QAN33" s="877"/>
      <c r="QAO33" s="877"/>
      <c r="QAP33" s="877"/>
      <c r="QAQ33" s="877"/>
      <c r="QAR33" s="877"/>
      <c r="QAS33" s="877"/>
      <c r="QAT33" s="877"/>
      <c r="QAU33" s="877"/>
      <c r="QAV33" s="877"/>
      <c r="QAW33" s="877"/>
      <c r="QAX33" s="877"/>
      <c r="QAY33" s="877"/>
      <c r="QAZ33" s="877"/>
      <c r="QBA33" s="877"/>
      <c r="QBB33" s="877"/>
      <c r="QBC33" s="877"/>
      <c r="QBD33" s="877"/>
      <c r="QBE33" s="877"/>
      <c r="QBF33" s="877"/>
      <c r="QBG33" s="877"/>
      <c r="QBH33" s="877"/>
      <c r="QBI33" s="877"/>
      <c r="QBJ33" s="877"/>
      <c r="QBK33" s="877"/>
      <c r="QBL33" s="877"/>
      <c r="QBM33" s="877"/>
      <c r="QBN33" s="877"/>
      <c r="QBO33" s="877"/>
      <c r="QBP33" s="877"/>
      <c r="QBQ33" s="877"/>
      <c r="QBR33" s="877"/>
      <c r="QBS33" s="877"/>
      <c r="QBT33" s="877"/>
      <c r="QBU33" s="877"/>
      <c r="QBV33" s="877"/>
      <c r="QBW33" s="877"/>
      <c r="QBX33" s="877"/>
      <c r="QBY33" s="877"/>
      <c r="QBZ33" s="877"/>
      <c r="QCA33" s="877"/>
      <c r="QCB33" s="877"/>
      <c r="QCC33" s="877"/>
      <c r="QCD33" s="877"/>
      <c r="QCE33" s="877"/>
      <c r="QCF33" s="877"/>
      <c r="QCG33" s="877"/>
      <c r="QCH33" s="877"/>
      <c r="QCI33" s="877"/>
      <c r="QCJ33" s="877"/>
      <c r="QCK33" s="877"/>
      <c r="QCL33" s="877"/>
      <c r="QCM33" s="877"/>
      <c r="QCN33" s="877"/>
      <c r="QCO33" s="877"/>
      <c r="QCP33" s="877"/>
      <c r="QCQ33" s="877"/>
      <c r="QCR33" s="877"/>
      <c r="QCS33" s="877"/>
      <c r="QCT33" s="877"/>
      <c r="QCU33" s="877"/>
      <c r="QCV33" s="877"/>
      <c r="QCW33" s="877"/>
      <c r="QCX33" s="877"/>
      <c r="QCY33" s="877"/>
      <c r="QCZ33" s="877"/>
      <c r="QDA33" s="877"/>
      <c r="QDB33" s="877"/>
      <c r="QDC33" s="877"/>
      <c r="QDD33" s="877"/>
      <c r="QDE33" s="877"/>
      <c r="QDF33" s="877"/>
      <c r="QDG33" s="877"/>
      <c r="QDH33" s="877"/>
      <c r="QDI33" s="877"/>
      <c r="QDJ33" s="877"/>
      <c r="QDK33" s="877"/>
      <c r="QDL33" s="877"/>
      <c r="QDM33" s="877"/>
      <c r="QDN33" s="877"/>
      <c r="QDO33" s="877"/>
      <c r="QDP33" s="877"/>
      <c r="QDQ33" s="877"/>
      <c r="QDR33" s="877"/>
      <c r="QDS33" s="877"/>
      <c r="QDT33" s="877"/>
      <c r="QDU33" s="877"/>
      <c r="QDV33" s="877"/>
      <c r="QDW33" s="877"/>
      <c r="QDX33" s="877"/>
      <c r="QDY33" s="877"/>
      <c r="QDZ33" s="877"/>
      <c r="QEA33" s="877"/>
      <c r="QEB33" s="877"/>
      <c r="QEC33" s="877"/>
      <c r="QED33" s="877"/>
      <c r="QEE33" s="877"/>
      <c r="QEF33" s="877"/>
      <c r="QEG33" s="877"/>
      <c r="QEH33" s="877"/>
      <c r="QEI33" s="877"/>
      <c r="QEJ33" s="877"/>
      <c r="QEK33" s="877"/>
      <c r="QEL33" s="877"/>
      <c r="QEM33" s="877"/>
      <c r="QEN33" s="877"/>
      <c r="QEO33" s="877"/>
      <c r="QEP33" s="877"/>
      <c r="QEQ33" s="877"/>
      <c r="QER33" s="877"/>
      <c r="QES33" s="877"/>
      <c r="QET33" s="877"/>
      <c r="QEU33" s="877"/>
      <c r="QEV33" s="877"/>
      <c r="QEW33" s="877"/>
      <c r="QEX33" s="877"/>
      <c r="QEY33" s="877"/>
      <c r="QEZ33" s="877"/>
      <c r="QFA33" s="877"/>
      <c r="QFB33" s="877"/>
      <c r="QFC33" s="877"/>
      <c r="QFD33" s="877"/>
      <c r="QFE33" s="877"/>
      <c r="QFF33" s="877"/>
      <c r="QFG33" s="877"/>
      <c r="QFH33" s="877"/>
      <c r="QFI33" s="877"/>
      <c r="QFJ33" s="877"/>
      <c r="QFK33" s="877"/>
      <c r="QFL33" s="877"/>
      <c r="QFM33" s="877"/>
      <c r="QFN33" s="877"/>
      <c r="QFO33" s="877"/>
      <c r="QFP33" s="877"/>
      <c r="QFQ33" s="877"/>
      <c r="QFR33" s="877"/>
      <c r="QFS33" s="877"/>
      <c r="QFT33" s="877"/>
      <c r="QFU33" s="877"/>
      <c r="QFV33" s="877"/>
      <c r="QFW33" s="877"/>
      <c r="QFX33" s="877"/>
      <c r="QFY33" s="877"/>
      <c r="QFZ33" s="877"/>
      <c r="QGA33" s="877"/>
      <c r="QGB33" s="877"/>
      <c r="QGC33" s="877"/>
      <c r="QGD33" s="877"/>
      <c r="QGE33" s="877"/>
      <c r="QGF33" s="877"/>
      <c r="QGG33" s="877"/>
      <c r="QGH33" s="877"/>
      <c r="QGI33" s="877"/>
      <c r="QGJ33" s="877"/>
      <c r="QGK33" s="877"/>
      <c r="QGL33" s="877"/>
      <c r="QGM33" s="877"/>
      <c r="QGN33" s="877"/>
      <c r="QGO33" s="877"/>
      <c r="QGP33" s="877"/>
      <c r="QGQ33" s="877"/>
      <c r="QGR33" s="877"/>
      <c r="QGS33" s="877"/>
      <c r="QGT33" s="877"/>
      <c r="QGU33" s="877"/>
      <c r="QGV33" s="877"/>
      <c r="QGW33" s="877"/>
      <c r="QGX33" s="877"/>
      <c r="QGY33" s="877"/>
      <c r="QGZ33" s="877"/>
      <c r="QHA33" s="877"/>
      <c r="QHB33" s="877"/>
      <c r="QHC33" s="877"/>
      <c r="QHD33" s="877"/>
      <c r="QHE33" s="877"/>
      <c r="QHF33" s="877"/>
      <c r="QHG33" s="877"/>
      <c r="QHH33" s="877"/>
      <c r="QHI33" s="877"/>
      <c r="QHJ33" s="877"/>
      <c r="QHK33" s="877"/>
      <c r="QHL33" s="877"/>
      <c r="QHM33" s="877"/>
      <c r="QHN33" s="877"/>
      <c r="QHO33" s="877"/>
      <c r="QHP33" s="877"/>
      <c r="QHQ33" s="877"/>
      <c r="QHR33" s="877"/>
      <c r="QHS33" s="877"/>
      <c r="QHT33" s="877"/>
      <c r="QHU33" s="877"/>
      <c r="QHV33" s="877"/>
      <c r="QHW33" s="877"/>
      <c r="QHX33" s="877"/>
      <c r="QHY33" s="877"/>
      <c r="QHZ33" s="877"/>
      <c r="QIA33" s="877"/>
      <c r="QIB33" s="877"/>
      <c r="QIC33" s="877"/>
      <c r="QID33" s="877"/>
      <c r="QIE33" s="877"/>
      <c r="QIF33" s="877"/>
      <c r="QIG33" s="877"/>
      <c r="QIH33" s="877"/>
      <c r="QII33" s="877"/>
      <c r="QIJ33" s="877"/>
      <c r="QIK33" s="877"/>
      <c r="QIL33" s="877"/>
      <c r="QIM33" s="877"/>
      <c r="QIN33" s="877"/>
      <c r="QIO33" s="877"/>
      <c r="QIP33" s="877"/>
      <c r="QIQ33" s="877"/>
      <c r="QIR33" s="877"/>
      <c r="QIS33" s="877"/>
      <c r="QIT33" s="877"/>
      <c r="QIU33" s="877"/>
      <c r="QIV33" s="877"/>
      <c r="QIW33" s="877"/>
      <c r="QIX33" s="877"/>
      <c r="QIY33" s="877"/>
      <c r="QIZ33" s="877"/>
      <c r="QJA33" s="877"/>
      <c r="QJB33" s="877"/>
      <c r="QJC33" s="877"/>
      <c r="QJD33" s="877"/>
      <c r="QJE33" s="877"/>
      <c r="QJF33" s="877"/>
      <c r="QJG33" s="877"/>
      <c r="QJH33" s="877"/>
      <c r="QJI33" s="877"/>
      <c r="QJJ33" s="877"/>
      <c r="QJK33" s="877"/>
      <c r="QJL33" s="877"/>
      <c r="QJM33" s="877"/>
      <c r="QJN33" s="877"/>
      <c r="QJO33" s="877"/>
      <c r="QJP33" s="877"/>
      <c r="QJQ33" s="877"/>
      <c r="QJR33" s="877"/>
      <c r="QJS33" s="877"/>
      <c r="QJT33" s="877"/>
      <c r="QJU33" s="877"/>
      <c r="QJV33" s="877"/>
      <c r="QJW33" s="877"/>
      <c r="QJX33" s="877"/>
      <c r="QJY33" s="877"/>
      <c r="QJZ33" s="877"/>
      <c r="QKA33" s="877"/>
      <c r="QKB33" s="877"/>
      <c r="QKC33" s="877"/>
      <c r="QKD33" s="877"/>
      <c r="QKE33" s="877"/>
      <c r="QKF33" s="877"/>
      <c r="QKG33" s="877"/>
      <c r="QKH33" s="877"/>
      <c r="QKI33" s="877"/>
      <c r="QKJ33" s="877"/>
      <c r="QKK33" s="877"/>
      <c r="QKL33" s="877"/>
      <c r="QKM33" s="877"/>
      <c r="QKN33" s="877"/>
      <c r="QKO33" s="877"/>
      <c r="QKP33" s="877"/>
      <c r="QKQ33" s="877"/>
      <c r="QKR33" s="877"/>
      <c r="QKS33" s="877"/>
      <c r="QKT33" s="877"/>
      <c r="QKU33" s="877"/>
      <c r="QKV33" s="877"/>
      <c r="QKW33" s="877"/>
      <c r="QKX33" s="877"/>
      <c r="QKY33" s="877"/>
      <c r="QKZ33" s="877"/>
      <c r="QLA33" s="877"/>
      <c r="QLB33" s="877"/>
      <c r="QLC33" s="877"/>
      <c r="QLD33" s="877"/>
      <c r="QLE33" s="877"/>
      <c r="QLF33" s="877"/>
      <c r="QLG33" s="877"/>
      <c r="QLH33" s="877"/>
      <c r="QLI33" s="877"/>
      <c r="QLJ33" s="877"/>
      <c r="QLK33" s="877"/>
      <c r="QLL33" s="877"/>
      <c r="QLM33" s="877"/>
      <c r="QLN33" s="877"/>
      <c r="QLO33" s="877"/>
      <c r="QLP33" s="877"/>
      <c r="QLQ33" s="877"/>
      <c r="QLR33" s="877"/>
      <c r="QLS33" s="877"/>
      <c r="QLT33" s="877"/>
      <c r="QLU33" s="877"/>
      <c r="QLV33" s="877"/>
      <c r="QLW33" s="877"/>
      <c r="QLX33" s="877"/>
      <c r="QLY33" s="877"/>
      <c r="QLZ33" s="877"/>
      <c r="QMA33" s="877"/>
      <c r="QMB33" s="877"/>
      <c r="QMC33" s="877"/>
      <c r="QMD33" s="877"/>
      <c r="QME33" s="877"/>
      <c r="QMF33" s="877"/>
      <c r="QMG33" s="877"/>
      <c r="QMH33" s="877"/>
      <c r="QMI33" s="877"/>
      <c r="QMJ33" s="877"/>
      <c r="QMK33" s="877"/>
      <c r="QML33" s="877"/>
      <c r="QMM33" s="877"/>
      <c r="QMN33" s="877"/>
      <c r="QMO33" s="877"/>
      <c r="QMP33" s="877"/>
      <c r="QMQ33" s="877"/>
      <c r="QMR33" s="877"/>
      <c r="QMS33" s="877"/>
      <c r="QMT33" s="877"/>
      <c r="QMU33" s="877"/>
      <c r="QMV33" s="877"/>
      <c r="QMW33" s="877"/>
      <c r="QMX33" s="877"/>
      <c r="QMY33" s="877"/>
      <c r="QMZ33" s="877"/>
      <c r="QNA33" s="877"/>
      <c r="QNB33" s="877"/>
      <c r="QNC33" s="877"/>
      <c r="QND33" s="877"/>
      <c r="QNE33" s="877"/>
      <c r="QNF33" s="877"/>
      <c r="QNG33" s="877"/>
      <c r="QNH33" s="877"/>
      <c r="QNI33" s="877"/>
      <c r="QNJ33" s="877"/>
      <c r="QNK33" s="877"/>
      <c r="QNL33" s="877"/>
      <c r="QNM33" s="877"/>
      <c r="QNN33" s="877"/>
      <c r="QNO33" s="877"/>
      <c r="QNP33" s="877"/>
      <c r="QNQ33" s="877"/>
      <c r="QNR33" s="877"/>
      <c r="QNS33" s="877"/>
      <c r="QNT33" s="877"/>
      <c r="QNU33" s="877"/>
      <c r="QNV33" s="877"/>
      <c r="QNW33" s="877"/>
      <c r="QNX33" s="877"/>
      <c r="QNY33" s="877"/>
      <c r="QNZ33" s="877"/>
      <c r="QOA33" s="877"/>
      <c r="QOB33" s="877"/>
      <c r="QOC33" s="877"/>
      <c r="QOD33" s="877"/>
      <c r="QOE33" s="877"/>
      <c r="QOF33" s="877"/>
      <c r="QOG33" s="877"/>
      <c r="QOH33" s="877"/>
      <c r="QOI33" s="877"/>
      <c r="QOJ33" s="877"/>
      <c r="QOK33" s="877"/>
      <c r="QOL33" s="877"/>
      <c r="QOM33" s="877"/>
      <c r="QON33" s="877"/>
      <c r="QOO33" s="877"/>
      <c r="QOP33" s="877"/>
      <c r="QOQ33" s="877"/>
      <c r="QOR33" s="877"/>
      <c r="QOS33" s="877"/>
      <c r="QOT33" s="877"/>
      <c r="QOU33" s="877"/>
      <c r="QOV33" s="877"/>
      <c r="QOW33" s="877"/>
      <c r="QOX33" s="877"/>
      <c r="QOY33" s="877"/>
      <c r="QOZ33" s="877"/>
      <c r="QPA33" s="877"/>
      <c r="QPB33" s="877"/>
      <c r="QPC33" s="877"/>
      <c r="QPD33" s="877"/>
      <c r="QPE33" s="877"/>
      <c r="QPF33" s="877"/>
      <c r="QPG33" s="877"/>
      <c r="QPH33" s="877"/>
      <c r="QPI33" s="877"/>
      <c r="QPJ33" s="877"/>
      <c r="QPK33" s="877"/>
      <c r="QPL33" s="877"/>
      <c r="QPM33" s="877"/>
      <c r="QPN33" s="877"/>
      <c r="QPO33" s="877"/>
      <c r="QPP33" s="877"/>
      <c r="QPQ33" s="877"/>
      <c r="QPR33" s="877"/>
      <c r="QPS33" s="877"/>
      <c r="QPT33" s="877"/>
      <c r="QPU33" s="877"/>
      <c r="QPV33" s="877"/>
      <c r="QPW33" s="877"/>
      <c r="QPX33" s="877"/>
      <c r="QPY33" s="877"/>
      <c r="QPZ33" s="877"/>
      <c r="QQA33" s="877"/>
      <c r="QQB33" s="877"/>
      <c r="QQC33" s="877"/>
      <c r="QQD33" s="877"/>
      <c r="QQE33" s="877"/>
      <c r="QQF33" s="877"/>
      <c r="QQG33" s="877"/>
      <c r="QQH33" s="877"/>
      <c r="QQI33" s="877"/>
      <c r="QQJ33" s="877"/>
      <c r="QQK33" s="877"/>
      <c r="QQL33" s="877"/>
      <c r="QQM33" s="877"/>
      <c r="QQN33" s="877"/>
      <c r="QQO33" s="877"/>
      <c r="QQP33" s="877"/>
      <c r="QQQ33" s="877"/>
      <c r="QQR33" s="877"/>
      <c r="QQS33" s="877"/>
      <c r="QQT33" s="877"/>
      <c r="QQU33" s="877"/>
      <c r="QQV33" s="877"/>
      <c r="QQW33" s="877"/>
      <c r="QQX33" s="877"/>
      <c r="QQY33" s="877"/>
      <c r="QQZ33" s="877"/>
      <c r="QRA33" s="877"/>
      <c r="QRB33" s="877"/>
      <c r="QRC33" s="877"/>
      <c r="QRD33" s="877"/>
      <c r="QRE33" s="877"/>
      <c r="QRF33" s="877"/>
      <c r="QRG33" s="877"/>
      <c r="QRH33" s="877"/>
      <c r="QRI33" s="877"/>
      <c r="QRJ33" s="877"/>
      <c r="QRK33" s="877"/>
      <c r="QRL33" s="877"/>
      <c r="QRM33" s="877"/>
      <c r="QRN33" s="877"/>
      <c r="QRO33" s="877"/>
      <c r="QRP33" s="877"/>
      <c r="QRQ33" s="877"/>
      <c r="QRR33" s="877"/>
      <c r="QRS33" s="877"/>
      <c r="QRT33" s="877"/>
      <c r="QRU33" s="877"/>
      <c r="QRV33" s="877"/>
      <c r="QRW33" s="877"/>
      <c r="QRX33" s="877"/>
      <c r="QRY33" s="877"/>
      <c r="QRZ33" s="877"/>
      <c r="QSA33" s="877"/>
      <c r="QSB33" s="877"/>
      <c r="QSC33" s="877"/>
      <c r="QSD33" s="877"/>
      <c r="QSE33" s="877"/>
      <c r="QSF33" s="877"/>
      <c r="QSG33" s="877"/>
      <c r="QSH33" s="877"/>
      <c r="QSI33" s="877"/>
      <c r="QSJ33" s="877"/>
      <c r="QSK33" s="877"/>
      <c r="QSL33" s="877"/>
      <c r="QSM33" s="877"/>
      <c r="QSN33" s="877"/>
      <c r="QSO33" s="877"/>
      <c r="QSP33" s="877"/>
      <c r="QSQ33" s="877"/>
      <c r="QSR33" s="877"/>
      <c r="QSS33" s="877"/>
      <c r="QST33" s="877"/>
      <c r="QSU33" s="877"/>
      <c r="QSV33" s="877"/>
      <c r="QSW33" s="877"/>
      <c r="QSX33" s="877"/>
      <c r="QSY33" s="877"/>
      <c r="QSZ33" s="877"/>
      <c r="QTA33" s="877"/>
      <c r="QTB33" s="877"/>
      <c r="QTC33" s="877"/>
      <c r="QTD33" s="877"/>
      <c r="QTE33" s="877"/>
      <c r="QTF33" s="877"/>
      <c r="QTG33" s="877"/>
      <c r="QTH33" s="877"/>
      <c r="QTI33" s="877"/>
      <c r="QTJ33" s="877"/>
      <c r="QTK33" s="877"/>
      <c r="QTL33" s="877"/>
      <c r="QTM33" s="877"/>
      <c r="QTN33" s="877"/>
      <c r="QTO33" s="877"/>
      <c r="QTP33" s="877"/>
      <c r="QTQ33" s="877"/>
      <c r="QTR33" s="877"/>
      <c r="QTS33" s="877"/>
      <c r="QTT33" s="877"/>
      <c r="QTU33" s="877"/>
      <c r="QTV33" s="877"/>
      <c r="QTW33" s="877"/>
      <c r="QTX33" s="877"/>
      <c r="QTY33" s="877"/>
      <c r="QTZ33" s="877"/>
      <c r="QUA33" s="877"/>
      <c r="QUB33" s="877"/>
      <c r="QUC33" s="877"/>
      <c r="QUD33" s="877"/>
      <c r="QUE33" s="877"/>
      <c r="QUF33" s="877"/>
      <c r="QUG33" s="877"/>
      <c r="QUH33" s="877"/>
      <c r="QUI33" s="877"/>
      <c r="QUJ33" s="877"/>
      <c r="QUK33" s="877"/>
      <c r="QUL33" s="877"/>
      <c r="QUM33" s="877"/>
      <c r="QUN33" s="877"/>
      <c r="QUO33" s="877"/>
      <c r="QUP33" s="877"/>
      <c r="QUQ33" s="877"/>
      <c r="QUR33" s="877"/>
      <c r="QUS33" s="877"/>
      <c r="QUT33" s="877"/>
      <c r="QUU33" s="877"/>
      <c r="QUV33" s="877"/>
      <c r="QUW33" s="877"/>
      <c r="QUX33" s="877"/>
      <c r="QUY33" s="877"/>
      <c r="QUZ33" s="877"/>
      <c r="QVA33" s="877"/>
      <c r="QVB33" s="877"/>
      <c r="QVC33" s="877"/>
      <c r="QVD33" s="877"/>
      <c r="QVE33" s="877"/>
      <c r="QVF33" s="877"/>
      <c r="QVG33" s="877"/>
      <c r="QVH33" s="877"/>
      <c r="QVI33" s="877"/>
      <c r="QVJ33" s="877"/>
      <c r="QVK33" s="877"/>
      <c r="QVL33" s="877"/>
      <c r="QVM33" s="877"/>
      <c r="QVN33" s="877"/>
      <c r="QVO33" s="877"/>
      <c r="QVP33" s="877"/>
      <c r="QVQ33" s="877"/>
      <c r="QVR33" s="877"/>
      <c r="QVS33" s="877"/>
      <c r="QVT33" s="877"/>
      <c r="QVU33" s="877"/>
      <c r="QVV33" s="877"/>
      <c r="QVW33" s="877"/>
      <c r="QVX33" s="877"/>
      <c r="QVY33" s="877"/>
      <c r="QVZ33" s="877"/>
      <c r="QWA33" s="877"/>
      <c r="QWB33" s="877"/>
      <c r="QWC33" s="877"/>
      <c r="QWD33" s="877"/>
      <c r="QWE33" s="877"/>
      <c r="QWF33" s="877"/>
      <c r="QWG33" s="877"/>
      <c r="QWH33" s="877"/>
      <c r="QWI33" s="877"/>
      <c r="QWJ33" s="877"/>
      <c r="QWK33" s="877"/>
      <c r="QWL33" s="877"/>
      <c r="QWM33" s="877"/>
      <c r="QWN33" s="877"/>
      <c r="QWO33" s="877"/>
      <c r="QWP33" s="877"/>
      <c r="QWQ33" s="877"/>
      <c r="QWR33" s="877"/>
      <c r="QWS33" s="877"/>
      <c r="QWT33" s="877"/>
      <c r="QWU33" s="877"/>
      <c r="QWV33" s="877"/>
      <c r="QWW33" s="877"/>
      <c r="QWX33" s="877"/>
      <c r="QWY33" s="877"/>
      <c r="QWZ33" s="877"/>
      <c r="QXA33" s="877"/>
      <c r="QXB33" s="877"/>
      <c r="QXC33" s="877"/>
      <c r="QXD33" s="877"/>
      <c r="QXE33" s="877"/>
      <c r="QXF33" s="877"/>
      <c r="QXG33" s="877"/>
      <c r="QXH33" s="877"/>
      <c r="QXI33" s="877"/>
      <c r="QXJ33" s="877"/>
      <c r="QXK33" s="877"/>
      <c r="QXL33" s="877"/>
      <c r="QXM33" s="877"/>
      <c r="QXN33" s="877"/>
      <c r="QXO33" s="877"/>
      <c r="QXP33" s="877"/>
      <c r="QXQ33" s="877"/>
      <c r="QXR33" s="877"/>
      <c r="QXS33" s="877"/>
      <c r="QXT33" s="877"/>
      <c r="QXU33" s="877"/>
      <c r="QXV33" s="877"/>
      <c r="QXW33" s="877"/>
      <c r="QXX33" s="877"/>
      <c r="QXY33" s="877"/>
      <c r="QXZ33" s="877"/>
      <c r="QYA33" s="877"/>
      <c r="QYB33" s="877"/>
      <c r="QYC33" s="877"/>
      <c r="QYD33" s="877"/>
      <c r="QYE33" s="877"/>
      <c r="QYF33" s="877"/>
      <c r="QYG33" s="877"/>
      <c r="QYH33" s="877"/>
      <c r="QYI33" s="877"/>
      <c r="QYJ33" s="877"/>
      <c r="QYK33" s="877"/>
      <c r="QYL33" s="877"/>
      <c r="QYM33" s="877"/>
      <c r="QYN33" s="877"/>
      <c r="QYO33" s="877"/>
      <c r="QYP33" s="877"/>
      <c r="QYQ33" s="877"/>
      <c r="QYR33" s="877"/>
      <c r="QYS33" s="877"/>
      <c r="QYT33" s="877"/>
      <c r="QYU33" s="877"/>
      <c r="QYV33" s="877"/>
      <c r="QYW33" s="877"/>
      <c r="QYX33" s="877"/>
      <c r="QYY33" s="877"/>
      <c r="QYZ33" s="877"/>
      <c r="QZA33" s="877"/>
      <c r="QZB33" s="877"/>
      <c r="QZC33" s="877"/>
      <c r="QZD33" s="877"/>
      <c r="QZE33" s="877"/>
      <c r="QZF33" s="877"/>
      <c r="QZG33" s="877"/>
      <c r="QZH33" s="877"/>
      <c r="QZI33" s="877"/>
      <c r="QZJ33" s="877"/>
      <c r="QZK33" s="877"/>
      <c r="QZL33" s="877"/>
      <c r="QZM33" s="877"/>
      <c r="QZN33" s="877"/>
      <c r="QZO33" s="877"/>
      <c r="QZP33" s="877"/>
      <c r="QZQ33" s="877"/>
      <c r="QZR33" s="877"/>
      <c r="QZS33" s="877"/>
      <c r="QZT33" s="877"/>
      <c r="QZU33" s="877"/>
      <c r="QZV33" s="877"/>
      <c r="QZW33" s="877"/>
      <c r="QZX33" s="877"/>
      <c r="QZY33" s="877"/>
      <c r="QZZ33" s="877"/>
      <c r="RAA33" s="877"/>
      <c r="RAB33" s="877"/>
      <c r="RAC33" s="877"/>
      <c r="RAD33" s="877"/>
      <c r="RAE33" s="877"/>
      <c r="RAF33" s="877"/>
      <c r="RAG33" s="877"/>
      <c r="RAH33" s="877"/>
      <c r="RAI33" s="877"/>
      <c r="RAJ33" s="877"/>
      <c r="RAK33" s="877"/>
      <c r="RAL33" s="877"/>
      <c r="RAM33" s="877"/>
      <c r="RAN33" s="877"/>
      <c r="RAO33" s="877"/>
      <c r="RAP33" s="877"/>
      <c r="RAQ33" s="877"/>
      <c r="RAR33" s="877"/>
      <c r="RAS33" s="877"/>
      <c r="RAT33" s="877"/>
      <c r="RAU33" s="877"/>
      <c r="RAV33" s="877"/>
      <c r="RAW33" s="877"/>
      <c r="RAX33" s="877"/>
      <c r="RAY33" s="877"/>
      <c r="RAZ33" s="877"/>
      <c r="RBA33" s="877"/>
      <c r="RBB33" s="877"/>
      <c r="RBC33" s="877"/>
      <c r="RBD33" s="877"/>
      <c r="RBE33" s="877"/>
      <c r="RBF33" s="877"/>
      <c r="RBG33" s="877"/>
      <c r="RBH33" s="877"/>
      <c r="RBI33" s="877"/>
      <c r="RBJ33" s="877"/>
      <c r="RBK33" s="877"/>
      <c r="RBL33" s="877"/>
      <c r="RBM33" s="877"/>
      <c r="RBN33" s="877"/>
      <c r="RBO33" s="877"/>
      <c r="RBP33" s="877"/>
      <c r="RBQ33" s="877"/>
      <c r="RBR33" s="877"/>
      <c r="RBS33" s="877"/>
      <c r="RBT33" s="877"/>
      <c r="RBU33" s="877"/>
      <c r="RBV33" s="877"/>
      <c r="RBW33" s="877"/>
      <c r="RBX33" s="877"/>
      <c r="RBY33" s="877"/>
      <c r="RBZ33" s="877"/>
      <c r="RCA33" s="877"/>
      <c r="RCB33" s="877"/>
      <c r="RCC33" s="877"/>
      <c r="RCD33" s="877"/>
      <c r="RCE33" s="877"/>
      <c r="RCF33" s="877"/>
      <c r="RCG33" s="877"/>
      <c r="RCH33" s="877"/>
      <c r="RCI33" s="877"/>
      <c r="RCJ33" s="877"/>
      <c r="RCK33" s="877"/>
      <c r="RCL33" s="877"/>
      <c r="RCM33" s="877"/>
      <c r="RCN33" s="877"/>
      <c r="RCO33" s="877"/>
      <c r="RCP33" s="877"/>
      <c r="RCQ33" s="877"/>
      <c r="RCR33" s="877"/>
      <c r="RCS33" s="877"/>
      <c r="RCT33" s="877"/>
      <c r="RCU33" s="877"/>
      <c r="RCV33" s="877"/>
      <c r="RCW33" s="877"/>
      <c r="RCX33" s="877"/>
      <c r="RCY33" s="877"/>
      <c r="RCZ33" s="877"/>
      <c r="RDA33" s="877"/>
      <c r="RDB33" s="877"/>
      <c r="RDC33" s="877"/>
      <c r="RDD33" s="877"/>
      <c r="RDE33" s="877"/>
      <c r="RDF33" s="877"/>
      <c r="RDG33" s="877"/>
      <c r="RDH33" s="877"/>
      <c r="RDI33" s="877"/>
      <c r="RDJ33" s="877"/>
      <c r="RDK33" s="877"/>
      <c r="RDL33" s="877"/>
      <c r="RDM33" s="877"/>
      <c r="RDN33" s="877"/>
      <c r="RDO33" s="877"/>
      <c r="RDP33" s="877"/>
      <c r="RDQ33" s="877"/>
      <c r="RDR33" s="877"/>
      <c r="RDS33" s="877"/>
      <c r="RDT33" s="877"/>
      <c r="RDU33" s="877"/>
      <c r="RDV33" s="877"/>
      <c r="RDW33" s="877"/>
      <c r="RDX33" s="877"/>
      <c r="RDY33" s="877"/>
      <c r="RDZ33" s="877"/>
      <c r="REA33" s="877"/>
      <c r="REB33" s="877"/>
      <c r="REC33" s="877"/>
      <c r="RED33" s="877"/>
      <c r="REE33" s="877"/>
      <c r="REF33" s="877"/>
      <c r="REG33" s="877"/>
      <c r="REH33" s="877"/>
      <c r="REI33" s="877"/>
      <c r="REJ33" s="877"/>
      <c r="REK33" s="877"/>
      <c r="REL33" s="877"/>
      <c r="REM33" s="877"/>
      <c r="REN33" s="877"/>
      <c r="REO33" s="877"/>
      <c r="REP33" s="877"/>
      <c r="REQ33" s="877"/>
      <c r="RER33" s="877"/>
      <c r="RES33" s="877"/>
      <c r="RET33" s="877"/>
      <c r="REU33" s="877"/>
      <c r="REV33" s="877"/>
      <c r="REW33" s="877"/>
      <c r="REX33" s="877"/>
      <c r="REY33" s="877"/>
      <c r="REZ33" s="877"/>
      <c r="RFA33" s="877"/>
      <c r="RFB33" s="877"/>
      <c r="RFC33" s="877"/>
      <c r="RFD33" s="877"/>
      <c r="RFE33" s="877"/>
      <c r="RFF33" s="877"/>
      <c r="RFG33" s="877"/>
      <c r="RFH33" s="877"/>
      <c r="RFI33" s="877"/>
      <c r="RFJ33" s="877"/>
      <c r="RFK33" s="877"/>
      <c r="RFL33" s="877"/>
      <c r="RFM33" s="877"/>
      <c r="RFN33" s="877"/>
      <c r="RFO33" s="877"/>
      <c r="RFP33" s="877"/>
      <c r="RFQ33" s="877"/>
      <c r="RFR33" s="877"/>
      <c r="RFS33" s="877"/>
      <c r="RFT33" s="877"/>
      <c r="RFU33" s="877"/>
      <c r="RFV33" s="877"/>
      <c r="RFW33" s="877"/>
      <c r="RFX33" s="877"/>
      <c r="RFY33" s="877"/>
      <c r="RFZ33" s="877"/>
      <c r="RGA33" s="877"/>
      <c r="RGB33" s="877"/>
      <c r="RGC33" s="877"/>
      <c r="RGD33" s="877"/>
      <c r="RGE33" s="877"/>
      <c r="RGF33" s="877"/>
      <c r="RGG33" s="877"/>
      <c r="RGH33" s="877"/>
      <c r="RGI33" s="877"/>
      <c r="RGJ33" s="877"/>
      <c r="RGK33" s="877"/>
      <c r="RGL33" s="877"/>
      <c r="RGM33" s="877"/>
      <c r="RGN33" s="877"/>
      <c r="RGO33" s="877"/>
      <c r="RGP33" s="877"/>
      <c r="RGQ33" s="877"/>
      <c r="RGR33" s="877"/>
      <c r="RGS33" s="877"/>
      <c r="RGT33" s="877"/>
      <c r="RGU33" s="877"/>
      <c r="RGV33" s="877"/>
      <c r="RGW33" s="877"/>
      <c r="RGX33" s="877"/>
      <c r="RGY33" s="877"/>
      <c r="RGZ33" s="877"/>
      <c r="RHA33" s="877"/>
      <c r="RHB33" s="877"/>
      <c r="RHC33" s="877"/>
      <c r="RHD33" s="877"/>
      <c r="RHE33" s="877"/>
      <c r="RHF33" s="877"/>
      <c r="RHG33" s="877"/>
      <c r="RHH33" s="877"/>
      <c r="RHI33" s="877"/>
      <c r="RHJ33" s="877"/>
      <c r="RHK33" s="877"/>
      <c r="RHL33" s="877"/>
      <c r="RHM33" s="877"/>
      <c r="RHN33" s="877"/>
      <c r="RHO33" s="877"/>
      <c r="RHP33" s="877"/>
      <c r="RHQ33" s="877"/>
      <c r="RHR33" s="877"/>
      <c r="RHS33" s="877"/>
      <c r="RHT33" s="877"/>
      <c r="RHU33" s="877"/>
      <c r="RHV33" s="877"/>
      <c r="RHW33" s="877"/>
      <c r="RHX33" s="877"/>
      <c r="RHY33" s="877"/>
      <c r="RHZ33" s="877"/>
      <c r="RIA33" s="877"/>
      <c r="RIB33" s="877"/>
      <c r="RIC33" s="877"/>
      <c r="RID33" s="877"/>
      <c r="RIE33" s="877"/>
      <c r="RIF33" s="877"/>
      <c r="RIG33" s="877"/>
      <c r="RIH33" s="877"/>
      <c r="RII33" s="877"/>
      <c r="RIJ33" s="877"/>
      <c r="RIK33" s="877"/>
      <c r="RIL33" s="877"/>
      <c r="RIM33" s="877"/>
      <c r="RIN33" s="877"/>
      <c r="RIO33" s="877"/>
      <c r="RIP33" s="877"/>
      <c r="RIQ33" s="877"/>
      <c r="RIR33" s="877"/>
      <c r="RIS33" s="877"/>
      <c r="RIT33" s="877"/>
      <c r="RIU33" s="877"/>
      <c r="RIV33" s="877"/>
      <c r="RIW33" s="877"/>
      <c r="RIX33" s="877"/>
      <c r="RIY33" s="877"/>
      <c r="RIZ33" s="877"/>
      <c r="RJA33" s="877"/>
      <c r="RJB33" s="877"/>
      <c r="RJC33" s="877"/>
      <c r="RJD33" s="877"/>
      <c r="RJE33" s="877"/>
      <c r="RJF33" s="877"/>
      <c r="RJG33" s="877"/>
      <c r="RJH33" s="877"/>
      <c r="RJI33" s="877"/>
      <c r="RJJ33" s="877"/>
      <c r="RJK33" s="877"/>
      <c r="RJL33" s="877"/>
      <c r="RJM33" s="877"/>
      <c r="RJN33" s="877"/>
      <c r="RJO33" s="877"/>
      <c r="RJP33" s="877"/>
      <c r="RJQ33" s="877"/>
      <c r="RJR33" s="877"/>
      <c r="RJS33" s="877"/>
      <c r="RJT33" s="877"/>
      <c r="RJU33" s="877"/>
      <c r="RJV33" s="877"/>
      <c r="RJW33" s="877"/>
      <c r="RJX33" s="877"/>
      <c r="RJY33" s="877"/>
      <c r="RJZ33" s="877"/>
      <c r="RKA33" s="877"/>
      <c r="RKB33" s="877"/>
      <c r="RKC33" s="877"/>
      <c r="RKD33" s="877"/>
      <c r="RKE33" s="877"/>
      <c r="RKF33" s="877"/>
      <c r="RKG33" s="877"/>
      <c r="RKH33" s="877"/>
      <c r="RKI33" s="877"/>
      <c r="RKJ33" s="877"/>
      <c r="RKK33" s="877"/>
      <c r="RKL33" s="877"/>
      <c r="RKM33" s="877"/>
      <c r="RKN33" s="877"/>
      <c r="RKO33" s="877"/>
      <c r="RKP33" s="877"/>
      <c r="RKQ33" s="877"/>
      <c r="RKR33" s="877"/>
      <c r="RKS33" s="877"/>
      <c r="RKT33" s="877"/>
      <c r="RKU33" s="877"/>
      <c r="RKV33" s="877"/>
      <c r="RKW33" s="877"/>
      <c r="RKX33" s="877"/>
      <c r="RKY33" s="877"/>
      <c r="RKZ33" s="877"/>
      <c r="RLA33" s="877"/>
      <c r="RLB33" s="877"/>
      <c r="RLC33" s="877"/>
      <c r="RLD33" s="877"/>
      <c r="RLE33" s="877"/>
      <c r="RLF33" s="877"/>
      <c r="RLG33" s="877"/>
      <c r="RLH33" s="877"/>
      <c r="RLI33" s="877"/>
      <c r="RLJ33" s="877"/>
      <c r="RLK33" s="877"/>
      <c r="RLL33" s="877"/>
      <c r="RLM33" s="877"/>
      <c r="RLN33" s="877"/>
      <c r="RLO33" s="877"/>
      <c r="RLP33" s="877"/>
      <c r="RLQ33" s="877"/>
      <c r="RLR33" s="877"/>
      <c r="RLS33" s="877"/>
      <c r="RLT33" s="877"/>
      <c r="RLU33" s="877"/>
      <c r="RLV33" s="877"/>
      <c r="RLW33" s="877"/>
      <c r="RLX33" s="877"/>
      <c r="RLY33" s="877"/>
      <c r="RLZ33" s="877"/>
      <c r="RMA33" s="877"/>
      <c r="RMB33" s="877"/>
      <c r="RMC33" s="877"/>
      <c r="RMD33" s="877"/>
      <c r="RME33" s="877"/>
      <c r="RMF33" s="877"/>
      <c r="RMG33" s="877"/>
      <c r="RMH33" s="877"/>
      <c r="RMI33" s="877"/>
      <c r="RMJ33" s="877"/>
      <c r="RMK33" s="877"/>
      <c r="RML33" s="877"/>
      <c r="RMM33" s="877"/>
      <c r="RMN33" s="877"/>
      <c r="RMO33" s="877"/>
      <c r="RMP33" s="877"/>
      <c r="RMQ33" s="877"/>
      <c r="RMR33" s="877"/>
      <c r="RMS33" s="877"/>
      <c r="RMT33" s="877"/>
      <c r="RMU33" s="877"/>
      <c r="RMV33" s="877"/>
      <c r="RMW33" s="877"/>
      <c r="RMX33" s="877"/>
      <c r="RMY33" s="877"/>
      <c r="RMZ33" s="877"/>
      <c r="RNA33" s="877"/>
      <c r="RNB33" s="877"/>
      <c r="RNC33" s="877"/>
      <c r="RND33" s="877"/>
      <c r="RNE33" s="877"/>
      <c r="RNF33" s="877"/>
      <c r="RNG33" s="877"/>
      <c r="RNH33" s="877"/>
      <c r="RNI33" s="877"/>
      <c r="RNJ33" s="877"/>
      <c r="RNK33" s="877"/>
      <c r="RNL33" s="877"/>
      <c r="RNM33" s="877"/>
      <c r="RNN33" s="877"/>
      <c r="RNO33" s="877"/>
      <c r="RNP33" s="877"/>
      <c r="RNQ33" s="877"/>
      <c r="RNR33" s="877"/>
      <c r="RNS33" s="877"/>
      <c r="RNT33" s="877"/>
      <c r="RNU33" s="877"/>
      <c r="RNV33" s="877"/>
      <c r="RNW33" s="877"/>
      <c r="RNX33" s="877"/>
      <c r="RNY33" s="877"/>
      <c r="RNZ33" s="877"/>
      <c r="ROA33" s="877"/>
      <c r="ROB33" s="877"/>
      <c r="ROC33" s="877"/>
      <c r="ROD33" s="877"/>
      <c r="ROE33" s="877"/>
      <c r="ROF33" s="877"/>
      <c r="ROG33" s="877"/>
      <c r="ROH33" s="877"/>
      <c r="ROI33" s="877"/>
      <c r="ROJ33" s="877"/>
      <c r="ROK33" s="877"/>
      <c r="ROL33" s="877"/>
      <c r="ROM33" s="877"/>
      <c r="RON33" s="877"/>
      <c r="ROO33" s="877"/>
      <c r="ROP33" s="877"/>
      <c r="ROQ33" s="877"/>
      <c r="ROR33" s="877"/>
      <c r="ROS33" s="877"/>
      <c r="ROT33" s="877"/>
      <c r="ROU33" s="877"/>
      <c r="ROV33" s="877"/>
      <c r="ROW33" s="877"/>
      <c r="ROX33" s="877"/>
      <c r="ROY33" s="877"/>
      <c r="ROZ33" s="877"/>
      <c r="RPA33" s="877"/>
      <c r="RPB33" s="877"/>
      <c r="RPC33" s="877"/>
      <c r="RPD33" s="877"/>
      <c r="RPE33" s="877"/>
      <c r="RPF33" s="877"/>
      <c r="RPG33" s="877"/>
      <c r="RPH33" s="877"/>
      <c r="RPI33" s="877"/>
      <c r="RPJ33" s="877"/>
      <c r="RPK33" s="877"/>
      <c r="RPL33" s="877"/>
      <c r="RPM33" s="877"/>
      <c r="RPN33" s="877"/>
      <c r="RPO33" s="877"/>
      <c r="RPP33" s="877"/>
      <c r="RPQ33" s="877"/>
      <c r="RPR33" s="877"/>
      <c r="RPS33" s="877"/>
      <c r="RPT33" s="877"/>
      <c r="RPU33" s="877"/>
      <c r="RPV33" s="877"/>
      <c r="RPW33" s="877"/>
      <c r="RPX33" s="877"/>
      <c r="RPY33" s="877"/>
      <c r="RPZ33" s="877"/>
      <c r="RQA33" s="877"/>
      <c r="RQB33" s="877"/>
      <c r="RQC33" s="877"/>
      <c r="RQD33" s="877"/>
      <c r="RQE33" s="877"/>
      <c r="RQF33" s="877"/>
      <c r="RQG33" s="877"/>
      <c r="RQH33" s="877"/>
      <c r="RQI33" s="877"/>
      <c r="RQJ33" s="877"/>
      <c r="RQK33" s="877"/>
      <c r="RQL33" s="877"/>
      <c r="RQM33" s="877"/>
      <c r="RQN33" s="877"/>
      <c r="RQO33" s="877"/>
      <c r="RQP33" s="877"/>
      <c r="RQQ33" s="877"/>
      <c r="RQR33" s="877"/>
      <c r="RQS33" s="877"/>
      <c r="RQT33" s="877"/>
      <c r="RQU33" s="877"/>
      <c r="RQV33" s="877"/>
      <c r="RQW33" s="877"/>
      <c r="RQX33" s="877"/>
      <c r="RQY33" s="877"/>
      <c r="RQZ33" s="877"/>
      <c r="RRA33" s="877"/>
      <c r="RRB33" s="877"/>
      <c r="RRC33" s="877"/>
      <c r="RRD33" s="877"/>
      <c r="RRE33" s="877"/>
      <c r="RRF33" s="877"/>
      <c r="RRG33" s="877"/>
      <c r="RRH33" s="877"/>
      <c r="RRI33" s="877"/>
      <c r="RRJ33" s="877"/>
      <c r="RRK33" s="877"/>
      <c r="RRL33" s="877"/>
      <c r="RRM33" s="877"/>
      <c r="RRN33" s="877"/>
      <c r="RRO33" s="877"/>
      <c r="RRP33" s="877"/>
      <c r="RRQ33" s="877"/>
      <c r="RRR33" s="877"/>
      <c r="RRS33" s="877"/>
      <c r="RRT33" s="877"/>
      <c r="RRU33" s="877"/>
      <c r="RRV33" s="877"/>
      <c r="RRW33" s="877"/>
      <c r="RRX33" s="877"/>
      <c r="RRY33" s="877"/>
      <c r="RRZ33" s="877"/>
      <c r="RSA33" s="877"/>
      <c r="RSB33" s="877"/>
      <c r="RSC33" s="877"/>
      <c r="RSD33" s="877"/>
      <c r="RSE33" s="877"/>
      <c r="RSF33" s="877"/>
      <c r="RSG33" s="877"/>
      <c r="RSH33" s="877"/>
      <c r="RSI33" s="877"/>
      <c r="RSJ33" s="877"/>
      <c r="RSK33" s="877"/>
      <c r="RSL33" s="877"/>
      <c r="RSM33" s="877"/>
      <c r="RSN33" s="877"/>
      <c r="RSO33" s="877"/>
      <c r="RSP33" s="877"/>
      <c r="RSQ33" s="877"/>
      <c r="RSR33" s="877"/>
      <c r="RSS33" s="877"/>
      <c r="RST33" s="877"/>
      <c r="RSU33" s="877"/>
      <c r="RSV33" s="877"/>
      <c r="RSW33" s="877"/>
      <c r="RSX33" s="877"/>
      <c r="RSY33" s="877"/>
      <c r="RSZ33" s="877"/>
      <c r="RTA33" s="877"/>
      <c r="RTB33" s="877"/>
      <c r="RTC33" s="877"/>
      <c r="RTD33" s="877"/>
      <c r="RTE33" s="877"/>
      <c r="RTF33" s="877"/>
      <c r="RTG33" s="877"/>
      <c r="RTH33" s="877"/>
      <c r="RTI33" s="877"/>
      <c r="RTJ33" s="877"/>
      <c r="RTK33" s="877"/>
      <c r="RTL33" s="877"/>
      <c r="RTM33" s="877"/>
      <c r="RTN33" s="877"/>
      <c r="RTO33" s="877"/>
      <c r="RTP33" s="877"/>
      <c r="RTQ33" s="877"/>
      <c r="RTR33" s="877"/>
      <c r="RTS33" s="877"/>
      <c r="RTT33" s="877"/>
      <c r="RTU33" s="877"/>
      <c r="RTV33" s="877"/>
      <c r="RTW33" s="877"/>
      <c r="RTX33" s="877"/>
      <c r="RTY33" s="877"/>
      <c r="RTZ33" s="877"/>
      <c r="RUA33" s="877"/>
      <c r="RUB33" s="877"/>
      <c r="RUC33" s="877"/>
      <c r="RUD33" s="877"/>
      <c r="RUE33" s="877"/>
      <c r="RUF33" s="877"/>
      <c r="RUG33" s="877"/>
      <c r="RUH33" s="877"/>
      <c r="RUI33" s="877"/>
      <c r="RUJ33" s="877"/>
      <c r="RUK33" s="877"/>
      <c r="RUL33" s="877"/>
      <c r="RUM33" s="877"/>
      <c r="RUN33" s="877"/>
      <c r="RUO33" s="877"/>
      <c r="RUP33" s="877"/>
      <c r="RUQ33" s="877"/>
      <c r="RUR33" s="877"/>
      <c r="RUS33" s="877"/>
      <c r="RUT33" s="877"/>
      <c r="RUU33" s="877"/>
      <c r="RUV33" s="877"/>
      <c r="RUW33" s="877"/>
      <c r="RUX33" s="877"/>
      <c r="RUY33" s="877"/>
      <c r="RUZ33" s="877"/>
      <c r="RVA33" s="877"/>
      <c r="RVB33" s="877"/>
      <c r="RVC33" s="877"/>
      <c r="RVD33" s="877"/>
      <c r="RVE33" s="877"/>
      <c r="RVF33" s="877"/>
      <c r="RVG33" s="877"/>
      <c r="RVH33" s="877"/>
      <c r="RVI33" s="877"/>
      <c r="RVJ33" s="877"/>
      <c r="RVK33" s="877"/>
      <c r="RVL33" s="877"/>
      <c r="RVM33" s="877"/>
      <c r="RVN33" s="877"/>
      <c r="RVO33" s="877"/>
      <c r="RVP33" s="877"/>
      <c r="RVQ33" s="877"/>
      <c r="RVR33" s="877"/>
      <c r="RVS33" s="877"/>
      <c r="RVT33" s="877"/>
      <c r="RVU33" s="877"/>
      <c r="RVV33" s="877"/>
      <c r="RVW33" s="877"/>
      <c r="RVX33" s="877"/>
      <c r="RVY33" s="877"/>
      <c r="RVZ33" s="877"/>
      <c r="RWA33" s="877"/>
      <c r="RWB33" s="877"/>
      <c r="RWC33" s="877"/>
      <c r="RWD33" s="877"/>
      <c r="RWE33" s="877"/>
      <c r="RWF33" s="877"/>
      <c r="RWG33" s="877"/>
      <c r="RWH33" s="877"/>
      <c r="RWI33" s="877"/>
      <c r="RWJ33" s="877"/>
      <c r="RWK33" s="877"/>
      <c r="RWL33" s="877"/>
      <c r="RWM33" s="877"/>
      <c r="RWN33" s="877"/>
      <c r="RWO33" s="877"/>
      <c r="RWP33" s="877"/>
      <c r="RWQ33" s="877"/>
      <c r="RWR33" s="877"/>
      <c r="RWS33" s="877"/>
      <c r="RWT33" s="877"/>
      <c r="RWU33" s="877"/>
      <c r="RWV33" s="877"/>
      <c r="RWW33" s="877"/>
      <c r="RWX33" s="877"/>
      <c r="RWY33" s="877"/>
      <c r="RWZ33" s="877"/>
      <c r="RXA33" s="877"/>
      <c r="RXB33" s="877"/>
      <c r="RXC33" s="877"/>
      <c r="RXD33" s="877"/>
      <c r="RXE33" s="877"/>
      <c r="RXF33" s="877"/>
      <c r="RXG33" s="877"/>
      <c r="RXH33" s="877"/>
      <c r="RXI33" s="877"/>
      <c r="RXJ33" s="877"/>
      <c r="RXK33" s="877"/>
      <c r="RXL33" s="877"/>
      <c r="RXM33" s="877"/>
      <c r="RXN33" s="877"/>
      <c r="RXO33" s="877"/>
      <c r="RXP33" s="877"/>
      <c r="RXQ33" s="877"/>
      <c r="RXR33" s="877"/>
      <c r="RXS33" s="877"/>
      <c r="RXT33" s="877"/>
      <c r="RXU33" s="877"/>
      <c r="RXV33" s="877"/>
      <c r="RXW33" s="877"/>
      <c r="RXX33" s="877"/>
      <c r="RXY33" s="877"/>
      <c r="RXZ33" s="877"/>
      <c r="RYA33" s="877"/>
      <c r="RYB33" s="877"/>
      <c r="RYC33" s="877"/>
      <c r="RYD33" s="877"/>
      <c r="RYE33" s="877"/>
      <c r="RYF33" s="877"/>
      <c r="RYG33" s="877"/>
      <c r="RYH33" s="877"/>
      <c r="RYI33" s="877"/>
      <c r="RYJ33" s="877"/>
      <c r="RYK33" s="877"/>
      <c r="RYL33" s="877"/>
      <c r="RYM33" s="877"/>
      <c r="RYN33" s="877"/>
      <c r="RYO33" s="877"/>
      <c r="RYP33" s="877"/>
      <c r="RYQ33" s="877"/>
      <c r="RYR33" s="877"/>
      <c r="RYS33" s="877"/>
      <c r="RYT33" s="877"/>
      <c r="RYU33" s="877"/>
      <c r="RYV33" s="877"/>
      <c r="RYW33" s="877"/>
      <c r="RYX33" s="877"/>
      <c r="RYY33" s="877"/>
      <c r="RYZ33" s="877"/>
      <c r="RZA33" s="877"/>
      <c r="RZB33" s="877"/>
      <c r="RZC33" s="877"/>
      <c r="RZD33" s="877"/>
      <c r="RZE33" s="877"/>
      <c r="RZF33" s="877"/>
      <c r="RZG33" s="877"/>
      <c r="RZH33" s="877"/>
      <c r="RZI33" s="877"/>
      <c r="RZJ33" s="877"/>
      <c r="RZK33" s="877"/>
      <c r="RZL33" s="877"/>
      <c r="RZM33" s="877"/>
      <c r="RZN33" s="877"/>
      <c r="RZO33" s="877"/>
      <c r="RZP33" s="877"/>
      <c r="RZQ33" s="877"/>
      <c r="RZR33" s="877"/>
      <c r="RZS33" s="877"/>
      <c r="RZT33" s="877"/>
      <c r="RZU33" s="877"/>
      <c r="RZV33" s="877"/>
      <c r="RZW33" s="877"/>
      <c r="RZX33" s="877"/>
      <c r="RZY33" s="877"/>
      <c r="RZZ33" s="877"/>
      <c r="SAA33" s="877"/>
      <c r="SAB33" s="877"/>
      <c r="SAC33" s="877"/>
      <c r="SAD33" s="877"/>
      <c r="SAE33" s="877"/>
      <c r="SAF33" s="877"/>
      <c r="SAG33" s="877"/>
      <c r="SAH33" s="877"/>
      <c r="SAI33" s="877"/>
      <c r="SAJ33" s="877"/>
      <c r="SAK33" s="877"/>
      <c r="SAL33" s="877"/>
      <c r="SAM33" s="877"/>
      <c r="SAN33" s="877"/>
      <c r="SAO33" s="877"/>
      <c r="SAP33" s="877"/>
      <c r="SAQ33" s="877"/>
      <c r="SAR33" s="877"/>
      <c r="SAS33" s="877"/>
      <c r="SAT33" s="877"/>
      <c r="SAU33" s="877"/>
      <c r="SAV33" s="877"/>
      <c r="SAW33" s="877"/>
      <c r="SAX33" s="877"/>
      <c r="SAY33" s="877"/>
      <c r="SAZ33" s="877"/>
      <c r="SBA33" s="877"/>
      <c r="SBB33" s="877"/>
      <c r="SBC33" s="877"/>
      <c r="SBD33" s="877"/>
      <c r="SBE33" s="877"/>
      <c r="SBF33" s="877"/>
      <c r="SBG33" s="877"/>
      <c r="SBH33" s="877"/>
      <c r="SBI33" s="877"/>
      <c r="SBJ33" s="877"/>
      <c r="SBK33" s="877"/>
      <c r="SBL33" s="877"/>
      <c r="SBM33" s="877"/>
      <c r="SBN33" s="877"/>
      <c r="SBO33" s="877"/>
      <c r="SBP33" s="877"/>
      <c r="SBQ33" s="877"/>
      <c r="SBR33" s="877"/>
      <c r="SBS33" s="877"/>
      <c r="SBT33" s="877"/>
      <c r="SBU33" s="877"/>
      <c r="SBV33" s="877"/>
      <c r="SBW33" s="877"/>
      <c r="SBX33" s="877"/>
      <c r="SBY33" s="877"/>
      <c r="SBZ33" s="877"/>
      <c r="SCA33" s="877"/>
      <c r="SCB33" s="877"/>
      <c r="SCC33" s="877"/>
      <c r="SCD33" s="877"/>
      <c r="SCE33" s="877"/>
      <c r="SCF33" s="877"/>
      <c r="SCG33" s="877"/>
      <c r="SCH33" s="877"/>
      <c r="SCI33" s="877"/>
      <c r="SCJ33" s="877"/>
      <c r="SCK33" s="877"/>
      <c r="SCL33" s="877"/>
      <c r="SCM33" s="877"/>
      <c r="SCN33" s="877"/>
      <c r="SCO33" s="877"/>
      <c r="SCP33" s="877"/>
      <c r="SCQ33" s="877"/>
      <c r="SCR33" s="877"/>
      <c r="SCS33" s="877"/>
      <c r="SCT33" s="877"/>
      <c r="SCU33" s="877"/>
      <c r="SCV33" s="877"/>
      <c r="SCW33" s="877"/>
      <c r="SCX33" s="877"/>
      <c r="SCY33" s="877"/>
      <c r="SCZ33" s="877"/>
      <c r="SDA33" s="877"/>
      <c r="SDB33" s="877"/>
      <c r="SDC33" s="877"/>
      <c r="SDD33" s="877"/>
      <c r="SDE33" s="877"/>
      <c r="SDF33" s="877"/>
      <c r="SDG33" s="877"/>
      <c r="SDH33" s="877"/>
      <c r="SDI33" s="877"/>
      <c r="SDJ33" s="877"/>
      <c r="SDK33" s="877"/>
      <c r="SDL33" s="877"/>
      <c r="SDM33" s="877"/>
      <c r="SDN33" s="877"/>
      <c r="SDO33" s="877"/>
      <c r="SDP33" s="877"/>
      <c r="SDQ33" s="877"/>
      <c r="SDR33" s="877"/>
      <c r="SDS33" s="877"/>
      <c r="SDT33" s="877"/>
      <c r="SDU33" s="877"/>
      <c r="SDV33" s="877"/>
      <c r="SDW33" s="877"/>
      <c r="SDX33" s="877"/>
      <c r="SDY33" s="877"/>
      <c r="SDZ33" s="877"/>
      <c r="SEA33" s="877"/>
      <c r="SEB33" s="877"/>
      <c r="SEC33" s="877"/>
      <c r="SED33" s="877"/>
      <c r="SEE33" s="877"/>
      <c r="SEF33" s="877"/>
      <c r="SEG33" s="877"/>
      <c r="SEH33" s="877"/>
      <c r="SEI33" s="877"/>
      <c r="SEJ33" s="877"/>
      <c r="SEK33" s="877"/>
      <c r="SEL33" s="877"/>
      <c r="SEM33" s="877"/>
      <c r="SEN33" s="877"/>
      <c r="SEO33" s="877"/>
      <c r="SEP33" s="877"/>
      <c r="SEQ33" s="877"/>
      <c r="SER33" s="877"/>
      <c r="SES33" s="877"/>
      <c r="SET33" s="877"/>
      <c r="SEU33" s="877"/>
      <c r="SEV33" s="877"/>
      <c r="SEW33" s="877"/>
      <c r="SEX33" s="877"/>
      <c r="SEY33" s="877"/>
      <c r="SEZ33" s="877"/>
      <c r="SFA33" s="877"/>
      <c r="SFB33" s="877"/>
      <c r="SFC33" s="877"/>
      <c r="SFD33" s="877"/>
      <c r="SFE33" s="877"/>
      <c r="SFF33" s="877"/>
      <c r="SFG33" s="877"/>
      <c r="SFH33" s="877"/>
      <c r="SFI33" s="877"/>
      <c r="SFJ33" s="877"/>
      <c r="SFK33" s="877"/>
      <c r="SFL33" s="877"/>
      <c r="SFM33" s="877"/>
      <c r="SFN33" s="877"/>
      <c r="SFO33" s="877"/>
      <c r="SFP33" s="877"/>
      <c r="SFQ33" s="877"/>
      <c r="SFR33" s="877"/>
      <c r="SFS33" s="877"/>
      <c r="SFT33" s="877"/>
      <c r="SFU33" s="877"/>
      <c r="SFV33" s="877"/>
      <c r="SFW33" s="877"/>
      <c r="SFX33" s="877"/>
      <c r="SFY33" s="877"/>
      <c r="SFZ33" s="877"/>
      <c r="SGA33" s="877"/>
      <c r="SGB33" s="877"/>
      <c r="SGC33" s="877"/>
      <c r="SGD33" s="877"/>
      <c r="SGE33" s="877"/>
      <c r="SGF33" s="877"/>
      <c r="SGG33" s="877"/>
      <c r="SGH33" s="877"/>
      <c r="SGI33" s="877"/>
      <c r="SGJ33" s="877"/>
      <c r="SGK33" s="877"/>
      <c r="SGL33" s="877"/>
      <c r="SGM33" s="877"/>
      <c r="SGN33" s="877"/>
      <c r="SGO33" s="877"/>
      <c r="SGP33" s="877"/>
      <c r="SGQ33" s="877"/>
      <c r="SGR33" s="877"/>
      <c r="SGS33" s="877"/>
      <c r="SGT33" s="877"/>
      <c r="SGU33" s="877"/>
      <c r="SGV33" s="877"/>
      <c r="SGW33" s="877"/>
      <c r="SGX33" s="877"/>
      <c r="SGY33" s="877"/>
      <c r="SGZ33" s="877"/>
      <c r="SHA33" s="877"/>
      <c r="SHB33" s="877"/>
      <c r="SHC33" s="877"/>
      <c r="SHD33" s="877"/>
      <c r="SHE33" s="877"/>
      <c r="SHF33" s="877"/>
      <c r="SHG33" s="877"/>
      <c r="SHH33" s="877"/>
      <c r="SHI33" s="877"/>
      <c r="SHJ33" s="877"/>
      <c r="SHK33" s="877"/>
      <c r="SHL33" s="877"/>
      <c r="SHM33" s="877"/>
      <c r="SHN33" s="877"/>
      <c r="SHO33" s="877"/>
      <c r="SHP33" s="877"/>
      <c r="SHQ33" s="877"/>
      <c r="SHR33" s="877"/>
      <c r="SHS33" s="877"/>
      <c r="SHT33" s="877"/>
      <c r="SHU33" s="877"/>
      <c r="SHV33" s="877"/>
      <c r="SHW33" s="877"/>
      <c r="SHX33" s="877"/>
      <c r="SHY33" s="877"/>
      <c r="SHZ33" s="877"/>
      <c r="SIA33" s="877"/>
      <c r="SIB33" s="877"/>
      <c r="SIC33" s="877"/>
      <c r="SID33" s="877"/>
      <c r="SIE33" s="877"/>
      <c r="SIF33" s="877"/>
      <c r="SIG33" s="877"/>
      <c r="SIH33" s="877"/>
      <c r="SII33" s="877"/>
      <c r="SIJ33" s="877"/>
      <c r="SIK33" s="877"/>
      <c r="SIL33" s="877"/>
      <c r="SIM33" s="877"/>
      <c r="SIN33" s="877"/>
      <c r="SIO33" s="877"/>
      <c r="SIP33" s="877"/>
      <c r="SIQ33" s="877"/>
      <c r="SIR33" s="877"/>
      <c r="SIS33" s="877"/>
      <c r="SIT33" s="877"/>
      <c r="SIU33" s="877"/>
      <c r="SIV33" s="877"/>
      <c r="SIW33" s="877"/>
      <c r="SIX33" s="877"/>
      <c r="SIY33" s="877"/>
      <c r="SIZ33" s="877"/>
      <c r="SJA33" s="877"/>
      <c r="SJB33" s="877"/>
      <c r="SJC33" s="877"/>
      <c r="SJD33" s="877"/>
      <c r="SJE33" s="877"/>
      <c r="SJF33" s="877"/>
      <c r="SJG33" s="877"/>
      <c r="SJH33" s="877"/>
      <c r="SJI33" s="877"/>
      <c r="SJJ33" s="877"/>
      <c r="SJK33" s="877"/>
      <c r="SJL33" s="877"/>
      <c r="SJM33" s="877"/>
      <c r="SJN33" s="877"/>
      <c r="SJO33" s="877"/>
      <c r="SJP33" s="877"/>
      <c r="SJQ33" s="877"/>
      <c r="SJR33" s="877"/>
      <c r="SJS33" s="877"/>
      <c r="SJT33" s="877"/>
      <c r="SJU33" s="877"/>
      <c r="SJV33" s="877"/>
      <c r="SJW33" s="877"/>
      <c r="SJX33" s="877"/>
      <c r="SJY33" s="877"/>
      <c r="SJZ33" s="877"/>
      <c r="SKA33" s="877"/>
      <c r="SKB33" s="877"/>
      <c r="SKC33" s="877"/>
      <c r="SKD33" s="877"/>
      <c r="SKE33" s="877"/>
      <c r="SKF33" s="877"/>
      <c r="SKG33" s="877"/>
      <c r="SKH33" s="877"/>
      <c r="SKI33" s="877"/>
      <c r="SKJ33" s="877"/>
      <c r="SKK33" s="877"/>
      <c r="SKL33" s="877"/>
      <c r="SKM33" s="877"/>
      <c r="SKN33" s="877"/>
      <c r="SKO33" s="877"/>
      <c r="SKP33" s="877"/>
      <c r="SKQ33" s="877"/>
      <c r="SKR33" s="877"/>
      <c r="SKS33" s="877"/>
      <c r="SKT33" s="877"/>
      <c r="SKU33" s="877"/>
      <c r="SKV33" s="877"/>
      <c r="SKW33" s="877"/>
      <c r="SKX33" s="877"/>
      <c r="SKY33" s="877"/>
      <c r="SKZ33" s="877"/>
      <c r="SLA33" s="877"/>
      <c r="SLB33" s="877"/>
      <c r="SLC33" s="877"/>
      <c r="SLD33" s="877"/>
      <c r="SLE33" s="877"/>
      <c r="SLF33" s="877"/>
      <c r="SLG33" s="877"/>
      <c r="SLH33" s="877"/>
      <c r="SLI33" s="877"/>
      <c r="SLJ33" s="877"/>
      <c r="SLK33" s="877"/>
      <c r="SLL33" s="877"/>
      <c r="SLM33" s="877"/>
      <c r="SLN33" s="877"/>
      <c r="SLO33" s="877"/>
      <c r="SLP33" s="877"/>
      <c r="SLQ33" s="877"/>
      <c r="SLR33" s="877"/>
      <c r="SLS33" s="877"/>
      <c r="SLT33" s="877"/>
      <c r="SLU33" s="877"/>
      <c r="SLV33" s="877"/>
      <c r="SLW33" s="877"/>
      <c r="SLX33" s="877"/>
      <c r="SLY33" s="877"/>
      <c r="SLZ33" s="877"/>
      <c r="SMA33" s="877"/>
      <c r="SMB33" s="877"/>
      <c r="SMC33" s="877"/>
      <c r="SMD33" s="877"/>
      <c r="SME33" s="877"/>
      <c r="SMF33" s="877"/>
      <c r="SMG33" s="877"/>
      <c r="SMH33" s="877"/>
      <c r="SMI33" s="877"/>
      <c r="SMJ33" s="877"/>
      <c r="SMK33" s="877"/>
      <c r="SML33" s="877"/>
      <c r="SMM33" s="877"/>
      <c r="SMN33" s="877"/>
      <c r="SMO33" s="877"/>
      <c r="SMP33" s="877"/>
      <c r="SMQ33" s="877"/>
      <c r="SMR33" s="877"/>
      <c r="SMS33" s="877"/>
      <c r="SMT33" s="877"/>
      <c r="SMU33" s="877"/>
      <c r="SMV33" s="877"/>
      <c r="SMW33" s="877"/>
      <c r="SMX33" s="877"/>
      <c r="SMY33" s="877"/>
      <c r="SMZ33" s="877"/>
      <c r="SNA33" s="877"/>
      <c r="SNB33" s="877"/>
      <c r="SNC33" s="877"/>
      <c r="SND33" s="877"/>
      <c r="SNE33" s="877"/>
      <c r="SNF33" s="877"/>
      <c r="SNG33" s="877"/>
      <c r="SNH33" s="877"/>
      <c r="SNI33" s="877"/>
      <c r="SNJ33" s="877"/>
      <c r="SNK33" s="877"/>
      <c r="SNL33" s="877"/>
      <c r="SNM33" s="877"/>
      <c r="SNN33" s="877"/>
      <c r="SNO33" s="877"/>
      <c r="SNP33" s="877"/>
      <c r="SNQ33" s="877"/>
      <c r="SNR33" s="877"/>
      <c r="SNS33" s="877"/>
      <c r="SNT33" s="877"/>
      <c r="SNU33" s="877"/>
      <c r="SNV33" s="877"/>
      <c r="SNW33" s="877"/>
      <c r="SNX33" s="877"/>
      <c r="SNY33" s="877"/>
      <c r="SNZ33" s="877"/>
      <c r="SOA33" s="877"/>
      <c r="SOB33" s="877"/>
      <c r="SOC33" s="877"/>
      <c r="SOD33" s="877"/>
      <c r="SOE33" s="877"/>
      <c r="SOF33" s="877"/>
      <c r="SOG33" s="877"/>
      <c r="SOH33" s="877"/>
      <c r="SOI33" s="877"/>
      <c r="SOJ33" s="877"/>
      <c r="SOK33" s="877"/>
      <c r="SOL33" s="877"/>
      <c r="SOM33" s="877"/>
      <c r="SON33" s="877"/>
      <c r="SOO33" s="877"/>
      <c r="SOP33" s="877"/>
      <c r="SOQ33" s="877"/>
      <c r="SOR33" s="877"/>
      <c r="SOS33" s="877"/>
      <c r="SOT33" s="877"/>
      <c r="SOU33" s="877"/>
      <c r="SOV33" s="877"/>
      <c r="SOW33" s="877"/>
      <c r="SOX33" s="877"/>
      <c r="SOY33" s="877"/>
      <c r="SOZ33" s="877"/>
      <c r="SPA33" s="877"/>
      <c r="SPB33" s="877"/>
      <c r="SPC33" s="877"/>
      <c r="SPD33" s="877"/>
      <c r="SPE33" s="877"/>
      <c r="SPF33" s="877"/>
      <c r="SPG33" s="877"/>
      <c r="SPH33" s="877"/>
      <c r="SPI33" s="877"/>
      <c r="SPJ33" s="877"/>
      <c r="SPK33" s="877"/>
      <c r="SPL33" s="877"/>
      <c r="SPM33" s="877"/>
      <c r="SPN33" s="877"/>
      <c r="SPO33" s="877"/>
      <c r="SPP33" s="877"/>
      <c r="SPQ33" s="877"/>
      <c r="SPR33" s="877"/>
      <c r="SPS33" s="877"/>
      <c r="SPT33" s="877"/>
      <c r="SPU33" s="877"/>
      <c r="SPV33" s="877"/>
      <c r="SPW33" s="877"/>
      <c r="SPX33" s="877"/>
      <c r="SPY33" s="877"/>
      <c r="SPZ33" s="877"/>
      <c r="SQA33" s="877"/>
      <c r="SQB33" s="877"/>
      <c r="SQC33" s="877"/>
      <c r="SQD33" s="877"/>
      <c r="SQE33" s="877"/>
      <c r="SQF33" s="877"/>
      <c r="SQG33" s="877"/>
      <c r="SQH33" s="877"/>
      <c r="SQI33" s="877"/>
      <c r="SQJ33" s="877"/>
      <c r="SQK33" s="877"/>
      <c r="SQL33" s="877"/>
      <c r="SQM33" s="877"/>
      <c r="SQN33" s="877"/>
      <c r="SQO33" s="877"/>
      <c r="SQP33" s="877"/>
      <c r="SQQ33" s="877"/>
      <c r="SQR33" s="877"/>
      <c r="SQS33" s="877"/>
      <c r="SQT33" s="877"/>
      <c r="SQU33" s="877"/>
      <c r="SQV33" s="877"/>
      <c r="SQW33" s="877"/>
      <c r="SQX33" s="877"/>
      <c r="SQY33" s="877"/>
      <c r="SQZ33" s="877"/>
      <c r="SRA33" s="877"/>
      <c r="SRB33" s="877"/>
      <c r="SRC33" s="877"/>
      <c r="SRD33" s="877"/>
      <c r="SRE33" s="877"/>
      <c r="SRF33" s="877"/>
      <c r="SRG33" s="877"/>
      <c r="SRH33" s="877"/>
      <c r="SRI33" s="877"/>
      <c r="SRJ33" s="877"/>
      <c r="SRK33" s="877"/>
      <c r="SRL33" s="877"/>
      <c r="SRM33" s="877"/>
      <c r="SRN33" s="877"/>
      <c r="SRO33" s="877"/>
      <c r="SRP33" s="877"/>
      <c r="SRQ33" s="877"/>
      <c r="SRR33" s="877"/>
      <c r="SRS33" s="877"/>
      <c r="SRT33" s="877"/>
      <c r="SRU33" s="877"/>
      <c r="SRV33" s="877"/>
      <c r="SRW33" s="877"/>
      <c r="SRX33" s="877"/>
      <c r="SRY33" s="877"/>
      <c r="SRZ33" s="877"/>
      <c r="SSA33" s="877"/>
      <c r="SSB33" s="877"/>
      <c r="SSC33" s="877"/>
      <c r="SSD33" s="877"/>
      <c r="SSE33" s="877"/>
      <c r="SSF33" s="877"/>
      <c r="SSG33" s="877"/>
      <c r="SSH33" s="877"/>
      <c r="SSI33" s="877"/>
      <c r="SSJ33" s="877"/>
      <c r="SSK33" s="877"/>
      <c r="SSL33" s="877"/>
      <c r="SSM33" s="877"/>
      <c r="SSN33" s="877"/>
      <c r="SSO33" s="877"/>
      <c r="SSP33" s="877"/>
      <c r="SSQ33" s="877"/>
      <c r="SSR33" s="877"/>
      <c r="SSS33" s="877"/>
      <c r="SST33" s="877"/>
      <c r="SSU33" s="877"/>
      <c r="SSV33" s="877"/>
      <c r="SSW33" s="877"/>
      <c r="SSX33" s="877"/>
      <c r="SSY33" s="877"/>
      <c r="SSZ33" s="877"/>
      <c r="STA33" s="877"/>
      <c r="STB33" s="877"/>
      <c r="STC33" s="877"/>
      <c r="STD33" s="877"/>
      <c r="STE33" s="877"/>
      <c r="STF33" s="877"/>
      <c r="STG33" s="877"/>
      <c r="STH33" s="877"/>
      <c r="STI33" s="877"/>
      <c r="STJ33" s="877"/>
      <c r="STK33" s="877"/>
      <c r="STL33" s="877"/>
      <c r="STM33" s="877"/>
      <c r="STN33" s="877"/>
      <c r="STO33" s="877"/>
      <c r="STP33" s="877"/>
      <c r="STQ33" s="877"/>
      <c r="STR33" s="877"/>
      <c r="STS33" s="877"/>
      <c r="STT33" s="877"/>
      <c r="STU33" s="877"/>
      <c r="STV33" s="877"/>
      <c r="STW33" s="877"/>
      <c r="STX33" s="877"/>
      <c r="STY33" s="877"/>
      <c r="STZ33" s="877"/>
      <c r="SUA33" s="877"/>
      <c r="SUB33" s="877"/>
      <c r="SUC33" s="877"/>
      <c r="SUD33" s="877"/>
      <c r="SUE33" s="877"/>
      <c r="SUF33" s="877"/>
      <c r="SUG33" s="877"/>
      <c r="SUH33" s="877"/>
      <c r="SUI33" s="877"/>
      <c r="SUJ33" s="877"/>
      <c r="SUK33" s="877"/>
      <c r="SUL33" s="877"/>
      <c r="SUM33" s="877"/>
      <c r="SUN33" s="877"/>
      <c r="SUO33" s="877"/>
      <c r="SUP33" s="877"/>
      <c r="SUQ33" s="877"/>
      <c r="SUR33" s="877"/>
      <c r="SUS33" s="877"/>
      <c r="SUT33" s="877"/>
      <c r="SUU33" s="877"/>
      <c r="SUV33" s="877"/>
      <c r="SUW33" s="877"/>
      <c r="SUX33" s="877"/>
      <c r="SUY33" s="877"/>
      <c r="SUZ33" s="877"/>
      <c r="SVA33" s="877"/>
      <c r="SVB33" s="877"/>
      <c r="SVC33" s="877"/>
      <c r="SVD33" s="877"/>
      <c r="SVE33" s="877"/>
      <c r="SVF33" s="877"/>
      <c r="SVG33" s="877"/>
      <c r="SVH33" s="877"/>
      <c r="SVI33" s="877"/>
      <c r="SVJ33" s="877"/>
      <c r="SVK33" s="877"/>
      <c r="SVL33" s="877"/>
      <c r="SVM33" s="877"/>
      <c r="SVN33" s="877"/>
      <c r="SVO33" s="877"/>
      <c r="SVP33" s="877"/>
      <c r="SVQ33" s="877"/>
      <c r="SVR33" s="877"/>
      <c r="SVS33" s="877"/>
      <c r="SVT33" s="877"/>
      <c r="SVU33" s="877"/>
      <c r="SVV33" s="877"/>
      <c r="SVW33" s="877"/>
      <c r="SVX33" s="877"/>
      <c r="SVY33" s="877"/>
      <c r="SVZ33" s="877"/>
      <c r="SWA33" s="877"/>
      <c r="SWB33" s="877"/>
      <c r="SWC33" s="877"/>
      <c r="SWD33" s="877"/>
      <c r="SWE33" s="877"/>
      <c r="SWF33" s="877"/>
      <c r="SWG33" s="877"/>
      <c r="SWH33" s="877"/>
      <c r="SWI33" s="877"/>
      <c r="SWJ33" s="877"/>
      <c r="SWK33" s="877"/>
      <c r="SWL33" s="877"/>
      <c r="SWM33" s="877"/>
      <c r="SWN33" s="877"/>
      <c r="SWO33" s="877"/>
      <c r="SWP33" s="877"/>
      <c r="SWQ33" s="877"/>
      <c r="SWR33" s="877"/>
      <c r="SWS33" s="877"/>
      <c r="SWT33" s="877"/>
      <c r="SWU33" s="877"/>
      <c r="SWV33" s="877"/>
      <c r="SWW33" s="877"/>
      <c r="SWX33" s="877"/>
      <c r="SWY33" s="877"/>
      <c r="SWZ33" s="877"/>
      <c r="SXA33" s="877"/>
      <c r="SXB33" s="877"/>
      <c r="SXC33" s="877"/>
      <c r="SXD33" s="877"/>
      <c r="SXE33" s="877"/>
      <c r="SXF33" s="877"/>
      <c r="SXG33" s="877"/>
      <c r="SXH33" s="877"/>
      <c r="SXI33" s="877"/>
      <c r="SXJ33" s="877"/>
      <c r="SXK33" s="877"/>
      <c r="SXL33" s="877"/>
      <c r="SXM33" s="877"/>
      <c r="SXN33" s="877"/>
      <c r="SXO33" s="877"/>
      <c r="SXP33" s="877"/>
      <c r="SXQ33" s="877"/>
      <c r="SXR33" s="877"/>
      <c r="SXS33" s="877"/>
      <c r="SXT33" s="877"/>
      <c r="SXU33" s="877"/>
      <c r="SXV33" s="877"/>
      <c r="SXW33" s="877"/>
      <c r="SXX33" s="877"/>
      <c r="SXY33" s="877"/>
      <c r="SXZ33" s="877"/>
      <c r="SYA33" s="877"/>
      <c r="SYB33" s="877"/>
      <c r="SYC33" s="877"/>
      <c r="SYD33" s="877"/>
      <c r="SYE33" s="877"/>
      <c r="SYF33" s="877"/>
      <c r="SYG33" s="877"/>
      <c r="SYH33" s="877"/>
      <c r="SYI33" s="877"/>
      <c r="SYJ33" s="877"/>
      <c r="SYK33" s="877"/>
      <c r="SYL33" s="877"/>
      <c r="SYM33" s="877"/>
      <c r="SYN33" s="877"/>
      <c r="SYO33" s="877"/>
      <c r="SYP33" s="877"/>
      <c r="SYQ33" s="877"/>
      <c r="SYR33" s="877"/>
      <c r="SYS33" s="877"/>
      <c r="SYT33" s="877"/>
      <c r="SYU33" s="877"/>
      <c r="SYV33" s="877"/>
      <c r="SYW33" s="877"/>
      <c r="SYX33" s="877"/>
      <c r="SYY33" s="877"/>
      <c r="SYZ33" s="877"/>
      <c r="SZA33" s="877"/>
      <c r="SZB33" s="877"/>
      <c r="SZC33" s="877"/>
      <c r="SZD33" s="877"/>
      <c r="SZE33" s="877"/>
      <c r="SZF33" s="877"/>
      <c r="SZG33" s="877"/>
      <c r="SZH33" s="877"/>
      <c r="SZI33" s="877"/>
      <c r="SZJ33" s="877"/>
      <c r="SZK33" s="877"/>
      <c r="SZL33" s="877"/>
      <c r="SZM33" s="877"/>
      <c r="SZN33" s="877"/>
      <c r="SZO33" s="877"/>
      <c r="SZP33" s="877"/>
      <c r="SZQ33" s="877"/>
      <c r="SZR33" s="877"/>
      <c r="SZS33" s="877"/>
      <c r="SZT33" s="877"/>
      <c r="SZU33" s="877"/>
      <c r="SZV33" s="877"/>
      <c r="SZW33" s="877"/>
      <c r="SZX33" s="877"/>
      <c r="SZY33" s="877"/>
      <c r="SZZ33" s="877"/>
      <c r="TAA33" s="877"/>
      <c r="TAB33" s="877"/>
      <c r="TAC33" s="877"/>
      <c r="TAD33" s="877"/>
      <c r="TAE33" s="877"/>
      <c r="TAF33" s="877"/>
      <c r="TAG33" s="877"/>
      <c r="TAH33" s="877"/>
      <c r="TAI33" s="877"/>
      <c r="TAJ33" s="877"/>
      <c r="TAK33" s="877"/>
      <c r="TAL33" s="877"/>
      <c r="TAM33" s="877"/>
      <c r="TAN33" s="877"/>
      <c r="TAO33" s="877"/>
      <c r="TAP33" s="877"/>
      <c r="TAQ33" s="877"/>
      <c r="TAR33" s="877"/>
      <c r="TAS33" s="877"/>
      <c r="TAT33" s="877"/>
      <c r="TAU33" s="877"/>
      <c r="TAV33" s="877"/>
      <c r="TAW33" s="877"/>
      <c r="TAX33" s="877"/>
      <c r="TAY33" s="877"/>
      <c r="TAZ33" s="877"/>
      <c r="TBA33" s="877"/>
      <c r="TBB33" s="877"/>
      <c r="TBC33" s="877"/>
      <c r="TBD33" s="877"/>
      <c r="TBE33" s="877"/>
      <c r="TBF33" s="877"/>
      <c r="TBG33" s="877"/>
      <c r="TBH33" s="877"/>
      <c r="TBI33" s="877"/>
      <c r="TBJ33" s="877"/>
      <c r="TBK33" s="877"/>
      <c r="TBL33" s="877"/>
      <c r="TBM33" s="877"/>
      <c r="TBN33" s="877"/>
      <c r="TBO33" s="877"/>
      <c r="TBP33" s="877"/>
      <c r="TBQ33" s="877"/>
      <c r="TBR33" s="877"/>
      <c r="TBS33" s="877"/>
      <c r="TBT33" s="877"/>
      <c r="TBU33" s="877"/>
      <c r="TBV33" s="877"/>
      <c r="TBW33" s="877"/>
      <c r="TBX33" s="877"/>
      <c r="TBY33" s="877"/>
      <c r="TBZ33" s="877"/>
      <c r="TCA33" s="877"/>
      <c r="TCB33" s="877"/>
      <c r="TCC33" s="877"/>
      <c r="TCD33" s="877"/>
      <c r="TCE33" s="877"/>
      <c r="TCF33" s="877"/>
      <c r="TCG33" s="877"/>
      <c r="TCH33" s="877"/>
      <c r="TCI33" s="877"/>
      <c r="TCJ33" s="877"/>
      <c r="TCK33" s="877"/>
      <c r="TCL33" s="877"/>
      <c r="TCM33" s="877"/>
      <c r="TCN33" s="877"/>
      <c r="TCO33" s="877"/>
      <c r="TCP33" s="877"/>
      <c r="TCQ33" s="877"/>
      <c r="TCR33" s="877"/>
      <c r="TCS33" s="877"/>
      <c r="TCT33" s="877"/>
      <c r="TCU33" s="877"/>
      <c r="TCV33" s="877"/>
      <c r="TCW33" s="877"/>
      <c r="TCX33" s="877"/>
      <c r="TCY33" s="877"/>
      <c r="TCZ33" s="877"/>
      <c r="TDA33" s="877"/>
      <c r="TDB33" s="877"/>
      <c r="TDC33" s="877"/>
      <c r="TDD33" s="877"/>
      <c r="TDE33" s="877"/>
      <c r="TDF33" s="877"/>
      <c r="TDG33" s="877"/>
      <c r="TDH33" s="877"/>
      <c r="TDI33" s="877"/>
      <c r="TDJ33" s="877"/>
      <c r="TDK33" s="877"/>
      <c r="TDL33" s="877"/>
      <c r="TDM33" s="877"/>
      <c r="TDN33" s="877"/>
      <c r="TDO33" s="877"/>
      <c r="TDP33" s="877"/>
      <c r="TDQ33" s="877"/>
      <c r="TDR33" s="877"/>
      <c r="TDS33" s="877"/>
      <c r="TDT33" s="877"/>
      <c r="TDU33" s="877"/>
      <c r="TDV33" s="877"/>
      <c r="TDW33" s="877"/>
      <c r="TDX33" s="877"/>
      <c r="TDY33" s="877"/>
      <c r="TDZ33" s="877"/>
      <c r="TEA33" s="877"/>
      <c r="TEB33" s="877"/>
      <c r="TEC33" s="877"/>
      <c r="TED33" s="877"/>
      <c r="TEE33" s="877"/>
      <c r="TEF33" s="877"/>
      <c r="TEG33" s="877"/>
      <c r="TEH33" s="877"/>
      <c r="TEI33" s="877"/>
      <c r="TEJ33" s="877"/>
      <c r="TEK33" s="877"/>
      <c r="TEL33" s="877"/>
      <c r="TEM33" s="877"/>
      <c r="TEN33" s="877"/>
      <c r="TEO33" s="877"/>
      <c r="TEP33" s="877"/>
      <c r="TEQ33" s="877"/>
      <c r="TER33" s="877"/>
      <c r="TES33" s="877"/>
      <c r="TET33" s="877"/>
      <c r="TEU33" s="877"/>
      <c r="TEV33" s="877"/>
      <c r="TEW33" s="877"/>
      <c r="TEX33" s="877"/>
      <c r="TEY33" s="877"/>
      <c r="TEZ33" s="877"/>
      <c r="TFA33" s="877"/>
      <c r="TFB33" s="877"/>
      <c r="TFC33" s="877"/>
      <c r="TFD33" s="877"/>
      <c r="TFE33" s="877"/>
      <c r="TFF33" s="877"/>
      <c r="TFG33" s="877"/>
      <c r="TFH33" s="877"/>
      <c r="TFI33" s="877"/>
      <c r="TFJ33" s="877"/>
      <c r="TFK33" s="877"/>
      <c r="TFL33" s="877"/>
      <c r="TFM33" s="877"/>
      <c r="TFN33" s="877"/>
      <c r="TFO33" s="877"/>
      <c r="TFP33" s="877"/>
      <c r="TFQ33" s="877"/>
      <c r="TFR33" s="877"/>
      <c r="TFS33" s="877"/>
      <c r="TFT33" s="877"/>
      <c r="TFU33" s="877"/>
      <c r="TFV33" s="877"/>
      <c r="TFW33" s="877"/>
      <c r="TFX33" s="877"/>
      <c r="TFY33" s="877"/>
      <c r="TFZ33" s="877"/>
      <c r="TGA33" s="877"/>
      <c r="TGB33" s="877"/>
      <c r="TGC33" s="877"/>
      <c r="TGD33" s="877"/>
      <c r="TGE33" s="877"/>
      <c r="TGF33" s="877"/>
      <c r="TGG33" s="877"/>
      <c r="TGH33" s="877"/>
      <c r="TGI33" s="877"/>
      <c r="TGJ33" s="877"/>
      <c r="TGK33" s="877"/>
      <c r="TGL33" s="877"/>
      <c r="TGM33" s="877"/>
      <c r="TGN33" s="877"/>
      <c r="TGO33" s="877"/>
      <c r="TGP33" s="877"/>
      <c r="TGQ33" s="877"/>
      <c r="TGR33" s="877"/>
      <c r="TGS33" s="877"/>
      <c r="TGT33" s="877"/>
      <c r="TGU33" s="877"/>
      <c r="TGV33" s="877"/>
      <c r="TGW33" s="877"/>
      <c r="TGX33" s="877"/>
      <c r="TGY33" s="877"/>
      <c r="TGZ33" s="877"/>
      <c r="THA33" s="877"/>
      <c r="THB33" s="877"/>
      <c r="THC33" s="877"/>
      <c r="THD33" s="877"/>
      <c r="THE33" s="877"/>
      <c r="THF33" s="877"/>
      <c r="THG33" s="877"/>
      <c r="THH33" s="877"/>
      <c r="THI33" s="877"/>
      <c r="THJ33" s="877"/>
      <c r="THK33" s="877"/>
      <c r="THL33" s="877"/>
      <c r="THM33" s="877"/>
      <c r="THN33" s="877"/>
      <c r="THO33" s="877"/>
      <c r="THP33" s="877"/>
      <c r="THQ33" s="877"/>
      <c r="THR33" s="877"/>
      <c r="THS33" s="877"/>
      <c r="THT33" s="877"/>
      <c r="THU33" s="877"/>
      <c r="THV33" s="877"/>
      <c r="THW33" s="877"/>
      <c r="THX33" s="877"/>
      <c r="THY33" s="877"/>
      <c r="THZ33" s="877"/>
      <c r="TIA33" s="877"/>
      <c r="TIB33" s="877"/>
      <c r="TIC33" s="877"/>
      <c r="TID33" s="877"/>
      <c r="TIE33" s="877"/>
      <c r="TIF33" s="877"/>
      <c r="TIG33" s="877"/>
      <c r="TIH33" s="877"/>
      <c r="TII33" s="877"/>
      <c r="TIJ33" s="877"/>
      <c r="TIK33" s="877"/>
      <c r="TIL33" s="877"/>
      <c r="TIM33" s="877"/>
      <c r="TIN33" s="877"/>
      <c r="TIO33" s="877"/>
      <c r="TIP33" s="877"/>
      <c r="TIQ33" s="877"/>
      <c r="TIR33" s="877"/>
      <c r="TIS33" s="877"/>
      <c r="TIT33" s="877"/>
      <c r="TIU33" s="877"/>
      <c r="TIV33" s="877"/>
      <c r="TIW33" s="877"/>
      <c r="TIX33" s="877"/>
      <c r="TIY33" s="877"/>
      <c r="TIZ33" s="877"/>
      <c r="TJA33" s="877"/>
      <c r="TJB33" s="877"/>
      <c r="TJC33" s="877"/>
      <c r="TJD33" s="877"/>
      <c r="TJE33" s="877"/>
      <c r="TJF33" s="877"/>
      <c r="TJG33" s="877"/>
      <c r="TJH33" s="877"/>
      <c r="TJI33" s="877"/>
      <c r="TJJ33" s="877"/>
      <c r="TJK33" s="877"/>
      <c r="TJL33" s="877"/>
      <c r="TJM33" s="877"/>
      <c r="TJN33" s="877"/>
      <c r="TJO33" s="877"/>
      <c r="TJP33" s="877"/>
      <c r="TJQ33" s="877"/>
      <c r="TJR33" s="877"/>
      <c r="TJS33" s="877"/>
      <c r="TJT33" s="877"/>
      <c r="TJU33" s="877"/>
      <c r="TJV33" s="877"/>
      <c r="TJW33" s="877"/>
      <c r="TJX33" s="877"/>
      <c r="TJY33" s="877"/>
      <c r="TJZ33" s="877"/>
      <c r="TKA33" s="877"/>
      <c r="TKB33" s="877"/>
      <c r="TKC33" s="877"/>
      <c r="TKD33" s="877"/>
      <c r="TKE33" s="877"/>
      <c r="TKF33" s="877"/>
      <c r="TKG33" s="877"/>
      <c r="TKH33" s="877"/>
      <c r="TKI33" s="877"/>
      <c r="TKJ33" s="877"/>
      <c r="TKK33" s="877"/>
      <c r="TKL33" s="877"/>
      <c r="TKM33" s="877"/>
      <c r="TKN33" s="877"/>
      <c r="TKO33" s="877"/>
      <c r="TKP33" s="877"/>
      <c r="TKQ33" s="877"/>
      <c r="TKR33" s="877"/>
      <c r="TKS33" s="877"/>
      <c r="TKT33" s="877"/>
      <c r="TKU33" s="877"/>
      <c r="TKV33" s="877"/>
      <c r="TKW33" s="877"/>
      <c r="TKX33" s="877"/>
      <c r="TKY33" s="877"/>
      <c r="TKZ33" s="877"/>
      <c r="TLA33" s="877"/>
      <c r="TLB33" s="877"/>
      <c r="TLC33" s="877"/>
      <c r="TLD33" s="877"/>
      <c r="TLE33" s="877"/>
      <c r="TLF33" s="877"/>
      <c r="TLG33" s="877"/>
      <c r="TLH33" s="877"/>
      <c r="TLI33" s="877"/>
      <c r="TLJ33" s="877"/>
      <c r="TLK33" s="877"/>
      <c r="TLL33" s="877"/>
      <c r="TLM33" s="877"/>
      <c r="TLN33" s="877"/>
      <c r="TLO33" s="877"/>
      <c r="TLP33" s="877"/>
      <c r="TLQ33" s="877"/>
      <c r="TLR33" s="877"/>
      <c r="TLS33" s="877"/>
      <c r="TLT33" s="877"/>
      <c r="TLU33" s="877"/>
      <c r="TLV33" s="877"/>
      <c r="TLW33" s="877"/>
      <c r="TLX33" s="877"/>
      <c r="TLY33" s="877"/>
      <c r="TLZ33" s="877"/>
      <c r="TMA33" s="877"/>
      <c r="TMB33" s="877"/>
      <c r="TMC33" s="877"/>
      <c r="TMD33" s="877"/>
      <c r="TME33" s="877"/>
      <c r="TMF33" s="877"/>
      <c r="TMG33" s="877"/>
      <c r="TMH33" s="877"/>
      <c r="TMI33" s="877"/>
      <c r="TMJ33" s="877"/>
      <c r="TMK33" s="877"/>
      <c r="TML33" s="877"/>
      <c r="TMM33" s="877"/>
      <c r="TMN33" s="877"/>
      <c r="TMO33" s="877"/>
      <c r="TMP33" s="877"/>
      <c r="TMQ33" s="877"/>
      <c r="TMR33" s="877"/>
      <c r="TMS33" s="877"/>
      <c r="TMT33" s="877"/>
      <c r="TMU33" s="877"/>
      <c r="TMV33" s="877"/>
      <c r="TMW33" s="877"/>
      <c r="TMX33" s="877"/>
      <c r="TMY33" s="877"/>
      <c r="TMZ33" s="877"/>
      <c r="TNA33" s="877"/>
      <c r="TNB33" s="877"/>
      <c r="TNC33" s="877"/>
      <c r="TND33" s="877"/>
      <c r="TNE33" s="877"/>
      <c r="TNF33" s="877"/>
      <c r="TNG33" s="877"/>
      <c r="TNH33" s="877"/>
      <c r="TNI33" s="877"/>
      <c r="TNJ33" s="877"/>
      <c r="TNK33" s="877"/>
      <c r="TNL33" s="877"/>
      <c r="TNM33" s="877"/>
      <c r="TNN33" s="877"/>
      <c r="TNO33" s="877"/>
      <c r="TNP33" s="877"/>
      <c r="TNQ33" s="877"/>
      <c r="TNR33" s="877"/>
      <c r="TNS33" s="877"/>
      <c r="TNT33" s="877"/>
      <c r="TNU33" s="877"/>
      <c r="TNV33" s="877"/>
      <c r="TNW33" s="877"/>
      <c r="TNX33" s="877"/>
      <c r="TNY33" s="877"/>
      <c r="TNZ33" s="877"/>
      <c r="TOA33" s="877"/>
      <c r="TOB33" s="877"/>
      <c r="TOC33" s="877"/>
      <c r="TOD33" s="877"/>
      <c r="TOE33" s="877"/>
      <c r="TOF33" s="877"/>
      <c r="TOG33" s="877"/>
      <c r="TOH33" s="877"/>
      <c r="TOI33" s="877"/>
      <c r="TOJ33" s="877"/>
      <c r="TOK33" s="877"/>
      <c r="TOL33" s="877"/>
      <c r="TOM33" s="877"/>
      <c r="TON33" s="877"/>
      <c r="TOO33" s="877"/>
      <c r="TOP33" s="877"/>
      <c r="TOQ33" s="877"/>
      <c r="TOR33" s="877"/>
      <c r="TOS33" s="877"/>
      <c r="TOT33" s="877"/>
      <c r="TOU33" s="877"/>
      <c r="TOV33" s="877"/>
      <c r="TOW33" s="877"/>
      <c r="TOX33" s="877"/>
      <c r="TOY33" s="877"/>
      <c r="TOZ33" s="877"/>
      <c r="TPA33" s="877"/>
      <c r="TPB33" s="877"/>
      <c r="TPC33" s="877"/>
      <c r="TPD33" s="877"/>
      <c r="TPE33" s="877"/>
      <c r="TPF33" s="877"/>
      <c r="TPG33" s="877"/>
      <c r="TPH33" s="877"/>
      <c r="TPI33" s="877"/>
      <c r="TPJ33" s="877"/>
      <c r="TPK33" s="877"/>
      <c r="TPL33" s="877"/>
      <c r="TPM33" s="877"/>
      <c r="TPN33" s="877"/>
      <c r="TPO33" s="877"/>
      <c r="TPP33" s="877"/>
      <c r="TPQ33" s="877"/>
      <c r="TPR33" s="877"/>
      <c r="TPS33" s="877"/>
      <c r="TPT33" s="877"/>
      <c r="TPU33" s="877"/>
      <c r="TPV33" s="877"/>
      <c r="TPW33" s="877"/>
      <c r="TPX33" s="877"/>
      <c r="TPY33" s="877"/>
      <c r="TPZ33" s="877"/>
      <c r="TQA33" s="877"/>
      <c r="TQB33" s="877"/>
      <c r="TQC33" s="877"/>
      <c r="TQD33" s="877"/>
      <c r="TQE33" s="877"/>
      <c r="TQF33" s="877"/>
      <c r="TQG33" s="877"/>
      <c r="TQH33" s="877"/>
      <c r="TQI33" s="877"/>
      <c r="TQJ33" s="877"/>
      <c r="TQK33" s="877"/>
      <c r="TQL33" s="877"/>
      <c r="TQM33" s="877"/>
      <c r="TQN33" s="877"/>
      <c r="TQO33" s="877"/>
      <c r="TQP33" s="877"/>
      <c r="TQQ33" s="877"/>
      <c r="TQR33" s="877"/>
      <c r="TQS33" s="877"/>
      <c r="TQT33" s="877"/>
      <c r="TQU33" s="877"/>
      <c r="TQV33" s="877"/>
      <c r="TQW33" s="877"/>
      <c r="TQX33" s="877"/>
      <c r="TQY33" s="877"/>
      <c r="TQZ33" s="877"/>
      <c r="TRA33" s="877"/>
      <c r="TRB33" s="877"/>
      <c r="TRC33" s="877"/>
      <c r="TRD33" s="877"/>
      <c r="TRE33" s="877"/>
      <c r="TRF33" s="877"/>
      <c r="TRG33" s="877"/>
      <c r="TRH33" s="877"/>
      <c r="TRI33" s="877"/>
      <c r="TRJ33" s="877"/>
      <c r="TRK33" s="877"/>
      <c r="TRL33" s="877"/>
      <c r="TRM33" s="877"/>
      <c r="TRN33" s="877"/>
      <c r="TRO33" s="877"/>
      <c r="TRP33" s="877"/>
      <c r="TRQ33" s="877"/>
      <c r="TRR33" s="877"/>
      <c r="TRS33" s="877"/>
      <c r="TRT33" s="877"/>
      <c r="TRU33" s="877"/>
      <c r="TRV33" s="877"/>
      <c r="TRW33" s="877"/>
      <c r="TRX33" s="877"/>
      <c r="TRY33" s="877"/>
      <c r="TRZ33" s="877"/>
      <c r="TSA33" s="877"/>
      <c r="TSB33" s="877"/>
      <c r="TSC33" s="877"/>
      <c r="TSD33" s="877"/>
      <c r="TSE33" s="877"/>
      <c r="TSF33" s="877"/>
      <c r="TSG33" s="877"/>
      <c r="TSH33" s="877"/>
      <c r="TSI33" s="877"/>
      <c r="TSJ33" s="877"/>
      <c r="TSK33" s="877"/>
      <c r="TSL33" s="877"/>
      <c r="TSM33" s="877"/>
      <c r="TSN33" s="877"/>
      <c r="TSO33" s="877"/>
      <c r="TSP33" s="877"/>
      <c r="TSQ33" s="877"/>
      <c r="TSR33" s="877"/>
      <c r="TSS33" s="877"/>
      <c r="TST33" s="877"/>
      <c r="TSU33" s="877"/>
      <c r="TSV33" s="877"/>
      <c r="TSW33" s="877"/>
      <c r="TSX33" s="877"/>
      <c r="TSY33" s="877"/>
      <c r="TSZ33" s="877"/>
      <c r="TTA33" s="877"/>
      <c r="TTB33" s="877"/>
      <c r="TTC33" s="877"/>
      <c r="TTD33" s="877"/>
      <c r="TTE33" s="877"/>
      <c r="TTF33" s="877"/>
      <c r="TTG33" s="877"/>
      <c r="TTH33" s="877"/>
      <c r="TTI33" s="877"/>
      <c r="TTJ33" s="877"/>
      <c r="TTK33" s="877"/>
      <c r="TTL33" s="877"/>
      <c r="TTM33" s="877"/>
      <c r="TTN33" s="877"/>
      <c r="TTO33" s="877"/>
      <c r="TTP33" s="877"/>
      <c r="TTQ33" s="877"/>
      <c r="TTR33" s="877"/>
      <c r="TTS33" s="877"/>
      <c r="TTT33" s="877"/>
      <c r="TTU33" s="877"/>
      <c r="TTV33" s="877"/>
      <c r="TTW33" s="877"/>
      <c r="TTX33" s="877"/>
      <c r="TTY33" s="877"/>
      <c r="TTZ33" s="877"/>
      <c r="TUA33" s="877"/>
      <c r="TUB33" s="877"/>
      <c r="TUC33" s="877"/>
      <c r="TUD33" s="877"/>
      <c r="TUE33" s="877"/>
      <c r="TUF33" s="877"/>
      <c r="TUG33" s="877"/>
      <c r="TUH33" s="877"/>
      <c r="TUI33" s="877"/>
      <c r="TUJ33" s="877"/>
      <c r="TUK33" s="877"/>
      <c r="TUL33" s="877"/>
      <c r="TUM33" s="877"/>
      <c r="TUN33" s="877"/>
      <c r="TUO33" s="877"/>
      <c r="TUP33" s="877"/>
      <c r="TUQ33" s="877"/>
      <c r="TUR33" s="877"/>
      <c r="TUS33" s="877"/>
      <c r="TUT33" s="877"/>
      <c r="TUU33" s="877"/>
      <c r="TUV33" s="877"/>
      <c r="TUW33" s="877"/>
      <c r="TUX33" s="877"/>
      <c r="TUY33" s="877"/>
      <c r="TUZ33" s="877"/>
      <c r="TVA33" s="877"/>
      <c r="TVB33" s="877"/>
      <c r="TVC33" s="877"/>
      <c r="TVD33" s="877"/>
      <c r="TVE33" s="877"/>
      <c r="TVF33" s="877"/>
      <c r="TVG33" s="877"/>
      <c r="TVH33" s="877"/>
      <c r="TVI33" s="877"/>
      <c r="TVJ33" s="877"/>
      <c r="TVK33" s="877"/>
      <c r="TVL33" s="877"/>
      <c r="TVM33" s="877"/>
      <c r="TVN33" s="877"/>
      <c r="TVO33" s="877"/>
      <c r="TVP33" s="877"/>
      <c r="TVQ33" s="877"/>
      <c r="TVR33" s="877"/>
      <c r="TVS33" s="877"/>
      <c r="TVT33" s="877"/>
      <c r="TVU33" s="877"/>
      <c r="TVV33" s="877"/>
      <c r="TVW33" s="877"/>
      <c r="TVX33" s="877"/>
      <c r="TVY33" s="877"/>
      <c r="TVZ33" s="877"/>
      <c r="TWA33" s="877"/>
      <c r="TWB33" s="877"/>
      <c r="TWC33" s="877"/>
      <c r="TWD33" s="877"/>
      <c r="TWE33" s="877"/>
      <c r="TWF33" s="877"/>
      <c r="TWG33" s="877"/>
      <c r="TWH33" s="877"/>
      <c r="TWI33" s="877"/>
      <c r="TWJ33" s="877"/>
      <c r="TWK33" s="877"/>
      <c r="TWL33" s="877"/>
      <c r="TWM33" s="877"/>
      <c r="TWN33" s="877"/>
      <c r="TWO33" s="877"/>
      <c r="TWP33" s="877"/>
      <c r="TWQ33" s="877"/>
      <c r="TWR33" s="877"/>
      <c r="TWS33" s="877"/>
      <c r="TWT33" s="877"/>
      <c r="TWU33" s="877"/>
      <c r="TWV33" s="877"/>
      <c r="TWW33" s="877"/>
      <c r="TWX33" s="877"/>
      <c r="TWY33" s="877"/>
      <c r="TWZ33" s="877"/>
      <c r="TXA33" s="877"/>
      <c r="TXB33" s="877"/>
      <c r="TXC33" s="877"/>
      <c r="TXD33" s="877"/>
      <c r="TXE33" s="877"/>
      <c r="TXF33" s="877"/>
      <c r="TXG33" s="877"/>
      <c r="TXH33" s="877"/>
      <c r="TXI33" s="877"/>
      <c r="TXJ33" s="877"/>
      <c r="TXK33" s="877"/>
      <c r="TXL33" s="877"/>
      <c r="TXM33" s="877"/>
      <c r="TXN33" s="877"/>
      <c r="TXO33" s="877"/>
      <c r="TXP33" s="877"/>
      <c r="TXQ33" s="877"/>
      <c r="TXR33" s="877"/>
      <c r="TXS33" s="877"/>
      <c r="TXT33" s="877"/>
      <c r="TXU33" s="877"/>
      <c r="TXV33" s="877"/>
      <c r="TXW33" s="877"/>
      <c r="TXX33" s="877"/>
      <c r="TXY33" s="877"/>
      <c r="TXZ33" s="877"/>
      <c r="TYA33" s="877"/>
      <c r="TYB33" s="877"/>
      <c r="TYC33" s="877"/>
      <c r="TYD33" s="877"/>
      <c r="TYE33" s="877"/>
      <c r="TYF33" s="877"/>
      <c r="TYG33" s="877"/>
      <c r="TYH33" s="877"/>
      <c r="TYI33" s="877"/>
      <c r="TYJ33" s="877"/>
      <c r="TYK33" s="877"/>
      <c r="TYL33" s="877"/>
      <c r="TYM33" s="877"/>
      <c r="TYN33" s="877"/>
      <c r="TYO33" s="877"/>
      <c r="TYP33" s="877"/>
      <c r="TYQ33" s="877"/>
      <c r="TYR33" s="877"/>
      <c r="TYS33" s="877"/>
      <c r="TYT33" s="877"/>
      <c r="TYU33" s="877"/>
      <c r="TYV33" s="877"/>
      <c r="TYW33" s="877"/>
      <c r="TYX33" s="877"/>
      <c r="TYY33" s="877"/>
      <c r="TYZ33" s="877"/>
      <c r="TZA33" s="877"/>
      <c r="TZB33" s="877"/>
      <c r="TZC33" s="877"/>
      <c r="TZD33" s="877"/>
      <c r="TZE33" s="877"/>
      <c r="TZF33" s="877"/>
      <c r="TZG33" s="877"/>
      <c r="TZH33" s="877"/>
      <c r="TZI33" s="877"/>
      <c r="TZJ33" s="877"/>
      <c r="TZK33" s="877"/>
      <c r="TZL33" s="877"/>
      <c r="TZM33" s="877"/>
      <c r="TZN33" s="877"/>
      <c r="TZO33" s="877"/>
      <c r="TZP33" s="877"/>
      <c r="TZQ33" s="877"/>
      <c r="TZR33" s="877"/>
      <c r="TZS33" s="877"/>
      <c r="TZT33" s="877"/>
      <c r="TZU33" s="877"/>
      <c r="TZV33" s="877"/>
      <c r="TZW33" s="877"/>
      <c r="TZX33" s="877"/>
      <c r="TZY33" s="877"/>
      <c r="TZZ33" s="877"/>
      <c r="UAA33" s="877"/>
      <c r="UAB33" s="877"/>
      <c r="UAC33" s="877"/>
      <c r="UAD33" s="877"/>
      <c r="UAE33" s="877"/>
      <c r="UAF33" s="877"/>
      <c r="UAG33" s="877"/>
      <c r="UAH33" s="877"/>
      <c r="UAI33" s="877"/>
      <c r="UAJ33" s="877"/>
      <c r="UAK33" s="877"/>
      <c r="UAL33" s="877"/>
      <c r="UAM33" s="877"/>
      <c r="UAN33" s="877"/>
      <c r="UAO33" s="877"/>
      <c r="UAP33" s="877"/>
      <c r="UAQ33" s="877"/>
      <c r="UAR33" s="877"/>
      <c r="UAS33" s="877"/>
      <c r="UAT33" s="877"/>
      <c r="UAU33" s="877"/>
      <c r="UAV33" s="877"/>
      <c r="UAW33" s="877"/>
      <c r="UAX33" s="877"/>
      <c r="UAY33" s="877"/>
      <c r="UAZ33" s="877"/>
      <c r="UBA33" s="877"/>
      <c r="UBB33" s="877"/>
      <c r="UBC33" s="877"/>
      <c r="UBD33" s="877"/>
      <c r="UBE33" s="877"/>
      <c r="UBF33" s="877"/>
      <c r="UBG33" s="877"/>
      <c r="UBH33" s="877"/>
      <c r="UBI33" s="877"/>
      <c r="UBJ33" s="877"/>
      <c r="UBK33" s="877"/>
      <c r="UBL33" s="877"/>
      <c r="UBM33" s="877"/>
      <c r="UBN33" s="877"/>
      <c r="UBO33" s="877"/>
      <c r="UBP33" s="877"/>
      <c r="UBQ33" s="877"/>
      <c r="UBR33" s="877"/>
      <c r="UBS33" s="877"/>
      <c r="UBT33" s="877"/>
      <c r="UBU33" s="877"/>
      <c r="UBV33" s="877"/>
      <c r="UBW33" s="877"/>
      <c r="UBX33" s="877"/>
      <c r="UBY33" s="877"/>
      <c r="UBZ33" s="877"/>
      <c r="UCA33" s="877"/>
      <c r="UCB33" s="877"/>
      <c r="UCC33" s="877"/>
      <c r="UCD33" s="877"/>
      <c r="UCE33" s="877"/>
      <c r="UCF33" s="877"/>
      <c r="UCG33" s="877"/>
      <c r="UCH33" s="877"/>
      <c r="UCI33" s="877"/>
      <c r="UCJ33" s="877"/>
      <c r="UCK33" s="877"/>
      <c r="UCL33" s="877"/>
      <c r="UCM33" s="877"/>
      <c r="UCN33" s="877"/>
      <c r="UCO33" s="877"/>
      <c r="UCP33" s="877"/>
      <c r="UCQ33" s="877"/>
      <c r="UCR33" s="877"/>
      <c r="UCS33" s="877"/>
      <c r="UCT33" s="877"/>
      <c r="UCU33" s="877"/>
      <c r="UCV33" s="877"/>
      <c r="UCW33" s="877"/>
      <c r="UCX33" s="877"/>
      <c r="UCY33" s="877"/>
      <c r="UCZ33" s="877"/>
      <c r="UDA33" s="877"/>
      <c r="UDB33" s="877"/>
      <c r="UDC33" s="877"/>
      <c r="UDD33" s="877"/>
      <c r="UDE33" s="877"/>
      <c r="UDF33" s="877"/>
      <c r="UDG33" s="877"/>
      <c r="UDH33" s="877"/>
      <c r="UDI33" s="877"/>
      <c r="UDJ33" s="877"/>
      <c r="UDK33" s="877"/>
      <c r="UDL33" s="877"/>
      <c r="UDM33" s="877"/>
      <c r="UDN33" s="877"/>
      <c r="UDO33" s="877"/>
      <c r="UDP33" s="877"/>
      <c r="UDQ33" s="877"/>
      <c r="UDR33" s="877"/>
      <c r="UDS33" s="877"/>
      <c r="UDT33" s="877"/>
      <c r="UDU33" s="877"/>
      <c r="UDV33" s="877"/>
      <c r="UDW33" s="877"/>
      <c r="UDX33" s="877"/>
      <c r="UDY33" s="877"/>
      <c r="UDZ33" s="877"/>
      <c r="UEA33" s="877"/>
      <c r="UEB33" s="877"/>
      <c r="UEC33" s="877"/>
      <c r="UED33" s="877"/>
      <c r="UEE33" s="877"/>
      <c r="UEF33" s="877"/>
      <c r="UEG33" s="877"/>
      <c r="UEH33" s="877"/>
      <c r="UEI33" s="877"/>
      <c r="UEJ33" s="877"/>
      <c r="UEK33" s="877"/>
      <c r="UEL33" s="877"/>
      <c r="UEM33" s="877"/>
      <c r="UEN33" s="877"/>
      <c r="UEO33" s="877"/>
      <c r="UEP33" s="877"/>
      <c r="UEQ33" s="877"/>
      <c r="UER33" s="877"/>
      <c r="UES33" s="877"/>
      <c r="UET33" s="877"/>
      <c r="UEU33" s="877"/>
      <c r="UEV33" s="877"/>
      <c r="UEW33" s="877"/>
      <c r="UEX33" s="877"/>
      <c r="UEY33" s="877"/>
      <c r="UEZ33" s="877"/>
      <c r="UFA33" s="877"/>
      <c r="UFB33" s="877"/>
      <c r="UFC33" s="877"/>
      <c r="UFD33" s="877"/>
      <c r="UFE33" s="877"/>
      <c r="UFF33" s="877"/>
      <c r="UFG33" s="877"/>
      <c r="UFH33" s="877"/>
      <c r="UFI33" s="877"/>
      <c r="UFJ33" s="877"/>
      <c r="UFK33" s="877"/>
      <c r="UFL33" s="877"/>
      <c r="UFM33" s="877"/>
      <c r="UFN33" s="877"/>
      <c r="UFO33" s="877"/>
      <c r="UFP33" s="877"/>
      <c r="UFQ33" s="877"/>
      <c r="UFR33" s="877"/>
      <c r="UFS33" s="877"/>
      <c r="UFT33" s="877"/>
      <c r="UFU33" s="877"/>
      <c r="UFV33" s="877"/>
      <c r="UFW33" s="877"/>
      <c r="UFX33" s="877"/>
      <c r="UFY33" s="877"/>
      <c r="UFZ33" s="877"/>
      <c r="UGA33" s="877"/>
      <c r="UGB33" s="877"/>
      <c r="UGC33" s="877"/>
      <c r="UGD33" s="877"/>
      <c r="UGE33" s="877"/>
      <c r="UGF33" s="877"/>
      <c r="UGG33" s="877"/>
      <c r="UGH33" s="877"/>
      <c r="UGI33" s="877"/>
      <c r="UGJ33" s="877"/>
      <c r="UGK33" s="877"/>
      <c r="UGL33" s="877"/>
      <c r="UGM33" s="877"/>
      <c r="UGN33" s="877"/>
      <c r="UGO33" s="877"/>
      <c r="UGP33" s="877"/>
      <c r="UGQ33" s="877"/>
      <c r="UGR33" s="877"/>
      <c r="UGS33" s="877"/>
      <c r="UGT33" s="877"/>
      <c r="UGU33" s="877"/>
      <c r="UGV33" s="877"/>
      <c r="UGW33" s="877"/>
      <c r="UGX33" s="877"/>
      <c r="UGY33" s="877"/>
      <c r="UGZ33" s="877"/>
      <c r="UHA33" s="877"/>
      <c r="UHB33" s="877"/>
      <c r="UHC33" s="877"/>
      <c r="UHD33" s="877"/>
      <c r="UHE33" s="877"/>
      <c r="UHF33" s="877"/>
      <c r="UHG33" s="877"/>
      <c r="UHH33" s="877"/>
      <c r="UHI33" s="877"/>
      <c r="UHJ33" s="877"/>
      <c r="UHK33" s="877"/>
      <c r="UHL33" s="877"/>
      <c r="UHM33" s="877"/>
      <c r="UHN33" s="877"/>
      <c r="UHO33" s="877"/>
      <c r="UHP33" s="877"/>
      <c r="UHQ33" s="877"/>
      <c r="UHR33" s="877"/>
      <c r="UHS33" s="877"/>
      <c r="UHT33" s="877"/>
      <c r="UHU33" s="877"/>
      <c r="UHV33" s="877"/>
      <c r="UHW33" s="877"/>
      <c r="UHX33" s="877"/>
      <c r="UHY33" s="877"/>
      <c r="UHZ33" s="877"/>
      <c r="UIA33" s="877"/>
      <c r="UIB33" s="877"/>
      <c r="UIC33" s="877"/>
      <c r="UID33" s="877"/>
      <c r="UIE33" s="877"/>
      <c r="UIF33" s="877"/>
      <c r="UIG33" s="877"/>
      <c r="UIH33" s="877"/>
      <c r="UII33" s="877"/>
      <c r="UIJ33" s="877"/>
      <c r="UIK33" s="877"/>
      <c r="UIL33" s="877"/>
      <c r="UIM33" s="877"/>
      <c r="UIN33" s="877"/>
      <c r="UIO33" s="877"/>
      <c r="UIP33" s="877"/>
      <c r="UIQ33" s="877"/>
      <c r="UIR33" s="877"/>
      <c r="UIS33" s="877"/>
      <c r="UIT33" s="877"/>
      <c r="UIU33" s="877"/>
      <c r="UIV33" s="877"/>
      <c r="UIW33" s="877"/>
      <c r="UIX33" s="877"/>
      <c r="UIY33" s="877"/>
      <c r="UIZ33" s="877"/>
      <c r="UJA33" s="877"/>
      <c r="UJB33" s="877"/>
      <c r="UJC33" s="877"/>
      <c r="UJD33" s="877"/>
      <c r="UJE33" s="877"/>
      <c r="UJF33" s="877"/>
      <c r="UJG33" s="877"/>
      <c r="UJH33" s="877"/>
      <c r="UJI33" s="877"/>
      <c r="UJJ33" s="877"/>
      <c r="UJK33" s="877"/>
      <c r="UJL33" s="877"/>
      <c r="UJM33" s="877"/>
      <c r="UJN33" s="877"/>
      <c r="UJO33" s="877"/>
      <c r="UJP33" s="877"/>
      <c r="UJQ33" s="877"/>
      <c r="UJR33" s="877"/>
      <c r="UJS33" s="877"/>
      <c r="UJT33" s="877"/>
      <c r="UJU33" s="877"/>
      <c r="UJV33" s="877"/>
      <c r="UJW33" s="877"/>
      <c r="UJX33" s="877"/>
      <c r="UJY33" s="877"/>
      <c r="UJZ33" s="877"/>
      <c r="UKA33" s="877"/>
      <c r="UKB33" s="877"/>
      <c r="UKC33" s="877"/>
      <c r="UKD33" s="877"/>
      <c r="UKE33" s="877"/>
      <c r="UKF33" s="877"/>
      <c r="UKG33" s="877"/>
      <c r="UKH33" s="877"/>
      <c r="UKI33" s="877"/>
      <c r="UKJ33" s="877"/>
      <c r="UKK33" s="877"/>
      <c r="UKL33" s="877"/>
      <c r="UKM33" s="877"/>
      <c r="UKN33" s="877"/>
      <c r="UKO33" s="877"/>
      <c r="UKP33" s="877"/>
      <c r="UKQ33" s="877"/>
      <c r="UKR33" s="877"/>
      <c r="UKS33" s="877"/>
      <c r="UKT33" s="877"/>
      <c r="UKU33" s="877"/>
      <c r="UKV33" s="877"/>
      <c r="UKW33" s="877"/>
      <c r="UKX33" s="877"/>
      <c r="UKY33" s="877"/>
      <c r="UKZ33" s="877"/>
      <c r="ULA33" s="877"/>
      <c r="ULB33" s="877"/>
      <c r="ULC33" s="877"/>
      <c r="ULD33" s="877"/>
      <c r="ULE33" s="877"/>
      <c r="ULF33" s="877"/>
      <c r="ULG33" s="877"/>
      <c r="ULH33" s="877"/>
      <c r="ULI33" s="877"/>
      <c r="ULJ33" s="877"/>
      <c r="ULK33" s="877"/>
      <c r="ULL33" s="877"/>
      <c r="ULM33" s="877"/>
      <c r="ULN33" s="877"/>
      <c r="ULO33" s="877"/>
      <c r="ULP33" s="877"/>
      <c r="ULQ33" s="877"/>
      <c r="ULR33" s="877"/>
      <c r="ULS33" s="877"/>
      <c r="ULT33" s="877"/>
      <c r="ULU33" s="877"/>
      <c r="ULV33" s="877"/>
      <c r="ULW33" s="877"/>
      <c r="ULX33" s="877"/>
      <c r="ULY33" s="877"/>
      <c r="ULZ33" s="877"/>
      <c r="UMA33" s="877"/>
      <c r="UMB33" s="877"/>
      <c r="UMC33" s="877"/>
      <c r="UMD33" s="877"/>
      <c r="UME33" s="877"/>
      <c r="UMF33" s="877"/>
      <c r="UMG33" s="877"/>
      <c r="UMH33" s="877"/>
      <c r="UMI33" s="877"/>
      <c r="UMJ33" s="877"/>
      <c r="UMK33" s="877"/>
      <c r="UML33" s="877"/>
      <c r="UMM33" s="877"/>
      <c r="UMN33" s="877"/>
      <c r="UMO33" s="877"/>
      <c r="UMP33" s="877"/>
      <c r="UMQ33" s="877"/>
      <c r="UMR33" s="877"/>
      <c r="UMS33" s="877"/>
      <c r="UMT33" s="877"/>
      <c r="UMU33" s="877"/>
      <c r="UMV33" s="877"/>
      <c r="UMW33" s="877"/>
      <c r="UMX33" s="877"/>
      <c r="UMY33" s="877"/>
      <c r="UMZ33" s="877"/>
      <c r="UNA33" s="877"/>
      <c r="UNB33" s="877"/>
      <c r="UNC33" s="877"/>
      <c r="UND33" s="877"/>
      <c r="UNE33" s="877"/>
      <c r="UNF33" s="877"/>
      <c r="UNG33" s="877"/>
      <c r="UNH33" s="877"/>
      <c r="UNI33" s="877"/>
      <c r="UNJ33" s="877"/>
      <c r="UNK33" s="877"/>
      <c r="UNL33" s="877"/>
      <c r="UNM33" s="877"/>
      <c r="UNN33" s="877"/>
      <c r="UNO33" s="877"/>
      <c r="UNP33" s="877"/>
      <c r="UNQ33" s="877"/>
      <c r="UNR33" s="877"/>
      <c r="UNS33" s="877"/>
      <c r="UNT33" s="877"/>
      <c r="UNU33" s="877"/>
      <c r="UNV33" s="877"/>
      <c r="UNW33" s="877"/>
      <c r="UNX33" s="877"/>
      <c r="UNY33" s="877"/>
      <c r="UNZ33" s="877"/>
      <c r="UOA33" s="877"/>
      <c r="UOB33" s="877"/>
      <c r="UOC33" s="877"/>
      <c r="UOD33" s="877"/>
      <c r="UOE33" s="877"/>
      <c r="UOF33" s="877"/>
      <c r="UOG33" s="877"/>
      <c r="UOH33" s="877"/>
      <c r="UOI33" s="877"/>
      <c r="UOJ33" s="877"/>
      <c r="UOK33" s="877"/>
      <c r="UOL33" s="877"/>
      <c r="UOM33" s="877"/>
      <c r="UON33" s="877"/>
      <c r="UOO33" s="877"/>
      <c r="UOP33" s="877"/>
      <c r="UOQ33" s="877"/>
      <c r="UOR33" s="877"/>
      <c r="UOS33" s="877"/>
      <c r="UOT33" s="877"/>
      <c r="UOU33" s="877"/>
      <c r="UOV33" s="877"/>
      <c r="UOW33" s="877"/>
      <c r="UOX33" s="877"/>
      <c r="UOY33" s="877"/>
      <c r="UOZ33" s="877"/>
      <c r="UPA33" s="877"/>
      <c r="UPB33" s="877"/>
      <c r="UPC33" s="877"/>
      <c r="UPD33" s="877"/>
      <c r="UPE33" s="877"/>
      <c r="UPF33" s="877"/>
      <c r="UPG33" s="877"/>
      <c r="UPH33" s="877"/>
      <c r="UPI33" s="877"/>
      <c r="UPJ33" s="877"/>
      <c r="UPK33" s="877"/>
      <c r="UPL33" s="877"/>
      <c r="UPM33" s="877"/>
      <c r="UPN33" s="877"/>
      <c r="UPO33" s="877"/>
      <c r="UPP33" s="877"/>
      <c r="UPQ33" s="877"/>
      <c r="UPR33" s="877"/>
      <c r="UPS33" s="877"/>
      <c r="UPT33" s="877"/>
      <c r="UPU33" s="877"/>
      <c r="UPV33" s="877"/>
      <c r="UPW33" s="877"/>
      <c r="UPX33" s="877"/>
      <c r="UPY33" s="877"/>
      <c r="UPZ33" s="877"/>
      <c r="UQA33" s="877"/>
      <c r="UQB33" s="877"/>
      <c r="UQC33" s="877"/>
      <c r="UQD33" s="877"/>
      <c r="UQE33" s="877"/>
      <c r="UQF33" s="877"/>
      <c r="UQG33" s="877"/>
      <c r="UQH33" s="877"/>
      <c r="UQI33" s="877"/>
      <c r="UQJ33" s="877"/>
      <c r="UQK33" s="877"/>
      <c r="UQL33" s="877"/>
      <c r="UQM33" s="877"/>
      <c r="UQN33" s="877"/>
      <c r="UQO33" s="877"/>
      <c r="UQP33" s="877"/>
      <c r="UQQ33" s="877"/>
      <c r="UQR33" s="877"/>
      <c r="UQS33" s="877"/>
      <c r="UQT33" s="877"/>
      <c r="UQU33" s="877"/>
      <c r="UQV33" s="877"/>
      <c r="UQW33" s="877"/>
      <c r="UQX33" s="877"/>
      <c r="UQY33" s="877"/>
      <c r="UQZ33" s="877"/>
      <c r="URA33" s="877"/>
      <c r="URB33" s="877"/>
      <c r="URC33" s="877"/>
      <c r="URD33" s="877"/>
      <c r="URE33" s="877"/>
      <c r="URF33" s="877"/>
      <c r="URG33" s="877"/>
      <c r="URH33" s="877"/>
      <c r="URI33" s="877"/>
      <c r="URJ33" s="877"/>
      <c r="URK33" s="877"/>
      <c r="URL33" s="877"/>
      <c r="URM33" s="877"/>
      <c r="URN33" s="877"/>
      <c r="URO33" s="877"/>
      <c r="URP33" s="877"/>
      <c r="URQ33" s="877"/>
      <c r="URR33" s="877"/>
      <c r="URS33" s="877"/>
      <c r="URT33" s="877"/>
      <c r="URU33" s="877"/>
      <c r="URV33" s="877"/>
      <c r="URW33" s="877"/>
      <c r="URX33" s="877"/>
      <c r="URY33" s="877"/>
      <c r="URZ33" s="877"/>
      <c r="USA33" s="877"/>
      <c r="USB33" s="877"/>
      <c r="USC33" s="877"/>
      <c r="USD33" s="877"/>
      <c r="USE33" s="877"/>
      <c r="USF33" s="877"/>
      <c r="USG33" s="877"/>
      <c r="USH33" s="877"/>
      <c r="USI33" s="877"/>
      <c r="USJ33" s="877"/>
      <c r="USK33" s="877"/>
      <c r="USL33" s="877"/>
      <c r="USM33" s="877"/>
      <c r="USN33" s="877"/>
      <c r="USO33" s="877"/>
      <c r="USP33" s="877"/>
      <c r="USQ33" s="877"/>
      <c r="USR33" s="877"/>
      <c r="USS33" s="877"/>
      <c r="UST33" s="877"/>
      <c r="USU33" s="877"/>
      <c r="USV33" s="877"/>
      <c r="USW33" s="877"/>
      <c r="USX33" s="877"/>
      <c r="USY33" s="877"/>
      <c r="USZ33" s="877"/>
      <c r="UTA33" s="877"/>
      <c r="UTB33" s="877"/>
      <c r="UTC33" s="877"/>
      <c r="UTD33" s="877"/>
      <c r="UTE33" s="877"/>
      <c r="UTF33" s="877"/>
      <c r="UTG33" s="877"/>
      <c r="UTH33" s="877"/>
      <c r="UTI33" s="877"/>
      <c r="UTJ33" s="877"/>
      <c r="UTK33" s="877"/>
      <c r="UTL33" s="877"/>
      <c r="UTM33" s="877"/>
      <c r="UTN33" s="877"/>
      <c r="UTO33" s="877"/>
      <c r="UTP33" s="877"/>
      <c r="UTQ33" s="877"/>
      <c r="UTR33" s="877"/>
      <c r="UTS33" s="877"/>
      <c r="UTT33" s="877"/>
      <c r="UTU33" s="877"/>
      <c r="UTV33" s="877"/>
      <c r="UTW33" s="877"/>
      <c r="UTX33" s="877"/>
      <c r="UTY33" s="877"/>
      <c r="UTZ33" s="877"/>
      <c r="UUA33" s="877"/>
      <c r="UUB33" s="877"/>
      <c r="UUC33" s="877"/>
      <c r="UUD33" s="877"/>
      <c r="UUE33" s="877"/>
      <c r="UUF33" s="877"/>
      <c r="UUG33" s="877"/>
      <c r="UUH33" s="877"/>
      <c r="UUI33" s="877"/>
      <c r="UUJ33" s="877"/>
      <c r="UUK33" s="877"/>
      <c r="UUL33" s="877"/>
      <c r="UUM33" s="877"/>
      <c r="UUN33" s="877"/>
      <c r="UUO33" s="877"/>
      <c r="UUP33" s="877"/>
      <c r="UUQ33" s="877"/>
      <c r="UUR33" s="877"/>
      <c r="UUS33" s="877"/>
      <c r="UUT33" s="877"/>
      <c r="UUU33" s="877"/>
      <c r="UUV33" s="877"/>
      <c r="UUW33" s="877"/>
      <c r="UUX33" s="877"/>
      <c r="UUY33" s="877"/>
      <c r="UUZ33" s="877"/>
      <c r="UVA33" s="877"/>
      <c r="UVB33" s="877"/>
      <c r="UVC33" s="877"/>
      <c r="UVD33" s="877"/>
      <c r="UVE33" s="877"/>
      <c r="UVF33" s="877"/>
      <c r="UVG33" s="877"/>
      <c r="UVH33" s="877"/>
      <c r="UVI33" s="877"/>
      <c r="UVJ33" s="877"/>
      <c r="UVK33" s="877"/>
      <c r="UVL33" s="877"/>
      <c r="UVM33" s="877"/>
      <c r="UVN33" s="877"/>
      <c r="UVO33" s="877"/>
      <c r="UVP33" s="877"/>
      <c r="UVQ33" s="877"/>
      <c r="UVR33" s="877"/>
      <c r="UVS33" s="877"/>
      <c r="UVT33" s="877"/>
      <c r="UVU33" s="877"/>
      <c r="UVV33" s="877"/>
      <c r="UVW33" s="877"/>
      <c r="UVX33" s="877"/>
      <c r="UVY33" s="877"/>
      <c r="UVZ33" s="877"/>
      <c r="UWA33" s="877"/>
      <c r="UWB33" s="877"/>
      <c r="UWC33" s="877"/>
      <c r="UWD33" s="877"/>
      <c r="UWE33" s="877"/>
      <c r="UWF33" s="877"/>
      <c r="UWG33" s="877"/>
      <c r="UWH33" s="877"/>
      <c r="UWI33" s="877"/>
      <c r="UWJ33" s="877"/>
      <c r="UWK33" s="877"/>
      <c r="UWL33" s="877"/>
      <c r="UWM33" s="877"/>
      <c r="UWN33" s="877"/>
      <c r="UWO33" s="877"/>
      <c r="UWP33" s="877"/>
      <c r="UWQ33" s="877"/>
      <c r="UWR33" s="877"/>
      <c r="UWS33" s="877"/>
      <c r="UWT33" s="877"/>
      <c r="UWU33" s="877"/>
      <c r="UWV33" s="877"/>
      <c r="UWW33" s="877"/>
      <c r="UWX33" s="877"/>
      <c r="UWY33" s="877"/>
      <c r="UWZ33" s="877"/>
      <c r="UXA33" s="877"/>
      <c r="UXB33" s="877"/>
      <c r="UXC33" s="877"/>
      <c r="UXD33" s="877"/>
      <c r="UXE33" s="877"/>
      <c r="UXF33" s="877"/>
      <c r="UXG33" s="877"/>
      <c r="UXH33" s="877"/>
      <c r="UXI33" s="877"/>
      <c r="UXJ33" s="877"/>
      <c r="UXK33" s="877"/>
      <c r="UXL33" s="877"/>
      <c r="UXM33" s="877"/>
      <c r="UXN33" s="877"/>
      <c r="UXO33" s="877"/>
      <c r="UXP33" s="877"/>
      <c r="UXQ33" s="877"/>
      <c r="UXR33" s="877"/>
      <c r="UXS33" s="877"/>
      <c r="UXT33" s="877"/>
      <c r="UXU33" s="877"/>
      <c r="UXV33" s="877"/>
      <c r="UXW33" s="877"/>
      <c r="UXX33" s="877"/>
      <c r="UXY33" s="877"/>
      <c r="UXZ33" s="877"/>
      <c r="UYA33" s="877"/>
      <c r="UYB33" s="877"/>
      <c r="UYC33" s="877"/>
      <c r="UYD33" s="877"/>
      <c r="UYE33" s="877"/>
      <c r="UYF33" s="877"/>
      <c r="UYG33" s="877"/>
      <c r="UYH33" s="877"/>
      <c r="UYI33" s="877"/>
      <c r="UYJ33" s="877"/>
      <c r="UYK33" s="877"/>
      <c r="UYL33" s="877"/>
      <c r="UYM33" s="877"/>
      <c r="UYN33" s="877"/>
      <c r="UYO33" s="877"/>
      <c r="UYP33" s="877"/>
      <c r="UYQ33" s="877"/>
      <c r="UYR33" s="877"/>
      <c r="UYS33" s="877"/>
      <c r="UYT33" s="877"/>
      <c r="UYU33" s="877"/>
      <c r="UYV33" s="877"/>
      <c r="UYW33" s="877"/>
      <c r="UYX33" s="877"/>
      <c r="UYY33" s="877"/>
      <c r="UYZ33" s="877"/>
      <c r="UZA33" s="877"/>
      <c r="UZB33" s="877"/>
      <c r="UZC33" s="877"/>
      <c r="UZD33" s="877"/>
      <c r="UZE33" s="877"/>
      <c r="UZF33" s="877"/>
      <c r="UZG33" s="877"/>
      <c r="UZH33" s="877"/>
      <c r="UZI33" s="877"/>
      <c r="UZJ33" s="877"/>
      <c r="UZK33" s="877"/>
      <c r="UZL33" s="877"/>
      <c r="UZM33" s="877"/>
      <c r="UZN33" s="877"/>
      <c r="UZO33" s="877"/>
      <c r="UZP33" s="877"/>
      <c r="UZQ33" s="877"/>
      <c r="UZR33" s="877"/>
      <c r="UZS33" s="877"/>
      <c r="UZT33" s="877"/>
      <c r="UZU33" s="877"/>
      <c r="UZV33" s="877"/>
      <c r="UZW33" s="877"/>
      <c r="UZX33" s="877"/>
      <c r="UZY33" s="877"/>
      <c r="UZZ33" s="877"/>
      <c r="VAA33" s="877"/>
      <c r="VAB33" s="877"/>
      <c r="VAC33" s="877"/>
      <c r="VAD33" s="877"/>
      <c r="VAE33" s="877"/>
      <c r="VAF33" s="877"/>
      <c r="VAG33" s="877"/>
      <c r="VAH33" s="877"/>
      <c r="VAI33" s="877"/>
      <c r="VAJ33" s="877"/>
      <c r="VAK33" s="877"/>
      <c r="VAL33" s="877"/>
      <c r="VAM33" s="877"/>
      <c r="VAN33" s="877"/>
      <c r="VAO33" s="877"/>
      <c r="VAP33" s="877"/>
      <c r="VAQ33" s="877"/>
      <c r="VAR33" s="877"/>
      <c r="VAS33" s="877"/>
      <c r="VAT33" s="877"/>
      <c r="VAU33" s="877"/>
      <c r="VAV33" s="877"/>
      <c r="VAW33" s="877"/>
      <c r="VAX33" s="877"/>
      <c r="VAY33" s="877"/>
      <c r="VAZ33" s="877"/>
      <c r="VBA33" s="877"/>
      <c r="VBB33" s="877"/>
      <c r="VBC33" s="877"/>
      <c r="VBD33" s="877"/>
      <c r="VBE33" s="877"/>
      <c r="VBF33" s="877"/>
      <c r="VBG33" s="877"/>
      <c r="VBH33" s="877"/>
      <c r="VBI33" s="877"/>
      <c r="VBJ33" s="877"/>
      <c r="VBK33" s="877"/>
      <c r="VBL33" s="877"/>
      <c r="VBM33" s="877"/>
      <c r="VBN33" s="877"/>
      <c r="VBO33" s="877"/>
      <c r="VBP33" s="877"/>
      <c r="VBQ33" s="877"/>
      <c r="VBR33" s="877"/>
      <c r="VBS33" s="877"/>
      <c r="VBT33" s="877"/>
      <c r="VBU33" s="877"/>
      <c r="VBV33" s="877"/>
      <c r="VBW33" s="877"/>
      <c r="VBX33" s="877"/>
      <c r="VBY33" s="877"/>
      <c r="VBZ33" s="877"/>
      <c r="VCA33" s="877"/>
      <c r="VCB33" s="877"/>
      <c r="VCC33" s="877"/>
      <c r="VCD33" s="877"/>
      <c r="VCE33" s="877"/>
      <c r="VCF33" s="877"/>
      <c r="VCG33" s="877"/>
      <c r="VCH33" s="877"/>
      <c r="VCI33" s="877"/>
      <c r="VCJ33" s="877"/>
      <c r="VCK33" s="877"/>
      <c r="VCL33" s="877"/>
      <c r="VCM33" s="877"/>
      <c r="VCN33" s="877"/>
      <c r="VCO33" s="877"/>
      <c r="VCP33" s="877"/>
      <c r="VCQ33" s="877"/>
      <c r="VCR33" s="877"/>
      <c r="VCS33" s="877"/>
      <c r="VCT33" s="877"/>
      <c r="VCU33" s="877"/>
      <c r="VCV33" s="877"/>
      <c r="VCW33" s="877"/>
      <c r="VCX33" s="877"/>
      <c r="VCY33" s="877"/>
      <c r="VCZ33" s="877"/>
      <c r="VDA33" s="877"/>
      <c r="VDB33" s="877"/>
      <c r="VDC33" s="877"/>
      <c r="VDD33" s="877"/>
      <c r="VDE33" s="877"/>
      <c r="VDF33" s="877"/>
      <c r="VDG33" s="877"/>
      <c r="VDH33" s="877"/>
      <c r="VDI33" s="877"/>
      <c r="VDJ33" s="877"/>
      <c r="VDK33" s="877"/>
      <c r="VDL33" s="877"/>
      <c r="VDM33" s="877"/>
      <c r="VDN33" s="877"/>
      <c r="VDO33" s="877"/>
      <c r="VDP33" s="877"/>
      <c r="VDQ33" s="877"/>
      <c r="VDR33" s="877"/>
      <c r="VDS33" s="877"/>
      <c r="VDT33" s="877"/>
      <c r="VDU33" s="877"/>
      <c r="VDV33" s="877"/>
      <c r="VDW33" s="877"/>
      <c r="VDX33" s="877"/>
      <c r="VDY33" s="877"/>
      <c r="VDZ33" s="877"/>
      <c r="VEA33" s="877"/>
      <c r="VEB33" s="877"/>
      <c r="VEC33" s="877"/>
      <c r="VED33" s="877"/>
      <c r="VEE33" s="877"/>
      <c r="VEF33" s="877"/>
      <c r="VEG33" s="877"/>
      <c r="VEH33" s="877"/>
      <c r="VEI33" s="877"/>
      <c r="VEJ33" s="877"/>
      <c r="VEK33" s="877"/>
      <c r="VEL33" s="877"/>
      <c r="VEM33" s="877"/>
      <c r="VEN33" s="877"/>
      <c r="VEO33" s="877"/>
      <c r="VEP33" s="877"/>
      <c r="VEQ33" s="877"/>
      <c r="VER33" s="877"/>
      <c r="VES33" s="877"/>
      <c r="VET33" s="877"/>
      <c r="VEU33" s="877"/>
      <c r="VEV33" s="877"/>
      <c r="VEW33" s="877"/>
      <c r="VEX33" s="877"/>
      <c r="VEY33" s="877"/>
      <c r="VEZ33" s="877"/>
      <c r="VFA33" s="877"/>
      <c r="VFB33" s="877"/>
      <c r="VFC33" s="877"/>
      <c r="VFD33" s="877"/>
      <c r="VFE33" s="877"/>
      <c r="VFF33" s="877"/>
      <c r="VFG33" s="877"/>
      <c r="VFH33" s="877"/>
      <c r="VFI33" s="877"/>
      <c r="VFJ33" s="877"/>
      <c r="VFK33" s="877"/>
      <c r="VFL33" s="877"/>
      <c r="VFM33" s="877"/>
      <c r="VFN33" s="877"/>
      <c r="VFO33" s="877"/>
      <c r="VFP33" s="877"/>
      <c r="VFQ33" s="877"/>
      <c r="VFR33" s="877"/>
      <c r="VFS33" s="877"/>
      <c r="VFT33" s="877"/>
      <c r="VFU33" s="877"/>
      <c r="VFV33" s="877"/>
      <c r="VFW33" s="877"/>
      <c r="VFX33" s="877"/>
      <c r="VFY33" s="877"/>
      <c r="VFZ33" s="877"/>
      <c r="VGA33" s="877"/>
      <c r="VGB33" s="877"/>
      <c r="VGC33" s="877"/>
      <c r="VGD33" s="877"/>
      <c r="VGE33" s="877"/>
      <c r="VGF33" s="877"/>
      <c r="VGG33" s="877"/>
      <c r="VGH33" s="877"/>
      <c r="VGI33" s="877"/>
      <c r="VGJ33" s="877"/>
      <c r="VGK33" s="877"/>
      <c r="VGL33" s="877"/>
      <c r="VGM33" s="877"/>
      <c r="VGN33" s="877"/>
      <c r="VGO33" s="877"/>
      <c r="VGP33" s="877"/>
      <c r="VGQ33" s="877"/>
      <c r="VGR33" s="877"/>
      <c r="VGS33" s="877"/>
      <c r="VGT33" s="877"/>
      <c r="VGU33" s="877"/>
      <c r="VGV33" s="877"/>
      <c r="VGW33" s="877"/>
      <c r="VGX33" s="877"/>
      <c r="VGY33" s="877"/>
      <c r="VGZ33" s="877"/>
      <c r="VHA33" s="877"/>
      <c r="VHB33" s="877"/>
      <c r="VHC33" s="877"/>
      <c r="VHD33" s="877"/>
      <c r="VHE33" s="877"/>
      <c r="VHF33" s="877"/>
      <c r="VHG33" s="877"/>
      <c r="VHH33" s="877"/>
      <c r="VHI33" s="877"/>
      <c r="VHJ33" s="877"/>
      <c r="VHK33" s="877"/>
      <c r="VHL33" s="877"/>
      <c r="VHM33" s="877"/>
      <c r="VHN33" s="877"/>
      <c r="VHO33" s="877"/>
      <c r="VHP33" s="877"/>
      <c r="VHQ33" s="877"/>
      <c r="VHR33" s="877"/>
      <c r="VHS33" s="877"/>
      <c r="VHT33" s="877"/>
      <c r="VHU33" s="877"/>
      <c r="VHV33" s="877"/>
      <c r="VHW33" s="877"/>
      <c r="VHX33" s="877"/>
      <c r="VHY33" s="877"/>
      <c r="VHZ33" s="877"/>
      <c r="VIA33" s="877"/>
      <c r="VIB33" s="877"/>
      <c r="VIC33" s="877"/>
      <c r="VID33" s="877"/>
      <c r="VIE33" s="877"/>
      <c r="VIF33" s="877"/>
      <c r="VIG33" s="877"/>
      <c r="VIH33" s="877"/>
      <c r="VII33" s="877"/>
      <c r="VIJ33" s="877"/>
      <c r="VIK33" s="877"/>
      <c r="VIL33" s="877"/>
      <c r="VIM33" s="877"/>
      <c r="VIN33" s="877"/>
      <c r="VIO33" s="877"/>
      <c r="VIP33" s="877"/>
      <c r="VIQ33" s="877"/>
      <c r="VIR33" s="877"/>
      <c r="VIS33" s="877"/>
      <c r="VIT33" s="877"/>
      <c r="VIU33" s="877"/>
      <c r="VIV33" s="877"/>
      <c r="VIW33" s="877"/>
      <c r="VIX33" s="877"/>
      <c r="VIY33" s="877"/>
      <c r="VIZ33" s="877"/>
      <c r="VJA33" s="877"/>
      <c r="VJB33" s="877"/>
      <c r="VJC33" s="877"/>
      <c r="VJD33" s="877"/>
      <c r="VJE33" s="877"/>
      <c r="VJF33" s="877"/>
      <c r="VJG33" s="877"/>
      <c r="VJH33" s="877"/>
      <c r="VJI33" s="877"/>
      <c r="VJJ33" s="877"/>
      <c r="VJK33" s="877"/>
      <c r="VJL33" s="877"/>
      <c r="VJM33" s="877"/>
      <c r="VJN33" s="877"/>
      <c r="VJO33" s="877"/>
      <c r="VJP33" s="877"/>
      <c r="VJQ33" s="877"/>
      <c r="VJR33" s="877"/>
      <c r="VJS33" s="877"/>
      <c r="VJT33" s="877"/>
      <c r="VJU33" s="877"/>
      <c r="VJV33" s="877"/>
      <c r="VJW33" s="877"/>
      <c r="VJX33" s="877"/>
      <c r="VJY33" s="877"/>
      <c r="VJZ33" s="877"/>
      <c r="VKA33" s="877"/>
      <c r="VKB33" s="877"/>
      <c r="VKC33" s="877"/>
      <c r="VKD33" s="877"/>
      <c r="VKE33" s="877"/>
      <c r="VKF33" s="877"/>
      <c r="VKG33" s="877"/>
      <c r="VKH33" s="877"/>
      <c r="VKI33" s="877"/>
      <c r="VKJ33" s="877"/>
      <c r="VKK33" s="877"/>
      <c r="VKL33" s="877"/>
      <c r="VKM33" s="877"/>
      <c r="VKN33" s="877"/>
      <c r="VKO33" s="877"/>
      <c r="VKP33" s="877"/>
      <c r="VKQ33" s="877"/>
      <c r="VKR33" s="877"/>
      <c r="VKS33" s="877"/>
      <c r="VKT33" s="877"/>
      <c r="VKU33" s="877"/>
      <c r="VKV33" s="877"/>
      <c r="VKW33" s="877"/>
      <c r="VKX33" s="877"/>
      <c r="VKY33" s="877"/>
      <c r="VKZ33" s="877"/>
      <c r="VLA33" s="877"/>
      <c r="VLB33" s="877"/>
      <c r="VLC33" s="877"/>
      <c r="VLD33" s="877"/>
      <c r="VLE33" s="877"/>
      <c r="VLF33" s="877"/>
      <c r="VLG33" s="877"/>
      <c r="VLH33" s="877"/>
      <c r="VLI33" s="877"/>
      <c r="VLJ33" s="877"/>
      <c r="VLK33" s="877"/>
      <c r="VLL33" s="877"/>
      <c r="VLM33" s="877"/>
      <c r="VLN33" s="877"/>
      <c r="VLO33" s="877"/>
      <c r="VLP33" s="877"/>
      <c r="VLQ33" s="877"/>
      <c r="VLR33" s="877"/>
      <c r="VLS33" s="877"/>
      <c r="VLT33" s="877"/>
      <c r="VLU33" s="877"/>
      <c r="VLV33" s="877"/>
      <c r="VLW33" s="877"/>
      <c r="VLX33" s="877"/>
      <c r="VLY33" s="877"/>
      <c r="VLZ33" s="877"/>
      <c r="VMA33" s="877"/>
      <c r="VMB33" s="877"/>
      <c r="VMC33" s="877"/>
      <c r="VMD33" s="877"/>
      <c r="VME33" s="877"/>
      <c r="VMF33" s="877"/>
      <c r="VMG33" s="877"/>
      <c r="VMH33" s="877"/>
      <c r="VMI33" s="877"/>
      <c r="VMJ33" s="877"/>
      <c r="VMK33" s="877"/>
      <c r="VML33" s="877"/>
      <c r="VMM33" s="877"/>
      <c r="VMN33" s="877"/>
      <c r="VMO33" s="877"/>
      <c r="VMP33" s="877"/>
      <c r="VMQ33" s="877"/>
      <c r="VMR33" s="877"/>
      <c r="VMS33" s="877"/>
      <c r="VMT33" s="877"/>
      <c r="VMU33" s="877"/>
      <c r="VMV33" s="877"/>
      <c r="VMW33" s="877"/>
      <c r="VMX33" s="877"/>
      <c r="VMY33" s="877"/>
      <c r="VMZ33" s="877"/>
      <c r="VNA33" s="877"/>
      <c r="VNB33" s="877"/>
      <c r="VNC33" s="877"/>
      <c r="VND33" s="877"/>
      <c r="VNE33" s="877"/>
      <c r="VNF33" s="877"/>
      <c r="VNG33" s="877"/>
      <c r="VNH33" s="877"/>
      <c r="VNI33" s="877"/>
      <c r="VNJ33" s="877"/>
      <c r="VNK33" s="877"/>
      <c r="VNL33" s="877"/>
      <c r="VNM33" s="877"/>
      <c r="VNN33" s="877"/>
      <c r="VNO33" s="877"/>
      <c r="VNP33" s="877"/>
      <c r="VNQ33" s="877"/>
      <c r="VNR33" s="877"/>
      <c r="VNS33" s="877"/>
      <c r="VNT33" s="877"/>
      <c r="VNU33" s="877"/>
      <c r="VNV33" s="877"/>
      <c r="VNW33" s="877"/>
      <c r="VNX33" s="877"/>
      <c r="VNY33" s="877"/>
      <c r="VNZ33" s="877"/>
      <c r="VOA33" s="877"/>
      <c r="VOB33" s="877"/>
      <c r="VOC33" s="877"/>
      <c r="VOD33" s="877"/>
      <c r="VOE33" s="877"/>
      <c r="VOF33" s="877"/>
      <c r="VOG33" s="877"/>
      <c r="VOH33" s="877"/>
      <c r="VOI33" s="877"/>
      <c r="VOJ33" s="877"/>
      <c r="VOK33" s="877"/>
      <c r="VOL33" s="877"/>
      <c r="VOM33" s="877"/>
      <c r="VON33" s="877"/>
      <c r="VOO33" s="877"/>
      <c r="VOP33" s="877"/>
      <c r="VOQ33" s="877"/>
      <c r="VOR33" s="877"/>
      <c r="VOS33" s="877"/>
      <c r="VOT33" s="877"/>
      <c r="VOU33" s="877"/>
      <c r="VOV33" s="877"/>
      <c r="VOW33" s="877"/>
      <c r="VOX33" s="877"/>
      <c r="VOY33" s="877"/>
      <c r="VOZ33" s="877"/>
      <c r="VPA33" s="877"/>
      <c r="VPB33" s="877"/>
      <c r="VPC33" s="877"/>
      <c r="VPD33" s="877"/>
      <c r="VPE33" s="877"/>
      <c r="VPF33" s="877"/>
      <c r="VPG33" s="877"/>
      <c r="VPH33" s="877"/>
      <c r="VPI33" s="877"/>
      <c r="VPJ33" s="877"/>
      <c r="VPK33" s="877"/>
      <c r="VPL33" s="877"/>
      <c r="VPM33" s="877"/>
      <c r="VPN33" s="877"/>
      <c r="VPO33" s="877"/>
      <c r="VPP33" s="877"/>
      <c r="VPQ33" s="877"/>
      <c r="VPR33" s="877"/>
      <c r="VPS33" s="877"/>
      <c r="VPT33" s="877"/>
      <c r="VPU33" s="877"/>
      <c r="VPV33" s="877"/>
      <c r="VPW33" s="877"/>
      <c r="VPX33" s="877"/>
      <c r="VPY33" s="877"/>
      <c r="VPZ33" s="877"/>
      <c r="VQA33" s="877"/>
      <c r="VQB33" s="877"/>
      <c r="VQC33" s="877"/>
      <c r="VQD33" s="877"/>
      <c r="VQE33" s="877"/>
      <c r="VQF33" s="877"/>
      <c r="VQG33" s="877"/>
      <c r="VQH33" s="877"/>
      <c r="VQI33" s="877"/>
      <c r="VQJ33" s="877"/>
      <c r="VQK33" s="877"/>
      <c r="VQL33" s="877"/>
      <c r="VQM33" s="877"/>
      <c r="VQN33" s="877"/>
      <c r="VQO33" s="877"/>
      <c r="VQP33" s="877"/>
      <c r="VQQ33" s="877"/>
      <c r="VQR33" s="877"/>
      <c r="VQS33" s="877"/>
      <c r="VQT33" s="877"/>
      <c r="VQU33" s="877"/>
      <c r="VQV33" s="877"/>
      <c r="VQW33" s="877"/>
      <c r="VQX33" s="877"/>
      <c r="VQY33" s="877"/>
      <c r="VQZ33" s="877"/>
      <c r="VRA33" s="877"/>
      <c r="VRB33" s="877"/>
      <c r="VRC33" s="877"/>
      <c r="VRD33" s="877"/>
      <c r="VRE33" s="877"/>
      <c r="VRF33" s="877"/>
      <c r="VRG33" s="877"/>
      <c r="VRH33" s="877"/>
      <c r="VRI33" s="877"/>
      <c r="VRJ33" s="877"/>
      <c r="VRK33" s="877"/>
      <c r="VRL33" s="877"/>
      <c r="VRM33" s="877"/>
      <c r="VRN33" s="877"/>
      <c r="VRO33" s="877"/>
      <c r="VRP33" s="877"/>
      <c r="VRQ33" s="877"/>
      <c r="VRR33" s="877"/>
      <c r="VRS33" s="877"/>
      <c r="VRT33" s="877"/>
      <c r="VRU33" s="877"/>
      <c r="VRV33" s="877"/>
      <c r="VRW33" s="877"/>
      <c r="VRX33" s="877"/>
      <c r="VRY33" s="877"/>
      <c r="VRZ33" s="877"/>
      <c r="VSA33" s="877"/>
      <c r="VSB33" s="877"/>
      <c r="VSC33" s="877"/>
      <c r="VSD33" s="877"/>
      <c r="VSE33" s="877"/>
      <c r="VSF33" s="877"/>
      <c r="VSG33" s="877"/>
      <c r="VSH33" s="877"/>
      <c r="VSI33" s="877"/>
      <c r="VSJ33" s="877"/>
      <c r="VSK33" s="877"/>
      <c r="VSL33" s="877"/>
      <c r="VSM33" s="877"/>
      <c r="VSN33" s="877"/>
      <c r="VSO33" s="877"/>
      <c r="VSP33" s="877"/>
      <c r="VSQ33" s="877"/>
      <c r="VSR33" s="877"/>
      <c r="VSS33" s="877"/>
      <c r="VST33" s="877"/>
      <c r="VSU33" s="877"/>
      <c r="VSV33" s="877"/>
      <c r="VSW33" s="877"/>
      <c r="VSX33" s="877"/>
      <c r="VSY33" s="877"/>
      <c r="VSZ33" s="877"/>
      <c r="VTA33" s="877"/>
      <c r="VTB33" s="877"/>
      <c r="VTC33" s="877"/>
      <c r="VTD33" s="877"/>
      <c r="VTE33" s="877"/>
      <c r="VTF33" s="877"/>
      <c r="VTG33" s="877"/>
      <c r="VTH33" s="877"/>
      <c r="VTI33" s="877"/>
      <c r="VTJ33" s="877"/>
      <c r="VTK33" s="877"/>
      <c r="VTL33" s="877"/>
      <c r="VTM33" s="877"/>
      <c r="VTN33" s="877"/>
      <c r="VTO33" s="877"/>
      <c r="VTP33" s="877"/>
      <c r="VTQ33" s="877"/>
      <c r="VTR33" s="877"/>
      <c r="VTS33" s="877"/>
      <c r="VTT33" s="877"/>
      <c r="VTU33" s="877"/>
      <c r="VTV33" s="877"/>
      <c r="VTW33" s="877"/>
      <c r="VTX33" s="877"/>
      <c r="VTY33" s="877"/>
      <c r="VTZ33" s="877"/>
      <c r="VUA33" s="877"/>
      <c r="VUB33" s="877"/>
      <c r="VUC33" s="877"/>
      <c r="VUD33" s="877"/>
      <c r="VUE33" s="877"/>
      <c r="VUF33" s="877"/>
      <c r="VUG33" s="877"/>
      <c r="VUH33" s="877"/>
      <c r="VUI33" s="877"/>
      <c r="VUJ33" s="877"/>
      <c r="VUK33" s="877"/>
      <c r="VUL33" s="877"/>
      <c r="VUM33" s="877"/>
      <c r="VUN33" s="877"/>
      <c r="VUO33" s="877"/>
      <c r="VUP33" s="877"/>
      <c r="VUQ33" s="877"/>
      <c r="VUR33" s="877"/>
      <c r="VUS33" s="877"/>
      <c r="VUT33" s="877"/>
      <c r="VUU33" s="877"/>
      <c r="VUV33" s="877"/>
      <c r="VUW33" s="877"/>
      <c r="VUX33" s="877"/>
      <c r="VUY33" s="877"/>
      <c r="VUZ33" s="877"/>
      <c r="VVA33" s="877"/>
      <c r="VVB33" s="877"/>
      <c r="VVC33" s="877"/>
      <c r="VVD33" s="877"/>
      <c r="VVE33" s="877"/>
      <c r="VVF33" s="877"/>
      <c r="VVG33" s="877"/>
      <c r="VVH33" s="877"/>
      <c r="VVI33" s="877"/>
      <c r="VVJ33" s="877"/>
      <c r="VVK33" s="877"/>
      <c r="VVL33" s="877"/>
      <c r="VVM33" s="877"/>
      <c r="VVN33" s="877"/>
      <c r="VVO33" s="877"/>
      <c r="VVP33" s="877"/>
      <c r="VVQ33" s="877"/>
      <c r="VVR33" s="877"/>
      <c r="VVS33" s="877"/>
      <c r="VVT33" s="877"/>
      <c r="VVU33" s="877"/>
      <c r="VVV33" s="877"/>
      <c r="VVW33" s="877"/>
      <c r="VVX33" s="877"/>
      <c r="VVY33" s="877"/>
      <c r="VVZ33" s="877"/>
      <c r="VWA33" s="877"/>
      <c r="VWB33" s="877"/>
      <c r="VWC33" s="877"/>
      <c r="VWD33" s="877"/>
      <c r="VWE33" s="877"/>
      <c r="VWF33" s="877"/>
      <c r="VWG33" s="877"/>
      <c r="VWH33" s="877"/>
      <c r="VWI33" s="877"/>
      <c r="VWJ33" s="877"/>
      <c r="VWK33" s="877"/>
      <c r="VWL33" s="877"/>
      <c r="VWM33" s="877"/>
      <c r="VWN33" s="877"/>
      <c r="VWO33" s="877"/>
      <c r="VWP33" s="877"/>
      <c r="VWQ33" s="877"/>
      <c r="VWR33" s="877"/>
      <c r="VWS33" s="877"/>
      <c r="VWT33" s="877"/>
      <c r="VWU33" s="877"/>
      <c r="VWV33" s="877"/>
      <c r="VWW33" s="877"/>
      <c r="VWX33" s="877"/>
      <c r="VWY33" s="877"/>
      <c r="VWZ33" s="877"/>
      <c r="VXA33" s="877"/>
      <c r="VXB33" s="877"/>
      <c r="VXC33" s="877"/>
      <c r="VXD33" s="877"/>
      <c r="VXE33" s="877"/>
      <c r="VXF33" s="877"/>
      <c r="VXG33" s="877"/>
      <c r="VXH33" s="877"/>
      <c r="VXI33" s="877"/>
      <c r="VXJ33" s="877"/>
      <c r="VXK33" s="877"/>
      <c r="VXL33" s="877"/>
      <c r="VXM33" s="877"/>
      <c r="VXN33" s="877"/>
      <c r="VXO33" s="877"/>
      <c r="VXP33" s="877"/>
      <c r="VXQ33" s="877"/>
      <c r="VXR33" s="877"/>
      <c r="VXS33" s="877"/>
      <c r="VXT33" s="877"/>
      <c r="VXU33" s="877"/>
      <c r="VXV33" s="877"/>
      <c r="VXW33" s="877"/>
      <c r="VXX33" s="877"/>
      <c r="VXY33" s="877"/>
      <c r="VXZ33" s="877"/>
      <c r="VYA33" s="877"/>
      <c r="VYB33" s="877"/>
      <c r="VYC33" s="877"/>
      <c r="VYD33" s="877"/>
      <c r="VYE33" s="877"/>
      <c r="VYF33" s="877"/>
      <c r="VYG33" s="877"/>
      <c r="VYH33" s="877"/>
      <c r="VYI33" s="877"/>
      <c r="VYJ33" s="877"/>
      <c r="VYK33" s="877"/>
      <c r="VYL33" s="877"/>
      <c r="VYM33" s="877"/>
      <c r="VYN33" s="877"/>
      <c r="VYO33" s="877"/>
      <c r="VYP33" s="877"/>
      <c r="VYQ33" s="877"/>
      <c r="VYR33" s="877"/>
      <c r="VYS33" s="877"/>
      <c r="VYT33" s="877"/>
      <c r="VYU33" s="877"/>
      <c r="VYV33" s="877"/>
      <c r="VYW33" s="877"/>
      <c r="VYX33" s="877"/>
      <c r="VYY33" s="877"/>
      <c r="VYZ33" s="877"/>
      <c r="VZA33" s="877"/>
      <c r="VZB33" s="877"/>
      <c r="VZC33" s="877"/>
      <c r="VZD33" s="877"/>
      <c r="VZE33" s="877"/>
      <c r="VZF33" s="877"/>
      <c r="VZG33" s="877"/>
      <c r="VZH33" s="877"/>
      <c r="VZI33" s="877"/>
      <c r="VZJ33" s="877"/>
      <c r="VZK33" s="877"/>
      <c r="VZL33" s="877"/>
      <c r="VZM33" s="877"/>
      <c r="VZN33" s="877"/>
      <c r="VZO33" s="877"/>
      <c r="VZP33" s="877"/>
      <c r="VZQ33" s="877"/>
      <c r="VZR33" s="877"/>
      <c r="VZS33" s="877"/>
      <c r="VZT33" s="877"/>
      <c r="VZU33" s="877"/>
      <c r="VZV33" s="877"/>
      <c r="VZW33" s="877"/>
      <c r="VZX33" s="877"/>
      <c r="VZY33" s="877"/>
      <c r="VZZ33" s="877"/>
      <c r="WAA33" s="877"/>
      <c r="WAB33" s="877"/>
      <c r="WAC33" s="877"/>
      <c r="WAD33" s="877"/>
      <c r="WAE33" s="877"/>
      <c r="WAF33" s="877"/>
      <c r="WAG33" s="877"/>
      <c r="WAH33" s="877"/>
      <c r="WAI33" s="877"/>
      <c r="WAJ33" s="877"/>
      <c r="WAK33" s="877"/>
      <c r="WAL33" s="877"/>
      <c r="WAM33" s="877"/>
      <c r="WAN33" s="877"/>
      <c r="WAO33" s="877"/>
      <c r="WAP33" s="877"/>
      <c r="WAQ33" s="877"/>
      <c r="WAR33" s="877"/>
      <c r="WAS33" s="877"/>
      <c r="WAT33" s="877"/>
      <c r="WAU33" s="877"/>
      <c r="WAV33" s="877"/>
      <c r="WAW33" s="877"/>
      <c r="WAX33" s="877"/>
      <c r="WAY33" s="877"/>
      <c r="WAZ33" s="877"/>
      <c r="WBA33" s="877"/>
      <c r="WBB33" s="877"/>
      <c r="WBC33" s="877"/>
      <c r="WBD33" s="877"/>
      <c r="WBE33" s="877"/>
      <c r="WBF33" s="877"/>
      <c r="WBG33" s="877"/>
      <c r="WBH33" s="877"/>
      <c r="WBI33" s="877"/>
      <c r="WBJ33" s="877"/>
      <c r="WBK33" s="877"/>
      <c r="WBL33" s="877"/>
      <c r="WBM33" s="877"/>
      <c r="WBN33" s="877"/>
      <c r="WBO33" s="877"/>
      <c r="WBP33" s="877"/>
      <c r="WBQ33" s="877"/>
      <c r="WBR33" s="877"/>
      <c r="WBS33" s="877"/>
      <c r="WBT33" s="877"/>
      <c r="WBU33" s="877"/>
      <c r="WBV33" s="877"/>
      <c r="WBW33" s="877"/>
      <c r="WBX33" s="877"/>
      <c r="WBY33" s="877"/>
      <c r="WBZ33" s="877"/>
      <c r="WCA33" s="877"/>
      <c r="WCB33" s="877"/>
      <c r="WCC33" s="877"/>
      <c r="WCD33" s="877"/>
      <c r="WCE33" s="877"/>
      <c r="WCF33" s="877"/>
      <c r="WCG33" s="877"/>
      <c r="WCH33" s="877"/>
      <c r="WCI33" s="877"/>
      <c r="WCJ33" s="877"/>
      <c r="WCK33" s="877"/>
      <c r="WCL33" s="877"/>
      <c r="WCM33" s="877"/>
      <c r="WCN33" s="877"/>
      <c r="WCO33" s="877"/>
      <c r="WCP33" s="877"/>
      <c r="WCQ33" s="877"/>
      <c r="WCR33" s="877"/>
      <c r="WCS33" s="877"/>
      <c r="WCT33" s="877"/>
      <c r="WCU33" s="877"/>
      <c r="WCV33" s="877"/>
      <c r="WCW33" s="877"/>
      <c r="WCX33" s="877"/>
      <c r="WCY33" s="877"/>
      <c r="WCZ33" s="877"/>
      <c r="WDA33" s="877"/>
      <c r="WDB33" s="877"/>
      <c r="WDC33" s="877"/>
      <c r="WDD33" s="877"/>
      <c r="WDE33" s="877"/>
      <c r="WDF33" s="877"/>
      <c r="WDG33" s="877"/>
      <c r="WDH33" s="877"/>
      <c r="WDI33" s="877"/>
      <c r="WDJ33" s="877"/>
      <c r="WDK33" s="877"/>
      <c r="WDL33" s="877"/>
      <c r="WDM33" s="877"/>
      <c r="WDN33" s="877"/>
      <c r="WDO33" s="877"/>
      <c r="WDP33" s="877"/>
      <c r="WDQ33" s="877"/>
      <c r="WDR33" s="877"/>
      <c r="WDS33" s="877"/>
      <c r="WDT33" s="877"/>
      <c r="WDU33" s="877"/>
      <c r="WDV33" s="877"/>
      <c r="WDW33" s="877"/>
      <c r="WDX33" s="877"/>
      <c r="WDY33" s="877"/>
      <c r="WDZ33" s="877"/>
      <c r="WEA33" s="877"/>
      <c r="WEB33" s="877"/>
      <c r="WEC33" s="877"/>
      <c r="WED33" s="877"/>
      <c r="WEE33" s="877"/>
      <c r="WEF33" s="877"/>
      <c r="WEG33" s="877"/>
      <c r="WEH33" s="877"/>
      <c r="WEI33" s="877"/>
      <c r="WEJ33" s="877"/>
      <c r="WEK33" s="877"/>
      <c r="WEL33" s="877"/>
      <c r="WEM33" s="877"/>
      <c r="WEN33" s="877"/>
      <c r="WEO33" s="877"/>
      <c r="WEP33" s="877"/>
      <c r="WEQ33" s="877"/>
      <c r="WER33" s="877"/>
      <c r="WES33" s="877"/>
      <c r="WET33" s="877"/>
      <c r="WEU33" s="877"/>
      <c r="WEV33" s="877"/>
      <c r="WEW33" s="877"/>
      <c r="WEX33" s="877"/>
      <c r="WEY33" s="877"/>
      <c r="WEZ33" s="877"/>
      <c r="WFA33" s="877"/>
      <c r="WFB33" s="877"/>
      <c r="WFC33" s="877"/>
      <c r="WFD33" s="877"/>
      <c r="WFE33" s="877"/>
      <c r="WFF33" s="877"/>
      <c r="WFG33" s="877"/>
      <c r="WFH33" s="877"/>
      <c r="WFI33" s="877"/>
      <c r="WFJ33" s="877"/>
      <c r="WFK33" s="877"/>
      <c r="WFL33" s="877"/>
      <c r="WFM33" s="877"/>
      <c r="WFN33" s="877"/>
      <c r="WFO33" s="877"/>
      <c r="WFP33" s="877"/>
      <c r="WFQ33" s="877"/>
      <c r="WFR33" s="877"/>
      <c r="WFS33" s="877"/>
      <c r="WFT33" s="877"/>
      <c r="WFU33" s="877"/>
      <c r="WFV33" s="877"/>
      <c r="WFW33" s="877"/>
      <c r="WFX33" s="877"/>
      <c r="WFY33" s="877"/>
      <c r="WFZ33" s="877"/>
      <c r="WGA33" s="877"/>
      <c r="WGB33" s="877"/>
      <c r="WGC33" s="877"/>
      <c r="WGD33" s="877"/>
      <c r="WGE33" s="877"/>
      <c r="WGF33" s="877"/>
      <c r="WGG33" s="877"/>
      <c r="WGH33" s="877"/>
      <c r="WGI33" s="877"/>
      <c r="WGJ33" s="877"/>
      <c r="WGK33" s="877"/>
      <c r="WGL33" s="877"/>
      <c r="WGM33" s="877"/>
      <c r="WGN33" s="877"/>
      <c r="WGO33" s="877"/>
      <c r="WGP33" s="877"/>
      <c r="WGQ33" s="877"/>
      <c r="WGR33" s="877"/>
      <c r="WGS33" s="877"/>
      <c r="WGT33" s="877"/>
      <c r="WGU33" s="877"/>
      <c r="WGV33" s="877"/>
      <c r="WGW33" s="877"/>
      <c r="WGX33" s="877"/>
      <c r="WGY33" s="877"/>
      <c r="WGZ33" s="877"/>
      <c r="WHA33" s="877"/>
      <c r="WHB33" s="877"/>
      <c r="WHC33" s="877"/>
      <c r="WHD33" s="877"/>
      <c r="WHE33" s="877"/>
      <c r="WHF33" s="877"/>
      <c r="WHG33" s="877"/>
      <c r="WHH33" s="877"/>
      <c r="WHI33" s="877"/>
      <c r="WHJ33" s="877"/>
      <c r="WHK33" s="877"/>
      <c r="WHL33" s="877"/>
      <c r="WHM33" s="877"/>
      <c r="WHN33" s="877"/>
      <c r="WHO33" s="877"/>
      <c r="WHP33" s="877"/>
      <c r="WHQ33" s="877"/>
      <c r="WHR33" s="877"/>
      <c r="WHS33" s="877"/>
      <c r="WHT33" s="877"/>
      <c r="WHU33" s="877"/>
      <c r="WHV33" s="877"/>
      <c r="WHW33" s="877"/>
      <c r="WHX33" s="877"/>
      <c r="WHY33" s="877"/>
      <c r="WHZ33" s="877"/>
      <c r="WIA33" s="877"/>
      <c r="WIB33" s="877"/>
      <c r="WIC33" s="877"/>
      <c r="WID33" s="877"/>
      <c r="WIE33" s="877"/>
      <c r="WIF33" s="877"/>
      <c r="WIG33" s="877"/>
      <c r="WIH33" s="877"/>
      <c r="WII33" s="877"/>
      <c r="WIJ33" s="877"/>
      <c r="WIK33" s="877"/>
      <c r="WIL33" s="877"/>
      <c r="WIM33" s="877"/>
      <c r="WIN33" s="877"/>
      <c r="WIO33" s="877"/>
      <c r="WIP33" s="877"/>
      <c r="WIQ33" s="877"/>
      <c r="WIR33" s="877"/>
      <c r="WIS33" s="877"/>
      <c r="WIT33" s="877"/>
      <c r="WIU33" s="877"/>
      <c r="WIV33" s="877"/>
      <c r="WIW33" s="877"/>
      <c r="WIX33" s="877"/>
      <c r="WIY33" s="877"/>
      <c r="WIZ33" s="877"/>
      <c r="WJA33" s="877"/>
      <c r="WJB33" s="877"/>
      <c r="WJC33" s="877"/>
      <c r="WJD33" s="877"/>
      <c r="WJE33" s="877"/>
      <c r="WJF33" s="877"/>
      <c r="WJG33" s="877"/>
      <c r="WJH33" s="877"/>
      <c r="WJI33" s="877"/>
      <c r="WJJ33" s="877"/>
      <c r="WJK33" s="877"/>
      <c r="WJL33" s="877"/>
      <c r="WJM33" s="877"/>
      <c r="WJN33" s="877"/>
      <c r="WJO33" s="877"/>
      <c r="WJP33" s="877"/>
      <c r="WJQ33" s="877"/>
      <c r="WJR33" s="877"/>
      <c r="WJS33" s="877"/>
      <c r="WJT33" s="877"/>
      <c r="WJU33" s="877"/>
      <c r="WJV33" s="877"/>
      <c r="WJW33" s="877"/>
      <c r="WJX33" s="877"/>
      <c r="WJY33" s="877"/>
      <c r="WJZ33" s="877"/>
      <c r="WKA33" s="877"/>
      <c r="WKB33" s="877"/>
      <c r="WKC33" s="877"/>
      <c r="WKD33" s="877"/>
      <c r="WKE33" s="877"/>
      <c r="WKF33" s="877"/>
      <c r="WKG33" s="877"/>
      <c r="WKH33" s="877"/>
      <c r="WKI33" s="877"/>
      <c r="WKJ33" s="877"/>
      <c r="WKK33" s="877"/>
      <c r="WKL33" s="877"/>
      <c r="WKM33" s="877"/>
      <c r="WKN33" s="877"/>
      <c r="WKO33" s="877"/>
      <c r="WKP33" s="877"/>
      <c r="WKQ33" s="877"/>
      <c r="WKR33" s="877"/>
      <c r="WKS33" s="877"/>
      <c r="WKT33" s="877"/>
      <c r="WKU33" s="877"/>
      <c r="WKV33" s="877"/>
      <c r="WKW33" s="877"/>
      <c r="WKX33" s="877"/>
      <c r="WKY33" s="877"/>
      <c r="WKZ33" s="877"/>
      <c r="WLA33" s="877"/>
      <c r="WLB33" s="877"/>
      <c r="WLC33" s="877"/>
      <c r="WLD33" s="877"/>
      <c r="WLE33" s="877"/>
      <c r="WLF33" s="877"/>
      <c r="WLG33" s="877"/>
      <c r="WLH33" s="877"/>
      <c r="WLI33" s="877"/>
      <c r="WLJ33" s="877"/>
      <c r="WLK33" s="877"/>
      <c r="WLL33" s="877"/>
      <c r="WLM33" s="877"/>
      <c r="WLN33" s="877"/>
      <c r="WLO33" s="877"/>
      <c r="WLP33" s="877"/>
      <c r="WLQ33" s="877"/>
      <c r="WLR33" s="877"/>
      <c r="WLS33" s="877"/>
      <c r="WLT33" s="877"/>
      <c r="WLU33" s="877"/>
      <c r="WLV33" s="877"/>
      <c r="WLW33" s="877"/>
      <c r="WLX33" s="877"/>
      <c r="WLY33" s="877"/>
      <c r="WLZ33" s="877"/>
      <c r="WMA33" s="877"/>
      <c r="WMB33" s="877"/>
      <c r="WMC33" s="877"/>
      <c r="WMD33" s="877"/>
      <c r="WME33" s="877"/>
      <c r="WMF33" s="877"/>
      <c r="WMG33" s="877"/>
      <c r="WMH33" s="877"/>
      <c r="WMI33" s="877"/>
      <c r="WMJ33" s="877"/>
      <c r="WMK33" s="877"/>
      <c r="WML33" s="877"/>
      <c r="WMM33" s="877"/>
      <c r="WMN33" s="877"/>
      <c r="WMO33" s="877"/>
      <c r="WMP33" s="877"/>
      <c r="WMQ33" s="877"/>
      <c r="WMR33" s="877"/>
      <c r="WMS33" s="877"/>
      <c r="WMT33" s="877"/>
      <c r="WMU33" s="877"/>
      <c r="WMV33" s="877"/>
      <c r="WMW33" s="877"/>
      <c r="WMX33" s="877"/>
      <c r="WMY33" s="877"/>
      <c r="WMZ33" s="877"/>
      <c r="WNA33" s="877"/>
      <c r="WNB33" s="877"/>
      <c r="WNC33" s="877"/>
      <c r="WND33" s="877"/>
      <c r="WNE33" s="877"/>
      <c r="WNF33" s="877"/>
      <c r="WNG33" s="877"/>
      <c r="WNH33" s="877"/>
      <c r="WNI33" s="877"/>
      <c r="WNJ33" s="877"/>
      <c r="WNK33" s="877"/>
      <c r="WNL33" s="877"/>
      <c r="WNM33" s="877"/>
      <c r="WNN33" s="877"/>
      <c r="WNO33" s="877"/>
      <c r="WNP33" s="877"/>
      <c r="WNQ33" s="877"/>
      <c r="WNR33" s="877"/>
      <c r="WNS33" s="877"/>
      <c r="WNT33" s="877"/>
      <c r="WNU33" s="877"/>
      <c r="WNV33" s="877"/>
      <c r="WNW33" s="877"/>
      <c r="WNX33" s="877"/>
      <c r="WNY33" s="877"/>
      <c r="WNZ33" s="877"/>
      <c r="WOA33" s="877"/>
      <c r="WOB33" s="877"/>
      <c r="WOC33" s="877"/>
      <c r="WOD33" s="877"/>
      <c r="WOE33" s="877"/>
      <c r="WOF33" s="877"/>
      <c r="WOG33" s="877"/>
      <c r="WOH33" s="877"/>
      <c r="WOI33" s="877"/>
      <c r="WOJ33" s="877"/>
      <c r="WOK33" s="877"/>
      <c r="WOL33" s="877"/>
      <c r="WOM33" s="877"/>
      <c r="WON33" s="877"/>
      <c r="WOO33" s="877"/>
      <c r="WOP33" s="877"/>
      <c r="WOQ33" s="877"/>
      <c r="WOR33" s="877"/>
      <c r="WOS33" s="877"/>
      <c r="WOT33" s="877"/>
      <c r="WOU33" s="877"/>
      <c r="WOV33" s="877"/>
      <c r="WOW33" s="877"/>
      <c r="WOX33" s="877"/>
      <c r="WOY33" s="877"/>
      <c r="WOZ33" s="877"/>
      <c r="WPA33" s="877"/>
      <c r="WPB33" s="877"/>
      <c r="WPC33" s="877"/>
      <c r="WPD33" s="877"/>
      <c r="WPE33" s="877"/>
      <c r="WPF33" s="877"/>
      <c r="WPG33" s="877"/>
      <c r="WPH33" s="877"/>
      <c r="WPI33" s="877"/>
      <c r="WPJ33" s="877"/>
      <c r="WPK33" s="877"/>
      <c r="WPL33" s="877"/>
      <c r="WPM33" s="877"/>
      <c r="WPN33" s="877"/>
      <c r="WPO33" s="877"/>
      <c r="WPP33" s="877"/>
      <c r="WPQ33" s="877"/>
      <c r="WPR33" s="877"/>
      <c r="WPS33" s="877"/>
      <c r="WPT33" s="877"/>
      <c r="WPU33" s="877"/>
      <c r="WPV33" s="877"/>
      <c r="WPW33" s="877"/>
      <c r="WPX33" s="877"/>
      <c r="WPY33" s="877"/>
      <c r="WPZ33" s="877"/>
      <c r="WQA33" s="877"/>
      <c r="WQB33" s="877"/>
      <c r="WQC33" s="877"/>
      <c r="WQD33" s="877"/>
      <c r="WQE33" s="877"/>
      <c r="WQF33" s="877"/>
      <c r="WQG33" s="877"/>
      <c r="WQH33" s="877"/>
      <c r="WQI33" s="877"/>
      <c r="WQJ33" s="877"/>
      <c r="WQK33" s="877"/>
      <c r="WQL33" s="877"/>
      <c r="WQM33" s="877"/>
      <c r="WQN33" s="877"/>
      <c r="WQO33" s="877"/>
      <c r="WQP33" s="877"/>
      <c r="WQQ33" s="877"/>
      <c r="WQR33" s="877"/>
      <c r="WQS33" s="877"/>
      <c r="WQT33" s="877"/>
      <c r="WQU33" s="877"/>
      <c r="WQV33" s="877"/>
      <c r="WQW33" s="877"/>
      <c r="WQX33" s="877"/>
      <c r="WQY33" s="877"/>
      <c r="WQZ33" s="877"/>
      <c r="WRA33" s="877"/>
      <c r="WRB33" s="877"/>
      <c r="WRC33" s="877"/>
      <c r="WRD33" s="877"/>
      <c r="WRE33" s="877"/>
      <c r="WRF33" s="877"/>
      <c r="WRG33" s="877"/>
      <c r="WRH33" s="877"/>
      <c r="WRI33" s="877"/>
      <c r="WRJ33" s="877"/>
      <c r="WRK33" s="877"/>
      <c r="WRL33" s="877"/>
      <c r="WRM33" s="877"/>
      <c r="WRN33" s="877"/>
      <c r="WRO33" s="877"/>
      <c r="WRP33" s="877"/>
      <c r="WRQ33" s="877"/>
      <c r="WRR33" s="877"/>
      <c r="WRS33" s="877"/>
      <c r="WRT33" s="877"/>
      <c r="WRU33" s="877"/>
      <c r="WRV33" s="877"/>
      <c r="WRW33" s="877"/>
      <c r="WRX33" s="877"/>
      <c r="WRY33" s="877"/>
      <c r="WRZ33" s="877"/>
      <c r="WSA33" s="877"/>
      <c r="WSB33" s="877"/>
      <c r="WSC33" s="877"/>
      <c r="WSD33" s="877"/>
      <c r="WSE33" s="877"/>
      <c r="WSF33" s="877"/>
      <c r="WSG33" s="877"/>
      <c r="WSH33" s="877"/>
      <c r="WSI33" s="877"/>
      <c r="WSJ33" s="877"/>
      <c r="WSK33" s="877"/>
      <c r="WSL33" s="877"/>
      <c r="WSM33" s="877"/>
      <c r="WSN33" s="877"/>
      <c r="WSO33" s="877"/>
      <c r="WSP33" s="877"/>
      <c r="WSQ33" s="877"/>
      <c r="WSR33" s="877"/>
      <c r="WSS33" s="877"/>
      <c r="WST33" s="877"/>
      <c r="WSU33" s="877"/>
      <c r="WSV33" s="877"/>
      <c r="WSW33" s="877"/>
      <c r="WSX33" s="877"/>
      <c r="WSY33" s="877"/>
      <c r="WSZ33" s="877"/>
      <c r="WTA33" s="877"/>
      <c r="WTB33" s="877"/>
      <c r="WTC33" s="877"/>
      <c r="WTD33" s="877"/>
      <c r="WTE33" s="877"/>
      <c r="WTF33" s="877"/>
      <c r="WTG33" s="877"/>
      <c r="WTH33" s="877"/>
      <c r="WTI33" s="877"/>
      <c r="WTJ33" s="877"/>
      <c r="WTK33" s="877"/>
      <c r="WTL33" s="877"/>
      <c r="WTM33" s="877"/>
      <c r="WTN33" s="877"/>
      <c r="WTO33" s="877"/>
      <c r="WTP33" s="877"/>
      <c r="WTQ33" s="877"/>
      <c r="WTR33" s="877"/>
      <c r="WTS33" s="877"/>
      <c r="WTT33" s="877"/>
      <c r="WTU33" s="877"/>
      <c r="WTV33" s="877"/>
      <c r="WTW33" s="877"/>
      <c r="WTX33" s="877"/>
      <c r="WTY33" s="877"/>
      <c r="WTZ33" s="877"/>
      <c r="WUA33" s="877"/>
      <c r="WUB33" s="877"/>
      <c r="WUC33" s="877"/>
      <c r="WUD33" s="877"/>
      <c r="WUE33" s="877"/>
      <c r="WUF33" s="877"/>
      <c r="WUG33" s="877"/>
      <c r="WUH33" s="877"/>
      <c r="WUI33" s="877"/>
      <c r="WUJ33" s="877"/>
      <c r="WUK33" s="877"/>
      <c r="WUL33" s="877"/>
      <c r="WUM33" s="877"/>
      <c r="WUN33" s="877"/>
      <c r="WUO33" s="877"/>
      <c r="WUP33" s="877"/>
      <c r="WUQ33" s="877"/>
      <c r="WUR33" s="877"/>
      <c r="WUS33" s="877"/>
      <c r="WUT33" s="877"/>
      <c r="WUU33" s="877"/>
      <c r="WUV33" s="877"/>
      <c r="WUW33" s="877"/>
      <c r="WUX33" s="877"/>
      <c r="WUY33" s="877"/>
      <c r="WUZ33" s="877"/>
      <c r="WVA33" s="877"/>
      <c r="WVB33" s="877"/>
      <c r="WVC33" s="877"/>
      <c r="WVD33" s="877"/>
      <c r="WVE33" s="877"/>
      <c r="WVF33" s="877"/>
      <c r="WVG33" s="877"/>
      <c r="WVH33" s="877"/>
      <c r="WVI33" s="877"/>
      <c r="WVJ33" s="877"/>
      <c r="WVK33" s="877"/>
      <c r="WVL33" s="877"/>
      <c r="WVM33" s="877"/>
      <c r="WVN33" s="877"/>
      <c r="WVO33" s="877"/>
      <c r="WVP33" s="877"/>
      <c r="WVQ33" s="877"/>
      <c r="WVR33" s="877"/>
      <c r="WVS33" s="877"/>
      <c r="WVT33" s="877"/>
      <c r="WVU33" s="877"/>
      <c r="WVV33" s="877"/>
      <c r="WVW33" s="877"/>
      <c r="WVX33" s="877"/>
      <c r="WVY33" s="877"/>
      <c r="WVZ33" s="877"/>
      <c r="WWA33" s="877"/>
      <c r="WWB33" s="877"/>
      <c r="WWC33" s="877"/>
      <c r="WWD33" s="877"/>
      <c r="WWE33" s="877"/>
      <c r="WWF33" s="877"/>
      <c r="WWG33" s="877"/>
      <c r="WWH33" s="877"/>
      <c r="WWI33" s="877"/>
      <c r="WWJ33" s="877"/>
      <c r="WWK33" s="877"/>
      <c r="WWL33" s="877"/>
      <c r="WWM33" s="877"/>
      <c r="WWN33" s="877"/>
      <c r="WWO33" s="877"/>
      <c r="WWP33" s="877"/>
      <c r="WWQ33" s="877"/>
      <c r="WWR33" s="877"/>
      <c r="WWS33" s="877"/>
      <c r="WWT33" s="877"/>
      <c r="WWU33" s="877"/>
      <c r="WWV33" s="877"/>
      <c r="WWW33" s="877"/>
      <c r="WWX33" s="877"/>
      <c r="WWY33" s="877"/>
      <c r="WWZ33" s="877"/>
      <c r="WXA33" s="877"/>
      <c r="WXB33" s="877"/>
      <c r="WXC33" s="877"/>
      <c r="WXD33" s="877"/>
      <c r="WXE33" s="877"/>
      <c r="WXF33" s="877"/>
      <c r="WXG33" s="877"/>
      <c r="WXH33" s="877"/>
      <c r="WXI33" s="877"/>
      <c r="WXJ33" s="877"/>
      <c r="WXK33" s="877"/>
      <c r="WXL33" s="877"/>
      <c r="WXM33" s="877"/>
      <c r="WXN33" s="877"/>
      <c r="WXO33" s="877"/>
      <c r="WXP33" s="877"/>
      <c r="WXQ33" s="877"/>
      <c r="WXR33" s="877"/>
      <c r="WXS33" s="877"/>
      <c r="WXT33" s="877"/>
      <c r="WXU33" s="877"/>
      <c r="WXV33" s="877"/>
      <c r="WXW33" s="877"/>
      <c r="WXX33" s="877"/>
      <c r="WXY33" s="877"/>
      <c r="WXZ33" s="877"/>
      <c r="WYA33" s="877"/>
      <c r="WYB33" s="877"/>
      <c r="WYC33" s="877"/>
      <c r="WYD33" s="877"/>
      <c r="WYE33" s="877"/>
      <c r="WYF33" s="877"/>
      <c r="WYG33" s="877"/>
      <c r="WYH33" s="877"/>
      <c r="WYI33" s="877"/>
      <c r="WYJ33" s="877"/>
      <c r="WYK33" s="877"/>
      <c r="WYL33" s="877"/>
      <c r="WYM33" s="877"/>
      <c r="WYN33" s="877"/>
      <c r="WYO33" s="877"/>
      <c r="WYP33" s="877"/>
      <c r="WYQ33" s="877"/>
      <c r="WYR33" s="877"/>
      <c r="WYS33" s="877"/>
      <c r="WYT33" s="877"/>
      <c r="WYU33" s="877"/>
      <c r="WYV33" s="877"/>
      <c r="WYW33" s="877"/>
      <c r="WYX33" s="877"/>
      <c r="WYY33" s="877"/>
      <c r="WYZ33" s="877"/>
      <c r="WZA33" s="877"/>
      <c r="WZB33" s="877"/>
      <c r="WZC33" s="877"/>
      <c r="WZD33" s="877"/>
      <c r="WZE33" s="877"/>
      <c r="WZF33" s="877"/>
      <c r="WZG33" s="877"/>
      <c r="WZH33" s="877"/>
      <c r="WZI33" s="877"/>
      <c r="WZJ33" s="877"/>
      <c r="WZK33" s="877"/>
      <c r="WZL33" s="877"/>
      <c r="WZM33" s="877"/>
      <c r="WZN33" s="877"/>
      <c r="WZO33" s="877"/>
      <c r="WZP33" s="877"/>
      <c r="WZQ33" s="877"/>
      <c r="WZR33" s="877"/>
      <c r="WZS33" s="877"/>
      <c r="WZT33" s="877"/>
      <c r="WZU33" s="877"/>
      <c r="WZV33" s="877"/>
      <c r="WZW33" s="877"/>
      <c r="WZX33" s="877"/>
      <c r="WZY33" s="877"/>
      <c r="WZZ33" s="877"/>
      <c r="XAA33" s="877"/>
      <c r="XAB33" s="877"/>
      <c r="XAC33" s="877"/>
      <c r="XAD33" s="877"/>
      <c r="XAE33" s="877"/>
      <c r="XAF33" s="877"/>
      <c r="XAG33" s="877"/>
      <c r="XAH33" s="877"/>
      <c r="XAI33" s="877"/>
      <c r="XAJ33" s="877"/>
      <c r="XAK33" s="877"/>
      <c r="XAL33" s="877"/>
      <c r="XAM33" s="877"/>
      <c r="XAN33" s="877"/>
      <c r="XAO33" s="877"/>
      <c r="XAP33" s="877"/>
      <c r="XAQ33" s="877"/>
      <c r="XAR33" s="877"/>
      <c r="XAS33" s="877"/>
      <c r="XAT33" s="877"/>
      <c r="XAU33" s="877"/>
      <c r="XAV33" s="877"/>
      <c r="XAW33" s="877"/>
      <c r="XAX33" s="877"/>
      <c r="XAY33" s="877"/>
      <c r="XAZ33" s="877"/>
      <c r="XBA33" s="877"/>
      <c r="XBB33" s="877"/>
      <c r="XBC33" s="877"/>
      <c r="XBD33" s="877"/>
      <c r="XBE33" s="877"/>
      <c r="XBF33" s="877"/>
      <c r="XBG33" s="877"/>
      <c r="XBH33" s="877"/>
      <c r="XBI33" s="877"/>
      <c r="XBJ33" s="877"/>
      <c r="XBK33" s="877"/>
      <c r="XBL33" s="877"/>
      <c r="XBM33" s="877"/>
      <c r="XBN33" s="877"/>
      <c r="XBO33" s="877"/>
      <c r="XBP33" s="877"/>
      <c r="XBQ33" s="877"/>
      <c r="XBR33" s="877"/>
      <c r="XBS33" s="877"/>
      <c r="XBT33" s="877"/>
      <c r="XBU33" s="877"/>
      <c r="XBV33" s="877"/>
      <c r="XBW33" s="877"/>
      <c r="XBX33" s="877"/>
      <c r="XBY33" s="877"/>
      <c r="XBZ33" s="877"/>
      <c r="XCA33" s="877"/>
      <c r="XCB33" s="877"/>
      <c r="XCC33" s="877"/>
      <c r="XCD33" s="877"/>
      <c r="XCE33" s="877"/>
      <c r="XCF33" s="877"/>
      <c r="XCG33" s="877"/>
      <c r="XCH33" s="877"/>
      <c r="XCI33" s="877"/>
      <c r="XCJ33" s="877"/>
      <c r="XCK33" s="877"/>
      <c r="XCL33" s="877"/>
      <c r="XCM33" s="877"/>
      <c r="XCN33" s="877"/>
      <c r="XCO33" s="877"/>
      <c r="XCP33" s="877"/>
      <c r="XCQ33" s="877"/>
      <c r="XCR33" s="877"/>
      <c r="XCS33" s="877"/>
      <c r="XCT33" s="877"/>
      <c r="XCU33" s="877"/>
      <c r="XCV33" s="877"/>
      <c r="XCW33" s="877"/>
      <c r="XCX33" s="877"/>
      <c r="XCY33" s="877"/>
      <c r="XCZ33" s="877"/>
      <c r="XDA33" s="877"/>
      <c r="XDB33" s="877"/>
      <c r="XDC33" s="877"/>
      <c r="XDD33" s="877"/>
      <c r="XDE33" s="877"/>
      <c r="XDF33" s="877"/>
      <c r="XDG33" s="877"/>
      <c r="XDH33" s="877"/>
      <c r="XDI33" s="877"/>
      <c r="XDJ33" s="877"/>
      <c r="XDK33" s="877"/>
      <c r="XDL33" s="877"/>
      <c r="XDM33" s="877"/>
      <c r="XDN33" s="877"/>
      <c r="XDO33" s="877"/>
      <c r="XDP33" s="877"/>
      <c r="XDQ33" s="877"/>
      <c r="XDR33" s="877"/>
      <c r="XDS33" s="877"/>
      <c r="XDT33" s="877"/>
      <c r="XDU33" s="877"/>
      <c r="XDV33" s="877"/>
      <c r="XDW33" s="877"/>
      <c r="XDX33" s="877"/>
      <c r="XDY33" s="877"/>
      <c r="XDZ33" s="877"/>
      <c r="XEA33" s="877"/>
      <c r="XEB33" s="877"/>
      <c r="XEC33" s="877"/>
      <c r="XED33" s="877"/>
      <c r="XEE33" s="877"/>
      <c r="XEF33" s="877"/>
      <c r="XEG33" s="877"/>
      <c r="XEH33" s="877"/>
      <c r="XEI33" s="877"/>
      <c r="XEJ33" s="877"/>
      <c r="XEK33" s="877"/>
      <c r="XEL33" s="877"/>
      <c r="XEM33" s="877"/>
      <c r="XEN33" s="877"/>
      <c r="XEO33" s="877"/>
      <c r="XEP33" s="877"/>
      <c r="XEQ33" s="877"/>
      <c r="XER33" s="877"/>
      <c r="XES33" s="877"/>
      <c r="XET33" s="877"/>
      <c r="XEU33" s="877"/>
      <c r="XEV33" s="877"/>
      <c r="XEW33" s="877"/>
      <c r="XEX33" s="877"/>
      <c r="XEY33" s="877"/>
      <c r="XEZ33" s="877"/>
      <c r="XFA33" s="877"/>
      <c r="XFB33" s="877"/>
      <c r="XFC33" s="877"/>
      <c r="XFD33" s="877"/>
    </row>
    <row r="34" spans="1:16384" s="877" customFormat="1" ht="23.25" customHeight="1" thickBot="1">
      <c r="A34" s="1189"/>
      <c r="B34" s="1190"/>
      <c r="C34" s="1190"/>
      <c r="D34" s="1190"/>
      <c r="E34" s="1190"/>
      <c r="F34" s="1190"/>
      <c r="G34" s="1190"/>
      <c r="H34" s="1190"/>
      <c r="I34" s="1190"/>
      <c r="J34" s="1191"/>
    </row>
    <row r="35" spans="1:16384" s="877" customFormat="1" ht="16.5" customHeight="1" thickBot="1">
      <c r="A35" s="1192" t="s">
        <v>641</v>
      </c>
      <c r="B35" s="1193"/>
      <c r="C35" s="1193"/>
      <c r="D35" s="1193"/>
      <c r="E35" s="1193"/>
      <c r="F35" s="1193"/>
      <c r="G35" s="1193"/>
      <c r="H35" s="1193"/>
      <c r="I35" s="1193"/>
      <c r="J35" s="1194"/>
    </row>
    <row r="36" spans="1:16384" s="877" customFormat="1" ht="20.25" customHeight="1">
      <c r="A36" s="973"/>
      <c r="B36" s="973"/>
      <c r="C36" s="973"/>
      <c r="D36" s="973"/>
      <c r="E36" s="973"/>
      <c r="F36" s="973"/>
      <c r="G36" s="973"/>
      <c r="H36" s="973"/>
      <c r="I36" s="973"/>
      <c r="J36" s="973"/>
    </row>
    <row r="37" spans="1:16384" s="877" customFormat="1" ht="10.5" customHeight="1">
      <c r="A37" s="973"/>
      <c r="B37" s="973"/>
      <c r="C37" s="973"/>
      <c r="D37" s="973"/>
      <c r="E37" s="973"/>
      <c r="F37" s="973"/>
      <c r="G37" s="973"/>
      <c r="H37" s="973"/>
      <c r="I37" s="973"/>
      <c r="J37" s="973"/>
    </row>
    <row r="38" spans="1:16384" s="877" customFormat="1" ht="10.5" customHeight="1">
      <c r="A38" s="973"/>
      <c r="B38" s="973"/>
      <c r="C38" s="973"/>
      <c r="D38" s="973"/>
      <c r="E38" s="974"/>
      <c r="F38" s="974"/>
      <c r="G38" s="974"/>
      <c r="H38" s="974"/>
      <c r="I38" s="974"/>
      <c r="J38" s="975"/>
    </row>
    <row r="39" spans="1:16384" s="877" customFormat="1" ht="10.5" customHeight="1">
      <c r="A39" s="973"/>
      <c r="B39" s="973"/>
      <c r="C39" s="976"/>
      <c r="D39" s="973"/>
      <c r="E39" s="973"/>
      <c r="F39" s="973"/>
      <c r="G39" s="973"/>
      <c r="H39" s="973"/>
      <c r="I39" s="973"/>
      <c r="J39" s="973"/>
    </row>
    <row r="40" spans="1:16384" s="877" customFormat="1" ht="10.5" customHeight="1">
      <c r="A40" s="973"/>
      <c r="B40" s="973"/>
      <c r="C40" s="977" t="s">
        <v>643</v>
      </c>
      <c r="D40" s="973"/>
      <c r="E40" s="973"/>
      <c r="F40" s="973"/>
      <c r="G40" s="973"/>
      <c r="H40" s="973"/>
      <c r="I40" s="973"/>
      <c r="J40" s="974"/>
    </row>
    <row r="41" spans="1:16384" s="877" customFormat="1" ht="10.5" customHeight="1">
      <c r="A41" s="973"/>
      <c r="B41" s="973"/>
      <c r="C41" s="977" t="s">
        <v>644</v>
      </c>
      <c r="D41" s="973"/>
      <c r="E41" s="973"/>
      <c r="F41" s="973"/>
      <c r="G41" s="973"/>
      <c r="H41" s="973"/>
      <c r="I41" s="973"/>
      <c r="J41" s="973"/>
    </row>
    <row r="42" spans="1:16384" s="877" customFormat="1" ht="10.5" customHeight="1">
      <c r="A42" s="973"/>
      <c r="B42" s="973"/>
      <c r="C42" s="973"/>
      <c r="D42" s="973"/>
      <c r="E42" s="973"/>
      <c r="F42" s="973"/>
      <c r="G42" s="973"/>
      <c r="H42" s="973"/>
      <c r="I42" s="973"/>
      <c r="J42" s="973"/>
    </row>
    <row r="43" spans="1:16384" s="877" customFormat="1" ht="10.5" customHeight="1">
      <c r="A43" s="880"/>
      <c r="B43" s="880"/>
      <c r="C43" s="880"/>
      <c r="D43" s="880"/>
      <c r="E43" s="880"/>
      <c r="F43" s="880"/>
      <c r="G43" s="880"/>
      <c r="H43" s="880"/>
      <c r="I43" s="880"/>
      <c r="J43" s="880"/>
    </row>
    <row r="44" spans="1:16384" s="877" customFormat="1" ht="10.5" customHeight="1">
      <c r="A44" s="880"/>
      <c r="B44" s="880"/>
      <c r="C44" s="880"/>
      <c r="D44" s="880"/>
      <c r="E44" s="880"/>
      <c r="F44" s="876"/>
      <c r="G44" s="876"/>
      <c r="H44" s="876"/>
    </row>
    <row r="45" spans="1:16384" s="877" customFormat="1">
      <c r="A45" s="880"/>
      <c r="B45" s="880"/>
      <c r="C45" s="880"/>
      <c r="D45" s="880"/>
      <c r="E45" s="880"/>
      <c r="F45" s="876"/>
      <c r="G45" s="876"/>
      <c r="H45" s="876"/>
    </row>
    <row r="46" spans="1:16384" s="877" customFormat="1" ht="10.5" customHeight="1">
      <c r="A46" s="880"/>
      <c r="B46" s="880"/>
      <c r="C46" s="880"/>
      <c r="D46" s="880"/>
      <c r="E46" s="876"/>
      <c r="J46" s="1090">
        <f>J33/E24</f>
        <v>0</v>
      </c>
    </row>
    <row r="47" spans="1:16384" s="877" customFormat="1" ht="10.5" customHeight="1">
      <c r="A47" s="880"/>
      <c r="B47" s="880"/>
      <c r="C47" s="880"/>
      <c r="D47" s="880"/>
    </row>
    <row r="48" spans="1:16384" s="877" customFormat="1" ht="10.5" customHeight="1">
      <c r="A48" s="880"/>
      <c r="B48" s="880"/>
      <c r="C48" s="880"/>
      <c r="D48" s="880"/>
      <c r="E48" s="876"/>
    </row>
    <row r="49" spans="1:16384" s="877" customFormat="1" ht="10.5" customHeight="1">
      <c r="A49" s="880"/>
      <c r="B49" s="880"/>
      <c r="C49" s="880"/>
      <c r="D49" s="880"/>
      <c r="J49" s="1091">
        <f>425000-J33</f>
        <v>425000</v>
      </c>
    </row>
    <row r="50" spans="1:16384" s="877" customFormat="1" ht="10.5" customHeight="1">
      <c r="A50" s="880"/>
      <c r="B50" s="880"/>
      <c r="C50" s="880"/>
      <c r="D50" s="880"/>
      <c r="E50" s="876"/>
    </row>
    <row r="51" spans="1:16384" s="877" customFormat="1" ht="10.5" customHeight="1">
      <c r="A51" s="880"/>
      <c r="B51" s="880"/>
      <c r="C51" s="880"/>
      <c r="D51" s="880"/>
      <c r="E51" s="876"/>
      <c r="J51" s="877" t="e">
        <f>J49/J46</f>
        <v>#DIV/0!</v>
      </c>
    </row>
    <row r="52" spans="1:16384" s="877" customFormat="1" ht="10.5" customHeight="1">
      <c r="A52" s="880"/>
      <c r="B52" s="880"/>
      <c r="C52" s="880"/>
      <c r="D52" s="880"/>
      <c r="E52" s="880"/>
      <c r="J52" s="877" t="e">
        <f>J51/2.5</f>
        <v>#DIV/0!</v>
      </c>
    </row>
    <row r="53" spans="1:16384" s="877" customFormat="1" ht="10.5" customHeight="1">
      <c r="A53" s="880"/>
      <c r="B53" s="880"/>
      <c r="C53" s="880"/>
      <c r="D53" s="880"/>
      <c r="E53" s="880"/>
    </row>
    <row r="54" spans="1:16384" s="877" customFormat="1" ht="10.5" customHeight="1">
      <c r="A54" s="880"/>
      <c r="B54" s="880"/>
      <c r="C54" s="880"/>
      <c r="D54" s="880"/>
      <c r="E54" s="882"/>
    </row>
    <row r="55" spans="1:16384" s="877" customFormat="1" ht="10.5" customHeight="1">
      <c r="A55" s="880"/>
      <c r="B55" s="880"/>
      <c r="C55" s="880"/>
      <c r="D55" s="880"/>
      <c r="E55" s="880"/>
    </row>
    <row r="56" spans="1:16384" s="877" customFormat="1" ht="10.5" customHeight="1">
      <c r="A56" s="880"/>
      <c r="B56" s="880"/>
      <c r="C56" s="880"/>
      <c r="D56" s="880"/>
      <c r="E56" s="880"/>
      <c r="F56" s="876"/>
      <c r="G56" s="876"/>
      <c r="H56" s="876"/>
    </row>
    <row r="57" spans="1:16384" s="877" customFormat="1" ht="10.5" customHeight="1">
      <c r="A57" s="880"/>
      <c r="B57" s="880"/>
      <c r="C57" s="880"/>
      <c r="D57" s="880"/>
      <c r="E57" s="880"/>
    </row>
    <row r="58" spans="1:16384" s="877" customFormat="1" ht="10.5" customHeight="1">
      <c r="A58" s="880"/>
      <c r="B58" s="880"/>
      <c r="C58" s="880"/>
      <c r="D58" s="880"/>
      <c r="E58" s="880"/>
      <c r="F58" s="876"/>
      <c r="G58" s="876"/>
      <c r="H58" s="876"/>
    </row>
    <row r="59" spans="1:16384" s="877" customFormat="1" ht="10.5" customHeight="1">
      <c r="A59" s="880"/>
      <c r="B59" s="880"/>
      <c r="C59" s="880"/>
      <c r="D59" s="880"/>
      <c r="E59" s="880"/>
      <c r="F59" s="876"/>
      <c r="G59" s="876"/>
      <c r="H59" s="876"/>
    </row>
    <row r="60" spans="1:16384" s="877" customFormat="1" ht="10.5" customHeight="1">
      <c r="A60" s="880"/>
      <c r="B60" s="880"/>
      <c r="C60" s="880"/>
      <c r="D60" s="880"/>
      <c r="E60" s="880"/>
      <c r="F60" s="876"/>
      <c r="G60" s="876"/>
      <c r="H60" s="876"/>
    </row>
    <row r="61" spans="1:16384" s="877" customFormat="1" ht="10.5" customHeight="1">
      <c r="A61" s="880"/>
      <c r="B61" s="880"/>
      <c r="C61" s="880"/>
      <c r="D61" s="880"/>
      <c r="E61" s="880"/>
      <c r="F61" s="876"/>
      <c r="G61" s="876"/>
      <c r="H61" s="876"/>
    </row>
    <row r="62" spans="1:16384" s="877" customFormat="1" ht="10.5" customHeight="1">
      <c r="A62" s="880"/>
      <c r="B62" s="880"/>
      <c r="C62" s="880"/>
      <c r="D62" s="880"/>
      <c r="E62" s="880"/>
      <c r="F62" s="880"/>
      <c r="G62" s="880"/>
      <c r="H62" s="880"/>
      <c r="I62" s="880"/>
      <c r="J62" s="880"/>
      <c r="K62" s="876"/>
      <c r="L62" s="876"/>
      <c r="M62" s="876"/>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c r="AS62" s="876"/>
      <c r="AT62" s="876"/>
      <c r="AU62" s="876"/>
      <c r="AV62" s="876"/>
      <c r="AW62" s="876"/>
      <c r="AX62" s="876"/>
      <c r="AY62" s="876"/>
      <c r="AZ62" s="876"/>
      <c r="BA62" s="876"/>
      <c r="BB62" s="876"/>
      <c r="BC62" s="876"/>
      <c r="BD62" s="876"/>
      <c r="BE62" s="876"/>
      <c r="BF62" s="876"/>
      <c r="BG62" s="876"/>
      <c r="BH62" s="876"/>
      <c r="BI62" s="876"/>
      <c r="BJ62" s="876"/>
      <c r="BK62" s="876"/>
      <c r="BL62" s="876"/>
      <c r="BM62" s="876"/>
      <c r="BN62" s="876"/>
      <c r="BO62" s="876"/>
      <c r="BP62" s="876"/>
      <c r="BQ62" s="876"/>
      <c r="BR62" s="876"/>
      <c r="BS62" s="876"/>
      <c r="BT62" s="876"/>
      <c r="BU62" s="876"/>
      <c r="BV62" s="876"/>
      <c r="BW62" s="876"/>
      <c r="BX62" s="876"/>
      <c r="BY62" s="876"/>
      <c r="BZ62" s="876"/>
      <c r="CA62" s="876"/>
      <c r="CB62" s="876"/>
      <c r="CC62" s="876"/>
      <c r="CD62" s="876"/>
      <c r="CE62" s="876"/>
      <c r="CF62" s="876"/>
      <c r="CG62" s="876"/>
      <c r="CH62" s="876"/>
      <c r="CI62" s="876"/>
      <c r="CJ62" s="876"/>
      <c r="CK62" s="876"/>
      <c r="CL62" s="876"/>
      <c r="CM62" s="876"/>
      <c r="CN62" s="876"/>
      <c r="CO62" s="876"/>
      <c r="CP62" s="876"/>
      <c r="CQ62" s="876"/>
      <c r="CR62" s="876"/>
      <c r="CS62" s="876"/>
      <c r="CT62" s="876"/>
      <c r="CU62" s="876"/>
      <c r="CV62" s="876"/>
      <c r="CW62" s="876"/>
      <c r="CX62" s="876"/>
      <c r="CY62" s="876"/>
      <c r="CZ62" s="876"/>
      <c r="DA62" s="876"/>
      <c r="DB62" s="876"/>
      <c r="DC62" s="876"/>
      <c r="DD62" s="876"/>
      <c r="DE62" s="876"/>
      <c r="DF62" s="876"/>
      <c r="DG62" s="876"/>
      <c r="DH62" s="876"/>
      <c r="DI62" s="876"/>
      <c r="DJ62" s="876"/>
      <c r="DK62" s="876"/>
      <c r="DL62" s="876"/>
      <c r="DM62" s="876"/>
      <c r="DN62" s="876"/>
      <c r="DO62" s="876"/>
      <c r="DP62" s="876"/>
      <c r="DQ62" s="876"/>
      <c r="DR62" s="876"/>
      <c r="DS62" s="876"/>
      <c r="DT62" s="876"/>
      <c r="DU62" s="876"/>
      <c r="DV62" s="876"/>
      <c r="DW62" s="876"/>
      <c r="DX62" s="876"/>
      <c r="DY62" s="876"/>
      <c r="DZ62" s="876"/>
      <c r="EA62" s="876"/>
      <c r="EB62" s="876"/>
      <c r="EC62" s="876"/>
      <c r="ED62" s="876"/>
      <c r="EE62" s="876"/>
      <c r="EF62" s="876"/>
      <c r="EG62" s="876"/>
      <c r="EH62" s="876"/>
      <c r="EI62" s="876"/>
      <c r="EJ62" s="876"/>
      <c r="EK62" s="876"/>
      <c r="EL62" s="876"/>
      <c r="EM62" s="876"/>
      <c r="EN62" s="876"/>
      <c r="EO62" s="876"/>
      <c r="EP62" s="876"/>
      <c r="EQ62" s="876"/>
      <c r="ER62" s="876"/>
      <c r="ES62" s="876"/>
      <c r="ET62" s="876"/>
      <c r="EU62" s="876"/>
      <c r="EV62" s="876"/>
      <c r="EW62" s="876"/>
      <c r="EX62" s="876"/>
      <c r="EY62" s="876"/>
      <c r="EZ62" s="876"/>
      <c r="FA62" s="876"/>
      <c r="FB62" s="876"/>
      <c r="FC62" s="876"/>
      <c r="FD62" s="876"/>
      <c r="FE62" s="876"/>
      <c r="FF62" s="876"/>
      <c r="FG62" s="876"/>
      <c r="FH62" s="876"/>
      <c r="FI62" s="876"/>
      <c r="FJ62" s="876"/>
      <c r="FK62" s="876"/>
      <c r="FL62" s="876"/>
      <c r="FM62" s="876"/>
      <c r="FN62" s="876"/>
      <c r="FO62" s="876"/>
      <c r="FP62" s="876"/>
      <c r="FQ62" s="876"/>
      <c r="FR62" s="876"/>
      <c r="FS62" s="876"/>
      <c r="FT62" s="876"/>
      <c r="FU62" s="876"/>
      <c r="FV62" s="876"/>
      <c r="FW62" s="876"/>
      <c r="FX62" s="876"/>
      <c r="FY62" s="876"/>
      <c r="FZ62" s="876"/>
      <c r="GA62" s="876"/>
      <c r="GB62" s="876"/>
      <c r="GC62" s="876"/>
      <c r="GD62" s="876"/>
      <c r="GE62" s="876"/>
      <c r="GF62" s="876"/>
      <c r="GG62" s="876"/>
      <c r="GH62" s="876"/>
      <c r="GI62" s="876"/>
      <c r="GJ62" s="876"/>
      <c r="GK62" s="876"/>
      <c r="GL62" s="876"/>
      <c r="GM62" s="876"/>
      <c r="GN62" s="876"/>
      <c r="GO62" s="876"/>
      <c r="GP62" s="876"/>
      <c r="GQ62" s="876"/>
      <c r="GR62" s="876"/>
      <c r="GS62" s="876"/>
      <c r="GT62" s="876"/>
      <c r="GU62" s="876"/>
      <c r="GV62" s="876"/>
      <c r="GW62" s="876"/>
      <c r="GX62" s="876"/>
      <c r="GY62" s="876"/>
      <c r="GZ62" s="876"/>
      <c r="HA62" s="876"/>
      <c r="HB62" s="876"/>
      <c r="HC62" s="876"/>
      <c r="HD62" s="876"/>
      <c r="HE62" s="876"/>
      <c r="HF62" s="876"/>
      <c r="HG62" s="876"/>
      <c r="HH62" s="876"/>
      <c r="HI62" s="876"/>
      <c r="HJ62" s="876"/>
      <c r="HK62" s="876"/>
      <c r="HL62" s="876"/>
      <c r="HM62" s="876"/>
      <c r="HN62" s="876"/>
      <c r="HO62" s="876"/>
      <c r="HP62" s="876"/>
      <c r="HQ62" s="876"/>
      <c r="HR62" s="876"/>
      <c r="HS62" s="876"/>
      <c r="HT62" s="876"/>
      <c r="HU62" s="876"/>
      <c r="HV62" s="876"/>
      <c r="HW62" s="876"/>
      <c r="HX62" s="876"/>
      <c r="HY62" s="876"/>
      <c r="HZ62" s="876"/>
      <c r="IA62" s="876"/>
      <c r="IB62" s="876"/>
      <c r="IC62" s="876"/>
      <c r="ID62" s="876"/>
      <c r="IE62" s="876"/>
      <c r="IF62" s="876"/>
      <c r="IG62" s="876"/>
      <c r="IH62" s="876"/>
      <c r="II62" s="876"/>
      <c r="IJ62" s="876"/>
      <c r="IK62" s="876"/>
      <c r="IL62" s="876"/>
      <c r="IM62" s="876"/>
      <c r="IN62" s="876"/>
      <c r="IO62" s="876"/>
      <c r="IP62" s="876"/>
      <c r="IQ62" s="876"/>
      <c r="IR62" s="876"/>
      <c r="IS62" s="876"/>
      <c r="IT62" s="876"/>
      <c r="IU62" s="876"/>
      <c r="IV62" s="876"/>
      <c r="IW62" s="876"/>
      <c r="IX62" s="876"/>
      <c r="IY62" s="876"/>
      <c r="IZ62" s="876"/>
      <c r="JA62" s="876"/>
      <c r="JB62" s="876"/>
      <c r="JC62" s="876"/>
      <c r="JD62" s="876"/>
      <c r="JE62" s="876"/>
      <c r="JF62" s="876"/>
      <c r="JG62" s="876"/>
      <c r="JH62" s="876"/>
      <c r="JI62" s="876"/>
      <c r="JJ62" s="876"/>
      <c r="JK62" s="876"/>
      <c r="JL62" s="876"/>
      <c r="JM62" s="876"/>
      <c r="JN62" s="876"/>
      <c r="JO62" s="876"/>
      <c r="JP62" s="876"/>
      <c r="JQ62" s="876"/>
      <c r="JR62" s="876"/>
      <c r="JS62" s="876"/>
      <c r="JT62" s="876"/>
      <c r="JU62" s="876"/>
      <c r="JV62" s="876"/>
      <c r="JW62" s="876"/>
      <c r="JX62" s="876"/>
      <c r="JY62" s="876"/>
      <c r="JZ62" s="876"/>
      <c r="KA62" s="876"/>
      <c r="KB62" s="876"/>
      <c r="KC62" s="876"/>
      <c r="KD62" s="876"/>
      <c r="KE62" s="876"/>
      <c r="KF62" s="876"/>
      <c r="KG62" s="876"/>
      <c r="KH62" s="876"/>
      <c r="KI62" s="876"/>
      <c r="KJ62" s="876"/>
      <c r="KK62" s="876"/>
      <c r="KL62" s="876"/>
      <c r="KM62" s="876"/>
      <c r="KN62" s="876"/>
      <c r="KO62" s="876"/>
      <c r="KP62" s="876"/>
      <c r="KQ62" s="876"/>
      <c r="KR62" s="876"/>
      <c r="KS62" s="876"/>
      <c r="KT62" s="876"/>
      <c r="KU62" s="876"/>
      <c r="KV62" s="876"/>
      <c r="KW62" s="876"/>
      <c r="KX62" s="876"/>
      <c r="KY62" s="876"/>
      <c r="KZ62" s="876"/>
      <c r="LA62" s="876"/>
      <c r="LB62" s="876"/>
      <c r="LC62" s="876"/>
      <c r="LD62" s="876"/>
      <c r="LE62" s="876"/>
      <c r="LF62" s="876"/>
      <c r="LG62" s="876"/>
      <c r="LH62" s="876"/>
      <c r="LI62" s="876"/>
      <c r="LJ62" s="876"/>
      <c r="LK62" s="876"/>
      <c r="LL62" s="876"/>
      <c r="LM62" s="876"/>
      <c r="LN62" s="876"/>
      <c r="LO62" s="876"/>
      <c r="LP62" s="876"/>
      <c r="LQ62" s="876"/>
      <c r="LR62" s="876"/>
      <c r="LS62" s="876"/>
      <c r="LT62" s="876"/>
      <c r="LU62" s="876"/>
      <c r="LV62" s="876"/>
      <c r="LW62" s="876"/>
      <c r="LX62" s="876"/>
      <c r="LY62" s="876"/>
      <c r="LZ62" s="876"/>
      <c r="MA62" s="876"/>
      <c r="MB62" s="876"/>
      <c r="MC62" s="876"/>
      <c r="MD62" s="876"/>
      <c r="ME62" s="876"/>
      <c r="MF62" s="876"/>
      <c r="MG62" s="876"/>
      <c r="MH62" s="876"/>
      <c r="MI62" s="876"/>
      <c r="MJ62" s="876"/>
      <c r="MK62" s="876"/>
      <c r="ML62" s="876"/>
      <c r="MM62" s="876"/>
      <c r="MN62" s="876"/>
      <c r="MO62" s="876"/>
      <c r="MP62" s="876"/>
      <c r="MQ62" s="876"/>
      <c r="MR62" s="876"/>
      <c r="MS62" s="876"/>
      <c r="MT62" s="876"/>
      <c r="MU62" s="876"/>
      <c r="MV62" s="876"/>
      <c r="MW62" s="876"/>
      <c r="MX62" s="876"/>
      <c r="MY62" s="876"/>
      <c r="MZ62" s="876"/>
      <c r="NA62" s="876"/>
      <c r="NB62" s="876"/>
      <c r="NC62" s="876"/>
      <c r="ND62" s="876"/>
      <c r="NE62" s="876"/>
      <c r="NF62" s="876"/>
      <c r="NG62" s="876"/>
      <c r="NH62" s="876"/>
      <c r="NI62" s="876"/>
      <c r="NJ62" s="876"/>
      <c r="NK62" s="876"/>
      <c r="NL62" s="876"/>
      <c r="NM62" s="876"/>
      <c r="NN62" s="876"/>
      <c r="NO62" s="876"/>
      <c r="NP62" s="876"/>
      <c r="NQ62" s="876"/>
      <c r="NR62" s="876"/>
      <c r="NS62" s="876"/>
      <c r="NT62" s="876"/>
      <c r="NU62" s="876"/>
      <c r="NV62" s="876"/>
      <c r="NW62" s="876"/>
      <c r="NX62" s="876"/>
      <c r="NY62" s="876"/>
      <c r="NZ62" s="876"/>
      <c r="OA62" s="876"/>
      <c r="OB62" s="876"/>
      <c r="OC62" s="876"/>
      <c r="OD62" s="876"/>
      <c r="OE62" s="876"/>
      <c r="OF62" s="876"/>
      <c r="OG62" s="876"/>
      <c r="OH62" s="876"/>
      <c r="OI62" s="876"/>
      <c r="OJ62" s="876"/>
      <c r="OK62" s="876"/>
      <c r="OL62" s="876"/>
      <c r="OM62" s="876"/>
      <c r="ON62" s="876"/>
      <c r="OO62" s="876"/>
      <c r="OP62" s="876"/>
      <c r="OQ62" s="876"/>
      <c r="OR62" s="876"/>
      <c r="OS62" s="876"/>
      <c r="OT62" s="876"/>
      <c r="OU62" s="876"/>
      <c r="OV62" s="876"/>
      <c r="OW62" s="876"/>
      <c r="OX62" s="876"/>
      <c r="OY62" s="876"/>
      <c r="OZ62" s="876"/>
      <c r="PA62" s="876"/>
      <c r="PB62" s="876"/>
      <c r="PC62" s="876"/>
      <c r="PD62" s="876"/>
      <c r="PE62" s="876"/>
      <c r="PF62" s="876"/>
      <c r="PG62" s="876"/>
      <c r="PH62" s="876"/>
      <c r="PI62" s="876"/>
      <c r="PJ62" s="876"/>
      <c r="PK62" s="876"/>
      <c r="PL62" s="876"/>
      <c r="PM62" s="876"/>
      <c r="PN62" s="876"/>
      <c r="PO62" s="876"/>
      <c r="PP62" s="876"/>
      <c r="PQ62" s="876"/>
      <c r="PR62" s="876"/>
      <c r="PS62" s="876"/>
      <c r="PT62" s="876"/>
      <c r="PU62" s="876"/>
      <c r="PV62" s="876"/>
      <c r="PW62" s="876"/>
      <c r="PX62" s="876"/>
      <c r="PY62" s="876"/>
      <c r="PZ62" s="876"/>
      <c r="QA62" s="876"/>
      <c r="QB62" s="876"/>
      <c r="QC62" s="876"/>
      <c r="QD62" s="876"/>
      <c r="QE62" s="876"/>
      <c r="QF62" s="876"/>
      <c r="QG62" s="876"/>
      <c r="QH62" s="876"/>
      <c r="QI62" s="876"/>
      <c r="QJ62" s="876"/>
      <c r="QK62" s="876"/>
      <c r="QL62" s="876"/>
      <c r="QM62" s="876"/>
      <c r="QN62" s="876"/>
      <c r="QO62" s="876"/>
      <c r="QP62" s="876"/>
      <c r="QQ62" s="876"/>
      <c r="QR62" s="876"/>
      <c r="QS62" s="876"/>
      <c r="QT62" s="876"/>
      <c r="QU62" s="876"/>
      <c r="QV62" s="876"/>
      <c r="QW62" s="876"/>
      <c r="QX62" s="876"/>
      <c r="QY62" s="876"/>
      <c r="QZ62" s="876"/>
      <c r="RA62" s="876"/>
      <c r="RB62" s="876"/>
      <c r="RC62" s="876"/>
      <c r="RD62" s="876"/>
      <c r="RE62" s="876"/>
      <c r="RF62" s="876"/>
      <c r="RG62" s="876"/>
      <c r="RH62" s="876"/>
      <c r="RI62" s="876"/>
      <c r="RJ62" s="876"/>
      <c r="RK62" s="876"/>
      <c r="RL62" s="876"/>
      <c r="RM62" s="876"/>
      <c r="RN62" s="876"/>
      <c r="RO62" s="876"/>
      <c r="RP62" s="876"/>
      <c r="RQ62" s="876"/>
      <c r="RR62" s="876"/>
      <c r="RS62" s="876"/>
      <c r="RT62" s="876"/>
      <c r="RU62" s="876"/>
      <c r="RV62" s="876"/>
      <c r="RW62" s="876"/>
      <c r="RX62" s="876"/>
      <c r="RY62" s="876"/>
      <c r="RZ62" s="876"/>
      <c r="SA62" s="876"/>
      <c r="SB62" s="876"/>
      <c r="SC62" s="876"/>
      <c r="SD62" s="876"/>
      <c r="SE62" s="876"/>
      <c r="SF62" s="876"/>
      <c r="SG62" s="876"/>
      <c r="SH62" s="876"/>
      <c r="SI62" s="876"/>
      <c r="SJ62" s="876"/>
      <c r="SK62" s="876"/>
      <c r="SL62" s="876"/>
      <c r="SM62" s="876"/>
      <c r="SN62" s="876"/>
      <c r="SO62" s="876"/>
      <c r="SP62" s="876"/>
      <c r="SQ62" s="876"/>
      <c r="SR62" s="876"/>
      <c r="SS62" s="876"/>
      <c r="ST62" s="876"/>
      <c r="SU62" s="876"/>
      <c r="SV62" s="876"/>
      <c r="SW62" s="876"/>
      <c r="SX62" s="876"/>
      <c r="SY62" s="876"/>
      <c r="SZ62" s="876"/>
      <c r="TA62" s="876"/>
      <c r="TB62" s="876"/>
      <c r="TC62" s="876"/>
      <c r="TD62" s="876"/>
      <c r="TE62" s="876"/>
      <c r="TF62" s="876"/>
      <c r="TG62" s="876"/>
      <c r="TH62" s="876"/>
      <c r="TI62" s="876"/>
      <c r="TJ62" s="876"/>
      <c r="TK62" s="876"/>
      <c r="TL62" s="876"/>
      <c r="TM62" s="876"/>
      <c r="TN62" s="876"/>
      <c r="TO62" s="876"/>
      <c r="TP62" s="876"/>
      <c r="TQ62" s="876"/>
      <c r="TR62" s="876"/>
      <c r="TS62" s="876"/>
      <c r="TT62" s="876"/>
      <c r="TU62" s="876"/>
      <c r="TV62" s="876"/>
      <c r="TW62" s="876"/>
      <c r="TX62" s="876"/>
      <c r="TY62" s="876"/>
      <c r="TZ62" s="876"/>
      <c r="UA62" s="876"/>
      <c r="UB62" s="876"/>
      <c r="UC62" s="876"/>
      <c r="UD62" s="876"/>
      <c r="UE62" s="876"/>
      <c r="UF62" s="876"/>
      <c r="UG62" s="876"/>
      <c r="UH62" s="876"/>
      <c r="UI62" s="876"/>
      <c r="UJ62" s="876"/>
      <c r="UK62" s="876"/>
      <c r="UL62" s="876"/>
      <c r="UM62" s="876"/>
      <c r="UN62" s="876"/>
      <c r="UO62" s="876"/>
      <c r="UP62" s="876"/>
      <c r="UQ62" s="876"/>
      <c r="UR62" s="876"/>
      <c r="US62" s="876"/>
      <c r="UT62" s="876"/>
      <c r="UU62" s="876"/>
      <c r="UV62" s="876"/>
      <c r="UW62" s="876"/>
      <c r="UX62" s="876"/>
      <c r="UY62" s="876"/>
      <c r="UZ62" s="876"/>
      <c r="VA62" s="876"/>
      <c r="VB62" s="876"/>
      <c r="VC62" s="876"/>
      <c r="VD62" s="876"/>
      <c r="VE62" s="876"/>
      <c r="VF62" s="876"/>
      <c r="VG62" s="876"/>
      <c r="VH62" s="876"/>
      <c r="VI62" s="876"/>
      <c r="VJ62" s="876"/>
      <c r="VK62" s="876"/>
      <c r="VL62" s="876"/>
      <c r="VM62" s="876"/>
      <c r="VN62" s="876"/>
      <c r="VO62" s="876"/>
      <c r="VP62" s="876"/>
      <c r="VQ62" s="876"/>
      <c r="VR62" s="876"/>
      <c r="VS62" s="876"/>
      <c r="VT62" s="876"/>
      <c r="VU62" s="876"/>
      <c r="VV62" s="876"/>
      <c r="VW62" s="876"/>
      <c r="VX62" s="876"/>
      <c r="VY62" s="876"/>
      <c r="VZ62" s="876"/>
      <c r="WA62" s="876"/>
      <c r="WB62" s="876"/>
      <c r="WC62" s="876"/>
      <c r="WD62" s="876"/>
      <c r="WE62" s="876"/>
      <c r="WF62" s="876"/>
      <c r="WG62" s="876"/>
      <c r="WH62" s="876"/>
      <c r="WI62" s="876"/>
      <c r="WJ62" s="876"/>
      <c r="WK62" s="876"/>
      <c r="WL62" s="876"/>
      <c r="WM62" s="876"/>
      <c r="WN62" s="876"/>
      <c r="WO62" s="876"/>
      <c r="WP62" s="876"/>
      <c r="WQ62" s="876"/>
      <c r="WR62" s="876"/>
      <c r="WS62" s="876"/>
      <c r="WT62" s="876"/>
      <c r="WU62" s="876"/>
      <c r="WV62" s="876"/>
      <c r="WW62" s="876"/>
      <c r="WX62" s="876"/>
      <c r="WY62" s="876"/>
      <c r="WZ62" s="876"/>
      <c r="XA62" s="876"/>
      <c r="XB62" s="876"/>
      <c r="XC62" s="876"/>
      <c r="XD62" s="876"/>
      <c r="XE62" s="876"/>
      <c r="XF62" s="876"/>
      <c r="XG62" s="876"/>
      <c r="XH62" s="876"/>
      <c r="XI62" s="876"/>
      <c r="XJ62" s="876"/>
      <c r="XK62" s="876"/>
      <c r="XL62" s="876"/>
      <c r="XM62" s="876"/>
      <c r="XN62" s="876"/>
      <c r="XO62" s="876"/>
      <c r="XP62" s="876"/>
      <c r="XQ62" s="876"/>
      <c r="XR62" s="876"/>
      <c r="XS62" s="876"/>
      <c r="XT62" s="876"/>
      <c r="XU62" s="876"/>
      <c r="XV62" s="876"/>
      <c r="XW62" s="876"/>
      <c r="XX62" s="876"/>
      <c r="XY62" s="876"/>
      <c r="XZ62" s="876"/>
      <c r="YA62" s="876"/>
      <c r="YB62" s="876"/>
      <c r="YC62" s="876"/>
      <c r="YD62" s="876"/>
      <c r="YE62" s="876"/>
      <c r="YF62" s="876"/>
      <c r="YG62" s="876"/>
      <c r="YH62" s="876"/>
      <c r="YI62" s="876"/>
      <c r="YJ62" s="876"/>
      <c r="YK62" s="876"/>
      <c r="YL62" s="876"/>
      <c r="YM62" s="876"/>
      <c r="YN62" s="876"/>
      <c r="YO62" s="876"/>
      <c r="YP62" s="876"/>
      <c r="YQ62" s="876"/>
      <c r="YR62" s="876"/>
      <c r="YS62" s="876"/>
      <c r="YT62" s="876"/>
      <c r="YU62" s="876"/>
      <c r="YV62" s="876"/>
      <c r="YW62" s="876"/>
      <c r="YX62" s="876"/>
      <c r="YY62" s="876"/>
      <c r="YZ62" s="876"/>
      <c r="ZA62" s="876"/>
      <c r="ZB62" s="876"/>
      <c r="ZC62" s="876"/>
      <c r="ZD62" s="876"/>
      <c r="ZE62" s="876"/>
      <c r="ZF62" s="876"/>
      <c r="ZG62" s="876"/>
      <c r="ZH62" s="876"/>
      <c r="ZI62" s="876"/>
      <c r="ZJ62" s="876"/>
      <c r="ZK62" s="876"/>
      <c r="ZL62" s="876"/>
      <c r="ZM62" s="876"/>
      <c r="ZN62" s="876"/>
      <c r="ZO62" s="876"/>
      <c r="ZP62" s="876"/>
      <c r="ZQ62" s="876"/>
      <c r="ZR62" s="876"/>
      <c r="ZS62" s="876"/>
      <c r="ZT62" s="876"/>
      <c r="ZU62" s="876"/>
      <c r="ZV62" s="876"/>
      <c r="ZW62" s="876"/>
      <c r="ZX62" s="876"/>
      <c r="ZY62" s="876"/>
      <c r="ZZ62" s="876"/>
      <c r="AAA62" s="876"/>
      <c r="AAB62" s="876"/>
      <c r="AAC62" s="876"/>
      <c r="AAD62" s="876"/>
      <c r="AAE62" s="876"/>
      <c r="AAF62" s="876"/>
      <c r="AAG62" s="876"/>
      <c r="AAH62" s="876"/>
      <c r="AAI62" s="876"/>
      <c r="AAJ62" s="876"/>
      <c r="AAK62" s="876"/>
      <c r="AAL62" s="876"/>
      <c r="AAM62" s="876"/>
      <c r="AAN62" s="876"/>
      <c r="AAO62" s="876"/>
      <c r="AAP62" s="876"/>
      <c r="AAQ62" s="876"/>
      <c r="AAR62" s="876"/>
      <c r="AAS62" s="876"/>
      <c r="AAT62" s="876"/>
      <c r="AAU62" s="876"/>
      <c r="AAV62" s="876"/>
      <c r="AAW62" s="876"/>
      <c r="AAX62" s="876"/>
      <c r="AAY62" s="876"/>
      <c r="AAZ62" s="876"/>
      <c r="ABA62" s="876"/>
      <c r="ABB62" s="876"/>
      <c r="ABC62" s="876"/>
      <c r="ABD62" s="876"/>
      <c r="ABE62" s="876"/>
      <c r="ABF62" s="876"/>
      <c r="ABG62" s="876"/>
      <c r="ABH62" s="876"/>
      <c r="ABI62" s="876"/>
      <c r="ABJ62" s="876"/>
      <c r="ABK62" s="876"/>
      <c r="ABL62" s="876"/>
      <c r="ABM62" s="876"/>
      <c r="ABN62" s="876"/>
      <c r="ABO62" s="876"/>
      <c r="ABP62" s="876"/>
      <c r="ABQ62" s="876"/>
      <c r="ABR62" s="876"/>
      <c r="ABS62" s="876"/>
      <c r="ABT62" s="876"/>
      <c r="ABU62" s="876"/>
      <c r="ABV62" s="876"/>
      <c r="ABW62" s="876"/>
      <c r="ABX62" s="876"/>
      <c r="ABY62" s="876"/>
      <c r="ABZ62" s="876"/>
      <c r="ACA62" s="876"/>
      <c r="ACB62" s="876"/>
      <c r="ACC62" s="876"/>
      <c r="ACD62" s="876"/>
      <c r="ACE62" s="876"/>
      <c r="ACF62" s="876"/>
      <c r="ACG62" s="876"/>
      <c r="ACH62" s="876"/>
      <c r="ACI62" s="876"/>
      <c r="ACJ62" s="876"/>
      <c r="ACK62" s="876"/>
      <c r="ACL62" s="876"/>
      <c r="ACM62" s="876"/>
      <c r="ACN62" s="876"/>
      <c r="ACO62" s="876"/>
      <c r="ACP62" s="876"/>
      <c r="ACQ62" s="876"/>
      <c r="ACR62" s="876"/>
      <c r="ACS62" s="876"/>
      <c r="ACT62" s="876"/>
      <c r="ACU62" s="876"/>
      <c r="ACV62" s="876"/>
      <c r="ACW62" s="876"/>
      <c r="ACX62" s="876"/>
      <c r="ACY62" s="876"/>
      <c r="ACZ62" s="876"/>
      <c r="ADA62" s="876"/>
      <c r="ADB62" s="876"/>
      <c r="ADC62" s="876"/>
      <c r="ADD62" s="876"/>
      <c r="ADE62" s="876"/>
      <c r="ADF62" s="876"/>
      <c r="ADG62" s="876"/>
      <c r="ADH62" s="876"/>
      <c r="ADI62" s="876"/>
      <c r="ADJ62" s="876"/>
      <c r="ADK62" s="876"/>
      <c r="ADL62" s="876"/>
      <c r="ADM62" s="876"/>
      <c r="ADN62" s="876"/>
      <c r="ADO62" s="876"/>
      <c r="ADP62" s="876"/>
      <c r="ADQ62" s="876"/>
      <c r="ADR62" s="876"/>
      <c r="ADS62" s="876"/>
      <c r="ADT62" s="876"/>
      <c r="ADU62" s="876"/>
      <c r="ADV62" s="876"/>
      <c r="ADW62" s="876"/>
      <c r="ADX62" s="876"/>
      <c r="ADY62" s="876"/>
      <c r="ADZ62" s="876"/>
      <c r="AEA62" s="876"/>
      <c r="AEB62" s="876"/>
      <c r="AEC62" s="876"/>
      <c r="AED62" s="876"/>
      <c r="AEE62" s="876"/>
      <c r="AEF62" s="876"/>
      <c r="AEG62" s="876"/>
      <c r="AEH62" s="876"/>
      <c r="AEI62" s="876"/>
      <c r="AEJ62" s="876"/>
      <c r="AEK62" s="876"/>
      <c r="AEL62" s="876"/>
      <c r="AEM62" s="876"/>
      <c r="AEN62" s="876"/>
      <c r="AEO62" s="876"/>
      <c r="AEP62" s="876"/>
      <c r="AEQ62" s="876"/>
      <c r="AER62" s="876"/>
      <c r="AES62" s="876"/>
      <c r="AET62" s="876"/>
      <c r="AEU62" s="876"/>
      <c r="AEV62" s="876"/>
      <c r="AEW62" s="876"/>
      <c r="AEX62" s="876"/>
      <c r="AEY62" s="876"/>
      <c r="AEZ62" s="876"/>
      <c r="AFA62" s="876"/>
      <c r="AFB62" s="876"/>
      <c r="AFC62" s="876"/>
      <c r="AFD62" s="876"/>
      <c r="AFE62" s="876"/>
      <c r="AFF62" s="876"/>
      <c r="AFG62" s="876"/>
      <c r="AFH62" s="876"/>
      <c r="AFI62" s="876"/>
      <c r="AFJ62" s="876"/>
      <c r="AFK62" s="876"/>
      <c r="AFL62" s="876"/>
      <c r="AFM62" s="876"/>
      <c r="AFN62" s="876"/>
      <c r="AFO62" s="876"/>
      <c r="AFP62" s="876"/>
      <c r="AFQ62" s="876"/>
      <c r="AFR62" s="876"/>
      <c r="AFS62" s="876"/>
      <c r="AFT62" s="876"/>
      <c r="AFU62" s="876"/>
      <c r="AFV62" s="876"/>
      <c r="AFW62" s="876"/>
      <c r="AFX62" s="876"/>
      <c r="AFY62" s="876"/>
      <c r="AFZ62" s="876"/>
      <c r="AGA62" s="876"/>
      <c r="AGB62" s="876"/>
      <c r="AGC62" s="876"/>
      <c r="AGD62" s="876"/>
      <c r="AGE62" s="876"/>
      <c r="AGF62" s="876"/>
      <c r="AGG62" s="876"/>
      <c r="AGH62" s="876"/>
      <c r="AGI62" s="876"/>
      <c r="AGJ62" s="876"/>
      <c r="AGK62" s="876"/>
      <c r="AGL62" s="876"/>
      <c r="AGM62" s="876"/>
      <c r="AGN62" s="876"/>
      <c r="AGO62" s="876"/>
      <c r="AGP62" s="876"/>
      <c r="AGQ62" s="876"/>
      <c r="AGR62" s="876"/>
      <c r="AGS62" s="876"/>
      <c r="AGT62" s="876"/>
      <c r="AGU62" s="876"/>
      <c r="AGV62" s="876"/>
      <c r="AGW62" s="876"/>
      <c r="AGX62" s="876"/>
      <c r="AGY62" s="876"/>
      <c r="AGZ62" s="876"/>
      <c r="AHA62" s="876"/>
      <c r="AHB62" s="876"/>
      <c r="AHC62" s="876"/>
      <c r="AHD62" s="876"/>
      <c r="AHE62" s="876"/>
      <c r="AHF62" s="876"/>
      <c r="AHG62" s="876"/>
      <c r="AHH62" s="876"/>
      <c r="AHI62" s="876"/>
      <c r="AHJ62" s="876"/>
      <c r="AHK62" s="876"/>
      <c r="AHL62" s="876"/>
      <c r="AHM62" s="876"/>
      <c r="AHN62" s="876"/>
      <c r="AHO62" s="876"/>
      <c r="AHP62" s="876"/>
      <c r="AHQ62" s="876"/>
      <c r="AHR62" s="876"/>
      <c r="AHS62" s="876"/>
      <c r="AHT62" s="876"/>
      <c r="AHU62" s="876"/>
      <c r="AHV62" s="876"/>
      <c r="AHW62" s="876"/>
      <c r="AHX62" s="876"/>
      <c r="AHY62" s="876"/>
      <c r="AHZ62" s="876"/>
      <c r="AIA62" s="876"/>
      <c r="AIB62" s="876"/>
      <c r="AIC62" s="876"/>
      <c r="AID62" s="876"/>
      <c r="AIE62" s="876"/>
      <c r="AIF62" s="876"/>
      <c r="AIG62" s="876"/>
      <c r="AIH62" s="876"/>
      <c r="AII62" s="876"/>
      <c r="AIJ62" s="876"/>
      <c r="AIK62" s="876"/>
      <c r="AIL62" s="876"/>
      <c r="AIM62" s="876"/>
      <c r="AIN62" s="876"/>
      <c r="AIO62" s="876"/>
      <c r="AIP62" s="876"/>
      <c r="AIQ62" s="876"/>
      <c r="AIR62" s="876"/>
      <c r="AIS62" s="876"/>
      <c r="AIT62" s="876"/>
      <c r="AIU62" s="876"/>
      <c r="AIV62" s="876"/>
      <c r="AIW62" s="876"/>
      <c r="AIX62" s="876"/>
      <c r="AIY62" s="876"/>
      <c r="AIZ62" s="876"/>
      <c r="AJA62" s="876"/>
      <c r="AJB62" s="876"/>
      <c r="AJC62" s="876"/>
      <c r="AJD62" s="876"/>
      <c r="AJE62" s="876"/>
      <c r="AJF62" s="876"/>
      <c r="AJG62" s="876"/>
      <c r="AJH62" s="876"/>
      <c r="AJI62" s="876"/>
      <c r="AJJ62" s="876"/>
      <c r="AJK62" s="876"/>
      <c r="AJL62" s="876"/>
      <c r="AJM62" s="876"/>
      <c r="AJN62" s="876"/>
      <c r="AJO62" s="876"/>
      <c r="AJP62" s="876"/>
      <c r="AJQ62" s="876"/>
      <c r="AJR62" s="876"/>
      <c r="AJS62" s="876"/>
      <c r="AJT62" s="876"/>
      <c r="AJU62" s="876"/>
      <c r="AJV62" s="876"/>
      <c r="AJW62" s="876"/>
      <c r="AJX62" s="876"/>
      <c r="AJY62" s="876"/>
      <c r="AJZ62" s="876"/>
      <c r="AKA62" s="876"/>
      <c r="AKB62" s="876"/>
      <c r="AKC62" s="876"/>
      <c r="AKD62" s="876"/>
      <c r="AKE62" s="876"/>
      <c r="AKF62" s="876"/>
      <c r="AKG62" s="876"/>
      <c r="AKH62" s="876"/>
      <c r="AKI62" s="876"/>
      <c r="AKJ62" s="876"/>
      <c r="AKK62" s="876"/>
      <c r="AKL62" s="876"/>
      <c r="AKM62" s="876"/>
      <c r="AKN62" s="876"/>
      <c r="AKO62" s="876"/>
      <c r="AKP62" s="876"/>
      <c r="AKQ62" s="876"/>
      <c r="AKR62" s="876"/>
      <c r="AKS62" s="876"/>
      <c r="AKT62" s="876"/>
      <c r="AKU62" s="876"/>
      <c r="AKV62" s="876"/>
      <c r="AKW62" s="876"/>
      <c r="AKX62" s="876"/>
      <c r="AKY62" s="876"/>
      <c r="AKZ62" s="876"/>
      <c r="ALA62" s="876"/>
      <c r="ALB62" s="876"/>
      <c r="ALC62" s="876"/>
      <c r="ALD62" s="876"/>
      <c r="ALE62" s="876"/>
      <c r="ALF62" s="876"/>
      <c r="ALG62" s="876"/>
      <c r="ALH62" s="876"/>
      <c r="ALI62" s="876"/>
      <c r="ALJ62" s="876"/>
      <c r="ALK62" s="876"/>
      <c r="ALL62" s="876"/>
      <c r="ALM62" s="876"/>
      <c r="ALN62" s="876"/>
      <c r="ALO62" s="876"/>
      <c r="ALP62" s="876"/>
      <c r="ALQ62" s="876"/>
      <c r="ALR62" s="876"/>
      <c r="ALS62" s="876"/>
      <c r="ALT62" s="876"/>
      <c r="ALU62" s="876"/>
      <c r="ALV62" s="876"/>
      <c r="ALW62" s="876"/>
      <c r="ALX62" s="876"/>
      <c r="ALY62" s="876"/>
      <c r="ALZ62" s="876"/>
      <c r="AMA62" s="876"/>
      <c r="AMB62" s="876"/>
      <c r="AMC62" s="876"/>
      <c r="AMD62" s="876"/>
      <c r="AME62" s="876"/>
      <c r="AMF62" s="876"/>
      <c r="AMG62" s="876"/>
      <c r="AMH62" s="876"/>
      <c r="AMI62" s="876"/>
      <c r="AMJ62" s="876"/>
      <c r="AMK62" s="876"/>
      <c r="AML62" s="876"/>
      <c r="AMM62" s="876"/>
      <c r="AMN62" s="876"/>
      <c r="AMO62" s="876"/>
      <c r="AMP62" s="876"/>
      <c r="AMQ62" s="876"/>
      <c r="AMR62" s="876"/>
      <c r="AMS62" s="876"/>
      <c r="AMT62" s="876"/>
      <c r="AMU62" s="876"/>
      <c r="AMV62" s="876"/>
      <c r="AMW62" s="876"/>
      <c r="AMX62" s="876"/>
      <c r="AMY62" s="876"/>
      <c r="AMZ62" s="876"/>
      <c r="ANA62" s="876"/>
      <c r="ANB62" s="876"/>
      <c r="ANC62" s="876"/>
      <c r="AND62" s="876"/>
      <c r="ANE62" s="876"/>
      <c r="ANF62" s="876"/>
      <c r="ANG62" s="876"/>
      <c r="ANH62" s="876"/>
      <c r="ANI62" s="876"/>
      <c r="ANJ62" s="876"/>
      <c r="ANK62" s="876"/>
      <c r="ANL62" s="876"/>
      <c r="ANM62" s="876"/>
      <c r="ANN62" s="876"/>
      <c r="ANO62" s="876"/>
      <c r="ANP62" s="876"/>
      <c r="ANQ62" s="876"/>
      <c r="ANR62" s="876"/>
      <c r="ANS62" s="876"/>
      <c r="ANT62" s="876"/>
      <c r="ANU62" s="876"/>
      <c r="ANV62" s="876"/>
      <c r="ANW62" s="876"/>
      <c r="ANX62" s="876"/>
      <c r="ANY62" s="876"/>
      <c r="ANZ62" s="876"/>
      <c r="AOA62" s="876"/>
      <c r="AOB62" s="876"/>
      <c r="AOC62" s="876"/>
      <c r="AOD62" s="876"/>
      <c r="AOE62" s="876"/>
      <c r="AOF62" s="876"/>
      <c r="AOG62" s="876"/>
      <c r="AOH62" s="876"/>
      <c r="AOI62" s="876"/>
      <c r="AOJ62" s="876"/>
      <c r="AOK62" s="876"/>
      <c r="AOL62" s="876"/>
      <c r="AOM62" s="876"/>
      <c r="AON62" s="876"/>
      <c r="AOO62" s="876"/>
      <c r="AOP62" s="876"/>
      <c r="AOQ62" s="876"/>
      <c r="AOR62" s="876"/>
      <c r="AOS62" s="876"/>
      <c r="AOT62" s="876"/>
      <c r="AOU62" s="876"/>
      <c r="AOV62" s="876"/>
      <c r="AOW62" s="876"/>
      <c r="AOX62" s="876"/>
      <c r="AOY62" s="876"/>
      <c r="AOZ62" s="876"/>
      <c r="APA62" s="876"/>
      <c r="APB62" s="876"/>
      <c r="APC62" s="876"/>
      <c r="APD62" s="876"/>
      <c r="APE62" s="876"/>
      <c r="APF62" s="876"/>
      <c r="APG62" s="876"/>
      <c r="APH62" s="876"/>
      <c r="API62" s="876"/>
      <c r="APJ62" s="876"/>
      <c r="APK62" s="876"/>
      <c r="APL62" s="876"/>
      <c r="APM62" s="876"/>
      <c r="APN62" s="876"/>
      <c r="APO62" s="876"/>
      <c r="APP62" s="876"/>
      <c r="APQ62" s="876"/>
      <c r="APR62" s="876"/>
      <c r="APS62" s="876"/>
      <c r="APT62" s="876"/>
      <c r="APU62" s="876"/>
      <c r="APV62" s="876"/>
      <c r="APW62" s="876"/>
      <c r="APX62" s="876"/>
      <c r="APY62" s="876"/>
      <c r="APZ62" s="876"/>
      <c r="AQA62" s="876"/>
      <c r="AQB62" s="876"/>
      <c r="AQC62" s="876"/>
      <c r="AQD62" s="876"/>
      <c r="AQE62" s="876"/>
      <c r="AQF62" s="876"/>
      <c r="AQG62" s="876"/>
      <c r="AQH62" s="876"/>
      <c r="AQI62" s="876"/>
      <c r="AQJ62" s="876"/>
      <c r="AQK62" s="876"/>
      <c r="AQL62" s="876"/>
      <c r="AQM62" s="876"/>
      <c r="AQN62" s="876"/>
      <c r="AQO62" s="876"/>
      <c r="AQP62" s="876"/>
      <c r="AQQ62" s="876"/>
      <c r="AQR62" s="876"/>
      <c r="AQS62" s="876"/>
      <c r="AQT62" s="876"/>
      <c r="AQU62" s="876"/>
      <c r="AQV62" s="876"/>
      <c r="AQW62" s="876"/>
      <c r="AQX62" s="876"/>
      <c r="AQY62" s="876"/>
      <c r="AQZ62" s="876"/>
      <c r="ARA62" s="876"/>
      <c r="ARB62" s="876"/>
      <c r="ARC62" s="876"/>
      <c r="ARD62" s="876"/>
      <c r="ARE62" s="876"/>
      <c r="ARF62" s="876"/>
      <c r="ARG62" s="876"/>
      <c r="ARH62" s="876"/>
      <c r="ARI62" s="876"/>
      <c r="ARJ62" s="876"/>
      <c r="ARK62" s="876"/>
      <c r="ARL62" s="876"/>
      <c r="ARM62" s="876"/>
      <c r="ARN62" s="876"/>
      <c r="ARO62" s="876"/>
      <c r="ARP62" s="876"/>
      <c r="ARQ62" s="876"/>
      <c r="ARR62" s="876"/>
      <c r="ARS62" s="876"/>
      <c r="ART62" s="876"/>
      <c r="ARU62" s="876"/>
      <c r="ARV62" s="876"/>
      <c r="ARW62" s="876"/>
      <c r="ARX62" s="876"/>
      <c r="ARY62" s="876"/>
      <c r="ARZ62" s="876"/>
      <c r="ASA62" s="876"/>
      <c r="ASB62" s="876"/>
      <c r="ASC62" s="876"/>
      <c r="ASD62" s="876"/>
      <c r="ASE62" s="876"/>
      <c r="ASF62" s="876"/>
      <c r="ASG62" s="876"/>
      <c r="ASH62" s="876"/>
      <c r="ASI62" s="876"/>
      <c r="ASJ62" s="876"/>
      <c r="ASK62" s="876"/>
      <c r="ASL62" s="876"/>
      <c r="ASM62" s="876"/>
      <c r="ASN62" s="876"/>
      <c r="ASO62" s="876"/>
      <c r="ASP62" s="876"/>
      <c r="ASQ62" s="876"/>
      <c r="ASR62" s="876"/>
      <c r="ASS62" s="876"/>
      <c r="AST62" s="876"/>
      <c r="ASU62" s="876"/>
      <c r="ASV62" s="876"/>
      <c r="ASW62" s="876"/>
      <c r="ASX62" s="876"/>
      <c r="ASY62" s="876"/>
      <c r="ASZ62" s="876"/>
      <c r="ATA62" s="876"/>
      <c r="ATB62" s="876"/>
      <c r="ATC62" s="876"/>
      <c r="ATD62" s="876"/>
      <c r="ATE62" s="876"/>
      <c r="ATF62" s="876"/>
      <c r="ATG62" s="876"/>
      <c r="ATH62" s="876"/>
      <c r="ATI62" s="876"/>
      <c r="ATJ62" s="876"/>
      <c r="ATK62" s="876"/>
      <c r="ATL62" s="876"/>
      <c r="ATM62" s="876"/>
      <c r="ATN62" s="876"/>
      <c r="ATO62" s="876"/>
      <c r="ATP62" s="876"/>
      <c r="ATQ62" s="876"/>
      <c r="ATR62" s="876"/>
      <c r="ATS62" s="876"/>
      <c r="ATT62" s="876"/>
      <c r="ATU62" s="876"/>
      <c r="ATV62" s="876"/>
      <c r="ATW62" s="876"/>
      <c r="ATX62" s="876"/>
      <c r="ATY62" s="876"/>
      <c r="ATZ62" s="876"/>
      <c r="AUA62" s="876"/>
      <c r="AUB62" s="876"/>
      <c r="AUC62" s="876"/>
      <c r="AUD62" s="876"/>
      <c r="AUE62" s="876"/>
      <c r="AUF62" s="876"/>
      <c r="AUG62" s="876"/>
      <c r="AUH62" s="876"/>
      <c r="AUI62" s="876"/>
      <c r="AUJ62" s="876"/>
      <c r="AUK62" s="876"/>
      <c r="AUL62" s="876"/>
      <c r="AUM62" s="876"/>
      <c r="AUN62" s="876"/>
      <c r="AUO62" s="876"/>
      <c r="AUP62" s="876"/>
      <c r="AUQ62" s="876"/>
      <c r="AUR62" s="876"/>
      <c r="AUS62" s="876"/>
      <c r="AUT62" s="876"/>
      <c r="AUU62" s="876"/>
      <c r="AUV62" s="876"/>
      <c r="AUW62" s="876"/>
      <c r="AUX62" s="876"/>
      <c r="AUY62" s="876"/>
      <c r="AUZ62" s="876"/>
      <c r="AVA62" s="876"/>
      <c r="AVB62" s="876"/>
      <c r="AVC62" s="876"/>
      <c r="AVD62" s="876"/>
      <c r="AVE62" s="876"/>
      <c r="AVF62" s="876"/>
      <c r="AVG62" s="876"/>
      <c r="AVH62" s="876"/>
      <c r="AVI62" s="876"/>
      <c r="AVJ62" s="876"/>
      <c r="AVK62" s="876"/>
      <c r="AVL62" s="876"/>
      <c r="AVM62" s="876"/>
      <c r="AVN62" s="876"/>
      <c r="AVO62" s="876"/>
      <c r="AVP62" s="876"/>
      <c r="AVQ62" s="876"/>
      <c r="AVR62" s="876"/>
      <c r="AVS62" s="876"/>
      <c r="AVT62" s="876"/>
      <c r="AVU62" s="876"/>
      <c r="AVV62" s="876"/>
      <c r="AVW62" s="876"/>
      <c r="AVX62" s="876"/>
      <c r="AVY62" s="876"/>
      <c r="AVZ62" s="876"/>
      <c r="AWA62" s="876"/>
      <c r="AWB62" s="876"/>
      <c r="AWC62" s="876"/>
      <c r="AWD62" s="876"/>
      <c r="AWE62" s="876"/>
      <c r="AWF62" s="876"/>
      <c r="AWG62" s="876"/>
      <c r="AWH62" s="876"/>
      <c r="AWI62" s="876"/>
      <c r="AWJ62" s="876"/>
      <c r="AWK62" s="876"/>
      <c r="AWL62" s="876"/>
      <c r="AWM62" s="876"/>
      <c r="AWN62" s="876"/>
      <c r="AWO62" s="876"/>
      <c r="AWP62" s="876"/>
      <c r="AWQ62" s="876"/>
      <c r="AWR62" s="876"/>
      <c r="AWS62" s="876"/>
      <c r="AWT62" s="876"/>
      <c r="AWU62" s="876"/>
      <c r="AWV62" s="876"/>
      <c r="AWW62" s="876"/>
      <c r="AWX62" s="876"/>
      <c r="AWY62" s="876"/>
      <c r="AWZ62" s="876"/>
      <c r="AXA62" s="876"/>
      <c r="AXB62" s="876"/>
      <c r="AXC62" s="876"/>
      <c r="AXD62" s="876"/>
      <c r="AXE62" s="876"/>
      <c r="AXF62" s="876"/>
      <c r="AXG62" s="876"/>
      <c r="AXH62" s="876"/>
      <c r="AXI62" s="876"/>
      <c r="AXJ62" s="876"/>
      <c r="AXK62" s="876"/>
      <c r="AXL62" s="876"/>
      <c r="AXM62" s="876"/>
      <c r="AXN62" s="876"/>
      <c r="AXO62" s="876"/>
      <c r="AXP62" s="876"/>
      <c r="AXQ62" s="876"/>
      <c r="AXR62" s="876"/>
      <c r="AXS62" s="876"/>
      <c r="AXT62" s="876"/>
      <c r="AXU62" s="876"/>
      <c r="AXV62" s="876"/>
      <c r="AXW62" s="876"/>
      <c r="AXX62" s="876"/>
      <c r="AXY62" s="876"/>
      <c r="AXZ62" s="876"/>
      <c r="AYA62" s="876"/>
      <c r="AYB62" s="876"/>
      <c r="AYC62" s="876"/>
      <c r="AYD62" s="876"/>
      <c r="AYE62" s="876"/>
      <c r="AYF62" s="876"/>
      <c r="AYG62" s="876"/>
      <c r="AYH62" s="876"/>
      <c r="AYI62" s="876"/>
      <c r="AYJ62" s="876"/>
      <c r="AYK62" s="876"/>
      <c r="AYL62" s="876"/>
      <c r="AYM62" s="876"/>
      <c r="AYN62" s="876"/>
      <c r="AYO62" s="876"/>
      <c r="AYP62" s="876"/>
      <c r="AYQ62" s="876"/>
      <c r="AYR62" s="876"/>
      <c r="AYS62" s="876"/>
      <c r="AYT62" s="876"/>
      <c r="AYU62" s="876"/>
      <c r="AYV62" s="876"/>
      <c r="AYW62" s="876"/>
      <c r="AYX62" s="876"/>
      <c r="AYY62" s="876"/>
      <c r="AYZ62" s="876"/>
      <c r="AZA62" s="876"/>
      <c r="AZB62" s="876"/>
      <c r="AZC62" s="876"/>
      <c r="AZD62" s="876"/>
      <c r="AZE62" s="876"/>
      <c r="AZF62" s="876"/>
      <c r="AZG62" s="876"/>
      <c r="AZH62" s="876"/>
      <c r="AZI62" s="876"/>
      <c r="AZJ62" s="876"/>
      <c r="AZK62" s="876"/>
      <c r="AZL62" s="876"/>
      <c r="AZM62" s="876"/>
      <c r="AZN62" s="876"/>
      <c r="AZO62" s="876"/>
      <c r="AZP62" s="876"/>
      <c r="AZQ62" s="876"/>
      <c r="AZR62" s="876"/>
      <c r="AZS62" s="876"/>
      <c r="AZT62" s="876"/>
      <c r="AZU62" s="876"/>
      <c r="AZV62" s="876"/>
      <c r="AZW62" s="876"/>
      <c r="AZX62" s="876"/>
      <c r="AZY62" s="876"/>
      <c r="AZZ62" s="876"/>
      <c r="BAA62" s="876"/>
      <c r="BAB62" s="876"/>
      <c r="BAC62" s="876"/>
      <c r="BAD62" s="876"/>
      <c r="BAE62" s="876"/>
      <c r="BAF62" s="876"/>
      <c r="BAG62" s="876"/>
      <c r="BAH62" s="876"/>
      <c r="BAI62" s="876"/>
      <c r="BAJ62" s="876"/>
      <c r="BAK62" s="876"/>
      <c r="BAL62" s="876"/>
      <c r="BAM62" s="876"/>
      <c r="BAN62" s="876"/>
      <c r="BAO62" s="876"/>
      <c r="BAP62" s="876"/>
      <c r="BAQ62" s="876"/>
      <c r="BAR62" s="876"/>
      <c r="BAS62" s="876"/>
      <c r="BAT62" s="876"/>
      <c r="BAU62" s="876"/>
      <c r="BAV62" s="876"/>
      <c r="BAW62" s="876"/>
      <c r="BAX62" s="876"/>
      <c r="BAY62" s="876"/>
      <c r="BAZ62" s="876"/>
      <c r="BBA62" s="876"/>
      <c r="BBB62" s="876"/>
      <c r="BBC62" s="876"/>
      <c r="BBD62" s="876"/>
      <c r="BBE62" s="876"/>
      <c r="BBF62" s="876"/>
      <c r="BBG62" s="876"/>
      <c r="BBH62" s="876"/>
      <c r="BBI62" s="876"/>
      <c r="BBJ62" s="876"/>
      <c r="BBK62" s="876"/>
      <c r="BBL62" s="876"/>
      <c r="BBM62" s="876"/>
      <c r="BBN62" s="876"/>
      <c r="BBO62" s="876"/>
      <c r="BBP62" s="876"/>
      <c r="BBQ62" s="876"/>
      <c r="BBR62" s="876"/>
      <c r="BBS62" s="876"/>
      <c r="BBT62" s="876"/>
      <c r="BBU62" s="876"/>
      <c r="BBV62" s="876"/>
      <c r="BBW62" s="876"/>
      <c r="BBX62" s="876"/>
      <c r="BBY62" s="876"/>
      <c r="BBZ62" s="876"/>
      <c r="BCA62" s="876"/>
      <c r="BCB62" s="876"/>
      <c r="BCC62" s="876"/>
      <c r="BCD62" s="876"/>
      <c r="BCE62" s="876"/>
      <c r="BCF62" s="876"/>
      <c r="BCG62" s="876"/>
      <c r="BCH62" s="876"/>
      <c r="BCI62" s="876"/>
      <c r="BCJ62" s="876"/>
      <c r="BCK62" s="876"/>
      <c r="BCL62" s="876"/>
      <c r="BCM62" s="876"/>
      <c r="BCN62" s="876"/>
      <c r="BCO62" s="876"/>
      <c r="BCP62" s="876"/>
      <c r="BCQ62" s="876"/>
      <c r="BCR62" s="876"/>
      <c r="BCS62" s="876"/>
      <c r="BCT62" s="876"/>
      <c r="BCU62" s="876"/>
      <c r="BCV62" s="876"/>
      <c r="BCW62" s="876"/>
      <c r="BCX62" s="876"/>
      <c r="BCY62" s="876"/>
      <c r="BCZ62" s="876"/>
      <c r="BDA62" s="876"/>
      <c r="BDB62" s="876"/>
      <c r="BDC62" s="876"/>
      <c r="BDD62" s="876"/>
      <c r="BDE62" s="876"/>
      <c r="BDF62" s="876"/>
      <c r="BDG62" s="876"/>
      <c r="BDH62" s="876"/>
      <c r="BDI62" s="876"/>
      <c r="BDJ62" s="876"/>
      <c r="BDK62" s="876"/>
      <c r="BDL62" s="876"/>
      <c r="BDM62" s="876"/>
      <c r="BDN62" s="876"/>
      <c r="BDO62" s="876"/>
      <c r="BDP62" s="876"/>
      <c r="BDQ62" s="876"/>
      <c r="BDR62" s="876"/>
      <c r="BDS62" s="876"/>
      <c r="BDT62" s="876"/>
      <c r="BDU62" s="876"/>
      <c r="BDV62" s="876"/>
      <c r="BDW62" s="876"/>
      <c r="BDX62" s="876"/>
      <c r="BDY62" s="876"/>
      <c r="BDZ62" s="876"/>
      <c r="BEA62" s="876"/>
      <c r="BEB62" s="876"/>
      <c r="BEC62" s="876"/>
      <c r="BED62" s="876"/>
      <c r="BEE62" s="876"/>
      <c r="BEF62" s="876"/>
      <c r="BEG62" s="876"/>
      <c r="BEH62" s="876"/>
      <c r="BEI62" s="876"/>
      <c r="BEJ62" s="876"/>
      <c r="BEK62" s="876"/>
      <c r="BEL62" s="876"/>
      <c r="BEM62" s="876"/>
      <c r="BEN62" s="876"/>
      <c r="BEO62" s="876"/>
      <c r="BEP62" s="876"/>
      <c r="BEQ62" s="876"/>
      <c r="BER62" s="876"/>
      <c r="BES62" s="876"/>
      <c r="BET62" s="876"/>
      <c r="BEU62" s="876"/>
      <c r="BEV62" s="876"/>
      <c r="BEW62" s="876"/>
      <c r="BEX62" s="876"/>
      <c r="BEY62" s="876"/>
      <c r="BEZ62" s="876"/>
      <c r="BFA62" s="876"/>
      <c r="BFB62" s="876"/>
      <c r="BFC62" s="876"/>
      <c r="BFD62" s="876"/>
      <c r="BFE62" s="876"/>
      <c r="BFF62" s="876"/>
      <c r="BFG62" s="876"/>
      <c r="BFH62" s="876"/>
      <c r="BFI62" s="876"/>
      <c r="BFJ62" s="876"/>
      <c r="BFK62" s="876"/>
      <c r="BFL62" s="876"/>
      <c r="BFM62" s="876"/>
      <c r="BFN62" s="876"/>
      <c r="BFO62" s="876"/>
      <c r="BFP62" s="876"/>
      <c r="BFQ62" s="876"/>
      <c r="BFR62" s="876"/>
      <c r="BFS62" s="876"/>
      <c r="BFT62" s="876"/>
      <c r="BFU62" s="876"/>
      <c r="BFV62" s="876"/>
      <c r="BFW62" s="876"/>
      <c r="BFX62" s="876"/>
      <c r="BFY62" s="876"/>
      <c r="BFZ62" s="876"/>
      <c r="BGA62" s="876"/>
      <c r="BGB62" s="876"/>
      <c r="BGC62" s="876"/>
      <c r="BGD62" s="876"/>
      <c r="BGE62" s="876"/>
      <c r="BGF62" s="876"/>
      <c r="BGG62" s="876"/>
      <c r="BGH62" s="876"/>
      <c r="BGI62" s="876"/>
      <c r="BGJ62" s="876"/>
      <c r="BGK62" s="876"/>
      <c r="BGL62" s="876"/>
      <c r="BGM62" s="876"/>
      <c r="BGN62" s="876"/>
      <c r="BGO62" s="876"/>
      <c r="BGP62" s="876"/>
      <c r="BGQ62" s="876"/>
      <c r="BGR62" s="876"/>
      <c r="BGS62" s="876"/>
      <c r="BGT62" s="876"/>
      <c r="BGU62" s="876"/>
      <c r="BGV62" s="876"/>
      <c r="BGW62" s="876"/>
      <c r="BGX62" s="876"/>
      <c r="BGY62" s="876"/>
      <c r="BGZ62" s="876"/>
      <c r="BHA62" s="876"/>
      <c r="BHB62" s="876"/>
      <c r="BHC62" s="876"/>
      <c r="BHD62" s="876"/>
      <c r="BHE62" s="876"/>
      <c r="BHF62" s="876"/>
      <c r="BHG62" s="876"/>
      <c r="BHH62" s="876"/>
      <c r="BHI62" s="876"/>
      <c r="BHJ62" s="876"/>
      <c r="BHK62" s="876"/>
      <c r="BHL62" s="876"/>
      <c r="BHM62" s="876"/>
      <c r="BHN62" s="876"/>
      <c r="BHO62" s="876"/>
      <c r="BHP62" s="876"/>
      <c r="BHQ62" s="876"/>
      <c r="BHR62" s="876"/>
      <c r="BHS62" s="876"/>
      <c r="BHT62" s="876"/>
      <c r="BHU62" s="876"/>
      <c r="BHV62" s="876"/>
      <c r="BHW62" s="876"/>
      <c r="BHX62" s="876"/>
      <c r="BHY62" s="876"/>
      <c r="BHZ62" s="876"/>
      <c r="BIA62" s="876"/>
      <c r="BIB62" s="876"/>
      <c r="BIC62" s="876"/>
      <c r="BID62" s="876"/>
      <c r="BIE62" s="876"/>
      <c r="BIF62" s="876"/>
      <c r="BIG62" s="876"/>
      <c r="BIH62" s="876"/>
      <c r="BII62" s="876"/>
      <c r="BIJ62" s="876"/>
      <c r="BIK62" s="876"/>
      <c r="BIL62" s="876"/>
      <c r="BIM62" s="876"/>
      <c r="BIN62" s="876"/>
      <c r="BIO62" s="876"/>
      <c r="BIP62" s="876"/>
      <c r="BIQ62" s="876"/>
      <c r="BIR62" s="876"/>
      <c r="BIS62" s="876"/>
      <c r="BIT62" s="876"/>
      <c r="BIU62" s="876"/>
      <c r="BIV62" s="876"/>
      <c r="BIW62" s="876"/>
      <c r="BIX62" s="876"/>
      <c r="BIY62" s="876"/>
      <c r="BIZ62" s="876"/>
      <c r="BJA62" s="876"/>
      <c r="BJB62" s="876"/>
      <c r="BJC62" s="876"/>
      <c r="BJD62" s="876"/>
      <c r="BJE62" s="876"/>
      <c r="BJF62" s="876"/>
      <c r="BJG62" s="876"/>
      <c r="BJH62" s="876"/>
      <c r="BJI62" s="876"/>
      <c r="BJJ62" s="876"/>
      <c r="BJK62" s="876"/>
      <c r="BJL62" s="876"/>
      <c r="BJM62" s="876"/>
      <c r="BJN62" s="876"/>
      <c r="BJO62" s="876"/>
      <c r="BJP62" s="876"/>
      <c r="BJQ62" s="876"/>
      <c r="BJR62" s="876"/>
      <c r="BJS62" s="876"/>
      <c r="BJT62" s="876"/>
      <c r="BJU62" s="876"/>
      <c r="BJV62" s="876"/>
      <c r="BJW62" s="876"/>
      <c r="BJX62" s="876"/>
      <c r="BJY62" s="876"/>
      <c r="BJZ62" s="876"/>
      <c r="BKA62" s="876"/>
      <c r="BKB62" s="876"/>
      <c r="BKC62" s="876"/>
      <c r="BKD62" s="876"/>
      <c r="BKE62" s="876"/>
      <c r="BKF62" s="876"/>
      <c r="BKG62" s="876"/>
      <c r="BKH62" s="876"/>
      <c r="BKI62" s="876"/>
      <c r="BKJ62" s="876"/>
      <c r="BKK62" s="876"/>
      <c r="BKL62" s="876"/>
      <c r="BKM62" s="876"/>
      <c r="BKN62" s="876"/>
      <c r="BKO62" s="876"/>
      <c r="BKP62" s="876"/>
      <c r="BKQ62" s="876"/>
      <c r="BKR62" s="876"/>
      <c r="BKS62" s="876"/>
      <c r="BKT62" s="876"/>
      <c r="BKU62" s="876"/>
      <c r="BKV62" s="876"/>
      <c r="BKW62" s="876"/>
      <c r="BKX62" s="876"/>
      <c r="BKY62" s="876"/>
      <c r="BKZ62" s="876"/>
      <c r="BLA62" s="876"/>
      <c r="BLB62" s="876"/>
      <c r="BLC62" s="876"/>
      <c r="BLD62" s="876"/>
      <c r="BLE62" s="876"/>
      <c r="BLF62" s="876"/>
      <c r="BLG62" s="876"/>
      <c r="BLH62" s="876"/>
      <c r="BLI62" s="876"/>
      <c r="BLJ62" s="876"/>
      <c r="BLK62" s="876"/>
      <c r="BLL62" s="876"/>
      <c r="BLM62" s="876"/>
      <c r="BLN62" s="876"/>
      <c r="BLO62" s="876"/>
      <c r="BLP62" s="876"/>
      <c r="BLQ62" s="876"/>
      <c r="BLR62" s="876"/>
      <c r="BLS62" s="876"/>
      <c r="BLT62" s="876"/>
      <c r="BLU62" s="876"/>
      <c r="BLV62" s="876"/>
      <c r="BLW62" s="876"/>
      <c r="BLX62" s="876"/>
      <c r="BLY62" s="876"/>
      <c r="BLZ62" s="876"/>
      <c r="BMA62" s="876"/>
      <c r="BMB62" s="876"/>
      <c r="BMC62" s="876"/>
      <c r="BMD62" s="876"/>
      <c r="BME62" s="876"/>
      <c r="BMF62" s="876"/>
      <c r="BMG62" s="876"/>
      <c r="BMH62" s="876"/>
      <c r="BMI62" s="876"/>
      <c r="BMJ62" s="876"/>
      <c r="BMK62" s="876"/>
      <c r="BML62" s="876"/>
      <c r="BMM62" s="876"/>
      <c r="BMN62" s="876"/>
      <c r="BMO62" s="876"/>
      <c r="BMP62" s="876"/>
      <c r="BMQ62" s="876"/>
      <c r="BMR62" s="876"/>
      <c r="BMS62" s="876"/>
      <c r="BMT62" s="876"/>
      <c r="BMU62" s="876"/>
      <c r="BMV62" s="876"/>
      <c r="BMW62" s="876"/>
      <c r="BMX62" s="876"/>
      <c r="BMY62" s="876"/>
      <c r="BMZ62" s="876"/>
      <c r="BNA62" s="876"/>
      <c r="BNB62" s="876"/>
      <c r="BNC62" s="876"/>
      <c r="BND62" s="876"/>
      <c r="BNE62" s="876"/>
      <c r="BNF62" s="876"/>
      <c r="BNG62" s="876"/>
      <c r="BNH62" s="876"/>
      <c r="BNI62" s="876"/>
      <c r="BNJ62" s="876"/>
      <c r="BNK62" s="876"/>
      <c r="BNL62" s="876"/>
      <c r="BNM62" s="876"/>
      <c r="BNN62" s="876"/>
      <c r="BNO62" s="876"/>
      <c r="BNP62" s="876"/>
      <c r="BNQ62" s="876"/>
      <c r="BNR62" s="876"/>
      <c r="BNS62" s="876"/>
      <c r="BNT62" s="876"/>
      <c r="BNU62" s="876"/>
      <c r="BNV62" s="876"/>
      <c r="BNW62" s="876"/>
      <c r="BNX62" s="876"/>
      <c r="BNY62" s="876"/>
      <c r="BNZ62" s="876"/>
      <c r="BOA62" s="876"/>
      <c r="BOB62" s="876"/>
      <c r="BOC62" s="876"/>
      <c r="BOD62" s="876"/>
      <c r="BOE62" s="876"/>
      <c r="BOF62" s="876"/>
      <c r="BOG62" s="876"/>
      <c r="BOH62" s="876"/>
      <c r="BOI62" s="876"/>
      <c r="BOJ62" s="876"/>
      <c r="BOK62" s="876"/>
      <c r="BOL62" s="876"/>
      <c r="BOM62" s="876"/>
      <c r="BON62" s="876"/>
      <c r="BOO62" s="876"/>
      <c r="BOP62" s="876"/>
      <c r="BOQ62" s="876"/>
      <c r="BOR62" s="876"/>
      <c r="BOS62" s="876"/>
      <c r="BOT62" s="876"/>
      <c r="BOU62" s="876"/>
      <c r="BOV62" s="876"/>
      <c r="BOW62" s="876"/>
      <c r="BOX62" s="876"/>
      <c r="BOY62" s="876"/>
      <c r="BOZ62" s="876"/>
      <c r="BPA62" s="876"/>
      <c r="BPB62" s="876"/>
      <c r="BPC62" s="876"/>
      <c r="BPD62" s="876"/>
      <c r="BPE62" s="876"/>
      <c r="BPF62" s="876"/>
      <c r="BPG62" s="876"/>
      <c r="BPH62" s="876"/>
      <c r="BPI62" s="876"/>
      <c r="BPJ62" s="876"/>
      <c r="BPK62" s="876"/>
      <c r="BPL62" s="876"/>
      <c r="BPM62" s="876"/>
      <c r="BPN62" s="876"/>
      <c r="BPO62" s="876"/>
      <c r="BPP62" s="876"/>
      <c r="BPQ62" s="876"/>
      <c r="BPR62" s="876"/>
      <c r="BPS62" s="876"/>
      <c r="BPT62" s="876"/>
      <c r="BPU62" s="876"/>
      <c r="BPV62" s="876"/>
      <c r="BPW62" s="876"/>
      <c r="BPX62" s="876"/>
      <c r="BPY62" s="876"/>
      <c r="BPZ62" s="876"/>
      <c r="BQA62" s="876"/>
      <c r="BQB62" s="876"/>
      <c r="BQC62" s="876"/>
      <c r="BQD62" s="876"/>
      <c r="BQE62" s="876"/>
      <c r="BQF62" s="876"/>
      <c r="BQG62" s="876"/>
      <c r="BQH62" s="876"/>
      <c r="BQI62" s="876"/>
      <c r="BQJ62" s="876"/>
      <c r="BQK62" s="876"/>
      <c r="BQL62" s="876"/>
      <c r="BQM62" s="876"/>
      <c r="BQN62" s="876"/>
      <c r="BQO62" s="876"/>
      <c r="BQP62" s="876"/>
      <c r="BQQ62" s="876"/>
      <c r="BQR62" s="876"/>
      <c r="BQS62" s="876"/>
      <c r="BQT62" s="876"/>
      <c r="BQU62" s="876"/>
      <c r="BQV62" s="876"/>
      <c r="BQW62" s="876"/>
      <c r="BQX62" s="876"/>
      <c r="BQY62" s="876"/>
      <c r="BQZ62" s="876"/>
      <c r="BRA62" s="876"/>
      <c r="BRB62" s="876"/>
      <c r="BRC62" s="876"/>
      <c r="BRD62" s="876"/>
      <c r="BRE62" s="876"/>
      <c r="BRF62" s="876"/>
      <c r="BRG62" s="876"/>
      <c r="BRH62" s="876"/>
      <c r="BRI62" s="876"/>
      <c r="BRJ62" s="876"/>
      <c r="BRK62" s="876"/>
      <c r="BRL62" s="876"/>
      <c r="BRM62" s="876"/>
      <c r="BRN62" s="876"/>
      <c r="BRO62" s="876"/>
      <c r="BRP62" s="876"/>
      <c r="BRQ62" s="876"/>
      <c r="BRR62" s="876"/>
      <c r="BRS62" s="876"/>
      <c r="BRT62" s="876"/>
      <c r="BRU62" s="876"/>
      <c r="BRV62" s="876"/>
      <c r="BRW62" s="876"/>
      <c r="BRX62" s="876"/>
      <c r="BRY62" s="876"/>
      <c r="BRZ62" s="876"/>
      <c r="BSA62" s="876"/>
      <c r="BSB62" s="876"/>
      <c r="BSC62" s="876"/>
      <c r="BSD62" s="876"/>
      <c r="BSE62" s="876"/>
      <c r="BSF62" s="876"/>
      <c r="BSG62" s="876"/>
      <c r="BSH62" s="876"/>
      <c r="BSI62" s="876"/>
      <c r="BSJ62" s="876"/>
      <c r="BSK62" s="876"/>
      <c r="BSL62" s="876"/>
      <c r="BSM62" s="876"/>
      <c r="BSN62" s="876"/>
      <c r="BSO62" s="876"/>
      <c r="BSP62" s="876"/>
      <c r="BSQ62" s="876"/>
      <c r="BSR62" s="876"/>
      <c r="BSS62" s="876"/>
      <c r="BST62" s="876"/>
      <c r="BSU62" s="876"/>
      <c r="BSV62" s="876"/>
      <c r="BSW62" s="876"/>
      <c r="BSX62" s="876"/>
      <c r="BSY62" s="876"/>
      <c r="BSZ62" s="876"/>
      <c r="BTA62" s="876"/>
      <c r="BTB62" s="876"/>
      <c r="BTC62" s="876"/>
      <c r="BTD62" s="876"/>
      <c r="BTE62" s="876"/>
      <c r="BTF62" s="876"/>
      <c r="BTG62" s="876"/>
      <c r="BTH62" s="876"/>
      <c r="BTI62" s="876"/>
      <c r="BTJ62" s="876"/>
      <c r="BTK62" s="876"/>
      <c r="BTL62" s="876"/>
      <c r="BTM62" s="876"/>
      <c r="BTN62" s="876"/>
      <c r="BTO62" s="876"/>
      <c r="BTP62" s="876"/>
      <c r="BTQ62" s="876"/>
      <c r="BTR62" s="876"/>
      <c r="BTS62" s="876"/>
      <c r="BTT62" s="876"/>
      <c r="BTU62" s="876"/>
      <c r="BTV62" s="876"/>
      <c r="BTW62" s="876"/>
      <c r="BTX62" s="876"/>
      <c r="BTY62" s="876"/>
      <c r="BTZ62" s="876"/>
      <c r="BUA62" s="876"/>
      <c r="BUB62" s="876"/>
      <c r="BUC62" s="876"/>
      <c r="BUD62" s="876"/>
      <c r="BUE62" s="876"/>
      <c r="BUF62" s="876"/>
      <c r="BUG62" s="876"/>
      <c r="BUH62" s="876"/>
      <c r="BUI62" s="876"/>
      <c r="BUJ62" s="876"/>
      <c r="BUK62" s="876"/>
      <c r="BUL62" s="876"/>
      <c r="BUM62" s="876"/>
      <c r="BUN62" s="876"/>
      <c r="BUO62" s="876"/>
      <c r="BUP62" s="876"/>
      <c r="BUQ62" s="876"/>
      <c r="BUR62" s="876"/>
      <c r="BUS62" s="876"/>
      <c r="BUT62" s="876"/>
      <c r="BUU62" s="876"/>
      <c r="BUV62" s="876"/>
      <c r="BUW62" s="876"/>
      <c r="BUX62" s="876"/>
      <c r="BUY62" s="876"/>
      <c r="BUZ62" s="876"/>
      <c r="BVA62" s="876"/>
      <c r="BVB62" s="876"/>
      <c r="BVC62" s="876"/>
      <c r="BVD62" s="876"/>
      <c r="BVE62" s="876"/>
      <c r="BVF62" s="876"/>
      <c r="BVG62" s="876"/>
      <c r="BVH62" s="876"/>
      <c r="BVI62" s="876"/>
      <c r="BVJ62" s="876"/>
      <c r="BVK62" s="876"/>
      <c r="BVL62" s="876"/>
      <c r="BVM62" s="876"/>
      <c r="BVN62" s="876"/>
      <c r="BVO62" s="876"/>
      <c r="BVP62" s="876"/>
      <c r="BVQ62" s="876"/>
      <c r="BVR62" s="876"/>
      <c r="BVS62" s="876"/>
      <c r="BVT62" s="876"/>
      <c r="BVU62" s="876"/>
      <c r="BVV62" s="876"/>
      <c r="BVW62" s="876"/>
      <c r="BVX62" s="876"/>
      <c r="BVY62" s="876"/>
      <c r="BVZ62" s="876"/>
      <c r="BWA62" s="876"/>
      <c r="BWB62" s="876"/>
      <c r="BWC62" s="876"/>
      <c r="BWD62" s="876"/>
      <c r="BWE62" s="876"/>
      <c r="BWF62" s="876"/>
      <c r="BWG62" s="876"/>
      <c r="BWH62" s="876"/>
      <c r="BWI62" s="876"/>
      <c r="BWJ62" s="876"/>
      <c r="BWK62" s="876"/>
      <c r="BWL62" s="876"/>
      <c r="BWM62" s="876"/>
      <c r="BWN62" s="876"/>
      <c r="BWO62" s="876"/>
      <c r="BWP62" s="876"/>
      <c r="BWQ62" s="876"/>
      <c r="BWR62" s="876"/>
      <c r="BWS62" s="876"/>
      <c r="BWT62" s="876"/>
      <c r="BWU62" s="876"/>
      <c r="BWV62" s="876"/>
      <c r="BWW62" s="876"/>
      <c r="BWX62" s="876"/>
      <c r="BWY62" s="876"/>
      <c r="BWZ62" s="876"/>
      <c r="BXA62" s="876"/>
      <c r="BXB62" s="876"/>
      <c r="BXC62" s="876"/>
      <c r="BXD62" s="876"/>
      <c r="BXE62" s="876"/>
      <c r="BXF62" s="876"/>
      <c r="BXG62" s="876"/>
      <c r="BXH62" s="876"/>
      <c r="BXI62" s="876"/>
      <c r="BXJ62" s="876"/>
      <c r="BXK62" s="876"/>
      <c r="BXL62" s="876"/>
      <c r="BXM62" s="876"/>
      <c r="BXN62" s="876"/>
      <c r="BXO62" s="876"/>
      <c r="BXP62" s="876"/>
      <c r="BXQ62" s="876"/>
      <c r="BXR62" s="876"/>
      <c r="BXS62" s="876"/>
      <c r="BXT62" s="876"/>
      <c r="BXU62" s="876"/>
      <c r="BXV62" s="876"/>
      <c r="BXW62" s="876"/>
      <c r="BXX62" s="876"/>
      <c r="BXY62" s="876"/>
      <c r="BXZ62" s="876"/>
      <c r="BYA62" s="876"/>
      <c r="BYB62" s="876"/>
      <c r="BYC62" s="876"/>
      <c r="BYD62" s="876"/>
      <c r="BYE62" s="876"/>
      <c r="BYF62" s="876"/>
      <c r="BYG62" s="876"/>
      <c r="BYH62" s="876"/>
      <c r="BYI62" s="876"/>
      <c r="BYJ62" s="876"/>
      <c r="BYK62" s="876"/>
      <c r="BYL62" s="876"/>
      <c r="BYM62" s="876"/>
      <c r="BYN62" s="876"/>
      <c r="BYO62" s="876"/>
      <c r="BYP62" s="876"/>
      <c r="BYQ62" s="876"/>
      <c r="BYR62" s="876"/>
      <c r="BYS62" s="876"/>
      <c r="BYT62" s="876"/>
      <c r="BYU62" s="876"/>
      <c r="BYV62" s="876"/>
      <c r="BYW62" s="876"/>
      <c r="BYX62" s="876"/>
      <c r="BYY62" s="876"/>
      <c r="BYZ62" s="876"/>
      <c r="BZA62" s="876"/>
      <c r="BZB62" s="876"/>
      <c r="BZC62" s="876"/>
      <c r="BZD62" s="876"/>
      <c r="BZE62" s="876"/>
      <c r="BZF62" s="876"/>
      <c r="BZG62" s="876"/>
      <c r="BZH62" s="876"/>
      <c r="BZI62" s="876"/>
      <c r="BZJ62" s="876"/>
      <c r="BZK62" s="876"/>
      <c r="BZL62" s="876"/>
      <c r="BZM62" s="876"/>
      <c r="BZN62" s="876"/>
      <c r="BZO62" s="876"/>
      <c r="BZP62" s="876"/>
      <c r="BZQ62" s="876"/>
      <c r="BZR62" s="876"/>
      <c r="BZS62" s="876"/>
      <c r="BZT62" s="876"/>
      <c r="BZU62" s="876"/>
      <c r="BZV62" s="876"/>
      <c r="BZW62" s="876"/>
      <c r="BZX62" s="876"/>
      <c r="BZY62" s="876"/>
      <c r="BZZ62" s="876"/>
      <c r="CAA62" s="876"/>
      <c r="CAB62" s="876"/>
      <c r="CAC62" s="876"/>
      <c r="CAD62" s="876"/>
      <c r="CAE62" s="876"/>
      <c r="CAF62" s="876"/>
      <c r="CAG62" s="876"/>
      <c r="CAH62" s="876"/>
      <c r="CAI62" s="876"/>
      <c r="CAJ62" s="876"/>
      <c r="CAK62" s="876"/>
      <c r="CAL62" s="876"/>
      <c r="CAM62" s="876"/>
      <c r="CAN62" s="876"/>
      <c r="CAO62" s="876"/>
      <c r="CAP62" s="876"/>
      <c r="CAQ62" s="876"/>
      <c r="CAR62" s="876"/>
      <c r="CAS62" s="876"/>
      <c r="CAT62" s="876"/>
      <c r="CAU62" s="876"/>
      <c r="CAV62" s="876"/>
      <c r="CAW62" s="876"/>
      <c r="CAX62" s="876"/>
      <c r="CAY62" s="876"/>
      <c r="CAZ62" s="876"/>
      <c r="CBA62" s="876"/>
      <c r="CBB62" s="876"/>
      <c r="CBC62" s="876"/>
      <c r="CBD62" s="876"/>
      <c r="CBE62" s="876"/>
      <c r="CBF62" s="876"/>
      <c r="CBG62" s="876"/>
      <c r="CBH62" s="876"/>
      <c r="CBI62" s="876"/>
      <c r="CBJ62" s="876"/>
      <c r="CBK62" s="876"/>
      <c r="CBL62" s="876"/>
      <c r="CBM62" s="876"/>
      <c r="CBN62" s="876"/>
      <c r="CBO62" s="876"/>
      <c r="CBP62" s="876"/>
      <c r="CBQ62" s="876"/>
      <c r="CBR62" s="876"/>
      <c r="CBS62" s="876"/>
      <c r="CBT62" s="876"/>
      <c r="CBU62" s="876"/>
      <c r="CBV62" s="876"/>
      <c r="CBW62" s="876"/>
      <c r="CBX62" s="876"/>
      <c r="CBY62" s="876"/>
      <c r="CBZ62" s="876"/>
      <c r="CCA62" s="876"/>
      <c r="CCB62" s="876"/>
      <c r="CCC62" s="876"/>
      <c r="CCD62" s="876"/>
      <c r="CCE62" s="876"/>
      <c r="CCF62" s="876"/>
      <c r="CCG62" s="876"/>
      <c r="CCH62" s="876"/>
      <c r="CCI62" s="876"/>
      <c r="CCJ62" s="876"/>
      <c r="CCK62" s="876"/>
      <c r="CCL62" s="876"/>
      <c r="CCM62" s="876"/>
      <c r="CCN62" s="876"/>
      <c r="CCO62" s="876"/>
      <c r="CCP62" s="876"/>
      <c r="CCQ62" s="876"/>
      <c r="CCR62" s="876"/>
      <c r="CCS62" s="876"/>
      <c r="CCT62" s="876"/>
      <c r="CCU62" s="876"/>
      <c r="CCV62" s="876"/>
      <c r="CCW62" s="876"/>
      <c r="CCX62" s="876"/>
      <c r="CCY62" s="876"/>
      <c r="CCZ62" s="876"/>
      <c r="CDA62" s="876"/>
      <c r="CDB62" s="876"/>
      <c r="CDC62" s="876"/>
      <c r="CDD62" s="876"/>
      <c r="CDE62" s="876"/>
      <c r="CDF62" s="876"/>
      <c r="CDG62" s="876"/>
      <c r="CDH62" s="876"/>
      <c r="CDI62" s="876"/>
      <c r="CDJ62" s="876"/>
      <c r="CDK62" s="876"/>
      <c r="CDL62" s="876"/>
      <c r="CDM62" s="876"/>
      <c r="CDN62" s="876"/>
      <c r="CDO62" s="876"/>
      <c r="CDP62" s="876"/>
      <c r="CDQ62" s="876"/>
      <c r="CDR62" s="876"/>
      <c r="CDS62" s="876"/>
      <c r="CDT62" s="876"/>
      <c r="CDU62" s="876"/>
      <c r="CDV62" s="876"/>
      <c r="CDW62" s="876"/>
      <c r="CDX62" s="876"/>
      <c r="CDY62" s="876"/>
      <c r="CDZ62" s="876"/>
      <c r="CEA62" s="876"/>
      <c r="CEB62" s="876"/>
      <c r="CEC62" s="876"/>
      <c r="CED62" s="876"/>
      <c r="CEE62" s="876"/>
      <c r="CEF62" s="876"/>
      <c r="CEG62" s="876"/>
      <c r="CEH62" s="876"/>
      <c r="CEI62" s="876"/>
      <c r="CEJ62" s="876"/>
      <c r="CEK62" s="876"/>
      <c r="CEL62" s="876"/>
      <c r="CEM62" s="876"/>
      <c r="CEN62" s="876"/>
      <c r="CEO62" s="876"/>
      <c r="CEP62" s="876"/>
      <c r="CEQ62" s="876"/>
      <c r="CER62" s="876"/>
      <c r="CES62" s="876"/>
      <c r="CET62" s="876"/>
      <c r="CEU62" s="876"/>
      <c r="CEV62" s="876"/>
      <c r="CEW62" s="876"/>
      <c r="CEX62" s="876"/>
      <c r="CEY62" s="876"/>
      <c r="CEZ62" s="876"/>
      <c r="CFA62" s="876"/>
      <c r="CFB62" s="876"/>
      <c r="CFC62" s="876"/>
      <c r="CFD62" s="876"/>
      <c r="CFE62" s="876"/>
      <c r="CFF62" s="876"/>
      <c r="CFG62" s="876"/>
      <c r="CFH62" s="876"/>
      <c r="CFI62" s="876"/>
      <c r="CFJ62" s="876"/>
      <c r="CFK62" s="876"/>
      <c r="CFL62" s="876"/>
      <c r="CFM62" s="876"/>
      <c r="CFN62" s="876"/>
      <c r="CFO62" s="876"/>
      <c r="CFP62" s="876"/>
      <c r="CFQ62" s="876"/>
      <c r="CFR62" s="876"/>
      <c r="CFS62" s="876"/>
      <c r="CFT62" s="876"/>
      <c r="CFU62" s="876"/>
      <c r="CFV62" s="876"/>
      <c r="CFW62" s="876"/>
      <c r="CFX62" s="876"/>
      <c r="CFY62" s="876"/>
      <c r="CFZ62" s="876"/>
      <c r="CGA62" s="876"/>
      <c r="CGB62" s="876"/>
      <c r="CGC62" s="876"/>
      <c r="CGD62" s="876"/>
      <c r="CGE62" s="876"/>
      <c r="CGF62" s="876"/>
      <c r="CGG62" s="876"/>
      <c r="CGH62" s="876"/>
      <c r="CGI62" s="876"/>
      <c r="CGJ62" s="876"/>
      <c r="CGK62" s="876"/>
      <c r="CGL62" s="876"/>
      <c r="CGM62" s="876"/>
      <c r="CGN62" s="876"/>
      <c r="CGO62" s="876"/>
      <c r="CGP62" s="876"/>
      <c r="CGQ62" s="876"/>
      <c r="CGR62" s="876"/>
      <c r="CGS62" s="876"/>
      <c r="CGT62" s="876"/>
      <c r="CGU62" s="876"/>
      <c r="CGV62" s="876"/>
      <c r="CGW62" s="876"/>
      <c r="CGX62" s="876"/>
      <c r="CGY62" s="876"/>
      <c r="CGZ62" s="876"/>
      <c r="CHA62" s="876"/>
      <c r="CHB62" s="876"/>
      <c r="CHC62" s="876"/>
      <c r="CHD62" s="876"/>
      <c r="CHE62" s="876"/>
      <c r="CHF62" s="876"/>
      <c r="CHG62" s="876"/>
      <c r="CHH62" s="876"/>
      <c r="CHI62" s="876"/>
      <c r="CHJ62" s="876"/>
      <c r="CHK62" s="876"/>
      <c r="CHL62" s="876"/>
      <c r="CHM62" s="876"/>
      <c r="CHN62" s="876"/>
      <c r="CHO62" s="876"/>
      <c r="CHP62" s="876"/>
      <c r="CHQ62" s="876"/>
      <c r="CHR62" s="876"/>
      <c r="CHS62" s="876"/>
      <c r="CHT62" s="876"/>
      <c r="CHU62" s="876"/>
      <c r="CHV62" s="876"/>
      <c r="CHW62" s="876"/>
      <c r="CHX62" s="876"/>
      <c r="CHY62" s="876"/>
      <c r="CHZ62" s="876"/>
      <c r="CIA62" s="876"/>
      <c r="CIB62" s="876"/>
      <c r="CIC62" s="876"/>
      <c r="CID62" s="876"/>
      <c r="CIE62" s="876"/>
      <c r="CIF62" s="876"/>
      <c r="CIG62" s="876"/>
      <c r="CIH62" s="876"/>
      <c r="CII62" s="876"/>
      <c r="CIJ62" s="876"/>
      <c r="CIK62" s="876"/>
      <c r="CIL62" s="876"/>
      <c r="CIM62" s="876"/>
      <c r="CIN62" s="876"/>
      <c r="CIO62" s="876"/>
      <c r="CIP62" s="876"/>
      <c r="CIQ62" s="876"/>
      <c r="CIR62" s="876"/>
      <c r="CIS62" s="876"/>
      <c r="CIT62" s="876"/>
      <c r="CIU62" s="876"/>
      <c r="CIV62" s="876"/>
      <c r="CIW62" s="876"/>
      <c r="CIX62" s="876"/>
      <c r="CIY62" s="876"/>
      <c r="CIZ62" s="876"/>
      <c r="CJA62" s="876"/>
      <c r="CJB62" s="876"/>
      <c r="CJC62" s="876"/>
      <c r="CJD62" s="876"/>
      <c r="CJE62" s="876"/>
      <c r="CJF62" s="876"/>
      <c r="CJG62" s="876"/>
      <c r="CJH62" s="876"/>
      <c r="CJI62" s="876"/>
      <c r="CJJ62" s="876"/>
      <c r="CJK62" s="876"/>
      <c r="CJL62" s="876"/>
      <c r="CJM62" s="876"/>
      <c r="CJN62" s="876"/>
      <c r="CJO62" s="876"/>
      <c r="CJP62" s="876"/>
      <c r="CJQ62" s="876"/>
      <c r="CJR62" s="876"/>
      <c r="CJS62" s="876"/>
      <c r="CJT62" s="876"/>
      <c r="CJU62" s="876"/>
      <c r="CJV62" s="876"/>
      <c r="CJW62" s="876"/>
      <c r="CJX62" s="876"/>
      <c r="CJY62" s="876"/>
      <c r="CJZ62" s="876"/>
      <c r="CKA62" s="876"/>
      <c r="CKB62" s="876"/>
      <c r="CKC62" s="876"/>
      <c r="CKD62" s="876"/>
      <c r="CKE62" s="876"/>
      <c r="CKF62" s="876"/>
      <c r="CKG62" s="876"/>
      <c r="CKH62" s="876"/>
      <c r="CKI62" s="876"/>
      <c r="CKJ62" s="876"/>
      <c r="CKK62" s="876"/>
      <c r="CKL62" s="876"/>
      <c r="CKM62" s="876"/>
      <c r="CKN62" s="876"/>
      <c r="CKO62" s="876"/>
      <c r="CKP62" s="876"/>
      <c r="CKQ62" s="876"/>
      <c r="CKR62" s="876"/>
      <c r="CKS62" s="876"/>
      <c r="CKT62" s="876"/>
      <c r="CKU62" s="876"/>
      <c r="CKV62" s="876"/>
      <c r="CKW62" s="876"/>
      <c r="CKX62" s="876"/>
      <c r="CKY62" s="876"/>
      <c r="CKZ62" s="876"/>
      <c r="CLA62" s="876"/>
      <c r="CLB62" s="876"/>
      <c r="CLC62" s="876"/>
      <c r="CLD62" s="876"/>
      <c r="CLE62" s="876"/>
      <c r="CLF62" s="876"/>
      <c r="CLG62" s="876"/>
      <c r="CLH62" s="876"/>
      <c r="CLI62" s="876"/>
      <c r="CLJ62" s="876"/>
      <c r="CLK62" s="876"/>
      <c r="CLL62" s="876"/>
      <c r="CLM62" s="876"/>
      <c r="CLN62" s="876"/>
      <c r="CLO62" s="876"/>
      <c r="CLP62" s="876"/>
      <c r="CLQ62" s="876"/>
      <c r="CLR62" s="876"/>
      <c r="CLS62" s="876"/>
      <c r="CLT62" s="876"/>
      <c r="CLU62" s="876"/>
      <c r="CLV62" s="876"/>
      <c r="CLW62" s="876"/>
      <c r="CLX62" s="876"/>
      <c r="CLY62" s="876"/>
      <c r="CLZ62" s="876"/>
      <c r="CMA62" s="876"/>
      <c r="CMB62" s="876"/>
      <c r="CMC62" s="876"/>
      <c r="CMD62" s="876"/>
      <c r="CME62" s="876"/>
      <c r="CMF62" s="876"/>
      <c r="CMG62" s="876"/>
      <c r="CMH62" s="876"/>
      <c r="CMI62" s="876"/>
      <c r="CMJ62" s="876"/>
      <c r="CMK62" s="876"/>
      <c r="CML62" s="876"/>
      <c r="CMM62" s="876"/>
      <c r="CMN62" s="876"/>
      <c r="CMO62" s="876"/>
      <c r="CMP62" s="876"/>
      <c r="CMQ62" s="876"/>
      <c r="CMR62" s="876"/>
      <c r="CMS62" s="876"/>
      <c r="CMT62" s="876"/>
      <c r="CMU62" s="876"/>
      <c r="CMV62" s="876"/>
      <c r="CMW62" s="876"/>
      <c r="CMX62" s="876"/>
      <c r="CMY62" s="876"/>
      <c r="CMZ62" s="876"/>
      <c r="CNA62" s="876"/>
      <c r="CNB62" s="876"/>
      <c r="CNC62" s="876"/>
      <c r="CND62" s="876"/>
      <c r="CNE62" s="876"/>
      <c r="CNF62" s="876"/>
      <c r="CNG62" s="876"/>
      <c r="CNH62" s="876"/>
      <c r="CNI62" s="876"/>
      <c r="CNJ62" s="876"/>
      <c r="CNK62" s="876"/>
      <c r="CNL62" s="876"/>
      <c r="CNM62" s="876"/>
      <c r="CNN62" s="876"/>
      <c r="CNO62" s="876"/>
      <c r="CNP62" s="876"/>
      <c r="CNQ62" s="876"/>
      <c r="CNR62" s="876"/>
      <c r="CNS62" s="876"/>
      <c r="CNT62" s="876"/>
      <c r="CNU62" s="876"/>
      <c r="CNV62" s="876"/>
      <c r="CNW62" s="876"/>
      <c r="CNX62" s="876"/>
      <c r="CNY62" s="876"/>
      <c r="CNZ62" s="876"/>
      <c r="COA62" s="876"/>
      <c r="COB62" s="876"/>
      <c r="COC62" s="876"/>
      <c r="COD62" s="876"/>
      <c r="COE62" s="876"/>
      <c r="COF62" s="876"/>
      <c r="COG62" s="876"/>
      <c r="COH62" s="876"/>
      <c r="COI62" s="876"/>
      <c r="COJ62" s="876"/>
      <c r="COK62" s="876"/>
      <c r="COL62" s="876"/>
      <c r="COM62" s="876"/>
      <c r="CON62" s="876"/>
      <c r="COO62" s="876"/>
      <c r="COP62" s="876"/>
      <c r="COQ62" s="876"/>
      <c r="COR62" s="876"/>
      <c r="COS62" s="876"/>
      <c r="COT62" s="876"/>
      <c r="COU62" s="876"/>
      <c r="COV62" s="876"/>
      <c r="COW62" s="876"/>
      <c r="COX62" s="876"/>
      <c r="COY62" s="876"/>
      <c r="COZ62" s="876"/>
      <c r="CPA62" s="876"/>
      <c r="CPB62" s="876"/>
      <c r="CPC62" s="876"/>
      <c r="CPD62" s="876"/>
      <c r="CPE62" s="876"/>
      <c r="CPF62" s="876"/>
      <c r="CPG62" s="876"/>
      <c r="CPH62" s="876"/>
      <c r="CPI62" s="876"/>
      <c r="CPJ62" s="876"/>
      <c r="CPK62" s="876"/>
      <c r="CPL62" s="876"/>
      <c r="CPM62" s="876"/>
      <c r="CPN62" s="876"/>
      <c r="CPO62" s="876"/>
      <c r="CPP62" s="876"/>
      <c r="CPQ62" s="876"/>
      <c r="CPR62" s="876"/>
      <c r="CPS62" s="876"/>
      <c r="CPT62" s="876"/>
      <c r="CPU62" s="876"/>
      <c r="CPV62" s="876"/>
      <c r="CPW62" s="876"/>
      <c r="CPX62" s="876"/>
      <c r="CPY62" s="876"/>
      <c r="CPZ62" s="876"/>
      <c r="CQA62" s="876"/>
      <c r="CQB62" s="876"/>
      <c r="CQC62" s="876"/>
      <c r="CQD62" s="876"/>
      <c r="CQE62" s="876"/>
      <c r="CQF62" s="876"/>
      <c r="CQG62" s="876"/>
      <c r="CQH62" s="876"/>
      <c r="CQI62" s="876"/>
      <c r="CQJ62" s="876"/>
      <c r="CQK62" s="876"/>
      <c r="CQL62" s="876"/>
      <c r="CQM62" s="876"/>
      <c r="CQN62" s="876"/>
      <c r="CQO62" s="876"/>
      <c r="CQP62" s="876"/>
      <c r="CQQ62" s="876"/>
      <c r="CQR62" s="876"/>
      <c r="CQS62" s="876"/>
      <c r="CQT62" s="876"/>
      <c r="CQU62" s="876"/>
      <c r="CQV62" s="876"/>
      <c r="CQW62" s="876"/>
      <c r="CQX62" s="876"/>
      <c r="CQY62" s="876"/>
      <c r="CQZ62" s="876"/>
      <c r="CRA62" s="876"/>
      <c r="CRB62" s="876"/>
      <c r="CRC62" s="876"/>
      <c r="CRD62" s="876"/>
      <c r="CRE62" s="876"/>
      <c r="CRF62" s="876"/>
      <c r="CRG62" s="876"/>
      <c r="CRH62" s="876"/>
      <c r="CRI62" s="876"/>
      <c r="CRJ62" s="876"/>
      <c r="CRK62" s="876"/>
      <c r="CRL62" s="876"/>
      <c r="CRM62" s="876"/>
      <c r="CRN62" s="876"/>
      <c r="CRO62" s="876"/>
      <c r="CRP62" s="876"/>
      <c r="CRQ62" s="876"/>
      <c r="CRR62" s="876"/>
      <c r="CRS62" s="876"/>
      <c r="CRT62" s="876"/>
      <c r="CRU62" s="876"/>
      <c r="CRV62" s="876"/>
      <c r="CRW62" s="876"/>
      <c r="CRX62" s="876"/>
      <c r="CRY62" s="876"/>
      <c r="CRZ62" s="876"/>
      <c r="CSA62" s="876"/>
      <c r="CSB62" s="876"/>
      <c r="CSC62" s="876"/>
      <c r="CSD62" s="876"/>
      <c r="CSE62" s="876"/>
      <c r="CSF62" s="876"/>
      <c r="CSG62" s="876"/>
      <c r="CSH62" s="876"/>
      <c r="CSI62" s="876"/>
      <c r="CSJ62" s="876"/>
      <c r="CSK62" s="876"/>
      <c r="CSL62" s="876"/>
      <c r="CSM62" s="876"/>
      <c r="CSN62" s="876"/>
      <c r="CSO62" s="876"/>
      <c r="CSP62" s="876"/>
      <c r="CSQ62" s="876"/>
      <c r="CSR62" s="876"/>
      <c r="CSS62" s="876"/>
      <c r="CST62" s="876"/>
      <c r="CSU62" s="876"/>
      <c r="CSV62" s="876"/>
      <c r="CSW62" s="876"/>
      <c r="CSX62" s="876"/>
      <c r="CSY62" s="876"/>
      <c r="CSZ62" s="876"/>
      <c r="CTA62" s="876"/>
      <c r="CTB62" s="876"/>
      <c r="CTC62" s="876"/>
      <c r="CTD62" s="876"/>
      <c r="CTE62" s="876"/>
      <c r="CTF62" s="876"/>
      <c r="CTG62" s="876"/>
      <c r="CTH62" s="876"/>
      <c r="CTI62" s="876"/>
      <c r="CTJ62" s="876"/>
      <c r="CTK62" s="876"/>
      <c r="CTL62" s="876"/>
      <c r="CTM62" s="876"/>
      <c r="CTN62" s="876"/>
      <c r="CTO62" s="876"/>
      <c r="CTP62" s="876"/>
      <c r="CTQ62" s="876"/>
      <c r="CTR62" s="876"/>
      <c r="CTS62" s="876"/>
      <c r="CTT62" s="876"/>
      <c r="CTU62" s="876"/>
      <c r="CTV62" s="876"/>
      <c r="CTW62" s="876"/>
      <c r="CTX62" s="876"/>
      <c r="CTY62" s="876"/>
      <c r="CTZ62" s="876"/>
      <c r="CUA62" s="876"/>
      <c r="CUB62" s="876"/>
      <c r="CUC62" s="876"/>
      <c r="CUD62" s="876"/>
      <c r="CUE62" s="876"/>
      <c r="CUF62" s="876"/>
      <c r="CUG62" s="876"/>
      <c r="CUH62" s="876"/>
      <c r="CUI62" s="876"/>
      <c r="CUJ62" s="876"/>
      <c r="CUK62" s="876"/>
      <c r="CUL62" s="876"/>
      <c r="CUM62" s="876"/>
      <c r="CUN62" s="876"/>
      <c r="CUO62" s="876"/>
      <c r="CUP62" s="876"/>
      <c r="CUQ62" s="876"/>
      <c r="CUR62" s="876"/>
      <c r="CUS62" s="876"/>
      <c r="CUT62" s="876"/>
      <c r="CUU62" s="876"/>
      <c r="CUV62" s="876"/>
      <c r="CUW62" s="876"/>
      <c r="CUX62" s="876"/>
      <c r="CUY62" s="876"/>
      <c r="CUZ62" s="876"/>
      <c r="CVA62" s="876"/>
      <c r="CVB62" s="876"/>
      <c r="CVC62" s="876"/>
      <c r="CVD62" s="876"/>
      <c r="CVE62" s="876"/>
      <c r="CVF62" s="876"/>
      <c r="CVG62" s="876"/>
      <c r="CVH62" s="876"/>
      <c r="CVI62" s="876"/>
      <c r="CVJ62" s="876"/>
      <c r="CVK62" s="876"/>
      <c r="CVL62" s="876"/>
      <c r="CVM62" s="876"/>
      <c r="CVN62" s="876"/>
      <c r="CVO62" s="876"/>
      <c r="CVP62" s="876"/>
      <c r="CVQ62" s="876"/>
      <c r="CVR62" s="876"/>
      <c r="CVS62" s="876"/>
      <c r="CVT62" s="876"/>
      <c r="CVU62" s="876"/>
      <c r="CVV62" s="876"/>
      <c r="CVW62" s="876"/>
      <c r="CVX62" s="876"/>
      <c r="CVY62" s="876"/>
      <c r="CVZ62" s="876"/>
      <c r="CWA62" s="876"/>
      <c r="CWB62" s="876"/>
      <c r="CWC62" s="876"/>
      <c r="CWD62" s="876"/>
      <c r="CWE62" s="876"/>
      <c r="CWF62" s="876"/>
      <c r="CWG62" s="876"/>
      <c r="CWH62" s="876"/>
      <c r="CWI62" s="876"/>
      <c r="CWJ62" s="876"/>
      <c r="CWK62" s="876"/>
      <c r="CWL62" s="876"/>
      <c r="CWM62" s="876"/>
      <c r="CWN62" s="876"/>
      <c r="CWO62" s="876"/>
      <c r="CWP62" s="876"/>
      <c r="CWQ62" s="876"/>
      <c r="CWR62" s="876"/>
      <c r="CWS62" s="876"/>
      <c r="CWT62" s="876"/>
      <c r="CWU62" s="876"/>
      <c r="CWV62" s="876"/>
      <c r="CWW62" s="876"/>
      <c r="CWX62" s="876"/>
      <c r="CWY62" s="876"/>
      <c r="CWZ62" s="876"/>
      <c r="CXA62" s="876"/>
      <c r="CXB62" s="876"/>
      <c r="CXC62" s="876"/>
      <c r="CXD62" s="876"/>
      <c r="CXE62" s="876"/>
      <c r="CXF62" s="876"/>
      <c r="CXG62" s="876"/>
      <c r="CXH62" s="876"/>
      <c r="CXI62" s="876"/>
      <c r="CXJ62" s="876"/>
      <c r="CXK62" s="876"/>
      <c r="CXL62" s="876"/>
      <c r="CXM62" s="876"/>
      <c r="CXN62" s="876"/>
      <c r="CXO62" s="876"/>
      <c r="CXP62" s="876"/>
      <c r="CXQ62" s="876"/>
      <c r="CXR62" s="876"/>
      <c r="CXS62" s="876"/>
      <c r="CXT62" s="876"/>
      <c r="CXU62" s="876"/>
      <c r="CXV62" s="876"/>
      <c r="CXW62" s="876"/>
      <c r="CXX62" s="876"/>
      <c r="CXY62" s="876"/>
      <c r="CXZ62" s="876"/>
      <c r="CYA62" s="876"/>
      <c r="CYB62" s="876"/>
      <c r="CYC62" s="876"/>
      <c r="CYD62" s="876"/>
      <c r="CYE62" s="876"/>
      <c r="CYF62" s="876"/>
      <c r="CYG62" s="876"/>
      <c r="CYH62" s="876"/>
      <c r="CYI62" s="876"/>
      <c r="CYJ62" s="876"/>
      <c r="CYK62" s="876"/>
      <c r="CYL62" s="876"/>
      <c r="CYM62" s="876"/>
      <c r="CYN62" s="876"/>
      <c r="CYO62" s="876"/>
      <c r="CYP62" s="876"/>
      <c r="CYQ62" s="876"/>
      <c r="CYR62" s="876"/>
      <c r="CYS62" s="876"/>
      <c r="CYT62" s="876"/>
      <c r="CYU62" s="876"/>
      <c r="CYV62" s="876"/>
      <c r="CYW62" s="876"/>
      <c r="CYX62" s="876"/>
      <c r="CYY62" s="876"/>
      <c r="CYZ62" s="876"/>
      <c r="CZA62" s="876"/>
      <c r="CZB62" s="876"/>
      <c r="CZC62" s="876"/>
      <c r="CZD62" s="876"/>
      <c r="CZE62" s="876"/>
      <c r="CZF62" s="876"/>
      <c r="CZG62" s="876"/>
      <c r="CZH62" s="876"/>
      <c r="CZI62" s="876"/>
      <c r="CZJ62" s="876"/>
      <c r="CZK62" s="876"/>
      <c r="CZL62" s="876"/>
      <c r="CZM62" s="876"/>
      <c r="CZN62" s="876"/>
      <c r="CZO62" s="876"/>
      <c r="CZP62" s="876"/>
      <c r="CZQ62" s="876"/>
      <c r="CZR62" s="876"/>
      <c r="CZS62" s="876"/>
      <c r="CZT62" s="876"/>
      <c r="CZU62" s="876"/>
      <c r="CZV62" s="876"/>
      <c r="CZW62" s="876"/>
      <c r="CZX62" s="876"/>
      <c r="CZY62" s="876"/>
      <c r="CZZ62" s="876"/>
      <c r="DAA62" s="876"/>
      <c r="DAB62" s="876"/>
      <c r="DAC62" s="876"/>
      <c r="DAD62" s="876"/>
      <c r="DAE62" s="876"/>
      <c r="DAF62" s="876"/>
      <c r="DAG62" s="876"/>
      <c r="DAH62" s="876"/>
      <c r="DAI62" s="876"/>
      <c r="DAJ62" s="876"/>
      <c r="DAK62" s="876"/>
      <c r="DAL62" s="876"/>
      <c r="DAM62" s="876"/>
      <c r="DAN62" s="876"/>
      <c r="DAO62" s="876"/>
      <c r="DAP62" s="876"/>
      <c r="DAQ62" s="876"/>
      <c r="DAR62" s="876"/>
      <c r="DAS62" s="876"/>
      <c r="DAT62" s="876"/>
      <c r="DAU62" s="876"/>
      <c r="DAV62" s="876"/>
      <c r="DAW62" s="876"/>
      <c r="DAX62" s="876"/>
      <c r="DAY62" s="876"/>
      <c r="DAZ62" s="876"/>
      <c r="DBA62" s="876"/>
      <c r="DBB62" s="876"/>
      <c r="DBC62" s="876"/>
      <c r="DBD62" s="876"/>
      <c r="DBE62" s="876"/>
      <c r="DBF62" s="876"/>
      <c r="DBG62" s="876"/>
      <c r="DBH62" s="876"/>
      <c r="DBI62" s="876"/>
      <c r="DBJ62" s="876"/>
      <c r="DBK62" s="876"/>
      <c r="DBL62" s="876"/>
      <c r="DBM62" s="876"/>
      <c r="DBN62" s="876"/>
      <c r="DBO62" s="876"/>
      <c r="DBP62" s="876"/>
      <c r="DBQ62" s="876"/>
      <c r="DBR62" s="876"/>
      <c r="DBS62" s="876"/>
      <c r="DBT62" s="876"/>
      <c r="DBU62" s="876"/>
      <c r="DBV62" s="876"/>
      <c r="DBW62" s="876"/>
      <c r="DBX62" s="876"/>
      <c r="DBY62" s="876"/>
      <c r="DBZ62" s="876"/>
      <c r="DCA62" s="876"/>
      <c r="DCB62" s="876"/>
      <c r="DCC62" s="876"/>
      <c r="DCD62" s="876"/>
      <c r="DCE62" s="876"/>
      <c r="DCF62" s="876"/>
      <c r="DCG62" s="876"/>
      <c r="DCH62" s="876"/>
      <c r="DCI62" s="876"/>
      <c r="DCJ62" s="876"/>
      <c r="DCK62" s="876"/>
      <c r="DCL62" s="876"/>
      <c r="DCM62" s="876"/>
      <c r="DCN62" s="876"/>
      <c r="DCO62" s="876"/>
      <c r="DCP62" s="876"/>
      <c r="DCQ62" s="876"/>
      <c r="DCR62" s="876"/>
      <c r="DCS62" s="876"/>
      <c r="DCT62" s="876"/>
      <c r="DCU62" s="876"/>
      <c r="DCV62" s="876"/>
      <c r="DCW62" s="876"/>
      <c r="DCX62" s="876"/>
      <c r="DCY62" s="876"/>
      <c r="DCZ62" s="876"/>
      <c r="DDA62" s="876"/>
      <c r="DDB62" s="876"/>
      <c r="DDC62" s="876"/>
      <c r="DDD62" s="876"/>
      <c r="DDE62" s="876"/>
      <c r="DDF62" s="876"/>
      <c r="DDG62" s="876"/>
      <c r="DDH62" s="876"/>
      <c r="DDI62" s="876"/>
      <c r="DDJ62" s="876"/>
      <c r="DDK62" s="876"/>
      <c r="DDL62" s="876"/>
      <c r="DDM62" s="876"/>
      <c r="DDN62" s="876"/>
      <c r="DDO62" s="876"/>
      <c r="DDP62" s="876"/>
      <c r="DDQ62" s="876"/>
      <c r="DDR62" s="876"/>
      <c r="DDS62" s="876"/>
      <c r="DDT62" s="876"/>
      <c r="DDU62" s="876"/>
      <c r="DDV62" s="876"/>
      <c r="DDW62" s="876"/>
      <c r="DDX62" s="876"/>
      <c r="DDY62" s="876"/>
      <c r="DDZ62" s="876"/>
      <c r="DEA62" s="876"/>
      <c r="DEB62" s="876"/>
      <c r="DEC62" s="876"/>
      <c r="DED62" s="876"/>
      <c r="DEE62" s="876"/>
      <c r="DEF62" s="876"/>
      <c r="DEG62" s="876"/>
      <c r="DEH62" s="876"/>
      <c r="DEI62" s="876"/>
      <c r="DEJ62" s="876"/>
      <c r="DEK62" s="876"/>
      <c r="DEL62" s="876"/>
      <c r="DEM62" s="876"/>
      <c r="DEN62" s="876"/>
      <c r="DEO62" s="876"/>
      <c r="DEP62" s="876"/>
      <c r="DEQ62" s="876"/>
      <c r="DER62" s="876"/>
      <c r="DES62" s="876"/>
      <c r="DET62" s="876"/>
      <c r="DEU62" s="876"/>
      <c r="DEV62" s="876"/>
      <c r="DEW62" s="876"/>
      <c r="DEX62" s="876"/>
      <c r="DEY62" s="876"/>
      <c r="DEZ62" s="876"/>
      <c r="DFA62" s="876"/>
      <c r="DFB62" s="876"/>
      <c r="DFC62" s="876"/>
      <c r="DFD62" s="876"/>
      <c r="DFE62" s="876"/>
      <c r="DFF62" s="876"/>
      <c r="DFG62" s="876"/>
      <c r="DFH62" s="876"/>
      <c r="DFI62" s="876"/>
      <c r="DFJ62" s="876"/>
      <c r="DFK62" s="876"/>
      <c r="DFL62" s="876"/>
      <c r="DFM62" s="876"/>
      <c r="DFN62" s="876"/>
      <c r="DFO62" s="876"/>
      <c r="DFP62" s="876"/>
      <c r="DFQ62" s="876"/>
      <c r="DFR62" s="876"/>
      <c r="DFS62" s="876"/>
      <c r="DFT62" s="876"/>
      <c r="DFU62" s="876"/>
      <c r="DFV62" s="876"/>
      <c r="DFW62" s="876"/>
      <c r="DFX62" s="876"/>
      <c r="DFY62" s="876"/>
      <c r="DFZ62" s="876"/>
      <c r="DGA62" s="876"/>
      <c r="DGB62" s="876"/>
      <c r="DGC62" s="876"/>
      <c r="DGD62" s="876"/>
      <c r="DGE62" s="876"/>
      <c r="DGF62" s="876"/>
      <c r="DGG62" s="876"/>
      <c r="DGH62" s="876"/>
      <c r="DGI62" s="876"/>
      <c r="DGJ62" s="876"/>
      <c r="DGK62" s="876"/>
      <c r="DGL62" s="876"/>
      <c r="DGM62" s="876"/>
      <c r="DGN62" s="876"/>
      <c r="DGO62" s="876"/>
      <c r="DGP62" s="876"/>
      <c r="DGQ62" s="876"/>
      <c r="DGR62" s="876"/>
      <c r="DGS62" s="876"/>
      <c r="DGT62" s="876"/>
      <c r="DGU62" s="876"/>
      <c r="DGV62" s="876"/>
      <c r="DGW62" s="876"/>
      <c r="DGX62" s="876"/>
      <c r="DGY62" s="876"/>
      <c r="DGZ62" s="876"/>
      <c r="DHA62" s="876"/>
      <c r="DHB62" s="876"/>
      <c r="DHC62" s="876"/>
      <c r="DHD62" s="876"/>
      <c r="DHE62" s="876"/>
      <c r="DHF62" s="876"/>
      <c r="DHG62" s="876"/>
      <c r="DHH62" s="876"/>
      <c r="DHI62" s="876"/>
      <c r="DHJ62" s="876"/>
      <c r="DHK62" s="876"/>
      <c r="DHL62" s="876"/>
      <c r="DHM62" s="876"/>
      <c r="DHN62" s="876"/>
      <c r="DHO62" s="876"/>
      <c r="DHP62" s="876"/>
      <c r="DHQ62" s="876"/>
      <c r="DHR62" s="876"/>
      <c r="DHS62" s="876"/>
      <c r="DHT62" s="876"/>
      <c r="DHU62" s="876"/>
      <c r="DHV62" s="876"/>
      <c r="DHW62" s="876"/>
      <c r="DHX62" s="876"/>
      <c r="DHY62" s="876"/>
      <c r="DHZ62" s="876"/>
      <c r="DIA62" s="876"/>
      <c r="DIB62" s="876"/>
      <c r="DIC62" s="876"/>
      <c r="DID62" s="876"/>
      <c r="DIE62" s="876"/>
      <c r="DIF62" s="876"/>
      <c r="DIG62" s="876"/>
      <c r="DIH62" s="876"/>
      <c r="DII62" s="876"/>
      <c r="DIJ62" s="876"/>
      <c r="DIK62" s="876"/>
      <c r="DIL62" s="876"/>
      <c r="DIM62" s="876"/>
      <c r="DIN62" s="876"/>
      <c r="DIO62" s="876"/>
      <c r="DIP62" s="876"/>
      <c r="DIQ62" s="876"/>
      <c r="DIR62" s="876"/>
      <c r="DIS62" s="876"/>
      <c r="DIT62" s="876"/>
      <c r="DIU62" s="876"/>
      <c r="DIV62" s="876"/>
      <c r="DIW62" s="876"/>
      <c r="DIX62" s="876"/>
      <c r="DIY62" s="876"/>
      <c r="DIZ62" s="876"/>
      <c r="DJA62" s="876"/>
      <c r="DJB62" s="876"/>
      <c r="DJC62" s="876"/>
      <c r="DJD62" s="876"/>
      <c r="DJE62" s="876"/>
      <c r="DJF62" s="876"/>
      <c r="DJG62" s="876"/>
      <c r="DJH62" s="876"/>
      <c r="DJI62" s="876"/>
      <c r="DJJ62" s="876"/>
      <c r="DJK62" s="876"/>
      <c r="DJL62" s="876"/>
      <c r="DJM62" s="876"/>
      <c r="DJN62" s="876"/>
      <c r="DJO62" s="876"/>
      <c r="DJP62" s="876"/>
      <c r="DJQ62" s="876"/>
      <c r="DJR62" s="876"/>
      <c r="DJS62" s="876"/>
      <c r="DJT62" s="876"/>
      <c r="DJU62" s="876"/>
      <c r="DJV62" s="876"/>
      <c r="DJW62" s="876"/>
      <c r="DJX62" s="876"/>
      <c r="DJY62" s="876"/>
      <c r="DJZ62" s="876"/>
      <c r="DKA62" s="876"/>
      <c r="DKB62" s="876"/>
      <c r="DKC62" s="876"/>
      <c r="DKD62" s="876"/>
      <c r="DKE62" s="876"/>
      <c r="DKF62" s="876"/>
      <c r="DKG62" s="876"/>
      <c r="DKH62" s="876"/>
      <c r="DKI62" s="876"/>
      <c r="DKJ62" s="876"/>
      <c r="DKK62" s="876"/>
      <c r="DKL62" s="876"/>
      <c r="DKM62" s="876"/>
      <c r="DKN62" s="876"/>
      <c r="DKO62" s="876"/>
      <c r="DKP62" s="876"/>
      <c r="DKQ62" s="876"/>
      <c r="DKR62" s="876"/>
      <c r="DKS62" s="876"/>
      <c r="DKT62" s="876"/>
      <c r="DKU62" s="876"/>
      <c r="DKV62" s="876"/>
      <c r="DKW62" s="876"/>
      <c r="DKX62" s="876"/>
      <c r="DKY62" s="876"/>
      <c r="DKZ62" s="876"/>
      <c r="DLA62" s="876"/>
      <c r="DLB62" s="876"/>
      <c r="DLC62" s="876"/>
      <c r="DLD62" s="876"/>
      <c r="DLE62" s="876"/>
      <c r="DLF62" s="876"/>
      <c r="DLG62" s="876"/>
      <c r="DLH62" s="876"/>
      <c r="DLI62" s="876"/>
      <c r="DLJ62" s="876"/>
      <c r="DLK62" s="876"/>
      <c r="DLL62" s="876"/>
      <c r="DLM62" s="876"/>
      <c r="DLN62" s="876"/>
      <c r="DLO62" s="876"/>
      <c r="DLP62" s="876"/>
      <c r="DLQ62" s="876"/>
      <c r="DLR62" s="876"/>
      <c r="DLS62" s="876"/>
      <c r="DLT62" s="876"/>
      <c r="DLU62" s="876"/>
      <c r="DLV62" s="876"/>
      <c r="DLW62" s="876"/>
      <c r="DLX62" s="876"/>
      <c r="DLY62" s="876"/>
      <c r="DLZ62" s="876"/>
      <c r="DMA62" s="876"/>
      <c r="DMB62" s="876"/>
      <c r="DMC62" s="876"/>
      <c r="DMD62" s="876"/>
      <c r="DME62" s="876"/>
      <c r="DMF62" s="876"/>
      <c r="DMG62" s="876"/>
      <c r="DMH62" s="876"/>
      <c r="DMI62" s="876"/>
      <c r="DMJ62" s="876"/>
      <c r="DMK62" s="876"/>
      <c r="DML62" s="876"/>
      <c r="DMM62" s="876"/>
      <c r="DMN62" s="876"/>
      <c r="DMO62" s="876"/>
      <c r="DMP62" s="876"/>
      <c r="DMQ62" s="876"/>
      <c r="DMR62" s="876"/>
      <c r="DMS62" s="876"/>
      <c r="DMT62" s="876"/>
      <c r="DMU62" s="876"/>
      <c r="DMV62" s="876"/>
      <c r="DMW62" s="876"/>
      <c r="DMX62" s="876"/>
      <c r="DMY62" s="876"/>
      <c r="DMZ62" s="876"/>
      <c r="DNA62" s="876"/>
      <c r="DNB62" s="876"/>
      <c r="DNC62" s="876"/>
      <c r="DND62" s="876"/>
      <c r="DNE62" s="876"/>
      <c r="DNF62" s="876"/>
      <c r="DNG62" s="876"/>
      <c r="DNH62" s="876"/>
      <c r="DNI62" s="876"/>
      <c r="DNJ62" s="876"/>
      <c r="DNK62" s="876"/>
      <c r="DNL62" s="876"/>
      <c r="DNM62" s="876"/>
      <c r="DNN62" s="876"/>
      <c r="DNO62" s="876"/>
      <c r="DNP62" s="876"/>
      <c r="DNQ62" s="876"/>
      <c r="DNR62" s="876"/>
      <c r="DNS62" s="876"/>
      <c r="DNT62" s="876"/>
      <c r="DNU62" s="876"/>
      <c r="DNV62" s="876"/>
      <c r="DNW62" s="876"/>
      <c r="DNX62" s="876"/>
      <c r="DNY62" s="876"/>
      <c r="DNZ62" s="876"/>
      <c r="DOA62" s="876"/>
      <c r="DOB62" s="876"/>
      <c r="DOC62" s="876"/>
      <c r="DOD62" s="876"/>
      <c r="DOE62" s="876"/>
      <c r="DOF62" s="876"/>
      <c r="DOG62" s="876"/>
      <c r="DOH62" s="876"/>
      <c r="DOI62" s="876"/>
      <c r="DOJ62" s="876"/>
      <c r="DOK62" s="876"/>
      <c r="DOL62" s="876"/>
      <c r="DOM62" s="876"/>
      <c r="DON62" s="876"/>
      <c r="DOO62" s="876"/>
      <c r="DOP62" s="876"/>
      <c r="DOQ62" s="876"/>
      <c r="DOR62" s="876"/>
      <c r="DOS62" s="876"/>
      <c r="DOT62" s="876"/>
      <c r="DOU62" s="876"/>
      <c r="DOV62" s="876"/>
      <c r="DOW62" s="876"/>
      <c r="DOX62" s="876"/>
      <c r="DOY62" s="876"/>
      <c r="DOZ62" s="876"/>
      <c r="DPA62" s="876"/>
      <c r="DPB62" s="876"/>
      <c r="DPC62" s="876"/>
      <c r="DPD62" s="876"/>
      <c r="DPE62" s="876"/>
      <c r="DPF62" s="876"/>
      <c r="DPG62" s="876"/>
      <c r="DPH62" s="876"/>
      <c r="DPI62" s="876"/>
      <c r="DPJ62" s="876"/>
      <c r="DPK62" s="876"/>
      <c r="DPL62" s="876"/>
      <c r="DPM62" s="876"/>
      <c r="DPN62" s="876"/>
      <c r="DPO62" s="876"/>
      <c r="DPP62" s="876"/>
      <c r="DPQ62" s="876"/>
      <c r="DPR62" s="876"/>
      <c r="DPS62" s="876"/>
      <c r="DPT62" s="876"/>
      <c r="DPU62" s="876"/>
      <c r="DPV62" s="876"/>
      <c r="DPW62" s="876"/>
      <c r="DPX62" s="876"/>
      <c r="DPY62" s="876"/>
      <c r="DPZ62" s="876"/>
      <c r="DQA62" s="876"/>
      <c r="DQB62" s="876"/>
      <c r="DQC62" s="876"/>
      <c r="DQD62" s="876"/>
      <c r="DQE62" s="876"/>
      <c r="DQF62" s="876"/>
      <c r="DQG62" s="876"/>
      <c r="DQH62" s="876"/>
      <c r="DQI62" s="876"/>
      <c r="DQJ62" s="876"/>
      <c r="DQK62" s="876"/>
      <c r="DQL62" s="876"/>
      <c r="DQM62" s="876"/>
      <c r="DQN62" s="876"/>
      <c r="DQO62" s="876"/>
      <c r="DQP62" s="876"/>
      <c r="DQQ62" s="876"/>
      <c r="DQR62" s="876"/>
      <c r="DQS62" s="876"/>
      <c r="DQT62" s="876"/>
      <c r="DQU62" s="876"/>
      <c r="DQV62" s="876"/>
      <c r="DQW62" s="876"/>
      <c r="DQX62" s="876"/>
      <c r="DQY62" s="876"/>
      <c r="DQZ62" s="876"/>
      <c r="DRA62" s="876"/>
      <c r="DRB62" s="876"/>
      <c r="DRC62" s="876"/>
      <c r="DRD62" s="876"/>
      <c r="DRE62" s="876"/>
      <c r="DRF62" s="876"/>
      <c r="DRG62" s="876"/>
      <c r="DRH62" s="876"/>
      <c r="DRI62" s="876"/>
      <c r="DRJ62" s="876"/>
      <c r="DRK62" s="876"/>
      <c r="DRL62" s="876"/>
      <c r="DRM62" s="876"/>
      <c r="DRN62" s="876"/>
      <c r="DRO62" s="876"/>
      <c r="DRP62" s="876"/>
      <c r="DRQ62" s="876"/>
      <c r="DRR62" s="876"/>
      <c r="DRS62" s="876"/>
      <c r="DRT62" s="876"/>
      <c r="DRU62" s="876"/>
      <c r="DRV62" s="876"/>
      <c r="DRW62" s="876"/>
      <c r="DRX62" s="876"/>
      <c r="DRY62" s="876"/>
      <c r="DRZ62" s="876"/>
      <c r="DSA62" s="876"/>
      <c r="DSB62" s="876"/>
      <c r="DSC62" s="876"/>
      <c r="DSD62" s="876"/>
      <c r="DSE62" s="876"/>
      <c r="DSF62" s="876"/>
      <c r="DSG62" s="876"/>
      <c r="DSH62" s="876"/>
      <c r="DSI62" s="876"/>
      <c r="DSJ62" s="876"/>
      <c r="DSK62" s="876"/>
      <c r="DSL62" s="876"/>
      <c r="DSM62" s="876"/>
      <c r="DSN62" s="876"/>
      <c r="DSO62" s="876"/>
      <c r="DSP62" s="876"/>
      <c r="DSQ62" s="876"/>
      <c r="DSR62" s="876"/>
      <c r="DSS62" s="876"/>
      <c r="DST62" s="876"/>
      <c r="DSU62" s="876"/>
      <c r="DSV62" s="876"/>
      <c r="DSW62" s="876"/>
      <c r="DSX62" s="876"/>
      <c r="DSY62" s="876"/>
      <c r="DSZ62" s="876"/>
      <c r="DTA62" s="876"/>
      <c r="DTB62" s="876"/>
      <c r="DTC62" s="876"/>
      <c r="DTD62" s="876"/>
      <c r="DTE62" s="876"/>
      <c r="DTF62" s="876"/>
      <c r="DTG62" s="876"/>
      <c r="DTH62" s="876"/>
      <c r="DTI62" s="876"/>
      <c r="DTJ62" s="876"/>
      <c r="DTK62" s="876"/>
      <c r="DTL62" s="876"/>
      <c r="DTM62" s="876"/>
      <c r="DTN62" s="876"/>
      <c r="DTO62" s="876"/>
      <c r="DTP62" s="876"/>
      <c r="DTQ62" s="876"/>
      <c r="DTR62" s="876"/>
      <c r="DTS62" s="876"/>
      <c r="DTT62" s="876"/>
      <c r="DTU62" s="876"/>
      <c r="DTV62" s="876"/>
      <c r="DTW62" s="876"/>
      <c r="DTX62" s="876"/>
      <c r="DTY62" s="876"/>
      <c r="DTZ62" s="876"/>
      <c r="DUA62" s="876"/>
      <c r="DUB62" s="876"/>
      <c r="DUC62" s="876"/>
      <c r="DUD62" s="876"/>
      <c r="DUE62" s="876"/>
      <c r="DUF62" s="876"/>
      <c r="DUG62" s="876"/>
      <c r="DUH62" s="876"/>
      <c r="DUI62" s="876"/>
      <c r="DUJ62" s="876"/>
      <c r="DUK62" s="876"/>
      <c r="DUL62" s="876"/>
      <c r="DUM62" s="876"/>
      <c r="DUN62" s="876"/>
      <c r="DUO62" s="876"/>
      <c r="DUP62" s="876"/>
      <c r="DUQ62" s="876"/>
      <c r="DUR62" s="876"/>
      <c r="DUS62" s="876"/>
      <c r="DUT62" s="876"/>
      <c r="DUU62" s="876"/>
      <c r="DUV62" s="876"/>
      <c r="DUW62" s="876"/>
      <c r="DUX62" s="876"/>
      <c r="DUY62" s="876"/>
      <c r="DUZ62" s="876"/>
      <c r="DVA62" s="876"/>
      <c r="DVB62" s="876"/>
      <c r="DVC62" s="876"/>
      <c r="DVD62" s="876"/>
      <c r="DVE62" s="876"/>
      <c r="DVF62" s="876"/>
      <c r="DVG62" s="876"/>
      <c r="DVH62" s="876"/>
      <c r="DVI62" s="876"/>
      <c r="DVJ62" s="876"/>
      <c r="DVK62" s="876"/>
      <c r="DVL62" s="876"/>
      <c r="DVM62" s="876"/>
      <c r="DVN62" s="876"/>
      <c r="DVO62" s="876"/>
      <c r="DVP62" s="876"/>
      <c r="DVQ62" s="876"/>
      <c r="DVR62" s="876"/>
      <c r="DVS62" s="876"/>
      <c r="DVT62" s="876"/>
      <c r="DVU62" s="876"/>
      <c r="DVV62" s="876"/>
      <c r="DVW62" s="876"/>
      <c r="DVX62" s="876"/>
      <c r="DVY62" s="876"/>
      <c r="DVZ62" s="876"/>
      <c r="DWA62" s="876"/>
      <c r="DWB62" s="876"/>
      <c r="DWC62" s="876"/>
      <c r="DWD62" s="876"/>
      <c r="DWE62" s="876"/>
      <c r="DWF62" s="876"/>
      <c r="DWG62" s="876"/>
      <c r="DWH62" s="876"/>
      <c r="DWI62" s="876"/>
      <c r="DWJ62" s="876"/>
      <c r="DWK62" s="876"/>
      <c r="DWL62" s="876"/>
      <c r="DWM62" s="876"/>
      <c r="DWN62" s="876"/>
      <c r="DWO62" s="876"/>
      <c r="DWP62" s="876"/>
      <c r="DWQ62" s="876"/>
      <c r="DWR62" s="876"/>
      <c r="DWS62" s="876"/>
      <c r="DWT62" s="876"/>
      <c r="DWU62" s="876"/>
      <c r="DWV62" s="876"/>
      <c r="DWW62" s="876"/>
      <c r="DWX62" s="876"/>
      <c r="DWY62" s="876"/>
      <c r="DWZ62" s="876"/>
      <c r="DXA62" s="876"/>
      <c r="DXB62" s="876"/>
      <c r="DXC62" s="876"/>
      <c r="DXD62" s="876"/>
      <c r="DXE62" s="876"/>
      <c r="DXF62" s="876"/>
      <c r="DXG62" s="876"/>
      <c r="DXH62" s="876"/>
      <c r="DXI62" s="876"/>
      <c r="DXJ62" s="876"/>
      <c r="DXK62" s="876"/>
      <c r="DXL62" s="876"/>
      <c r="DXM62" s="876"/>
      <c r="DXN62" s="876"/>
      <c r="DXO62" s="876"/>
      <c r="DXP62" s="876"/>
      <c r="DXQ62" s="876"/>
      <c r="DXR62" s="876"/>
      <c r="DXS62" s="876"/>
      <c r="DXT62" s="876"/>
      <c r="DXU62" s="876"/>
      <c r="DXV62" s="876"/>
      <c r="DXW62" s="876"/>
      <c r="DXX62" s="876"/>
      <c r="DXY62" s="876"/>
      <c r="DXZ62" s="876"/>
      <c r="DYA62" s="876"/>
      <c r="DYB62" s="876"/>
      <c r="DYC62" s="876"/>
      <c r="DYD62" s="876"/>
      <c r="DYE62" s="876"/>
      <c r="DYF62" s="876"/>
      <c r="DYG62" s="876"/>
      <c r="DYH62" s="876"/>
      <c r="DYI62" s="876"/>
      <c r="DYJ62" s="876"/>
      <c r="DYK62" s="876"/>
      <c r="DYL62" s="876"/>
      <c r="DYM62" s="876"/>
      <c r="DYN62" s="876"/>
      <c r="DYO62" s="876"/>
      <c r="DYP62" s="876"/>
      <c r="DYQ62" s="876"/>
      <c r="DYR62" s="876"/>
      <c r="DYS62" s="876"/>
      <c r="DYT62" s="876"/>
      <c r="DYU62" s="876"/>
      <c r="DYV62" s="876"/>
      <c r="DYW62" s="876"/>
      <c r="DYX62" s="876"/>
      <c r="DYY62" s="876"/>
      <c r="DYZ62" s="876"/>
      <c r="DZA62" s="876"/>
      <c r="DZB62" s="876"/>
      <c r="DZC62" s="876"/>
      <c r="DZD62" s="876"/>
      <c r="DZE62" s="876"/>
      <c r="DZF62" s="876"/>
      <c r="DZG62" s="876"/>
      <c r="DZH62" s="876"/>
      <c r="DZI62" s="876"/>
      <c r="DZJ62" s="876"/>
      <c r="DZK62" s="876"/>
      <c r="DZL62" s="876"/>
      <c r="DZM62" s="876"/>
      <c r="DZN62" s="876"/>
      <c r="DZO62" s="876"/>
      <c r="DZP62" s="876"/>
      <c r="DZQ62" s="876"/>
      <c r="DZR62" s="876"/>
      <c r="DZS62" s="876"/>
      <c r="DZT62" s="876"/>
      <c r="DZU62" s="876"/>
      <c r="DZV62" s="876"/>
      <c r="DZW62" s="876"/>
      <c r="DZX62" s="876"/>
      <c r="DZY62" s="876"/>
      <c r="DZZ62" s="876"/>
      <c r="EAA62" s="876"/>
      <c r="EAB62" s="876"/>
      <c r="EAC62" s="876"/>
      <c r="EAD62" s="876"/>
      <c r="EAE62" s="876"/>
      <c r="EAF62" s="876"/>
      <c r="EAG62" s="876"/>
      <c r="EAH62" s="876"/>
      <c r="EAI62" s="876"/>
      <c r="EAJ62" s="876"/>
      <c r="EAK62" s="876"/>
      <c r="EAL62" s="876"/>
      <c r="EAM62" s="876"/>
      <c r="EAN62" s="876"/>
      <c r="EAO62" s="876"/>
      <c r="EAP62" s="876"/>
      <c r="EAQ62" s="876"/>
      <c r="EAR62" s="876"/>
      <c r="EAS62" s="876"/>
      <c r="EAT62" s="876"/>
      <c r="EAU62" s="876"/>
      <c r="EAV62" s="876"/>
      <c r="EAW62" s="876"/>
      <c r="EAX62" s="876"/>
      <c r="EAY62" s="876"/>
      <c r="EAZ62" s="876"/>
      <c r="EBA62" s="876"/>
      <c r="EBB62" s="876"/>
      <c r="EBC62" s="876"/>
      <c r="EBD62" s="876"/>
      <c r="EBE62" s="876"/>
      <c r="EBF62" s="876"/>
      <c r="EBG62" s="876"/>
      <c r="EBH62" s="876"/>
      <c r="EBI62" s="876"/>
      <c r="EBJ62" s="876"/>
      <c r="EBK62" s="876"/>
      <c r="EBL62" s="876"/>
      <c r="EBM62" s="876"/>
      <c r="EBN62" s="876"/>
      <c r="EBO62" s="876"/>
      <c r="EBP62" s="876"/>
      <c r="EBQ62" s="876"/>
      <c r="EBR62" s="876"/>
      <c r="EBS62" s="876"/>
      <c r="EBT62" s="876"/>
      <c r="EBU62" s="876"/>
      <c r="EBV62" s="876"/>
      <c r="EBW62" s="876"/>
      <c r="EBX62" s="876"/>
      <c r="EBY62" s="876"/>
      <c r="EBZ62" s="876"/>
      <c r="ECA62" s="876"/>
      <c r="ECB62" s="876"/>
      <c r="ECC62" s="876"/>
      <c r="ECD62" s="876"/>
      <c r="ECE62" s="876"/>
      <c r="ECF62" s="876"/>
      <c r="ECG62" s="876"/>
      <c r="ECH62" s="876"/>
      <c r="ECI62" s="876"/>
      <c r="ECJ62" s="876"/>
      <c r="ECK62" s="876"/>
      <c r="ECL62" s="876"/>
      <c r="ECM62" s="876"/>
      <c r="ECN62" s="876"/>
      <c r="ECO62" s="876"/>
      <c r="ECP62" s="876"/>
      <c r="ECQ62" s="876"/>
      <c r="ECR62" s="876"/>
      <c r="ECS62" s="876"/>
      <c r="ECT62" s="876"/>
      <c r="ECU62" s="876"/>
      <c r="ECV62" s="876"/>
      <c r="ECW62" s="876"/>
      <c r="ECX62" s="876"/>
      <c r="ECY62" s="876"/>
      <c r="ECZ62" s="876"/>
      <c r="EDA62" s="876"/>
      <c r="EDB62" s="876"/>
      <c r="EDC62" s="876"/>
      <c r="EDD62" s="876"/>
      <c r="EDE62" s="876"/>
      <c r="EDF62" s="876"/>
      <c r="EDG62" s="876"/>
      <c r="EDH62" s="876"/>
      <c r="EDI62" s="876"/>
      <c r="EDJ62" s="876"/>
      <c r="EDK62" s="876"/>
      <c r="EDL62" s="876"/>
      <c r="EDM62" s="876"/>
      <c r="EDN62" s="876"/>
      <c r="EDO62" s="876"/>
      <c r="EDP62" s="876"/>
      <c r="EDQ62" s="876"/>
      <c r="EDR62" s="876"/>
      <c r="EDS62" s="876"/>
      <c r="EDT62" s="876"/>
      <c r="EDU62" s="876"/>
      <c r="EDV62" s="876"/>
      <c r="EDW62" s="876"/>
      <c r="EDX62" s="876"/>
      <c r="EDY62" s="876"/>
      <c r="EDZ62" s="876"/>
      <c r="EEA62" s="876"/>
      <c r="EEB62" s="876"/>
      <c r="EEC62" s="876"/>
      <c r="EED62" s="876"/>
      <c r="EEE62" s="876"/>
      <c r="EEF62" s="876"/>
      <c r="EEG62" s="876"/>
      <c r="EEH62" s="876"/>
      <c r="EEI62" s="876"/>
      <c r="EEJ62" s="876"/>
      <c r="EEK62" s="876"/>
      <c r="EEL62" s="876"/>
      <c r="EEM62" s="876"/>
      <c r="EEN62" s="876"/>
      <c r="EEO62" s="876"/>
      <c r="EEP62" s="876"/>
      <c r="EEQ62" s="876"/>
      <c r="EER62" s="876"/>
      <c r="EES62" s="876"/>
      <c r="EET62" s="876"/>
      <c r="EEU62" s="876"/>
      <c r="EEV62" s="876"/>
      <c r="EEW62" s="876"/>
      <c r="EEX62" s="876"/>
      <c r="EEY62" s="876"/>
      <c r="EEZ62" s="876"/>
      <c r="EFA62" s="876"/>
      <c r="EFB62" s="876"/>
      <c r="EFC62" s="876"/>
      <c r="EFD62" s="876"/>
      <c r="EFE62" s="876"/>
      <c r="EFF62" s="876"/>
      <c r="EFG62" s="876"/>
      <c r="EFH62" s="876"/>
      <c r="EFI62" s="876"/>
      <c r="EFJ62" s="876"/>
      <c r="EFK62" s="876"/>
      <c r="EFL62" s="876"/>
      <c r="EFM62" s="876"/>
      <c r="EFN62" s="876"/>
      <c r="EFO62" s="876"/>
      <c r="EFP62" s="876"/>
      <c r="EFQ62" s="876"/>
      <c r="EFR62" s="876"/>
      <c r="EFS62" s="876"/>
      <c r="EFT62" s="876"/>
      <c r="EFU62" s="876"/>
      <c r="EFV62" s="876"/>
      <c r="EFW62" s="876"/>
      <c r="EFX62" s="876"/>
      <c r="EFY62" s="876"/>
      <c r="EFZ62" s="876"/>
      <c r="EGA62" s="876"/>
      <c r="EGB62" s="876"/>
      <c r="EGC62" s="876"/>
      <c r="EGD62" s="876"/>
      <c r="EGE62" s="876"/>
      <c r="EGF62" s="876"/>
      <c r="EGG62" s="876"/>
      <c r="EGH62" s="876"/>
      <c r="EGI62" s="876"/>
      <c r="EGJ62" s="876"/>
      <c r="EGK62" s="876"/>
      <c r="EGL62" s="876"/>
      <c r="EGM62" s="876"/>
      <c r="EGN62" s="876"/>
      <c r="EGO62" s="876"/>
      <c r="EGP62" s="876"/>
      <c r="EGQ62" s="876"/>
      <c r="EGR62" s="876"/>
      <c r="EGS62" s="876"/>
      <c r="EGT62" s="876"/>
      <c r="EGU62" s="876"/>
      <c r="EGV62" s="876"/>
      <c r="EGW62" s="876"/>
      <c r="EGX62" s="876"/>
      <c r="EGY62" s="876"/>
      <c r="EGZ62" s="876"/>
      <c r="EHA62" s="876"/>
      <c r="EHB62" s="876"/>
      <c r="EHC62" s="876"/>
      <c r="EHD62" s="876"/>
      <c r="EHE62" s="876"/>
      <c r="EHF62" s="876"/>
      <c r="EHG62" s="876"/>
      <c r="EHH62" s="876"/>
      <c r="EHI62" s="876"/>
      <c r="EHJ62" s="876"/>
      <c r="EHK62" s="876"/>
      <c r="EHL62" s="876"/>
      <c r="EHM62" s="876"/>
      <c r="EHN62" s="876"/>
      <c r="EHO62" s="876"/>
      <c r="EHP62" s="876"/>
      <c r="EHQ62" s="876"/>
      <c r="EHR62" s="876"/>
      <c r="EHS62" s="876"/>
      <c r="EHT62" s="876"/>
      <c r="EHU62" s="876"/>
      <c r="EHV62" s="876"/>
      <c r="EHW62" s="876"/>
      <c r="EHX62" s="876"/>
      <c r="EHY62" s="876"/>
      <c r="EHZ62" s="876"/>
      <c r="EIA62" s="876"/>
      <c r="EIB62" s="876"/>
      <c r="EIC62" s="876"/>
      <c r="EID62" s="876"/>
      <c r="EIE62" s="876"/>
      <c r="EIF62" s="876"/>
      <c r="EIG62" s="876"/>
      <c r="EIH62" s="876"/>
      <c r="EII62" s="876"/>
      <c r="EIJ62" s="876"/>
      <c r="EIK62" s="876"/>
      <c r="EIL62" s="876"/>
      <c r="EIM62" s="876"/>
      <c r="EIN62" s="876"/>
      <c r="EIO62" s="876"/>
      <c r="EIP62" s="876"/>
      <c r="EIQ62" s="876"/>
      <c r="EIR62" s="876"/>
      <c r="EIS62" s="876"/>
      <c r="EIT62" s="876"/>
      <c r="EIU62" s="876"/>
      <c r="EIV62" s="876"/>
      <c r="EIW62" s="876"/>
      <c r="EIX62" s="876"/>
      <c r="EIY62" s="876"/>
      <c r="EIZ62" s="876"/>
      <c r="EJA62" s="876"/>
      <c r="EJB62" s="876"/>
      <c r="EJC62" s="876"/>
      <c r="EJD62" s="876"/>
      <c r="EJE62" s="876"/>
      <c r="EJF62" s="876"/>
      <c r="EJG62" s="876"/>
      <c r="EJH62" s="876"/>
      <c r="EJI62" s="876"/>
      <c r="EJJ62" s="876"/>
      <c r="EJK62" s="876"/>
      <c r="EJL62" s="876"/>
      <c r="EJM62" s="876"/>
      <c r="EJN62" s="876"/>
      <c r="EJO62" s="876"/>
      <c r="EJP62" s="876"/>
      <c r="EJQ62" s="876"/>
      <c r="EJR62" s="876"/>
      <c r="EJS62" s="876"/>
      <c r="EJT62" s="876"/>
      <c r="EJU62" s="876"/>
      <c r="EJV62" s="876"/>
      <c r="EJW62" s="876"/>
      <c r="EJX62" s="876"/>
      <c r="EJY62" s="876"/>
      <c r="EJZ62" s="876"/>
      <c r="EKA62" s="876"/>
      <c r="EKB62" s="876"/>
      <c r="EKC62" s="876"/>
      <c r="EKD62" s="876"/>
      <c r="EKE62" s="876"/>
      <c r="EKF62" s="876"/>
      <c r="EKG62" s="876"/>
      <c r="EKH62" s="876"/>
      <c r="EKI62" s="876"/>
      <c r="EKJ62" s="876"/>
      <c r="EKK62" s="876"/>
      <c r="EKL62" s="876"/>
      <c r="EKM62" s="876"/>
      <c r="EKN62" s="876"/>
      <c r="EKO62" s="876"/>
      <c r="EKP62" s="876"/>
      <c r="EKQ62" s="876"/>
      <c r="EKR62" s="876"/>
      <c r="EKS62" s="876"/>
      <c r="EKT62" s="876"/>
      <c r="EKU62" s="876"/>
      <c r="EKV62" s="876"/>
      <c r="EKW62" s="876"/>
      <c r="EKX62" s="876"/>
      <c r="EKY62" s="876"/>
      <c r="EKZ62" s="876"/>
      <c r="ELA62" s="876"/>
      <c r="ELB62" s="876"/>
      <c r="ELC62" s="876"/>
      <c r="ELD62" s="876"/>
      <c r="ELE62" s="876"/>
      <c r="ELF62" s="876"/>
      <c r="ELG62" s="876"/>
      <c r="ELH62" s="876"/>
      <c r="ELI62" s="876"/>
      <c r="ELJ62" s="876"/>
      <c r="ELK62" s="876"/>
      <c r="ELL62" s="876"/>
      <c r="ELM62" s="876"/>
      <c r="ELN62" s="876"/>
      <c r="ELO62" s="876"/>
      <c r="ELP62" s="876"/>
      <c r="ELQ62" s="876"/>
      <c r="ELR62" s="876"/>
      <c r="ELS62" s="876"/>
      <c r="ELT62" s="876"/>
      <c r="ELU62" s="876"/>
      <c r="ELV62" s="876"/>
      <c r="ELW62" s="876"/>
      <c r="ELX62" s="876"/>
      <c r="ELY62" s="876"/>
      <c r="ELZ62" s="876"/>
      <c r="EMA62" s="876"/>
      <c r="EMB62" s="876"/>
      <c r="EMC62" s="876"/>
      <c r="EMD62" s="876"/>
      <c r="EME62" s="876"/>
      <c r="EMF62" s="876"/>
      <c r="EMG62" s="876"/>
      <c r="EMH62" s="876"/>
      <c r="EMI62" s="876"/>
      <c r="EMJ62" s="876"/>
      <c r="EMK62" s="876"/>
      <c r="EML62" s="876"/>
      <c r="EMM62" s="876"/>
      <c r="EMN62" s="876"/>
      <c r="EMO62" s="876"/>
      <c r="EMP62" s="876"/>
      <c r="EMQ62" s="876"/>
      <c r="EMR62" s="876"/>
      <c r="EMS62" s="876"/>
      <c r="EMT62" s="876"/>
      <c r="EMU62" s="876"/>
      <c r="EMV62" s="876"/>
      <c r="EMW62" s="876"/>
      <c r="EMX62" s="876"/>
      <c r="EMY62" s="876"/>
      <c r="EMZ62" s="876"/>
      <c r="ENA62" s="876"/>
      <c r="ENB62" s="876"/>
      <c r="ENC62" s="876"/>
      <c r="END62" s="876"/>
      <c r="ENE62" s="876"/>
      <c r="ENF62" s="876"/>
      <c r="ENG62" s="876"/>
      <c r="ENH62" s="876"/>
      <c r="ENI62" s="876"/>
      <c r="ENJ62" s="876"/>
      <c r="ENK62" s="876"/>
      <c r="ENL62" s="876"/>
      <c r="ENM62" s="876"/>
      <c r="ENN62" s="876"/>
      <c r="ENO62" s="876"/>
      <c r="ENP62" s="876"/>
      <c r="ENQ62" s="876"/>
      <c r="ENR62" s="876"/>
      <c r="ENS62" s="876"/>
      <c r="ENT62" s="876"/>
      <c r="ENU62" s="876"/>
      <c r="ENV62" s="876"/>
      <c r="ENW62" s="876"/>
      <c r="ENX62" s="876"/>
      <c r="ENY62" s="876"/>
      <c r="ENZ62" s="876"/>
      <c r="EOA62" s="876"/>
      <c r="EOB62" s="876"/>
      <c r="EOC62" s="876"/>
      <c r="EOD62" s="876"/>
      <c r="EOE62" s="876"/>
      <c r="EOF62" s="876"/>
      <c r="EOG62" s="876"/>
      <c r="EOH62" s="876"/>
      <c r="EOI62" s="876"/>
      <c r="EOJ62" s="876"/>
      <c r="EOK62" s="876"/>
      <c r="EOL62" s="876"/>
      <c r="EOM62" s="876"/>
      <c r="EON62" s="876"/>
      <c r="EOO62" s="876"/>
      <c r="EOP62" s="876"/>
      <c r="EOQ62" s="876"/>
      <c r="EOR62" s="876"/>
      <c r="EOS62" s="876"/>
      <c r="EOT62" s="876"/>
      <c r="EOU62" s="876"/>
      <c r="EOV62" s="876"/>
      <c r="EOW62" s="876"/>
      <c r="EOX62" s="876"/>
      <c r="EOY62" s="876"/>
      <c r="EOZ62" s="876"/>
      <c r="EPA62" s="876"/>
      <c r="EPB62" s="876"/>
      <c r="EPC62" s="876"/>
      <c r="EPD62" s="876"/>
      <c r="EPE62" s="876"/>
      <c r="EPF62" s="876"/>
      <c r="EPG62" s="876"/>
      <c r="EPH62" s="876"/>
      <c r="EPI62" s="876"/>
      <c r="EPJ62" s="876"/>
      <c r="EPK62" s="876"/>
      <c r="EPL62" s="876"/>
      <c r="EPM62" s="876"/>
      <c r="EPN62" s="876"/>
      <c r="EPO62" s="876"/>
      <c r="EPP62" s="876"/>
      <c r="EPQ62" s="876"/>
      <c r="EPR62" s="876"/>
      <c r="EPS62" s="876"/>
      <c r="EPT62" s="876"/>
      <c r="EPU62" s="876"/>
      <c r="EPV62" s="876"/>
      <c r="EPW62" s="876"/>
      <c r="EPX62" s="876"/>
      <c r="EPY62" s="876"/>
      <c r="EPZ62" s="876"/>
      <c r="EQA62" s="876"/>
      <c r="EQB62" s="876"/>
      <c r="EQC62" s="876"/>
      <c r="EQD62" s="876"/>
      <c r="EQE62" s="876"/>
      <c r="EQF62" s="876"/>
      <c r="EQG62" s="876"/>
      <c r="EQH62" s="876"/>
      <c r="EQI62" s="876"/>
      <c r="EQJ62" s="876"/>
      <c r="EQK62" s="876"/>
      <c r="EQL62" s="876"/>
      <c r="EQM62" s="876"/>
      <c r="EQN62" s="876"/>
      <c r="EQO62" s="876"/>
      <c r="EQP62" s="876"/>
      <c r="EQQ62" s="876"/>
      <c r="EQR62" s="876"/>
      <c r="EQS62" s="876"/>
      <c r="EQT62" s="876"/>
      <c r="EQU62" s="876"/>
      <c r="EQV62" s="876"/>
      <c r="EQW62" s="876"/>
      <c r="EQX62" s="876"/>
      <c r="EQY62" s="876"/>
      <c r="EQZ62" s="876"/>
      <c r="ERA62" s="876"/>
      <c r="ERB62" s="876"/>
      <c r="ERC62" s="876"/>
      <c r="ERD62" s="876"/>
      <c r="ERE62" s="876"/>
      <c r="ERF62" s="876"/>
      <c r="ERG62" s="876"/>
      <c r="ERH62" s="876"/>
      <c r="ERI62" s="876"/>
      <c r="ERJ62" s="876"/>
      <c r="ERK62" s="876"/>
      <c r="ERL62" s="876"/>
      <c r="ERM62" s="876"/>
      <c r="ERN62" s="876"/>
      <c r="ERO62" s="876"/>
      <c r="ERP62" s="876"/>
      <c r="ERQ62" s="876"/>
      <c r="ERR62" s="876"/>
      <c r="ERS62" s="876"/>
      <c r="ERT62" s="876"/>
      <c r="ERU62" s="876"/>
      <c r="ERV62" s="876"/>
      <c r="ERW62" s="876"/>
      <c r="ERX62" s="876"/>
      <c r="ERY62" s="876"/>
      <c r="ERZ62" s="876"/>
      <c r="ESA62" s="876"/>
      <c r="ESB62" s="876"/>
      <c r="ESC62" s="876"/>
      <c r="ESD62" s="876"/>
      <c r="ESE62" s="876"/>
      <c r="ESF62" s="876"/>
      <c r="ESG62" s="876"/>
      <c r="ESH62" s="876"/>
      <c r="ESI62" s="876"/>
      <c r="ESJ62" s="876"/>
      <c r="ESK62" s="876"/>
      <c r="ESL62" s="876"/>
      <c r="ESM62" s="876"/>
      <c r="ESN62" s="876"/>
      <c r="ESO62" s="876"/>
      <c r="ESP62" s="876"/>
      <c r="ESQ62" s="876"/>
      <c r="ESR62" s="876"/>
      <c r="ESS62" s="876"/>
      <c r="EST62" s="876"/>
      <c r="ESU62" s="876"/>
      <c r="ESV62" s="876"/>
      <c r="ESW62" s="876"/>
      <c r="ESX62" s="876"/>
      <c r="ESY62" s="876"/>
      <c r="ESZ62" s="876"/>
      <c r="ETA62" s="876"/>
      <c r="ETB62" s="876"/>
      <c r="ETC62" s="876"/>
      <c r="ETD62" s="876"/>
      <c r="ETE62" s="876"/>
      <c r="ETF62" s="876"/>
      <c r="ETG62" s="876"/>
      <c r="ETH62" s="876"/>
      <c r="ETI62" s="876"/>
      <c r="ETJ62" s="876"/>
      <c r="ETK62" s="876"/>
      <c r="ETL62" s="876"/>
      <c r="ETM62" s="876"/>
      <c r="ETN62" s="876"/>
      <c r="ETO62" s="876"/>
      <c r="ETP62" s="876"/>
      <c r="ETQ62" s="876"/>
      <c r="ETR62" s="876"/>
      <c r="ETS62" s="876"/>
      <c r="ETT62" s="876"/>
      <c r="ETU62" s="876"/>
      <c r="ETV62" s="876"/>
      <c r="ETW62" s="876"/>
      <c r="ETX62" s="876"/>
      <c r="ETY62" s="876"/>
      <c r="ETZ62" s="876"/>
      <c r="EUA62" s="876"/>
      <c r="EUB62" s="876"/>
      <c r="EUC62" s="876"/>
      <c r="EUD62" s="876"/>
      <c r="EUE62" s="876"/>
      <c r="EUF62" s="876"/>
      <c r="EUG62" s="876"/>
      <c r="EUH62" s="876"/>
      <c r="EUI62" s="876"/>
      <c r="EUJ62" s="876"/>
      <c r="EUK62" s="876"/>
      <c r="EUL62" s="876"/>
      <c r="EUM62" s="876"/>
      <c r="EUN62" s="876"/>
      <c r="EUO62" s="876"/>
      <c r="EUP62" s="876"/>
      <c r="EUQ62" s="876"/>
      <c r="EUR62" s="876"/>
      <c r="EUS62" s="876"/>
      <c r="EUT62" s="876"/>
      <c r="EUU62" s="876"/>
      <c r="EUV62" s="876"/>
      <c r="EUW62" s="876"/>
      <c r="EUX62" s="876"/>
      <c r="EUY62" s="876"/>
      <c r="EUZ62" s="876"/>
      <c r="EVA62" s="876"/>
      <c r="EVB62" s="876"/>
      <c r="EVC62" s="876"/>
      <c r="EVD62" s="876"/>
      <c r="EVE62" s="876"/>
      <c r="EVF62" s="876"/>
      <c r="EVG62" s="876"/>
      <c r="EVH62" s="876"/>
      <c r="EVI62" s="876"/>
      <c r="EVJ62" s="876"/>
      <c r="EVK62" s="876"/>
      <c r="EVL62" s="876"/>
      <c r="EVM62" s="876"/>
      <c r="EVN62" s="876"/>
      <c r="EVO62" s="876"/>
      <c r="EVP62" s="876"/>
      <c r="EVQ62" s="876"/>
      <c r="EVR62" s="876"/>
      <c r="EVS62" s="876"/>
      <c r="EVT62" s="876"/>
      <c r="EVU62" s="876"/>
      <c r="EVV62" s="876"/>
      <c r="EVW62" s="876"/>
      <c r="EVX62" s="876"/>
      <c r="EVY62" s="876"/>
      <c r="EVZ62" s="876"/>
      <c r="EWA62" s="876"/>
      <c r="EWB62" s="876"/>
      <c r="EWC62" s="876"/>
      <c r="EWD62" s="876"/>
      <c r="EWE62" s="876"/>
      <c r="EWF62" s="876"/>
      <c r="EWG62" s="876"/>
      <c r="EWH62" s="876"/>
      <c r="EWI62" s="876"/>
      <c r="EWJ62" s="876"/>
      <c r="EWK62" s="876"/>
      <c r="EWL62" s="876"/>
      <c r="EWM62" s="876"/>
      <c r="EWN62" s="876"/>
      <c r="EWO62" s="876"/>
      <c r="EWP62" s="876"/>
      <c r="EWQ62" s="876"/>
      <c r="EWR62" s="876"/>
      <c r="EWS62" s="876"/>
      <c r="EWT62" s="876"/>
      <c r="EWU62" s="876"/>
      <c r="EWV62" s="876"/>
      <c r="EWW62" s="876"/>
      <c r="EWX62" s="876"/>
      <c r="EWY62" s="876"/>
      <c r="EWZ62" s="876"/>
      <c r="EXA62" s="876"/>
      <c r="EXB62" s="876"/>
      <c r="EXC62" s="876"/>
      <c r="EXD62" s="876"/>
      <c r="EXE62" s="876"/>
      <c r="EXF62" s="876"/>
      <c r="EXG62" s="876"/>
      <c r="EXH62" s="876"/>
      <c r="EXI62" s="876"/>
      <c r="EXJ62" s="876"/>
      <c r="EXK62" s="876"/>
      <c r="EXL62" s="876"/>
      <c r="EXM62" s="876"/>
      <c r="EXN62" s="876"/>
      <c r="EXO62" s="876"/>
      <c r="EXP62" s="876"/>
      <c r="EXQ62" s="876"/>
      <c r="EXR62" s="876"/>
      <c r="EXS62" s="876"/>
      <c r="EXT62" s="876"/>
      <c r="EXU62" s="876"/>
      <c r="EXV62" s="876"/>
      <c r="EXW62" s="876"/>
      <c r="EXX62" s="876"/>
      <c r="EXY62" s="876"/>
      <c r="EXZ62" s="876"/>
      <c r="EYA62" s="876"/>
      <c r="EYB62" s="876"/>
      <c r="EYC62" s="876"/>
      <c r="EYD62" s="876"/>
      <c r="EYE62" s="876"/>
      <c r="EYF62" s="876"/>
      <c r="EYG62" s="876"/>
      <c r="EYH62" s="876"/>
      <c r="EYI62" s="876"/>
      <c r="EYJ62" s="876"/>
      <c r="EYK62" s="876"/>
      <c r="EYL62" s="876"/>
      <c r="EYM62" s="876"/>
      <c r="EYN62" s="876"/>
      <c r="EYO62" s="876"/>
      <c r="EYP62" s="876"/>
      <c r="EYQ62" s="876"/>
      <c r="EYR62" s="876"/>
      <c r="EYS62" s="876"/>
      <c r="EYT62" s="876"/>
      <c r="EYU62" s="876"/>
      <c r="EYV62" s="876"/>
      <c r="EYW62" s="876"/>
      <c r="EYX62" s="876"/>
      <c r="EYY62" s="876"/>
      <c r="EYZ62" s="876"/>
      <c r="EZA62" s="876"/>
      <c r="EZB62" s="876"/>
      <c r="EZC62" s="876"/>
      <c r="EZD62" s="876"/>
      <c r="EZE62" s="876"/>
      <c r="EZF62" s="876"/>
      <c r="EZG62" s="876"/>
      <c r="EZH62" s="876"/>
      <c r="EZI62" s="876"/>
      <c r="EZJ62" s="876"/>
      <c r="EZK62" s="876"/>
      <c r="EZL62" s="876"/>
      <c r="EZM62" s="876"/>
      <c r="EZN62" s="876"/>
      <c r="EZO62" s="876"/>
      <c r="EZP62" s="876"/>
      <c r="EZQ62" s="876"/>
      <c r="EZR62" s="876"/>
      <c r="EZS62" s="876"/>
      <c r="EZT62" s="876"/>
      <c r="EZU62" s="876"/>
      <c r="EZV62" s="876"/>
      <c r="EZW62" s="876"/>
      <c r="EZX62" s="876"/>
      <c r="EZY62" s="876"/>
      <c r="EZZ62" s="876"/>
      <c r="FAA62" s="876"/>
      <c r="FAB62" s="876"/>
      <c r="FAC62" s="876"/>
      <c r="FAD62" s="876"/>
      <c r="FAE62" s="876"/>
      <c r="FAF62" s="876"/>
      <c r="FAG62" s="876"/>
      <c r="FAH62" s="876"/>
      <c r="FAI62" s="876"/>
      <c r="FAJ62" s="876"/>
      <c r="FAK62" s="876"/>
      <c r="FAL62" s="876"/>
      <c r="FAM62" s="876"/>
      <c r="FAN62" s="876"/>
      <c r="FAO62" s="876"/>
      <c r="FAP62" s="876"/>
      <c r="FAQ62" s="876"/>
      <c r="FAR62" s="876"/>
      <c r="FAS62" s="876"/>
      <c r="FAT62" s="876"/>
      <c r="FAU62" s="876"/>
      <c r="FAV62" s="876"/>
      <c r="FAW62" s="876"/>
      <c r="FAX62" s="876"/>
      <c r="FAY62" s="876"/>
      <c r="FAZ62" s="876"/>
      <c r="FBA62" s="876"/>
      <c r="FBB62" s="876"/>
      <c r="FBC62" s="876"/>
      <c r="FBD62" s="876"/>
      <c r="FBE62" s="876"/>
      <c r="FBF62" s="876"/>
      <c r="FBG62" s="876"/>
      <c r="FBH62" s="876"/>
      <c r="FBI62" s="876"/>
      <c r="FBJ62" s="876"/>
      <c r="FBK62" s="876"/>
      <c r="FBL62" s="876"/>
      <c r="FBM62" s="876"/>
      <c r="FBN62" s="876"/>
      <c r="FBO62" s="876"/>
      <c r="FBP62" s="876"/>
      <c r="FBQ62" s="876"/>
      <c r="FBR62" s="876"/>
      <c r="FBS62" s="876"/>
      <c r="FBT62" s="876"/>
      <c r="FBU62" s="876"/>
      <c r="FBV62" s="876"/>
      <c r="FBW62" s="876"/>
      <c r="FBX62" s="876"/>
      <c r="FBY62" s="876"/>
      <c r="FBZ62" s="876"/>
      <c r="FCA62" s="876"/>
      <c r="FCB62" s="876"/>
      <c r="FCC62" s="876"/>
      <c r="FCD62" s="876"/>
      <c r="FCE62" s="876"/>
      <c r="FCF62" s="876"/>
      <c r="FCG62" s="876"/>
      <c r="FCH62" s="876"/>
      <c r="FCI62" s="876"/>
      <c r="FCJ62" s="876"/>
      <c r="FCK62" s="876"/>
      <c r="FCL62" s="876"/>
      <c r="FCM62" s="876"/>
      <c r="FCN62" s="876"/>
      <c r="FCO62" s="876"/>
      <c r="FCP62" s="876"/>
      <c r="FCQ62" s="876"/>
      <c r="FCR62" s="876"/>
      <c r="FCS62" s="876"/>
      <c r="FCT62" s="876"/>
      <c r="FCU62" s="876"/>
      <c r="FCV62" s="876"/>
      <c r="FCW62" s="876"/>
      <c r="FCX62" s="876"/>
      <c r="FCY62" s="876"/>
      <c r="FCZ62" s="876"/>
      <c r="FDA62" s="876"/>
      <c r="FDB62" s="876"/>
      <c r="FDC62" s="876"/>
      <c r="FDD62" s="876"/>
      <c r="FDE62" s="876"/>
      <c r="FDF62" s="876"/>
      <c r="FDG62" s="876"/>
      <c r="FDH62" s="876"/>
      <c r="FDI62" s="876"/>
      <c r="FDJ62" s="876"/>
      <c r="FDK62" s="876"/>
      <c r="FDL62" s="876"/>
      <c r="FDM62" s="876"/>
      <c r="FDN62" s="876"/>
      <c r="FDO62" s="876"/>
      <c r="FDP62" s="876"/>
      <c r="FDQ62" s="876"/>
      <c r="FDR62" s="876"/>
      <c r="FDS62" s="876"/>
      <c r="FDT62" s="876"/>
      <c r="FDU62" s="876"/>
      <c r="FDV62" s="876"/>
      <c r="FDW62" s="876"/>
      <c r="FDX62" s="876"/>
      <c r="FDY62" s="876"/>
      <c r="FDZ62" s="876"/>
      <c r="FEA62" s="876"/>
      <c r="FEB62" s="876"/>
      <c r="FEC62" s="876"/>
      <c r="FED62" s="876"/>
      <c r="FEE62" s="876"/>
      <c r="FEF62" s="876"/>
      <c r="FEG62" s="876"/>
      <c r="FEH62" s="876"/>
      <c r="FEI62" s="876"/>
      <c r="FEJ62" s="876"/>
      <c r="FEK62" s="876"/>
      <c r="FEL62" s="876"/>
      <c r="FEM62" s="876"/>
      <c r="FEN62" s="876"/>
      <c r="FEO62" s="876"/>
      <c r="FEP62" s="876"/>
      <c r="FEQ62" s="876"/>
      <c r="FER62" s="876"/>
      <c r="FES62" s="876"/>
      <c r="FET62" s="876"/>
      <c r="FEU62" s="876"/>
      <c r="FEV62" s="876"/>
      <c r="FEW62" s="876"/>
      <c r="FEX62" s="876"/>
      <c r="FEY62" s="876"/>
      <c r="FEZ62" s="876"/>
      <c r="FFA62" s="876"/>
      <c r="FFB62" s="876"/>
      <c r="FFC62" s="876"/>
      <c r="FFD62" s="876"/>
      <c r="FFE62" s="876"/>
      <c r="FFF62" s="876"/>
      <c r="FFG62" s="876"/>
      <c r="FFH62" s="876"/>
      <c r="FFI62" s="876"/>
      <c r="FFJ62" s="876"/>
      <c r="FFK62" s="876"/>
      <c r="FFL62" s="876"/>
      <c r="FFM62" s="876"/>
      <c r="FFN62" s="876"/>
      <c r="FFO62" s="876"/>
      <c r="FFP62" s="876"/>
      <c r="FFQ62" s="876"/>
      <c r="FFR62" s="876"/>
      <c r="FFS62" s="876"/>
      <c r="FFT62" s="876"/>
      <c r="FFU62" s="876"/>
      <c r="FFV62" s="876"/>
      <c r="FFW62" s="876"/>
      <c r="FFX62" s="876"/>
      <c r="FFY62" s="876"/>
      <c r="FFZ62" s="876"/>
      <c r="FGA62" s="876"/>
      <c r="FGB62" s="876"/>
      <c r="FGC62" s="876"/>
      <c r="FGD62" s="876"/>
      <c r="FGE62" s="876"/>
      <c r="FGF62" s="876"/>
      <c r="FGG62" s="876"/>
      <c r="FGH62" s="876"/>
      <c r="FGI62" s="876"/>
      <c r="FGJ62" s="876"/>
      <c r="FGK62" s="876"/>
      <c r="FGL62" s="876"/>
      <c r="FGM62" s="876"/>
      <c r="FGN62" s="876"/>
      <c r="FGO62" s="876"/>
      <c r="FGP62" s="876"/>
      <c r="FGQ62" s="876"/>
      <c r="FGR62" s="876"/>
      <c r="FGS62" s="876"/>
      <c r="FGT62" s="876"/>
      <c r="FGU62" s="876"/>
      <c r="FGV62" s="876"/>
      <c r="FGW62" s="876"/>
      <c r="FGX62" s="876"/>
      <c r="FGY62" s="876"/>
      <c r="FGZ62" s="876"/>
      <c r="FHA62" s="876"/>
      <c r="FHB62" s="876"/>
      <c r="FHC62" s="876"/>
      <c r="FHD62" s="876"/>
      <c r="FHE62" s="876"/>
      <c r="FHF62" s="876"/>
      <c r="FHG62" s="876"/>
      <c r="FHH62" s="876"/>
      <c r="FHI62" s="876"/>
      <c r="FHJ62" s="876"/>
      <c r="FHK62" s="876"/>
      <c r="FHL62" s="876"/>
      <c r="FHM62" s="876"/>
      <c r="FHN62" s="876"/>
      <c r="FHO62" s="876"/>
      <c r="FHP62" s="876"/>
      <c r="FHQ62" s="876"/>
      <c r="FHR62" s="876"/>
      <c r="FHS62" s="876"/>
      <c r="FHT62" s="876"/>
      <c r="FHU62" s="876"/>
      <c r="FHV62" s="876"/>
      <c r="FHW62" s="876"/>
      <c r="FHX62" s="876"/>
      <c r="FHY62" s="876"/>
      <c r="FHZ62" s="876"/>
      <c r="FIA62" s="876"/>
      <c r="FIB62" s="876"/>
      <c r="FIC62" s="876"/>
      <c r="FID62" s="876"/>
      <c r="FIE62" s="876"/>
      <c r="FIF62" s="876"/>
      <c r="FIG62" s="876"/>
      <c r="FIH62" s="876"/>
      <c r="FII62" s="876"/>
      <c r="FIJ62" s="876"/>
      <c r="FIK62" s="876"/>
      <c r="FIL62" s="876"/>
      <c r="FIM62" s="876"/>
      <c r="FIN62" s="876"/>
      <c r="FIO62" s="876"/>
      <c r="FIP62" s="876"/>
      <c r="FIQ62" s="876"/>
      <c r="FIR62" s="876"/>
      <c r="FIS62" s="876"/>
      <c r="FIT62" s="876"/>
      <c r="FIU62" s="876"/>
      <c r="FIV62" s="876"/>
      <c r="FIW62" s="876"/>
      <c r="FIX62" s="876"/>
      <c r="FIY62" s="876"/>
      <c r="FIZ62" s="876"/>
      <c r="FJA62" s="876"/>
      <c r="FJB62" s="876"/>
      <c r="FJC62" s="876"/>
      <c r="FJD62" s="876"/>
      <c r="FJE62" s="876"/>
      <c r="FJF62" s="876"/>
      <c r="FJG62" s="876"/>
      <c r="FJH62" s="876"/>
      <c r="FJI62" s="876"/>
      <c r="FJJ62" s="876"/>
      <c r="FJK62" s="876"/>
      <c r="FJL62" s="876"/>
      <c r="FJM62" s="876"/>
      <c r="FJN62" s="876"/>
      <c r="FJO62" s="876"/>
      <c r="FJP62" s="876"/>
      <c r="FJQ62" s="876"/>
      <c r="FJR62" s="876"/>
      <c r="FJS62" s="876"/>
      <c r="FJT62" s="876"/>
      <c r="FJU62" s="876"/>
      <c r="FJV62" s="876"/>
      <c r="FJW62" s="876"/>
      <c r="FJX62" s="876"/>
      <c r="FJY62" s="876"/>
      <c r="FJZ62" s="876"/>
      <c r="FKA62" s="876"/>
      <c r="FKB62" s="876"/>
      <c r="FKC62" s="876"/>
      <c r="FKD62" s="876"/>
      <c r="FKE62" s="876"/>
      <c r="FKF62" s="876"/>
      <c r="FKG62" s="876"/>
      <c r="FKH62" s="876"/>
      <c r="FKI62" s="876"/>
      <c r="FKJ62" s="876"/>
      <c r="FKK62" s="876"/>
      <c r="FKL62" s="876"/>
      <c r="FKM62" s="876"/>
      <c r="FKN62" s="876"/>
      <c r="FKO62" s="876"/>
      <c r="FKP62" s="876"/>
      <c r="FKQ62" s="876"/>
      <c r="FKR62" s="876"/>
      <c r="FKS62" s="876"/>
      <c r="FKT62" s="876"/>
      <c r="FKU62" s="876"/>
      <c r="FKV62" s="876"/>
      <c r="FKW62" s="876"/>
      <c r="FKX62" s="876"/>
      <c r="FKY62" s="876"/>
      <c r="FKZ62" s="876"/>
      <c r="FLA62" s="876"/>
      <c r="FLB62" s="876"/>
      <c r="FLC62" s="876"/>
      <c r="FLD62" s="876"/>
      <c r="FLE62" s="876"/>
      <c r="FLF62" s="876"/>
      <c r="FLG62" s="876"/>
      <c r="FLH62" s="876"/>
      <c r="FLI62" s="876"/>
      <c r="FLJ62" s="876"/>
      <c r="FLK62" s="876"/>
      <c r="FLL62" s="876"/>
      <c r="FLM62" s="876"/>
      <c r="FLN62" s="876"/>
      <c r="FLO62" s="876"/>
      <c r="FLP62" s="876"/>
      <c r="FLQ62" s="876"/>
      <c r="FLR62" s="876"/>
      <c r="FLS62" s="876"/>
      <c r="FLT62" s="876"/>
      <c r="FLU62" s="876"/>
      <c r="FLV62" s="876"/>
      <c r="FLW62" s="876"/>
      <c r="FLX62" s="876"/>
      <c r="FLY62" s="876"/>
      <c r="FLZ62" s="876"/>
      <c r="FMA62" s="876"/>
      <c r="FMB62" s="876"/>
      <c r="FMC62" s="876"/>
      <c r="FMD62" s="876"/>
      <c r="FME62" s="876"/>
      <c r="FMF62" s="876"/>
      <c r="FMG62" s="876"/>
      <c r="FMH62" s="876"/>
      <c r="FMI62" s="876"/>
      <c r="FMJ62" s="876"/>
      <c r="FMK62" s="876"/>
      <c r="FML62" s="876"/>
      <c r="FMM62" s="876"/>
      <c r="FMN62" s="876"/>
      <c r="FMO62" s="876"/>
      <c r="FMP62" s="876"/>
      <c r="FMQ62" s="876"/>
      <c r="FMR62" s="876"/>
      <c r="FMS62" s="876"/>
      <c r="FMT62" s="876"/>
      <c r="FMU62" s="876"/>
      <c r="FMV62" s="876"/>
      <c r="FMW62" s="876"/>
      <c r="FMX62" s="876"/>
      <c r="FMY62" s="876"/>
      <c r="FMZ62" s="876"/>
      <c r="FNA62" s="876"/>
      <c r="FNB62" s="876"/>
      <c r="FNC62" s="876"/>
      <c r="FND62" s="876"/>
      <c r="FNE62" s="876"/>
      <c r="FNF62" s="876"/>
      <c r="FNG62" s="876"/>
      <c r="FNH62" s="876"/>
      <c r="FNI62" s="876"/>
      <c r="FNJ62" s="876"/>
      <c r="FNK62" s="876"/>
      <c r="FNL62" s="876"/>
      <c r="FNM62" s="876"/>
      <c r="FNN62" s="876"/>
      <c r="FNO62" s="876"/>
      <c r="FNP62" s="876"/>
      <c r="FNQ62" s="876"/>
      <c r="FNR62" s="876"/>
      <c r="FNS62" s="876"/>
      <c r="FNT62" s="876"/>
      <c r="FNU62" s="876"/>
      <c r="FNV62" s="876"/>
      <c r="FNW62" s="876"/>
      <c r="FNX62" s="876"/>
      <c r="FNY62" s="876"/>
      <c r="FNZ62" s="876"/>
      <c r="FOA62" s="876"/>
      <c r="FOB62" s="876"/>
      <c r="FOC62" s="876"/>
      <c r="FOD62" s="876"/>
      <c r="FOE62" s="876"/>
      <c r="FOF62" s="876"/>
      <c r="FOG62" s="876"/>
      <c r="FOH62" s="876"/>
      <c r="FOI62" s="876"/>
      <c r="FOJ62" s="876"/>
      <c r="FOK62" s="876"/>
      <c r="FOL62" s="876"/>
      <c r="FOM62" s="876"/>
      <c r="FON62" s="876"/>
      <c r="FOO62" s="876"/>
      <c r="FOP62" s="876"/>
      <c r="FOQ62" s="876"/>
      <c r="FOR62" s="876"/>
      <c r="FOS62" s="876"/>
      <c r="FOT62" s="876"/>
      <c r="FOU62" s="876"/>
      <c r="FOV62" s="876"/>
      <c r="FOW62" s="876"/>
      <c r="FOX62" s="876"/>
      <c r="FOY62" s="876"/>
      <c r="FOZ62" s="876"/>
      <c r="FPA62" s="876"/>
      <c r="FPB62" s="876"/>
      <c r="FPC62" s="876"/>
      <c r="FPD62" s="876"/>
      <c r="FPE62" s="876"/>
      <c r="FPF62" s="876"/>
      <c r="FPG62" s="876"/>
      <c r="FPH62" s="876"/>
      <c r="FPI62" s="876"/>
      <c r="FPJ62" s="876"/>
      <c r="FPK62" s="876"/>
      <c r="FPL62" s="876"/>
      <c r="FPM62" s="876"/>
      <c r="FPN62" s="876"/>
      <c r="FPO62" s="876"/>
      <c r="FPP62" s="876"/>
      <c r="FPQ62" s="876"/>
      <c r="FPR62" s="876"/>
      <c r="FPS62" s="876"/>
      <c r="FPT62" s="876"/>
      <c r="FPU62" s="876"/>
      <c r="FPV62" s="876"/>
      <c r="FPW62" s="876"/>
      <c r="FPX62" s="876"/>
      <c r="FPY62" s="876"/>
      <c r="FPZ62" s="876"/>
      <c r="FQA62" s="876"/>
      <c r="FQB62" s="876"/>
      <c r="FQC62" s="876"/>
      <c r="FQD62" s="876"/>
      <c r="FQE62" s="876"/>
      <c r="FQF62" s="876"/>
      <c r="FQG62" s="876"/>
      <c r="FQH62" s="876"/>
      <c r="FQI62" s="876"/>
      <c r="FQJ62" s="876"/>
      <c r="FQK62" s="876"/>
      <c r="FQL62" s="876"/>
      <c r="FQM62" s="876"/>
      <c r="FQN62" s="876"/>
      <c r="FQO62" s="876"/>
      <c r="FQP62" s="876"/>
      <c r="FQQ62" s="876"/>
      <c r="FQR62" s="876"/>
      <c r="FQS62" s="876"/>
      <c r="FQT62" s="876"/>
      <c r="FQU62" s="876"/>
      <c r="FQV62" s="876"/>
      <c r="FQW62" s="876"/>
      <c r="FQX62" s="876"/>
      <c r="FQY62" s="876"/>
      <c r="FQZ62" s="876"/>
      <c r="FRA62" s="876"/>
      <c r="FRB62" s="876"/>
      <c r="FRC62" s="876"/>
      <c r="FRD62" s="876"/>
      <c r="FRE62" s="876"/>
      <c r="FRF62" s="876"/>
      <c r="FRG62" s="876"/>
      <c r="FRH62" s="876"/>
      <c r="FRI62" s="876"/>
      <c r="FRJ62" s="876"/>
      <c r="FRK62" s="876"/>
      <c r="FRL62" s="876"/>
      <c r="FRM62" s="876"/>
      <c r="FRN62" s="876"/>
      <c r="FRO62" s="876"/>
      <c r="FRP62" s="876"/>
      <c r="FRQ62" s="876"/>
      <c r="FRR62" s="876"/>
      <c r="FRS62" s="876"/>
      <c r="FRT62" s="876"/>
      <c r="FRU62" s="876"/>
      <c r="FRV62" s="876"/>
      <c r="FRW62" s="876"/>
      <c r="FRX62" s="876"/>
      <c r="FRY62" s="876"/>
      <c r="FRZ62" s="876"/>
      <c r="FSA62" s="876"/>
      <c r="FSB62" s="876"/>
      <c r="FSC62" s="876"/>
      <c r="FSD62" s="876"/>
      <c r="FSE62" s="876"/>
      <c r="FSF62" s="876"/>
      <c r="FSG62" s="876"/>
      <c r="FSH62" s="876"/>
      <c r="FSI62" s="876"/>
      <c r="FSJ62" s="876"/>
      <c r="FSK62" s="876"/>
      <c r="FSL62" s="876"/>
      <c r="FSM62" s="876"/>
      <c r="FSN62" s="876"/>
      <c r="FSO62" s="876"/>
      <c r="FSP62" s="876"/>
      <c r="FSQ62" s="876"/>
      <c r="FSR62" s="876"/>
      <c r="FSS62" s="876"/>
      <c r="FST62" s="876"/>
      <c r="FSU62" s="876"/>
      <c r="FSV62" s="876"/>
      <c r="FSW62" s="876"/>
      <c r="FSX62" s="876"/>
      <c r="FSY62" s="876"/>
      <c r="FSZ62" s="876"/>
      <c r="FTA62" s="876"/>
      <c r="FTB62" s="876"/>
      <c r="FTC62" s="876"/>
      <c r="FTD62" s="876"/>
      <c r="FTE62" s="876"/>
      <c r="FTF62" s="876"/>
      <c r="FTG62" s="876"/>
      <c r="FTH62" s="876"/>
      <c r="FTI62" s="876"/>
      <c r="FTJ62" s="876"/>
      <c r="FTK62" s="876"/>
      <c r="FTL62" s="876"/>
      <c r="FTM62" s="876"/>
      <c r="FTN62" s="876"/>
      <c r="FTO62" s="876"/>
      <c r="FTP62" s="876"/>
      <c r="FTQ62" s="876"/>
      <c r="FTR62" s="876"/>
      <c r="FTS62" s="876"/>
      <c r="FTT62" s="876"/>
      <c r="FTU62" s="876"/>
      <c r="FTV62" s="876"/>
      <c r="FTW62" s="876"/>
      <c r="FTX62" s="876"/>
      <c r="FTY62" s="876"/>
      <c r="FTZ62" s="876"/>
      <c r="FUA62" s="876"/>
      <c r="FUB62" s="876"/>
      <c r="FUC62" s="876"/>
      <c r="FUD62" s="876"/>
      <c r="FUE62" s="876"/>
      <c r="FUF62" s="876"/>
      <c r="FUG62" s="876"/>
      <c r="FUH62" s="876"/>
      <c r="FUI62" s="876"/>
      <c r="FUJ62" s="876"/>
      <c r="FUK62" s="876"/>
      <c r="FUL62" s="876"/>
      <c r="FUM62" s="876"/>
      <c r="FUN62" s="876"/>
      <c r="FUO62" s="876"/>
      <c r="FUP62" s="876"/>
      <c r="FUQ62" s="876"/>
      <c r="FUR62" s="876"/>
      <c r="FUS62" s="876"/>
      <c r="FUT62" s="876"/>
      <c r="FUU62" s="876"/>
      <c r="FUV62" s="876"/>
      <c r="FUW62" s="876"/>
      <c r="FUX62" s="876"/>
      <c r="FUY62" s="876"/>
      <c r="FUZ62" s="876"/>
      <c r="FVA62" s="876"/>
      <c r="FVB62" s="876"/>
      <c r="FVC62" s="876"/>
      <c r="FVD62" s="876"/>
      <c r="FVE62" s="876"/>
      <c r="FVF62" s="876"/>
      <c r="FVG62" s="876"/>
      <c r="FVH62" s="876"/>
      <c r="FVI62" s="876"/>
      <c r="FVJ62" s="876"/>
      <c r="FVK62" s="876"/>
      <c r="FVL62" s="876"/>
      <c r="FVM62" s="876"/>
      <c r="FVN62" s="876"/>
      <c r="FVO62" s="876"/>
      <c r="FVP62" s="876"/>
      <c r="FVQ62" s="876"/>
      <c r="FVR62" s="876"/>
      <c r="FVS62" s="876"/>
      <c r="FVT62" s="876"/>
      <c r="FVU62" s="876"/>
      <c r="FVV62" s="876"/>
      <c r="FVW62" s="876"/>
      <c r="FVX62" s="876"/>
      <c r="FVY62" s="876"/>
      <c r="FVZ62" s="876"/>
      <c r="FWA62" s="876"/>
      <c r="FWB62" s="876"/>
      <c r="FWC62" s="876"/>
      <c r="FWD62" s="876"/>
      <c r="FWE62" s="876"/>
      <c r="FWF62" s="876"/>
      <c r="FWG62" s="876"/>
      <c r="FWH62" s="876"/>
      <c r="FWI62" s="876"/>
      <c r="FWJ62" s="876"/>
      <c r="FWK62" s="876"/>
      <c r="FWL62" s="876"/>
      <c r="FWM62" s="876"/>
      <c r="FWN62" s="876"/>
      <c r="FWO62" s="876"/>
      <c r="FWP62" s="876"/>
      <c r="FWQ62" s="876"/>
      <c r="FWR62" s="876"/>
      <c r="FWS62" s="876"/>
      <c r="FWT62" s="876"/>
      <c r="FWU62" s="876"/>
      <c r="FWV62" s="876"/>
      <c r="FWW62" s="876"/>
      <c r="FWX62" s="876"/>
      <c r="FWY62" s="876"/>
      <c r="FWZ62" s="876"/>
      <c r="FXA62" s="876"/>
      <c r="FXB62" s="876"/>
      <c r="FXC62" s="876"/>
      <c r="FXD62" s="876"/>
      <c r="FXE62" s="876"/>
      <c r="FXF62" s="876"/>
      <c r="FXG62" s="876"/>
      <c r="FXH62" s="876"/>
      <c r="FXI62" s="876"/>
      <c r="FXJ62" s="876"/>
      <c r="FXK62" s="876"/>
      <c r="FXL62" s="876"/>
      <c r="FXM62" s="876"/>
      <c r="FXN62" s="876"/>
      <c r="FXO62" s="876"/>
      <c r="FXP62" s="876"/>
      <c r="FXQ62" s="876"/>
      <c r="FXR62" s="876"/>
      <c r="FXS62" s="876"/>
      <c r="FXT62" s="876"/>
      <c r="FXU62" s="876"/>
      <c r="FXV62" s="876"/>
      <c r="FXW62" s="876"/>
      <c r="FXX62" s="876"/>
      <c r="FXY62" s="876"/>
      <c r="FXZ62" s="876"/>
      <c r="FYA62" s="876"/>
      <c r="FYB62" s="876"/>
      <c r="FYC62" s="876"/>
      <c r="FYD62" s="876"/>
      <c r="FYE62" s="876"/>
      <c r="FYF62" s="876"/>
      <c r="FYG62" s="876"/>
      <c r="FYH62" s="876"/>
      <c r="FYI62" s="876"/>
      <c r="FYJ62" s="876"/>
      <c r="FYK62" s="876"/>
      <c r="FYL62" s="876"/>
      <c r="FYM62" s="876"/>
      <c r="FYN62" s="876"/>
      <c r="FYO62" s="876"/>
      <c r="FYP62" s="876"/>
      <c r="FYQ62" s="876"/>
      <c r="FYR62" s="876"/>
      <c r="FYS62" s="876"/>
      <c r="FYT62" s="876"/>
      <c r="FYU62" s="876"/>
      <c r="FYV62" s="876"/>
      <c r="FYW62" s="876"/>
      <c r="FYX62" s="876"/>
      <c r="FYY62" s="876"/>
      <c r="FYZ62" s="876"/>
      <c r="FZA62" s="876"/>
      <c r="FZB62" s="876"/>
      <c r="FZC62" s="876"/>
      <c r="FZD62" s="876"/>
      <c r="FZE62" s="876"/>
      <c r="FZF62" s="876"/>
      <c r="FZG62" s="876"/>
      <c r="FZH62" s="876"/>
      <c r="FZI62" s="876"/>
      <c r="FZJ62" s="876"/>
      <c r="FZK62" s="876"/>
      <c r="FZL62" s="876"/>
      <c r="FZM62" s="876"/>
      <c r="FZN62" s="876"/>
      <c r="FZO62" s="876"/>
      <c r="FZP62" s="876"/>
      <c r="FZQ62" s="876"/>
      <c r="FZR62" s="876"/>
      <c r="FZS62" s="876"/>
      <c r="FZT62" s="876"/>
      <c r="FZU62" s="876"/>
      <c r="FZV62" s="876"/>
      <c r="FZW62" s="876"/>
      <c r="FZX62" s="876"/>
      <c r="FZY62" s="876"/>
      <c r="FZZ62" s="876"/>
      <c r="GAA62" s="876"/>
      <c r="GAB62" s="876"/>
      <c r="GAC62" s="876"/>
      <c r="GAD62" s="876"/>
      <c r="GAE62" s="876"/>
      <c r="GAF62" s="876"/>
      <c r="GAG62" s="876"/>
      <c r="GAH62" s="876"/>
      <c r="GAI62" s="876"/>
      <c r="GAJ62" s="876"/>
      <c r="GAK62" s="876"/>
      <c r="GAL62" s="876"/>
      <c r="GAM62" s="876"/>
      <c r="GAN62" s="876"/>
      <c r="GAO62" s="876"/>
      <c r="GAP62" s="876"/>
      <c r="GAQ62" s="876"/>
      <c r="GAR62" s="876"/>
      <c r="GAS62" s="876"/>
      <c r="GAT62" s="876"/>
      <c r="GAU62" s="876"/>
      <c r="GAV62" s="876"/>
      <c r="GAW62" s="876"/>
      <c r="GAX62" s="876"/>
      <c r="GAY62" s="876"/>
      <c r="GAZ62" s="876"/>
      <c r="GBA62" s="876"/>
      <c r="GBB62" s="876"/>
      <c r="GBC62" s="876"/>
      <c r="GBD62" s="876"/>
      <c r="GBE62" s="876"/>
      <c r="GBF62" s="876"/>
      <c r="GBG62" s="876"/>
      <c r="GBH62" s="876"/>
      <c r="GBI62" s="876"/>
      <c r="GBJ62" s="876"/>
      <c r="GBK62" s="876"/>
      <c r="GBL62" s="876"/>
      <c r="GBM62" s="876"/>
      <c r="GBN62" s="876"/>
      <c r="GBO62" s="876"/>
      <c r="GBP62" s="876"/>
      <c r="GBQ62" s="876"/>
      <c r="GBR62" s="876"/>
      <c r="GBS62" s="876"/>
      <c r="GBT62" s="876"/>
      <c r="GBU62" s="876"/>
      <c r="GBV62" s="876"/>
      <c r="GBW62" s="876"/>
      <c r="GBX62" s="876"/>
      <c r="GBY62" s="876"/>
      <c r="GBZ62" s="876"/>
      <c r="GCA62" s="876"/>
      <c r="GCB62" s="876"/>
      <c r="GCC62" s="876"/>
      <c r="GCD62" s="876"/>
      <c r="GCE62" s="876"/>
      <c r="GCF62" s="876"/>
      <c r="GCG62" s="876"/>
      <c r="GCH62" s="876"/>
      <c r="GCI62" s="876"/>
      <c r="GCJ62" s="876"/>
      <c r="GCK62" s="876"/>
      <c r="GCL62" s="876"/>
      <c r="GCM62" s="876"/>
      <c r="GCN62" s="876"/>
      <c r="GCO62" s="876"/>
      <c r="GCP62" s="876"/>
      <c r="GCQ62" s="876"/>
      <c r="GCR62" s="876"/>
      <c r="GCS62" s="876"/>
      <c r="GCT62" s="876"/>
      <c r="GCU62" s="876"/>
      <c r="GCV62" s="876"/>
      <c r="GCW62" s="876"/>
      <c r="GCX62" s="876"/>
      <c r="GCY62" s="876"/>
      <c r="GCZ62" s="876"/>
      <c r="GDA62" s="876"/>
      <c r="GDB62" s="876"/>
      <c r="GDC62" s="876"/>
      <c r="GDD62" s="876"/>
      <c r="GDE62" s="876"/>
      <c r="GDF62" s="876"/>
      <c r="GDG62" s="876"/>
      <c r="GDH62" s="876"/>
      <c r="GDI62" s="876"/>
      <c r="GDJ62" s="876"/>
      <c r="GDK62" s="876"/>
      <c r="GDL62" s="876"/>
      <c r="GDM62" s="876"/>
      <c r="GDN62" s="876"/>
      <c r="GDO62" s="876"/>
      <c r="GDP62" s="876"/>
      <c r="GDQ62" s="876"/>
      <c r="GDR62" s="876"/>
      <c r="GDS62" s="876"/>
      <c r="GDT62" s="876"/>
      <c r="GDU62" s="876"/>
      <c r="GDV62" s="876"/>
      <c r="GDW62" s="876"/>
      <c r="GDX62" s="876"/>
      <c r="GDY62" s="876"/>
      <c r="GDZ62" s="876"/>
      <c r="GEA62" s="876"/>
      <c r="GEB62" s="876"/>
      <c r="GEC62" s="876"/>
      <c r="GED62" s="876"/>
      <c r="GEE62" s="876"/>
      <c r="GEF62" s="876"/>
      <c r="GEG62" s="876"/>
      <c r="GEH62" s="876"/>
      <c r="GEI62" s="876"/>
      <c r="GEJ62" s="876"/>
      <c r="GEK62" s="876"/>
      <c r="GEL62" s="876"/>
      <c r="GEM62" s="876"/>
      <c r="GEN62" s="876"/>
      <c r="GEO62" s="876"/>
      <c r="GEP62" s="876"/>
      <c r="GEQ62" s="876"/>
      <c r="GER62" s="876"/>
      <c r="GES62" s="876"/>
      <c r="GET62" s="876"/>
      <c r="GEU62" s="876"/>
      <c r="GEV62" s="876"/>
      <c r="GEW62" s="876"/>
      <c r="GEX62" s="876"/>
      <c r="GEY62" s="876"/>
      <c r="GEZ62" s="876"/>
      <c r="GFA62" s="876"/>
      <c r="GFB62" s="876"/>
      <c r="GFC62" s="876"/>
      <c r="GFD62" s="876"/>
      <c r="GFE62" s="876"/>
      <c r="GFF62" s="876"/>
      <c r="GFG62" s="876"/>
      <c r="GFH62" s="876"/>
      <c r="GFI62" s="876"/>
      <c r="GFJ62" s="876"/>
      <c r="GFK62" s="876"/>
      <c r="GFL62" s="876"/>
      <c r="GFM62" s="876"/>
      <c r="GFN62" s="876"/>
      <c r="GFO62" s="876"/>
      <c r="GFP62" s="876"/>
      <c r="GFQ62" s="876"/>
      <c r="GFR62" s="876"/>
      <c r="GFS62" s="876"/>
      <c r="GFT62" s="876"/>
      <c r="GFU62" s="876"/>
      <c r="GFV62" s="876"/>
      <c r="GFW62" s="876"/>
      <c r="GFX62" s="876"/>
      <c r="GFY62" s="876"/>
      <c r="GFZ62" s="876"/>
      <c r="GGA62" s="876"/>
      <c r="GGB62" s="876"/>
      <c r="GGC62" s="876"/>
      <c r="GGD62" s="876"/>
      <c r="GGE62" s="876"/>
      <c r="GGF62" s="876"/>
      <c r="GGG62" s="876"/>
      <c r="GGH62" s="876"/>
      <c r="GGI62" s="876"/>
      <c r="GGJ62" s="876"/>
      <c r="GGK62" s="876"/>
      <c r="GGL62" s="876"/>
      <c r="GGM62" s="876"/>
      <c r="GGN62" s="876"/>
      <c r="GGO62" s="876"/>
      <c r="GGP62" s="876"/>
      <c r="GGQ62" s="876"/>
      <c r="GGR62" s="876"/>
      <c r="GGS62" s="876"/>
      <c r="GGT62" s="876"/>
      <c r="GGU62" s="876"/>
      <c r="GGV62" s="876"/>
      <c r="GGW62" s="876"/>
      <c r="GGX62" s="876"/>
      <c r="GGY62" s="876"/>
      <c r="GGZ62" s="876"/>
      <c r="GHA62" s="876"/>
      <c r="GHB62" s="876"/>
      <c r="GHC62" s="876"/>
      <c r="GHD62" s="876"/>
      <c r="GHE62" s="876"/>
      <c r="GHF62" s="876"/>
      <c r="GHG62" s="876"/>
      <c r="GHH62" s="876"/>
      <c r="GHI62" s="876"/>
      <c r="GHJ62" s="876"/>
      <c r="GHK62" s="876"/>
      <c r="GHL62" s="876"/>
      <c r="GHM62" s="876"/>
      <c r="GHN62" s="876"/>
      <c r="GHO62" s="876"/>
      <c r="GHP62" s="876"/>
      <c r="GHQ62" s="876"/>
      <c r="GHR62" s="876"/>
      <c r="GHS62" s="876"/>
      <c r="GHT62" s="876"/>
      <c r="GHU62" s="876"/>
      <c r="GHV62" s="876"/>
      <c r="GHW62" s="876"/>
      <c r="GHX62" s="876"/>
      <c r="GHY62" s="876"/>
      <c r="GHZ62" s="876"/>
      <c r="GIA62" s="876"/>
      <c r="GIB62" s="876"/>
      <c r="GIC62" s="876"/>
      <c r="GID62" s="876"/>
      <c r="GIE62" s="876"/>
      <c r="GIF62" s="876"/>
      <c r="GIG62" s="876"/>
      <c r="GIH62" s="876"/>
      <c r="GII62" s="876"/>
      <c r="GIJ62" s="876"/>
      <c r="GIK62" s="876"/>
      <c r="GIL62" s="876"/>
      <c r="GIM62" s="876"/>
      <c r="GIN62" s="876"/>
      <c r="GIO62" s="876"/>
      <c r="GIP62" s="876"/>
      <c r="GIQ62" s="876"/>
      <c r="GIR62" s="876"/>
      <c r="GIS62" s="876"/>
      <c r="GIT62" s="876"/>
      <c r="GIU62" s="876"/>
      <c r="GIV62" s="876"/>
      <c r="GIW62" s="876"/>
      <c r="GIX62" s="876"/>
      <c r="GIY62" s="876"/>
      <c r="GIZ62" s="876"/>
      <c r="GJA62" s="876"/>
      <c r="GJB62" s="876"/>
      <c r="GJC62" s="876"/>
      <c r="GJD62" s="876"/>
      <c r="GJE62" s="876"/>
      <c r="GJF62" s="876"/>
      <c r="GJG62" s="876"/>
      <c r="GJH62" s="876"/>
      <c r="GJI62" s="876"/>
      <c r="GJJ62" s="876"/>
      <c r="GJK62" s="876"/>
      <c r="GJL62" s="876"/>
      <c r="GJM62" s="876"/>
      <c r="GJN62" s="876"/>
      <c r="GJO62" s="876"/>
      <c r="GJP62" s="876"/>
      <c r="GJQ62" s="876"/>
      <c r="GJR62" s="876"/>
      <c r="GJS62" s="876"/>
      <c r="GJT62" s="876"/>
      <c r="GJU62" s="876"/>
      <c r="GJV62" s="876"/>
      <c r="GJW62" s="876"/>
      <c r="GJX62" s="876"/>
      <c r="GJY62" s="876"/>
      <c r="GJZ62" s="876"/>
      <c r="GKA62" s="876"/>
      <c r="GKB62" s="876"/>
      <c r="GKC62" s="876"/>
      <c r="GKD62" s="876"/>
      <c r="GKE62" s="876"/>
      <c r="GKF62" s="876"/>
      <c r="GKG62" s="876"/>
      <c r="GKH62" s="876"/>
      <c r="GKI62" s="876"/>
      <c r="GKJ62" s="876"/>
      <c r="GKK62" s="876"/>
      <c r="GKL62" s="876"/>
      <c r="GKM62" s="876"/>
      <c r="GKN62" s="876"/>
      <c r="GKO62" s="876"/>
      <c r="GKP62" s="876"/>
      <c r="GKQ62" s="876"/>
      <c r="GKR62" s="876"/>
      <c r="GKS62" s="876"/>
      <c r="GKT62" s="876"/>
      <c r="GKU62" s="876"/>
      <c r="GKV62" s="876"/>
      <c r="GKW62" s="876"/>
      <c r="GKX62" s="876"/>
      <c r="GKY62" s="876"/>
      <c r="GKZ62" s="876"/>
      <c r="GLA62" s="876"/>
      <c r="GLB62" s="876"/>
      <c r="GLC62" s="876"/>
      <c r="GLD62" s="876"/>
      <c r="GLE62" s="876"/>
      <c r="GLF62" s="876"/>
      <c r="GLG62" s="876"/>
      <c r="GLH62" s="876"/>
      <c r="GLI62" s="876"/>
      <c r="GLJ62" s="876"/>
      <c r="GLK62" s="876"/>
      <c r="GLL62" s="876"/>
      <c r="GLM62" s="876"/>
      <c r="GLN62" s="876"/>
      <c r="GLO62" s="876"/>
      <c r="GLP62" s="876"/>
      <c r="GLQ62" s="876"/>
      <c r="GLR62" s="876"/>
      <c r="GLS62" s="876"/>
      <c r="GLT62" s="876"/>
      <c r="GLU62" s="876"/>
      <c r="GLV62" s="876"/>
      <c r="GLW62" s="876"/>
      <c r="GLX62" s="876"/>
      <c r="GLY62" s="876"/>
      <c r="GLZ62" s="876"/>
      <c r="GMA62" s="876"/>
      <c r="GMB62" s="876"/>
      <c r="GMC62" s="876"/>
      <c r="GMD62" s="876"/>
      <c r="GME62" s="876"/>
      <c r="GMF62" s="876"/>
      <c r="GMG62" s="876"/>
      <c r="GMH62" s="876"/>
      <c r="GMI62" s="876"/>
      <c r="GMJ62" s="876"/>
      <c r="GMK62" s="876"/>
      <c r="GML62" s="876"/>
      <c r="GMM62" s="876"/>
      <c r="GMN62" s="876"/>
      <c r="GMO62" s="876"/>
      <c r="GMP62" s="876"/>
      <c r="GMQ62" s="876"/>
      <c r="GMR62" s="876"/>
      <c r="GMS62" s="876"/>
      <c r="GMT62" s="876"/>
      <c r="GMU62" s="876"/>
      <c r="GMV62" s="876"/>
      <c r="GMW62" s="876"/>
      <c r="GMX62" s="876"/>
      <c r="GMY62" s="876"/>
      <c r="GMZ62" s="876"/>
      <c r="GNA62" s="876"/>
      <c r="GNB62" s="876"/>
      <c r="GNC62" s="876"/>
      <c r="GND62" s="876"/>
      <c r="GNE62" s="876"/>
      <c r="GNF62" s="876"/>
      <c r="GNG62" s="876"/>
      <c r="GNH62" s="876"/>
      <c r="GNI62" s="876"/>
      <c r="GNJ62" s="876"/>
      <c r="GNK62" s="876"/>
      <c r="GNL62" s="876"/>
      <c r="GNM62" s="876"/>
      <c r="GNN62" s="876"/>
      <c r="GNO62" s="876"/>
      <c r="GNP62" s="876"/>
      <c r="GNQ62" s="876"/>
      <c r="GNR62" s="876"/>
      <c r="GNS62" s="876"/>
      <c r="GNT62" s="876"/>
      <c r="GNU62" s="876"/>
      <c r="GNV62" s="876"/>
      <c r="GNW62" s="876"/>
      <c r="GNX62" s="876"/>
      <c r="GNY62" s="876"/>
      <c r="GNZ62" s="876"/>
      <c r="GOA62" s="876"/>
      <c r="GOB62" s="876"/>
      <c r="GOC62" s="876"/>
      <c r="GOD62" s="876"/>
      <c r="GOE62" s="876"/>
      <c r="GOF62" s="876"/>
      <c r="GOG62" s="876"/>
      <c r="GOH62" s="876"/>
      <c r="GOI62" s="876"/>
      <c r="GOJ62" s="876"/>
      <c r="GOK62" s="876"/>
      <c r="GOL62" s="876"/>
      <c r="GOM62" s="876"/>
      <c r="GON62" s="876"/>
      <c r="GOO62" s="876"/>
      <c r="GOP62" s="876"/>
      <c r="GOQ62" s="876"/>
      <c r="GOR62" s="876"/>
      <c r="GOS62" s="876"/>
      <c r="GOT62" s="876"/>
      <c r="GOU62" s="876"/>
      <c r="GOV62" s="876"/>
      <c r="GOW62" s="876"/>
      <c r="GOX62" s="876"/>
      <c r="GOY62" s="876"/>
      <c r="GOZ62" s="876"/>
      <c r="GPA62" s="876"/>
      <c r="GPB62" s="876"/>
      <c r="GPC62" s="876"/>
      <c r="GPD62" s="876"/>
      <c r="GPE62" s="876"/>
      <c r="GPF62" s="876"/>
      <c r="GPG62" s="876"/>
      <c r="GPH62" s="876"/>
      <c r="GPI62" s="876"/>
      <c r="GPJ62" s="876"/>
      <c r="GPK62" s="876"/>
      <c r="GPL62" s="876"/>
      <c r="GPM62" s="876"/>
      <c r="GPN62" s="876"/>
      <c r="GPO62" s="876"/>
      <c r="GPP62" s="876"/>
      <c r="GPQ62" s="876"/>
      <c r="GPR62" s="876"/>
      <c r="GPS62" s="876"/>
      <c r="GPT62" s="876"/>
      <c r="GPU62" s="876"/>
      <c r="GPV62" s="876"/>
      <c r="GPW62" s="876"/>
      <c r="GPX62" s="876"/>
      <c r="GPY62" s="876"/>
      <c r="GPZ62" s="876"/>
      <c r="GQA62" s="876"/>
      <c r="GQB62" s="876"/>
      <c r="GQC62" s="876"/>
      <c r="GQD62" s="876"/>
      <c r="GQE62" s="876"/>
      <c r="GQF62" s="876"/>
      <c r="GQG62" s="876"/>
      <c r="GQH62" s="876"/>
      <c r="GQI62" s="876"/>
      <c r="GQJ62" s="876"/>
      <c r="GQK62" s="876"/>
      <c r="GQL62" s="876"/>
      <c r="GQM62" s="876"/>
      <c r="GQN62" s="876"/>
      <c r="GQO62" s="876"/>
      <c r="GQP62" s="876"/>
      <c r="GQQ62" s="876"/>
      <c r="GQR62" s="876"/>
      <c r="GQS62" s="876"/>
      <c r="GQT62" s="876"/>
      <c r="GQU62" s="876"/>
      <c r="GQV62" s="876"/>
      <c r="GQW62" s="876"/>
      <c r="GQX62" s="876"/>
      <c r="GQY62" s="876"/>
      <c r="GQZ62" s="876"/>
      <c r="GRA62" s="876"/>
      <c r="GRB62" s="876"/>
      <c r="GRC62" s="876"/>
      <c r="GRD62" s="876"/>
      <c r="GRE62" s="876"/>
      <c r="GRF62" s="876"/>
      <c r="GRG62" s="876"/>
      <c r="GRH62" s="876"/>
      <c r="GRI62" s="876"/>
      <c r="GRJ62" s="876"/>
      <c r="GRK62" s="876"/>
      <c r="GRL62" s="876"/>
      <c r="GRM62" s="876"/>
      <c r="GRN62" s="876"/>
      <c r="GRO62" s="876"/>
      <c r="GRP62" s="876"/>
      <c r="GRQ62" s="876"/>
      <c r="GRR62" s="876"/>
      <c r="GRS62" s="876"/>
      <c r="GRT62" s="876"/>
      <c r="GRU62" s="876"/>
      <c r="GRV62" s="876"/>
      <c r="GRW62" s="876"/>
      <c r="GRX62" s="876"/>
      <c r="GRY62" s="876"/>
      <c r="GRZ62" s="876"/>
      <c r="GSA62" s="876"/>
      <c r="GSB62" s="876"/>
      <c r="GSC62" s="876"/>
      <c r="GSD62" s="876"/>
      <c r="GSE62" s="876"/>
      <c r="GSF62" s="876"/>
      <c r="GSG62" s="876"/>
      <c r="GSH62" s="876"/>
      <c r="GSI62" s="876"/>
      <c r="GSJ62" s="876"/>
      <c r="GSK62" s="876"/>
      <c r="GSL62" s="876"/>
      <c r="GSM62" s="876"/>
      <c r="GSN62" s="876"/>
      <c r="GSO62" s="876"/>
      <c r="GSP62" s="876"/>
      <c r="GSQ62" s="876"/>
      <c r="GSR62" s="876"/>
      <c r="GSS62" s="876"/>
      <c r="GST62" s="876"/>
      <c r="GSU62" s="876"/>
      <c r="GSV62" s="876"/>
      <c r="GSW62" s="876"/>
      <c r="GSX62" s="876"/>
      <c r="GSY62" s="876"/>
      <c r="GSZ62" s="876"/>
      <c r="GTA62" s="876"/>
      <c r="GTB62" s="876"/>
      <c r="GTC62" s="876"/>
      <c r="GTD62" s="876"/>
      <c r="GTE62" s="876"/>
      <c r="GTF62" s="876"/>
      <c r="GTG62" s="876"/>
      <c r="GTH62" s="876"/>
      <c r="GTI62" s="876"/>
      <c r="GTJ62" s="876"/>
      <c r="GTK62" s="876"/>
      <c r="GTL62" s="876"/>
      <c r="GTM62" s="876"/>
      <c r="GTN62" s="876"/>
      <c r="GTO62" s="876"/>
      <c r="GTP62" s="876"/>
      <c r="GTQ62" s="876"/>
      <c r="GTR62" s="876"/>
      <c r="GTS62" s="876"/>
      <c r="GTT62" s="876"/>
      <c r="GTU62" s="876"/>
      <c r="GTV62" s="876"/>
      <c r="GTW62" s="876"/>
      <c r="GTX62" s="876"/>
      <c r="GTY62" s="876"/>
      <c r="GTZ62" s="876"/>
      <c r="GUA62" s="876"/>
      <c r="GUB62" s="876"/>
      <c r="GUC62" s="876"/>
      <c r="GUD62" s="876"/>
      <c r="GUE62" s="876"/>
      <c r="GUF62" s="876"/>
      <c r="GUG62" s="876"/>
      <c r="GUH62" s="876"/>
      <c r="GUI62" s="876"/>
      <c r="GUJ62" s="876"/>
      <c r="GUK62" s="876"/>
      <c r="GUL62" s="876"/>
      <c r="GUM62" s="876"/>
      <c r="GUN62" s="876"/>
      <c r="GUO62" s="876"/>
      <c r="GUP62" s="876"/>
      <c r="GUQ62" s="876"/>
      <c r="GUR62" s="876"/>
      <c r="GUS62" s="876"/>
      <c r="GUT62" s="876"/>
      <c r="GUU62" s="876"/>
      <c r="GUV62" s="876"/>
      <c r="GUW62" s="876"/>
      <c r="GUX62" s="876"/>
      <c r="GUY62" s="876"/>
      <c r="GUZ62" s="876"/>
      <c r="GVA62" s="876"/>
      <c r="GVB62" s="876"/>
      <c r="GVC62" s="876"/>
      <c r="GVD62" s="876"/>
      <c r="GVE62" s="876"/>
      <c r="GVF62" s="876"/>
      <c r="GVG62" s="876"/>
      <c r="GVH62" s="876"/>
      <c r="GVI62" s="876"/>
      <c r="GVJ62" s="876"/>
      <c r="GVK62" s="876"/>
      <c r="GVL62" s="876"/>
      <c r="GVM62" s="876"/>
      <c r="GVN62" s="876"/>
      <c r="GVO62" s="876"/>
      <c r="GVP62" s="876"/>
      <c r="GVQ62" s="876"/>
      <c r="GVR62" s="876"/>
      <c r="GVS62" s="876"/>
      <c r="GVT62" s="876"/>
      <c r="GVU62" s="876"/>
      <c r="GVV62" s="876"/>
      <c r="GVW62" s="876"/>
      <c r="GVX62" s="876"/>
      <c r="GVY62" s="876"/>
      <c r="GVZ62" s="876"/>
      <c r="GWA62" s="876"/>
      <c r="GWB62" s="876"/>
      <c r="GWC62" s="876"/>
      <c r="GWD62" s="876"/>
      <c r="GWE62" s="876"/>
      <c r="GWF62" s="876"/>
      <c r="GWG62" s="876"/>
      <c r="GWH62" s="876"/>
      <c r="GWI62" s="876"/>
      <c r="GWJ62" s="876"/>
      <c r="GWK62" s="876"/>
      <c r="GWL62" s="876"/>
      <c r="GWM62" s="876"/>
      <c r="GWN62" s="876"/>
      <c r="GWO62" s="876"/>
      <c r="GWP62" s="876"/>
      <c r="GWQ62" s="876"/>
      <c r="GWR62" s="876"/>
      <c r="GWS62" s="876"/>
      <c r="GWT62" s="876"/>
      <c r="GWU62" s="876"/>
      <c r="GWV62" s="876"/>
      <c r="GWW62" s="876"/>
      <c r="GWX62" s="876"/>
      <c r="GWY62" s="876"/>
      <c r="GWZ62" s="876"/>
      <c r="GXA62" s="876"/>
      <c r="GXB62" s="876"/>
      <c r="GXC62" s="876"/>
      <c r="GXD62" s="876"/>
      <c r="GXE62" s="876"/>
      <c r="GXF62" s="876"/>
      <c r="GXG62" s="876"/>
      <c r="GXH62" s="876"/>
      <c r="GXI62" s="876"/>
      <c r="GXJ62" s="876"/>
      <c r="GXK62" s="876"/>
      <c r="GXL62" s="876"/>
      <c r="GXM62" s="876"/>
      <c r="GXN62" s="876"/>
      <c r="GXO62" s="876"/>
      <c r="GXP62" s="876"/>
      <c r="GXQ62" s="876"/>
      <c r="GXR62" s="876"/>
      <c r="GXS62" s="876"/>
      <c r="GXT62" s="876"/>
      <c r="GXU62" s="876"/>
      <c r="GXV62" s="876"/>
      <c r="GXW62" s="876"/>
      <c r="GXX62" s="876"/>
      <c r="GXY62" s="876"/>
      <c r="GXZ62" s="876"/>
      <c r="GYA62" s="876"/>
      <c r="GYB62" s="876"/>
      <c r="GYC62" s="876"/>
      <c r="GYD62" s="876"/>
      <c r="GYE62" s="876"/>
      <c r="GYF62" s="876"/>
      <c r="GYG62" s="876"/>
      <c r="GYH62" s="876"/>
      <c r="GYI62" s="876"/>
      <c r="GYJ62" s="876"/>
      <c r="GYK62" s="876"/>
      <c r="GYL62" s="876"/>
      <c r="GYM62" s="876"/>
      <c r="GYN62" s="876"/>
      <c r="GYO62" s="876"/>
      <c r="GYP62" s="876"/>
      <c r="GYQ62" s="876"/>
      <c r="GYR62" s="876"/>
      <c r="GYS62" s="876"/>
      <c r="GYT62" s="876"/>
      <c r="GYU62" s="876"/>
      <c r="GYV62" s="876"/>
      <c r="GYW62" s="876"/>
      <c r="GYX62" s="876"/>
      <c r="GYY62" s="876"/>
      <c r="GYZ62" s="876"/>
      <c r="GZA62" s="876"/>
      <c r="GZB62" s="876"/>
      <c r="GZC62" s="876"/>
      <c r="GZD62" s="876"/>
      <c r="GZE62" s="876"/>
      <c r="GZF62" s="876"/>
      <c r="GZG62" s="876"/>
      <c r="GZH62" s="876"/>
      <c r="GZI62" s="876"/>
      <c r="GZJ62" s="876"/>
      <c r="GZK62" s="876"/>
      <c r="GZL62" s="876"/>
      <c r="GZM62" s="876"/>
      <c r="GZN62" s="876"/>
      <c r="GZO62" s="876"/>
      <c r="GZP62" s="876"/>
      <c r="GZQ62" s="876"/>
      <c r="GZR62" s="876"/>
      <c r="GZS62" s="876"/>
      <c r="GZT62" s="876"/>
      <c r="GZU62" s="876"/>
      <c r="GZV62" s="876"/>
      <c r="GZW62" s="876"/>
      <c r="GZX62" s="876"/>
      <c r="GZY62" s="876"/>
      <c r="GZZ62" s="876"/>
      <c r="HAA62" s="876"/>
      <c r="HAB62" s="876"/>
      <c r="HAC62" s="876"/>
      <c r="HAD62" s="876"/>
      <c r="HAE62" s="876"/>
      <c r="HAF62" s="876"/>
      <c r="HAG62" s="876"/>
      <c r="HAH62" s="876"/>
      <c r="HAI62" s="876"/>
      <c r="HAJ62" s="876"/>
      <c r="HAK62" s="876"/>
      <c r="HAL62" s="876"/>
      <c r="HAM62" s="876"/>
      <c r="HAN62" s="876"/>
      <c r="HAO62" s="876"/>
      <c r="HAP62" s="876"/>
      <c r="HAQ62" s="876"/>
      <c r="HAR62" s="876"/>
      <c r="HAS62" s="876"/>
      <c r="HAT62" s="876"/>
      <c r="HAU62" s="876"/>
      <c r="HAV62" s="876"/>
      <c r="HAW62" s="876"/>
      <c r="HAX62" s="876"/>
      <c r="HAY62" s="876"/>
      <c r="HAZ62" s="876"/>
      <c r="HBA62" s="876"/>
      <c r="HBB62" s="876"/>
      <c r="HBC62" s="876"/>
      <c r="HBD62" s="876"/>
      <c r="HBE62" s="876"/>
      <c r="HBF62" s="876"/>
      <c r="HBG62" s="876"/>
      <c r="HBH62" s="876"/>
      <c r="HBI62" s="876"/>
      <c r="HBJ62" s="876"/>
      <c r="HBK62" s="876"/>
      <c r="HBL62" s="876"/>
      <c r="HBM62" s="876"/>
      <c r="HBN62" s="876"/>
      <c r="HBO62" s="876"/>
      <c r="HBP62" s="876"/>
      <c r="HBQ62" s="876"/>
      <c r="HBR62" s="876"/>
      <c r="HBS62" s="876"/>
      <c r="HBT62" s="876"/>
      <c r="HBU62" s="876"/>
      <c r="HBV62" s="876"/>
      <c r="HBW62" s="876"/>
      <c r="HBX62" s="876"/>
      <c r="HBY62" s="876"/>
      <c r="HBZ62" s="876"/>
      <c r="HCA62" s="876"/>
      <c r="HCB62" s="876"/>
      <c r="HCC62" s="876"/>
      <c r="HCD62" s="876"/>
      <c r="HCE62" s="876"/>
      <c r="HCF62" s="876"/>
      <c r="HCG62" s="876"/>
      <c r="HCH62" s="876"/>
      <c r="HCI62" s="876"/>
      <c r="HCJ62" s="876"/>
      <c r="HCK62" s="876"/>
      <c r="HCL62" s="876"/>
      <c r="HCM62" s="876"/>
      <c r="HCN62" s="876"/>
      <c r="HCO62" s="876"/>
      <c r="HCP62" s="876"/>
      <c r="HCQ62" s="876"/>
      <c r="HCR62" s="876"/>
      <c r="HCS62" s="876"/>
      <c r="HCT62" s="876"/>
      <c r="HCU62" s="876"/>
      <c r="HCV62" s="876"/>
      <c r="HCW62" s="876"/>
      <c r="HCX62" s="876"/>
      <c r="HCY62" s="876"/>
      <c r="HCZ62" s="876"/>
      <c r="HDA62" s="876"/>
      <c r="HDB62" s="876"/>
      <c r="HDC62" s="876"/>
      <c r="HDD62" s="876"/>
      <c r="HDE62" s="876"/>
      <c r="HDF62" s="876"/>
      <c r="HDG62" s="876"/>
      <c r="HDH62" s="876"/>
      <c r="HDI62" s="876"/>
      <c r="HDJ62" s="876"/>
      <c r="HDK62" s="876"/>
      <c r="HDL62" s="876"/>
      <c r="HDM62" s="876"/>
      <c r="HDN62" s="876"/>
      <c r="HDO62" s="876"/>
      <c r="HDP62" s="876"/>
      <c r="HDQ62" s="876"/>
      <c r="HDR62" s="876"/>
      <c r="HDS62" s="876"/>
      <c r="HDT62" s="876"/>
      <c r="HDU62" s="876"/>
      <c r="HDV62" s="876"/>
      <c r="HDW62" s="876"/>
      <c r="HDX62" s="876"/>
      <c r="HDY62" s="876"/>
      <c r="HDZ62" s="876"/>
      <c r="HEA62" s="876"/>
      <c r="HEB62" s="876"/>
      <c r="HEC62" s="876"/>
      <c r="HED62" s="876"/>
      <c r="HEE62" s="876"/>
      <c r="HEF62" s="876"/>
      <c r="HEG62" s="876"/>
      <c r="HEH62" s="876"/>
      <c r="HEI62" s="876"/>
      <c r="HEJ62" s="876"/>
      <c r="HEK62" s="876"/>
      <c r="HEL62" s="876"/>
      <c r="HEM62" s="876"/>
      <c r="HEN62" s="876"/>
      <c r="HEO62" s="876"/>
      <c r="HEP62" s="876"/>
      <c r="HEQ62" s="876"/>
      <c r="HER62" s="876"/>
      <c r="HES62" s="876"/>
      <c r="HET62" s="876"/>
      <c r="HEU62" s="876"/>
      <c r="HEV62" s="876"/>
      <c r="HEW62" s="876"/>
      <c r="HEX62" s="876"/>
      <c r="HEY62" s="876"/>
      <c r="HEZ62" s="876"/>
      <c r="HFA62" s="876"/>
      <c r="HFB62" s="876"/>
      <c r="HFC62" s="876"/>
      <c r="HFD62" s="876"/>
      <c r="HFE62" s="876"/>
      <c r="HFF62" s="876"/>
      <c r="HFG62" s="876"/>
      <c r="HFH62" s="876"/>
      <c r="HFI62" s="876"/>
      <c r="HFJ62" s="876"/>
      <c r="HFK62" s="876"/>
      <c r="HFL62" s="876"/>
      <c r="HFM62" s="876"/>
      <c r="HFN62" s="876"/>
      <c r="HFO62" s="876"/>
      <c r="HFP62" s="876"/>
      <c r="HFQ62" s="876"/>
      <c r="HFR62" s="876"/>
      <c r="HFS62" s="876"/>
      <c r="HFT62" s="876"/>
      <c r="HFU62" s="876"/>
      <c r="HFV62" s="876"/>
      <c r="HFW62" s="876"/>
      <c r="HFX62" s="876"/>
      <c r="HFY62" s="876"/>
      <c r="HFZ62" s="876"/>
      <c r="HGA62" s="876"/>
      <c r="HGB62" s="876"/>
      <c r="HGC62" s="876"/>
      <c r="HGD62" s="876"/>
      <c r="HGE62" s="876"/>
      <c r="HGF62" s="876"/>
      <c r="HGG62" s="876"/>
      <c r="HGH62" s="876"/>
      <c r="HGI62" s="876"/>
      <c r="HGJ62" s="876"/>
      <c r="HGK62" s="876"/>
      <c r="HGL62" s="876"/>
      <c r="HGM62" s="876"/>
      <c r="HGN62" s="876"/>
      <c r="HGO62" s="876"/>
      <c r="HGP62" s="876"/>
      <c r="HGQ62" s="876"/>
      <c r="HGR62" s="876"/>
      <c r="HGS62" s="876"/>
      <c r="HGT62" s="876"/>
      <c r="HGU62" s="876"/>
      <c r="HGV62" s="876"/>
      <c r="HGW62" s="876"/>
      <c r="HGX62" s="876"/>
      <c r="HGY62" s="876"/>
      <c r="HGZ62" s="876"/>
      <c r="HHA62" s="876"/>
      <c r="HHB62" s="876"/>
      <c r="HHC62" s="876"/>
      <c r="HHD62" s="876"/>
      <c r="HHE62" s="876"/>
      <c r="HHF62" s="876"/>
      <c r="HHG62" s="876"/>
      <c r="HHH62" s="876"/>
      <c r="HHI62" s="876"/>
      <c r="HHJ62" s="876"/>
      <c r="HHK62" s="876"/>
      <c r="HHL62" s="876"/>
      <c r="HHM62" s="876"/>
      <c r="HHN62" s="876"/>
      <c r="HHO62" s="876"/>
      <c r="HHP62" s="876"/>
      <c r="HHQ62" s="876"/>
      <c r="HHR62" s="876"/>
      <c r="HHS62" s="876"/>
      <c r="HHT62" s="876"/>
      <c r="HHU62" s="876"/>
      <c r="HHV62" s="876"/>
      <c r="HHW62" s="876"/>
      <c r="HHX62" s="876"/>
      <c r="HHY62" s="876"/>
      <c r="HHZ62" s="876"/>
      <c r="HIA62" s="876"/>
      <c r="HIB62" s="876"/>
      <c r="HIC62" s="876"/>
      <c r="HID62" s="876"/>
      <c r="HIE62" s="876"/>
      <c r="HIF62" s="876"/>
      <c r="HIG62" s="876"/>
      <c r="HIH62" s="876"/>
      <c r="HII62" s="876"/>
      <c r="HIJ62" s="876"/>
      <c r="HIK62" s="876"/>
      <c r="HIL62" s="876"/>
      <c r="HIM62" s="876"/>
      <c r="HIN62" s="876"/>
      <c r="HIO62" s="876"/>
      <c r="HIP62" s="876"/>
      <c r="HIQ62" s="876"/>
      <c r="HIR62" s="876"/>
      <c r="HIS62" s="876"/>
      <c r="HIT62" s="876"/>
      <c r="HIU62" s="876"/>
      <c r="HIV62" s="876"/>
      <c r="HIW62" s="876"/>
      <c r="HIX62" s="876"/>
      <c r="HIY62" s="876"/>
      <c r="HIZ62" s="876"/>
      <c r="HJA62" s="876"/>
      <c r="HJB62" s="876"/>
      <c r="HJC62" s="876"/>
      <c r="HJD62" s="876"/>
      <c r="HJE62" s="876"/>
      <c r="HJF62" s="876"/>
      <c r="HJG62" s="876"/>
      <c r="HJH62" s="876"/>
      <c r="HJI62" s="876"/>
      <c r="HJJ62" s="876"/>
      <c r="HJK62" s="876"/>
      <c r="HJL62" s="876"/>
      <c r="HJM62" s="876"/>
      <c r="HJN62" s="876"/>
      <c r="HJO62" s="876"/>
      <c r="HJP62" s="876"/>
      <c r="HJQ62" s="876"/>
      <c r="HJR62" s="876"/>
      <c r="HJS62" s="876"/>
      <c r="HJT62" s="876"/>
      <c r="HJU62" s="876"/>
      <c r="HJV62" s="876"/>
      <c r="HJW62" s="876"/>
      <c r="HJX62" s="876"/>
      <c r="HJY62" s="876"/>
      <c r="HJZ62" s="876"/>
      <c r="HKA62" s="876"/>
      <c r="HKB62" s="876"/>
      <c r="HKC62" s="876"/>
      <c r="HKD62" s="876"/>
      <c r="HKE62" s="876"/>
      <c r="HKF62" s="876"/>
      <c r="HKG62" s="876"/>
      <c r="HKH62" s="876"/>
      <c r="HKI62" s="876"/>
      <c r="HKJ62" s="876"/>
      <c r="HKK62" s="876"/>
      <c r="HKL62" s="876"/>
      <c r="HKM62" s="876"/>
      <c r="HKN62" s="876"/>
      <c r="HKO62" s="876"/>
      <c r="HKP62" s="876"/>
      <c r="HKQ62" s="876"/>
      <c r="HKR62" s="876"/>
      <c r="HKS62" s="876"/>
      <c r="HKT62" s="876"/>
      <c r="HKU62" s="876"/>
      <c r="HKV62" s="876"/>
      <c r="HKW62" s="876"/>
      <c r="HKX62" s="876"/>
      <c r="HKY62" s="876"/>
      <c r="HKZ62" s="876"/>
      <c r="HLA62" s="876"/>
      <c r="HLB62" s="876"/>
      <c r="HLC62" s="876"/>
      <c r="HLD62" s="876"/>
      <c r="HLE62" s="876"/>
      <c r="HLF62" s="876"/>
      <c r="HLG62" s="876"/>
      <c r="HLH62" s="876"/>
      <c r="HLI62" s="876"/>
      <c r="HLJ62" s="876"/>
      <c r="HLK62" s="876"/>
      <c r="HLL62" s="876"/>
      <c r="HLM62" s="876"/>
      <c r="HLN62" s="876"/>
      <c r="HLO62" s="876"/>
      <c r="HLP62" s="876"/>
      <c r="HLQ62" s="876"/>
      <c r="HLR62" s="876"/>
      <c r="HLS62" s="876"/>
      <c r="HLT62" s="876"/>
      <c r="HLU62" s="876"/>
      <c r="HLV62" s="876"/>
      <c r="HLW62" s="876"/>
      <c r="HLX62" s="876"/>
      <c r="HLY62" s="876"/>
      <c r="HLZ62" s="876"/>
      <c r="HMA62" s="876"/>
      <c r="HMB62" s="876"/>
      <c r="HMC62" s="876"/>
      <c r="HMD62" s="876"/>
      <c r="HME62" s="876"/>
      <c r="HMF62" s="876"/>
      <c r="HMG62" s="876"/>
      <c r="HMH62" s="876"/>
      <c r="HMI62" s="876"/>
      <c r="HMJ62" s="876"/>
      <c r="HMK62" s="876"/>
      <c r="HML62" s="876"/>
      <c r="HMM62" s="876"/>
      <c r="HMN62" s="876"/>
      <c r="HMO62" s="876"/>
      <c r="HMP62" s="876"/>
      <c r="HMQ62" s="876"/>
      <c r="HMR62" s="876"/>
      <c r="HMS62" s="876"/>
      <c r="HMT62" s="876"/>
      <c r="HMU62" s="876"/>
      <c r="HMV62" s="876"/>
      <c r="HMW62" s="876"/>
      <c r="HMX62" s="876"/>
      <c r="HMY62" s="876"/>
      <c r="HMZ62" s="876"/>
      <c r="HNA62" s="876"/>
      <c r="HNB62" s="876"/>
      <c r="HNC62" s="876"/>
      <c r="HND62" s="876"/>
      <c r="HNE62" s="876"/>
      <c r="HNF62" s="876"/>
      <c r="HNG62" s="876"/>
      <c r="HNH62" s="876"/>
      <c r="HNI62" s="876"/>
      <c r="HNJ62" s="876"/>
      <c r="HNK62" s="876"/>
      <c r="HNL62" s="876"/>
      <c r="HNM62" s="876"/>
      <c r="HNN62" s="876"/>
      <c r="HNO62" s="876"/>
      <c r="HNP62" s="876"/>
      <c r="HNQ62" s="876"/>
      <c r="HNR62" s="876"/>
      <c r="HNS62" s="876"/>
      <c r="HNT62" s="876"/>
      <c r="HNU62" s="876"/>
      <c r="HNV62" s="876"/>
      <c r="HNW62" s="876"/>
      <c r="HNX62" s="876"/>
      <c r="HNY62" s="876"/>
      <c r="HNZ62" s="876"/>
      <c r="HOA62" s="876"/>
      <c r="HOB62" s="876"/>
      <c r="HOC62" s="876"/>
      <c r="HOD62" s="876"/>
      <c r="HOE62" s="876"/>
      <c r="HOF62" s="876"/>
      <c r="HOG62" s="876"/>
      <c r="HOH62" s="876"/>
      <c r="HOI62" s="876"/>
      <c r="HOJ62" s="876"/>
      <c r="HOK62" s="876"/>
      <c r="HOL62" s="876"/>
      <c r="HOM62" s="876"/>
      <c r="HON62" s="876"/>
      <c r="HOO62" s="876"/>
      <c r="HOP62" s="876"/>
      <c r="HOQ62" s="876"/>
      <c r="HOR62" s="876"/>
      <c r="HOS62" s="876"/>
      <c r="HOT62" s="876"/>
      <c r="HOU62" s="876"/>
      <c r="HOV62" s="876"/>
      <c r="HOW62" s="876"/>
      <c r="HOX62" s="876"/>
      <c r="HOY62" s="876"/>
      <c r="HOZ62" s="876"/>
      <c r="HPA62" s="876"/>
      <c r="HPB62" s="876"/>
      <c r="HPC62" s="876"/>
      <c r="HPD62" s="876"/>
      <c r="HPE62" s="876"/>
      <c r="HPF62" s="876"/>
      <c r="HPG62" s="876"/>
      <c r="HPH62" s="876"/>
      <c r="HPI62" s="876"/>
      <c r="HPJ62" s="876"/>
      <c r="HPK62" s="876"/>
      <c r="HPL62" s="876"/>
      <c r="HPM62" s="876"/>
      <c r="HPN62" s="876"/>
      <c r="HPO62" s="876"/>
      <c r="HPP62" s="876"/>
      <c r="HPQ62" s="876"/>
      <c r="HPR62" s="876"/>
      <c r="HPS62" s="876"/>
      <c r="HPT62" s="876"/>
      <c r="HPU62" s="876"/>
      <c r="HPV62" s="876"/>
      <c r="HPW62" s="876"/>
      <c r="HPX62" s="876"/>
      <c r="HPY62" s="876"/>
      <c r="HPZ62" s="876"/>
      <c r="HQA62" s="876"/>
      <c r="HQB62" s="876"/>
      <c r="HQC62" s="876"/>
      <c r="HQD62" s="876"/>
      <c r="HQE62" s="876"/>
      <c r="HQF62" s="876"/>
      <c r="HQG62" s="876"/>
      <c r="HQH62" s="876"/>
      <c r="HQI62" s="876"/>
      <c r="HQJ62" s="876"/>
      <c r="HQK62" s="876"/>
      <c r="HQL62" s="876"/>
      <c r="HQM62" s="876"/>
      <c r="HQN62" s="876"/>
      <c r="HQO62" s="876"/>
      <c r="HQP62" s="876"/>
      <c r="HQQ62" s="876"/>
      <c r="HQR62" s="876"/>
      <c r="HQS62" s="876"/>
      <c r="HQT62" s="876"/>
      <c r="HQU62" s="876"/>
      <c r="HQV62" s="876"/>
      <c r="HQW62" s="876"/>
      <c r="HQX62" s="876"/>
      <c r="HQY62" s="876"/>
      <c r="HQZ62" s="876"/>
      <c r="HRA62" s="876"/>
      <c r="HRB62" s="876"/>
      <c r="HRC62" s="876"/>
      <c r="HRD62" s="876"/>
      <c r="HRE62" s="876"/>
      <c r="HRF62" s="876"/>
      <c r="HRG62" s="876"/>
      <c r="HRH62" s="876"/>
      <c r="HRI62" s="876"/>
      <c r="HRJ62" s="876"/>
      <c r="HRK62" s="876"/>
      <c r="HRL62" s="876"/>
      <c r="HRM62" s="876"/>
      <c r="HRN62" s="876"/>
      <c r="HRO62" s="876"/>
      <c r="HRP62" s="876"/>
      <c r="HRQ62" s="876"/>
      <c r="HRR62" s="876"/>
      <c r="HRS62" s="876"/>
      <c r="HRT62" s="876"/>
      <c r="HRU62" s="876"/>
      <c r="HRV62" s="876"/>
      <c r="HRW62" s="876"/>
      <c r="HRX62" s="876"/>
      <c r="HRY62" s="876"/>
      <c r="HRZ62" s="876"/>
      <c r="HSA62" s="876"/>
      <c r="HSB62" s="876"/>
      <c r="HSC62" s="876"/>
      <c r="HSD62" s="876"/>
      <c r="HSE62" s="876"/>
      <c r="HSF62" s="876"/>
      <c r="HSG62" s="876"/>
      <c r="HSH62" s="876"/>
      <c r="HSI62" s="876"/>
      <c r="HSJ62" s="876"/>
      <c r="HSK62" s="876"/>
      <c r="HSL62" s="876"/>
      <c r="HSM62" s="876"/>
      <c r="HSN62" s="876"/>
      <c r="HSO62" s="876"/>
      <c r="HSP62" s="876"/>
      <c r="HSQ62" s="876"/>
      <c r="HSR62" s="876"/>
      <c r="HSS62" s="876"/>
      <c r="HST62" s="876"/>
      <c r="HSU62" s="876"/>
      <c r="HSV62" s="876"/>
      <c r="HSW62" s="876"/>
      <c r="HSX62" s="876"/>
      <c r="HSY62" s="876"/>
      <c r="HSZ62" s="876"/>
      <c r="HTA62" s="876"/>
      <c r="HTB62" s="876"/>
      <c r="HTC62" s="876"/>
      <c r="HTD62" s="876"/>
      <c r="HTE62" s="876"/>
      <c r="HTF62" s="876"/>
      <c r="HTG62" s="876"/>
      <c r="HTH62" s="876"/>
      <c r="HTI62" s="876"/>
      <c r="HTJ62" s="876"/>
      <c r="HTK62" s="876"/>
      <c r="HTL62" s="876"/>
      <c r="HTM62" s="876"/>
      <c r="HTN62" s="876"/>
      <c r="HTO62" s="876"/>
      <c r="HTP62" s="876"/>
      <c r="HTQ62" s="876"/>
      <c r="HTR62" s="876"/>
      <c r="HTS62" s="876"/>
      <c r="HTT62" s="876"/>
      <c r="HTU62" s="876"/>
      <c r="HTV62" s="876"/>
      <c r="HTW62" s="876"/>
      <c r="HTX62" s="876"/>
      <c r="HTY62" s="876"/>
      <c r="HTZ62" s="876"/>
      <c r="HUA62" s="876"/>
      <c r="HUB62" s="876"/>
      <c r="HUC62" s="876"/>
      <c r="HUD62" s="876"/>
      <c r="HUE62" s="876"/>
      <c r="HUF62" s="876"/>
      <c r="HUG62" s="876"/>
      <c r="HUH62" s="876"/>
      <c r="HUI62" s="876"/>
      <c r="HUJ62" s="876"/>
      <c r="HUK62" s="876"/>
      <c r="HUL62" s="876"/>
      <c r="HUM62" s="876"/>
      <c r="HUN62" s="876"/>
      <c r="HUO62" s="876"/>
      <c r="HUP62" s="876"/>
      <c r="HUQ62" s="876"/>
      <c r="HUR62" s="876"/>
      <c r="HUS62" s="876"/>
      <c r="HUT62" s="876"/>
      <c r="HUU62" s="876"/>
      <c r="HUV62" s="876"/>
      <c r="HUW62" s="876"/>
      <c r="HUX62" s="876"/>
      <c r="HUY62" s="876"/>
      <c r="HUZ62" s="876"/>
      <c r="HVA62" s="876"/>
      <c r="HVB62" s="876"/>
      <c r="HVC62" s="876"/>
      <c r="HVD62" s="876"/>
      <c r="HVE62" s="876"/>
      <c r="HVF62" s="876"/>
      <c r="HVG62" s="876"/>
      <c r="HVH62" s="876"/>
      <c r="HVI62" s="876"/>
      <c r="HVJ62" s="876"/>
      <c r="HVK62" s="876"/>
      <c r="HVL62" s="876"/>
      <c r="HVM62" s="876"/>
      <c r="HVN62" s="876"/>
      <c r="HVO62" s="876"/>
      <c r="HVP62" s="876"/>
      <c r="HVQ62" s="876"/>
      <c r="HVR62" s="876"/>
      <c r="HVS62" s="876"/>
      <c r="HVT62" s="876"/>
      <c r="HVU62" s="876"/>
      <c r="HVV62" s="876"/>
      <c r="HVW62" s="876"/>
      <c r="HVX62" s="876"/>
      <c r="HVY62" s="876"/>
      <c r="HVZ62" s="876"/>
      <c r="HWA62" s="876"/>
      <c r="HWB62" s="876"/>
      <c r="HWC62" s="876"/>
      <c r="HWD62" s="876"/>
      <c r="HWE62" s="876"/>
      <c r="HWF62" s="876"/>
      <c r="HWG62" s="876"/>
      <c r="HWH62" s="876"/>
      <c r="HWI62" s="876"/>
      <c r="HWJ62" s="876"/>
      <c r="HWK62" s="876"/>
      <c r="HWL62" s="876"/>
      <c r="HWM62" s="876"/>
      <c r="HWN62" s="876"/>
      <c r="HWO62" s="876"/>
      <c r="HWP62" s="876"/>
      <c r="HWQ62" s="876"/>
      <c r="HWR62" s="876"/>
      <c r="HWS62" s="876"/>
      <c r="HWT62" s="876"/>
      <c r="HWU62" s="876"/>
      <c r="HWV62" s="876"/>
      <c r="HWW62" s="876"/>
      <c r="HWX62" s="876"/>
      <c r="HWY62" s="876"/>
      <c r="HWZ62" s="876"/>
      <c r="HXA62" s="876"/>
      <c r="HXB62" s="876"/>
      <c r="HXC62" s="876"/>
      <c r="HXD62" s="876"/>
      <c r="HXE62" s="876"/>
      <c r="HXF62" s="876"/>
      <c r="HXG62" s="876"/>
      <c r="HXH62" s="876"/>
      <c r="HXI62" s="876"/>
      <c r="HXJ62" s="876"/>
      <c r="HXK62" s="876"/>
      <c r="HXL62" s="876"/>
      <c r="HXM62" s="876"/>
      <c r="HXN62" s="876"/>
      <c r="HXO62" s="876"/>
      <c r="HXP62" s="876"/>
      <c r="HXQ62" s="876"/>
      <c r="HXR62" s="876"/>
      <c r="HXS62" s="876"/>
      <c r="HXT62" s="876"/>
      <c r="HXU62" s="876"/>
      <c r="HXV62" s="876"/>
      <c r="HXW62" s="876"/>
      <c r="HXX62" s="876"/>
      <c r="HXY62" s="876"/>
      <c r="HXZ62" s="876"/>
      <c r="HYA62" s="876"/>
      <c r="HYB62" s="876"/>
      <c r="HYC62" s="876"/>
      <c r="HYD62" s="876"/>
      <c r="HYE62" s="876"/>
      <c r="HYF62" s="876"/>
      <c r="HYG62" s="876"/>
      <c r="HYH62" s="876"/>
      <c r="HYI62" s="876"/>
      <c r="HYJ62" s="876"/>
      <c r="HYK62" s="876"/>
      <c r="HYL62" s="876"/>
      <c r="HYM62" s="876"/>
      <c r="HYN62" s="876"/>
      <c r="HYO62" s="876"/>
      <c r="HYP62" s="876"/>
      <c r="HYQ62" s="876"/>
      <c r="HYR62" s="876"/>
      <c r="HYS62" s="876"/>
      <c r="HYT62" s="876"/>
      <c r="HYU62" s="876"/>
      <c r="HYV62" s="876"/>
      <c r="HYW62" s="876"/>
      <c r="HYX62" s="876"/>
      <c r="HYY62" s="876"/>
      <c r="HYZ62" s="876"/>
      <c r="HZA62" s="876"/>
      <c r="HZB62" s="876"/>
      <c r="HZC62" s="876"/>
      <c r="HZD62" s="876"/>
      <c r="HZE62" s="876"/>
      <c r="HZF62" s="876"/>
      <c r="HZG62" s="876"/>
      <c r="HZH62" s="876"/>
      <c r="HZI62" s="876"/>
      <c r="HZJ62" s="876"/>
      <c r="HZK62" s="876"/>
      <c r="HZL62" s="876"/>
      <c r="HZM62" s="876"/>
      <c r="HZN62" s="876"/>
      <c r="HZO62" s="876"/>
      <c r="HZP62" s="876"/>
      <c r="HZQ62" s="876"/>
      <c r="HZR62" s="876"/>
      <c r="HZS62" s="876"/>
      <c r="HZT62" s="876"/>
      <c r="HZU62" s="876"/>
      <c r="HZV62" s="876"/>
      <c r="HZW62" s="876"/>
      <c r="HZX62" s="876"/>
      <c r="HZY62" s="876"/>
      <c r="HZZ62" s="876"/>
      <c r="IAA62" s="876"/>
      <c r="IAB62" s="876"/>
      <c r="IAC62" s="876"/>
      <c r="IAD62" s="876"/>
      <c r="IAE62" s="876"/>
      <c r="IAF62" s="876"/>
      <c r="IAG62" s="876"/>
      <c r="IAH62" s="876"/>
      <c r="IAI62" s="876"/>
      <c r="IAJ62" s="876"/>
      <c r="IAK62" s="876"/>
      <c r="IAL62" s="876"/>
      <c r="IAM62" s="876"/>
      <c r="IAN62" s="876"/>
      <c r="IAO62" s="876"/>
      <c r="IAP62" s="876"/>
      <c r="IAQ62" s="876"/>
      <c r="IAR62" s="876"/>
      <c r="IAS62" s="876"/>
      <c r="IAT62" s="876"/>
      <c r="IAU62" s="876"/>
      <c r="IAV62" s="876"/>
      <c r="IAW62" s="876"/>
      <c r="IAX62" s="876"/>
      <c r="IAY62" s="876"/>
      <c r="IAZ62" s="876"/>
      <c r="IBA62" s="876"/>
      <c r="IBB62" s="876"/>
      <c r="IBC62" s="876"/>
      <c r="IBD62" s="876"/>
      <c r="IBE62" s="876"/>
      <c r="IBF62" s="876"/>
      <c r="IBG62" s="876"/>
      <c r="IBH62" s="876"/>
      <c r="IBI62" s="876"/>
      <c r="IBJ62" s="876"/>
      <c r="IBK62" s="876"/>
      <c r="IBL62" s="876"/>
      <c r="IBM62" s="876"/>
      <c r="IBN62" s="876"/>
      <c r="IBO62" s="876"/>
      <c r="IBP62" s="876"/>
      <c r="IBQ62" s="876"/>
      <c r="IBR62" s="876"/>
      <c r="IBS62" s="876"/>
      <c r="IBT62" s="876"/>
      <c r="IBU62" s="876"/>
      <c r="IBV62" s="876"/>
      <c r="IBW62" s="876"/>
      <c r="IBX62" s="876"/>
      <c r="IBY62" s="876"/>
      <c r="IBZ62" s="876"/>
      <c r="ICA62" s="876"/>
      <c r="ICB62" s="876"/>
      <c r="ICC62" s="876"/>
      <c r="ICD62" s="876"/>
      <c r="ICE62" s="876"/>
      <c r="ICF62" s="876"/>
      <c r="ICG62" s="876"/>
      <c r="ICH62" s="876"/>
      <c r="ICI62" s="876"/>
      <c r="ICJ62" s="876"/>
      <c r="ICK62" s="876"/>
      <c r="ICL62" s="876"/>
      <c r="ICM62" s="876"/>
      <c r="ICN62" s="876"/>
      <c r="ICO62" s="876"/>
      <c r="ICP62" s="876"/>
      <c r="ICQ62" s="876"/>
      <c r="ICR62" s="876"/>
      <c r="ICS62" s="876"/>
      <c r="ICT62" s="876"/>
      <c r="ICU62" s="876"/>
      <c r="ICV62" s="876"/>
      <c r="ICW62" s="876"/>
      <c r="ICX62" s="876"/>
      <c r="ICY62" s="876"/>
      <c r="ICZ62" s="876"/>
      <c r="IDA62" s="876"/>
      <c r="IDB62" s="876"/>
      <c r="IDC62" s="876"/>
      <c r="IDD62" s="876"/>
      <c r="IDE62" s="876"/>
      <c r="IDF62" s="876"/>
      <c r="IDG62" s="876"/>
      <c r="IDH62" s="876"/>
      <c r="IDI62" s="876"/>
      <c r="IDJ62" s="876"/>
      <c r="IDK62" s="876"/>
      <c r="IDL62" s="876"/>
      <c r="IDM62" s="876"/>
      <c r="IDN62" s="876"/>
      <c r="IDO62" s="876"/>
      <c r="IDP62" s="876"/>
      <c r="IDQ62" s="876"/>
      <c r="IDR62" s="876"/>
      <c r="IDS62" s="876"/>
      <c r="IDT62" s="876"/>
      <c r="IDU62" s="876"/>
      <c r="IDV62" s="876"/>
      <c r="IDW62" s="876"/>
      <c r="IDX62" s="876"/>
      <c r="IDY62" s="876"/>
      <c r="IDZ62" s="876"/>
      <c r="IEA62" s="876"/>
      <c r="IEB62" s="876"/>
      <c r="IEC62" s="876"/>
      <c r="IED62" s="876"/>
      <c r="IEE62" s="876"/>
      <c r="IEF62" s="876"/>
      <c r="IEG62" s="876"/>
      <c r="IEH62" s="876"/>
      <c r="IEI62" s="876"/>
      <c r="IEJ62" s="876"/>
      <c r="IEK62" s="876"/>
      <c r="IEL62" s="876"/>
      <c r="IEM62" s="876"/>
      <c r="IEN62" s="876"/>
      <c r="IEO62" s="876"/>
      <c r="IEP62" s="876"/>
      <c r="IEQ62" s="876"/>
      <c r="IER62" s="876"/>
      <c r="IES62" s="876"/>
      <c r="IET62" s="876"/>
      <c r="IEU62" s="876"/>
      <c r="IEV62" s="876"/>
      <c r="IEW62" s="876"/>
      <c r="IEX62" s="876"/>
      <c r="IEY62" s="876"/>
      <c r="IEZ62" s="876"/>
      <c r="IFA62" s="876"/>
      <c r="IFB62" s="876"/>
      <c r="IFC62" s="876"/>
      <c r="IFD62" s="876"/>
      <c r="IFE62" s="876"/>
      <c r="IFF62" s="876"/>
      <c r="IFG62" s="876"/>
      <c r="IFH62" s="876"/>
      <c r="IFI62" s="876"/>
      <c r="IFJ62" s="876"/>
      <c r="IFK62" s="876"/>
      <c r="IFL62" s="876"/>
      <c r="IFM62" s="876"/>
      <c r="IFN62" s="876"/>
      <c r="IFO62" s="876"/>
      <c r="IFP62" s="876"/>
      <c r="IFQ62" s="876"/>
      <c r="IFR62" s="876"/>
      <c r="IFS62" s="876"/>
      <c r="IFT62" s="876"/>
      <c r="IFU62" s="876"/>
      <c r="IFV62" s="876"/>
      <c r="IFW62" s="876"/>
      <c r="IFX62" s="876"/>
      <c r="IFY62" s="876"/>
      <c r="IFZ62" s="876"/>
      <c r="IGA62" s="876"/>
      <c r="IGB62" s="876"/>
      <c r="IGC62" s="876"/>
      <c r="IGD62" s="876"/>
      <c r="IGE62" s="876"/>
      <c r="IGF62" s="876"/>
      <c r="IGG62" s="876"/>
      <c r="IGH62" s="876"/>
      <c r="IGI62" s="876"/>
      <c r="IGJ62" s="876"/>
      <c r="IGK62" s="876"/>
      <c r="IGL62" s="876"/>
      <c r="IGM62" s="876"/>
      <c r="IGN62" s="876"/>
      <c r="IGO62" s="876"/>
      <c r="IGP62" s="876"/>
      <c r="IGQ62" s="876"/>
      <c r="IGR62" s="876"/>
      <c r="IGS62" s="876"/>
      <c r="IGT62" s="876"/>
      <c r="IGU62" s="876"/>
      <c r="IGV62" s="876"/>
      <c r="IGW62" s="876"/>
      <c r="IGX62" s="876"/>
      <c r="IGY62" s="876"/>
      <c r="IGZ62" s="876"/>
      <c r="IHA62" s="876"/>
      <c r="IHB62" s="876"/>
      <c r="IHC62" s="876"/>
      <c r="IHD62" s="876"/>
      <c r="IHE62" s="876"/>
      <c r="IHF62" s="876"/>
      <c r="IHG62" s="876"/>
      <c r="IHH62" s="876"/>
      <c r="IHI62" s="876"/>
      <c r="IHJ62" s="876"/>
      <c r="IHK62" s="876"/>
      <c r="IHL62" s="876"/>
      <c r="IHM62" s="876"/>
      <c r="IHN62" s="876"/>
      <c r="IHO62" s="876"/>
      <c r="IHP62" s="876"/>
      <c r="IHQ62" s="876"/>
      <c r="IHR62" s="876"/>
      <c r="IHS62" s="876"/>
      <c r="IHT62" s="876"/>
      <c r="IHU62" s="876"/>
      <c r="IHV62" s="876"/>
      <c r="IHW62" s="876"/>
      <c r="IHX62" s="876"/>
      <c r="IHY62" s="876"/>
      <c r="IHZ62" s="876"/>
      <c r="IIA62" s="876"/>
      <c r="IIB62" s="876"/>
      <c r="IIC62" s="876"/>
      <c r="IID62" s="876"/>
      <c r="IIE62" s="876"/>
      <c r="IIF62" s="876"/>
      <c r="IIG62" s="876"/>
      <c r="IIH62" s="876"/>
      <c r="III62" s="876"/>
      <c r="IIJ62" s="876"/>
      <c r="IIK62" s="876"/>
      <c r="IIL62" s="876"/>
      <c r="IIM62" s="876"/>
      <c r="IIN62" s="876"/>
      <c r="IIO62" s="876"/>
      <c r="IIP62" s="876"/>
      <c r="IIQ62" s="876"/>
      <c r="IIR62" s="876"/>
      <c r="IIS62" s="876"/>
      <c r="IIT62" s="876"/>
      <c r="IIU62" s="876"/>
      <c r="IIV62" s="876"/>
      <c r="IIW62" s="876"/>
      <c r="IIX62" s="876"/>
      <c r="IIY62" s="876"/>
      <c r="IIZ62" s="876"/>
      <c r="IJA62" s="876"/>
      <c r="IJB62" s="876"/>
      <c r="IJC62" s="876"/>
      <c r="IJD62" s="876"/>
      <c r="IJE62" s="876"/>
      <c r="IJF62" s="876"/>
      <c r="IJG62" s="876"/>
      <c r="IJH62" s="876"/>
      <c r="IJI62" s="876"/>
      <c r="IJJ62" s="876"/>
      <c r="IJK62" s="876"/>
      <c r="IJL62" s="876"/>
      <c r="IJM62" s="876"/>
      <c r="IJN62" s="876"/>
      <c r="IJO62" s="876"/>
      <c r="IJP62" s="876"/>
      <c r="IJQ62" s="876"/>
      <c r="IJR62" s="876"/>
      <c r="IJS62" s="876"/>
      <c r="IJT62" s="876"/>
      <c r="IJU62" s="876"/>
      <c r="IJV62" s="876"/>
      <c r="IJW62" s="876"/>
      <c r="IJX62" s="876"/>
      <c r="IJY62" s="876"/>
      <c r="IJZ62" s="876"/>
      <c r="IKA62" s="876"/>
      <c r="IKB62" s="876"/>
      <c r="IKC62" s="876"/>
      <c r="IKD62" s="876"/>
      <c r="IKE62" s="876"/>
      <c r="IKF62" s="876"/>
      <c r="IKG62" s="876"/>
      <c r="IKH62" s="876"/>
      <c r="IKI62" s="876"/>
      <c r="IKJ62" s="876"/>
      <c r="IKK62" s="876"/>
      <c r="IKL62" s="876"/>
      <c r="IKM62" s="876"/>
      <c r="IKN62" s="876"/>
      <c r="IKO62" s="876"/>
      <c r="IKP62" s="876"/>
      <c r="IKQ62" s="876"/>
      <c r="IKR62" s="876"/>
      <c r="IKS62" s="876"/>
      <c r="IKT62" s="876"/>
      <c r="IKU62" s="876"/>
      <c r="IKV62" s="876"/>
      <c r="IKW62" s="876"/>
      <c r="IKX62" s="876"/>
      <c r="IKY62" s="876"/>
      <c r="IKZ62" s="876"/>
      <c r="ILA62" s="876"/>
      <c r="ILB62" s="876"/>
      <c r="ILC62" s="876"/>
      <c r="ILD62" s="876"/>
      <c r="ILE62" s="876"/>
      <c r="ILF62" s="876"/>
      <c r="ILG62" s="876"/>
      <c r="ILH62" s="876"/>
      <c r="ILI62" s="876"/>
      <c r="ILJ62" s="876"/>
      <c r="ILK62" s="876"/>
      <c r="ILL62" s="876"/>
      <c r="ILM62" s="876"/>
      <c r="ILN62" s="876"/>
      <c r="ILO62" s="876"/>
      <c r="ILP62" s="876"/>
      <c r="ILQ62" s="876"/>
      <c r="ILR62" s="876"/>
      <c r="ILS62" s="876"/>
      <c r="ILT62" s="876"/>
      <c r="ILU62" s="876"/>
      <c r="ILV62" s="876"/>
      <c r="ILW62" s="876"/>
      <c r="ILX62" s="876"/>
      <c r="ILY62" s="876"/>
      <c r="ILZ62" s="876"/>
      <c r="IMA62" s="876"/>
      <c r="IMB62" s="876"/>
      <c r="IMC62" s="876"/>
      <c r="IMD62" s="876"/>
      <c r="IME62" s="876"/>
      <c r="IMF62" s="876"/>
      <c r="IMG62" s="876"/>
      <c r="IMH62" s="876"/>
      <c r="IMI62" s="876"/>
      <c r="IMJ62" s="876"/>
      <c r="IMK62" s="876"/>
      <c r="IML62" s="876"/>
      <c r="IMM62" s="876"/>
      <c r="IMN62" s="876"/>
      <c r="IMO62" s="876"/>
      <c r="IMP62" s="876"/>
      <c r="IMQ62" s="876"/>
      <c r="IMR62" s="876"/>
      <c r="IMS62" s="876"/>
      <c r="IMT62" s="876"/>
      <c r="IMU62" s="876"/>
      <c r="IMV62" s="876"/>
      <c r="IMW62" s="876"/>
      <c r="IMX62" s="876"/>
      <c r="IMY62" s="876"/>
      <c r="IMZ62" s="876"/>
      <c r="INA62" s="876"/>
      <c r="INB62" s="876"/>
      <c r="INC62" s="876"/>
      <c r="IND62" s="876"/>
      <c r="INE62" s="876"/>
      <c r="INF62" s="876"/>
      <c r="ING62" s="876"/>
      <c r="INH62" s="876"/>
      <c r="INI62" s="876"/>
      <c r="INJ62" s="876"/>
      <c r="INK62" s="876"/>
      <c r="INL62" s="876"/>
      <c r="INM62" s="876"/>
      <c r="INN62" s="876"/>
      <c r="INO62" s="876"/>
      <c r="INP62" s="876"/>
      <c r="INQ62" s="876"/>
      <c r="INR62" s="876"/>
      <c r="INS62" s="876"/>
      <c r="INT62" s="876"/>
      <c r="INU62" s="876"/>
      <c r="INV62" s="876"/>
      <c r="INW62" s="876"/>
      <c r="INX62" s="876"/>
      <c r="INY62" s="876"/>
      <c r="INZ62" s="876"/>
      <c r="IOA62" s="876"/>
      <c r="IOB62" s="876"/>
      <c r="IOC62" s="876"/>
      <c r="IOD62" s="876"/>
      <c r="IOE62" s="876"/>
      <c r="IOF62" s="876"/>
      <c r="IOG62" s="876"/>
      <c r="IOH62" s="876"/>
      <c r="IOI62" s="876"/>
      <c r="IOJ62" s="876"/>
      <c r="IOK62" s="876"/>
      <c r="IOL62" s="876"/>
      <c r="IOM62" s="876"/>
      <c r="ION62" s="876"/>
      <c r="IOO62" s="876"/>
      <c r="IOP62" s="876"/>
      <c r="IOQ62" s="876"/>
      <c r="IOR62" s="876"/>
      <c r="IOS62" s="876"/>
      <c r="IOT62" s="876"/>
      <c r="IOU62" s="876"/>
      <c r="IOV62" s="876"/>
      <c r="IOW62" s="876"/>
      <c r="IOX62" s="876"/>
      <c r="IOY62" s="876"/>
      <c r="IOZ62" s="876"/>
      <c r="IPA62" s="876"/>
      <c r="IPB62" s="876"/>
      <c r="IPC62" s="876"/>
      <c r="IPD62" s="876"/>
      <c r="IPE62" s="876"/>
      <c r="IPF62" s="876"/>
      <c r="IPG62" s="876"/>
      <c r="IPH62" s="876"/>
      <c r="IPI62" s="876"/>
      <c r="IPJ62" s="876"/>
      <c r="IPK62" s="876"/>
      <c r="IPL62" s="876"/>
      <c r="IPM62" s="876"/>
      <c r="IPN62" s="876"/>
      <c r="IPO62" s="876"/>
      <c r="IPP62" s="876"/>
      <c r="IPQ62" s="876"/>
      <c r="IPR62" s="876"/>
      <c r="IPS62" s="876"/>
      <c r="IPT62" s="876"/>
      <c r="IPU62" s="876"/>
      <c r="IPV62" s="876"/>
      <c r="IPW62" s="876"/>
      <c r="IPX62" s="876"/>
      <c r="IPY62" s="876"/>
      <c r="IPZ62" s="876"/>
      <c r="IQA62" s="876"/>
      <c r="IQB62" s="876"/>
      <c r="IQC62" s="876"/>
      <c r="IQD62" s="876"/>
      <c r="IQE62" s="876"/>
      <c r="IQF62" s="876"/>
      <c r="IQG62" s="876"/>
      <c r="IQH62" s="876"/>
      <c r="IQI62" s="876"/>
      <c r="IQJ62" s="876"/>
      <c r="IQK62" s="876"/>
      <c r="IQL62" s="876"/>
      <c r="IQM62" s="876"/>
      <c r="IQN62" s="876"/>
      <c r="IQO62" s="876"/>
      <c r="IQP62" s="876"/>
      <c r="IQQ62" s="876"/>
      <c r="IQR62" s="876"/>
      <c r="IQS62" s="876"/>
      <c r="IQT62" s="876"/>
      <c r="IQU62" s="876"/>
      <c r="IQV62" s="876"/>
      <c r="IQW62" s="876"/>
      <c r="IQX62" s="876"/>
      <c r="IQY62" s="876"/>
      <c r="IQZ62" s="876"/>
      <c r="IRA62" s="876"/>
      <c r="IRB62" s="876"/>
      <c r="IRC62" s="876"/>
      <c r="IRD62" s="876"/>
      <c r="IRE62" s="876"/>
      <c r="IRF62" s="876"/>
      <c r="IRG62" s="876"/>
      <c r="IRH62" s="876"/>
      <c r="IRI62" s="876"/>
      <c r="IRJ62" s="876"/>
      <c r="IRK62" s="876"/>
      <c r="IRL62" s="876"/>
      <c r="IRM62" s="876"/>
      <c r="IRN62" s="876"/>
      <c r="IRO62" s="876"/>
      <c r="IRP62" s="876"/>
      <c r="IRQ62" s="876"/>
      <c r="IRR62" s="876"/>
      <c r="IRS62" s="876"/>
      <c r="IRT62" s="876"/>
      <c r="IRU62" s="876"/>
      <c r="IRV62" s="876"/>
      <c r="IRW62" s="876"/>
      <c r="IRX62" s="876"/>
      <c r="IRY62" s="876"/>
      <c r="IRZ62" s="876"/>
      <c r="ISA62" s="876"/>
      <c r="ISB62" s="876"/>
      <c r="ISC62" s="876"/>
      <c r="ISD62" s="876"/>
      <c r="ISE62" s="876"/>
      <c r="ISF62" s="876"/>
      <c r="ISG62" s="876"/>
      <c r="ISH62" s="876"/>
      <c r="ISI62" s="876"/>
      <c r="ISJ62" s="876"/>
      <c r="ISK62" s="876"/>
      <c r="ISL62" s="876"/>
      <c r="ISM62" s="876"/>
      <c r="ISN62" s="876"/>
      <c r="ISO62" s="876"/>
      <c r="ISP62" s="876"/>
      <c r="ISQ62" s="876"/>
      <c r="ISR62" s="876"/>
      <c r="ISS62" s="876"/>
      <c r="IST62" s="876"/>
      <c r="ISU62" s="876"/>
      <c r="ISV62" s="876"/>
      <c r="ISW62" s="876"/>
      <c r="ISX62" s="876"/>
      <c r="ISY62" s="876"/>
      <c r="ISZ62" s="876"/>
      <c r="ITA62" s="876"/>
      <c r="ITB62" s="876"/>
      <c r="ITC62" s="876"/>
      <c r="ITD62" s="876"/>
      <c r="ITE62" s="876"/>
      <c r="ITF62" s="876"/>
      <c r="ITG62" s="876"/>
      <c r="ITH62" s="876"/>
      <c r="ITI62" s="876"/>
      <c r="ITJ62" s="876"/>
      <c r="ITK62" s="876"/>
      <c r="ITL62" s="876"/>
      <c r="ITM62" s="876"/>
      <c r="ITN62" s="876"/>
      <c r="ITO62" s="876"/>
      <c r="ITP62" s="876"/>
      <c r="ITQ62" s="876"/>
      <c r="ITR62" s="876"/>
      <c r="ITS62" s="876"/>
      <c r="ITT62" s="876"/>
      <c r="ITU62" s="876"/>
      <c r="ITV62" s="876"/>
      <c r="ITW62" s="876"/>
      <c r="ITX62" s="876"/>
      <c r="ITY62" s="876"/>
      <c r="ITZ62" s="876"/>
      <c r="IUA62" s="876"/>
      <c r="IUB62" s="876"/>
      <c r="IUC62" s="876"/>
      <c r="IUD62" s="876"/>
      <c r="IUE62" s="876"/>
      <c r="IUF62" s="876"/>
      <c r="IUG62" s="876"/>
      <c r="IUH62" s="876"/>
      <c r="IUI62" s="876"/>
      <c r="IUJ62" s="876"/>
      <c r="IUK62" s="876"/>
      <c r="IUL62" s="876"/>
      <c r="IUM62" s="876"/>
      <c r="IUN62" s="876"/>
      <c r="IUO62" s="876"/>
      <c r="IUP62" s="876"/>
      <c r="IUQ62" s="876"/>
      <c r="IUR62" s="876"/>
      <c r="IUS62" s="876"/>
      <c r="IUT62" s="876"/>
      <c r="IUU62" s="876"/>
      <c r="IUV62" s="876"/>
      <c r="IUW62" s="876"/>
      <c r="IUX62" s="876"/>
      <c r="IUY62" s="876"/>
      <c r="IUZ62" s="876"/>
      <c r="IVA62" s="876"/>
      <c r="IVB62" s="876"/>
      <c r="IVC62" s="876"/>
      <c r="IVD62" s="876"/>
      <c r="IVE62" s="876"/>
      <c r="IVF62" s="876"/>
      <c r="IVG62" s="876"/>
      <c r="IVH62" s="876"/>
      <c r="IVI62" s="876"/>
      <c r="IVJ62" s="876"/>
      <c r="IVK62" s="876"/>
      <c r="IVL62" s="876"/>
      <c r="IVM62" s="876"/>
      <c r="IVN62" s="876"/>
      <c r="IVO62" s="876"/>
      <c r="IVP62" s="876"/>
      <c r="IVQ62" s="876"/>
      <c r="IVR62" s="876"/>
      <c r="IVS62" s="876"/>
      <c r="IVT62" s="876"/>
      <c r="IVU62" s="876"/>
      <c r="IVV62" s="876"/>
      <c r="IVW62" s="876"/>
      <c r="IVX62" s="876"/>
      <c r="IVY62" s="876"/>
      <c r="IVZ62" s="876"/>
      <c r="IWA62" s="876"/>
      <c r="IWB62" s="876"/>
      <c r="IWC62" s="876"/>
      <c r="IWD62" s="876"/>
      <c r="IWE62" s="876"/>
      <c r="IWF62" s="876"/>
      <c r="IWG62" s="876"/>
      <c r="IWH62" s="876"/>
      <c r="IWI62" s="876"/>
      <c r="IWJ62" s="876"/>
      <c r="IWK62" s="876"/>
      <c r="IWL62" s="876"/>
      <c r="IWM62" s="876"/>
      <c r="IWN62" s="876"/>
      <c r="IWO62" s="876"/>
      <c r="IWP62" s="876"/>
      <c r="IWQ62" s="876"/>
      <c r="IWR62" s="876"/>
      <c r="IWS62" s="876"/>
      <c r="IWT62" s="876"/>
      <c r="IWU62" s="876"/>
      <c r="IWV62" s="876"/>
      <c r="IWW62" s="876"/>
      <c r="IWX62" s="876"/>
      <c r="IWY62" s="876"/>
      <c r="IWZ62" s="876"/>
      <c r="IXA62" s="876"/>
      <c r="IXB62" s="876"/>
      <c r="IXC62" s="876"/>
      <c r="IXD62" s="876"/>
      <c r="IXE62" s="876"/>
      <c r="IXF62" s="876"/>
      <c r="IXG62" s="876"/>
      <c r="IXH62" s="876"/>
      <c r="IXI62" s="876"/>
      <c r="IXJ62" s="876"/>
      <c r="IXK62" s="876"/>
      <c r="IXL62" s="876"/>
      <c r="IXM62" s="876"/>
      <c r="IXN62" s="876"/>
      <c r="IXO62" s="876"/>
      <c r="IXP62" s="876"/>
      <c r="IXQ62" s="876"/>
      <c r="IXR62" s="876"/>
      <c r="IXS62" s="876"/>
      <c r="IXT62" s="876"/>
      <c r="IXU62" s="876"/>
      <c r="IXV62" s="876"/>
      <c r="IXW62" s="876"/>
      <c r="IXX62" s="876"/>
      <c r="IXY62" s="876"/>
      <c r="IXZ62" s="876"/>
      <c r="IYA62" s="876"/>
      <c r="IYB62" s="876"/>
      <c r="IYC62" s="876"/>
      <c r="IYD62" s="876"/>
      <c r="IYE62" s="876"/>
      <c r="IYF62" s="876"/>
      <c r="IYG62" s="876"/>
      <c r="IYH62" s="876"/>
      <c r="IYI62" s="876"/>
      <c r="IYJ62" s="876"/>
      <c r="IYK62" s="876"/>
      <c r="IYL62" s="876"/>
      <c r="IYM62" s="876"/>
      <c r="IYN62" s="876"/>
      <c r="IYO62" s="876"/>
      <c r="IYP62" s="876"/>
      <c r="IYQ62" s="876"/>
      <c r="IYR62" s="876"/>
      <c r="IYS62" s="876"/>
      <c r="IYT62" s="876"/>
      <c r="IYU62" s="876"/>
      <c r="IYV62" s="876"/>
      <c r="IYW62" s="876"/>
      <c r="IYX62" s="876"/>
      <c r="IYY62" s="876"/>
      <c r="IYZ62" s="876"/>
      <c r="IZA62" s="876"/>
      <c r="IZB62" s="876"/>
      <c r="IZC62" s="876"/>
      <c r="IZD62" s="876"/>
      <c r="IZE62" s="876"/>
      <c r="IZF62" s="876"/>
      <c r="IZG62" s="876"/>
      <c r="IZH62" s="876"/>
      <c r="IZI62" s="876"/>
      <c r="IZJ62" s="876"/>
      <c r="IZK62" s="876"/>
      <c r="IZL62" s="876"/>
      <c r="IZM62" s="876"/>
      <c r="IZN62" s="876"/>
      <c r="IZO62" s="876"/>
      <c r="IZP62" s="876"/>
      <c r="IZQ62" s="876"/>
      <c r="IZR62" s="876"/>
      <c r="IZS62" s="876"/>
      <c r="IZT62" s="876"/>
      <c r="IZU62" s="876"/>
      <c r="IZV62" s="876"/>
      <c r="IZW62" s="876"/>
      <c r="IZX62" s="876"/>
      <c r="IZY62" s="876"/>
      <c r="IZZ62" s="876"/>
      <c r="JAA62" s="876"/>
      <c r="JAB62" s="876"/>
      <c r="JAC62" s="876"/>
      <c r="JAD62" s="876"/>
      <c r="JAE62" s="876"/>
      <c r="JAF62" s="876"/>
      <c r="JAG62" s="876"/>
      <c r="JAH62" s="876"/>
      <c r="JAI62" s="876"/>
      <c r="JAJ62" s="876"/>
      <c r="JAK62" s="876"/>
      <c r="JAL62" s="876"/>
      <c r="JAM62" s="876"/>
      <c r="JAN62" s="876"/>
      <c r="JAO62" s="876"/>
      <c r="JAP62" s="876"/>
      <c r="JAQ62" s="876"/>
      <c r="JAR62" s="876"/>
      <c r="JAS62" s="876"/>
      <c r="JAT62" s="876"/>
      <c r="JAU62" s="876"/>
      <c r="JAV62" s="876"/>
      <c r="JAW62" s="876"/>
      <c r="JAX62" s="876"/>
      <c r="JAY62" s="876"/>
      <c r="JAZ62" s="876"/>
      <c r="JBA62" s="876"/>
      <c r="JBB62" s="876"/>
      <c r="JBC62" s="876"/>
      <c r="JBD62" s="876"/>
      <c r="JBE62" s="876"/>
      <c r="JBF62" s="876"/>
      <c r="JBG62" s="876"/>
      <c r="JBH62" s="876"/>
      <c r="JBI62" s="876"/>
      <c r="JBJ62" s="876"/>
      <c r="JBK62" s="876"/>
      <c r="JBL62" s="876"/>
      <c r="JBM62" s="876"/>
      <c r="JBN62" s="876"/>
      <c r="JBO62" s="876"/>
      <c r="JBP62" s="876"/>
      <c r="JBQ62" s="876"/>
      <c r="JBR62" s="876"/>
      <c r="JBS62" s="876"/>
      <c r="JBT62" s="876"/>
      <c r="JBU62" s="876"/>
      <c r="JBV62" s="876"/>
      <c r="JBW62" s="876"/>
      <c r="JBX62" s="876"/>
      <c r="JBY62" s="876"/>
      <c r="JBZ62" s="876"/>
      <c r="JCA62" s="876"/>
      <c r="JCB62" s="876"/>
      <c r="JCC62" s="876"/>
      <c r="JCD62" s="876"/>
      <c r="JCE62" s="876"/>
      <c r="JCF62" s="876"/>
      <c r="JCG62" s="876"/>
      <c r="JCH62" s="876"/>
      <c r="JCI62" s="876"/>
      <c r="JCJ62" s="876"/>
      <c r="JCK62" s="876"/>
      <c r="JCL62" s="876"/>
      <c r="JCM62" s="876"/>
      <c r="JCN62" s="876"/>
      <c r="JCO62" s="876"/>
      <c r="JCP62" s="876"/>
      <c r="JCQ62" s="876"/>
      <c r="JCR62" s="876"/>
      <c r="JCS62" s="876"/>
      <c r="JCT62" s="876"/>
      <c r="JCU62" s="876"/>
      <c r="JCV62" s="876"/>
      <c r="JCW62" s="876"/>
      <c r="JCX62" s="876"/>
      <c r="JCY62" s="876"/>
      <c r="JCZ62" s="876"/>
      <c r="JDA62" s="876"/>
      <c r="JDB62" s="876"/>
      <c r="JDC62" s="876"/>
      <c r="JDD62" s="876"/>
      <c r="JDE62" s="876"/>
      <c r="JDF62" s="876"/>
      <c r="JDG62" s="876"/>
      <c r="JDH62" s="876"/>
      <c r="JDI62" s="876"/>
      <c r="JDJ62" s="876"/>
      <c r="JDK62" s="876"/>
      <c r="JDL62" s="876"/>
      <c r="JDM62" s="876"/>
      <c r="JDN62" s="876"/>
      <c r="JDO62" s="876"/>
      <c r="JDP62" s="876"/>
      <c r="JDQ62" s="876"/>
      <c r="JDR62" s="876"/>
      <c r="JDS62" s="876"/>
      <c r="JDT62" s="876"/>
      <c r="JDU62" s="876"/>
      <c r="JDV62" s="876"/>
      <c r="JDW62" s="876"/>
      <c r="JDX62" s="876"/>
      <c r="JDY62" s="876"/>
      <c r="JDZ62" s="876"/>
      <c r="JEA62" s="876"/>
      <c r="JEB62" s="876"/>
      <c r="JEC62" s="876"/>
      <c r="JED62" s="876"/>
      <c r="JEE62" s="876"/>
      <c r="JEF62" s="876"/>
      <c r="JEG62" s="876"/>
      <c r="JEH62" s="876"/>
      <c r="JEI62" s="876"/>
      <c r="JEJ62" s="876"/>
      <c r="JEK62" s="876"/>
      <c r="JEL62" s="876"/>
      <c r="JEM62" s="876"/>
      <c r="JEN62" s="876"/>
      <c r="JEO62" s="876"/>
      <c r="JEP62" s="876"/>
      <c r="JEQ62" s="876"/>
      <c r="JER62" s="876"/>
      <c r="JES62" s="876"/>
      <c r="JET62" s="876"/>
      <c r="JEU62" s="876"/>
      <c r="JEV62" s="876"/>
      <c r="JEW62" s="876"/>
      <c r="JEX62" s="876"/>
      <c r="JEY62" s="876"/>
      <c r="JEZ62" s="876"/>
      <c r="JFA62" s="876"/>
      <c r="JFB62" s="876"/>
      <c r="JFC62" s="876"/>
      <c r="JFD62" s="876"/>
      <c r="JFE62" s="876"/>
      <c r="JFF62" s="876"/>
      <c r="JFG62" s="876"/>
      <c r="JFH62" s="876"/>
      <c r="JFI62" s="876"/>
      <c r="JFJ62" s="876"/>
      <c r="JFK62" s="876"/>
      <c r="JFL62" s="876"/>
      <c r="JFM62" s="876"/>
      <c r="JFN62" s="876"/>
      <c r="JFO62" s="876"/>
      <c r="JFP62" s="876"/>
      <c r="JFQ62" s="876"/>
      <c r="JFR62" s="876"/>
      <c r="JFS62" s="876"/>
      <c r="JFT62" s="876"/>
      <c r="JFU62" s="876"/>
      <c r="JFV62" s="876"/>
      <c r="JFW62" s="876"/>
      <c r="JFX62" s="876"/>
      <c r="JFY62" s="876"/>
      <c r="JFZ62" s="876"/>
      <c r="JGA62" s="876"/>
      <c r="JGB62" s="876"/>
      <c r="JGC62" s="876"/>
      <c r="JGD62" s="876"/>
      <c r="JGE62" s="876"/>
      <c r="JGF62" s="876"/>
      <c r="JGG62" s="876"/>
      <c r="JGH62" s="876"/>
      <c r="JGI62" s="876"/>
      <c r="JGJ62" s="876"/>
      <c r="JGK62" s="876"/>
      <c r="JGL62" s="876"/>
      <c r="JGM62" s="876"/>
      <c r="JGN62" s="876"/>
      <c r="JGO62" s="876"/>
      <c r="JGP62" s="876"/>
      <c r="JGQ62" s="876"/>
      <c r="JGR62" s="876"/>
      <c r="JGS62" s="876"/>
      <c r="JGT62" s="876"/>
      <c r="JGU62" s="876"/>
      <c r="JGV62" s="876"/>
      <c r="JGW62" s="876"/>
      <c r="JGX62" s="876"/>
      <c r="JGY62" s="876"/>
      <c r="JGZ62" s="876"/>
      <c r="JHA62" s="876"/>
      <c r="JHB62" s="876"/>
      <c r="JHC62" s="876"/>
      <c r="JHD62" s="876"/>
      <c r="JHE62" s="876"/>
      <c r="JHF62" s="876"/>
      <c r="JHG62" s="876"/>
      <c r="JHH62" s="876"/>
      <c r="JHI62" s="876"/>
      <c r="JHJ62" s="876"/>
      <c r="JHK62" s="876"/>
      <c r="JHL62" s="876"/>
      <c r="JHM62" s="876"/>
      <c r="JHN62" s="876"/>
      <c r="JHO62" s="876"/>
      <c r="JHP62" s="876"/>
      <c r="JHQ62" s="876"/>
      <c r="JHR62" s="876"/>
      <c r="JHS62" s="876"/>
      <c r="JHT62" s="876"/>
      <c r="JHU62" s="876"/>
      <c r="JHV62" s="876"/>
      <c r="JHW62" s="876"/>
      <c r="JHX62" s="876"/>
      <c r="JHY62" s="876"/>
      <c r="JHZ62" s="876"/>
      <c r="JIA62" s="876"/>
      <c r="JIB62" s="876"/>
      <c r="JIC62" s="876"/>
      <c r="JID62" s="876"/>
      <c r="JIE62" s="876"/>
      <c r="JIF62" s="876"/>
      <c r="JIG62" s="876"/>
      <c r="JIH62" s="876"/>
      <c r="JII62" s="876"/>
      <c r="JIJ62" s="876"/>
      <c r="JIK62" s="876"/>
      <c r="JIL62" s="876"/>
      <c r="JIM62" s="876"/>
      <c r="JIN62" s="876"/>
      <c r="JIO62" s="876"/>
      <c r="JIP62" s="876"/>
      <c r="JIQ62" s="876"/>
      <c r="JIR62" s="876"/>
      <c r="JIS62" s="876"/>
      <c r="JIT62" s="876"/>
      <c r="JIU62" s="876"/>
      <c r="JIV62" s="876"/>
      <c r="JIW62" s="876"/>
      <c r="JIX62" s="876"/>
      <c r="JIY62" s="876"/>
      <c r="JIZ62" s="876"/>
      <c r="JJA62" s="876"/>
      <c r="JJB62" s="876"/>
      <c r="JJC62" s="876"/>
      <c r="JJD62" s="876"/>
      <c r="JJE62" s="876"/>
      <c r="JJF62" s="876"/>
      <c r="JJG62" s="876"/>
      <c r="JJH62" s="876"/>
      <c r="JJI62" s="876"/>
      <c r="JJJ62" s="876"/>
      <c r="JJK62" s="876"/>
      <c r="JJL62" s="876"/>
      <c r="JJM62" s="876"/>
      <c r="JJN62" s="876"/>
      <c r="JJO62" s="876"/>
      <c r="JJP62" s="876"/>
      <c r="JJQ62" s="876"/>
      <c r="JJR62" s="876"/>
      <c r="JJS62" s="876"/>
      <c r="JJT62" s="876"/>
      <c r="JJU62" s="876"/>
      <c r="JJV62" s="876"/>
      <c r="JJW62" s="876"/>
      <c r="JJX62" s="876"/>
      <c r="JJY62" s="876"/>
      <c r="JJZ62" s="876"/>
      <c r="JKA62" s="876"/>
      <c r="JKB62" s="876"/>
      <c r="JKC62" s="876"/>
      <c r="JKD62" s="876"/>
      <c r="JKE62" s="876"/>
      <c r="JKF62" s="876"/>
      <c r="JKG62" s="876"/>
      <c r="JKH62" s="876"/>
      <c r="JKI62" s="876"/>
      <c r="JKJ62" s="876"/>
      <c r="JKK62" s="876"/>
      <c r="JKL62" s="876"/>
      <c r="JKM62" s="876"/>
      <c r="JKN62" s="876"/>
      <c r="JKO62" s="876"/>
      <c r="JKP62" s="876"/>
      <c r="JKQ62" s="876"/>
      <c r="JKR62" s="876"/>
      <c r="JKS62" s="876"/>
      <c r="JKT62" s="876"/>
      <c r="JKU62" s="876"/>
      <c r="JKV62" s="876"/>
      <c r="JKW62" s="876"/>
      <c r="JKX62" s="876"/>
      <c r="JKY62" s="876"/>
      <c r="JKZ62" s="876"/>
      <c r="JLA62" s="876"/>
      <c r="JLB62" s="876"/>
      <c r="JLC62" s="876"/>
      <c r="JLD62" s="876"/>
      <c r="JLE62" s="876"/>
      <c r="JLF62" s="876"/>
      <c r="JLG62" s="876"/>
      <c r="JLH62" s="876"/>
      <c r="JLI62" s="876"/>
      <c r="JLJ62" s="876"/>
      <c r="JLK62" s="876"/>
      <c r="JLL62" s="876"/>
      <c r="JLM62" s="876"/>
      <c r="JLN62" s="876"/>
      <c r="JLO62" s="876"/>
      <c r="JLP62" s="876"/>
      <c r="JLQ62" s="876"/>
      <c r="JLR62" s="876"/>
      <c r="JLS62" s="876"/>
      <c r="JLT62" s="876"/>
      <c r="JLU62" s="876"/>
      <c r="JLV62" s="876"/>
      <c r="JLW62" s="876"/>
      <c r="JLX62" s="876"/>
      <c r="JLY62" s="876"/>
      <c r="JLZ62" s="876"/>
      <c r="JMA62" s="876"/>
      <c r="JMB62" s="876"/>
      <c r="JMC62" s="876"/>
      <c r="JMD62" s="876"/>
      <c r="JME62" s="876"/>
      <c r="JMF62" s="876"/>
      <c r="JMG62" s="876"/>
      <c r="JMH62" s="876"/>
      <c r="JMI62" s="876"/>
      <c r="JMJ62" s="876"/>
      <c r="JMK62" s="876"/>
      <c r="JML62" s="876"/>
      <c r="JMM62" s="876"/>
      <c r="JMN62" s="876"/>
      <c r="JMO62" s="876"/>
      <c r="JMP62" s="876"/>
      <c r="JMQ62" s="876"/>
      <c r="JMR62" s="876"/>
      <c r="JMS62" s="876"/>
      <c r="JMT62" s="876"/>
      <c r="JMU62" s="876"/>
      <c r="JMV62" s="876"/>
      <c r="JMW62" s="876"/>
      <c r="JMX62" s="876"/>
      <c r="JMY62" s="876"/>
      <c r="JMZ62" s="876"/>
      <c r="JNA62" s="876"/>
      <c r="JNB62" s="876"/>
      <c r="JNC62" s="876"/>
      <c r="JND62" s="876"/>
      <c r="JNE62" s="876"/>
      <c r="JNF62" s="876"/>
      <c r="JNG62" s="876"/>
      <c r="JNH62" s="876"/>
      <c r="JNI62" s="876"/>
      <c r="JNJ62" s="876"/>
      <c r="JNK62" s="876"/>
      <c r="JNL62" s="876"/>
      <c r="JNM62" s="876"/>
      <c r="JNN62" s="876"/>
      <c r="JNO62" s="876"/>
      <c r="JNP62" s="876"/>
      <c r="JNQ62" s="876"/>
      <c r="JNR62" s="876"/>
      <c r="JNS62" s="876"/>
      <c r="JNT62" s="876"/>
      <c r="JNU62" s="876"/>
      <c r="JNV62" s="876"/>
      <c r="JNW62" s="876"/>
      <c r="JNX62" s="876"/>
      <c r="JNY62" s="876"/>
      <c r="JNZ62" s="876"/>
      <c r="JOA62" s="876"/>
      <c r="JOB62" s="876"/>
      <c r="JOC62" s="876"/>
      <c r="JOD62" s="876"/>
      <c r="JOE62" s="876"/>
      <c r="JOF62" s="876"/>
      <c r="JOG62" s="876"/>
      <c r="JOH62" s="876"/>
      <c r="JOI62" s="876"/>
      <c r="JOJ62" s="876"/>
      <c r="JOK62" s="876"/>
      <c r="JOL62" s="876"/>
      <c r="JOM62" s="876"/>
      <c r="JON62" s="876"/>
      <c r="JOO62" s="876"/>
      <c r="JOP62" s="876"/>
      <c r="JOQ62" s="876"/>
      <c r="JOR62" s="876"/>
      <c r="JOS62" s="876"/>
      <c r="JOT62" s="876"/>
      <c r="JOU62" s="876"/>
      <c r="JOV62" s="876"/>
      <c r="JOW62" s="876"/>
      <c r="JOX62" s="876"/>
      <c r="JOY62" s="876"/>
      <c r="JOZ62" s="876"/>
      <c r="JPA62" s="876"/>
      <c r="JPB62" s="876"/>
      <c r="JPC62" s="876"/>
      <c r="JPD62" s="876"/>
      <c r="JPE62" s="876"/>
      <c r="JPF62" s="876"/>
      <c r="JPG62" s="876"/>
      <c r="JPH62" s="876"/>
      <c r="JPI62" s="876"/>
      <c r="JPJ62" s="876"/>
      <c r="JPK62" s="876"/>
      <c r="JPL62" s="876"/>
      <c r="JPM62" s="876"/>
      <c r="JPN62" s="876"/>
      <c r="JPO62" s="876"/>
      <c r="JPP62" s="876"/>
      <c r="JPQ62" s="876"/>
      <c r="JPR62" s="876"/>
      <c r="JPS62" s="876"/>
      <c r="JPT62" s="876"/>
      <c r="JPU62" s="876"/>
      <c r="JPV62" s="876"/>
      <c r="JPW62" s="876"/>
      <c r="JPX62" s="876"/>
      <c r="JPY62" s="876"/>
      <c r="JPZ62" s="876"/>
      <c r="JQA62" s="876"/>
      <c r="JQB62" s="876"/>
      <c r="JQC62" s="876"/>
      <c r="JQD62" s="876"/>
      <c r="JQE62" s="876"/>
      <c r="JQF62" s="876"/>
      <c r="JQG62" s="876"/>
      <c r="JQH62" s="876"/>
      <c r="JQI62" s="876"/>
      <c r="JQJ62" s="876"/>
      <c r="JQK62" s="876"/>
      <c r="JQL62" s="876"/>
      <c r="JQM62" s="876"/>
      <c r="JQN62" s="876"/>
      <c r="JQO62" s="876"/>
      <c r="JQP62" s="876"/>
      <c r="JQQ62" s="876"/>
      <c r="JQR62" s="876"/>
      <c r="JQS62" s="876"/>
      <c r="JQT62" s="876"/>
      <c r="JQU62" s="876"/>
      <c r="JQV62" s="876"/>
      <c r="JQW62" s="876"/>
      <c r="JQX62" s="876"/>
      <c r="JQY62" s="876"/>
      <c r="JQZ62" s="876"/>
      <c r="JRA62" s="876"/>
      <c r="JRB62" s="876"/>
      <c r="JRC62" s="876"/>
      <c r="JRD62" s="876"/>
      <c r="JRE62" s="876"/>
      <c r="JRF62" s="876"/>
      <c r="JRG62" s="876"/>
      <c r="JRH62" s="876"/>
      <c r="JRI62" s="876"/>
      <c r="JRJ62" s="876"/>
      <c r="JRK62" s="876"/>
      <c r="JRL62" s="876"/>
      <c r="JRM62" s="876"/>
      <c r="JRN62" s="876"/>
      <c r="JRO62" s="876"/>
      <c r="JRP62" s="876"/>
      <c r="JRQ62" s="876"/>
      <c r="JRR62" s="876"/>
      <c r="JRS62" s="876"/>
      <c r="JRT62" s="876"/>
      <c r="JRU62" s="876"/>
      <c r="JRV62" s="876"/>
      <c r="JRW62" s="876"/>
      <c r="JRX62" s="876"/>
      <c r="JRY62" s="876"/>
      <c r="JRZ62" s="876"/>
      <c r="JSA62" s="876"/>
      <c r="JSB62" s="876"/>
      <c r="JSC62" s="876"/>
      <c r="JSD62" s="876"/>
      <c r="JSE62" s="876"/>
      <c r="JSF62" s="876"/>
      <c r="JSG62" s="876"/>
      <c r="JSH62" s="876"/>
      <c r="JSI62" s="876"/>
      <c r="JSJ62" s="876"/>
      <c r="JSK62" s="876"/>
      <c r="JSL62" s="876"/>
      <c r="JSM62" s="876"/>
      <c r="JSN62" s="876"/>
      <c r="JSO62" s="876"/>
      <c r="JSP62" s="876"/>
      <c r="JSQ62" s="876"/>
      <c r="JSR62" s="876"/>
      <c r="JSS62" s="876"/>
      <c r="JST62" s="876"/>
      <c r="JSU62" s="876"/>
      <c r="JSV62" s="876"/>
      <c r="JSW62" s="876"/>
      <c r="JSX62" s="876"/>
      <c r="JSY62" s="876"/>
      <c r="JSZ62" s="876"/>
      <c r="JTA62" s="876"/>
      <c r="JTB62" s="876"/>
      <c r="JTC62" s="876"/>
      <c r="JTD62" s="876"/>
      <c r="JTE62" s="876"/>
      <c r="JTF62" s="876"/>
      <c r="JTG62" s="876"/>
      <c r="JTH62" s="876"/>
      <c r="JTI62" s="876"/>
      <c r="JTJ62" s="876"/>
      <c r="JTK62" s="876"/>
      <c r="JTL62" s="876"/>
      <c r="JTM62" s="876"/>
      <c r="JTN62" s="876"/>
      <c r="JTO62" s="876"/>
      <c r="JTP62" s="876"/>
      <c r="JTQ62" s="876"/>
      <c r="JTR62" s="876"/>
      <c r="JTS62" s="876"/>
      <c r="JTT62" s="876"/>
      <c r="JTU62" s="876"/>
      <c r="JTV62" s="876"/>
      <c r="JTW62" s="876"/>
      <c r="JTX62" s="876"/>
      <c r="JTY62" s="876"/>
      <c r="JTZ62" s="876"/>
      <c r="JUA62" s="876"/>
      <c r="JUB62" s="876"/>
      <c r="JUC62" s="876"/>
      <c r="JUD62" s="876"/>
      <c r="JUE62" s="876"/>
      <c r="JUF62" s="876"/>
      <c r="JUG62" s="876"/>
      <c r="JUH62" s="876"/>
      <c r="JUI62" s="876"/>
      <c r="JUJ62" s="876"/>
      <c r="JUK62" s="876"/>
      <c r="JUL62" s="876"/>
      <c r="JUM62" s="876"/>
      <c r="JUN62" s="876"/>
      <c r="JUO62" s="876"/>
      <c r="JUP62" s="876"/>
      <c r="JUQ62" s="876"/>
      <c r="JUR62" s="876"/>
      <c r="JUS62" s="876"/>
      <c r="JUT62" s="876"/>
      <c r="JUU62" s="876"/>
      <c r="JUV62" s="876"/>
      <c r="JUW62" s="876"/>
      <c r="JUX62" s="876"/>
      <c r="JUY62" s="876"/>
      <c r="JUZ62" s="876"/>
      <c r="JVA62" s="876"/>
      <c r="JVB62" s="876"/>
      <c r="JVC62" s="876"/>
      <c r="JVD62" s="876"/>
      <c r="JVE62" s="876"/>
      <c r="JVF62" s="876"/>
      <c r="JVG62" s="876"/>
      <c r="JVH62" s="876"/>
      <c r="JVI62" s="876"/>
      <c r="JVJ62" s="876"/>
      <c r="JVK62" s="876"/>
      <c r="JVL62" s="876"/>
      <c r="JVM62" s="876"/>
      <c r="JVN62" s="876"/>
      <c r="JVO62" s="876"/>
      <c r="JVP62" s="876"/>
      <c r="JVQ62" s="876"/>
      <c r="JVR62" s="876"/>
      <c r="JVS62" s="876"/>
      <c r="JVT62" s="876"/>
      <c r="JVU62" s="876"/>
      <c r="JVV62" s="876"/>
      <c r="JVW62" s="876"/>
      <c r="JVX62" s="876"/>
      <c r="JVY62" s="876"/>
      <c r="JVZ62" s="876"/>
      <c r="JWA62" s="876"/>
      <c r="JWB62" s="876"/>
      <c r="JWC62" s="876"/>
      <c r="JWD62" s="876"/>
      <c r="JWE62" s="876"/>
      <c r="JWF62" s="876"/>
      <c r="JWG62" s="876"/>
      <c r="JWH62" s="876"/>
      <c r="JWI62" s="876"/>
      <c r="JWJ62" s="876"/>
      <c r="JWK62" s="876"/>
      <c r="JWL62" s="876"/>
      <c r="JWM62" s="876"/>
      <c r="JWN62" s="876"/>
      <c r="JWO62" s="876"/>
      <c r="JWP62" s="876"/>
      <c r="JWQ62" s="876"/>
      <c r="JWR62" s="876"/>
      <c r="JWS62" s="876"/>
      <c r="JWT62" s="876"/>
      <c r="JWU62" s="876"/>
      <c r="JWV62" s="876"/>
      <c r="JWW62" s="876"/>
      <c r="JWX62" s="876"/>
      <c r="JWY62" s="876"/>
      <c r="JWZ62" s="876"/>
      <c r="JXA62" s="876"/>
      <c r="JXB62" s="876"/>
      <c r="JXC62" s="876"/>
      <c r="JXD62" s="876"/>
      <c r="JXE62" s="876"/>
      <c r="JXF62" s="876"/>
      <c r="JXG62" s="876"/>
      <c r="JXH62" s="876"/>
      <c r="JXI62" s="876"/>
      <c r="JXJ62" s="876"/>
      <c r="JXK62" s="876"/>
      <c r="JXL62" s="876"/>
      <c r="JXM62" s="876"/>
      <c r="JXN62" s="876"/>
      <c r="JXO62" s="876"/>
      <c r="JXP62" s="876"/>
      <c r="JXQ62" s="876"/>
      <c r="JXR62" s="876"/>
      <c r="JXS62" s="876"/>
      <c r="JXT62" s="876"/>
      <c r="JXU62" s="876"/>
      <c r="JXV62" s="876"/>
      <c r="JXW62" s="876"/>
      <c r="JXX62" s="876"/>
      <c r="JXY62" s="876"/>
      <c r="JXZ62" s="876"/>
      <c r="JYA62" s="876"/>
      <c r="JYB62" s="876"/>
      <c r="JYC62" s="876"/>
      <c r="JYD62" s="876"/>
      <c r="JYE62" s="876"/>
      <c r="JYF62" s="876"/>
      <c r="JYG62" s="876"/>
      <c r="JYH62" s="876"/>
      <c r="JYI62" s="876"/>
      <c r="JYJ62" s="876"/>
      <c r="JYK62" s="876"/>
      <c r="JYL62" s="876"/>
      <c r="JYM62" s="876"/>
      <c r="JYN62" s="876"/>
      <c r="JYO62" s="876"/>
      <c r="JYP62" s="876"/>
      <c r="JYQ62" s="876"/>
      <c r="JYR62" s="876"/>
      <c r="JYS62" s="876"/>
      <c r="JYT62" s="876"/>
      <c r="JYU62" s="876"/>
      <c r="JYV62" s="876"/>
      <c r="JYW62" s="876"/>
      <c r="JYX62" s="876"/>
      <c r="JYY62" s="876"/>
      <c r="JYZ62" s="876"/>
      <c r="JZA62" s="876"/>
      <c r="JZB62" s="876"/>
      <c r="JZC62" s="876"/>
      <c r="JZD62" s="876"/>
      <c r="JZE62" s="876"/>
      <c r="JZF62" s="876"/>
      <c r="JZG62" s="876"/>
      <c r="JZH62" s="876"/>
      <c r="JZI62" s="876"/>
      <c r="JZJ62" s="876"/>
      <c r="JZK62" s="876"/>
      <c r="JZL62" s="876"/>
      <c r="JZM62" s="876"/>
      <c r="JZN62" s="876"/>
      <c r="JZO62" s="876"/>
      <c r="JZP62" s="876"/>
      <c r="JZQ62" s="876"/>
      <c r="JZR62" s="876"/>
      <c r="JZS62" s="876"/>
      <c r="JZT62" s="876"/>
      <c r="JZU62" s="876"/>
      <c r="JZV62" s="876"/>
      <c r="JZW62" s="876"/>
      <c r="JZX62" s="876"/>
      <c r="JZY62" s="876"/>
      <c r="JZZ62" s="876"/>
      <c r="KAA62" s="876"/>
      <c r="KAB62" s="876"/>
      <c r="KAC62" s="876"/>
      <c r="KAD62" s="876"/>
      <c r="KAE62" s="876"/>
      <c r="KAF62" s="876"/>
      <c r="KAG62" s="876"/>
      <c r="KAH62" s="876"/>
      <c r="KAI62" s="876"/>
      <c r="KAJ62" s="876"/>
      <c r="KAK62" s="876"/>
      <c r="KAL62" s="876"/>
      <c r="KAM62" s="876"/>
      <c r="KAN62" s="876"/>
      <c r="KAO62" s="876"/>
      <c r="KAP62" s="876"/>
      <c r="KAQ62" s="876"/>
      <c r="KAR62" s="876"/>
      <c r="KAS62" s="876"/>
      <c r="KAT62" s="876"/>
      <c r="KAU62" s="876"/>
      <c r="KAV62" s="876"/>
      <c r="KAW62" s="876"/>
      <c r="KAX62" s="876"/>
      <c r="KAY62" s="876"/>
      <c r="KAZ62" s="876"/>
      <c r="KBA62" s="876"/>
      <c r="KBB62" s="876"/>
      <c r="KBC62" s="876"/>
      <c r="KBD62" s="876"/>
      <c r="KBE62" s="876"/>
      <c r="KBF62" s="876"/>
      <c r="KBG62" s="876"/>
      <c r="KBH62" s="876"/>
      <c r="KBI62" s="876"/>
      <c r="KBJ62" s="876"/>
      <c r="KBK62" s="876"/>
      <c r="KBL62" s="876"/>
      <c r="KBM62" s="876"/>
      <c r="KBN62" s="876"/>
      <c r="KBO62" s="876"/>
      <c r="KBP62" s="876"/>
      <c r="KBQ62" s="876"/>
      <c r="KBR62" s="876"/>
      <c r="KBS62" s="876"/>
      <c r="KBT62" s="876"/>
      <c r="KBU62" s="876"/>
      <c r="KBV62" s="876"/>
      <c r="KBW62" s="876"/>
      <c r="KBX62" s="876"/>
      <c r="KBY62" s="876"/>
      <c r="KBZ62" s="876"/>
      <c r="KCA62" s="876"/>
      <c r="KCB62" s="876"/>
      <c r="KCC62" s="876"/>
      <c r="KCD62" s="876"/>
      <c r="KCE62" s="876"/>
      <c r="KCF62" s="876"/>
      <c r="KCG62" s="876"/>
      <c r="KCH62" s="876"/>
      <c r="KCI62" s="876"/>
      <c r="KCJ62" s="876"/>
      <c r="KCK62" s="876"/>
      <c r="KCL62" s="876"/>
      <c r="KCM62" s="876"/>
      <c r="KCN62" s="876"/>
      <c r="KCO62" s="876"/>
      <c r="KCP62" s="876"/>
      <c r="KCQ62" s="876"/>
      <c r="KCR62" s="876"/>
      <c r="KCS62" s="876"/>
      <c r="KCT62" s="876"/>
      <c r="KCU62" s="876"/>
      <c r="KCV62" s="876"/>
      <c r="KCW62" s="876"/>
      <c r="KCX62" s="876"/>
      <c r="KCY62" s="876"/>
      <c r="KCZ62" s="876"/>
      <c r="KDA62" s="876"/>
      <c r="KDB62" s="876"/>
      <c r="KDC62" s="876"/>
      <c r="KDD62" s="876"/>
      <c r="KDE62" s="876"/>
      <c r="KDF62" s="876"/>
      <c r="KDG62" s="876"/>
      <c r="KDH62" s="876"/>
      <c r="KDI62" s="876"/>
      <c r="KDJ62" s="876"/>
      <c r="KDK62" s="876"/>
      <c r="KDL62" s="876"/>
      <c r="KDM62" s="876"/>
      <c r="KDN62" s="876"/>
      <c r="KDO62" s="876"/>
      <c r="KDP62" s="876"/>
      <c r="KDQ62" s="876"/>
      <c r="KDR62" s="876"/>
      <c r="KDS62" s="876"/>
      <c r="KDT62" s="876"/>
      <c r="KDU62" s="876"/>
      <c r="KDV62" s="876"/>
      <c r="KDW62" s="876"/>
      <c r="KDX62" s="876"/>
      <c r="KDY62" s="876"/>
      <c r="KDZ62" s="876"/>
      <c r="KEA62" s="876"/>
      <c r="KEB62" s="876"/>
      <c r="KEC62" s="876"/>
      <c r="KED62" s="876"/>
      <c r="KEE62" s="876"/>
      <c r="KEF62" s="876"/>
      <c r="KEG62" s="876"/>
      <c r="KEH62" s="876"/>
      <c r="KEI62" s="876"/>
      <c r="KEJ62" s="876"/>
      <c r="KEK62" s="876"/>
      <c r="KEL62" s="876"/>
      <c r="KEM62" s="876"/>
      <c r="KEN62" s="876"/>
      <c r="KEO62" s="876"/>
      <c r="KEP62" s="876"/>
      <c r="KEQ62" s="876"/>
      <c r="KER62" s="876"/>
      <c r="KES62" s="876"/>
      <c r="KET62" s="876"/>
      <c r="KEU62" s="876"/>
      <c r="KEV62" s="876"/>
      <c r="KEW62" s="876"/>
      <c r="KEX62" s="876"/>
      <c r="KEY62" s="876"/>
      <c r="KEZ62" s="876"/>
      <c r="KFA62" s="876"/>
      <c r="KFB62" s="876"/>
      <c r="KFC62" s="876"/>
      <c r="KFD62" s="876"/>
      <c r="KFE62" s="876"/>
      <c r="KFF62" s="876"/>
      <c r="KFG62" s="876"/>
      <c r="KFH62" s="876"/>
      <c r="KFI62" s="876"/>
      <c r="KFJ62" s="876"/>
      <c r="KFK62" s="876"/>
      <c r="KFL62" s="876"/>
      <c r="KFM62" s="876"/>
      <c r="KFN62" s="876"/>
      <c r="KFO62" s="876"/>
      <c r="KFP62" s="876"/>
      <c r="KFQ62" s="876"/>
      <c r="KFR62" s="876"/>
      <c r="KFS62" s="876"/>
      <c r="KFT62" s="876"/>
      <c r="KFU62" s="876"/>
      <c r="KFV62" s="876"/>
      <c r="KFW62" s="876"/>
      <c r="KFX62" s="876"/>
      <c r="KFY62" s="876"/>
      <c r="KFZ62" s="876"/>
      <c r="KGA62" s="876"/>
      <c r="KGB62" s="876"/>
      <c r="KGC62" s="876"/>
      <c r="KGD62" s="876"/>
      <c r="KGE62" s="876"/>
      <c r="KGF62" s="876"/>
      <c r="KGG62" s="876"/>
      <c r="KGH62" s="876"/>
      <c r="KGI62" s="876"/>
      <c r="KGJ62" s="876"/>
      <c r="KGK62" s="876"/>
      <c r="KGL62" s="876"/>
      <c r="KGM62" s="876"/>
      <c r="KGN62" s="876"/>
      <c r="KGO62" s="876"/>
      <c r="KGP62" s="876"/>
      <c r="KGQ62" s="876"/>
      <c r="KGR62" s="876"/>
      <c r="KGS62" s="876"/>
      <c r="KGT62" s="876"/>
      <c r="KGU62" s="876"/>
      <c r="KGV62" s="876"/>
      <c r="KGW62" s="876"/>
      <c r="KGX62" s="876"/>
      <c r="KGY62" s="876"/>
      <c r="KGZ62" s="876"/>
      <c r="KHA62" s="876"/>
      <c r="KHB62" s="876"/>
      <c r="KHC62" s="876"/>
      <c r="KHD62" s="876"/>
      <c r="KHE62" s="876"/>
      <c r="KHF62" s="876"/>
      <c r="KHG62" s="876"/>
      <c r="KHH62" s="876"/>
      <c r="KHI62" s="876"/>
      <c r="KHJ62" s="876"/>
      <c r="KHK62" s="876"/>
      <c r="KHL62" s="876"/>
      <c r="KHM62" s="876"/>
      <c r="KHN62" s="876"/>
      <c r="KHO62" s="876"/>
      <c r="KHP62" s="876"/>
      <c r="KHQ62" s="876"/>
      <c r="KHR62" s="876"/>
      <c r="KHS62" s="876"/>
      <c r="KHT62" s="876"/>
      <c r="KHU62" s="876"/>
      <c r="KHV62" s="876"/>
      <c r="KHW62" s="876"/>
      <c r="KHX62" s="876"/>
      <c r="KHY62" s="876"/>
      <c r="KHZ62" s="876"/>
      <c r="KIA62" s="876"/>
      <c r="KIB62" s="876"/>
      <c r="KIC62" s="876"/>
      <c r="KID62" s="876"/>
      <c r="KIE62" s="876"/>
      <c r="KIF62" s="876"/>
      <c r="KIG62" s="876"/>
      <c r="KIH62" s="876"/>
      <c r="KII62" s="876"/>
      <c r="KIJ62" s="876"/>
      <c r="KIK62" s="876"/>
      <c r="KIL62" s="876"/>
      <c r="KIM62" s="876"/>
      <c r="KIN62" s="876"/>
      <c r="KIO62" s="876"/>
      <c r="KIP62" s="876"/>
      <c r="KIQ62" s="876"/>
      <c r="KIR62" s="876"/>
      <c r="KIS62" s="876"/>
      <c r="KIT62" s="876"/>
      <c r="KIU62" s="876"/>
      <c r="KIV62" s="876"/>
      <c r="KIW62" s="876"/>
      <c r="KIX62" s="876"/>
      <c r="KIY62" s="876"/>
      <c r="KIZ62" s="876"/>
      <c r="KJA62" s="876"/>
      <c r="KJB62" s="876"/>
      <c r="KJC62" s="876"/>
      <c r="KJD62" s="876"/>
      <c r="KJE62" s="876"/>
      <c r="KJF62" s="876"/>
      <c r="KJG62" s="876"/>
      <c r="KJH62" s="876"/>
      <c r="KJI62" s="876"/>
      <c r="KJJ62" s="876"/>
      <c r="KJK62" s="876"/>
      <c r="KJL62" s="876"/>
      <c r="KJM62" s="876"/>
      <c r="KJN62" s="876"/>
      <c r="KJO62" s="876"/>
      <c r="KJP62" s="876"/>
      <c r="KJQ62" s="876"/>
      <c r="KJR62" s="876"/>
      <c r="KJS62" s="876"/>
      <c r="KJT62" s="876"/>
      <c r="KJU62" s="876"/>
      <c r="KJV62" s="876"/>
      <c r="KJW62" s="876"/>
      <c r="KJX62" s="876"/>
      <c r="KJY62" s="876"/>
      <c r="KJZ62" s="876"/>
      <c r="KKA62" s="876"/>
      <c r="KKB62" s="876"/>
      <c r="KKC62" s="876"/>
      <c r="KKD62" s="876"/>
      <c r="KKE62" s="876"/>
      <c r="KKF62" s="876"/>
      <c r="KKG62" s="876"/>
      <c r="KKH62" s="876"/>
      <c r="KKI62" s="876"/>
      <c r="KKJ62" s="876"/>
      <c r="KKK62" s="876"/>
      <c r="KKL62" s="876"/>
      <c r="KKM62" s="876"/>
      <c r="KKN62" s="876"/>
      <c r="KKO62" s="876"/>
      <c r="KKP62" s="876"/>
      <c r="KKQ62" s="876"/>
      <c r="KKR62" s="876"/>
      <c r="KKS62" s="876"/>
      <c r="KKT62" s="876"/>
      <c r="KKU62" s="876"/>
      <c r="KKV62" s="876"/>
      <c r="KKW62" s="876"/>
      <c r="KKX62" s="876"/>
      <c r="KKY62" s="876"/>
      <c r="KKZ62" s="876"/>
      <c r="KLA62" s="876"/>
      <c r="KLB62" s="876"/>
      <c r="KLC62" s="876"/>
      <c r="KLD62" s="876"/>
      <c r="KLE62" s="876"/>
      <c r="KLF62" s="876"/>
      <c r="KLG62" s="876"/>
      <c r="KLH62" s="876"/>
      <c r="KLI62" s="876"/>
      <c r="KLJ62" s="876"/>
      <c r="KLK62" s="876"/>
      <c r="KLL62" s="876"/>
      <c r="KLM62" s="876"/>
      <c r="KLN62" s="876"/>
      <c r="KLO62" s="876"/>
      <c r="KLP62" s="876"/>
      <c r="KLQ62" s="876"/>
      <c r="KLR62" s="876"/>
      <c r="KLS62" s="876"/>
      <c r="KLT62" s="876"/>
      <c r="KLU62" s="876"/>
      <c r="KLV62" s="876"/>
      <c r="KLW62" s="876"/>
      <c r="KLX62" s="876"/>
      <c r="KLY62" s="876"/>
      <c r="KLZ62" s="876"/>
      <c r="KMA62" s="876"/>
      <c r="KMB62" s="876"/>
      <c r="KMC62" s="876"/>
      <c r="KMD62" s="876"/>
      <c r="KME62" s="876"/>
      <c r="KMF62" s="876"/>
      <c r="KMG62" s="876"/>
      <c r="KMH62" s="876"/>
      <c r="KMI62" s="876"/>
      <c r="KMJ62" s="876"/>
      <c r="KMK62" s="876"/>
      <c r="KML62" s="876"/>
      <c r="KMM62" s="876"/>
      <c r="KMN62" s="876"/>
      <c r="KMO62" s="876"/>
      <c r="KMP62" s="876"/>
      <c r="KMQ62" s="876"/>
      <c r="KMR62" s="876"/>
      <c r="KMS62" s="876"/>
      <c r="KMT62" s="876"/>
      <c r="KMU62" s="876"/>
      <c r="KMV62" s="876"/>
      <c r="KMW62" s="876"/>
      <c r="KMX62" s="876"/>
      <c r="KMY62" s="876"/>
      <c r="KMZ62" s="876"/>
      <c r="KNA62" s="876"/>
      <c r="KNB62" s="876"/>
      <c r="KNC62" s="876"/>
      <c r="KND62" s="876"/>
      <c r="KNE62" s="876"/>
      <c r="KNF62" s="876"/>
      <c r="KNG62" s="876"/>
      <c r="KNH62" s="876"/>
      <c r="KNI62" s="876"/>
      <c r="KNJ62" s="876"/>
      <c r="KNK62" s="876"/>
      <c r="KNL62" s="876"/>
      <c r="KNM62" s="876"/>
      <c r="KNN62" s="876"/>
      <c r="KNO62" s="876"/>
      <c r="KNP62" s="876"/>
      <c r="KNQ62" s="876"/>
      <c r="KNR62" s="876"/>
      <c r="KNS62" s="876"/>
      <c r="KNT62" s="876"/>
      <c r="KNU62" s="876"/>
      <c r="KNV62" s="876"/>
      <c r="KNW62" s="876"/>
      <c r="KNX62" s="876"/>
      <c r="KNY62" s="876"/>
      <c r="KNZ62" s="876"/>
      <c r="KOA62" s="876"/>
      <c r="KOB62" s="876"/>
      <c r="KOC62" s="876"/>
      <c r="KOD62" s="876"/>
      <c r="KOE62" s="876"/>
      <c r="KOF62" s="876"/>
      <c r="KOG62" s="876"/>
      <c r="KOH62" s="876"/>
      <c r="KOI62" s="876"/>
      <c r="KOJ62" s="876"/>
      <c r="KOK62" s="876"/>
      <c r="KOL62" s="876"/>
      <c r="KOM62" s="876"/>
      <c r="KON62" s="876"/>
      <c r="KOO62" s="876"/>
      <c r="KOP62" s="876"/>
      <c r="KOQ62" s="876"/>
      <c r="KOR62" s="876"/>
      <c r="KOS62" s="876"/>
      <c r="KOT62" s="876"/>
      <c r="KOU62" s="876"/>
      <c r="KOV62" s="876"/>
      <c r="KOW62" s="876"/>
      <c r="KOX62" s="876"/>
      <c r="KOY62" s="876"/>
      <c r="KOZ62" s="876"/>
      <c r="KPA62" s="876"/>
      <c r="KPB62" s="876"/>
      <c r="KPC62" s="876"/>
      <c r="KPD62" s="876"/>
      <c r="KPE62" s="876"/>
      <c r="KPF62" s="876"/>
      <c r="KPG62" s="876"/>
      <c r="KPH62" s="876"/>
      <c r="KPI62" s="876"/>
      <c r="KPJ62" s="876"/>
      <c r="KPK62" s="876"/>
      <c r="KPL62" s="876"/>
      <c r="KPM62" s="876"/>
      <c r="KPN62" s="876"/>
      <c r="KPO62" s="876"/>
      <c r="KPP62" s="876"/>
      <c r="KPQ62" s="876"/>
      <c r="KPR62" s="876"/>
      <c r="KPS62" s="876"/>
      <c r="KPT62" s="876"/>
      <c r="KPU62" s="876"/>
      <c r="KPV62" s="876"/>
      <c r="KPW62" s="876"/>
      <c r="KPX62" s="876"/>
      <c r="KPY62" s="876"/>
      <c r="KPZ62" s="876"/>
      <c r="KQA62" s="876"/>
      <c r="KQB62" s="876"/>
      <c r="KQC62" s="876"/>
      <c r="KQD62" s="876"/>
      <c r="KQE62" s="876"/>
      <c r="KQF62" s="876"/>
      <c r="KQG62" s="876"/>
      <c r="KQH62" s="876"/>
      <c r="KQI62" s="876"/>
      <c r="KQJ62" s="876"/>
      <c r="KQK62" s="876"/>
      <c r="KQL62" s="876"/>
      <c r="KQM62" s="876"/>
      <c r="KQN62" s="876"/>
      <c r="KQO62" s="876"/>
      <c r="KQP62" s="876"/>
      <c r="KQQ62" s="876"/>
      <c r="KQR62" s="876"/>
      <c r="KQS62" s="876"/>
      <c r="KQT62" s="876"/>
      <c r="KQU62" s="876"/>
      <c r="KQV62" s="876"/>
      <c r="KQW62" s="876"/>
      <c r="KQX62" s="876"/>
      <c r="KQY62" s="876"/>
      <c r="KQZ62" s="876"/>
      <c r="KRA62" s="876"/>
      <c r="KRB62" s="876"/>
      <c r="KRC62" s="876"/>
      <c r="KRD62" s="876"/>
      <c r="KRE62" s="876"/>
      <c r="KRF62" s="876"/>
      <c r="KRG62" s="876"/>
      <c r="KRH62" s="876"/>
      <c r="KRI62" s="876"/>
      <c r="KRJ62" s="876"/>
      <c r="KRK62" s="876"/>
      <c r="KRL62" s="876"/>
      <c r="KRM62" s="876"/>
      <c r="KRN62" s="876"/>
      <c r="KRO62" s="876"/>
      <c r="KRP62" s="876"/>
      <c r="KRQ62" s="876"/>
      <c r="KRR62" s="876"/>
      <c r="KRS62" s="876"/>
      <c r="KRT62" s="876"/>
      <c r="KRU62" s="876"/>
      <c r="KRV62" s="876"/>
      <c r="KRW62" s="876"/>
      <c r="KRX62" s="876"/>
      <c r="KRY62" s="876"/>
      <c r="KRZ62" s="876"/>
      <c r="KSA62" s="876"/>
      <c r="KSB62" s="876"/>
      <c r="KSC62" s="876"/>
      <c r="KSD62" s="876"/>
      <c r="KSE62" s="876"/>
      <c r="KSF62" s="876"/>
      <c r="KSG62" s="876"/>
      <c r="KSH62" s="876"/>
      <c r="KSI62" s="876"/>
      <c r="KSJ62" s="876"/>
      <c r="KSK62" s="876"/>
      <c r="KSL62" s="876"/>
      <c r="KSM62" s="876"/>
      <c r="KSN62" s="876"/>
      <c r="KSO62" s="876"/>
      <c r="KSP62" s="876"/>
      <c r="KSQ62" s="876"/>
      <c r="KSR62" s="876"/>
      <c r="KSS62" s="876"/>
      <c r="KST62" s="876"/>
      <c r="KSU62" s="876"/>
      <c r="KSV62" s="876"/>
      <c r="KSW62" s="876"/>
      <c r="KSX62" s="876"/>
      <c r="KSY62" s="876"/>
      <c r="KSZ62" s="876"/>
      <c r="KTA62" s="876"/>
      <c r="KTB62" s="876"/>
      <c r="KTC62" s="876"/>
      <c r="KTD62" s="876"/>
      <c r="KTE62" s="876"/>
      <c r="KTF62" s="876"/>
      <c r="KTG62" s="876"/>
      <c r="KTH62" s="876"/>
      <c r="KTI62" s="876"/>
      <c r="KTJ62" s="876"/>
      <c r="KTK62" s="876"/>
      <c r="KTL62" s="876"/>
      <c r="KTM62" s="876"/>
      <c r="KTN62" s="876"/>
      <c r="KTO62" s="876"/>
      <c r="KTP62" s="876"/>
      <c r="KTQ62" s="876"/>
      <c r="KTR62" s="876"/>
      <c r="KTS62" s="876"/>
      <c r="KTT62" s="876"/>
      <c r="KTU62" s="876"/>
      <c r="KTV62" s="876"/>
      <c r="KTW62" s="876"/>
      <c r="KTX62" s="876"/>
      <c r="KTY62" s="876"/>
      <c r="KTZ62" s="876"/>
      <c r="KUA62" s="876"/>
      <c r="KUB62" s="876"/>
      <c r="KUC62" s="876"/>
      <c r="KUD62" s="876"/>
      <c r="KUE62" s="876"/>
      <c r="KUF62" s="876"/>
      <c r="KUG62" s="876"/>
      <c r="KUH62" s="876"/>
      <c r="KUI62" s="876"/>
      <c r="KUJ62" s="876"/>
      <c r="KUK62" s="876"/>
      <c r="KUL62" s="876"/>
      <c r="KUM62" s="876"/>
      <c r="KUN62" s="876"/>
      <c r="KUO62" s="876"/>
      <c r="KUP62" s="876"/>
      <c r="KUQ62" s="876"/>
      <c r="KUR62" s="876"/>
      <c r="KUS62" s="876"/>
      <c r="KUT62" s="876"/>
      <c r="KUU62" s="876"/>
      <c r="KUV62" s="876"/>
      <c r="KUW62" s="876"/>
      <c r="KUX62" s="876"/>
      <c r="KUY62" s="876"/>
      <c r="KUZ62" s="876"/>
      <c r="KVA62" s="876"/>
      <c r="KVB62" s="876"/>
      <c r="KVC62" s="876"/>
      <c r="KVD62" s="876"/>
      <c r="KVE62" s="876"/>
      <c r="KVF62" s="876"/>
      <c r="KVG62" s="876"/>
      <c r="KVH62" s="876"/>
      <c r="KVI62" s="876"/>
      <c r="KVJ62" s="876"/>
      <c r="KVK62" s="876"/>
      <c r="KVL62" s="876"/>
      <c r="KVM62" s="876"/>
      <c r="KVN62" s="876"/>
      <c r="KVO62" s="876"/>
      <c r="KVP62" s="876"/>
      <c r="KVQ62" s="876"/>
      <c r="KVR62" s="876"/>
      <c r="KVS62" s="876"/>
      <c r="KVT62" s="876"/>
      <c r="KVU62" s="876"/>
      <c r="KVV62" s="876"/>
      <c r="KVW62" s="876"/>
      <c r="KVX62" s="876"/>
      <c r="KVY62" s="876"/>
      <c r="KVZ62" s="876"/>
      <c r="KWA62" s="876"/>
      <c r="KWB62" s="876"/>
      <c r="KWC62" s="876"/>
      <c r="KWD62" s="876"/>
      <c r="KWE62" s="876"/>
      <c r="KWF62" s="876"/>
      <c r="KWG62" s="876"/>
      <c r="KWH62" s="876"/>
      <c r="KWI62" s="876"/>
      <c r="KWJ62" s="876"/>
      <c r="KWK62" s="876"/>
      <c r="KWL62" s="876"/>
      <c r="KWM62" s="876"/>
      <c r="KWN62" s="876"/>
      <c r="KWO62" s="876"/>
      <c r="KWP62" s="876"/>
      <c r="KWQ62" s="876"/>
      <c r="KWR62" s="876"/>
      <c r="KWS62" s="876"/>
      <c r="KWT62" s="876"/>
      <c r="KWU62" s="876"/>
      <c r="KWV62" s="876"/>
      <c r="KWW62" s="876"/>
      <c r="KWX62" s="876"/>
      <c r="KWY62" s="876"/>
      <c r="KWZ62" s="876"/>
      <c r="KXA62" s="876"/>
      <c r="KXB62" s="876"/>
      <c r="KXC62" s="876"/>
      <c r="KXD62" s="876"/>
      <c r="KXE62" s="876"/>
      <c r="KXF62" s="876"/>
      <c r="KXG62" s="876"/>
      <c r="KXH62" s="876"/>
      <c r="KXI62" s="876"/>
      <c r="KXJ62" s="876"/>
      <c r="KXK62" s="876"/>
      <c r="KXL62" s="876"/>
      <c r="KXM62" s="876"/>
      <c r="KXN62" s="876"/>
      <c r="KXO62" s="876"/>
      <c r="KXP62" s="876"/>
      <c r="KXQ62" s="876"/>
      <c r="KXR62" s="876"/>
      <c r="KXS62" s="876"/>
      <c r="KXT62" s="876"/>
      <c r="KXU62" s="876"/>
      <c r="KXV62" s="876"/>
      <c r="KXW62" s="876"/>
      <c r="KXX62" s="876"/>
      <c r="KXY62" s="876"/>
      <c r="KXZ62" s="876"/>
      <c r="KYA62" s="876"/>
      <c r="KYB62" s="876"/>
      <c r="KYC62" s="876"/>
      <c r="KYD62" s="876"/>
      <c r="KYE62" s="876"/>
      <c r="KYF62" s="876"/>
      <c r="KYG62" s="876"/>
      <c r="KYH62" s="876"/>
      <c r="KYI62" s="876"/>
      <c r="KYJ62" s="876"/>
      <c r="KYK62" s="876"/>
      <c r="KYL62" s="876"/>
      <c r="KYM62" s="876"/>
      <c r="KYN62" s="876"/>
      <c r="KYO62" s="876"/>
      <c r="KYP62" s="876"/>
      <c r="KYQ62" s="876"/>
      <c r="KYR62" s="876"/>
      <c r="KYS62" s="876"/>
      <c r="KYT62" s="876"/>
      <c r="KYU62" s="876"/>
      <c r="KYV62" s="876"/>
      <c r="KYW62" s="876"/>
      <c r="KYX62" s="876"/>
      <c r="KYY62" s="876"/>
      <c r="KYZ62" s="876"/>
      <c r="KZA62" s="876"/>
      <c r="KZB62" s="876"/>
      <c r="KZC62" s="876"/>
      <c r="KZD62" s="876"/>
      <c r="KZE62" s="876"/>
      <c r="KZF62" s="876"/>
      <c r="KZG62" s="876"/>
      <c r="KZH62" s="876"/>
      <c r="KZI62" s="876"/>
      <c r="KZJ62" s="876"/>
      <c r="KZK62" s="876"/>
      <c r="KZL62" s="876"/>
      <c r="KZM62" s="876"/>
      <c r="KZN62" s="876"/>
      <c r="KZO62" s="876"/>
      <c r="KZP62" s="876"/>
      <c r="KZQ62" s="876"/>
      <c r="KZR62" s="876"/>
      <c r="KZS62" s="876"/>
      <c r="KZT62" s="876"/>
      <c r="KZU62" s="876"/>
      <c r="KZV62" s="876"/>
      <c r="KZW62" s="876"/>
      <c r="KZX62" s="876"/>
      <c r="KZY62" s="876"/>
      <c r="KZZ62" s="876"/>
      <c r="LAA62" s="876"/>
      <c r="LAB62" s="876"/>
      <c r="LAC62" s="876"/>
      <c r="LAD62" s="876"/>
      <c r="LAE62" s="876"/>
      <c r="LAF62" s="876"/>
      <c r="LAG62" s="876"/>
      <c r="LAH62" s="876"/>
      <c r="LAI62" s="876"/>
      <c r="LAJ62" s="876"/>
      <c r="LAK62" s="876"/>
      <c r="LAL62" s="876"/>
      <c r="LAM62" s="876"/>
      <c r="LAN62" s="876"/>
      <c r="LAO62" s="876"/>
      <c r="LAP62" s="876"/>
      <c r="LAQ62" s="876"/>
      <c r="LAR62" s="876"/>
      <c r="LAS62" s="876"/>
      <c r="LAT62" s="876"/>
      <c r="LAU62" s="876"/>
      <c r="LAV62" s="876"/>
      <c r="LAW62" s="876"/>
      <c r="LAX62" s="876"/>
      <c r="LAY62" s="876"/>
      <c r="LAZ62" s="876"/>
      <c r="LBA62" s="876"/>
      <c r="LBB62" s="876"/>
      <c r="LBC62" s="876"/>
      <c r="LBD62" s="876"/>
      <c r="LBE62" s="876"/>
      <c r="LBF62" s="876"/>
      <c r="LBG62" s="876"/>
      <c r="LBH62" s="876"/>
      <c r="LBI62" s="876"/>
      <c r="LBJ62" s="876"/>
      <c r="LBK62" s="876"/>
      <c r="LBL62" s="876"/>
      <c r="LBM62" s="876"/>
      <c r="LBN62" s="876"/>
      <c r="LBO62" s="876"/>
      <c r="LBP62" s="876"/>
      <c r="LBQ62" s="876"/>
      <c r="LBR62" s="876"/>
      <c r="LBS62" s="876"/>
      <c r="LBT62" s="876"/>
      <c r="LBU62" s="876"/>
      <c r="LBV62" s="876"/>
      <c r="LBW62" s="876"/>
      <c r="LBX62" s="876"/>
      <c r="LBY62" s="876"/>
      <c r="LBZ62" s="876"/>
      <c r="LCA62" s="876"/>
      <c r="LCB62" s="876"/>
      <c r="LCC62" s="876"/>
      <c r="LCD62" s="876"/>
      <c r="LCE62" s="876"/>
      <c r="LCF62" s="876"/>
      <c r="LCG62" s="876"/>
      <c r="LCH62" s="876"/>
      <c r="LCI62" s="876"/>
      <c r="LCJ62" s="876"/>
      <c r="LCK62" s="876"/>
      <c r="LCL62" s="876"/>
      <c r="LCM62" s="876"/>
      <c r="LCN62" s="876"/>
      <c r="LCO62" s="876"/>
      <c r="LCP62" s="876"/>
      <c r="LCQ62" s="876"/>
      <c r="LCR62" s="876"/>
      <c r="LCS62" s="876"/>
      <c r="LCT62" s="876"/>
      <c r="LCU62" s="876"/>
      <c r="LCV62" s="876"/>
      <c r="LCW62" s="876"/>
      <c r="LCX62" s="876"/>
      <c r="LCY62" s="876"/>
      <c r="LCZ62" s="876"/>
      <c r="LDA62" s="876"/>
      <c r="LDB62" s="876"/>
      <c r="LDC62" s="876"/>
      <c r="LDD62" s="876"/>
      <c r="LDE62" s="876"/>
      <c r="LDF62" s="876"/>
      <c r="LDG62" s="876"/>
      <c r="LDH62" s="876"/>
      <c r="LDI62" s="876"/>
      <c r="LDJ62" s="876"/>
      <c r="LDK62" s="876"/>
      <c r="LDL62" s="876"/>
      <c r="LDM62" s="876"/>
      <c r="LDN62" s="876"/>
      <c r="LDO62" s="876"/>
      <c r="LDP62" s="876"/>
      <c r="LDQ62" s="876"/>
      <c r="LDR62" s="876"/>
      <c r="LDS62" s="876"/>
      <c r="LDT62" s="876"/>
      <c r="LDU62" s="876"/>
      <c r="LDV62" s="876"/>
      <c r="LDW62" s="876"/>
      <c r="LDX62" s="876"/>
      <c r="LDY62" s="876"/>
      <c r="LDZ62" s="876"/>
      <c r="LEA62" s="876"/>
      <c r="LEB62" s="876"/>
      <c r="LEC62" s="876"/>
      <c r="LED62" s="876"/>
      <c r="LEE62" s="876"/>
      <c r="LEF62" s="876"/>
      <c r="LEG62" s="876"/>
      <c r="LEH62" s="876"/>
      <c r="LEI62" s="876"/>
      <c r="LEJ62" s="876"/>
      <c r="LEK62" s="876"/>
      <c r="LEL62" s="876"/>
      <c r="LEM62" s="876"/>
      <c r="LEN62" s="876"/>
      <c r="LEO62" s="876"/>
      <c r="LEP62" s="876"/>
      <c r="LEQ62" s="876"/>
      <c r="LER62" s="876"/>
      <c r="LES62" s="876"/>
      <c r="LET62" s="876"/>
      <c r="LEU62" s="876"/>
      <c r="LEV62" s="876"/>
      <c r="LEW62" s="876"/>
      <c r="LEX62" s="876"/>
      <c r="LEY62" s="876"/>
      <c r="LEZ62" s="876"/>
      <c r="LFA62" s="876"/>
      <c r="LFB62" s="876"/>
      <c r="LFC62" s="876"/>
      <c r="LFD62" s="876"/>
      <c r="LFE62" s="876"/>
      <c r="LFF62" s="876"/>
      <c r="LFG62" s="876"/>
      <c r="LFH62" s="876"/>
      <c r="LFI62" s="876"/>
      <c r="LFJ62" s="876"/>
      <c r="LFK62" s="876"/>
      <c r="LFL62" s="876"/>
      <c r="LFM62" s="876"/>
      <c r="LFN62" s="876"/>
      <c r="LFO62" s="876"/>
      <c r="LFP62" s="876"/>
      <c r="LFQ62" s="876"/>
      <c r="LFR62" s="876"/>
      <c r="LFS62" s="876"/>
      <c r="LFT62" s="876"/>
      <c r="LFU62" s="876"/>
      <c r="LFV62" s="876"/>
      <c r="LFW62" s="876"/>
      <c r="LFX62" s="876"/>
      <c r="LFY62" s="876"/>
      <c r="LFZ62" s="876"/>
      <c r="LGA62" s="876"/>
      <c r="LGB62" s="876"/>
      <c r="LGC62" s="876"/>
      <c r="LGD62" s="876"/>
      <c r="LGE62" s="876"/>
      <c r="LGF62" s="876"/>
      <c r="LGG62" s="876"/>
      <c r="LGH62" s="876"/>
      <c r="LGI62" s="876"/>
      <c r="LGJ62" s="876"/>
      <c r="LGK62" s="876"/>
      <c r="LGL62" s="876"/>
      <c r="LGM62" s="876"/>
      <c r="LGN62" s="876"/>
      <c r="LGO62" s="876"/>
      <c r="LGP62" s="876"/>
      <c r="LGQ62" s="876"/>
      <c r="LGR62" s="876"/>
      <c r="LGS62" s="876"/>
      <c r="LGT62" s="876"/>
      <c r="LGU62" s="876"/>
      <c r="LGV62" s="876"/>
      <c r="LGW62" s="876"/>
      <c r="LGX62" s="876"/>
      <c r="LGY62" s="876"/>
      <c r="LGZ62" s="876"/>
      <c r="LHA62" s="876"/>
      <c r="LHB62" s="876"/>
      <c r="LHC62" s="876"/>
      <c r="LHD62" s="876"/>
      <c r="LHE62" s="876"/>
      <c r="LHF62" s="876"/>
      <c r="LHG62" s="876"/>
      <c r="LHH62" s="876"/>
      <c r="LHI62" s="876"/>
      <c r="LHJ62" s="876"/>
      <c r="LHK62" s="876"/>
      <c r="LHL62" s="876"/>
      <c r="LHM62" s="876"/>
      <c r="LHN62" s="876"/>
      <c r="LHO62" s="876"/>
      <c r="LHP62" s="876"/>
      <c r="LHQ62" s="876"/>
      <c r="LHR62" s="876"/>
      <c r="LHS62" s="876"/>
      <c r="LHT62" s="876"/>
      <c r="LHU62" s="876"/>
      <c r="LHV62" s="876"/>
      <c r="LHW62" s="876"/>
      <c r="LHX62" s="876"/>
      <c r="LHY62" s="876"/>
      <c r="LHZ62" s="876"/>
      <c r="LIA62" s="876"/>
      <c r="LIB62" s="876"/>
      <c r="LIC62" s="876"/>
      <c r="LID62" s="876"/>
      <c r="LIE62" s="876"/>
      <c r="LIF62" s="876"/>
      <c r="LIG62" s="876"/>
      <c r="LIH62" s="876"/>
      <c r="LII62" s="876"/>
      <c r="LIJ62" s="876"/>
      <c r="LIK62" s="876"/>
      <c r="LIL62" s="876"/>
      <c r="LIM62" s="876"/>
      <c r="LIN62" s="876"/>
      <c r="LIO62" s="876"/>
      <c r="LIP62" s="876"/>
      <c r="LIQ62" s="876"/>
      <c r="LIR62" s="876"/>
      <c r="LIS62" s="876"/>
      <c r="LIT62" s="876"/>
      <c r="LIU62" s="876"/>
      <c r="LIV62" s="876"/>
      <c r="LIW62" s="876"/>
      <c r="LIX62" s="876"/>
      <c r="LIY62" s="876"/>
      <c r="LIZ62" s="876"/>
      <c r="LJA62" s="876"/>
      <c r="LJB62" s="876"/>
      <c r="LJC62" s="876"/>
      <c r="LJD62" s="876"/>
      <c r="LJE62" s="876"/>
      <c r="LJF62" s="876"/>
      <c r="LJG62" s="876"/>
      <c r="LJH62" s="876"/>
      <c r="LJI62" s="876"/>
      <c r="LJJ62" s="876"/>
      <c r="LJK62" s="876"/>
      <c r="LJL62" s="876"/>
      <c r="LJM62" s="876"/>
      <c r="LJN62" s="876"/>
      <c r="LJO62" s="876"/>
      <c r="LJP62" s="876"/>
      <c r="LJQ62" s="876"/>
      <c r="LJR62" s="876"/>
      <c r="LJS62" s="876"/>
      <c r="LJT62" s="876"/>
      <c r="LJU62" s="876"/>
      <c r="LJV62" s="876"/>
      <c r="LJW62" s="876"/>
      <c r="LJX62" s="876"/>
      <c r="LJY62" s="876"/>
      <c r="LJZ62" s="876"/>
      <c r="LKA62" s="876"/>
      <c r="LKB62" s="876"/>
      <c r="LKC62" s="876"/>
      <c r="LKD62" s="876"/>
      <c r="LKE62" s="876"/>
      <c r="LKF62" s="876"/>
      <c r="LKG62" s="876"/>
      <c r="LKH62" s="876"/>
      <c r="LKI62" s="876"/>
      <c r="LKJ62" s="876"/>
      <c r="LKK62" s="876"/>
      <c r="LKL62" s="876"/>
      <c r="LKM62" s="876"/>
      <c r="LKN62" s="876"/>
      <c r="LKO62" s="876"/>
      <c r="LKP62" s="876"/>
      <c r="LKQ62" s="876"/>
      <c r="LKR62" s="876"/>
      <c r="LKS62" s="876"/>
      <c r="LKT62" s="876"/>
      <c r="LKU62" s="876"/>
      <c r="LKV62" s="876"/>
      <c r="LKW62" s="876"/>
      <c r="LKX62" s="876"/>
      <c r="LKY62" s="876"/>
      <c r="LKZ62" s="876"/>
      <c r="LLA62" s="876"/>
      <c r="LLB62" s="876"/>
      <c r="LLC62" s="876"/>
      <c r="LLD62" s="876"/>
      <c r="LLE62" s="876"/>
      <c r="LLF62" s="876"/>
      <c r="LLG62" s="876"/>
      <c r="LLH62" s="876"/>
      <c r="LLI62" s="876"/>
      <c r="LLJ62" s="876"/>
      <c r="LLK62" s="876"/>
      <c r="LLL62" s="876"/>
      <c r="LLM62" s="876"/>
      <c r="LLN62" s="876"/>
      <c r="LLO62" s="876"/>
      <c r="LLP62" s="876"/>
      <c r="LLQ62" s="876"/>
      <c r="LLR62" s="876"/>
      <c r="LLS62" s="876"/>
      <c r="LLT62" s="876"/>
      <c r="LLU62" s="876"/>
      <c r="LLV62" s="876"/>
      <c r="LLW62" s="876"/>
      <c r="LLX62" s="876"/>
      <c r="LLY62" s="876"/>
      <c r="LLZ62" s="876"/>
      <c r="LMA62" s="876"/>
      <c r="LMB62" s="876"/>
      <c r="LMC62" s="876"/>
      <c r="LMD62" s="876"/>
      <c r="LME62" s="876"/>
      <c r="LMF62" s="876"/>
      <c r="LMG62" s="876"/>
      <c r="LMH62" s="876"/>
      <c r="LMI62" s="876"/>
      <c r="LMJ62" s="876"/>
      <c r="LMK62" s="876"/>
      <c r="LML62" s="876"/>
      <c r="LMM62" s="876"/>
      <c r="LMN62" s="876"/>
      <c r="LMO62" s="876"/>
      <c r="LMP62" s="876"/>
      <c r="LMQ62" s="876"/>
      <c r="LMR62" s="876"/>
      <c r="LMS62" s="876"/>
      <c r="LMT62" s="876"/>
      <c r="LMU62" s="876"/>
      <c r="LMV62" s="876"/>
      <c r="LMW62" s="876"/>
      <c r="LMX62" s="876"/>
      <c r="LMY62" s="876"/>
      <c r="LMZ62" s="876"/>
      <c r="LNA62" s="876"/>
      <c r="LNB62" s="876"/>
      <c r="LNC62" s="876"/>
      <c r="LND62" s="876"/>
      <c r="LNE62" s="876"/>
      <c r="LNF62" s="876"/>
      <c r="LNG62" s="876"/>
      <c r="LNH62" s="876"/>
      <c r="LNI62" s="876"/>
      <c r="LNJ62" s="876"/>
      <c r="LNK62" s="876"/>
      <c r="LNL62" s="876"/>
      <c r="LNM62" s="876"/>
      <c r="LNN62" s="876"/>
      <c r="LNO62" s="876"/>
      <c r="LNP62" s="876"/>
      <c r="LNQ62" s="876"/>
      <c r="LNR62" s="876"/>
      <c r="LNS62" s="876"/>
      <c r="LNT62" s="876"/>
      <c r="LNU62" s="876"/>
      <c r="LNV62" s="876"/>
      <c r="LNW62" s="876"/>
      <c r="LNX62" s="876"/>
      <c r="LNY62" s="876"/>
      <c r="LNZ62" s="876"/>
      <c r="LOA62" s="876"/>
      <c r="LOB62" s="876"/>
      <c r="LOC62" s="876"/>
      <c r="LOD62" s="876"/>
      <c r="LOE62" s="876"/>
      <c r="LOF62" s="876"/>
      <c r="LOG62" s="876"/>
      <c r="LOH62" s="876"/>
      <c r="LOI62" s="876"/>
      <c r="LOJ62" s="876"/>
      <c r="LOK62" s="876"/>
      <c r="LOL62" s="876"/>
      <c r="LOM62" s="876"/>
      <c r="LON62" s="876"/>
      <c r="LOO62" s="876"/>
      <c r="LOP62" s="876"/>
      <c r="LOQ62" s="876"/>
      <c r="LOR62" s="876"/>
      <c r="LOS62" s="876"/>
      <c r="LOT62" s="876"/>
      <c r="LOU62" s="876"/>
      <c r="LOV62" s="876"/>
      <c r="LOW62" s="876"/>
      <c r="LOX62" s="876"/>
      <c r="LOY62" s="876"/>
      <c r="LOZ62" s="876"/>
      <c r="LPA62" s="876"/>
      <c r="LPB62" s="876"/>
      <c r="LPC62" s="876"/>
      <c r="LPD62" s="876"/>
      <c r="LPE62" s="876"/>
      <c r="LPF62" s="876"/>
      <c r="LPG62" s="876"/>
      <c r="LPH62" s="876"/>
      <c r="LPI62" s="876"/>
      <c r="LPJ62" s="876"/>
      <c r="LPK62" s="876"/>
      <c r="LPL62" s="876"/>
      <c r="LPM62" s="876"/>
      <c r="LPN62" s="876"/>
      <c r="LPO62" s="876"/>
      <c r="LPP62" s="876"/>
      <c r="LPQ62" s="876"/>
      <c r="LPR62" s="876"/>
      <c r="LPS62" s="876"/>
      <c r="LPT62" s="876"/>
      <c r="LPU62" s="876"/>
      <c r="LPV62" s="876"/>
      <c r="LPW62" s="876"/>
      <c r="LPX62" s="876"/>
      <c r="LPY62" s="876"/>
      <c r="LPZ62" s="876"/>
      <c r="LQA62" s="876"/>
      <c r="LQB62" s="876"/>
      <c r="LQC62" s="876"/>
      <c r="LQD62" s="876"/>
      <c r="LQE62" s="876"/>
      <c r="LQF62" s="876"/>
      <c r="LQG62" s="876"/>
      <c r="LQH62" s="876"/>
      <c r="LQI62" s="876"/>
      <c r="LQJ62" s="876"/>
      <c r="LQK62" s="876"/>
      <c r="LQL62" s="876"/>
      <c r="LQM62" s="876"/>
      <c r="LQN62" s="876"/>
      <c r="LQO62" s="876"/>
      <c r="LQP62" s="876"/>
      <c r="LQQ62" s="876"/>
      <c r="LQR62" s="876"/>
      <c r="LQS62" s="876"/>
      <c r="LQT62" s="876"/>
      <c r="LQU62" s="876"/>
      <c r="LQV62" s="876"/>
      <c r="LQW62" s="876"/>
      <c r="LQX62" s="876"/>
      <c r="LQY62" s="876"/>
      <c r="LQZ62" s="876"/>
      <c r="LRA62" s="876"/>
      <c r="LRB62" s="876"/>
      <c r="LRC62" s="876"/>
      <c r="LRD62" s="876"/>
      <c r="LRE62" s="876"/>
      <c r="LRF62" s="876"/>
      <c r="LRG62" s="876"/>
      <c r="LRH62" s="876"/>
      <c r="LRI62" s="876"/>
      <c r="LRJ62" s="876"/>
      <c r="LRK62" s="876"/>
      <c r="LRL62" s="876"/>
      <c r="LRM62" s="876"/>
      <c r="LRN62" s="876"/>
      <c r="LRO62" s="876"/>
      <c r="LRP62" s="876"/>
      <c r="LRQ62" s="876"/>
      <c r="LRR62" s="876"/>
      <c r="LRS62" s="876"/>
      <c r="LRT62" s="876"/>
      <c r="LRU62" s="876"/>
      <c r="LRV62" s="876"/>
      <c r="LRW62" s="876"/>
      <c r="LRX62" s="876"/>
      <c r="LRY62" s="876"/>
      <c r="LRZ62" s="876"/>
      <c r="LSA62" s="876"/>
      <c r="LSB62" s="876"/>
      <c r="LSC62" s="876"/>
      <c r="LSD62" s="876"/>
      <c r="LSE62" s="876"/>
      <c r="LSF62" s="876"/>
      <c r="LSG62" s="876"/>
      <c r="LSH62" s="876"/>
      <c r="LSI62" s="876"/>
      <c r="LSJ62" s="876"/>
      <c r="LSK62" s="876"/>
      <c r="LSL62" s="876"/>
      <c r="LSM62" s="876"/>
      <c r="LSN62" s="876"/>
      <c r="LSO62" s="876"/>
      <c r="LSP62" s="876"/>
      <c r="LSQ62" s="876"/>
      <c r="LSR62" s="876"/>
      <c r="LSS62" s="876"/>
      <c r="LST62" s="876"/>
      <c r="LSU62" s="876"/>
      <c r="LSV62" s="876"/>
      <c r="LSW62" s="876"/>
      <c r="LSX62" s="876"/>
      <c r="LSY62" s="876"/>
      <c r="LSZ62" s="876"/>
      <c r="LTA62" s="876"/>
      <c r="LTB62" s="876"/>
      <c r="LTC62" s="876"/>
      <c r="LTD62" s="876"/>
      <c r="LTE62" s="876"/>
      <c r="LTF62" s="876"/>
      <c r="LTG62" s="876"/>
      <c r="LTH62" s="876"/>
      <c r="LTI62" s="876"/>
      <c r="LTJ62" s="876"/>
      <c r="LTK62" s="876"/>
      <c r="LTL62" s="876"/>
      <c r="LTM62" s="876"/>
      <c r="LTN62" s="876"/>
      <c r="LTO62" s="876"/>
      <c r="LTP62" s="876"/>
      <c r="LTQ62" s="876"/>
      <c r="LTR62" s="876"/>
      <c r="LTS62" s="876"/>
      <c r="LTT62" s="876"/>
      <c r="LTU62" s="876"/>
      <c r="LTV62" s="876"/>
      <c r="LTW62" s="876"/>
      <c r="LTX62" s="876"/>
      <c r="LTY62" s="876"/>
      <c r="LTZ62" s="876"/>
      <c r="LUA62" s="876"/>
      <c r="LUB62" s="876"/>
      <c r="LUC62" s="876"/>
      <c r="LUD62" s="876"/>
      <c r="LUE62" s="876"/>
      <c r="LUF62" s="876"/>
      <c r="LUG62" s="876"/>
      <c r="LUH62" s="876"/>
      <c r="LUI62" s="876"/>
      <c r="LUJ62" s="876"/>
      <c r="LUK62" s="876"/>
      <c r="LUL62" s="876"/>
      <c r="LUM62" s="876"/>
      <c r="LUN62" s="876"/>
      <c r="LUO62" s="876"/>
      <c r="LUP62" s="876"/>
      <c r="LUQ62" s="876"/>
      <c r="LUR62" s="876"/>
      <c r="LUS62" s="876"/>
      <c r="LUT62" s="876"/>
      <c r="LUU62" s="876"/>
      <c r="LUV62" s="876"/>
      <c r="LUW62" s="876"/>
      <c r="LUX62" s="876"/>
      <c r="LUY62" s="876"/>
      <c r="LUZ62" s="876"/>
      <c r="LVA62" s="876"/>
      <c r="LVB62" s="876"/>
      <c r="LVC62" s="876"/>
      <c r="LVD62" s="876"/>
      <c r="LVE62" s="876"/>
      <c r="LVF62" s="876"/>
      <c r="LVG62" s="876"/>
      <c r="LVH62" s="876"/>
      <c r="LVI62" s="876"/>
      <c r="LVJ62" s="876"/>
      <c r="LVK62" s="876"/>
      <c r="LVL62" s="876"/>
      <c r="LVM62" s="876"/>
      <c r="LVN62" s="876"/>
      <c r="LVO62" s="876"/>
      <c r="LVP62" s="876"/>
      <c r="LVQ62" s="876"/>
      <c r="LVR62" s="876"/>
      <c r="LVS62" s="876"/>
      <c r="LVT62" s="876"/>
      <c r="LVU62" s="876"/>
      <c r="LVV62" s="876"/>
      <c r="LVW62" s="876"/>
      <c r="LVX62" s="876"/>
      <c r="LVY62" s="876"/>
      <c r="LVZ62" s="876"/>
      <c r="LWA62" s="876"/>
      <c r="LWB62" s="876"/>
      <c r="LWC62" s="876"/>
      <c r="LWD62" s="876"/>
      <c r="LWE62" s="876"/>
      <c r="LWF62" s="876"/>
      <c r="LWG62" s="876"/>
      <c r="LWH62" s="876"/>
      <c r="LWI62" s="876"/>
      <c r="LWJ62" s="876"/>
      <c r="LWK62" s="876"/>
      <c r="LWL62" s="876"/>
      <c r="LWM62" s="876"/>
      <c r="LWN62" s="876"/>
      <c r="LWO62" s="876"/>
      <c r="LWP62" s="876"/>
      <c r="LWQ62" s="876"/>
      <c r="LWR62" s="876"/>
      <c r="LWS62" s="876"/>
      <c r="LWT62" s="876"/>
      <c r="LWU62" s="876"/>
      <c r="LWV62" s="876"/>
      <c r="LWW62" s="876"/>
      <c r="LWX62" s="876"/>
      <c r="LWY62" s="876"/>
      <c r="LWZ62" s="876"/>
      <c r="LXA62" s="876"/>
      <c r="LXB62" s="876"/>
      <c r="LXC62" s="876"/>
      <c r="LXD62" s="876"/>
      <c r="LXE62" s="876"/>
      <c r="LXF62" s="876"/>
      <c r="LXG62" s="876"/>
      <c r="LXH62" s="876"/>
      <c r="LXI62" s="876"/>
      <c r="LXJ62" s="876"/>
      <c r="LXK62" s="876"/>
      <c r="LXL62" s="876"/>
      <c r="LXM62" s="876"/>
      <c r="LXN62" s="876"/>
      <c r="LXO62" s="876"/>
      <c r="LXP62" s="876"/>
      <c r="LXQ62" s="876"/>
      <c r="LXR62" s="876"/>
      <c r="LXS62" s="876"/>
      <c r="LXT62" s="876"/>
      <c r="LXU62" s="876"/>
      <c r="LXV62" s="876"/>
      <c r="LXW62" s="876"/>
      <c r="LXX62" s="876"/>
      <c r="LXY62" s="876"/>
      <c r="LXZ62" s="876"/>
      <c r="LYA62" s="876"/>
      <c r="LYB62" s="876"/>
      <c r="LYC62" s="876"/>
      <c r="LYD62" s="876"/>
      <c r="LYE62" s="876"/>
      <c r="LYF62" s="876"/>
      <c r="LYG62" s="876"/>
      <c r="LYH62" s="876"/>
      <c r="LYI62" s="876"/>
      <c r="LYJ62" s="876"/>
      <c r="LYK62" s="876"/>
      <c r="LYL62" s="876"/>
      <c r="LYM62" s="876"/>
      <c r="LYN62" s="876"/>
      <c r="LYO62" s="876"/>
      <c r="LYP62" s="876"/>
      <c r="LYQ62" s="876"/>
      <c r="LYR62" s="876"/>
      <c r="LYS62" s="876"/>
      <c r="LYT62" s="876"/>
      <c r="LYU62" s="876"/>
      <c r="LYV62" s="876"/>
      <c r="LYW62" s="876"/>
      <c r="LYX62" s="876"/>
      <c r="LYY62" s="876"/>
      <c r="LYZ62" s="876"/>
      <c r="LZA62" s="876"/>
      <c r="LZB62" s="876"/>
      <c r="LZC62" s="876"/>
      <c r="LZD62" s="876"/>
      <c r="LZE62" s="876"/>
      <c r="LZF62" s="876"/>
      <c r="LZG62" s="876"/>
      <c r="LZH62" s="876"/>
      <c r="LZI62" s="876"/>
      <c r="LZJ62" s="876"/>
      <c r="LZK62" s="876"/>
      <c r="LZL62" s="876"/>
      <c r="LZM62" s="876"/>
      <c r="LZN62" s="876"/>
      <c r="LZO62" s="876"/>
      <c r="LZP62" s="876"/>
      <c r="LZQ62" s="876"/>
      <c r="LZR62" s="876"/>
      <c r="LZS62" s="876"/>
      <c r="LZT62" s="876"/>
      <c r="LZU62" s="876"/>
      <c r="LZV62" s="876"/>
      <c r="LZW62" s="876"/>
      <c r="LZX62" s="876"/>
      <c r="LZY62" s="876"/>
      <c r="LZZ62" s="876"/>
      <c r="MAA62" s="876"/>
      <c r="MAB62" s="876"/>
      <c r="MAC62" s="876"/>
      <c r="MAD62" s="876"/>
      <c r="MAE62" s="876"/>
      <c r="MAF62" s="876"/>
      <c r="MAG62" s="876"/>
      <c r="MAH62" s="876"/>
      <c r="MAI62" s="876"/>
      <c r="MAJ62" s="876"/>
      <c r="MAK62" s="876"/>
      <c r="MAL62" s="876"/>
      <c r="MAM62" s="876"/>
      <c r="MAN62" s="876"/>
      <c r="MAO62" s="876"/>
      <c r="MAP62" s="876"/>
      <c r="MAQ62" s="876"/>
      <c r="MAR62" s="876"/>
      <c r="MAS62" s="876"/>
      <c r="MAT62" s="876"/>
      <c r="MAU62" s="876"/>
      <c r="MAV62" s="876"/>
      <c r="MAW62" s="876"/>
      <c r="MAX62" s="876"/>
      <c r="MAY62" s="876"/>
      <c r="MAZ62" s="876"/>
      <c r="MBA62" s="876"/>
      <c r="MBB62" s="876"/>
      <c r="MBC62" s="876"/>
      <c r="MBD62" s="876"/>
      <c r="MBE62" s="876"/>
      <c r="MBF62" s="876"/>
      <c r="MBG62" s="876"/>
      <c r="MBH62" s="876"/>
      <c r="MBI62" s="876"/>
      <c r="MBJ62" s="876"/>
      <c r="MBK62" s="876"/>
      <c r="MBL62" s="876"/>
      <c r="MBM62" s="876"/>
      <c r="MBN62" s="876"/>
      <c r="MBO62" s="876"/>
      <c r="MBP62" s="876"/>
      <c r="MBQ62" s="876"/>
      <c r="MBR62" s="876"/>
      <c r="MBS62" s="876"/>
      <c r="MBT62" s="876"/>
      <c r="MBU62" s="876"/>
      <c r="MBV62" s="876"/>
      <c r="MBW62" s="876"/>
      <c r="MBX62" s="876"/>
      <c r="MBY62" s="876"/>
      <c r="MBZ62" s="876"/>
      <c r="MCA62" s="876"/>
      <c r="MCB62" s="876"/>
      <c r="MCC62" s="876"/>
      <c r="MCD62" s="876"/>
      <c r="MCE62" s="876"/>
      <c r="MCF62" s="876"/>
      <c r="MCG62" s="876"/>
      <c r="MCH62" s="876"/>
      <c r="MCI62" s="876"/>
      <c r="MCJ62" s="876"/>
      <c r="MCK62" s="876"/>
      <c r="MCL62" s="876"/>
      <c r="MCM62" s="876"/>
      <c r="MCN62" s="876"/>
      <c r="MCO62" s="876"/>
      <c r="MCP62" s="876"/>
      <c r="MCQ62" s="876"/>
      <c r="MCR62" s="876"/>
      <c r="MCS62" s="876"/>
      <c r="MCT62" s="876"/>
      <c r="MCU62" s="876"/>
      <c r="MCV62" s="876"/>
      <c r="MCW62" s="876"/>
      <c r="MCX62" s="876"/>
      <c r="MCY62" s="876"/>
      <c r="MCZ62" s="876"/>
      <c r="MDA62" s="876"/>
      <c r="MDB62" s="876"/>
      <c r="MDC62" s="876"/>
      <c r="MDD62" s="876"/>
      <c r="MDE62" s="876"/>
      <c r="MDF62" s="876"/>
      <c r="MDG62" s="876"/>
      <c r="MDH62" s="876"/>
      <c r="MDI62" s="876"/>
      <c r="MDJ62" s="876"/>
      <c r="MDK62" s="876"/>
      <c r="MDL62" s="876"/>
      <c r="MDM62" s="876"/>
      <c r="MDN62" s="876"/>
      <c r="MDO62" s="876"/>
      <c r="MDP62" s="876"/>
      <c r="MDQ62" s="876"/>
      <c r="MDR62" s="876"/>
      <c r="MDS62" s="876"/>
      <c r="MDT62" s="876"/>
      <c r="MDU62" s="876"/>
      <c r="MDV62" s="876"/>
      <c r="MDW62" s="876"/>
      <c r="MDX62" s="876"/>
      <c r="MDY62" s="876"/>
      <c r="MDZ62" s="876"/>
      <c r="MEA62" s="876"/>
      <c r="MEB62" s="876"/>
      <c r="MEC62" s="876"/>
      <c r="MED62" s="876"/>
      <c r="MEE62" s="876"/>
      <c r="MEF62" s="876"/>
      <c r="MEG62" s="876"/>
      <c r="MEH62" s="876"/>
      <c r="MEI62" s="876"/>
      <c r="MEJ62" s="876"/>
      <c r="MEK62" s="876"/>
      <c r="MEL62" s="876"/>
      <c r="MEM62" s="876"/>
      <c r="MEN62" s="876"/>
      <c r="MEO62" s="876"/>
      <c r="MEP62" s="876"/>
      <c r="MEQ62" s="876"/>
      <c r="MER62" s="876"/>
      <c r="MES62" s="876"/>
      <c r="MET62" s="876"/>
      <c r="MEU62" s="876"/>
      <c r="MEV62" s="876"/>
      <c r="MEW62" s="876"/>
      <c r="MEX62" s="876"/>
      <c r="MEY62" s="876"/>
      <c r="MEZ62" s="876"/>
      <c r="MFA62" s="876"/>
      <c r="MFB62" s="876"/>
      <c r="MFC62" s="876"/>
      <c r="MFD62" s="876"/>
      <c r="MFE62" s="876"/>
      <c r="MFF62" s="876"/>
      <c r="MFG62" s="876"/>
      <c r="MFH62" s="876"/>
      <c r="MFI62" s="876"/>
      <c r="MFJ62" s="876"/>
      <c r="MFK62" s="876"/>
      <c r="MFL62" s="876"/>
      <c r="MFM62" s="876"/>
      <c r="MFN62" s="876"/>
      <c r="MFO62" s="876"/>
      <c r="MFP62" s="876"/>
      <c r="MFQ62" s="876"/>
      <c r="MFR62" s="876"/>
      <c r="MFS62" s="876"/>
      <c r="MFT62" s="876"/>
      <c r="MFU62" s="876"/>
      <c r="MFV62" s="876"/>
      <c r="MFW62" s="876"/>
      <c r="MFX62" s="876"/>
      <c r="MFY62" s="876"/>
      <c r="MFZ62" s="876"/>
      <c r="MGA62" s="876"/>
      <c r="MGB62" s="876"/>
      <c r="MGC62" s="876"/>
      <c r="MGD62" s="876"/>
      <c r="MGE62" s="876"/>
      <c r="MGF62" s="876"/>
      <c r="MGG62" s="876"/>
      <c r="MGH62" s="876"/>
      <c r="MGI62" s="876"/>
      <c r="MGJ62" s="876"/>
      <c r="MGK62" s="876"/>
      <c r="MGL62" s="876"/>
      <c r="MGM62" s="876"/>
      <c r="MGN62" s="876"/>
      <c r="MGO62" s="876"/>
      <c r="MGP62" s="876"/>
      <c r="MGQ62" s="876"/>
      <c r="MGR62" s="876"/>
      <c r="MGS62" s="876"/>
      <c r="MGT62" s="876"/>
      <c r="MGU62" s="876"/>
      <c r="MGV62" s="876"/>
      <c r="MGW62" s="876"/>
      <c r="MGX62" s="876"/>
      <c r="MGY62" s="876"/>
      <c r="MGZ62" s="876"/>
      <c r="MHA62" s="876"/>
      <c r="MHB62" s="876"/>
      <c r="MHC62" s="876"/>
      <c r="MHD62" s="876"/>
      <c r="MHE62" s="876"/>
      <c r="MHF62" s="876"/>
      <c r="MHG62" s="876"/>
      <c r="MHH62" s="876"/>
      <c r="MHI62" s="876"/>
      <c r="MHJ62" s="876"/>
      <c r="MHK62" s="876"/>
      <c r="MHL62" s="876"/>
      <c r="MHM62" s="876"/>
      <c r="MHN62" s="876"/>
      <c r="MHO62" s="876"/>
      <c r="MHP62" s="876"/>
      <c r="MHQ62" s="876"/>
      <c r="MHR62" s="876"/>
      <c r="MHS62" s="876"/>
      <c r="MHT62" s="876"/>
      <c r="MHU62" s="876"/>
      <c r="MHV62" s="876"/>
      <c r="MHW62" s="876"/>
      <c r="MHX62" s="876"/>
      <c r="MHY62" s="876"/>
      <c r="MHZ62" s="876"/>
      <c r="MIA62" s="876"/>
      <c r="MIB62" s="876"/>
      <c r="MIC62" s="876"/>
      <c r="MID62" s="876"/>
      <c r="MIE62" s="876"/>
      <c r="MIF62" s="876"/>
      <c r="MIG62" s="876"/>
      <c r="MIH62" s="876"/>
      <c r="MII62" s="876"/>
      <c r="MIJ62" s="876"/>
      <c r="MIK62" s="876"/>
      <c r="MIL62" s="876"/>
      <c r="MIM62" s="876"/>
      <c r="MIN62" s="876"/>
      <c r="MIO62" s="876"/>
      <c r="MIP62" s="876"/>
      <c r="MIQ62" s="876"/>
      <c r="MIR62" s="876"/>
      <c r="MIS62" s="876"/>
      <c r="MIT62" s="876"/>
      <c r="MIU62" s="876"/>
      <c r="MIV62" s="876"/>
      <c r="MIW62" s="876"/>
      <c r="MIX62" s="876"/>
      <c r="MIY62" s="876"/>
      <c r="MIZ62" s="876"/>
      <c r="MJA62" s="876"/>
      <c r="MJB62" s="876"/>
      <c r="MJC62" s="876"/>
      <c r="MJD62" s="876"/>
      <c r="MJE62" s="876"/>
      <c r="MJF62" s="876"/>
      <c r="MJG62" s="876"/>
      <c r="MJH62" s="876"/>
      <c r="MJI62" s="876"/>
      <c r="MJJ62" s="876"/>
      <c r="MJK62" s="876"/>
      <c r="MJL62" s="876"/>
      <c r="MJM62" s="876"/>
      <c r="MJN62" s="876"/>
      <c r="MJO62" s="876"/>
      <c r="MJP62" s="876"/>
      <c r="MJQ62" s="876"/>
      <c r="MJR62" s="876"/>
      <c r="MJS62" s="876"/>
      <c r="MJT62" s="876"/>
      <c r="MJU62" s="876"/>
      <c r="MJV62" s="876"/>
      <c r="MJW62" s="876"/>
      <c r="MJX62" s="876"/>
      <c r="MJY62" s="876"/>
      <c r="MJZ62" s="876"/>
      <c r="MKA62" s="876"/>
      <c r="MKB62" s="876"/>
      <c r="MKC62" s="876"/>
      <c r="MKD62" s="876"/>
      <c r="MKE62" s="876"/>
      <c r="MKF62" s="876"/>
      <c r="MKG62" s="876"/>
      <c r="MKH62" s="876"/>
      <c r="MKI62" s="876"/>
      <c r="MKJ62" s="876"/>
      <c r="MKK62" s="876"/>
      <c r="MKL62" s="876"/>
      <c r="MKM62" s="876"/>
      <c r="MKN62" s="876"/>
      <c r="MKO62" s="876"/>
      <c r="MKP62" s="876"/>
      <c r="MKQ62" s="876"/>
      <c r="MKR62" s="876"/>
      <c r="MKS62" s="876"/>
      <c r="MKT62" s="876"/>
      <c r="MKU62" s="876"/>
      <c r="MKV62" s="876"/>
      <c r="MKW62" s="876"/>
      <c r="MKX62" s="876"/>
      <c r="MKY62" s="876"/>
      <c r="MKZ62" s="876"/>
      <c r="MLA62" s="876"/>
      <c r="MLB62" s="876"/>
      <c r="MLC62" s="876"/>
      <c r="MLD62" s="876"/>
      <c r="MLE62" s="876"/>
      <c r="MLF62" s="876"/>
      <c r="MLG62" s="876"/>
      <c r="MLH62" s="876"/>
      <c r="MLI62" s="876"/>
      <c r="MLJ62" s="876"/>
      <c r="MLK62" s="876"/>
      <c r="MLL62" s="876"/>
      <c r="MLM62" s="876"/>
      <c r="MLN62" s="876"/>
      <c r="MLO62" s="876"/>
      <c r="MLP62" s="876"/>
      <c r="MLQ62" s="876"/>
      <c r="MLR62" s="876"/>
      <c r="MLS62" s="876"/>
      <c r="MLT62" s="876"/>
      <c r="MLU62" s="876"/>
      <c r="MLV62" s="876"/>
      <c r="MLW62" s="876"/>
      <c r="MLX62" s="876"/>
      <c r="MLY62" s="876"/>
      <c r="MLZ62" s="876"/>
      <c r="MMA62" s="876"/>
      <c r="MMB62" s="876"/>
      <c r="MMC62" s="876"/>
      <c r="MMD62" s="876"/>
      <c r="MME62" s="876"/>
      <c r="MMF62" s="876"/>
      <c r="MMG62" s="876"/>
      <c r="MMH62" s="876"/>
      <c r="MMI62" s="876"/>
      <c r="MMJ62" s="876"/>
      <c r="MMK62" s="876"/>
      <c r="MML62" s="876"/>
      <c r="MMM62" s="876"/>
      <c r="MMN62" s="876"/>
      <c r="MMO62" s="876"/>
      <c r="MMP62" s="876"/>
      <c r="MMQ62" s="876"/>
      <c r="MMR62" s="876"/>
      <c r="MMS62" s="876"/>
      <c r="MMT62" s="876"/>
      <c r="MMU62" s="876"/>
      <c r="MMV62" s="876"/>
      <c r="MMW62" s="876"/>
      <c r="MMX62" s="876"/>
      <c r="MMY62" s="876"/>
      <c r="MMZ62" s="876"/>
      <c r="MNA62" s="876"/>
      <c r="MNB62" s="876"/>
      <c r="MNC62" s="876"/>
      <c r="MND62" s="876"/>
      <c r="MNE62" s="876"/>
      <c r="MNF62" s="876"/>
      <c r="MNG62" s="876"/>
      <c r="MNH62" s="876"/>
      <c r="MNI62" s="876"/>
      <c r="MNJ62" s="876"/>
      <c r="MNK62" s="876"/>
      <c r="MNL62" s="876"/>
      <c r="MNM62" s="876"/>
      <c r="MNN62" s="876"/>
      <c r="MNO62" s="876"/>
      <c r="MNP62" s="876"/>
      <c r="MNQ62" s="876"/>
      <c r="MNR62" s="876"/>
      <c r="MNS62" s="876"/>
      <c r="MNT62" s="876"/>
      <c r="MNU62" s="876"/>
      <c r="MNV62" s="876"/>
      <c r="MNW62" s="876"/>
      <c r="MNX62" s="876"/>
      <c r="MNY62" s="876"/>
      <c r="MNZ62" s="876"/>
      <c r="MOA62" s="876"/>
      <c r="MOB62" s="876"/>
      <c r="MOC62" s="876"/>
      <c r="MOD62" s="876"/>
      <c r="MOE62" s="876"/>
      <c r="MOF62" s="876"/>
      <c r="MOG62" s="876"/>
      <c r="MOH62" s="876"/>
      <c r="MOI62" s="876"/>
      <c r="MOJ62" s="876"/>
      <c r="MOK62" s="876"/>
      <c r="MOL62" s="876"/>
      <c r="MOM62" s="876"/>
      <c r="MON62" s="876"/>
      <c r="MOO62" s="876"/>
      <c r="MOP62" s="876"/>
      <c r="MOQ62" s="876"/>
      <c r="MOR62" s="876"/>
      <c r="MOS62" s="876"/>
      <c r="MOT62" s="876"/>
      <c r="MOU62" s="876"/>
      <c r="MOV62" s="876"/>
      <c r="MOW62" s="876"/>
      <c r="MOX62" s="876"/>
      <c r="MOY62" s="876"/>
      <c r="MOZ62" s="876"/>
      <c r="MPA62" s="876"/>
      <c r="MPB62" s="876"/>
      <c r="MPC62" s="876"/>
      <c r="MPD62" s="876"/>
      <c r="MPE62" s="876"/>
      <c r="MPF62" s="876"/>
      <c r="MPG62" s="876"/>
      <c r="MPH62" s="876"/>
      <c r="MPI62" s="876"/>
      <c r="MPJ62" s="876"/>
      <c r="MPK62" s="876"/>
      <c r="MPL62" s="876"/>
      <c r="MPM62" s="876"/>
      <c r="MPN62" s="876"/>
      <c r="MPO62" s="876"/>
      <c r="MPP62" s="876"/>
      <c r="MPQ62" s="876"/>
      <c r="MPR62" s="876"/>
      <c r="MPS62" s="876"/>
      <c r="MPT62" s="876"/>
      <c r="MPU62" s="876"/>
      <c r="MPV62" s="876"/>
      <c r="MPW62" s="876"/>
      <c r="MPX62" s="876"/>
      <c r="MPY62" s="876"/>
      <c r="MPZ62" s="876"/>
      <c r="MQA62" s="876"/>
      <c r="MQB62" s="876"/>
      <c r="MQC62" s="876"/>
      <c r="MQD62" s="876"/>
      <c r="MQE62" s="876"/>
      <c r="MQF62" s="876"/>
      <c r="MQG62" s="876"/>
      <c r="MQH62" s="876"/>
      <c r="MQI62" s="876"/>
      <c r="MQJ62" s="876"/>
      <c r="MQK62" s="876"/>
      <c r="MQL62" s="876"/>
      <c r="MQM62" s="876"/>
      <c r="MQN62" s="876"/>
      <c r="MQO62" s="876"/>
      <c r="MQP62" s="876"/>
      <c r="MQQ62" s="876"/>
      <c r="MQR62" s="876"/>
      <c r="MQS62" s="876"/>
      <c r="MQT62" s="876"/>
      <c r="MQU62" s="876"/>
      <c r="MQV62" s="876"/>
      <c r="MQW62" s="876"/>
      <c r="MQX62" s="876"/>
      <c r="MQY62" s="876"/>
      <c r="MQZ62" s="876"/>
      <c r="MRA62" s="876"/>
      <c r="MRB62" s="876"/>
      <c r="MRC62" s="876"/>
      <c r="MRD62" s="876"/>
      <c r="MRE62" s="876"/>
      <c r="MRF62" s="876"/>
      <c r="MRG62" s="876"/>
      <c r="MRH62" s="876"/>
      <c r="MRI62" s="876"/>
      <c r="MRJ62" s="876"/>
      <c r="MRK62" s="876"/>
      <c r="MRL62" s="876"/>
      <c r="MRM62" s="876"/>
      <c r="MRN62" s="876"/>
      <c r="MRO62" s="876"/>
      <c r="MRP62" s="876"/>
      <c r="MRQ62" s="876"/>
      <c r="MRR62" s="876"/>
      <c r="MRS62" s="876"/>
      <c r="MRT62" s="876"/>
      <c r="MRU62" s="876"/>
      <c r="MRV62" s="876"/>
      <c r="MRW62" s="876"/>
      <c r="MRX62" s="876"/>
      <c r="MRY62" s="876"/>
      <c r="MRZ62" s="876"/>
      <c r="MSA62" s="876"/>
      <c r="MSB62" s="876"/>
      <c r="MSC62" s="876"/>
      <c r="MSD62" s="876"/>
      <c r="MSE62" s="876"/>
      <c r="MSF62" s="876"/>
      <c r="MSG62" s="876"/>
      <c r="MSH62" s="876"/>
      <c r="MSI62" s="876"/>
      <c r="MSJ62" s="876"/>
      <c r="MSK62" s="876"/>
      <c r="MSL62" s="876"/>
      <c r="MSM62" s="876"/>
      <c r="MSN62" s="876"/>
      <c r="MSO62" s="876"/>
      <c r="MSP62" s="876"/>
      <c r="MSQ62" s="876"/>
      <c r="MSR62" s="876"/>
      <c r="MSS62" s="876"/>
      <c r="MST62" s="876"/>
      <c r="MSU62" s="876"/>
      <c r="MSV62" s="876"/>
      <c r="MSW62" s="876"/>
      <c r="MSX62" s="876"/>
      <c r="MSY62" s="876"/>
      <c r="MSZ62" s="876"/>
      <c r="MTA62" s="876"/>
      <c r="MTB62" s="876"/>
      <c r="MTC62" s="876"/>
      <c r="MTD62" s="876"/>
      <c r="MTE62" s="876"/>
      <c r="MTF62" s="876"/>
      <c r="MTG62" s="876"/>
      <c r="MTH62" s="876"/>
      <c r="MTI62" s="876"/>
      <c r="MTJ62" s="876"/>
      <c r="MTK62" s="876"/>
      <c r="MTL62" s="876"/>
      <c r="MTM62" s="876"/>
      <c r="MTN62" s="876"/>
      <c r="MTO62" s="876"/>
      <c r="MTP62" s="876"/>
      <c r="MTQ62" s="876"/>
      <c r="MTR62" s="876"/>
      <c r="MTS62" s="876"/>
      <c r="MTT62" s="876"/>
      <c r="MTU62" s="876"/>
      <c r="MTV62" s="876"/>
      <c r="MTW62" s="876"/>
      <c r="MTX62" s="876"/>
      <c r="MTY62" s="876"/>
      <c r="MTZ62" s="876"/>
      <c r="MUA62" s="876"/>
      <c r="MUB62" s="876"/>
      <c r="MUC62" s="876"/>
      <c r="MUD62" s="876"/>
      <c r="MUE62" s="876"/>
      <c r="MUF62" s="876"/>
      <c r="MUG62" s="876"/>
      <c r="MUH62" s="876"/>
      <c r="MUI62" s="876"/>
      <c r="MUJ62" s="876"/>
      <c r="MUK62" s="876"/>
      <c r="MUL62" s="876"/>
      <c r="MUM62" s="876"/>
      <c r="MUN62" s="876"/>
      <c r="MUO62" s="876"/>
      <c r="MUP62" s="876"/>
      <c r="MUQ62" s="876"/>
      <c r="MUR62" s="876"/>
      <c r="MUS62" s="876"/>
      <c r="MUT62" s="876"/>
      <c r="MUU62" s="876"/>
      <c r="MUV62" s="876"/>
      <c r="MUW62" s="876"/>
      <c r="MUX62" s="876"/>
      <c r="MUY62" s="876"/>
      <c r="MUZ62" s="876"/>
      <c r="MVA62" s="876"/>
      <c r="MVB62" s="876"/>
      <c r="MVC62" s="876"/>
      <c r="MVD62" s="876"/>
      <c r="MVE62" s="876"/>
      <c r="MVF62" s="876"/>
      <c r="MVG62" s="876"/>
      <c r="MVH62" s="876"/>
      <c r="MVI62" s="876"/>
      <c r="MVJ62" s="876"/>
      <c r="MVK62" s="876"/>
      <c r="MVL62" s="876"/>
      <c r="MVM62" s="876"/>
      <c r="MVN62" s="876"/>
      <c r="MVO62" s="876"/>
      <c r="MVP62" s="876"/>
      <c r="MVQ62" s="876"/>
      <c r="MVR62" s="876"/>
      <c r="MVS62" s="876"/>
      <c r="MVT62" s="876"/>
      <c r="MVU62" s="876"/>
      <c r="MVV62" s="876"/>
      <c r="MVW62" s="876"/>
      <c r="MVX62" s="876"/>
      <c r="MVY62" s="876"/>
      <c r="MVZ62" s="876"/>
      <c r="MWA62" s="876"/>
      <c r="MWB62" s="876"/>
      <c r="MWC62" s="876"/>
      <c r="MWD62" s="876"/>
      <c r="MWE62" s="876"/>
      <c r="MWF62" s="876"/>
      <c r="MWG62" s="876"/>
      <c r="MWH62" s="876"/>
      <c r="MWI62" s="876"/>
      <c r="MWJ62" s="876"/>
      <c r="MWK62" s="876"/>
      <c r="MWL62" s="876"/>
      <c r="MWM62" s="876"/>
      <c r="MWN62" s="876"/>
      <c r="MWO62" s="876"/>
      <c r="MWP62" s="876"/>
      <c r="MWQ62" s="876"/>
      <c r="MWR62" s="876"/>
      <c r="MWS62" s="876"/>
      <c r="MWT62" s="876"/>
      <c r="MWU62" s="876"/>
      <c r="MWV62" s="876"/>
      <c r="MWW62" s="876"/>
      <c r="MWX62" s="876"/>
      <c r="MWY62" s="876"/>
      <c r="MWZ62" s="876"/>
      <c r="MXA62" s="876"/>
      <c r="MXB62" s="876"/>
      <c r="MXC62" s="876"/>
      <c r="MXD62" s="876"/>
      <c r="MXE62" s="876"/>
      <c r="MXF62" s="876"/>
      <c r="MXG62" s="876"/>
      <c r="MXH62" s="876"/>
      <c r="MXI62" s="876"/>
      <c r="MXJ62" s="876"/>
      <c r="MXK62" s="876"/>
      <c r="MXL62" s="876"/>
      <c r="MXM62" s="876"/>
      <c r="MXN62" s="876"/>
      <c r="MXO62" s="876"/>
      <c r="MXP62" s="876"/>
      <c r="MXQ62" s="876"/>
      <c r="MXR62" s="876"/>
      <c r="MXS62" s="876"/>
      <c r="MXT62" s="876"/>
      <c r="MXU62" s="876"/>
      <c r="MXV62" s="876"/>
      <c r="MXW62" s="876"/>
      <c r="MXX62" s="876"/>
      <c r="MXY62" s="876"/>
      <c r="MXZ62" s="876"/>
      <c r="MYA62" s="876"/>
      <c r="MYB62" s="876"/>
      <c r="MYC62" s="876"/>
      <c r="MYD62" s="876"/>
      <c r="MYE62" s="876"/>
      <c r="MYF62" s="876"/>
      <c r="MYG62" s="876"/>
      <c r="MYH62" s="876"/>
      <c r="MYI62" s="876"/>
      <c r="MYJ62" s="876"/>
      <c r="MYK62" s="876"/>
      <c r="MYL62" s="876"/>
      <c r="MYM62" s="876"/>
      <c r="MYN62" s="876"/>
      <c r="MYO62" s="876"/>
      <c r="MYP62" s="876"/>
      <c r="MYQ62" s="876"/>
      <c r="MYR62" s="876"/>
      <c r="MYS62" s="876"/>
      <c r="MYT62" s="876"/>
      <c r="MYU62" s="876"/>
      <c r="MYV62" s="876"/>
      <c r="MYW62" s="876"/>
      <c r="MYX62" s="876"/>
      <c r="MYY62" s="876"/>
      <c r="MYZ62" s="876"/>
      <c r="MZA62" s="876"/>
      <c r="MZB62" s="876"/>
      <c r="MZC62" s="876"/>
      <c r="MZD62" s="876"/>
      <c r="MZE62" s="876"/>
      <c r="MZF62" s="876"/>
      <c r="MZG62" s="876"/>
      <c r="MZH62" s="876"/>
      <c r="MZI62" s="876"/>
      <c r="MZJ62" s="876"/>
      <c r="MZK62" s="876"/>
      <c r="MZL62" s="876"/>
      <c r="MZM62" s="876"/>
      <c r="MZN62" s="876"/>
      <c r="MZO62" s="876"/>
      <c r="MZP62" s="876"/>
      <c r="MZQ62" s="876"/>
      <c r="MZR62" s="876"/>
      <c r="MZS62" s="876"/>
      <c r="MZT62" s="876"/>
      <c r="MZU62" s="876"/>
      <c r="MZV62" s="876"/>
      <c r="MZW62" s="876"/>
      <c r="MZX62" s="876"/>
      <c r="MZY62" s="876"/>
      <c r="MZZ62" s="876"/>
      <c r="NAA62" s="876"/>
      <c r="NAB62" s="876"/>
      <c r="NAC62" s="876"/>
      <c r="NAD62" s="876"/>
      <c r="NAE62" s="876"/>
      <c r="NAF62" s="876"/>
      <c r="NAG62" s="876"/>
      <c r="NAH62" s="876"/>
      <c r="NAI62" s="876"/>
      <c r="NAJ62" s="876"/>
      <c r="NAK62" s="876"/>
      <c r="NAL62" s="876"/>
      <c r="NAM62" s="876"/>
      <c r="NAN62" s="876"/>
      <c r="NAO62" s="876"/>
      <c r="NAP62" s="876"/>
      <c r="NAQ62" s="876"/>
      <c r="NAR62" s="876"/>
      <c r="NAS62" s="876"/>
      <c r="NAT62" s="876"/>
      <c r="NAU62" s="876"/>
      <c r="NAV62" s="876"/>
      <c r="NAW62" s="876"/>
      <c r="NAX62" s="876"/>
      <c r="NAY62" s="876"/>
      <c r="NAZ62" s="876"/>
      <c r="NBA62" s="876"/>
      <c r="NBB62" s="876"/>
      <c r="NBC62" s="876"/>
      <c r="NBD62" s="876"/>
      <c r="NBE62" s="876"/>
      <c r="NBF62" s="876"/>
      <c r="NBG62" s="876"/>
      <c r="NBH62" s="876"/>
      <c r="NBI62" s="876"/>
      <c r="NBJ62" s="876"/>
      <c r="NBK62" s="876"/>
      <c r="NBL62" s="876"/>
      <c r="NBM62" s="876"/>
      <c r="NBN62" s="876"/>
      <c r="NBO62" s="876"/>
      <c r="NBP62" s="876"/>
      <c r="NBQ62" s="876"/>
      <c r="NBR62" s="876"/>
      <c r="NBS62" s="876"/>
      <c r="NBT62" s="876"/>
      <c r="NBU62" s="876"/>
      <c r="NBV62" s="876"/>
      <c r="NBW62" s="876"/>
      <c r="NBX62" s="876"/>
      <c r="NBY62" s="876"/>
      <c r="NBZ62" s="876"/>
      <c r="NCA62" s="876"/>
      <c r="NCB62" s="876"/>
      <c r="NCC62" s="876"/>
      <c r="NCD62" s="876"/>
      <c r="NCE62" s="876"/>
      <c r="NCF62" s="876"/>
      <c r="NCG62" s="876"/>
      <c r="NCH62" s="876"/>
      <c r="NCI62" s="876"/>
      <c r="NCJ62" s="876"/>
      <c r="NCK62" s="876"/>
      <c r="NCL62" s="876"/>
      <c r="NCM62" s="876"/>
      <c r="NCN62" s="876"/>
      <c r="NCO62" s="876"/>
      <c r="NCP62" s="876"/>
      <c r="NCQ62" s="876"/>
      <c r="NCR62" s="876"/>
      <c r="NCS62" s="876"/>
      <c r="NCT62" s="876"/>
      <c r="NCU62" s="876"/>
      <c r="NCV62" s="876"/>
      <c r="NCW62" s="876"/>
      <c r="NCX62" s="876"/>
      <c r="NCY62" s="876"/>
      <c r="NCZ62" s="876"/>
      <c r="NDA62" s="876"/>
      <c r="NDB62" s="876"/>
      <c r="NDC62" s="876"/>
      <c r="NDD62" s="876"/>
      <c r="NDE62" s="876"/>
      <c r="NDF62" s="876"/>
      <c r="NDG62" s="876"/>
      <c r="NDH62" s="876"/>
      <c r="NDI62" s="876"/>
      <c r="NDJ62" s="876"/>
      <c r="NDK62" s="876"/>
      <c r="NDL62" s="876"/>
      <c r="NDM62" s="876"/>
      <c r="NDN62" s="876"/>
      <c r="NDO62" s="876"/>
      <c r="NDP62" s="876"/>
      <c r="NDQ62" s="876"/>
      <c r="NDR62" s="876"/>
      <c r="NDS62" s="876"/>
      <c r="NDT62" s="876"/>
      <c r="NDU62" s="876"/>
      <c r="NDV62" s="876"/>
      <c r="NDW62" s="876"/>
      <c r="NDX62" s="876"/>
      <c r="NDY62" s="876"/>
      <c r="NDZ62" s="876"/>
      <c r="NEA62" s="876"/>
      <c r="NEB62" s="876"/>
      <c r="NEC62" s="876"/>
      <c r="NED62" s="876"/>
      <c r="NEE62" s="876"/>
      <c r="NEF62" s="876"/>
      <c r="NEG62" s="876"/>
      <c r="NEH62" s="876"/>
      <c r="NEI62" s="876"/>
      <c r="NEJ62" s="876"/>
      <c r="NEK62" s="876"/>
      <c r="NEL62" s="876"/>
      <c r="NEM62" s="876"/>
      <c r="NEN62" s="876"/>
      <c r="NEO62" s="876"/>
      <c r="NEP62" s="876"/>
      <c r="NEQ62" s="876"/>
      <c r="NER62" s="876"/>
      <c r="NES62" s="876"/>
      <c r="NET62" s="876"/>
      <c r="NEU62" s="876"/>
      <c r="NEV62" s="876"/>
      <c r="NEW62" s="876"/>
      <c r="NEX62" s="876"/>
      <c r="NEY62" s="876"/>
      <c r="NEZ62" s="876"/>
      <c r="NFA62" s="876"/>
      <c r="NFB62" s="876"/>
      <c r="NFC62" s="876"/>
      <c r="NFD62" s="876"/>
      <c r="NFE62" s="876"/>
      <c r="NFF62" s="876"/>
      <c r="NFG62" s="876"/>
      <c r="NFH62" s="876"/>
      <c r="NFI62" s="876"/>
      <c r="NFJ62" s="876"/>
      <c r="NFK62" s="876"/>
      <c r="NFL62" s="876"/>
      <c r="NFM62" s="876"/>
      <c r="NFN62" s="876"/>
      <c r="NFO62" s="876"/>
      <c r="NFP62" s="876"/>
      <c r="NFQ62" s="876"/>
      <c r="NFR62" s="876"/>
      <c r="NFS62" s="876"/>
      <c r="NFT62" s="876"/>
      <c r="NFU62" s="876"/>
      <c r="NFV62" s="876"/>
      <c r="NFW62" s="876"/>
      <c r="NFX62" s="876"/>
      <c r="NFY62" s="876"/>
      <c r="NFZ62" s="876"/>
      <c r="NGA62" s="876"/>
      <c r="NGB62" s="876"/>
      <c r="NGC62" s="876"/>
      <c r="NGD62" s="876"/>
      <c r="NGE62" s="876"/>
      <c r="NGF62" s="876"/>
      <c r="NGG62" s="876"/>
      <c r="NGH62" s="876"/>
      <c r="NGI62" s="876"/>
      <c r="NGJ62" s="876"/>
      <c r="NGK62" s="876"/>
      <c r="NGL62" s="876"/>
      <c r="NGM62" s="876"/>
      <c r="NGN62" s="876"/>
      <c r="NGO62" s="876"/>
      <c r="NGP62" s="876"/>
      <c r="NGQ62" s="876"/>
      <c r="NGR62" s="876"/>
      <c r="NGS62" s="876"/>
      <c r="NGT62" s="876"/>
      <c r="NGU62" s="876"/>
      <c r="NGV62" s="876"/>
      <c r="NGW62" s="876"/>
      <c r="NGX62" s="876"/>
      <c r="NGY62" s="876"/>
      <c r="NGZ62" s="876"/>
      <c r="NHA62" s="876"/>
      <c r="NHB62" s="876"/>
      <c r="NHC62" s="876"/>
      <c r="NHD62" s="876"/>
      <c r="NHE62" s="876"/>
      <c r="NHF62" s="876"/>
      <c r="NHG62" s="876"/>
      <c r="NHH62" s="876"/>
      <c r="NHI62" s="876"/>
      <c r="NHJ62" s="876"/>
      <c r="NHK62" s="876"/>
      <c r="NHL62" s="876"/>
      <c r="NHM62" s="876"/>
      <c r="NHN62" s="876"/>
      <c r="NHO62" s="876"/>
      <c r="NHP62" s="876"/>
      <c r="NHQ62" s="876"/>
      <c r="NHR62" s="876"/>
      <c r="NHS62" s="876"/>
      <c r="NHT62" s="876"/>
      <c r="NHU62" s="876"/>
      <c r="NHV62" s="876"/>
      <c r="NHW62" s="876"/>
      <c r="NHX62" s="876"/>
      <c r="NHY62" s="876"/>
      <c r="NHZ62" s="876"/>
      <c r="NIA62" s="876"/>
      <c r="NIB62" s="876"/>
      <c r="NIC62" s="876"/>
      <c r="NID62" s="876"/>
      <c r="NIE62" s="876"/>
      <c r="NIF62" s="876"/>
      <c r="NIG62" s="876"/>
      <c r="NIH62" s="876"/>
      <c r="NII62" s="876"/>
      <c r="NIJ62" s="876"/>
      <c r="NIK62" s="876"/>
      <c r="NIL62" s="876"/>
      <c r="NIM62" s="876"/>
      <c r="NIN62" s="876"/>
      <c r="NIO62" s="876"/>
      <c r="NIP62" s="876"/>
      <c r="NIQ62" s="876"/>
      <c r="NIR62" s="876"/>
      <c r="NIS62" s="876"/>
      <c r="NIT62" s="876"/>
      <c r="NIU62" s="876"/>
      <c r="NIV62" s="876"/>
      <c r="NIW62" s="876"/>
      <c r="NIX62" s="876"/>
      <c r="NIY62" s="876"/>
      <c r="NIZ62" s="876"/>
      <c r="NJA62" s="876"/>
      <c r="NJB62" s="876"/>
      <c r="NJC62" s="876"/>
      <c r="NJD62" s="876"/>
      <c r="NJE62" s="876"/>
      <c r="NJF62" s="876"/>
      <c r="NJG62" s="876"/>
      <c r="NJH62" s="876"/>
      <c r="NJI62" s="876"/>
      <c r="NJJ62" s="876"/>
      <c r="NJK62" s="876"/>
      <c r="NJL62" s="876"/>
      <c r="NJM62" s="876"/>
      <c r="NJN62" s="876"/>
      <c r="NJO62" s="876"/>
      <c r="NJP62" s="876"/>
      <c r="NJQ62" s="876"/>
      <c r="NJR62" s="876"/>
      <c r="NJS62" s="876"/>
      <c r="NJT62" s="876"/>
      <c r="NJU62" s="876"/>
      <c r="NJV62" s="876"/>
      <c r="NJW62" s="876"/>
      <c r="NJX62" s="876"/>
      <c r="NJY62" s="876"/>
      <c r="NJZ62" s="876"/>
      <c r="NKA62" s="876"/>
      <c r="NKB62" s="876"/>
      <c r="NKC62" s="876"/>
      <c r="NKD62" s="876"/>
      <c r="NKE62" s="876"/>
      <c r="NKF62" s="876"/>
      <c r="NKG62" s="876"/>
      <c r="NKH62" s="876"/>
      <c r="NKI62" s="876"/>
      <c r="NKJ62" s="876"/>
      <c r="NKK62" s="876"/>
      <c r="NKL62" s="876"/>
      <c r="NKM62" s="876"/>
      <c r="NKN62" s="876"/>
      <c r="NKO62" s="876"/>
      <c r="NKP62" s="876"/>
      <c r="NKQ62" s="876"/>
      <c r="NKR62" s="876"/>
      <c r="NKS62" s="876"/>
      <c r="NKT62" s="876"/>
      <c r="NKU62" s="876"/>
      <c r="NKV62" s="876"/>
      <c r="NKW62" s="876"/>
      <c r="NKX62" s="876"/>
      <c r="NKY62" s="876"/>
      <c r="NKZ62" s="876"/>
      <c r="NLA62" s="876"/>
      <c r="NLB62" s="876"/>
      <c r="NLC62" s="876"/>
      <c r="NLD62" s="876"/>
      <c r="NLE62" s="876"/>
      <c r="NLF62" s="876"/>
      <c r="NLG62" s="876"/>
      <c r="NLH62" s="876"/>
      <c r="NLI62" s="876"/>
      <c r="NLJ62" s="876"/>
      <c r="NLK62" s="876"/>
      <c r="NLL62" s="876"/>
      <c r="NLM62" s="876"/>
      <c r="NLN62" s="876"/>
      <c r="NLO62" s="876"/>
      <c r="NLP62" s="876"/>
      <c r="NLQ62" s="876"/>
      <c r="NLR62" s="876"/>
      <c r="NLS62" s="876"/>
      <c r="NLT62" s="876"/>
      <c r="NLU62" s="876"/>
      <c r="NLV62" s="876"/>
      <c r="NLW62" s="876"/>
      <c r="NLX62" s="876"/>
      <c r="NLY62" s="876"/>
      <c r="NLZ62" s="876"/>
      <c r="NMA62" s="876"/>
      <c r="NMB62" s="876"/>
      <c r="NMC62" s="876"/>
      <c r="NMD62" s="876"/>
      <c r="NME62" s="876"/>
      <c r="NMF62" s="876"/>
      <c r="NMG62" s="876"/>
      <c r="NMH62" s="876"/>
      <c r="NMI62" s="876"/>
      <c r="NMJ62" s="876"/>
      <c r="NMK62" s="876"/>
      <c r="NML62" s="876"/>
      <c r="NMM62" s="876"/>
      <c r="NMN62" s="876"/>
      <c r="NMO62" s="876"/>
      <c r="NMP62" s="876"/>
      <c r="NMQ62" s="876"/>
      <c r="NMR62" s="876"/>
      <c r="NMS62" s="876"/>
      <c r="NMT62" s="876"/>
      <c r="NMU62" s="876"/>
      <c r="NMV62" s="876"/>
      <c r="NMW62" s="876"/>
      <c r="NMX62" s="876"/>
      <c r="NMY62" s="876"/>
      <c r="NMZ62" s="876"/>
      <c r="NNA62" s="876"/>
      <c r="NNB62" s="876"/>
      <c r="NNC62" s="876"/>
      <c r="NND62" s="876"/>
      <c r="NNE62" s="876"/>
      <c r="NNF62" s="876"/>
      <c r="NNG62" s="876"/>
      <c r="NNH62" s="876"/>
      <c r="NNI62" s="876"/>
      <c r="NNJ62" s="876"/>
      <c r="NNK62" s="876"/>
      <c r="NNL62" s="876"/>
      <c r="NNM62" s="876"/>
      <c r="NNN62" s="876"/>
      <c r="NNO62" s="876"/>
      <c r="NNP62" s="876"/>
      <c r="NNQ62" s="876"/>
      <c r="NNR62" s="876"/>
      <c r="NNS62" s="876"/>
      <c r="NNT62" s="876"/>
      <c r="NNU62" s="876"/>
      <c r="NNV62" s="876"/>
      <c r="NNW62" s="876"/>
      <c r="NNX62" s="876"/>
      <c r="NNY62" s="876"/>
      <c r="NNZ62" s="876"/>
      <c r="NOA62" s="876"/>
      <c r="NOB62" s="876"/>
      <c r="NOC62" s="876"/>
      <c r="NOD62" s="876"/>
      <c r="NOE62" s="876"/>
      <c r="NOF62" s="876"/>
      <c r="NOG62" s="876"/>
      <c r="NOH62" s="876"/>
      <c r="NOI62" s="876"/>
      <c r="NOJ62" s="876"/>
      <c r="NOK62" s="876"/>
      <c r="NOL62" s="876"/>
      <c r="NOM62" s="876"/>
      <c r="NON62" s="876"/>
      <c r="NOO62" s="876"/>
      <c r="NOP62" s="876"/>
      <c r="NOQ62" s="876"/>
      <c r="NOR62" s="876"/>
      <c r="NOS62" s="876"/>
      <c r="NOT62" s="876"/>
      <c r="NOU62" s="876"/>
      <c r="NOV62" s="876"/>
      <c r="NOW62" s="876"/>
      <c r="NOX62" s="876"/>
      <c r="NOY62" s="876"/>
      <c r="NOZ62" s="876"/>
      <c r="NPA62" s="876"/>
      <c r="NPB62" s="876"/>
      <c r="NPC62" s="876"/>
      <c r="NPD62" s="876"/>
      <c r="NPE62" s="876"/>
      <c r="NPF62" s="876"/>
      <c r="NPG62" s="876"/>
      <c r="NPH62" s="876"/>
      <c r="NPI62" s="876"/>
      <c r="NPJ62" s="876"/>
      <c r="NPK62" s="876"/>
      <c r="NPL62" s="876"/>
      <c r="NPM62" s="876"/>
      <c r="NPN62" s="876"/>
      <c r="NPO62" s="876"/>
      <c r="NPP62" s="876"/>
      <c r="NPQ62" s="876"/>
      <c r="NPR62" s="876"/>
      <c r="NPS62" s="876"/>
      <c r="NPT62" s="876"/>
      <c r="NPU62" s="876"/>
      <c r="NPV62" s="876"/>
      <c r="NPW62" s="876"/>
      <c r="NPX62" s="876"/>
      <c r="NPY62" s="876"/>
      <c r="NPZ62" s="876"/>
      <c r="NQA62" s="876"/>
      <c r="NQB62" s="876"/>
      <c r="NQC62" s="876"/>
      <c r="NQD62" s="876"/>
      <c r="NQE62" s="876"/>
      <c r="NQF62" s="876"/>
      <c r="NQG62" s="876"/>
      <c r="NQH62" s="876"/>
      <c r="NQI62" s="876"/>
      <c r="NQJ62" s="876"/>
      <c r="NQK62" s="876"/>
      <c r="NQL62" s="876"/>
      <c r="NQM62" s="876"/>
      <c r="NQN62" s="876"/>
      <c r="NQO62" s="876"/>
      <c r="NQP62" s="876"/>
      <c r="NQQ62" s="876"/>
      <c r="NQR62" s="876"/>
      <c r="NQS62" s="876"/>
      <c r="NQT62" s="876"/>
      <c r="NQU62" s="876"/>
      <c r="NQV62" s="876"/>
      <c r="NQW62" s="876"/>
      <c r="NQX62" s="876"/>
      <c r="NQY62" s="876"/>
      <c r="NQZ62" s="876"/>
      <c r="NRA62" s="876"/>
      <c r="NRB62" s="876"/>
      <c r="NRC62" s="876"/>
      <c r="NRD62" s="876"/>
      <c r="NRE62" s="876"/>
      <c r="NRF62" s="876"/>
      <c r="NRG62" s="876"/>
      <c r="NRH62" s="876"/>
      <c r="NRI62" s="876"/>
      <c r="NRJ62" s="876"/>
      <c r="NRK62" s="876"/>
      <c r="NRL62" s="876"/>
      <c r="NRM62" s="876"/>
      <c r="NRN62" s="876"/>
      <c r="NRO62" s="876"/>
      <c r="NRP62" s="876"/>
      <c r="NRQ62" s="876"/>
      <c r="NRR62" s="876"/>
      <c r="NRS62" s="876"/>
      <c r="NRT62" s="876"/>
      <c r="NRU62" s="876"/>
      <c r="NRV62" s="876"/>
      <c r="NRW62" s="876"/>
      <c r="NRX62" s="876"/>
      <c r="NRY62" s="876"/>
      <c r="NRZ62" s="876"/>
      <c r="NSA62" s="876"/>
      <c r="NSB62" s="876"/>
      <c r="NSC62" s="876"/>
      <c r="NSD62" s="876"/>
      <c r="NSE62" s="876"/>
      <c r="NSF62" s="876"/>
      <c r="NSG62" s="876"/>
      <c r="NSH62" s="876"/>
      <c r="NSI62" s="876"/>
      <c r="NSJ62" s="876"/>
      <c r="NSK62" s="876"/>
      <c r="NSL62" s="876"/>
      <c r="NSM62" s="876"/>
      <c r="NSN62" s="876"/>
      <c r="NSO62" s="876"/>
      <c r="NSP62" s="876"/>
      <c r="NSQ62" s="876"/>
      <c r="NSR62" s="876"/>
      <c r="NSS62" s="876"/>
      <c r="NST62" s="876"/>
      <c r="NSU62" s="876"/>
      <c r="NSV62" s="876"/>
      <c r="NSW62" s="876"/>
      <c r="NSX62" s="876"/>
      <c r="NSY62" s="876"/>
      <c r="NSZ62" s="876"/>
      <c r="NTA62" s="876"/>
      <c r="NTB62" s="876"/>
      <c r="NTC62" s="876"/>
      <c r="NTD62" s="876"/>
      <c r="NTE62" s="876"/>
      <c r="NTF62" s="876"/>
      <c r="NTG62" s="876"/>
      <c r="NTH62" s="876"/>
      <c r="NTI62" s="876"/>
      <c r="NTJ62" s="876"/>
      <c r="NTK62" s="876"/>
      <c r="NTL62" s="876"/>
      <c r="NTM62" s="876"/>
      <c r="NTN62" s="876"/>
      <c r="NTO62" s="876"/>
      <c r="NTP62" s="876"/>
      <c r="NTQ62" s="876"/>
      <c r="NTR62" s="876"/>
      <c r="NTS62" s="876"/>
      <c r="NTT62" s="876"/>
      <c r="NTU62" s="876"/>
      <c r="NTV62" s="876"/>
      <c r="NTW62" s="876"/>
      <c r="NTX62" s="876"/>
      <c r="NTY62" s="876"/>
      <c r="NTZ62" s="876"/>
      <c r="NUA62" s="876"/>
      <c r="NUB62" s="876"/>
      <c r="NUC62" s="876"/>
      <c r="NUD62" s="876"/>
      <c r="NUE62" s="876"/>
      <c r="NUF62" s="876"/>
      <c r="NUG62" s="876"/>
      <c r="NUH62" s="876"/>
      <c r="NUI62" s="876"/>
      <c r="NUJ62" s="876"/>
      <c r="NUK62" s="876"/>
      <c r="NUL62" s="876"/>
      <c r="NUM62" s="876"/>
      <c r="NUN62" s="876"/>
      <c r="NUO62" s="876"/>
      <c r="NUP62" s="876"/>
      <c r="NUQ62" s="876"/>
      <c r="NUR62" s="876"/>
      <c r="NUS62" s="876"/>
      <c r="NUT62" s="876"/>
      <c r="NUU62" s="876"/>
      <c r="NUV62" s="876"/>
      <c r="NUW62" s="876"/>
      <c r="NUX62" s="876"/>
      <c r="NUY62" s="876"/>
      <c r="NUZ62" s="876"/>
      <c r="NVA62" s="876"/>
      <c r="NVB62" s="876"/>
      <c r="NVC62" s="876"/>
      <c r="NVD62" s="876"/>
      <c r="NVE62" s="876"/>
      <c r="NVF62" s="876"/>
      <c r="NVG62" s="876"/>
      <c r="NVH62" s="876"/>
      <c r="NVI62" s="876"/>
      <c r="NVJ62" s="876"/>
      <c r="NVK62" s="876"/>
      <c r="NVL62" s="876"/>
      <c r="NVM62" s="876"/>
      <c r="NVN62" s="876"/>
      <c r="NVO62" s="876"/>
      <c r="NVP62" s="876"/>
      <c r="NVQ62" s="876"/>
      <c r="NVR62" s="876"/>
      <c r="NVS62" s="876"/>
      <c r="NVT62" s="876"/>
      <c r="NVU62" s="876"/>
      <c r="NVV62" s="876"/>
      <c r="NVW62" s="876"/>
      <c r="NVX62" s="876"/>
      <c r="NVY62" s="876"/>
      <c r="NVZ62" s="876"/>
      <c r="NWA62" s="876"/>
      <c r="NWB62" s="876"/>
      <c r="NWC62" s="876"/>
      <c r="NWD62" s="876"/>
      <c r="NWE62" s="876"/>
      <c r="NWF62" s="876"/>
      <c r="NWG62" s="876"/>
      <c r="NWH62" s="876"/>
      <c r="NWI62" s="876"/>
      <c r="NWJ62" s="876"/>
      <c r="NWK62" s="876"/>
      <c r="NWL62" s="876"/>
      <c r="NWM62" s="876"/>
      <c r="NWN62" s="876"/>
      <c r="NWO62" s="876"/>
      <c r="NWP62" s="876"/>
      <c r="NWQ62" s="876"/>
      <c r="NWR62" s="876"/>
      <c r="NWS62" s="876"/>
      <c r="NWT62" s="876"/>
      <c r="NWU62" s="876"/>
      <c r="NWV62" s="876"/>
      <c r="NWW62" s="876"/>
      <c r="NWX62" s="876"/>
      <c r="NWY62" s="876"/>
      <c r="NWZ62" s="876"/>
      <c r="NXA62" s="876"/>
      <c r="NXB62" s="876"/>
      <c r="NXC62" s="876"/>
      <c r="NXD62" s="876"/>
      <c r="NXE62" s="876"/>
      <c r="NXF62" s="876"/>
      <c r="NXG62" s="876"/>
      <c r="NXH62" s="876"/>
      <c r="NXI62" s="876"/>
      <c r="NXJ62" s="876"/>
      <c r="NXK62" s="876"/>
      <c r="NXL62" s="876"/>
      <c r="NXM62" s="876"/>
      <c r="NXN62" s="876"/>
      <c r="NXO62" s="876"/>
      <c r="NXP62" s="876"/>
      <c r="NXQ62" s="876"/>
      <c r="NXR62" s="876"/>
      <c r="NXS62" s="876"/>
      <c r="NXT62" s="876"/>
      <c r="NXU62" s="876"/>
      <c r="NXV62" s="876"/>
      <c r="NXW62" s="876"/>
      <c r="NXX62" s="876"/>
      <c r="NXY62" s="876"/>
      <c r="NXZ62" s="876"/>
      <c r="NYA62" s="876"/>
      <c r="NYB62" s="876"/>
      <c r="NYC62" s="876"/>
      <c r="NYD62" s="876"/>
      <c r="NYE62" s="876"/>
      <c r="NYF62" s="876"/>
      <c r="NYG62" s="876"/>
      <c r="NYH62" s="876"/>
      <c r="NYI62" s="876"/>
      <c r="NYJ62" s="876"/>
      <c r="NYK62" s="876"/>
      <c r="NYL62" s="876"/>
      <c r="NYM62" s="876"/>
      <c r="NYN62" s="876"/>
      <c r="NYO62" s="876"/>
      <c r="NYP62" s="876"/>
      <c r="NYQ62" s="876"/>
      <c r="NYR62" s="876"/>
      <c r="NYS62" s="876"/>
      <c r="NYT62" s="876"/>
      <c r="NYU62" s="876"/>
      <c r="NYV62" s="876"/>
      <c r="NYW62" s="876"/>
      <c r="NYX62" s="876"/>
      <c r="NYY62" s="876"/>
      <c r="NYZ62" s="876"/>
      <c r="NZA62" s="876"/>
      <c r="NZB62" s="876"/>
      <c r="NZC62" s="876"/>
      <c r="NZD62" s="876"/>
      <c r="NZE62" s="876"/>
      <c r="NZF62" s="876"/>
      <c r="NZG62" s="876"/>
      <c r="NZH62" s="876"/>
      <c r="NZI62" s="876"/>
      <c r="NZJ62" s="876"/>
      <c r="NZK62" s="876"/>
      <c r="NZL62" s="876"/>
      <c r="NZM62" s="876"/>
      <c r="NZN62" s="876"/>
      <c r="NZO62" s="876"/>
      <c r="NZP62" s="876"/>
      <c r="NZQ62" s="876"/>
      <c r="NZR62" s="876"/>
      <c r="NZS62" s="876"/>
      <c r="NZT62" s="876"/>
      <c r="NZU62" s="876"/>
      <c r="NZV62" s="876"/>
      <c r="NZW62" s="876"/>
      <c r="NZX62" s="876"/>
      <c r="NZY62" s="876"/>
      <c r="NZZ62" s="876"/>
      <c r="OAA62" s="876"/>
      <c r="OAB62" s="876"/>
      <c r="OAC62" s="876"/>
      <c r="OAD62" s="876"/>
      <c r="OAE62" s="876"/>
      <c r="OAF62" s="876"/>
      <c r="OAG62" s="876"/>
      <c r="OAH62" s="876"/>
      <c r="OAI62" s="876"/>
      <c r="OAJ62" s="876"/>
      <c r="OAK62" s="876"/>
      <c r="OAL62" s="876"/>
      <c r="OAM62" s="876"/>
      <c r="OAN62" s="876"/>
      <c r="OAO62" s="876"/>
      <c r="OAP62" s="876"/>
      <c r="OAQ62" s="876"/>
      <c r="OAR62" s="876"/>
      <c r="OAS62" s="876"/>
      <c r="OAT62" s="876"/>
      <c r="OAU62" s="876"/>
      <c r="OAV62" s="876"/>
      <c r="OAW62" s="876"/>
      <c r="OAX62" s="876"/>
      <c r="OAY62" s="876"/>
      <c r="OAZ62" s="876"/>
      <c r="OBA62" s="876"/>
      <c r="OBB62" s="876"/>
      <c r="OBC62" s="876"/>
      <c r="OBD62" s="876"/>
      <c r="OBE62" s="876"/>
      <c r="OBF62" s="876"/>
      <c r="OBG62" s="876"/>
      <c r="OBH62" s="876"/>
      <c r="OBI62" s="876"/>
      <c r="OBJ62" s="876"/>
      <c r="OBK62" s="876"/>
      <c r="OBL62" s="876"/>
      <c r="OBM62" s="876"/>
      <c r="OBN62" s="876"/>
      <c r="OBO62" s="876"/>
      <c r="OBP62" s="876"/>
      <c r="OBQ62" s="876"/>
      <c r="OBR62" s="876"/>
      <c r="OBS62" s="876"/>
      <c r="OBT62" s="876"/>
      <c r="OBU62" s="876"/>
      <c r="OBV62" s="876"/>
      <c r="OBW62" s="876"/>
      <c r="OBX62" s="876"/>
      <c r="OBY62" s="876"/>
      <c r="OBZ62" s="876"/>
      <c r="OCA62" s="876"/>
      <c r="OCB62" s="876"/>
      <c r="OCC62" s="876"/>
      <c r="OCD62" s="876"/>
      <c r="OCE62" s="876"/>
      <c r="OCF62" s="876"/>
      <c r="OCG62" s="876"/>
      <c r="OCH62" s="876"/>
      <c r="OCI62" s="876"/>
      <c r="OCJ62" s="876"/>
      <c r="OCK62" s="876"/>
      <c r="OCL62" s="876"/>
      <c r="OCM62" s="876"/>
      <c r="OCN62" s="876"/>
      <c r="OCO62" s="876"/>
      <c r="OCP62" s="876"/>
      <c r="OCQ62" s="876"/>
      <c r="OCR62" s="876"/>
      <c r="OCS62" s="876"/>
      <c r="OCT62" s="876"/>
      <c r="OCU62" s="876"/>
      <c r="OCV62" s="876"/>
      <c r="OCW62" s="876"/>
      <c r="OCX62" s="876"/>
      <c r="OCY62" s="876"/>
      <c r="OCZ62" s="876"/>
      <c r="ODA62" s="876"/>
      <c r="ODB62" s="876"/>
      <c r="ODC62" s="876"/>
      <c r="ODD62" s="876"/>
      <c r="ODE62" s="876"/>
      <c r="ODF62" s="876"/>
      <c r="ODG62" s="876"/>
      <c r="ODH62" s="876"/>
      <c r="ODI62" s="876"/>
      <c r="ODJ62" s="876"/>
      <c r="ODK62" s="876"/>
      <c r="ODL62" s="876"/>
      <c r="ODM62" s="876"/>
      <c r="ODN62" s="876"/>
      <c r="ODO62" s="876"/>
      <c r="ODP62" s="876"/>
      <c r="ODQ62" s="876"/>
      <c r="ODR62" s="876"/>
      <c r="ODS62" s="876"/>
      <c r="ODT62" s="876"/>
      <c r="ODU62" s="876"/>
      <c r="ODV62" s="876"/>
      <c r="ODW62" s="876"/>
      <c r="ODX62" s="876"/>
      <c r="ODY62" s="876"/>
      <c r="ODZ62" s="876"/>
      <c r="OEA62" s="876"/>
      <c r="OEB62" s="876"/>
      <c r="OEC62" s="876"/>
      <c r="OED62" s="876"/>
      <c r="OEE62" s="876"/>
      <c r="OEF62" s="876"/>
      <c r="OEG62" s="876"/>
      <c r="OEH62" s="876"/>
      <c r="OEI62" s="876"/>
      <c r="OEJ62" s="876"/>
      <c r="OEK62" s="876"/>
      <c r="OEL62" s="876"/>
      <c r="OEM62" s="876"/>
      <c r="OEN62" s="876"/>
      <c r="OEO62" s="876"/>
      <c r="OEP62" s="876"/>
      <c r="OEQ62" s="876"/>
      <c r="OER62" s="876"/>
      <c r="OES62" s="876"/>
      <c r="OET62" s="876"/>
      <c r="OEU62" s="876"/>
      <c r="OEV62" s="876"/>
      <c r="OEW62" s="876"/>
      <c r="OEX62" s="876"/>
      <c r="OEY62" s="876"/>
      <c r="OEZ62" s="876"/>
      <c r="OFA62" s="876"/>
      <c r="OFB62" s="876"/>
      <c r="OFC62" s="876"/>
      <c r="OFD62" s="876"/>
      <c r="OFE62" s="876"/>
      <c r="OFF62" s="876"/>
      <c r="OFG62" s="876"/>
      <c r="OFH62" s="876"/>
      <c r="OFI62" s="876"/>
      <c r="OFJ62" s="876"/>
      <c r="OFK62" s="876"/>
      <c r="OFL62" s="876"/>
      <c r="OFM62" s="876"/>
      <c r="OFN62" s="876"/>
      <c r="OFO62" s="876"/>
      <c r="OFP62" s="876"/>
      <c r="OFQ62" s="876"/>
      <c r="OFR62" s="876"/>
      <c r="OFS62" s="876"/>
      <c r="OFT62" s="876"/>
      <c r="OFU62" s="876"/>
      <c r="OFV62" s="876"/>
      <c r="OFW62" s="876"/>
      <c r="OFX62" s="876"/>
      <c r="OFY62" s="876"/>
      <c r="OFZ62" s="876"/>
      <c r="OGA62" s="876"/>
      <c r="OGB62" s="876"/>
      <c r="OGC62" s="876"/>
      <c r="OGD62" s="876"/>
      <c r="OGE62" s="876"/>
      <c r="OGF62" s="876"/>
      <c r="OGG62" s="876"/>
      <c r="OGH62" s="876"/>
      <c r="OGI62" s="876"/>
      <c r="OGJ62" s="876"/>
      <c r="OGK62" s="876"/>
      <c r="OGL62" s="876"/>
      <c r="OGM62" s="876"/>
      <c r="OGN62" s="876"/>
      <c r="OGO62" s="876"/>
      <c r="OGP62" s="876"/>
      <c r="OGQ62" s="876"/>
      <c r="OGR62" s="876"/>
      <c r="OGS62" s="876"/>
      <c r="OGT62" s="876"/>
      <c r="OGU62" s="876"/>
      <c r="OGV62" s="876"/>
      <c r="OGW62" s="876"/>
      <c r="OGX62" s="876"/>
      <c r="OGY62" s="876"/>
      <c r="OGZ62" s="876"/>
      <c r="OHA62" s="876"/>
      <c r="OHB62" s="876"/>
      <c r="OHC62" s="876"/>
      <c r="OHD62" s="876"/>
      <c r="OHE62" s="876"/>
      <c r="OHF62" s="876"/>
      <c r="OHG62" s="876"/>
      <c r="OHH62" s="876"/>
      <c r="OHI62" s="876"/>
      <c r="OHJ62" s="876"/>
      <c r="OHK62" s="876"/>
      <c r="OHL62" s="876"/>
      <c r="OHM62" s="876"/>
      <c r="OHN62" s="876"/>
      <c r="OHO62" s="876"/>
      <c r="OHP62" s="876"/>
      <c r="OHQ62" s="876"/>
      <c r="OHR62" s="876"/>
      <c r="OHS62" s="876"/>
      <c r="OHT62" s="876"/>
      <c r="OHU62" s="876"/>
      <c r="OHV62" s="876"/>
      <c r="OHW62" s="876"/>
      <c r="OHX62" s="876"/>
      <c r="OHY62" s="876"/>
      <c r="OHZ62" s="876"/>
      <c r="OIA62" s="876"/>
      <c r="OIB62" s="876"/>
      <c r="OIC62" s="876"/>
      <c r="OID62" s="876"/>
      <c r="OIE62" s="876"/>
      <c r="OIF62" s="876"/>
      <c r="OIG62" s="876"/>
      <c r="OIH62" s="876"/>
      <c r="OII62" s="876"/>
      <c r="OIJ62" s="876"/>
      <c r="OIK62" s="876"/>
      <c r="OIL62" s="876"/>
      <c r="OIM62" s="876"/>
      <c r="OIN62" s="876"/>
      <c r="OIO62" s="876"/>
      <c r="OIP62" s="876"/>
      <c r="OIQ62" s="876"/>
      <c r="OIR62" s="876"/>
      <c r="OIS62" s="876"/>
      <c r="OIT62" s="876"/>
      <c r="OIU62" s="876"/>
      <c r="OIV62" s="876"/>
      <c r="OIW62" s="876"/>
      <c r="OIX62" s="876"/>
      <c r="OIY62" s="876"/>
      <c r="OIZ62" s="876"/>
      <c r="OJA62" s="876"/>
      <c r="OJB62" s="876"/>
      <c r="OJC62" s="876"/>
      <c r="OJD62" s="876"/>
      <c r="OJE62" s="876"/>
      <c r="OJF62" s="876"/>
      <c r="OJG62" s="876"/>
      <c r="OJH62" s="876"/>
      <c r="OJI62" s="876"/>
      <c r="OJJ62" s="876"/>
      <c r="OJK62" s="876"/>
      <c r="OJL62" s="876"/>
      <c r="OJM62" s="876"/>
      <c r="OJN62" s="876"/>
      <c r="OJO62" s="876"/>
      <c r="OJP62" s="876"/>
      <c r="OJQ62" s="876"/>
      <c r="OJR62" s="876"/>
      <c r="OJS62" s="876"/>
      <c r="OJT62" s="876"/>
      <c r="OJU62" s="876"/>
      <c r="OJV62" s="876"/>
      <c r="OJW62" s="876"/>
      <c r="OJX62" s="876"/>
      <c r="OJY62" s="876"/>
      <c r="OJZ62" s="876"/>
      <c r="OKA62" s="876"/>
      <c r="OKB62" s="876"/>
      <c r="OKC62" s="876"/>
      <c r="OKD62" s="876"/>
      <c r="OKE62" s="876"/>
      <c r="OKF62" s="876"/>
      <c r="OKG62" s="876"/>
      <c r="OKH62" s="876"/>
      <c r="OKI62" s="876"/>
      <c r="OKJ62" s="876"/>
      <c r="OKK62" s="876"/>
      <c r="OKL62" s="876"/>
      <c r="OKM62" s="876"/>
      <c r="OKN62" s="876"/>
      <c r="OKO62" s="876"/>
      <c r="OKP62" s="876"/>
      <c r="OKQ62" s="876"/>
      <c r="OKR62" s="876"/>
      <c r="OKS62" s="876"/>
      <c r="OKT62" s="876"/>
      <c r="OKU62" s="876"/>
      <c r="OKV62" s="876"/>
      <c r="OKW62" s="876"/>
      <c r="OKX62" s="876"/>
      <c r="OKY62" s="876"/>
      <c r="OKZ62" s="876"/>
      <c r="OLA62" s="876"/>
      <c r="OLB62" s="876"/>
      <c r="OLC62" s="876"/>
      <c r="OLD62" s="876"/>
      <c r="OLE62" s="876"/>
      <c r="OLF62" s="876"/>
      <c r="OLG62" s="876"/>
      <c r="OLH62" s="876"/>
      <c r="OLI62" s="876"/>
      <c r="OLJ62" s="876"/>
      <c r="OLK62" s="876"/>
      <c r="OLL62" s="876"/>
      <c r="OLM62" s="876"/>
      <c r="OLN62" s="876"/>
      <c r="OLO62" s="876"/>
      <c r="OLP62" s="876"/>
      <c r="OLQ62" s="876"/>
      <c r="OLR62" s="876"/>
      <c r="OLS62" s="876"/>
      <c r="OLT62" s="876"/>
      <c r="OLU62" s="876"/>
      <c r="OLV62" s="876"/>
      <c r="OLW62" s="876"/>
      <c r="OLX62" s="876"/>
      <c r="OLY62" s="876"/>
      <c r="OLZ62" s="876"/>
      <c r="OMA62" s="876"/>
      <c r="OMB62" s="876"/>
      <c r="OMC62" s="876"/>
      <c r="OMD62" s="876"/>
      <c r="OME62" s="876"/>
      <c r="OMF62" s="876"/>
      <c r="OMG62" s="876"/>
      <c r="OMH62" s="876"/>
      <c r="OMI62" s="876"/>
      <c r="OMJ62" s="876"/>
      <c r="OMK62" s="876"/>
      <c r="OML62" s="876"/>
      <c r="OMM62" s="876"/>
      <c r="OMN62" s="876"/>
      <c r="OMO62" s="876"/>
      <c r="OMP62" s="876"/>
      <c r="OMQ62" s="876"/>
      <c r="OMR62" s="876"/>
      <c r="OMS62" s="876"/>
      <c r="OMT62" s="876"/>
      <c r="OMU62" s="876"/>
      <c r="OMV62" s="876"/>
      <c r="OMW62" s="876"/>
      <c r="OMX62" s="876"/>
      <c r="OMY62" s="876"/>
      <c r="OMZ62" s="876"/>
      <c r="ONA62" s="876"/>
      <c r="ONB62" s="876"/>
      <c r="ONC62" s="876"/>
      <c r="OND62" s="876"/>
      <c r="ONE62" s="876"/>
      <c r="ONF62" s="876"/>
      <c r="ONG62" s="876"/>
      <c r="ONH62" s="876"/>
      <c r="ONI62" s="876"/>
      <c r="ONJ62" s="876"/>
      <c r="ONK62" s="876"/>
      <c r="ONL62" s="876"/>
      <c r="ONM62" s="876"/>
      <c r="ONN62" s="876"/>
      <c r="ONO62" s="876"/>
      <c r="ONP62" s="876"/>
      <c r="ONQ62" s="876"/>
      <c r="ONR62" s="876"/>
      <c r="ONS62" s="876"/>
      <c r="ONT62" s="876"/>
      <c r="ONU62" s="876"/>
      <c r="ONV62" s="876"/>
      <c r="ONW62" s="876"/>
      <c r="ONX62" s="876"/>
      <c r="ONY62" s="876"/>
      <c r="ONZ62" s="876"/>
      <c r="OOA62" s="876"/>
      <c r="OOB62" s="876"/>
      <c r="OOC62" s="876"/>
      <c r="OOD62" s="876"/>
      <c r="OOE62" s="876"/>
      <c r="OOF62" s="876"/>
      <c r="OOG62" s="876"/>
      <c r="OOH62" s="876"/>
      <c r="OOI62" s="876"/>
      <c r="OOJ62" s="876"/>
      <c r="OOK62" s="876"/>
      <c r="OOL62" s="876"/>
      <c r="OOM62" s="876"/>
      <c r="OON62" s="876"/>
      <c r="OOO62" s="876"/>
      <c r="OOP62" s="876"/>
      <c r="OOQ62" s="876"/>
      <c r="OOR62" s="876"/>
      <c r="OOS62" s="876"/>
      <c r="OOT62" s="876"/>
      <c r="OOU62" s="876"/>
      <c r="OOV62" s="876"/>
      <c r="OOW62" s="876"/>
      <c r="OOX62" s="876"/>
      <c r="OOY62" s="876"/>
      <c r="OOZ62" s="876"/>
      <c r="OPA62" s="876"/>
      <c r="OPB62" s="876"/>
      <c r="OPC62" s="876"/>
      <c r="OPD62" s="876"/>
      <c r="OPE62" s="876"/>
      <c r="OPF62" s="876"/>
      <c r="OPG62" s="876"/>
      <c r="OPH62" s="876"/>
      <c r="OPI62" s="876"/>
      <c r="OPJ62" s="876"/>
      <c r="OPK62" s="876"/>
      <c r="OPL62" s="876"/>
      <c r="OPM62" s="876"/>
      <c r="OPN62" s="876"/>
      <c r="OPO62" s="876"/>
      <c r="OPP62" s="876"/>
      <c r="OPQ62" s="876"/>
      <c r="OPR62" s="876"/>
      <c r="OPS62" s="876"/>
      <c r="OPT62" s="876"/>
      <c r="OPU62" s="876"/>
      <c r="OPV62" s="876"/>
      <c r="OPW62" s="876"/>
      <c r="OPX62" s="876"/>
      <c r="OPY62" s="876"/>
      <c r="OPZ62" s="876"/>
      <c r="OQA62" s="876"/>
      <c r="OQB62" s="876"/>
      <c r="OQC62" s="876"/>
      <c r="OQD62" s="876"/>
      <c r="OQE62" s="876"/>
      <c r="OQF62" s="876"/>
      <c r="OQG62" s="876"/>
      <c r="OQH62" s="876"/>
      <c r="OQI62" s="876"/>
      <c r="OQJ62" s="876"/>
      <c r="OQK62" s="876"/>
      <c r="OQL62" s="876"/>
      <c r="OQM62" s="876"/>
      <c r="OQN62" s="876"/>
      <c r="OQO62" s="876"/>
      <c r="OQP62" s="876"/>
      <c r="OQQ62" s="876"/>
      <c r="OQR62" s="876"/>
      <c r="OQS62" s="876"/>
      <c r="OQT62" s="876"/>
      <c r="OQU62" s="876"/>
      <c r="OQV62" s="876"/>
      <c r="OQW62" s="876"/>
      <c r="OQX62" s="876"/>
      <c r="OQY62" s="876"/>
      <c r="OQZ62" s="876"/>
      <c r="ORA62" s="876"/>
      <c r="ORB62" s="876"/>
      <c r="ORC62" s="876"/>
      <c r="ORD62" s="876"/>
      <c r="ORE62" s="876"/>
      <c r="ORF62" s="876"/>
      <c r="ORG62" s="876"/>
      <c r="ORH62" s="876"/>
      <c r="ORI62" s="876"/>
      <c r="ORJ62" s="876"/>
      <c r="ORK62" s="876"/>
      <c r="ORL62" s="876"/>
      <c r="ORM62" s="876"/>
      <c r="ORN62" s="876"/>
      <c r="ORO62" s="876"/>
      <c r="ORP62" s="876"/>
      <c r="ORQ62" s="876"/>
      <c r="ORR62" s="876"/>
      <c r="ORS62" s="876"/>
      <c r="ORT62" s="876"/>
      <c r="ORU62" s="876"/>
      <c r="ORV62" s="876"/>
      <c r="ORW62" s="876"/>
      <c r="ORX62" s="876"/>
      <c r="ORY62" s="876"/>
      <c r="ORZ62" s="876"/>
      <c r="OSA62" s="876"/>
      <c r="OSB62" s="876"/>
      <c r="OSC62" s="876"/>
      <c r="OSD62" s="876"/>
      <c r="OSE62" s="876"/>
      <c r="OSF62" s="876"/>
      <c r="OSG62" s="876"/>
      <c r="OSH62" s="876"/>
      <c r="OSI62" s="876"/>
      <c r="OSJ62" s="876"/>
      <c r="OSK62" s="876"/>
      <c r="OSL62" s="876"/>
      <c r="OSM62" s="876"/>
      <c r="OSN62" s="876"/>
      <c r="OSO62" s="876"/>
      <c r="OSP62" s="876"/>
      <c r="OSQ62" s="876"/>
      <c r="OSR62" s="876"/>
      <c r="OSS62" s="876"/>
      <c r="OST62" s="876"/>
      <c r="OSU62" s="876"/>
      <c r="OSV62" s="876"/>
      <c r="OSW62" s="876"/>
      <c r="OSX62" s="876"/>
      <c r="OSY62" s="876"/>
      <c r="OSZ62" s="876"/>
      <c r="OTA62" s="876"/>
      <c r="OTB62" s="876"/>
      <c r="OTC62" s="876"/>
      <c r="OTD62" s="876"/>
      <c r="OTE62" s="876"/>
      <c r="OTF62" s="876"/>
      <c r="OTG62" s="876"/>
      <c r="OTH62" s="876"/>
      <c r="OTI62" s="876"/>
      <c r="OTJ62" s="876"/>
      <c r="OTK62" s="876"/>
      <c r="OTL62" s="876"/>
      <c r="OTM62" s="876"/>
      <c r="OTN62" s="876"/>
      <c r="OTO62" s="876"/>
      <c r="OTP62" s="876"/>
      <c r="OTQ62" s="876"/>
      <c r="OTR62" s="876"/>
      <c r="OTS62" s="876"/>
      <c r="OTT62" s="876"/>
      <c r="OTU62" s="876"/>
      <c r="OTV62" s="876"/>
      <c r="OTW62" s="876"/>
      <c r="OTX62" s="876"/>
      <c r="OTY62" s="876"/>
      <c r="OTZ62" s="876"/>
      <c r="OUA62" s="876"/>
      <c r="OUB62" s="876"/>
      <c r="OUC62" s="876"/>
      <c r="OUD62" s="876"/>
      <c r="OUE62" s="876"/>
      <c r="OUF62" s="876"/>
      <c r="OUG62" s="876"/>
      <c r="OUH62" s="876"/>
      <c r="OUI62" s="876"/>
      <c r="OUJ62" s="876"/>
      <c r="OUK62" s="876"/>
      <c r="OUL62" s="876"/>
      <c r="OUM62" s="876"/>
      <c r="OUN62" s="876"/>
      <c r="OUO62" s="876"/>
      <c r="OUP62" s="876"/>
      <c r="OUQ62" s="876"/>
      <c r="OUR62" s="876"/>
      <c r="OUS62" s="876"/>
      <c r="OUT62" s="876"/>
      <c r="OUU62" s="876"/>
      <c r="OUV62" s="876"/>
      <c r="OUW62" s="876"/>
      <c r="OUX62" s="876"/>
      <c r="OUY62" s="876"/>
      <c r="OUZ62" s="876"/>
      <c r="OVA62" s="876"/>
      <c r="OVB62" s="876"/>
      <c r="OVC62" s="876"/>
      <c r="OVD62" s="876"/>
      <c r="OVE62" s="876"/>
      <c r="OVF62" s="876"/>
      <c r="OVG62" s="876"/>
      <c r="OVH62" s="876"/>
      <c r="OVI62" s="876"/>
      <c r="OVJ62" s="876"/>
      <c r="OVK62" s="876"/>
      <c r="OVL62" s="876"/>
      <c r="OVM62" s="876"/>
      <c r="OVN62" s="876"/>
      <c r="OVO62" s="876"/>
      <c r="OVP62" s="876"/>
      <c r="OVQ62" s="876"/>
      <c r="OVR62" s="876"/>
      <c r="OVS62" s="876"/>
      <c r="OVT62" s="876"/>
      <c r="OVU62" s="876"/>
      <c r="OVV62" s="876"/>
      <c r="OVW62" s="876"/>
      <c r="OVX62" s="876"/>
      <c r="OVY62" s="876"/>
      <c r="OVZ62" s="876"/>
      <c r="OWA62" s="876"/>
      <c r="OWB62" s="876"/>
      <c r="OWC62" s="876"/>
      <c r="OWD62" s="876"/>
      <c r="OWE62" s="876"/>
      <c r="OWF62" s="876"/>
      <c r="OWG62" s="876"/>
      <c r="OWH62" s="876"/>
      <c r="OWI62" s="876"/>
      <c r="OWJ62" s="876"/>
      <c r="OWK62" s="876"/>
      <c r="OWL62" s="876"/>
      <c r="OWM62" s="876"/>
      <c r="OWN62" s="876"/>
      <c r="OWO62" s="876"/>
      <c r="OWP62" s="876"/>
      <c r="OWQ62" s="876"/>
      <c r="OWR62" s="876"/>
      <c r="OWS62" s="876"/>
      <c r="OWT62" s="876"/>
      <c r="OWU62" s="876"/>
      <c r="OWV62" s="876"/>
      <c r="OWW62" s="876"/>
      <c r="OWX62" s="876"/>
      <c r="OWY62" s="876"/>
      <c r="OWZ62" s="876"/>
      <c r="OXA62" s="876"/>
      <c r="OXB62" s="876"/>
      <c r="OXC62" s="876"/>
      <c r="OXD62" s="876"/>
      <c r="OXE62" s="876"/>
      <c r="OXF62" s="876"/>
      <c r="OXG62" s="876"/>
      <c r="OXH62" s="876"/>
      <c r="OXI62" s="876"/>
      <c r="OXJ62" s="876"/>
      <c r="OXK62" s="876"/>
      <c r="OXL62" s="876"/>
      <c r="OXM62" s="876"/>
      <c r="OXN62" s="876"/>
      <c r="OXO62" s="876"/>
      <c r="OXP62" s="876"/>
      <c r="OXQ62" s="876"/>
      <c r="OXR62" s="876"/>
      <c r="OXS62" s="876"/>
      <c r="OXT62" s="876"/>
      <c r="OXU62" s="876"/>
      <c r="OXV62" s="876"/>
      <c r="OXW62" s="876"/>
      <c r="OXX62" s="876"/>
      <c r="OXY62" s="876"/>
      <c r="OXZ62" s="876"/>
      <c r="OYA62" s="876"/>
      <c r="OYB62" s="876"/>
      <c r="OYC62" s="876"/>
      <c r="OYD62" s="876"/>
      <c r="OYE62" s="876"/>
      <c r="OYF62" s="876"/>
      <c r="OYG62" s="876"/>
      <c r="OYH62" s="876"/>
      <c r="OYI62" s="876"/>
      <c r="OYJ62" s="876"/>
      <c r="OYK62" s="876"/>
      <c r="OYL62" s="876"/>
      <c r="OYM62" s="876"/>
      <c r="OYN62" s="876"/>
      <c r="OYO62" s="876"/>
      <c r="OYP62" s="876"/>
      <c r="OYQ62" s="876"/>
      <c r="OYR62" s="876"/>
      <c r="OYS62" s="876"/>
      <c r="OYT62" s="876"/>
      <c r="OYU62" s="876"/>
      <c r="OYV62" s="876"/>
      <c r="OYW62" s="876"/>
      <c r="OYX62" s="876"/>
      <c r="OYY62" s="876"/>
      <c r="OYZ62" s="876"/>
      <c r="OZA62" s="876"/>
      <c r="OZB62" s="876"/>
      <c r="OZC62" s="876"/>
      <c r="OZD62" s="876"/>
      <c r="OZE62" s="876"/>
      <c r="OZF62" s="876"/>
      <c r="OZG62" s="876"/>
      <c r="OZH62" s="876"/>
      <c r="OZI62" s="876"/>
      <c r="OZJ62" s="876"/>
      <c r="OZK62" s="876"/>
      <c r="OZL62" s="876"/>
      <c r="OZM62" s="876"/>
      <c r="OZN62" s="876"/>
      <c r="OZO62" s="876"/>
      <c r="OZP62" s="876"/>
      <c r="OZQ62" s="876"/>
      <c r="OZR62" s="876"/>
      <c r="OZS62" s="876"/>
      <c r="OZT62" s="876"/>
      <c r="OZU62" s="876"/>
      <c r="OZV62" s="876"/>
      <c r="OZW62" s="876"/>
      <c r="OZX62" s="876"/>
      <c r="OZY62" s="876"/>
      <c r="OZZ62" s="876"/>
      <c r="PAA62" s="876"/>
      <c r="PAB62" s="876"/>
      <c r="PAC62" s="876"/>
      <c r="PAD62" s="876"/>
      <c r="PAE62" s="876"/>
      <c r="PAF62" s="876"/>
      <c r="PAG62" s="876"/>
      <c r="PAH62" s="876"/>
      <c r="PAI62" s="876"/>
      <c r="PAJ62" s="876"/>
      <c r="PAK62" s="876"/>
      <c r="PAL62" s="876"/>
      <c r="PAM62" s="876"/>
      <c r="PAN62" s="876"/>
      <c r="PAO62" s="876"/>
      <c r="PAP62" s="876"/>
      <c r="PAQ62" s="876"/>
      <c r="PAR62" s="876"/>
      <c r="PAS62" s="876"/>
      <c r="PAT62" s="876"/>
      <c r="PAU62" s="876"/>
      <c r="PAV62" s="876"/>
      <c r="PAW62" s="876"/>
      <c r="PAX62" s="876"/>
      <c r="PAY62" s="876"/>
      <c r="PAZ62" s="876"/>
      <c r="PBA62" s="876"/>
      <c r="PBB62" s="876"/>
      <c r="PBC62" s="876"/>
      <c r="PBD62" s="876"/>
      <c r="PBE62" s="876"/>
      <c r="PBF62" s="876"/>
      <c r="PBG62" s="876"/>
      <c r="PBH62" s="876"/>
      <c r="PBI62" s="876"/>
      <c r="PBJ62" s="876"/>
      <c r="PBK62" s="876"/>
      <c r="PBL62" s="876"/>
      <c r="PBM62" s="876"/>
      <c r="PBN62" s="876"/>
      <c r="PBO62" s="876"/>
      <c r="PBP62" s="876"/>
      <c r="PBQ62" s="876"/>
      <c r="PBR62" s="876"/>
      <c r="PBS62" s="876"/>
      <c r="PBT62" s="876"/>
      <c r="PBU62" s="876"/>
      <c r="PBV62" s="876"/>
      <c r="PBW62" s="876"/>
      <c r="PBX62" s="876"/>
      <c r="PBY62" s="876"/>
      <c r="PBZ62" s="876"/>
      <c r="PCA62" s="876"/>
      <c r="PCB62" s="876"/>
      <c r="PCC62" s="876"/>
      <c r="PCD62" s="876"/>
      <c r="PCE62" s="876"/>
      <c r="PCF62" s="876"/>
      <c r="PCG62" s="876"/>
      <c r="PCH62" s="876"/>
      <c r="PCI62" s="876"/>
      <c r="PCJ62" s="876"/>
      <c r="PCK62" s="876"/>
      <c r="PCL62" s="876"/>
      <c r="PCM62" s="876"/>
      <c r="PCN62" s="876"/>
      <c r="PCO62" s="876"/>
      <c r="PCP62" s="876"/>
      <c r="PCQ62" s="876"/>
      <c r="PCR62" s="876"/>
      <c r="PCS62" s="876"/>
      <c r="PCT62" s="876"/>
      <c r="PCU62" s="876"/>
      <c r="PCV62" s="876"/>
      <c r="PCW62" s="876"/>
      <c r="PCX62" s="876"/>
      <c r="PCY62" s="876"/>
      <c r="PCZ62" s="876"/>
      <c r="PDA62" s="876"/>
      <c r="PDB62" s="876"/>
      <c r="PDC62" s="876"/>
      <c r="PDD62" s="876"/>
      <c r="PDE62" s="876"/>
      <c r="PDF62" s="876"/>
      <c r="PDG62" s="876"/>
      <c r="PDH62" s="876"/>
      <c r="PDI62" s="876"/>
      <c r="PDJ62" s="876"/>
      <c r="PDK62" s="876"/>
      <c r="PDL62" s="876"/>
      <c r="PDM62" s="876"/>
      <c r="PDN62" s="876"/>
      <c r="PDO62" s="876"/>
      <c r="PDP62" s="876"/>
      <c r="PDQ62" s="876"/>
      <c r="PDR62" s="876"/>
      <c r="PDS62" s="876"/>
      <c r="PDT62" s="876"/>
      <c r="PDU62" s="876"/>
      <c r="PDV62" s="876"/>
      <c r="PDW62" s="876"/>
      <c r="PDX62" s="876"/>
      <c r="PDY62" s="876"/>
      <c r="PDZ62" s="876"/>
      <c r="PEA62" s="876"/>
      <c r="PEB62" s="876"/>
      <c r="PEC62" s="876"/>
      <c r="PED62" s="876"/>
      <c r="PEE62" s="876"/>
      <c r="PEF62" s="876"/>
      <c r="PEG62" s="876"/>
      <c r="PEH62" s="876"/>
      <c r="PEI62" s="876"/>
      <c r="PEJ62" s="876"/>
      <c r="PEK62" s="876"/>
      <c r="PEL62" s="876"/>
      <c r="PEM62" s="876"/>
      <c r="PEN62" s="876"/>
      <c r="PEO62" s="876"/>
      <c r="PEP62" s="876"/>
      <c r="PEQ62" s="876"/>
      <c r="PER62" s="876"/>
      <c r="PES62" s="876"/>
      <c r="PET62" s="876"/>
      <c r="PEU62" s="876"/>
      <c r="PEV62" s="876"/>
      <c r="PEW62" s="876"/>
      <c r="PEX62" s="876"/>
      <c r="PEY62" s="876"/>
      <c r="PEZ62" s="876"/>
      <c r="PFA62" s="876"/>
      <c r="PFB62" s="876"/>
      <c r="PFC62" s="876"/>
      <c r="PFD62" s="876"/>
      <c r="PFE62" s="876"/>
      <c r="PFF62" s="876"/>
      <c r="PFG62" s="876"/>
      <c r="PFH62" s="876"/>
      <c r="PFI62" s="876"/>
      <c r="PFJ62" s="876"/>
      <c r="PFK62" s="876"/>
      <c r="PFL62" s="876"/>
      <c r="PFM62" s="876"/>
      <c r="PFN62" s="876"/>
      <c r="PFO62" s="876"/>
      <c r="PFP62" s="876"/>
      <c r="PFQ62" s="876"/>
      <c r="PFR62" s="876"/>
      <c r="PFS62" s="876"/>
      <c r="PFT62" s="876"/>
      <c r="PFU62" s="876"/>
      <c r="PFV62" s="876"/>
      <c r="PFW62" s="876"/>
      <c r="PFX62" s="876"/>
      <c r="PFY62" s="876"/>
      <c r="PFZ62" s="876"/>
      <c r="PGA62" s="876"/>
      <c r="PGB62" s="876"/>
      <c r="PGC62" s="876"/>
      <c r="PGD62" s="876"/>
      <c r="PGE62" s="876"/>
      <c r="PGF62" s="876"/>
      <c r="PGG62" s="876"/>
      <c r="PGH62" s="876"/>
      <c r="PGI62" s="876"/>
      <c r="PGJ62" s="876"/>
      <c r="PGK62" s="876"/>
      <c r="PGL62" s="876"/>
      <c r="PGM62" s="876"/>
      <c r="PGN62" s="876"/>
      <c r="PGO62" s="876"/>
      <c r="PGP62" s="876"/>
      <c r="PGQ62" s="876"/>
      <c r="PGR62" s="876"/>
      <c r="PGS62" s="876"/>
      <c r="PGT62" s="876"/>
      <c r="PGU62" s="876"/>
      <c r="PGV62" s="876"/>
      <c r="PGW62" s="876"/>
      <c r="PGX62" s="876"/>
      <c r="PGY62" s="876"/>
      <c r="PGZ62" s="876"/>
      <c r="PHA62" s="876"/>
      <c r="PHB62" s="876"/>
      <c r="PHC62" s="876"/>
      <c r="PHD62" s="876"/>
      <c r="PHE62" s="876"/>
      <c r="PHF62" s="876"/>
      <c r="PHG62" s="876"/>
      <c r="PHH62" s="876"/>
      <c r="PHI62" s="876"/>
      <c r="PHJ62" s="876"/>
      <c r="PHK62" s="876"/>
      <c r="PHL62" s="876"/>
      <c r="PHM62" s="876"/>
      <c r="PHN62" s="876"/>
      <c r="PHO62" s="876"/>
      <c r="PHP62" s="876"/>
      <c r="PHQ62" s="876"/>
      <c r="PHR62" s="876"/>
      <c r="PHS62" s="876"/>
      <c r="PHT62" s="876"/>
      <c r="PHU62" s="876"/>
      <c r="PHV62" s="876"/>
      <c r="PHW62" s="876"/>
      <c r="PHX62" s="876"/>
      <c r="PHY62" s="876"/>
      <c r="PHZ62" s="876"/>
      <c r="PIA62" s="876"/>
      <c r="PIB62" s="876"/>
      <c r="PIC62" s="876"/>
      <c r="PID62" s="876"/>
      <c r="PIE62" s="876"/>
      <c r="PIF62" s="876"/>
      <c r="PIG62" s="876"/>
      <c r="PIH62" s="876"/>
      <c r="PII62" s="876"/>
      <c r="PIJ62" s="876"/>
      <c r="PIK62" s="876"/>
      <c r="PIL62" s="876"/>
      <c r="PIM62" s="876"/>
      <c r="PIN62" s="876"/>
      <c r="PIO62" s="876"/>
      <c r="PIP62" s="876"/>
      <c r="PIQ62" s="876"/>
      <c r="PIR62" s="876"/>
      <c r="PIS62" s="876"/>
      <c r="PIT62" s="876"/>
      <c r="PIU62" s="876"/>
      <c r="PIV62" s="876"/>
      <c r="PIW62" s="876"/>
      <c r="PIX62" s="876"/>
      <c r="PIY62" s="876"/>
      <c r="PIZ62" s="876"/>
      <c r="PJA62" s="876"/>
      <c r="PJB62" s="876"/>
      <c r="PJC62" s="876"/>
      <c r="PJD62" s="876"/>
      <c r="PJE62" s="876"/>
      <c r="PJF62" s="876"/>
      <c r="PJG62" s="876"/>
      <c r="PJH62" s="876"/>
      <c r="PJI62" s="876"/>
      <c r="PJJ62" s="876"/>
      <c r="PJK62" s="876"/>
      <c r="PJL62" s="876"/>
      <c r="PJM62" s="876"/>
      <c r="PJN62" s="876"/>
      <c r="PJO62" s="876"/>
      <c r="PJP62" s="876"/>
      <c r="PJQ62" s="876"/>
      <c r="PJR62" s="876"/>
      <c r="PJS62" s="876"/>
      <c r="PJT62" s="876"/>
      <c r="PJU62" s="876"/>
      <c r="PJV62" s="876"/>
      <c r="PJW62" s="876"/>
      <c r="PJX62" s="876"/>
      <c r="PJY62" s="876"/>
      <c r="PJZ62" s="876"/>
      <c r="PKA62" s="876"/>
      <c r="PKB62" s="876"/>
      <c r="PKC62" s="876"/>
      <c r="PKD62" s="876"/>
      <c r="PKE62" s="876"/>
      <c r="PKF62" s="876"/>
      <c r="PKG62" s="876"/>
      <c r="PKH62" s="876"/>
      <c r="PKI62" s="876"/>
      <c r="PKJ62" s="876"/>
      <c r="PKK62" s="876"/>
      <c r="PKL62" s="876"/>
      <c r="PKM62" s="876"/>
      <c r="PKN62" s="876"/>
      <c r="PKO62" s="876"/>
      <c r="PKP62" s="876"/>
      <c r="PKQ62" s="876"/>
      <c r="PKR62" s="876"/>
      <c r="PKS62" s="876"/>
      <c r="PKT62" s="876"/>
      <c r="PKU62" s="876"/>
      <c r="PKV62" s="876"/>
      <c r="PKW62" s="876"/>
      <c r="PKX62" s="876"/>
      <c r="PKY62" s="876"/>
      <c r="PKZ62" s="876"/>
      <c r="PLA62" s="876"/>
      <c r="PLB62" s="876"/>
      <c r="PLC62" s="876"/>
      <c r="PLD62" s="876"/>
      <c r="PLE62" s="876"/>
      <c r="PLF62" s="876"/>
      <c r="PLG62" s="876"/>
      <c r="PLH62" s="876"/>
      <c r="PLI62" s="876"/>
      <c r="PLJ62" s="876"/>
      <c r="PLK62" s="876"/>
      <c r="PLL62" s="876"/>
      <c r="PLM62" s="876"/>
      <c r="PLN62" s="876"/>
      <c r="PLO62" s="876"/>
      <c r="PLP62" s="876"/>
      <c r="PLQ62" s="876"/>
      <c r="PLR62" s="876"/>
      <c r="PLS62" s="876"/>
      <c r="PLT62" s="876"/>
      <c r="PLU62" s="876"/>
      <c r="PLV62" s="876"/>
      <c r="PLW62" s="876"/>
      <c r="PLX62" s="876"/>
      <c r="PLY62" s="876"/>
      <c r="PLZ62" s="876"/>
      <c r="PMA62" s="876"/>
      <c r="PMB62" s="876"/>
      <c r="PMC62" s="876"/>
      <c r="PMD62" s="876"/>
      <c r="PME62" s="876"/>
      <c r="PMF62" s="876"/>
      <c r="PMG62" s="876"/>
      <c r="PMH62" s="876"/>
      <c r="PMI62" s="876"/>
      <c r="PMJ62" s="876"/>
      <c r="PMK62" s="876"/>
      <c r="PML62" s="876"/>
      <c r="PMM62" s="876"/>
      <c r="PMN62" s="876"/>
      <c r="PMO62" s="876"/>
      <c r="PMP62" s="876"/>
      <c r="PMQ62" s="876"/>
      <c r="PMR62" s="876"/>
      <c r="PMS62" s="876"/>
      <c r="PMT62" s="876"/>
      <c r="PMU62" s="876"/>
      <c r="PMV62" s="876"/>
      <c r="PMW62" s="876"/>
      <c r="PMX62" s="876"/>
      <c r="PMY62" s="876"/>
      <c r="PMZ62" s="876"/>
      <c r="PNA62" s="876"/>
      <c r="PNB62" s="876"/>
      <c r="PNC62" s="876"/>
      <c r="PND62" s="876"/>
      <c r="PNE62" s="876"/>
      <c r="PNF62" s="876"/>
      <c r="PNG62" s="876"/>
      <c r="PNH62" s="876"/>
      <c r="PNI62" s="876"/>
      <c r="PNJ62" s="876"/>
      <c r="PNK62" s="876"/>
      <c r="PNL62" s="876"/>
      <c r="PNM62" s="876"/>
      <c r="PNN62" s="876"/>
      <c r="PNO62" s="876"/>
      <c r="PNP62" s="876"/>
      <c r="PNQ62" s="876"/>
      <c r="PNR62" s="876"/>
      <c r="PNS62" s="876"/>
      <c r="PNT62" s="876"/>
      <c r="PNU62" s="876"/>
      <c r="PNV62" s="876"/>
      <c r="PNW62" s="876"/>
      <c r="PNX62" s="876"/>
      <c r="PNY62" s="876"/>
      <c r="PNZ62" s="876"/>
      <c r="POA62" s="876"/>
      <c r="POB62" s="876"/>
      <c r="POC62" s="876"/>
      <c r="POD62" s="876"/>
      <c r="POE62" s="876"/>
      <c r="POF62" s="876"/>
      <c r="POG62" s="876"/>
      <c r="POH62" s="876"/>
      <c r="POI62" s="876"/>
      <c r="POJ62" s="876"/>
      <c r="POK62" s="876"/>
      <c r="POL62" s="876"/>
      <c r="POM62" s="876"/>
      <c r="PON62" s="876"/>
      <c r="POO62" s="876"/>
      <c r="POP62" s="876"/>
      <c r="POQ62" s="876"/>
      <c r="POR62" s="876"/>
      <c r="POS62" s="876"/>
      <c r="POT62" s="876"/>
      <c r="POU62" s="876"/>
      <c r="POV62" s="876"/>
      <c r="POW62" s="876"/>
      <c r="POX62" s="876"/>
      <c r="POY62" s="876"/>
      <c r="POZ62" s="876"/>
      <c r="PPA62" s="876"/>
      <c r="PPB62" s="876"/>
      <c r="PPC62" s="876"/>
      <c r="PPD62" s="876"/>
      <c r="PPE62" s="876"/>
      <c r="PPF62" s="876"/>
      <c r="PPG62" s="876"/>
      <c r="PPH62" s="876"/>
      <c r="PPI62" s="876"/>
      <c r="PPJ62" s="876"/>
      <c r="PPK62" s="876"/>
      <c r="PPL62" s="876"/>
      <c r="PPM62" s="876"/>
      <c r="PPN62" s="876"/>
      <c r="PPO62" s="876"/>
      <c r="PPP62" s="876"/>
      <c r="PPQ62" s="876"/>
      <c r="PPR62" s="876"/>
      <c r="PPS62" s="876"/>
      <c r="PPT62" s="876"/>
      <c r="PPU62" s="876"/>
      <c r="PPV62" s="876"/>
      <c r="PPW62" s="876"/>
      <c r="PPX62" s="876"/>
      <c r="PPY62" s="876"/>
      <c r="PPZ62" s="876"/>
      <c r="PQA62" s="876"/>
      <c r="PQB62" s="876"/>
      <c r="PQC62" s="876"/>
      <c r="PQD62" s="876"/>
      <c r="PQE62" s="876"/>
      <c r="PQF62" s="876"/>
      <c r="PQG62" s="876"/>
      <c r="PQH62" s="876"/>
      <c r="PQI62" s="876"/>
      <c r="PQJ62" s="876"/>
      <c r="PQK62" s="876"/>
      <c r="PQL62" s="876"/>
      <c r="PQM62" s="876"/>
      <c r="PQN62" s="876"/>
      <c r="PQO62" s="876"/>
      <c r="PQP62" s="876"/>
      <c r="PQQ62" s="876"/>
      <c r="PQR62" s="876"/>
      <c r="PQS62" s="876"/>
      <c r="PQT62" s="876"/>
      <c r="PQU62" s="876"/>
      <c r="PQV62" s="876"/>
      <c r="PQW62" s="876"/>
      <c r="PQX62" s="876"/>
      <c r="PQY62" s="876"/>
      <c r="PQZ62" s="876"/>
      <c r="PRA62" s="876"/>
      <c r="PRB62" s="876"/>
      <c r="PRC62" s="876"/>
      <c r="PRD62" s="876"/>
      <c r="PRE62" s="876"/>
      <c r="PRF62" s="876"/>
      <c r="PRG62" s="876"/>
      <c r="PRH62" s="876"/>
      <c r="PRI62" s="876"/>
      <c r="PRJ62" s="876"/>
      <c r="PRK62" s="876"/>
      <c r="PRL62" s="876"/>
      <c r="PRM62" s="876"/>
      <c r="PRN62" s="876"/>
      <c r="PRO62" s="876"/>
      <c r="PRP62" s="876"/>
      <c r="PRQ62" s="876"/>
      <c r="PRR62" s="876"/>
      <c r="PRS62" s="876"/>
      <c r="PRT62" s="876"/>
      <c r="PRU62" s="876"/>
      <c r="PRV62" s="876"/>
      <c r="PRW62" s="876"/>
      <c r="PRX62" s="876"/>
      <c r="PRY62" s="876"/>
      <c r="PRZ62" s="876"/>
      <c r="PSA62" s="876"/>
      <c r="PSB62" s="876"/>
      <c r="PSC62" s="876"/>
      <c r="PSD62" s="876"/>
      <c r="PSE62" s="876"/>
      <c r="PSF62" s="876"/>
      <c r="PSG62" s="876"/>
      <c r="PSH62" s="876"/>
      <c r="PSI62" s="876"/>
      <c r="PSJ62" s="876"/>
      <c r="PSK62" s="876"/>
      <c r="PSL62" s="876"/>
      <c r="PSM62" s="876"/>
      <c r="PSN62" s="876"/>
      <c r="PSO62" s="876"/>
      <c r="PSP62" s="876"/>
      <c r="PSQ62" s="876"/>
      <c r="PSR62" s="876"/>
      <c r="PSS62" s="876"/>
      <c r="PST62" s="876"/>
      <c r="PSU62" s="876"/>
      <c r="PSV62" s="876"/>
      <c r="PSW62" s="876"/>
      <c r="PSX62" s="876"/>
      <c r="PSY62" s="876"/>
      <c r="PSZ62" s="876"/>
      <c r="PTA62" s="876"/>
      <c r="PTB62" s="876"/>
      <c r="PTC62" s="876"/>
      <c r="PTD62" s="876"/>
      <c r="PTE62" s="876"/>
      <c r="PTF62" s="876"/>
      <c r="PTG62" s="876"/>
      <c r="PTH62" s="876"/>
      <c r="PTI62" s="876"/>
      <c r="PTJ62" s="876"/>
      <c r="PTK62" s="876"/>
      <c r="PTL62" s="876"/>
      <c r="PTM62" s="876"/>
      <c r="PTN62" s="876"/>
      <c r="PTO62" s="876"/>
      <c r="PTP62" s="876"/>
      <c r="PTQ62" s="876"/>
      <c r="PTR62" s="876"/>
      <c r="PTS62" s="876"/>
      <c r="PTT62" s="876"/>
      <c r="PTU62" s="876"/>
      <c r="PTV62" s="876"/>
      <c r="PTW62" s="876"/>
      <c r="PTX62" s="876"/>
      <c r="PTY62" s="876"/>
      <c r="PTZ62" s="876"/>
      <c r="PUA62" s="876"/>
      <c r="PUB62" s="876"/>
      <c r="PUC62" s="876"/>
      <c r="PUD62" s="876"/>
      <c r="PUE62" s="876"/>
      <c r="PUF62" s="876"/>
      <c r="PUG62" s="876"/>
      <c r="PUH62" s="876"/>
      <c r="PUI62" s="876"/>
      <c r="PUJ62" s="876"/>
      <c r="PUK62" s="876"/>
      <c r="PUL62" s="876"/>
      <c r="PUM62" s="876"/>
      <c r="PUN62" s="876"/>
      <c r="PUO62" s="876"/>
      <c r="PUP62" s="876"/>
      <c r="PUQ62" s="876"/>
      <c r="PUR62" s="876"/>
      <c r="PUS62" s="876"/>
      <c r="PUT62" s="876"/>
      <c r="PUU62" s="876"/>
      <c r="PUV62" s="876"/>
      <c r="PUW62" s="876"/>
      <c r="PUX62" s="876"/>
      <c r="PUY62" s="876"/>
      <c r="PUZ62" s="876"/>
      <c r="PVA62" s="876"/>
      <c r="PVB62" s="876"/>
      <c r="PVC62" s="876"/>
      <c r="PVD62" s="876"/>
      <c r="PVE62" s="876"/>
      <c r="PVF62" s="876"/>
      <c r="PVG62" s="876"/>
      <c r="PVH62" s="876"/>
      <c r="PVI62" s="876"/>
      <c r="PVJ62" s="876"/>
      <c r="PVK62" s="876"/>
      <c r="PVL62" s="876"/>
      <c r="PVM62" s="876"/>
      <c r="PVN62" s="876"/>
      <c r="PVO62" s="876"/>
      <c r="PVP62" s="876"/>
      <c r="PVQ62" s="876"/>
      <c r="PVR62" s="876"/>
      <c r="PVS62" s="876"/>
      <c r="PVT62" s="876"/>
      <c r="PVU62" s="876"/>
      <c r="PVV62" s="876"/>
      <c r="PVW62" s="876"/>
      <c r="PVX62" s="876"/>
      <c r="PVY62" s="876"/>
      <c r="PVZ62" s="876"/>
      <c r="PWA62" s="876"/>
      <c r="PWB62" s="876"/>
      <c r="PWC62" s="876"/>
      <c r="PWD62" s="876"/>
      <c r="PWE62" s="876"/>
      <c r="PWF62" s="876"/>
      <c r="PWG62" s="876"/>
      <c r="PWH62" s="876"/>
      <c r="PWI62" s="876"/>
      <c r="PWJ62" s="876"/>
      <c r="PWK62" s="876"/>
      <c r="PWL62" s="876"/>
      <c r="PWM62" s="876"/>
      <c r="PWN62" s="876"/>
      <c r="PWO62" s="876"/>
      <c r="PWP62" s="876"/>
      <c r="PWQ62" s="876"/>
      <c r="PWR62" s="876"/>
      <c r="PWS62" s="876"/>
      <c r="PWT62" s="876"/>
      <c r="PWU62" s="876"/>
      <c r="PWV62" s="876"/>
      <c r="PWW62" s="876"/>
      <c r="PWX62" s="876"/>
      <c r="PWY62" s="876"/>
      <c r="PWZ62" s="876"/>
      <c r="PXA62" s="876"/>
      <c r="PXB62" s="876"/>
      <c r="PXC62" s="876"/>
      <c r="PXD62" s="876"/>
      <c r="PXE62" s="876"/>
      <c r="PXF62" s="876"/>
      <c r="PXG62" s="876"/>
      <c r="PXH62" s="876"/>
      <c r="PXI62" s="876"/>
      <c r="PXJ62" s="876"/>
      <c r="PXK62" s="876"/>
      <c r="PXL62" s="876"/>
      <c r="PXM62" s="876"/>
      <c r="PXN62" s="876"/>
      <c r="PXO62" s="876"/>
      <c r="PXP62" s="876"/>
      <c r="PXQ62" s="876"/>
      <c r="PXR62" s="876"/>
      <c r="PXS62" s="876"/>
      <c r="PXT62" s="876"/>
      <c r="PXU62" s="876"/>
      <c r="PXV62" s="876"/>
      <c r="PXW62" s="876"/>
      <c r="PXX62" s="876"/>
      <c r="PXY62" s="876"/>
      <c r="PXZ62" s="876"/>
      <c r="PYA62" s="876"/>
      <c r="PYB62" s="876"/>
      <c r="PYC62" s="876"/>
      <c r="PYD62" s="876"/>
      <c r="PYE62" s="876"/>
      <c r="PYF62" s="876"/>
      <c r="PYG62" s="876"/>
      <c r="PYH62" s="876"/>
      <c r="PYI62" s="876"/>
      <c r="PYJ62" s="876"/>
      <c r="PYK62" s="876"/>
      <c r="PYL62" s="876"/>
      <c r="PYM62" s="876"/>
      <c r="PYN62" s="876"/>
      <c r="PYO62" s="876"/>
      <c r="PYP62" s="876"/>
      <c r="PYQ62" s="876"/>
      <c r="PYR62" s="876"/>
      <c r="PYS62" s="876"/>
      <c r="PYT62" s="876"/>
      <c r="PYU62" s="876"/>
      <c r="PYV62" s="876"/>
      <c r="PYW62" s="876"/>
      <c r="PYX62" s="876"/>
      <c r="PYY62" s="876"/>
      <c r="PYZ62" s="876"/>
      <c r="PZA62" s="876"/>
      <c r="PZB62" s="876"/>
      <c r="PZC62" s="876"/>
      <c r="PZD62" s="876"/>
      <c r="PZE62" s="876"/>
      <c r="PZF62" s="876"/>
      <c r="PZG62" s="876"/>
      <c r="PZH62" s="876"/>
      <c r="PZI62" s="876"/>
      <c r="PZJ62" s="876"/>
      <c r="PZK62" s="876"/>
      <c r="PZL62" s="876"/>
      <c r="PZM62" s="876"/>
      <c r="PZN62" s="876"/>
      <c r="PZO62" s="876"/>
      <c r="PZP62" s="876"/>
      <c r="PZQ62" s="876"/>
      <c r="PZR62" s="876"/>
      <c r="PZS62" s="876"/>
      <c r="PZT62" s="876"/>
      <c r="PZU62" s="876"/>
      <c r="PZV62" s="876"/>
      <c r="PZW62" s="876"/>
      <c r="PZX62" s="876"/>
      <c r="PZY62" s="876"/>
      <c r="PZZ62" s="876"/>
      <c r="QAA62" s="876"/>
      <c r="QAB62" s="876"/>
      <c r="QAC62" s="876"/>
      <c r="QAD62" s="876"/>
      <c r="QAE62" s="876"/>
      <c r="QAF62" s="876"/>
      <c r="QAG62" s="876"/>
      <c r="QAH62" s="876"/>
      <c r="QAI62" s="876"/>
      <c r="QAJ62" s="876"/>
      <c r="QAK62" s="876"/>
      <c r="QAL62" s="876"/>
      <c r="QAM62" s="876"/>
      <c r="QAN62" s="876"/>
      <c r="QAO62" s="876"/>
      <c r="QAP62" s="876"/>
      <c r="QAQ62" s="876"/>
      <c r="QAR62" s="876"/>
      <c r="QAS62" s="876"/>
      <c r="QAT62" s="876"/>
      <c r="QAU62" s="876"/>
      <c r="QAV62" s="876"/>
      <c r="QAW62" s="876"/>
      <c r="QAX62" s="876"/>
      <c r="QAY62" s="876"/>
      <c r="QAZ62" s="876"/>
      <c r="QBA62" s="876"/>
      <c r="QBB62" s="876"/>
      <c r="QBC62" s="876"/>
      <c r="QBD62" s="876"/>
      <c r="QBE62" s="876"/>
      <c r="QBF62" s="876"/>
      <c r="QBG62" s="876"/>
      <c r="QBH62" s="876"/>
      <c r="QBI62" s="876"/>
      <c r="QBJ62" s="876"/>
      <c r="QBK62" s="876"/>
      <c r="QBL62" s="876"/>
      <c r="QBM62" s="876"/>
      <c r="QBN62" s="876"/>
      <c r="QBO62" s="876"/>
      <c r="QBP62" s="876"/>
      <c r="QBQ62" s="876"/>
      <c r="QBR62" s="876"/>
      <c r="QBS62" s="876"/>
      <c r="QBT62" s="876"/>
      <c r="QBU62" s="876"/>
      <c r="QBV62" s="876"/>
      <c r="QBW62" s="876"/>
      <c r="QBX62" s="876"/>
      <c r="QBY62" s="876"/>
      <c r="QBZ62" s="876"/>
      <c r="QCA62" s="876"/>
      <c r="QCB62" s="876"/>
      <c r="QCC62" s="876"/>
      <c r="QCD62" s="876"/>
      <c r="QCE62" s="876"/>
      <c r="QCF62" s="876"/>
      <c r="QCG62" s="876"/>
      <c r="QCH62" s="876"/>
      <c r="QCI62" s="876"/>
      <c r="QCJ62" s="876"/>
      <c r="QCK62" s="876"/>
      <c r="QCL62" s="876"/>
      <c r="QCM62" s="876"/>
      <c r="QCN62" s="876"/>
      <c r="QCO62" s="876"/>
      <c r="QCP62" s="876"/>
      <c r="QCQ62" s="876"/>
      <c r="QCR62" s="876"/>
      <c r="QCS62" s="876"/>
      <c r="QCT62" s="876"/>
      <c r="QCU62" s="876"/>
      <c r="QCV62" s="876"/>
      <c r="QCW62" s="876"/>
      <c r="QCX62" s="876"/>
      <c r="QCY62" s="876"/>
      <c r="QCZ62" s="876"/>
      <c r="QDA62" s="876"/>
      <c r="QDB62" s="876"/>
      <c r="QDC62" s="876"/>
      <c r="QDD62" s="876"/>
      <c r="QDE62" s="876"/>
      <c r="QDF62" s="876"/>
      <c r="QDG62" s="876"/>
      <c r="QDH62" s="876"/>
      <c r="QDI62" s="876"/>
      <c r="QDJ62" s="876"/>
      <c r="QDK62" s="876"/>
      <c r="QDL62" s="876"/>
      <c r="QDM62" s="876"/>
      <c r="QDN62" s="876"/>
      <c r="QDO62" s="876"/>
      <c r="QDP62" s="876"/>
      <c r="QDQ62" s="876"/>
      <c r="QDR62" s="876"/>
      <c r="QDS62" s="876"/>
      <c r="QDT62" s="876"/>
      <c r="QDU62" s="876"/>
      <c r="QDV62" s="876"/>
      <c r="QDW62" s="876"/>
      <c r="QDX62" s="876"/>
      <c r="QDY62" s="876"/>
      <c r="QDZ62" s="876"/>
      <c r="QEA62" s="876"/>
      <c r="QEB62" s="876"/>
      <c r="QEC62" s="876"/>
      <c r="QED62" s="876"/>
      <c r="QEE62" s="876"/>
      <c r="QEF62" s="876"/>
      <c r="QEG62" s="876"/>
      <c r="QEH62" s="876"/>
      <c r="QEI62" s="876"/>
      <c r="QEJ62" s="876"/>
      <c r="QEK62" s="876"/>
      <c r="QEL62" s="876"/>
      <c r="QEM62" s="876"/>
      <c r="QEN62" s="876"/>
      <c r="QEO62" s="876"/>
      <c r="QEP62" s="876"/>
      <c r="QEQ62" s="876"/>
      <c r="QER62" s="876"/>
      <c r="QES62" s="876"/>
      <c r="QET62" s="876"/>
      <c r="QEU62" s="876"/>
      <c r="QEV62" s="876"/>
      <c r="QEW62" s="876"/>
      <c r="QEX62" s="876"/>
      <c r="QEY62" s="876"/>
      <c r="QEZ62" s="876"/>
      <c r="QFA62" s="876"/>
      <c r="QFB62" s="876"/>
      <c r="QFC62" s="876"/>
      <c r="QFD62" s="876"/>
      <c r="QFE62" s="876"/>
      <c r="QFF62" s="876"/>
      <c r="QFG62" s="876"/>
      <c r="QFH62" s="876"/>
      <c r="QFI62" s="876"/>
      <c r="QFJ62" s="876"/>
      <c r="QFK62" s="876"/>
      <c r="QFL62" s="876"/>
      <c r="QFM62" s="876"/>
      <c r="QFN62" s="876"/>
      <c r="QFO62" s="876"/>
      <c r="QFP62" s="876"/>
      <c r="QFQ62" s="876"/>
      <c r="QFR62" s="876"/>
      <c r="QFS62" s="876"/>
      <c r="QFT62" s="876"/>
      <c r="QFU62" s="876"/>
      <c r="QFV62" s="876"/>
      <c r="QFW62" s="876"/>
      <c r="QFX62" s="876"/>
      <c r="QFY62" s="876"/>
      <c r="QFZ62" s="876"/>
      <c r="QGA62" s="876"/>
      <c r="QGB62" s="876"/>
      <c r="QGC62" s="876"/>
      <c r="QGD62" s="876"/>
      <c r="QGE62" s="876"/>
      <c r="QGF62" s="876"/>
      <c r="QGG62" s="876"/>
      <c r="QGH62" s="876"/>
      <c r="QGI62" s="876"/>
      <c r="QGJ62" s="876"/>
      <c r="QGK62" s="876"/>
      <c r="QGL62" s="876"/>
      <c r="QGM62" s="876"/>
      <c r="QGN62" s="876"/>
      <c r="QGO62" s="876"/>
      <c r="QGP62" s="876"/>
      <c r="QGQ62" s="876"/>
      <c r="QGR62" s="876"/>
      <c r="QGS62" s="876"/>
      <c r="QGT62" s="876"/>
      <c r="QGU62" s="876"/>
      <c r="QGV62" s="876"/>
      <c r="QGW62" s="876"/>
      <c r="QGX62" s="876"/>
      <c r="QGY62" s="876"/>
      <c r="QGZ62" s="876"/>
      <c r="QHA62" s="876"/>
      <c r="QHB62" s="876"/>
      <c r="QHC62" s="876"/>
      <c r="QHD62" s="876"/>
      <c r="QHE62" s="876"/>
      <c r="QHF62" s="876"/>
      <c r="QHG62" s="876"/>
      <c r="QHH62" s="876"/>
      <c r="QHI62" s="876"/>
      <c r="QHJ62" s="876"/>
      <c r="QHK62" s="876"/>
      <c r="QHL62" s="876"/>
      <c r="QHM62" s="876"/>
      <c r="QHN62" s="876"/>
      <c r="QHO62" s="876"/>
      <c r="QHP62" s="876"/>
      <c r="QHQ62" s="876"/>
      <c r="QHR62" s="876"/>
      <c r="QHS62" s="876"/>
      <c r="QHT62" s="876"/>
      <c r="QHU62" s="876"/>
      <c r="QHV62" s="876"/>
      <c r="QHW62" s="876"/>
      <c r="QHX62" s="876"/>
      <c r="QHY62" s="876"/>
      <c r="QHZ62" s="876"/>
      <c r="QIA62" s="876"/>
      <c r="QIB62" s="876"/>
      <c r="QIC62" s="876"/>
      <c r="QID62" s="876"/>
      <c r="QIE62" s="876"/>
      <c r="QIF62" s="876"/>
      <c r="QIG62" s="876"/>
      <c r="QIH62" s="876"/>
      <c r="QII62" s="876"/>
      <c r="QIJ62" s="876"/>
      <c r="QIK62" s="876"/>
      <c r="QIL62" s="876"/>
      <c r="QIM62" s="876"/>
      <c r="QIN62" s="876"/>
      <c r="QIO62" s="876"/>
      <c r="QIP62" s="876"/>
      <c r="QIQ62" s="876"/>
      <c r="QIR62" s="876"/>
      <c r="QIS62" s="876"/>
      <c r="QIT62" s="876"/>
      <c r="QIU62" s="876"/>
      <c r="QIV62" s="876"/>
      <c r="QIW62" s="876"/>
      <c r="QIX62" s="876"/>
      <c r="QIY62" s="876"/>
      <c r="QIZ62" s="876"/>
      <c r="QJA62" s="876"/>
      <c r="QJB62" s="876"/>
      <c r="QJC62" s="876"/>
      <c r="QJD62" s="876"/>
      <c r="QJE62" s="876"/>
      <c r="QJF62" s="876"/>
      <c r="QJG62" s="876"/>
      <c r="QJH62" s="876"/>
      <c r="QJI62" s="876"/>
      <c r="QJJ62" s="876"/>
      <c r="QJK62" s="876"/>
      <c r="QJL62" s="876"/>
      <c r="QJM62" s="876"/>
      <c r="QJN62" s="876"/>
      <c r="QJO62" s="876"/>
      <c r="QJP62" s="876"/>
      <c r="QJQ62" s="876"/>
      <c r="QJR62" s="876"/>
      <c r="QJS62" s="876"/>
      <c r="QJT62" s="876"/>
      <c r="QJU62" s="876"/>
      <c r="QJV62" s="876"/>
      <c r="QJW62" s="876"/>
      <c r="QJX62" s="876"/>
      <c r="QJY62" s="876"/>
      <c r="QJZ62" s="876"/>
      <c r="QKA62" s="876"/>
      <c r="QKB62" s="876"/>
      <c r="QKC62" s="876"/>
      <c r="QKD62" s="876"/>
      <c r="QKE62" s="876"/>
      <c r="QKF62" s="876"/>
      <c r="QKG62" s="876"/>
      <c r="QKH62" s="876"/>
      <c r="QKI62" s="876"/>
      <c r="QKJ62" s="876"/>
      <c r="QKK62" s="876"/>
      <c r="QKL62" s="876"/>
      <c r="QKM62" s="876"/>
      <c r="QKN62" s="876"/>
      <c r="QKO62" s="876"/>
      <c r="QKP62" s="876"/>
      <c r="QKQ62" s="876"/>
      <c r="QKR62" s="876"/>
      <c r="QKS62" s="876"/>
      <c r="QKT62" s="876"/>
      <c r="QKU62" s="876"/>
      <c r="QKV62" s="876"/>
      <c r="QKW62" s="876"/>
      <c r="QKX62" s="876"/>
      <c r="QKY62" s="876"/>
      <c r="QKZ62" s="876"/>
      <c r="QLA62" s="876"/>
      <c r="QLB62" s="876"/>
      <c r="QLC62" s="876"/>
      <c r="QLD62" s="876"/>
      <c r="QLE62" s="876"/>
      <c r="QLF62" s="876"/>
      <c r="QLG62" s="876"/>
      <c r="QLH62" s="876"/>
      <c r="QLI62" s="876"/>
      <c r="QLJ62" s="876"/>
      <c r="QLK62" s="876"/>
      <c r="QLL62" s="876"/>
      <c r="QLM62" s="876"/>
      <c r="QLN62" s="876"/>
      <c r="QLO62" s="876"/>
      <c r="QLP62" s="876"/>
      <c r="QLQ62" s="876"/>
      <c r="QLR62" s="876"/>
      <c r="QLS62" s="876"/>
      <c r="QLT62" s="876"/>
      <c r="QLU62" s="876"/>
      <c r="QLV62" s="876"/>
      <c r="QLW62" s="876"/>
      <c r="QLX62" s="876"/>
      <c r="QLY62" s="876"/>
      <c r="QLZ62" s="876"/>
      <c r="QMA62" s="876"/>
      <c r="QMB62" s="876"/>
      <c r="QMC62" s="876"/>
      <c r="QMD62" s="876"/>
      <c r="QME62" s="876"/>
      <c r="QMF62" s="876"/>
      <c r="QMG62" s="876"/>
      <c r="QMH62" s="876"/>
      <c r="QMI62" s="876"/>
      <c r="QMJ62" s="876"/>
      <c r="QMK62" s="876"/>
      <c r="QML62" s="876"/>
      <c r="QMM62" s="876"/>
      <c r="QMN62" s="876"/>
      <c r="QMO62" s="876"/>
      <c r="QMP62" s="876"/>
      <c r="QMQ62" s="876"/>
      <c r="QMR62" s="876"/>
      <c r="QMS62" s="876"/>
      <c r="QMT62" s="876"/>
      <c r="QMU62" s="876"/>
      <c r="QMV62" s="876"/>
      <c r="QMW62" s="876"/>
      <c r="QMX62" s="876"/>
      <c r="QMY62" s="876"/>
      <c r="QMZ62" s="876"/>
      <c r="QNA62" s="876"/>
      <c r="QNB62" s="876"/>
      <c r="QNC62" s="876"/>
      <c r="QND62" s="876"/>
      <c r="QNE62" s="876"/>
      <c r="QNF62" s="876"/>
      <c r="QNG62" s="876"/>
      <c r="QNH62" s="876"/>
      <c r="QNI62" s="876"/>
      <c r="QNJ62" s="876"/>
      <c r="QNK62" s="876"/>
      <c r="QNL62" s="876"/>
      <c r="QNM62" s="876"/>
      <c r="QNN62" s="876"/>
      <c r="QNO62" s="876"/>
      <c r="QNP62" s="876"/>
      <c r="QNQ62" s="876"/>
      <c r="QNR62" s="876"/>
      <c r="QNS62" s="876"/>
      <c r="QNT62" s="876"/>
      <c r="QNU62" s="876"/>
      <c r="QNV62" s="876"/>
      <c r="QNW62" s="876"/>
      <c r="QNX62" s="876"/>
      <c r="QNY62" s="876"/>
      <c r="QNZ62" s="876"/>
      <c r="QOA62" s="876"/>
      <c r="QOB62" s="876"/>
      <c r="QOC62" s="876"/>
      <c r="QOD62" s="876"/>
      <c r="QOE62" s="876"/>
      <c r="QOF62" s="876"/>
      <c r="QOG62" s="876"/>
      <c r="QOH62" s="876"/>
      <c r="QOI62" s="876"/>
      <c r="QOJ62" s="876"/>
      <c r="QOK62" s="876"/>
      <c r="QOL62" s="876"/>
      <c r="QOM62" s="876"/>
      <c r="QON62" s="876"/>
      <c r="QOO62" s="876"/>
      <c r="QOP62" s="876"/>
      <c r="QOQ62" s="876"/>
      <c r="QOR62" s="876"/>
      <c r="QOS62" s="876"/>
      <c r="QOT62" s="876"/>
      <c r="QOU62" s="876"/>
      <c r="QOV62" s="876"/>
      <c r="QOW62" s="876"/>
      <c r="QOX62" s="876"/>
      <c r="QOY62" s="876"/>
      <c r="QOZ62" s="876"/>
      <c r="QPA62" s="876"/>
      <c r="QPB62" s="876"/>
      <c r="QPC62" s="876"/>
      <c r="QPD62" s="876"/>
      <c r="QPE62" s="876"/>
      <c r="QPF62" s="876"/>
      <c r="QPG62" s="876"/>
      <c r="QPH62" s="876"/>
      <c r="QPI62" s="876"/>
      <c r="QPJ62" s="876"/>
      <c r="QPK62" s="876"/>
      <c r="QPL62" s="876"/>
      <c r="QPM62" s="876"/>
      <c r="QPN62" s="876"/>
      <c r="QPO62" s="876"/>
      <c r="QPP62" s="876"/>
      <c r="QPQ62" s="876"/>
      <c r="QPR62" s="876"/>
      <c r="QPS62" s="876"/>
      <c r="QPT62" s="876"/>
      <c r="QPU62" s="876"/>
      <c r="QPV62" s="876"/>
      <c r="QPW62" s="876"/>
      <c r="QPX62" s="876"/>
      <c r="QPY62" s="876"/>
      <c r="QPZ62" s="876"/>
      <c r="QQA62" s="876"/>
      <c r="QQB62" s="876"/>
      <c r="QQC62" s="876"/>
      <c r="QQD62" s="876"/>
      <c r="QQE62" s="876"/>
      <c r="QQF62" s="876"/>
      <c r="QQG62" s="876"/>
      <c r="QQH62" s="876"/>
      <c r="QQI62" s="876"/>
      <c r="QQJ62" s="876"/>
      <c r="QQK62" s="876"/>
      <c r="QQL62" s="876"/>
      <c r="QQM62" s="876"/>
      <c r="QQN62" s="876"/>
      <c r="QQO62" s="876"/>
      <c r="QQP62" s="876"/>
      <c r="QQQ62" s="876"/>
      <c r="QQR62" s="876"/>
      <c r="QQS62" s="876"/>
      <c r="QQT62" s="876"/>
      <c r="QQU62" s="876"/>
      <c r="QQV62" s="876"/>
      <c r="QQW62" s="876"/>
      <c r="QQX62" s="876"/>
      <c r="QQY62" s="876"/>
      <c r="QQZ62" s="876"/>
      <c r="QRA62" s="876"/>
      <c r="QRB62" s="876"/>
      <c r="QRC62" s="876"/>
      <c r="QRD62" s="876"/>
      <c r="QRE62" s="876"/>
      <c r="QRF62" s="876"/>
      <c r="QRG62" s="876"/>
      <c r="QRH62" s="876"/>
      <c r="QRI62" s="876"/>
      <c r="QRJ62" s="876"/>
      <c r="QRK62" s="876"/>
      <c r="QRL62" s="876"/>
      <c r="QRM62" s="876"/>
      <c r="QRN62" s="876"/>
      <c r="QRO62" s="876"/>
      <c r="QRP62" s="876"/>
      <c r="QRQ62" s="876"/>
      <c r="QRR62" s="876"/>
      <c r="QRS62" s="876"/>
      <c r="QRT62" s="876"/>
      <c r="QRU62" s="876"/>
      <c r="QRV62" s="876"/>
      <c r="QRW62" s="876"/>
      <c r="QRX62" s="876"/>
      <c r="QRY62" s="876"/>
      <c r="QRZ62" s="876"/>
      <c r="QSA62" s="876"/>
      <c r="QSB62" s="876"/>
      <c r="QSC62" s="876"/>
      <c r="QSD62" s="876"/>
      <c r="QSE62" s="876"/>
      <c r="QSF62" s="876"/>
      <c r="QSG62" s="876"/>
      <c r="QSH62" s="876"/>
      <c r="QSI62" s="876"/>
      <c r="QSJ62" s="876"/>
      <c r="QSK62" s="876"/>
      <c r="QSL62" s="876"/>
      <c r="QSM62" s="876"/>
      <c r="QSN62" s="876"/>
      <c r="QSO62" s="876"/>
      <c r="QSP62" s="876"/>
      <c r="QSQ62" s="876"/>
      <c r="QSR62" s="876"/>
      <c r="QSS62" s="876"/>
      <c r="QST62" s="876"/>
      <c r="QSU62" s="876"/>
      <c r="QSV62" s="876"/>
      <c r="QSW62" s="876"/>
      <c r="QSX62" s="876"/>
      <c r="QSY62" s="876"/>
      <c r="QSZ62" s="876"/>
      <c r="QTA62" s="876"/>
      <c r="QTB62" s="876"/>
      <c r="QTC62" s="876"/>
      <c r="QTD62" s="876"/>
      <c r="QTE62" s="876"/>
      <c r="QTF62" s="876"/>
      <c r="QTG62" s="876"/>
      <c r="QTH62" s="876"/>
      <c r="QTI62" s="876"/>
      <c r="QTJ62" s="876"/>
      <c r="QTK62" s="876"/>
      <c r="QTL62" s="876"/>
      <c r="QTM62" s="876"/>
      <c r="QTN62" s="876"/>
      <c r="QTO62" s="876"/>
      <c r="QTP62" s="876"/>
      <c r="QTQ62" s="876"/>
      <c r="QTR62" s="876"/>
      <c r="QTS62" s="876"/>
      <c r="QTT62" s="876"/>
      <c r="QTU62" s="876"/>
      <c r="QTV62" s="876"/>
      <c r="QTW62" s="876"/>
      <c r="QTX62" s="876"/>
      <c r="QTY62" s="876"/>
      <c r="QTZ62" s="876"/>
      <c r="QUA62" s="876"/>
      <c r="QUB62" s="876"/>
      <c r="QUC62" s="876"/>
      <c r="QUD62" s="876"/>
      <c r="QUE62" s="876"/>
      <c r="QUF62" s="876"/>
      <c r="QUG62" s="876"/>
      <c r="QUH62" s="876"/>
      <c r="QUI62" s="876"/>
      <c r="QUJ62" s="876"/>
      <c r="QUK62" s="876"/>
      <c r="QUL62" s="876"/>
      <c r="QUM62" s="876"/>
      <c r="QUN62" s="876"/>
      <c r="QUO62" s="876"/>
      <c r="QUP62" s="876"/>
      <c r="QUQ62" s="876"/>
      <c r="QUR62" s="876"/>
      <c r="QUS62" s="876"/>
      <c r="QUT62" s="876"/>
      <c r="QUU62" s="876"/>
      <c r="QUV62" s="876"/>
      <c r="QUW62" s="876"/>
      <c r="QUX62" s="876"/>
      <c r="QUY62" s="876"/>
      <c r="QUZ62" s="876"/>
      <c r="QVA62" s="876"/>
      <c r="QVB62" s="876"/>
      <c r="QVC62" s="876"/>
      <c r="QVD62" s="876"/>
      <c r="QVE62" s="876"/>
      <c r="QVF62" s="876"/>
      <c r="QVG62" s="876"/>
      <c r="QVH62" s="876"/>
      <c r="QVI62" s="876"/>
      <c r="QVJ62" s="876"/>
      <c r="QVK62" s="876"/>
      <c r="QVL62" s="876"/>
      <c r="QVM62" s="876"/>
      <c r="QVN62" s="876"/>
      <c r="QVO62" s="876"/>
      <c r="QVP62" s="876"/>
      <c r="QVQ62" s="876"/>
      <c r="QVR62" s="876"/>
      <c r="QVS62" s="876"/>
      <c r="QVT62" s="876"/>
      <c r="QVU62" s="876"/>
      <c r="QVV62" s="876"/>
      <c r="QVW62" s="876"/>
      <c r="QVX62" s="876"/>
      <c r="QVY62" s="876"/>
      <c r="QVZ62" s="876"/>
      <c r="QWA62" s="876"/>
      <c r="QWB62" s="876"/>
      <c r="QWC62" s="876"/>
      <c r="QWD62" s="876"/>
      <c r="QWE62" s="876"/>
      <c r="QWF62" s="876"/>
      <c r="QWG62" s="876"/>
      <c r="QWH62" s="876"/>
      <c r="QWI62" s="876"/>
      <c r="QWJ62" s="876"/>
      <c r="QWK62" s="876"/>
      <c r="QWL62" s="876"/>
      <c r="QWM62" s="876"/>
      <c r="QWN62" s="876"/>
      <c r="QWO62" s="876"/>
      <c r="QWP62" s="876"/>
      <c r="QWQ62" s="876"/>
      <c r="QWR62" s="876"/>
      <c r="QWS62" s="876"/>
      <c r="QWT62" s="876"/>
      <c r="QWU62" s="876"/>
      <c r="QWV62" s="876"/>
      <c r="QWW62" s="876"/>
      <c r="QWX62" s="876"/>
      <c r="QWY62" s="876"/>
      <c r="QWZ62" s="876"/>
      <c r="QXA62" s="876"/>
      <c r="QXB62" s="876"/>
      <c r="QXC62" s="876"/>
      <c r="QXD62" s="876"/>
      <c r="QXE62" s="876"/>
      <c r="QXF62" s="876"/>
      <c r="QXG62" s="876"/>
      <c r="QXH62" s="876"/>
      <c r="QXI62" s="876"/>
      <c r="QXJ62" s="876"/>
      <c r="QXK62" s="876"/>
      <c r="QXL62" s="876"/>
      <c r="QXM62" s="876"/>
      <c r="QXN62" s="876"/>
      <c r="QXO62" s="876"/>
      <c r="QXP62" s="876"/>
      <c r="QXQ62" s="876"/>
      <c r="QXR62" s="876"/>
      <c r="QXS62" s="876"/>
      <c r="QXT62" s="876"/>
      <c r="QXU62" s="876"/>
      <c r="QXV62" s="876"/>
      <c r="QXW62" s="876"/>
      <c r="QXX62" s="876"/>
      <c r="QXY62" s="876"/>
      <c r="QXZ62" s="876"/>
      <c r="QYA62" s="876"/>
      <c r="QYB62" s="876"/>
      <c r="QYC62" s="876"/>
      <c r="QYD62" s="876"/>
      <c r="QYE62" s="876"/>
      <c r="QYF62" s="876"/>
      <c r="QYG62" s="876"/>
      <c r="QYH62" s="876"/>
      <c r="QYI62" s="876"/>
      <c r="QYJ62" s="876"/>
      <c r="QYK62" s="876"/>
      <c r="QYL62" s="876"/>
      <c r="QYM62" s="876"/>
      <c r="QYN62" s="876"/>
      <c r="QYO62" s="876"/>
      <c r="QYP62" s="876"/>
      <c r="QYQ62" s="876"/>
      <c r="QYR62" s="876"/>
      <c r="QYS62" s="876"/>
      <c r="QYT62" s="876"/>
      <c r="QYU62" s="876"/>
      <c r="QYV62" s="876"/>
      <c r="QYW62" s="876"/>
      <c r="QYX62" s="876"/>
      <c r="QYY62" s="876"/>
      <c r="QYZ62" s="876"/>
      <c r="QZA62" s="876"/>
      <c r="QZB62" s="876"/>
      <c r="QZC62" s="876"/>
      <c r="QZD62" s="876"/>
      <c r="QZE62" s="876"/>
      <c r="QZF62" s="876"/>
      <c r="QZG62" s="876"/>
      <c r="QZH62" s="876"/>
      <c r="QZI62" s="876"/>
      <c r="QZJ62" s="876"/>
      <c r="QZK62" s="876"/>
      <c r="QZL62" s="876"/>
      <c r="QZM62" s="876"/>
      <c r="QZN62" s="876"/>
      <c r="QZO62" s="876"/>
      <c r="QZP62" s="876"/>
      <c r="QZQ62" s="876"/>
      <c r="QZR62" s="876"/>
      <c r="QZS62" s="876"/>
      <c r="QZT62" s="876"/>
      <c r="QZU62" s="876"/>
      <c r="QZV62" s="876"/>
      <c r="QZW62" s="876"/>
      <c r="QZX62" s="876"/>
      <c r="QZY62" s="876"/>
      <c r="QZZ62" s="876"/>
      <c r="RAA62" s="876"/>
      <c r="RAB62" s="876"/>
      <c r="RAC62" s="876"/>
      <c r="RAD62" s="876"/>
      <c r="RAE62" s="876"/>
      <c r="RAF62" s="876"/>
      <c r="RAG62" s="876"/>
      <c r="RAH62" s="876"/>
      <c r="RAI62" s="876"/>
      <c r="RAJ62" s="876"/>
      <c r="RAK62" s="876"/>
      <c r="RAL62" s="876"/>
      <c r="RAM62" s="876"/>
      <c r="RAN62" s="876"/>
      <c r="RAO62" s="876"/>
      <c r="RAP62" s="876"/>
      <c r="RAQ62" s="876"/>
      <c r="RAR62" s="876"/>
      <c r="RAS62" s="876"/>
      <c r="RAT62" s="876"/>
      <c r="RAU62" s="876"/>
      <c r="RAV62" s="876"/>
      <c r="RAW62" s="876"/>
      <c r="RAX62" s="876"/>
      <c r="RAY62" s="876"/>
      <c r="RAZ62" s="876"/>
      <c r="RBA62" s="876"/>
      <c r="RBB62" s="876"/>
      <c r="RBC62" s="876"/>
      <c r="RBD62" s="876"/>
      <c r="RBE62" s="876"/>
      <c r="RBF62" s="876"/>
      <c r="RBG62" s="876"/>
      <c r="RBH62" s="876"/>
      <c r="RBI62" s="876"/>
      <c r="RBJ62" s="876"/>
      <c r="RBK62" s="876"/>
      <c r="RBL62" s="876"/>
      <c r="RBM62" s="876"/>
      <c r="RBN62" s="876"/>
      <c r="RBO62" s="876"/>
      <c r="RBP62" s="876"/>
      <c r="RBQ62" s="876"/>
      <c r="RBR62" s="876"/>
      <c r="RBS62" s="876"/>
      <c r="RBT62" s="876"/>
      <c r="RBU62" s="876"/>
      <c r="RBV62" s="876"/>
      <c r="RBW62" s="876"/>
      <c r="RBX62" s="876"/>
      <c r="RBY62" s="876"/>
      <c r="RBZ62" s="876"/>
      <c r="RCA62" s="876"/>
      <c r="RCB62" s="876"/>
      <c r="RCC62" s="876"/>
      <c r="RCD62" s="876"/>
      <c r="RCE62" s="876"/>
      <c r="RCF62" s="876"/>
      <c r="RCG62" s="876"/>
      <c r="RCH62" s="876"/>
      <c r="RCI62" s="876"/>
      <c r="RCJ62" s="876"/>
      <c r="RCK62" s="876"/>
      <c r="RCL62" s="876"/>
      <c r="RCM62" s="876"/>
      <c r="RCN62" s="876"/>
      <c r="RCO62" s="876"/>
      <c r="RCP62" s="876"/>
      <c r="RCQ62" s="876"/>
      <c r="RCR62" s="876"/>
      <c r="RCS62" s="876"/>
      <c r="RCT62" s="876"/>
      <c r="RCU62" s="876"/>
      <c r="RCV62" s="876"/>
      <c r="RCW62" s="876"/>
      <c r="RCX62" s="876"/>
      <c r="RCY62" s="876"/>
      <c r="RCZ62" s="876"/>
      <c r="RDA62" s="876"/>
      <c r="RDB62" s="876"/>
      <c r="RDC62" s="876"/>
      <c r="RDD62" s="876"/>
      <c r="RDE62" s="876"/>
      <c r="RDF62" s="876"/>
      <c r="RDG62" s="876"/>
      <c r="RDH62" s="876"/>
      <c r="RDI62" s="876"/>
      <c r="RDJ62" s="876"/>
      <c r="RDK62" s="876"/>
      <c r="RDL62" s="876"/>
      <c r="RDM62" s="876"/>
      <c r="RDN62" s="876"/>
      <c r="RDO62" s="876"/>
      <c r="RDP62" s="876"/>
      <c r="RDQ62" s="876"/>
      <c r="RDR62" s="876"/>
      <c r="RDS62" s="876"/>
      <c r="RDT62" s="876"/>
      <c r="RDU62" s="876"/>
      <c r="RDV62" s="876"/>
      <c r="RDW62" s="876"/>
      <c r="RDX62" s="876"/>
      <c r="RDY62" s="876"/>
      <c r="RDZ62" s="876"/>
      <c r="REA62" s="876"/>
      <c r="REB62" s="876"/>
      <c r="REC62" s="876"/>
      <c r="RED62" s="876"/>
      <c r="REE62" s="876"/>
      <c r="REF62" s="876"/>
      <c r="REG62" s="876"/>
      <c r="REH62" s="876"/>
      <c r="REI62" s="876"/>
      <c r="REJ62" s="876"/>
      <c r="REK62" s="876"/>
      <c r="REL62" s="876"/>
      <c r="REM62" s="876"/>
      <c r="REN62" s="876"/>
      <c r="REO62" s="876"/>
      <c r="REP62" s="876"/>
      <c r="REQ62" s="876"/>
      <c r="RER62" s="876"/>
      <c r="RES62" s="876"/>
      <c r="RET62" s="876"/>
      <c r="REU62" s="876"/>
      <c r="REV62" s="876"/>
      <c r="REW62" s="876"/>
      <c r="REX62" s="876"/>
      <c r="REY62" s="876"/>
      <c r="REZ62" s="876"/>
      <c r="RFA62" s="876"/>
      <c r="RFB62" s="876"/>
      <c r="RFC62" s="876"/>
      <c r="RFD62" s="876"/>
      <c r="RFE62" s="876"/>
      <c r="RFF62" s="876"/>
      <c r="RFG62" s="876"/>
      <c r="RFH62" s="876"/>
      <c r="RFI62" s="876"/>
      <c r="RFJ62" s="876"/>
      <c r="RFK62" s="876"/>
      <c r="RFL62" s="876"/>
      <c r="RFM62" s="876"/>
      <c r="RFN62" s="876"/>
      <c r="RFO62" s="876"/>
      <c r="RFP62" s="876"/>
      <c r="RFQ62" s="876"/>
      <c r="RFR62" s="876"/>
      <c r="RFS62" s="876"/>
      <c r="RFT62" s="876"/>
      <c r="RFU62" s="876"/>
      <c r="RFV62" s="876"/>
      <c r="RFW62" s="876"/>
      <c r="RFX62" s="876"/>
      <c r="RFY62" s="876"/>
      <c r="RFZ62" s="876"/>
      <c r="RGA62" s="876"/>
      <c r="RGB62" s="876"/>
      <c r="RGC62" s="876"/>
      <c r="RGD62" s="876"/>
      <c r="RGE62" s="876"/>
      <c r="RGF62" s="876"/>
      <c r="RGG62" s="876"/>
      <c r="RGH62" s="876"/>
      <c r="RGI62" s="876"/>
      <c r="RGJ62" s="876"/>
      <c r="RGK62" s="876"/>
      <c r="RGL62" s="876"/>
      <c r="RGM62" s="876"/>
      <c r="RGN62" s="876"/>
      <c r="RGO62" s="876"/>
      <c r="RGP62" s="876"/>
      <c r="RGQ62" s="876"/>
      <c r="RGR62" s="876"/>
      <c r="RGS62" s="876"/>
      <c r="RGT62" s="876"/>
      <c r="RGU62" s="876"/>
      <c r="RGV62" s="876"/>
      <c r="RGW62" s="876"/>
      <c r="RGX62" s="876"/>
      <c r="RGY62" s="876"/>
      <c r="RGZ62" s="876"/>
      <c r="RHA62" s="876"/>
      <c r="RHB62" s="876"/>
      <c r="RHC62" s="876"/>
      <c r="RHD62" s="876"/>
      <c r="RHE62" s="876"/>
      <c r="RHF62" s="876"/>
      <c r="RHG62" s="876"/>
      <c r="RHH62" s="876"/>
      <c r="RHI62" s="876"/>
      <c r="RHJ62" s="876"/>
      <c r="RHK62" s="876"/>
      <c r="RHL62" s="876"/>
      <c r="RHM62" s="876"/>
      <c r="RHN62" s="876"/>
      <c r="RHO62" s="876"/>
      <c r="RHP62" s="876"/>
      <c r="RHQ62" s="876"/>
      <c r="RHR62" s="876"/>
      <c r="RHS62" s="876"/>
      <c r="RHT62" s="876"/>
      <c r="RHU62" s="876"/>
      <c r="RHV62" s="876"/>
      <c r="RHW62" s="876"/>
      <c r="RHX62" s="876"/>
      <c r="RHY62" s="876"/>
      <c r="RHZ62" s="876"/>
      <c r="RIA62" s="876"/>
      <c r="RIB62" s="876"/>
      <c r="RIC62" s="876"/>
      <c r="RID62" s="876"/>
      <c r="RIE62" s="876"/>
      <c r="RIF62" s="876"/>
      <c r="RIG62" s="876"/>
      <c r="RIH62" s="876"/>
      <c r="RII62" s="876"/>
      <c r="RIJ62" s="876"/>
      <c r="RIK62" s="876"/>
      <c r="RIL62" s="876"/>
      <c r="RIM62" s="876"/>
      <c r="RIN62" s="876"/>
      <c r="RIO62" s="876"/>
      <c r="RIP62" s="876"/>
      <c r="RIQ62" s="876"/>
      <c r="RIR62" s="876"/>
      <c r="RIS62" s="876"/>
      <c r="RIT62" s="876"/>
      <c r="RIU62" s="876"/>
      <c r="RIV62" s="876"/>
      <c r="RIW62" s="876"/>
      <c r="RIX62" s="876"/>
      <c r="RIY62" s="876"/>
      <c r="RIZ62" s="876"/>
      <c r="RJA62" s="876"/>
      <c r="RJB62" s="876"/>
      <c r="RJC62" s="876"/>
      <c r="RJD62" s="876"/>
      <c r="RJE62" s="876"/>
      <c r="RJF62" s="876"/>
      <c r="RJG62" s="876"/>
      <c r="RJH62" s="876"/>
      <c r="RJI62" s="876"/>
      <c r="RJJ62" s="876"/>
      <c r="RJK62" s="876"/>
      <c r="RJL62" s="876"/>
      <c r="RJM62" s="876"/>
      <c r="RJN62" s="876"/>
      <c r="RJO62" s="876"/>
      <c r="RJP62" s="876"/>
      <c r="RJQ62" s="876"/>
      <c r="RJR62" s="876"/>
      <c r="RJS62" s="876"/>
      <c r="RJT62" s="876"/>
      <c r="RJU62" s="876"/>
      <c r="RJV62" s="876"/>
      <c r="RJW62" s="876"/>
      <c r="RJX62" s="876"/>
      <c r="RJY62" s="876"/>
      <c r="RJZ62" s="876"/>
      <c r="RKA62" s="876"/>
      <c r="RKB62" s="876"/>
      <c r="RKC62" s="876"/>
      <c r="RKD62" s="876"/>
      <c r="RKE62" s="876"/>
      <c r="RKF62" s="876"/>
      <c r="RKG62" s="876"/>
      <c r="RKH62" s="876"/>
      <c r="RKI62" s="876"/>
      <c r="RKJ62" s="876"/>
      <c r="RKK62" s="876"/>
      <c r="RKL62" s="876"/>
      <c r="RKM62" s="876"/>
      <c r="RKN62" s="876"/>
      <c r="RKO62" s="876"/>
      <c r="RKP62" s="876"/>
      <c r="RKQ62" s="876"/>
      <c r="RKR62" s="876"/>
      <c r="RKS62" s="876"/>
      <c r="RKT62" s="876"/>
      <c r="RKU62" s="876"/>
      <c r="RKV62" s="876"/>
      <c r="RKW62" s="876"/>
      <c r="RKX62" s="876"/>
      <c r="RKY62" s="876"/>
      <c r="RKZ62" s="876"/>
      <c r="RLA62" s="876"/>
      <c r="RLB62" s="876"/>
      <c r="RLC62" s="876"/>
      <c r="RLD62" s="876"/>
      <c r="RLE62" s="876"/>
      <c r="RLF62" s="876"/>
      <c r="RLG62" s="876"/>
      <c r="RLH62" s="876"/>
      <c r="RLI62" s="876"/>
      <c r="RLJ62" s="876"/>
      <c r="RLK62" s="876"/>
      <c r="RLL62" s="876"/>
      <c r="RLM62" s="876"/>
      <c r="RLN62" s="876"/>
      <c r="RLO62" s="876"/>
      <c r="RLP62" s="876"/>
      <c r="RLQ62" s="876"/>
      <c r="RLR62" s="876"/>
      <c r="RLS62" s="876"/>
      <c r="RLT62" s="876"/>
      <c r="RLU62" s="876"/>
      <c r="RLV62" s="876"/>
      <c r="RLW62" s="876"/>
      <c r="RLX62" s="876"/>
      <c r="RLY62" s="876"/>
      <c r="RLZ62" s="876"/>
      <c r="RMA62" s="876"/>
      <c r="RMB62" s="876"/>
      <c r="RMC62" s="876"/>
      <c r="RMD62" s="876"/>
      <c r="RME62" s="876"/>
      <c r="RMF62" s="876"/>
      <c r="RMG62" s="876"/>
      <c r="RMH62" s="876"/>
      <c r="RMI62" s="876"/>
      <c r="RMJ62" s="876"/>
      <c r="RMK62" s="876"/>
      <c r="RML62" s="876"/>
      <c r="RMM62" s="876"/>
      <c r="RMN62" s="876"/>
      <c r="RMO62" s="876"/>
      <c r="RMP62" s="876"/>
      <c r="RMQ62" s="876"/>
      <c r="RMR62" s="876"/>
      <c r="RMS62" s="876"/>
      <c r="RMT62" s="876"/>
      <c r="RMU62" s="876"/>
      <c r="RMV62" s="876"/>
      <c r="RMW62" s="876"/>
      <c r="RMX62" s="876"/>
      <c r="RMY62" s="876"/>
      <c r="RMZ62" s="876"/>
      <c r="RNA62" s="876"/>
      <c r="RNB62" s="876"/>
      <c r="RNC62" s="876"/>
      <c r="RND62" s="876"/>
      <c r="RNE62" s="876"/>
      <c r="RNF62" s="876"/>
      <c r="RNG62" s="876"/>
      <c r="RNH62" s="876"/>
      <c r="RNI62" s="876"/>
      <c r="RNJ62" s="876"/>
      <c r="RNK62" s="876"/>
      <c r="RNL62" s="876"/>
      <c r="RNM62" s="876"/>
      <c r="RNN62" s="876"/>
      <c r="RNO62" s="876"/>
      <c r="RNP62" s="876"/>
      <c r="RNQ62" s="876"/>
      <c r="RNR62" s="876"/>
      <c r="RNS62" s="876"/>
      <c r="RNT62" s="876"/>
      <c r="RNU62" s="876"/>
      <c r="RNV62" s="876"/>
      <c r="RNW62" s="876"/>
      <c r="RNX62" s="876"/>
      <c r="RNY62" s="876"/>
      <c r="RNZ62" s="876"/>
      <c r="ROA62" s="876"/>
      <c r="ROB62" s="876"/>
      <c r="ROC62" s="876"/>
      <c r="ROD62" s="876"/>
      <c r="ROE62" s="876"/>
      <c r="ROF62" s="876"/>
      <c r="ROG62" s="876"/>
      <c r="ROH62" s="876"/>
      <c r="ROI62" s="876"/>
      <c r="ROJ62" s="876"/>
      <c r="ROK62" s="876"/>
      <c r="ROL62" s="876"/>
      <c r="ROM62" s="876"/>
      <c r="RON62" s="876"/>
      <c r="ROO62" s="876"/>
      <c r="ROP62" s="876"/>
      <c r="ROQ62" s="876"/>
      <c r="ROR62" s="876"/>
      <c r="ROS62" s="876"/>
      <c r="ROT62" s="876"/>
      <c r="ROU62" s="876"/>
      <c r="ROV62" s="876"/>
      <c r="ROW62" s="876"/>
      <c r="ROX62" s="876"/>
      <c r="ROY62" s="876"/>
      <c r="ROZ62" s="876"/>
      <c r="RPA62" s="876"/>
      <c r="RPB62" s="876"/>
      <c r="RPC62" s="876"/>
      <c r="RPD62" s="876"/>
      <c r="RPE62" s="876"/>
      <c r="RPF62" s="876"/>
      <c r="RPG62" s="876"/>
      <c r="RPH62" s="876"/>
      <c r="RPI62" s="876"/>
      <c r="RPJ62" s="876"/>
      <c r="RPK62" s="876"/>
      <c r="RPL62" s="876"/>
      <c r="RPM62" s="876"/>
      <c r="RPN62" s="876"/>
      <c r="RPO62" s="876"/>
      <c r="RPP62" s="876"/>
      <c r="RPQ62" s="876"/>
      <c r="RPR62" s="876"/>
      <c r="RPS62" s="876"/>
      <c r="RPT62" s="876"/>
      <c r="RPU62" s="876"/>
      <c r="RPV62" s="876"/>
      <c r="RPW62" s="876"/>
      <c r="RPX62" s="876"/>
      <c r="RPY62" s="876"/>
      <c r="RPZ62" s="876"/>
      <c r="RQA62" s="876"/>
      <c r="RQB62" s="876"/>
      <c r="RQC62" s="876"/>
      <c r="RQD62" s="876"/>
      <c r="RQE62" s="876"/>
      <c r="RQF62" s="876"/>
      <c r="RQG62" s="876"/>
      <c r="RQH62" s="876"/>
      <c r="RQI62" s="876"/>
      <c r="RQJ62" s="876"/>
      <c r="RQK62" s="876"/>
      <c r="RQL62" s="876"/>
      <c r="RQM62" s="876"/>
      <c r="RQN62" s="876"/>
      <c r="RQO62" s="876"/>
      <c r="RQP62" s="876"/>
      <c r="RQQ62" s="876"/>
      <c r="RQR62" s="876"/>
      <c r="RQS62" s="876"/>
      <c r="RQT62" s="876"/>
      <c r="RQU62" s="876"/>
      <c r="RQV62" s="876"/>
      <c r="RQW62" s="876"/>
      <c r="RQX62" s="876"/>
      <c r="RQY62" s="876"/>
      <c r="RQZ62" s="876"/>
      <c r="RRA62" s="876"/>
      <c r="RRB62" s="876"/>
      <c r="RRC62" s="876"/>
      <c r="RRD62" s="876"/>
      <c r="RRE62" s="876"/>
      <c r="RRF62" s="876"/>
      <c r="RRG62" s="876"/>
      <c r="RRH62" s="876"/>
      <c r="RRI62" s="876"/>
      <c r="RRJ62" s="876"/>
      <c r="RRK62" s="876"/>
      <c r="RRL62" s="876"/>
      <c r="RRM62" s="876"/>
      <c r="RRN62" s="876"/>
      <c r="RRO62" s="876"/>
      <c r="RRP62" s="876"/>
      <c r="RRQ62" s="876"/>
      <c r="RRR62" s="876"/>
      <c r="RRS62" s="876"/>
      <c r="RRT62" s="876"/>
      <c r="RRU62" s="876"/>
      <c r="RRV62" s="876"/>
      <c r="RRW62" s="876"/>
      <c r="RRX62" s="876"/>
      <c r="RRY62" s="876"/>
      <c r="RRZ62" s="876"/>
      <c r="RSA62" s="876"/>
      <c r="RSB62" s="876"/>
      <c r="RSC62" s="876"/>
      <c r="RSD62" s="876"/>
      <c r="RSE62" s="876"/>
      <c r="RSF62" s="876"/>
      <c r="RSG62" s="876"/>
      <c r="RSH62" s="876"/>
      <c r="RSI62" s="876"/>
      <c r="RSJ62" s="876"/>
      <c r="RSK62" s="876"/>
      <c r="RSL62" s="876"/>
      <c r="RSM62" s="876"/>
      <c r="RSN62" s="876"/>
      <c r="RSO62" s="876"/>
      <c r="RSP62" s="876"/>
      <c r="RSQ62" s="876"/>
      <c r="RSR62" s="876"/>
      <c r="RSS62" s="876"/>
      <c r="RST62" s="876"/>
      <c r="RSU62" s="876"/>
      <c r="RSV62" s="876"/>
      <c r="RSW62" s="876"/>
      <c r="RSX62" s="876"/>
      <c r="RSY62" s="876"/>
      <c r="RSZ62" s="876"/>
      <c r="RTA62" s="876"/>
      <c r="RTB62" s="876"/>
      <c r="RTC62" s="876"/>
      <c r="RTD62" s="876"/>
      <c r="RTE62" s="876"/>
      <c r="RTF62" s="876"/>
      <c r="RTG62" s="876"/>
      <c r="RTH62" s="876"/>
      <c r="RTI62" s="876"/>
      <c r="RTJ62" s="876"/>
      <c r="RTK62" s="876"/>
      <c r="RTL62" s="876"/>
      <c r="RTM62" s="876"/>
      <c r="RTN62" s="876"/>
      <c r="RTO62" s="876"/>
      <c r="RTP62" s="876"/>
      <c r="RTQ62" s="876"/>
      <c r="RTR62" s="876"/>
      <c r="RTS62" s="876"/>
      <c r="RTT62" s="876"/>
      <c r="RTU62" s="876"/>
      <c r="RTV62" s="876"/>
      <c r="RTW62" s="876"/>
      <c r="RTX62" s="876"/>
      <c r="RTY62" s="876"/>
      <c r="RTZ62" s="876"/>
      <c r="RUA62" s="876"/>
      <c r="RUB62" s="876"/>
      <c r="RUC62" s="876"/>
      <c r="RUD62" s="876"/>
      <c r="RUE62" s="876"/>
      <c r="RUF62" s="876"/>
      <c r="RUG62" s="876"/>
      <c r="RUH62" s="876"/>
      <c r="RUI62" s="876"/>
      <c r="RUJ62" s="876"/>
      <c r="RUK62" s="876"/>
      <c r="RUL62" s="876"/>
      <c r="RUM62" s="876"/>
      <c r="RUN62" s="876"/>
      <c r="RUO62" s="876"/>
      <c r="RUP62" s="876"/>
      <c r="RUQ62" s="876"/>
      <c r="RUR62" s="876"/>
      <c r="RUS62" s="876"/>
      <c r="RUT62" s="876"/>
      <c r="RUU62" s="876"/>
      <c r="RUV62" s="876"/>
      <c r="RUW62" s="876"/>
      <c r="RUX62" s="876"/>
      <c r="RUY62" s="876"/>
      <c r="RUZ62" s="876"/>
      <c r="RVA62" s="876"/>
      <c r="RVB62" s="876"/>
      <c r="RVC62" s="876"/>
      <c r="RVD62" s="876"/>
      <c r="RVE62" s="876"/>
      <c r="RVF62" s="876"/>
      <c r="RVG62" s="876"/>
      <c r="RVH62" s="876"/>
      <c r="RVI62" s="876"/>
      <c r="RVJ62" s="876"/>
      <c r="RVK62" s="876"/>
      <c r="RVL62" s="876"/>
      <c r="RVM62" s="876"/>
      <c r="RVN62" s="876"/>
      <c r="RVO62" s="876"/>
      <c r="RVP62" s="876"/>
      <c r="RVQ62" s="876"/>
      <c r="RVR62" s="876"/>
      <c r="RVS62" s="876"/>
      <c r="RVT62" s="876"/>
      <c r="RVU62" s="876"/>
      <c r="RVV62" s="876"/>
      <c r="RVW62" s="876"/>
      <c r="RVX62" s="876"/>
      <c r="RVY62" s="876"/>
      <c r="RVZ62" s="876"/>
      <c r="RWA62" s="876"/>
      <c r="RWB62" s="876"/>
      <c r="RWC62" s="876"/>
      <c r="RWD62" s="876"/>
      <c r="RWE62" s="876"/>
      <c r="RWF62" s="876"/>
      <c r="RWG62" s="876"/>
      <c r="RWH62" s="876"/>
      <c r="RWI62" s="876"/>
      <c r="RWJ62" s="876"/>
      <c r="RWK62" s="876"/>
      <c r="RWL62" s="876"/>
      <c r="RWM62" s="876"/>
      <c r="RWN62" s="876"/>
      <c r="RWO62" s="876"/>
      <c r="RWP62" s="876"/>
      <c r="RWQ62" s="876"/>
      <c r="RWR62" s="876"/>
      <c r="RWS62" s="876"/>
      <c r="RWT62" s="876"/>
      <c r="RWU62" s="876"/>
      <c r="RWV62" s="876"/>
      <c r="RWW62" s="876"/>
      <c r="RWX62" s="876"/>
      <c r="RWY62" s="876"/>
      <c r="RWZ62" s="876"/>
      <c r="RXA62" s="876"/>
      <c r="RXB62" s="876"/>
      <c r="RXC62" s="876"/>
      <c r="RXD62" s="876"/>
      <c r="RXE62" s="876"/>
      <c r="RXF62" s="876"/>
      <c r="RXG62" s="876"/>
      <c r="RXH62" s="876"/>
      <c r="RXI62" s="876"/>
      <c r="RXJ62" s="876"/>
      <c r="RXK62" s="876"/>
      <c r="RXL62" s="876"/>
      <c r="RXM62" s="876"/>
      <c r="RXN62" s="876"/>
      <c r="RXO62" s="876"/>
      <c r="RXP62" s="876"/>
      <c r="RXQ62" s="876"/>
      <c r="RXR62" s="876"/>
      <c r="RXS62" s="876"/>
      <c r="RXT62" s="876"/>
      <c r="RXU62" s="876"/>
      <c r="RXV62" s="876"/>
      <c r="RXW62" s="876"/>
      <c r="RXX62" s="876"/>
      <c r="RXY62" s="876"/>
      <c r="RXZ62" s="876"/>
      <c r="RYA62" s="876"/>
      <c r="RYB62" s="876"/>
      <c r="RYC62" s="876"/>
      <c r="RYD62" s="876"/>
      <c r="RYE62" s="876"/>
      <c r="RYF62" s="876"/>
      <c r="RYG62" s="876"/>
      <c r="RYH62" s="876"/>
      <c r="RYI62" s="876"/>
      <c r="RYJ62" s="876"/>
      <c r="RYK62" s="876"/>
      <c r="RYL62" s="876"/>
      <c r="RYM62" s="876"/>
      <c r="RYN62" s="876"/>
      <c r="RYO62" s="876"/>
      <c r="RYP62" s="876"/>
      <c r="RYQ62" s="876"/>
      <c r="RYR62" s="876"/>
      <c r="RYS62" s="876"/>
      <c r="RYT62" s="876"/>
      <c r="RYU62" s="876"/>
      <c r="RYV62" s="876"/>
      <c r="RYW62" s="876"/>
      <c r="RYX62" s="876"/>
      <c r="RYY62" s="876"/>
      <c r="RYZ62" s="876"/>
      <c r="RZA62" s="876"/>
      <c r="RZB62" s="876"/>
      <c r="RZC62" s="876"/>
      <c r="RZD62" s="876"/>
      <c r="RZE62" s="876"/>
      <c r="RZF62" s="876"/>
      <c r="RZG62" s="876"/>
      <c r="RZH62" s="876"/>
      <c r="RZI62" s="876"/>
      <c r="RZJ62" s="876"/>
      <c r="RZK62" s="876"/>
      <c r="RZL62" s="876"/>
      <c r="RZM62" s="876"/>
      <c r="RZN62" s="876"/>
      <c r="RZO62" s="876"/>
      <c r="RZP62" s="876"/>
      <c r="RZQ62" s="876"/>
      <c r="RZR62" s="876"/>
      <c r="RZS62" s="876"/>
      <c r="RZT62" s="876"/>
      <c r="RZU62" s="876"/>
      <c r="RZV62" s="876"/>
      <c r="RZW62" s="876"/>
      <c r="RZX62" s="876"/>
      <c r="RZY62" s="876"/>
      <c r="RZZ62" s="876"/>
      <c r="SAA62" s="876"/>
      <c r="SAB62" s="876"/>
      <c r="SAC62" s="876"/>
      <c r="SAD62" s="876"/>
      <c r="SAE62" s="876"/>
      <c r="SAF62" s="876"/>
      <c r="SAG62" s="876"/>
      <c r="SAH62" s="876"/>
      <c r="SAI62" s="876"/>
      <c r="SAJ62" s="876"/>
      <c r="SAK62" s="876"/>
      <c r="SAL62" s="876"/>
      <c r="SAM62" s="876"/>
      <c r="SAN62" s="876"/>
      <c r="SAO62" s="876"/>
      <c r="SAP62" s="876"/>
      <c r="SAQ62" s="876"/>
      <c r="SAR62" s="876"/>
      <c r="SAS62" s="876"/>
      <c r="SAT62" s="876"/>
      <c r="SAU62" s="876"/>
      <c r="SAV62" s="876"/>
      <c r="SAW62" s="876"/>
      <c r="SAX62" s="876"/>
      <c r="SAY62" s="876"/>
      <c r="SAZ62" s="876"/>
      <c r="SBA62" s="876"/>
      <c r="SBB62" s="876"/>
      <c r="SBC62" s="876"/>
      <c r="SBD62" s="876"/>
      <c r="SBE62" s="876"/>
      <c r="SBF62" s="876"/>
      <c r="SBG62" s="876"/>
      <c r="SBH62" s="876"/>
      <c r="SBI62" s="876"/>
      <c r="SBJ62" s="876"/>
      <c r="SBK62" s="876"/>
      <c r="SBL62" s="876"/>
      <c r="SBM62" s="876"/>
      <c r="SBN62" s="876"/>
      <c r="SBO62" s="876"/>
      <c r="SBP62" s="876"/>
      <c r="SBQ62" s="876"/>
      <c r="SBR62" s="876"/>
      <c r="SBS62" s="876"/>
      <c r="SBT62" s="876"/>
      <c r="SBU62" s="876"/>
      <c r="SBV62" s="876"/>
      <c r="SBW62" s="876"/>
      <c r="SBX62" s="876"/>
      <c r="SBY62" s="876"/>
      <c r="SBZ62" s="876"/>
      <c r="SCA62" s="876"/>
      <c r="SCB62" s="876"/>
      <c r="SCC62" s="876"/>
      <c r="SCD62" s="876"/>
      <c r="SCE62" s="876"/>
      <c r="SCF62" s="876"/>
      <c r="SCG62" s="876"/>
      <c r="SCH62" s="876"/>
      <c r="SCI62" s="876"/>
      <c r="SCJ62" s="876"/>
      <c r="SCK62" s="876"/>
      <c r="SCL62" s="876"/>
      <c r="SCM62" s="876"/>
      <c r="SCN62" s="876"/>
      <c r="SCO62" s="876"/>
      <c r="SCP62" s="876"/>
      <c r="SCQ62" s="876"/>
      <c r="SCR62" s="876"/>
      <c r="SCS62" s="876"/>
      <c r="SCT62" s="876"/>
      <c r="SCU62" s="876"/>
      <c r="SCV62" s="876"/>
      <c r="SCW62" s="876"/>
      <c r="SCX62" s="876"/>
      <c r="SCY62" s="876"/>
      <c r="SCZ62" s="876"/>
      <c r="SDA62" s="876"/>
      <c r="SDB62" s="876"/>
      <c r="SDC62" s="876"/>
      <c r="SDD62" s="876"/>
      <c r="SDE62" s="876"/>
      <c r="SDF62" s="876"/>
      <c r="SDG62" s="876"/>
      <c r="SDH62" s="876"/>
      <c r="SDI62" s="876"/>
      <c r="SDJ62" s="876"/>
      <c r="SDK62" s="876"/>
      <c r="SDL62" s="876"/>
      <c r="SDM62" s="876"/>
      <c r="SDN62" s="876"/>
      <c r="SDO62" s="876"/>
      <c r="SDP62" s="876"/>
      <c r="SDQ62" s="876"/>
      <c r="SDR62" s="876"/>
      <c r="SDS62" s="876"/>
      <c r="SDT62" s="876"/>
      <c r="SDU62" s="876"/>
      <c r="SDV62" s="876"/>
      <c r="SDW62" s="876"/>
      <c r="SDX62" s="876"/>
      <c r="SDY62" s="876"/>
      <c r="SDZ62" s="876"/>
      <c r="SEA62" s="876"/>
      <c r="SEB62" s="876"/>
      <c r="SEC62" s="876"/>
      <c r="SED62" s="876"/>
      <c r="SEE62" s="876"/>
      <c r="SEF62" s="876"/>
      <c r="SEG62" s="876"/>
      <c r="SEH62" s="876"/>
      <c r="SEI62" s="876"/>
      <c r="SEJ62" s="876"/>
      <c r="SEK62" s="876"/>
      <c r="SEL62" s="876"/>
      <c r="SEM62" s="876"/>
      <c r="SEN62" s="876"/>
      <c r="SEO62" s="876"/>
      <c r="SEP62" s="876"/>
      <c r="SEQ62" s="876"/>
      <c r="SER62" s="876"/>
      <c r="SES62" s="876"/>
      <c r="SET62" s="876"/>
      <c r="SEU62" s="876"/>
      <c r="SEV62" s="876"/>
      <c r="SEW62" s="876"/>
      <c r="SEX62" s="876"/>
      <c r="SEY62" s="876"/>
      <c r="SEZ62" s="876"/>
      <c r="SFA62" s="876"/>
      <c r="SFB62" s="876"/>
      <c r="SFC62" s="876"/>
      <c r="SFD62" s="876"/>
      <c r="SFE62" s="876"/>
      <c r="SFF62" s="876"/>
      <c r="SFG62" s="876"/>
      <c r="SFH62" s="876"/>
      <c r="SFI62" s="876"/>
      <c r="SFJ62" s="876"/>
      <c r="SFK62" s="876"/>
      <c r="SFL62" s="876"/>
      <c r="SFM62" s="876"/>
      <c r="SFN62" s="876"/>
      <c r="SFO62" s="876"/>
      <c r="SFP62" s="876"/>
      <c r="SFQ62" s="876"/>
      <c r="SFR62" s="876"/>
      <c r="SFS62" s="876"/>
      <c r="SFT62" s="876"/>
      <c r="SFU62" s="876"/>
      <c r="SFV62" s="876"/>
      <c r="SFW62" s="876"/>
      <c r="SFX62" s="876"/>
      <c r="SFY62" s="876"/>
      <c r="SFZ62" s="876"/>
      <c r="SGA62" s="876"/>
      <c r="SGB62" s="876"/>
      <c r="SGC62" s="876"/>
      <c r="SGD62" s="876"/>
      <c r="SGE62" s="876"/>
      <c r="SGF62" s="876"/>
      <c r="SGG62" s="876"/>
      <c r="SGH62" s="876"/>
      <c r="SGI62" s="876"/>
      <c r="SGJ62" s="876"/>
      <c r="SGK62" s="876"/>
      <c r="SGL62" s="876"/>
      <c r="SGM62" s="876"/>
      <c r="SGN62" s="876"/>
      <c r="SGO62" s="876"/>
      <c r="SGP62" s="876"/>
      <c r="SGQ62" s="876"/>
      <c r="SGR62" s="876"/>
      <c r="SGS62" s="876"/>
      <c r="SGT62" s="876"/>
      <c r="SGU62" s="876"/>
      <c r="SGV62" s="876"/>
      <c r="SGW62" s="876"/>
      <c r="SGX62" s="876"/>
      <c r="SGY62" s="876"/>
      <c r="SGZ62" s="876"/>
      <c r="SHA62" s="876"/>
      <c r="SHB62" s="876"/>
      <c r="SHC62" s="876"/>
      <c r="SHD62" s="876"/>
      <c r="SHE62" s="876"/>
      <c r="SHF62" s="876"/>
      <c r="SHG62" s="876"/>
      <c r="SHH62" s="876"/>
      <c r="SHI62" s="876"/>
      <c r="SHJ62" s="876"/>
      <c r="SHK62" s="876"/>
      <c r="SHL62" s="876"/>
      <c r="SHM62" s="876"/>
      <c r="SHN62" s="876"/>
      <c r="SHO62" s="876"/>
      <c r="SHP62" s="876"/>
      <c r="SHQ62" s="876"/>
      <c r="SHR62" s="876"/>
      <c r="SHS62" s="876"/>
      <c r="SHT62" s="876"/>
      <c r="SHU62" s="876"/>
      <c r="SHV62" s="876"/>
      <c r="SHW62" s="876"/>
      <c r="SHX62" s="876"/>
      <c r="SHY62" s="876"/>
      <c r="SHZ62" s="876"/>
      <c r="SIA62" s="876"/>
      <c r="SIB62" s="876"/>
      <c r="SIC62" s="876"/>
      <c r="SID62" s="876"/>
      <c r="SIE62" s="876"/>
      <c r="SIF62" s="876"/>
      <c r="SIG62" s="876"/>
      <c r="SIH62" s="876"/>
      <c r="SII62" s="876"/>
      <c r="SIJ62" s="876"/>
      <c r="SIK62" s="876"/>
      <c r="SIL62" s="876"/>
      <c r="SIM62" s="876"/>
      <c r="SIN62" s="876"/>
      <c r="SIO62" s="876"/>
      <c r="SIP62" s="876"/>
      <c r="SIQ62" s="876"/>
      <c r="SIR62" s="876"/>
      <c r="SIS62" s="876"/>
      <c r="SIT62" s="876"/>
      <c r="SIU62" s="876"/>
      <c r="SIV62" s="876"/>
      <c r="SIW62" s="876"/>
      <c r="SIX62" s="876"/>
      <c r="SIY62" s="876"/>
      <c r="SIZ62" s="876"/>
      <c r="SJA62" s="876"/>
      <c r="SJB62" s="876"/>
      <c r="SJC62" s="876"/>
      <c r="SJD62" s="876"/>
      <c r="SJE62" s="876"/>
      <c r="SJF62" s="876"/>
      <c r="SJG62" s="876"/>
      <c r="SJH62" s="876"/>
      <c r="SJI62" s="876"/>
      <c r="SJJ62" s="876"/>
      <c r="SJK62" s="876"/>
      <c r="SJL62" s="876"/>
      <c r="SJM62" s="876"/>
      <c r="SJN62" s="876"/>
      <c r="SJO62" s="876"/>
      <c r="SJP62" s="876"/>
      <c r="SJQ62" s="876"/>
      <c r="SJR62" s="876"/>
      <c r="SJS62" s="876"/>
      <c r="SJT62" s="876"/>
      <c r="SJU62" s="876"/>
      <c r="SJV62" s="876"/>
      <c r="SJW62" s="876"/>
      <c r="SJX62" s="876"/>
      <c r="SJY62" s="876"/>
      <c r="SJZ62" s="876"/>
      <c r="SKA62" s="876"/>
      <c r="SKB62" s="876"/>
      <c r="SKC62" s="876"/>
      <c r="SKD62" s="876"/>
      <c r="SKE62" s="876"/>
      <c r="SKF62" s="876"/>
      <c r="SKG62" s="876"/>
      <c r="SKH62" s="876"/>
      <c r="SKI62" s="876"/>
      <c r="SKJ62" s="876"/>
      <c r="SKK62" s="876"/>
      <c r="SKL62" s="876"/>
      <c r="SKM62" s="876"/>
      <c r="SKN62" s="876"/>
      <c r="SKO62" s="876"/>
      <c r="SKP62" s="876"/>
      <c r="SKQ62" s="876"/>
      <c r="SKR62" s="876"/>
      <c r="SKS62" s="876"/>
      <c r="SKT62" s="876"/>
      <c r="SKU62" s="876"/>
      <c r="SKV62" s="876"/>
      <c r="SKW62" s="876"/>
      <c r="SKX62" s="876"/>
      <c r="SKY62" s="876"/>
      <c r="SKZ62" s="876"/>
      <c r="SLA62" s="876"/>
      <c r="SLB62" s="876"/>
      <c r="SLC62" s="876"/>
      <c r="SLD62" s="876"/>
      <c r="SLE62" s="876"/>
      <c r="SLF62" s="876"/>
      <c r="SLG62" s="876"/>
      <c r="SLH62" s="876"/>
      <c r="SLI62" s="876"/>
      <c r="SLJ62" s="876"/>
      <c r="SLK62" s="876"/>
      <c r="SLL62" s="876"/>
      <c r="SLM62" s="876"/>
      <c r="SLN62" s="876"/>
      <c r="SLO62" s="876"/>
      <c r="SLP62" s="876"/>
      <c r="SLQ62" s="876"/>
      <c r="SLR62" s="876"/>
      <c r="SLS62" s="876"/>
      <c r="SLT62" s="876"/>
      <c r="SLU62" s="876"/>
      <c r="SLV62" s="876"/>
      <c r="SLW62" s="876"/>
      <c r="SLX62" s="876"/>
      <c r="SLY62" s="876"/>
      <c r="SLZ62" s="876"/>
      <c r="SMA62" s="876"/>
      <c r="SMB62" s="876"/>
      <c r="SMC62" s="876"/>
      <c r="SMD62" s="876"/>
      <c r="SME62" s="876"/>
      <c r="SMF62" s="876"/>
      <c r="SMG62" s="876"/>
      <c r="SMH62" s="876"/>
      <c r="SMI62" s="876"/>
      <c r="SMJ62" s="876"/>
      <c r="SMK62" s="876"/>
      <c r="SML62" s="876"/>
      <c r="SMM62" s="876"/>
      <c r="SMN62" s="876"/>
      <c r="SMO62" s="876"/>
      <c r="SMP62" s="876"/>
      <c r="SMQ62" s="876"/>
      <c r="SMR62" s="876"/>
      <c r="SMS62" s="876"/>
      <c r="SMT62" s="876"/>
      <c r="SMU62" s="876"/>
      <c r="SMV62" s="876"/>
      <c r="SMW62" s="876"/>
      <c r="SMX62" s="876"/>
      <c r="SMY62" s="876"/>
      <c r="SMZ62" s="876"/>
      <c r="SNA62" s="876"/>
      <c r="SNB62" s="876"/>
      <c r="SNC62" s="876"/>
      <c r="SND62" s="876"/>
      <c r="SNE62" s="876"/>
      <c r="SNF62" s="876"/>
      <c r="SNG62" s="876"/>
      <c r="SNH62" s="876"/>
      <c r="SNI62" s="876"/>
      <c r="SNJ62" s="876"/>
      <c r="SNK62" s="876"/>
      <c r="SNL62" s="876"/>
      <c r="SNM62" s="876"/>
      <c r="SNN62" s="876"/>
      <c r="SNO62" s="876"/>
      <c r="SNP62" s="876"/>
      <c r="SNQ62" s="876"/>
      <c r="SNR62" s="876"/>
      <c r="SNS62" s="876"/>
      <c r="SNT62" s="876"/>
      <c r="SNU62" s="876"/>
      <c r="SNV62" s="876"/>
      <c r="SNW62" s="876"/>
      <c r="SNX62" s="876"/>
      <c r="SNY62" s="876"/>
      <c r="SNZ62" s="876"/>
      <c r="SOA62" s="876"/>
      <c r="SOB62" s="876"/>
      <c r="SOC62" s="876"/>
      <c r="SOD62" s="876"/>
      <c r="SOE62" s="876"/>
      <c r="SOF62" s="876"/>
      <c r="SOG62" s="876"/>
      <c r="SOH62" s="876"/>
      <c r="SOI62" s="876"/>
      <c r="SOJ62" s="876"/>
      <c r="SOK62" s="876"/>
      <c r="SOL62" s="876"/>
      <c r="SOM62" s="876"/>
      <c r="SON62" s="876"/>
      <c r="SOO62" s="876"/>
      <c r="SOP62" s="876"/>
      <c r="SOQ62" s="876"/>
      <c r="SOR62" s="876"/>
      <c r="SOS62" s="876"/>
      <c r="SOT62" s="876"/>
      <c r="SOU62" s="876"/>
      <c r="SOV62" s="876"/>
      <c r="SOW62" s="876"/>
      <c r="SOX62" s="876"/>
      <c r="SOY62" s="876"/>
      <c r="SOZ62" s="876"/>
      <c r="SPA62" s="876"/>
      <c r="SPB62" s="876"/>
      <c r="SPC62" s="876"/>
      <c r="SPD62" s="876"/>
      <c r="SPE62" s="876"/>
      <c r="SPF62" s="876"/>
      <c r="SPG62" s="876"/>
      <c r="SPH62" s="876"/>
      <c r="SPI62" s="876"/>
      <c r="SPJ62" s="876"/>
      <c r="SPK62" s="876"/>
      <c r="SPL62" s="876"/>
      <c r="SPM62" s="876"/>
      <c r="SPN62" s="876"/>
      <c r="SPO62" s="876"/>
      <c r="SPP62" s="876"/>
      <c r="SPQ62" s="876"/>
      <c r="SPR62" s="876"/>
      <c r="SPS62" s="876"/>
      <c r="SPT62" s="876"/>
      <c r="SPU62" s="876"/>
      <c r="SPV62" s="876"/>
      <c r="SPW62" s="876"/>
      <c r="SPX62" s="876"/>
      <c r="SPY62" s="876"/>
      <c r="SPZ62" s="876"/>
      <c r="SQA62" s="876"/>
      <c r="SQB62" s="876"/>
      <c r="SQC62" s="876"/>
      <c r="SQD62" s="876"/>
      <c r="SQE62" s="876"/>
      <c r="SQF62" s="876"/>
      <c r="SQG62" s="876"/>
      <c r="SQH62" s="876"/>
      <c r="SQI62" s="876"/>
      <c r="SQJ62" s="876"/>
      <c r="SQK62" s="876"/>
      <c r="SQL62" s="876"/>
      <c r="SQM62" s="876"/>
      <c r="SQN62" s="876"/>
      <c r="SQO62" s="876"/>
      <c r="SQP62" s="876"/>
      <c r="SQQ62" s="876"/>
      <c r="SQR62" s="876"/>
      <c r="SQS62" s="876"/>
      <c r="SQT62" s="876"/>
      <c r="SQU62" s="876"/>
      <c r="SQV62" s="876"/>
      <c r="SQW62" s="876"/>
      <c r="SQX62" s="876"/>
      <c r="SQY62" s="876"/>
      <c r="SQZ62" s="876"/>
      <c r="SRA62" s="876"/>
      <c r="SRB62" s="876"/>
      <c r="SRC62" s="876"/>
      <c r="SRD62" s="876"/>
      <c r="SRE62" s="876"/>
      <c r="SRF62" s="876"/>
      <c r="SRG62" s="876"/>
      <c r="SRH62" s="876"/>
      <c r="SRI62" s="876"/>
      <c r="SRJ62" s="876"/>
      <c r="SRK62" s="876"/>
      <c r="SRL62" s="876"/>
      <c r="SRM62" s="876"/>
      <c r="SRN62" s="876"/>
      <c r="SRO62" s="876"/>
      <c r="SRP62" s="876"/>
      <c r="SRQ62" s="876"/>
      <c r="SRR62" s="876"/>
      <c r="SRS62" s="876"/>
      <c r="SRT62" s="876"/>
      <c r="SRU62" s="876"/>
      <c r="SRV62" s="876"/>
      <c r="SRW62" s="876"/>
      <c r="SRX62" s="876"/>
      <c r="SRY62" s="876"/>
      <c r="SRZ62" s="876"/>
      <c r="SSA62" s="876"/>
      <c r="SSB62" s="876"/>
      <c r="SSC62" s="876"/>
      <c r="SSD62" s="876"/>
      <c r="SSE62" s="876"/>
      <c r="SSF62" s="876"/>
      <c r="SSG62" s="876"/>
      <c r="SSH62" s="876"/>
      <c r="SSI62" s="876"/>
      <c r="SSJ62" s="876"/>
      <c r="SSK62" s="876"/>
      <c r="SSL62" s="876"/>
      <c r="SSM62" s="876"/>
      <c r="SSN62" s="876"/>
      <c r="SSO62" s="876"/>
      <c r="SSP62" s="876"/>
      <c r="SSQ62" s="876"/>
      <c r="SSR62" s="876"/>
      <c r="SSS62" s="876"/>
      <c r="SST62" s="876"/>
      <c r="SSU62" s="876"/>
      <c r="SSV62" s="876"/>
      <c r="SSW62" s="876"/>
      <c r="SSX62" s="876"/>
      <c r="SSY62" s="876"/>
      <c r="SSZ62" s="876"/>
      <c r="STA62" s="876"/>
      <c r="STB62" s="876"/>
      <c r="STC62" s="876"/>
      <c r="STD62" s="876"/>
      <c r="STE62" s="876"/>
      <c r="STF62" s="876"/>
      <c r="STG62" s="876"/>
      <c r="STH62" s="876"/>
      <c r="STI62" s="876"/>
      <c r="STJ62" s="876"/>
      <c r="STK62" s="876"/>
      <c r="STL62" s="876"/>
      <c r="STM62" s="876"/>
      <c r="STN62" s="876"/>
      <c r="STO62" s="876"/>
      <c r="STP62" s="876"/>
      <c r="STQ62" s="876"/>
      <c r="STR62" s="876"/>
      <c r="STS62" s="876"/>
      <c r="STT62" s="876"/>
      <c r="STU62" s="876"/>
      <c r="STV62" s="876"/>
      <c r="STW62" s="876"/>
      <c r="STX62" s="876"/>
      <c r="STY62" s="876"/>
      <c r="STZ62" s="876"/>
      <c r="SUA62" s="876"/>
      <c r="SUB62" s="876"/>
      <c r="SUC62" s="876"/>
      <c r="SUD62" s="876"/>
      <c r="SUE62" s="876"/>
      <c r="SUF62" s="876"/>
      <c r="SUG62" s="876"/>
      <c r="SUH62" s="876"/>
      <c r="SUI62" s="876"/>
      <c r="SUJ62" s="876"/>
      <c r="SUK62" s="876"/>
      <c r="SUL62" s="876"/>
      <c r="SUM62" s="876"/>
      <c r="SUN62" s="876"/>
      <c r="SUO62" s="876"/>
      <c r="SUP62" s="876"/>
      <c r="SUQ62" s="876"/>
      <c r="SUR62" s="876"/>
      <c r="SUS62" s="876"/>
      <c r="SUT62" s="876"/>
      <c r="SUU62" s="876"/>
      <c r="SUV62" s="876"/>
      <c r="SUW62" s="876"/>
      <c r="SUX62" s="876"/>
      <c r="SUY62" s="876"/>
      <c r="SUZ62" s="876"/>
      <c r="SVA62" s="876"/>
      <c r="SVB62" s="876"/>
      <c r="SVC62" s="876"/>
      <c r="SVD62" s="876"/>
      <c r="SVE62" s="876"/>
      <c r="SVF62" s="876"/>
      <c r="SVG62" s="876"/>
      <c r="SVH62" s="876"/>
      <c r="SVI62" s="876"/>
      <c r="SVJ62" s="876"/>
      <c r="SVK62" s="876"/>
      <c r="SVL62" s="876"/>
      <c r="SVM62" s="876"/>
      <c r="SVN62" s="876"/>
      <c r="SVO62" s="876"/>
      <c r="SVP62" s="876"/>
      <c r="SVQ62" s="876"/>
      <c r="SVR62" s="876"/>
      <c r="SVS62" s="876"/>
      <c r="SVT62" s="876"/>
      <c r="SVU62" s="876"/>
      <c r="SVV62" s="876"/>
      <c r="SVW62" s="876"/>
      <c r="SVX62" s="876"/>
      <c r="SVY62" s="876"/>
      <c r="SVZ62" s="876"/>
      <c r="SWA62" s="876"/>
      <c r="SWB62" s="876"/>
      <c r="SWC62" s="876"/>
      <c r="SWD62" s="876"/>
      <c r="SWE62" s="876"/>
      <c r="SWF62" s="876"/>
      <c r="SWG62" s="876"/>
      <c r="SWH62" s="876"/>
      <c r="SWI62" s="876"/>
      <c r="SWJ62" s="876"/>
      <c r="SWK62" s="876"/>
      <c r="SWL62" s="876"/>
      <c r="SWM62" s="876"/>
      <c r="SWN62" s="876"/>
      <c r="SWO62" s="876"/>
      <c r="SWP62" s="876"/>
      <c r="SWQ62" s="876"/>
      <c r="SWR62" s="876"/>
      <c r="SWS62" s="876"/>
      <c r="SWT62" s="876"/>
      <c r="SWU62" s="876"/>
      <c r="SWV62" s="876"/>
      <c r="SWW62" s="876"/>
      <c r="SWX62" s="876"/>
      <c r="SWY62" s="876"/>
      <c r="SWZ62" s="876"/>
      <c r="SXA62" s="876"/>
      <c r="SXB62" s="876"/>
      <c r="SXC62" s="876"/>
      <c r="SXD62" s="876"/>
      <c r="SXE62" s="876"/>
      <c r="SXF62" s="876"/>
      <c r="SXG62" s="876"/>
      <c r="SXH62" s="876"/>
      <c r="SXI62" s="876"/>
      <c r="SXJ62" s="876"/>
      <c r="SXK62" s="876"/>
      <c r="SXL62" s="876"/>
      <c r="SXM62" s="876"/>
      <c r="SXN62" s="876"/>
      <c r="SXO62" s="876"/>
      <c r="SXP62" s="876"/>
      <c r="SXQ62" s="876"/>
      <c r="SXR62" s="876"/>
      <c r="SXS62" s="876"/>
      <c r="SXT62" s="876"/>
      <c r="SXU62" s="876"/>
      <c r="SXV62" s="876"/>
      <c r="SXW62" s="876"/>
      <c r="SXX62" s="876"/>
      <c r="SXY62" s="876"/>
      <c r="SXZ62" s="876"/>
      <c r="SYA62" s="876"/>
      <c r="SYB62" s="876"/>
      <c r="SYC62" s="876"/>
      <c r="SYD62" s="876"/>
      <c r="SYE62" s="876"/>
      <c r="SYF62" s="876"/>
      <c r="SYG62" s="876"/>
      <c r="SYH62" s="876"/>
      <c r="SYI62" s="876"/>
      <c r="SYJ62" s="876"/>
      <c r="SYK62" s="876"/>
      <c r="SYL62" s="876"/>
      <c r="SYM62" s="876"/>
      <c r="SYN62" s="876"/>
      <c r="SYO62" s="876"/>
      <c r="SYP62" s="876"/>
      <c r="SYQ62" s="876"/>
      <c r="SYR62" s="876"/>
      <c r="SYS62" s="876"/>
      <c r="SYT62" s="876"/>
      <c r="SYU62" s="876"/>
      <c r="SYV62" s="876"/>
      <c r="SYW62" s="876"/>
      <c r="SYX62" s="876"/>
      <c r="SYY62" s="876"/>
      <c r="SYZ62" s="876"/>
      <c r="SZA62" s="876"/>
      <c r="SZB62" s="876"/>
      <c r="SZC62" s="876"/>
      <c r="SZD62" s="876"/>
      <c r="SZE62" s="876"/>
      <c r="SZF62" s="876"/>
      <c r="SZG62" s="876"/>
      <c r="SZH62" s="876"/>
      <c r="SZI62" s="876"/>
      <c r="SZJ62" s="876"/>
      <c r="SZK62" s="876"/>
      <c r="SZL62" s="876"/>
      <c r="SZM62" s="876"/>
      <c r="SZN62" s="876"/>
      <c r="SZO62" s="876"/>
      <c r="SZP62" s="876"/>
      <c r="SZQ62" s="876"/>
      <c r="SZR62" s="876"/>
      <c r="SZS62" s="876"/>
      <c r="SZT62" s="876"/>
      <c r="SZU62" s="876"/>
      <c r="SZV62" s="876"/>
      <c r="SZW62" s="876"/>
      <c r="SZX62" s="876"/>
      <c r="SZY62" s="876"/>
      <c r="SZZ62" s="876"/>
      <c r="TAA62" s="876"/>
      <c r="TAB62" s="876"/>
      <c r="TAC62" s="876"/>
      <c r="TAD62" s="876"/>
      <c r="TAE62" s="876"/>
      <c r="TAF62" s="876"/>
      <c r="TAG62" s="876"/>
      <c r="TAH62" s="876"/>
      <c r="TAI62" s="876"/>
      <c r="TAJ62" s="876"/>
      <c r="TAK62" s="876"/>
      <c r="TAL62" s="876"/>
      <c r="TAM62" s="876"/>
      <c r="TAN62" s="876"/>
      <c r="TAO62" s="876"/>
      <c r="TAP62" s="876"/>
      <c r="TAQ62" s="876"/>
      <c r="TAR62" s="876"/>
      <c r="TAS62" s="876"/>
      <c r="TAT62" s="876"/>
      <c r="TAU62" s="876"/>
      <c r="TAV62" s="876"/>
      <c r="TAW62" s="876"/>
      <c r="TAX62" s="876"/>
      <c r="TAY62" s="876"/>
      <c r="TAZ62" s="876"/>
      <c r="TBA62" s="876"/>
      <c r="TBB62" s="876"/>
      <c r="TBC62" s="876"/>
      <c r="TBD62" s="876"/>
      <c r="TBE62" s="876"/>
      <c r="TBF62" s="876"/>
      <c r="TBG62" s="876"/>
      <c r="TBH62" s="876"/>
      <c r="TBI62" s="876"/>
      <c r="TBJ62" s="876"/>
      <c r="TBK62" s="876"/>
      <c r="TBL62" s="876"/>
      <c r="TBM62" s="876"/>
      <c r="TBN62" s="876"/>
      <c r="TBO62" s="876"/>
      <c r="TBP62" s="876"/>
      <c r="TBQ62" s="876"/>
      <c r="TBR62" s="876"/>
      <c r="TBS62" s="876"/>
      <c r="TBT62" s="876"/>
      <c r="TBU62" s="876"/>
      <c r="TBV62" s="876"/>
      <c r="TBW62" s="876"/>
      <c r="TBX62" s="876"/>
      <c r="TBY62" s="876"/>
      <c r="TBZ62" s="876"/>
      <c r="TCA62" s="876"/>
      <c r="TCB62" s="876"/>
      <c r="TCC62" s="876"/>
      <c r="TCD62" s="876"/>
      <c r="TCE62" s="876"/>
      <c r="TCF62" s="876"/>
      <c r="TCG62" s="876"/>
      <c r="TCH62" s="876"/>
      <c r="TCI62" s="876"/>
      <c r="TCJ62" s="876"/>
      <c r="TCK62" s="876"/>
      <c r="TCL62" s="876"/>
      <c r="TCM62" s="876"/>
      <c r="TCN62" s="876"/>
      <c r="TCO62" s="876"/>
      <c r="TCP62" s="876"/>
      <c r="TCQ62" s="876"/>
      <c r="TCR62" s="876"/>
      <c r="TCS62" s="876"/>
      <c r="TCT62" s="876"/>
      <c r="TCU62" s="876"/>
      <c r="TCV62" s="876"/>
      <c r="TCW62" s="876"/>
      <c r="TCX62" s="876"/>
      <c r="TCY62" s="876"/>
      <c r="TCZ62" s="876"/>
      <c r="TDA62" s="876"/>
      <c r="TDB62" s="876"/>
      <c r="TDC62" s="876"/>
      <c r="TDD62" s="876"/>
      <c r="TDE62" s="876"/>
      <c r="TDF62" s="876"/>
      <c r="TDG62" s="876"/>
      <c r="TDH62" s="876"/>
      <c r="TDI62" s="876"/>
      <c r="TDJ62" s="876"/>
      <c r="TDK62" s="876"/>
      <c r="TDL62" s="876"/>
      <c r="TDM62" s="876"/>
      <c r="TDN62" s="876"/>
      <c r="TDO62" s="876"/>
      <c r="TDP62" s="876"/>
      <c r="TDQ62" s="876"/>
      <c r="TDR62" s="876"/>
      <c r="TDS62" s="876"/>
      <c r="TDT62" s="876"/>
      <c r="TDU62" s="876"/>
      <c r="TDV62" s="876"/>
      <c r="TDW62" s="876"/>
      <c r="TDX62" s="876"/>
      <c r="TDY62" s="876"/>
      <c r="TDZ62" s="876"/>
      <c r="TEA62" s="876"/>
      <c r="TEB62" s="876"/>
      <c r="TEC62" s="876"/>
      <c r="TED62" s="876"/>
      <c r="TEE62" s="876"/>
      <c r="TEF62" s="876"/>
      <c r="TEG62" s="876"/>
      <c r="TEH62" s="876"/>
      <c r="TEI62" s="876"/>
      <c r="TEJ62" s="876"/>
      <c r="TEK62" s="876"/>
      <c r="TEL62" s="876"/>
      <c r="TEM62" s="876"/>
      <c r="TEN62" s="876"/>
      <c r="TEO62" s="876"/>
      <c r="TEP62" s="876"/>
      <c r="TEQ62" s="876"/>
      <c r="TER62" s="876"/>
      <c r="TES62" s="876"/>
      <c r="TET62" s="876"/>
      <c r="TEU62" s="876"/>
      <c r="TEV62" s="876"/>
      <c r="TEW62" s="876"/>
      <c r="TEX62" s="876"/>
      <c r="TEY62" s="876"/>
      <c r="TEZ62" s="876"/>
      <c r="TFA62" s="876"/>
      <c r="TFB62" s="876"/>
      <c r="TFC62" s="876"/>
      <c r="TFD62" s="876"/>
      <c r="TFE62" s="876"/>
      <c r="TFF62" s="876"/>
      <c r="TFG62" s="876"/>
      <c r="TFH62" s="876"/>
      <c r="TFI62" s="876"/>
      <c r="TFJ62" s="876"/>
      <c r="TFK62" s="876"/>
      <c r="TFL62" s="876"/>
      <c r="TFM62" s="876"/>
      <c r="TFN62" s="876"/>
      <c r="TFO62" s="876"/>
      <c r="TFP62" s="876"/>
      <c r="TFQ62" s="876"/>
      <c r="TFR62" s="876"/>
      <c r="TFS62" s="876"/>
      <c r="TFT62" s="876"/>
      <c r="TFU62" s="876"/>
      <c r="TFV62" s="876"/>
      <c r="TFW62" s="876"/>
      <c r="TFX62" s="876"/>
      <c r="TFY62" s="876"/>
      <c r="TFZ62" s="876"/>
      <c r="TGA62" s="876"/>
      <c r="TGB62" s="876"/>
      <c r="TGC62" s="876"/>
      <c r="TGD62" s="876"/>
      <c r="TGE62" s="876"/>
      <c r="TGF62" s="876"/>
      <c r="TGG62" s="876"/>
      <c r="TGH62" s="876"/>
      <c r="TGI62" s="876"/>
      <c r="TGJ62" s="876"/>
      <c r="TGK62" s="876"/>
      <c r="TGL62" s="876"/>
      <c r="TGM62" s="876"/>
      <c r="TGN62" s="876"/>
      <c r="TGO62" s="876"/>
      <c r="TGP62" s="876"/>
      <c r="TGQ62" s="876"/>
      <c r="TGR62" s="876"/>
      <c r="TGS62" s="876"/>
      <c r="TGT62" s="876"/>
      <c r="TGU62" s="876"/>
      <c r="TGV62" s="876"/>
      <c r="TGW62" s="876"/>
      <c r="TGX62" s="876"/>
      <c r="TGY62" s="876"/>
      <c r="TGZ62" s="876"/>
      <c r="THA62" s="876"/>
      <c r="THB62" s="876"/>
      <c r="THC62" s="876"/>
      <c r="THD62" s="876"/>
      <c r="THE62" s="876"/>
      <c r="THF62" s="876"/>
      <c r="THG62" s="876"/>
      <c r="THH62" s="876"/>
      <c r="THI62" s="876"/>
      <c r="THJ62" s="876"/>
      <c r="THK62" s="876"/>
      <c r="THL62" s="876"/>
      <c r="THM62" s="876"/>
      <c r="THN62" s="876"/>
      <c r="THO62" s="876"/>
      <c r="THP62" s="876"/>
      <c r="THQ62" s="876"/>
      <c r="THR62" s="876"/>
      <c r="THS62" s="876"/>
      <c r="THT62" s="876"/>
      <c r="THU62" s="876"/>
      <c r="THV62" s="876"/>
      <c r="THW62" s="876"/>
      <c r="THX62" s="876"/>
      <c r="THY62" s="876"/>
      <c r="THZ62" s="876"/>
      <c r="TIA62" s="876"/>
      <c r="TIB62" s="876"/>
      <c r="TIC62" s="876"/>
      <c r="TID62" s="876"/>
      <c r="TIE62" s="876"/>
      <c r="TIF62" s="876"/>
      <c r="TIG62" s="876"/>
      <c r="TIH62" s="876"/>
      <c r="TII62" s="876"/>
      <c r="TIJ62" s="876"/>
      <c r="TIK62" s="876"/>
      <c r="TIL62" s="876"/>
      <c r="TIM62" s="876"/>
      <c r="TIN62" s="876"/>
      <c r="TIO62" s="876"/>
      <c r="TIP62" s="876"/>
      <c r="TIQ62" s="876"/>
      <c r="TIR62" s="876"/>
      <c r="TIS62" s="876"/>
      <c r="TIT62" s="876"/>
      <c r="TIU62" s="876"/>
      <c r="TIV62" s="876"/>
      <c r="TIW62" s="876"/>
      <c r="TIX62" s="876"/>
      <c r="TIY62" s="876"/>
      <c r="TIZ62" s="876"/>
      <c r="TJA62" s="876"/>
      <c r="TJB62" s="876"/>
      <c r="TJC62" s="876"/>
      <c r="TJD62" s="876"/>
      <c r="TJE62" s="876"/>
      <c r="TJF62" s="876"/>
      <c r="TJG62" s="876"/>
      <c r="TJH62" s="876"/>
      <c r="TJI62" s="876"/>
      <c r="TJJ62" s="876"/>
      <c r="TJK62" s="876"/>
      <c r="TJL62" s="876"/>
      <c r="TJM62" s="876"/>
      <c r="TJN62" s="876"/>
      <c r="TJO62" s="876"/>
      <c r="TJP62" s="876"/>
      <c r="TJQ62" s="876"/>
      <c r="TJR62" s="876"/>
      <c r="TJS62" s="876"/>
      <c r="TJT62" s="876"/>
      <c r="TJU62" s="876"/>
      <c r="TJV62" s="876"/>
      <c r="TJW62" s="876"/>
      <c r="TJX62" s="876"/>
      <c r="TJY62" s="876"/>
      <c r="TJZ62" s="876"/>
      <c r="TKA62" s="876"/>
      <c r="TKB62" s="876"/>
      <c r="TKC62" s="876"/>
      <c r="TKD62" s="876"/>
      <c r="TKE62" s="876"/>
      <c r="TKF62" s="876"/>
      <c r="TKG62" s="876"/>
      <c r="TKH62" s="876"/>
      <c r="TKI62" s="876"/>
      <c r="TKJ62" s="876"/>
      <c r="TKK62" s="876"/>
      <c r="TKL62" s="876"/>
      <c r="TKM62" s="876"/>
      <c r="TKN62" s="876"/>
      <c r="TKO62" s="876"/>
      <c r="TKP62" s="876"/>
      <c r="TKQ62" s="876"/>
      <c r="TKR62" s="876"/>
      <c r="TKS62" s="876"/>
      <c r="TKT62" s="876"/>
      <c r="TKU62" s="876"/>
      <c r="TKV62" s="876"/>
      <c r="TKW62" s="876"/>
      <c r="TKX62" s="876"/>
      <c r="TKY62" s="876"/>
      <c r="TKZ62" s="876"/>
      <c r="TLA62" s="876"/>
      <c r="TLB62" s="876"/>
      <c r="TLC62" s="876"/>
      <c r="TLD62" s="876"/>
      <c r="TLE62" s="876"/>
      <c r="TLF62" s="876"/>
      <c r="TLG62" s="876"/>
      <c r="TLH62" s="876"/>
      <c r="TLI62" s="876"/>
      <c r="TLJ62" s="876"/>
      <c r="TLK62" s="876"/>
      <c r="TLL62" s="876"/>
      <c r="TLM62" s="876"/>
      <c r="TLN62" s="876"/>
      <c r="TLO62" s="876"/>
      <c r="TLP62" s="876"/>
      <c r="TLQ62" s="876"/>
      <c r="TLR62" s="876"/>
      <c r="TLS62" s="876"/>
      <c r="TLT62" s="876"/>
      <c r="TLU62" s="876"/>
      <c r="TLV62" s="876"/>
      <c r="TLW62" s="876"/>
      <c r="TLX62" s="876"/>
      <c r="TLY62" s="876"/>
      <c r="TLZ62" s="876"/>
      <c r="TMA62" s="876"/>
      <c r="TMB62" s="876"/>
      <c r="TMC62" s="876"/>
      <c r="TMD62" s="876"/>
      <c r="TME62" s="876"/>
      <c r="TMF62" s="876"/>
      <c r="TMG62" s="876"/>
      <c r="TMH62" s="876"/>
      <c r="TMI62" s="876"/>
      <c r="TMJ62" s="876"/>
      <c r="TMK62" s="876"/>
      <c r="TML62" s="876"/>
      <c r="TMM62" s="876"/>
      <c r="TMN62" s="876"/>
      <c r="TMO62" s="876"/>
      <c r="TMP62" s="876"/>
      <c r="TMQ62" s="876"/>
      <c r="TMR62" s="876"/>
      <c r="TMS62" s="876"/>
      <c r="TMT62" s="876"/>
      <c r="TMU62" s="876"/>
      <c r="TMV62" s="876"/>
      <c r="TMW62" s="876"/>
      <c r="TMX62" s="876"/>
      <c r="TMY62" s="876"/>
      <c r="TMZ62" s="876"/>
      <c r="TNA62" s="876"/>
      <c r="TNB62" s="876"/>
      <c r="TNC62" s="876"/>
      <c r="TND62" s="876"/>
      <c r="TNE62" s="876"/>
      <c r="TNF62" s="876"/>
      <c r="TNG62" s="876"/>
      <c r="TNH62" s="876"/>
      <c r="TNI62" s="876"/>
      <c r="TNJ62" s="876"/>
      <c r="TNK62" s="876"/>
      <c r="TNL62" s="876"/>
      <c r="TNM62" s="876"/>
      <c r="TNN62" s="876"/>
      <c r="TNO62" s="876"/>
      <c r="TNP62" s="876"/>
      <c r="TNQ62" s="876"/>
      <c r="TNR62" s="876"/>
      <c r="TNS62" s="876"/>
      <c r="TNT62" s="876"/>
      <c r="TNU62" s="876"/>
      <c r="TNV62" s="876"/>
      <c r="TNW62" s="876"/>
      <c r="TNX62" s="876"/>
      <c r="TNY62" s="876"/>
      <c r="TNZ62" s="876"/>
      <c r="TOA62" s="876"/>
      <c r="TOB62" s="876"/>
      <c r="TOC62" s="876"/>
      <c r="TOD62" s="876"/>
      <c r="TOE62" s="876"/>
      <c r="TOF62" s="876"/>
      <c r="TOG62" s="876"/>
      <c r="TOH62" s="876"/>
      <c r="TOI62" s="876"/>
      <c r="TOJ62" s="876"/>
      <c r="TOK62" s="876"/>
      <c r="TOL62" s="876"/>
      <c r="TOM62" s="876"/>
      <c r="TON62" s="876"/>
      <c r="TOO62" s="876"/>
      <c r="TOP62" s="876"/>
      <c r="TOQ62" s="876"/>
      <c r="TOR62" s="876"/>
      <c r="TOS62" s="876"/>
      <c r="TOT62" s="876"/>
      <c r="TOU62" s="876"/>
      <c r="TOV62" s="876"/>
      <c r="TOW62" s="876"/>
      <c r="TOX62" s="876"/>
      <c r="TOY62" s="876"/>
      <c r="TOZ62" s="876"/>
      <c r="TPA62" s="876"/>
      <c r="TPB62" s="876"/>
      <c r="TPC62" s="876"/>
      <c r="TPD62" s="876"/>
      <c r="TPE62" s="876"/>
      <c r="TPF62" s="876"/>
      <c r="TPG62" s="876"/>
      <c r="TPH62" s="876"/>
      <c r="TPI62" s="876"/>
      <c r="TPJ62" s="876"/>
      <c r="TPK62" s="876"/>
      <c r="TPL62" s="876"/>
      <c r="TPM62" s="876"/>
      <c r="TPN62" s="876"/>
      <c r="TPO62" s="876"/>
      <c r="TPP62" s="876"/>
      <c r="TPQ62" s="876"/>
      <c r="TPR62" s="876"/>
      <c r="TPS62" s="876"/>
      <c r="TPT62" s="876"/>
      <c r="TPU62" s="876"/>
      <c r="TPV62" s="876"/>
      <c r="TPW62" s="876"/>
      <c r="TPX62" s="876"/>
      <c r="TPY62" s="876"/>
      <c r="TPZ62" s="876"/>
      <c r="TQA62" s="876"/>
      <c r="TQB62" s="876"/>
      <c r="TQC62" s="876"/>
      <c r="TQD62" s="876"/>
      <c r="TQE62" s="876"/>
      <c r="TQF62" s="876"/>
      <c r="TQG62" s="876"/>
      <c r="TQH62" s="876"/>
      <c r="TQI62" s="876"/>
      <c r="TQJ62" s="876"/>
      <c r="TQK62" s="876"/>
      <c r="TQL62" s="876"/>
      <c r="TQM62" s="876"/>
      <c r="TQN62" s="876"/>
      <c r="TQO62" s="876"/>
      <c r="TQP62" s="876"/>
      <c r="TQQ62" s="876"/>
      <c r="TQR62" s="876"/>
      <c r="TQS62" s="876"/>
      <c r="TQT62" s="876"/>
      <c r="TQU62" s="876"/>
      <c r="TQV62" s="876"/>
      <c r="TQW62" s="876"/>
      <c r="TQX62" s="876"/>
      <c r="TQY62" s="876"/>
      <c r="TQZ62" s="876"/>
      <c r="TRA62" s="876"/>
      <c r="TRB62" s="876"/>
      <c r="TRC62" s="876"/>
      <c r="TRD62" s="876"/>
      <c r="TRE62" s="876"/>
      <c r="TRF62" s="876"/>
      <c r="TRG62" s="876"/>
      <c r="TRH62" s="876"/>
      <c r="TRI62" s="876"/>
      <c r="TRJ62" s="876"/>
      <c r="TRK62" s="876"/>
      <c r="TRL62" s="876"/>
      <c r="TRM62" s="876"/>
      <c r="TRN62" s="876"/>
      <c r="TRO62" s="876"/>
      <c r="TRP62" s="876"/>
      <c r="TRQ62" s="876"/>
      <c r="TRR62" s="876"/>
      <c r="TRS62" s="876"/>
      <c r="TRT62" s="876"/>
      <c r="TRU62" s="876"/>
      <c r="TRV62" s="876"/>
      <c r="TRW62" s="876"/>
      <c r="TRX62" s="876"/>
      <c r="TRY62" s="876"/>
      <c r="TRZ62" s="876"/>
      <c r="TSA62" s="876"/>
      <c r="TSB62" s="876"/>
      <c r="TSC62" s="876"/>
      <c r="TSD62" s="876"/>
      <c r="TSE62" s="876"/>
      <c r="TSF62" s="876"/>
      <c r="TSG62" s="876"/>
      <c r="TSH62" s="876"/>
      <c r="TSI62" s="876"/>
      <c r="TSJ62" s="876"/>
      <c r="TSK62" s="876"/>
      <c r="TSL62" s="876"/>
      <c r="TSM62" s="876"/>
      <c r="TSN62" s="876"/>
      <c r="TSO62" s="876"/>
      <c r="TSP62" s="876"/>
      <c r="TSQ62" s="876"/>
      <c r="TSR62" s="876"/>
      <c r="TSS62" s="876"/>
      <c r="TST62" s="876"/>
      <c r="TSU62" s="876"/>
      <c r="TSV62" s="876"/>
      <c r="TSW62" s="876"/>
      <c r="TSX62" s="876"/>
      <c r="TSY62" s="876"/>
      <c r="TSZ62" s="876"/>
      <c r="TTA62" s="876"/>
      <c r="TTB62" s="876"/>
      <c r="TTC62" s="876"/>
      <c r="TTD62" s="876"/>
      <c r="TTE62" s="876"/>
      <c r="TTF62" s="876"/>
      <c r="TTG62" s="876"/>
      <c r="TTH62" s="876"/>
      <c r="TTI62" s="876"/>
      <c r="TTJ62" s="876"/>
      <c r="TTK62" s="876"/>
      <c r="TTL62" s="876"/>
      <c r="TTM62" s="876"/>
      <c r="TTN62" s="876"/>
      <c r="TTO62" s="876"/>
      <c r="TTP62" s="876"/>
      <c r="TTQ62" s="876"/>
      <c r="TTR62" s="876"/>
      <c r="TTS62" s="876"/>
      <c r="TTT62" s="876"/>
      <c r="TTU62" s="876"/>
      <c r="TTV62" s="876"/>
      <c r="TTW62" s="876"/>
      <c r="TTX62" s="876"/>
      <c r="TTY62" s="876"/>
      <c r="TTZ62" s="876"/>
      <c r="TUA62" s="876"/>
      <c r="TUB62" s="876"/>
      <c r="TUC62" s="876"/>
      <c r="TUD62" s="876"/>
      <c r="TUE62" s="876"/>
      <c r="TUF62" s="876"/>
      <c r="TUG62" s="876"/>
      <c r="TUH62" s="876"/>
      <c r="TUI62" s="876"/>
      <c r="TUJ62" s="876"/>
      <c r="TUK62" s="876"/>
      <c r="TUL62" s="876"/>
      <c r="TUM62" s="876"/>
      <c r="TUN62" s="876"/>
      <c r="TUO62" s="876"/>
      <c r="TUP62" s="876"/>
      <c r="TUQ62" s="876"/>
      <c r="TUR62" s="876"/>
      <c r="TUS62" s="876"/>
      <c r="TUT62" s="876"/>
      <c r="TUU62" s="876"/>
      <c r="TUV62" s="876"/>
      <c r="TUW62" s="876"/>
      <c r="TUX62" s="876"/>
      <c r="TUY62" s="876"/>
      <c r="TUZ62" s="876"/>
      <c r="TVA62" s="876"/>
      <c r="TVB62" s="876"/>
      <c r="TVC62" s="876"/>
      <c r="TVD62" s="876"/>
      <c r="TVE62" s="876"/>
      <c r="TVF62" s="876"/>
      <c r="TVG62" s="876"/>
      <c r="TVH62" s="876"/>
      <c r="TVI62" s="876"/>
      <c r="TVJ62" s="876"/>
      <c r="TVK62" s="876"/>
      <c r="TVL62" s="876"/>
      <c r="TVM62" s="876"/>
      <c r="TVN62" s="876"/>
      <c r="TVO62" s="876"/>
      <c r="TVP62" s="876"/>
      <c r="TVQ62" s="876"/>
      <c r="TVR62" s="876"/>
      <c r="TVS62" s="876"/>
      <c r="TVT62" s="876"/>
      <c r="TVU62" s="876"/>
      <c r="TVV62" s="876"/>
      <c r="TVW62" s="876"/>
      <c r="TVX62" s="876"/>
      <c r="TVY62" s="876"/>
      <c r="TVZ62" s="876"/>
      <c r="TWA62" s="876"/>
      <c r="TWB62" s="876"/>
      <c r="TWC62" s="876"/>
      <c r="TWD62" s="876"/>
      <c r="TWE62" s="876"/>
      <c r="TWF62" s="876"/>
      <c r="TWG62" s="876"/>
      <c r="TWH62" s="876"/>
      <c r="TWI62" s="876"/>
      <c r="TWJ62" s="876"/>
      <c r="TWK62" s="876"/>
      <c r="TWL62" s="876"/>
      <c r="TWM62" s="876"/>
      <c r="TWN62" s="876"/>
      <c r="TWO62" s="876"/>
      <c r="TWP62" s="876"/>
      <c r="TWQ62" s="876"/>
      <c r="TWR62" s="876"/>
      <c r="TWS62" s="876"/>
      <c r="TWT62" s="876"/>
      <c r="TWU62" s="876"/>
      <c r="TWV62" s="876"/>
      <c r="TWW62" s="876"/>
      <c r="TWX62" s="876"/>
      <c r="TWY62" s="876"/>
      <c r="TWZ62" s="876"/>
      <c r="TXA62" s="876"/>
      <c r="TXB62" s="876"/>
      <c r="TXC62" s="876"/>
      <c r="TXD62" s="876"/>
      <c r="TXE62" s="876"/>
      <c r="TXF62" s="876"/>
      <c r="TXG62" s="876"/>
      <c r="TXH62" s="876"/>
      <c r="TXI62" s="876"/>
      <c r="TXJ62" s="876"/>
      <c r="TXK62" s="876"/>
      <c r="TXL62" s="876"/>
      <c r="TXM62" s="876"/>
      <c r="TXN62" s="876"/>
      <c r="TXO62" s="876"/>
      <c r="TXP62" s="876"/>
      <c r="TXQ62" s="876"/>
      <c r="TXR62" s="876"/>
      <c r="TXS62" s="876"/>
      <c r="TXT62" s="876"/>
      <c r="TXU62" s="876"/>
      <c r="TXV62" s="876"/>
      <c r="TXW62" s="876"/>
      <c r="TXX62" s="876"/>
      <c r="TXY62" s="876"/>
      <c r="TXZ62" s="876"/>
      <c r="TYA62" s="876"/>
      <c r="TYB62" s="876"/>
      <c r="TYC62" s="876"/>
      <c r="TYD62" s="876"/>
      <c r="TYE62" s="876"/>
      <c r="TYF62" s="876"/>
      <c r="TYG62" s="876"/>
      <c r="TYH62" s="876"/>
      <c r="TYI62" s="876"/>
      <c r="TYJ62" s="876"/>
      <c r="TYK62" s="876"/>
      <c r="TYL62" s="876"/>
      <c r="TYM62" s="876"/>
      <c r="TYN62" s="876"/>
      <c r="TYO62" s="876"/>
      <c r="TYP62" s="876"/>
      <c r="TYQ62" s="876"/>
      <c r="TYR62" s="876"/>
      <c r="TYS62" s="876"/>
      <c r="TYT62" s="876"/>
      <c r="TYU62" s="876"/>
      <c r="TYV62" s="876"/>
      <c r="TYW62" s="876"/>
      <c r="TYX62" s="876"/>
      <c r="TYY62" s="876"/>
      <c r="TYZ62" s="876"/>
      <c r="TZA62" s="876"/>
      <c r="TZB62" s="876"/>
      <c r="TZC62" s="876"/>
      <c r="TZD62" s="876"/>
      <c r="TZE62" s="876"/>
      <c r="TZF62" s="876"/>
      <c r="TZG62" s="876"/>
      <c r="TZH62" s="876"/>
      <c r="TZI62" s="876"/>
      <c r="TZJ62" s="876"/>
      <c r="TZK62" s="876"/>
      <c r="TZL62" s="876"/>
      <c r="TZM62" s="876"/>
      <c r="TZN62" s="876"/>
      <c r="TZO62" s="876"/>
      <c r="TZP62" s="876"/>
      <c r="TZQ62" s="876"/>
      <c r="TZR62" s="876"/>
      <c r="TZS62" s="876"/>
      <c r="TZT62" s="876"/>
      <c r="TZU62" s="876"/>
      <c r="TZV62" s="876"/>
      <c r="TZW62" s="876"/>
      <c r="TZX62" s="876"/>
      <c r="TZY62" s="876"/>
      <c r="TZZ62" s="876"/>
      <c r="UAA62" s="876"/>
      <c r="UAB62" s="876"/>
      <c r="UAC62" s="876"/>
      <c r="UAD62" s="876"/>
      <c r="UAE62" s="876"/>
      <c r="UAF62" s="876"/>
      <c r="UAG62" s="876"/>
      <c r="UAH62" s="876"/>
      <c r="UAI62" s="876"/>
      <c r="UAJ62" s="876"/>
      <c r="UAK62" s="876"/>
      <c r="UAL62" s="876"/>
      <c r="UAM62" s="876"/>
      <c r="UAN62" s="876"/>
      <c r="UAO62" s="876"/>
      <c r="UAP62" s="876"/>
      <c r="UAQ62" s="876"/>
      <c r="UAR62" s="876"/>
      <c r="UAS62" s="876"/>
      <c r="UAT62" s="876"/>
      <c r="UAU62" s="876"/>
      <c r="UAV62" s="876"/>
      <c r="UAW62" s="876"/>
      <c r="UAX62" s="876"/>
      <c r="UAY62" s="876"/>
      <c r="UAZ62" s="876"/>
      <c r="UBA62" s="876"/>
      <c r="UBB62" s="876"/>
      <c r="UBC62" s="876"/>
      <c r="UBD62" s="876"/>
      <c r="UBE62" s="876"/>
      <c r="UBF62" s="876"/>
      <c r="UBG62" s="876"/>
      <c r="UBH62" s="876"/>
      <c r="UBI62" s="876"/>
      <c r="UBJ62" s="876"/>
      <c r="UBK62" s="876"/>
      <c r="UBL62" s="876"/>
      <c r="UBM62" s="876"/>
      <c r="UBN62" s="876"/>
      <c r="UBO62" s="876"/>
      <c r="UBP62" s="876"/>
      <c r="UBQ62" s="876"/>
      <c r="UBR62" s="876"/>
      <c r="UBS62" s="876"/>
      <c r="UBT62" s="876"/>
      <c r="UBU62" s="876"/>
      <c r="UBV62" s="876"/>
      <c r="UBW62" s="876"/>
      <c r="UBX62" s="876"/>
      <c r="UBY62" s="876"/>
      <c r="UBZ62" s="876"/>
      <c r="UCA62" s="876"/>
      <c r="UCB62" s="876"/>
      <c r="UCC62" s="876"/>
      <c r="UCD62" s="876"/>
      <c r="UCE62" s="876"/>
      <c r="UCF62" s="876"/>
      <c r="UCG62" s="876"/>
      <c r="UCH62" s="876"/>
      <c r="UCI62" s="876"/>
      <c r="UCJ62" s="876"/>
      <c r="UCK62" s="876"/>
      <c r="UCL62" s="876"/>
      <c r="UCM62" s="876"/>
      <c r="UCN62" s="876"/>
      <c r="UCO62" s="876"/>
      <c r="UCP62" s="876"/>
      <c r="UCQ62" s="876"/>
      <c r="UCR62" s="876"/>
      <c r="UCS62" s="876"/>
      <c r="UCT62" s="876"/>
      <c r="UCU62" s="876"/>
      <c r="UCV62" s="876"/>
      <c r="UCW62" s="876"/>
      <c r="UCX62" s="876"/>
      <c r="UCY62" s="876"/>
      <c r="UCZ62" s="876"/>
      <c r="UDA62" s="876"/>
      <c r="UDB62" s="876"/>
      <c r="UDC62" s="876"/>
      <c r="UDD62" s="876"/>
      <c r="UDE62" s="876"/>
      <c r="UDF62" s="876"/>
      <c r="UDG62" s="876"/>
      <c r="UDH62" s="876"/>
      <c r="UDI62" s="876"/>
      <c r="UDJ62" s="876"/>
      <c r="UDK62" s="876"/>
      <c r="UDL62" s="876"/>
      <c r="UDM62" s="876"/>
      <c r="UDN62" s="876"/>
      <c r="UDO62" s="876"/>
      <c r="UDP62" s="876"/>
      <c r="UDQ62" s="876"/>
      <c r="UDR62" s="876"/>
      <c r="UDS62" s="876"/>
      <c r="UDT62" s="876"/>
      <c r="UDU62" s="876"/>
      <c r="UDV62" s="876"/>
      <c r="UDW62" s="876"/>
      <c r="UDX62" s="876"/>
      <c r="UDY62" s="876"/>
      <c r="UDZ62" s="876"/>
      <c r="UEA62" s="876"/>
      <c r="UEB62" s="876"/>
      <c r="UEC62" s="876"/>
      <c r="UED62" s="876"/>
      <c r="UEE62" s="876"/>
      <c r="UEF62" s="876"/>
      <c r="UEG62" s="876"/>
      <c r="UEH62" s="876"/>
      <c r="UEI62" s="876"/>
      <c r="UEJ62" s="876"/>
      <c r="UEK62" s="876"/>
      <c r="UEL62" s="876"/>
      <c r="UEM62" s="876"/>
      <c r="UEN62" s="876"/>
      <c r="UEO62" s="876"/>
      <c r="UEP62" s="876"/>
      <c r="UEQ62" s="876"/>
      <c r="UER62" s="876"/>
      <c r="UES62" s="876"/>
      <c r="UET62" s="876"/>
      <c r="UEU62" s="876"/>
      <c r="UEV62" s="876"/>
      <c r="UEW62" s="876"/>
      <c r="UEX62" s="876"/>
      <c r="UEY62" s="876"/>
      <c r="UEZ62" s="876"/>
      <c r="UFA62" s="876"/>
      <c r="UFB62" s="876"/>
      <c r="UFC62" s="876"/>
      <c r="UFD62" s="876"/>
      <c r="UFE62" s="876"/>
      <c r="UFF62" s="876"/>
      <c r="UFG62" s="876"/>
      <c r="UFH62" s="876"/>
      <c r="UFI62" s="876"/>
      <c r="UFJ62" s="876"/>
      <c r="UFK62" s="876"/>
      <c r="UFL62" s="876"/>
      <c r="UFM62" s="876"/>
      <c r="UFN62" s="876"/>
      <c r="UFO62" s="876"/>
      <c r="UFP62" s="876"/>
      <c r="UFQ62" s="876"/>
      <c r="UFR62" s="876"/>
      <c r="UFS62" s="876"/>
      <c r="UFT62" s="876"/>
      <c r="UFU62" s="876"/>
      <c r="UFV62" s="876"/>
      <c r="UFW62" s="876"/>
      <c r="UFX62" s="876"/>
      <c r="UFY62" s="876"/>
      <c r="UFZ62" s="876"/>
      <c r="UGA62" s="876"/>
      <c r="UGB62" s="876"/>
      <c r="UGC62" s="876"/>
      <c r="UGD62" s="876"/>
      <c r="UGE62" s="876"/>
      <c r="UGF62" s="876"/>
      <c r="UGG62" s="876"/>
      <c r="UGH62" s="876"/>
      <c r="UGI62" s="876"/>
      <c r="UGJ62" s="876"/>
      <c r="UGK62" s="876"/>
      <c r="UGL62" s="876"/>
      <c r="UGM62" s="876"/>
      <c r="UGN62" s="876"/>
      <c r="UGO62" s="876"/>
      <c r="UGP62" s="876"/>
      <c r="UGQ62" s="876"/>
      <c r="UGR62" s="876"/>
      <c r="UGS62" s="876"/>
      <c r="UGT62" s="876"/>
      <c r="UGU62" s="876"/>
      <c r="UGV62" s="876"/>
      <c r="UGW62" s="876"/>
      <c r="UGX62" s="876"/>
      <c r="UGY62" s="876"/>
      <c r="UGZ62" s="876"/>
      <c r="UHA62" s="876"/>
      <c r="UHB62" s="876"/>
      <c r="UHC62" s="876"/>
      <c r="UHD62" s="876"/>
      <c r="UHE62" s="876"/>
      <c r="UHF62" s="876"/>
      <c r="UHG62" s="876"/>
      <c r="UHH62" s="876"/>
      <c r="UHI62" s="876"/>
      <c r="UHJ62" s="876"/>
      <c r="UHK62" s="876"/>
      <c r="UHL62" s="876"/>
      <c r="UHM62" s="876"/>
      <c r="UHN62" s="876"/>
      <c r="UHO62" s="876"/>
      <c r="UHP62" s="876"/>
      <c r="UHQ62" s="876"/>
      <c r="UHR62" s="876"/>
      <c r="UHS62" s="876"/>
      <c r="UHT62" s="876"/>
      <c r="UHU62" s="876"/>
      <c r="UHV62" s="876"/>
      <c r="UHW62" s="876"/>
      <c r="UHX62" s="876"/>
      <c r="UHY62" s="876"/>
      <c r="UHZ62" s="876"/>
      <c r="UIA62" s="876"/>
      <c r="UIB62" s="876"/>
      <c r="UIC62" s="876"/>
      <c r="UID62" s="876"/>
      <c r="UIE62" s="876"/>
      <c r="UIF62" s="876"/>
      <c r="UIG62" s="876"/>
      <c r="UIH62" s="876"/>
      <c r="UII62" s="876"/>
      <c r="UIJ62" s="876"/>
      <c r="UIK62" s="876"/>
      <c r="UIL62" s="876"/>
      <c r="UIM62" s="876"/>
      <c r="UIN62" s="876"/>
      <c r="UIO62" s="876"/>
      <c r="UIP62" s="876"/>
      <c r="UIQ62" s="876"/>
      <c r="UIR62" s="876"/>
      <c r="UIS62" s="876"/>
      <c r="UIT62" s="876"/>
      <c r="UIU62" s="876"/>
      <c r="UIV62" s="876"/>
      <c r="UIW62" s="876"/>
      <c r="UIX62" s="876"/>
      <c r="UIY62" s="876"/>
      <c r="UIZ62" s="876"/>
      <c r="UJA62" s="876"/>
      <c r="UJB62" s="876"/>
      <c r="UJC62" s="876"/>
      <c r="UJD62" s="876"/>
      <c r="UJE62" s="876"/>
      <c r="UJF62" s="876"/>
      <c r="UJG62" s="876"/>
      <c r="UJH62" s="876"/>
      <c r="UJI62" s="876"/>
      <c r="UJJ62" s="876"/>
      <c r="UJK62" s="876"/>
      <c r="UJL62" s="876"/>
      <c r="UJM62" s="876"/>
      <c r="UJN62" s="876"/>
      <c r="UJO62" s="876"/>
      <c r="UJP62" s="876"/>
      <c r="UJQ62" s="876"/>
      <c r="UJR62" s="876"/>
      <c r="UJS62" s="876"/>
      <c r="UJT62" s="876"/>
      <c r="UJU62" s="876"/>
      <c r="UJV62" s="876"/>
      <c r="UJW62" s="876"/>
      <c r="UJX62" s="876"/>
      <c r="UJY62" s="876"/>
      <c r="UJZ62" s="876"/>
      <c r="UKA62" s="876"/>
      <c r="UKB62" s="876"/>
      <c r="UKC62" s="876"/>
      <c r="UKD62" s="876"/>
      <c r="UKE62" s="876"/>
      <c r="UKF62" s="876"/>
      <c r="UKG62" s="876"/>
      <c r="UKH62" s="876"/>
      <c r="UKI62" s="876"/>
      <c r="UKJ62" s="876"/>
      <c r="UKK62" s="876"/>
      <c r="UKL62" s="876"/>
      <c r="UKM62" s="876"/>
      <c r="UKN62" s="876"/>
      <c r="UKO62" s="876"/>
      <c r="UKP62" s="876"/>
      <c r="UKQ62" s="876"/>
      <c r="UKR62" s="876"/>
      <c r="UKS62" s="876"/>
      <c r="UKT62" s="876"/>
      <c r="UKU62" s="876"/>
      <c r="UKV62" s="876"/>
      <c r="UKW62" s="876"/>
      <c r="UKX62" s="876"/>
      <c r="UKY62" s="876"/>
      <c r="UKZ62" s="876"/>
      <c r="ULA62" s="876"/>
      <c r="ULB62" s="876"/>
      <c r="ULC62" s="876"/>
      <c r="ULD62" s="876"/>
      <c r="ULE62" s="876"/>
      <c r="ULF62" s="876"/>
      <c r="ULG62" s="876"/>
      <c r="ULH62" s="876"/>
      <c r="ULI62" s="876"/>
      <c r="ULJ62" s="876"/>
      <c r="ULK62" s="876"/>
      <c r="ULL62" s="876"/>
      <c r="ULM62" s="876"/>
      <c r="ULN62" s="876"/>
      <c r="ULO62" s="876"/>
      <c r="ULP62" s="876"/>
      <c r="ULQ62" s="876"/>
      <c r="ULR62" s="876"/>
      <c r="ULS62" s="876"/>
      <c r="ULT62" s="876"/>
      <c r="ULU62" s="876"/>
      <c r="ULV62" s="876"/>
      <c r="ULW62" s="876"/>
      <c r="ULX62" s="876"/>
      <c r="ULY62" s="876"/>
      <c r="ULZ62" s="876"/>
      <c r="UMA62" s="876"/>
      <c r="UMB62" s="876"/>
      <c r="UMC62" s="876"/>
      <c r="UMD62" s="876"/>
      <c r="UME62" s="876"/>
      <c r="UMF62" s="876"/>
      <c r="UMG62" s="876"/>
      <c r="UMH62" s="876"/>
      <c r="UMI62" s="876"/>
      <c r="UMJ62" s="876"/>
      <c r="UMK62" s="876"/>
      <c r="UML62" s="876"/>
      <c r="UMM62" s="876"/>
      <c r="UMN62" s="876"/>
      <c r="UMO62" s="876"/>
      <c r="UMP62" s="876"/>
      <c r="UMQ62" s="876"/>
      <c r="UMR62" s="876"/>
      <c r="UMS62" s="876"/>
      <c r="UMT62" s="876"/>
      <c r="UMU62" s="876"/>
      <c r="UMV62" s="876"/>
      <c r="UMW62" s="876"/>
      <c r="UMX62" s="876"/>
      <c r="UMY62" s="876"/>
      <c r="UMZ62" s="876"/>
      <c r="UNA62" s="876"/>
      <c r="UNB62" s="876"/>
      <c r="UNC62" s="876"/>
      <c r="UND62" s="876"/>
      <c r="UNE62" s="876"/>
      <c r="UNF62" s="876"/>
      <c r="UNG62" s="876"/>
      <c r="UNH62" s="876"/>
      <c r="UNI62" s="876"/>
      <c r="UNJ62" s="876"/>
      <c r="UNK62" s="876"/>
      <c r="UNL62" s="876"/>
      <c r="UNM62" s="876"/>
      <c r="UNN62" s="876"/>
      <c r="UNO62" s="876"/>
      <c r="UNP62" s="876"/>
      <c r="UNQ62" s="876"/>
      <c r="UNR62" s="876"/>
      <c r="UNS62" s="876"/>
      <c r="UNT62" s="876"/>
      <c r="UNU62" s="876"/>
      <c r="UNV62" s="876"/>
      <c r="UNW62" s="876"/>
      <c r="UNX62" s="876"/>
      <c r="UNY62" s="876"/>
      <c r="UNZ62" s="876"/>
      <c r="UOA62" s="876"/>
      <c r="UOB62" s="876"/>
      <c r="UOC62" s="876"/>
      <c r="UOD62" s="876"/>
      <c r="UOE62" s="876"/>
      <c r="UOF62" s="876"/>
      <c r="UOG62" s="876"/>
      <c r="UOH62" s="876"/>
      <c r="UOI62" s="876"/>
      <c r="UOJ62" s="876"/>
      <c r="UOK62" s="876"/>
      <c r="UOL62" s="876"/>
      <c r="UOM62" s="876"/>
      <c r="UON62" s="876"/>
      <c r="UOO62" s="876"/>
      <c r="UOP62" s="876"/>
      <c r="UOQ62" s="876"/>
      <c r="UOR62" s="876"/>
      <c r="UOS62" s="876"/>
      <c r="UOT62" s="876"/>
      <c r="UOU62" s="876"/>
      <c r="UOV62" s="876"/>
      <c r="UOW62" s="876"/>
      <c r="UOX62" s="876"/>
      <c r="UOY62" s="876"/>
      <c r="UOZ62" s="876"/>
      <c r="UPA62" s="876"/>
      <c r="UPB62" s="876"/>
      <c r="UPC62" s="876"/>
      <c r="UPD62" s="876"/>
      <c r="UPE62" s="876"/>
      <c r="UPF62" s="876"/>
      <c r="UPG62" s="876"/>
      <c r="UPH62" s="876"/>
      <c r="UPI62" s="876"/>
      <c r="UPJ62" s="876"/>
      <c r="UPK62" s="876"/>
      <c r="UPL62" s="876"/>
      <c r="UPM62" s="876"/>
      <c r="UPN62" s="876"/>
      <c r="UPO62" s="876"/>
      <c r="UPP62" s="876"/>
      <c r="UPQ62" s="876"/>
      <c r="UPR62" s="876"/>
      <c r="UPS62" s="876"/>
      <c r="UPT62" s="876"/>
      <c r="UPU62" s="876"/>
      <c r="UPV62" s="876"/>
      <c r="UPW62" s="876"/>
      <c r="UPX62" s="876"/>
      <c r="UPY62" s="876"/>
      <c r="UPZ62" s="876"/>
      <c r="UQA62" s="876"/>
      <c r="UQB62" s="876"/>
      <c r="UQC62" s="876"/>
      <c r="UQD62" s="876"/>
      <c r="UQE62" s="876"/>
      <c r="UQF62" s="876"/>
      <c r="UQG62" s="876"/>
      <c r="UQH62" s="876"/>
      <c r="UQI62" s="876"/>
      <c r="UQJ62" s="876"/>
      <c r="UQK62" s="876"/>
      <c r="UQL62" s="876"/>
      <c r="UQM62" s="876"/>
      <c r="UQN62" s="876"/>
      <c r="UQO62" s="876"/>
      <c r="UQP62" s="876"/>
      <c r="UQQ62" s="876"/>
      <c r="UQR62" s="876"/>
      <c r="UQS62" s="876"/>
      <c r="UQT62" s="876"/>
      <c r="UQU62" s="876"/>
      <c r="UQV62" s="876"/>
      <c r="UQW62" s="876"/>
      <c r="UQX62" s="876"/>
      <c r="UQY62" s="876"/>
      <c r="UQZ62" s="876"/>
      <c r="URA62" s="876"/>
      <c r="URB62" s="876"/>
      <c r="URC62" s="876"/>
      <c r="URD62" s="876"/>
      <c r="URE62" s="876"/>
      <c r="URF62" s="876"/>
      <c r="URG62" s="876"/>
      <c r="URH62" s="876"/>
      <c r="URI62" s="876"/>
      <c r="URJ62" s="876"/>
      <c r="URK62" s="876"/>
      <c r="URL62" s="876"/>
      <c r="URM62" s="876"/>
      <c r="URN62" s="876"/>
      <c r="URO62" s="876"/>
      <c r="URP62" s="876"/>
      <c r="URQ62" s="876"/>
      <c r="URR62" s="876"/>
      <c r="URS62" s="876"/>
      <c r="URT62" s="876"/>
      <c r="URU62" s="876"/>
      <c r="URV62" s="876"/>
      <c r="URW62" s="876"/>
      <c r="URX62" s="876"/>
      <c r="URY62" s="876"/>
      <c r="URZ62" s="876"/>
      <c r="USA62" s="876"/>
      <c r="USB62" s="876"/>
      <c r="USC62" s="876"/>
      <c r="USD62" s="876"/>
      <c r="USE62" s="876"/>
      <c r="USF62" s="876"/>
      <c r="USG62" s="876"/>
      <c r="USH62" s="876"/>
      <c r="USI62" s="876"/>
      <c r="USJ62" s="876"/>
      <c r="USK62" s="876"/>
      <c r="USL62" s="876"/>
      <c r="USM62" s="876"/>
      <c r="USN62" s="876"/>
      <c r="USO62" s="876"/>
      <c r="USP62" s="876"/>
      <c r="USQ62" s="876"/>
      <c r="USR62" s="876"/>
      <c r="USS62" s="876"/>
      <c r="UST62" s="876"/>
      <c r="USU62" s="876"/>
      <c r="USV62" s="876"/>
      <c r="USW62" s="876"/>
      <c r="USX62" s="876"/>
      <c r="USY62" s="876"/>
      <c r="USZ62" s="876"/>
      <c r="UTA62" s="876"/>
      <c r="UTB62" s="876"/>
      <c r="UTC62" s="876"/>
      <c r="UTD62" s="876"/>
      <c r="UTE62" s="876"/>
      <c r="UTF62" s="876"/>
      <c r="UTG62" s="876"/>
      <c r="UTH62" s="876"/>
      <c r="UTI62" s="876"/>
      <c r="UTJ62" s="876"/>
      <c r="UTK62" s="876"/>
      <c r="UTL62" s="876"/>
      <c r="UTM62" s="876"/>
      <c r="UTN62" s="876"/>
      <c r="UTO62" s="876"/>
      <c r="UTP62" s="876"/>
      <c r="UTQ62" s="876"/>
      <c r="UTR62" s="876"/>
      <c r="UTS62" s="876"/>
      <c r="UTT62" s="876"/>
      <c r="UTU62" s="876"/>
      <c r="UTV62" s="876"/>
      <c r="UTW62" s="876"/>
      <c r="UTX62" s="876"/>
      <c r="UTY62" s="876"/>
      <c r="UTZ62" s="876"/>
      <c r="UUA62" s="876"/>
      <c r="UUB62" s="876"/>
      <c r="UUC62" s="876"/>
      <c r="UUD62" s="876"/>
      <c r="UUE62" s="876"/>
      <c r="UUF62" s="876"/>
      <c r="UUG62" s="876"/>
      <c r="UUH62" s="876"/>
      <c r="UUI62" s="876"/>
      <c r="UUJ62" s="876"/>
      <c r="UUK62" s="876"/>
      <c r="UUL62" s="876"/>
      <c r="UUM62" s="876"/>
      <c r="UUN62" s="876"/>
      <c r="UUO62" s="876"/>
      <c r="UUP62" s="876"/>
      <c r="UUQ62" s="876"/>
      <c r="UUR62" s="876"/>
      <c r="UUS62" s="876"/>
      <c r="UUT62" s="876"/>
      <c r="UUU62" s="876"/>
      <c r="UUV62" s="876"/>
      <c r="UUW62" s="876"/>
      <c r="UUX62" s="876"/>
      <c r="UUY62" s="876"/>
      <c r="UUZ62" s="876"/>
      <c r="UVA62" s="876"/>
      <c r="UVB62" s="876"/>
      <c r="UVC62" s="876"/>
      <c r="UVD62" s="876"/>
      <c r="UVE62" s="876"/>
      <c r="UVF62" s="876"/>
      <c r="UVG62" s="876"/>
      <c r="UVH62" s="876"/>
      <c r="UVI62" s="876"/>
      <c r="UVJ62" s="876"/>
      <c r="UVK62" s="876"/>
      <c r="UVL62" s="876"/>
      <c r="UVM62" s="876"/>
      <c r="UVN62" s="876"/>
      <c r="UVO62" s="876"/>
      <c r="UVP62" s="876"/>
      <c r="UVQ62" s="876"/>
      <c r="UVR62" s="876"/>
      <c r="UVS62" s="876"/>
      <c r="UVT62" s="876"/>
      <c r="UVU62" s="876"/>
      <c r="UVV62" s="876"/>
      <c r="UVW62" s="876"/>
      <c r="UVX62" s="876"/>
      <c r="UVY62" s="876"/>
      <c r="UVZ62" s="876"/>
      <c r="UWA62" s="876"/>
      <c r="UWB62" s="876"/>
      <c r="UWC62" s="876"/>
      <c r="UWD62" s="876"/>
      <c r="UWE62" s="876"/>
      <c r="UWF62" s="876"/>
      <c r="UWG62" s="876"/>
      <c r="UWH62" s="876"/>
      <c r="UWI62" s="876"/>
      <c r="UWJ62" s="876"/>
      <c r="UWK62" s="876"/>
      <c r="UWL62" s="876"/>
      <c r="UWM62" s="876"/>
      <c r="UWN62" s="876"/>
      <c r="UWO62" s="876"/>
      <c r="UWP62" s="876"/>
      <c r="UWQ62" s="876"/>
      <c r="UWR62" s="876"/>
      <c r="UWS62" s="876"/>
      <c r="UWT62" s="876"/>
      <c r="UWU62" s="876"/>
      <c r="UWV62" s="876"/>
      <c r="UWW62" s="876"/>
      <c r="UWX62" s="876"/>
      <c r="UWY62" s="876"/>
      <c r="UWZ62" s="876"/>
      <c r="UXA62" s="876"/>
      <c r="UXB62" s="876"/>
      <c r="UXC62" s="876"/>
      <c r="UXD62" s="876"/>
      <c r="UXE62" s="876"/>
      <c r="UXF62" s="876"/>
      <c r="UXG62" s="876"/>
      <c r="UXH62" s="876"/>
      <c r="UXI62" s="876"/>
      <c r="UXJ62" s="876"/>
      <c r="UXK62" s="876"/>
      <c r="UXL62" s="876"/>
      <c r="UXM62" s="876"/>
      <c r="UXN62" s="876"/>
      <c r="UXO62" s="876"/>
      <c r="UXP62" s="876"/>
      <c r="UXQ62" s="876"/>
      <c r="UXR62" s="876"/>
      <c r="UXS62" s="876"/>
      <c r="UXT62" s="876"/>
      <c r="UXU62" s="876"/>
      <c r="UXV62" s="876"/>
      <c r="UXW62" s="876"/>
      <c r="UXX62" s="876"/>
      <c r="UXY62" s="876"/>
      <c r="UXZ62" s="876"/>
      <c r="UYA62" s="876"/>
      <c r="UYB62" s="876"/>
      <c r="UYC62" s="876"/>
      <c r="UYD62" s="876"/>
      <c r="UYE62" s="876"/>
      <c r="UYF62" s="876"/>
      <c r="UYG62" s="876"/>
      <c r="UYH62" s="876"/>
      <c r="UYI62" s="876"/>
      <c r="UYJ62" s="876"/>
      <c r="UYK62" s="876"/>
      <c r="UYL62" s="876"/>
      <c r="UYM62" s="876"/>
      <c r="UYN62" s="876"/>
      <c r="UYO62" s="876"/>
      <c r="UYP62" s="876"/>
      <c r="UYQ62" s="876"/>
      <c r="UYR62" s="876"/>
      <c r="UYS62" s="876"/>
      <c r="UYT62" s="876"/>
      <c r="UYU62" s="876"/>
      <c r="UYV62" s="876"/>
      <c r="UYW62" s="876"/>
      <c r="UYX62" s="876"/>
      <c r="UYY62" s="876"/>
      <c r="UYZ62" s="876"/>
      <c r="UZA62" s="876"/>
      <c r="UZB62" s="876"/>
      <c r="UZC62" s="876"/>
      <c r="UZD62" s="876"/>
      <c r="UZE62" s="876"/>
      <c r="UZF62" s="876"/>
      <c r="UZG62" s="876"/>
      <c r="UZH62" s="876"/>
      <c r="UZI62" s="876"/>
      <c r="UZJ62" s="876"/>
      <c r="UZK62" s="876"/>
      <c r="UZL62" s="876"/>
      <c r="UZM62" s="876"/>
      <c r="UZN62" s="876"/>
      <c r="UZO62" s="876"/>
      <c r="UZP62" s="876"/>
      <c r="UZQ62" s="876"/>
      <c r="UZR62" s="876"/>
      <c r="UZS62" s="876"/>
      <c r="UZT62" s="876"/>
      <c r="UZU62" s="876"/>
      <c r="UZV62" s="876"/>
      <c r="UZW62" s="876"/>
      <c r="UZX62" s="876"/>
      <c r="UZY62" s="876"/>
      <c r="UZZ62" s="876"/>
      <c r="VAA62" s="876"/>
      <c r="VAB62" s="876"/>
      <c r="VAC62" s="876"/>
      <c r="VAD62" s="876"/>
      <c r="VAE62" s="876"/>
      <c r="VAF62" s="876"/>
      <c r="VAG62" s="876"/>
      <c r="VAH62" s="876"/>
      <c r="VAI62" s="876"/>
      <c r="VAJ62" s="876"/>
      <c r="VAK62" s="876"/>
      <c r="VAL62" s="876"/>
      <c r="VAM62" s="876"/>
      <c r="VAN62" s="876"/>
      <c r="VAO62" s="876"/>
      <c r="VAP62" s="876"/>
      <c r="VAQ62" s="876"/>
      <c r="VAR62" s="876"/>
      <c r="VAS62" s="876"/>
      <c r="VAT62" s="876"/>
      <c r="VAU62" s="876"/>
      <c r="VAV62" s="876"/>
      <c r="VAW62" s="876"/>
      <c r="VAX62" s="876"/>
      <c r="VAY62" s="876"/>
      <c r="VAZ62" s="876"/>
      <c r="VBA62" s="876"/>
      <c r="VBB62" s="876"/>
      <c r="VBC62" s="876"/>
      <c r="VBD62" s="876"/>
      <c r="VBE62" s="876"/>
      <c r="VBF62" s="876"/>
      <c r="VBG62" s="876"/>
      <c r="VBH62" s="876"/>
      <c r="VBI62" s="876"/>
      <c r="VBJ62" s="876"/>
      <c r="VBK62" s="876"/>
      <c r="VBL62" s="876"/>
      <c r="VBM62" s="876"/>
      <c r="VBN62" s="876"/>
      <c r="VBO62" s="876"/>
      <c r="VBP62" s="876"/>
      <c r="VBQ62" s="876"/>
      <c r="VBR62" s="876"/>
      <c r="VBS62" s="876"/>
      <c r="VBT62" s="876"/>
      <c r="VBU62" s="876"/>
      <c r="VBV62" s="876"/>
      <c r="VBW62" s="876"/>
      <c r="VBX62" s="876"/>
      <c r="VBY62" s="876"/>
      <c r="VBZ62" s="876"/>
      <c r="VCA62" s="876"/>
      <c r="VCB62" s="876"/>
      <c r="VCC62" s="876"/>
      <c r="VCD62" s="876"/>
      <c r="VCE62" s="876"/>
      <c r="VCF62" s="876"/>
      <c r="VCG62" s="876"/>
      <c r="VCH62" s="876"/>
      <c r="VCI62" s="876"/>
      <c r="VCJ62" s="876"/>
      <c r="VCK62" s="876"/>
      <c r="VCL62" s="876"/>
      <c r="VCM62" s="876"/>
      <c r="VCN62" s="876"/>
      <c r="VCO62" s="876"/>
      <c r="VCP62" s="876"/>
      <c r="VCQ62" s="876"/>
      <c r="VCR62" s="876"/>
      <c r="VCS62" s="876"/>
      <c r="VCT62" s="876"/>
      <c r="VCU62" s="876"/>
      <c r="VCV62" s="876"/>
      <c r="VCW62" s="876"/>
      <c r="VCX62" s="876"/>
      <c r="VCY62" s="876"/>
      <c r="VCZ62" s="876"/>
      <c r="VDA62" s="876"/>
      <c r="VDB62" s="876"/>
      <c r="VDC62" s="876"/>
      <c r="VDD62" s="876"/>
      <c r="VDE62" s="876"/>
      <c r="VDF62" s="876"/>
      <c r="VDG62" s="876"/>
      <c r="VDH62" s="876"/>
      <c r="VDI62" s="876"/>
      <c r="VDJ62" s="876"/>
      <c r="VDK62" s="876"/>
      <c r="VDL62" s="876"/>
      <c r="VDM62" s="876"/>
      <c r="VDN62" s="876"/>
      <c r="VDO62" s="876"/>
      <c r="VDP62" s="876"/>
      <c r="VDQ62" s="876"/>
      <c r="VDR62" s="876"/>
      <c r="VDS62" s="876"/>
      <c r="VDT62" s="876"/>
      <c r="VDU62" s="876"/>
      <c r="VDV62" s="876"/>
      <c r="VDW62" s="876"/>
      <c r="VDX62" s="876"/>
      <c r="VDY62" s="876"/>
      <c r="VDZ62" s="876"/>
      <c r="VEA62" s="876"/>
      <c r="VEB62" s="876"/>
      <c r="VEC62" s="876"/>
      <c r="VED62" s="876"/>
      <c r="VEE62" s="876"/>
      <c r="VEF62" s="876"/>
      <c r="VEG62" s="876"/>
      <c r="VEH62" s="876"/>
      <c r="VEI62" s="876"/>
      <c r="VEJ62" s="876"/>
      <c r="VEK62" s="876"/>
      <c r="VEL62" s="876"/>
      <c r="VEM62" s="876"/>
      <c r="VEN62" s="876"/>
      <c r="VEO62" s="876"/>
      <c r="VEP62" s="876"/>
      <c r="VEQ62" s="876"/>
      <c r="VER62" s="876"/>
      <c r="VES62" s="876"/>
      <c r="VET62" s="876"/>
      <c r="VEU62" s="876"/>
      <c r="VEV62" s="876"/>
      <c r="VEW62" s="876"/>
      <c r="VEX62" s="876"/>
      <c r="VEY62" s="876"/>
      <c r="VEZ62" s="876"/>
      <c r="VFA62" s="876"/>
      <c r="VFB62" s="876"/>
      <c r="VFC62" s="876"/>
      <c r="VFD62" s="876"/>
      <c r="VFE62" s="876"/>
      <c r="VFF62" s="876"/>
      <c r="VFG62" s="876"/>
      <c r="VFH62" s="876"/>
      <c r="VFI62" s="876"/>
      <c r="VFJ62" s="876"/>
      <c r="VFK62" s="876"/>
      <c r="VFL62" s="876"/>
      <c r="VFM62" s="876"/>
      <c r="VFN62" s="876"/>
      <c r="VFO62" s="876"/>
      <c r="VFP62" s="876"/>
      <c r="VFQ62" s="876"/>
      <c r="VFR62" s="876"/>
      <c r="VFS62" s="876"/>
      <c r="VFT62" s="876"/>
      <c r="VFU62" s="876"/>
      <c r="VFV62" s="876"/>
      <c r="VFW62" s="876"/>
      <c r="VFX62" s="876"/>
      <c r="VFY62" s="876"/>
      <c r="VFZ62" s="876"/>
      <c r="VGA62" s="876"/>
      <c r="VGB62" s="876"/>
      <c r="VGC62" s="876"/>
      <c r="VGD62" s="876"/>
      <c r="VGE62" s="876"/>
      <c r="VGF62" s="876"/>
      <c r="VGG62" s="876"/>
      <c r="VGH62" s="876"/>
      <c r="VGI62" s="876"/>
      <c r="VGJ62" s="876"/>
      <c r="VGK62" s="876"/>
      <c r="VGL62" s="876"/>
      <c r="VGM62" s="876"/>
      <c r="VGN62" s="876"/>
      <c r="VGO62" s="876"/>
      <c r="VGP62" s="876"/>
      <c r="VGQ62" s="876"/>
      <c r="VGR62" s="876"/>
      <c r="VGS62" s="876"/>
      <c r="VGT62" s="876"/>
      <c r="VGU62" s="876"/>
      <c r="VGV62" s="876"/>
      <c r="VGW62" s="876"/>
      <c r="VGX62" s="876"/>
      <c r="VGY62" s="876"/>
      <c r="VGZ62" s="876"/>
      <c r="VHA62" s="876"/>
      <c r="VHB62" s="876"/>
      <c r="VHC62" s="876"/>
      <c r="VHD62" s="876"/>
      <c r="VHE62" s="876"/>
      <c r="VHF62" s="876"/>
      <c r="VHG62" s="876"/>
      <c r="VHH62" s="876"/>
      <c r="VHI62" s="876"/>
      <c r="VHJ62" s="876"/>
      <c r="VHK62" s="876"/>
      <c r="VHL62" s="876"/>
      <c r="VHM62" s="876"/>
      <c r="VHN62" s="876"/>
      <c r="VHO62" s="876"/>
      <c r="VHP62" s="876"/>
      <c r="VHQ62" s="876"/>
      <c r="VHR62" s="876"/>
      <c r="VHS62" s="876"/>
      <c r="VHT62" s="876"/>
      <c r="VHU62" s="876"/>
      <c r="VHV62" s="876"/>
      <c r="VHW62" s="876"/>
      <c r="VHX62" s="876"/>
      <c r="VHY62" s="876"/>
      <c r="VHZ62" s="876"/>
      <c r="VIA62" s="876"/>
      <c r="VIB62" s="876"/>
      <c r="VIC62" s="876"/>
      <c r="VID62" s="876"/>
      <c r="VIE62" s="876"/>
      <c r="VIF62" s="876"/>
      <c r="VIG62" s="876"/>
      <c r="VIH62" s="876"/>
      <c r="VII62" s="876"/>
      <c r="VIJ62" s="876"/>
      <c r="VIK62" s="876"/>
      <c r="VIL62" s="876"/>
      <c r="VIM62" s="876"/>
      <c r="VIN62" s="876"/>
      <c r="VIO62" s="876"/>
      <c r="VIP62" s="876"/>
      <c r="VIQ62" s="876"/>
      <c r="VIR62" s="876"/>
      <c r="VIS62" s="876"/>
      <c r="VIT62" s="876"/>
      <c r="VIU62" s="876"/>
      <c r="VIV62" s="876"/>
      <c r="VIW62" s="876"/>
      <c r="VIX62" s="876"/>
      <c r="VIY62" s="876"/>
      <c r="VIZ62" s="876"/>
      <c r="VJA62" s="876"/>
      <c r="VJB62" s="876"/>
      <c r="VJC62" s="876"/>
      <c r="VJD62" s="876"/>
      <c r="VJE62" s="876"/>
      <c r="VJF62" s="876"/>
      <c r="VJG62" s="876"/>
      <c r="VJH62" s="876"/>
      <c r="VJI62" s="876"/>
      <c r="VJJ62" s="876"/>
      <c r="VJK62" s="876"/>
      <c r="VJL62" s="876"/>
      <c r="VJM62" s="876"/>
      <c r="VJN62" s="876"/>
      <c r="VJO62" s="876"/>
      <c r="VJP62" s="876"/>
      <c r="VJQ62" s="876"/>
      <c r="VJR62" s="876"/>
      <c r="VJS62" s="876"/>
      <c r="VJT62" s="876"/>
      <c r="VJU62" s="876"/>
      <c r="VJV62" s="876"/>
      <c r="VJW62" s="876"/>
      <c r="VJX62" s="876"/>
      <c r="VJY62" s="876"/>
      <c r="VJZ62" s="876"/>
      <c r="VKA62" s="876"/>
      <c r="VKB62" s="876"/>
      <c r="VKC62" s="876"/>
      <c r="VKD62" s="876"/>
      <c r="VKE62" s="876"/>
      <c r="VKF62" s="876"/>
      <c r="VKG62" s="876"/>
      <c r="VKH62" s="876"/>
      <c r="VKI62" s="876"/>
      <c r="VKJ62" s="876"/>
      <c r="VKK62" s="876"/>
      <c r="VKL62" s="876"/>
      <c r="VKM62" s="876"/>
      <c r="VKN62" s="876"/>
      <c r="VKO62" s="876"/>
      <c r="VKP62" s="876"/>
      <c r="VKQ62" s="876"/>
      <c r="VKR62" s="876"/>
      <c r="VKS62" s="876"/>
      <c r="VKT62" s="876"/>
      <c r="VKU62" s="876"/>
      <c r="VKV62" s="876"/>
      <c r="VKW62" s="876"/>
      <c r="VKX62" s="876"/>
      <c r="VKY62" s="876"/>
      <c r="VKZ62" s="876"/>
      <c r="VLA62" s="876"/>
      <c r="VLB62" s="876"/>
      <c r="VLC62" s="876"/>
      <c r="VLD62" s="876"/>
      <c r="VLE62" s="876"/>
      <c r="VLF62" s="876"/>
      <c r="VLG62" s="876"/>
      <c r="VLH62" s="876"/>
      <c r="VLI62" s="876"/>
      <c r="VLJ62" s="876"/>
      <c r="VLK62" s="876"/>
      <c r="VLL62" s="876"/>
      <c r="VLM62" s="876"/>
      <c r="VLN62" s="876"/>
      <c r="VLO62" s="876"/>
      <c r="VLP62" s="876"/>
      <c r="VLQ62" s="876"/>
      <c r="VLR62" s="876"/>
      <c r="VLS62" s="876"/>
      <c r="VLT62" s="876"/>
      <c r="VLU62" s="876"/>
      <c r="VLV62" s="876"/>
      <c r="VLW62" s="876"/>
      <c r="VLX62" s="876"/>
      <c r="VLY62" s="876"/>
      <c r="VLZ62" s="876"/>
      <c r="VMA62" s="876"/>
      <c r="VMB62" s="876"/>
      <c r="VMC62" s="876"/>
      <c r="VMD62" s="876"/>
      <c r="VME62" s="876"/>
      <c r="VMF62" s="876"/>
      <c r="VMG62" s="876"/>
      <c r="VMH62" s="876"/>
      <c r="VMI62" s="876"/>
      <c r="VMJ62" s="876"/>
      <c r="VMK62" s="876"/>
      <c r="VML62" s="876"/>
      <c r="VMM62" s="876"/>
      <c r="VMN62" s="876"/>
      <c r="VMO62" s="876"/>
      <c r="VMP62" s="876"/>
      <c r="VMQ62" s="876"/>
      <c r="VMR62" s="876"/>
      <c r="VMS62" s="876"/>
      <c r="VMT62" s="876"/>
      <c r="VMU62" s="876"/>
      <c r="VMV62" s="876"/>
      <c r="VMW62" s="876"/>
      <c r="VMX62" s="876"/>
      <c r="VMY62" s="876"/>
      <c r="VMZ62" s="876"/>
      <c r="VNA62" s="876"/>
      <c r="VNB62" s="876"/>
      <c r="VNC62" s="876"/>
      <c r="VND62" s="876"/>
      <c r="VNE62" s="876"/>
      <c r="VNF62" s="876"/>
      <c r="VNG62" s="876"/>
      <c r="VNH62" s="876"/>
      <c r="VNI62" s="876"/>
      <c r="VNJ62" s="876"/>
      <c r="VNK62" s="876"/>
      <c r="VNL62" s="876"/>
      <c r="VNM62" s="876"/>
      <c r="VNN62" s="876"/>
      <c r="VNO62" s="876"/>
      <c r="VNP62" s="876"/>
      <c r="VNQ62" s="876"/>
      <c r="VNR62" s="876"/>
      <c r="VNS62" s="876"/>
      <c r="VNT62" s="876"/>
      <c r="VNU62" s="876"/>
      <c r="VNV62" s="876"/>
      <c r="VNW62" s="876"/>
      <c r="VNX62" s="876"/>
      <c r="VNY62" s="876"/>
      <c r="VNZ62" s="876"/>
      <c r="VOA62" s="876"/>
      <c r="VOB62" s="876"/>
      <c r="VOC62" s="876"/>
      <c r="VOD62" s="876"/>
      <c r="VOE62" s="876"/>
      <c r="VOF62" s="876"/>
      <c r="VOG62" s="876"/>
      <c r="VOH62" s="876"/>
      <c r="VOI62" s="876"/>
      <c r="VOJ62" s="876"/>
      <c r="VOK62" s="876"/>
      <c r="VOL62" s="876"/>
      <c r="VOM62" s="876"/>
      <c r="VON62" s="876"/>
      <c r="VOO62" s="876"/>
      <c r="VOP62" s="876"/>
      <c r="VOQ62" s="876"/>
      <c r="VOR62" s="876"/>
      <c r="VOS62" s="876"/>
      <c r="VOT62" s="876"/>
      <c r="VOU62" s="876"/>
      <c r="VOV62" s="876"/>
      <c r="VOW62" s="876"/>
      <c r="VOX62" s="876"/>
      <c r="VOY62" s="876"/>
      <c r="VOZ62" s="876"/>
      <c r="VPA62" s="876"/>
      <c r="VPB62" s="876"/>
      <c r="VPC62" s="876"/>
      <c r="VPD62" s="876"/>
      <c r="VPE62" s="876"/>
      <c r="VPF62" s="876"/>
      <c r="VPG62" s="876"/>
      <c r="VPH62" s="876"/>
      <c r="VPI62" s="876"/>
      <c r="VPJ62" s="876"/>
      <c r="VPK62" s="876"/>
      <c r="VPL62" s="876"/>
      <c r="VPM62" s="876"/>
      <c r="VPN62" s="876"/>
      <c r="VPO62" s="876"/>
      <c r="VPP62" s="876"/>
      <c r="VPQ62" s="876"/>
      <c r="VPR62" s="876"/>
      <c r="VPS62" s="876"/>
      <c r="VPT62" s="876"/>
      <c r="VPU62" s="876"/>
      <c r="VPV62" s="876"/>
      <c r="VPW62" s="876"/>
      <c r="VPX62" s="876"/>
      <c r="VPY62" s="876"/>
      <c r="VPZ62" s="876"/>
      <c r="VQA62" s="876"/>
      <c r="VQB62" s="876"/>
      <c r="VQC62" s="876"/>
      <c r="VQD62" s="876"/>
      <c r="VQE62" s="876"/>
      <c r="VQF62" s="876"/>
      <c r="VQG62" s="876"/>
      <c r="VQH62" s="876"/>
      <c r="VQI62" s="876"/>
      <c r="VQJ62" s="876"/>
      <c r="VQK62" s="876"/>
      <c r="VQL62" s="876"/>
      <c r="VQM62" s="876"/>
      <c r="VQN62" s="876"/>
      <c r="VQO62" s="876"/>
      <c r="VQP62" s="876"/>
      <c r="VQQ62" s="876"/>
      <c r="VQR62" s="876"/>
      <c r="VQS62" s="876"/>
      <c r="VQT62" s="876"/>
      <c r="VQU62" s="876"/>
      <c r="VQV62" s="876"/>
      <c r="VQW62" s="876"/>
      <c r="VQX62" s="876"/>
      <c r="VQY62" s="876"/>
      <c r="VQZ62" s="876"/>
      <c r="VRA62" s="876"/>
      <c r="VRB62" s="876"/>
      <c r="VRC62" s="876"/>
      <c r="VRD62" s="876"/>
      <c r="VRE62" s="876"/>
      <c r="VRF62" s="876"/>
      <c r="VRG62" s="876"/>
      <c r="VRH62" s="876"/>
      <c r="VRI62" s="876"/>
      <c r="VRJ62" s="876"/>
      <c r="VRK62" s="876"/>
      <c r="VRL62" s="876"/>
      <c r="VRM62" s="876"/>
      <c r="VRN62" s="876"/>
      <c r="VRO62" s="876"/>
      <c r="VRP62" s="876"/>
      <c r="VRQ62" s="876"/>
      <c r="VRR62" s="876"/>
      <c r="VRS62" s="876"/>
      <c r="VRT62" s="876"/>
      <c r="VRU62" s="876"/>
      <c r="VRV62" s="876"/>
      <c r="VRW62" s="876"/>
      <c r="VRX62" s="876"/>
      <c r="VRY62" s="876"/>
      <c r="VRZ62" s="876"/>
      <c r="VSA62" s="876"/>
      <c r="VSB62" s="876"/>
      <c r="VSC62" s="876"/>
      <c r="VSD62" s="876"/>
      <c r="VSE62" s="876"/>
      <c r="VSF62" s="876"/>
      <c r="VSG62" s="876"/>
      <c r="VSH62" s="876"/>
      <c r="VSI62" s="876"/>
      <c r="VSJ62" s="876"/>
      <c r="VSK62" s="876"/>
      <c r="VSL62" s="876"/>
      <c r="VSM62" s="876"/>
      <c r="VSN62" s="876"/>
      <c r="VSO62" s="876"/>
      <c r="VSP62" s="876"/>
      <c r="VSQ62" s="876"/>
      <c r="VSR62" s="876"/>
      <c r="VSS62" s="876"/>
      <c r="VST62" s="876"/>
      <c r="VSU62" s="876"/>
      <c r="VSV62" s="876"/>
      <c r="VSW62" s="876"/>
      <c r="VSX62" s="876"/>
      <c r="VSY62" s="876"/>
      <c r="VSZ62" s="876"/>
      <c r="VTA62" s="876"/>
      <c r="VTB62" s="876"/>
      <c r="VTC62" s="876"/>
      <c r="VTD62" s="876"/>
      <c r="VTE62" s="876"/>
      <c r="VTF62" s="876"/>
      <c r="VTG62" s="876"/>
      <c r="VTH62" s="876"/>
      <c r="VTI62" s="876"/>
      <c r="VTJ62" s="876"/>
      <c r="VTK62" s="876"/>
      <c r="VTL62" s="876"/>
      <c r="VTM62" s="876"/>
      <c r="VTN62" s="876"/>
      <c r="VTO62" s="876"/>
      <c r="VTP62" s="876"/>
      <c r="VTQ62" s="876"/>
      <c r="VTR62" s="876"/>
      <c r="VTS62" s="876"/>
      <c r="VTT62" s="876"/>
      <c r="VTU62" s="876"/>
      <c r="VTV62" s="876"/>
      <c r="VTW62" s="876"/>
      <c r="VTX62" s="876"/>
      <c r="VTY62" s="876"/>
      <c r="VTZ62" s="876"/>
      <c r="VUA62" s="876"/>
      <c r="VUB62" s="876"/>
      <c r="VUC62" s="876"/>
      <c r="VUD62" s="876"/>
      <c r="VUE62" s="876"/>
      <c r="VUF62" s="876"/>
      <c r="VUG62" s="876"/>
      <c r="VUH62" s="876"/>
      <c r="VUI62" s="876"/>
      <c r="VUJ62" s="876"/>
      <c r="VUK62" s="876"/>
      <c r="VUL62" s="876"/>
      <c r="VUM62" s="876"/>
      <c r="VUN62" s="876"/>
      <c r="VUO62" s="876"/>
      <c r="VUP62" s="876"/>
      <c r="VUQ62" s="876"/>
      <c r="VUR62" s="876"/>
      <c r="VUS62" s="876"/>
      <c r="VUT62" s="876"/>
      <c r="VUU62" s="876"/>
      <c r="VUV62" s="876"/>
      <c r="VUW62" s="876"/>
      <c r="VUX62" s="876"/>
      <c r="VUY62" s="876"/>
      <c r="VUZ62" s="876"/>
      <c r="VVA62" s="876"/>
      <c r="VVB62" s="876"/>
      <c r="VVC62" s="876"/>
      <c r="VVD62" s="876"/>
      <c r="VVE62" s="876"/>
      <c r="VVF62" s="876"/>
      <c r="VVG62" s="876"/>
      <c r="VVH62" s="876"/>
      <c r="VVI62" s="876"/>
      <c r="VVJ62" s="876"/>
      <c r="VVK62" s="876"/>
      <c r="VVL62" s="876"/>
      <c r="VVM62" s="876"/>
      <c r="VVN62" s="876"/>
      <c r="VVO62" s="876"/>
      <c r="VVP62" s="876"/>
      <c r="VVQ62" s="876"/>
      <c r="VVR62" s="876"/>
      <c r="VVS62" s="876"/>
      <c r="VVT62" s="876"/>
      <c r="VVU62" s="876"/>
      <c r="VVV62" s="876"/>
      <c r="VVW62" s="876"/>
      <c r="VVX62" s="876"/>
      <c r="VVY62" s="876"/>
      <c r="VVZ62" s="876"/>
      <c r="VWA62" s="876"/>
      <c r="VWB62" s="876"/>
      <c r="VWC62" s="876"/>
      <c r="VWD62" s="876"/>
      <c r="VWE62" s="876"/>
      <c r="VWF62" s="876"/>
      <c r="VWG62" s="876"/>
      <c r="VWH62" s="876"/>
      <c r="VWI62" s="876"/>
      <c r="VWJ62" s="876"/>
      <c r="VWK62" s="876"/>
      <c r="VWL62" s="876"/>
      <c r="VWM62" s="876"/>
      <c r="VWN62" s="876"/>
      <c r="VWO62" s="876"/>
      <c r="VWP62" s="876"/>
      <c r="VWQ62" s="876"/>
      <c r="VWR62" s="876"/>
      <c r="VWS62" s="876"/>
      <c r="VWT62" s="876"/>
      <c r="VWU62" s="876"/>
      <c r="VWV62" s="876"/>
      <c r="VWW62" s="876"/>
      <c r="VWX62" s="876"/>
      <c r="VWY62" s="876"/>
      <c r="VWZ62" s="876"/>
      <c r="VXA62" s="876"/>
      <c r="VXB62" s="876"/>
      <c r="VXC62" s="876"/>
      <c r="VXD62" s="876"/>
      <c r="VXE62" s="876"/>
      <c r="VXF62" s="876"/>
      <c r="VXG62" s="876"/>
      <c r="VXH62" s="876"/>
      <c r="VXI62" s="876"/>
      <c r="VXJ62" s="876"/>
      <c r="VXK62" s="876"/>
      <c r="VXL62" s="876"/>
      <c r="VXM62" s="876"/>
      <c r="VXN62" s="876"/>
      <c r="VXO62" s="876"/>
      <c r="VXP62" s="876"/>
      <c r="VXQ62" s="876"/>
      <c r="VXR62" s="876"/>
      <c r="VXS62" s="876"/>
      <c r="VXT62" s="876"/>
      <c r="VXU62" s="876"/>
      <c r="VXV62" s="876"/>
      <c r="VXW62" s="876"/>
      <c r="VXX62" s="876"/>
      <c r="VXY62" s="876"/>
      <c r="VXZ62" s="876"/>
      <c r="VYA62" s="876"/>
      <c r="VYB62" s="876"/>
      <c r="VYC62" s="876"/>
      <c r="VYD62" s="876"/>
      <c r="VYE62" s="876"/>
      <c r="VYF62" s="876"/>
      <c r="VYG62" s="876"/>
      <c r="VYH62" s="876"/>
      <c r="VYI62" s="876"/>
      <c r="VYJ62" s="876"/>
      <c r="VYK62" s="876"/>
      <c r="VYL62" s="876"/>
      <c r="VYM62" s="876"/>
      <c r="VYN62" s="876"/>
      <c r="VYO62" s="876"/>
      <c r="VYP62" s="876"/>
      <c r="VYQ62" s="876"/>
      <c r="VYR62" s="876"/>
      <c r="VYS62" s="876"/>
      <c r="VYT62" s="876"/>
      <c r="VYU62" s="876"/>
      <c r="VYV62" s="876"/>
      <c r="VYW62" s="876"/>
      <c r="VYX62" s="876"/>
      <c r="VYY62" s="876"/>
      <c r="VYZ62" s="876"/>
      <c r="VZA62" s="876"/>
      <c r="VZB62" s="876"/>
      <c r="VZC62" s="876"/>
      <c r="VZD62" s="876"/>
      <c r="VZE62" s="876"/>
      <c r="VZF62" s="876"/>
      <c r="VZG62" s="876"/>
      <c r="VZH62" s="876"/>
      <c r="VZI62" s="876"/>
      <c r="VZJ62" s="876"/>
      <c r="VZK62" s="876"/>
      <c r="VZL62" s="876"/>
      <c r="VZM62" s="876"/>
      <c r="VZN62" s="876"/>
      <c r="VZO62" s="876"/>
      <c r="VZP62" s="876"/>
      <c r="VZQ62" s="876"/>
      <c r="VZR62" s="876"/>
      <c r="VZS62" s="876"/>
      <c r="VZT62" s="876"/>
      <c r="VZU62" s="876"/>
      <c r="VZV62" s="876"/>
      <c r="VZW62" s="876"/>
      <c r="VZX62" s="876"/>
      <c r="VZY62" s="876"/>
      <c r="VZZ62" s="876"/>
      <c r="WAA62" s="876"/>
      <c r="WAB62" s="876"/>
      <c r="WAC62" s="876"/>
      <c r="WAD62" s="876"/>
      <c r="WAE62" s="876"/>
      <c r="WAF62" s="876"/>
      <c r="WAG62" s="876"/>
      <c r="WAH62" s="876"/>
      <c r="WAI62" s="876"/>
      <c r="WAJ62" s="876"/>
      <c r="WAK62" s="876"/>
      <c r="WAL62" s="876"/>
      <c r="WAM62" s="876"/>
      <c r="WAN62" s="876"/>
      <c r="WAO62" s="876"/>
      <c r="WAP62" s="876"/>
      <c r="WAQ62" s="876"/>
      <c r="WAR62" s="876"/>
      <c r="WAS62" s="876"/>
      <c r="WAT62" s="876"/>
      <c r="WAU62" s="876"/>
      <c r="WAV62" s="876"/>
      <c r="WAW62" s="876"/>
      <c r="WAX62" s="876"/>
      <c r="WAY62" s="876"/>
      <c r="WAZ62" s="876"/>
      <c r="WBA62" s="876"/>
      <c r="WBB62" s="876"/>
      <c r="WBC62" s="876"/>
      <c r="WBD62" s="876"/>
      <c r="WBE62" s="876"/>
      <c r="WBF62" s="876"/>
      <c r="WBG62" s="876"/>
      <c r="WBH62" s="876"/>
      <c r="WBI62" s="876"/>
      <c r="WBJ62" s="876"/>
      <c r="WBK62" s="876"/>
      <c r="WBL62" s="876"/>
      <c r="WBM62" s="876"/>
      <c r="WBN62" s="876"/>
      <c r="WBO62" s="876"/>
      <c r="WBP62" s="876"/>
      <c r="WBQ62" s="876"/>
      <c r="WBR62" s="876"/>
      <c r="WBS62" s="876"/>
      <c r="WBT62" s="876"/>
      <c r="WBU62" s="876"/>
      <c r="WBV62" s="876"/>
      <c r="WBW62" s="876"/>
      <c r="WBX62" s="876"/>
      <c r="WBY62" s="876"/>
      <c r="WBZ62" s="876"/>
      <c r="WCA62" s="876"/>
      <c r="WCB62" s="876"/>
      <c r="WCC62" s="876"/>
      <c r="WCD62" s="876"/>
      <c r="WCE62" s="876"/>
      <c r="WCF62" s="876"/>
      <c r="WCG62" s="876"/>
      <c r="WCH62" s="876"/>
      <c r="WCI62" s="876"/>
      <c r="WCJ62" s="876"/>
      <c r="WCK62" s="876"/>
      <c r="WCL62" s="876"/>
      <c r="WCM62" s="876"/>
      <c r="WCN62" s="876"/>
      <c r="WCO62" s="876"/>
      <c r="WCP62" s="876"/>
      <c r="WCQ62" s="876"/>
      <c r="WCR62" s="876"/>
      <c r="WCS62" s="876"/>
      <c r="WCT62" s="876"/>
      <c r="WCU62" s="876"/>
      <c r="WCV62" s="876"/>
      <c r="WCW62" s="876"/>
      <c r="WCX62" s="876"/>
      <c r="WCY62" s="876"/>
      <c r="WCZ62" s="876"/>
      <c r="WDA62" s="876"/>
      <c r="WDB62" s="876"/>
      <c r="WDC62" s="876"/>
      <c r="WDD62" s="876"/>
      <c r="WDE62" s="876"/>
      <c r="WDF62" s="876"/>
      <c r="WDG62" s="876"/>
      <c r="WDH62" s="876"/>
      <c r="WDI62" s="876"/>
      <c r="WDJ62" s="876"/>
      <c r="WDK62" s="876"/>
      <c r="WDL62" s="876"/>
      <c r="WDM62" s="876"/>
      <c r="WDN62" s="876"/>
      <c r="WDO62" s="876"/>
      <c r="WDP62" s="876"/>
      <c r="WDQ62" s="876"/>
      <c r="WDR62" s="876"/>
      <c r="WDS62" s="876"/>
      <c r="WDT62" s="876"/>
      <c r="WDU62" s="876"/>
      <c r="WDV62" s="876"/>
      <c r="WDW62" s="876"/>
      <c r="WDX62" s="876"/>
      <c r="WDY62" s="876"/>
      <c r="WDZ62" s="876"/>
      <c r="WEA62" s="876"/>
      <c r="WEB62" s="876"/>
      <c r="WEC62" s="876"/>
      <c r="WED62" s="876"/>
      <c r="WEE62" s="876"/>
      <c r="WEF62" s="876"/>
      <c r="WEG62" s="876"/>
      <c r="WEH62" s="876"/>
      <c r="WEI62" s="876"/>
      <c r="WEJ62" s="876"/>
      <c r="WEK62" s="876"/>
      <c r="WEL62" s="876"/>
      <c r="WEM62" s="876"/>
      <c r="WEN62" s="876"/>
      <c r="WEO62" s="876"/>
      <c r="WEP62" s="876"/>
      <c r="WEQ62" s="876"/>
      <c r="WER62" s="876"/>
      <c r="WES62" s="876"/>
      <c r="WET62" s="876"/>
      <c r="WEU62" s="876"/>
      <c r="WEV62" s="876"/>
      <c r="WEW62" s="876"/>
      <c r="WEX62" s="876"/>
      <c r="WEY62" s="876"/>
      <c r="WEZ62" s="876"/>
      <c r="WFA62" s="876"/>
      <c r="WFB62" s="876"/>
      <c r="WFC62" s="876"/>
      <c r="WFD62" s="876"/>
      <c r="WFE62" s="876"/>
      <c r="WFF62" s="876"/>
      <c r="WFG62" s="876"/>
      <c r="WFH62" s="876"/>
      <c r="WFI62" s="876"/>
      <c r="WFJ62" s="876"/>
      <c r="WFK62" s="876"/>
      <c r="WFL62" s="876"/>
      <c r="WFM62" s="876"/>
      <c r="WFN62" s="876"/>
      <c r="WFO62" s="876"/>
      <c r="WFP62" s="876"/>
      <c r="WFQ62" s="876"/>
      <c r="WFR62" s="876"/>
      <c r="WFS62" s="876"/>
      <c r="WFT62" s="876"/>
      <c r="WFU62" s="876"/>
      <c r="WFV62" s="876"/>
      <c r="WFW62" s="876"/>
      <c r="WFX62" s="876"/>
      <c r="WFY62" s="876"/>
      <c r="WFZ62" s="876"/>
      <c r="WGA62" s="876"/>
      <c r="WGB62" s="876"/>
      <c r="WGC62" s="876"/>
      <c r="WGD62" s="876"/>
      <c r="WGE62" s="876"/>
      <c r="WGF62" s="876"/>
      <c r="WGG62" s="876"/>
      <c r="WGH62" s="876"/>
      <c r="WGI62" s="876"/>
      <c r="WGJ62" s="876"/>
      <c r="WGK62" s="876"/>
      <c r="WGL62" s="876"/>
      <c r="WGM62" s="876"/>
      <c r="WGN62" s="876"/>
      <c r="WGO62" s="876"/>
      <c r="WGP62" s="876"/>
      <c r="WGQ62" s="876"/>
      <c r="WGR62" s="876"/>
      <c r="WGS62" s="876"/>
      <c r="WGT62" s="876"/>
      <c r="WGU62" s="876"/>
      <c r="WGV62" s="876"/>
      <c r="WGW62" s="876"/>
      <c r="WGX62" s="876"/>
      <c r="WGY62" s="876"/>
      <c r="WGZ62" s="876"/>
      <c r="WHA62" s="876"/>
      <c r="WHB62" s="876"/>
      <c r="WHC62" s="876"/>
      <c r="WHD62" s="876"/>
      <c r="WHE62" s="876"/>
      <c r="WHF62" s="876"/>
      <c r="WHG62" s="876"/>
      <c r="WHH62" s="876"/>
      <c r="WHI62" s="876"/>
      <c r="WHJ62" s="876"/>
      <c r="WHK62" s="876"/>
      <c r="WHL62" s="876"/>
      <c r="WHM62" s="876"/>
      <c r="WHN62" s="876"/>
      <c r="WHO62" s="876"/>
      <c r="WHP62" s="876"/>
      <c r="WHQ62" s="876"/>
      <c r="WHR62" s="876"/>
      <c r="WHS62" s="876"/>
      <c r="WHT62" s="876"/>
      <c r="WHU62" s="876"/>
      <c r="WHV62" s="876"/>
      <c r="WHW62" s="876"/>
      <c r="WHX62" s="876"/>
      <c r="WHY62" s="876"/>
      <c r="WHZ62" s="876"/>
      <c r="WIA62" s="876"/>
      <c r="WIB62" s="876"/>
      <c r="WIC62" s="876"/>
      <c r="WID62" s="876"/>
      <c r="WIE62" s="876"/>
      <c r="WIF62" s="876"/>
      <c r="WIG62" s="876"/>
      <c r="WIH62" s="876"/>
      <c r="WII62" s="876"/>
      <c r="WIJ62" s="876"/>
      <c r="WIK62" s="876"/>
      <c r="WIL62" s="876"/>
      <c r="WIM62" s="876"/>
      <c r="WIN62" s="876"/>
      <c r="WIO62" s="876"/>
      <c r="WIP62" s="876"/>
      <c r="WIQ62" s="876"/>
      <c r="WIR62" s="876"/>
      <c r="WIS62" s="876"/>
      <c r="WIT62" s="876"/>
      <c r="WIU62" s="876"/>
      <c r="WIV62" s="876"/>
      <c r="WIW62" s="876"/>
      <c r="WIX62" s="876"/>
      <c r="WIY62" s="876"/>
      <c r="WIZ62" s="876"/>
      <c r="WJA62" s="876"/>
      <c r="WJB62" s="876"/>
      <c r="WJC62" s="876"/>
      <c r="WJD62" s="876"/>
      <c r="WJE62" s="876"/>
      <c r="WJF62" s="876"/>
      <c r="WJG62" s="876"/>
      <c r="WJH62" s="876"/>
      <c r="WJI62" s="876"/>
      <c r="WJJ62" s="876"/>
      <c r="WJK62" s="876"/>
      <c r="WJL62" s="876"/>
      <c r="WJM62" s="876"/>
      <c r="WJN62" s="876"/>
      <c r="WJO62" s="876"/>
      <c r="WJP62" s="876"/>
      <c r="WJQ62" s="876"/>
      <c r="WJR62" s="876"/>
      <c r="WJS62" s="876"/>
      <c r="WJT62" s="876"/>
      <c r="WJU62" s="876"/>
      <c r="WJV62" s="876"/>
      <c r="WJW62" s="876"/>
      <c r="WJX62" s="876"/>
      <c r="WJY62" s="876"/>
      <c r="WJZ62" s="876"/>
      <c r="WKA62" s="876"/>
      <c r="WKB62" s="876"/>
      <c r="WKC62" s="876"/>
      <c r="WKD62" s="876"/>
      <c r="WKE62" s="876"/>
      <c r="WKF62" s="876"/>
      <c r="WKG62" s="876"/>
      <c r="WKH62" s="876"/>
      <c r="WKI62" s="876"/>
      <c r="WKJ62" s="876"/>
      <c r="WKK62" s="876"/>
      <c r="WKL62" s="876"/>
      <c r="WKM62" s="876"/>
      <c r="WKN62" s="876"/>
      <c r="WKO62" s="876"/>
      <c r="WKP62" s="876"/>
      <c r="WKQ62" s="876"/>
      <c r="WKR62" s="876"/>
      <c r="WKS62" s="876"/>
      <c r="WKT62" s="876"/>
      <c r="WKU62" s="876"/>
      <c r="WKV62" s="876"/>
      <c r="WKW62" s="876"/>
      <c r="WKX62" s="876"/>
      <c r="WKY62" s="876"/>
      <c r="WKZ62" s="876"/>
      <c r="WLA62" s="876"/>
      <c r="WLB62" s="876"/>
      <c r="WLC62" s="876"/>
      <c r="WLD62" s="876"/>
      <c r="WLE62" s="876"/>
      <c r="WLF62" s="876"/>
      <c r="WLG62" s="876"/>
      <c r="WLH62" s="876"/>
      <c r="WLI62" s="876"/>
      <c r="WLJ62" s="876"/>
      <c r="WLK62" s="876"/>
      <c r="WLL62" s="876"/>
      <c r="WLM62" s="876"/>
      <c r="WLN62" s="876"/>
      <c r="WLO62" s="876"/>
      <c r="WLP62" s="876"/>
      <c r="WLQ62" s="876"/>
      <c r="WLR62" s="876"/>
      <c r="WLS62" s="876"/>
      <c r="WLT62" s="876"/>
      <c r="WLU62" s="876"/>
      <c r="WLV62" s="876"/>
      <c r="WLW62" s="876"/>
      <c r="WLX62" s="876"/>
      <c r="WLY62" s="876"/>
      <c r="WLZ62" s="876"/>
      <c r="WMA62" s="876"/>
      <c r="WMB62" s="876"/>
      <c r="WMC62" s="876"/>
      <c r="WMD62" s="876"/>
      <c r="WME62" s="876"/>
      <c r="WMF62" s="876"/>
      <c r="WMG62" s="876"/>
      <c r="WMH62" s="876"/>
      <c r="WMI62" s="876"/>
      <c r="WMJ62" s="876"/>
      <c r="WMK62" s="876"/>
      <c r="WML62" s="876"/>
      <c r="WMM62" s="876"/>
      <c r="WMN62" s="876"/>
      <c r="WMO62" s="876"/>
      <c r="WMP62" s="876"/>
      <c r="WMQ62" s="876"/>
      <c r="WMR62" s="876"/>
      <c r="WMS62" s="876"/>
      <c r="WMT62" s="876"/>
      <c r="WMU62" s="876"/>
      <c r="WMV62" s="876"/>
      <c r="WMW62" s="876"/>
      <c r="WMX62" s="876"/>
      <c r="WMY62" s="876"/>
      <c r="WMZ62" s="876"/>
      <c r="WNA62" s="876"/>
      <c r="WNB62" s="876"/>
      <c r="WNC62" s="876"/>
      <c r="WND62" s="876"/>
      <c r="WNE62" s="876"/>
      <c r="WNF62" s="876"/>
      <c r="WNG62" s="876"/>
      <c r="WNH62" s="876"/>
      <c r="WNI62" s="876"/>
      <c r="WNJ62" s="876"/>
      <c r="WNK62" s="876"/>
      <c r="WNL62" s="876"/>
      <c r="WNM62" s="876"/>
      <c r="WNN62" s="876"/>
      <c r="WNO62" s="876"/>
      <c r="WNP62" s="876"/>
      <c r="WNQ62" s="876"/>
      <c r="WNR62" s="876"/>
      <c r="WNS62" s="876"/>
      <c r="WNT62" s="876"/>
      <c r="WNU62" s="876"/>
      <c r="WNV62" s="876"/>
      <c r="WNW62" s="876"/>
      <c r="WNX62" s="876"/>
      <c r="WNY62" s="876"/>
      <c r="WNZ62" s="876"/>
      <c r="WOA62" s="876"/>
      <c r="WOB62" s="876"/>
      <c r="WOC62" s="876"/>
      <c r="WOD62" s="876"/>
      <c r="WOE62" s="876"/>
      <c r="WOF62" s="876"/>
      <c r="WOG62" s="876"/>
      <c r="WOH62" s="876"/>
      <c r="WOI62" s="876"/>
      <c r="WOJ62" s="876"/>
      <c r="WOK62" s="876"/>
      <c r="WOL62" s="876"/>
      <c r="WOM62" s="876"/>
      <c r="WON62" s="876"/>
      <c r="WOO62" s="876"/>
      <c r="WOP62" s="876"/>
      <c r="WOQ62" s="876"/>
      <c r="WOR62" s="876"/>
      <c r="WOS62" s="876"/>
      <c r="WOT62" s="876"/>
      <c r="WOU62" s="876"/>
      <c r="WOV62" s="876"/>
      <c r="WOW62" s="876"/>
      <c r="WOX62" s="876"/>
      <c r="WOY62" s="876"/>
      <c r="WOZ62" s="876"/>
      <c r="WPA62" s="876"/>
      <c r="WPB62" s="876"/>
      <c r="WPC62" s="876"/>
      <c r="WPD62" s="876"/>
      <c r="WPE62" s="876"/>
      <c r="WPF62" s="876"/>
      <c r="WPG62" s="876"/>
      <c r="WPH62" s="876"/>
      <c r="WPI62" s="876"/>
      <c r="WPJ62" s="876"/>
      <c r="WPK62" s="876"/>
      <c r="WPL62" s="876"/>
      <c r="WPM62" s="876"/>
      <c r="WPN62" s="876"/>
      <c r="WPO62" s="876"/>
      <c r="WPP62" s="876"/>
      <c r="WPQ62" s="876"/>
      <c r="WPR62" s="876"/>
      <c r="WPS62" s="876"/>
      <c r="WPT62" s="876"/>
      <c r="WPU62" s="876"/>
      <c r="WPV62" s="876"/>
      <c r="WPW62" s="876"/>
      <c r="WPX62" s="876"/>
      <c r="WPY62" s="876"/>
      <c r="WPZ62" s="876"/>
      <c r="WQA62" s="876"/>
      <c r="WQB62" s="876"/>
      <c r="WQC62" s="876"/>
      <c r="WQD62" s="876"/>
      <c r="WQE62" s="876"/>
      <c r="WQF62" s="876"/>
      <c r="WQG62" s="876"/>
      <c r="WQH62" s="876"/>
      <c r="WQI62" s="876"/>
      <c r="WQJ62" s="876"/>
      <c r="WQK62" s="876"/>
      <c r="WQL62" s="876"/>
      <c r="WQM62" s="876"/>
      <c r="WQN62" s="876"/>
      <c r="WQO62" s="876"/>
      <c r="WQP62" s="876"/>
      <c r="WQQ62" s="876"/>
      <c r="WQR62" s="876"/>
      <c r="WQS62" s="876"/>
      <c r="WQT62" s="876"/>
      <c r="WQU62" s="876"/>
      <c r="WQV62" s="876"/>
      <c r="WQW62" s="876"/>
      <c r="WQX62" s="876"/>
      <c r="WQY62" s="876"/>
      <c r="WQZ62" s="876"/>
      <c r="WRA62" s="876"/>
      <c r="WRB62" s="876"/>
      <c r="WRC62" s="876"/>
      <c r="WRD62" s="876"/>
      <c r="WRE62" s="876"/>
      <c r="WRF62" s="876"/>
      <c r="WRG62" s="876"/>
      <c r="WRH62" s="876"/>
      <c r="WRI62" s="876"/>
      <c r="WRJ62" s="876"/>
      <c r="WRK62" s="876"/>
      <c r="WRL62" s="876"/>
      <c r="WRM62" s="876"/>
      <c r="WRN62" s="876"/>
      <c r="WRO62" s="876"/>
      <c r="WRP62" s="876"/>
      <c r="WRQ62" s="876"/>
      <c r="WRR62" s="876"/>
      <c r="WRS62" s="876"/>
      <c r="WRT62" s="876"/>
      <c r="WRU62" s="876"/>
      <c r="WRV62" s="876"/>
      <c r="WRW62" s="876"/>
      <c r="WRX62" s="876"/>
      <c r="WRY62" s="876"/>
      <c r="WRZ62" s="876"/>
      <c r="WSA62" s="876"/>
      <c r="WSB62" s="876"/>
      <c r="WSC62" s="876"/>
      <c r="WSD62" s="876"/>
      <c r="WSE62" s="876"/>
      <c r="WSF62" s="876"/>
      <c r="WSG62" s="876"/>
      <c r="WSH62" s="876"/>
      <c r="WSI62" s="876"/>
      <c r="WSJ62" s="876"/>
      <c r="WSK62" s="876"/>
      <c r="WSL62" s="876"/>
      <c r="WSM62" s="876"/>
      <c r="WSN62" s="876"/>
      <c r="WSO62" s="876"/>
      <c r="WSP62" s="876"/>
      <c r="WSQ62" s="876"/>
      <c r="WSR62" s="876"/>
      <c r="WSS62" s="876"/>
      <c r="WST62" s="876"/>
      <c r="WSU62" s="876"/>
      <c r="WSV62" s="876"/>
      <c r="WSW62" s="876"/>
      <c r="WSX62" s="876"/>
      <c r="WSY62" s="876"/>
      <c r="WSZ62" s="876"/>
      <c r="WTA62" s="876"/>
      <c r="WTB62" s="876"/>
      <c r="WTC62" s="876"/>
      <c r="WTD62" s="876"/>
      <c r="WTE62" s="876"/>
      <c r="WTF62" s="876"/>
      <c r="WTG62" s="876"/>
      <c r="WTH62" s="876"/>
      <c r="WTI62" s="876"/>
      <c r="WTJ62" s="876"/>
      <c r="WTK62" s="876"/>
      <c r="WTL62" s="876"/>
      <c r="WTM62" s="876"/>
      <c r="WTN62" s="876"/>
      <c r="WTO62" s="876"/>
      <c r="WTP62" s="876"/>
      <c r="WTQ62" s="876"/>
      <c r="WTR62" s="876"/>
      <c r="WTS62" s="876"/>
      <c r="WTT62" s="876"/>
      <c r="WTU62" s="876"/>
      <c r="WTV62" s="876"/>
      <c r="WTW62" s="876"/>
      <c r="WTX62" s="876"/>
      <c r="WTY62" s="876"/>
      <c r="WTZ62" s="876"/>
      <c r="WUA62" s="876"/>
      <c r="WUB62" s="876"/>
      <c r="WUC62" s="876"/>
      <c r="WUD62" s="876"/>
      <c r="WUE62" s="876"/>
      <c r="WUF62" s="876"/>
      <c r="WUG62" s="876"/>
      <c r="WUH62" s="876"/>
      <c r="WUI62" s="876"/>
      <c r="WUJ62" s="876"/>
      <c r="WUK62" s="876"/>
      <c r="WUL62" s="876"/>
      <c r="WUM62" s="876"/>
      <c r="WUN62" s="876"/>
      <c r="WUO62" s="876"/>
      <c r="WUP62" s="876"/>
      <c r="WUQ62" s="876"/>
      <c r="WUR62" s="876"/>
      <c r="WUS62" s="876"/>
      <c r="WUT62" s="876"/>
      <c r="WUU62" s="876"/>
      <c r="WUV62" s="876"/>
      <c r="WUW62" s="876"/>
      <c r="WUX62" s="876"/>
      <c r="WUY62" s="876"/>
      <c r="WUZ62" s="876"/>
      <c r="WVA62" s="876"/>
      <c r="WVB62" s="876"/>
      <c r="WVC62" s="876"/>
      <c r="WVD62" s="876"/>
      <c r="WVE62" s="876"/>
      <c r="WVF62" s="876"/>
      <c r="WVG62" s="876"/>
      <c r="WVH62" s="876"/>
      <c r="WVI62" s="876"/>
      <c r="WVJ62" s="876"/>
      <c r="WVK62" s="876"/>
      <c r="WVL62" s="876"/>
      <c r="WVM62" s="876"/>
      <c r="WVN62" s="876"/>
      <c r="WVO62" s="876"/>
      <c r="WVP62" s="876"/>
      <c r="WVQ62" s="876"/>
      <c r="WVR62" s="876"/>
      <c r="WVS62" s="876"/>
      <c r="WVT62" s="876"/>
      <c r="WVU62" s="876"/>
      <c r="WVV62" s="876"/>
      <c r="WVW62" s="876"/>
      <c r="WVX62" s="876"/>
      <c r="WVY62" s="876"/>
      <c r="WVZ62" s="876"/>
      <c r="WWA62" s="876"/>
      <c r="WWB62" s="876"/>
      <c r="WWC62" s="876"/>
      <c r="WWD62" s="876"/>
      <c r="WWE62" s="876"/>
      <c r="WWF62" s="876"/>
      <c r="WWG62" s="876"/>
      <c r="WWH62" s="876"/>
      <c r="WWI62" s="876"/>
      <c r="WWJ62" s="876"/>
      <c r="WWK62" s="876"/>
      <c r="WWL62" s="876"/>
      <c r="WWM62" s="876"/>
      <c r="WWN62" s="876"/>
      <c r="WWO62" s="876"/>
      <c r="WWP62" s="876"/>
      <c r="WWQ62" s="876"/>
      <c r="WWR62" s="876"/>
      <c r="WWS62" s="876"/>
      <c r="WWT62" s="876"/>
      <c r="WWU62" s="876"/>
      <c r="WWV62" s="876"/>
      <c r="WWW62" s="876"/>
      <c r="WWX62" s="876"/>
      <c r="WWY62" s="876"/>
      <c r="WWZ62" s="876"/>
      <c r="WXA62" s="876"/>
      <c r="WXB62" s="876"/>
      <c r="WXC62" s="876"/>
      <c r="WXD62" s="876"/>
      <c r="WXE62" s="876"/>
      <c r="WXF62" s="876"/>
      <c r="WXG62" s="876"/>
      <c r="WXH62" s="876"/>
      <c r="WXI62" s="876"/>
      <c r="WXJ62" s="876"/>
      <c r="WXK62" s="876"/>
      <c r="WXL62" s="876"/>
      <c r="WXM62" s="876"/>
      <c r="WXN62" s="876"/>
      <c r="WXO62" s="876"/>
      <c r="WXP62" s="876"/>
      <c r="WXQ62" s="876"/>
      <c r="WXR62" s="876"/>
      <c r="WXS62" s="876"/>
      <c r="WXT62" s="876"/>
      <c r="WXU62" s="876"/>
      <c r="WXV62" s="876"/>
      <c r="WXW62" s="876"/>
      <c r="WXX62" s="876"/>
      <c r="WXY62" s="876"/>
      <c r="WXZ62" s="876"/>
      <c r="WYA62" s="876"/>
      <c r="WYB62" s="876"/>
      <c r="WYC62" s="876"/>
      <c r="WYD62" s="876"/>
      <c r="WYE62" s="876"/>
      <c r="WYF62" s="876"/>
      <c r="WYG62" s="876"/>
      <c r="WYH62" s="876"/>
      <c r="WYI62" s="876"/>
      <c r="WYJ62" s="876"/>
      <c r="WYK62" s="876"/>
      <c r="WYL62" s="876"/>
      <c r="WYM62" s="876"/>
      <c r="WYN62" s="876"/>
      <c r="WYO62" s="876"/>
      <c r="WYP62" s="876"/>
      <c r="WYQ62" s="876"/>
      <c r="WYR62" s="876"/>
      <c r="WYS62" s="876"/>
      <c r="WYT62" s="876"/>
      <c r="WYU62" s="876"/>
      <c r="WYV62" s="876"/>
      <c r="WYW62" s="876"/>
      <c r="WYX62" s="876"/>
      <c r="WYY62" s="876"/>
      <c r="WYZ62" s="876"/>
      <c r="WZA62" s="876"/>
      <c r="WZB62" s="876"/>
      <c r="WZC62" s="876"/>
      <c r="WZD62" s="876"/>
      <c r="WZE62" s="876"/>
      <c r="WZF62" s="876"/>
      <c r="WZG62" s="876"/>
      <c r="WZH62" s="876"/>
      <c r="WZI62" s="876"/>
      <c r="WZJ62" s="876"/>
      <c r="WZK62" s="876"/>
      <c r="WZL62" s="876"/>
      <c r="WZM62" s="876"/>
      <c r="WZN62" s="876"/>
      <c r="WZO62" s="876"/>
      <c r="WZP62" s="876"/>
      <c r="WZQ62" s="876"/>
      <c r="WZR62" s="876"/>
      <c r="WZS62" s="876"/>
      <c r="WZT62" s="876"/>
      <c r="WZU62" s="876"/>
      <c r="WZV62" s="876"/>
      <c r="WZW62" s="876"/>
      <c r="WZX62" s="876"/>
      <c r="WZY62" s="876"/>
      <c r="WZZ62" s="876"/>
      <c r="XAA62" s="876"/>
      <c r="XAB62" s="876"/>
      <c r="XAC62" s="876"/>
      <c r="XAD62" s="876"/>
      <c r="XAE62" s="876"/>
      <c r="XAF62" s="876"/>
      <c r="XAG62" s="876"/>
      <c r="XAH62" s="876"/>
      <c r="XAI62" s="876"/>
      <c r="XAJ62" s="876"/>
      <c r="XAK62" s="876"/>
      <c r="XAL62" s="876"/>
      <c r="XAM62" s="876"/>
      <c r="XAN62" s="876"/>
      <c r="XAO62" s="876"/>
      <c r="XAP62" s="876"/>
      <c r="XAQ62" s="876"/>
      <c r="XAR62" s="876"/>
      <c r="XAS62" s="876"/>
      <c r="XAT62" s="876"/>
      <c r="XAU62" s="876"/>
      <c r="XAV62" s="876"/>
      <c r="XAW62" s="876"/>
      <c r="XAX62" s="876"/>
      <c r="XAY62" s="876"/>
      <c r="XAZ62" s="876"/>
      <c r="XBA62" s="876"/>
      <c r="XBB62" s="876"/>
      <c r="XBC62" s="876"/>
      <c r="XBD62" s="876"/>
      <c r="XBE62" s="876"/>
      <c r="XBF62" s="876"/>
      <c r="XBG62" s="876"/>
      <c r="XBH62" s="876"/>
      <c r="XBI62" s="876"/>
      <c r="XBJ62" s="876"/>
      <c r="XBK62" s="876"/>
      <c r="XBL62" s="876"/>
      <c r="XBM62" s="876"/>
      <c r="XBN62" s="876"/>
      <c r="XBO62" s="876"/>
      <c r="XBP62" s="876"/>
      <c r="XBQ62" s="876"/>
      <c r="XBR62" s="876"/>
      <c r="XBS62" s="876"/>
      <c r="XBT62" s="876"/>
      <c r="XBU62" s="876"/>
      <c r="XBV62" s="876"/>
      <c r="XBW62" s="876"/>
      <c r="XBX62" s="876"/>
      <c r="XBY62" s="876"/>
      <c r="XBZ62" s="876"/>
      <c r="XCA62" s="876"/>
      <c r="XCB62" s="876"/>
      <c r="XCC62" s="876"/>
      <c r="XCD62" s="876"/>
      <c r="XCE62" s="876"/>
      <c r="XCF62" s="876"/>
      <c r="XCG62" s="876"/>
      <c r="XCH62" s="876"/>
      <c r="XCI62" s="876"/>
      <c r="XCJ62" s="876"/>
      <c r="XCK62" s="876"/>
      <c r="XCL62" s="876"/>
      <c r="XCM62" s="876"/>
      <c r="XCN62" s="876"/>
      <c r="XCO62" s="876"/>
      <c r="XCP62" s="876"/>
      <c r="XCQ62" s="876"/>
      <c r="XCR62" s="876"/>
      <c r="XCS62" s="876"/>
      <c r="XCT62" s="876"/>
      <c r="XCU62" s="876"/>
      <c r="XCV62" s="876"/>
      <c r="XCW62" s="876"/>
      <c r="XCX62" s="876"/>
      <c r="XCY62" s="876"/>
      <c r="XCZ62" s="876"/>
      <c r="XDA62" s="876"/>
      <c r="XDB62" s="876"/>
      <c r="XDC62" s="876"/>
      <c r="XDD62" s="876"/>
      <c r="XDE62" s="876"/>
      <c r="XDF62" s="876"/>
      <c r="XDG62" s="876"/>
      <c r="XDH62" s="876"/>
      <c r="XDI62" s="876"/>
      <c r="XDJ62" s="876"/>
      <c r="XDK62" s="876"/>
      <c r="XDL62" s="876"/>
      <c r="XDM62" s="876"/>
      <c r="XDN62" s="876"/>
      <c r="XDO62" s="876"/>
      <c r="XDP62" s="876"/>
      <c r="XDQ62" s="876"/>
      <c r="XDR62" s="876"/>
      <c r="XDS62" s="876"/>
      <c r="XDT62" s="876"/>
      <c r="XDU62" s="876"/>
      <c r="XDV62" s="876"/>
      <c r="XDW62" s="876"/>
      <c r="XDX62" s="876"/>
      <c r="XDY62" s="876"/>
      <c r="XDZ62" s="876"/>
      <c r="XEA62" s="876"/>
      <c r="XEB62" s="876"/>
      <c r="XEC62" s="876"/>
      <c r="XED62" s="876"/>
      <c r="XEE62" s="876"/>
      <c r="XEF62" s="876"/>
      <c r="XEG62" s="876"/>
      <c r="XEH62" s="876"/>
      <c r="XEI62" s="876"/>
      <c r="XEJ62" s="876"/>
      <c r="XEK62" s="876"/>
      <c r="XEL62" s="876"/>
      <c r="XEM62" s="876"/>
      <c r="XEN62" s="876"/>
      <c r="XEO62" s="876"/>
      <c r="XEP62" s="876"/>
      <c r="XEQ62" s="876"/>
      <c r="XER62" s="876"/>
      <c r="XES62" s="876"/>
      <c r="XET62" s="876"/>
      <c r="XEU62" s="876"/>
      <c r="XEV62" s="876"/>
      <c r="XEW62" s="876"/>
      <c r="XEX62" s="876"/>
      <c r="XEY62" s="876"/>
      <c r="XEZ62" s="876"/>
      <c r="XFA62" s="876"/>
      <c r="XFB62" s="876"/>
      <c r="XFC62" s="876"/>
      <c r="XFD62" s="876"/>
    </row>
    <row r="63" spans="1:16384" s="877" customFormat="1" ht="10.5" customHeight="1">
      <c r="A63" s="880"/>
      <c r="B63" s="880"/>
      <c r="C63" s="880"/>
      <c r="D63" s="880"/>
      <c r="E63" s="880"/>
      <c r="F63" s="880"/>
      <c r="G63" s="880"/>
      <c r="H63" s="880"/>
      <c r="I63" s="880"/>
      <c r="J63" s="880"/>
      <c r="K63" s="876"/>
      <c r="L63" s="876"/>
      <c r="M63" s="876"/>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c r="AS63" s="876"/>
      <c r="AT63" s="876"/>
      <c r="AU63" s="876"/>
      <c r="AV63" s="876"/>
      <c r="AW63" s="876"/>
      <c r="AX63" s="876"/>
      <c r="AY63" s="876"/>
      <c r="AZ63" s="876"/>
      <c r="BA63" s="876"/>
      <c r="BB63" s="876"/>
      <c r="BC63" s="876"/>
      <c r="BD63" s="876"/>
      <c r="BE63" s="876"/>
      <c r="BF63" s="876"/>
      <c r="BG63" s="876"/>
      <c r="BH63" s="876"/>
      <c r="BI63" s="876"/>
      <c r="BJ63" s="876"/>
      <c r="BK63" s="876"/>
      <c r="BL63" s="876"/>
      <c r="BM63" s="876"/>
      <c r="BN63" s="876"/>
      <c r="BO63" s="876"/>
      <c r="BP63" s="876"/>
      <c r="BQ63" s="876"/>
      <c r="BR63" s="876"/>
      <c r="BS63" s="876"/>
      <c r="BT63" s="876"/>
      <c r="BU63" s="876"/>
      <c r="BV63" s="876"/>
      <c r="BW63" s="876"/>
      <c r="BX63" s="876"/>
      <c r="BY63" s="876"/>
      <c r="BZ63" s="876"/>
      <c r="CA63" s="876"/>
      <c r="CB63" s="876"/>
      <c r="CC63" s="876"/>
      <c r="CD63" s="876"/>
      <c r="CE63" s="876"/>
      <c r="CF63" s="876"/>
      <c r="CG63" s="876"/>
      <c r="CH63" s="876"/>
      <c r="CI63" s="876"/>
      <c r="CJ63" s="876"/>
      <c r="CK63" s="876"/>
      <c r="CL63" s="876"/>
      <c r="CM63" s="876"/>
      <c r="CN63" s="876"/>
      <c r="CO63" s="876"/>
      <c r="CP63" s="876"/>
      <c r="CQ63" s="876"/>
      <c r="CR63" s="876"/>
      <c r="CS63" s="876"/>
      <c r="CT63" s="876"/>
      <c r="CU63" s="876"/>
      <c r="CV63" s="876"/>
      <c r="CW63" s="876"/>
      <c r="CX63" s="876"/>
      <c r="CY63" s="876"/>
      <c r="CZ63" s="876"/>
      <c r="DA63" s="876"/>
      <c r="DB63" s="876"/>
      <c r="DC63" s="876"/>
      <c r="DD63" s="876"/>
      <c r="DE63" s="876"/>
      <c r="DF63" s="876"/>
      <c r="DG63" s="876"/>
      <c r="DH63" s="876"/>
      <c r="DI63" s="876"/>
      <c r="DJ63" s="876"/>
      <c r="DK63" s="876"/>
      <c r="DL63" s="876"/>
      <c r="DM63" s="876"/>
      <c r="DN63" s="876"/>
      <c r="DO63" s="876"/>
      <c r="DP63" s="876"/>
      <c r="DQ63" s="876"/>
      <c r="DR63" s="876"/>
      <c r="DS63" s="876"/>
      <c r="DT63" s="876"/>
      <c r="DU63" s="876"/>
      <c r="DV63" s="876"/>
      <c r="DW63" s="876"/>
      <c r="DX63" s="876"/>
      <c r="DY63" s="876"/>
      <c r="DZ63" s="876"/>
      <c r="EA63" s="876"/>
      <c r="EB63" s="876"/>
      <c r="EC63" s="876"/>
      <c r="ED63" s="876"/>
      <c r="EE63" s="876"/>
      <c r="EF63" s="876"/>
      <c r="EG63" s="876"/>
      <c r="EH63" s="876"/>
      <c r="EI63" s="876"/>
      <c r="EJ63" s="876"/>
      <c r="EK63" s="876"/>
      <c r="EL63" s="876"/>
      <c r="EM63" s="876"/>
      <c r="EN63" s="876"/>
      <c r="EO63" s="876"/>
      <c r="EP63" s="876"/>
      <c r="EQ63" s="876"/>
      <c r="ER63" s="876"/>
      <c r="ES63" s="876"/>
      <c r="ET63" s="876"/>
      <c r="EU63" s="876"/>
      <c r="EV63" s="876"/>
      <c r="EW63" s="876"/>
      <c r="EX63" s="876"/>
      <c r="EY63" s="876"/>
      <c r="EZ63" s="876"/>
      <c r="FA63" s="876"/>
      <c r="FB63" s="876"/>
      <c r="FC63" s="876"/>
      <c r="FD63" s="876"/>
      <c r="FE63" s="876"/>
      <c r="FF63" s="876"/>
      <c r="FG63" s="876"/>
      <c r="FH63" s="876"/>
      <c r="FI63" s="876"/>
      <c r="FJ63" s="876"/>
      <c r="FK63" s="876"/>
      <c r="FL63" s="876"/>
      <c r="FM63" s="876"/>
      <c r="FN63" s="876"/>
      <c r="FO63" s="876"/>
      <c r="FP63" s="876"/>
      <c r="FQ63" s="876"/>
      <c r="FR63" s="876"/>
      <c r="FS63" s="876"/>
      <c r="FT63" s="876"/>
      <c r="FU63" s="876"/>
      <c r="FV63" s="876"/>
      <c r="FW63" s="876"/>
      <c r="FX63" s="876"/>
      <c r="FY63" s="876"/>
      <c r="FZ63" s="876"/>
      <c r="GA63" s="876"/>
      <c r="GB63" s="876"/>
      <c r="GC63" s="876"/>
      <c r="GD63" s="876"/>
      <c r="GE63" s="876"/>
      <c r="GF63" s="876"/>
      <c r="GG63" s="876"/>
      <c r="GH63" s="876"/>
      <c r="GI63" s="876"/>
      <c r="GJ63" s="876"/>
      <c r="GK63" s="876"/>
      <c r="GL63" s="876"/>
      <c r="GM63" s="876"/>
      <c r="GN63" s="876"/>
      <c r="GO63" s="876"/>
      <c r="GP63" s="876"/>
      <c r="GQ63" s="876"/>
      <c r="GR63" s="876"/>
      <c r="GS63" s="876"/>
      <c r="GT63" s="876"/>
      <c r="GU63" s="876"/>
      <c r="GV63" s="876"/>
      <c r="GW63" s="876"/>
      <c r="GX63" s="876"/>
      <c r="GY63" s="876"/>
      <c r="GZ63" s="876"/>
      <c r="HA63" s="876"/>
      <c r="HB63" s="876"/>
      <c r="HC63" s="876"/>
      <c r="HD63" s="876"/>
      <c r="HE63" s="876"/>
      <c r="HF63" s="876"/>
      <c r="HG63" s="876"/>
      <c r="HH63" s="876"/>
      <c r="HI63" s="876"/>
      <c r="HJ63" s="876"/>
      <c r="HK63" s="876"/>
      <c r="HL63" s="876"/>
      <c r="HM63" s="876"/>
      <c r="HN63" s="876"/>
      <c r="HO63" s="876"/>
      <c r="HP63" s="876"/>
      <c r="HQ63" s="876"/>
      <c r="HR63" s="876"/>
      <c r="HS63" s="876"/>
      <c r="HT63" s="876"/>
      <c r="HU63" s="876"/>
      <c r="HV63" s="876"/>
      <c r="HW63" s="876"/>
      <c r="HX63" s="876"/>
      <c r="HY63" s="876"/>
      <c r="HZ63" s="876"/>
      <c r="IA63" s="876"/>
      <c r="IB63" s="876"/>
      <c r="IC63" s="876"/>
      <c r="ID63" s="876"/>
      <c r="IE63" s="876"/>
      <c r="IF63" s="876"/>
      <c r="IG63" s="876"/>
      <c r="IH63" s="876"/>
      <c r="II63" s="876"/>
      <c r="IJ63" s="876"/>
      <c r="IK63" s="876"/>
      <c r="IL63" s="876"/>
      <c r="IM63" s="876"/>
      <c r="IN63" s="876"/>
      <c r="IO63" s="876"/>
      <c r="IP63" s="876"/>
      <c r="IQ63" s="876"/>
      <c r="IR63" s="876"/>
      <c r="IS63" s="876"/>
      <c r="IT63" s="876"/>
      <c r="IU63" s="876"/>
      <c r="IV63" s="876"/>
      <c r="IW63" s="876"/>
      <c r="IX63" s="876"/>
      <c r="IY63" s="876"/>
      <c r="IZ63" s="876"/>
      <c r="JA63" s="876"/>
      <c r="JB63" s="876"/>
      <c r="JC63" s="876"/>
      <c r="JD63" s="876"/>
      <c r="JE63" s="876"/>
      <c r="JF63" s="876"/>
      <c r="JG63" s="876"/>
      <c r="JH63" s="876"/>
      <c r="JI63" s="876"/>
      <c r="JJ63" s="876"/>
      <c r="JK63" s="876"/>
      <c r="JL63" s="876"/>
      <c r="JM63" s="876"/>
      <c r="JN63" s="876"/>
      <c r="JO63" s="876"/>
      <c r="JP63" s="876"/>
      <c r="JQ63" s="876"/>
      <c r="JR63" s="876"/>
      <c r="JS63" s="876"/>
      <c r="JT63" s="876"/>
      <c r="JU63" s="876"/>
      <c r="JV63" s="876"/>
      <c r="JW63" s="876"/>
      <c r="JX63" s="876"/>
      <c r="JY63" s="876"/>
      <c r="JZ63" s="876"/>
      <c r="KA63" s="876"/>
      <c r="KB63" s="876"/>
      <c r="KC63" s="876"/>
      <c r="KD63" s="876"/>
      <c r="KE63" s="876"/>
      <c r="KF63" s="876"/>
      <c r="KG63" s="876"/>
      <c r="KH63" s="876"/>
      <c r="KI63" s="876"/>
      <c r="KJ63" s="876"/>
      <c r="KK63" s="876"/>
      <c r="KL63" s="876"/>
      <c r="KM63" s="876"/>
      <c r="KN63" s="876"/>
      <c r="KO63" s="876"/>
      <c r="KP63" s="876"/>
      <c r="KQ63" s="876"/>
      <c r="KR63" s="876"/>
      <c r="KS63" s="876"/>
      <c r="KT63" s="876"/>
      <c r="KU63" s="876"/>
      <c r="KV63" s="876"/>
      <c r="KW63" s="876"/>
      <c r="KX63" s="876"/>
      <c r="KY63" s="876"/>
      <c r="KZ63" s="876"/>
      <c r="LA63" s="876"/>
      <c r="LB63" s="876"/>
      <c r="LC63" s="876"/>
      <c r="LD63" s="876"/>
      <c r="LE63" s="876"/>
      <c r="LF63" s="876"/>
      <c r="LG63" s="876"/>
      <c r="LH63" s="876"/>
      <c r="LI63" s="876"/>
      <c r="LJ63" s="876"/>
      <c r="LK63" s="876"/>
      <c r="LL63" s="876"/>
      <c r="LM63" s="876"/>
      <c r="LN63" s="876"/>
      <c r="LO63" s="876"/>
      <c r="LP63" s="876"/>
      <c r="LQ63" s="876"/>
      <c r="LR63" s="876"/>
      <c r="LS63" s="876"/>
      <c r="LT63" s="876"/>
      <c r="LU63" s="876"/>
      <c r="LV63" s="876"/>
      <c r="LW63" s="876"/>
      <c r="LX63" s="876"/>
      <c r="LY63" s="876"/>
      <c r="LZ63" s="876"/>
      <c r="MA63" s="876"/>
      <c r="MB63" s="876"/>
      <c r="MC63" s="876"/>
      <c r="MD63" s="876"/>
      <c r="ME63" s="876"/>
      <c r="MF63" s="876"/>
      <c r="MG63" s="876"/>
      <c r="MH63" s="876"/>
      <c r="MI63" s="876"/>
      <c r="MJ63" s="876"/>
      <c r="MK63" s="876"/>
      <c r="ML63" s="876"/>
      <c r="MM63" s="876"/>
      <c r="MN63" s="876"/>
      <c r="MO63" s="876"/>
      <c r="MP63" s="876"/>
      <c r="MQ63" s="876"/>
      <c r="MR63" s="876"/>
      <c r="MS63" s="876"/>
      <c r="MT63" s="876"/>
      <c r="MU63" s="876"/>
      <c r="MV63" s="876"/>
      <c r="MW63" s="876"/>
      <c r="MX63" s="876"/>
      <c r="MY63" s="876"/>
      <c r="MZ63" s="876"/>
      <c r="NA63" s="876"/>
      <c r="NB63" s="876"/>
      <c r="NC63" s="876"/>
      <c r="ND63" s="876"/>
      <c r="NE63" s="876"/>
      <c r="NF63" s="876"/>
      <c r="NG63" s="876"/>
      <c r="NH63" s="876"/>
      <c r="NI63" s="876"/>
      <c r="NJ63" s="876"/>
      <c r="NK63" s="876"/>
      <c r="NL63" s="876"/>
      <c r="NM63" s="876"/>
      <c r="NN63" s="876"/>
      <c r="NO63" s="876"/>
      <c r="NP63" s="876"/>
      <c r="NQ63" s="876"/>
      <c r="NR63" s="876"/>
      <c r="NS63" s="876"/>
      <c r="NT63" s="876"/>
      <c r="NU63" s="876"/>
      <c r="NV63" s="876"/>
      <c r="NW63" s="876"/>
      <c r="NX63" s="876"/>
      <c r="NY63" s="876"/>
      <c r="NZ63" s="876"/>
      <c r="OA63" s="876"/>
      <c r="OB63" s="876"/>
      <c r="OC63" s="876"/>
      <c r="OD63" s="876"/>
      <c r="OE63" s="876"/>
      <c r="OF63" s="876"/>
      <c r="OG63" s="876"/>
      <c r="OH63" s="876"/>
      <c r="OI63" s="876"/>
      <c r="OJ63" s="876"/>
      <c r="OK63" s="876"/>
      <c r="OL63" s="876"/>
      <c r="OM63" s="876"/>
      <c r="ON63" s="876"/>
      <c r="OO63" s="876"/>
      <c r="OP63" s="876"/>
      <c r="OQ63" s="876"/>
      <c r="OR63" s="876"/>
      <c r="OS63" s="876"/>
      <c r="OT63" s="876"/>
      <c r="OU63" s="876"/>
      <c r="OV63" s="876"/>
      <c r="OW63" s="876"/>
      <c r="OX63" s="876"/>
      <c r="OY63" s="876"/>
      <c r="OZ63" s="876"/>
      <c r="PA63" s="876"/>
      <c r="PB63" s="876"/>
      <c r="PC63" s="876"/>
      <c r="PD63" s="876"/>
      <c r="PE63" s="876"/>
      <c r="PF63" s="876"/>
      <c r="PG63" s="876"/>
      <c r="PH63" s="876"/>
      <c r="PI63" s="876"/>
      <c r="PJ63" s="876"/>
      <c r="PK63" s="876"/>
      <c r="PL63" s="876"/>
      <c r="PM63" s="876"/>
      <c r="PN63" s="876"/>
      <c r="PO63" s="876"/>
      <c r="PP63" s="876"/>
      <c r="PQ63" s="876"/>
      <c r="PR63" s="876"/>
      <c r="PS63" s="876"/>
      <c r="PT63" s="876"/>
      <c r="PU63" s="876"/>
      <c r="PV63" s="876"/>
      <c r="PW63" s="876"/>
      <c r="PX63" s="876"/>
      <c r="PY63" s="876"/>
      <c r="PZ63" s="876"/>
      <c r="QA63" s="876"/>
      <c r="QB63" s="876"/>
      <c r="QC63" s="876"/>
      <c r="QD63" s="876"/>
      <c r="QE63" s="876"/>
      <c r="QF63" s="876"/>
      <c r="QG63" s="876"/>
      <c r="QH63" s="876"/>
      <c r="QI63" s="876"/>
      <c r="QJ63" s="876"/>
      <c r="QK63" s="876"/>
      <c r="QL63" s="876"/>
      <c r="QM63" s="876"/>
      <c r="QN63" s="876"/>
      <c r="QO63" s="876"/>
      <c r="QP63" s="876"/>
      <c r="QQ63" s="876"/>
      <c r="QR63" s="876"/>
      <c r="QS63" s="876"/>
      <c r="QT63" s="876"/>
      <c r="QU63" s="876"/>
      <c r="QV63" s="876"/>
      <c r="QW63" s="876"/>
      <c r="QX63" s="876"/>
      <c r="QY63" s="876"/>
      <c r="QZ63" s="876"/>
      <c r="RA63" s="876"/>
      <c r="RB63" s="876"/>
      <c r="RC63" s="876"/>
      <c r="RD63" s="876"/>
      <c r="RE63" s="876"/>
      <c r="RF63" s="876"/>
      <c r="RG63" s="876"/>
      <c r="RH63" s="876"/>
      <c r="RI63" s="876"/>
      <c r="RJ63" s="876"/>
      <c r="RK63" s="876"/>
      <c r="RL63" s="876"/>
      <c r="RM63" s="876"/>
      <c r="RN63" s="876"/>
      <c r="RO63" s="876"/>
      <c r="RP63" s="876"/>
      <c r="RQ63" s="876"/>
      <c r="RR63" s="876"/>
      <c r="RS63" s="876"/>
      <c r="RT63" s="876"/>
      <c r="RU63" s="876"/>
      <c r="RV63" s="876"/>
      <c r="RW63" s="876"/>
      <c r="RX63" s="876"/>
      <c r="RY63" s="876"/>
      <c r="RZ63" s="876"/>
      <c r="SA63" s="876"/>
      <c r="SB63" s="876"/>
      <c r="SC63" s="876"/>
      <c r="SD63" s="876"/>
      <c r="SE63" s="876"/>
      <c r="SF63" s="876"/>
      <c r="SG63" s="876"/>
      <c r="SH63" s="876"/>
      <c r="SI63" s="876"/>
      <c r="SJ63" s="876"/>
      <c r="SK63" s="876"/>
      <c r="SL63" s="876"/>
      <c r="SM63" s="876"/>
      <c r="SN63" s="876"/>
      <c r="SO63" s="876"/>
      <c r="SP63" s="876"/>
      <c r="SQ63" s="876"/>
      <c r="SR63" s="876"/>
      <c r="SS63" s="876"/>
      <c r="ST63" s="876"/>
      <c r="SU63" s="876"/>
      <c r="SV63" s="876"/>
      <c r="SW63" s="876"/>
      <c r="SX63" s="876"/>
      <c r="SY63" s="876"/>
      <c r="SZ63" s="876"/>
      <c r="TA63" s="876"/>
      <c r="TB63" s="876"/>
      <c r="TC63" s="876"/>
      <c r="TD63" s="876"/>
      <c r="TE63" s="876"/>
      <c r="TF63" s="876"/>
      <c r="TG63" s="876"/>
      <c r="TH63" s="876"/>
      <c r="TI63" s="876"/>
      <c r="TJ63" s="876"/>
      <c r="TK63" s="876"/>
      <c r="TL63" s="876"/>
      <c r="TM63" s="876"/>
      <c r="TN63" s="876"/>
      <c r="TO63" s="876"/>
      <c r="TP63" s="876"/>
      <c r="TQ63" s="876"/>
      <c r="TR63" s="876"/>
      <c r="TS63" s="876"/>
      <c r="TT63" s="876"/>
      <c r="TU63" s="876"/>
      <c r="TV63" s="876"/>
      <c r="TW63" s="876"/>
      <c r="TX63" s="876"/>
      <c r="TY63" s="876"/>
      <c r="TZ63" s="876"/>
      <c r="UA63" s="876"/>
      <c r="UB63" s="876"/>
      <c r="UC63" s="876"/>
      <c r="UD63" s="876"/>
      <c r="UE63" s="876"/>
      <c r="UF63" s="876"/>
      <c r="UG63" s="876"/>
      <c r="UH63" s="876"/>
      <c r="UI63" s="876"/>
      <c r="UJ63" s="876"/>
      <c r="UK63" s="876"/>
      <c r="UL63" s="876"/>
      <c r="UM63" s="876"/>
      <c r="UN63" s="876"/>
      <c r="UO63" s="876"/>
      <c r="UP63" s="876"/>
      <c r="UQ63" s="876"/>
      <c r="UR63" s="876"/>
      <c r="US63" s="876"/>
      <c r="UT63" s="876"/>
      <c r="UU63" s="876"/>
      <c r="UV63" s="876"/>
      <c r="UW63" s="876"/>
      <c r="UX63" s="876"/>
      <c r="UY63" s="876"/>
      <c r="UZ63" s="876"/>
      <c r="VA63" s="876"/>
      <c r="VB63" s="876"/>
      <c r="VC63" s="876"/>
      <c r="VD63" s="876"/>
      <c r="VE63" s="876"/>
      <c r="VF63" s="876"/>
      <c r="VG63" s="876"/>
      <c r="VH63" s="876"/>
      <c r="VI63" s="876"/>
      <c r="VJ63" s="876"/>
      <c r="VK63" s="876"/>
      <c r="VL63" s="876"/>
      <c r="VM63" s="876"/>
      <c r="VN63" s="876"/>
      <c r="VO63" s="876"/>
      <c r="VP63" s="876"/>
      <c r="VQ63" s="876"/>
      <c r="VR63" s="876"/>
      <c r="VS63" s="876"/>
      <c r="VT63" s="876"/>
      <c r="VU63" s="876"/>
      <c r="VV63" s="876"/>
      <c r="VW63" s="876"/>
      <c r="VX63" s="876"/>
      <c r="VY63" s="876"/>
      <c r="VZ63" s="876"/>
      <c r="WA63" s="876"/>
      <c r="WB63" s="876"/>
      <c r="WC63" s="876"/>
      <c r="WD63" s="876"/>
      <c r="WE63" s="876"/>
      <c r="WF63" s="876"/>
      <c r="WG63" s="876"/>
      <c r="WH63" s="876"/>
      <c r="WI63" s="876"/>
      <c r="WJ63" s="876"/>
      <c r="WK63" s="876"/>
      <c r="WL63" s="876"/>
      <c r="WM63" s="876"/>
      <c r="WN63" s="876"/>
      <c r="WO63" s="876"/>
      <c r="WP63" s="876"/>
      <c r="WQ63" s="876"/>
      <c r="WR63" s="876"/>
      <c r="WS63" s="876"/>
      <c r="WT63" s="876"/>
      <c r="WU63" s="876"/>
      <c r="WV63" s="876"/>
      <c r="WW63" s="876"/>
      <c r="WX63" s="876"/>
      <c r="WY63" s="876"/>
      <c r="WZ63" s="876"/>
      <c r="XA63" s="876"/>
      <c r="XB63" s="876"/>
      <c r="XC63" s="876"/>
      <c r="XD63" s="876"/>
      <c r="XE63" s="876"/>
      <c r="XF63" s="876"/>
      <c r="XG63" s="876"/>
      <c r="XH63" s="876"/>
      <c r="XI63" s="876"/>
      <c r="XJ63" s="876"/>
      <c r="XK63" s="876"/>
      <c r="XL63" s="876"/>
      <c r="XM63" s="876"/>
      <c r="XN63" s="876"/>
      <c r="XO63" s="876"/>
      <c r="XP63" s="876"/>
      <c r="XQ63" s="876"/>
      <c r="XR63" s="876"/>
      <c r="XS63" s="876"/>
      <c r="XT63" s="876"/>
      <c r="XU63" s="876"/>
      <c r="XV63" s="876"/>
      <c r="XW63" s="876"/>
      <c r="XX63" s="876"/>
      <c r="XY63" s="876"/>
      <c r="XZ63" s="876"/>
      <c r="YA63" s="876"/>
      <c r="YB63" s="876"/>
      <c r="YC63" s="876"/>
      <c r="YD63" s="876"/>
      <c r="YE63" s="876"/>
      <c r="YF63" s="876"/>
      <c r="YG63" s="876"/>
      <c r="YH63" s="876"/>
      <c r="YI63" s="876"/>
      <c r="YJ63" s="876"/>
      <c r="YK63" s="876"/>
      <c r="YL63" s="876"/>
      <c r="YM63" s="876"/>
      <c r="YN63" s="876"/>
      <c r="YO63" s="876"/>
      <c r="YP63" s="876"/>
      <c r="YQ63" s="876"/>
      <c r="YR63" s="876"/>
      <c r="YS63" s="876"/>
      <c r="YT63" s="876"/>
      <c r="YU63" s="876"/>
      <c r="YV63" s="876"/>
      <c r="YW63" s="876"/>
      <c r="YX63" s="876"/>
      <c r="YY63" s="876"/>
      <c r="YZ63" s="876"/>
      <c r="ZA63" s="876"/>
      <c r="ZB63" s="876"/>
      <c r="ZC63" s="876"/>
      <c r="ZD63" s="876"/>
      <c r="ZE63" s="876"/>
      <c r="ZF63" s="876"/>
      <c r="ZG63" s="876"/>
      <c r="ZH63" s="876"/>
      <c r="ZI63" s="876"/>
      <c r="ZJ63" s="876"/>
      <c r="ZK63" s="876"/>
      <c r="ZL63" s="876"/>
      <c r="ZM63" s="876"/>
      <c r="ZN63" s="876"/>
      <c r="ZO63" s="876"/>
      <c r="ZP63" s="876"/>
      <c r="ZQ63" s="876"/>
      <c r="ZR63" s="876"/>
      <c r="ZS63" s="876"/>
      <c r="ZT63" s="876"/>
      <c r="ZU63" s="876"/>
      <c r="ZV63" s="876"/>
      <c r="ZW63" s="876"/>
      <c r="ZX63" s="876"/>
      <c r="ZY63" s="876"/>
      <c r="ZZ63" s="876"/>
      <c r="AAA63" s="876"/>
      <c r="AAB63" s="876"/>
      <c r="AAC63" s="876"/>
      <c r="AAD63" s="876"/>
      <c r="AAE63" s="876"/>
      <c r="AAF63" s="876"/>
      <c r="AAG63" s="876"/>
      <c r="AAH63" s="876"/>
      <c r="AAI63" s="876"/>
      <c r="AAJ63" s="876"/>
      <c r="AAK63" s="876"/>
      <c r="AAL63" s="876"/>
      <c r="AAM63" s="876"/>
      <c r="AAN63" s="876"/>
      <c r="AAO63" s="876"/>
      <c r="AAP63" s="876"/>
      <c r="AAQ63" s="876"/>
      <c r="AAR63" s="876"/>
      <c r="AAS63" s="876"/>
      <c r="AAT63" s="876"/>
      <c r="AAU63" s="876"/>
      <c r="AAV63" s="876"/>
      <c r="AAW63" s="876"/>
      <c r="AAX63" s="876"/>
      <c r="AAY63" s="876"/>
      <c r="AAZ63" s="876"/>
      <c r="ABA63" s="876"/>
      <c r="ABB63" s="876"/>
      <c r="ABC63" s="876"/>
      <c r="ABD63" s="876"/>
      <c r="ABE63" s="876"/>
      <c r="ABF63" s="876"/>
      <c r="ABG63" s="876"/>
      <c r="ABH63" s="876"/>
      <c r="ABI63" s="876"/>
      <c r="ABJ63" s="876"/>
      <c r="ABK63" s="876"/>
      <c r="ABL63" s="876"/>
      <c r="ABM63" s="876"/>
      <c r="ABN63" s="876"/>
      <c r="ABO63" s="876"/>
      <c r="ABP63" s="876"/>
      <c r="ABQ63" s="876"/>
      <c r="ABR63" s="876"/>
      <c r="ABS63" s="876"/>
      <c r="ABT63" s="876"/>
      <c r="ABU63" s="876"/>
      <c r="ABV63" s="876"/>
      <c r="ABW63" s="876"/>
      <c r="ABX63" s="876"/>
      <c r="ABY63" s="876"/>
      <c r="ABZ63" s="876"/>
      <c r="ACA63" s="876"/>
      <c r="ACB63" s="876"/>
      <c r="ACC63" s="876"/>
      <c r="ACD63" s="876"/>
      <c r="ACE63" s="876"/>
      <c r="ACF63" s="876"/>
      <c r="ACG63" s="876"/>
      <c r="ACH63" s="876"/>
      <c r="ACI63" s="876"/>
      <c r="ACJ63" s="876"/>
      <c r="ACK63" s="876"/>
      <c r="ACL63" s="876"/>
      <c r="ACM63" s="876"/>
      <c r="ACN63" s="876"/>
      <c r="ACO63" s="876"/>
      <c r="ACP63" s="876"/>
      <c r="ACQ63" s="876"/>
      <c r="ACR63" s="876"/>
      <c r="ACS63" s="876"/>
      <c r="ACT63" s="876"/>
      <c r="ACU63" s="876"/>
      <c r="ACV63" s="876"/>
      <c r="ACW63" s="876"/>
      <c r="ACX63" s="876"/>
      <c r="ACY63" s="876"/>
      <c r="ACZ63" s="876"/>
      <c r="ADA63" s="876"/>
      <c r="ADB63" s="876"/>
      <c r="ADC63" s="876"/>
      <c r="ADD63" s="876"/>
      <c r="ADE63" s="876"/>
      <c r="ADF63" s="876"/>
      <c r="ADG63" s="876"/>
      <c r="ADH63" s="876"/>
      <c r="ADI63" s="876"/>
      <c r="ADJ63" s="876"/>
      <c r="ADK63" s="876"/>
      <c r="ADL63" s="876"/>
      <c r="ADM63" s="876"/>
      <c r="ADN63" s="876"/>
      <c r="ADO63" s="876"/>
      <c r="ADP63" s="876"/>
      <c r="ADQ63" s="876"/>
      <c r="ADR63" s="876"/>
      <c r="ADS63" s="876"/>
      <c r="ADT63" s="876"/>
      <c r="ADU63" s="876"/>
      <c r="ADV63" s="876"/>
      <c r="ADW63" s="876"/>
      <c r="ADX63" s="876"/>
      <c r="ADY63" s="876"/>
      <c r="ADZ63" s="876"/>
      <c r="AEA63" s="876"/>
      <c r="AEB63" s="876"/>
      <c r="AEC63" s="876"/>
      <c r="AED63" s="876"/>
      <c r="AEE63" s="876"/>
      <c r="AEF63" s="876"/>
      <c r="AEG63" s="876"/>
      <c r="AEH63" s="876"/>
      <c r="AEI63" s="876"/>
      <c r="AEJ63" s="876"/>
      <c r="AEK63" s="876"/>
      <c r="AEL63" s="876"/>
      <c r="AEM63" s="876"/>
      <c r="AEN63" s="876"/>
      <c r="AEO63" s="876"/>
      <c r="AEP63" s="876"/>
      <c r="AEQ63" s="876"/>
      <c r="AER63" s="876"/>
      <c r="AES63" s="876"/>
      <c r="AET63" s="876"/>
      <c r="AEU63" s="876"/>
      <c r="AEV63" s="876"/>
      <c r="AEW63" s="876"/>
      <c r="AEX63" s="876"/>
      <c r="AEY63" s="876"/>
      <c r="AEZ63" s="876"/>
      <c r="AFA63" s="876"/>
      <c r="AFB63" s="876"/>
      <c r="AFC63" s="876"/>
      <c r="AFD63" s="876"/>
      <c r="AFE63" s="876"/>
      <c r="AFF63" s="876"/>
      <c r="AFG63" s="876"/>
      <c r="AFH63" s="876"/>
      <c r="AFI63" s="876"/>
      <c r="AFJ63" s="876"/>
      <c r="AFK63" s="876"/>
      <c r="AFL63" s="876"/>
      <c r="AFM63" s="876"/>
      <c r="AFN63" s="876"/>
      <c r="AFO63" s="876"/>
      <c r="AFP63" s="876"/>
      <c r="AFQ63" s="876"/>
      <c r="AFR63" s="876"/>
      <c r="AFS63" s="876"/>
      <c r="AFT63" s="876"/>
      <c r="AFU63" s="876"/>
      <c r="AFV63" s="876"/>
      <c r="AFW63" s="876"/>
      <c r="AFX63" s="876"/>
      <c r="AFY63" s="876"/>
      <c r="AFZ63" s="876"/>
      <c r="AGA63" s="876"/>
      <c r="AGB63" s="876"/>
      <c r="AGC63" s="876"/>
      <c r="AGD63" s="876"/>
      <c r="AGE63" s="876"/>
      <c r="AGF63" s="876"/>
      <c r="AGG63" s="876"/>
      <c r="AGH63" s="876"/>
      <c r="AGI63" s="876"/>
      <c r="AGJ63" s="876"/>
      <c r="AGK63" s="876"/>
      <c r="AGL63" s="876"/>
      <c r="AGM63" s="876"/>
      <c r="AGN63" s="876"/>
      <c r="AGO63" s="876"/>
      <c r="AGP63" s="876"/>
      <c r="AGQ63" s="876"/>
      <c r="AGR63" s="876"/>
      <c r="AGS63" s="876"/>
      <c r="AGT63" s="876"/>
      <c r="AGU63" s="876"/>
      <c r="AGV63" s="876"/>
      <c r="AGW63" s="876"/>
      <c r="AGX63" s="876"/>
      <c r="AGY63" s="876"/>
      <c r="AGZ63" s="876"/>
      <c r="AHA63" s="876"/>
      <c r="AHB63" s="876"/>
      <c r="AHC63" s="876"/>
      <c r="AHD63" s="876"/>
      <c r="AHE63" s="876"/>
      <c r="AHF63" s="876"/>
      <c r="AHG63" s="876"/>
      <c r="AHH63" s="876"/>
      <c r="AHI63" s="876"/>
      <c r="AHJ63" s="876"/>
      <c r="AHK63" s="876"/>
      <c r="AHL63" s="876"/>
      <c r="AHM63" s="876"/>
      <c r="AHN63" s="876"/>
      <c r="AHO63" s="876"/>
      <c r="AHP63" s="876"/>
      <c r="AHQ63" s="876"/>
      <c r="AHR63" s="876"/>
      <c r="AHS63" s="876"/>
      <c r="AHT63" s="876"/>
      <c r="AHU63" s="876"/>
      <c r="AHV63" s="876"/>
      <c r="AHW63" s="876"/>
      <c r="AHX63" s="876"/>
      <c r="AHY63" s="876"/>
      <c r="AHZ63" s="876"/>
      <c r="AIA63" s="876"/>
      <c r="AIB63" s="876"/>
      <c r="AIC63" s="876"/>
      <c r="AID63" s="876"/>
      <c r="AIE63" s="876"/>
      <c r="AIF63" s="876"/>
      <c r="AIG63" s="876"/>
      <c r="AIH63" s="876"/>
      <c r="AII63" s="876"/>
      <c r="AIJ63" s="876"/>
      <c r="AIK63" s="876"/>
      <c r="AIL63" s="876"/>
      <c r="AIM63" s="876"/>
      <c r="AIN63" s="876"/>
      <c r="AIO63" s="876"/>
      <c r="AIP63" s="876"/>
      <c r="AIQ63" s="876"/>
      <c r="AIR63" s="876"/>
      <c r="AIS63" s="876"/>
      <c r="AIT63" s="876"/>
      <c r="AIU63" s="876"/>
      <c r="AIV63" s="876"/>
      <c r="AIW63" s="876"/>
      <c r="AIX63" s="876"/>
      <c r="AIY63" s="876"/>
      <c r="AIZ63" s="876"/>
      <c r="AJA63" s="876"/>
      <c r="AJB63" s="876"/>
      <c r="AJC63" s="876"/>
      <c r="AJD63" s="876"/>
      <c r="AJE63" s="876"/>
      <c r="AJF63" s="876"/>
      <c r="AJG63" s="876"/>
      <c r="AJH63" s="876"/>
      <c r="AJI63" s="876"/>
      <c r="AJJ63" s="876"/>
      <c r="AJK63" s="876"/>
      <c r="AJL63" s="876"/>
      <c r="AJM63" s="876"/>
      <c r="AJN63" s="876"/>
      <c r="AJO63" s="876"/>
      <c r="AJP63" s="876"/>
      <c r="AJQ63" s="876"/>
      <c r="AJR63" s="876"/>
      <c r="AJS63" s="876"/>
      <c r="AJT63" s="876"/>
      <c r="AJU63" s="876"/>
      <c r="AJV63" s="876"/>
      <c r="AJW63" s="876"/>
      <c r="AJX63" s="876"/>
      <c r="AJY63" s="876"/>
      <c r="AJZ63" s="876"/>
      <c r="AKA63" s="876"/>
      <c r="AKB63" s="876"/>
      <c r="AKC63" s="876"/>
      <c r="AKD63" s="876"/>
      <c r="AKE63" s="876"/>
      <c r="AKF63" s="876"/>
      <c r="AKG63" s="876"/>
      <c r="AKH63" s="876"/>
      <c r="AKI63" s="876"/>
      <c r="AKJ63" s="876"/>
      <c r="AKK63" s="876"/>
      <c r="AKL63" s="876"/>
      <c r="AKM63" s="876"/>
      <c r="AKN63" s="876"/>
      <c r="AKO63" s="876"/>
      <c r="AKP63" s="876"/>
      <c r="AKQ63" s="876"/>
      <c r="AKR63" s="876"/>
      <c r="AKS63" s="876"/>
      <c r="AKT63" s="876"/>
      <c r="AKU63" s="876"/>
      <c r="AKV63" s="876"/>
      <c r="AKW63" s="876"/>
      <c r="AKX63" s="876"/>
      <c r="AKY63" s="876"/>
      <c r="AKZ63" s="876"/>
      <c r="ALA63" s="876"/>
      <c r="ALB63" s="876"/>
      <c r="ALC63" s="876"/>
      <c r="ALD63" s="876"/>
      <c r="ALE63" s="876"/>
      <c r="ALF63" s="876"/>
      <c r="ALG63" s="876"/>
      <c r="ALH63" s="876"/>
      <c r="ALI63" s="876"/>
      <c r="ALJ63" s="876"/>
      <c r="ALK63" s="876"/>
      <c r="ALL63" s="876"/>
      <c r="ALM63" s="876"/>
      <c r="ALN63" s="876"/>
      <c r="ALO63" s="876"/>
      <c r="ALP63" s="876"/>
      <c r="ALQ63" s="876"/>
      <c r="ALR63" s="876"/>
      <c r="ALS63" s="876"/>
      <c r="ALT63" s="876"/>
      <c r="ALU63" s="876"/>
      <c r="ALV63" s="876"/>
      <c r="ALW63" s="876"/>
      <c r="ALX63" s="876"/>
      <c r="ALY63" s="876"/>
      <c r="ALZ63" s="876"/>
      <c r="AMA63" s="876"/>
      <c r="AMB63" s="876"/>
      <c r="AMC63" s="876"/>
      <c r="AMD63" s="876"/>
      <c r="AME63" s="876"/>
      <c r="AMF63" s="876"/>
      <c r="AMG63" s="876"/>
      <c r="AMH63" s="876"/>
      <c r="AMI63" s="876"/>
      <c r="AMJ63" s="876"/>
      <c r="AMK63" s="876"/>
      <c r="AML63" s="876"/>
      <c r="AMM63" s="876"/>
      <c r="AMN63" s="876"/>
      <c r="AMO63" s="876"/>
      <c r="AMP63" s="876"/>
      <c r="AMQ63" s="876"/>
      <c r="AMR63" s="876"/>
      <c r="AMS63" s="876"/>
      <c r="AMT63" s="876"/>
      <c r="AMU63" s="876"/>
      <c r="AMV63" s="876"/>
      <c r="AMW63" s="876"/>
      <c r="AMX63" s="876"/>
      <c r="AMY63" s="876"/>
      <c r="AMZ63" s="876"/>
      <c r="ANA63" s="876"/>
      <c r="ANB63" s="876"/>
      <c r="ANC63" s="876"/>
      <c r="AND63" s="876"/>
      <c r="ANE63" s="876"/>
      <c r="ANF63" s="876"/>
      <c r="ANG63" s="876"/>
      <c r="ANH63" s="876"/>
      <c r="ANI63" s="876"/>
      <c r="ANJ63" s="876"/>
      <c r="ANK63" s="876"/>
      <c r="ANL63" s="876"/>
      <c r="ANM63" s="876"/>
      <c r="ANN63" s="876"/>
      <c r="ANO63" s="876"/>
      <c r="ANP63" s="876"/>
      <c r="ANQ63" s="876"/>
      <c r="ANR63" s="876"/>
      <c r="ANS63" s="876"/>
      <c r="ANT63" s="876"/>
      <c r="ANU63" s="876"/>
      <c r="ANV63" s="876"/>
      <c r="ANW63" s="876"/>
      <c r="ANX63" s="876"/>
      <c r="ANY63" s="876"/>
      <c r="ANZ63" s="876"/>
      <c r="AOA63" s="876"/>
      <c r="AOB63" s="876"/>
      <c r="AOC63" s="876"/>
      <c r="AOD63" s="876"/>
      <c r="AOE63" s="876"/>
      <c r="AOF63" s="876"/>
      <c r="AOG63" s="876"/>
      <c r="AOH63" s="876"/>
      <c r="AOI63" s="876"/>
      <c r="AOJ63" s="876"/>
      <c r="AOK63" s="876"/>
      <c r="AOL63" s="876"/>
      <c r="AOM63" s="876"/>
      <c r="AON63" s="876"/>
      <c r="AOO63" s="876"/>
      <c r="AOP63" s="876"/>
      <c r="AOQ63" s="876"/>
      <c r="AOR63" s="876"/>
      <c r="AOS63" s="876"/>
      <c r="AOT63" s="876"/>
      <c r="AOU63" s="876"/>
      <c r="AOV63" s="876"/>
      <c r="AOW63" s="876"/>
      <c r="AOX63" s="876"/>
      <c r="AOY63" s="876"/>
      <c r="AOZ63" s="876"/>
      <c r="APA63" s="876"/>
      <c r="APB63" s="876"/>
      <c r="APC63" s="876"/>
      <c r="APD63" s="876"/>
      <c r="APE63" s="876"/>
      <c r="APF63" s="876"/>
      <c r="APG63" s="876"/>
      <c r="APH63" s="876"/>
      <c r="API63" s="876"/>
      <c r="APJ63" s="876"/>
      <c r="APK63" s="876"/>
      <c r="APL63" s="876"/>
      <c r="APM63" s="876"/>
      <c r="APN63" s="876"/>
      <c r="APO63" s="876"/>
      <c r="APP63" s="876"/>
      <c r="APQ63" s="876"/>
      <c r="APR63" s="876"/>
      <c r="APS63" s="876"/>
      <c r="APT63" s="876"/>
      <c r="APU63" s="876"/>
      <c r="APV63" s="876"/>
      <c r="APW63" s="876"/>
      <c r="APX63" s="876"/>
      <c r="APY63" s="876"/>
      <c r="APZ63" s="876"/>
      <c r="AQA63" s="876"/>
      <c r="AQB63" s="876"/>
      <c r="AQC63" s="876"/>
      <c r="AQD63" s="876"/>
      <c r="AQE63" s="876"/>
      <c r="AQF63" s="876"/>
      <c r="AQG63" s="876"/>
      <c r="AQH63" s="876"/>
      <c r="AQI63" s="876"/>
      <c r="AQJ63" s="876"/>
      <c r="AQK63" s="876"/>
      <c r="AQL63" s="876"/>
      <c r="AQM63" s="876"/>
      <c r="AQN63" s="876"/>
      <c r="AQO63" s="876"/>
      <c r="AQP63" s="876"/>
      <c r="AQQ63" s="876"/>
      <c r="AQR63" s="876"/>
      <c r="AQS63" s="876"/>
      <c r="AQT63" s="876"/>
      <c r="AQU63" s="876"/>
      <c r="AQV63" s="876"/>
      <c r="AQW63" s="876"/>
      <c r="AQX63" s="876"/>
      <c r="AQY63" s="876"/>
      <c r="AQZ63" s="876"/>
      <c r="ARA63" s="876"/>
      <c r="ARB63" s="876"/>
      <c r="ARC63" s="876"/>
      <c r="ARD63" s="876"/>
      <c r="ARE63" s="876"/>
      <c r="ARF63" s="876"/>
      <c r="ARG63" s="876"/>
      <c r="ARH63" s="876"/>
      <c r="ARI63" s="876"/>
      <c r="ARJ63" s="876"/>
      <c r="ARK63" s="876"/>
      <c r="ARL63" s="876"/>
      <c r="ARM63" s="876"/>
      <c r="ARN63" s="876"/>
      <c r="ARO63" s="876"/>
      <c r="ARP63" s="876"/>
      <c r="ARQ63" s="876"/>
      <c r="ARR63" s="876"/>
      <c r="ARS63" s="876"/>
      <c r="ART63" s="876"/>
      <c r="ARU63" s="876"/>
      <c r="ARV63" s="876"/>
      <c r="ARW63" s="876"/>
      <c r="ARX63" s="876"/>
      <c r="ARY63" s="876"/>
      <c r="ARZ63" s="876"/>
      <c r="ASA63" s="876"/>
      <c r="ASB63" s="876"/>
      <c r="ASC63" s="876"/>
      <c r="ASD63" s="876"/>
      <c r="ASE63" s="876"/>
      <c r="ASF63" s="876"/>
      <c r="ASG63" s="876"/>
      <c r="ASH63" s="876"/>
      <c r="ASI63" s="876"/>
      <c r="ASJ63" s="876"/>
      <c r="ASK63" s="876"/>
      <c r="ASL63" s="876"/>
      <c r="ASM63" s="876"/>
      <c r="ASN63" s="876"/>
      <c r="ASO63" s="876"/>
      <c r="ASP63" s="876"/>
      <c r="ASQ63" s="876"/>
      <c r="ASR63" s="876"/>
      <c r="ASS63" s="876"/>
      <c r="AST63" s="876"/>
      <c r="ASU63" s="876"/>
      <c r="ASV63" s="876"/>
      <c r="ASW63" s="876"/>
      <c r="ASX63" s="876"/>
      <c r="ASY63" s="876"/>
      <c r="ASZ63" s="876"/>
      <c r="ATA63" s="876"/>
      <c r="ATB63" s="876"/>
      <c r="ATC63" s="876"/>
      <c r="ATD63" s="876"/>
      <c r="ATE63" s="876"/>
      <c r="ATF63" s="876"/>
      <c r="ATG63" s="876"/>
      <c r="ATH63" s="876"/>
      <c r="ATI63" s="876"/>
      <c r="ATJ63" s="876"/>
      <c r="ATK63" s="876"/>
      <c r="ATL63" s="876"/>
      <c r="ATM63" s="876"/>
      <c r="ATN63" s="876"/>
      <c r="ATO63" s="876"/>
      <c r="ATP63" s="876"/>
      <c r="ATQ63" s="876"/>
      <c r="ATR63" s="876"/>
      <c r="ATS63" s="876"/>
      <c r="ATT63" s="876"/>
      <c r="ATU63" s="876"/>
      <c r="ATV63" s="876"/>
      <c r="ATW63" s="876"/>
      <c r="ATX63" s="876"/>
      <c r="ATY63" s="876"/>
      <c r="ATZ63" s="876"/>
      <c r="AUA63" s="876"/>
      <c r="AUB63" s="876"/>
      <c r="AUC63" s="876"/>
      <c r="AUD63" s="876"/>
      <c r="AUE63" s="876"/>
      <c r="AUF63" s="876"/>
      <c r="AUG63" s="876"/>
      <c r="AUH63" s="876"/>
      <c r="AUI63" s="876"/>
      <c r="AUJ63" s="876"/>
      <c r="AUK63" s="876"/>
      <c r="AUL63" s="876"/>
      <c r="AUM63" s="876"/>
      <c r="AUN63" s="876"/>
      <c r="AUO63" s="876"/>
      <c r="AUP63" s="876"/>
      <c r="AUQ63" s="876"/>
      <c r="AUR63" s="876"/>
      <c r="AUS63" s="876"/>
      <c r="AUT63" s="876"/>
      <c r="AUU63" s="876"/>
      <c r="AUV63" s="876"/>
      <c r="AUW63" s="876"/>
      <c r="AUX63" s="876"/>
      <c r="AUY63" s="876"/>
      <c r="AUZ63" s="876"/>
      <c r="AVA63" s="876"/>
      <c r="AVB63" s="876"/>
      <c r="AVC63" s="876"/>
      <c r="AVD63" s="876"/>
      <c r="AVE63" s="876"/>
      <c r="AVF63" s="876"/>
      <c r="AVG63" s="876"/>
      <c r="AVH63" s="876"/>
      <c r="AVI63" s="876"/>
      <c r="AVJ63" s="876"/>
      <c r="AVK63" s="876"/>
      <c r="AVL63" s="876"/>
      <c r="AVM63" s="876"/>
      <c r="AVN63" s="876"/>
      <c r="AVO63" s="876"/>
      <c r="AVP63" s="876"/>
      <c r="AVQ63" s="876"/>
      <c r="AVR63" s="876"/>
      <c r="AVS63" s="876"/>
      <c r="AVT63" s="876"/>
      <c r="AVU63" s="876"/>
      <c r="AVV63" s="876"/>
      <c r="AVW63" s="876"/>
      <c r="AVX63" s="876"/>
      <c r="AVY63" s="876"/>
      <c r="AVZ63" s="876"/>
      <c r="AWA63" s="876"/>
      <c r="AWB63" s="876"/>
      <c r="AWC63" s="876"/>
      <c r="AWD63" s="876"/>
      <c r="AWE63" s="876"/>
      <c r="AWF63" s="876"/>
      <c r="AWG63" s="876"/>
      <c r="AWH63" s="876"/>
      <c r="AWI63" s="876"/>
      <c r="AWJ63" s="876"/>
      <c r="AWK63" s="876"/>
      <c r="AWL63" s="876"/>
      <c r="AWM63" s="876"/>
      <c r="AWN63" s="876"/>
      <c r="AWO63" s="876"/>
      <c r="AWP63" s="876"/>
      <c r="AWQ63" s="876"/>
      <c r="AWR63" s="876"/>
      <c r="AWS63" s="876"/>
      <c r="AWT63" s="876"/>
      <c r="AWU63" s="876"/>
      <c r="AWV63" s="876"/>
      <c r="AWW63" s="876"/>
      <c r="AWX63" s="876"/>
      <c r="AWY63" s="876"/>
      <c r="AWZ63" s="876"/>
      <c r="AXA63" s="876"/>
      <c r="AXB63" s="876"/>
      <c r="AXC63" s="876"/>
      <c r="AXD63" s="876"/>
      <c r="AXE63" s="876"/>
      <c r="AXF63" s="876"/>
      <c r="AXG63" s="876"/>
      <c r="AXH63" s="876"/>
      <c r="AXI63" s="876"/>
      <c r="AXJ63" s="876"/>
      <c r="AXK63" s="876"/>
      <c r="AXL63" s="876"/>
      <c r="AXM63" s="876"/>
      <c r="AXN63" s="876"/>
      <c r="AXO63" s="876"/>
      <c r="AXP63" s="876"/>
      <c r="AXQ63" s="876"/>
      <c r="AXR63" s="876"/>
      <c r="AXS63" s="876"/>
      <c r="AXT63" s="876"/>
      <c r="AXU63" s="876"/>
      <c r="AXV63" s="876"/>
      <c r="AXW63" s="876"/>
      <c r="AXX63" s="876"/>
      <c r="AXY63" s="876"/>
      <c r="AXZ63" s="876"/>
      <c r="AYA63" s="876"/>
      <c r="AYB63" s="876"/>
      <c r="AYC63" s="876"/>
      <c r="AYD63" s="876"/>
      <c r="AYE63" s="876"/>
      <c r="AYF63" s="876"/>
      <c r="AYG63" s="876"/>
      <c r="AYH63" s="876"/>
      <c r="AYI63" s="876"/>
      <c r="AYJ63" s="876"/>
      <c r="AYK63" s="876"/>
      <c r="AYL63" s="876"/>
      <c r="AYM63" s="876"/>
      <c r="AYN63" s="876"/>
      <c r="AYO63" s="876"/>
      <c r="AYP63" s="876"/>
      <c r="AYQ63" s="876"/>
      <c r="AYR63" s="876"/>
      <c r="AYS63" s="876"/>
      <c r="AYT63" s="876"/>
      <c r="AYU63" s="876"/>
      <c r="AYV63" s="876"/>
      <c r="AYW63" s="876"/>
      <c r="AYX63" s="876"/>
      <c r="AYY63" s="876"/>
      <c r="AYZ63" s="876"/>
      <c r="AZA63" s="876"/>
      <c r="AZB63" s="876"/>
      <c r="AZC63" s="876"/>
      <c r="AZD63" s="876"/>
      <c r="AZE63" s="876"/>
      <c r="AZF63" s="876"/>
      <c r="AZG63" s="876"/>
      <c r="AZH63" s="876"/>
      <c r="AZI63" s="876"/>
      <c r="AZJ63" s="876"/>
      <c r="AZK63" s="876"/>
      <c r="AZL63" s="876"/>
      <c r="AZM63" s="876"/>
      <c r="AZN63" s="876"/>
      <c r="AZO63" s="876"/>
      <c r="AZP63" s="876"/>
      <c r="AZQ63" s="876"/>
      <c r="AZR63" s="876"/>
      <c r="AZS63" s="876"/>
      <c r="AZT63" s="876"/>
      <c r="AZU63" s="876"/>
      <c r="AZV63" s="876"/>
      <c r="AZW63" s="876"/>
      <c r="AZX63" s="876"/>
      <c r="AZY63" s="876"/>
      <c r="AZZ63" s="876"/>
      <c r="BAA63" s="876"/>
      <c r="BAB63" s="876"/>
      <c r="BAC63" s="876"/>
      <c r="BAD63" s="876"/>
      <c r="BAE63" s="876"/>
      <c r="BAF63" s="876"/>
      <c r="BAG63" s="876"/>
      <c r="BAH63" s="876"/>
      <c r="BAI63" s="876"/>
      <c r="BAJ63" s="876"/>
      <c r="BAK63" s="876"/>
      <c r="BAL63" s="876"/>
      <c r="BAM63" s="876"/>
      <c r="BAN63" s="876"/>
      <c r="BAO63" s="876"/>
      <c r="BAP63" s="876"/>
      <c r="BAQ63" s="876"/>
      <c r="BAR63" s="876"/>
      <c r="BAS63" s="876"/>
      <c r="BAT63" s="876"/>
      <c r="BAU63" s="876"/>
      <c r="BAV63" s="876"/>
      <c r="BAW63" s="876"/>
      <c r="BAX63" s="876"/>
      <c r="BAY63" s="876"/>
      <c r="BAZ63" s="876"/>
      <c r="BBA63" s="876"/>
      <c r="BBB63" s="876"/>
      <c r="BBC63" s="876"/>
      <c r="BBD63" s="876"/>
      <c r="BBE63" s="876"/>
      <c r="BBF63" s="876"/>
      <c r="BBG63" s="876"/>
      <c r="BBH63" s="876"/>
      <c r="BBI63" s="876"/>
      <c r="BBJ63" s="876"/>
      <c r="BBK63" s="876"/>
      <c r="BBL63" s="876"/>
      <c r="BBM63" s="876"/>
      <c r="BBN63" s="876"/>
      <c r="BBO63" s="876"/>
      <c r="BBP63" s="876"/>
      <c r="BBQ63" s="876"/>
      <c r="BBR63" s="876"/>
      <c r="BBS63" s="876"/>
      <c r="BBT63" s="876"/>
      <c r="BBU63" s="876"/>
      <c r="BBV63" s="876"/>
      <c r="BBW63" s="876"/>
      <c r="BBX63" s="876"/>
      <c r="BBY63" s="876"/>
      <c r="BBZ63" s="876"/>
      <c r="BCA63" s="876"/>
      <c r="BCB63" s="876"/>
      <c r="BCC63" s="876"/>
      <c r="BCD63" s="876"/>
      <c r="BCE63" s="876"/>
      <c r="BCF63" s="876"/>
      <c r="BCG63" s="876"/>
      <c r="BCH63" s="876"/>
      <c r="BCI63" s="876"/>
      <c r="BCJ63" s="876"/>
      <c r="BCK63" s="876"/>
      <c r="BCL63" s="876"/>
      <c r="BCM63" s="876"/>
      <c r="BCN63" s="876"/>
      <c r="BCO63" s="876"/>
      <c r="BCP63" s="876"/>
      <c r="BCQ63" s="876"/>
      <c r="BCR63" s="876"/>
      <c r="BCS63" s="876"/>
      <c r="BCT63" s="876"/>
      <c r="BCU63" s="876"/>
      <c r="BCV63" s="876"/>
      <c r="BCW63" s="876"/>
      <c r="BCX63" s="876"/>
      <c r="BCY63" s="876"/>
      <c r="BCZ63" s="876"/>
      <c r="BDA63" s="876"/>
      <c r="BDB63" s="876"/>
      <c r="BDC63" s="876"/>
      <c r="BDD63" s="876"/>
      <c r="BDE63" s="876"/>
      <c r="BDF63" s="876"/>
      <c r="BDG63" s="876"/>
      <c r="BDH63" s="876"/>
      <c r="BDI63" s="876"/>
      <c r="BDJ63" s="876"/>
      <c r="BDK63" s="876"/>
      <c r="BDL63" s="876"/>
      <c r="BDM63" s="876"/>
      <c r="BDN63" s="876"/>
      <c r="BDO63" s="876"/>
      <c r="BDP63" s="876"/>
      <c r="BDQ63" s="876"/>
      <c r="BDR63" s="876"/>
      <c r="BDS63" s="876"/>
      <c r="BDT63" s="876"/>
      <c r="BDU63" s="876"/>
      <c r="BDV63" s="876"/>
      <c r="BDW63" s="876"/>
      <c r="BDX63" s="876"/>
      <c r="BDY63" s="876"/>
      <c r="BDZ63" s="876"/>
      <c r="BEA63" s="876"/>
      <c r="BEB63" s="876"/>
      <c r="BEC63" s="876"/>
      <c r="BED63" s="876"/>
      <c r="BEE63" s="876"/>
      <c r="BEF63" s="876"/>
      <c r="BEG63" s="876"/>
      <c r="BEH63" s="876"/>
      <c r="BEI63" s="876"/>
      <c r="BEJ63" s="876"/>
      <c r="BEK63" s="876"/>
      <c r="BEL63" s="876"/>
      <c r="BEM63" s="876"/>
      <c r="BEN63" s="876"/>
      <c r="BEO63" s="876"/>
      <c r="BEP63" s="876"/>
      <c r="BEQ63" s="876"/>
      <c r="BER63" s="876"/>
      <c r="BES63" s="876"/>
      <c r="BET63" s="876"/>
      <c r="BEU63" s="876"/>
      <c r="BEV63" s="876"/>
      <c r="BEW63" s="876"/>
      <c r="BEX63" s="876"/>
      <c r="BEY63" s="876"/>
      <c r="BEZ63" s="876"/>
      <c r="BFA63" s="876"/>
      <c r="BFB63" s="876"/>
      <c r="BFC63" s="876"/>
      <c r="BFD63" s="876"/>
      <c r="BFE63" s="876"/>
      <c r="BFF63" s="876"/>
      <c r="BFG63" s="876"/>
      <c r="BFH63" s="876"/>
      <c r="BFI63" s="876"/>
      <c r="BFJ63" s="876"/>
      <c r="BFK63" s="876"/>
      <c r="BFL63" s="876"/>
      <c r="BFM63" s="876"/>
      <c r="BFN63" s="876"/>
      <c r="BFO63" s="876"/>
      <c r="BFP63" s="876"/>
      <c r="BFQ63" s="876"/>
      <c r="BFR63" s="876"/>
      <c r="BFS63" s="876"/>
      <c r="BFT63" s="876"/>
      <c r="BFU63" s="876"/>
      <c r="BFV63" s="876"/>
      <c r="BFW63" s="876"/>
      <c r="BFX63" s="876"/>
      <c r="BFY63" s="876"/>
      <c r="BFZ63" s="876"/>
      <c r="BGA63" s="876"/>
      <c r="BGB63" s="876"/>
      <c r="BGC63" s="876"/>
      <c r="BGD63" s="876"/>
      <c r="BGE63" s="876"/>
      <c r="BGF63" s="876"/>
      <c r="BGG63" s="876"/>
      <c r="BGH63" s="876"/>
      <c r="BGI63" s="876"/>
      <c r="BGJ63" s="876"/>
      <c r="BGK63" s="876"/>
      <c r="BGL63" s="876"/>
      <c r="BGM63" s="876"/>
      <c r="BGN63" s="876"/>
      <c r="BGO63" s="876"/>
      <c r="BGP63" s="876"/>
      <c r="BGQ63" s="876"/>
      <c r="BGR63" s="876"/>
      <c r="BGS63" s="876"/>
      <c r="BGT63" s="876"/>
      <c r="BGU63" s="876"/>
      <c r="BGV63" s="876"/>
      <c r="BGW63" s="876"/>
      <c r="BGX63" s="876"/>
      <c r="BGY63" s="876"/>
      <c r="BGZ63" s="876"/>
      <c r="BHA63" s="876"/>
      <c r="BHB63" s="876"/>
      <c r="BHC63" s="876"/>
      <c r="BHD63" s="876"/>
      <c r="BHE63" s="876"/>
      <c r="BHF63" s="876"/>
      <c r="BHG63" s="876"/>
      <c r="BHH63" s="876"/>
      <c r="BHI63" s="876"/>
      <c r="BHJ63" s="876"/>
      <c r="BHK63" s="876"/>
      <c r="BHL63" s="876"/>
      <c r="BHM63" s="876"/>
      <c r="BHN63" s="876"/>
      <c r="BHO63" s="876"/>
      <c r="BHP63" s="876"/>
      <c r="BHQ63" s="876"/>
      <c r="BHR63" s="876"/>
      <c r="BHS63" s="876"/>
      <c r="BHT63" s="876"/>
      <c r="BHU63" s="876"/>
      <c r="BHV63" s="876"/>
      <c r="BHW63" s="876"/>
      <c r="BHX63" s="876"/>
      <c r="BHY63" s="876"/>
      <c r="BHZ63" s="876"/>
      <c r="BIA63" s="876"/>
      <c r="BIB63" s="876"/>
      <c r="BIC63" s="876"/>
      <c r="BID63" s="876"/>
      <c r="BIE63" s="876"/>
      <c r="BIF63" s="876"/>
      <c r="BIG63" s="876"/>
      <c r="BIH63" s="876"/>
      <c r="BII63" s="876"/>
      <c r="BIJ63" s="876"/>
      <c r="BIK63" s="876"/>
      <c r="BIL63" s="876"/>
      <c r="BIM63" s="876"/>
      <c r="BIN63" s="876"/>
      <c r="BIO63" s="876"/>
      <c r="BIP63" s="876"/>
      <c r="BIQ63" s="876"/>
      <c r="BIR63" s="876"/>
      <c r="BIS63" s="876"/>
      <c r="BIT63" s="876"/>
      <c r="BIU63" s="876"/>
      <c r="BIV63" s="876"/>
      <c r="BIW63" s="876"/>
      <c r="BIX63" s="876"/>
      <c r="BIY63" s="876"/>
      <c r="BIZ63" s="876"/>
      <c r="BJA63" s="876"/>
      <c r="BJB63" s="876"/>
      <c r="BJC63" s="876"/>
      <c r="BJD63" s="876"/>
      <c r="BJE63" s="876"/>
      <c r="BJF63" s="876"/>
      <c r="BJG63" s="876"/>
      <c r="BJH63" s="876"/>
      <c r="BJI63" s="876"/>
      <c r="BJJ63" s="876"/>
      <c r="BJK63" s="876"/>
      <c r="BJL63" s="876"/>
      <c r="BJM63" s="876"/>
      <c r="BJN63" s="876"/>
      <c r="BJO63" s="876"/>
      <c r="BJP63" s="876"/>
      <c r="BJQ63" s="876"/>
      <c r="BJR63" s="876"/>
      <c r="BJS63" s="876"/>
      <c r="BJT63" s="876"/>
      <c r="BJU63" s="876"/>
      <c r="BJV63" s="876"/>
      <c r="BJW63" s="876"/>
      <c r="BJX63" s="876"/>
      <c r="BJY63" s="876"/>
      <c r="BJZ63" s="876"/>
      <c r="BKA63" s="876"/>
      <c r="BKB63" s="876"/>
      <c r="BKC63" s="876"/>
      <c r="BKD63" s="876"/>
      <c r="BKE63" s="876"/>
      <c r="BKF63" s="876"/>
      <c r="BKG63" s="876"/>
      <c r="BKH63" s="876"/>
      <c r="BKI63" s="876"/>
      <c r="BKJ63" s="876"/>
      <c r="BKK63" s="876"/>
      <c r="BKL63" s="876"/>
      <c r="BKM63" s="876"/>
      <c r="BKN63" s="876"/>
      <c r="BKO63" s="876"/>
      <c r="BKP63" s="876"/>
      <c r="BKQ63" s="876"/>
      <c r="BKR63" s="876"/>
      <c r="BKS63" s="876"/>
      <c r="BKT63" s="876"/>
      <c r="BKU63" s="876"/>
      <c r="BKV63" s="876"/>
      <c r="BKW63" s="876"/>
      <c r="BKX63" s="876"/>
      <c r="BKY63" s="876"/>
      <c r="BKZ63" s="876"/>
      <c r="BLA63" s="876"/>
      <c r="BLB63" s="876"/>
      <c r="BLC63" s="876"/>
      <c r="BLD63" s="876"/>
      <c r="BLE63" s="876"/>
      <c r="BLF63" s="876"/>
      <c r="BLG63" s="876"/>
      <c r="BLH63" s="876"/>
      <c r="BLI63" s="876"/>
      <c r="BLJ63" s="876"/>
      <c r="BLK63" s="876"/>
      <c r="BLL63" s="876"/>
      <c r="BLM63" s="876"/>
      <c r="BLN63" s="876"/>
      <c r="BLO63" s="876"/>
      <c r="BLP63" s="876"/>
      <c r="BLQ63" s="876"/>
      <c r="BLR63" s="876"/>
      <c r="BLS63" s="876"/>
      <c r="BLT63" s="876"/>
      <c r="BLU63" s="876"/>
      <c r="BLV63" s="876"/>
      <c r="BLW63" s="876"/>
      <c r="BLX63" s="876"/>
      <c r="BLY63" s="876"/>
      <c r="BLZ63" s="876"/>
      <c r="BMA63" s="876"/>
      <c r="BMB63" s="876"/>
      <c r="BMC63" s="876"/>
      <c r="BMD63" s="876"/>
      <c r="BME63" s="876"/>
      <c r="BMF63" s="876"/>
      <c r="BMG63" s="876"/>
      <c r="BMH63" s="876"/>
      <c r="BMI63" s="876"/>
      <c r="BMJ63" s="876"/>
      <c r="BMK63" s="876"/>
      <c r="BML63" s="876"/>
      <c r="BMM63" s="876"/>
      <c r="BMN63" s="876"/>
      <c r="BMO63" s="876"/>
      <c r="BMP63" s="876"/>
      <c r="BMQ63" s="876"/>
      <c r="BMR63" s="876"/>
      <c r="BMS63" s="876"/>
      <c r="BMT63" s="876"/>
      <c r="BMU63" s="876"/>
      <c r="BMV63" s="876"/>
      <c r="BMW63" s="876"/>
      <c r="BMX63" s="876"/>
      <c r="BMY63" s="876"/>
      <c r="BMZ63" s="876"/>
      <c r="BNA63" s="876"/>
      <c r="BNB63" s="876"/>
      <c r="BNC63" s="876"/>
      <c r="BND63" s="876"/>
      <c r="BNE63" s="876"/>
      <c r="BNF63" s="876"/>
      <c r="BNG63" s="876"/>
      <c r="BNH63" s="876"/>
      <c r="BNI63" s="876"/>
      <c r="BNJ63" s="876"/>
      <c r="BNK63" s="876"/>
      <c r="BNL63" s="876"/>
      <c r="BNM63" s="876"/>
      <c r="BNN63" s="876"/>
      <c r="BNO63" s="876"/>
      <c r="BNP63" s="876"/>
      <c r="BNQ63" s="876"/>
      <c r="BNR63" s="876"/>
      <c r="BNS63" s="876"/>
      <c r="BNT63" s="876"/>
      <c r="BNU63" s="876"/>
      <c r="BNV63" s="876"/>
      <c r="BNW63" s="876"/>
      <c r="BNX63" s="876"/>
      <c r="BNY63" s="876"/>
      <c r="BNZ63" s="876"/>
      <c r="BOA63" s="876"/>
      <c r="BOB63" s="876"/>
      <c r="BOC63" s="876"/>
      <c r="BOD63" s="876"/>
      <c r="BOE63" s="876"/>
      <c r="BOF63" s="876"/>
      <c r="BOG63" s="876"/>
      <c r="BOH63" s="876"/>
      <c r="BOI63" s="876"/>
      <c r="BOJ63" s="876"/>
      <c r="BOK63" s="876"/>
      <c r="BOL63" s="876"/>
      <c r="BOM63" s="876"/>
      <c r="BON63" s="876"/>
      <c r="BOO63" s="876"/>
      <c r="BOP63" s="876"/>
      <c r="BOQ63" s="876"/>
      <c r="BOR63" s="876"/>
      <c r="BOS63" s="876"/>
      <c r="BOT63" s="876"/>
      <c r="BOU63" s="876"/>
      <c r="BOV63" s="876"/>
      <c r="BOW63" s="876"/>
      <c r="BOX63" s="876"/>
      <c r="BOY63" s="876"/>
      <c r="BOZ63" s="876"/>
      <c r="BPA63" s="876"/>
      <c r="BPB63" s="876"/>
      <c r="BPC63" s="876"/>
      <c r="BPD63" s="876"/>
      <c r="BPE63" s="876"/>
      <c r="BPF63" s="876"/>
      <c r="BPG63" s="876"/>
      <c r="BPH63" s="876"/>
      <c r="BPI63" s="876"/>
      <c r="BPJ63" s="876"/>
      <c r="BPK63" s="876"/>
      <c r="BPL63" s="876"/>
      <c r="BPM63" s="876"/>
      <c r="BPN63" s="876"/>
      <c r="BPO63" s="876"/>
      <c r="BPP63" s="876"/>
      <c r="BPQ63" s="876"/>
      <c r="BPR63" s="876"/>
      <c r="BPS63" s="876"/>
      <c r="BPT63" s="876"/>
      <c r="BPU63" s="876"/>
      <c r="BPV63" s="876"/>
      <c r="BPW63" s="876"/>
      <c r="BPX63" s="876"/>
      <c r="BPY63" s="876"/>
      <c r="BPZ63" s="876"/>
      <c r="BQA63" s="876"/>
      <c r="BQB63" s="876"/>
      <c r="BQC63" s="876"/>
      <c r="BQD63" s="876"/>
      <c r="BQE63" s="876"/>
      <c r="BQF63" s="876"/>
      <c r="BQG63" s="876"/>
      <c r="BQH63" s="876"/>
      <c r="BQI63" s="876"/>
      <c r="BQJ63" s="876"/>
      <c r="BQK63" s="876"/>
      <c r="BQL63" s="876"/>
      <c r="BQM63" s="876"/>
      <c r="BQN63" s="876"/>
      <c r="BQO63" s="876"/>
      <c r="BQP63" s="876"/>
      <c r="BQQ63" s="876"/>
      <c r="BQR63" s="876"/>
      <c r="BQS63" s="876"/>
      <c r="BQT63" s="876"/>
      <c r="BQU63" s="876"/>
      <c r="BQV63" s="876"/>
      <c r="BQW63" s="876"/>
      <c r="BQX63" s="876"/>
      <c r="BQY63" s="876"/>
      <c r="BQZ63" s="876"/>
      <c r="BRA63" s="876"/>
      <c r="BRB63" s="876"/>
      <c r="BRC63" s="876"/>
      <c r="BRD63" s="876"/>
      <c r="BRE63" s="876"/>
      <c r="BRF63" s="876"/>
      <c r="BRG63" s="876"/>
      <c r="BRH63" s="876"/>
      <c r="BRI63" s="876"/>
      <c r="BRJ63" s="876"/>
      <c r="BRK63" s="876"/>
      <c r="BRL63" s="876"/>
      <c r="BRM63" s="876"/>
      <c r="BRN63" s="876"/>
      <c r="BRO63" s="876"/>
      <c r="BRP63" s="876"/>
      <c r="BRQ63" s="876"/>
      <c r="BRR63" s="876"/>
      <c r="BRS63" s="876"/>
      <c r="BRT63" s="876"/>
      <c r="BRU63" s="876"/>
      <c r="BRV63" s="876"/>
      <c r="BRW63" s="876"/>
      <c r="BRX63" s="876"/>
      <c r="BRY63" s="876"/>
      <c r="BRZ63" s="876"/>
      <c r="BSA63" s="876"/>
      <c r="BSB63" s="876"/>
      <c r="BSC63" s="876"/>
      <c r="BSD63" s="876"/>
      <c r="BSE63" s="876"/>
      <c r="BSF63" s="876"/>
      <c r="BSG63" s="876"/>
      <c r="BSH63" s="876"/>
      <c r="BSI63" s="876"/>
      <c r="BSJ63" s="876"/>
      <c r="BSK63" s="876"/>
      <c r="BSL63" s="876"/>
      <c r="BSM63" s="876"/>
      <c r="BSN63" s="876"/>
      <c r="BSO63" s="876"/>
      <c r="BSP63" s="876"/>
      <c r="BSQ63" s="876"/>
      <c r="BSR63" s="876"/>
      <c r="BSS63" s="876"/>
      <c r="BST63" s="876"/>
      <c r="BSU63" s="876"/>
      <c r="BSV63" s="876"/>
      <c r="BSW63" s="876"/>
      <c r="BSX63" s="876"/>
      <c r="BSY63" s="876"/>
      <c r="BSZ63" s="876"/>
      <c r="BTA63" s="876"/>
      <c r="BTB63" s="876"/>
      <c r="BTC63" s="876"/>
      <c r="BTD63" s="876"/>
      <c r="BTE63" s="876"/>
      <c r="BTF63" s="876"/>
      <c r="BTG63" s="876"/>
      <c r="BTH63" s="876"/>
      <c r="BTI63" s="876"/>
      <c r="BTJ63" s="876"/>
      <c r="BTK63" s="876"/>
      <c r="BTL63" s="876"/>
      <c r="BTM63" s="876"/>
      <c r="BTN63" s="876"/>
      <c r="BTO63" s="876"/>
      <c r="BTP63" s="876"/>
      <c r="BTQ63" s="876"/>
      <c r="BTR63" s="876"/>
      <c r="BTS63" s="876"/>
      <c r="BTT63" s="876"/>
      <c r="BTU63" s="876"/>
      <c r="BTV63" s="876"/>
      <c r="BTW63" s="876"/>
      <c r="BTX63" s="876"/>
      <c r="BTY63" s="876"/>
      <c r="BTZ63" s="876"/>
      <c r="BUA63" s="876"/>
      <c r="BUB63" s="876"/>
      <c r="BUC63" s="876"/>
      <c r="BUD63" s="876"/>
      <c r="BUE63" s="876"/>
      <c r="BUF63" s="876"/>
      <c r="BUG63" s="876"/>
      <c r="BUH63" s="876"/>
      <c r="BUI63" s="876"/>
      <c r="BUJ63" s="876"/>
      <c r="BUK63" s="876"/>
      <c r="BUL63" s="876"/>
      <c r="BUM63" s="876"/>
      <c r="BUN63" s="876"/>
      <c r="BUO63" s="876"/>
      <c r="BUP63" s="876"/>
      <c r="BUQ63" s="876"/>
      <c r="BUR63" s="876"/>
      <c r="BUS63" s="876"/>
      <c r="BUT63" s="876"/>
      <c r="BUU63" s="876"/>
      <c r="BUV63" s="876"/>
      <c r="BUW63" s="876"/>
      <c r="BUX63" s="876"/>
      <c r="BUY63" s="876"/>
      <c r="BUZ63" s="876"/>
      <c r="BVA63" s="876"/>
      <c r="BVB63" s="876"/>
      <c r="BVC63" s="876"/>
      <c r="BVD63" s="876"/>
      <c r="BVE63" s="876"/>
      <c r="BVF63" s="876"/>
      <c r="BVG63" s="876"/>
      <c r="BVH63" s="876"/>
      <c r="BVI63" s="876"/>
      <c r="BVJ63" s="876"/>
      <c r="BVK63" s="876"/>
      <c r="BVL63" s="876"/>
      <c r="BVM63" s="876"/>
      <c r="BVN63" s="876"/>
      <c r="BVO63" s="876"/>
      <c r="BVP63" s="876"/>
      <c r="BVQ63" s="876"/>
      <c r="BVR63" s="876"/>
      <c r="BVS63" s="876"/>
      <c r="BVT63" s="876"/>
      <c r="BVU63" s="876"/>
      <c r="BVV63" s="876"/>
      <c r="BVW63" s="876"/>
      <c r="BVX63" s="876"/>
      <c r="BVY63" s="876"/>
      <c r="BVZ63" s="876"/>
      <c r="BWA63" s="876"/>
      <c r="BWB63" s="876"/>
      <c r="BWC63" s="876"/>
      <c r="BWD63" s="876"/>
      <c r="BWE63" s="876"/>
      <c r="BWF63" s="876"/>
      <c r="BWG63" s="876"/>
      <c r="BWH63" s="876"/>
      <c r="BWI63" s="876"/>
      <c r="BWJ63" s="876"/>
      <c r="BWK63" s="876"/>
      <c r="BWL63" s="876"/>
      <c r="BWM63" s="876"/>
      <c r="BWN63" s="876"/>
      <c r="BWO63" s="876"/>
      <c r="BWP63" s="876"/>
      <c r="BWQ63" s="876"/>
      <c r="BWR63" s="876"/>
      <c r="BWS63" s="876"/>
      <c r="BWT63" s="876"/>
      <c r="BWU63" s="876"/>
      <c r="BWV63" s="876"/>
      <c r="BWW63" s="876"/>
      <c r="BWX63" s="876"/>
      <c r="BWY63" s="876"/>
      <c r="BWZ63" s="876"/>
      <c r="BXA63" s="876"/>
      <c r="BXB63" s="876"/>
      <c r="BXC63" s="876"/>
      <c r="BXD63" s="876"/>
      <c r="BXE63" s="876"/>
      <c r="BXF63" s="876"/>
      <c r="BXG63" s="876"/>
      <c r="BXH63" s="876"/>
      <c r="BXI63" s="876"/>
      <c r="BXJ63" s="876"/>
      <c r="BXK63" s="876"/>
      <c r="BXL63" s="876"/>
      <c r="BXM63" s="876"/>
      <c r="BXN63" s="876"/>
      <c r="BXO63" s="876"/>
      <c r="BXP63" s="876"/>
      <c r="BXQ63" s="876"/>
      <c r="BXR63" s="876"/>
      <c r="BXS63" s="876"/>
      <c r="BXT63" s="876"/>
      <c r="BXU63" s="876"/>
      <c r="BXV63" s="876"/>
      <c r="BXW63" s="876"/>
      <c r="BXX63" s="876"/>
      <c r="BXY63" s="876"/>
      <c r="BXZ63" s="876"/>
      <c r="BYA63" s="876"/>
      <c r="BYB63" s="876"/>
      <c r="BYC63" s="876"/>
      <c r="BYD63" s="876"/>
      <c r="BYE63" s="876"/>
      <c r="BYF63" s="876"/>
      <c r="BYG63" s="876"/>
      <c r="BYH63" s="876"/>
      <c r="BYI63" s="876"/>
      <c r="BYJ63" s="876"/>
      <c r="BYK63" s="876"/>
      <c r="BYL63" s="876"/>
      <c r="BYM63" s="876"/>
      <c r="BYN63" s="876"/>
      <c r="BYO63" s="876"/>
      <c r="BYP63" s="876"/>
      <c r="BYQ63" s="876"/>
      <c r="BYR63" s="876"/>
      <c r="BYS63" s="876"/>
      <c r="BYT63" s="876"/>
      <c r="BYU63" s="876"/>
      <c r="BYV63" s="876"/>
      <c r="BYW63" s="876"/>
      <c r="BYX63" s="876"/>
      <c r="BYY63" s="876"/>
      <c r="BYZ63" s="876"/>
      <c r="BZA63" s="876"/>
      <c r="BZB63" s="876"/>
      <c r="BZC63" s="876"/>
      <c r="BZD63" s="876"/>
      <c r="BZE63" s="876"/>
      <c r="BZF63" s="876"/>
      <c r="BZG63" s="876"/>
      <c r="BZH63" s="876"/>
      <c r="BZI63" s="876"/>
      <c r="BZJ63" s="876"/>
      <c r="BZK63" s="876"/>
      <c r="BZL63" s="876"/>
      <c r="BZM63" s="876"/>
      <c r="BZN63" s="876"/>
      <c r="BZO63" s="876"/>
      <c r="BZP63" s="876"/>
      <c r="BZQ63" s="876"/>
      <c r="BZR63" s="876"/>
      <c r="BZS63" s="876"/>
      <c r="BZT63" s="876"/>
      <c r="BZU63" s="876"/>
      <c r="BZV63" s="876"/>
      <c r="BZW63" s="876"/>
      <c r="BZX63" s="876"/>
      <c r="BZY63" s="876"/>
      <c r="BZZ63" s="876"/>
      <c r="CAA63" s="876"/>
      <c r="CAB63" s="876"/>
      <c r="CAC63" s="876"/>
      <c r="CAD63" s="876"/>
      <c r="CAE63" s="876"/>
      <c r="CAF63" s="876"/>
      <c r="CAG63" s="876"/>
      <c r="CAH63" s="876"/>
      <c r="CAI63" s="876"/>
      <c r="CAJ63" s="876"/>
      <c r="CAK63" s="876"/>
      <c r="CAL63" s="876"/>
      <c r="CAM63" s="876"/>
      <c r="CAN63" s="876"/>
      <c r="CAO63" s="876"/>
      <c r="CAP63" s="876"/>
      <c r="CAQ63" s="876"/>
      <c r="CAR63" s="876"/>
      <c r="CAS63" s="876"/>
      <c r="CAT63" s="876"/>
      <c r="CAU63" s="876"/>
      <c r="CAV63" s="876"/>
      <c r="CAW63" s="876"/>
      <c r="CAX63" s="876"/>
      <c r="CAY63" s="876"/>
      <c r="CAZ63" s="876"/>
      <c r="CBA63" s="876"/>
      <c r="CBB63" s="876"/>
      <c r="CBC63" s="876"/>
      <c r="CBD63" s="876"/>
      <c r="CBE63" s="876"/>
      <c r="CBF63" s="876"/>
      <c r="CBG63" s="876"/>
      <c r="CBH63" s="876"/>
      <c r="CBI63" s="876"/>
      <c r="CBJ63" s="876"/>
      <c r="CBK63" s="876"/>
      <c r="CBL63" s="876"/>
      <c r="CBM63" s="876"/>
      <c r="CBN63" s="876"/>
      <c r="CBO63" s="876"/>
      <c r="CBP63" s="876"/>
      <c r="CBQ63" s="876"/>
      <c r="CBR63" s="876"/>
      <c r="CBS63" s="876"/>
      <c r="CBT63" s="876"/>
      <c r="CBU63" s="876"/>
      <c r="CBV63" s="876"/>
      <c r="CBW63" s="876"/>
      <c r="CBX63" s="876"/>
      <c r="CBY63" s="876"/>
      <c r="CBZ63" s="876"/>
      <c r="CCA63" s="876"/>
      <c r="CCB63" s="876"/>
      <c r="CCC63" s="876"/>
      <c r="CCD63" s="876"/>
      <c r="CCE63" s="876"/>
      <c r="CCF63" s="876"/>
      <c r="CCG63" s="876"/>
      <c r="CCH63" s="876"/>
      <c r="CCI63" s="876"/>
      <c r="CCJ63" s="876"/>
      <c r="CCK63" s="876"/>
      <c r="CCL63" s="876"/>
      <c r="CCM63" s="876"/>
      <c r="CCN63" s="876"/>
      <c r="CCO63" s="876"/>
      <c r="CCP63" s="876"/>
      <c r="CCQ63" s="876"/>
      <c r="CCR63" s="876"/>
      <c r="CCS63" s="876"/>
      <c r="CCT63" s="876"/>
      <c r="CCU63" s="876"/>
      <c r="CCV63" s="876"/>
      <c r="CCW63" s="876"/>
      <c r="CCX63" s="876"/>
      <c r="CCY63" s="876"/>
      <c r="CCZ63" s="876"/>
      <c r="CDA63" s="876"/>
      <c r="CDB63" s="876"/>
      <c r="CDC63" s="876"/>
      <c r="CDD63" s="876"/>
      <c r="CDE63" s="876"/>
      <c r="CDF63" s="876"/>
      <c r="CDG63" s="876"/>
      <c r="CDH63" s="876"/>
      <c r="CDI63" s="876"/>
      <c r="CDJ63" s="876"/>
      <c r="CDK63" s="876"/>
      <c r="CDL63" s="876"/>
      <c r="CDM63" s="876"/>
      <c r="CDN63" s="876"/>
      <c r="CDO63" s="876"/>
      <c r="CDP63" s="876"/>
      <c r="CDQ63" s="876"/>
      <c r="CDR63" s="876"/>
      <c r="CDS63" s="876"/>
      <c r="CDT63" s="876"/>
      <c r="CDU63" s="876"/>
      <c r="CDV63" s="876"/>
      <c r="CDW63" s="876"/>
      <c r="CDX63" s="876"/>
      <c r="CDY63" s="876"/>
      <c r="CDZ63" s="876"/>
      <c r="CEA63" s="876"/>
      <c r="CEB63" s="876"/>
      <c r="CEC63" s="876"/>
      <c r="CED63" s="876"/>
      <c r="CEE63" s="876"/>
      <c r="CEF63" s="876"/>
      <c r="CEG63" s="876"/>
      <c r="CEH63" s="876"/>
      <c r="CEI63" s="876"/>
      <c r="CEJ63" s="876"/>
      <c r="CEK63" s="876"/>
      <c r="CEL63" s="876"/>
      <c r="CEM63" s="876"/>
      <c r="CEN63" s="876"/>
      <c r="CEO63" s="876"/>
      <c r="CEP63" s="876"/>
      <c r="CEQ63" s="876"/>
      <c r="CER63" s="876"/>
      <c r="CES63" s="876"/>
      <c r="CET63" s="876"/>
      <c r="CEU63" s="876"/>
      <c r="CEV63" s="876"/>
      <c r="CEW63" s="876"/>
      <c r="CEX63" s="876"/>
      <c r="CEY63" s="876"/>
      <c r="CEZ63" s="876"/>
      <c r="CFA63" s="876"/>
      <c r="CFB63" s="876"/>
      <c r="CFC63" s="876"/>
      <c r="CFD63" s="876"/>
      <c r="CFE63" s="876"/>
      <c r="CFF63" s="876"/>
      <c r="CFG63" s="876"/>
      <c r="CFH63" s="876"/>
      <c r="CFI63" s="876"/>
      <c r="CFJ63" s="876"/>
      <c r="CFK63" s="876"/>
      <c r="CFL63" s="876"/>
      <c r="CFM63" s="876"/>
      <c r="CFN63" s="876"/>
      <c r="CFO63" s="876"/>
      <c r="CFP63" s="876"/>
      <c r="CFQ63" s="876"/>
      <c r="CFR63" s="876"/>
      <c r="CFS63" s="876"/>
      <c r="CFT63" s="876"/>
      <c r="CFU63" s="876"/>
      <c r="CFV63" s="876"/>
      <c r="CFW63" s="876"/>
      <c r="CFX63" s="876"/>
      <c r="CFY63" s="876"/>
      <c r="CFZ63" s="876"/>
      <c r="CGA63" s="876"/>
      <c r="CGB63" s="876"/>
      <c r="CGC63" s="876"/>
      <c r="CGD63" s="876"/>
      <c r="CGE63" s="876"/>
      <c r="CGF63" s="876"/>
      <c r="CGG63" s="876"/>
      <c r="CGH63" s="876"/>
      <c r="CGI63" s="876"/>
      <c r="CGJ63" s="876"/>
      <c r="CGK63" s="876"/>
      <c r="CGL63" s="876"/>
      <c r="CGM63" s="876"/>
      <c r="CGN63" s="876"/>
      <c r="CGO63" s="876"/>
      <c r="CGP63" s="876"/>
      <c r="CGQ63" s="876"/>
      <c r="CGR63" s="876"/>
      <c r="CGS63" s="876"/>
      <c r="CGT63" s="876"/>
      <c r="CGU63" s="876"/>
      <c r="CGV63" s="876"/>
      <c r="CGW63" s="876"/>
      <c r="CGX63" s="876"/>
      <c r="CGY63" s="876"/>
      <c r="CGZ63" s="876"/>
      <c r="CHA63" s="876"/>
      <c r="CHB63" s="876"/>
      <c r="CHC63" s="876"/>
      <c r="CHD63" s="876"/>
      <c r="CHE63" s="876"/>
      <c r="CHF63" s="876"/>
      <c r="CHG63" s="876"/>
      <c r="CHH63" s="876"/>
      <c r="CHI63" s="876"/>
      <c r="CHJ63" s="876"/>
      <c r="CHK63" s="876"/>
      <c r="CHL63" s="876"/>
      <c r="CHM63" s="876"/>
      <c r="CHN63" s="876"/>
      <c r="CHO63" s="876"/>
      <c r="CHP63" s="876"/>
      <c r="CHQ63" s="876"/>
      <c r="CHR63" s="876"/>
      <c r="CHS63" s="876"/>
      <c r="CHT63" s="876"/>
      <c r="CHU63" s="876"/>
      <c r="CHV63" s="876"/>
      <c r="CHW63" s="876"/>
      <c r="CHX63" s="876"/>
      <c r="CHY63" s="876"/>
      <c r="CHZ63" s="876"/>
      <c r="CIA63" s="876"/>
      <c r="CIB63" s="876"/>
      <c r="CIC63" s="876"/>
      <c r="CID63" s="876"/>
      <c r="CIE63" s="876"/>
      <c r="CIF63" s="876"/>
      <c r="CIG63" s="876"/>
      <c r="CIH63" s="876"/>
      <c r="CII63" s="876"/>
      <c r="CIJ63" s="876"/>
      <c r="CIK63" s="876"/>
      <c r="CIL63" s="876"/>
      <c r="CIM63" s="876"/>
      <c r="CIN63" s="876"/>
      <c r="CIO63" s="876"/>
      <c r="CIP63" s="876"/>
      <c r="CIQ63" s="876"/>
      <c r="CIR63" s="876"/>
      <c r="CIS63" s="876"/>
      <c r="CIT63" s="876"/>
      <c r="CIU63" s="876"/>
      <c r="CIV63" s="876"/>
      <c r="CIW63" s="876"/>
      <c r="CIX63" s="876"/>
      <c r="CIY63" s="876"/>
      <c r="CIZ63" s="876"/>
      <c r="CJA63" s="876"/>
      <c r="CJB63" s="876"/>
      <c r="CJC63" s="876"/>
      <c r="CJD63" s="876"/>
      <c r="CJE63" s="876"/>
      <c r="CJF63" s="876"/>
      <c r="CJG63" s="876"/>
      <c r="CJH63" s="876"/>
      <c r="CJI63" s="876"/>
      <c r="CJJ63" s="876"/>
      <c r="CJK63" s="876"/>
      <c r="CJL63" s="876"/>
      <c r="CJM63" s="876"/>
      <c r="CJN63" s="876"/>
      <c r="CJO63" s="876"/>
      <c r="CJP63" s="876"/>
      <c r="CJQ63" s="876"/>
      <c r="CJR63" s="876"/>
      <c r="CJS63" s="876"/>
      <c r="CJT63" s="876"/>
      <c r="CJU63" s="876"/>
      <c r="CJV63" s="876"/>
      <c r="CJW63" s="876"/>
      <c r="CJX63" s="876"/>
      <c r="CJY63" s="876"/>
      <c r="CJZ63" s="876"/>
      <c r="CKA63" s="876"/>
      <c r="CKB63" s="876"/>
      <c r="CKC63" s="876"/>
      <c r="CKD63" s="876"/>
      <c r="CKE63" s="876"/>
      <c r="CKF63" s="876"/>
      <c r="CKG63" s="876"/>
      <c r="CKH63" s="876"/>
      <c r="CKI63" s="876"/>
      <c r="CKJ63" s="876"/>
      <c r="CKK63" s="876"/>
      <c r="CKL63" s="876"/>
      <c r="CKM63" s="876"/>
      <c r="CKN63" s="876"/>
      <c r="CKO63" s="876"/>
      <c r="CKP63" s="876"/>
      <c r="CKQ63" s="876"/>
      <c r="CKR63" s="876"/>
      <c r="CKS63" s="876"/>
      <c r="CKT63" s="876"/>
      <c r="CKU63" s="876"/>
      <c r="CKV63" s="876"/>
      <c r="CKW63" s="876"/>
      <c r="CKX63" s="876"/>
      <c r="CKY63" s="876"/>
      <c r="CKZ63" s="876"/>
      <c r="CLA63" s="876"/>
      <c r="CLB63" s="876"/>
      <c r="CLC63" s="876"/>
      <c r="CLD63" s="876"/>
      <c r="CLE63" s="876"/>
      <c r="CLF63" s="876"/>
      <c r="CLG63" s="876"/>
      <c r="CLH63" s="876"/>
      <c r="CLI63" s="876"/>
      <c r="CLJ63" s="876"/>
      <c r="CLK63" s="876"/>
      <c r="CLL63" s="876"/>
      <c r="CLM63" s="876"/>
      <c r="CLN63" s="876"/>
      <c r="CLO63" s="876"/>
      <c r="CLP63" s="876"/>
      <c r="CLQ63" s="876"/>
      <c r="CLR63" s="876"/>
      <c r="CLS63" s="876"/>
      <c r="CLT63" s="876"/>
      <c r="CLU63" s="876"/>
      <c r="CLV63" s="876"/>
      <c r="CLW63" s="876"/>
      <c r="CLX63" s="876"/>
      <c r="CLY63" s="876"/>
      <c r="CLZ63" s="876"/>
      <c r="CMA63" s="876"/>
      <c r="CMB63" s="876"/>
      <c r="CMC63" s="876"/>
      <c r="CMD63" s="876"/>
      <c r="CME63" s="876"/>
      <c r="CMF63" s="876"/>
      <c r="CMG63" s="876"/>
      <c r="CMH63" s="876"/>
      <c r="CMI63" s="876"/>
      <c r="CMJ63" s="876"/>
      <c r="CMK63" s="876"/>
      <c r="CML63" s="876"/>
      <c r="CMM63" s="876"/>
      <c r="CMN63" s="876"/>
      <c r="CMO63" s="876"/>
      <c r="CMP63" s="876"/>
      <c r="CMQ63" s="876"/>
      <c r="CMR63" s="876"/>
      <c r="CMS63" s="876"/>
      <c r="CMT63" s="876"/>
      <c r="CMU63" s="876"/>
      <c r="CMV63" s="876"/>
      <c r="CMW63" s="876"/>
      <c r="CMX63" s="876"/>
      <c r="CMY63" s="876"/>
      <c r="CMZ63" s="876"/>
      <c r="CNA63" s="876"/>
      <c r="CNB63" s="876"/>
      <c r="CNC63" s="876"/>
      <c r="CND63" s="876"/>
      <c r="CNE63" s="876"/>
      <c r="CNF63" s="876"/>
      <c r="CNG63" s="876"/>
      <c r="CNH63" s="876"/>
      <c r="CNI63" s="876"/>
      <c r="CNJ63" s="876"/>
      <c r="CNK63" s="876"/>
      <c r="CNL63" s="876"/>
      <c r="CNM63" s="876"/>
      <c r="CNN63" s="876"/>
      <c r="CNO63" s="876"/>
      <c r="CNP63" s="876"/>
      <c r="CNQ63" s="876"/>
      <c r="CNR63" s="876"/>
      <c r="CNS63" s="876"/>
      <c r="CNT63" s="876"/>
      <c r="CNU63" s="876"/>
      <c r="CNV63" s="876"/>
      <c r="CNW63" s="876"/>
      <c r="CNX63" s="876"/>
      <c r="CNY63" s="876"/>
      <c r="CNZ63" s="876"/>
      <c r="COA63" s="876"/>
      <c r="COB63" s="876"/>
      <c r="COC63" s="876"/>
      <c r="COD63" s="876"/>
      <c r="COE63" s="876"/>
      <c r="COF63" s="876"/>
      <c r="COG63" s="876"/>
      <c r="COH63" s="876"/>
      <c r="COI63" s="876"/>
      <c r="COJ63" s="876"/>
      <c r="COK63" s="876"/>
      <c r="COL63" s="876"/>
      <c r="COM63" s="876"/>
      <c r="CON63" s="876"/>
      <c r="COO63" s="876"/>
      <c r="COP63" s="876"/>
      <c r="COQ63" s="876"/>
      <c r="COR63" s="876"/>
      <c r="COS63" s="876"/>
      <c r="COT63" s="876"/>
      <c r="COU63" s="876"/>
      <c r="COV63" s="876"/>
      <c r="COW63" s="876"/>
      <c r="COX63" s="876"/>
      <c r="COY63" s="876"/>
      <c r="COZ63" s="876"/>
      <c r="CPA63" s="876"/>
      <c r="CPB63" s="876"/>
      <c r="CPC63" s="876"/>
      <c r="CPD63" s="876"/>
      <c r="CPE63" s="876"/>
      <c r="CPF63" s="876"/>
      <c r="CPG63" s="876"/>
      <c r="CPH63" s="876"/>
      <c r="CPI63" s="876"/>
      <c r="CPJ63" s="876"/>
      <c r="CPK63" s="876"/>
      <c r="CPL63" s="876"/>
      <c r="CPM63" s="876"/>
      <c r="CPN63" s="876"/>
      <c r="CPO63" s="876"/>
      <c r="CPP63" s="876"/>
      <c r="CPQ63" s="876"/>
      <c r="CPR63" s="876"/>
      <c r="CPS63" s="876"/>
      <c r="CPT63" s="876"/>
      <c r="CPU63" s="876"/>
      <c r="CPV63" s="876"/>
      <c r="CPW63" s="876"/>
      <c r="CPX63" s="876"/>
      <c r="CPY63" s="876"/>
      <c r="CPZ63" s="876"/>
      <c r="CQA63" s="876"/>
      <c r="CQB63" s="876"/>
      <c r="CQC63" s="876"/>
      <c r="CQD63" s="876"/>
      <c r="CQE63" s="876"/>
      <c r="CQF63" s="876"/>
      <c r="CQG63" s="876"/>
      <c r="CQH63" s="876"/>
      <c r="CQI63" s="876"/>
      <c r="CQJ63" s="876"/>
      <c r="CQK63" s="876"/>
      <c r="CQL63" s="876"/>
      <c r="CQM63" s="876"/>
      <c r="CQN63" s="876"/>
      <c r="CQO63" s="876"/>
      <c r="CQP63" s="876"/>
      <c r="CQQ63" s="876"/>
      <c r="CQR63" s="876"/>
      <c r="CQS63" s="876"/>
      <c r="CQT63" s="876"/>
      <c r="CQU63" s="876"/>
      <c r="CQV63" s="876"/>
      <c r="CQW63" s="876"/>
      <c r="CQX63" s="876"/>
      <c r="CQY63" s="876"/>
      <c r="CQZ63" s="876"/>
      <c r="CRA63" s="876"/>
      <c r="CRB63" s="876"/>
      <c r="CRC63" s="876"/>
      <c r="CRD63" s="876"/>
      <c r="CRE63" s="876"/>
      <c r="CRF63" s="876"/>
      <c r="CRG63" s="876"/>
      <c r="CRH63" s="876"/>
      <c r="CRI63" s="876"/>
      <c r="CRJ63" s="876"/>
      <c r="CRK63" s="876"/>
      <c r="CRL63" s="876"/>
      <c r="CRM63" s="876"/>
      <c r="CRN63" s="876"/>
      <c r="CRO63" s="876"/>
      <c r="CRP63" s="876"/>
      <c r="CRQ63" s="876"/>
      <c r="CRR63" s="876"/>
      <c r="CRS63" s="876"/>
      <c r="CRT63" s="876"/>
      <c r="CRU63" s="876"/>
      <c r="CRV63" s="876"/>
      <c r="CRW63" s="876"/>
      <c r="CRX63" s="876"/>
      <c r="CRY63" s="876"/>
      <c r="CRZ63" s="876"/>
      <c r="CSA63" s="876"/>
      <c r="CSB63" s="876"/>
      <c r="CSC63" s="876"/>
      <c r="CSD63" s="876"/>
      <c r="CSE63" s="876"/>
      <c r="CSF63" s="876"/>
      <c r="CSG63" s="876"/>
      <c r="CSH63" s="876"/>
      <c r="CSI63" s="876"/>
      <c r="CSJ63" s="876"/>
      <c r="CSK63" s="876"/>
      <c r="CSL63" s="876"/>
      <c r="CSM63" s="876"/>
      <c r="CSN63" s="876"/>
      <c r="CSO63" s="876"/>
      <c r="CSP63" s="876"/>
      <c r="CSQ63" s="876"/>
      <c r="CSR63" s="876"/>
      <c r="CSS63" s="876"/>
      <c r="CST63" s="876"/>
      <c r="CSU63" s="876"/>
      <c r="CSV63" s="876"/>
      <c r="CSW63" s="876"/>
      <c r="CSX63" s="876"/>
      <c r="CSY63" s="876"/>
      <c r="CSZ63" s="876"/>
      <c r="CTA63" s="876"/>
      <c r="CTB63" s="876"/>
      <c r="CTC63" s="876"/>
      <c r="CTD63" s="876"/>
      <c r="CTE63" s="876"/>
      <c r="CTF63" s="876"/>
      <c r="CTG63" s="876"/>
      <c r="CTH63" s="876"/>
      <c r="CTI63" s="876"/>
      <c r="CTJ63" s="876"/>
      <c r="CTK63" s="876"/>
      <c r="CTL63" s="876"/>
      <c r="CTM63" s="876"/>
      <c r="CTN63" s="876"/>
      <c r="CTO63" s="876"/>
      <c r="CTP63" s="876"/>
      <c r="CTQ63" s="876"/>
      <c r="CTR63" s="876"/>
      <c r="CTS63" s="876"/>
      <c r="CTT63" s="876"/>
      <c r="CTU63" s="876"/>
      <c r="CTV63" s="876"/>
      <c r="CTW63" s="876"/>
      <c r="CTX63" s="876"/>
      <c r="CTY63" s="876"/>
      <c r="CTZ63" s="876"/>
      <c r="CUA63" s="876"/>
      <c r="CUB63" s="876"/>
      <c r="CUC63" s="876"/>
      <c r="CUD63" s="876"/>
      <c r="CUE63" s="876"/>
      <c r="CUF63" s="876"/>
      <c r="CUG63" s="876"/>
      <c r="CUH63" s="876"/>
      <c r="CUI63" s="876"/>
      <c r="CUJ63" s="876"/>
      <c r="CUK63" s="876"/>
      <c r="CUL63" s="876"/>
      <c r="CUM63" s="876"/>
      <c r="CUN63" s="876"/>
      <c r="CUO63" s="876"/>
      <c r="CUP63" s="876"/>
      <c r="CUQ63" s="876"/>
      <c r="CUR63" s="876"/>
      <c r="CUS63" s="876"/>
      <c r="CUT63" s="876"/>
      <c r="CUU63" s="876"/>
      <c r="CUV63" s="876"/>
      <c r="CUW63" s="876"/>
      <c r="CUX63" s="876"/>
      <c r="CUY63" s="876"/>
      <c r="CUZ63" s="876"/>
      <c r="CVA63" s="876"/>
      <c r="CVB63" s="876"/>
      <c r="CVC63" s="876"/>
      <c r="CVD63" s="876"/>
      <c r="CVE63" s="876"/>
      <c r="CVF63" s="876"/>
      <c r="CVG63" s="876"/>
      <c r="CVH63" s="876"/>
      <c r="CVI63" s="876"/>
      <c r="CVJ63" s="876"/>
      <c r="CVK63" s="876"/>
      <c r="CVL63" s="876"/>
      <c r="CVM63" s="876"/>
      <c r="CVN63" s="876"/>
      <c r="CVO63" s="876"/>
      <c r="CVP63" s="876"/>
      <c r="CVQ63" s="876"/>
      <c r="CVR63" s="876"/>
      <c r="CVS63" s="876"/>
      <c r="CVT63" s="876"/>
      <c r="CVU63" s="876"/>
      <c r="CVV63" s="876"/>
      <c r="CVW63" s="876"/>
      <c r="CVX63" s="876"/>
      <c r="CVY63" s="876"/>
      <c r="CVZ63" s="876"/>
      <c r="CWA63" s="876"/>
      <c r="CWB63" s="876"/>
      <c r="CWC63" s="876"/>
      <c r="CWD63" s="876"/>
      <c r="CWE63" s="876"/>
      <c r="CWF63" s="876"/>
      <c r="CWG63" s="876"/>
      <c r="CWH63" s="876"/>
      <c r="CWI63" s="876"/>
      <c r="CWJ63" s="876"/>
      <c r="CWK63" s="876"/>
      <c r="CWL63" s="876"/>
      <c r="CWM63" s="876"/>
      <c r="CWN63" s="876"/>
      <c r="CWO63" s="876"/>
      <c r="CWP63" s="876"/>
      <c r="CWQ63" s="876"/>
      <c r="CWR63" s="876"/>
      <c r="CWS63" s="876"/>
      <c r="CWT63" s="876"/>
      <c r="CWU63" s="876"/>
      <c r="CWV63" s="876"/>
      <c r="CWW63" s="876"/>
      <c r="CWX63" s="876"/>
      <c r="CWY63" s="876"/>
      <c r="CWZ63" s="876"/>
      <c r="CXA63" s="876"/>
      <c r="CXB63" s="876"/>
      <c r="CXC63" s="876"/>
      <c r="CXD63" s="876"/>
      <c r="CXE63" s="876"/>
      <c r="CXF63" s="876"/>
      <c r="CXG63" s="876"/>
      <c r="CXH63" s="876"/>
      <c r="CXI63" s="876"/>
      <c r="CXJ63" s="876"/>
      <c r="CXK63" s="876"/>
      <c r="CXL63" s="876"/>
      <c r="CXM63" s="876"/>
      <c r="CXN63" s="876"/>
      <c r="CXO63" s="876"/>
      <c r="CXP63" s="876"/>
      <c r="CXQ63" s="876"/>
      <c r="CXR63" s="876"/>
      <c r="CXS63" s="876"/>
      <c r="CXT63" s="876"/>
      <c r="CXU63" s="876"/>
      <c r="CXV63" s="876"/>
      <c r="CXW63" s="876"/>
      <c r="CXX63" s="876"/>
      <c r="CXY63" s="876"/>
      <c r="CXZ63" s="876"/>
      <c r="CYA63" s="876"/>
      <c r="CYB63" s="876"/>
      <c r="CYC63" s="876"/>
      <c r="CYD63" s="876"/>
      <c r="CYE63" s="876"/>
      <c r="CYF63" s="876"/>
      <c r="CYG63" s="876"/>
      <c r="CYH63" s="876"/>
      <c r="CYI63" s="876"/>
      <c r="CYJ63" s="876"/>
      <c r="CYK63" s="876"/>
      <c r="CYL63" s="876"/>
      <c r="CYM63" s="876"/>
      <c r="CYN63" s="876"/>
      <c r="CYO63" s="876"/>
      <c r="CYP63" s="876"/>
      <c r="CYQ63" s="876"/>
      <c r="CYR63" s="876"/>
      <c r="CYS63" s="876"/>
      <c r="CYT63" s="876"/>
      <c r="CYU63" s="876"/>
      <c r="CYV63" s="876"/>
      <c r="CYW63" s="876"/>
      <c r="CYX63" s="876"/>
      <c r="CYY63" s="876"/>
      <c r="CYZ63" s="876"/>
      <c r="CZA63" s="876"/>
      <c r="CZB63" s="876"/>
      <c r="CZC63" s="876"/>
      <c r="CZD63" s="876"/>
      <c r="CZE63" s="876"/>
      <c r="CZF63" s="876"/>
      <c r="CZG63" s="876"/>
      <c r="CZH63" s="876"/>
      <c r="CZI63" s="876"/>
      <c r="CZJ63" s="876"/>
      <c r="CZK63" s="876"/>
      <c r="CZL63" s="876"/>
      <c r="CZM63" s="876"/>
      <c r="CZN63" s="876"/>
      <c r="CZO63" s="876"/>
      <c r="CZP63" s="876"/>
      <c r="CZQ63" s="876"/>
      <c r="CZR63" s="876"/>
      <c r="CZS63" s="876"/>
      <c r="CZT63" s="876"/>
      <c r="CZU63" s="876"/>
      <c r="CZV63" s="876"/>
      <c r="CZW63" s="876"/>
      <c r="CZX63" s="876"/>
      <c r="CZY63" s="876"/>
      <c r="CZZ63" s="876"/>
      <c r="DAA63" s="876"/>
      <c r="DAB63" s="876"/>
      <c r="DAC63" s="876"/>
      <c r="DAD63" s="876"/>
      <c r="DAE63" s="876"/>
      <c r="DAF63" s="876"/>
      <c r="DAG63" s="876"/>
      <c r="DAH63" s="876"/>
      <c r="DAI63" s="876"/>
      <c r="DAJ63" s="876"/>
      <c r="DAK63" s="876"/>
      <c r="DAL63" s="876"/>
      <c r="DAM63" s="876"/>
      <c r="DAN63" s="876"/>
      <c r="DAO63" s="876"/>
      <c r="DAP63" s="876"/>
      <c r="DAQ63" s="876"/>
      <c r="DAR63" s="876"/>
      <c r="DAS63" s="876"/>
      <c r="DAT63" s="876"/>
      <c r="DAU63" s="876"/>
      <c r="DAV63" s="876"/>
      <c r="DAW63" s="876"/>
      <c r="DAX63" s="876"/>
      <c r="DAY63" s="876"/>
      <c r="DAZ63" s="876"/>
      <c r="DBA63" s="876"/>
      <c r="DBB63" s="876"/>
      <c r="DBC63" s="876"/>
      <c r="DBD63" s="876"/>
      <c r="DBE63" s="876"/>
      <c r="DBF63" s="876"/>
      <c r="DBG63" s="876"/>
      <c r="DBH63" s="876"/>
      <c r="DBI63" s="876"/>
      <c r="DBJ63" s="876"/>
      <c r="DBK63" s="876"/>
      <c r="DBL63" s="876"/>
      <c r="DBM63" s="876"/>
      <c r="DBN63" s="876"/>
      <c r="DBO63" s="876"/>
      <c r="DBP63" s="876"/>
      <c r="DBQ63" s="876"/>
      <c r="DBR63" s="876"/>
      <c r="DBS63" s="876"/>
      <c r="DBT63" s="876"/>
      <c r="DBU63" s="876"/>
      <c r="DBV63" s="876"/>
      <c r="DBW63" s="876"/>
      <c r="DBX63" s="876"/>
      <c r="DBY63" s="876"/>
      <c r="DBZ63" s="876"/>
      <c r="DCA63" s="876"/>
      <c r="DCB63" s="876"/>
      <c r="DCC63" s="876"/>
      <c r="DCD63" s="876"/>
      <c r="DCE63" s="876"/>
      <c r="DCF63" s="876"/>
      <c r="DCG63" s="876"/>
      <c r="DCH63" s="876"/>
      <c r="DCI63" s="876"/>
      <c r="DCJ63" s="876"/>
      <c r="DCK63" s="876"/>
      <c r="DCL63" s="876"/>
      <c r="DCM63" s="876"/>
      <c r="DCN63" s="876"/>
      <c r="DCO63" s="876"/>
      <c r="DCP63" s="876"/>
      <c r="DCQ63" s="876"/>
      <c r="DCR63" s="876"/>
      <c r="DCS63" s="876"/>
      <c r="DCT63" s="876"/>
      <c r="DCU63" s="876"/>
      <c r="DCV63" s="876"/>
      <c r="DCW63" s="876"/>
      <c r="DCX63" s="876"/>
      <c r="DCY63" s="876"/>
      <c r="DCZ63" s="876"/>
      <c r="DDA63" s="876"/>
      <c r="DDB63" s="876"/>
      <c r="DDC63" s="876"/>
      <c r="DDD63" s="876"/>
      <c r="DDE63" s="876"/>
      <c r="DDF63" s="876"/>
      <c r="DDG63" s="876"/>
      <c r="DDH63" s="876"/>
      <c r="DDI63" s="876"/>
      <c r="DDJ63" s="876"/>
      <c r="DDK63" s="876"/>
      <c r="DDL63" s="876"/>
      <c r="DDM63" s="876"/>
      <c r="DDN63" s="876"/>
      <c r="DDO63" s="876"/>
      <c r="DDP63" s="876"/>
      <c r="DDQ63" s="876"/>
      <c r="DDR63" s="876"/>
      <c r="DDS63" s="876"/>
      <c r="DDT63" s="876"/>
      <c r="DDU63" s="876"/>
      <c r="DDV63" s="876"/>
      <c r="DDW63" s="876"/>
      <c r="DDX63" s="876"/>
      <c r="DDY63" s="876"/>
      <c r="DDZ63" s="876"/>
      <c r="DEA63" s="876"/>
      <c r="DEB63" s="876"/>
      <c r="DEC63" s="876"/>
      <c r="DED63" s="876"/>
      <c r="DEE63" s="876"/>
      <c r="DEF63" s="876"/>
      <c r="DEG63" s="876"/>
      <c r="DEH63" s="876"/>
      <c r="DEI63" s="876"/>
      <c r="DEJ63" s="876"/>
      <c r="DEK63" s="876"/>
      <c r="DEL63" s="876"/>
      <c r="DEM63" s="876"/>
      <c r="DEN63" s="876"/>
      <c r="DEO63" s="876"/>
      <c r="DEP63" s="876"/>
      <c r="DEQ63" s="876"/>
      <c r="DER63" s="876"/>
      <c r="DES63" s="876"/>
      <c r="DET63" s="876"/>
      <c r="DEU63" s="876"/>
      <c r="DEV63" s="876"/>
      <c r="DEW63" s="876"/>
      <c r="DEX63" s="876"/>
      <c r="DEY63" s="876"/>
      <c r="DEZ63" s="876"/>
      <c r="DFA63" s="876"/>
      <c r="DFB63" s="876"/>
      <c r="DFC63" s="876"/>
      <c r="DFD63" s="876"/>
      <c r="DFE63" s="876"/>
      <c r="DFF63" s="876"/>
      <c r="DFG63" s="876"/>
      <c r="DFH63" s="876"/>
      <c r="DFI63" s="876"/>
      <c r="DFJ63" s="876"/>
      <c r="DFK63" s="876"/>
      <c r="DFL63" s="876"/>
      <c r="DFM63" s="876"/>
      <c r="DFN63" s="876"/>
      <c r="DFO63" s="876"/>
      <c r="DFP63" s="876"/>
      <c r="DFQ63" s="876"/>
      <c r="DFR63" s="876"/>
      <c r="DFS63" s="876"/>
      <c r="DFT63" s="876"/>
      <c r="DFU63" s="876"/>
      <c r="DFV63" s="876"/>
      <c r="DFW63" s="876"/>
      <c r="DFX63" s="876"/>
      <c r="DFY63" s="876"/>
      <c r="DFZ63" s="876"/>
      <c r="DGA63" s="876"/>
      <c r="DGB63" s="876"/>
      <c r="DGC63" s="876"/>
      <c r="DGD63" s="876"/>
      <c r="DGE63" s="876"/>
      <c r="DGF63" s="876"/>
      <c r="DGG63" s="876"/>
      <c r="DGH63" s="876"/>
      <c r="DGI63" s="876"/>
      <c r="DGJ63" s="876"/>
      <c r="DGK63" s="876"/>
      <c r="DGL63" s="876"/>
      <c r="DGM63" s="876"/>
      <c r="DGN63" s="876"/>
      <c r="DGO63" s="876"/>
      <c r="DGP63" s="876"/>
      <c r="DGQ63" s="876"/>
      <c r="DGR63" s="876"/>
      <c r="DGS63" s="876"/>
      <c r="DGT63" s="876"/>
      <c r="DGU63" s="876"/>
      <c r="DGV63" s="876"/>
      <c r="DGW63" s="876"/>
      <c r="DGX63" s="876"/>
      <c r="DGY63" s="876"/>
      <c r="DGZ63" s="876"/>
      <c r="DHA63" s="876"/>
      <c r="DHB63" s="876"/>
      <c r="DHC63" s="876"/>
      <c r="DHD63" s="876"/>
      <c r="DHE63" s="876"/>
      <c r="DHF63" s="876"/>
      <c r="DHG63" s="876"/>
      <c r="DHH63" s="876"/>
      <c r="DHI63" s="876"/>
      <c r="DHJ63" s="876"/>
      <c r="DHK63" s="876"/>
      <c r="DHL63" s="876"/>
      <c r="DHM63" s="876"/>
      <c r="DHN63" s="876"/>
      <c r="DHO63" s="876"/>
      <c r="DHP63" s="876"/>
      <c r="DHQ63" s="876"/>
      <c r="DHR63" s="876"/>
      <c r="DHS63" s="876"/>
      <c r="DHT63" s="876"/>
      <c r="DHU63" s="876"/>
      <c r="DHV63" s="876"/>
      <c r="DHW63" s="876"/>
      <c r="DHX63" s="876"/>
      <c r="DHY63" s="876"/>
      <c r="DHZ63" s="876"/>
      <c r="DIA63" s="876"/>
      <c r="DIB63" s="876"/>
      <c r="DIC63" s="876"/>
      <c r="DID63" s="876"/>
      <c r="DIE63" s="876"/>
      <c r="DIF63" s="876"/>
      <c r="DIG63" s="876"/>
      <c r="DIH63" s="876"/>
      <c r="DII63" s="876"/>
      <c r="DIJ63" s="876"/>
      <c r="DIK63" s="876"/>
      <c r="DIL63" s="876"/>
      <c r="DIM63" s="876"/>
      <c r="DIN63" s="876"/>
      <c r="DIO63" s="876"/>
      <c r="DIP63" s="876"/>
      <c r="DIQ63" s="876"/>
      <c r="DIR63" s="876"/>
      <c r="DIS63" s="876"/>
      <c r="DIT63" s="876"/>
      <c r="DIU63" s="876"/>
      <c r="DIV63" s="876"/>
      <c r="DIW63" s="876"/>
      <c r="DIX63" s="876"/>
      <c r="DIY63" s="876"/>
      <c r="DIZ63" s="876"/>
      <c r="DJA63" s="876"/>
      <c r="DJB63" s="876"/>
      <c r="DJC63" s="876"/>
      <c r="DJD63" s="876"/>
      <c r="DJE63" s="876"/>
      <c r="DJF63" s="876"/>
      <c r="DJG63" s="876"/>
      <c r="DJH63" s="876"/>
      <c r="DJI63" s="876"/>
      <c r="DJJ63" s="876"/>
      <c r="DJK63" s="876"/>
      <c r="DJL63" s="876"/>
      <c r="DJM63" s="876"/>
      <c r="DJN63" s="876"/>
      <c r="DJO63" s="876"/>
      <c r="DJP63" s="876"/>
      <c r="DJQ63" s="876"/>
      <c r="DJR63" s="876"/>
      <c r="DJS63" s="876"/>
      <c r="DJT63" s="876"/>
      <c r="DJU63" s="876"/>
      <c r="DJV63" s="876"/>
      <c r="DJW63" s="876"/>
      <c r="DJX63" s="876"/>
      <c r="DJY63" s="876"/>
      <c r="DJZ63" s="876"/>
      <c r="DKA63" s="876"/>
      <c r="DKB63" s="876"/>
      <c r="DKC63" s="876"/>
      <c r="DKD63" s="876"/>
      <c r="DKE63" s="876"/>
      <c r="DKF63" s="876"/>
      <c r="DKG63" s="876"/>
      <c r="DKH63" s="876"/>
      <c r="DKI63" s="876"/>
      <c r="DKJ63" s="876"/>
      <c r="DKK63" s="876"/>
      <c r="DKL63" s="876"/>
      <c r="DKM63" s="876"/>
      <c r="DKN63" s="876"/>
      <c r="DKO63" s="876"/>
      <c r="DKP63" s="876"/>
      <c r="DKQ63" s="876"/>
      <c r="DKR63" s="876"/>
      <c r="DKS63" s="876"/>
      <c r="DKT63" s="876"/>
      <c r="DKU63" s="876"/>
      <c r="DKV63" s="876"/>
      <c r="DKW63" s="876"/>
      <c r="DKX63" s="876"/>
      <c r="DKY63" s="876"/>
      <c r="DKZ63" s="876"/>
      <c r="DLA63" s="876"/>
      <c r="DLB63" s="876"/>
      <c r="DLC63" s="876"/>
      <c r="DLD63" s="876"/>
      <c r="DLE63" s="876"/>
      <c r="DLF63" s="876"/>
      <c r="DLG63" s="876"/>
      <c r="DLH63" s="876"/>
      <c r="DLI63" s="876"/>
      <c r="DLJ63" s="876"/>
      <c r="DLK63" s="876"/>
      <c r="DLL63" s="876"/>
      <c r="DLM63" s="876"/>
      <c r="DLN63" s="876"/>
      <c r="DLO63" s="876"/>
      <c r="DLP63" s="876"/>
      <c r="DLQ63" s="876"/>
      <c r="DLR63" s="876"/>
      <c r="DLS63" s="876"/>
      <c r="DLT63" s="876"/>
      <c r="DLU63" s="876"/>
      <c r="DLV63" s="876"/>
      <c r="DLW63" s="876"/>
      <c r="DLX63" s="876"/>
      <c r="DLY63" s="876"/>
      <c r="DLZ63" s="876"/>
      <c r="DMA63" s="876"/>
      <c r="DMB63" s="876"/>
      <c r="DMC63" s="876"/>
      <c r="DMD63" s="876"/>
      <c r="DME63" s="876"/>
      <c r="DMF63" s="876"/>
      <c r="DMG63" s="876"/>
      <c r="DMH63" s="876"/>
      <c r="DMI63" s="876"/>
      <c r="DMJ63" s="876"/>
      <c r="DMK63" s="876"/>
      <c r="DML63" s="876"/>
      <c r="DMM63" s="876"/>
      <c r="DMN63" s="876"/>
      <c r="DMO63" s="876"/>
      <c r="DMP63" s="876"/>
      <c r="DMQ63" s="876"/>
      <c r="DMR63" s="876"/>
      <c r="DMS63" s="876"/>
      <c r="DMT63" s="876"/>
      <c r="DMU63" s="876"/>
      <c r="DMV63" s="876"/>
      <c r="DMW63" s="876"/>
      <c r="DMX63" s="876"/>
      <c r="DMY63" s="876"/>
      <c r="DMZ63" s="876"/>
      <c r="DNA63" s="876"/>
      <c r="DNB63" s="876"/>
      <c r="DNC63" s="876"/>
      <c r="DND63" s="876"/>
      <c r="DNE63" s="876"/>
      <c r="DNF63" s="876"/>
      <c r="DNG63" s="876"/>
      <c r="DNH63" s="876"/>
      <c r="DNI63" s="876"/>
      <c r="DNJ63" s="876"/>
      <c r="DNK63" s="876"/>
      <c r="DNL63" s="876"/>
      <c r="DNM63" s="876"/>
      <c r="DNN63" s="876"/>
      <c r="DNO63" s="876"/>
      <c r="DNP63" s="876"/>
      <c r="DNQ63" s="876"/>
      <c r="DNR63" s="876"/>
      <c r="DNS63" s="876"/>
      <c r="DNT63" s="876"/>
      <c r="DNU63" s="876"/>
      <c r="DNV63" s="876"/>
      <c r="DNW63" s="876"/>
      <c r="DNX63" s="876"/>
      <c r="DNY63" s="876"/>
      <c r="DNZ63" s="876"/>
      <c r="DOA63" s="876"/>
      <c r="DOB63" s="876"/>
      <c r="DOC63" s="876"/>
      <c r="DOD63" s="876"/>
      <c r="DOE63" s="876"/>
      <c r="DOF63" s="876"/>
      <c r="DOG63" s="876"/>
      <c r="DOH63" s="876"/>
      <c r="DOI63" s="876"/>
      <c r="DOJ63" s="876"/>
      <c r="DOK63" s="876"/>
      <c r="DOL63" s="876"/>
      <c r="DOM63" s="876"/>
      <c r="DON63" s="876"/>
      <c r="DOO63" s="876"/>
      <c r="DOP63" s="876"/>
      <c r="DOQ63" s="876"/>
      <c r="DOR63" s="876"/>
      <c r="DOS63" s="876"/>
      <c r="DOT63" s="876"/>
      <c r="DOU63" s="876"/>
      <c r="DOV63" s="876"/>
      <c r="DOW63" s="876"/>
      <c r="DOX63" s="876"/>
      <c r="DOY63" s="876"/>
      <c r="DOZ63" s="876"/>
      <c r="DPA63" s="876"/>
      <c r="DPB63" s="876"/>
      <c r="DPC63" s="876"/>
      <c r="DPD63" s="876"/>
      <c r="DPE63" s="876"/>
      <c r="DPF63" s="876"/>
      <c r="DPG63" s="876"/>
      <c r="DPH63" s="876"/>
      <c r="DPI63" s="876"/>
      <c r="DPJ63" s="876"/>
      <c r="DPK63" s="876"/>
      <c r="DPL63" s="876"/>
      <c r="DPM63" s="876"/>
      <c r="DPN63" s="876"/>
      <c r="DPO63" s="876"/>
      <c r="DPP63" s="876"/>
      <c r="DPQ63" s="876"/>
      <c r="DPR63" s="876"/>
      <c r="DPS63" s="876"/>
      <c r="DPT63" s="876"/>
      <c r="DPU63" s="876"/>
      <c r="DPV63" s="876"/>
      <c r="DPW63" s="876"/>
      <c r="DPX63" s="876"/>
      <c r="DPY63" s="876"/>
      <c r="DPZ63" s="876"/>
      <c r="DQA63" s="876"/>
      <c r="DQB63" s="876"/>
      <c r="DQC63" s="876"/>
      <c r="DQD63" s="876"/>
      <c r="DQE63" s="876"/>
      <c r="DQF63" s="876"/>
      <c r="DQG63" s="876"/>
      <c r="DQH63" s="876"/>
      <c r="DQI63" s="876"/>
      <c r="DQJ63" s="876"/>
      <c r="DQK63" s="876"/>
      <c r="DQL63" s="876"/>
      <c r="DQM63" s="876"/>
      <c r="DQN63" s="876"/>
      <c r="DQO63" s="876"/>
      <c r="DQP63" s="876"/>
      <c r="DQQ63" s="876"/>
      <c r="DQR63" s="876"/>
      <c r="DQS63" s="876"/>
      <c r="DQT63" s="876"/>
      <c r="DQU63" s="876"/>
      <c r="DQV63" s="876"/>
      <c r="DQW63" s="876"/>
      <c r="DQX63" s="876"/>
      <c r="DQY63" s="876"/>
      <c r="DQZ63" s="876"/>
      <c r="DRA63" s="876"/>
      <c r="DRB63" s="876"/>
      <c r="DRC63" s="876"/>
      <c r="DRD63" s="876"/>
      <c r="DRE63" s="876"/>
      <c r="DRF63" s="876"/>
      <c r="DRG63" s="876"/>
      <c r="DRH63" s="876"/>
      <c r="DRI63" s="876"/>
      <c r="DRJ63" s="876"/>
      <c r="DRK63" s="876"/>
      <c r="DRL63" s="876"/>
      <c r="DRM63" s="876"/>
      <c r="DRN63" s="876"/>
      <c r="DRO63" s="876"/>
      <c r="DRP63" s="876"/>
      <c r="DRQ63" s="876"/>
      <c r="DRR63" s="876"/>
      <c r="DRS63" s="876"/>
      <c r="DRT63" s="876"/>
      <c r="DRU63" s="876"/>
      <c r="DRV63" s="876"/>
      <c r="DRW63" s="876"/>
      <c r="DRX63" s="876"/>
      <c r="DRY63" s="876"/>
      <c r="DRZ63" s="876"/>
      <c r="DSA63" s="876"/>
      <c r="DSB63" s="876"/>
      <c r="DSC63" s="876"/>
      <c r="DSD63" s="876"/>
      <c r="DSE63" s="876"/>
      <c r="DSF63" s="876"/>
      <c r="DSG63" s="876"/>
      <c r="DSH63" s="876"/>
      <c r="DSI63" s="876"/>
      <c r="DSJ63" s="876"/>
      <c r="DSK63" s="876"/>
      <c r="DSL63" s="876"/>
      <c r="DSM63" s="876"/>
      <c r="DSN63" s="876"/>
      <c r="DSO63" s="876"/>
      <c r="DSP63" s="876"/>
      <c r="DSQ63" s="876"/>
      <c r="DSR63" s="876"/>
      <c r="DSS63" s="876"/>
      <c r="DST63" s="876"/>
      <c r="DSU63" s="876"/>
      <c r="DSV63" s="876"/>
      <c r="DSW63" s="876"/>
      <c r="DSX63" s="876"/>
      <c r="DSY63" s="876"/>
      <c r="DSZ63" s="876"/>
      <c r="DTA63" s="876"/>
      <c r="DTB63" s="876"/>
      <c r="DTC63" s="876"/>
      <c r="DTD63" s="876"/>
      <c r="DTE63" s="876"/>
      <c r="DTF63" s="876"/>
      <c r="DTG63" s="876"/>
      <c r="DTH63" s="876"/>
      <c r="DTI63" s="876"/>
      <c r="DTJ63" s="876"/>
      <c r="DTK63" s="876"/>
      <c r="DTL63" s="876"/>
      <c r="DTM63" s="876"/>
      <c r="DTN63" s="876"/>
      <c r="DTO63" s="876"/>
      <c r="DTP63" s="876"/>
      <c r="DTQ63" s="876"/>
      <c r="DTR63" s="876"/>
      <c r="DTS63" s="876"/>
      <c r="DTT63" s="876"/>
      <c r="DTU63" s="876"/>
      <c r="DTV63" s="876"/>
      <c r="DTW63" s="876"/>
      <c r="DTX63" s="876"/>
      <c r="DTY63" s="876"/>
      <c r="DTZ63" s="876"/>
      <c r="DUA63" s="876"/>
      <c r="DUB63" s="876"/>
      <c r="DUC63" s="876"/>
      <c r="DUD63" s="876"/>
      <c r="DUE63" s="876"/>
      <c r="DUF63" s="876"/>
      <c r="DUG63" s="876"/>
      <c r="DUH63" s="876"/>
      <c r="DUI63" s="876"/>
      <c r="DUJ63" s="876"/>
      <c r="DUK63" s="876"/>
      <c r="DUL63" s="876"/>
      <c r="DUM63" s="876"/>
      <c r="DUN63" s="876"/>
      <c r="DUO63" s="876"/>
      <c r="DUP63" s="876"/>
      <c r="DUQ63" s="876"/>
      <c r="DUR63" s="876"/>
      <c r="DUS63" s="876"/>
      <c r="DUT63" s="876"/>
      <c r="DUU63" s="876"/>
      <c r="DUV63" s="876"/>
      <c r="DUW63" s="876"/>
      <c r="DUX63" s="876"/>
      <c r="DUY63" s="876"/>
      <c r="DUZ63" s="876"/>
      <c r="DVA63" s="876"/>
      <c r="DVB63" s="876"/>
      <c r="DVC63" s="876"/>
      <c r="DVD63" s="876"/>
      <c r="DVE63" s="876"/>
      <c r="DVF63" s="876"/>
      <c r="DVG63" s="876"/>
      <c r="DVH63" s="876"/>
      <c r="DVI63" s="876"/>
      <c r="DVJ63" s="876"/>
      <c r="DVK63" s="876"/>
      <c r="DVL63" s="876"/>
      <c r="DVM63" s="876"/>
      <c r="DVN63" s="876"/>
      <c r="DVO63" s="876"/>
      <c r="DVP63" s="876"/>
      <c r="DVQ63" s="876"/>
      <c r="DVR63" s="876"/>
      <c r="DVS63" s="876"/>
      <c r="DVT63" s="876"/>
      <c r="DVU63" s="876"/>
      <c r="DVV63" s="876"/>
      <c r="DVW63" s="876"/>
      <c r="DVX63" s="876"/>
      <c r="DVY63" s="876"/>
      <c r="DVZ63" s="876"/>
      <c r="DWA63" s="876"/>
      <c r="DWB63" s="876"/>
      <c r="DWC63" s="876"/>
      <c r="DWD63" s="876"/>
      <c r="DWE63" s="876"/>
      <c r="DWF63" s="876"/>
      <c r="DWG63" s="876"/>
      <c r="DWH63" s="876"/>
      <c r="DWI63" s="876"/>
      <c r="DWJ63" s="876"/>
      <c r="DWK63" s="876"/>
      <c r="DWL63" s="876"/>
      <c r="DWM63" s="876"/>
      <c r="DWN63" s="876"/>
      <c r="DWO63" s="876"/>
      <c r="DWP63" s="876"/>
      <c r="DWQ63" s="876"/>
      <c r="DWR63" s="876"/>
      <c r="DWS63" s="876"/>
      <c r="DWT63" s="876"/>
      <c r="DWU63" s="876"/>
      <c r="DWV63" s="876"/>
      <c r="DWW63" s="876"/>
      <c r="DWX63" s="876"/>
      <c r="DWY63" s="876"/>
      <c r="DWZ63" s="876"/>
      <c r="DXA63" s="876"/>
      <c r="DXB63" s="876"/>
      <c r="DXC63" s="876"/>
      <c r="DXD63" s="876"/>
      <c r="DXE63" s="876"/>
      <c r="DXF63" s="876"/>
      <c r="DXG63" s="876"/>
      <c r="DXH63" s="876"/>
      <c r="DXI63" s="876"/>
      <c r="DXJ63" s="876"/>
      <c r="DXK63" s="876"/>
      <c r="DXL63" s="876"/>
      <c r="DXM63" s="876"/>
      <c r="DXN63" s="876"/>
      <c r="DXO63" s="876"/>
      <c r="DXP63" s="876"/>
      <c r="DXQ63" s="876"/>
      <c r="DXR63" s="876"/>
      <c r="DXS63" s="876"/>
      <c r="DXT63" s="876"/>
      <c r="DXU63" s="876"/>
      <c r="DXV63" s="876"/>
      <c r="DXW63" s="876"/>
      <c r="DXX63" s="876"/>
      <c r="DXY63" s="876"/>
      <c r="DXZ63" s="876"/>
      <c r="DYA63" s="876"/>
      <c r="DYB63" s="876"/>
      <c r="DYC63" s="876"/>
      <c r="DYD63" s="876"/>
      <c r="DYE63" s="876"/>
      <c r="DYF63" s="876"/>
      <c r="DYG63" s="876"/>
      <c r="DYH63" s="876"/>
      <c r="DYI63" s="876"/>
      <c r="DYJ63" s="876"/>
      <c r="DYK63" s="876"/>
      <c r="DYL63" s="876"/>
      <c r="DYM63" s="876"/>
      <c r="DYN63" s="876"/>
      <c r="DYO63" s="876"/>
      <c r="DYP63" s="876"/>
      <c r="DYQ63" s="876"/>
      <c r="DYR63" s="876"/>
      <c r="DYS63" s="876"/>
      <c r="DYT63" s="876"/>
      <c r="DYU63" s="876"/>
      <c r="DYV63" s="876"/>
      <c r="DYW63" s="876"/>
      <c r="DYX63" s="876"/>
      <c r="DYY63" s="876"/>
      <c r="DYZ63" s="876"/>
      <c r="DZA63" s="876"/>
      <c r="DZB63" s="876"/>
      <c r="DZC63" s="876"/>
      <c r="DZD63" s="876"/>
      <c r="DZE63" s="876"/>
      <c r="DZF63" s="876"/>
      <c r="DZG63" s="876"/>
      <c r="DZH63" s="876"/>
      <c r="DZI63" s="876"/>
      <c r="DZJ63" s="876"/>
      <c r="DZK63" s="876"/>
      <c r="DZL63" s="876"/>
      <c r="DZM63" s="876"/>
      <c r="DZN63" s="876"/>
      <c r="DZO63" s="876"/>
      <c r="DZP63" s="876"/>
      <c r="DZQ63" s="876"/>
      <c r="DZR63" s="876"/>
      <c r="DZS63" s="876"/>
      <c r="DZT63" s="876"/>
      <c r="DZU63" s="876"/>
      <c r="DZV63" s="876"/>
      <c r="DZW63" s="876"/>
      <c r="DZX63" s="876"/>
      <c r="DZY63" s="876"/>
      <c r="DZZ63" s="876"/>
      <c r="EAA63" s="876"/>
      <c r="EAB63" s="876"/>
      <c r="EAC63" s="876"/>
      <c r="EAD63" s="876"/>
      <c r="EAE63" s="876"/>
      <c r="EAF63" s="876"/>
      <c r="EAG63" s="876"/>
      <c r="EAH63" s="876"/>
      <c r="EAI63" s="876"/>
      <c r="EAJ63" s="876"/>
      <c r="EAK63" s="876"/>
      <c r="EAL63" s="876"/>
      <c r="EAM63" s="876"/>
      <c r="EAN63" s="876"/>
      <c r="EAO63" s="876"/>
      <c r="EAP63" s="876"/>
      <c r="EAQ63" s="876"/>
      <c r="EAR63" s="876"/>
      <c r="EAS63" s="876"/>
      <c r="EAT63" s="876"/>
      <c r="EAU63" s="876"/>
      <c r="EAV63" s="876"/>
      <c r="EAW63" s="876"/>
      <c r="EAX63" s="876"/>
      <c r="EAY63" s="876"/>
      <c r="EAZ63" s="876"/>
      <c r="EBA63" s="876"/>
      <c r="EBB63" s="876"/>
      <c r="EBC63" s="876"/>
      <c r="EBD63" s="876"/>
      <c r="EBE63" s="876"/>
      <c r="EBF63" s="876"/>
      <c r="EBG63" s="876"/>
      <c r="EBH63" s="876"/>
      <c r="EBI63" s="876"/>
      <c r="EBJ63" s="876"/>
      <c r="EBK63" s="876"/>
      <c r="EBL63" s="876"/>
      <c r="EBM63" s="876"/>
      <c r="EBN63" s="876"/>
      <c r="EBO63" s="876"/>
      <c r="EBP63" s="876"/>
      <c r="EBQ63" s="876"/>
      <c r="EBR63" s="876"/>
      <c r="EBS63" s="876"/>
      <c r="EBT63" s="876"/>
      <c r="EBU63" s="876"/>
      <c r="EBV63" s="876"/>
      <c r="EBW63" s="876"/>
      <c r="EBX63" s="876"/>
      <c r="EBY63" s="876"/>
      <c r="EBZ63" s="876"/>
      <c r="ECA63" s="876"/>
      <c r="ECB63" s="876"/>
      <c r="ECC63" s="876"/>
      <c r="ECD63" s="876"/>
      <c r="ECE63" s="876"/>
      <c r="ECF63" s="876"/>
      <c r="ECG63" s="876"/>
      <c r="ECH63" s="876"/>
      <c r="ECI63" s="876"/>
      <c r="ECJ63" s="876"/>
      <c r="ECK63" s="876"/>
      <c r="ECL63" s="876"/>
      <c r="ECM63" s="876"/>
      <c r="ECN63" s="876"/>
      <c r="ECO63" s="876"/>
      <c r="ECP63" s="876"/>
      <c r="ECQ63" s="876"/>
      <c r="ECR63" s="876"/>
      <c r="ECS63" s="876"/>
      <c r="ECT63" s="876"/>
      <c r="ECU63" s="876"/>
      <c r="ECV63" s="876"/>
      <c r="ECW63" s="876"/>
      <c r="ECX63" s="876"/>
      <c r="ECY63" s="876"/>
      <c r="ECZ63" s="876"/>
      <c r="EDA63" s="876"/>
      <c r="EDB63" s="876"/>
      <c r="EDC63" s="876"/>
      <c r="EDD63" s="876"/>
      <c r="EDE63" s="876"/>
      <c r="EDF63" s="876"/>
      <c r="EDG63" s="876"/>
      <c r="EDH63" s="876"/>
      <c r="EDI63" s="876"/>
      <c r="EDJ63" s="876"/>
      <c r="EDK63" s="876"/>
      <c r="EDL63" s="876"/>
      <c r="EDM63" s="876"/>
      <c r="EDN63" s="876"/>
      <c r="EDO63" s="876"/>
      <c r="EDP63" s="876"/>
      <c r="EDQ63" s="876"/>
      <c r="EDR63" s="876"/>
      <c r="EDS63" s="876"/>
      <c r="EDT63" s="876"/>
      <c r="EDU63" s="876"/>
      <c r="EDV63" s="876"/>
      <c r="EDW63" s="876"/>
      <c r="EDX63" s="876"/>
      <c r="EDY63" s="876"/>
      <c r="EDZ63" s="876"/>
      <c r="EEA63" s="876"/>
      <c r="EEB63" s="876"/>
      <c r="EEC63" s="876"/>
      <c r="EED63" s="876"/>
      <c r="EEE63" s="876"/>
      <c r="EEF63" s="876"/>
      <c r="EEG63" s="876"/>
      <c r="EEH63" s="876"/>
      <c r="EEI63" s="876"/>
      <c r="EEJ63" s="876"/>
      <c r="EEK63" s="876"/>
      <c r="EEL63" s="876"/>
      <c r="EEM63" s="876"/>
      <c r="EEN63" s="876"/>
      <c r="EEO63" s="876"/>
      <c r="EEP63" s="876"/>
      <c r="EEQ63" s="876"/>
      <c r="EER63" s="876"/>
      <c r="EES63" s="876"/>
      <c r="EET63" s="876"/>
      <c r="EEU63" s="876"/>
      <c r="EEV63" s="876"/>
      <c r="EEW63" s="876"/>
      <c r="EEX63" s="876"/>
      <c r="EEY63" s="876"/>
      <c r="EEZ63" s="876"/>
      <c r="EFA63" s="876"/>
      <c r="EFB63" s="876"/>
      <c r="EFC63" s="876"/>
      <c r="EFD63" s="876"/>
      <c r="EFE63" s="876"/>
      <c r="EFF63" s="876"/>
      <c r="EFG63" s="876"/>
      <c r="EFH63" s="876"/>
      <c r="EFI63" s="876"/>
      <c r="EFJ63" s="876"/>
      <c r="EFK63" s="876"/>
      <c r="EFL63" s="876"/>
      <c r="EFM63" s="876"/>
      <c r="EFN63" s="876"/>
      <c r="EFO63" s="876"/>
      <c r="EFP63" s="876"/>
      <c r="EFQ63" s="876"/>
      <c r="EFR63" s="876"/>
      <c r="EFS63" s="876"/>
      <c r="EFT63" s="876"/>
      <c r="EFU63" s="876"/>
      <c r="EFV63" s="876"/>
      <c r="EFW63" s="876"/>
      <c r="EFX63" s="876"/>
      <c r="EFY63" s="876"/>
      <c r="EFZ63" s="876"/>
      <c r="EGA63" s="876"/>
      <c r="EGB63" s="876"/>
      <c r="EGC63" s="876"/>
      <c r="EGD63" s="876"/>
      <c r="EGE63" s="876"/>
      <c r="EGF63" s="876"/>
      <c r="EGG63" s="876"/>
      <c r="EGH63" s="876"/>
      <c r="EGI63" s="876"/>
      <c r="EGJ63" s="876"/>
      <c r="EGK63" s="876"/>
      <c r="EGL63" s="876"/>
      <c r="EGM63" s="876"/>
      <c r="EGN63" s="876"/>
      <c r="EGO63" s="876"/>
      <c r="EGP63" s="876"/>
      <c r="EGQ63" s="876"/>
      <c r="EGR63" s="876"/>
      <c r="EGS63" s="876"/>
      <c r="EGT63" s="876"/>
      <c r="EGU63" s="876"/>
      <c r="EGV63" s="876"/>
      <c r="EGW63" s="876"/>
      <c r="EGX63" s="876"/>
      <c r="EGY63" s="876"/>
      <c r="EGZ63" s="876"/>
      <c r="EHA63" s="876"/>
      <c r="EHB63" s="876"/>
      <c r="EHC63" s="876"/>
      <c r="EHD63" s="876"/>
      <c r="EHE63" s="876"/>
      <c r="EHF63" s="876"/>
      <c r="EHG63" s="876"/>
      <c r="EHH63" s="876"/>
      <c r="EHI63" s="876"/>
      <c r="EHJ63" s="876"/>
      <c r="EHK63" s="876"/>
      <c r="EHL63" s="876"/>
      <c r="EHM63" s="876"/>
      <c r="EHN63" s="876"/>
      <c r="EHO63" s="876"/>
      <c r="EHP63" s="876"/>
      <c r="EHQ63" s="876"/>
      <c r="EHR63" s="876"/>
      <c r="EHS63" s="876"/>
      <c r="EHT63" s="876"/>
      <c r="EHU63" s="876"/>
      <c r="EHV63" s="876"/>
      <c r="EHW63" s="876"/>
      <c r="EHX63" s="876"/>
      <c r="EHY63" s="876"/>
      <c r="EHZ63" s="876"/>
      <c r="EIA63" s="876"/>
      <c r="EIB63" s="876"/>
      <c r="EIC63" s="876"/>
      <c r="EID63" s="876"/>
      <c r="EIE63" s="876"/>
      <c r="EIF63" s="876"/>
      <c r="EIG63" s="876"/>
      <c r="EIH63" s="876"/>
      <c r="EII63" s="876"/>
      <c r="EIJ63" s="876"/>
      <c r="EIK63" s="876"/>
      <c r="EIL63" s="876"/>
      <c r="EIM63" s="876"/>
      <c r="EIN63" s="876"/>
      <c r="EIO63" s="876"/>
      <c r="EIP63" s="876"/>
      <c r="EIQ63" s="876"/>
      <c r="EIR63" s="876"/>
      <c r="EIS63" s="876"/>
      <c r="EIT63" s="876"/>
      <c r="EIU63" s="876"/>
      <c r="EIV63" s="876"/>
      <c r="EIW63" s="876"/>
      <c r="EIX63" s="876"/>
      <c r="EIY63" s="876"/>
      <c r="EIZ63" s="876"/>
      <c r="EJA63" s="876"/>
      <c r="EJB63" s="876"/>
      <c r="EJC63" s="876"/>
      <c r="EJD63" s="876"/>
      <c r="EJE63" s="876"/>
      <c r="EJF63" s="876"/>
      <c r="EJG63" s="876"/>
      <c r="EJH63" s="876"/>
      <c r="EJI63" s="876"/>
      <c r="EJJ63" s="876"/>
      <c r="EJK63" s="876"/>
      <c r="EJL63" s="876"/>
      <c r="EJM63" s="876"/>
      <c r="EJN63" s="876"/>
      <c r="EJO63" s="876"/>
      <c r="EJP63" s="876"/>
      <c r="EJQ63" s="876"/>
      <c r="EJR63" s="876"/>
      <c r="EJS63" s="876"/>
      <c r="EJT63" s="876"/>
      <c r="EJU63" s="876"/>
      <c r="EJV63" s="876"/>
      <c r="EJW63" s="876"/>
      <c r="EJX63" s="876"/>
      <c r="EJY63" s="876"/>
      <c r="EJZ63" s="876"/>
      <c r="EKA63" s="876"/>
      <c r="EKB63" s="876"/>
      <c r="EKC63" s="876"/>
      <c r="EKD63" s="876"/>
      <c r="EKE63" s="876"/>
      <c r="EKF63" s="876"/>
      <c r="EKG63" s="876"/>
      <c r="EKH63" s="876"/>
      <c r="EKI63" s="876"/>
      <c r="EKJ63" s="876"/>
      <c r="EKK63" s="876"/>
      <c r="EKL63" s="876"/>
      <c r="EKM63" s="876"/>
      <c r="EKN63" s="876"/>
      <c r="EKO63" s="876"/>
      <c r="EKP63" s="876"/>
      <c r="EKQ63" s="876"/>
      <c r="EKR63" s="876"/>
      <c r="EKS63" s="876"/>
      <c r="EKT63" s="876"/>
      <c r="EKU63" s="876"/>
      <c r="EKV63" s="876"/>
      <c r="EKW63" s="876"/>
      <c r="EKX63" s="876"/>
      <c r="EKY63" s="876"/>
      <c r="EKZ63" s="876"/>
      <c r="ELA63" s="876"/>
      <c r="ELB63" s="876"/>
      <c r="ELC63" s="876"/>
      <c r="ELD63" s="876"/>
      <c r="ELE63" s="876"/>
      <c r="ELF63" s="876"/>
      <c r="ELG63" s="876"/>
      <c r="ELH63" s="876"/>
      <c r="ELI63" s="876"/>
      <c r="ELJ63" s="876"/>
      <c r="ELK63" s="876"/>
      <c r="ELL63" s="876"/>
      <c r="ELM63" s="876"/>
      <c r="ELN63" s="876"/>
      <c r="ELO63" s="876"/>
      <c r="ELP63" s="876"/>
      <c r="ELQ63" s="876"/>
      <c r="ELR63" s="876"/>
      <c r="ELS63" s="876"/>
      <c r="ELT63" s="876"/>
      <c r="ELU63" s="876"/>
      <c r="ELV63" s="876"/>
      <c r="ELW63" s="876"/>
      <c r="ELX63" s="876"/>
      <c r="ELY63" s="876"/>
      <c r="ELZ63" s="876"/>
      <c r="EMA63" s="876"/>
      <c r="EMB63" s="876"/>
      <c r="EMC63" s="876"/>
      <c r="EMD63" s="876"/>
      <c r="EME63" s="876"/>
      <c r="EMF63" s="876"/>
      <c r="EMG63" s="876"/>
      <c r="EMH63" s="876"/>
      <c r="EMI63" s="876"/>
      <c r="EMJ63" s="876"/>
      <c r="EMK63" s="876"/>
      <c r="EML63" s="876"/>
      <c r="EMM63" s="876"/>
      <c r="EMN63" s="876"/>
      <c r="EMO63" s="876"/>
      <c r="EMP63" s="876"/>
      <c r="EMQ63" s="876"/>
      <c r="EMR63" s="876"/>
      <c r="EMS63" s="876"/>
      <c r="EMT63" s="876"/>
      <c r="EMU63" s="876"/>
      <c r="EMV63" s="876"/>
      <c r="EMW63" s="876"/>
      <c r="EMX63" s="876"/>
      <c r="EMY63" s="876"/>
      <c r="EMZ63" s="876"/>
      <c r="ENA63" s="876"/>
      <c r="ENB63" s="876"/>
      <c r="ENC63" s="876"/>
      <c r="END63" s="876"/>
      <c r="ENE63" s="876"/>
      <c r="ENF63" s="876"/>
      <c r="ENG63" s="876"/>
      <c r="ENH63" s="876"/>
      <c r="ENI63" s="876"/>
      <c r="ENJ63" s="876"/>
      <c r="ENK63" s="876"/>
      <c r="ENL63" s="876"/>
      <c r="ENM63" s="876"/>
      <c r="ENN63" s="876"/>
      <c r="ENO63" s="876"/>
      <c r="ENP63" s="876"/>
      <c r="ENQ63" s="876"/>
      <c r="ENR63" s="876"/>
      <c r="ENS63" s="876"/>
      <c r="ENT63" s="876"/>
      <c r="ENU63" s="876"/>
      <c r="ENV63" s="876"/>
      <c r="ENW63" s="876"/>
      <c r="ENX63" s="876"/>
      <c r="ENY63" s="876"/>
      <c r="ENZ63" s="876"/>
      <c r="EOA63" s="876"/>
      <c r="EOB63" s="876"/>
      <c r="EOC63" s="876"/>
      <c r="EOD63" s="876"/>
      <c r="EOE63" s="876"/>
      <c r="EOF63" s="876"/>
      <c r="EOG63" s="876"/>
      <c r="EOH63" s="876"/>
      <c r="EOI63" s="876"/>
      <c r="EOJ63" s="876"/>
      <c r="EOK63" s="876"/>
      <c r="EOL63" s="876"/>
      <c r="EOM63" s="876"/>
      <c r="EON63" s="876"/>
      <c r="EOO63" s="876"/>
      <c r="EOP63" s="876"/>
      <c r="EOQ63" s="876"/>
      <c r="EOR63" s="876"/>
      <c r="EOS63" s="876"/>
      <c r="EOT63" s="876"/>
      <c r="EOU63" s="876"/>
      <c r="EOV63" s="876"/>
      <c r="EOW63" s="876"/>
      <c r="EOX63" s="876"/>
      <c r="EOY63" s="876"/>
      <c r="EOZ63" s="876"/>
      <c r="EPA63" s="876"/>
      <c r="EPB63" s="876"/>
      <c r="EPC63" s="876"/>
      <c r="EPD63" s="876"/>
      <c r="EPE63" s="876"/>
      <c r="EPF63" s="876"/>
      <c r="EPG63" s="876"/>
      <c r="EPH63" s="876"/>
      <c r="EPI63" s="876"/>
      <c r="EPJ63" s="876"/>
      <c r="EPK63" s="876"/>
      <c r="EPL63" s="876"/>
      <c r="EPM63" s="876"/>
      <c r="EPN63" s="876"/>
      <c r="EPO63" s="876"/>
      <c r="EPP63" s="876"/>
      <c r="EPQ63" s="876"/>
      <c r="EPR63" s="876"/>
      <c r="EPS63" s="876"/>
      <c r="EPT63" s="876"/>
      <c r="EPU63" s="876"/>
      <c r="EPV63" s="876"/>
      <c r="EPW63" s="876"/>
      <c r="EPX63" s="876"/>
      <c r="EPY63" s="876"/>
      <c r="EPZ63" s="876"/>
      <c r="EQA63" s="876"/>
      <c r="EQB63" s="876"/>
      <c r="EQC63" s="876"/>
      <c r="EQD63" s="876"/>
      <c r="EQE63" s="876"/>
      <c r="EQF63" s="876"/>
      <c r="EQG63" s="876"/>
      <c r="EQH63" s="876"/>
      <c r="EQI63" s="876"/>
      <c r="EQJ63" s="876"/>
      <c r="EQK63" s="876"/>
      <c r="EQL63" s="876"/>
      <c r="EQM63" s="876"/>
      <c r="EQN63" s="876"/>
      <c r="EQO63" s="876"/>
      <c r="EQP63" s="876"/>
      <c r="EQQ63" s="876"/>
      <c r="EQR63" s="876"/>
      <c r="EQS63" s="876"/>
      <c r="EQT63" s="876"/>
      <c r="EQU63" s="876"/>
      <c r="EQV63" s="876"/>
      <c r="EQW63" s="876"/>
      <c r="EQX63" s="876"/>
      <c r="EQY63" s="876"/>
      <c r="EQZ63" s="876"/>
      <c r="ERA63" s="876"/>
      <c r="ERB63" s="876"/>
      <c r="ERC63" s="876"/>
      <c r="ERD63" s="876"/>
      <c r="ERE63" s="876"/>
      <c r="ERF63" s="876"/>
      <c r="ERG63" s="876"/>
      <c r="ERH63" s="876"/>
      <c r="ERI63" s="876"/>
      <c r="ERJ63" s="876"/>
      <c r="ERK63" s="876"/>
      <c r="ERL63" s="876"/>
      <c r="ERM63" s="876"/>
      <c r="ERN63" s="876"/>
      <c r="ERO63" s="876"/>
      <c r="ERP63" s="876"/>
      <c r="ERQ63" s="876"/>
      <c r="ERR63" s="876"/>
      <c r="ERS63" s="876"/>
      <c r="ERT63" s="876"/>
      <c r="ERU63" s="876"/>
      <c r="ERV63" s="876"/>
      <c r="ERW63" s="876"/>
      <c r="ERX63" s="876"/>
      <c r="ERY63" s="876"/>
      <c r="ERZ63" s="876"/>
      <c r="ESA63" s="876"/>
      <c r="ESB63" s="876"/>
      <c r="ESC63" s="876"/>
      <c r="ESD63" s="876"/>
      <c r="ESE63" s="876"/>
      <c r="ESF63" s="876"/>
      <c r="ESG63" s="876"/>
      <c r="ESH63" s="876"/>
      <c r="ESI63" s="876"/>
      <c r="ESJ63" s="876"/>
      <c r="ESK63" s="876"/>
      <c r="ESL63" s="876"/>
      <c r="ESM63" s="876"/>
      <c r="ESN63" s="876"/>
      <c r="ESO63" s="876"/>
      <c r="ESP63" s="876"/>
      <c r="ESQ63" s="876"/>
      <c r="ESR63" s="876"/>
      <c r="ESS63" s="876"/>
      <c r="EST63" s="876"/>
      <c r="ESU63" s="876"/>
      <c r="ESV63" s="876"/>
      <c r="ESW63" s="876"/>
      <c r="ESX63" s="876"/>
      <c r="ESY63" s="876"/>
      <c r="ESZ63" s="876"/>
      <c r="ETA63" s="876"/>
      <c r="ETB63" s="876"/>
      <c r="ETC63" s="876"/>
      <c r="ETD63" s="876"/>
      <c r="ETE63" s="876"/>
      <c r="ETF63" s="876"/>
      <c r="ETG63" s="876"/>
      <c r="ETH63" s="876"/>
      <c r="ETI63" s="876"/>
      <c r="ETJ63" s="876"/>
      <c r="ETK63" s="876"/>
      <c r="ETL63" s="876"/>
      <c r="ETM63" s="876"/>
      <c r="ETN63" s="876"/>
      <c r="ETO63" s="876"/>
      <c r="ETP63" s="876"/>
      <c r="ETQ63" s="876"/>
      <c r="ETR63" s="876"/>
      <c r="ETS63" s="876"/>
      <c r="ETT63" s="876"/>
      <c r="ETU63" s="876"/>
      <c r="ETV63" s="876"/>
      <c r="ETW63" s="876"/>
      <c r="ETX63" s="876"/>
      <c r="ETY63" s="876"/>
      <c r="ETZ63" s="876"/>
      <c r="EUA63" s="876"/>
      <c r="EUB63" s="876"/>
      <c r="EUC63" s="876"/>
      <c r="EUD63" s="876"/>
      <c r="EUE63" s="876"/>
      <c r="EUF63" s="876"/>
      <c r="EUG63" s="876"/>
      <c r="EUH63" s="876"/>
      <c r="EUI63" s="876"/>
      <c r="EUJ63" s="876"/>
      <c r="EUK63" s="876"/>
      <c r="EUL63" s="876"/>
      <c r="EUM63" s="876"/>
      <c r="EUN63" s="876"/>
      <c r="EUO63" s="876"/>
      <c r="EUP63" s="876"/>
      <c r="EUQ63" s="876"/>
      <c r="EUR63" s="876"/>
      <c r="EUS63" s="876"/>
      <c r="EUT63" s="876"/>
      <c r="EUU63" s="876"/>
      <c r="EUV63" s="876"/>
      <c r="EUW63" s="876"/>
      <c r="EUX63" s="876"/>
      <c r="EUY63" s="876"/>
      <c r="EUZ63" s="876"/>
      <c r="EVA63" s="876"/>
      <c r="EVB63" s="876"/>
      <c r="EVC63" s="876"/>
      <c r="EVD63" s="876"/>
      <c r="EVE63" s="876"/>
      <c r="EVF63" s="876"/>
      <c r="EVG63" s="876"/>
      <c r="EVH63" s="876"/>
      <c r="EVI63" s="876"/>
      <c r="EVJ63" s="876"/>
      <c r="EVK63" s="876"/>
      <c r="EVL63" s="876"/>
      <c r="EVM63" s="876"/>
      <c r="EVN63" s="876"/>
      <c r="EVO63" s="876"/>
      <c r="EVP63" s="876"/>
      <c r="EVQ63" s="876"/>
      <c r="EVR63" s="876"/>
      <c r="EVS63" s="876"/>
      <c r="EVT63" s="876"/>
      <c r="EVU63" s="876"/>
      <c r="EVV63" s="876"/>
      <c r="EVW63" s="876"/>
      <c r="EVX63" s="876"/>
      <c r="EVY63" s="876"/>
      <c r="EVZ63" s="876"/>
      <c r="EWA63" s="876"/>
      <c r="EWB63" s="876"/>
      <c r="EWC63" s="876"/>
      <c r="EWD63" s="876"/>
      <c r="EWE63" s="876"/>
      <c r="EWF63" s="876"/>
      <c r="EWG63" s="876"/>
      <c r="EWH63" s="876"/>
      <c r="EWI63" s="876"/>
      <c r="EWJ63" s="876"/>
      <c r="EWK63" s="876"/>
      <c r="EWL63" s="876"/>
      <c r="EWM63" s="876"/>
      <c r="EWN63" s="876"/>
      <c r="EWO63" s="876"/>
      <c r="EWP63" s="876"/>
      <c r="EWQ63" s="876"/>
      <c r="EWR63" s="876"/>
      <c r="EWS63" s="876"/>
      <c r="EWT63" s="876"/>
      <c r="EWU63" s="876"/>
      <c r="EWV63" s="876"/>
      <c r="EWW63" s="876"/>
      <c r="EWX63" s="876"/>
      <c r="EWY63" s="876"/>
      <c r="EWZ63" s="876"/>
      <c r="EXA63" s="876"/>
      <c r="EXB63" s="876"/>
      <c r="EXC63" s="876"/>
      <c r="EXD63" s="876"/>
      <c r="EXE63" s="876"/>
      <c r="EXF63" s="876"/>
      <c r="EXG63" s="876"/>
      <c r="EXH63" s="876"/>
      <c r="EXI63" s="876"/>
      <c r="EXJ63" s="876"/>
      <c r="EXK63" s="876"/>
      <c r="EXL63" s="876"/>
      <c r="EXM63" s="876"/>
      <c r="EXN63" s="876"/>
      <c r="EXO63" s="876"/>
      <c r="EXP63" s="876"/>
      <c r="EXQ63" s="876"/>
      <c r="EXR63" s="876"/>
      <c r="EXS63" s="876"/>
      <c r="EXT63" s="876"/>
      <c r="EXU63" s="876"/>
      <c r="EXV63" s="876"/>
      <c r="EXW63" s="876"/>
      <c r="EXX63" s="876"/>
      <c r="EXY63" s="876"/>
      <c r="EXZ63" s="876"/>
      <c r="EYA63" s="876"/>
      <c r="EYB63" s="876"/>
      <c r="EYC63" s="876"/>
      <c r="EYD63" s="876"/>
      <c r="EYE63" s="876"/>
      <c r="EYF63" s="876"/>
      <c r="EYG63" s="876"/>
      <c r="EYH63" s="876"/>
      <c r="EYI63" s="876"/>
      <c r="EYJ63" s="876"/>
      <c r="EYK63" s="876"/>
      <c r="EYL63" s="876"/>
      <c r="EYM63" s="876"/>
      <c r="EYN63" s="876"/>
      <c r="EYO63" s="876"/>
      <c r="EYP63" s="876"/>
      <c r="EYQ63" s="876"/>
      <c r="EYR63" s="876"/>
      <c r="EYS63" s="876"/>
      <c r="EYT63" s="876"/>
      <c r="EYU63" s="876"/>
      <c r="EYV63" s="876"/>
      <c r="EYW63" s="876"/>
      <c r="EYX63" s="876"/>
      <c r="EYY63" s="876"/>
      <c r="EYZ63" s="876"/>
      <c r="EZA63" s="876"/>
      <c r="EZB63" s="876"/>
      <c r="EZC63" s="876"/>
      <c r="EZD63" s="876"/>
      <c r="EZE63" s="876"/>
      <c r="EZF63" s="876"/>
      <c r="EZG63" s="876"/>
      <c r="EZH63" s="876"/>
      <c r="EZI63" s="876"/>
      <c r="EZJ63" s="876"/>
      <c r="EZK63" s="876"/>
      <c r="EZL63" s="876"/>
      <c r="EZM63" s="876"/>
      <c r="EZN63" s="876"/>
      <c r="EZO63" s="876"/>
      <c r="EZP63" s="876"/>
      <c r="EZQ63" s="876"/>
      <c r="EZR63" s="876"/>
      <c r="EZS63" s="876"/>
      <c r="EZT63" s="876"/>
      <c r="EZU63" s="876"/>
      <c r="EZV63" s="876"/>
      <c r="EZW63" s="876"/>
      <c r="EZX63" s="876"/>
      <c r="EZY63" s="876"/>
      <c r="EZZ63" s="876"/>
      <c r="FAA63" s="876"/>
      <c r="FAB63" s="876"/>
      <c r="FAC63" s="876"/>
      <c r="FAD63" s="876"/>
      <c r="FAE63" s="876"/>
      <c r="FAF63" s="876"/>
      <c r="FAG63" s="876"/>
      <c r="FAH63" s="876"/>
      <c r="FAI63" s="876"/>
      <c r="FAJ63" s="876"/>
      <c r="FAK63" s="876"/>
      <c r="FAL63" s="876"/>
      <c r="FAM63" s="876"/>
      <c r="FAN63" s="876"/>
      <c r="FAO63" s="876"/>
      <c r="FAP63" s="876"/>
      <c r="FAQ63" s="876"/>
      <c r="FAR63" s="876"/>
      <c r="FAS63" s="876"/>
      <c r="FAT63" s="876"/>
      <c r="FAU63" s="876"/>
      <c r="FAV63" s="876"/>
      <c r="FAW63" s="876"/>
      <c r="FAX63" s="876"/>
      <c r="FAY63" s="876"/>
      <c r="FAZ63" s="876"/>
      <c r="FBA63" s="876"/>
      <c r="FBB63" s="876"/>
      <c r="FBC63" s="876"/>
      <c r="FBD63" s="876"/>
      <c r="FBE63" s="876"/>
      <c r="FBF63" s="876"/>
      <c r="FBG63" s="876"/>
      <c r="FBH63" s="876"/>
      <c r="FBI63" s="876"/>
      <c r="FBJ63" s="876"/>
      <c r="FBK63" s="876"/>
      <c r="FBL63" s="876"/>
      <c r="FBM63" s="876"/>
      <c r="FBN63" s="876"/>
      <c r="FBO63" s="876"/>
      <c r="FBP63" s="876"/>
      <c r="FBQ63" s="876"/>
      <c r="FBR63" s="876"/>
      <c r="FBS63" s="876"/>
      <c r="FBT63" s="876"/>
      <c r="FBU63" s="876"/>
      <c r="FBV63" s="876"/>
      <c r="FBW63" s="876"/>
      <c r="FBX63" s="876"/>
      <c r="FBY63" s="876"/>
      <c r="FBZ63" s="876"/>
      <c r="FCA63" s="876"/>
      <c r="FCB63" s="876"/>
      <c r="FCC63" s="876"/>
      <c r="FCD63" s="876"/>
      <c r="FCE63" s="876"/>
      <c r="FCF63" s="876"/>
      <c r="FCG63" s="876"/>
      <c r="FCH63" s="876"/>
      <c r="FCI63" s="876"/>
      <c r="FCJ63" s="876"/>
      <c r="FCK63" s="876"/>
      <c r="FCL63" s="876"/>
      <c r="FCM63" s="876"/>
      <c r="FCN63" s="876"/>
      <c r="FCO63" s="876"/>
      <c r="FCP63" s="876"/>
      <c r="FCQ63" s="876"/>
      <c r="FCR63" s="876"/>
      <c r="FCS63" s="876"/>
      <c r="FCT63" s="876"/>
      <c r="FCU63" s="876"/>
      <c r="FCV63" s="876"/>
      <c r="FCW63" s="876"/>
      <c r="FCX63" s="876"/>
      <c r="FCY63" s="876"/>
      <c r="FCZ63" s="876"/>
      <c r="FDA63" s="876"/>
      <c r="FDB63" s="876"/>
      <c r="FDC63" s="876"/>
      <c r="FDD63" s="876"/>
      <c r="FDE63" s="876"/>
      <c r="FDF63" s="876"/>
      <c r="FDG63" s="876"/>
      <c r="FDH63" s="876"/>
      <c r="FDI63" s="876"/>
      <c r="FDJ63" s="876"/>
      <c r="FDK63" s="876"/>
      <c r="FDL63" s="876"/>
      <c r="FDM63" s="876"/>
      <c r="FDN63" s="876"/>
      <c r="FDO63" s="876"/>
      <c r="FDP63" s="876"/>
      <c r="FDQ63" s="876"/>
      <c r="FDR63" s="876"/>
      <c r="FDS63" s="876"/>
      <c r="FDT63" s="876"/>
      <c r="FDU63" s="876"/>
      <c r="FDV63" s="876"/>
      <c r="FDW63" s="876"/>
      <c r="FDX63" s="876"/>
      <c r="FDY63" s="876"/>
      <c r="FDZ63" s="876"/>
      <c r="FEA63" s="876"/>
      <c r="FEB63" s="876"/>
      <c r="FEC63" s="876"/>
      <c r="FED63" s="876"/>
      <c r="FEE63" s="876"/>
      <c r="FEF63" s="876"/>
      <c r="FEG63" s="876"/>
      <c r="FEH63" s="876"/>
      <c r="FEI63" s="876"/>
      <c r="FEJ63" s="876"/>
      <c r="FEK63" s="876"/>
      <c r="FEL63" s="876"/>
      <c r="FEM63" s="876"/>
      <c r="FEN63" s="876"/>
      <c r="FEO63" s="876"/>
      <c r="FEP63" s="876"/>
      <c r="FEQ63" s="876"/>
      <c r="FER63" s="876"/>
      <c r="FES63" s="876"/>
      <c r="FET63" s="876"/>
      <c r="FEU63" s="876"/>
      <c r="FEV63" s="876"/>
      <c r="FEW63" s="876"/>
      <c r="FEX63" s="876"/>
      <c r="FEY63" s="876"/>
      <c r="FEZ63" s="876"/>
      <c r="FFA63" s="876"/>
      <c r="FFB63" s="876"/>
      <c r="FFC63" s="876"/>
      <c r="FFD63" s="876"/>
      <c r="FFE63" s="876"/>
      <c r="FFF63" s="876"/>
      <c r="FFG63" s="876"/>
      <c r="FFH63" s="876"/>
      <c r="FFI63" s="876"/>
      <c r="FFJ63" s="876"/>
      <c r="FFK63" s="876"/>
      <c r="FFL63" s="876"/>
      <c r="FFM63" s="876"/>
      <c r="FFN63" s="876"/>
      <c r="FFO63" s="876"/>
      <c r="FFP63" s="876"/>
      <c r="FFQ63" s="876"/>
      <c r="FFR63" s="876"/>
      <c r="FFS63" s="876"/>
      <c r="FFT63" s="876"/>
      <c r="FFU63" s="876"/>
      <c r="FFV63" s="876"/>
      <c r="FFW63" s="876"/>
      <c r="FFX63" s="876"/>
      <c r="FFY63" s="876"/>
      <c r="FFZ63" s="876"/>
      <c r="FGA63" s="876"/>
      <c r="FGB63" s="876"/>
      <c r="FGC63" s="876"/>
      <c r="FGD63" s="876"/>
      <c r="FGE63" s="876"/>
      <c r="FGF63" s="876"/>
      <c r="FGG63" s="876"/>
      <c r="FGH63" s="876"/>
      <c r="FGI63" s="876"/>
      <c r="FGJ63" s="876"/>
      <c r="FGK63" s="876"/>
      <c r="FGL63" s="876"/>
      <c r="FGM63" s="876"/>
      <c r="FGN63" s="876"/>
      <c r="FGO63" s="876"/>
      <c r="FGP63" s="876"/>
      <c r="FGQ63" s="876"/>
      <c r="FGR63" s="876"/>
      <c r="FGS63" s="876"/>
      <c r="FGT63" s="876"/>
      <c r="FGU63" s="876"/>
      <c r="FGV63" s="876"/>
      <c r="FGW63" s="876"/>
      <c r="FGX63" s="876"/>
      <c r="FGY63" s="876"/>
      <c r="FGZ63" s="876"/>
      <c r="FHA63" s="876"/>
      <c r="FHB63" s="876"/>
      <c r="FHC63" s="876"/>
      <c r="FHD63" s="876"/>
      <c r="FHE63" s="876"/>
      <c r="FHF63" s="876"/>
      <c r="FHG63" s="876"/>
      <c r="FHH63" s="876"/>
      <c r="FHI63" s="876"/>
      <c r="FHJ63" s="876"/>
      <c r="FHK63" s="876"/>
      <c r="FHL63" s="876"/>
      <c r="FHM63" s="876"/>
      <c r="FHN63" s="876"/>
      <c r="FHO63" s="876"/>
      <c r="FHP63" s="876"/>
      <c r="FHQ63" s="876"/>
      <c r="FHR63" s="876"/>
      <c r="FHS63" s="876"/>
      <c r="FHT63" s="876"/>
      <c r="FHU63" s="876"/>
      <c r="FHV63" s="876"/>
      <c r="FHW63" s="876"/>
      <c r="FHX63" s="876"/>
      <c r="FHY63" s="876"/>
      <c r="FHZ63" s="876"/>
      <c r="FIA63" s="876"/>
      <c r="FIB63" s="876"/>
      <c r="FIC63" s="876"/>
      <c r="FID63" s="876"/>
      <c r="FIE63" s="876"/>
      <c r="FIF63" s="876"/>
      <c r="FIG63" s="876"/>
      <c r="FIH63" s="876"/>
      <c r="FII63" s="876"/>
      <c r="FIJ63" s="876"/>
      <c r="FIK63" s="876"/>
      <c r="FIL63" s="876"/>
      <c r="FIM63" s="876"/>
      <c r="FIN63" s="876"/>
      <c r="FIO63" s="876"/>
      <c r="FIP63" s="876"/>
      <c r="FIQ63" s="876"/>
      <c r="FIR63" s="876"/>
      <c r="FIS63" s="876"/>
      <c r="FIT63" s="876"/>
      <c r="FIU63" s="876"/>
      <c r="FIV63" s="876"/>
      <c r="FIW63" s="876"/>
      <c r="FIX63" s="876"/>
      <c r="FIY63" s="876"/>
      <c r="FIZ63" s="876"/>
      <c r="FJA63" s="876"/>
      <c r="FJB63" s="876"/>
      <c r="FJC63" s="876"/>
      <c r="FJD63" s="876"/>
      <c r="FJE63" s="876"/>
      <c r="FJF63" s="876"/>
      <c r="FJG63" s="876"/>
      <c r="FJH63" s="876"/>
      <c r="FJI63" s="876"/>
      <c r="FJJ63" s="876"/>
      <c r="FJK63" s="876"/>
      <c r="FJL63" s="876"/>
      <c r="FJM63" s="876"/>
      <c r="FJN63" s="876"/>
      <c r="FJO63" s="876"/>
      <c r="FJP63" s="876"/>
      <c r="FJQ63" s="876"/>
      <c r="FJR63" s="876"/>
      <c r="FJS63" s="876"/>
      <c r="FJT63" s="876"/>
      <c r="FJU63" s="876"/>
      <c r="FJV63" s="876"/>
      <c r="FJW63" s="876"/>
      <c r="FJX63" s="876"/>
      <c r="FJY63" s="876"/>
      <c r="FJZ63" s="876"/>
      <c r="FKA63" s="876"/>
      <c r="FKB63" s="876"/>
      <c r="FKC63" s="876"/>
      <c r="FKD63" s="876"/>
      <c r="FKE63" s="876"/>
      <c r="FKF63" s="876"/>
      <c r="FKG63" s="876"/>
      <c r="FKH63" s="876"/>
      <c r="FKI63" s="876"/>
      <c r="FKJ63" s="876"/>
      <c r="FKK63" s="876"/>
      <c r="FKL63" s="876"/>
      <c r="FKM63" s="876"/>
      <c r="FKN63" s="876"/>
      <c r="FKO63" s="876"/>
      <c r="FKP63" s="876"/>
      <c r="FKQ63" s="876"/>
      <c r="FKR63" s="876"/>
      <c r="FKS63" s="876"/>
      <c r="FKT63" s="876"/>
      <c r="FKU63" s="876"/>
      <c r="FKV63" s="876"/>
      <c r="FKW63" s="876"/>
      <c r="FKX63" s="876"/>
      <c r="FKY63" s="876"/>
      <c r="FKZ63" s="876"/>
      <c r="FLA63" s="876"/>
      <c r="FLB63" s="876"/>
      <c r="FLC63" s="876"/>
      <c r="FLD63" s="876"/>
      <c r="FLE63" s="876"/>
      <c r="FLF63" s="876"/>
      <c r="FLG63" s="876"/>
      <c r="FLH63" s="876"/>
      <c r="FLI63" s="876"/>
      <c r="FLJ63" s="876"/>
      <c r="FLK63" s="876"/>
      <c r="FLL63" s="876"/>
      <c r="FLM63" s="876"/>
      <c r="FLN63" s="876"/>
      <c r="FLO63" s="876"/>
      <c r="FLP63" s="876"/>
      <c r="FLQ63" s="876"/>
      <c r="FLR63" s="876"/>
      <c r="FLS63" s="876"/>
      <c r="FLT63" s="876"/>
      <c r="FLU63" s="876"/>
      <c r="FLV63" s="876"/>
      <c r="FLW63" s="876"/>
      <c r="FLX63" s="876"/>
      <c r="FLY63" s="876"/>
      <c r="FLZ63" s="876"/>
      <c r="FMA63" s="876"/>
      <c r="FMB63" s="876"/>
      <c r="FMC63" s="876"/>
      <c r="FMD63" s="876"/>
      <c r="FME63" s="876"/>
      <c r="FMF63" s="876"/>
      <c r="FMG63" s="876"/>
      <c r="FMH63" s="876"/>
      <c r="FMI63" s="876"/>
      <c r="FMJ63" s="876"/>
      <c r="FMK63" s="876"/>
      <c r="FML63" s="876"/>
      <c r="FMM63" s="876"/>
      <c r="FMN63" s="876"/>
      <c r="FMO63" s="876"/>
      <c r="FMP63" s="876"/>
      <c r="FMQ63" s="876"/>
      <c r="FMR63" s="876"/>
      <c r="FMS63" s="876"/>
      <c r="FMT63" s="876"/>
      <c r="FMU63" s="876"/>
      <c r="FMV63" s="876"/>
      <c r="FMW63" s="876"/>
      <c r="FMX63" s="876"/>
      <c r="FMY63" s="876"/>
      <c r="FMZ63" s="876"/>
      <c r="FNA63" s="876"/>
      <c r="FNB63" s="876"/>
      <c r="FNC63" s="876"/>
      <c r="FND63" s="876"/>
      <c r="FNE63" s="876"/>
      <c r="FNF63" s="876"/>
      <c r="FNG63" s="876"/>
      <c r="FNH63" s="876"/>
      <c r="FNI63" s="876"/>
      <c r="FNJ63" s="876"/>
      <c r="FNK63" s="876"/>
      <c r="FNL63" s="876"/>
      <c r="FNM63" s="876"/>
      <c r="FNN63" s="876"/>
      <c r="FNO63" s="876"/>
      <c r="FNP63" s="876"/>
      <c r="FNQ63" s="876"/>
      <c r="FNR63" s="876"/>
      <c r="FNS63" s="876"/>
      <c r="FNT63" s="876"/>
      <c r="FNU63" s="876"/>
      <c r="FNV63" s="876"/>
      <c r="FNW63" s="876"/>
      <c r="FNX63" s="876"/>
      <c r="FNY63" s="876"/>
      <c r="FNZ63" s="876"/>
      <c r="FOA63" s="876"/>
      <c r="FOB63" s="876"/>
      <c r="FOC63" s="876"/>
      <c r="FOD63" s="876"/>
      <c r="FOE63" s="876"/>
      <c r="FOF63" s="876"/>
      <c r="FOG63" s="876"/>
      <c r="FOH63" s="876"/>
      <c r="FOI63" s="876"/>
      <c r="FOJ63" s="876"/>
      <c r="FOK63" s="876"/>
      <c r="FOL63" s="876"/>
      <c r="FOM63" s="876"/>
      <c r="FON63" s="876"/>
      <c r="FOO63" s="876"/>
      <c r="FOP63" s="876"/>
      <c r="FOQ63" s="876"/>
      <c r="FOR63" s="876"/>
      <c r="FOS63" s="876"/>
      <c r="FOT63" s="876"/>
      <c r="FOU63" s="876"/>
      <c r="FOV63" s="876"/>
      <c r="FOW63" s="876"/>
      <c r="FOX63" s="876"/>
      <c r="FOY63" s="876"/>
      <c r="FOZ63" s="876"/>
      <c r="FPA63" s="876"/>
      <c r="FPB63" s="876"/>
      <c r="FPC63" s="876"/>
      <c r="FPD63" s="876"/>
      <c r="FPE63" s="876"/>
      <c r="FPF63" s="876"/>
      <c r="FPG63" s="876"/>
      <c r="FPH63" s="876"/>
      <c r="FPI63" s="876"/>
      <c r="FPJ63" s="876"/>
      <c r="FPK63" s="876"/>
      <c r="FPL63" s="876"/>
      <c r="FPM63" s="876"/>
      <c r="FPN63" s="876"/>
      <c r="FPO63" s="876"/>
      <c r="FPP63" s="876"/>
      <c r="FPQ63" s="876"/>
      <c r="FPR63" s="876"/>
      <c r="FPS63" s="876"/>
      <c r="FPT63" s="876"/>
      <c r="FPU63" s="876"/>
      <c r="FPV63" s="876"/>
      <c r="FPW63" s="876"/>
      <c r="FPX63" s="876"/>
      <c r="FPY63" s="876"/>
      <c r="FPZ63" s="876"/>
      <c r="FQA63" s="876"/>
      <c r="FQB63" s="876"/>
      <c r="FQC63" s="876"/>
      <c r="FQD63" s="876"/>
      <c r="FQE63" s="876"/>
      <c r="FQF63" s="876"/>
      <c r="FQG63" s="876"/>
      <c r="FQH63" s="876"/>
      <c r="FQI63" s="876"/>
      <c r="FQJ63" s="876"/>
      <c r="FQK63" s="876"/>
      <c r="FQL63" s="876"/>
      <c r="FQM63" s="876"/>
      <c r="FQN63" s="876"/>
      <c r="FQO63" s="876"/>
      <c r="FQP63" s="876"/>
      <c r="FQQ63" s="876"/>
      <c r="FQR63" s="876"/>
      <c r="FQS63" s="876"/>
      <c r="FQT63" s="876"/>
      <c r="FQU63" s="876"/>
      <c r="FQV63" s="876"/>
      <c r="FQW63" s="876"/>
      <c r="FQX63" s="876"/>
      <c r="FQY63" s="876"/>
      <c r="FQZ63" s="876"/>
      <c r="FRA63" s="876"/>
      <c r="FRB63" s="876"/>
      <c r="FRC63" s="876"/>
      <c r="FRD63" s="876"/>
      <c r="FRE63" s="876"/>
      <c r="FRF63" s="876"/>
      <c r="FRG63" s="876"/>
      <c r="FRH63" s="876"/>
      <c r="FRI63" s="876"/>
      <c r="FRJ63" s="876"/>
      <c r="FRK63" s="876"/>
      <c r="FRL63" s="876"/>
      <c r="FRM63" s="876"/>
      <c r="FRN63" s="876"/>
      <c r="FRO63" s="876"/>
      <c r="FRP63" s="876"/>
      <c r="FRQ63" s="876"/>
      <c r="FRR63" s="876"/>
      <c r="FRS63" s="876"/>
      <c r="FRT63" s="876"/>
      <c r="FRU63" s="876"/>
      <c r="FRV63" s="876"/>
      <c r="FRW63" s="876"/>
      <c r="FRX63" s="876"/>
      <c r="FRY63" s="876"/>
      <c r="FRZ63" s="876"/>
      <c r="FSA63" s="876"/>
      <c r="FSB63" s="876"/>
      <c r="FSC63" s="876"/>
      <c r="FSD63" s="876"/>
      <c r="FSE63" s="876"/>
      <c r="FSF63" s="876"/>
      <c r="FSG63" s="876"/>
      <c r="FSH63" s="876"/>
      <c r="FSI63" s="876"/>
      <c r="FSJ63" s="876"/>
      <c r="FSK63" s="876"/>
      <c r="FSL63" s="876"/>
      <c r="FSM63" s="876"/>
      <c r="FSN63" s="876"/>
      <c r="FSO63" s="876"/>
      <c r="FSP63" s="876"/>
      <c r="FSQ63" s="876"/>
      <c r="FSR63" s="876"/>
      <c r="FSS63" s="876"/>
      <c r="FST63" s="876"/>
      <c r="FSU63" s="876"/>
      <c r="FSV63" s="876"/>
      <c r="FSW63" s="876"/>
      <c r="FSX63" s="876"/>
      <c r="FSY63" s="876"/>
      <c r="FSZ63" s="876"/>
      <c r="FTA63" s="876"/>
      <c r="FTB63" s="876"/>
      <c r="FTC63" s="876"/>
      <c r="FTD63" s="876"/>
      <c r="FTE63" s="876"/>
      <c r="FTF63" s="876"/>
      <c r="FTG63" s="876"/>
      <c r="FTH63" s="876"/>
      <c r="FTI63" s="876"/>
      <c r="FTJ63" s="876"/>
      <c r="FTK63" s="876"/>
      <c r="FTL63" s="876"/>
      <c r="FTM63" s="876"/>
      <c r="FTN63" s="876"/>
      <c r="FTO63" s="876"/>
      <c r="FTP63" s="876"/>
      <c r="FTQ63" s="876"/>
      <c r="FTR63" s="876"/>
      <c r="FTS63" s="876"/>
      <c r="FTT63" s="876"/>
      <c r="FTU63" s="876"/>
      <c r="FTV63" s="876"/>
      <c r="FTW63" s="876"/>
      <c r="FTX63" s="876"/>
      <c r="FTY63" s="876"/>
      <c r="FTZ63" s="876"/>
      <c r="FUA63" s="876"/>
      <c r="FUB63" s="876"/>
      <c r="FUC63" s="876"/>
      <c r="FUD63" s="876"/>
      <c r="FUE63" s="876"/>
      <c r="FUF63" s="876"/>
      <c r="FUG63" s="876"/>
      <c r="FUH63" s="876"/>
      <c r="FUI63" s="876"/>
      <c r="FUJ63" s="876"/>
      <c r="FUK63" s="876"/>
      <c r="FUL63" s="876"/>
      <c r="FUM63" s="876"/>
      <c r="FUN63" s="876"/>
      <c r="FUO63" s="876"/>
      <c r="FUP63" s="876"/>
      <c r="FUQ63" s="876"/>
      <c r="FUR63" s="876"/>
      <c r="FUS63" s="876"/>
      <c r="FUT63" s="876"/>
      <c r="FUU63" s="876"/>
      <c r="FUV63" s="876"/>
      <c r="FUW63" s="876"/>
      <c r="FUX63" s="876"/>
      <c r="FUY63" s="876"/>
      <c r="FUZ63" s="876"/>
      <c r="FVA63" s="876"/>
      <c r="FVB63" s="876"/>
      <c r="FVC63" s="876"/>
      <c r="FVD63" s="876"/>
      <c r="FVE63" s="876"/>
      <c r="FVF63" s="876"/>
      <c r="FVG63" s="876"/>
      <c r="FVH63" s="876"/>
      <c r="FVI63" s="876"/>
      <c r="FVJ63" s="876"/>
      <c r="FVK63" s="876"/>
      <c r="FVL63" s="876"/>
      <c r="FVM63" s="876"/>
      <c r="FVN63" s="876"/>
      <c r="FVO63" s="876"/>
      <c r="FVP63" s="876"/>
      <c r="FVQ63" s="876"/>
      <c r="FVR63" s="876"/>
      <c r="FVS63" s="876"/>
      <c r="FVT63" s="876"/>
      <c r="FVU63" s="876"/>
      <c r="FVV63" s="876"/>
      <c r="FVW63" s="876"/>
      <c r="FVX63" s="876"/>
      <c r="FVY63" s="876"/>
      <c r="FVZ63" s="876"/>
      <c r="FWA63" s="876"/>
      <c r="FWB63" s="876"/>
      <c r="FWC63" s="876"/>
      <c r="FWD63" s="876"/>
      <c r="FWE63" s="876"/>
      <c r="FWF63" s="876"/>
      <c r="FWG63" s="876"/>
      <c r="FWH63" s="876"/>
      <c r="FWI63" s="876"/>
      <c r="FWJ63" s="876"/>
      <c r="FWK63" s="876"/>
      <c r="FWL63" s="876"/>
      <c r="FWM63" s="876"/>
      <c r="FWN63" s="876"/>
      <c r="FWO63" s="876"/>
      <c r="FWP63" s="876"/>
      <c r="FWQ63" s="876"/>
      <c r="FWR63" s="876"/>
      <c r="FWS63" s="876"/>
      <c r="FWT63" s="876"/>
      <c r="FWU63" s="876"/>
      <c r="FWV63" s="876"/>
      <c r="FWW63" s="876"/>
      <c r="FWX63" s="876"/>
      <c r="FWY63" s="876"/>
      <c r="FWZ63" s="876"/>
      <c r="FXA63" s="876"/>
      <c r="FXB63" s="876"/>
      <c r="FXC63" s="876"/>
      <c r="FXD63" s="876"/>
      <c r="FXE63" s="876"/>
      <c r="FXF63" s="876"/>
      <c r="FXG63" s="876"/>
      <c r="FXH63" s="876"/>
      <c r="FXI63" s="876"/>
      <c r="FXJ63" s="876"/>
      <c r="FXK63" s="876"/>
      <c r="FXL63" s="876"/>
      <c r="FXM63" s="876"/>
      <c r="FXN63" s="876"/>
      <c r="FXO63" s="876"/>
      <c r="FXP63" s="876"/>
      <c r="FXQ63" s="876"/>
      <c r="FXR63" s="876"/>
      <c r="FXS63" s="876"/>
      <c r="FXT63" s="876"/>
      <c r="FXU63" s="876"/>
      <c r="FXV63" s="876"/>
      <c r="FXW63" s="876"/>
      <c r="FXX63" s="876"/>
      <c r="FXY63" s="876"/>
      <c r="FXZ63" s="876"/>
      <c r="FYA63" s="876"/>
      <c r="FYB63" s="876"/>
      <c r="FYC63" s="876"/>
      <c r="FYD63" s="876"/>
      <c r="FYE63" s="876"/>
      <c r="FYF63" s="876"/>
      <c r="FYG63" s="876"/>
      <c r="FYH63" s="876"/>
      <c r="FYI63" s="876"/>
      <c r="FYJ63" s="876"/>
      <c r="FYK63" s="876"/>
      <c r="FYL63" s="876"/>
      <c r="FYM63" s="876"/>
      <c r="FYN63" s="876"/>
      <c r="FYO63" s="876"/>
      <c r="FYP63" s="876"/>
      <c r="FYQ63" s="876"/>
      <c r="FYR63" s="876"/>
      <c r="FYS63" s="876"/>
      <c r="FYT63" s="876"/>
      <c r="FYU63" s="876"/>
      <c r="FYV63" s="876"/>
      <c r="FYW63" s="876"/>
      <c r="FYX63" s="876"/>
      <c r="FYY63" s="876"/>
      <c r="FYZ63" s="876"/>
      <c r="FZA63" s="876"/>
      <c r="FZB63" s="876"/>
      <c r="FZC63" s="876"/>
      <c r="FZD63" s="876"/>
      <c r="FZE63" s="876"/>
      <c r="FZF63" s="876"/>
      <c r="FZG63" s="876"/>
      <c r="FZH63" s="876"/>
      <c r="FZI63" s="876"/>
      <c r="FZJ63" s="876"/>
      <c r="FZK63" s="876"/>
      <c r="FZL63" s="876"/>
      <c r="FZM63" s="876"/>
      <c r="FZN63" s="876"/>
      <c r="FZO63" s="876"/>
      <c r="FZP63" s="876"/>
      <c r="FZQ63" s="876"/>
      <c r="FZR63" s="876"/>
      <c r="FZS63" s="876"/>
      <c r="FZT63" s="876"/>
      <c r="FZU63" s="876"/>
      <c r="FZV63" s="876"/>
      <c r="FZW63" s="876"/>
      <c r="FZX63" s="876"/>
      <c r="FZY63" s="876"/>
      <c r="FZZ63" s="876"/>
      <c r="GAA63" s="876"/>
      <c r="GAB63" s="876"/>
      <c r="GAC63" s="876"/>
      <c r="GAD63" s="876"/>
      <c r="GAE63" s="876"/>
      <c r="GAF63" s="876"/>
      <c r="GAG63" s="876"/>
      <c r="GAH63" s="876"/>
      <c r="GAI63" s="876"/>
      <c r="GAJ63" s="876"/>
      <c r="GAK63" s="876"/>
      <c r="GAL63" s="876"/>
      <c r="GAM63" s="876"/>
      <c r="GAN63" s="876"/>
      <c r="GAO63" s="876"/>
      <c r="GAP63" s="876"/>
      <c r="GAQ63" s="876"/>
      <c r="GAR63" s="876"/>
      <c r="GAS63" s="876"/>
      <c r="GAT63" s="876"/>
      <c r="GAU63" s="876"/>
      <c r="GAV63" s="876"/>
      <c r="GAW63" s="876"/>
      <c r="GAX63" s="876"/>
      <c r="GAY63" s="876"/>
      <c r="GAZ63" s="876"/>
      <c r="GBA63" s="876"/>
      <c r="GBB63" s="876"/>
      <c r="GBC63" s="876"/>
      <c r="GBD63" s="876"/>
      <c r="GBE63" s="876"/>
      <c r="GBF63" s="876"/>
      <c r="GBG63" s="876"/>
      <c r="GBH63" s="876"/>
      <c r="GBI63" s="876"/>
      <c r="GBJ63" s="876"/>
      <c r="GBK63" s="876"/>
      <c r="GBL63" s="876"/>
      <c r="GBM63" s="876"/>
      <c r="GBN63" s="876"/>
      <c r="GBO63" s="876"/>
      <c r="GBP63" s="876"/>
      <c r="GBQ63" s="876"/>
      <c r="GBR63" s="876"/>
      <c r="GBS63" s="876"/>
      <c r="GBT63" s="876"/>
      <c r="GBU63" s="876"/>
      <c r="GBV63" s="876"/>
      <c r="GBW63" s="876"/>
      <c r="GBX63" s="876"/>
      <c r="GBY63" s="876"/>
      <c r="GBZ63" s="876"/>
      <c r="GCA63" s="876"/>
      <c r="GCB63" s="876"/>
      <c r="GCC63" s="876"/>
      <c r="GCD63" s="876"/>
      <c r="GCE63" s="876"/>
      <c r="GCF63" s="876"/>
      <c r="GCG63" s="876"/>
      <c r="GCH63" s="876"/>
      <c r="GCI63" s="876"/>
      <c r="GCJ63" s="876"/>
      <c r="GCK63" s="876"/>
      <c r="GCL63" s="876"/>
      <c r="GCM63" s="876"/>
      <c r="GCN63" s="876"/>
      <c r="GCO63" s="876"/>
      <c r="GCP63" s="876"/>
      <c r="GCQ63" s="876"/>
      <c r="GCR63" s="876"/>
      <c r="GCS63" s="876"/>
      <c r="GCT63" s="876"/>
      <c r="GCU63" s="876"/>
      <c r="GCV63" s="876"/>
      <c r="GCW63" s="876"/>
      <c r="GCX63" s="876"/>
      <c r="GCY63" s="876"/>
      <c r="GCZ63" s="876"/>
      <c r="GDA63" s="876"/>
      <c r="GDB63" s="876"/>
      <c r="GDC63" s="876"/>
      <c r="GDD63" s="876"/>
      <c r="GDE63" s="876"/>
      <c r="GDF63" s="876"/>
      <c r="GDG63" s="876"/>
      <c r="GDH63" s="876"/>
      <c r="GDI63" s="876"/>
      <c r="GDJ63" s="876"/>
      <c r="GDK63" s="876"/>
      <c r="GDL63" s="876"/>
      <c r="GDM63" s="876"/>
      <c r="GDN63" s="876"/>
      <c r="GDO63" s="876"/>
      <c r="GDP63" s="876"/>
      <c r="GDQ63" s="876"/>
      <c r="GDR63" s="876"/>
      <c r="GDS63" s="876"/>
      <c r="GDT63" s="876"/>
      <c r="GDU63" s="876"/>
      <c r="GDV63" s="876"/>
      <c r="GDW63" s="876"/>
      <c r="GDX63" s="876"/>
      <c r="GDY63" s="876"/>
      <c r="GDZ63" s="876"/>
      <c r="GEA63" s="876"/>
      <c r="GEB63" s="876"/>
      <c r="GEC63" s="876"/>
      <c r="GED63" s="876"/>
      <c r="GEE63" s="876"/>
      <c r="GEF63" s="876"/>
      <c r="GEG63" s="876"/>
      <c r="GEH63" s="876"/>
      <c r="GEI63" s="876"/>
      <c r="GEJ63" s="876"/>
      <c r="GEK63" s="876"/>
      <c r="GEL63" s="876"/>
      <c r="GEM63" s="876"/>
      <c r="GEN63" s="876"/>
      <c r="GEO63" s="876"/>
      <c r="GEP63" s="876"/>
      <c r="GEQ63" s="876"/>
      <c r="GER63" s="876"/>
      <c r="GES63" s="876"/>
      <c r="GET63" s="876"/>
      <c r="GEU63" s="876"/>
      <c r="GEV63" s="876"/>
      <c r="GEW63" s="876"/>
      <c r="GEX63" s="876"/>
      <c r="GEY63" s="876"/>
      <c r="GEZ63" s="876"/>
      <c r="GFA63" s="876"/>
      <c r="GFB63" s="876"/>
      <c r="GFC63" s="876"/>
      <c r="GFD63" s="876"/>
      <c r="GFE63" s="876"/>
      <c r="GFF63" s="876"/>
      <c r="GFG63" s="876"/>
      <c r="GFH63" s="876"/>
      <c r="GFI63" s="876"/>
      <c r="GFJ63" s="876"/>
      <c r="GFK63" s="876"/>
      <c r="GFL63" s="876"/>
      <c r="GFM63" s="876"/>
      <c r="GFN63" s="876"/>
      <c r="GFO63" s="876"/>
      <c r="GFP63" s="876"/>
      <c r="GFQ63" s="876"/>
      <c r="GFR63" s="876"/>
      <c r="GFS63" s="876"/>
      <c r="GFT63" s="876"/>
      <c r="GFU63" s="876"/>
      <c r="GFV63" s="876"/>
      <c r="GFW63" s="876"/>
      <c r="GFX63" s="876"/>
      <c r="GFY63" s="876"/>
      <c r="GFZ63" s="876"/>
      <c r="GGA63" s="876"/>
      <c r="GGB63" s="876"/>
      <c r="GGC63" s="876"/>
      <c r="GGD63" s="876"/>
      <c r="GGE63" s="876"/>
      <c r="GGF63" s="876"/>
      <c r="GGG63" s="876"/>
      <c r="GGH63" s="876"/>
      <c r="GGI63" s="876"/>
      <c r="GGJ63" s="876"/>
      <c r="GGK63" s="876"/>
      <c r="GGL63" s="876"/>
      <c r="GGM63" s="876"/>
      <c r="GGN63" s="876"/>
      <c r="GGO63" s="876"/>
      <c r="GGP63" s="876"/>
      <c r="GGQ63" s="876"/>
      <c r="GGR63" s="876"/>
      <c r="GGS63" s="876"/>
      <c r="GGT63" s="876"/>
      <c r="GGU63" s="876"/>
      <c r="GGV63" s="876"/>
      <c r="GGW63" s="876"/>
      <c r="GGX63" s="876"/>
      <c r="GGY63" s="876"/>
      <c r="GGZ63" s="876"/>
      <c r="GHA63" s="876"/>
      <c r="GHB63" s="876"/>
      <c r="GHC63" s="876"/>
      <c r="GHD63" s="876"/>
      <c r="GHE63" s="876"/>
      <c r="GHF63" s="876"/>
      <c r="GHG63" s="876"/>
      <c r="GHH63" s="876"/>
      <c r="GHI63" s="876"/>
      <c r="GHJ63" s="876"/>
      <c r="GHK63" s="876"/>
      <c r="GHL63" s="876"/>
      <c r="GHM63" s="876"/>
      <c r="GHN63" s="876"/>
      <c r="GHO63" s="876"/>
      <c r="GHP63" s="876"/>
      <c r="GHQ63" s="876"/>
      <c r="GHR63" s="876"/>
      <c r="GHS63" s="876"/>
      <c r="GHT63" s="876"/>
      <c r="GHU63" s="876"/>
      <c r="GHV63" s="876"/>
      <c r="GHW63" s="876"/>
      <c r="GHX63" s="876"/>
      <c r="GHY63" s="876"/>
      <c r="GHZ63" s="876"/>
      <c r="GIA63" s="876"/>
      <c r="GIB63" s="876"/>
      <c r="GIC63" s="876"/>
      <c r="GID63" s="876"/>
      <c r="GIE63" s="876"/>
      <c r="GIF63" s="876"/>
      <c r="GIG63" s="876"/>
      <c r="GIH63" s="876"/>
      <c r="GII63" s="876"/>
      <c r="GIJ63" s="876"/>
      <c r="GIK63" s="876"/>
      <c r="GIL63" s="876"/>
      <c r="GIM63" s="876"/>
      <c r="GIN63" s="876"/>
      <c r="GIO63" s="876"/>
      <c r="GIP63" s="876"/>
      <c r="GIQ63" s="876"/>
      <c r="GIR63" s="876"/>
      <c r="GIS63" s="876"/>
      <c r="GIT63" s="876"/>
      <c r="GIU63" s="876"/>
      <c r="GIV63" s="876"/>
      <c r="GIW63" s="876"/>
      <c r="GIX63" s="876"/>
      <c r="GIY63" s="876"/>
      <c r="GIZ63" s="876"/>
      <c r="GJA63" s="876"/>
      <c r="GJB63" s="876"/>
      <c r="GJC63" s="876"/>
      <c r="GJD63" s="876"/>
      <c r="GJE63" s="876"/>
      <c r="GJF63" s="876"/>
      <c r="GJG63" s="876"/>
      <c r="GJH63" s="876"/>
      <c r="GJI63" s="876"/>
      <c r="GJJ63" s="876"/>
      <c r="GJK63" s="876"/>
      <c r="GJL63" s="876"/>
      <c r="GJM63" s="876"/>
      <c r="GJN63" s="876"/>
      <c r="GJO63" s="876"/>
      <c r="GJP63" s="876"/>
      <c r="GJQ63" s="876"/>
      <c r="GJR63" s="876"/>
      <c r="GJS63" s="876"/>
      <c r="GJT63" s="876"/>
      <c r="GJU63" s="876"/>
      <c r="GJV63" s="876"/>
      <c r="GJW63" s="876"/>
      <c r="GJX63" s="876"/>
      <c r="GJY63" s="876"/>
      <c r="GJZ63" s="876"/>
      <c r="GKA63" s="876"/>
      <c r="GKB63" s="876"/>
      <c r="GKC63" s="876"/>
      <c r="GKD63" s="876"/>
      <c r="GKE63" s="876"/>
      <c r="GKF63" s="876"/>
      <c r="GKG63" s="876"/>
      <c r="GKH63" s="876"/>
      <c r="GKI63" s="876"/>
      <c r="GKJ63" s="876"/>
      <c r="GKK63" s="876"/>
      <c r="GKL63" s="876"/>
      <c r="GKM63" s="876"/>
      <c r="GKN63" s="876"/>
      <c r="GKO63" s="876"/>
      <c r="GKP63" s="876"/>
      <c r="GKQ63" s="876"/>
      <c r="GKR63" s="876"/>
      <c r="GKS63" s="876"/>
      <c r="GKT63" s="876"/>
      <c r="GKU63" s="876"/>
      <c r="GKV63" s="876"/>
      <c r="GKW63" s="876"/>
      <c r="GKX63" s="876"/>
      <c r="GKY63" s="876"/>
      <c r="GKZ63" s="876"/>
      <c r="GLA63" s="876"/>
      <c r="GLB63" s="876"/>
      <c r="GLC63" s="876"/>
      <c r="GLD63" s="876"/>
      <c r="GLE63" s="876"/>
      <c r="GLF63" s="876"/>
      <c r="GLG63" s="876"/>
      <c r="GLH63" s="876"/>
      <c r="GLI63" s="876"/>
      <c r="GLJ63" s="876"/>
      <c r="GLK63" s="876"/>
      <c r="GLL63" s="876"/>
      <c r="GLM63" s="876"/>
      <c r="GLN63" s="876"/>
      <c r="GLO63" s="876"/>
      <c r="GLP63" s="876"/>
      <c r="GLQ63" s="876"/>
      <c r="GLR63" s="876"/>
      <c r="GLS63" s="876"/>
      <c r="GLT63" s="876"/>
      <c r="GLU63" s="876"/>
      <c r="GLV63" s="876"/>
      <c r="GLW63" s="876"/>
      <c r="GLX63" s="876"/>
      <c r="GLY63" s="876"/>
      <c r="GLZ63" s="876"/>
      <c r="GMA63" s="876"/>
      <c r="GMB63" s="876"/>
      <c r="GMC63" s="876"/>
      <c r="GMD63" s="876"/>
      <c r="GME63" s="876"/>
      <c r="GMF63" s="876"/>
      <c r="GMG63" s="876"/>
      <c r="GMH63" s="876"/>
      <c r="GMI63" s="876"/>
      <c r="GMJ63" s="876"/>
      <c r="GMK63" s="876"/>
      <c r="GML63" s="876"/>
      <c r="GMM63" s="876"/>
      <c r="GMN63" s="876"/>
      <c r="GMO63" s="876"/>
      <c r="GMP63" s="876"/>
      <c r="GMQ63" s="876"/>
      <c r="GMR63" s="876"/>
      <c r="GMS63" s="876"/>
      <c r="GMT63" s="876"/>
      <c r="GMU63" s="876"/>
      <c r="GMV63" s="876"/>
      <c r="GMW63" s="876"/>
      <c r="GMX63" s="876"/>
      <c r="GMY63" s="876"/>
      <c r="GMZ63" s="876"/>
      <c r="GNA63" s="876"/>
      <c r="GNB63" s="876"/>
      <c r="GNC63" s="876"/>
      <c r="GND63" s="876"/>
      <c r="GNE63" s="876"/>
      <c r="GNF63" s="876"/>
      <c r="GNG63" s="876"/>
      <c r="GNH63" s="876"/>
      <c r="GNI63" s="876"/>
      <c r="GNJ63" s="876"/>
      <c r="GNK63" s="876"/>
      <c r="GNL63" s="876"/>
      <c r="GNM63" s="876"/>
      <c r="GNN63" s="876"/>
      <c r="GNO63" s="876"/>
      <c r="GNP63" s="876"/>
      <c r="GNQ63" s="876"/>
      <c r="GNR63" s="876"/>
      <c r="GNS63" s="876"/>
      <c r="GNT63" s="876"/>
      <c r="GNU63" s="876"/>
      <c r="GNV63" s="876"/>
      <c r="GNW63" s="876"/>
      <c r="GNX63" s="876"/>
      <c r="GNY63" s="876"/>
      <c r="GNZ63" s="876"/>
      <c r="GOA63" s="876"/>
      <c r="GOB63" s="876"/>
      <c r="GOC63" s="876"/>
      <c r="GOD63" s="876"/>
      <c r="GOE63" s="876"/>
      <c r="GOF63" s="876"/>
      <c r="GOG63" s="876"/>
      <c r="GOH63" s="876"/>
      <c r="GOI63" s="876"/>
      <c r="GOJ63" s="876"/>
      <c r="GOK63" s="876"/>
      <c r="GOL63" s="876"/>
      <c r="GOM63" s="876"/>
      <c r="GON63" s="876"/>
      <c r="GOO63" s="876"/>
      <c r="GOP63" s="876"/>
      <c r="GOQ63" s="876"/>
      <c r="GOR63" s="876"/>
      <c r="GOS63" s="876"/>
      <c r="GOT63" s="876"/>
      <c r="GOU63" s="876"/>
      <c r="GOV63" s="876"/>
      <c r="GOW63" s="876"/>
      <c r="GOX63" s="876"/>
      <c r="GOY63" s="876"/>
      <c r="GOZ63" s="876"/>
      <c r="GPA63" s="876"/>
      <c r="GPB63" s="876"/>
      <c r="GPC63" s="876"/>
      <c r="GPD63" s="876"/>
      <c r="GPE63" s="876"/>
      <c r="GPF63" s="876"/>
      <c r="GPG63" s="876"/>
      <c r="GPH63" s="876"/>
      <c r="GPI63" s="876"/>
      <c r="GPJ63" s="876"/>
      <c r="GPK63" s="876"/>
      <c r="GPL63" s="876"/>
      <c r="GPM63" s="876"/>
      <c r="GPN63" s="876"/>
      <c r="GPO63" s="876"/>
      <c r="GPP63" s="876"/>
      <c r="GPQ63" s="876"/>
      <c r="GPR63" s="876"/>
      <c r="GPS63" s="876"/>
      <c r="GPT63" s="876"/>
      <c r="GPU63" s="876"/>
      <c r="GPV63" s="876"/>
      <c r="GPW63" s="876"/>
      <c r="GPX63" s="876"/>
      <c r="GPY63" s="876"/>
      <c r="GPZ63" s="876"/>
      <c r="GQA63" s="876"/>
      <c r="GQB63" s="876"/>
      <c r="GQC63" s="876"/>
      <c r="GQD63" s="876"/>
      <c r="GQE63" s="876"/>
      <c r="GQF63" s="876"/>
      <c r="GQG63" s="876"/>
      <c r="GQH63" s="876"/>
      <c r="GQI63" s="876"/>
      <c r="GQJ63" s="876"/>
      <c r="GQK63" s="876"/>
      <c r="GQL63" s="876"/>
      <c r="GQM63" s="876"/>
      <c r="GQN63" s="876"/>
      <c r="GQO63" s="876"/>
      <c r="GQP63" s="876"/>
      <c r="GQQ63" s="876"/>
      <c r="GQR63" s="876"/>
      <c r="GQS63" s="876"/>
      <c r="GQT63" s="876"/>
      <c r="GQU63" s="876"/>
      <c r="GQV63" s="876"/>
      <c r="GQW63" s="876"/>
      <c r="GQX63" s="876"/>
      <c r="GQY63" s="876"/>
      <c r="GQZ63" s="876"/>
      <c r="GRA63" s="876"/>
      <c r="GRB63" s="876"/>
      <c r="GRC63" s="876"/>
      <c r="GRD63" s="876"/>
      <c r="GRE63" s="876"/>
      <c r="GRF63" s="876"/>
      <c r="GRG63" s="876"/>
      <c r="GRH63" s="876"/>
      <c r="GRI63" s="876"/>
      <c r="GRJ63" s="876"/>
      <c r="GRK63" s="876"/>
      <c r="GRL63" s="876"/>
      <c r="GRM63" s="876"/>
      <c r="GRN63" s="876"/>
      <c r="GRO63" s="876"/>
      <c r="GRP63" s="876"/>
      <c r="GRQ63" s="876"/>
      <c r="GRR63" s="876"/>
      <c r="GRS63" s="876"/>
      <c r="GRT63" s="876"/>
      <c r="GRU63" s="876"/>
      <c r="GRV63" s="876"/>
      <c r="GRW63" s="876"/>
      <c r="GRX63" s="876"/>
      <c r="GRY63" s="876"/>
      <c r="GRZ63" s="876"/>
      <c r="GSA63" s="876"/>
      <c r="GSB63" s="876"/>
      <c r="GSC63" s="876"/>
      <c r="GSD63" s="876"/>
      <c r="GSE63" s="876"/>
      <c r="GSF63" s="876"/>
      <c r="GSG63" s="876"/>
      <c r="GSH63" s="876"/>
      <c r="GSI63" s="876"/>
      <c r="GSJ63" s="876"/>
      <c r="GSK63" s="876"/>
      <c r="GSL63" s="876"/>
      <c r="GSM63" s="876"/>
      <c r="GSN63" s="876"/>
      <c r="GSO63" s="876"/>
      <c r="GSP63" s="876"/>
      <c r="GSQ63" s="876"/>
      <c r="GSR63" s="876"/>
      <c r="GSS63" s="876"/>
      <c r="GST63" s="876"/>
      <c r="GSU63" s="876"/>
      <c r="GSV63" s="876"/>
      <c r="GSW63" s="876"/>
      <c r="GSX63" s="876"/>
      <c r="GSY63" s="876"/>
      <c r="GSZ63" s="876"/>
      <c r="GTA63" s="876"/>
      <c r="GTB63" s="876"/>
      <c r="GTC63" s="876"/>
      <c r="GTD63" s="876"/>
      <c r="GTE63" s="876"/>
      <c r="GTF63" s="876"/>
      <c r="GTG63" s="876"/>
      <c r="GTH63" s="876"/>
      <c r="GTI63" s="876"/>
      <c r="GTJ63" s="876"/>
      <c r="GTK63" s="876"/>
      <c r="GTL63" s="876"/>
      <c r="GTM63" s="876"/>
      <c r="GTN63" s="876"/>
      <c r="GTO63" s="876"/>
      <c r="GTP63" s="876"/>
      <c r="GTQ63" s="876"/>
      <c r="GTR63" s="876"/>
      <c r="GTS63" s="876"/>
      <c r="GTT63" s="876"/>
      <c r="GTU63" s="876"/>
      <c r="GTV63" s="876"/>
      <c r="GTW63" s="876"/>
      <c r="GTX63" s="876"/>
      <c r="GTY63" s="876"/>
      <c r="GTZ63" s="876"/>
      <c r="GUA63" s="876"/>
      <c r="GUB63" s="876"/>
      <c r="GUC63" s="876"/>
      <c r="GUD63" s="876"/>
      <c r="GUE63" s="876"/>
      <c r="GUF63" s="876"/>
      <c r="GUG63" s="876"/>
      <c r="GUH63" s="876"/>
      <c r="GUI63" s="876"/>
      <c r="GUJ63" s="876"/>
      <c r="GUK63" s="876"/>
      <c r="GUL63" s="876"/>
      <c r="GUM63" s="876"/>
      <c r="GUN63" s="876"/>
      <c r="GUO63" s="876"/>
      <c r="GUP63" s="876"/>
      <c r="GUQ63" s="876"/>
      <c r="GUR63" s="876"/>
      <c r="GUS63" s="876"/>
      <c r="GUT63" s="876"/>
      <c r="GUU63" s="876"/>
      <c r="GUV63" s="876"/>
      <c r="GUW63" s="876"/>
      <c r="GUX63" s="876"/>
      <c r="GUY63" s="876"/>
      <c r="GUZ63" s="876"/>
      <c r="GVA63" s="876"/>
      <c r="GVB63" s="876"/>
      <c r="GVC63" s="876"/>
      <c r="GVD63" s="876"/>
      <c r="GVE63" s="876"/>
      <c r="GVF63" s="876"/>
      <c r="GVG63" s="876"/>
      <c r="GVH63" s="876"/>
      <c r="GVI63" s="876"/>
      <c r="GVJ63" s="876"/>
      <c r="GVK63" s="876"/>
      <c r="GVL63" s="876"/>
      <c r="GVM63" s="876"/>
      <c r="GVN63" s="876"/>
      <c r="GVO63" s="876"/>
      <c r="GVP63" s="876"/>
      <c r="GVQ63" s="876"/>
      <c r="GVR63" s="876"/>
      <c r="GVS63" s="876"/>
      <c r="GVT63" s="876"/>
      <c r="GVU63" s="876"/>
      <c r="GVV63" s="876"/>
      <c r="GVW63" s="876"/>
      <c r="GVX63" s="876"/>
      <c r="GVY63" s="876"/>
      <c r="GVZ63" s="876"/>
      <c r="GWA63" s="876"/>
      <c r="GWB63" s="876"/>
      <c r="GWC63" s="876"/>
      <c r="GWD63" s="876"/>
      <c r="GWE63" s="876"/>
      <c r="GWF63" s="876"/>
      <c r="GWG63" s="876"/>
      <c r="GWH63" s="876"/>
      <c r="GWI63" s="876"/>
      <c r="GWJ63" s="876"/>
      <c r="GWK63" s="876"/>
      <c r="GWL63" s="876"/>
      <c r="GWM63" s="876"/>
      <c r="GWN63" s="876"/>
      <c r="GWO63" s="876"/>
      <c r="GWP63" s="876"/>
      <c r="GWQ63" s="876"/>
      <c r="GWR63" s="876"/>
      <c r="GWS63" s="876"/>
      <c r="GWT63" s="876"/>
      <c r="GWU63" s="876"/>
      <c r="GWV63" s="876"/>
      <c r="GWW63" s="876"/>
      <c r="GWX63" s="876"/>
      <c r="GWY63" s="876"/>
      <c r="GWZ63" s="876"/>
      <c r="GXA63" s="876"/>
      <c r="GXB63" s="876"/>
      <c r="GXC63" s="876"/>
      <c r="GXD63" s="876"/>
      <c r="GXE63" s="876"/>
      <c r="GXF63" s="876"/>
      <c r="GXG63" s="876"/>
      <c r="GXH63" s="876"/>
      <c r="GXI63" s="876"/>
      <c r="GXJ63" s="876"/>
      <c r="GXK63" s="876"/>
      <c r="GXL63" s="876"/>
      <c r="GXM63" s="876"/>
      <c r="GXN63" s="876"/>
      <c r="GXO63" s="876"/>
      <c r="GXP63" s="876"/>
      <c r="GXQ63" s="876"/>
      <c r="GXR63" s="876"/>
      <c r="GXS63" s="876"/>
      <c r="GXT63" s="876"/>
      <c r="GXU63" s="876"/>
      <c r="GXV63" s="876"/>
      <c r="GXW63" s="876"/>
      <c r="GXX63" s="876"/>
      <c r="GXY63" s="876"/>
      <c r="GXZ63" s="876"/>
      <c r="GYA63" s="876"/>
      <c r="GYB63" s="876"/>
      <c r="GYC63" s="876"/>
      <c r="GYD63" s="876"/>
      <c r="GYE63" s="876"/>
      <c r="GYF63" s="876"/>
      <c r="GYG63" s="876"/>
      <c r="GYH63" s="876"/>
      <c r="GYI63" s="876"/>
      <c r="GYJ63" s="876"/>
      <c r="GYK63" s="876"/>
      <c r="GYL63" s="876"/>
      <c r="GYM63" s="876"/>
      <c r="GYN63" s="876"/>
      <c r="GYO63" s="876"/>
      <c r="GYP63" s="876"/>
      <c r="GYQ63" s="876"/>
      <c r="GYR63" s="876"/>
      <c r="GYS63" s="876"/>
      <c r="GYT63" s="876"/>
      <c r="GYU63" s="876"/>
      <c r="GYV63" s="876"/>
      <c r="GYW63" s="876"/>
      <c r="GYX63" s="876"/>
      <c r="GYY63" s="876"/>
      <c r="GYZ63" s="876"/>
      <c r="GZA63" s="876"/>
      <c r="GZB63" s="876"/>
      <c r="GZC63" s="876"/>
      <c r="GZD63" s="876"/>
      <c r="GZE63" s="876"/>
      <c r="GZF63" s="876"/>
      <c r="GZG63" s="876"/>
      <c r="GZH63" s="876"/>
      <c r="GZI63" s="876"/>
      <c r="GZJ63" s="876"/>
      <c r="GZK63" s="876"/>
      <c r="GZL63" s="876"/>
      <c r="GZM63" s="876"/>
      <c r="GZN63" s="876"/>
      <c r="GZO63" s="876"/>
      <c r="GZP63" s="876"/>
      <c r="GZQ63" s="876"/>
      <c r="GZR63" s="876"/>
      <c r="GZS63" s="876"/>
      <c r="GZT63" s="876"/>
      <c r="GZU63" s="876"/>
      <c r="GZV63" s="876"/>
      <c r="GZW63" s="876"/>
      <c r="GZX63" s="876"/>
      <c r="GZY63" s="876"/>
      <c r="GZZ63" s="876"/>
      <c r="HAA63" s="876"/>
      <c r="HAB63" s="876"/>
      <c r="HAC63" s="876"/>
      <c r="HAD63" s="876"/>
      <c r="HAE63" s="876"/>
      <c r="HAF63" s="876"/>
      <c r="HAG63" s="876"/>
      <c r="HAH63" s="876"/>
      <c r="HAI63" s="876"/>
      <c r="HAJ63" s="876"/>
      <c r="HAK63" s="876"/>
      <c r="HAL63" s="876"/>
      <c r="HAM63" s="876"/>
      <c r="HAN63" s="876"/>
      <c r="HAO63" s="876"/>
      <c r="HAP63" s="876"/>
      <c r="HAQ63" s="876"/>
      <c r="HAR63" s="876"/>
      <c r="HAS63" s="876"/>
      <c r="HAT63" s="876"/>
      <c r="HAU63" s="876"/>
      <c r="HAV63" s="876"/>
      <c r="HAW63" s="876"/>
      <c r="HAX63" s="876"/>
      <c r="HAY63" s="876"/>
      <c r="HAZ63" s="876"/>
      <c r="HBA63" s="876"/>
      <c r="HBB63" s="876"/>
      <c r="HBC63" s="876"/>
      <c r="HBD63" s="876"/>
      <c r="HBE63" s="876"/>
      <c r="HBF63" s="876"/>
      <c r="HBG63" s="876"/>
      <c r="HBH63" s="876"/>
      <c r="HBI63" s="876"/>
      <c r="HBJ63" s="876"/>
      <c r="HBK63" s="876"/>
      <c r="HBL63" s="876"/>
      <c r="HBM63" s="876"/>
      <c r="HBN63" s="876"/>
      <c r="HBO63" s="876"/>
      <c r="HBP63" s="876"/>
      <c r="HBQ63" s="876"/>
      <c r="HBR63" s="876"/>
      <c r="HBS63" s="876"/>
      <c r="HBT63" s="876"/>
      <c r="HBU63" s="876"/>
      <c r="HBV63" s="876"/>
      <c r="HBW63" s="876"/>
      <c r="HBX63" s="876"/>
      <c r="HBY63" s="876"/>
      <c r="HBZ63" s="876"/>
      <c r="HCA63" s="876"/>
      <c r="HCB63" s="876"/>
      <c r="HCC63" s="876"/>
      <c r="HCD63" s="876"/>
      <c r="HCE63" s="876"/>
      <c r="HCF63" s="876"/>
      <c r="HCG63" s="876"/>
      <c r="HCH63" s="876"/>
      <c r="HCI63" s="876"/>
      <c r="HCJ63" s="876"/>
      <c r="HCK63" s="876"/>
      <c r="HCL63" s="876"/>
      <c r="HCM63" s="876"/>
      <c r="HCN63" s="876"/>
      <c r="HCO63" s="876"/>
      <c r="HCP63" s="876"/>
      <c r="HCQ63" s="876"/>
      <c r="HCR63" s="876"/>
      <c r="HCS63" s="876"/>
      <c r="HCT63" s="876"/>
      <c r="HCU63" s="876"/>
      <c r="HCV63" s="876"/>
      <c r="HCW63" s="876"/>
      <c r="HCX63" s="876"/>
      <c r="HCY63" s="876"/>
      <c r="HCZ63" s="876"/>
      <c r="HDA63" s="876"/>
      <c r="HDB63" s="876"/>
      <c r="HDC63" s="876"/>
      <c r="HDD63" s="876"/>
      <c r="HDE63" s="876"/>
      <c r="HDF63" s="876"/>
      <c r="HDG63" s="876"/>
      <c r="HDH63" s="876"/>
      <c r="HDI63" s="876"/>
      <c r="HDJ63" s="876"/>
      <c r="HDK63" s="876"/>
      <c r="HDL63" s="876"/>
      <c r="HDM63" s="876"/>
      <c r="HDN63" s="876"/>
      <c r="HDO63" s="876"/>
      <c r="HDP63" s="876"/>
      <c r="HDQ63" s="876"/>
      <c r="HDR63" s="876"/>
      <c r="HDS63" s="876"/>
      <c r="HDT63" s="876"/>
      <c r="HDU63" s="876"/>
      <c r="HDV63" s="876"/>
      <c r="HDW63" s="876"/>
      <c r="HDX63" s="876"/>
      <c r="HDY63" s="876"/>
      <c r="HDZ63" s="876"/>
      <c r="HEA63" s="876"/>
      <c r="HEB63" s="876"/>
      <c r="HEC63" s="876"/>
      <c r="HED63" s="876"/>
      <c r="HEE63" s="876"/>
      <c r="HEF63" s="876"/>
      <c r="HEG63" s="876"/>
      <c r="HEH63" s="876"/>
      <c r="HEI63" s="876"/>
      <c r="HEJ63" s="876"/>
      <c r="HEK63" s="876"/>
      <c r="HEL63" s="876"/>
      <c r="HEM63" s="876"/>
      <c r="HEN63" s="876"/>
      <c r="HEO63" s="876"/>
      <c r="HEP63" s="876"/>
      <c r="HEQ63" s="876"/>
      <c r="HER63" s="876"/>
      <c r="HES63" s="876"/>
      <c r="HET63" s="876"/>
      <c r="HEU63" s="876"/>
      <c r="HEV63" s="876"/>
      <c r="HEW63" s="876"/>
      <c r="HEX63" s="876"/>
      <c r="HEY63" s="876"/>
      <c r="HEZ63" s="876"/>
      <c r="HFA63" s="876"/>
      <c r="HFB63" s="876"/>
      <c r="HFC63" s="876"/>
      <c r="HFD63" s="876"/>
      <c r="HFE63" s="876"/>
      <c r="HFF63" s="876"/>
      <c r="HFG63" s="876"/>
      <c r="HFH63" s="876"/>
      <c r="HFI63" s="876"/>
      <c r="HFJ63" s="876"/>
      <c r="HFK63" s="876"/>
      <c r="HFL63" s="876"/>
      <c r="HFM63" s="876"/>
      <c r="HFN63" s="876"/>
      <c r="HFO63" s="876"/>
      <c r="HFP63" s="876"/>
      <c r="HFQ63" s="876"/>
      <c r="HFR63" s="876"/>
      <c r="HFS63" s="876"/>
      <c r="HFT63" s="876"/>
      <c r="HFU63" s="876"/>
      <c r="HFV63" s="876"/>
      <c r="HFW63" s="876"/>
      <c r="HFX63" s="876"/>
      <c r="HFY63" s="876"/>
      <c r="HFZ63" s="876"/>
      <c r="HGA63" s="876"/>
      <c r="HGB63" s="876"/>
      <c r="HGC63" s="876"/>
      <c r="HGD63" s="876"/>
      <c r="HGE63" s="876"/>
      <c r="HGF63" s="876"/>
      <c r="HGG63" s="876"/>
      <c r="HGH63" s="876"/>
      <c r="HGI63" s="876"/>
      <c r="HGJ63" s="876"/>
      <c r="HGK63" s="876"/>
      <c r="HGL63" s="876"/>
      <c r="HGM63" s="876"/>
      <c r="HGN63" s="876"/>
      <c r="HGO63" s="876"/>
      <c r="HGP63" s="876"/>
      <c r="HGQ63" s="876"/>
      <c r="HGR63" s="876"/>
      <c r="HGS63" s="876"/>
      <c r="HGT63" s="876"/>
      <c r="HGU63" s="876"/>
      <c r="HGV63" s="876"/>
      <c r="HGW63" s="876"/>
      <c r="HGX63" s="876"/>
      <c r="HGY63" s="876"/>
      <c r="HGZ63" s="876"/>
      <c r="HHA63" s="876"/>
      <c r="HHB63" s="876"/>
      <c r="HHC63" s="876"/>
      <c r="HHD63" s="876"/>
      <c r="HHE63" s="876"/>
      <c r="HHF63" s="876"/>
      <c r="HHG63" s="876"/>
      <c r="HHH63" s="876"/>
      <c r="HHI63" s="876"/>
      <c r="HHJ63" s="876"/>
      <c r="HHK63" s="876"/>
      <c r="HHL63" s="876"/>
      <c r="HHM63" s="876"/>
      <c r="HHN63" s="876"/>
      <c r="HHO63" s="876"/>
      <c r="HHP63" s="876"/>
      <c r="HHQ63" s="876"/>
      <c r="HHR63" s="876"/>
      <c r="HHS63" s="876"/>
      <c r="HHT63" s="876"/>
      <c r="HHU63" s="876"/>
      <c r="HHV63" s="876"/>
      <c r="HHW63" s="876"/>
      <c r="HHX63" s="876"/>
      <c r="HHY63" s="876"/>
      <c r="HHZ63" s="876"/>
      <c r="HIA63" s="876"/>
      <c r="HIB63" s="876"/>
      <c r="HIC63" s="876"/>
      <c r="HID63" s="876"/>
      <c r="HIE63" s="876"/>
      <c r="HIF63" s="876"/>
      <c r="HIG63" s="876"/>
      <c r="HIH63" s="876"/>
      <c r="HII63" s="876"/>
      <c r="HIJ63" s="876"/>
      <c r="HIK63" s="876"/>
      <c r="HIL63" s="876"/>
      <c r="HIM63" s="876"/>
      <c r="HIN63" s="876"/>
      <c r="HIO63" s="876"/>
      <c r="HIP63" s="876"/>
      <c r="HIQ63" s="876"/>
      <c r="HIR63" s="876"/>
      <c r="HIS63" s="876"/>
      <c r="HIT63" s="876"/>
      <c r="HIU63" s="876"/>
      <c r="HIV63" s="876"/>
      <c r="HIW63" s="876"/>
      <c r="HIX63" s="876"/>
      <c r="HIY63" s="876"/>
      <c r="HIZ63" s="876"/>
      <c r="HJA63" s="876"/>
      <c r="HJB63" s="876"/>
      <c r="HJC63" s="876"/>
      <c r="HJD63" s="876"/>
      <c r="HJE63" s="876"/>
      <c r="HJF63" s="876"/>
      <c r="HJG63" s="876"/>
      <c r="HJH63" s="876"/>
      <c r="HJI63" s="876"/>
      <c r="HJJ63" s="876"/>
      <c r="HJK63" s="876"/>
      <c r="HJL63" s="876"/>
      <c r="HJM63" s="876"/>
      <c r="HJN63" s="876"/>
      <c r="HJO63" s="876"/>
      <c r="HJP63" s="876"/>
      <c r="HJQ63" s="876"/>
      <c r="HJR63" s="876"/>
      <c r="HJS63" s="876"/>
      <c r="HJT63" s="876"/>
      <c r="HJU63" s="876"/>
      <c r="HJV63" s="876"/>
      <c r="HJW63" s="876"/>
      <c r="HJX63" s="876"/>
      <c r="HJY63" s="876"/>
      <c r="HJZ63" s="876"/>
      <c r="HKA63" s="876"/>
      <c r="HKB63" s="876"/>
      <c r="HKC63" s="876"/>
      <c r="HKD63" s="876"/>
      <c r="HKE63" s="876"/>
      <c r="HKF63" s="876"/>
      <c r="HKG63" s="876"/>
      <c r="HKH63" s="876"/>
      <c r="HKI63" s="876"/>
      <c r="HKJ63" s="876"/>
      <c r="HKK63" s="876"/>
      <c r="HKL63" s="876"/>
      <c r="HKM63" s="876"/>
      <c r="HKN63" s="876"/>
      <c r="HKO63" s="876"/>
      <c r="HKP63" s="876"/>
      <c r="HKQ63" s="876"/>
      <c r="HKR63" s="876"/>
      <c r="HKS63" s="876"/>
      <c r="HKT63" s="876"/>
      <c r="HKU63" s="876"/>
      <c r="HKV63" s="876"/>
      <c r="HKW63" s="876"/>
      <c r="HKX63" s="876"/>
      <c r="HKY63" s="876"/>
      <c r="HKZ63" s="876"/>
      <c r="HLA63" s="876"/>
      <c r="HLB63" s="876"/>
      <c r="HLC63" s="876"/>
      <c r="HLD63" s="876"/>
      <c r="HLE63" s="876"/>
      <c r="HLF63" s="876"/>
      <c r="HLG63" s="876"/>
      <c r="HLH63" s="876"/>
      <c r="HLI63" s="876"/>
      <c r="HLJ63" s="876"/>
      <c r="HLK63" s="876"/>
      <c r="HLL63" s="876"/>
      <c r="HLM63" s="876"/>
      <c r="HLN63" s="876"/>
      <c r="HLO63" s="876"/>
      <c r="HLP63" s="876"/>
      <c r="HLQ63" s="876"/>
      <c r="HLR63" s="876"/>
      <c r="HLS63" s="876"/>
      <c r="HLT63" s="876"/>
      <c r="HLU63" s="876"/>
      <c r="HLV63" s="876"/>
      <c r="HLW63" s="876"/>
      <c r="HLX63" s="876"/>
      <c r="HLY63" s="876"/>
      <c r="HLZ63" s="876"/>
      <c r="HMA63" s="876"/>
      <c r="HMB63" s="876"/>
      <c r="HMC63" s="876"/>
      <c r="HMD63" s="876"/>
      <c r="HME63" s="876"/>
      <c r="HMF63" s="876"/>
      <c r="HMG63" s="876"/>
      <c r="HMH63" s="876"/>
      <c r="HMI63" s="876"/>
      <c r="HMJ63" s="876"/>
      <c r="HMK63" s="876"/>
      <c r="HML63" s="876"/>
      <c r="HMM63" s="876"/>
      <c r="HMN63" s="876"/>
      <c r="HMO63" s="876"/>
      <c r="HMP63" s="876"/>
      <c r="HMQ63" s="876"/>
      <c r="HMR63" s="876"/>
      <c r="HMS63" s="876"/>
      <c r="HMT63" s="876"/>
      <c r="HMU63" s="876"/>
      <c r="HMV63" s="876"/>
      <c r="HMW63" s="876"/>
      <c r="HMX63" s="876"/>
      <c r="HMY63" s="876"/>
      <c r="HMZ63" s="876"/>
      <c r="HNA63" s="876"/>
      <c r="HNB63" s="876"/>
      <c r="HNC63" s="876"/>
      <c r="HND63" s="876"/>
      <c r="HNE63" s="876"/>
      <c r="HNF63" s="876"/>
      <c r="HNG63" s="876"/>
      <c r="HNH63" s="876"/>
      <c r="HNI63" s="876"/>
      <c r="HNJ63" s="876"/>
      <c r="HNK63" s="876"/>
      <c r="HNL63" s="876"/>
      <c r="HNM63" s="876"/>
      <c r="HNN63" s="876"/>
      <c r="HNO63" s="876"/>
      <c r="HNP63" s="876"/>
      <c r="HNQ63" s="876"/>
      <c r="HNR63" s="876"/>
      <c r="HNS63" s="876"/>
      <c r="HNT63" s="876"/>
      <c r="HNU63" s="876"/>
      <c r="HNV63" s="876"/>
      <c r="HNW63" s="876"/>
      <c r="HNX63" s="876"/>
      <c r="HNY63" s="876"/>
      <c r="HNZ63" s="876"/>
      <c r="HOA63" s="876"/>
      <c r="HOB63" s="876"/>
      <c r="HOC63" s="876"/>
      <c r="HOD63" s="876"/>
      <c r="HOE63" s="876"/>
      <c r="HOF63" s="876"/>
      <c r="HOG63" s="876"/>
      <c r="HOH63" s="876"/>
      <c r="HOI63" s="876"/>
      <c r="HOJ63" s="876"/>
      <c r="HOK63" s="876"/>
      <c r="HOL63" s="876"/>
      <c r="HOM63" s="876"/>
      <c r="HON63" s="876"/>
      <c r="HOO63" s="876"/>
      <c r="HOP63" s="876"/>
      <c r="HOQ63" s="876"/>
      <c r="HOR63" s="876"/>
      <c r="HOS63" s="876"/>
      <c r="HOT63" s="876"/>
      <c r="HOU63" s="876"/>
      <c r="HOV63" s="876"/>
      <c r="HOW63" s="876"/>
      <c r="HOX63" s="876"/>
      <c r="HOY63" s="876"/>
      <c r="HOZ63" s="876"/>
      <c r="HPA63" s="876"/>
      <c r="HPB63" s="876"/>
      <c r="HPC63" s="876"/>
      <c r="HPD63" s="876"/>
      <c r="HPE63" s="876"/>
      <c r="HPF63" s="876"/>
      <c r="HPG63" s="876"/>
      <c r="HPH63" s="876"/>
      <c r="HPI63" s="876"/>
      <c r="HPJ63" s="876"/>
      <c r="HPK63" s="876"/>
      <c r="HPL63" s="876"/>
      <c r="HPM63" s="876"/>
      <c r="HPN63" s="876"/>
      <c r="HPO63" s="876"/>
      <c r="HPP63" s="876"/>
      <c r="HPQ63" s="876"/>
      <c r="HPR63" s="876"/>
      <c r="HPS63" s="876"/>
      <c r="HPT63" s="876"/>
      <c r="HPU63" s="876"/>
      <c r="HPV63" s="876"/>
      <c r="HPW63" s="876"/>
      <c r="HPX63" s="876"/>
      <c r="HPY63" s="876"/>
      <c r="HPZ63" s="876"/>
      <c r="HQA63" s="876"/>
      <c r="HQB63" s="876"/>
      <c r="HQC63" s="876"/>
      <c r="HQD63" s="876"/>
      <c r="HQE63" s="876"/>
      <c r="HQF63" s="876"/>
      <c r="HQG63" s="876"/>
      <c r="HQH63" s="876"/>
      <c r="HQI63" s="876"/>
      <c r="HQJ63" s="876"/>
      <c r="HQK63" s="876"/>
      <c r="HQL63" s="876"/>
      <c r="HQM63" s="876"/>
      <c r="HQN63" s="876"/>
      <c r="HQO63" s="876"/>
      <c r="HQP63" s="876"/>
      <c r="HQQ63" s="876"/>
      <c r="HQR63" s="876"/>
      <c r="HQS63" s="876"/>
      <c r="HQT63" s="876"/>
      <c r="HQU63" s="876"/>
      <c r="HQV63" s="876"/>
      <c r="HQW63" s="876"/>
      <c r="HQX63" s="876"/>
      <c r="HQY63" s="876"/>
      <c r="HQZ63" s="876"/>
      <c r="HRA63" s="876"/>
      <c r="HRB63" s="876"/>
      <c r="HRC63" s="876"/>
      <c r="HRD63" s="876"/>
      <c r="HRE63" s="876"/>
      <c r="HRF63" s="876"/>
      <c r="HRG63" s="876"/>
      <c r="HRH63" s="876"/>
      <c r="HRI63" s="876"/>
      <c r="HRJ63" s="876"/>
      <c r="HRK63" s="876"/>
      <c r="HRL63" s="876"/>
      <c r="HRM63" s="876"/>
      <c r="HRN63" s="876"/>
      <c r="HRO63" s="876"/>
      <c r="HRP63" s="876"/>
      <c r="HRQ63" s="876"/>
      <c r="HRR63" s="876"/>
      <c r="HRS63" s="876"/>
      <c r="HRT63" s="876"/>
      <c r="HRU63" s="876"/>
      <c r="HRV63" s="876"/>
      <c r="HRW63" s="876"/>
      <c r="HRX63" s="876"/>
      <c r="HRY63" s="876"/>
      <c r="HRZ63" s="876"/>
      <c r="HSA63" s="876"/>
      <c r="HSB63" s="876"/>
      <c r="HSC63" s="876"/>
      <c r="HSD63" s="876"/>
      <c r="HSE63" s="876"/>
      <c r="HSF63" s="876"/>
      <c r="HSG63" s="876"/>
      <c r="HSH63" s="876"/>
      <c r="HSI63" s="876"/>
      <c r="HSJ63" s="876"/>
      <c r="HSK63" s="876"/>
      <c r="HSL63" s="876"/>
      <c r="HSM63" s="876"/>
      <c r="HSN63" s="876"/>
      <c r="HSO63" s="876"/>
      <c r="HSP63" s="876"/>
      <c r="HSQ63" s="876"/>
      <c r="HSR63" s="876"/>
      <c r="HSS63" s="876"/>
      <c r="HST63" s="876"/>
      <c r="HSU63" s="876"/>
      <c r="HSV63" s="876"/>
      <c r="HSW63" s="876"/>
      <c r="HSX63" s="876"/>
      <c r="HSY63" s="876"/>
      <c r="HSZ63" s="876"/>
      <c r="HTA63" s="876"/>
      <c r="HTB63" s="876"/>
      <c r="HTC63" s="876"/>
      <c r="HTD63" s="876"/>
      <c r="HTE63" s="876"/>
      <c r="HTF63" s="876"/>
      <c r="HTG63" s="876"/>
      <c r="HTH63" s="876"/>
      <c r="HTI63" s="876"/>
      <c r="HTJ63" s="876"/>
      <c r="HTK63" s="876"/>
      <c r="HTL63" s="876"/>
      <c r="HTM63" s="876"/>
      <c r="HTN63" s="876"/>
      <c r="HTO63" s="876"/>
      <c r="HTP63" s="876"/>
      <c r="HTQ63" s="876"/>
      <c r="HTR63" s="876"/>
      <c r="HTS63" s="876"/>
      <c r="HTT63" s="876"/>
      <c r="HTU63" s="876"/>
      <c r="HTV63" s="876"/>
      <c r="HTW63" s="876"/>
      <c r="HTX63" s="876"/>
      <c r="HTY63" s="876"/>
      <c r="HTZ63" s="876"/>
      <c r="HUA63" s="876"/>
      <c r="HUB63" s="876"/>
      <c r="HUC63" s="876"/>
      <c r="HUD63" s="876"/>
      <c r="HUE63" s="876"/>
      <c r="HUF63" s="876"/>
      <c r="HUG63" s="876"/>
      <c r="HUH63" s="876"/>
      <c r="HUI63" s="876"/>
      <c r="HUJ63" s="876"/>
      <c r="HUK63" s="876"/>
      <c r="HUL63" s="876"/>
      <c r="HUM63" s="876"/>
      <c r="HUN63" s="876"/>
      <c r="HUO63" s="876"/>
      <c r="HUP63" s="876"/>
      <c r="HUQ63" s="876"/>
      <c r="HUR63" s="876"/>
      <c r="HUS63" s="876"/>
      <c r="HUT63" s="876"/>
      <c r="HUU63" s="876"/>
      <c r="HUV63" s="876"/>
      <c r="HUW63" s="876"/>
      <c r="HUX63" s="876"/>
      <c r="HUY63" s="876"/>
      <c r="HUZ63" s="876"/>
      <c r="HVA63" s="876"/>
      <c r="HVB63" s="876"/>
      <c r="HVC63" s="876"/>
      <c r="HVD63" s="876"/>
      <c r="HVE63" s="876"/>
      <c r="HVF63" s="876"/>
      <c r="HVG63" s="876"/>
      <c r="HVH63" s="876"/>
      <c r="HVI63" s="876"/>
      <c r="HVJ63" s="876"/>
      <c r="HVK63" s="876"/>
      <c r="HVL63" s="876"/>
      <c r="HVM63" s="876"/>
      <c r="HVN63" s="876"/>
      <c r="HVO63" s="876"/>
      <c r="HVP63" s="876"/>
      <c r="HVQ63" s="876"/>
      <c r="HVR63" s="876"/>
      <c r="HVS63" s="876"/>
      <c r="HVT63" s="876"/>
      <c r="HVU63" s="876"/>
      <c r="HVV63" s="876"/>
      <c r="HVW63" s="876"/>
      <c r="HVX63" s="876"/>
      <c r="HVY63" s="876"/>
      <c r="HVZ63" s="876"/>
      <c r="HWA63" s="876"/>
      <c r="HWB63" s="876"/>
      <c r="HWC63" s="876"/>
      <c r="HWD63" s="876"/>
      <c r="HWE63" s="876"/>
      <c r="HWF63" s="876"/>
      <c r="HWG63" s="876"/>
      <c r="HWH63" s="876"/>
      <c r="HWI63" s="876"/>
      <c r="HWJ63" s="876"/>
      <c r="HWK63" s="876"/>
      <c r="HWL63" s="876"/>
      <c r="HWM63" s="876"/>
      <c r="HWN63" s="876"/>
      <c r="HWO63" s="876"/>
      <c r="HWP63" s="876"/>
      <c r="HWQ63" s="876"/>
      <c r="HWR63" s="876"/>
      <c r="HWS63" s="876"/>
      <c r="HWT63" s="876"/>
      <c r="HWU63" s="876"/>
      <c r="HWV63" s="876"/>
      <c r="HWW63" s="876"/>
      <c r="HWX63" s="876"/>
      <c r="HWY63" s="876"/>
      <c r="HWZ63" s="876"/>
      <c r="HXA63" s="876"/>
      <c r="HXB63" s="876"/>
      <c r="HXC63" s="876"/>
      <c r="HXD63" s="876"/>
      <c r="HXE63" s="876"/>
      <c r="HXF63" s="876"/>
      <c r="HXG63" s="876"/>
      <c r="HXH63" s="876"/>
      <c r="HXI63" s="876"/>
      <c r="HXJ63" s="876"/>
      <c r="HXK63" s="876"/>
      <c r="HXL63" s="876"/>
      <c r="HXM63" s="876"/>
      <c r="HXN63" s="876"/>
      <c r="HXO63" s="876"/>
      <c r="HXP63" s="876"/>
      <c r="HXQ63" s="876"/>
      <c r="HXR63" s="876"/>
      <c r="HXS63" s="876"/>
      <c r="HXT63" s="876"/>
      <c r="HXU63" s="876"/>
      <c r="HXV63" s="876"/>
      <c r="HXW63" s="876"/>
      <c r="HXX63" s="876"/>
      <c r="HXY63" s="876"/>
      <c r="HXZ63" s="876"/>
      <c r="HYA63" s="876"/>
      <c r="HYB63" s="876"/>
      <c r="HYC63" s="876"/>
      <c r="HYD63" s="876"/>
      <c r="HYE63" s="876"/>
      <c r="HYF63" s="876"/>
      <c r="HYG63" s="876"/>
      <c r="HYH63" s="876"/>
      <c r="HYI63" s="876"/>
      <c r="HYJ63" s="876"/>
      <c r="HYK63" s="876"/>
      <c r="HYL63" s="876"/>
      <c r="HYM63" s="876"/>
      <c r="HYN63" s="876"/>
      <c r="HYO63" s="876"/>
      <c r="HYP63" s="876"/>
      <c r="HYQ63" s="876"/>
      <c r="HYR63" s="876"/>
      <c r="HYS63" s="876"/>
      <c r="HYT63" s="876"/>
      <c r="HYU63" s="876"/>
      <c r="HYV63" s="876"/>
      <c r="HYW63" s="876"/>
      <c r="HYX63" s="876"/>
      <c r="HYY63" s="876"/>
      <c r="HYZ63" s="876"/>
      <c r="HZA63" s="876"/>
      <c r="HZB63" s="876"/>
      <c r="HZC63" s="876"/>
      <c r="HZD63" s="876"/>
      <c r="HZE63" s="876"/>
      <c r="HZF63" s="876"/>
      <c r="HZG63" s="876"/>
      <c r="HZH63" s="876"/>
      <c r="HZI63" s="876"/>
      <c r="HZJ63" s="876"/>
      <c r="HZK63" s="876"/>
      <c r="HZL63" s="876"/>
      <c r="HZM63" s="876"/>
      <c r="HZN63" s="876"/>
      <c r="HZO63" s="876"/>
      <c r="HZP63" s="876"/>
      <c r="HZQ63" s="876"/>
      <c r="HZR63" s="876"/>
      <c r="HZS63" s="876"/>
      <c r="HZT63" s="876"/>
      <c r="HZU63" s="876"/>
      <c r="HZV63" s="876"/>
      <c r="HZW63" s="876"/>
      <c r="HZX63" s="876"/>
      <c r="HZY63" s="876"/>
      <c r="HZZ63" s="876"/>
      <c r="IAA63" s="876"/>
      <c r="IAB63" s="876"/>
      <c r="IAC63" s="876"/>
      <c r="IAD63" s="876"/>
      <c r="IAE63" s="876"/>
      <c r="IAF63" s="876"/>
      <c r="IAG63" s="876"/>
      <c r="IAH63" s="876"/>
      <c r="IAI63" s="876"/>
      <c r="IAJ63" s="876"/>
      <c r="IAK63" s="876"/>
      <c r="IAL63" s="876"/>
      <c r="IAM63" s="876"/>
      <c r="IAN63" s="876"/>
      <c r="IAO63" s="876"/>
      <c r="IAP63" s="876"/>
      <c r="IAQ63" s="876"/>
      <c r="IAR63" s="876"/>
      <c r="IAS63" s="876"/>
      <c r="IAT63" s="876"/>
      <c r="IAU63" s="876"/>
      <c r="IAV63" s="876"/>
      <c r="IAW63" s="876"/>
      <c r="IAX63" s="876"/>
      <c r="IAY63" s="876"/>
      <c r="IAZ63" s="876"/>
      <c r="IBA63" s="876"/>
      <c r="IBB63" s="876"/>
      <c r="IBC63" s="876"/>
      <c r="IBD63" s="876"/>
      <c r="IBE63" s="876"/>
      <c r="IBF63" s="876"/>
      <c r="IBG63" s="876"/>
      <c r="IBH63" s="876"/>
      <c r="IBI63" s="876"/>
      <c r="IBJ63" s="876"/>
      <c r="IBK63" s="876"/>
      <c r="IBL63" s="876"/>
      <c r="IBM63" s="876"/>
      <c r="IBN63" s="876"/>
      <c r="IBO63" s="876"/>
      <c r="IBP63" s="876"/>
      <c r="IBQ63" s="876"/>
      <c r="IBR63" s="876"/>
      <c r="IBS63" s="876"/>
      <c r="IBT63" s="876"/>
      <c r="IBU63" s="876"/>
      <c r="IBV63" s="876"/>
      <c r="IBW63" s="876"/>
      <c r="IBX63" s="876"/>
      <c r="IBY63" s="876"/>
      <c r="IBZ63" s="876"/>
      <c r="ICA63" s="876"/>
      <c r="ICB63" s="876"/>
      <c r="ICC63" s="876"/>
      <c r="ICD63" s="876"/>
      <c r="ICE63" s="876"/>
      <c r="ICF63" s="876"/>
      <c r="ICG63" s="876"/>
      <c r="ICH63" s="876"/>
      <c r="ICI63" s="876"/>
      <c r="ICJ63" s="876"/>
      <c r="ICK63" s="876"/>
      <c r="ICL63" s="876"/>
      <c r="ICM63" s="876"/>
      <c r="ICN63" s="876"/>
      <c r="ICO63" s="876"/>
      <c r="ICP63" s="876"/>
      <c r="ICQ63" s="876"/>
      <c r="ICR63" s="876"/>
      <c r="ICS63" s="876"/>
      <c r="ICT63" s="876"/>
      <c r="ICU63" s="876"/>
      <c r="ICV63" s="876"/>
      <c r="ICW63" s="876"/>
      <c r="ICX63" s="876"/>
      <c r="ICY63" s="876"/>
      <c r="ICZ63" s="876"/>
      <c r="IDA63" s="876"/>
      <c r="IDB63" s="876"/>
      <c r="IDC63" s="876"/>
      <c r="IDD63" s="876"/>
      <c r="IDE63" s="876"/>
      <c r="IDF63" s="876"/>
      <c r="IDG63" s="876"/>
      <c r="IDH63" s="876"/>
      <c r="IDI63" s="876"/>
      <c r="IDJ63" s="876"/>
      <c r="IDK63" s="876"/>
      <c r="IDL63" s="876"/>
      <c r="IDM63" s="876"/>
      <c r="IDN63" s="876"/>
      <c r="IDO63" s="876"/>
      <c r="IDP63" s="876"/>
      <c r="IDQ63" s="876"/>
      <c r="IDR63" s="876"/>
      <c r="IDS63" s="876"/>
      <c r="IDT63" s="876"/>
      <c r="IDU63" s="876"/>
      <c r="IDV63" s="876"/>
      <c r="IDW63" s="876"/>
      <c r="IDX63" s="876"/>
      <c r="IDY63" s="876"/>
      <c r="IDZ63" s="876"/>
      <c r="IEA63" s="876"/>
      <c r="IEB63" s="876"/>
      <c r="IEC63" s="876"/>
      <c r="IED63" s="876"/>
      <c r="IEE63" s="876"/>
      <c r="IEF63" s="876"/>
      <c r="IEG63" s="876"/>
      <c r="IEH63" s="876"/>
      <c r="IEI63" s="876"/>
      <c r="IEJ63" s="876"/>
      <c r="IEK63" s="876"/>
      <c r="IEL63" s="876"/>
      <c r="IEM63" s="876"/>
      <c r="IEN63" s="876"/>
      <c r="IEO63" s="876"/>
      <c r="IEP63" s="876"/>
      <c r="IEQ63" s="876"/>
      <c r="IER63" s="876"/>
      <c r="IES63" s="876"/>
      <c r="IET63" s="876"/>
      <c r="IEU63" s="876"/>
      <c r="IEV63" s="876"/>
      <c r="IEW63" s="876"/>
      <c r="IEX63" s="876"/>
      <c r="IEY63" s="876"/>
      <c r="IEZ63" s="876"/>
      <c r="IFA63" s="876"/>
      <c r="IFB63" s="876"/>
      <c r="IFC63" s="876"/>
      <c r="IFD63" s="876"/>
      <c r="IFE63" s="876"/>
      <c r="IFF63" s="876"/>
      <c r="IFG63" s="876"/>
      <c r="IFH63" s="876"/>
      <c r="IFI63" s="876"/>
      <c r="IFJ63" s="876"/>
      <c r="IFK63" s="876"/>
      <c r="IFL63" s="876"/>
      <c r="IFM63" s="876"/>
      <c r="IFN63" s="876"/>
      <c r="IFO63" s="876"/>
      <c r="IFP63" s="876"/>
      <c r="IFQ63" s="876"/>
      <c r="IFR63" s="876"/>
      <c r="IFS63" s="876"/>
      <c r="IFT63" s="876"/>
      <c r="IFU63" s="876"/>
      <c r="IFV63" s="876"/>
      <c r="IFW63" s="876"/>
      <c r="IFX63" s="876"/>
      <c r="IFY63" s="876"/>
      <c r="IFZ63" s="876"/>
      <c r="IGA63" s="876"/>
      <c r="IGB63" s="876"/>
      <c r="IGC63" s="876"/>
      <c r="IGD63" s="876"/>
      <c r="IGE63" s="876"/>
      <c r="IGF63" s="876"/>
      <c r="IGG63" s="876"/>
      <c r="IGH63" s="876"/>
      <c r="IGI63" s="876"/>
      <c r="IGJ63" s="876"/>
      <c r="IGK63" s="876"/>
      <c r="IGL63" s="876"/>
      <c r="IGM63" s="876"/>
      <c r="IGN63" s="876"/>
      <c r="IGO63" s="876"/>
      <c r="IGP63" s="876"/>
      <c r="IGQ63" s="876"/>
      <c r="IGR63" s="876"/>
      <c r="IGS63" s="876"/>
      <c r="IGT63" s="876"/>
      <c r="IGU63" s="876"/>
      <c r="IGV63" s="876"/>
      <c r="IGW63" s="876"/>
      <c r="IGX63" s="876"/>
      <c r="IGY63" s="876"/>
      <c r="IGZ63" s="876"/>
      <c r="IHA63" s="876"/>
      <c r="IHB63" s="876"/>
      <c r="IHC63" s="876"/>
      <c r="IHD63" s="876"/>
      <c r="IHE63" s="876"/>
      <c r="IHF63" s="876"/>
      <c r="IHG63" s="876"/>
      <c r="IHH63" s="876"/>
      <c r="IHI63" s="876"/>
      <c r="IHJ63" s="876"/>
      <c r="IHK63" s="876"/>
      <c r="IHL63" s="876"/>
      <c r="IHM63" s="876"/>
      <c r="IHN63" s="876"/>
      <c r="IHO63" s="876"/>
      <c r="IHP63" s="876"/>
      <c r="IHQ63" s="876"/>
      <c r="IHR63" s="876"/>
      <c r="IHS63" s="876"/>
      <c r="IHT63" s="876"/>
      <c r="IHU63" s="876"/>
      <c r="IHV63" s="876"/>
      <c r="IHW63" s="876"/>
      <c r="IHX63" s="876"/>
      <c r="IHY63" s="876"/>
      <c r="IHZ63" s="876"/>
      <c r="IIA63" s="876"/>
      <c r="IIB63" s="876"/>
      <c r="IIC63" s="876"/>
      <c r="IID63" s="876"/>
      <c r="IIE63" s="876"/>
      <c r="IIF63" s="876"/>
      <c r="IIG63" s="876"/>
      <c r="IIH63" s="876"/>
      <c r="III63" s="876"/>
      <c r="IIJ63" s="876"/>
      <c r="IIK63" s="876"/>
      <c r="IIL63" s="876"/>
      <c r="IIM63" s="876"/>
      <c r="IIN63" s="876"/>
      <c r="IIO63" s="876"/>
      <c r="IIP63" s="876"/>
      <c r="IIQ63" s="876"/>
      <c r="IIR63" s="876"/>
      <c r="IIS63" s="876"/>
      <c r="IIT63" s="876"/>
      <c r="IIU63" s="876"/>
      <c r="IIV63" s="876"/>
      <c r="IIW63" s="876"/>
      <c r="IIX63" s="876"/>
      <c r="IIY63" s="876"/>
      <c r="IIZ63" s="876"/>
      <c r="IJA63" s="876"/>
      <c r="IJB63" s="876"/>
      <c r="IJC63" s="876"/>
      <c r="IJD63" s="876"/>
      <c r="IJE63" s="876"/>
      <c r="IJF63" s="876"/>
      <c r="IJG63" s="876"/>
      <c r="IJH63" s="876"/>
      <c r="IJI63" s="876"/>
      <c r="IJJ63" s="876"/>
      <c r="IJK63" s="876"/>
      <c r="IJL63" s="876"/>
      <c r="IJM63" s="876"/>
      <c r="IJN63" s="876"/>
      <c r="IJO63" s="876"/>
      <c r="IJP63" s="876"/>
      <c r="IJQ63" s="876"/>
      <c r="IJR63" s="876"/>
      <c r="IJS63" s="876"/>
      <c r="IJT63" s="876"/>
      <c r="IJU63" s="876"/>
      <c r="IJV63" s="876"/>
      <c r="IJW63" s="876"/>
      <c r="IJX63" s="876"/>
      <c r="IJY63" s="876"/>
      <c r="IJZ63" s="876"/>
      <c r="IKA63" s="876"/>
      <c r="IKB63" s="876"/>
      <c r="IKC63" s="876"/>
      <c r="IKD63" s="876"/>
      <c r="IKE63" s="876"/>
      <c r="IKF63" s="876"/>
      <c r="IKG63" s="876"/>
      <c r="IKH63" s="876"/>
      <c r="IKI63" s="876"/>
      <c r="IKJ63" s="876"/>
      <c r="IKK63" s="876"/>
      <c r="IKL63" s="876"/>
      <c r="IKM63" s="876"/>
      <c r="IKN63" s="876"/>
      <c r="IKO63" s="876"/>
      <c r="IKP63" s="876"/>
      <c r="IKQ63" s="876"/>
      <c r="IKR63" s="876"/>
      <c r="IKS63" s="876"/>
      <c r="IKT63" s="876"/>
      <c r="IKU63" s="876"/>
      <c r="IKV63" s="876"/>
      <c r="IKW63" s="876"/>
      <c r="IKX63" s="876"/>
      <c r="IKY63" s="876"/>
      <c r="IKZ63" s="876"/>
      <c r="ILA63" s="876"/>
      <c r="ILB63" s="876"/>
      <c r="ILC63" s="876"/>
      <c r="ILD63" s="876"/>
      <c r="ILE63" s="876"/>
      <c r="ILF63" s="876"/>
      <c r="ILG63" s="876"/>
      <c r="ILH63" s="876"/>
      <c r="ILI63" s="876"/>
      <c r="ILJ63" s="876"/>
      <c r="ILK63" s="876"/>
      <c r="ILL63" s="876"/>
      <c r="ILM63" s="876"/>
      <c r="ILN63" s="876"/>
      <c r="ILO63" s="876"/>
      <c r="ILP63" s="876"/>
      <c r="ILQ63" s="876"/>
      <c r="ILR63" s="876"/>
      <c r="ILS63" s="876"/>
      <c r="ILT63" s="876"/>
      <c r="ILU63" s="876"/>
      <c r="ILV63" s="876"/>
      <c r="ILW63" s="876"/>
      <c r="ILX63" s="876"/>
      <c r="ILY63" s="876"/>
      <c r="ILZ63" s="876"/>
      <c r="IMA63" s="876"/>
      <c r="IMB63" s="876"/>
      <c r="IMC63" s="876"/>
      <c r="IMD63" s="876"/>
      <c r="IME63" s="876"/>
      <c r="IMF63" s="876"/>
      <c r="IMG63" s="876"/>
      <c r="IMH63" s="876"/>
      <c r="IMI63" s="876"/>
      <c r="IMJ63" s="876"/>
      <c r="IMK63" s="876"/>
      <c r="IML63" s="876"/>
      <c r="IMM63" s="876"/>
      <c r="IMN63" s="876"/>
      <c r="IMO63" s="876"/>
      <c r="IMP63" s="876"/>
      <c r="IMQ63" s="876"/>
      <c r="IMR63" s="876"/>
      <c r="IMS63" s="876"/>
      <c r="IMT63" s="876"/>
      <c r="IMU63" s="876"/>
      <c r="IMV63" s="876"/>
      <c r="IMW63" s="876"/>
      <c r="IMX63" s="876"/>
      <c r="IMY63" s="876"/>
      <c r="IMZ63" s="876"/>
      <c r="INA63" s="876"/>
      <c r="INB63" s="876"/>
      <c r="INC63" s="876"/>
      <c r="IND63" s="876"/>
      <c r="INE63" s="876"/>
      <c r="INF63" s="876"/>
      <c r="ING63" s="876"/>
      <c r="INH63" s="876"/>
      <c r="INI63" s="876"/>
      <c r="INJ63" s="876"/>
      <c r="INK63" s="876"/>
      <c r="INL63" s="876"/>
      <c r="INM63" s="876"/>
      <c r="INN63" s="876"/>
      <c r="INO63" s="876"/>
      <c r="INP63" s="876"/>
      <c r="INQ63" s="876"/>
      <c r="INR63" s="876"/>
      <c r="INS63" s="876"/>
      <c r="INT63" s="876"/>
      <c r="INU63" s="876"/>
      <c r="INV63" s="876"/>
      <c r="INW63" s="876"/>
      <c r="INX63" s="876"/>
      <c r="INY63" s="876"/>
      <c r="INZ63" s="876"/>
      <c r="IOA63" s="876"/>
      <c r="IOB63" s="876"/>
      <c r="IOC63" s="876"/>
      <c r="IOD63" s="876"/>
      <c r="IOE63" s="876"/>
      <c r="IOF63" s="876"/>
      <c r="IOG63" s="876"/>
      <c r="IOH63" s="876"/>
      <c r="IOI63" s="876"/>
      <c r="IOJ63" s="876"/>
      <c r="IOK63" s="876"/>
      <c r="IOL63" s="876"/>
      <c r="IOM63" s="876"/>
      <c r="ION63" s="876"/>
      <c r="IOO63" s="876"/>
      <c r="IOP63" s="876"/>
      <c r="IOQ63" s="876"/>
      <c r="IOR63" s="876"/>
      <c r="IOS63" s="876"/>
      <c r="IOT63" s="876"/>
      <c r="IOU63" s="876"/>
      <c r="IOV63" s="876"/>
      <c r="IOW63" s="876"/>
      <c r="IOX63" s="876"/>
      <c r="IOY63" s="876"/>
      <c r="IOZ63" s="876"/>
      <c r="IPA63" s="876"/>
      <c r="IPB63" s="876"/>
      <c r="IPC63" s="876"/>
      <c r="IPD63" s="876"/>
      <c r="IPE63" s="876"/>
      <c r="IPF63" s="876"/>
      <c r="IPG63" s="876"/>
      <c r="IPH63" s="876"/>
      <c r="IPI63" s="876"/>
      <c r="IPJ63" s="876"/>
      <c r="IPK63" s="876"/>
      <c r="IPL63" s="876"/>
      <c r="IPM63" s="876"/>
      <c r="IPN63" s="876"/>
      <c r="IPO63" s="876"/>
      <c r="IPP63" s="876"/>
      <c r="IPQ63" s="876"/>
      <c r="IPR63" s="876"/>
      <c r="IPS63" s="876"/>
      <c r="IPT63" s="876"/>
      <c r="IPU63" s="876"/>
      <c r="IPV63" s="876"/>
      <c r="IPW63" s="876"/>
      <c r="IPX63" s="876"/>
      <c r="IPY63" s="876"/>
      <c r="IPZ63" s="876"/>
      <c r="IQA63" s="876"/>
      <c r="IQB63" s="876"/>
      <c r="IQC63" s="876"/>
      <c r="IQD63" s="876"/>
      <c r="IQE63" s="876"/>
      <c r="IQF63" s="876"/>
      <c r="IQG63" s="876"/>
      <c r="IQH63" s="876"/>
      <c r="IQI63" s="876"/>
      <c r="IQJ63" s="876"/>
      <c r="IQK63" s="876"/>
      <c r="IQL63" s="876"/>
      <c r="IQM63" s="876"/>
      <c r="IQN63" s="876"/>
      <c r="IQO63" s="876"/>
      <c r="IQP63" s="876"/>
      <c r="IQQ63" s="876"/>
      <c r="IQR63" s="876"/>
      <c r="IQS63" s="876"/>
      <c r="IQT63" s="876"/>
      <c r="IQU63" s="876"/>
      <c r="IQV63" s="876"/>
      <c r="IQW63" s="876"/>
      <c r="IQX63" s="876"/>
      <c r="IQY63" s="876"/>
      <c r="IQZ63" s="876"/>
      <c r="IRA63" s="876"/>
      <c r="IRB63" s="876"/>
      <c r="IRC63" s="876"/>
      <c r="IRD63" s="876"/>
      <c r="IRE63" s="876"/>
      <c r="IRF63" s="876"/>
      <c r="IRG63" s="876"/>
      <c r="IRH63" s="876"/>
      <c r="IRI63" s="876"/>
      <c r="IRJ63" s="876"/>
      <c r="IRK63" s="876"/>
      <c r="IRL63" s="876"/>
      <c r="IRM63" s="876"/>
      <c r="IRN63" s="876"/>
      <c r="IRO63" s="876"/>
      <c r="IRP63" s="876"/>
      <c r="IRQ63" s="876"/>
      <c r="IRR63" s="876"/>
      <c r="IRS63" s="876"/>
      <c r="IRT63" s="876"/>
      <c r="IRU63" s="876"/>
      <c r="IRV63" s="876"/>
      <c r="IRW63" s="876"/>
      <c r="IRX63" s="876"/>
      <c r="IRY63" s="876"/>
      <c r="IRZ63" s="876"/>
      <c r="ISA63" s="876"/>
      <c r="ISB63" s="876"/>
      <c r="ISC63" s="876"/>
      <c r="ISD63" s="876"/>
      <c r="ISE63" s="876"/>
      <c r="ISF63" s="876"/>
      <c r="ISG63" s="876"/>
      <c r="ISH63" s="876"/>
      <c r="ISI63" s="876"/>
      <c r="ISJ63" s="876"/>
      <c r="ISK63" s="876"/>
      <c r="ISL63" s="876"/>
      <c r="ISM63" s="876"/>
      <c r="ISN63" s="876"/>
      <c r="ISO63" s="876"/>
      <c r="ISP63" s="876"/>
      <c r="ISQ63" s="876"/>
      <c r="ISR63" s="876"/>
      <c r="ISS63" s="876"/>
      <c r="IST63" s="876"/>
      <c r="ISU63" s="876"/>
      <c r="ISV63" s="876"/>
      <c r="ISW63" s="876"/>
      <c r="ISX63" s="876"/>
      <c r="ISY63" s="876"/>
      <c r="ISZ63" s="876"/>
      <c r="ITA63" s="876"/>
      <c r="ITB63" s="876"/>
      <c r="ITC63" s="876"/>
      <c r="ITD63" s="876"/>
      <c r="ITE63" s="876"/>
      <c r="ITF63" s="876"/>
      <c r="ITG63" s="876"/>
      <c r="ITH63" s="876"/>
      <c r="ITI63" s="876"/>
      <c r="ITJ63" s="876"/>
      <c r="ITK63" s="876"/>
      <c r="ITL63" s="876"/>
      <c r="ITM63" s="876"/>
      <c r="ITN63" s="876"/>
      <c r="ITO63" s="876"/>
      <c r="ITP63" s="876"/>
      <c r="ITQ63" s="876"/>
      <c r="ITR63" s="876"/>
      <c r="ITS63" s="876"/>
      <c r="ITT63" s="876"/>
      <c r="ITU63" s="876"/>
      <c r="ITV63" s="876"/>
      <c r="ITW63" s="876"/>
      <c r="ITX63" s="876"/>
      <c r="ITY63" s="876"/>
      <c r="ITZ63" s="876"/>
      <c r="IUA63" s="876"/>
      <c r="IUB63" s="876"/>
      <c r="IUC63" s="876"/>
      <c r="IUD63" s="876"/>
      <c r="IUE63" s="876"/>
      <c r="IUF63" s="876"/>
      <c r="IUG63" s="876"/>
      <c r="IUH63" s="876"/>
      <c r="IUI63" s="876"/>
      <c r="IUJ63" s="876"/>
      <c r="IUK63" s="876"/>
      <c r="IUL63" s="876"/>
      <c r="IUM63" s="876"/>
      <c r="IUN63" s="876"/>
      <c r="IUO63" s="876"/>
      <c r="IUP63" s="876"/>
      <c r="IUQ63" s="876"/>
      <c r="IUR63" s="876"/>
      <c r="IUS63" s="876"/>
      <c r="IUT63" s="876"/>
      <c r="IUU63" s="876"/>
      <c r="IUV63" s="876"/>
      <c r="IUW63" s="876"/>
      <c r="IUX63" s="876"/>
      <c r="IUY63" s="876"/>
      <c r="IUZ63" s="876"/>
      <c r="IVA63" s="876"/>
      <c r="IVB63" s="876"/>
      <c r="IVC63" s="876"/>
      <c r="IVD63" s="876"/>
      <c r="IVE63" s="876"/>
      <c r="IVF63" s="876"/>
      <c r="IVG63" s="876"/>
      <c r="IVH63" s="876"/>
      <c r="IVI63" s="876"/>
      <c r="IVJ63" s="876"/>
      <c r="IVK63" s="876"/>
      <c r="IVL63" s="876"/>
      <c r="IVM63" s="876"/>
      <c r="IVN63" s="876"/>
      <c r="IVO63" s="876"/>
      <c r="IVP63" s="876"/>
      <c r="IVQ63" s="876"/>
      <c r="IVR63" s="876"/>
      <c r="IVS63" s="876"/>
      <c r="IVT63" s="876"/>
      <c r="IVU63" s="876"/>
      <c r="IVV63" s="876"/>
      <c r="IVW63" s="876"/>
      <c r="IVX63" s="876"/>
      <c r="IVY63" s="876"/>
      <c r="IVZ63" s="876"/>
      <c r="IWA63" s="876"/>
      <c r="IWB63" s="876"/>
      <c r="IWC63" s="876"/>
      <c r="IWD63" s="876"/>
      <c r="IWE63" s="876"/>
      <c r="IWF63" s="876"/>
      <c r="IWG63" s="876"/>
      <c r="IWH63" s="876"/>
      <c r="IWI63" s="876"/>
      <c r="IWJ63" s="876"/>
      <c r="IWK63" s="876"/>
      <c r="IWL63" s="876"/>
      <c r="IWM63" s="876"/>
      <c r="IWN63" s="876"/>
      <c r="IWO63" s="876"/>
      <c r="IWP63" s="876"/>
      <c r="IWQ63" s="876"/>
      <c r="IWR63" s="876"/>
      <c r="IWS63" s="876"/>
      <c r="IWT63" s="876"/>
      <c r="IWU63" s="876"/>
      <c r="IWV63" s="876"/>
      <c r="IWW63" s="876"/>
      <c r="IWX63" s="876"/>
      <c r="IWY63" s="876"/>
      <c r="IWZ63" s="876"/>
      <c r="IXA63" s="876"/>
      <c r="IXB63" s="876"/>
      <c r="IXC63" s="876"/>
      <c r="IXD63" s="876"/>
      <c r="IXE63" s="876"/>
      <c r="IXF63" s="876"/>
      <c r="IXG63" s="876"/>
      <c r="IXH63" s="876"/>
      <c r="IXI63" s="876"/>
      <c r="IXJ63" s="876"/>
      <c r="IXK63" s="876"/>
      <c r="IXL63" s="876"/>
      <c r="IXM63" s="876"/>
      <c r="IXN63" s="876"/>
      <c r="IXO63" s="876"/>
      <c r="IXP63" s="876"/>
      <c r="IXQ63" s="876"/>
      <c r="IXR63" s="876"/>
      <c r="IXS63" s="876"/>
      <c r="IXT63" s="876"/>
      <c r="IXU63" s="876"/>
      <c r="IXV63" s="876"/>
      <c r="IXW63" s="876"/>
      <c r="IXX63" s="876"/>
      <c r="IXY63" s="876"/>
      <c r="IXZ63" s="876"/>
      <c r="IYA63" s="876"/>
      <c r="IYB63" s="876"/>
      <c r="IYC63" s="876"/>
      <c r="IYD63" s="876"/>
      <c r="IYE63" s="876"/>
      <c r="IYF63" s="876"/>
      <c r="IYG63" s="876"/>
      <c r="IYH63" s="876"/>
      <c r="IYI63" s="876"/>
      <c r="IYJ63" s="876"/>
      <c r="IYK63" s="876"/>
      <c r="IYL63" s="876"/>
      <c r="IYM63" s="876"/>
      <c r="IYN63" s="876"/>
      <c r="IYO63" s="876"/>
      <c r="IYP63" s="876"/>
      <c r="IYQ63" s="876"/>
      <c r="IYR63" s="876"/>
      <c r="IYS63" s="876"/>
      <c r="IYT63" s="876"/>
      <c r="IYU63" s="876"/>
      <c r="IYV63" s="876"/>
      <c r="IYW63" s="876"/>
      <c r="IYX63" s="876"/>
      <c r="IYY63" s="876"/>
      <c r="IYZ63" s="876"/>
      <c r="IZA63" s="876"/>
      <c r="IZB63" s="876"/>
      <c r="IZC63" s="876"/>
      <c r="IZD63" s="876"/>
      <c r="IZE63" s="876"/>
      <c r="IZF63" s="876"/>
      <c r="IZG63" s="876"/>
      <c r="IZH63" s="876"/>
      <c r="IZI63" s="876"/>
      <c r="IZJ63" s="876"/>
      <c r="IZK63" s="876"/>
      <c r="IZL63" s="876"/>
      <c r="IZM63" s="876"/>
      <c r="IZN63" s="876"/>
      <c r="IZO63" s="876"/>
      <c r="IZP63" s="876"/>
      <c r="IZQ63" s="876"/>
      <c r="IZR63" s="876"/>
      <c r="IZS63" s="876"/>
      <c r="IZT63" s="876"/>
      <c r="IZU63" s="876"/>
      <c r="IZV63" s="876"/>
      <c r="IZW63" s="876"/>
      <c r="IZX63" s="876"/>
      <c r="IZY63" s="876"/>
      <c r="IZZ63" s="876"/>
      <c r="JAA63" s="876"/>
      <c r="JAB63" s="876"/>
      <c r="JAC63" s="876"/>
      <c r="JAD63" s="876"/>
      <c r="JAE63" s="876"/>
      <c r="JAF63" s="876"/>
      <c r="JAG63" s="876"/>
      <c r="JAH63" s="876"/>
      <c r="JAI63" s="876"/>
      <c r="JAJ63" s="876"/>
      <c r="JAK63" s="876"/>
      <c r="JAL63" s="876"/>
      <c r="JAM63" s="876"/>
      <c r="JAN63" s="876"/>
      <c r="JAO63" s="876"/>
      <c r="JAP63" s="876"/>
      <c r="JAQ63" s="876"/>
      <c r="JAR63" s="876"/>
      <c r="JAS63" s="876"/>
      <c r="JAT63" s="876"/>
      <c r="JAU63" s="876"/>
      <c r="JAV63" s="876"/>
      <c r="JAW63" s="876"/>
      <c r="JAX63" s="876"/>
      <c r="JAY63" s="876"/>
      <c r="JAZ63" s="876"/>
      <c r="JBA63" s="876"/>
      <c r="JBB63" s="876"/>
      <c r="JBC63" s="876"/>
      <c r="JBD63" s="876"/>
      <c r="JBE63" s="876"/>
      <c r="JBF63" s="876"/>
      <c r="JBG63" s="876"/>
      <c r="JBH63" s="876"/>
      <c r="JBI63" s="876"/>
      <c r="JBJ63" s="876"/>
      <c r="JBK63" s="876"/>
      <c r="JBL63" s="876"/>
      <c r="JBM63" s="876"/>
      <c r="JBN63" s="876"/>
      <c r="JBO63" s="876"/>
      <c r="JBP63" s="876"/>
      <c r="JBQ63" s="876"/>
      <c r="JBR63" s="876"/>
      <c r="JBS63" s="876"/>
      <c r="JBT63" s="876"/>
      <c r="JBU63" s="876"/>
      <c r="JBV63" s="876"/>
      <c r="JBW63" s="876"/>
      <c r="JBX63" s="876"/>
      <c r="JBY63" s="876"/>
      <c r="JBZ63" s="876"/>
      <c r="JCA63" s="876"/>
      <c r="JCB63" s="876"/>
      <c r="JCC63" s="876"/>
      <c r="JCD63" s="876"/>
      <c r="JCE63" s="876"/>
      <c r="JCF63" s="876"/>
      <c r="JCG63" s="876"/>
      <c r="JCH63" s="876"/>
      <c r="JCI63" s="876"/>
      <c r="JCJ63" s="876"/>
      <c r="JCK63" s="876"/>
      <c r="JCL63" s="876"/>
      <c r="JCM63" s="876"/>
      <c r="JCN63" s="876"/>
      <c r="JCO63" s="876"/>
      <c r="JCP63" s="876"/>
      <c r="JCQ63" s="876"/>
      <c r="JCR63" s="876"/>
      <c r="JCS63" s="876"/>
      <c r="JCT63" s="876"/>
      <c r="JCU63" s="876"/>
      <c r="JCV63" s="876"/>
      <c r="JCW63" s="876"/>
      <c r="JCX63" s="876"/>
      <c r="JCY63" s="876"/>
      <c r="JCZ63" s="876"/>
      <c r="JDA63" s="876"/>
      <c r="JDB63" s="876"/>
      <c r="JDC63" s="876"/>
      <c r="JDD63" s="876"/>
      <c r="JDE63" s="876"/>
      <c r="JDF63" s="876"/>
      <c r="JDG63" s="876"/>
      <c r="JDH63" s="876"/>
      <c r="JDI63" s="876"/>
      <c r="JDJ63" s="876"/>
      <c r="JDK63" s="876"/>
      <c r="JDL63" s="876"/>
      <c r="JDM63" s="876"/>
      <c r="JDN63" s="876"/>
      <c r="JDO63" s="876"/>
      <c r="JDP63" s="876"/>
      <c r="JDQ63" s="876"/>
      <c r="JDR63" s="876"/>
      <c r="JDS63" s="876"/>
      <c r="JDT63" s="876"/>
      <c r="JDU63" s="876"/>
      <c r="JDV63" s="876"/>
      <c r="JDW63" s="876"/>
      <c r="JDX63" s="876"/>
      <c r="JDY63" s="876"/>
      <c r="JDZ63" s="876"/>
      <c r="JEA63" s="876"/>
      <c r="JEB63" s="876"/>
      <c r="JEC63" s="876"/>
      <c r="JED63" s="876"/>
      <c r="JEE63" s="876"/>
      <c r="JEF63" s="876"/>
      <c r="JEG63" s="876"/>
      <c r="JEH63" s="876"/>
      <c r="JEI63" s="876"/>
      <c r="JEJ63" s="876"/>
      <c r="JEK63" s="876"/>
      <c r="JEL63" s="876"/>
      <c r="JEM63" s="876"/>
      <c r="JEN63" s="876"/>
      <c r="JEO63" s="876"/>
      <c r="JEP63" s="876"/>
      <c r="JEQ63" s="876"/>
      <c r="JER63" s="876"/>
      <c r="JES63" s="876"/>
      <c r="JET63" s="876"/>
      <c r="JEU63" s="876"/>
      <c r="JEV63" s="876"/>
      <c r="JEW63" s="876"/>
      <c r="JEX63" s="876"/>
      <c r="JEY63" s="876"/>
      <c r="JEZ63" s="876"/>
      <c r="JFA63" s="876"/>
      <c r="JFB63" s="876"/>
      <c r="JFC63" s="876"/>
      <c r="JFD63" s="876"/>
      <c r="JFE63" s="876"/>
      <c r="JFF63" s="876"/>
      <c r="JFG63" s="876"/>
      <c r="JFH63" s="876"/>
      <c r="JFI63" s="876"/>
      <c r="JFJ63" s="876"/>
      <c r="JFK63" s="876"/>
      <c r="JFL63" s="876"/>
      <c r="JFM63" s="876"/>
      <c r="JFN63" s="876"/>
      <c r="JFO63" s="876"/>
      <c r="JFP63" s="876"/>
      <c r="JFQ63" s="876"/>
      <c r="JFR63" s="876"/>
      <c r="JFS63" s="876"/>
      <c r="JFT63" s="876"/>
      <c r="JFU63" s="876"/>
      <c r="JFV63" s="876"/>
      <c r="JFW63" s="876"/>
      <c r="JFX63" s="876"/>
      <c r="JFY63" s="876"/>
      <c r="JFZ63" s="876"/>
      <c r="JGA63" s="876"/>
      <c r="JGB63" s="876"/>
      <c r="JGC63" s="876"/>
      <c r="JGD63" s="876"/>
      <c r="JGE63" s="876"/>
      <c r="JGF63" s="876"/>
      <c r="JGG63" s="876"/>
      <c r="JGH63" s="876"/>
      <c r="JGI63" s="876"/>
      <c r="JGJ63" s="876"/>
      <c r="JGK63" s="876"/>
      <c r="JGL63" s="876"/>
      <c r="JGM63" s="876"/>
      <c r="JGN63" s="876"/>
      <c r="JGO63" s="876"/>
      <c r="JGP63" s="876"/>
      <c r="JGQ63" s="876"/>
      <c r="JGR63" s="876"/>
      <c r="JGS63" s="876"/>
      <c r="JGT63" s="876"/>
      <c r="JGU63" s="876"/>
      <c r="JGV63" s="876"/>
      <c r="JGW63" s="876"/>
      <c r="JGX63" s="876"/>
      <c r="JGY63" s="876"/>
      <c r="JGZ63" s="876"/>
      <c r="JHA63" s="876"/>
      <c r="JHB63" s="876"/>
      <c r="JHC63" s="876"/>
      <c r="JHD63" s="876"/>
      <c r="JHE63" s="876"/>
      <c r="JHF63" s="876"/>
      <c r="JHG63" s="876"/>
      <c r="JHH63" s="876"/>
      <c r="JHI63" s="876"/>
      <c r="JHJ63" s="876"/>
      <c r="JHK63" s="876"/>
      <c r="JHL63" s="876"/>
      <c r="JHM63" s="876"/>
      <c r="JHN63" s="876"/>
      <c r="JHO63" s="876"/>
      <c r="JHP63" s="876"/>
      <c r="JHQ63" s="876"/>
      <c r="JHR63" s="876"/>
      <c r="JHS63" s="876"/>
      <c r="JHT63" s="876"/>
      <c r="JHU63" s="876"/>
      <c r="JHV63" s="876"/>
      <c r="JHW63" s="876"/>
      <c r="JHX63" s="876"/>
      <c r="JHY63" s="876"/>
      <c r="JHZ63" s="876"/>
      <c r="JIA63" s="876"/>
      <c r="JIB63" s="876"/>
      <c r="JIC63" s="876"/>
      <c r="JID63" s="876"/>
      <c r="JIE63" s="876"/>
      <c r="JIF63" s="876"/>
      <c r="JIG63" s="876"/>
      <c r="JIH63" s="876"/>
      <c r="JII63" s="876"/>
      <c r="JIJ63" s="876"/>
      <c r="JIK63" s="876"/>
      <c r="JIL63" s="876"/>
      <c r="JIM63" s="876"/>
      <c r="JIN63" s="876"/>
      <c r="JIO63" s="876"/>
      <c r="JIP63" s="876"/>
      <c r="JIQ63" s="876"/>
      <c r="JIR63" s="876"/>
      <c r="JIS63" s="876"/>
      <c r="JIT63" s="876"/>
      <c r="JIU63" s="876"/>
      <c r="JIV63" s="876"/>
      <c r="JIW63" s="876"/>
      <c r="JIX63" s="876"/>
      <c r="JIY63" s="876"/>
      <c r="JIZ63" s="876"/>
      <c r="JJA63" s="876"/>
      <c r="JJB63" s="876"/>
      <c r="JJC63" s="876"/>
      <c r="JJD63" s="876"/>
      <c r="JJE63" s="876"/>
      <c r="JJF63" s="876"/>
      <c r="JJG63" s="876"/>
      <c r="JJH63" s="876"/>
      <c r="JJI63" s="876"/>
      <c r="JJJ63" s="876"/>
      <c r="JJK63" s="876"/>
      <c r="JJL63" s="876"/>
      <c r="JJM63" s="876"/>
      <c r="JJN63" s="876"/>
      <c r="JJO63" s="876"/>
      <c r="JJP63" s="876"/>
      <c r="JJQ63" s="876"/>
      <c r="JJR63" s="876"/>
      <c r="JJS63" s="876"/>
      <c r="JJT63" s="876"/>
      <c r="JJU63" s="876"/>
      <c r="JJV63" s="876"/>
      <c r="JJW63" s="876"/>
      <c r="JJX63" s="876"/>
      <c r="JJY63" s="876"/>
      <c r="JJZ63" s="876"/>
      <c r="JKA63" s="876"/>
      <c r="JKB63" s="876"/>
      <c r="JKC63" s="876"/>
      <c r="JKD63" s="876"/>
      <c r="JKE63" s="876"/>
      <c r="JKF63" s="876"/>
      <c r="JKG63" s="876"/>
      <c r="JKH63" s="876"/>
      <c r="JKI63" s="876"/>
      <c r="JKJ63" s="876"/>
      <c r="JKK63" s="876"/>
      <c r="JKL63" s="876"/>
      <c r="JKM63" s="876"/>
      <c r="JKN63" s="876"/>
      <c r="JKO63" s="876"/>
      <c r="JKP63" s="876"/>
      <c r="JKQ63" s="876"/>
      <c r="JKR63" s="876"/>
      <c r="JKS63" s="876"/>
      <c r="JKT63" s="876"/>
      <c r="JKU63" s="876"/>
      <c r="JKV63" s="876"/>
      <c r="JKW63" s="876"/>
      <c r="JKX63" s="876"/>
      <c r="JKY63" s="876"/>
      <c r="JKZ63" s="876"/>
      <c r="JLA63" s="876"/>
      <c r="JLB63" s="876"/>
      <c r="JLC63" s="876"/>
      <c r="JLD63" s="876"/>
      <c r="JLE63" s="876"/>
      <c r="JLF63" s="876"/>
      <c r="JLG63" s="876"/>
      <c r="JLH63" s="876"/>
      <c r="JLI63" s="876"/>
      <c r="JLJ63" s="876"/>
      <c r="JLK63" s="876"/>
      <c r="JLL63" s="876"/>
      <c r="JLM63" s="876"/>
      <c r="JLN63" s="876"/>
      <c r="JLO63" s="876"/>
      <c r="JLP63" s="876"/>
      <c r="JLQ63" s="876"/>
      <c r="JLR63" s="876"/>
      <c r="JLS63" s="876"/>
      <c r="JLT63" s="876"/>
      <c r="JLU63" s="876"/>
      <c r="JLV63" s="876"/>
      <c r="JLW63" s="876"/>
      <c r="JLX63" s="876"/>
      <c r="JLY63" s="876"/>
      <c r="JLZ63" s="876"/>
      <c r="JMA63" s="876"/>
      <c r="JMB63" s="876"/>
      <c r="JMC63" s="876"/>
      <c r="JMD63" s="876"/>
      <c r="JME63" s="876"/>
      <c r="JMF63" s="876"/>
      <c r="JMG63" s="876"/>
      <c r="JMH63" s="876"/>
      <c r="JMI63" s="876"/>
      <c r="JMJ63" s="876"/>
      <c r="JMK63" s="876"/>
      <c r="JML63" s="876"/>
      <c r="JMM63" s="876"/>
      <c r="JMN63" s="876"/>
      <c r="JMO63" s="876"/>
      <c r="JMP63" s="876"/>
      <c r="JMQ63" s="876"/>
      <c r="JMR63" s="876"/>
      <c r="JMS63" s="876"/>
      <c r="JMT63" s="876"/>
      <c r="JMU63" s="876"/>
      <c r="JMV63" s="876"/>
      <c r="JMW63" s="876"/>
      <c r="JMX63" s="876"/>
      <c r="JMY63" s="876"/>
      <c r="JMZ63" s="876"/>
      <c r="JNA63" s="876"/>
      <c r="JNB63" s="876"/>
      <c r="JNC63" s="876"/>
      <c r="JND63" s="876"/>
      <c r="JNE63" s="876"/>
      <c r="JNF63" s="876"/>
      <c r="JNG63" s="876"/>
      <c r="JNH63" s="876"/>
      <c r="JNI63" s="876"/>
      <c r="JNJ63" s="876"/>
      <c r="JNK63" s="876"/>
      <c r="JNL63" s="876"/>
      <c r="JNM63" s="876"/>
      <c r="JNN63" s="876"/>
      <c r="JNO63" s="876"/>
      <c r="JNP63" s="876"/>
      <c r="JNQ63" s="876"/>
      <c r="JNR63" s="876"/>
      <c r="JNS63" s="876"/>
      <c r="JNT63" s="876"/>
      <c r="JNU63" s="876"/>
      <c r="JNV63" s="876"/>
      <c r="JNW63" s="876"/>
      <c r="JNX63" s="876"/>
      <c r="JNY63" s="876"/>
      <c r="JNZ63" s="876"/>
      <c r="JOA63" s="876"/>
      <c r="JOB63" s="876"/>
      <c r="JOC63" s="876"/>
      <c r="JOD63" s="876"/>
      <c r="JOE63" s="876"/>
      <c r="JOF63" s="876"/>
      <c r="JOG63" s="876"/>
      <c r="JOH63" s="876"/>
      <c r="JOI63" s="876"/>
      <c r="JOJ63" s="876"/>
      <c r="JOK63" s="876"/>
      <c r="JOL63" s="876"/>
      <c r="JOM63" s="876"/>
      <c r="JON63" s="876"/>
      <c r="JOO63" s="876"/>
      <c r="JOP63" s="876"/>
      <c r="JOQ63" s="876"/>
      <c r="JOR63" s="876"/>
      <c r="JOS63" s="876"/>
      <c r="JOT63" s="876"/>
      <c r="JOU63" s="876"/>
      <c r="JOV63" s="876"/>
      <c r="JOW63" s="876"/>
      <c r="JOX63" s="876"/>
      <c r="JOY63" s="876"/>
      <c r="JOZ63" s="876"/>
      <c r="JPA63" s="876"/>
      <c r="JPB63" s="876"/>
      <c r="JPC63" s="876"/>
      <c r="JPD63" s="876"/>
      <c r="JPE63" s="876"/>
      <c r="JPF63" s="876"/>
      <c r="JPG63" s="876"/>
      <c r="JPH63" s="876"/>
      <c r="JPI63" s="876"/>
      <c r="JPJ63" s="876"/>
      <c r="JPK63" s="876"/>
      <c r="JPL63" s="876"/>
      <c r="JPM63" s="876"/>
      <c r="JPN63" s="876"/>
      <c r="JPO63" s="876"/>
      <c r="JPP63" s="876"/>
      <c r="JPQ63" s="876"/>
      <c r="JPR63" s="876"/>
      <c r="JPS63" s="876"/>
      <c r="JPT63" s="876"/>
      <c r="JPU63" s="876"/>
      <c r="JPV63" s="876"/>
      <c r="JPW63" s="876"/>
      <c r="JPX63" s="876"/>
      <c r="JPY63" s="876"/>
      <c r="JPZ63" s="876"/>
      <c r="JQA63" s="876"/>
      <c r="JQB63" s="876"/>
      <c r="JQC63" s="876"/>
      <c r="JQD63" s="876"/>
      <c r="JQE63" s="876"/>
      <c r="JQF63" s="876"/>
      <c r="JQG63" s="876"/>
      <c r="JQH63" s="876"/>
      <c r="JQI63" s="876"/>
      <c r="JQJ63" s="876"/>
      <c r="JQK63" s="876"/>
      <c r="JQL63" s="876"/>
      <c r="JQM63" s="876"/>
      <c r="JQN63" s="876"/>
      <c r="JQO63" s="876"/>
      <c r="JQP63" s="876"/>
      <c r="JQQ63" s="876"/>
      <c r="JQR63" s="876"/>
      <c r="JQS63" s="876"/>
      <c r="JQT63" s="876"/>
      <c r="JQU63" s="876"/>
      <c r="JQV63" s="876"/>
      <c r="JQW63" s="876"/>
      <c r="JQX63" s="876"/>
      <c r="JQY63" s="876"/>
      <c r="JQZ63" s="876"/>
      <c r="JRA63" s="876"/>
      <c r="JRB63" s="876"/>
      <c r="JRC63" s="876"/>
      <c r="JRD63" s="876"/>
      <c r="JRE63" s="876"/>
      <c r="JRF63" s="876"/>
      <c r="JRG63" s="876"/>
      <c r="JRH63" s="876"/>
      <c r="JRI63" s="876"/>
      <c r="JRJ63" s="876"/>
      <c r="JRK63" s="876"/>
      <c r="JRL63" s="876"/>
      <c r="JRM63" s="876"/>
      <c r="JRN63" s="876"/>
      <c r="JRO63" s="876"/>
      <c r="JRP63" s="876"/>
      <c r="JRQ63" s="876"/>
      <c r="JRR63" s="876"/>
      <c r="JRS63" s="876"/>
      <c r="JRT63" s="876"/>
      <c r="JRU63" s="876"/>
      <c r="JRV63" s="876"/>
      <c r="JRW63" s="876"/>
      <c r="JRX63" s="876"/>
      <c r="JRY63" s="876"/>
      <c r="JRZ63" s="876"/>
      <c r="JSA63" s="876"/>
      <c r="JSB63" s="876"/>
      <c r="JSC63" s="876"/>
      <c r="JSD63" s="876"/>
      <c r="JSE63" s="876"/>
      <c r="JSF63" s="876"/>
      <c r="JSG63" s="876"/>
      <c r="JSH63" s="876"/>
      <c r="JSI63" s="876"/>
      <c r="JSJ63" s="876"/>
      <c r="JSK63" s="876"/>
      <c r="JSL63" s="876"/>
      <c r="JSM63" s="876"/>
      <c r="JSN63" s="876"/>
      <c r="JSO63" s="876"/>
      <c r="JSP63" s="876"/>
      <c r="JSQ63" s="876"/>
      <c r="JSR63" s="876"/>
      <c r="JSS63" s="876"/>
      <c r="JST63" s="876"/>
      <c r="JSU63" s="876"/>
      <c r="JSV63" s="876"/>
      <c r="JSW63" s="876"/>
      <c r="JSX63" s="876"/>
      <c r="JSY63" s="876"/>
      <c r="JSZ63" s="876"/>
      <c r="JTA63" s="876"/>
      <c r="JTB63" s="876"/>
      <c r="JTC63" s="876"/>
      <c r="JTD63" s="876"/>
      <c r="JTE63" s="876"/>
      <c r="JTF63" s="876"/>
      <c r="JTG63" s="876"/>
      <c r="JTH63" s="876"/>
      <c r="JTI63" s="876"/>
      <c r="JTJ63" s="876"/>
      <c r="JTK63" s="876"/>
      <c r="JTL63" s="876"/>
      <c r="JTM63" s="876"/>
      <c r="JTN63" s="876"/>
      <c r="JTO63" s="876"/>
      <c r="JTP63" s="876"/>
      <c r="JTQ63" s="876"/>
      <c r="JTR63" s="876"/>
      <c r="JTS63" s="876"/>
      <c r="JTT63" s="876"/>
      <c r="JTU63" s="876"/>
      <c r="JTV63" s="876"/>
      <c r="JTW63" s="876"/>
      <c r="JTX63" s="876"/>
      <c r="JTY63" s="876"/>
      <c r="JTZ63" s="876"/>
      <c r="JUA63" s="876"/>
      <c r="JUB63" s="876"/>
      <c r="JUC63" s="876"/>
      <c r="JUD63" s="876"/>
      <c r="JUE63" s="876"/>
      <c r="JUF63" s="876"/>
      <c r="JUG63" s="876"/>
      <c r="JUH63" s="876"/>
      <c r="JUI63" s="876"/>
      <c r="JUJ63" s="876"/>
      <c r="JUK63" s="876"/>
      <c r="JUL63" s="876"/>
      <c r="JUM63" s="876"/>
      <c r="JUN63" s="876"/>
      <c r="JUO63" s="876"/>
      <c r="JUP63" s="876"/>
      <c r="JUQ63" s="876"/>
      <c r="JUR63" s="876"/>
      <c r="JUS63" s="876"/>
      <c r="JUT63" s="876"/>
      <c r="JUU63" s="876"/>
      <c r="JUV63" s="876"/>
      <c r="JUW63" s="876"/>
      <c r="JUX63" s="876"/>
      <c r="JUY63" s="876"/>
      <c r="JUZ63" s="876"/>
      <c r="JVA63" s="876"/>
      <c r="JVB63" s="876"/>
      <c r="JVC63" s="876"/>
      <c r="JVD63" s="876"/>
      <c r="JVE63" s="876"/>
      <c r="JVF63" s="876"/>
      <c r="JVG63" s="876"/>
      <c r="JVH63" s="876"/>
      <c r="JVI63" s="876"/>
      <c r="JVJ63" s="876"/>
      <c r="JVK63" s="876"/>
      <c r="JVL63" s="876"/>
      <c r="JVM63" s="876"/>
      <c r="JVN63" s="876"/>
      <c r="JVO63" s="876"/>
      <c r="JVP63" s="876"/>
      <c r="JVQ63" s="876"/>
      <c r="JVR63" s="876"/>
      <c r="JVS63" s="876"/>
      <c r="JVT63" s="876"/>
      <c r="JVU63" s="876"/>
      <c r="JVV63" s="876"/>
      <c r="JVW63" s="876"/>
      <c r="JVX63" s="876"/>
      <c r="JVY63" s="876"/>
      <c r="JVZ63" s="876"/>
      <c r="JWA63" s="876"/>
      <c r="JWB63" s="876"/>
      <c r="JWC63" s="876"/>
      <c r="JWD63" s="876"/>
      <c r="JWE63" s="876"/>
      <c r="JWF63" s="876"/>
      <c r="JWG63" s="876"/>
      <c r="JWH63" s="876"/>
      <c r="JWI63" s="876"/>
      <c r="JWJ63" s="876"/>
      <c r="JWK63" s="876"/>
      <c r="JWL63" s="876"/>
      <c r="JWM63" s="876"/>
      <c r="JWN63" s="876"/>
      <c r="JWO63" s="876"/>
      <c r="JWP63" s="876"/>
      <c r="JWQ63" s="876"/>
      <c r="JWR63" s="876"/>
      <c r="JWS63" s="876"/>
      <c r="JWT63" s="876"/>
      <c r="JWU63" s="876"/>
      <c r="JWV63" s="876"/>
      <c r="JWW63" s="876"/>
      <c r="JWX63" s="876"/>
      <c r="JWY63" s="876"/>
      <c r="JWZ63" s="876"/>
      <c r="JXA63" s="876"/>
      <c r="JXB63" s="876"/>
      <c r="JXC63" s="876"/>
      <c r="JXD63" s="876"/>
      <c r="JXE63" s="876"/>
      <c r="JXF63" s="876"/>
      <c r="JXG63" s="876"/>
      <c r="JXH63" s="876"/>
      <c r="JXI63" s="876"/>
      <c r="JXJ63" s="876"/>
      <c r="JXK63" s="876"/>
      <c r="JXL63" s="876"/>
      <c r="JXM63" s="876"/>
      <c r="JXN63" s="876"/>
      <c r="JXO63" s="876"/>
      <c r="JXP63" s="876"/>
      <c r="JXQ63" s="876"/>
      <c r="JXR63" s="876"/>
      <c r="JXS63" s="876"/>
      <c r="JXT63" s="876"/>
      <c r="JXU63" s="876"/>
      <c r="JXV63" s="876"/>
      <c r="JXW63" s="876"/>
      <c r="JXX63" s="876"/>
      <c r="JXY63" s="876"/>
      <c r="JXZ63" s="876"/>
      <c r="JYA63" s="876"/>
      <c r="JYB63" s="876"/>
      <c r="JYC63" s="876"/>
      <c r="JYD63" s="876"/>
      <c r="JYE63" s="876"/>
      <c r="JYF63" s="876"/>
      <c r="JYG63" s="876"/>
      <c r="JYH63" s="876"/>
      <c r="JYI63" s="876"/>
      <c r="JYJ63" s="876"/>
      <c r="JYK63" s="876"/>
      <c r="JYL63" s="876"/>
      <c r="JYM63" s="876"/>
      <c r="JYN63" s="876"/>
      <c r="JYO63" s="876"/>
      <c r="JYP63" s="876"/>
      <c r="JYQ63" s="876"/>
      <c r="JYR63" s="876"/>
      <c r="JYS63" s="876"/>
      <c r="JYT63" s="876"/>
      <c r="JYU63" s="876"/>
      <c r="JYV63" s="876"/>
      <c r="JYW63" s="876"/>
      <c r="JYX63" s="876"/>
      <c r="JYY63" s="876"/>
      <c r="JYZ63" s="876"/>
      <c r="JZA63" s="876"/>
      <c r="JZB63" s="876"/>
      <c r="JZC63" s="876"/>
      <c r="JZD63" s="876"/>
      <c r="JZE63" s="876"/>
      <c r="JZF63" s="876"/>
      <c r="JZG63" s="876"/>
      <c r="JZH63" s="876"/>
      <c r="JZI63" s="876"/>
      <c r="JZJ63" s="876"/>
      <c r="JZK63" s="876"/>
      <c r="JZL63" s="876"/>
      <c r="JZM63" s="876"/>
      <c r="JZN63" s="876"/>
      <c r="JZO63" s="876"/>
      <c r="JZP63" s="876"/>
      <c r="JZQ63" s="876"/>
      <c r="JZR63" s="876"/>
      <c r="JZS63" s="876"/>
      <c r="JZT63" s="876"/>
      <c r="JZU63" s="876"/>
      <c r="JZV63" s="876"/>
      <c r="JZW63" s="876"/>
      <c r="JZX63" s="876"/>
      <c r="JZY63" s="876"/>
      <c r="JZZ63" s="876"/>
      <c r="KAA63" s="876"/>
      <c r="KAB63" s="876"/>
      <c r="KAC63" s="876"/>
      <c r="KAD63" s="876"/>
      <c r="KAE63" s="876"/>
      <c r="KAF63" s="876"/>
      <c r="KAG63" s="876"/>
      <c r="KAH63" s="876"/>
      <c r="KAI63" s="876"/>
      <c r="KAJ63" s="876"/>
      <c r="KAK63" s="876"/>
      <c r="KAL63" s="876"/>
      <c r="KAM63" s="876"/>
      <c r="KAN63" s="876"/>
      <c r="KAO63" s="876"/>
      <c r="KAP63" s="876"/>
      <c r="KAQ63" s="876"/>
      <c r="KAR63" s="876"/>
      <c r="KAS63" s="876"/>
      <c r="KAT63" s="876"/>
      <c r="KAU63" s="876"/>
      <c r="KAV63" s="876"/>
      <c r="KAW63" s="876"/>
      <c r="KAX63" s="876"/>
      <c r="KAY63" s="876"/>
      <c r="KAZ63" s="876"/>
      <c r="KBA63" s="876"/>
      <c r="KBB63" s="876"/>
      <c r="KBC63" s="876"/>
      <c r="KBD63" s="876"/>
      <c r="KBE63" s="876"/>
      <c r="KBF63" s="876"/>
      <c r="KBG63" s="876"/>
      <c r="KBH63" s="876"/>
      <c r="KBI63" s="876"/>
      <c r="KBJ63" s="876"/>
      <c r="KBK63" s="876"/>
      <c r="KBL63" s="876"/>
      <c r="KBM63" s="876"/>
      <c r="KBN63" s="876"/>
      <c r="KBO63" s="876"/>
      <c r="KBP63" s="876"/>
      <c r="KBQ63" s="876"/>
      <c r="KBR63" s="876"/>
      <c r="KBS63" s="876"/>
      <c r="KBT63" s="876"/>
      <c r="KBU63" s="876"/>
      <c r="KBV63" s="876"/>
      <c r="KBW63" s="876"/>
      <c r="KBX63" s="876"/>
      <c r="KBY63" s="876"/>
      <c r="KBZ63" s="876"/>
      <c r="KCA63" s="876"/>
      <c r="KCB63" s="876"/>
      <c r="KCC63" s="876"/>
      <c r="KCD63" s="876"/>
      <c r="KCE63" s="876"/>
      <c r="KCF63" s="876"/>
      <c r="KCG63" s="876"/>
      <c r="KCH63" s="876"/>
      <c r="KCI63" s="876"/>
      <c r="KCJ63" s="876"/>
      <c r="KCK63" s="876"/>
      <c r="KCL63" s="876"/>
      <c r="KCM63" s="876"/>
      <c r="KCN63" s="876"/>
      <c r="KCO63" s="876"/>
      <c r="KCP63" s="876"/>
      <c r="KCQ63" s="876"/>
      <c r="KCR63" s="876"/>
      <c r="KCS63" s="876"/>
      <c r="KCT63" s="876"/>
      <c r="KCU63" s="876"/>
      <c r="KCV63" s="876"/>
      <c r="KCW63" s="876"/>
      <c r="KCX63" s="876"/>
      <c r="KCY63" s="876"/>
      <c r="KCZ63" s="876"/>
      <c r="KDA63" s="876"/>
      <c r="KDB63" s="876"/>
      <c r="KDC63" s="876"/>
      <c r="KDD63" s="876"/>
      <c r="KDE63" s="876"/>
      <c r="KDF63" s="876"/>
      <c r="KDG63" s="876"/>
      <c r="KDH63" s="876"/>
      <c r="KDI63" s="876"/>
      <c r="KDJ63" s="876"/>
      <c r="KDK63" s="876"/>
      <c r="KDL63" s="876"/>
      <c r="KDM63" s="876"/>
      <c r="KDN63" s="876"/>
      <c r="KDO63" s="876"/>
      <c r="KDP63" s="876"/>
      <c r="KDQ63" s="876"/>
      <c r="KDR63" s="876"/>
      <c r="KDS63" s="876"/>
      <c r="KDT63" s="876"/>
      <c r="KDU63" s="876"/>
      <c r="KDV63" s="876"/>
      <c r="KDW63" s="876"/>
      <c r="KDX63" s="876"/>
      <c r="KDY63" s="876"/>
      <c r="KDZ63" s="876"/>
      <c r="KEA63" s="876"/>
      <c r="KEB63" s="876"/>
      <c r="KEC63" s="876"/>
      <c r="KED63" s="876"/>
      <c r="KEE63" s="876"/>
      <c r="KEF63" s="876"/>
      <c r="KEG63" s="876"/>
      <c r="KEH63" s="876"/>
      <c r="KEI63" s="876"/>
      <c r="KEJ63" s="876"/>
      <c r="KEK63" s="876"/>
      <c r="KEL63" s="876"/>
      <c r="KEM63" s="876"/>
      <c r="KEN63" s="876"/>
      <c r="KEO63" s="876"/>
      <c r="KEP63" s="876"/>
      <c r="KEQ63" s="876"/>
      <c r="KER63" s="876"/>
      <c r="KES63" s="876"/>
      <c r="KET63" s="876"/>
      <c r="KEU63" s="876"/>
      <c r="KEV63" s="876"/>
      <c r="KEW63" s="876"/>
      <c r="KEX63" s="876"/>
      <c r="KEY63" s="876"/>
      <c r="KEZ63" s="876"/>
      <c r="KFA63" s="876"/>
      <c r="KFB63" s="876"/>
      <c r="KFC63" s="876"/>
      <c r="KFD63" s="876"/>
      <c r="KFE63" s="876"/>
      <c r="KFF63" s="876"/>
      <c r="KFG63" s="876"/>
      <c r="KFH63" s="876"/>
      <c r="KFI63" s="876"/>
      <c r="KFJ63" s="876"/>
      <c r="KFK63" s="876"/>
      <c r="KFL63" s="876"/>
      <c r="KFM63" s="876"/>
      <c r="KFN63" s="876"/>
      <c r="KFO63" s="876"/>
      <c r="KFP63" s="876"/>
      <c r="KFQ63" s="876"/>
      <c r="KFR63" s="876"/>
      <c r="KFS63" s="876"/>
      <c r="KFT63" s="876"/>
      <c r="KFU63" s="876"/>
      <c r="KFV63" s="876"/>
      <c r="KFW63" s="876"/>
      <c r="KFX63" s="876"/>
      <c r="KFY63" s="876"/>
      <c r="KFZ63" s="876"/>
      <c r="KGA63" s="876"/>
      <c r="KGB63" s="876"/>
      <c r="KGC63" s="876"/>
      <c r="KGD63" s="876"/>
      <c r="KGE63" s="876"/>
      <c r="KGF63" s="876"/>
      <c r="KGG63" s="876"/>
      <c r="KGH63" s="876"/>
      <c r="KGI63" s="876"/>
      <c r="KGJ63" s="876"/>
      <c r="KGK63" s="876"/>
      <c r="KGL63" s="876"/>
      <c r="KGM63" s="876"/>
      <c r="KGN63" s="876"/>
      <c r="KGO63" s="876"/>
      <c r="KGP63" s="876"/>
      <c r="KGQ63" s="876"/>
      <c r="KGR63" s="876"/>
      <c r="KGS63" s="876"/>
      <c r="KGT63" s="876"/>
      <c r="KGU63" s="876"/>
      <c r="KGV63" s="876"/>
      <c r="KGW63" s="876"/>
      <c r="KGX63" s="876"/>
      <c r="KGY63" s="876"/>
      <c r="KGZ63" s="876"/>
      <c r="KHA63" s="876"/>
      <c r="KHB63" s="876"/>
      <c r="KHC63" s="876"/>
      <c r="KHD63" s="876"/>
      <c r="KHE63" s="876"/>
      <c r="KHF63" s="876"/>
      <c r="KHG63" s="876"/>
      <c r="KHH63" s="876"/>
      <c r="KHI63" s="876"/>
      <c r="KHJ63" s="876"/>
      <c r="KHK63" s="876"/>
      <c r="KHL63" s="876"/>
      <c r="KHM63" s="876"/>
      <c r="KHN63" s="876"/>
      <c r="KHO63" s="876"/>
      <c r="KHP63" s="876"/>
      <c r="KHQ63" s="876"/>
      <c r="KHR63" s="876"/>
      <c r="KHS63" s="876"/>
      <c r="KHT63" s="876"/>
      <c r="KHU63" s="876"/>
      <c r="KHV63" s="876"/>
      <c r="KHW63" s="876"/>
      <c r="KHX63" s="876"/>
      <c r="KHY63" s="876"/>
      <c r="KHZ63" s="876"/>
      <c r="KIA63" s="876"/>
      <c r="KIB63" s="876"/>
      <c r="KIC63" s="876"/>
      <c r="KID63" s="876"/>
      <c r="KIE63" s="876"/>
      <c r="KIF63" s="876"/>
      <c r="KIG63" s="876"/>
      <c r="KIH63" s="876"/>
      <c r="KII63" s="876"/>
      <c r="KIJ63" s="876"/>
      <c r="KIK63" s="876"/>
      <c r="KIL63" s="876"/>
      <c r="KIM63" s="876"/>
      <c r="KIN63" s="876"/>
      <c r="KIO63" s="876"/>
      <c r="KIP63" s="876"/>
      <c r="KIQ63" s="876"/>
      <c r="KIR63" s="876"/>
      <c r="KIS63" s="876"/>
      <c r="KIT63" s="876"/>
      <c r="KIU63" s="876"/>
      <c r="KIV63" s="876"/>
      <c r="KIW63" s="876"/>
      <c r="KIX63" s="876"/>
      <c r="KIY63" s="876"/>
      <c r="KIZ63" s="876"/>
      <c r="KJA63" s="876"/>
      <c r="KJB63" s="876"/>
      <c r="KJC63" s="876"/>
      <c r="KJD63" s="876"/>
      <c r="KJE63" s="876"/>
      <c r="KJF63" s="876"/>
      <c r="KJG63" s="876"/>
      <c r="KJH63" s="876"/>
      <c r="KJI63" s="876"/>
      <c r="KJJ63" s="876"/>
      <c r="KJK63" s="876"/>
      <c r="KJL63" s="876"/>
      <c r="KJM63" s="876"/>
      <c r="KJN63" s="876"/>
      <c r="KJO63" s="876"/>
      <c r="KJP63" s="876"/>
      <c r="KJQ63" s="876"/>
      <c r="KJR63" s="876"/>
      <c r="KJS63" s="876"/>
      <c r="KJT63" s="876"/>
      <c r="KJU63" s="876"/>
      <c r="KJV63" s="876"/>
      <c r="KJW63" s="876"/>
      <c r="KJX63" s="876"/>
      <c r="KJY63" s="876"/>
      <c r="KJZ63" s="876"/>
      <c r="KKA63" s="876"/>
      <c r="KKB63" s="876"/>
      <c r="KKC63" s="876"/>
      <c r="KKD63" s="876"/>
      <c r="KKE63" s="876"/>
      <c r="KKF63" s="876"/>
      <c r="KKG63" s="876"/>
      <c r="KKH63" s="876"/>
      <c r="KKI63" s="876"/>
      <c r="KKJ63" s="876"/>
      <c r="KKK63" s="876"/>
      <c r="KKL63" s="876"/>
      <c r="KKM63" s="876"/>
      <c r="KKN63" s="876"/>
      <c r="KKO63" s="876"/>
      <c r="KKP63" s="876"/>
      <c r="KKQ63" s="876"/>
      <c r="KKR63" s="876"/>
      <c r="KKS63" s="876"/>
      <c r="KKT63" s="876"/>
      <c r="KKU63" s="876"/>
      <c r="KKV63" s="876"/>
      <c r="KKW63" s="876"/>
      <c r="KKX63" s="876"/>
      <c r="KKY63" s="876"/>
      <c r="KKZ63" s="876"/>
      <c r="KLA63" s="876"/>
      <c r="KLB63" s="876"/>
      <c r="KLC63" s="876"/>
      <c r="KLD63" s="876"/>
      <c r="KLE63" s="876"/>
      <c r="KLF63" s="876"/>
      <c r="KLG63" s="876"/>
      <c r="KLH63" s="876"/>
      <c r="KLI63" s="876"/>
      <c r="KLJ63" s="876"/>
      <c r="KLK63" s="876"/>
      <c r="KLL63" s="876"/>
      <c r="KLM63" s="876"/>
      <c r="KLN63" s="876"/>
      <c r="KLO63" s="876"/>
      <c r="KLP63" s="876"/>
      <c r="KLQ63" s="876"/>
      <c r="KLR63" s="876"/>
      <c r="KLS63" s="876"/>
      <c r="KLT63" s="876"/>
      <c r="KLU63" s="876"/>
      <c r="KLV63" s="876"/>
      <c r="KLW63" s="876"/>
      <c r="KLX63" s="876"/>
      <c r="KLY63" s="876"/>
      <c r="KLZ63" s="876"/>
      <c r="KMA63" s="876"/>
      <c r="KMB63" s="876"/>
      <c r="KMC63" s="876"/>
      <c r="KMD63" s="876"/>
      <c r="KME63" s="876"/>
      <c r="KMF63" s="876"/>
      <c r="KMG63" s="876"/>
      <c r="KMH63" s="876"/>
      <c r="KMI63" s="876"/>
      <c r="KMJ63" s="876"/>
      <c r="KMK63" s="876"/>
      <c r="KML63" s="876"/>
      <c r="KMM63" s="876"/>
      <c r="KMN63" s="876"/>
      <c r="KMO63" s="876"/>
      <c r="KMP63" s="876"/>
      <c r="KMQ63" s="876"/>
      <c r="KMR63" s="876"/>
      <c r="KMS63" s="876"/>
      <c r="KMT63" s="876"/>
      <c r="KMU63" s="876"/>
      <c r="KMV63" s="876"/>
      <c r="KMW63" s="876"/>
      <c r="KMX63" s="876"/>
      <c r="KMY63" s="876"/>
      <c r="KMZ63" s="876"/>
      <c r="KNA63" s="876"/>
      <c r="KNB63" s="876"/>
      <c r="KNC63" s="876"/>
      <c r="KND63" s="876"/>
      <c r="KNE63" s="876"/>
      <c r="KNF63" s="876"/>
      <c r="KNG63" s="876"/>
      <c r="KNH63" s="876"/>
      <c r="KNI63" s="876"/>
      <c r="KNJ63" s="876"/>
      <c r="KNK63" s="876"/>
      <c r="KNL63" s="876"/>
      <c r="KNM63" s="876"/>
      <c r="KNN63" s="876"/>
      <c r="KNO63" s="876"/>
      <c r="KNP63" s="876"/>
      <c r="KNQ63" s="876"/>
      <c r="KNR63" s="876"/>
      <c r="KNS63" s="876"/>
      <c r="KNT63" s="876"/>
      <c r="KNU63" s="876"/>
      <c r="KNV63" s="876"/>
      <c r="KNW63" s="876"/>
      <c r="KNX63" s="876"/>
      <c r="KNY63" s="876"/>
      <c r="KNZ63" s="876"/>
      <c r="KOA63" s="876"/>
      <c r="KOB63" s="876"/>
      <c r="KOC63" s="876"/>
      <c r="KOD63" s="876"/>
      <c r="KOE63" s="876"/>
      <c r="KOF63" s="876"/>
      <c r="KOG63" s="876"/>
      <c r="KOH63" s="876"/>
      <c r="KOI63" s="876"/>
      <c r="KOJ63" s="876"/>
      <c r="KOK63" s="876"/>
      <c r="KOL63" s="876"/>
      <c r="KOM63" s="876"/>
      <c r="KON63" s="876"/>
      <c r="KOO63" s="876"/>
      <c r="KOP63" s="876"/>
      <c r="KOQ63" s="876"/>
      <c r="KOR63" s="876"/>
      <c r="KOS63" s="876"/>
      <c r="KOT63" s="876"/>
      <c r="KOU63" s="876"/>
      <c r="KOV63" s="876"/>
      <c r="KOW63" s="876"/>
      <c r="KOX63" s="876"/>
      <c r="KOY63" s="876"/>
      <c r="KOZ63" s="876"/>
      <c r="KPA63" s="876"/>
      <c r="KPB63" s="876"/>
      <c r="KPC63" s="876"/>
      <c r="KPD63" s="876"/>
      <c r="KPE63" s="876"/>
      <c r="KPF63" s="876"/>
      <c r="KPG63" s="876"/>
      <c r="KPH63" s="876"/>
      <c r="KPI63" s="876"/>
      <c r="KPJ63" s="876"/>
      <c r="KPK63" s="876"/>
      <c r="KPL63" s="876"/>
      <c r="KPM63" s="876"/>
      <c r="KPN63" s="876"/>
      <c r="KPO63" s="876"/>
      <c r="KPP63" s="876"/>
      <c r="KPQ63" s="876"/>
      <c r="KPR63" s="876"/>
      <c r="KPS63" s="876"/>
      <c r="KPT63" s="876"/>
      <c r="KPU63" s="876"/>
      <c r="KPV63" s="876"/>
      <c r="KPW63" s="876"/>
      <c r="KPX63" s="876"/>
      <c r="KPY63" s="876"/>
      <c r="KPZ63" s="876"/>
      <c r="KQA63" s="876"/>
      <c r="KQB63" s="876"/>
      <c r="KQC63" s="876"/>
      <c r="KQD63" s="876"/>
      <c r="KQE63" s="876"/>
      <c r="KQF63" s="876"/>
      <c r="KQG63" s="876"/>
      <c r="KQH63" s="876"/>
      <c r="KQI63" s="876"/>
      <c r="KQJ63" s="876"/>
      <c r="KQK63" s="876"/>
      <c r="KQL63" s="876"/>
      <c r="KQM63" s="876"/>
      <c r="KQN63" s="876"/>
      <c r="KQO63" s="876"/>
      <c r="KQP63" s="876"/>
      <c r="KQQ63" s="876"/>
      <c r="KQR63" s="876"/>
      <c r="KQS63" s="876"/>
      <c r="KQT63" s="876"/>
      <c r="KQU63" s="876"/>
      <c r="KQV63" s="876"/>
      <c r="KQW63" s="876"/>
      <c r="KQX63" s="876"/>
      <c r="KQY63" s="876"/>
      <c r="KQZ63" s="876"/>
      <c r="KRA63" s="876"/>
      <c r="KRB63" s="876"/>
      <c r="KRC63" s="876"/>
      <c r="KRD63" s="876"/>
      <c r="KRE63" s="876"/>
      <c r="KRF63" s="876"/>
      <c r="KRG63" s="876"/>
      <c r="KRH63" s="876"/>
      <c r="KRI63" s="876"/>
      <c r="KRJ63" s="876"/>
      <c r="KRK63" s="876"/>
      <c r="KRL63" s="876"/>
      <c r="KRM63" s="876"/>
      <c r="KRN63" s="876"/>
      <c r="KRO63" s="876"/>
      <c r="KRP63" s="876"/>
      <c r="KRQ63" s="876"/>
      <c r="KRR63" s="876"/>
      <c r="KRS63" s="876"/>
      <c r="KRT63" s="876"/>
      <c r="KRU63" s="876"/>
      <c r="KRV63" s="876"/>
      <c r="KRW63" s="876"/>
      <c r="KRX63" s="876"/>
      <c r="KRY63" s="876"/>
      <c r="KRZ63" s="876"/>
      <c r="KSA63" s="876"/>
      <c r="KSB63" s="876"/>
      <c r="KSC63" s="876"/>
      <c r="KSD63" s="876"/>
      <c r="KSE63" s="876"/>
      <c r="KSF63" s="876"/>
      <c r="KSG63" s="876"/>
      <c r="KSH63" s="876"/>
      <c r="KSI63" s="876"/>
      <c r="KSJ63" s="876"/>
      <c r="KSK63" s="876"/>
      <c r="KSL63" s="876"/>
      <c r="KSM63" s="876"/>
      <c r="KSN63" s="876"/>
      <c r="KSO63" s="876"/>
      <c r="KSP63" s="876"/>
      <c r="KSQ63" s="876"/>
      <c r="KSR63" s="876"/>
      <c r="KSS63" s="876"/>
      <c r="KST63" s="876"/>
      <c r="KSU63" s="876"/>
      <c r="KSV63" s="876"/>
      <c r="KSW63" s="876"/>
      <c r="KSX63" s="876"/>
      <c r="KSY63" s="876"/>
      <c r="KSZ63" s="876"/>
      <c r="KTA63" s="876"/>
      <c r="KTB63" s="876"/>
      <c r="KTC63" s="876"/>
      <c r="KTD63" s="876"/>
      <c r="KTE63" s="876"/>
      <c r="KTF63" s="876"/>
      <c r="KTG63" s="876"/>
      <c r="KTH63" s="876"/>
      <c r="KTI63" s="876"/>
      <c r="KTJ63" s="876"/>
      <c r="KTK63" s="876"/>
      <c r="KTL63" s="876"/>
      <c r="KTM63" s="876"/>
      <c r="KTN63" s="876"/>
      <c r="KTO63" s="876"/>
      <c r="KTP63" s="876"/>
      <c r="KTQ63" s="876"/>
      <c r="KTR63" s="876"/>
      <c r="KTS63" s="876"/>
      <c r="KTT63" s="876"/>
      <c r="KTU63" s="876"/>
      <c r="KTV63" s="876"/>
      <c r="KTW63" s="876"/>
      <c r="KTX63" s="876"/>
      <c r="KTY63" s="876"/>
      <c r="KTZ63" s="876"/>
      <c r="KUA63" s="876"/>
      <c r="KUB63" s="876"/>
      <c r="KUC63" s="876"/>
      <c r="KUD63" s="876"/>
      <c r="KUE63" s="876"/>
      <c r="KUF63" s="876"/>
      <c r="KUG63" s="876"/>
      <c r="KUH63" s="876"/>
      <c r="KUI63" s="876"/>
      <c r="KUJ63" s="876"/>
      <c r="KUK63" s="876"/>
      <c r="KUL63" s="876"/>
      <c r="KUM63" s="876"/>
      <c r="KUN63" s="876"/>
      <c r="KUO63" s="876"/>
      <c r="KUP63" s="876"/>
      <c r="KUQ63" s="876"/>
      <c r="KUR63" s="876"/>
      <c r="KUS63" s="876"/>
      <c r="KUT63" s="876"/>
      <c r="KUU63" s="876"/>
      <c r="KUV63" s="876"/>
      <c r="KUW63" s="876"/>
      <c r="KUX63" s="876"/>
      <c r="KUY63" s="876"/>
      <c r="KUZ63" s="876"/>
      <c r="KVA63" s="876"/>
      <c r="KVB63" s="876"/>
      <c r="KVC63" s="876"/>
      <c r="KVD63" s="876"/>
      <c r="KVE63" s="876"/>
      <c r="KVF63" s="876"/>
      <c r="KVG63" s="876"/>
      <c r="KVH63" s="876"/>
      <c r="KVI63" s="876"/>
      <c r="KVJ63" s="876"/>
      <c r="KVK63" s="876"/>
      <c r="KVL63" s="876"/>
      <c r="KVM63" s="876"/>
      <c r="KVN63" s="876"/>
      <c r="KVO63" s="876"/>
      <c r="KVP63" s="876"/>
      <c r="KVQ63" s="876"/>
      <c r="KVR63" s="876"/>
      <c r="KVS63" s="876"/>
      <c r="KVT63" s="876"/>
      <c r="KVU63" s="876"/>
      <c r="KVV63" s="876"/>
      <c r="KVW63" s="876"/>
      <c r="KVX63" s="876"/>
      <c r="KVY63" s="876"/>
      <c r="KVZ63" s="876"/>
      <c r="KWA63" s="876"/>
      <c r="KWB63" s="876"/>
      <c r="KWC63" s="876"/>
      <c r="KWD63" s="876"/>
      <c r="KWE63" s="876"/>
      <c r="KWF63" s="876"/>
      <c r="KWG63" s="876"/>
      <c r="KWH63" s="876"/>
      <c r="KWI63" s="876"/>
      <c r="KWJ63" s="876"/>
      <c r="KWK63" s="876"/>
      <c r="KWL63" s="876"/>
      <c r="KWM63" s="876"/>
      <c r="KWN63" s="876"/>
      <c r="KWO63" s="876"/>
      <c r="KWP63" s="876"/>
      <c r="KWQ63" s="876"/>
      <c r="KWR63" s="876"/>
      <c r="KWS63" s="876"/>
      <c r="KWT63" s="876"/>
      <c r="KWU63" s="876"/>
      <c r="KWV63" s="876"/>
      <c r="KWW63" s="876"/>
      <c r="KWX63" s="876"/>
      <c r="KWY63" s="876"/>
      <c r="KWZ63" s="876"/>
      <c r="KXA63" s="876"/>
      <c r="KXB63" s="876"/>
      <c r="KXC63" s="876"/>
      <c r="KXD63" s="876"/>
      <c r="KXE63" s="876"/>
      <c r="KXF63" s="876"/>
      <c r="KXG63" s="876"/>
      <c r="KXH63" s="876"/>
      <c r="KXI63" s="876"/>
      <c r="KXJ63" s="876"/>
      <c r="KXK63" s="876"/>
      <c r="KXL63" s="876"/>
      <c r="KXM63" s="876"/>
      <c r="KXN63" s="876"/>
      <c r="KXO63" s="876"/>
      <c r="KXP63" s="876"/>
      <c r="KXQ63" s="876"/>
      <c r="KXR63" s="876"/>
      <c r="KXS63" s="876"/>
      <c r="KXT63" s="876"/>
      <c r="KXU63" s="876"/>
      <c r="KXV63" s="876"/>
      <c r="KXW63" s="876"/>
      <c r="KXX63" s="876"/>
      <c r="KXY63" s="876"/>
      <c r="KXZ63" s="876"/>
      <c r="KYA63" s="876"/>
      <c r="KYB63" s="876"/>
      <c r="KYC63" s="876"/>
      <c r="KYD63" s="876"/>
      <c r="KYE63" s="876"/>
      <c r="KYF63" s="876"/>
      <c r="KYG63" s="876"/>
      <c r="KYH63" s="876"/>
      <c r="KYI63" s="876"/>
      <c r="KYJ63" s="876"/>
      <c r="KYK63" s="876"/>
      <c r="KYL63" s="876"/>
      <c r="KYM63" s="876"/>
      <c r="KYN63" s="876"/>
      <c r="KYO63" s="876"/>
      <c r="KYP63" s="876"/>
      <c r="KYQ63" s="876"/>
      <c r="KYR63" s="876"/>
      <c r="KYS63" s="876"/>
      <c r="KYT63" s="876"/>
      <c r="KYU63" s="876"/>
      <c r="KYV63" s="876"/>
      <c r="KYW63" s="876"/>
      <c r="KYX63" s="876"/>
      <c r="KYY63" s="876"/>
      <c r="KYZ63" s="876"/>
      <c r="KZA63" s="876"/>
      <c r="KZB63" s="876"/>
      <c r="KZC63" s="876"/>
      <c r="KZD63" s="876"/>
      <c r="KZE63" s="876"/>
      <c r="KZF63" s="876"/>
      <c r="KZG63" s="876"/>
      <c r="KZH63" s="876"/>
      <c r="KZI63" s="876"/>
      <c r="KZJ63" s="876"/>
      <c r="KZK63" s="876"/>
      <c r="KZL63" s="876"/>
      <c r="KZM63" s="876"/>
      <c r="KZN63" s="876"/>
      <c r="KZO63" s="876"/>
      <c r="KZP63" s="876"/>
      <c r="KZQ63" s="876"/>
      <c r="KZR63" s="876"/>
      <c r="KZS63" s="876"/>
      <c r="KZT63" s="876"/>
      <c r="KZU63" s="876"/>
      <c r="KZV63" s="876"/>
      <c r="KZW63" s="876"/>
      <c r="KZX63" s="876"/>
      <c r="KZY63" s="876"/>
      <c r="KZZ63" s="876"/>
      <c r="LAA63" s="876"/>
      <c r="LAB63" s="876"/>
      <c r="LAC63" s="876"/>
      <c r="LAD63" s="876"/>
      <c r="LAE63" s="876"/>
      <c r="LAF63" s="876"/>
      <c r="LAG63" s="876"/>
      <c r="LAH63" s="876"/>
      <c r="LAI63" s="876"/>
      <c r="LAJ63" s="876"/>
      <c r="LAK63" s="876"/>
      <c r="LAL63" s="876"/>
      <c r="LAM63" s="876"/>
      <c r="LAN63" s="876"/>
      <c r="LAO63" s="876"/>
      <c r="LAP63" s="876"/>
      <c r="LAQ63" s="876"/>
      <c r="LAR63" s="876"/>
      <c r="LAS63" s="876"/>
      <c r="LAT63" s="876"/>
      <c r="LAU63" s="876"/>
      <c r="LAV63" s="876"/>
      <c r="LAW63" s="876"/>
      <c r="LAX63" s="876"/>
      <c r="LAY63" s="876"/>
      <c r="LAZ63" s="876"/>
      <c r="LBA63" s="876"/>
      <c r="LBB63" s="876"/>
      <c r="LBC63" s="876"/>
      <c r="LBD63" s="876"/>
      <c r="LBE63" s="876"/>
      <c r="LBF63" s="876"/>
      <c r="LBG63" s="876"/>
      <c r="LBH63" s="876"/>
      <c r="LBI63" s="876"/>
      <c r="LBJ63" s="876"/>
      <c r="LBK63" s="876"/>
      <c r="LBL63" s="876"/>
      <c r="LBM63" s="876"/>
      <c r="LBN63" s="876"/>
      <c r="LBO63" s="876"/>
      <c r="LBP63" s="876"/>
      <c r="LBQ63" s="876"/>
      <c r="LBR63" s="876"/>
      <c r="LBS63" s="876"/>
      <c r="LBT63" s="876"/>
      <c r="LBU63" s="876"/>
      <c r="LBV63" s="876"/>
      <c r="LBW63" s="876"/>
      <c r="LBX63" s="876"/>
      <c r="LBY63" s="876"/>
      <c r="LBZ63" s="876"/>
      <c r="LCA63" s="876"/>
      <c r="LCB63" s="876"/>
      <c r="LCC63" s="876"/>
      <c r="LCD63" s="876"/>
      <c r="LCE63" s="876"/>
      <c r="LCF63" s="876"/>
      <c r="LCG63" s="876"/>
      <c r="LCH63" s="876"/>
      <c r="LCI63" s="876"/>
      <c r="LCJ63" s="876"/>
      <c r="LCK63" s="876"/>
      <c r="LCL63" s="876"/>
      <c r="LCM63" s="876"/>
      <c r="LCN63" s="876"/>
      <c r="LCO63" s="876"/>
      <c r="LCP63" s="876"/>
      <c r="LCQ63" s="876"/>
      <c r="LCR63" s="876"/>
      <c r="LCS63" s="876"/>
      <c r="LCT63" s="876"/>
      <c r="LCU63" s="876"/>
      <c r="LCV63" s="876"/>
      <c r="LCW63" s="876"/>
      <c r="LCX63" s="876"/>
      <c r="LCY63" s="876"/>
      <c r="LCZ63" s="876"/>
      <c r="LDA63" s="876"/>
      <c r="LDB63" s="876"/>
      <c r="LDC63" s="876"/>
      <c r="LDD63" s="876"/>
      <c r="LDE63" s="876"/>
      <c r="LDF63" s="876"/>
      <c r="LDG63" s="876"/>
      <c r="LDH63" s="876"/>
      <c r="LDI63" s="876"/>
      <c r="LDJ63" s="876"/>
      <c r="LDK63" s="876"/>
      <c r="LDL63" s="876"/>
      <c r="LDM63" s="876"/>
      <c r="LDN63" s="876"/>
      <c r="LDO63" s="876"/>
      <c r="LDP63" s="876"/>
      <c r="LDQ63" s="876"/>
      <c r="LDR63" s="876"/>
      <c r="LDS63" s="876"/>
      <c r="LDT63" s="876"/>
      <c r="LDU63" s="876"/>
      <c r="LDV63" s="876"/>
      <c r="LDW63" s="876"/>
      <c r="LDX63" s="876"/>
      <c r="LDY63" s="876"/>
      <c r="LDZ63" s="876"/>
      <c r="LEA63" s="876"/>
      <c r="LEB63" s="876"/>
      <c r="LEC63" s="876"/>
      <c r="LED63" s="876"/>
      <c r="LEE63" s="876"/>
      <c r="LEF63" s="876"/>
      <c r="LEG63" s="876"/>
      <c r="LEH63" s="876"/>
      <c r="LEI63" s="876"/>
      <c r="LEJ63" s="876"/>
      <c r="LEK63" s="876"/>
      <c r="LEL63" s="876"/>
      <c r="LEM63" s="876"/>
      <c r="LEN63" s="876"/>
      <c r="LEO63" s="876"/>
      <c r="LEP63" s="876"/>
      <c r="LEQ63" s="876"/>
      <c r="LER63" s="876"/>
      <c r="LES63" s="876"/>
      <c r="LET63" s="876"/>
      <c r="LEU63" s="876"/>
      <c r="LEV63" s="876"/>
      <c r="LEW63" s="876"/>
      <c r="LEX63" s="876"/>
      <c r="LEY63" s="876"/>
      <c r="LEZ63" s="876"/>
      <c r="LFA63" s="876"/>
      <c r="LFB63" s="876"/>
      <c r="LFC63" s="876"/>
      <c r="LFD63" s="876"/>
      <c r="LFE63" s="876"/>
      <c r="LFF63" s="876"/>
      <c r="LFG63" s="876"/>
      <c r="LFH63" s="876"/>
      <c r="LFI63" s="876"/>
      <c r="LFJ63" s="876"/>
      <c r="LFK63" s="876"/>
      <c r="LFL63" s="876"/>
      <c r="LFM63" s="876"/>
      <c r="LFN63" s="876"/>
      <c r="LFO63" s="876"/>
      <c r="LFP63" s="876"/>
      <c r="LFQ63" s="876"/>
      <c r="LFR63" s="876"/>
      <c r="LFS63" s="876"/>
      <c r="LFT63" s="876"/>
      <c r="LFU63" s="876"/>
      <c r="LFV63" s="876"/>
      <c r="LFW63" s="876"/>
      <c r="LFX63" s="876"/>
      <c r="LFY63" s="876"/>
      <c r="LFZ63" s="876"/>
      <c r="LGA63" s="876"/>
      <c r="LGB63" s="876"/>
      <c r="LGC63" s="876"/>
      <c r="LGD63" s="876"/>
      <c r="LGE63" s="876"/>
      <c r="LGF63" s="876"/>
      <c r="LGG63" s="876"/>
      <c r="LGH63" s="876"/>
      <c r="LGI63" s="876"/>
      <c r="LGJ63" s="876"/>
      <c r="LGK63" s="876"/>
      <c r="LGL63" s="876"/>
      <c r="LGM63" s="876"/>
      <c r="LGN63" s="876"/>
      <c r="LGO63" s="876"/>
      <c r="LGP63" s="876"/>
      <c r="LGQ63" s="876"/>
      <c r="LGR63" s="876"/>
      <c r="LGS63" s="876"/>
      <c r="LGT63" s="876"/>
      <c r="LGU63" s="876"/>
      <c r="LGV63" s="876"/>
      <c r="LGW63" s="876"/>
      <c r="LGX63" s="876"/>
      <c r="LGY63" s="876"/>
      <c r="LGZ63" s="876"/>
      <c r="LHA63" s="876"/>
      <c r="LHB63" s="876"/>
      <c r="LHC63" s="876"/>
      <c r="LHD63" s="876"/>
      <c r="LHE63" s="876"/>
      <c r="LHF63" s="876"/>
      <c r="LHG63" s="876"/>
      <c r="LHH63" s="876"/>
      <c r="LHI63" s="876"/>
      <c r="LHJ63" s="876"/>
      <c r="LHK63" s="876"/>
      <c r="LHL63" s="876"/>
      <c r="LHM63" s="876"/>
      <c r="LHN63" s="876"/>
      <c r="LHO63" s="876"/>
      <c r="LHP63" s="876"/>
      <c r="LHQ63" s="876"/>
      <c r="LHR63" s="876"/>
      <c r="LHS63" s="876"/>
      <c r="LHT63" s="876"/>
      <c r="LHU63" s="876"/>
      <c r="LHV63" s="876"/>
      <c r="LHW63" s="876"/>
      <c r="LHX63" s="876"/>
      <c r="LHY63" s="876"/>
      <c r="LHZ63" s="876"/>
      <c r="LIA63" s="876"/>
      <c r="LIB63" s="876"/>
      <c r="LIC63" s="876"/>
      <c r="LID63" s="876"/>
      <c r="LIE63" s="876"/>
      <c r="LIF63" s="876"/>
      <c r="LIG63" s="876"/>
      <c r="LIH63" s="876"/>
      <c r="LII63" s="876"/>
      <c r="LIJ63" s="876"/>
      <c r="LIK63" s="876"/>
      <c r="LIL63" s="876"/>
      <c r="LIM63" s="876"/>
      <c r="LIN63" s="876"/>
      <c r="LIO63" s="876"/>
      <c r="LIP63" s="876"/>
      <c r="LIQ63" s="876"/>
      <c r="LIR63" s="876"/>
      <c r="LIS63" s="876"/>
      <c r="LIT63" s="876"/>
      <c r="LIU63" s="876"/>
      <c r="LIV63" s="876"/>
      <c r="LIW63" s="876"/>
      <c r="LIX63" s="876"/>
      <c r="LIY63" s="876"/>
      <c r="LIZ63" s="876"/>
      <c r="LJA63" s="876"/>
      <c r="LJB63" s="876"/>
      <c r="LJC63" s="876"/>
      <c r="LJD63" s="876"/>
      <c r="LJE63" s="876"/>
      <c r="LJF63" s="876"/>
      <c r="LJG63" s="876"/>
      <c r="LJH63" s="876"/>
      <c r="LJI63" s="876"/>
      <c r="LJJ63" s="876"/>
      <c r="LJK63" s="876"/>
      <c r="LJL63" s="876"/>
      <c r="LJM63" s="876"/>
      <c r="LJN63" s="876"/>
      <c r="LJO63" s="876"/>
      <c r="LJP63" s="876"/>
      <c r="LJQ63" s="876"/>
      <c r="LJR63" s="876"/>
      <c r="LJS63" s="876"/>
      <c r="LJT63" s="876"/>
      <c r="LJU63" s="876"/>
      <c r="LJV63" s="876"/>
      <c r="LJW63" s="876"/>
      <c r="LJX63" s="876"/>
      <c r="LJY63" s="876"/>
      <c r="LJZ63" s="876"/>
      <c r="LKA63" s="876"/>
      <c r="LKB63" s="876"/>
      <c r="LKC63" s="876"/>
      <c r="LKD63" s="876"/>
      <c r="LKE63" s="876"/>
      <c r="LKF63" s="876"/>
      <c r="LKG63" s="876"/>
      <c r="LKH63" s="876"/>
      <c r="LKI63" s="876"/>
      <c r="LKJ63" s="876"/>
      <c r="LKK63" s="876"/>
      <c r="LKL63" s="876"/>
      <c r="LKM63" s="876"/>
      <c r="LKN63" s="876"/>
      <c r="LKO63" s="876"/>
      <c r="LKP63" s="876"/>
      <c r="LKQ63" s="876"/>
      <c r="LKR63" s="876"/>
      <c r="LKS63" s="876"/>
      <c r="LKT63" s="876"/>
      <c r="LKU63" s="876"/>
      <c r="LKV63" s="876"/>
      <c r="LKW63" s="876"/>
      <c r="LKX63" s="876"/>
      <c r="LKY63" s="876"/>
      <c r="LKZ63" s="876"/>
      <c r="LLA63" s="876"/>
      <c r="LLB63" s="876"/>
      <c r="LLC63" s="876"/>
      <c r="LLD63" s="876"/>
      <c r="LLE63" s="876"/>
      <c r="LLF63" s="876"/>
      <c r="LLG63" s="876"/>
      <c r="LLH63" s="876"/>
      <c r="LLI63" s="876"/>
      <c r="LLJ63" s="876"/>
      <c r="LLK63" s="876"/>
      <c r="LLL63" s="876"/>
      <c r="LLM63" s="876"/>
      <c r="LLN63" s="876"/>
      <c r="LLO63" s="876"/>
      <c r="LLP63" s="876"/>
      <c r="LLQ63" s="876"/>
      <c r="LLR63" s="876"/>
      <c r="LLS63" s="876"/>
      <c r="LLT63" s="876"/>
      <c r="LLU63" s="876"/>
      <c r="LLV63" s="876"/>
      <c r="LLW63" s="876"/>
      <c r="LLX63" s="876"/>
      <c r="LLY63" s="876"/>
      <c r="LLZ63" s="876"/>
      <c r="LMA63" s="876"/>
      <c r="LMB63" s="876"/>
      <c r="LMC63" s="876"/>
      <c r="LMD63" s="876"/>
      <c r="LME63" s="876"/>
      <c r="LMF63" s="876"/>
      <c r="LMG63" s="876"/>
      <c r="LMH63" s="876"/>
      <c r="LMI63" s="876"/>
      <c r="LMJ63" s="876"/>
      <c r="LMK63" s="876"/>
      <c r="LML63" s="876"/>
      <c r="LMM63" s="876"/>
      <c r="LMN63" s="876"/>
      <c r="LMO63" s="876"/>
      <c r="LMP63" s="876"/>
      <c r="LMQ63" s="876"/>
      <c r="LMR63" s="876"/>
      <c r="LMS63" s="876"/>
      <c r="LMT63" s="876"/>
      <c r="LMU63" s="876"/>
      <c r="LMV63" s="876"/>
      <c r="LMW63" s="876"/>
      <c r="LMX63" s="876"/>
      <c r="LMY63" s="876"/>
      <c r="LMZ63" s="876"/>
      <c r="LNA63" s="876"/>
      <c r="LNB63" s="876"/>
      <c r="LNC63" s="876"/>
      <c r="LND63" s="876"/>
      <c r="LNE63" s="876"/>
      <c r="LNF63" s="876"/>
      <c r="LNG63" s="876"/>
      <c r="LNH63" s="876"/>
      <c r="LNI63" s="876"/>
      <c r="LNJ63" s="876"/>
      <c r="LNK63" s="876"/>
      <c r="LNL63" s="876"/>
      <c r="LNM63" s="876"/>
      <c r="LNN63" s="876"/>
      <c r="LNO63" s="876"/>
      <c r="LNP63" s="876"/>
      <c r="LNQ63" s="876"/>
      <c r="LNR63" s="876"/>
      <c r="LNS63" s="876"/>
      <c r="LNT63" s="876"/>
      <c r="LNU63" s="876"/>
      <c r="LNV63" s="876"/>
      <c r="LNW63" s="876"/>
      <c r="LNX63" s="876"/>
      <c r="LNY63" s="876"/>
      <c r="LNZ63" s="876"/>
      <c r="LOA63" s="876"/>
      <c r="LOB63" s="876"/>
      <c r="LOC63" s="876"/>
      <c r="LOD63" s="876"/>
      <c r="LOE63" s="876"/>
      <c r="LOF63" s="876"/>
      <c r="LOG63" s="876"/>
      <c r="LOH63" s="876"/>
      <c r="LOI63" s="876"/>
      <c r="LOJ63" s="876"/>
      <c r="LOK63" s="876"/>
      <c r="LOL63" s="876"/>
      <c r="LOM63" s="876"/>
      <c r="LON63" s="876"/>
      <c r="LOO63" s="876"/>
      <c r="LOP63" s="876"/>
      <c r="LOQ63" s="876"/>
      <c r="LOR63" s="876"/>
      <c r="LOS63" s="876"/>
      <c r="LOT63" s="876"/>
      <c r="LOU63" s="876"/>
      <c r="LOV63" s="876"/>
      <c r="LOW63" s="876"/>
      <c r="LOX63" s="876"/>
      <c r="LOY63" s="876"/>
      <c r="LOZ63" s="876"/>
      <c r="LPA63" s="876"/>
      <c r="LPB63" s="876"/>
      <c r="LPC63" s="876"/>
      <c r="LPD63" s="876"/>
      <c r="LPE63" s="876"/>
      <c r="LPF63" s="876"/>
      <c r="LPG63" s="876"/>
      <c r="LPH63" s="876"/>
      <c r="LPI63" s="876"/>
      <c r="LPJ63" s="876"/>
      <c r="LPK63" s="876"/>
      <c r="LPL63" s="876"/>
      <c r="LPM63" s="876"/>
      <c r="LPN63" s="876"/>
      <c r="LPO63" s="876"/>
      <c r="LPP63" s="876"/>
      <c r="LPQ63" s="876"/>
      <c r="LPR63" s="876"/>
      <c r="LPS63" s="876"/>
      <c r="LPT63" s="876"/>
      <c r="LPU63" s="876"/>
      <c r="LPV63" s="876"/>
      <c r="LPW63" s="876"/>
      <c r="LPX63" s="876"/>
      <c r="LPY63" s="876"/>
      <c r="LPZ63" s="876"/>
      <c r="LQA63" s="876"/>
      <c r="LQB63" s="876"/>
      <c r="LQC63" s="876"/>
      <c r="LQD63" s="876"/>
      <c r="LQE63" s="876"/>
      <c r="LQF63" s="876"/>
      <c r="LQG63" s="876"/>
      <c r="LQH63" s="876"/>
      <c r="LQI63" s="876"/>
      <c r="LQJ63" s="876"/>
      <c r="LQK63" s="876"/>
      <c r="LQL63" s="876"/>
      <c r="LQM63" s="876"/>
      <c r="LQN63" s="876"/>
      <c r="LQO63" s="876"/>
      <c r="LQP63" s="876"/>
      <c r="LQQ63" s="876"/>
      <c r="LQR63" s="876"/>
      <c r="LQS63" s="876"/>
      <c r="LQT63" s="876"/>
      <c r="LQU63" s="876"/>
      <c r="LQV63" s="876"/>
      <c r="LQW63" s="876"/>
      <c r="LQX63" s="876"/>
      <c r="LQY63" s="876"/>
      <c r="LQZ63" s="876"/>
      <c r="LRA63" s="876"/>
      <c r="LRB63" s="876"/>
      <c r="LRC63" s="876"/>
      <c r="LRD63" s="876"/>
      <c r="LRE63" s="876"/>
      <c r="LRF63" s="876"/>
      <c r="LRG63" s="876"/>
      <c r="LRH63" s="876"/>
      <c r="LRI63" s="876"/>
      <c r="LRJ63" s="876"/>
      <c r="LRK63" s="876"/>
      <c r="LRL63" s="876"/>
      <c r="LRM63" s="876"/>
      <c r="LRN63" s="876"/>
      <c r="LRO63" s="876"/>
      <c r="LRP63" s="876"/>
      <c r="LRQ63" s="876"/>
      <c r="LRR63" s="876"/>
      <c r="LRS63" s="876"/>
      <c r="LRT63" s="876"/>
      <c r="LRU63" s="876"/>
      <c r="LRV63" s="876"/>
      <c r="LRW63" s="876"/>
      <c r="LRX63" s="876"/>
      <c r="LRY63" s="876"/>
      <c r="LRZ63" s="876"/>
      <c r="LSA63" s="876"/>
      <c r="LSB63" s="876"/>
      <c r="LSC63" s="876"/>
      <c r="LSD63" s="876"/>
      <c r="LSE63" s="876"/>
      <c r="LSF63" s="876"/>
      <c r="LSG63" s="876"/>
      <c r="LSH63" s="876"/>
      <c r="LSI63" s="876"/>
      <c r="LSJ63" s="876"/>
      <c r="LSK63" s="876"/>
      <c r="LSL63" s="876"/>
      <c r="LSM63" s="876"/>
      <c r="LSN63" s="876"/>
      <c r="LSO63" s="876"/>
      <c r="LSP63" s="876"/>
      <c r="LSQ63" s="876"/>
      <c r="LSR63" s="876"/>
      <c r="LSS63" s="876"/>
      <c r="LST63" s="876"/>
      <c r="LSU63" s="876"/>
      <c r="LSV63" s="876"/>
      <c r="LSW63" s="876"/>
      <c r="LSX63" s="876"/>
      <c r="LSY63" s="876"/>
      <c r="LSZ63" s="876"/>
      <c r="LTA63" s="876"/>
      <c r="LTB63" s="876"/>
      <c r="LTC63" s="876"/>
      <c r="LTD63" s="876"/>
      <c r="LTE63" s="876"/>
      <c r="LTF63" s="876"/>
      <c r="LTG63" s="876"/>
      <c r="LTH63" s="876"/>
      <c r="LTI63" s="876"/>
      <c r="LTJ63" s="876"/>
      <c r="LTK63" s="876"/>
      <c r="LTL63" s="876"/>
      <c r="LTM63" s="876"/>
      <c r="LTN63" s="876"/>
      <c r="LTO63" s="876"/>
      <c r="LTP63" s="876"/>
      <c r="LTQ63" s="876"/>
      <c r="LTR63" s="876"/>
      <c r="LTS63" s="876"/>
      <c r="LTT63" s="876"/>
      <c r="LTU63" s="876"/>
      <c r="LTV63" s="876"/>
      <c r="LTW63" s="876"/>
      <c r="LTX63" s="876"/>
      <c r="LTY63" s="876"/>
      <c r="LTZ63" s="876"/>
      <c r="LUA63" s="876"/>
      <c r="LUB63" s="876"/>
      <c r="LUC63" s="876"/>
      <c r="LUD63" s="876"/>
      <c r="LUE63" s="876"/>
      <c r="LUF63" s="876"/>
      <c r="LUG63" s="876"/>
      <c r="LUH63" s="876"/>
      <c r="LUI63" s="876"/>
      <c r="LUJ63" s="876"/>
      <c r="LUK63" s="876"/>
      <c r="LUL63" s="876"/>
      <c r="LUM63" s="876"/>
      <c r="LUN63" s="876"/>
      <c r="LUO63" s="876"/>
      <c r="LUP63" s="876"/>
      <c r="LUQ63" s="876"/>
      <c r="LUR63" s="876"/>
      <c r="LUS63" s="876"/>
      <c r="LUT63" s="876"/>
      <c r="LUU63" s="876"/>
      <c r="LUV63" s="876"/>
      <c r="LUW63" s="876"/>
      <c r="LUX63" s="876"/>
      <c r="LUY63" s="876"/>
      <c r="LUZ63" s="876"/>
      <c r="LVA63" s="876"/>
      <c r="LVB63" s="876"/>
      <c r="LVC63" s="876"/>
      <c r="LVD63" s="876"/>
      <c r="LVE63" s="876"/>
      <c r="LVF63" s="876"/>
      <c r="LVG63" s="876"/>
      <c r="LVH63" s="876"/>
      <c r="LVI63" s="876"/>
      <c r="LVJ63" s="876"/>
      <c r="LVK63" s="876"/>
      <c r="LVL63" s="876"/>
      <c r="LVM63" s="876"/>
      <c r="LVN63" s="876"/>
      <c r="LVO63" s="876"/>
      <c r="LVP63" s="876"/>
      <c r="LVQ63" s="876"/>
      <c r="LVR63" s="876"/>
      <c r="LVS63" s="876"/>
      <c r="LVT63" s="876"/>
      <c r="LVU63" s="876"/>
      <c r="LVV63" s="876"/>
      <c r="LVW63" s="876"/>
      <c r="LVX63" s="876"/>
      <c r="LVY63" s="876"/>
      <c r="LVZ63" s="876"/>
      <c r="LWA63" s="876"/>
      <c r="LWB63" s="876"/>
      <c r="LWC63" s="876"/>
      <c r="LWD63" s="876"/>
      <c r="LWE63" s="876"/>
      <c r="LWF63" s="876"/>
      <c r="LWG63" s="876"/>
      <c r="LWH63" s="876"/>
      <c r="LWI63" s="876"/>
      <c r="LWJ63" s="876"/>
      <c r="LWK63" s="876"/>
      <c r="LWL63" s="876"/>
      <c r="LWM63" s="876"/>
      <c r="LWN63" s="876"/>
      <c r="LWO63" s="876"/>
      <c r="LWP63" s="876"/>
      <c r="LWQ63" s="876"/>
      <c r="LWR63" s="876"/>
      <c r="LWS63" s="876"/>
      <c r="LWT63" s="876"/>
      <c r="LWU63" s="876"/>
      <c r="LWV63" s="876"/>
      <c r="LWW63" s="876"/>
      <c r="LWX63" s="876"/>
      <c r="LWY63" s="876"/>
      <c r="LWZ63" s="876"/>
      <c r="LXA63" s="876"/>
      <c r="LXB63" s="876"/>
      <c r="LXC63" s="876"/>
      <c r="LXD63" s="876"/>
      <c r="LXE63" s="876"/>
      <c r="LXF63" s="876"/>
      <c r="LXG63" s="876"/>
      <c r="LXH63" s="876"/>
      <c r="LXI63" s="876"/>
      <c r="LXJ63" s="876"/>
      <c r="LXK63" s="876"/>
      <c r="LXL63" s="876"/>
      <c r="LXM63" s="876"/>
      <c r="LXN63" s="876"/>
      <c r="LXO63" s="876"/>
      <c r="LXP63" s="876"/>
      <c r="LXQ63" s="876"/>
      <c r="LXR63" s="876"/>
      <c r="LXS63" s="876"/>
      <c r="LXT63" s="876"/>
      <c r="LXU63" s="876"/>
      <c r="LXV63" s="876"/>
      <c r="LXW63" s="876"/>
      <c r="LXX63" s="876"/>
      <c r="LXY63" s="876"/>
      <c r="LXZ63" s="876"/>
      <c r="LYA63" s="876"/>
      <c r="LYB63" s="876"/>
      <c r="LYC63" s="876"/>
      <c r="LYD63" s="876"/>
      <c r="LYE63" s="876"/>
      <c r="LYF63" s="876"/>
      <c r="LYG63" s="876"/>
      <c r="LYH63" s="876"/>
      <c r="LYI63" s="876"/>
      <c r="LYJ63" s="876"/>
      <c r="LYK63" s="876"/>
      <c r="LYL63" s="876"/>
      <c r="LYM63" s="876"/>
      <c r="LYN63" s="876"/>
      <c r="LYO63" s="876"/>
      <c r="LYP63" s="876"/>
      <c r="LYQ63" s="876"/>
      <c r="LYR63" s="876"/>
      <c r="LYS63" s="876"/>
      <c r="LYT63" s="876"/>
      <c r="LYU63" s="876"/>
      <c r="LYV63" s="876"/>
      <c r="LYW63" s="876"/>
      <c r="LYX63" s="876"/>
      <c r="LYY63" s="876"/>
      <c r="LYZ63" s="876"/>
      <c r="LZA63" s="876"/>
      <c r="LZB63" s="876"/>
      <c r="LZC63" s="876"/>
      <c r="LZD63" s="876"/>
      <c r="LZE63" s="876"/>
      <c r="LZF63" s="876"/>
      <c r="LZG63" s="876"/>
      <c r="LZH63" s="876"/>
      <c r="LZI63" s="876"/>
      <c r="LZJ63" s="876"/>
      <c r="LZK63" s="876"/>
      <c r="LZL63" s="876"/>
      <c r="LZM63" s="876"/>
      <c r="LZN63" s="876"/>
      <c r="LZO63" s="876"/>
      <c r="LZP63" s="876"/>
      <c r="LZQ63" s="876"/>
      <c r="LZR63" s="876"/>
      <c r="LZS63" s="876"/>
      <c r="LZT63" s="876"/>
      <c r="LZU63" s="876"/>
      <c r="LZV63" s="876"/>
      <c r="LZW63" s="876"/>
      <c r="LZX63" s="876"/>
      <c r="LZY63" s="876"/>
      <c r="LZZ63" s="876"/>
      <c r="MAA63" s="876"/>
      <c r="MAB63" s="876"/>
      <c r="MAC63" s="876"/>
      <c r="MAD63" s="876"/>
      <c r="MAE63" s="876"/>
      <c r="MAF63" s="876"/>
      <c r="MAG63" s="876"/>
      <c r="MAH63" s="876"/>
      <c r="MAI63" s="876"/>
      <c r="MAJ63" s="876"/>
      <c r="MAK63" s="876"/>
      <c r="MAL63" s="876"/>
      <c r="MAM63" s="876"/>
      <c r="MAN63" s="876"/>
      <c r="MAO63" s="876"/>
      <c r="MAP63" s="876"/>
      <c r="MAQ63" s="876"/>
      <c r="MAR63" s="876"/>
      <c r="MAS63" s="876"/>
      <c r="MAT63" s="876"/>
      <c r="MAU63" s="876"/>
      <c r="MAV63" s="876"/>
      <c r="MAW63" s="876"/>
      <c r="MAX63" s="876"/>
      <c r="MAY63" s="876"/>
      <c r="MAZ63" s="876"/>
      <c r="MBA63" s="876"/>
      <c r="MBB63" s="876"/>
      <c r="MBC63" s="876"/>
      <c r="MBD63" s="876"/>
      <c r="MBE63" s="876"/>
      <c r="MBF63" s="876"/>
      <c r="MBG63" s="876"/>
      <c r="MBH63" s="876"/>
      <c r="MBI63" s="876"/>
      <c r="MBJ63" s="876"/>
      <c r="MBK63" s="876"/>
      <c r="MBL63" s="876"/>
      <c r="MBM63" s="876"/>
      <c r="MBN63" s="876"/>
      <c r="MBO63" s="876"/>
      <c r="MBP63" s="876"/>
      <c r="MBQ63" s="876"/>
      <c r="MBR63" s="876"/>
      <c r="MBS63" s="876"/>
      <c r="MBT63" s="876"/>
      <c r="MBU63" s="876"/>
      <c r="MBV63" s="876"/>
      <c r="MBW63" s="876"/>
      <c r="MBX63" s="876"/>
      <c r="MBY63" s="876"/>
      <c r="MBZ63" s="876"/>
      <c r="MCA63" s="876"/>
      <c r="MCB63" s="876"/>
      <c r="MCC63" s="876"/>
      <c r="MCD63" s="876"/>
      <c r="MCE63" s="876"/>
      <c r="MCF63" s="876"/>
      <c r="MCG63" s="876"/>
      <c r="MCH63" s="876"/>
      <c r="MCI63" s="876"/>
      <c r="MCJ63" s="876"/>
      <c r="MCK63" s="876"/>
      <c r="MCL63" s="876"/>
      <c r="MCM63" s="876"/>
      <c r="MCN63" s="876"/>
      <c r="MCO63" s="876"/>
      <c r="MCP63" s="876"/>
      <c r="MCQ63" s="876"/>
      <c r="MCR63" s="876"/>
      <c r="MCS63" s="876"/>
      <c r="MCT63" s="876"/>
      <c r="MCU63" s="876"/>
      <c r="MCV63" s="876"/>
      <c r="MCW63" s="876"/>
      <c r="MCX63" s="876"/>
      <c r="MCY63" s="876"/>
      <c r="MCZ63" s="876"/>
      <c r="MDA63" s="876"/>
      <c r="MDB63" s="876"/>
      <c r="MDC63" s="876"/>
      <c r="MDD63" s="876"/>
      <c r="MDE63" s="876"/>
      <c r="MDF63" s="876"/>
      <c r="MDG63" s="876"/>
      <c r="MDH63" s="876"/>
      <c r="MDI63" s="876"/>
      <c r="MDJ63" s="876"/>
      <c r="MDK63" s="876"/>
      <c r="MDL63" s="876"/>
      <c r="MDM63" s="876"/>
      <c r="MDN63" s="876"/>
      <c r="MDO63" s="876"/>
      <c r="MDP63" s="876"/>
      <c r="MDQ63" s="876"/>
      <c r="MDR63" s="876"/>
      <c r="MDS63" s="876"/>
      <c r="MDT63" s="876"/>
      <c r="MDU63" s="876"/>
      <c r="MDV63" s="876"/>
      <c r="MDW63" s="876"/>
      <c r="MDX63" s="876"/>
      <c r="MDY63" s="876"/>
      <c r="MDZ63" s="876"/>
      <c r="MEA63" s="876"/>
      <c r="MEB63" s="876"/>
      <c r="MEC63" s="876"/>
      <c r="MED63" s="876"/>
      <c r="MEE63" s="876"/>
      <c r="MEF63" s="876"/>
      <c r="MEG63" s="876"/>
      <c r="MEH63" s="876"/>
      <c r="MEI63" s="876"/>
      <c r="MEJ63" s="876"/>
      <c r="MEK63" s="876"/>
      <c r="MEL63" s="876"/>
      <c r="MEM63" s="876"/>
      <c r="MEN63" s="876"/>
      <c r="MEO63" s="876"/>
      <c r="MEP63" s="876"/>
      <c r="MEQ63" s="876"/>
      <c r="MER63" s="876"/>
      <c r="MES63" s="876"/>
      <c r="MET63" s="876"/>
      <c r="MEU63" s="876"/>
      <c r="MEV63" s="876"/>
      <c r="MEW63" s="876"/>
      <c r="MEX63" s="876"/>
      <c r="MEY63" s="876"/>
      <c r="MEZ63" s="876"/>
      <c r="MFA63" s="876"/>
      <c r="MFB63" s="876"/>
      <c r="MFC63" s="876"/>
      <c r="MFD63" s="876"/>
      <c r="MFE63" s="876"/>
      <c r="MFF63" s="876"/>
      <c r="MFG63" s="876"/>
      <c r="MFH63" s="876"/>
      <c r="MFI63" s="876"/>
      <c r="MFJ63" s="876"/>
      <c r="MFK63" s="876"/>
      <c r="MFL63" s="876"/>
      <c r="MFM63" s="876"/>
      <c r="MFN63" s="876"/>
      <c r="MFO63" s="876"/>
      <c r="MFP63" s="876"/>
      <c r="MFQ63" s="876"/>
      <c r="MFR63" s="876"/>
      <c r="MFS63" s="876"/>
      <c r="MFT63" s="876"/>
      <c r="MFU63" s="876"/>
      <c r="MFV63" s="876"/>
      <c r="MFW63" s="876"/>
      <c r="MFX63" s="876"/>
      <c r="MFY63" s="876"/>
      <c r="MFZ63" s="876"/>
      <c r="MGA63" s="876"/>
      <c r="MGB63" s="876"/>
      <c r="MGC63" s="876"/>
      <c r="MGD63" s="876"/>
      <c r="MGE63" s="876"/>
      <c r="MGF63" s="876"/>
      <c r="MGG63" s="876"/>
      <c r="MGH63" s="876"/>
      <c r="MGI63" s="876"/>
      <c r="MGJ63" s="876"/>
      <c r="MGK63" s="876"/>
      <c r="MGL63" s="876"/>
      <c r="MGM63" s="876"/>
      <c r="MGN63" s="876"/>
      <c r="MGO63" s="876"/>
      <c r="MGP63" s="876"/>
      <c r="MGQ63" s="876"/>
      <c r="MGR63" s="876"/>
      <c r="MGS63" s="876"/>
      <c r="MGT63" s="876"/>
      <c r="MGU63" s="876"/>
      <c r="MGV63" s="876"/>
      <c r="MGW63" s="876"/>
      <c r="MGX63" s="876"/>
      <c r="MGY63" s="876"/>
      <c r="MGZ63" s="876"/>
      <c r="MHA63" s="876"/>
      <c r="MHB63" s="876"/>
      <c r="MHC63" s="876"/>
      <c r="MHD63" s="876"/>
      <c r="MHE63" s="876"/>
      <c r="MHF63" s="876"/>
      <c r="MHG63" s="876"/>
      <c r="MHH63" s="876"/>
      <c r="MHI63" s="876"/>
      <c r="MHJ63" s="876"/>
      <c r="MHK63" s="876"/>
      <c r="MHL63" s="876"/>
      <c r="MHM63" s="876"/>
      <c r="MHN63" s="876"/>
      <c r="MHO63" s="876"/>
      <c r="MHP63" s="876"/>
      <c r="MHQ63" s="876"/>
      <c r="MHR63" s="876"/>
      <c r="MHS63" s="876"/>
      <c r="MHT63" s="876"/>
      <c r="MHU63" s="876"/>
      <c r="MHV63" s="876"/>
      <c r="MHW63" s="876"/>
      <c r="MHX63" s="876"/>
      <c r="MHY63" s="876"/>
      <c r="MHZ63" s="876"/>
      <c r="MIA63" s="876"/>
      <c r="MIB63" s="876"/>
      <c r="MIC63" s="876"/>
      <c r="MID63" s="876"/>
      <c r="MIE63" s="876"/>
      <c r="MIF63" s="876"/>
      <c r="MIG63" s="876"/>
      <c r="MIH63" s="876"/>
      <c r="MII63" s="876"/>
      <c r="MIJ63" s="876"/>
      <c r="MIK63" s="876"/>
      <c r="MIL63" s="876"/>
      <c r="MIM63" s="876"/>
      <c r="MIN63" s="876"/>
      <c r="MIO63" s="876"/>
      <c r="MIP63" s="876"/>
      <c r="MIQ63" s="876"/>
      <c r="MIR63" s="876"/>
      <c r="MIS63" s="876"/>
      <c r="MIT63" s="876"/>
      <c r="MIU63" s="876"/>
      <c r="MIV63" s="876"/>
      <c r="MIW63" s="876"/>
      <c r="MIX63" s="876"/>
      <c r="MIY63" s="876"/>
      <c r="MIZ63" s="876"/>
      <c r="MJA63" s="876"/>
      <c r="MJB63" s="876"/>
      <c r="MJC63" s="876"/>
      <c r="MJD63" s="876"/>
      <c r="MJE63" s="876"/>
      <c r="MJF63" s="876"/>
      <c r="MJG63" s="876"/>
      <c r="MJH63" s="876"/>
      <c r="MJI63" s="876"/>
      <c r="MJJ63" s="876"/>
      <c r="MJK63" s="876"/>
      <c r="MJL63" s="876"/>
      <c r="MJM63" s="876"/>
      <c r="MJN63" s="876"/>
      <c r="MJO63" s="876"/>
      <c r="MJP63" s="876"/>
      <c r="MJQ63" s="876"/>
      <c r="MJR63" s="876"/>
      <c r="MJS63" s="876"/>
      <c r="MJT63" s="876"/>
      <c r="MJU63" s="876"/>
      <c r="MJV63" s="876"/>
      <c r="MJW63" s="876"/>
      <c r="MJX63" s="876"/>
      <c r="MJY63" s="876"/>
      <c r="MJZ63" s="876"/>
      <c r="MKA63" s="876"/>
      <c r="MKB63" s="876"/>
      <c r="MKC63" s="876"/>
      <c r="MKD63" s="876"/>
      <c r="MKE63" s="876"/>
      <c r="MKF63" s="876"/>
      <c r="MKG63" s="876"/>
      <c r="MKH63" s="876"/>
      <c r="MKI63" s="876"/>
      <c r="MKJ63" s="876"/>
      <c r="MKK63" s="876"/>
      <c r="MKL63" s="876"/>
      <c r="MKM63" s="876"/>
      <c r="MKN63" s="876"/>
      <c r="MKO63" s="876"/>
      <c r="MKP63" s="876"/>
      <c r="MKQ63" s="876"/>
      <c r="MKR63" s="876"/>
      <c r="MKS63" s="876"/>
      <c r="MKT63" s="876"/>
      <c r="MKU63" s="876"/>
      <c r="MKV63" s="876"/>
      <c r="MKW63" s="876"/>
      <c r="MKX63" s="876"/>
      <c r="MKY63" s="876"/>
      <c r="MKZ63" s="876"/>
      <c r="MLA63" s="876"/>
      <c r="MLB63" s="876"/>
      <c r="MLC63" s="876"/>
      <c r="MLD63" s="876"/>
      <c r="MLE63" s="876"/>
      <c r="MLF63" s="876"/>
      <c r="MLG63" s="876"/>
      <c r="MLH63" s="876"/>
      <c r="MLI63" s="876"/>
      <c r="MLJ63" s="876"/>
      <c r="MLK63" s="876"/>
      <c r="MLL63" s="876"/>
      <c r="MLM63" s="876"/>
      <c r="MLN63" s="876"/>
      <c r="MLO63" s="876"/>
      <c r="MLP63" s="876"/>
      <c r="MLQ63" s="876"/>
      <c r="MLR63" s="876"/>
      <c r="MLS63" s="876"/>
      <c r="MLT63" s="876"/>
      <c r="MLU63" s="876"/>
      <c r="MLV63" s="876"/>
      <c r="MLW63" s="876"/>
      <c r="MLX63" s="876"/>
      <c r="MLY63" s="876"/>
      <c r="MLZ63" s="876"/>
      <c r="MMA63" s="876"/>
      <c r="MMB63" s="876"/>
      <c r="MMC63" s="876"/>
      <c r="MMD63" s="876"/>
      <c r="MME63" s="876"/>
      <c r="MMF63" s="876"/>
      <c r="MMG63" s="876"/>
      <c r="MMH63" s="876"/>
      <c r="MMI63" s="876"/>
      <c r="MMJ63" s="876"/>
      <c r="MMK63" s="876"/>
      <c r="MML63" s="876"/>
      <c r="MMM63" s="876"/>
      <c r="MMN63" s="876"/>
      <c r="MMO63" s="876"/>
      <c r="MMP63" s="876"/>
      <c r="MMQ63" s="876"/>
      <c r="MMR63" s="876"/>
      <c r="MMS63" s="876"/>
      <c r="MMT63" s="876"/>
      <c r="MMU63" s="876"/>
      <c r="MMV63" s="876"/>
      <c r="MMW63" s="876"/>
      <c r="MMX63" s="876"/>
      <c r="MMY63" s="876"/>
      <c r="MMZ63" s="876"/>
      <c r="MNA63" s="876"/>
      <c r="MNB63" s="876"/>
      <c r="MNC63" s="876"/>
      <c r="MND63" s="876"/>
      <c r="MNE63" s="876"/>
      <c r="MNF63" s="876"/>
      <c r="MNG63" s="876"/>
      <c r="MNH63" s="876"/>
      <c r="MNI63" s="876"/>
      <c r="MNJ63" s="876"/>
      <c r="MNK63" s="876"/>
      <c r="MNL63" s="876"/>
      <c r="MNM63" s="876"/>
      <c r="MNN63" s="876"/>
      <c r="MNO63" s="876"/>
      <c r="MNP63" s="876"/>
      <c r="MNQ63" s="876"/>
      <c r="MNR63" s="876"/>
      <c r="MNS63" s="876"/>
      <c r="MNT63" s="876"/>
      <c r="MNU63" s="876"/>
      <c r="MNV63" s="876"/>
      <c r="MNW63" s="876"/>
      <c r="MNX63" s="876"/>
      <c r="MNY63" s="876"/>
      <c r="MNZ63" s="876"/>
      <c r="MOA63" s="876"/>
      <c r="MOB63" s="876"/>
      <c r="MOC63" s="876"/>
      <c r="MOD63" s="876"/>
      <c r="MOE63" s="876"/>
      <c r="MOF63" s="876"/>
      <c r="MOG63" s="876"/>
      <c r="MOH63" s="876"/>
      <c r="MOI63" s="876"/>
      <c r="MOJ63" s="876"/>
      <c r="MOK63" s="876"/>
      <c r="MOL63" s="876"/>
      <c r="MOM63" s="876"/>
      <c r="MON63" s="876"/>
      <c r="MOO63" s="876"/>
      <c r="MOP63" s="876"/>
      <c r="MOQ63" s="876"/>
      <c r="MOR63" s="876"/>
      <c r="MOS63" s="876"/>
      <c r="MOT63" s="876"/>
      <c r="MOU63" s="876"/>
      <c r="MOV63" s="876"/>
      <c r="MOW63" s="876"/>
      <c r="MOX63" s="876"/>
      <c r="MOY63" s="876"/>
      <c r="MOZ63" s="876"/>
      <c r="MPA63" s="876"/>
      <c r="MPB63" s="876"/>
      <c r="MPC63" s="876"/>
      <c r="MPD63" s="876"/>
      <c r="MPE63" s="876"/>
      <c r="MPF63" s="876"/>
      <c r="MPG63" s="876"/>
      <c r="MPH63" s="876"/>
      <c r="MPI63" s="876"/>
      <c r="MPJ63" s="876"/>
      <c r="MPK63" s="876"/>
      <c r="MPL63" s="876"/>
      <c r="MPM63" s="876"/>
      <c r="MPN63" s="876"/>
      <c r="MPO63" s="876"/>
      <c r="MPP63" s="876"/>
      <c r="MPQ63" s="876"/>
      <c r="MPR63" s="876"/>
      <c r="MPS63" s="876"/>
      <c r="MPT63" s="876"/>
      <c r="MPU63" s="876"/>
      <c r="MPV63" s="876"/>
      <c r="MPW63" s="876"/>
      <c r="MPX63" s="876"/>
      <c r="MPY63" s="876"/>
      <c r="MPZ63" s="876"/>
      <c r="MQA63" s="876"/>
      <c r="MQB63" s="876"/>
      <c r="MQC63" s="876"/>
      <c r="MQD63" s="876"/>
      <c r="MQE63" s="876"/>
      <c r="MQF63" s="876"/>
      <c r="MQG63" s="876"/>
      <c r="MQH63" s="876"/>
      <c r="MQI63" s="876"/>
      <c r="MQJ63" s="876"/>
      <c r="MQK63" s="876"/>
      <c r="MQL63" s="876"/>
      <c r="MQM63" s="876"/>
      <c r="MQN63" s="876"/>
      <c r="MQO63" s="876"/>
      <c r="MQP63" s="876"/>
      <c r="MQQ63" s="876"/>
      <c r="MQR63" s="876"/>
      <c r="MQS63" s="876"/>
      <c r="MQT63" s="876"/>
      <c r="MQU63" s="876"/>
      <c r="MQV63" s="876"/>
      <c r="MQW63" s="876"/>
      <c r="MQX63" s="876"/>
      <c r="MQY63" s="876"/>
      <c r="MQZ63" s="876"/>
      <c r="MRA63" s="876"/>
      <c r="MRB63" s="876"/>
      <c r="MRC63" s="876"/>
      <c r="MRD63" s="876"/>
      <c r="MRE63" s="876"/>
      <c r="MRF63" s="876"/>
      <c r="MRG63" s="876"/>
      <c r="MRH63" s="876"/>
      <c r="MRI63" s="876"/>
      <c r="MRJ63" s="876"/>
      <c r="MRK63" s="876"/>
      <c r="MRL63" s="876"/>
      <c r="MRM63" s="876"/>
      <c r="MRN63" s="876"/>
      <c r="MRO63" s="876"/>
      <c r="MRP63" s="876"/>
      <c r="MRQ63" s="876"/>
      <c r="MRR63" s="876"/>
      <c r="MRS63" s="876"/>
      <c r="MRT63" s="876"/>
      <c r="MRU63" s="876"/>
      <c r="MRV63" s="876"/>
      <c r="MRW63" s="876"/>
      <c r="MRX63" s="876"/>
      <c r="MRY63" s="876"/>
      <c r="MRZ63" s="876"/>
      <c r="MSA63" s="876"/>
      <c r="MSB63" s="876"/>
      <c r="MSC63" s="876"/>
      <c r="MSD63" s="876"/>
      <c r="MSE63" s="876"/>
      <c r="MSF63" s="876"/>
      <c r="MSG63" s="876"/>
      <c r="MSH63" s="876"/>
      <c r="MSI63" s="876"/>
      <c r="MSJ63" s="876"/>
      <c r="MSK63" s="876"/>
      <c r="MSL63" s="876"/>
      <c r="MSM63" s="876"/>
      <c r="MSN63" s="876"/>
      <c r="MSO63" s="876"/>
      <c r="MSP63" s="876"/>
      <c r="MSQ63" s="876"/>
      <c r="MSR63" s="876"/>
      <c r="MSS63" s="876"/>
      <c r="MST63" s="876"/>
      <c r="MSU63" s="876"/>
      <c r="MSV63" s="876"/>
      <c r="MSW63" s="876"/>
      <c r="MSX63" s="876"/>
      <c r="MSY63" s="876"/>
      <c r="MSZ63" s="876"/>
      <c r="MTA63" s="876"/>
      <c r="MTB63" s="876"/>
      <c r="MTC63" s="876"/>
      <c r="MTD63" s="876"/>
      <c r="MTE63" s="876"/>
      <c r="MTF63" s="876"/>
      <c r="MTG63" s="876"/>
      <c r="MTH63" s="876"/>
      <c r="MTI63" s="876"/>
      <c r="MTJ63" s="876"/>
      <c r="MTK63" s="876"/>
      <c r="MTL63" s="876"/>
      <c r="MTM63" s="876"/>
      <c r="MTN63" s="876"/>
      <c r="MTO63" s="876"/>
      <c r="MTP63" s="876"/>
      <c r="MTQ63" s="876"/>
      <c r="MTR63" s="876"/>
      <c r="MTS63" s="876"/>
      <c r="MTT63" s="876"/>
      <c r="MTU63" s="876"/>
      <c r="MTV63" s="876"/>
      <c r="MTW63" s="876"/>
      <c r="MTX63" s="876"/>
      <c r="MTY63" s="876"/>
      <c r="MTZ63" s="876"/>
      <c r="MUA63" s="876"/>
      <c r="MUB63" s="876"/>
      <c r="MUC63" s="876"/>
      <c r="MUD63" s="876"/>
      <c r="MUE63" s="876"/>
      <c r="MUF63" s="876"/>
      <c r="MUG63" s="876"/>
      <c r="MUH63" s="876"/>
      <c r="MUI63" s="876"/>
      <c r="MUJ63" s="876"/>
      <c r="MUK63" s="876"/>
      <c r="MUL63" s="876"/>
      <c r="MUM63" s="876"/>
      <c r="MUN63" s="876"/>
      <c r="MUO63" s="876"/>
      <c r="MUP63" s="876"/>
      <c r="MUQ63" s="876"/>
      <c r="MUR63" s="876"/>
      <c r="MUS63" s="876"/>
      <c r="MUT63" s="876"/>
      <c r="MUU63" s="876"/>
      <c r="MUV63" s="876"/>
      <c r="MUW63" s="876"/>
      <c r="MUX63" s="876"/>
      <c r="MUY63" s="876"/>
      <c r="MUZ63" s="876"/>
      <c r="MVA63" s="876"/>
      <c r="MVB63" s="876"/>
      <c r="MVC63" s="876"/>
      <c r="MVD63" s="876"/>
      <c r="MVE63" s="876"/>
      <c r="MVF63" s="876"/>
      <c r="MVG63" s="876"/>
      <c r="MVH63" s="876"/>
      <c r="MVI63" s="876"/>
      <c r="MVJ63" s="876"/>
      <c r="MVK63" s="876"/>
      <c r="MVL63" s="876"/>
      <c r="MVM63" s="876"/>
      <c r="MVN63" s="876"/>
      <c r="MVO63" s="876"/>
      <c r="MVP63" s="876"/>
      <c r="MVQ63" s="876"/>
      <c r="MVR63" s="876"/>
      <c r="MVS63" s="876"/>
      <c r="MVT63" s="876"/>
      <c r="MVU63" s="876"/>
      <c r="MVV63" s="876"/>
      <c r="MVW63" s="876"/>
      <c r="MVX63" s="876"/>
      <c r="MVY63" s="876"/>
      <c r="MVZ63" s="876"/>
      <c r="MWA63" s="876"/>
      <c r="MWB63" s="876"/>
      <c r="MWC63" s="876"/>
      <c r="MWD63" s="876"/>
      <c r="MWE63" s="876"/>
      <c r="MWF63" s="876"/>
      <c r="MWG63" s="876"/>
      <c r="MWH63" s="876"/>
      <c r="MWI63" s="876"/>
      <c r="MWJ63" s="876"/>
      <c r="MWK63" s="876"/>
      <c r="MWL63" s="876"/>
      <c r="MWM63" s="876"/>
      <c r="MWN63" s="876"/>
      <c r="MWO63" s="876"/>
      <c r="MWP63" s="876"/>
      <c r="MWQ63" s="876"/>
      <c r="MWR63" s="876"/>
      <c r="MWS63" s="876"/>
      <c r="MWT63" s="876"/>
      <c r="MWU63" s="876"/>
      <c r="MWV63" s="876"/>
      <c r="MWW63" s="876"/>
      <c r="MWX63" s="876"/>
      <c r="MWY63" s="876"/>
      <c r="MWZ63" s="876"/>
      <c r="MXA63" s="876"/>
      <c r="MXB63" s="876"/>
      <c r="MXC63" s="876"/>
      <c r="MXD63" s="876"/>
      <c r="MXE63" s="876"/>
      <c r="MXF63" s="876"/>
      <c r="MXG63" s="876"/>
      <c r="MXH63" s="876"/>
      <c r="MXI63" s="876"/>
      <c r="MXJ63" s="876"/>
      <c r="MXK63" s="876"/>
      <c r="MXL63" s="876"/>
      <c r="MXM63" s="876"/>
      <c r="MXN63" s="876"/>
      <c r="MXO63" s="876"/>
      <c r="MXP63" s="876"/>
      <c r="MXQ63" s="876"/>
      <c r="MXR63" s="876"/>
      <c r="MXS63" s="876"/>
      <c r="MXT63" s="876"/>
      <c r="MXU63" s="876"/>
      <c r="MXV63" s="876"/>
      <c r="MXW63" s="876"/>
      <c r="MXX63" s="876"/>
      <c r="MXY63" s="876"/>
      <c r="MXZ63" s="876"/>
      <c r="MYA63" s="876"/>
      <c r="MYB63" s="876"/>
      <c r="MYC63" s="876"/>
      <c r="MYD63" s="876"/>
      <c r="MYE63" s="876"/>
      <c r="MYF63" s="876"/>
      <c r="MYG63" s="876"/>
      <c r="MYH63" s="876"/>
      <c r="MYI63" s="876"/>
      <c r="MYJ63" s="876"/>
      <c r="MYK63" s="876"/>
      <c r="MYL63" s="876"/>
      <c r="MYM63" s="876"/>
      <c r="MYN63" s="876"/>
      <c r="MYO63" s="876"/>
      <c r="MYP63" s="876"/>
      <c r="MYQ63" s="876"/>
      <c r="MYR63" s="876"/>
      <c r="MYS63" s="876"/>
      <c r="MYT63" s="876"/>
      <c r="MYU63" s="876"/>
      <c r="MYV63" s="876"/>
      <c r="MYW63" s="876"/>
      <c r="MYX63" s="876"/>
      <c r="MYY63" s="876"/>
      <c r="MYZ63" s="876"/>
      <c r="MZA63" s="876"/>
      <c r="MZB63" s="876"/>
      <c r="MZC63" s="876"/>
      <c r="MZD63" s="876"/>
      <c r="MZE63" s="876"/>
      <c r="MZF63" s="876"/>
      <c r="MZG63" s="876"/>
      <c r="MZH63" s="876"/>
      <c r="MZI63" s="876"/>
      <c r="MZJ63" s="876"/>
      <c r="MZK63" s="876"/>
      <c r="MZL63" s="876"/>
      <c r="MZM63" s="876"/>
      <c r="MZN63" s="876"/>
      <c r="MZO63" s="876"/>
      <c r="MZP63" s="876"/>
      <c r="MZQ63" s="876"/>
      <c r="MZR63" s="876"/>
      <c r="MZS63" s="876"/>
      <c r="MZT63" s="876"/>
      <c r="MZU63" s="876"/>
      <c r="MZV63" s="876"/>
      <c r="MZW63" s="876"/>
      <c r="MZX63" s="876"/>
      <c r="MZY63" s="876"/>
      <c r="MZZ63" s="876"/>
      <c r="NAA63" s="876"/>
      <c r="NAB63" s="876"/>
      <c r="NAC63" s="876"/>
      <c r="NAD63" s="876"/>
      <c r="NAE63" s="876"/>
      <c r="NAF63" s="876"/>
      <c r="NAG63" s="876"/>
      <c r="NAH63" s="876"/>
      <c r="NAI63" s="876"/>
      <c r="NAJ63" s="876"/>
      <c r="NAK63" s="876"/>
      <c r="NAL63" s="876"/>
      <c r="NAM63" s="876"/>
      <c r="NAN63" s="876"/>
      <c r="NAO63" s="876"/>
      <c r="NAP63" s="876"/>
      <c r="NAQ63" s="876"/>
      <c r="NAR63" s="876"/>
      <c r="NAS63" s="876"/>
      <c r="NAT63" s="876"/>
      <c r="NAU63" s="876"/>
      <c r="NAV63" s="876"/>
      <c r="NAW63" s="876"/>
      <c r="NAX63" s="876"/>
      <c r="NAY63" s="876"/>
      <c r="NAZ63" s="876"/>
      <c r="NBA63" s="876"/>
      <c r="NBB63" s="876"/>
      <c r="NBC63" s="876"/>
      <c r="NBD63" s="876"/>
      <c r="NBE63" s="876"/>
      <c r="NBF63" s="876"/>
      <c r="NBG63" s="876"/>
      <c r="NBH63" s="876"/>
      <c r="NBI63" s="876"/>
      <c r="NBJ63" s="876"/>
      <c r="NBK63" s="876"/>
      <c r="NBL63" s="876"/>
      <c r="NBM63" s="876"/>
      <c r="NBN63" s="876"/>
      <c r="NBO63" s="876"/>
      <c r="NBP63" s="876"/>
      <c r="NBQ63" s="876"/>
      <c r="NBR63" s="876"/>
      <c r="NBS63" s="876"/>
      <c r="NBT63" s="876"/>
      <c r="NBU63" s="876"/>
      <c r="NBV63" s="876"/>
      <c r="NBW63" s="876"/>
      <c r="NBX63" s="876"/>
      <c r="NBY63" s="876"/>
      <c r="NBZ63" s="876"/>
      <c r="NCA63" s="876"/>
      <c r="NCB63" s="876"/>
      <c r="NCC63" s="876"/>
      <c r="NCD63" s="876"/>
      <c r="NCE63" s="876"/>
      <c r="NCF63" s="876"/>
      <c r="NCG63" s="876"/>
      <c r="NCH63" s="876"/>
      <c r="NCI63" s="876"/>
      <c r="NCJ63" s="876"/>
      <c r="NCK63" s="876"/>
      <c r="NCL63" s="876"/>
      <c r="NCM63" s="876"/>
      <c r="NCN63" s="876"/>
      <c r="NCO63" s="876"/>
      <c r="NCP63" s="876"/>
      <c r="NCQ63" s="876"/>
      <c r="NCR63" s="876"/>
      <c r="NCS63" s="876"/>
      <c r="NCT63" s="876"/>
      <c r="NCU63" s="876"/>
      <c r="NCV63" s="876"/>
      <c r="NCW63" s="876"/>
      <c r="NCX63" s="876"/>
      <c r="NCY63" s="876"/>
      <c r="NCZ63" s="876"/>
      <c r="NDA63" s="876"/>
      <c r="NDB63" s="876"/>
      <c r="NDC63" s="876"/>
      <c r="NDD63" s="876"/>
      <c r="NDE63" s="876"/>
      <c r="NDF63" s="876"/>
      <c r="NDG63" s="876"/>
      <c r="NDH63" s="876"/>
      <c r="NDI63" s="876"/>
      <c r="NDJ63" s="876"/>
      <c r="NDK63" s="876"/>
      <c r="NDL63" s="876"/>
      <c r="NDM63" s="876"/>
      <c r="NDN63" s="876"/>
      <c r="NDO63" s="876"/>
      <c r="NDP63" s="876"/>
      <c r="NDQ63" s="876"/>
      <c r="NDR63" s="876"/>
      <c r="NDS63" s="876"/>
      <c r="NDT63" s="876"/>
      <c r="NDU63" s="876"/>
      <c r="NDV63" s="876"/>
      <c r="NDW63" s="876"/>
      <c r="NDX63" s="876"/>
      <c r="NDY63" s="876"/>
      <c r="NDZ63" s="876"/>
      <c r="NEA63" s="876"/>
      <c r="NEB63" s="876"/>
      <c r="NEC63" s="876"/>
      <c r="NED63" s="876"/>
      <c r="NEE63" s="876"/>
      <c r="NEF63" s="876"/>
      <c r="NEG63" s="876"/>
      <c r="NEH63" s="876"/>
      <c r="NEI63" s="876"/>
      <c r="NEJ63" s="876"/>
      <c r="NEK63" s="876"/>
      <c r="NEL63" s="876"/>
      <c r="NEM63" s="876"/>
      <c r="NEN63" s="876"/>
      <c r="NEO63" s="876"/>
      <c r="NEP63" s="876"/>
      <c r="NEQ63" s="876"/>
      <c r="NER63" s="876"/>
      <c r="NES63" s="876"/>
      <c r="NET63" s="876"/>
      <c r="NEU63" s="876"/>
      <c r="NEV63" s="876"/>
      <c r="NEW63" s="876"/>
      <c r="NEX63" s="876"/>
      <c r="NEY63" s="876"/>
      <c r="NEZ63" s="876"/>
      <c r="NFA63" s="876"/>
      <c r="NFB63" s="876"/>
      <c r="NFC63" s="876"/>
      <c r="NFD63" s="876"/>
      <c r="NFE63" s="876"/>
      <c r="NFF63" s="876"/>
      <c r="NFG63" s="876"/>
      <c r="NFH63" s="876"/>
      <c r="NFI63" s="876"/>
      <c r="NFJ63" s="876"/>
      <c r="NFK63" s="876"/>
      <c r="NFL63" s="876"/>
      <c r="NFM63" s="876"/>
      <c r="NFN63" s="876"/>
      <c r="NFO63" s="876"/>
      <c r="NFP63" s="876"/>
      <c r="NFQ63" s="876"/>
      <c r="NFR63" s="876"/>
      <c r="NFS63" s="876"/>
      <c r="NFT63" s="876"/>
      <c r="NFU63" s="876"/>
      <c r="NFV63" s="876"/>
      <c r="NFW63" s="876"/>
      <c r="NFX63" s="876"/>
      <c r="NFY63" s="876"/>
      <c r="NFZ63" s="876"/>
      <c r="NGA63" s="876"/>
      <c r="NGB63" s="876"/>
      <c r="NGC63" s="876"/>
      <c r="NGD63" s="876"/>
      <c r="NGE63" s="876"/>
      <c r="NGF63" s="876"/>
      <c r="NGG63" s="876"/>
      <c r="NGH63" s="876"/>
      <c r="NGI63" s="876"/>
      <c r="NGJ63" s="876"/>
      <c r="NGK63" s="876"/>
      <c r="NGL63" s="876"/>
      <c r="NGM63" s="876"/>
      <c r="NGN63" s="876"/>
      <c r="NGO63" s="876"/>
      <c r="NGP63" s="876"/>
      <c r="NGQ63" s="876"/>
      <c r="NGR63" s="876"/>
      <c r="NGS63" s="876"/>
      <c r="NGT63" s="876"/>
      <c r="NGU63" s="876"/>
      <c r="NGV63" s="876"/>
      <c r="NGW63" s="876"/>
      <c r="NGX63" s="876"/>
      <c r="NGY63" s="876"/>
      <c r="NGZ63" s="876"/>
      <c r="NHA63" s="876"/>
      <c r="NHB63" s="876"/>
      <c r="NHC63" s="876"/>
      <c r="NHD63" s="876"/>
      <c r="NHE63" s="876"/>
      <c r="NHF63" s="876"/>
      <c r="NHG63" s="876"/>
      <c r="NHH63" s="876"/>
      <c r="NHI63" s="876"/>
      <c r="NHJ63" s="876"/>
      <c r="NHK63" s="876"/>
      <c r="NHL63" s="876"/>
      <c r="NHM63" s="876"/>
      <c r="NHN63" s="876"/>
      <c r="NHO63" s="876"/>
      <c r="NHP63" s="876"/>
      <c r="NHQ63" s="876"/>
      <c r="NHR63" s="876"/>
      <c r="NHS63" s="876"/>
      <c r="NHT63" s="876"/>
      <c r="NHU63" s="876"/>
      <c r="NHV63" s="876"/>
      <c r="NHW63" s="876"/>
      <c r="NHX63" s="876"/>
      <c r="NHY63" s="876"/>
      <c r="NHZ63" s="876"/>
      <c r="NIA63" s="876"/>
      <c r="NIB63" s="876"/>
      <c r="NIC63" s="876"/>
      <c r="NID63" s="876"/>
      <c r="NIE63" s="876"/>
      <c r="NIF63" s="876"/>
      <c r="NIG63" s="876"/>
      <c r="NIH63" s="876"/>
      <c r="NII63" s="876"/>
      <c r="NIJ63" s="876"/>
      <c r="NIK63" s="876"/>
      <c r="NIL63" s="876"/>
      <c r="NIM63" s="876"/>
      <c r="NIN63" s="876"/>
      <c r="NIO63" s="876"/>
      <c r="NIP63" s="876"/>
      <c r="NIQ63" s="876"/>
      <c r="NIR63" s="876"/>
      <c r="NIS63" s="876"/>
      <c r="NIT63" s="876"/>
      <c r="NIU63" s="876"/>
      <c r="NIV63" s="876"/>
      <c r="NIW63" s="876"/>
      <c r="NIX63" s="876"/>
      <c r="NIY63" s="876"/>
      <c r="NIZ63" s="876"/>
      <c r="NJA63" s="876"/>
      <c r="NJB63" s="876"/>
      <c r="NJC63" s="876"/>
      <c r="NJD63" s="876"/>
      <c r="NJE63" s="876"/>
      <c r="NJF63" s="876"/>
      <c r="NJG63" s="876"/>
      <c r="NJH63" s="876"/>
      <c r="NJI63" s="876"/>
      <c r="NJJ63" s="876"/>
      <c r="NJK63" s="876"/>
      <c r="NJL63" s="876"/>
      <c r="NJM63" s="876"/>
      <c r="NJN63" s="876"/>
      <c r="NJO63" s="876"/>
      <c r="NJP63" s="876"/>
      <c r="NJQ63" s="876"/>
      <c r="NJR63" s="876"/>
      <c r="NJS63" s="876"/>
      <c r="NJT63" s="876"/>
      <c r="NJU63" s="876"/>
      <c r="NJV63" s="876"/>
      <c r="NJW63" s="876"/>
      <c r="NJX63" s="876"/>
      <c r="NJY63" s="876"/>
      <c r="NJZ63" s="876"/>
      <c r="NKA63" s="876"/>
      <c r="NKB63" s="876"/>
      <c r="NKC63" s="876"/>
      <c r="NKD63" s="876"/>
      <c r="NKE63" s="876"/>
      <c r="NKF63" s="876"/>
      <c r="NKG63" s="876"/>
      <c r="NKH63" s="876"/>
      <c r="NKI63" s="876"/>
      <c r="NKJ63" s="876"/>
      <c r="NKK63" s="876"/>
      <c r="NKL63" s="876"/>
      <c r="NKM63" s="876"/>
      <c r="NKN63" s="876"/>
      <c r="NKO63" s="876"/>
      <c r="NKP63" s="876"/>
      <c r="NKQ63" s="876"/>
      <c r="NKR63" s="876"/>
      <c r="NKS63" s="876"/>
      <c r="NKT63" s="876"/>
      <c r="NKU63" s="876"/>
      <c r="NKV63" s="876"/>
      <c r="NKW63" s="876"/>
      <c r="NKX63" s="876"/>
      <c r="NKY63" s="876"/>
      <c r="NKZ63" s="876"/>
      <c r="NLA63" s="876"/>
      <c r="NLB63" s="876"/>
      <c r="NLC63" s="876"/>
      <c r="NLD63" s="876"/>
      <c r="NLE63" s="876"/>
      <c r="NLF63" s="876"/>
      <c r="NLG63" s="876"/>
      <c r="NLH63" s="876"/>
      <c r="NLI63" s="876"/>
      <c r="NLJ63" s="876"/>
      <c r="NLK63" s="876"/>
      <c r="NLL63" s="876"/>
      <c r="NLM63" s="876"/>
      <c r="NLN63" s="876"/>
      <c r="NLO63" s="876"/>
      <c r="NLP63" s="876"/>
      <c r="NLQ63" s="876"/>
      <c r="NLR63" s="876"/>
      <c r="NLS63" s="876"/>
      <c r="NLT63" s="876"/>
      <c r="NLU63" s="876"/>
      <c r="NLV63" s="876"/>
      <c r="NLW63" s="876"/>
      <c r="NLX63" s="876"/>
      <c r="NLY63" s="876"/>
      <c r="NLZ63" s="876"/>
      <c r="NMA63" s="876"/>
      <c r="NMB63" s="876"/>
      <c r="NMC63" s="876"/>
      <c r="NMD63" s="876"/>
      <c r="NME63" s="876"/>
      <c r="NMF63" s="876"/>
      <c r="NMG63" s="876"/>
      <c r="NMH63" s="876"/>
      <c r="NMI63" s="876"/>
      <c r="NMJ63" s="876"/>
      <c r="NMK63" s="876"/>
      <c r="NML63" s="876"/>
      <c r="NMM63" s="876"/>
      <c r="NMN63" s="876"/>
      <c r="NMO63" s="876"/>
      <c r="NMP63" s="876"/>
      <c r="NMQ63" s="876"/>
      <c r="NMR63" s="876"/>
      <c r="NMS63" s="876"/>
      <c r="NMT63" s="876"/>
      <c r="NMU63" s="876"/>
      <c r="NMV63" s="876"/>
      <c r="NMW63" s="876"/>
      <c r="NMX63" s="876"/>
      <c r="NMY63" s="876"/>
      <c r="NMZ63" s="876"/>
      <c r="NNA63" s="876"/>
      <c r="NNB63" s="876"/>
      <c r="NNC63" s="876"/>
      <c r="NND63" s="876"/>
      <c r="NNE63" s="876"/>
      <c r="NNF63" s="876"/>
      <c r="NNG63" s="876"/>
      <c r="NNH63" s="876"/>
      <c r="NNI63" s="876"/>
      <c r="NNJ63" s="876"/>
      <c r="NNK63" s="876"/>
      <c r="NNL63" s="876"/>
      <c r="NNM63" s="876"/>
      <c r="NNN63" s="876"/>
      <c r="NNO63" s="876"/>
      <c r="NNP63" s="876"/>
      <c r="NNQ63" s="876"/>
      <c r="NNR63" s="876"/>
      <c r="NNS63" s="876"/>
      <c r="NNT63" s="876"/>
      <c r="NNU63" s="876"/>
      <c r="NNV63" s="876"/>
      <c r="NNW63" s="876"/>
      <c r="NNX63" s="876"/>
      <c r="NNY63" s="876"/>
      <c r="NNZ63" s="876"/>
      <c r="NOA63" s="876"/>
      <c r="NOB63" s="876"/>
      <c r="NOC63" s="876"/>
      <c r="NOD63" s="876"/>
      <c r="NOE63" s="876"/>
      <c r="NOF63" s="876"/>
      <c r="NOG63" s="876"/>
      <c r="NOH63" s="876"/>
      <c r="NOI63" s="876"/>
      <c r="NOJ63" s="876"/>
      <c r="NOK63" s="876"/>
      <c r="NOL63" s="876"/>
      <c r="NOM63" s="876"/>
      <c r="NON63" s="876"/>
      <c r="NOO63" s="876"/>
      <c r="NOP63" s="876"/>
      <c r="NOQ63" s="876"/>
      <c r="NOR63" s="876"/>
      <c r="NOS63" s="876"/>
      <c r="NOT63" s="876"/>
      <c r="NOU63" s="876"/>
      <c r="NOV63" s="876"/>
      <c r="NOW63" s="876"/>
      <c r="NOX63" s="876"/>
      <c r="NOY63" s="876"/>
      <c r="NOZ63" s="876"/>
      <c r="NPA63" s="876"/>
      <c r="NPB63" s="876"/>
      <c r="NPC63" s="876"/>
      <c r="NPD63" s="876"/>
      <c r="NPE63" s="876"/>
      <c r="NPF63" s="876"/>
      <c r="NPG63" s="876"/>
      <c r="NPH63" s="876"/>
      <c r="NPI63" s="876"/>
      <c r="NPJ63" s="876"/>
      <c r="NPK63" s="876"/>
      <c r="NPL63" s="876"/>
      <c r="NPM63" s="876"/>
      <c r="NPN63" s="876"/>
      <c r="NPO63" s="876"/>
      <c r="NPP63" s="876"/>
      <c r="NPQ63" s="876"/>
      <c r="NPR63" s="876"/>
      <c r="NPS63" s="876"/>
      <c r="NPT63" s="876"/>
      <c r="NPU63" s="876"/>
      <c r="NPV63" s="876"/>
      <c r="NPW63" s="876"/>
      <c r="NPX63" s="876"/>
      <c r="NPY63" s="876"/>
      <c r="NPZ63" s="876"/>
      <c r="NQA63" s="876"/>
      <c r="NQB63" s="876"/>
      <c r="NQC63" s="876"/>
      <c r="NQD63" s="876"/>
      <c r="NQE63" s="876"/>
      <c r="NQF63" s="876"/>
      <c r="NQG63" s="876"/>
      <c r="NQH63" s="876"/>
      <c r="NQI63" s="876"/>
      <c r="NQJ63" s="876"/>
      <c r="NQK63" s="876"/>
      <c r="NQL63" s="876"/>
      <c r="NQM63" s="876"/>
      <c r="NQN63" s="876"/>
      <c r="NQO63" s="876"/>
      <c r="NQP63" s="876"/>
      <c r="NQQ63" s="876"/>
      <c r="NQR63" s="876"/>
      <c r="NQS63" s="876"/>
      <c r="NQT63" s="876"/>
      <c r="NQU63" s="876"/>
      <c r="NQV63" s="876"/>
      <c r="NQW63" s="876"/>
      <c r="NQX63" s="876"/>
      <c r="NQY63" s="876"/>
      <c r="NQZ63" s="876"/>
      <c r="NRA63" s="876"/>
      <c r="NRB63" s="876"/>
      <c r="NRC63" s="876"/>
      <c r="NRD63" s="876"/>
      <c r="NRE63" s="876"/>
      <c r="NRF63" s="876"/>
      <c r="NRG63" s="876"/>
      <c r="NRH63" s="876"/>
      <c r="NRI63" s="876"/>
      <c r="NRJ63" s="876"/>
      <c r="NRK63" s="876"/>
      <c r="NRL63" s="876"/>
      <c r="NRM63" s="876"/>
      <c r="NRN63" s="876"/>
      <c r="NRO63" s="876"/>
      <c r="NRP63" s="876"/>
      <c r="NRQ63" s="876"/>
      <c r="NRR63" s="876"/>
      <c r="NRS63" s="876"/>
      <c r="NRT63" s="876"/>
      <c r="NRU63" s="876"/>
      <c r="NRV63" s="876"/>
      <c r="NRW63" s="876"/>
      <c r="NRX63" s="876"/>
      <c r="NRY63" s="876"/>
      <c r="NRZ63" s="876"/>
      <c r="NSA63" s="876"/>
      <c r="NSB63" s="876"/>
      <c r="NSC63" s="876"/>
      <c r="NSD63" s="876"/>
      <c r="NSE63" s="876"/>
      <c r="NSF63" s="876"/>
      <c r="NSG63" s="876"/>
      <c r="NSH63" s="876"/>
      <c r="NSI63" s="876"/>
      <c r="NSJ63" s="876"/>
      <c r="NSK63" s="876"/>
      <c r="NSL63" s="876"/>
      <c r="NSM63" s="876"/>
      <c r="NSN63" s="876"/>
      <c r="NSO63" s="876"/>
      <c r="NSP63" s="876"/>
      <c r="NSQ63" s="876"/>
      <c r="NSR63" s="876"/>
      <c r="NSS63" s="876"/>
      <c r="NST63" s="876"/>
      <c r="NSU63" s="876"/>
      <c r="NSV63" s="876"/>
      <c r="NSW63" s="876"/>
      <c r="NSX63" s="876"/>
      <c r="NSY63" s="876"/>
      <c r="NSZ63" s="876"/>
      <c r="NTA63" s="876"/>
      <c r="NTB63" s="876"/>
      <c r="NTC63" s="876"/>
      <c r="NTD63" s="876"/>
      <c r="NTE63" s="876"/>
      <c r="NTF63" s="876"/>
      <c r="NTG63" s="876"/>
      <c r="NTH63" s="876"/>
      <c r="NTI63" s="876"/>
      <c r="NTJ63" s="876"/>
      <c r="NTK63" s="876"/>
      <c r="NTL63" s="876"/>
      <c r="NTM63" s="876"/>
      <c r="NTN63" s="876"/>
      <c r="NTO63" s="876"/>
      <c r="NTP63" s="876"/>
      <c r="NTQ63" s="876"/>
      <c r="NTR63" s="876"/>
      <c r="NTS63" s="876"/>
      <c r="NTT63" s="876"/>
      <c r="NTU63" s="876"/>
      <c r="NTV63" s="876"/>
      <c r="NTW63" s="876"/>
      <c r="NTX63" s="876"/>
      <c r="NTY63" s="876"/>
      <c r="NTZ63" s="876"/>
      <c r="NUA63" s="876"/>
      <c r="NUB63" s="876"/>
      <c r="NUC63" s="876"/>
      <c r="NUD63" s="876"/>
      <c r="NUE63" s="876"/>
      <c r="NUF63" s="876"/>
      <c r="NUG63" s="876"/>
      <c r="NUH63" s="876"/>
      <c r="NUI63" s="876"/>
      <c r="NUJ63" s="876"/>
      <c r="NUK63" s="876"/>
      <c r="NUL63" s="876"/>
      <c r="NUM63" s="876"/>
      <c r="NUN63" s="876"/>
      <c r="NUO63" s="876"/>
      <c r="NUP63" s="876"/>
      <c r="NUQ63" s="876"/>
      <c r="NUR63" s="876"/>
      <c r="NUS63" s="876"/>
      <c r="NUT63" s="876"/>
      <c r="NUU63" s="876"/>
      <c r="NUV63" s="876"/>
      <c r="NUW63" s="876"/>
      <c r="NUX63" s="876"/>
      <c r="NUY63" s="876"/>
      <c r="NUZ63" s="876"/>
      <c r="NVA63" s="876"/>
      <c r="NVB63" s="876"/>
      <c r="NVC63" s="876"/>
      <c r="NVD63" s="876"/>
      <c r="NVE63" s="876"/>
      <c r="NVF63" s="876"/>
      <c r="NVG63" s="876"/>
      <c r="NVH63" s="876"/>
      <c r="NVI63" s="876"/>
      <c r="NVJ63" s="876"/>
      <c r="NVK63" s="876"/>
      <c r="NVL63" s="876"/>
      <c r="NVM63" s="876"/>
      <c r="NVN63" s="876"/>
      <c r="NVO63" s="876"/>
      <c r="NVP63" s="876"/>
      <c r="NVQ63" s="876"/>
      <c r="NVR63" s="876"/>
      <c r="NVS63" s="876"/>
      <c r="NVT63" s="876"/>
      <c r="NVU63" s="876"/>
      <c r="NVV63" s="876"/>
      <c r="NVW63" s="876"/>
      <c r="NVX63" s="876"/>
      <c r="NVY63" s="876"/>
      <c r="NVZ63" s="876"/>
      <c r="NWA63" s="876"/>
      <c r="NWB63" s="876"/>
      <c r="NWC63" s="876"/>
      <c r="NWD63" s="876"/>
      <c r="NWE63" s="876"/>
      <c r="NWF63" s="876"/>
      <c r="NWG63" s="876"/>
      <c r="NWH63" s="876"/>
      <c r="NWI63" s="876"/>
      <c r="NWJ63" s="876"/>
      <c r="NWK63" s="876"/>
      <c r="NWL63" s="876"/>
      <c r="NWM63" s="876"/>
      <c r="NWN63" s="876"/>
      <c r="NWO63" s="876"/>
      <c r="NWP63" s="876"/>
      <c r="NWQ63" s="876"/>
      <c r="NWR63" s="876"/>
      <c r="NWS63" s="876"/>
      <c r="NWT63" s="876"/>
      <c r="NWU63" s="876"/>
      <c r="NWV63" s="876"/>
      <c r="NWW63" s="876"/>
      <c r="NWX63" s="876"/>
      <c r="NWY63" s="876"/>
      <c r="NWZ63" s="876"/>
      <c r="NXA63" s="876"/>
      <c r="NXB63" s="876"/>
      <c r="NXC63" s="876"/>
      <c r="NXD63" s="876"/>
      <c r="NXE63" s="876"/>
      <c r="NXF63" s="876"/>
      <c r="NXG63" s="876"/>
      <c r="NXH63" s="876"/>
      <c r="NXI63" s="876"/>
      <c r="NXJ63" s="876"/>
      <c r="NXK63" s="876"/>
      <c r="NXL63" s="876"/>
      <c r="NXM63" s="876"/>
      <c r="NXN63" s="876"/>
      <c r="NXO63" s="876"/>
      <c r="NXP63" s="876"/>
      <c r="NXQ63" s="876"/>
      <c r="NXR63" s="876"/>
      <c r="NXS63" s="876"/>
      <c r="NXT63" s="876"/>
      <c r="NXU63" s="876"/>
      <c r="NXV63" s="876"/>
      <c r="NXW63" s="876"/>
      <c r="NXX63" s="876"/>
      <c r="NXY63" s="876"/>
      <c r="NXZ63" s="876"/>
      <c r="NYA63" s="876"/>
      <c r="NYB63" s="876"/>
      <c r="NYC63" s="876"/>
      <c r="NYD63" s="876"/>
      <c r="NYE63" s="876"/>
      <c r="NYF63" s="876"/>
      <c r="NYG63" s="876"/>
      <c r="NYH63" s="876"/>
      <c r="NYI63" s="876"/>
      <c r="NYJ63" s="876"/>
      <c r="NYK63" s="876"/>
      <c r="NYL63" s="876"/>
      <c r="NYM63" s="876"/>
      <c r="NYN63" s="876"/>
      <c r="NYO63" s="876"/>
      <c r="NYP63" s="876"/>
      <c r="NYQ63" s="876"/>
      <c r="NYR63" s="876"/>
      <c r="NYS63" s="876"/>
      <c r="NYT63" s="876"/>
      <c r="NYU63" s="876"/>
      <c r="NYV63" s="876"/>
      <c r="NYW63" s="876"/>
      <c r="NYX63" s="876"/>
      <c r="NYY63" s="876"/>
      <c r="NYZ63" s="876"/>
      <c r="NZA63" s="876"/>
      <c r="NZB63" s="876"/>
      <c r="NZC63" s="876"/>
      <c r="NZD63" s="876"/>
      <c r="NZE63" s="876"/>
      <c r="NZF63" s="876"/>
      <c r="NZG63" s="876"/>
      <c r="NZH63" s="876"/>
      <c r="NZI63" s="876"/>
      <c r="NZJ63" s="876"/>
      <c r="NZK63" s="876"/>
      <c r="NZL63" s="876"/>
      <c r="NZM63" s="876"/>
      <c r="NZN63" s="876"/>
      <c r="NZO63" s="876"/>
      <c r="NZP63" s="876"/>
      <c r="NZQ63" s="876"/>
      <c r="NZR63" s="876"/>
      <c r="NZS63" s="876"/>
      <c r="NZT63" s="876"/>
      <c r="NZU63" s="876"/>
      <c r="NZV63" s="876"/>
      <c r="NZW63" s="876"/>
      <c r="NZX63" s="876"/>
      <c r="NZY63" s="876"/>
      <c r="NZZ63" s="876"/>
      <c r="OAA63" s="876"/>
      <c r="OAB63" s="876"/>
      <c r="OAC63" s="876"/>
      <c r="OAD63" s="876"/>
      <c r="OAE63" s="876"/>
      <c r="OAF63" s="876"/>
      <c r="OAG63" s="876"/>
      <c r="OAH63" s="876"/>
      <c r="OAI63" s="876"/>
      <c r="OAJ63" s="876"/>
      <c r="OAK63" s="876"/>
      <c r="OAL63" s="876"/>
      <c r="OAM63" s="876"/>
      <c r="OAN63" s="876"/>
      <c r="OAO63" s="876"/>
      <c r="OAP63" s="876"/>
      <c r="OAQ63" s="876"/>
      <c r="OAR63" s="876"/>
      <c r="OAS63" s="876"/>
      <c r="OAT63" s="876"/>
      <c r="OAU63" s="876"/>
      <c r="OAV63" s="876"/>
      <c r="OAW63" s="876"/>
      <c r="OAX63" s="876"/>
      <c r="OAY63" s="876"/>
      <c r="OAZ63" s="876"/>
      <c r="OBA63" s="876"/>
      <c r="OBB63" s="876"/>
      <c r="OBC63" s="876"/>
      <c r="OBD63" s="876"/>
      <c r="OBE63" s="876"/>
      <c r="OBF63" s="876"/>
      <c r="OBG63" s="876"/>
      <c r="OBH63" s="876"/>
      <c r="OBI63" s="876"/>
      <c r="OBJ63" s="876"/>
      <c r="OBK63" s="876"/>
      <c r="OBL63" s="876"/>
      <c r="OBM63" s="876"/>
      <c r="OBN63" s="876"/>
      <c r="OBO63" s="876"/>
      <c r="OBP63" s="876"/>
      <c r="OBQ63" s="876"/>
      <c r="OBR63" s="876"/>
      <c r="OBS63" s="876"/>
      <c r="OBT63" s="876"/>
      <c r="OBU63" s="876"/>
      <c r="OBV63" s="876"/>
      <c r="OBW63" s="876"/>
      <c r="OBX63" s="876"/>
      <c r="OBY63" s="876"/>
      <c r="OBZ63" s="876"/>
      <c r="OCA63" s="876"/>
      <c r="OCB63" s="876"/>
      <c r="OCC63" s="876"/>
      <c r="OCD63" s="876"/>
      <c r="OCE63" s="876"/>
      <c r="OCF63" s="876"/>
      <c r="OCG63" s="876"/>
      <c r="OCH63" s="876"/>
      <c r="OCI63" s="876"/>
      <c r="OCJ63" s="876"/>
      <c r="OCK63" s="876"/>
      <c r="OCL63" s="876"/>
      <c r="OCM63" s="876"/>
      <c r="OCN63" s="876"/>
      <c r="OCO63" s="876"/>
      <c r="OCP63" s="876"/>
      <c r="OCQ63" s="876"/>
      <c r="OCR63" s="876"/>
      <c r="OCS63" s="876"/>
      <c r="OCT63" s="876"/>
      <c r="OCU63" s="876"/>
      <c r="OCV63" s="876"/>
      <c r="OCW63" s="876"/>
      <c r="OCX63" s="876"/>
      <c r="OCY63" s="876"/>
      <c r="OCZ63" s="876"/>
      <c r="ODA63" s="876"/>
      <c r="ODB63" s="876"/>
      <c r="ODC63" s="876"/>
      <c r="ODD63" s="876"/>
      <c r="ODE63" s="876"/>
      <c r="ODF63" s="876"/>
      <c r="ODG63" s="876"/>
      <c r="ODH63" s="876"/>
      <c r="ODI63" s="876"/>
      <c r="ODJ63" s="876"/>
      <c r="ODK63" s="876"/>
      <c r="ODL63" s="876"/>
      <c r="ODM63" s="876"/>
      <c r="ODN63" s="876"/>
      <c r="ODO63" s="876"/>
      <c r="ODP63" s="876"/>
      <c r="ODQ63" s="876"/>
      <c r="ODR63" s="876"/>
      <c r="ODS63" s="876"/>
      <c r="ODT63" s="876"/>
      <c r="ODU63" s="876"/>
      <c r="ODV63" s="876"/>
      <c r="ODW63" s="876"/>
      <c r="ODX63" s="876"/>
      <c r="ODY63" s="876"/>
      <c r="ODZ63" s="876"/>
      <c r="OEA63" s="876"/>
      <c r="OEB63" s="876"/>
      <c r="OEC63" s="876"/>
      <c r="OED63" s="876"/>
      <c r="OEE63" s="876"/>
      <c r="OEF63" s="876"/>
      <c r="OEG63" s="876"/>
      <c r="OEH63" s="876"/>
      <c r="OEI63" s="876"/>
      <c r="OEJ63" s="876"/>
      <c r="OEK63" s="876"/>
      <c r="OEL63" s="876"/>
      <c r="OEM63" s="876"/>
      <c r="OEN63" s="876"/>
      <c r="OEO63" s="876"/>
      <c r="OEP63" s="876"/>
      <c r="OEQ63" s="876"/>
      <c r="OER63" s="876"/>
      <c r="OES63" s="876"/>
      <c r="OET63" s="876"/>
      <c r="OEU63" s="876"/>
      <c r="OEV63" s="876"/>
      <c r="OEW63" s="876"/>
      <c r="OEX63" s="876"/>
      <c r="OEY63" s="876"/>
      <c r="OEZ63" s="876"/>
      <c r="OFA63" s="876"/>
      <c r="OFB63" s="876"/>
      <c r="OFC63" s="876"/>
      <c r="OFD63" s="876"/>
      <c r="OFE63" s="876"/>
      <c r="OFF63" s="876"/>
      <c r="OFG63" s="876"/>
      <c r="OFH63" s="876"/>
      <c r="OFI63" s="876"/>
      <c r="OFJ63" s="876"/>
      <c r="OFK63" s="876"/>
      <c r="OFL63" s="876"/>
      <c r="OFM63" s="876"/>
      <c r="OFN63" s="876"/>
      <c r="OFO63" s="876"/>
      <c r="OFP63" s="876"/>
      <c r="OFQ63" s="876"/>
      <c r="OFR63" s="876"/>
      <c r="OFS63" s="876"/>
      <c r="OFT63" s="876"/>
      <c r="OFU63" s="876"/>
      <c r="OFV63" s="876"/>
      <c r="OFW63" s="876"/>
      <c r="OFX63" s="876"/>
      <c r="OFY63" s="876"/>
      <c r="OFZ63" s="876"/>
      <c r="OGA63" s="876"/>
      <c r="OGB63" s="876"/>
      <c r="OGC63" s="876"/>
      <c r="OGD63" s="876"/>
      <c r="OGE63" s="876"/>
      <c r="OGF63" s="876"/>
      <c r="OGG63" s="876"/>
      <c r="OGH63" s="876"/>
      <c r="OGI63" s="876"/>
      <c r="OGJ63" s="876"/>
      <c r="OGK63" s="876"/>
      <c r="OGL63" s="876"/>
      <c r="OGM63" s="876"/>
      <c r="OGN63" s="876"/>
      <c r="OGO63" s="876"/>
      <c r="OGP63" s="876"/>
      <c r="OGQ63" s="876"/>
      <c r="OGR63" s="876"/>
      <c r="OGS63" s="876"/>
      <c r="OGT63" s="876"/>
      <c r="OGU63" s="876"/>
      <c r="OGV63" s="876"/>
      <c r="OGW63" s="876"/>
      <c r="OGX63" s="876"/>
      <c r="OGY63" s="876"/>
      <c r="OGZ63" s="876"/>
      <c r="OHA63" s="876"/>
      <c r="OHB63" s="876"/>
      <c r="OHC63" s="876"/>
      <c r="OHD63" s="876"/>
      <c r="OHE63" s="876"/>
      <c r="OHF63" s="876"/>
      <c r="OHG63" s="876"/>
      <c r="OHH63" s="876"/>
      <c r="OHI63" s="876"/>
      <c r="OHJ63" s="876"/>
      <c r="OHK63" s="876"/>
      <c r="OHL63" s="876"/>
      <c r="OHM63" s="876"/>
      <c r="OHN63" s="876"/>
      <c r="OHO63" s="876"/>
      <c r="OHP63" s="876"/>
      <c r="OHQ63" s="876"/>
      <c r="OHR63" s="876"/>
      <c r="OHS63" s="876"/>
      <c r="OHT63" s="876"/>
      <c r="OHU63" s="876"/>
      <c r="OHV63" s="876"/>
      <c r="OHW63" s="876"/>
      <c r="OHX63" s="876"/>
      <c r="OHY63" s="876"/>
      <c r="OHZ63" s="876"/>
      <c r="OIA63" s="876"/>
      <c r="OIB63" s="876"/>
      <c r="OIC63" s="876"/>
      <c r="OID63" s="876"/>
      <c r="OIE63" s="876"/>
      <c r="OIF63" s="876"/>
      <c r="OIG63" s="876"/>
      <c r="OIH63" s="876"/>
      <c r="OII63" s="876"/>
      <c r="OIJ63" s="876"/>
      <c r="OIK63" s="876"/>
      <c r="OIL63" s="876"/>
      <c r="OIM63" s="876"/>
      <c r="OIN63" s="876"/>
      <c r="OIO63" s="876"/>
      <c r="OIP63" s="876"/>
      <c r="OIQ63" s="876"/>
      <c r="OIR63" s="876"/>
      <c r="OIS63" s="876"/>
      <c r="OIT63" s="876"/>
      <c r="OIU63" s="876"/>
      <c r="OIV63" s="876"/>
      <c r="OIW63" s="876"/>
      <c r="OIX63" s="876"/>
      <c r="OIY63" s="876"/>
      <c r="OIZ63" s="876"/>
      <c r="OJA63" s="876"/>
      <c r="OJB63" s="876"/>
      <c r="OJC63" s="876"/>
      <c r="OJD63" s="876"/>
      <c r="OJE63" s="876"/>
      <c r="OJF63" s="876"/>
      <c r="OJG63" s="876"/>
      <c r="OJH63" s="876"/>
      <c r="OJI63" s="876"/>
      <c r="OJJ63" s="876"/>
      <c r="OJK63" s="876"/>
      <c r="OJL63" s="876"/>
      <c r="OJM63" s="876"/>
      <c r="OJN63" s="876"/>
      <c r="OJO63" s="876"/>
      <c r="OJP63" s="876"/>
      <c r="OJQ63" s="876"/>
      <c r="OJR63" s="876"/>
      <c r="OJS63" s="876"/>
      <c r="OJT63" s="876"/>
      <c r="OJU63" s="876"/>
      <c r="OJV63" s="876"/>
      <c r="OJW63" s="876"/>
      <c r="OJX63" s="876"/>
      <c r="OJY63" s="876"/>
      <c r="OJZ63" s="876"/>
      <c r="OKA63" s="876"/>
      <c r="OKB63" s="876"/>
      <c r="OKC63" s="876"/>
      <c r="OKD63" s="876"/>
      <c r="OKE63" s="876"/>
      <c r="OKF63" s="876"/>
      <c r="OKG63" s="876"/>
      <c r="OKH63" s="876"/>
      <c r="OKI63" s="876"/>
      <c r="OKJ63" s="876"/>
      <c r="OKK63" s="876"/>
      <c r="OKL63" s="876"/>
      <c r="OKM63" s="876"/>
      <c r="OKN63" s="876"/>
      <c r="OKO63" s="876"/>
      <c r="OKP63" s="876"/>
      <c r="OKQ63" s="876"/>
      <c r="OKR63" s="876"/>
      <c r="OKS63" s="876"/>
      <c r="OKT63" s="876"/>
      <c r="OKU63" s="876"/>
      <c r="OKV63" s="876"/>
      <c r="OKW63" s="876"/>
      <c r="OKX63" s="876"/>
      <c r="OKY63" s="876"/>
      <c r="OKZ63" s="876"/>
      <c r="OLA63" s="876"/>
      <c r="OLB63" s="876"/>
      <c r="OLC63" s="876"/>
      <c r="OLD63" s="876"/>
      <c r="OLE63" s="876"/>
      <c r="OLF63" s="876"/>
      <c r="OLG63" s="876"/>
      <c r="OLH63" s="876"/>
      <c r="OLI63" s="876"/>
      <c r="OLJ63" s="876"/>
      <c r="OLK63" s="876"/>
      <c r="OLL63" s="876"/>
      <c r="OLM63" s="876"/>
      <c r="OLN63" s="876"/>
      <c r="OLO63" s="876"/>
      <c r="OLP63" s="876"/>
      <c r="OLQ63" s="876"/>
      <c r="OLR63" s="876"/>
      <c r="OLS63" s="876"/>
      <c r="OLT63" s="876"/>
      <c r="OLU63" s="876"/>
      <c r="OLV63" s="876"/>
      <c r="OLW63" s="876"/>
      <c r="OLX63" s="876"/>
      <c r="OLY63" s="876"/>
      <c r="OLZ63" s="876"/>
      <c r="OMA63" s="876"/>
      <c r="OMB63" s="876"/>
      <c r="OMC63" s="876"/>
      <c r="OMD63" s="876"/>
      <c r="OME63" s="876"/>
      <c r="OMF63" s="876"/>
      <c r="OMG63" s="876"/>
      <c r="OMH63" s="876"/>
      <c r="OMI63" s="876"/>
      <c r="OMJ63" s="876"/>
      <c r="OMK63" s="876"/>
      <c r="OML63" s="876"/>
      <c r="OMM63" s="876"/>
      <c r="OMN63" s="876"/>
      <c r="OMO63" s="876"/>
      <c r="OMP63" s="876"/>
      <c r="OMQ63" s="876"/>
      <c r="OMR63" s="876"/>
      <c r="OMS63" s="876"/>
      <c r="OMT63" s="876"/>
      <c r="OMU63" s="876"/>
      <c r="OMV63" s="876"/>
      <c r="OMW63" s="876"/>
      <c r="OMX63" s="876"/>
      <c r="OMY63" s="876"/>
      <c r="OMZ63" s="876"/>
      <c r="ONA63" s="876"/>
      <c r="ONB63" s="876"/>
      <c r="ONC63" s="876"/>
      <c r="OND63" s="876"/>
      <c r="ONE63" s="876"/>
      <c r="ONF63" s="876"/>
      <c r="ONG63" s="876"/>
      <c r="ONH63" s="876"/>
      <c r="ONI63" s="876"/>
      <c r="ONJ63" s="876"/>
      <c r="ONK63" s="876"/>
      <c r="ONL63" s="876"/>
      <c r="ONM63" s="876"/>
      <c r="ONN63" s="876"/>
      <c r="ONO63" s="876"/>
      <c r="ONP63" s="876"/>
      <c r="ONQ63" s="876"/>
      <c r="ONR63" s="876"/>
      <c r="ONS63" s="876"/>
      <c r="ONT63" s="876"/>
      <c r="ONU63" s="876"/>
      <c r="ONV63" s="876"/>
      <c r="ONW63" s="876"/>
      <c r="ONX63" s="876"/>
      <c r="ONY63" s="876"/>
      <c r="ONZ63" s="876"/>
      <c r="OOA63" s="876"/>
      <c r="OOB63" s="876"/>
      <c r="OOC63" s="876"/>
      <c r="OOD63" s="876"/>
      <c r="OOE63" s="876"/>
      <c r="OOF63" s="876"/>
      <c r="OOG63" s="876"/>
      <c r="OOH63" s="876"/>
      <c r="OOI63" s="876"/>
      <c r="OOJ63" s="876"/>
      <c r="OOK63" s="876"/>
      <c r="OOL63" s="876"/>
      <c r="OOM63" s="876"/>
      <c r="OON63" s="876"/>
      <c r="OOO63" s="876"/>
      <c r="OOP63" s="876"/>
      <c r="OOQ63" s="876"/>
      <c r="OOR63" s="876"/>
      <c r="OOS63" s="876"/>
      <c r="OOT63" s="876"/>
      <c r="OOU63" s="876"/>
      <c r="OOV63" s="876"/>
      <c r="OOW63" s="876"/>
      <c r="OOX63" s="876"/>
      <c r="OOY63" s="876"/>
      <c r="OOZ63" s="876"/>
      <c r="OPA63" s="876"/>
      <c r="OPB63" s="876"/>
      <c r="OPC63" s="876"/>
      <c r="OPD63" s="876"/>
      <c r="OPE63" s="876"/>
      <c r="OPF63" s="876"/>
      <c r="OPG63" s="876"/>
      <c r="OPH63" s="876"/>
      <c r="OPI63" s="876"/>
      <c r="OPJ63" s="876"/>
      <c r="OPK63" s="876"/>
      <c r="OPL63" s="876"/>
      <c r="OPM63" s="876"/>
      <c r="OPN63" s="876"/>
      <c r="OPO63" s="876"/>
      <c r="OPP63" s="876"/>
      <c r="OPQ63" s="876"/>
      <c r="OPR63" s="876"/>
      <c r="OPS63" s="876"/>
      <c r="OPT63" s="876"/>
      <c r="OPU63" s="876"/>
      <c r="OPV63" s="876"/>
      <c r="OPW63" s="876"/>
      <c r="OPX63" s="876"/>
      <c r="OPY63" s="876"/>
      <c r="OPZ63" s="876"/>
      <c r="OQA63" s="876"/>
      <c r="OQB63" s="876"/>
      <c r="OQC63" s="876"/>
      <c r="OQD63" s="876"/>
      <c r="OQE63" s="876"/>
      <c r="OQF63" s="876"/>
      <c r="OQG63" s="876"/>
      <c r="OQH63" s="876"/>
      <c r="OQI63" s="876"/>
      <c r="OQJ63" s="876"/>
      <c r="OQK63" s="876"/>
      <c r="OQL63" s="876"/>
      <c r="OQM63" s="876"/>
      <c r="OQN63" s="876"/>
      <c r="OQO63" s="876"/>
      <c r="OQP63" s="876"/>
      <c r="OQQ63" s="876"/>
      <c r="OQR63" s="876"/>
      <c r="OQS63" s="876"/>
      <c r="OQT63" s="876"/>
      <c r="OQU63" s="876"/>
      <c r="OQV63" s="876"/>
      <c r="OQW63" s="876"/>
      <c r="OQX63" s="876"/>
      <c r="OQY63" s="876"/>
      <c r="OQZ63" s="876"/>
      <c r="ORA63" s="876"/>
      <c r="ORB63" s="876"/>
      <c r="ORC63" s="876"/>
      <c r="ORD63" s="876"/>
      <c r="ORE63" s="876"/>
      <c r="ORF63" s="876"/>
      <c r="ORG63" s="876"/>
      <c r="ORH63" s="876"/>
      <c r="ORI63" s="876"/>
      <c r="ORJ63" s="876"/>
      <c r="ORK63" s="876"/>
      <c r="ORL63" s="876"/>
      <c r="ORM63" s="876"/>
      <c r="ORN63" s="876"/>
      <c r="ORO63" s="876"/>
      <c r="ORP63" s="876"/>
      <c r="ORQ63" s="876"/>
      <c r="ORR63" s="876"/>
      <c r="ORS63" s="876"/>
      <c r="ORT63" s="876"/>
      <c r="ORU63" s="876"/>
      <c r="ORV63" s="876"/>
      <c r="ORW63" s="876"/>
      <c r="ORX63" s="876"/>
      <c r="ORY63" s="876"/>
      <c r="ORZ63" s="876"/>
      <c r="OSA63" s="876"/>
      <c r="OSB63" s="876"/>
      <c r="OSC63" s="876"/>
      <c r="OSD63" s="876"/>
      <c r="OSE63" s="876"/>
      <c r="OSF63" s="876"/>
      <c r="OSG63" s="876"/>
      <c r="OSH63" s="876"/>
      <c r="OSI63" s="876"/>
      <c r="OSJ63" s="876"/>
      <c r="OSK63" s="876"/>
      <c r="OSL63" s="876"/>
      <c r="OSM63" s="876"/>
      <c r="OSN63" s="876"/>
      <c r="OSO63" s="876"/>
      <c r="OSP63" s="876"/>
      <c r="OSQ63" s="876"/>
      <c r="OSR63" s="876"/>
      <c r="OSS63" s="876"/>
      <c r="OST63" s="876"/>
      <c r="OSU63" s="876"/>
      <c r="OSV63" s="876"/>
      <c r="OSW63" s="876"/>
      <c r="OSX63" s="876"/>
      <c r="OSY63" s="876"/>
      <c r="OSZ63" s="876"/>
      <c r="OTA63" s="876"/>
      <c r="OTB63" s="876"/>
      <c r="OTC63" s="876"/>
      <c r="OTD63" s="876"/>
      <c r="OTE63" s="876"/>
      <c r="OTF63" s="876"/>
      <c r="OTG63" s="876"/>
      <c r="OTH63" s="876"/>
      <c r="OTI63" s="876"/>
      <c r="OTJ63" s="876"/>
      <c r="OTK63" s="876"/>
      <c r="OTL63" s="876"/>
      <c r="OTM63" s="876"/>
      <c r="OTN63" s="876"/>
      <c r="OTO63" s="876"/>
      <c r="OTP63" s="876"/>
      <c r="OTQ63" s="876"/>
      <c r="OTR63" s="876"/>
      <c r="OTS63" s="876"/>
      <c r="OTT63" s="876"/>
      <c r="OTU63" s="876"/>
      <c r="OTV63" s="876"/>
      <c r="OTW63" s="876"/>
      <c r="OTX63" s="876"/>
      <c r="OTY63" s="876"/>
      <c r="OTZ63" s="876"/>
      <c r="OUA63" s="876"/>
      <c r="OUB63" s="876"/>
      <c r="OUC63" s="876"/>
      <c r="OUD63" s="876"/>
      <c r="OUE63" s="876"/>
      <c r="OUF63" s="876"/>
      <c r="OUG63" s="876"/>
      <c r="OUH63" s="876"/>
      <c r="OUI63" s="876"/>
      <c r="OUJ63" s="876"/>
      <c r="OUK63" s="876"/>
      <c r="OUL63" s="876"/>
      <c r="OUM63" s="876"/>
      <c r="OUN63" s="876"/>
      <c r="OUO63" s="876"/>
      <c r="OUP63" s="876"/>
      <c r="OUQ63" s="876"/>
      <c r="OUR63" s="876"/>
      <c r="OUS63" s="876"/>
      <c r="OUT63" s="876"/>
      <c r="OUU63" s="876"/>
      <c r="OUV63" s="876"/>
      <c r="OUW63" s="876"/>
      <c r="OUX63" s="876"/>
      <c r="OUY63" s="876"/>
      <c r="OUZ63" s="876"/>
      <c r="OVA63" s="876"/>
      <c r="OVB63" s="876"/>
      <c r="OVC63" s="876"/>
      <c r="OVD63" s="876"/>
      <c r="OVE63" s="876"/>
      <c r="OVF63" s="876"/>
      <c r="OVG63" s="876"/>
      <c r="OVH63" s="876"/>
      <c r="OVI63" s="876"/>
      <c r="OVJ63" s="876"/>
      <c r="OVK63" s="876"/>
      <c r="OVL63" s="876"/>
      <c r="OVM63" s="876"/>
      <c r="OVN63" s="876"/>
      <c r="OVO63" s="876"/>
      <c r="OVP63" s="876"/>
      <c r="OVQ63" s="876"/>
      <c r="OVR63" s="876"/>
      <c r="OVS63" s="876"/>
      <c r="OVT63" s="876"/>
      <c r="OVU63" s="876"/>
      <c r="OVV63" s="876"/>
      <c r="OVW63" s="876"/>
      <c r="OVX63" s="876"/>
      <c r="OVY63" s="876"/>
      <c r="OVZ63" s="876"/>
      <c r="OWA63" s="876"/>
      <c r="OWB63" s="876"/>
      <c r="OWC63" s="876"/>
      <c r="OWD63" s="876"/>
      <c r="OWE63" s="876"/>
      <c r="OWF63" s="876"/>
      <c r="OWG63" s="876"/>
      <c r="OWH63" s="876"/>
      <c r="OWI63" s="876"/>
      <c r="OWJ63" s="876"/>
      <c r="OWK63" s="876"/>
      <c r="OWL63" s="876"/>
      <c r="OWM63" s="876"/>
      <c r="OWN63" s="876"/>
      <c r="OWO63" s="876"/>
      <c r="OWP63" s="876"/>
      <c r="OWQ63" s="876"/>
      <c r="OWR63" s="876"/>
      <c r="OWS63" s="876"/>
      <c r="OWT63" s="876"/>
      <c r="OWU63" s="876"/>
      <c r="OWV63" s="876"/>
      <c r="OWW63" s="876"/>
      <c r="OWX63" s="876"/>
      <c r="OWY63" s="876"/>
      <c r="OWZ63" s="876"/>
      <c r="OXA63" s="876"/>
      <c r="OXB63" s="876"/>
      <c r="OXC63" s="876"/>
      <c r="OXD63" s="876"/>
      <c r="OXE63" s="876"/>
      <c r="OXF63" s="876"/>
      <c r="OXG63" s="876"/>
      <c r="OXH63" s="876"/>
      <c r="OXI63" s="876"/>
      <c r="OXJ63" s="876"/>
      <c r="OXK63" s="876"/>
      <c r="OXL63" s="876"/>
      <c r="OXM63" s="876"/>
      <c r="OXN63" s="876"/>
      <c r="OXO63" s="876"/>
      <c r="OXP63" s="876"/>
      <c r="OXQ63" s="876"/>
      <c r="OXR63" s="876"/>
      <c r="OXS63" s="876"/>
      <c r="OXT63" s="876"/>
      <c r="OXU63" s="876"/>
      <c r="OXV63" s="876"/>
      <c r="OXW63" s="876"/>
      <c r="OXX63" s="876"/>
      <c r="OXY63" s="876"/>
      <c r="OXZ63" s="876"/>
      <c r="OYA63" s="876"/>
      <c r="OYB63" s="876"/>
      <c r="OYC63" s="876"/>
      <c r="OYD63" s="876"/>
      <c r="OYE63" s="876"/>
      <c r="OYF63" s="876"/>
      <c r="OYG63" s="876"/>
      <c r="OYH63" s="876"/>
      <c r="OYI63" s="876"/>
      <c r="OYJ63" s="876"/>
      <c r="OYK63" s="876"/>
      <c r="OYL63" s="876"/>
      <c r="OYM63" s="876"/>
      <c r="OYN63" s="876"/>
      <c r="OYO63" s="876"/>
      <c r="OYP63" s="876"/>
      <c r="OYQ63" s="876"/>
      <c r="OYR63" s="876"/>
      <c r="OYS63" s="876"/>
      <c r="OYT63" s="876"/>
      <c r="OYU63" s="876"/>
      <c r="OYV63" s="876"/>
      <c r="OYW63" s="876"/>
      <c r="OYX63" s="876"/>
      <c r="OYY63" s="876"/>
      <c r="OYZ63" s="876"/>
      <c r="OZA63" s="876"/>
      <c r="OZB63" s="876"/>
      <c r="OZC63" s="876"/>
      <c r="OZD63" s="876"/>
      <c r="OZE63" s="876"/>
      <c r="OZF63" s="876"/>
      <c r="OZG63" s="876"/>
      <c r="OZH63" s="876"/>
      <c r="OZI63" s="876"/>
      <c r="OZJ63" s="876"/>
      <c r="OZK63" s="876"/>
      <c r="OZL63" s="876"/>
      <c r="OZM63" s="876"/>
      <c r="OZN63" s="876"/>
      <c r="OZO63" s="876"/>
      <c r="OZP63" s="876"/>
      <c r="OZQ63" s="876"/>
      <c r="OZR63" s="876"/>
      <c r="OZS63" s="876"/>
      <c r="OZT63" s="876"/>
      <c r="OZU63" s="876"/>
      <c r="OZV63" s="876"/>
      <c r="OZW63" s="876"/>
      <c r="OZX63" s="876"/>
      <c r="OZY63" s="876"/>
      <c r="OZZ63" s="876"/>
      <c r="PAA63" s="876"/>
      <c r="PAB63" s="876"/>
      <c r="PAC63" s="876"/>
      <c r="PAD63" s="876"/>
      <c r="PAE63" s="876"/>
      <c r="PAF63" s="876"/>
      <c r="PAG63" s="876"/>
      <c r="PAH63" s="876"/>
      <c r="PAI63" s="876"/>
      <c r="PAJ63" s="876"/>
      <c r="PAK63" s="876"/>
      <c r="PAL63" s="876"/>
      <c r="PAM63" s="876"/>
      <c r="PAN63" s="876"/>
      <c r="PAO63" s="876"/>
      <c r="PAP63" s="876"/>
      <c r="PAQ63" s="876"/>
      <c r="PAR63" s="876"/>
      <c r="PAS63" s="876"/>
      <c r="PAT63" s="876"/>
      <c r="PAU63" s="876"/>
      <c r="PAV63" s="876"/>
      <c r="PAW63" s="876"/>
      <c r="PAX63" s="876"/>
      <c r="PAY63" s="876"/>
      <c r="PAZ63" s="876"/>
      <c r="PBA63" s="876"/>
      <c r="PBB63" s="876"/>
      <c r="PBC63" s="876"/>
      <c r="PBD63" s="876"/>
      <c r="PBE63" s="876"/>
      <c r="PBF63" s="876"/>
      <c r="PBG63" s="876"/>
      <c r="PBH63" s="876"/>
      <c r="PBI63" s="876"/>
      <c r="PBJ63" s="876"/>
      <c r="PBK63" s="876"/>
      <c r="PBL63" s="876"/>
      <c r="PBM63" s="876"/>
      <c r="PBN63" s="876"/>
      <c r="PBO63" s="876"/>
      <c r="PBP63" s="876"/>
      <c r="PBQ63" s="876"/>
      <c r="PBR63" s="876"/>
      <c r="PBS63" s="876"/>
      <c r="PBT63" s="876"/>
      <c r="PBU63" s="876"/>
      <c r="PBV63" s="876"/>
      <c r="PBW63" s="876"/>
      <c r="PBX63" s="876"/>
      <c r="PBY63" s="876"/>
      <c r="PBZ63" s="876"/>
      <c r="PCA63" s="876"/>
      <c r="PCB63" s="876"/>
      <c r="PCC63" s="876"/>
      <c r="PCD63" s="876"/>
      <c r="PCE63" s="876"/>
      <c r="PCF63" s="876"/>
      <c r="PCG63" s="876"/>
      <c r="PCH63" s="876"/>
      <c r="PCI63" s="876"/>
      <c r="PCJ63" s="876"/>
      <c r="PCK63" s="876"/>
      <c r="PCL63" s="876"/>
      <c r="PCM63" s="876"/>
      <c r="PCN63" s="876"/>
      <c r="PCO63" s="876"/>
      <c r="PCP63" s="876"/>
      <c r="PCQ63" s="876"/>
      <c r="PCR63" s="876"/>
      <c r="PCS63" s="876"/>
      <c r="PCT63" s="876"/>
      <c r="PCU63" s="876"/>
      <c r="PCV63" s="876"/>
      <c r="PCW63" s="876"/>
      <c r="PCX63" s="876"/>
      <c r="PCY63" s="876"/>
      <c r="PCZ63" s="876"/>
      <c r="PDA63" s="876"/>
      <c r="PDB63" s="876"/>
      <c r="PDC63" s="876"/>
      <c r="PDD63" s="876"/>
      <c r="PDE63" s="876"/>
      <c r="PDF63" s="876"/>
      <c r="PDG63" s="876"/>
      <c r="PDH63" s="876"/>
      <c r="PDI63" s="876"/>
      <c r="PDJ63" s="876"/>
      <c r="PDK63" s="876"/>
      <c r="PDL63" s="876"/>
      <c r="PDM63" s="876"/>
      <c r="PDN63" s="876"/>
      <c r="PDO63" s="876"/>
      <c r="PDP63" s="876"/>
      <c r="PDQ63" s="876"/>
      <c r="PDR63" s="876"/>
      <c r="PDS63" s="876"/>
      <c r="PDT63" s="876"/>
      <c r="PDU63" s="876"/>
      <c r="PDV63" s="876"/>
      <c r="PDW63" s="876"/>
      <c r="PDX63" s="876"/>
      <c r="PDY63" s="876"/>
      <c r="PDZ63" s="876"/>
      <c r="PEA63" s="876"/>
      <c r="PEB63" s="876"/>
      <c r="PEC63" s="876"/>
      <c r="PED63" s="876"/>
      <c r="PEE63" s="876"/>
      <c r="PEF63" s="876"/>
      <c r="PEG63" s="876"/>
      <c r="PEH63" s="876"/>
      <c r="PEI63" s="876"/>
      <c r="PEJ63" s="876"/>
      <c r="PEK63" s="876"/>
      <c r="PEL63" s="876"/>
      <c r="PEM63" s="876"/>
      <c r="PEN63" s="876"/>
      <c r="PEO63" s="876"/>
      <c r="PEP63" s="876"/>
      <c r="PEQ63" s="876"/>
      <c r="PER63" s="876"/>
      <c r="PES63" s="876"/>
      <c r="PET63" s="876"/>
      <c r="PEU63" s="876"/>
      <c r="PEV63" s="876"/>
      <c r="PEW63" s="876"/>
      <c r="PEX63" s="876"/>
      <c r="PEY63" s="876"/>
      <c r="PEZ63" s="876"/>
      <c r="PFA63" s="876"/>
      <c r="PFB63" s="876"/>
      <c r="PFC63" s="876"/>
      <c r="PFD63" s="876"/>
      <c r="PFE63" s="876"/>
      <c r="PFF63" s="876"/>
      <c r="PFG63" s="876"/>
      <c r="PFH63" s="876"/>
      <c r="PFI63" s="876"/>
      <c r="PFJ63" s="876"/>
      <c r="PFK63" s="876"/>
      <c r="PFL63" s="876"/>
      <c r="PFM63" s="876"/>
      <c r="PFN63" s="876"/>
      <c r="PFO63" s="876"/>
      <c r="PFP63" s="876"/>
      <c r="PFQ63" s="876"/>
      <c r="PFR63" s="876"/>
      <c r="PFS63" s="876"/>
      <c r="PFT63" s="876"/>
      <c r="PFU63" s="876"/>
      <c r="PFV63" s="876"/>
      <c r="PFW63" s="876"/>
      <c r="PFX63" s="876"/>
      <c r="PFY63" s="876"/>
      <c r="PFZ63" s="876"/>
      <c r="PGA63" s="876"/>
      <c r="PGB63" s="876"/>
      <c r="PGC63" s="876"/>
      <c r="PGD63" s="876"/>
      <c r="PGE63" s="876"/>
      <c r="PGF63" s="876"/>
      <c r="PGG63" s="876"/>
      <c r="PGH63" s="876"/>
      <c r="PGI63" s="876"/>
      <c r="PGJ63" s="876"/>
      <c r="PGK63" s="876"/>
      <c r="PGL63" s="876"/>
      <c r="PGM63" s="876"/>
      <c r="PGN63" s="876"/>
      <c r="PGO63" s="876"/>
      <c r="PGP63" s="876"/>
      <c r="PGQ63" s="876"/>
      <c r="PGR63" s="876"/>
      <c r="PGS63" s="876"/>
      <c r="PGT63" s="876"/>
      <c r="PGU63" s="876"/>
      <c r="PGV63" s="876"/>
      <c r="PGW63" s="876"/>
      <c r="PGX63" s="876"/>
      <c r="PGY63" s="876"/>
      <c r="PGZ63" s="876"/>
      <c r="PHA63" s="876"/>
      <c r="PHB63" s="876"/>
      <c r="PHC63" s="876"/>
      <c r="PHD63" s="876"/>
      <c r="PHE63" s="876"/>
      <c r="PHF63" s="876"/>
      <c r="PHG63" s="876"/>
      <c r="PHH63" s="876"/>
      <c r="PHI63" s="876"/>
      <c r="PHJ63" s="876"/>
      <c r="PHK63" s="876"/>
      <c r="PHL63" s="876"/>
      <c r="PHM63" s="876"/>
      <c r="PHN63" s="876"/>
      <c r="PHO63" s="876"/>
      <c r="PHP63" s="876"/>
      <c r="PHQ63" s="876"/>
      <c r="PHR63" s="876"/>
      <c r="PHS63" s="876"/>
      <c r="PHT63" s="876"/>
      <c r="PHU63" s="876"/>
      <c r="PHV63" s="876"/>
      <c r="PHW63" s="876"/>
      <c r="PHX63" s="876"/>
      <c r="PHY63" s="876"/>
      <c r="PHZ63" s="876"/>
      <c r="PIA63" s="876"/>
      <c r="PIB63" s="876"/>
      <c r="PIC63" s="876"/>
      <c r="PID63" s="876"/>
      <c r="PIE63" s="876"/>
      <c r="PIF63" s="876"/>
      <c r="PIG63" s="876"/>
      <c r="PIH63" s="876"/>
      <c r="PII63" s="876"/>
      <c r="PIJ63" s="876"/>
      <c r="PIK63" s="876"/>
      <c r="PIL63" s="876"/>
      <c r="PIM63" s="876"/>
      <c r="PIN63" s="876"/>
      <c r="PIO63" s="876"/>
      <c r="PIP63" s="876"/>
      <c r="PIQ63" s="876"/>
      <c r="PIR63" s="876"/>
      <c r="PIS63" s="876"/>
      <c r="PIT63" s="876"/>
      <c r="PIU63" s="876"/>
      <c r="PIV63" s="876"/>
      <c r="PIW63" s="876"/>
      <c r="PIX63" s="876"/>
      <c r="PIY63" s="876"/>
      <c r="PIZ63" s="876"/>
      <c r="PJA63" s="876"/>
      <c r="PJB63" s="876"/>
      <c r="PJC63" s="876"/>
      <c r="PJD63" s="876"/>
      <c r="PJE63" s="876"/>
      <c r="PJF63" s="876"/>
      <c r="PJG63" s="876"/>
      <c r="PJH63" s="876"/>
      <c r="PJI63" s="876"/>
      <c r="PJJ63" s="876"/>
      <c r="PJK63" s="876"/>
      <c r="PJL63" s="876"/>
      <c r="PJM63" s="876"/>
      <c r="PJN63" s="876"/>
      <c r="PJO63" s="876"/>
      <c r="PJP63" s="876"/>
      <c r="PJQ63" s="876"/>
      <c r="PJR63" s="876"/>
      <c r="PJS63" s="876"/>
      <c r="PJT63" s="876"/>
      <c r="PJU63" s="876"/>
      <c r="PJV63" s="876"/>
      <c r="PJW63" s="876"/>
      <c r="PJX63" s="876"/>
      <c r="PJY63" s="876"/>
      <c r="PJZ63" s="876"/>
      <c r="PKA63" s="876"/>
      <c r="PKB63" s="876"/>
      <c r="PKC63" s="876"/>
      <c r="PKD63" s="876"/>
      <c r="PKE63" s="876"/>
      <c r="PKF63" s="876"/>
      <c r="PKG63" s="876"/>
      <c r="PKH63" s="876"/>
      <c r="PKI63" s="876"/>
      <c r="PKJ63" s="876"/>
      <c r="PKK63" s="876"/>
      <c r="PKL63" s="876"/>
      <c r="PKM63" s="876"/>
      <c r="PKN63" s="876"/>
      <c r="PKO63" s="876"/>
      <c r="PKP63" s="876"/>
      <c r="PKQ63" s="876"/>
      <c r="PKR63" s="876"/>
      <c r="PKS63" s="876"/>
      <c r="PKT63" s="876"/>
      <c r="PKU63" s="876"/>
      <c r="PKV63" s="876"/>
      <c r="PKW63" s="876"/>
      <c r="PKX63" s="876"/>
      <c r="PKY63" s="876"/>
      <c r="PKZ63" s="876"/>
      <c r="PLA63" s="876"/>
      <c r="PLB63" s="876"/>
      <c r="PLC63" s="876"/>
      <c r="PLD63" s="876"/>
      <c r="PLE63" s="876"/>
      <c r="PLF63" s="876"/>
      <c r="PLG63" s="876"/>
      <c r="PLH63" s="876"/>
      <c r="PLI63" s="876"/>
      <c r="PLJ63" s="876"/>
      <c r="PLK63" s="876"/>
      <c r="PLL63" s="876"/>
      <c r="PLM63" s="876"/>
      <c r="PLN63" s="876"/>
      <c r="PLO63" s="876"/>
      <c r="PLP63" s="876"/>
      <c r="PLQ63" s="876"/>
      <c r="PLR63" s="876"/>
      <c r="PLS63" s="876"/>
      <c r="PLT63" s="876"/>
      <c r="PLU63" s="876"/>
      <c r="PLV63" s="876"/>
      <c r="PLW63" s="876"/>
      <c r="PLX63" s="876"/>
      <c r="PLY63" s="876"/>
      <c r="PLZ63" s="876"/>
      <c r="PMA63" s="876"/>
      <c r="PMB63" s="876"/>
      <c r="PMC63" s="876"/>
      <c r="PMD63" s="876"/>
      <c r="PME63" s="876"/>
      <c r="PMF63" s="876"/>
      <c r="PMG63" s="876"/>
      <c r="PMH63" s="876"/>
      <c r="PMI63" s="876"/>
      <c r="PMJ63" s="876"/>
      <c r="PMK63" s="876"/>
      <c r="PML63" s="876"/>
      <c r="PMM63" s="876"/>
      <c r="PMN63" s="876"/>
      <c r="PMO63" s="876"/>
      <c r="PMP63" s="876"/>
      <c r="PMQ63" s="876"/>
      <c r="PMR63" s="876"/>
      <c r="PMS63" s="876"/>
      <c r="PMT63" s="876"/>
      <c r="PMU63" s="876"/>
      <c r="PMV63" s="876"/>
      <c r="PMW63" s="876"/>
      <c r="PMX63" s="876"/>
      <c r="PMY63" s="876"/>
      <c r="PMZ63" s="876"/>
      <c r="PNA63" s="876"/>
      <c r="PNB63" s="876"/>
      <c r="PNC63" s="876"/>
      <c r="PND63" s="876"/>
      <c r="PNE63" s="876"/>
      <c r="PNF63" s="876"/>
      <c r="PNG63" s="876"/>
      <c r="PNH63" s="876"/>
      <c r="PNI63" s="876"/>
      <c r="PNJ63" s="876"/>
      <c r="PNK63" s="876"/>
      <c r="PNL63" s="876"/>
      <c r="PNM63" s="876"/>
      <c r="PNN63" s="876"/>
      <c r="PNO63" s="876"/>
      <c r="PNP63" s="876"/>
      <c r="PNQ63" s="876"/>
      <c r="PNR63" s="876"/>
      <c r="PNS63" s="876"/>
      <c r="PNT63" s="876"/>
      <c r="PNU63" s="876"/>
      <c r="PNV63" s="876"/>
      <c r="PNW63" s="876"/>
      <c r="PNX63" s="876"/>
      <c r="PNY63" s="876"/>
      <c r="PNZ63" s="876"/>
      <c r="POA63" s="876"/>
      <c r="POB63" s="876"/>
      <c r="POC63" s="876"/>
      <c r="POD63" s="876"/>
      <c r="POE63" s="876"/>
      <c r="POF63" s="876"/>
      <c r="POG63" s="876"/>
      <c r="POH63" s="876"/>
      <c r="POI63" s="876"/>
      <c r="POJ63" s="876"/>
      <c r="POK63" s="876"/>
      <c r="POL63" s="876"/>
      <c r="POM63" s="876"/>
      <c r="PON63" s="876"/>
      <c r="POO63" s="876"/>
      <c r="POP63" s="876"/>
      <c r="POQ63" s="876"/>
      <c r="POR63" s="876"/>
      <c r="POS63" s="876"/>
      <c r="POT63" s="876"/>
      <c r="POU63" s="876"/>
      <c r="POV63" s="876"/>
      <c r="POW63" s="876"/>
      <c r="POX63" s="876"/>
      <c r="POY63" s="876"/>
      <c r="POZ63" s="876"/>
      <c r="PPA63" s="876"/>
      <c r="PPB63" s="876"/>
      <c r="PPC63" s="876"/>
      <c r="PPD63" s="876"/>
      <c r="PPE63" s="876"/>
      <c r="PPF63" s="876"/>
      <c r="PPG63" s="876"/>
      <c r="PPH63" s="876"/>
      <c r="PPI63" s="876"/>
      <c r="PPJ63" s="876"/>
      <c r="PPK63" s="876"/>
      <c r="PPL63" s="876"/>
      <c r="PPM63" s="876"/>
      <c r="PPN63" s="876"/>
      <c r="PPO63" s="876"/>
      <c r="PPP63" s="876"/>
      <c r="PPQ63" s="876"/>
      <c r="PPR63" s="876"/>
      <c r="PPS63" s="876"/>
      <c r="PPT63" s="876"/>
      <c r="PPU63" s="876"/>
      <c r="PPV63" s="876"/>
      <c r="PPW63" s="876"/>
      <c r="PPX63" s="876"/>
      <c r="PPY63" s="876"/>
      <c r="PPZ63" s="876"/>
      <c r="PQA63" s="876"/>
      <c r="PQB63" s="876"/>
      <c r="PQC63" s="876"/>
      <c r="PQD63" s="876"/>
      <c r="PQE63" s="876"/>
      <c r="PQF63" s="876"/>
      <c r="PQG63" s="876"/>
      <c r="PQH63" s="876"/>
      <c r="PQI63" s="876"/>
      <c r="PQJ63" s="876"/>
      <c r="PQK63" s="876"/>
      <c r="PQL63" s="876"/>
      <c r="PQM63" s="876"/>
      <c r="PQN63" s="876"/>
      <c r="PQO63" s="876"/>
      <c r="PQP63" s="876"/>
      <c r="PQQ63" s="876"/>
      <c r="PQR63" s="876"/>
      <c r="PQS63" s="876"/>
      <c r="PQT63" s="876"/>
      <c r="PQU63" s="876"/>
      <c r="PQV63" s="876"/>
      <c r="PQW63" s="876"/>
      <c r="PQX63" s="876"/>
      <c r="PQY63" s="876"/>
      <c r="PQZ63" s="876"/>
      <c r="PRA63" s="876"/>
      <c r="PRB63" s="876"/>
      <c r="PRC63" s="876"/>
      <c r="PRD63" s="876"/>
      <c r="PRE63" s="876"/>
      <c r="PRF63" s="876"/>
      <c r="PRG63" s="876"/>
      <c r="PRH63" s="876"/>
      <c r="PRI63" s="876"/>
      <c r="PRJ63" s="876"/>
      <c r="PRK63" s="876"/>
      <c r="PRL63" s="876"/>
      <c r="PRM63" s="876"/>
      <c r="PRN63" s="876"/>
      <c r="PRO63" s="876"/>
      <c r="PRP63" s="876"/>
      <c r="PRQ63" s="876"/>
      <c r="PRR63" s="876"/>
      <c r="PRS63" s="876"/>
      <c r="PRT63" s="876"/>
      <c r="PRU63" s="876"/>
      <c r="PRV63" s="876"/>
      <c r="PRW63" s="876"/>
      <c r="PRX63" s="876"/>
      <c r="PRY63" s="876"/>
      <c r="PRZ63" s="876"/>
      <c r="PSA63" s="876"/>
      <c r="PSB63" s="876"/>
      <c r="PSC63" s="876"/>
      <c r="PSD63" s="876"/>
      <c r="PSE63" s="876"/>
      <c r="PSF63" s="876"/>
      <c r="PSG63" s="876"/>
      <c r="PSH63" s="876"/>
      <c r="PSI63" s="876"/>
      <c r="PSJ63" s="876"/>
      <c r="PSK63" s="876"/>
      <c r="PSL63" s="876"/>
      <c r="PSM63" s="876"/>
      <c r="PSN63" s="876"/>
      <c r="PSO63" s="876"/>
      <c r="PSP63" s="876"/>
      <c r="PSQ63" s="876"/>
      <c r="PSR63" s="876"/>
      <c r="PSS63" s="876"/>
      <c r="PST63" s="876"/>
      <c r="PSU63" s="876"/>
      <c r="PSV63" s="876"/>
      <c r="PSW63" s="876"/>
      <c r="PSX63" s="876"/>
      <c r="PSY63" s="876"/>
      <c r="PSZ63" s="876"/>
      <c r="PTA63" s="876"/>
      <c r="PTB63" s="876"/>
      <c r="PTC63" s="876"/>
      <c r="PTD63" s="876"/>
      <c r="PTE63" s="876"/>
      <c r="PTF63" s="876"/>
      <c r="PTG63" s="876"/>
      <c r="PTH63" s="876"/>
      <c r="PTI63" s="876"/>
      <c r="PTJ63" s="876"/>
      <c r="PTK63" s="876"/>
      <c r="PTL63" s="876"/>
      <c r="PTM63" s="876"/>
      <c r="PTN63" s="876"/>
      <c r="PTO63" s="876"/>
      <c r="PTP63" s="876"/>
      <c r="PTQ63" s="876"/>
      <c r="PTR63" s="876"/>
      <c r="PTS63" s="876"/>
      <c r="PTT63" s="876"/>
      <c r="PTU63" s="876"/>
      <c r="PTV63" s="876"/>
      <c r="PTW63" s="876"/>
      <c r="PTX63" s="876"/>
      <c r="PTY63" s="876"/>
      <c r="PTZ63" s="876"/>
      <c r="PUA63" s="876"/>
      <c r="PUB63" s="876"/>
      <c r="PUC63" s="876"/>
      <c r="PUD63" s="876"/>
      <c r="PUE63" s="876"/>
      <c r="PUF63" s="876"/>
      <c r="PUG63" s="876"/>
      <c r="PUH63" s="876"/>
      <c r="PUI63" s="876"/>
      <c r="PUJ63" s="876"/>
      <c r="PUK63" s="876"/>
      <c r="PUL63" s="876"/>
      <c r="PUM63" s="876"/>
      <c r="PUN63" s="876"/>
      <c r="PUO63" s="876"/>
      <c r="PUP63" s="876"/>
      <c r="PUQ63" s="876"/>
      <c r="PUR63" s="876"/>
      <c r="PUS63" s="876"/>
      <c r="PUT63" s="876"/>
      <c r="PUU63" s="876"/>
      <c r="PUV63" s="876"/>
      <c r="PUW63" s="876"/>
      <c r="PUX63" s="876"/>
      <c r="PUY63" s="876"/>
      <c r="PUZ63" s="876"/>
      <c r="PVA63" s="876"/>
      <c r="PVB63" s="876"/>
      <c r="PVC63" s="876"/>
      <c r="PVD63" s="876"/>
      <c r="PVE63" s="876"/>
      <c r="PVF63" s="876"/>
      <c r="PVG63" s="876"/>
      <c r="PVH63" s="876"/>
      <c r="PVI63" s="876"/>
      <c r="PVJ63" s="876"/>
      <c r="PVK63" s="876"/>
      <c r="PVL63" s="876"/>
      <c r="PVM63" s="876"/>
      <c r="PVN63" s="876"/>
      <c r="PVO63" s="876"/>
      <c r="PVP63" s="876"/>
      <c r="PVQ63" s="876"/>
      <c r="PVR63" s="876"/>
      <c r="PVS63" s="876"/>
      <c r="PVT63" s="876"/>
      <c r="PVU63" s="876"/>
      <c r="PVV63" s="876"/>
      <c r="PVW63" s="876"/>
      <c r="PVX63" s="876"/>
      <c r="PVY63" s="876"/>
      <c r="PVZ63" s="876"/>
      <c r="PWA63" s="876"/>
      <c r="PWB63" s="876"/>
      <c r="PWC63" s="876"/>
      <c r="PWD63" s="876"/>
      <c r="PWE63" s="876"/>
      <c r="PWF63" s="876"/>
      <c r="PWG63" s="876"/>
      <c r="PWH63" s="876"/>
      <c r="PWI63" s="876"/>
      <c r="PWJ63" s="876"/>
      <c r="PWK63" s="876"/>
      <c r="PWL63" s="876"/>
      <c r="PWM63" s="876"/>
      <c r="PWN63" s="876"/>
      <c r="PWO63" s="876"/>
      <c r="PWP63" s="876"/>
      <c r="PWQ63" s="876"/>
      <c r="PWR63" s="876"/>
      <c r="PWS63" s="876"/>
      <c r="PWT63" s="876"/>
      <c r="PWU63" s="876"/>
      <c r="PWV63" s="876"/>
      <c r="PWW63" s="876"/>
      <c r="PWX63" s="876"/>
      <c r="PWY63" s="876"/>
      <c r="PWZ63" s="876"/>
      <c r="PXA63" s="876"/>
      <c r="PXB63" s="876"/>
      <c r="PXC63" s="876"/>
      <c r="PXD63" s="876"/>
      <c r="PXE63" s="876"/>
      <c r="PXF63" s="876"/>
      <c r="PXG63" s="876"/>
      <c r="PXH63" s="876"/>
      <c r="PXI63" s="876"/>
      <c r="PXJ63" s="876"/>
      <c r="PXK63" s="876"/>
      <c r="PXL63" s="876"/>
      <c r="PXM63" s="876"/>
      <c r="PXN63" s="876"/>
      <c r="PXO63" s="876"/>
      <c r="PXP63" s="876"/>
      <c r="PXQ63" s="876"/>
      <c r="PXR63" s="876"/>
      <c r="PXS63" s="876"/>
      <c r="PXT63" s="876"/>
      <c r="PXU63" s="876"/>
      <c r="PXV63" s="876"/>
      <c r="PXW63" s="876"/>
      <c r="PXX63" s="876"/>
      <c r="PXY63" s="876"/>
      <c r="PXZ63" s="876"/>
      <c r="PYA63" s="876"/>
      <c r="PYB63" s="876"/>
      <c r="PYC63" s="876"/>
      <c r="PYD63" s="876"/>
      <c r="PYE63" s="876"/>
      <c r="PYF63" s="876"/>
      <c r="PYG63" s="876"/>
      <c r="PYH63" s="876"/>
      <c r="PYI63" s="876"/>
      <c r="PYJ63" s="876"/>
      <c r="PYK63" s="876"/>
      <c r="PYL63" s="876"/>
      <c r="PYM63" s="876"/>
      <c r="PYN63" s="876"/>
      <c r="PYO63" s="876"/>
      <c r="PYP63" s="876"/>
      <c r="PYQ63" s="876"/>
      <c r="PYR63" s="876"/>
      <c r="PYS63" s="876"/>
      <c r="PYT63" s="876"/>
      <c r="PYU63" s="876"/>
      <c r="PYV63" s="876"/>
      <c r="PYW63" s="876"/>
      <c r="PYX63" s="876"/>
      <c r="PYY63" s="876"/>
      <c r="PYZ63" s="876"/>
      <c r="PZA63" s="876"/>
      <c r="PZB63" s="876"/>
      <c r="PZC63" s="876"/>
      <c r="PZD63" s="876"/>
      <c r="PZE63" s="876"/>
      <c r="PZF63" s="876"/>
      <c r="PZG63" s="876"/>
      <c r="PZH63" s="876"/>
      <c r="PZI63" s="876"/>
      <c r="PZJ63" s="876"/>
      <c r="PZK63" s="876"/>
      <c r="PZL63" s="876"/>
      <c r="PZM63" s="876"/>
      <c r="PZN63" s="876"/>
      <c r="PZO63" s="876"/>
      <c r="PZP63" s="876"/>
      <c r="PZQ63" s="876"/>
      <c r="PZR63" s="876"/>
      <c r="PZS63" s="876"/>
      <c r="PZT63" s="876"/>
      <c r="PZU63" s="876"/>
      <c r="PZV63" s="876"/>
      <c r="PZW63" s="876"/>
      <c r="PZX63" s="876"/>
      <c r="PZY63" s="876"/>
      <c r="PZZ63" s="876"/>
      <c r="QAA63" s="876"/>
      <c r="QAB63" s="876"/>
      <c r="QAC63" s="876"/>
      <c r="QAD63" s="876"/>
      <c r="QAE63" s="876"/>
      <c r="QAF63" s="876"/>
      <c r="QAG63" s="876"/>
      <c r="QAH63" s="876"/>
      <c r="QAI63" s="876"/>
      <c r="QAJ63" s="876"/>
      <c r="QAK63" s="876"/>
      <c r="QAL63" s="876"/>
      <c r="QAM63" s="876"/>
      <c r="QAN63" s="876"/>
      <c r="QAO63" s="876"/>
      <c r="QAP63" s="876"/>
      <c r="QAQ63" s="876"/>
      <c r="QAR63" s="876"/>
      <c r="QAS63" s="876"/>
      <c r="QAT63" s="876"/>
      <c r="QAU63" s="876"/>
      <c r="QAV63" s="876"/>
      <c r="QAW63" s="876"/>
      <c r="QAX63" s="876"/>
      <c r="QAY63" s="876"/>
      <c r="QAZ63" s="876"/>
      <c r="QBA63" s="876"/>
      <c r="QBB63" s="876"/>
      <c r="QBC63" s="876"/>
      <c r="QBD63" s="876"/>
      <c r="QBE63" s="876"/>
      <c r="QBF63" s="876"/>
      <c r="QBG63" s="876"/>
      <c r="QBH63" s="876"/>
      <c r="QBI63" s="876"/>
      <c r="QBJ63" s="876"/>
      <c r="QBK63" s="876"/>
      <c r="QBL63" s="876"/>
      <c r="QBM63" s="876"/>
      <c r="QBN63" s="876"/>
      <c r="QBO63" s="876"/>
      <c r="QBP63" s="876"/>
      <c r="QBQ63" s="876"/>
      <c r="QBR63" s="876"/>
      <c r="QBS63" s="876"/>
      <c r="QBT63" s="876"/>
      <c r="QBU63" s="876"/>
      <c r="QBV63" s="876"/>
      <c r="QBW63" s="876"/>
      <c r="QBX63" s="876"/>
      <c r="QBY63" s="876"/>
      <c r="QBZ63" s="876"/>
      <c r="QCA63" s="876"/>
      <c r="QCB63" s="876"/>
      <c r="QCC63" s="876"/>
      <c r="QCD63" s="876"/>
      <c r="QCE63" s="876"/>
      <c r="QCF63" s="876"/>
      <c r="QCG63" s="876"/>
      <c r="QCH63" s="876"/>
      <c r="QCI63" s="876"/>
      <c r="QCJ63" s="876"/>
      <c r="QCK63" s="876"/>
      <c r="QCL63" s="876"/>
      <c r="QCM63" s="876"/>
      <c r="QCN63" s="876"/>
      <c r="QCO63" s="876"/>
      <c r="QCP63" s="876"/>
      <c r="QCQ63" s="876"/>
      <c r="QCR63" s="876"/>
      <c r="QCS63" s="876"/>
      <c r="QCT63" s="876"/>
      <c r="QCU63" s="876"/>
      <c r="QCV63" s="876"/>
      <c r="QCW63" s="876"/>
      <c r="QCX63" s="876"/>
      <c r="QCY63" s="876"/>
      <c r="QCZ63" s="876"/>
      <c r="QDA63" s="876"/>
      <c r="QDB63" s="876"/>
      <c r="QDC63" s="876"/>
      <c r="QDD63" s="876"/>
      <c r="QDE63" s="876"/>
      <c r="QDF63" s="876"/>
      <c r="QDG63" s="876"/>
      <c r="QDH63" s="876"/>
      <c r="QDI63" s="876"/>
      <c r="QDJ63" s="876"/>
      <c r="QDK63" s="876"/>
      <c r="QDL63" s="876"/>
      <c r="QDM63" s="876"/>
      <c r="QDN63" s="876"/>
      <c r="QDO63" s="876"/>
      <c r="QDP63" s="876"/>
      <c r="QDQ63" s="876"/>
      <c r="QDR63" s="876"/>
      <c r="QDS63" s="876"/>
      <c r="QDT63" s="876"/>
      <c r="QDU63" s="876"/>
      <c r="QDV63" s="876"/>
      <c r="QDW63" s="876"/>
      <c r="QDX63" s="876"/>
      <c r="QDY63" s="876"/>
      <c r="QDZ63" s="876"/>
      <c r="QEA63" s="876"/>
      <c r="QEB63" s="876"/>
      <c r="QEC63" s="876"/>
      <c r="QED63" s="876"/>
      <c r="QEE63" s="876"/>
      <c r="QEF63" s="876"/>
      <c r="QEG63" s="876"/>
      <c r="QEH63" s="876"/>
      <c r="QEI63" s="876"/>
      <c r="QEJ63" s="876"/>
      <c r="QEK63" s="876"/>
      <c r="QEL63" s="876"/>
      <c r="QEM63" s="876"/>
      <c r="QEN63" s="876"/>
      <c r="QEO63" s="876"/>
      <c r="QEP63" s="876"/>
      <c r="QEQ63" s="876"/>
      <c r="QER63" s="876"/>
      <c r="QES63" s="876"/>
      <c r="QET63" s="876"/>
      <c r="QEU63" s="876"/>
      <c r="QEV63" s="876"/>
      <c r="QEW63" s="876"/>
      <c r="QEX63" s="876"/>
      <c r="QEY63" s="876"/>
      <c r="QEZ63" s="876"/>
      <c r="QFA63" s="876"/>
      <c r="QFB63" s="876"/>
      <c r="QFC63" s="876"/>
      <c r="QFD63" s="876"/>
      <c r="QFE63" s="876"/>
      <c r="QFF63" s="876"/>
      <c r="QFG63" s="876"/>
      <c r="QFH63" s="876"/>
      <c r="QFI63" s="876"/>
      <c r="QFJ63" s="876"/>
      <c r="QFK63" s="876"/>
      <c r="QFL63" s="876"/>
      <c r="QFM63" s="876"/>
      <c r="QFN63" s="876"/>
      <c r="QFO63" s="876"/>
      <c r="QFP63" s="876"/>
      <c r="QFQ63" s="876"/>
      <c r="QFR63" s="876"/>
      <c r="QFS63" s="876"/>
      <c r="QFT63" s="876"/>
      <c r="QFU63" s="876"/>
      <c r="QFV63" s="876"/>
      <c r="QFW63" s="876"/>
      <c r="QFX63" s="876"/>
      <c r="QFY63" s="876"/>
      <c r="QFZ63" s="876"/>
      <c r="QGA63" s="876"/>
      <c r="QGB63" s="876"/>
      <c r="QGC63" s="876"/>
      <c r="QGD63" s="876"/>
      <c r="QGE63" s="876"/>
      <c r="QGF63" s="876"/>
      <c r="QGG63" s="876"/>
      <c r="QGH63" s="876"/>
      <c r="QGI63" s="876"/>
      <c r="QGJ63" s="876"/>
      <c r="QGK63" s="876"/>
      <c r="QGL63" s="876"/>
      <c r="QGM63" s="876"/>
      <c r="QGN63" s="876"/>
      <c r="QGO63" s="876"/>
      <c r="QGP63" s="876"/>
      <c r="QGQ63" s="876"/>
      <c r="QGR63" s="876"/>
      <c r="QGS63" s="876"/>
      <c r="QGT63" s="876"/>
      <c r="QGU63" s="876"/>
      <c r="QGV63" s="876"/>
      <c r="QGW63" s="876"/>
      <c r="QGX63" s="876"/>
      <c r="QGY63" s="876"/>
      <c r="QGZ63" s="876"/>
      <c r="QHA63" s="876"/>
      <c r="QHB63" s="876"/>
      <c r="QHC63" s="876"/>
      <c r="QHD63" s="876"/>
      <c r="QHE63" s="876"/>
      <c r="QHF63" s="876"/>
      <c r="QHG63" s="876"/>
      <c r="QHH63" s="876"/>
      <c r="QHI63" s="876"/>
      <c r="QHJ63" s="876"/>
      <c r="QHK63" s="876"/>
      <c r="QHL63" s="876"/>
      <c r="QHM63" s="876"/>
      <c r="QHN63" s="876"/>
      <c r="QHO63" s="876"/>
      <c r="QHP63" s="876"/>
      <c r="QHQ63" s="876"/>
      <c r="QHR63" s="876"/>
      <c r="QHS63" s="876"/>
      <c r="QHT63" s="876"/>
      <c r="QHU63" s="876"/>
      <c r="QHV63" s="876"/>
      <c r="QHW63" s="876"/>
      <c r="QHX63" s="876"/>
      <c r="QHY63" s="876"/>
      <c r="QHZ63" s="876"/>
      <c r="QIA63" s="876"/>
      <c r="QIB63" s="876"/>
      <c r="QIC63" s="876"/>
      <c r="QID63" s="876"/>
      <c r="QIE63" s="876"/>
      <c r="QIF63" s="876"/>
      <c r="QIG63" s="876"/>
      <c r="QIH63" s="876"/>
      <c r="QII63" s="876"/>
      <c r="QIJ63" s="876"/>
      <c r="QIK63" s="876"/>
      <c r="QIL63" s="876"/>
      <c r="QIM63" s="876"/>
      <c r="QIN63" s="876"/>
      <c r="QIO63" s="876"/>
      <c r="QIP63" s="876"/>
      <c r="QIQ63" s="876"/>
      <c r="QIR63" s="876"/>
      <c r="QIS63" s="876"/>
      <c r="QIT63" s="876"/>
      <c r="QIU63" s="876"/>
      <c r="QIV63" s="876"/>
      <c r="QIW63" s="876"/>
      <c r="QIX63" s="876"/>
      <c r="QIY63" s="876"/>
      <c r="QIZ63" s="876"/>
      <c r="QJA63" s="876"/>
      <c r="QJB63" s="876"/>
      <c r="QJC63" s="876"/>
      <c r="QJD63" s="876"/>
      <c r="QJE63" s="876"/>
      <c r="QJF63" s="876"/>
      <c r="QJG63" s="876"/>
      <c r="QJH63" s="876"/>
      <c r="QJI63" s="876"/>
      <c r="QJJ63" s="876"/>
      <c r="QJK63" s="876"/>
      <c r="QJL63" s="876"/>
      <c r="QJM63" s="876"/>
      <c r="QJN63" s="876"/>
      <c r="QJO63" s="876"/>
      <c r="QJP63" s="876"/>
      <c r="QJQ63" s="876"/>
      <c r="QJR63" s="876"/>
      <c r="QJS63" s="876"/>
      <c r="QJT63" s="876"/>
      <c r="QJU63" s="876"/>
      <c r="QJV63" s="876"/>
      <c r="QJW63" s="876"/>
      <c r="QJX63" s="876"/>
      <c r="QJY63" s="876"/>
      <c r="QJZ63" s="876"/>
      <c r="QKA63" s="876"/>
      <c r="QKB63" s="876"/>
      <c r="QKC63" s="876"/>
      <c r="QKD63" s="876"/>
      <c r="QKE63" s="876"/>
      <c r="QKF63" s="876"/>
      <c r="QKG63" s="876"/>
      <c r="QKH63" s="876"/>
      <c r="QKI63" s="876"/>
      <c r="QKJ63" s="876"/>
      <c r="QKK63" s="876"/>
      <c r="QKL63" s="876"/>
      <c r="QKM63" s="876"/>
      <c r="QKN63" s="876"/>
      <c r="QKO63" s="876"/>
      <c r="QKP63" s="876"/>
      <c r="QKQ63" s="876"/>
      <c r="QKR63" s="876"/>
      <c r="QKS63" s="876"/>
      <c r="QKT63" s="876"/>
      <c r="QKU63" s="876"/>
      <c r="QKV63" s="876"/>
      <c r="QKW63" s="876"/>
      <c r="QKX63" s="876"/>
      <c r="QKY63" s="876"/>
      <c r="QKZ63" s="876"/>
      <c r="QLA63" s="876"/>
      <c r="QLB63" s="876"/>
      <c r="QLC63" s="876"/>
      <c r="QLD63" s="876"/>
      <c r="QLE63" s="876"/>
      <c r="QLF63" s="876"/>
      <c r="QLG63" s="876"/>
      <c r="QLH63" s="876"/>
      <c r="QLI63" s="876"/>
      <c r="QLJ63" s="876"/>
      <c r="QLK63" s="876"/>
      <c r="QLL63" s="876"/>
      <c r="QLM63" s="876"/>
      <c r="QLN63" s="876"/>
      <c r="QLO63" s="876"/>
      <c r="QLP63" s="876"/>
      <c r="QLQ63" s="876"/>
      <c r="QLR63" s="876"/>
      <c r="QLS63" s="876"/>
      <c r="QLT63" s="876"/>
      <c r="QLU63" s="876"/>
      <c r="QLV63" s="876"/>
      <c r="QLW63" s="876"/>
      <c r="QLX63" s="876"/>
      <c r="QLY63" s="876"/>
      <c r="QLZ63" s="876"/>
      <c r="QMA63" s="876"/>
      <c r="QMB63" s="876"/>
      <c r="QMC63" s="876"/>
      <c r="QMD63" s="876"/>
      <c r="QME63" s="876"/>
      <c r="QMF63" s="876"/>
      <c r="QMG63" s="876"/>
      <c r="QMH63" s="876"/>
      <c r="QMI63" s="876"/>
      <c r="QMJ63" s="876"/>
      <c r="QMK63" s="876"/>
      <c r="QML63" s="876"/>
      <c r="QMM63" s="876"/>
      <c r="QMN63" s="876"/>
      <c r="QMO63" s="876"/>
      <c r="QMP63" s="876"/>
      <c r="QMQ63" s="876"/>
      <c r="QMR63" s="876"/>
      <c r="QMS63" s="876"/>
      <c r="QMT63" s="876"/>
      <c r="QMU63" s="876"/>
      <c r="QMV63" s="876"/>
      <c r="QMW63" s="876"/>
      <c r="QMX63" s="876"/>
      <c r="QMY63" s="876"/>
      <c r="QMZ63" s="876"/>
      <c r="QNA63" s="876"/>
      <c r="QNB63" s="876"/>
      <c r="QNC63" s="876"/>
      <c r="QND63" s="876"/>
      <c r="QNE63" s="876"/>
      <c r="QNF63" s="876"/>
      <c r="QNG63" s="876"/>
      <c r="QNH63" s="876"/>
      <c r="QNI63" s="876"/>
      <c r="QNJ63" s="876"/>
      <c r="QNK63" s="876"/>
      <c r="QNL63" s="876"/>
      <c r="QNM63" s="876"/>
      <c r="QNN63" s="876"/>
      <c r="QNO63" s="876"/>
      <c r="QNP63" s="876"/>
      <c r="QNQ63" s="876"/>
      <c r="QNR63" s="876"/>
      <c r="QNS63" s="876"/>
      <c r="QNT63" s="876"/>
      <c r="QNU63" s="876"/>
      <c r="QNV63" s="876"/>
      <c r="QNW63" s="876"/>
      <c r="QNX63" s="876"/>
      <c r="QNY63" s="876"/>
      <c r="QNZ63" s="876"/>
      <c r="QOA63" s="876"/>
      <c r="QOB63" s="876"/>
      <c r="QOC63" s="876"/>
      <c r="QOD63" s="876"/>
      <c r="QOE63" s="876"/>
      <c r="QOF63" s="876"/>
      <c r="QOG63" s="876"/>
      <c r="QOH63" s="876"/>
      <c r="QOI63" s="876"/>
      <c r="QOJ63" s="876"/>
      <c r="QOK63" s="876"/>
      <c r="QOL63" s="876"/>
      <c r="QOM63" s="876"/>
      <c r="QON63" s="876"/>
      <c r="QOO63" s="876"/>
      <c r="QOP63" s="876"/>
      <c r="QOQ63" s="876"/>
      <c r="QOR63" s="876"/>
      <c r="QOS63" s="876"/>
      <c r="QOT63" s="876"/>
      <c r="QOU63" s="876"/>
      <c r="QOV63" s="876"/>
      <c r="QOW63" s="876"/>
      <c r="QOX63" s="876"/>
      <c r="QOY63" s="876"/>
      <c r="QOZ63" s="876"/>
      <c r="QPA63" s="876"/>
      <c r="QPB63" s="876"/>
      <c r="QPC63" s="876"/>
      <c r="QPD63" s="876"/>
      <c r="QPE63" s="876"/>
      <c r="QPF63" s="876"/>
      <c r="QPG63" s="876"/>
      <c r="QPH63" s="876"/>
      <c r="QPI63" s="876"/>
      <c r="QPJ63" s="876"/>
      <c r="QPK63" s="876"/>
      <c r="QPL63" s="876"/>
      <c r="QPM63" s="876"/>
      <c r="QPN63" s="876"/>
      <c r="QPO63" s="876"/>
      <c r="QPP63" s="876"/>
      <c r="QPQ63" s="876"/>
      <c r="QPR63" s="876"/>
      <c r="QPS63" s="876"/>
      <c r="QPT63" s="876"/>
      <c r="QPU63" s="876"/>
      <c r="QPV63" s="876"/>
      <c r="QPW63" s="876"/>
      <c r="QPX63" s="876"/>
      <c r="QPY63" s="876"/>
      <c r="QPZ63" s="876"/>
      <c r="QQA63" s="876"/>
      <c r="QQB63" s="876"/>
      <c r="QQC63" s="876"/>
      <c r="QQD63" s="876"/>
      <c r="QQE63" s="876"/>
      <c r="QQF63" s="876"/>
      <c r="QQG63" s="876"/>
      <c r="QQH63" s="876"/>
      <c r="QQI63" s="876"/>
      <c r="QQJ63" s="876"/>
      <c r="QQK63" s="876"/>
      <c r="QQL63" s="876"/>
      <c r="QQM63" s="876"/>
      <c r="QQN63" s="876"/>
      <c r="QQO63" s="876"/>
      <c r="QQP63" s="876"/>
      <c r="QQQ63" s="876"/>
      <c r="QQR63" s="876"/>
      <c r="QQS63" s="876"/>
      <c r="QQT63" s="876"/>
      <c r="QQU63" s="876"/>
      <c r="QQV63" s="876"/>
      <c r="QQW63" s="876"/>
      <c r="QQX63" s="876"/>
      <c r="QQY63" s="876"/>
      <c r="QQZ63" s="876"/>
      <c r="QRA63" s="876"/>
      <c r="QRB63" s="876"/>
      <c r="QRC63" s="876"/>
      <c r="QRD63" s="876"/>
      <c r="QRE63" s="876"/>
      <c r="QRF63" s="876"/>
      <c r="QRG63" s="876"/>
      <c r="QRH63" s="876"/>
      <c r="QRI63" s="876"/>
      <c r="QRJ63" s="876"/>
      <c r="QRK63" s="876"/>
      <c r="QRL63" s="876"/>
      <c r="QRM63" s="876"/>
      <c r="QRN63" s="876"/>
      <c r="QRO63" s="876"/>
      <c r="QRP63" s="876"/>
      <c r="QRQ63" s="876"/>
      <c r="QRR63" s="876"/>
      <c r="QRS63" s="876"/>
      <c r="QRT63" s="876"/>
      <c r="QRU63" s="876"/>
      <c r="QRV63" s="876"/>
      <c r="QRW63" s="876"/>
      <c r="QRX63" s="876"/>
      <c r="QRY63" s="876"/>
      <c r="QRZ63" s="876"/>
      <c r="QSA63" s="876"/>
      <c r="QSB63" s="876"/>
      <c r="QSC63" s="876"/>
      <c r="QSD63" s="876"/>
      <c r="QSE63" s="876"/>
      <c r="QSF63" s="876"/>
      <c r="QSG63" s="876"/>
      <c r="QSH63" s="876"/>
      <c r="QSI63" s="876"/>
      <c r="QSJ63" s="876"/>
      <c r="QSK63" s="876"/>
      <c r="QSL63" s="876"/>
      <c r="QSM63" s="876"/>
      <c r="QSN63" s="876"/>
      <c r="QSO63" s="876"/>
      <c r="QSP63" s="876"/>
      <c r="QSQ63" s="876"/>
      <c r="QSR63" s="876"/>
      <c r="QSS63" s="876"/>
      <c r="QST63" s="876"/>
      <c r="QSU63" s="876"/>
      <c r="QSV63" s="876"/>
      <c r="QSW63" s="876"/>
      <c r="QSX63" s="876"/>
      <c r="QSY63" s="876"/>
      <c r="QSZ63" s="876"/>
      <c r="QTA63" s="876"/>
      <c r="QTB63" s="876"/>
      <c r="QTC63" s="876"/>
      <c r="QTD63" s="876"/>
      <c r="QTE63" s="876"/>
      <c r="QTF63" s="876"/>
      <c r="QTG63" s="876"/>
      <c r="QTH63" s="876"/>
      <c r="QTI63" s="876"/>
      <c r="QTJ63" s="876"/>
      <c r="QTK63" s="876"/>
      <c r="QTL63" s="876"/>
      <c r="QTM63" s="876"/>
      <c r="QTN63" s="876"/>
      <c r="QTO63" s="876"/>
      <c r="QTP63" s="876"/>
      <c r="QTQ63" s="876"/>
      <c r="QTR63" s="876"/>
      <c r="QTS63" s="876"/>
      <c r="QTT63" s="876"/>
      <c r="QTU63" s="876"/>
      <c r="QTV63" s="876"/>
      <c r="QTW63" s="876"/>
      <c r="QTX63" s="876"/>
      <c r="QTY63" s="876"/>
      <c r="QTZ63" s="876"/>
      <c r="QUA63" s="876"/>
      <c r="QUB63" s="876"/>
      <c r="QUC63" s="876"/>
      <c r="QUD63" s="876"/>
      <c r="QUE63" s="876"/>
      <c r="QUF63" s="876"/>
      <c r="QUG63" s="876"/>
      <c r="QUH63" s="876"/>
      <c r="QUI63" s="876"/>
      <c r="QUJ63" s="876"/>
      <c r="QUK63" s="876"/>
      <c r="QUL63" s="876"/>
      <c r="QUM63" s="876"/>
      <c r="QUN63" s="876"/>
      <c r="QUO63" s="876"/>
      <c r="QUP63" s="876"/>
      <c r="QUQ63" s="876"/>
      <c r="QUR63" s="876"/>
      <c r="QUS63" s="876"/>
      <c r="QUT63" s="876"/>
      <c r="QUU63" s="876"/>
      <c r="QUV63" s="876"/>
      <c r="QUW63" s="876"/>
      <c r="QUX63" s="876"/>
      <c r="QUY63" s="876"/>
      <c r="QUZ63" s="876"/>
      <c r="QVA63" s="876"/>
      <c r="QVB63" s="876"/>
      <c r="QVC63" s="876"/>
      <c r="QVD63" s="876"/>
      <c r="QVE63" s="876"/>
      <c r="QVF63" s="876"/>
      <c r="QVG63" s="876"/>
      <c r="QVH63" s="876"/>
      <c r="QVI63" s="876"/>
      <c r="QVJ63" s="876"/>
      <c r="QVK63" s="876"/>
      <c r="QVL63" s="876"/>
      <c r="QVM63" s="876"/>
      <c r="QVN63" s="876"/>
      <c r="QVO63" s="876"/>
      <c r="QVP63" s="876"/>
      <c r="QVQ63" s="876"/>
      <c r="QVR63" s="876"/>
      <c r="QVS63" s="876"/>
      <c r="QVT63" s="876"/>
      <c r="QVU63" s="876"/>
      <c r="QVV63" s="876"/>
      <c r="QVW63" s="876"/>
      <c r="QVX63" s="876"/>
      <c r="QVY63" s="876"/>
      <c r="QVZ63" s="876"/>
      <c r="QWA63" s="876"/>
      <c r="QWB63" s="876"/>
      <c r="QWC63" s="876"/>
      <c r="QWD63" s="876"/>
      <c r="QWE63" s="876"/>
      <c r="QWF63" s="876"/>
      <c r="QWG63" s="876"/>
      <c r="QWH63" s="876"/>
      <c r="QWI63" s="876"/>
      <c r="QWJ63" s="876"/>
      <c r="QWK63" s="876"/>
      <c r="QWL63" s="876"/>
      <c r="QWM63" s="876"/>
      <c r="QWN63" s="876"/>
      <c r="QWO63" s="876"/>
      <c r="QWP63" s="876"/>
      <c r="QWQ63" s="876"/>
      <c r="QWR63" s="876"/>
      <c r="QWS63" s="876"/>
      <c r="QWT63" s="876"/>
      <c r="QWU63" s="876"/>
      <c r="QWV63" s="876"/>
      <c r="QWW63" s="876"/>
      <c r="QWX63" s="876"/>
      <c r="QWY63" s="876"/>
      <c r="QWZ63" s="876"/>
      <c r="QXA63" s="876"/>
      <c r="QXB63" s="876"/>
      <c r="QXC63" s="876"/>
      <c r="QXD63" s="876"/>
      <c r="QXE63" s="876"/>
      <c r="QXF63" s="876"/>
      <c r="QXG63" s="876"/>
      <c r="QXH63" s="876"/>
      <c r="QXI63" s="876"/>
      <c r="QXJ63" s="876"/>
      <c r="QXK63" s="876"/>
      <c r="QXL63" s="876"/>
      <c r="QXM63" s="876"/>
      <c r="QXN63" s="876"/>
      <c r="QXO63" s="876"/>
      <c r="QXP63" s="876"/>
      <c r="QXQ63" s="876"/>
      <c r="QXR63" s="876"/>
      <c r="QXS63" s="876"/>
      <c r="QXT63" s="876"/>
      <c r="QXU63" s="876"/>
      <c r="QXV63" s="876"/>
      <c r="QXW63" s="876"/>
      <c r="QXX63" s="876"/>
      <c r="QXY63" s="876"/>
      <c r="QXZ63" s="876"/>
      <c r="QYA63" s="876"/>
      <c r="QYB63" s="876"/>
      <c r="QYC63" s="876"/>
      <c r="QYD63" s="876"/>
      <c r="QYE63" s="876"/>
      <c r="QYF63" s="876"/>
      <c r="QYG63" s="876"/>
      <c r="QYH63" s="876"/>
      <c r="QYI63" s="876"/>
      <c r="QYJ63" s="876"/>
      <c r="QYK63" s="876"/>
      <c r="QYL63" s="876"/>
      <c r="QYM63" s="876"/>
      <c r="QYN63" s="876"/>
      <c r="QYO63" s="876"/>
      <c r="QYP63" s="876"/>
      <c r="QYQ63" s="876"/>
      <c r="QYR63" s="876"/>
      <c r="QYS63" s="876"/>
      <c r="QYT63" s="876"/>
      <c r="QYU63" s="876"/>
      <c r="QYV63" s="876"/>
      <c r="QYW63" s="876"/>
      <c r="QYX63" s="876"/>
      <c r="QYY63" s="876"/>
      <c r="QYZ63" s="876"/>
      <c r="QZA63" s="876"/>
      <c r="QZB63" s="876"/>
      <c r="QZC63" s="876"/>
      <c r="QZD63" s="876"/>
      <c r="QZE63" s="876"/>
      <c r="QZF63" s="876"/>
      <c r="QZG63" s="876"/>
      <c r="QZH63" s="876"/>
      <c r="QZI63" s="876"/>
      <c r="QZJ63" s="876"/>
      <c r="QZK63" s="876"/>
      <c r="QZL63" s="876"/>
      <c r="QZM63" s="876"/>
      <c r="QZN63" s="876"/>
      <c r="QZO63" s="876"/>
      <c r="QZP63" s="876"/>
      <c r="QZQ63" s="876"/>
      <c r="QZR63" s="876"/>
      <c r="QZS63" s="876"/>
      <c r="QZT63" s="876"/>
      <c r="QZU63" s="876"/>
      <c r="QZV63" s="876"/>
      <c r="QZW63" s="876"/>
      <c r="QZX63" s="876"/>
      <c r="QZY63" s="876"/>
      <c r="QZZ63" s="876"/>
      <c r="RAA63" s="876"/>
      <c r="RAB63" s="876"/>
      <c r="RAC63" s="876"/>
      <c r="RAD63" s="876"/>
      <c r="RAE63" s="876"/>
      <c r="RAF63" s="876"/>
      <c r="RAG63" s="876"/>
      <c r="RAH63" s="876"/>
      <c r="RAI63" s="876"/>
      <c r="RAJ63" s="876"/>
      <c r="RAK63" s="876"/>
      <c r="RAL63" s="876"/>
      <c r="RAM63" s="876"/>
      <c r="RAN63" s="876"/>
      <c r="RAO63" s="876"/>
      <c r="RAP63" s="876"/>
      <c r="RAQ63" s="876"/>
      <c r="RAR63" s="876"/>
      <c r="RAS63" s="876"/>
      <c r="RAT63" s="876"/>
      <c r="RAU63" s="876"/>
      <c r="RAV63" s="876"/>
      <c r="RAW63" s="876"/>
      <c r="RAX63" s="876"/>
      <c r="RAY63" s="876"/>
      <c r="RAZ63" s="876"/>
      <c r="RBA63" s="876"/>
      <c r="RBB63" s="876"/>
      <c r="RBC63" s="876"/>
      <c r="RBD63" s="876"/>
      <c r="RBE63" s="876"/>
      <c r="RBF63" s="876"/>
      <c r="RBG63" s="876"/>
      <c r="RBH63" s="876"/>
      <c r="RBI63" s="876"/>
      <c r="RBJ63" s="876"/>
      <c r="RBK63" s="876"/>
      <c r="RBL63" s="876"/>
      <c r="RBM63" s="876"/>
      <c r="RBN63" s="876"/>
      <c r="RBO63" s="876"/>
      <c r="RBP63" s="876"/>
      <c r="RBQ63" s="876"/>
      <c r="RBR63" s="876"/>
      <c r="RBS63" s="876"/>
      <c r="RBT63" s="876"/>
      <c r="RBU63" s="876"/>
      <c r="RBV63" s="876"/>
      <c r="RBW63" s="876"/>
      <c r="RBX63" s="876"/>
      <c r="RBY63" s="876"/>
      <c r="RBZ63" s="876"/>
      <c r="RCA63" s="876"/>
      <c r="RCB63" s="876"/>
      <c r="RCC63" s="876"/>
      <c r="RCD63" s="876"/>
      <c r="RCE63" s="876"/>
      <c r="RCF63" s="876"/>
      <c r="RCG63" s="876"/>
      <c r="RCH63" s="876"/>
      <c r="RCI63" s="876"/>
      <c r="RCJ63" s="876"/>
      <c r="RCK63" s="876"/>
      <c r="RCL63" s="876"/>
      <c r="RCM63" s="876"/>
      <c r="RCN63" s="876"/>
      <c r="RCO63" s="876"/>
      <c r="RCP63" s="876"/>
      <c r="RCQ63" s="876"/>
      <c r="RCR63" s="876"/>
      <c r="RCS63" s="876"/>
      <c r="RCT63" s="876"/>
      <c r="RCU63" s="876"/>
      <c r="RCV63" s="876"/>
      <c r="RCW63" s="876"/>
      <c r="RCX63" s="876"/>
      <c r="RCY63" s="876"/>
      <c r="RCZ63" s="876"/>
      <c r="RDA63" s="876"/>
      <c r="RDB63" s="876"/>
      <c r="RDC63" s="876"/>
      <c r="RDD63" s="876"/>
      <c r="RDE63" s="876"/>
      <c r="RDF63" s="876"/>
      <c r="RDG63" s="876"/>
      <c r="RDH63" s="876"/>
      <c r="RDI63" s="876"/>
      <c r="RDJ63" s="876"/>
      <c r="RDK63" s="876"/>
      <c r="RDL63" s="876"/>
      <c r="RDM63" s="876"/>
      <c r="RDN63" s="876"/>
      <c r="RDO63" s="876"/>
      <c r="RDP63" s="876"/>
      <c r="RDQ63" s="876"/>
      <c r="RDR63" s="876"/>
      <c r="RDS63" s="876"/>
      <c r="RDT63" s="876"/>
      <c r="RDU63" s="876"/>
      <c r="RDV63" s="876"/>
      <c r="RDW63" s="876"/>
      <c r="RDX63" s="876"/>
      <c r="RDY63" s="876"/>
      <c r="RDZ63" s="876"/>
      <c r="REA63" s="876"/>
      <c r="REB63" s="876"/>
      <c r="REC63" s="876"/>
      <c r="RED63" s="876"/>
      <c r="REE63" s="876"/>
      <c r="REF63" s="876"/>
      <c r="REG63" s="876"/>
      <c r="REH63" s="876"/>
      <c r="REI63" s="876"/>
      <c r="REJ63" s="876"/>
      <c r="REK63" s="876"/>
      <c r="REL63" s="876"/>
      <c r="REM63" s="876"/>
      <c r="REN63" s="876"/>
      <c r="REO63" s="876"/>
      <c r="REP63" s="876"/>
      <c r="REQ63" s="876"/>
      <c r="RER63" s="876"/>
      <c r="RES63" s="876"/>
      <c r="RET63" s="876"/>
      <c r="REU63" s="876"/>
      <c r="REV63" s="876"/>
      <c r="REW63" s="876"/>
      <c r="REX63" s="876"/>
      <c r="REY63" s="876"/>
      <c r="REZ63" s="876"/>
      <c r="RFA63" s="876"/>
      <c r="RFB63" s="876"/>
      <c r="RFC63" s="876"/>
      <c r="RFD63" s="876"/>
      <c r="RFE63" s="876"/>
      <c r="RFF63" s="876"/>
      <c r="RFG63" s="876"/>
      <c r="RFH63" s="876"/>
      <c r="RFI63" s="876"/>
      <c r="RFJ63" s="876"/>
      <c r="RFK63" s="876"/>
      <c r="RFL63" s="876"/>
      <c r="RFM63" s="876"/>
      <c r="RFN63" s="876"/>
      <c r="RFO63" s="876"/>
      <c r="RFP63" s="876"/>
      <c r="RFQ63" s="876"/>
      <c r="RFR63" s="876"/>
      <c r="RFS63" s="876"/>
      <c r="RFT63" s="876"/>
      <c r="RFU63" s="876"/>
      <c r="RFV63" s="876"/>
      <c r="RFW63" s="876"/>
      <c r="RFX63" s="876"/>
      <c r="RFY63" s="876"/>
      <c r="RFZ63" s="876"/>
      <c r="RGA63" s="876"/>
      <c r="RGB63" s="876"/>
      <c r="RGC63" s="876"/>
      <c r="RGD63" s="876"/>
      <c r="RGE63" s="876"/>
      <c r="RGF63" s="876"/>
      <c r="RGG63" s="876"/>
      <c r="RGH63" s="876"/>
      <c r="RGI63" s="876"/>
      <c r="RGJ63" s="876"/>
      <c r="RGK63" s="876"/>
      <c r="RGL63" s="876"/>
      <c r="RGM63" s="876"/>
      <c r="RGN63" s="876"/>
      <c r="RGO63" s="876"/>
      <c r="RGP63" s="876"/>
      <c r="RGQ63" s="876"/>
      <c r="RGR63" s="876"/>
      <c r="RGS63" s="876"/>
      <c r="RGT63" s="876"/>
      <c r="RGU63" s="876"/>
      <c r="RGV63" s="876"/>
      <c r="RGW63" s="876"/>
      <c r="RGX63" s="876"/>
      <c r="RGY63" s="876"/>
      <c r="RGZ63" s="876"/>
      <c r="RHA63" s="876"/>
      <c r="RHB63" s="876"/>
      <c r="RHC63" s="876"/>
      <c r="RHD63" s="876"/>
      <c r="RHE63" s="876"/>
      <c r="RHF63" s="876"/>
      <c r="RHG63" s="876"/>
      <c r="RHH63" s="876"/>
      <c r="RHI63" s="876"/>
      <c r="RHJ63" s="876"/>
      <c r="RHK63" s="876"/>
      <c r="RHL63" s="876"/>
      <c r="RHM63" s="876"/>
      <c r="RHN63" s="876"/>
      <c r="RHO63" s="876"/>
      <c r="RHP63" s="876"/>
      <c r="RHQ63" s="876"/>
      <c r="RHR63" s="876"/>
      <c r="RHS63" s="876"/>
      <c r="RHT63" s="876"/>
      <c r="RHU63" s="876"/>
      <c r="RHV63" s="876"/>
      <c r="RHW63" s="876"/>
      <c r="RHX63" s="876"/>
      <c r="RHY63" s="876"/>
      <c r="RHZ63" s="876"/>
      <c r="RIA63" s="876"/>
      <c r="RIB63" s="876"/>
      <c r="RIC63" s="876"/>
      <c r="RID63" s="876"/>
      <c r="RIE63" s="876"/>
      <c r="RIF63" s="876"/>
      <c r="RIG63" s="876"/>
      <c r="RIH63" s="876"/>
      <c r="RII63" s="876"/>
      <c r="RIJ63" s="876"/>
      <c r="RIK63" s="876"/>
      <c r="RIL63" s="876"/>
      <c r="RIM63" s="876"/>
      <c r="RIN63" s="876"/>
      <c r="RIO63" s="876"/>
      <c r="RIP63" s="876"/>
      <c r="RIQ63" s="876"/>
      <c r="RIR63" s="876"/>
      <c r="RIS63" s="876"/>
      <c r="RIT63" s="876"/>
      <c r="RIU63" s="876"/>
      <c r="RIV63" s="876"/>
      <c r="RIW63" s="876"/>
      <c r="RIX63" s="876"/>
      <c r="RIY63" s="876"/>
      <c r="RIZ63" s="876"/>
      <c r="RJA63" s="876"/>
      <c r="RJB63" s="876"/>
      <c r="RJC63" s="876"/>
      <c r="RJD63" s="876"/>
      <c r="RJE63" s="876"/>
      <c r="RJF63" s="876"/>
      <c r="RJG63" s="876"/>
      <c r="RJH63" s="876"/>
      <c r="RJI63" s="876"/>
      <c r="RJJ63" s="876"/>
      <c r="RJK63" s="876"/>
      <c r="RJL63" s="876"/>
      <c r="RJM63" s="876"/>
      <c r="RJN63" s="876"/>
      <c r="RJO63" s="876"/>
      <c r="RJP63" s="876"/>
      <c r="RJQ63" s="876"/>
      <c r="RJR63" s="876"/>
      <c r="RJS63" s="876"/>
      <c r="RJT63" s="876"/>
      <c r="RJU63" s="876"/>
      <c r="RJV63" s="876"/>
      <c r="RJW63" s="876"/>
      <c r="RJX63" s="876"/>
      <c r="RJY63" s="876"/>
      <c r="RJZ63" s="876"/>
      <c r="RKA63" s="876"/>
      <c r="RKB63" s="876"/>
      <c r="RKC63" s="876"/>
      <c r="RKD63" s="876"/>
      <c r="RKE63" s="876"/>
      <c r="RKF63" s="876"/>
      <c r="RKG63" s="876"/>
      <c r="RKH63" s="876"/>
      <c r="RKI63" s="876"/>
      <c r="RKJ63" s="876"/>
      <c r="RKK63" s="876"/>
      <c r="RKL63" s="876"/>
      <c r="RKM63" s="876"/>
      <c r="RKN63" s="876"/>
      <c r="RKO63" s="876"/>
      <c r="RKP63" s="876"/>
      <c r="RKQ63" s="876"/>
      <c r="RKR63" s="876"/>
      <c r="RKS63" s="876"/>
      <c r="RKT63" s="876"/>
      <c r="RKU63" s="876"/>
      <c r="RKV63" s="876"/>
      <c r="RKW63" s="876"/>
      <c r="RKX63" s="876"/>
      <c r="RKY63" s="876"/>
      <c r="RKZ63" s="876"/>
      <c r="RLA63" s="876"/>
      <c r="RLB63" s="876"/>
      <c r="RLC63" s="876"/>
      <c r="RLD63" s="876"/>
      <c r="RLE63" s="876"/>
      <c r="RLF63" s="876"/>
      <c r="RLG63" s="876"/>
      <c r="RLH63" s="876"/>
      <c r="RLI63" s="876"/>
      <c r="RLJ63" s="876"/>
      <c r="RLK63" s="876"/>
      <c r="RLL63" s="876"/>
      <c r="RLM63" s="876"/>
      <c r="RLN63" s="876"/>
      <c r="RLO63" s="876"/>
      <c r="RLP63" s="876"/>
      <c r="RLQ63" s="876"/>
      <c r="RLR63" s="876"/>
      <c r="RLS63" s="876"/>
      <c r="RLT63" s="876"/>
      <c r="RLU63" s="876"/>
      <c r="RLV63" s="876"/>
      <c r="RLW63" s="876"/>
      <c r="RLX63" s="876"/>
      <c r="RLY63" s="876"/>
      <c r="RLZ63" s="876"/>
      <c r="RMA63" s="876"/>
      <c r="RMB63" s="876"/>
      <c r="RMC63" s="876"/>
      <c r="RMD63" s="876"/>
      <c r="RME63" s="876"/>
      <c r="RMF63" s="876"/>
      <c r="RMG63" s="876"/>
      <c r="RMH63" s="876"/>
      <c r="RMI63" s="876"/>
      <c r="RMJ63" s="876"/>
      <c r="RMK63" s="876"/>
      <c r="RML63" s="876"/>
      <c r="RMM63" s="876"/>
      <c r="RMN63" s="876"/>
      <c r="RMO63" s="876"/>
      <c r="RMP63" s="876"/>
      <c r="RMQ63" s="876"/>
      <c r="RMR63" s="876"/>
      <c r="RMS63" s="876"/>
      <c r="RMT63" s="876"/>
      <c r="RMU63" s="876"/>
      <c r="RMV63" s="876"/>
      <c r="RMW63" s="876"/>
      <c r="RMX63" s="876"/>
      <c r="RMY63" s="876"/>
      <c r="RMZ63" s="876"/>
      <c r="RNA63" s="876"/>
      <c r="RNB63" s="876"/>
      <c r="RNC63" s="876"/>
      <c r="RND63" s="876"/>
      <c r="RNE63" s="876"/>
      <c r="RNF63" s="876"/>
      <c r="RNG63" s="876"/>
      <c r="RNH63" s="876"/>
      <c r="RNI63" s="876"/>
      <c r="RNJ63" s="876"/>
      <c r="RNK63" s="876"/>
      <c r="RNL63" s="876"/>
      <c r="RNM63" s="876"/>
      <c r="RNN63" s="876"/>
      <c r="RNO63" s="876"/>
      <c r="RNP63" s="876"/>
      <c r="RNQ63" s="876"/>
      <c r="RNR63" s="876"/>
      <c r="RNS63" s="876"/>
      <c r="RNT63" s="876"/>
      <c r="RNU63" s="876"/>
      <c r="RNV63" s="876"/>
      <c r="RNW63" s="876"/>
      <c r="RNX63" s="876"/>
      <c r="RNY63" s="876"/>
      <c r="RNZ63" s="876"/>
      <c r="ROA63" s="876"/>
      <c r="ROB63" s="876"/>
      <c r="ROC63" s="876"/>
      <c r="ROD63" s="876"/>
      <c r="ROE63" s="876"/>
      <c r="ROF63" s="876"/>
      <c r="ROG63" s="876"/>
      <c r="ROH63" s="876"/>
      <c r="ROI63" s="876"/>
      <c r="ROJ63" s="876"/>
      <c r="ROK63" s="876"/>
      <c r="ROL63" s="876"/>
      <c r="ROM63" s="876"/>
      <c r="RON63" s="876"/>
      <c r="ROO63" s="876"/>
      <c r="ROP63" s="876"/>
      <c r="ROQ63" s="876"/>
      <c r="ROR63" s="876"/>
      <c r="ROS63" s="876"/>
      <c r="ROT63" s="876"/>
      <c r="ROU63" s="876"/>
      <c r="ROV63" s="876"/>
      <c r="ROW63" s="876"/>
      <c r="ROX63" s="876"/>
      <c r="ROY63" s="876"/>
      <c r="ROZ63" s="876"/>
      <c r="RPA63" s="876"/>
      <c r="RPB63" s="876"/>
      <c r="RPC63" s="876"/>
      <c r="RPD63" s="876"/>
      <c r="RPE63" s="876"/>
      <c r="RPF63" s="876"/>
      <c r="RPG63" s="876"/>
      <c r="RPH63" s="876"/>
      <c r="RPI63" s="876"/>
      <c r="RPJ63" s="876"/>
      <c r="RPK63" s="876"/>
      <c r="RPL63" s="876"/>
      <c r="RPM63" s="876"/>
      <c r="RPN63" s="876"/>
      <c r="RPO63" s="876"/>
      <c r="RPP63" s="876"/>
      <c r="RPQ63" s="876"/>
      <c r="RPR63" s="876"/>
      <c r="RPS63" s="876"/>
      <c r="RPT63" s="876"/>
      <c r="RPU63" s="876"/>
      <c r="RPV63" s="876"/>
      <c r="RPW63" s="876"/>
      <c r="RPX63" s="876"/>
      <c r="RPY63" s="876"/>
      <c r="RPZ63" s="876"/>
      <c r="RQA63" s="876"/>
      <c r="RQB63" s="876"/>
      <c r="RQC63" s="876"/>
      <c r="RQD63" s="876"/>
      <c r="RQE63" s="876"/>
      <c r="RQF63" s="876"/>
      <c r="RQG63" s="876"/>
      <c r="RQH63" s="876"/>
      <c r="RQI63" s="876"/>
      <c r="RQJ63" s="876"/>
      <c r="RQK63" s="876"/>
      <c r="RQL63" s="876"/>
      <c r="RQM63" s="876"/>
      <c r="RQN63" s="876"/>
      <c r="RQO63" s="876"/>
      <c r="RQP63" s="876"/>
      <c r="RQQ63" s="876"/>
      <c r="RQR63" s="876"/>
      <c r="RQS63" s="876"/>
      <c r="RQT63" s="876"/>
      <c r="RQU63" s="876"/>
      <c r="RQV63" s="876"/>
      <c r="RQW63" s="876"/>
      <c r="RQX63" s="876"/>
      <c r="RQY63" s="876"/>
      <c r="RQZ63" s="876"/>
      <c r="RRA63" s="876"/>
      <c r="RRB63" s="876"/>
      <c r="RRC63" s="876"/>
      <c r="RRD63" s="876"/>
      <c r="RRE63" s="876"/>
      <c r="RRF63" s="876"/>
      <c r="RRG63" s="876"/>
      <c r="RRH63" s="876"/>
      <c r="RRI63" s="876"/>
      <c r="RRJ63" s="876"/>
      <c r="RRK63" s="876"/>
      <c r="RRL63" s="876"/>
      <c r="RRM63" s="876"/>
      <c r="RRN63" s="876"/>
      <c r="RRO63" s="876"/>
      <c r="RRP63" s="876"/>
      <c r="RRQ63" s="876"/>
      <c r="RRR63" s="876"/>
      <c r="RRS63" s="876"/>
      <c r="RRT63" s="876"/>
      <c r="RRU63" s="876"/>
      <c r="RRV63" s="876"/>
      <c r="RRW63" s="876"/>
      <c r="RRX63" s="876"/>
      <c r="RRY63" s="876"/>
      <c r="RRZ63" s="876"/>
      <c r="RSA63" s="876"/>
      <c r="RSB63" s="876"/>
      <c r="RSC63" s="876"/>
      <c r="RSD63" s="876"/>
      <c r="RSE63" s="876"/>
      <c r="RSF63" s="876"/>
      <c r="RSG63" s="876"/>
      <c r="RSH63" s="876"/>
      <c r="RSI63" s="876"/>
      <c r="RSJ63" s="876"/>
      <c r="RSK63" s="876"/>
      <c r="RSL63" s="876"/>
      <c r="RSM63" s="876"/>
      <c r="RSN63" s="876"/>
      <c r="RSO63" s="876"/>
      <c r="RSP63" s="876"/>
      <c r="RSQ63" s="876"/>
      <c r="RSR63" s="876"/>
      <c r="RSS63" s="876"/>
      <c r="RST63" s="876"/>
      <c r="RSU63" s="876"/>
      <c r="RSV63" s="876"/>
      <c r="RSW63" s="876"/>
      <c r="RSX63" s="876"/>
      <c r="RSY63" s="876"/>
      <c r="RSZ63" s="876"/>
      <c r="RTA63" s="876"/>
      <c r="RTB63" s="876"/>
      <c r="RTC63" s="876"/>
      <c r="RTD63" s="876"/>
      <c r="RTE63" s="876"/>
      <c r="RTF63" s="876"/>
      <c r="RTG63" s="876"/>
      <c r="RTH63" s="876"/>
      <c r="RTI63" s="876"/>
      <c r="RTJ63" s="876"/>
      <c r="RTK63" s="876"/>
      <c r="RTL63" s="876"/>
      <c r="RTM63" s="876"/>
      <c r="RTN63" s="876"/>
      <c r="RTO63" s="876"/>
      <c r="RTP63" s="876"/>
      <c r="RTQ63" s="876"/>
      <c r="RTR63" s="876"/>
      <c r="RTS63" s="876"/>
      <c r="RTT63" s="876"/>
      <c r="RTU63" s="876"/>
      <c r="RTV63" s="876"/>
      <c r="RTW63" s="876"/>
      <c r="RTX63" s="876"/>
      <c r="RTY63" s="876"/>
      <c r="RTZ63" s="876"/>
      <c r="RUA63" s="876"/>
      <c r="RUB63" s="876"/>
      <c r="RUC63" s="876"/>
      <c r="RUD63" s="876"/>
      <c r="RUE63" s="876"/>
      <c r="RUF63" s="876"/>
      <c r="RUG63" s="876"/>
      <c r="RUH63" s="876"/>
      <c r="RUI63" s="876"/>
      <c r="RUJ63" s="876"/>
      <c r="RUK63" s="876"/>
      <c r="RUL63" s="876"/>
      <c r="RUM63" s="876"/>
      <c r="RUN63" s="876"/>
      <c r="RUO63" s="876"/>
      <c r="RUP63" s="876"/>
      <c r="RUQ63" s="876"/>
      <c r="RUR63" s="876"/>
      <c r="RUS63" s="876"/>
      <c r="RUT63" s="876"/>
      <c r="RUU63" s="876"/>
      <c r="RUV63" s="876"/>
      <c r="RUW63" s="876"/>
      <c r="RUX63" s="876"/>
      <c r="RUY63" s="876"/>
      <c r="RUZ63" s="876"/>
      <c r="RVA63" s="876"/>
      <c r="RVB63" s="876"/>
      <c r="RVC63" s="876"/>
      <c r="RVD63" s="876"/>
      <c r="RVE63" s="876"/>
      <c r="RVF63" s="876"/>
      <c r="RVG63" s="876"/>
      <c r="RVH63" s="876"/>
      <c r="RVI63" s="876"/>
      <c r="RVJ63" s="876"/>
      <c r="RVK63" s="876"/>
      <c r="RVL63" s="876"/>
      <c r="RVM63" s="876"/>
      <c r="RVN63" s="876"/>
      <c r="RVO63" s="876"/>
      <c r="RVP63" s="876"/>
      <c r="RVQ63" s="876"/>
      <c r="RVR63" s="876"/>
      <c r="RVS63" s="876"/>
      <c r="RVT63" s="876"/>
      <c r="RVU63" s="876"/>
      <c r="RVV63" s="876"/>
      <c r="RVW63" s="876"/>
      <c r="RVX63" s="876"/>
      <c r="RVY63" s="876"/>
      <c r="RVZ63" s="876"/>
      <c r="RWA63" s="876"/>
      <c r="RWB63" s="876"/>
      <c r="RWC63" s="876"/>
      <c r="RWD63" s="876"/>
      <c r="RWE63" s="876"/>
      <c r="RWF63" s="876"/>
      <c r="RWG63" s="876"/>
      <c r="RWH63" s="876"/>
      <c r="RWI63" s="876"/>
      <c r="RWJ63" s="876"/>
      <c r="RWK63" s="876"/>
      <c r="RWL63" s="876"/>
      <c r="RWM63" s="876"/>
      <c r="RWN63" s="876"/>
      <c r="RWO63" s="876"/>
      <c r="RWP63" s="876"/>
      <c r="RWQ63" s="876"/>
      <c r="RWR63" s="876"/>
      <c r="RWS63" s="876"/>
      <c r="RWT63" s="876"/>
      <c r="RWU63" s="876"/>
      <c r="RWV63" s="876"/>
      <c r="RWW63" s="876"/>
      <c r="RWX63" s="876"/>
      <c r="RWY63" s="876"/>
      <c r="RWZ63" s="876"/>
      <c r="RXA63" s="876"/>
      <c r="RXB63" s="876"/>
      <c r="RXC63" s="876"/>
      <c r="RXD63" s="876"/>
      <c r="RXE63" s="876"/>
      <c r="RXF63" s="876"/>
      <c r="RXG63" s="876"/>
      <c r="RXH63" s="876"/>
      <c r="RXI63" s="876"/>
      <c r="RXJ63" s="876"/>
      <c r="RXK63" s="876"/>
      <c r="RXL63" s="876"/>
      <c r="RXM63" s="876"/>
      <c r="RXN63" s="876"/>
      <c r="RXO63" s="876"/>
      <c r="RXP63" s="876"/>
      <c r="RXQ63" s="876"/>
      <c r="RXR63" s="876"/>
      <c r="RXS63" s="876"/>
      <c r="RXT63" s="876"/>
      <c r="RXU63" s="876"/>
      <c r="RXV63" s="876"/>
      <c r="RXW63" s="876"/>
      <c r="RXX63" s="876"/>
      <c r="RXY63" s="876"/>
      <c r="RXZ63" s="876"/>
      <c r="RYA63" s="876"/>
      <c r="RYB63" s="876"/>
      <c r="RYC63" s="876"/>
      <c r="RYD63" s="876"/>
      <c r="RYE63" s="876"/>
      <c r="RYF63" s="876"/>
      <c r="RYG63" s="876"/>
      <c r="RYH63" s="876"/>
      <c r="RYI63" s="876"/>
      <c r="RYJ63" s="876"/>
      <c r="RYK63" s="876"/>
      <c r="RYL63" s="876"/>
      <c r="RYM63" s="876"/>
      <c r="RYN63" s="876"/>
      <c r="RYO63" s="876"/>
      <c r="RYP63" s="876"/>
      <c r="RYQ63" s="876"/>
      <c r="RYR63" s="876"/>
      <c r="RYS63" s="876"/>
      <c r="RYT63" s="876"/>
      <c r="RYU63" s="876"/>
      <c r="RYV63" s="876"/>
      <c r="RYW63" s="876"/>
      <c r="RYX63" s="876"/>
      <c r="RYY63" s="876"/>
      <c r="RYZ63" s="876"/>
      <c r="RZA63" s="876"/>
      <c r="RZB63" s="876"/>
      <c r="RZC63" s="876"/>
      <c r="RZD63" s="876"/>
      <c r="RZE63" s="876"/>
      <c r="RZF63" s="876"/>
      <c r="RZG63" s="876"/>
      <c r="RZH63" s="876"/>
      <c r="RZI63" s="876"/>
      <c r="RZJ63" s="876"/>
      <c r="RZK63" s="876"/>
      <c r="RZL63" s="876"/>
      <c r="RZM63" s="876"/>
      <c r="RZN63" s="876"/>
      <c r="RZO63" s="876"/>
      <c r="RZP63" s="876"/>
      <c r="RZQ63" s="876"/>
      <c r="RZR63" s="876"/>
      <c r="RZS63" s="876"/>
      <c r="RZT63" s="876"/>
      <c r="RZU63" s="876"/>
      <c r="RZV63" s="876"/>
      <c r="RZW63" s="876"/>
      <c r="RZX63" s="876"/>
      <c r="RZY63" s="876"/>
      <c r="RZZ63" s="876"/>
      <c r="SAA63" s="876"/>
      <c r="SAB63" s="876"/>
      <c r="SAC63" s="876"/>
      <c r="SAD63" s="876"/>
      <c r="SAE63" s="876"/>
      <c r="SAF63" s="876"/>
      <c r="SAG63" s="876"/>
      <c r="SAH63" s="876"/>
      <c r="SAI63" s="876"/>
      <c r="SAJ63" s="876"/>
      <c r="SAK63" s="876"/>
      <c r="SAL63" s="876"/>
      <c r="SAM63" s="876"/>
      <c r="SAN63" s="876"/>
      <c r="SAO63" s="876"/>
      <c r="SAP63" s="876"/>
      <c r="SAQ63" s="876"/>
      <c r="SAR63" s="876"/>
      <c r="SAS63" s="876"/>
      <c r="SAT63" s="876"/>
      <c r="SAU63" s="876"/>
      <c r="SAV63" s="876"/>
      <c r="SAW63" s="876"/>
      <c r="SAX63" s="876"/>
      <c r="SAY63" s="876"/>
      <c r="SAZ63" s="876"/>
      <c r="SBA63" s="876"/>
      <c r="SBB63" s="876"/>
      <c r="SBC63" s="876"/>
      <c r="SBD63" s="876"/>
      <c r="SBE63" s="876"/>
      <c r="SBF63" s="876"/>
      <c r="SBG63" s="876"/>
      <c r="SBH63" s="876"/>
      <c r="SBI63" s="876"/>
      <c r="SBJ63" s="876"/>
      <c r="SBK63" s="876"/>
      <c r="SBL63" s="876"/>
      <c r="SBM63" s="876"/>
      <c r="SBN63" s="876"/>
      <c r="SBO63" s="876"/>
      <c r="SBP63" s="876"/>
      <c r="SBQ63" s="876"/>
      <c r="SBR63" s="876"/>
      <c r="SBS63" s="876"/>
      <c r="SBT63" s="876"/>
      <c r="SBU63" s="876"/>
      <c r="SBV63" s="876"/>
      <c r="SBW63" s="876"/>
      <c r="SBX63" s="876"/>
      <c r="SBY63" s="876"/>
      <c r="SBZ63" s="876"/>
      <c r="SCA63" s="876"/>
      <c r="SCB63" s="876"/>
      <c r="SCC63" s="876"/>
      <c r="SCD63" s="876"/>
      <c r="SCE63" s="876"/>
      <c r="SCF63" s="876"/>
      <c r="SCG63" s="876"/>
      <c r="SCH63" s="876"/>
      <c r="SCI63" s="876"/>
      <c r="SCJ63" s="876"/>
      <c r="SCK63" s="876"/>
      <c r="SCL63" s="876"/>
      <c r="SCM63" s="876"/>
      <c r="SCN63" s="876"/>
      <c r="SCO63" s="876"/>
      <c r="SCP63" s="876"/>
      <c r="SCQ63" s="876"/>
      <c r="SCR63" s="876"/>
      <c r="SCS63" s="876"/>
      <c r="SCT63" s="876"/>
      <c r="SCU63" s="876"/>
      <c r="SCV63" s="876"/>
      <c r="SCW63" s="876"/>
      <c r="SCX63" s="876"/>
      <c r="SCY63" s="876"/>
      <c r="SCZ63" s="876"/>
      <c r="SDA63" s="876"/>
      <c r="SDB63" s="876"/>
      <c r="SDC63" s="876"/>
      <c r="SDD63" s="876"/>
      <c r="SDE63" s="876"/>
      <c r="SDF63" s="876"/>
      <c r="SDG63" s="876"/>
      <c r="SDH63" s="876"/>
      <c r="SDI63" s="876"/>
      <c r="SDJ63" s="876"/>
      <c r="SDK63" s="876"/>
      <c r="SDL63" s="876"/>
      <c r="SDM63" s="876"/>
      <c r="SDN63" s="876"/>
      <c r="SDO63" s="876"/>
      <c r="SDP63" s="876"/>
      <c r="SDQ63" s="876"/>
      <c r="SDR63" s="876"/>
      <c r="SDS63" s="876"/>
      <c r="SDT63" s="876"/>
      <c r="SDU63" s="876"/>
      <c r="SDV63" s="876"/>
      <c r="SDW63" s="876"/>
      <c r="SDX63" s="876"/>
      <c r="SDY63" s="876"/>
      <c r="SDZ63" s="876"/>
      <c r="SEA63" s="876"/>
      <c r="SEB63" s="876"/>
      <c r="SEC63" s="876"/>
      <c r="SED63" s="876"/>
      <c r="SEE63" s="876"/>
      <c r="SEF63" s="876"/>
      <c r="SEG63" s="876"/>
      <c r="SEH63" s="876"/>
      <c r="SEI63" s="876"/>
      <c r="SEJ63" s="876"/>
      <c r="SEK63" s="876"/>
      <c r="SEL63" s="876"/>
      <c r="SEM63" s="876"/>
      <c r="SEN63" s="876"/>
      <c r="SEO63" s="876"/>
      <c r="SEP63" s="876"/>
      <c r="SEQ63" s="876"/>
      <c r="SER63" s="876"/>
      <c r="SES63" s="876"/>
      <c r="SET63" s="876"/>
      <c r="SEU63" s="876"/>
      <c r="SEV63" s="876"/>
      <c r="SEW63" s="876"/>
      <c r="SEX63" s="876"/>
      <c r="SEY63" s="876"/>
      <c r="SEZ63" s="876"/>
      <c r="SFA63" s="876"/>
      <c r="SFB63" s="876"/>
      <c r="SFC63" s="876"/>
      <c r="SFD63" s="876"/>
      <c r="SFE63" s="876"/>
      <c r="SFF63" s="876"/>
      <c r="SFG63" s="876"/>
      <c r="SFH63" s="876"/>
      <c r="SFI63" s="876"/>
      <c r="SFJ63" s="876"/>
      <c r="SFK63" s="876"/>
      <c r="SFL63" s="876"/>
      <c r="SFM63" s="876"/>
      <c r="SFN63" s="876"/>
      <c r="SFO63" s="876"/>
      <c r="SFP63" s="876"/>
      <c r="SFQ63" s="876"/>
      <c r="SFR63" s="876"/>
      <c r="SFS63" s="876"/>
      <c r="SFT63" s="876"/>
      <c r="SFU63" s="876"/>
      <c r="SFV63" s="876"/>
      <c r="SFW63" s="876"/>
      <c r="SFX63" s="876"/>
      <c r="SFY63" s="876"/>
      <c r="SFZ63" s="876"/>
      <c r="SGA63" s="876"/>
      <c r="SGB63" s="876"/>
      <c r="SGC63" s="876"/>
      <c r="SGD63" s="876"/>
      <c r="SGE63" s="876"/>
      <c r="SGF63" s="876"/>
      <c r="SGG63" s="876"/>
      <c r="SGH63" s="876"/>
      <c r="SGI63" s="876"/>
      <c r="SGJ63" s="876"/>
      <c r="SGK63" s="876"/>
      <c r="SGL63" s="876"/>
      <c r="SGM63" s="876"/>
      <c r="SGN63" s="876"/>
      <c r="SGO63" s="876"/>
      <c r="SGP63" s="876"/>
      <c r="SGQ63" s="876"/>
      <c r="SGR63" s="876"/>
      <c r="SGS63" s="876"/>
      <c r="SGT63" s="876"/>
      <c r="SGU63" s="876"/>
      <c r="SGV63" s="876"/>
      <c r="SGW63" s="876"/>
      <c r="SGX63" s="876"/>
      <c r="SGY63" s="876"/>
      <c r="SGZ63" s="876"/>
      <c r="SHA63" s="876"/>
      <c r="SHB63" s="876"/>
      <c r="SHC63" s="876"/>
      <c r="SHD63" s="876"/>
      <c r="SHE63" s="876"/>
      <c r="SHF63" s="876"/>
      <c r="SHG63" s="876"/>
      <c r="SHH63" s="876"/>
      <c r="SHI63" s="876"/>
      <c r="SHJ63" s="876"/>
      <c r="SHK63" s="876"/>
      <c r="SHL63" s="876"/>
      <c r="SHM63" s="876"/>
      <c r="SHN63" s="876"/>
      <c r="SHO63" s="876"/>
      <c r="SHP63" s="876"/>
      <c r="SHQ63" s="876"/>
      <c r="SHR63" s="876"/>
      <c r="SHS63" s="876"/>
      <c r="SHT63" s="876"/>
      <c r="SHU63" s="876"/>
      <c r="SHV63" s="876"/>
      <c r="SHW63" s="876"/>
      <c r="SHX63" s="876"/>
      <c r="SHY63" s="876"/>
      <c r="SHZ63" s="876"/>
      <c r="SIA63" s="876"/>
      <c r="SIB63" s="876"/>
      <c r="SIC63" s="876"/>
      <c r="SID63" s="876"/>
      <c r="SIE63" s="876"/>
      <c r="SIF63" s="876"/>
      <c r="SIG63" s="876"/>
      <c r="SIH63" s="876"/>
      <c r="SII63" s="876"/>
      <c r="SIJ63" s="876"/>
      <c r="SIK63" s="876"/>
      <c r="SIL63" s="876"/>
      <c r="SIM63" s="876"/>
      <c r="SIN63" s="876"/>
      <c r="SIO63" s="876"/>
      <c r="SIP63" s="876"/>
      <c r="SIQ63" s="876"/>
      <c r="SIR63" s="876"/>
      <c r="SIS63" s="876"/>
      <c r="SIT63" s="876"/>
      <c r="SIU63" s="876"/>
      <c r="SIV63" s="876"/>
      <c r="SIW63" s="876"/>
      <c r="SIX63" s="876"/>
      <c r="SIY63" s="876"/>
      <c r="SIZ63" s="876"/>
      <c r="SJA63" s="876"/>
      <c r="SJB63" s="876"/>
      <c r="SJC63" s="876"/>
      <c r="SJD63" s="876"/>
      <c r="SJE63" s="876"/>
      <c r="SJF63" s="876"/>
      <c r="SJG63" s="876"/>
      <c r="SJH63" s="876"/>
      <c r="SJI63" s="876"/>
      <c r="SJJ63" s="876"/>
      <c r="SJK63" s="876"/>
      <c r="SJL63" s="876"/>
      <c r="SJM63" s="876"/>
      <c r="SJN63" s="876"/>
      <c r="SJO63" s="876"/>
      <c r="SJP63" s="876"/>
      <c r="SJQ63" s="876"/>
      <c r="SJR63" s="876"/>
      <c r="SJS63" s="876"/>
      <c r="SJT63" s="876"/>
      <c r="SJU63" s="876"/>
      <c r="SJV63" s="876"/>
      <c r="SJW63" s="876"/>
      <c r="SJX63" s="876"/>
      <c r="SJY63" s="876"/>
      <c r="SJZ63" s="876"/>
      <c r="SKA63" s="876"/>
      <c r="SKB63" s="876"/>
      <c r="SKC63" s="876"/>
      <c r="SKD63" s="876"/>
      <c r="SKE63" s="876"/>
      <c r="SKF63" s="876"/>
      <c r="SKG63" s="876"/>
      <c r="SKH63" s="876"/>
      <c r="SKI63" s="876"/>
      <c r="SKJ63" s="876"/>
      <c r="SKK63" s="876"/>
      <c r="SKL63" s="876"/>
      <c r="SKM63" s="876"/>
      <c r="SKN63" s="876"/>
      <c r="SKO63" s="876"/>
      <c r="SKP63" s="876"/>
      <c r="SKQ63" s="876"/>
      <c r="SKR63" s="876"/>
      <c r="SKS63" s="876"/>
      <c r="SKT63" s="876"/>
      <c r="SKU63" s="876"/>
      <c r="SKV63" s="876"/>
      <c r="SKW63" s="876"/>
      <c r="SKX63" s="876"/>
      <c r="SKY63" s="876"/>
      <c r="SKZ63" s="876"/>
      <c r="SLA63" s="876"/>
      <c r="SLB63" s="876"/>
      <c r="SLC63" s="876"/>
      <c r="SLD63" s="876"/>
      <c r="SLE63" s="876"/>
      <c r="SLF63" s="876"/>
      <c r="SLG63" s="876"/>
      <c r="SLH63" s="876"/>
      <c r="SLI63" s="876"/>
      <c r="SLJ63" s="876"/>
      <c r="SLK63" s="876"/>
      <c r="SLL63" s="876"/>
      <c r="SLM63" s="876"/>
      <c r="SLN63" s="876"/>
      <c r="SLO63" s="876"/>
      <c r="SLP63" s="876"/>
      <c r="SLQ63" s="876"/>
      <c r="SLR63" s="876"/>
      <c r="SLS63" s="876"/>
      <c r="SLT63" s="876"/>
      <c r="SLU63" s="876"/>
      <c r="SLV63" s="876"/>
      <c r="SLW63" s="876"/>
      <c r="SLX63" s="876"/>
      <c r="SLY63" s="876"/>
      <c r="SLZ63" s="876"/>
      <c r="SMA63" s="876"/>
      <c r="SMB63" s="876"/>
      <c r="SMC63" s="876"/>
      <c r="SMD63" s="876"/>
      <c r="SME63" s="876"/>
      <c r="SMF63" s="876"/>
      <c r="SMG63" s="876"/>
      <c r="SMH63" s="876"/>
      <c r="SMI63" s="876"/>
      <c r="SMJ63" s="876"/>
      <c r="SMK63" s="876"/>
      <c r="SML63" s="876"/>
      <c r="SMM63" s="876"/>
      <c r="SMN63" s="876"/>
      <c r="SMO63" s="876"/>
      <c r="SMP63" s="876"/>
      <c r="SMQ63" s="876"/>
      <c r="SMR63" s="876"/>
      <c r="SMS63" s="876"/>
      <c r="SMT63" s="876"/>
      <c r="SMU63" s="876"/>
      <c r="SMV63" s="876"/>
      <c r="SMW63" s="876"/>
      <c r="SMX63" s="876"/>
      <c r="SMY63" s="876"/>
      <c r="SMZ63" s="876"/>
      <c r="SNA63" s="876"/>
      <c r="SNB63" s="876"/>
      <c r="SNC63" s="876"/>
      <c r="SND63" s="876"/>
      <c r="SNE63" s="876"/>
      <c r="SNF63" s="876"/>
      <c r="SNG63" s="876"/>
      <c r="SNH63" s="876"/>
      <c r="SNI63" s="876"/>
      <c r="SNJ63" s="876"/>
      <c r="SNK63" s="876"/>
      <c r="SNL63" s="876"/>
      <c r="SNM63" s="876"/>
      <c r="SNN63" s="876"/>
      <c r="SNO63" s="876"/>
      <c r="SNP63" s="876"/>
      <c r="SNQ63" s="876"/>
      <c r="SNR63" s="876"/>
      <c r="SNS63" s="876"/>
      <c r="SNT63" s="876"/>
      <c r="SNU63" s="876"/>
      <c r="SNV63" s="876"/>
      <c r="SNW63" s="876"/>
      <c r="SNX63" s="876"/>
      <c r="SNY63" s="876"/>
      <c r="SNZ63" s="876"/>
      <c r="SOA63" s="876"/>
      <c r="SOB63" s="876"/>
      <c r="SOC63" s="876"/>
      <c r="SOD63" s="876"/>
      <c r="SOE63" s="876"/>
      <c r="SOF63" s="876"/>
      <c r="SOG63" s="876"/>
      <c r="SOH63" s="876"/>
      <c r="SOI63" s="876"/>
      <c r="SOJ63" s="876"/>
      <c r="SOK63" s="876"/>
      <c r="SOL63" s="876"/>
      <c r="SOM63" s="876"/>
      <c r="SON63" s="876"/>
      <c r="SOO63" s="876"/>
      <c r="SOP63" s="876"/>
      <c r="SOQ63" s="876"/>
      <c r="SOR63" s="876"/>
      <c r="SOS63" s="876"/>
      <c r="SOT63" s="876"/>
      <c r="SOU63" s="876"/>
      <c r="SOV63" s="876"/>
      <c r="SOW63" s="876"/>
      <c r="SOX63" s="876"/>
      <c r="SOY63" s="876"/>
      <c r="SOZ63" s="876"/>
      <c r="SPA63" s="876"/>
      <c r="SPB63" s="876"/>
      <c r="SPC63" s="876"/>
      <c r="SPD63" s="876"/>
      <c r="SPE63" s="876"/>
      <c r="SPF63" s="876"/>
      <c r="SPG63" s="876"/>
      <c r="SPH63" s="876"/>
      <c r="SPI63" s="876"/>
      <c r="SPJ63" s="876"/>
      <c r="SPK63" s="876"/>
      <c r="SPL63" s="876"/>
      <c r="SPM63" s="876"/>
      <c r="SPN63" s="876"/>
      <c r="SPO63" s="876"/>
      <c r="SPP63" s="876"/>
      <c r="SPQ63" s="876"/>
      <c r="SPR63" s="876"/>
      <c r="SPS63" s="876"/>
      <c r="SPT63" s="876"/>
      <c r="SPU63" s="876"/>
      <c r="SPV63" s="876"/>
      <c r="SPW63" s="876"/>
      <c r="SPX63" s="876"/>
      <c r="SPY63" s="876"/>
      <c r="SPZ63" s="876"/>
      <c r="SQA63" s="876"/>
      <c r="SQB63" s="876"/>
      <c r="SQC63" s="876"/>
      <c r="SQD63" s="876"/>
      <c r="SQE63" s="876"/>
      <c r="SQF63" s="876"/>
      <c r="SQG63" s="876"/>
      <c r="SQH63" s="876"/>
      <c r="SQI63" s="876"/>
      <c r="SQJ63" s="876"/>
      <c r="SQK63" s="876"/>
      <c r="SQL63" s="876"/>
      <c r="SQM63" s="876"/>
      <c r="SQN63" s="876"/>
      <c r="SQO63" s="876"/>
      <c r="SQP63" s="876"/>
      <c r="SQQ63" s="876"/>
      <c r="SQR63" s="876"/>
      <c r="SQS63" s="876"/>
      <c r="SQT63" s="876"/>
      <c r="SQU63" s="876"/>
      <c r="SQV63" s="876"/>
      <c r="SQW63" s="876"/>
      <c r="SQX63" s="876"/>
      <c r="SQY63" s="876"/>
      <c r="SQZ63" s="876"/>
      <c r="SRA63" s="876"/>
      <c r="SRB63" s="876"/>
      <c r="SRC63" s="876"/>
      <c r="SRD63" s="876"/>
      <c r="SRE63" s="876"/>
      <c r="SRF63" s="876"/>
      <c r="SRG63" s="876"/>
      <c r="SRH63" s="876"/>
      <c r="SRI63" s="876"/>
      <c r="SRJ63" s="876"/>
      <c r="SRK63" s="876"/>
      <c r="SRL63" s="876"/>
      <c r="SRM63" s="876"/>
      <c r="SRN63" s="876"/>
      <c r="SRO63" s="876"/>
      <c r="SRP63" s="876"/>
      <c r="SRQ63" s="876"/>
      <c r="SRR63" s="876"/>
      <c r="SRS63" s="876"/>
      <c r="SRT63" s="876"/>
      <c r="SRU63" s="876"/>
      <c r="SRV63" s="876"/>
      <c r="SRW63" s="876"/>
      <c r="SRX63" s="876"/>
      <c r="SRY63" s="876"/>
      <c r="SRZ63" s="876"/>
      <c r="SSA63" s="876"/>
      <c r="SSB63" s="876"/>
      <c r="SSC63" s="876"/>
      <c r="SSD63" s="876"/>
      <c r="SSE63" s="876"/>
      <c r="SSF63" s="876"/>
      <c r="SSG63" s="876"/>
      <c r="SSH63" s="876"/>
      <c r="SSI63" s="876"/>
      <c r="SSJ63" s="876"/>
      <c r="SSK63" s="876"/>
      <c r="SSL63" s="876"/>
      <c r="SSM63" s="876"/>
      <c r="SSN63" s="876"/>
      <c r="SSO63" s="876"/>
      <c r="SSP63" s="876"/>
      <c r="SSQ63" s="876"/>
      <c r="SSR63" s="876"/>
      <c r="SSS63" s="876"/>
      <c r="SST63" s="876"/>
      <c r="SSU63" s="876"/>
      <c r="SSV63" s="876"/>
      <c r="SSW63" s="876"/>
      <c r="SSX63" s="876"/>
      <c r="SSY63" s="876"/>
      <c r="SSZ63" s="876"/>
      <c r="STA63" s="876"/>
      <c r="STB63" s="876"/>
      <c r="STC63" s="876"/>
      <c r="STD63" s="876"/>
      <c r="STE63" s="876"/>
      <c r="STF63" s="876"/>
      <c r="STG63" s="876"/>
      <c r="STH63" s="876"/>
      <c r="STI63" s="876"/>
      <c r="STJ63" s="876"/>
      <c r="STK63" s="876"/>
      <c r="STL63" s="876"/>
      <c r="STM63" s="876"/>
      <c r="STN63" s="876"/>
      <c r="STO63" s="876"/>
      <c r="STP63" s="876"/>
      <c r="STQ63" s="876"/>
      <c r="STR63" s="876"/>
      <c r="STS63" s="876"/>
      <c r="STT63" s="876"/>
      <c r="STU63" s="876"/>
      <c r="STV63" s="876"/>
      <c r="STW63" s="876"/>
      <c r="STX63" s="876"/>
      <c r="STY63" s="876"/>
      <c r="STZ63" s="876"/>
      <c r="SUA63" s="876"/>
      <c r="SUB63" s="876"/>
      <c r="SUC63" s="876"/>
      <c r="SUD63" s="876"/>
      <c r="SUE63" s="876"/>
      <c r="SUF63" s="876"/>
      <c r="SUG63" s="876"/>
      <c r="SUH63" s="876"/>
      <c r="SUI63" s="876"/>
      <c r="SUJ63" s="876"/>
      <c r="SUK63" s="876"/>
      <c r="SUL63" s="876"/>
      <c r="SUM63" s="876"/>
      <c r="SUN63" s="876"/>
      <c r="SUO63" s="876"/>
      <c r="SUP63" s="876"/>
      <c r="SUQ63" s="876"/>
      <c r="SUR63" s="876"/>
      <c r="SUS63" s="876"/>
      <c r="SUT63" s="876"/>
      <c r="SUU63" s="876"/>
      <c r="SUV63" s="876"/>
      <c r="SUW63" s="876"/>
      <c r="SUX63" s="876"/>
      <c r="SUY63" s="876"/>
      <c r="SUZ63" s="876"/>
      <c r="SVA63" s="876"/>
      <c r="SVB63" s="876"/>
      <c r="SVC63" s="876"/>
      <c r="SVD63" s="876"/>
      <c r="SVE63" s="876"/>
      <c r="SVF63" s="876"/>
      <c r="SVG63" s="876"/>
      <c r="SVH63" s="876"/>
      <c r="SVI63" s="876"/>
      <c r="SVJ63" s="876"/>
      <c r="SVK63" s="876"/>
      <c r="SVL63" s="876"/>
      <c r="SVM63" s="876"/>
      <c r="SVN63" s="876"/>
      <c r="SVO63" s="876"/>
      <c r="SVP63" s="876"/>
      <c r="SVQ63" s="876"/>
      <c r="SVR63" s="876"/>
      <c r="SVS63" s="876"/>
      <c r="SVT63" s="876"/>
      <c r="SVU63" s="876"/>
      <c r="SVV63" s="876"/>
      <c r="SVW63" s="876"/>
      <c r="SVX63" s="876"/>
      <c r="SVY63" s="876"/>
      <c r="SVZ63" s="876"/>
      <c r="SWA63" s="876"/>
      <c r="SWB63" s="876"/>
      <c r="SWC63" s="876"/>
      <c r="SWD63" s="876"/>
      <c r="SWE63" s="876"/>
      <c r="SWF63" s="876"/>
      <c r="SWG63" s="876"/>
      <c r="SWH63" s="876"/>
      <c r="SWI63" s="876"/>
      <c r="SWJ63" s="876"/>
      <c r="SWK63" s="876"/>
      <c r="SWL63" s="876"/>
      <c r="SWM63" s="876"/>
      <c r="SWN63" s="876"/>
      <c r="SWO63" s="876"/>
      <c r="SWP63" s="876"/>
      <c r="SWQ63" s="876"/>
      <c r="SWR63" s="876"/>
      <c r="SWS63" s="876"/>
      <c r="SWT63" s="876"/>
      <c r="SWU63" s="876"/>
      <c r="SWV63" s="876"/>
      <c r="SWW63" s="876"/>
      <c r="SWX63" s="876"/>
      <c r="SWY63" s="876"/>
      <c r="SWZ63" s="876"/>
      <c r="SXA63" s="876"/>
      <c r="SXB63" s="876"/>
      <c r="SXC63" s="876"/>
      <c r="SXD63" s="876"/>
      <c r="SXE63" s="876"/>
      <c r="SXF63" s="876"/>
      <c r="SXG63" s="876"/>
      <c r="SXH63" s="876"/>
      <c r="SXI63" s="876"/>
      <c r="SXJ63" s="876"/>
      <c r="SXK63" s="876"/>
      <c r="SXL63" s="876"/>
      <c r="SXM63" s="876"/>
      <c r="SXN63" s="876"/>
      <c r="SXO63" s="876"/>
      <c r="SXP63" s="876"/>
      <c r="SXQ63" s="876"/>
      <c r="SXR63" s="876"/>
      <c r="SXS63" s="876"/>
      <c r="SXT63" s="876"/>
      <c r="SXU63" s="876"/>
      <c r="SXV63" s="876"/>
      <c r="SXW63" s="876"/>
      <c r="SXX63" s="876"/>
      <c r="SXY63" s="876"/>
      <c r="SXZ63" s="876"/>
      <c r="SYA63" s="876"/>
      <c r="SYB63" s="876"/>
      <c r="SYC63" s="876"/>
      <c r="SYD63" s="876"/>
      <c r="SYE63" s="876"/>
      <c r="SYF63" s="876"/>
      <c r="SYG63" s="876"/>
      <c r="SYH63" s="876"/>
      <c r="SYI63" s="876"/>
      <c r="SYJ63" s="876"/>
      <c r="SYK63" s="876"/>
      <c r="SYL63" s="876"/>
      <c r="SYM63" s="876"/>
      <c r="SYN63" s="876"/>
      <c r="SYO63" s="876"/>
      <c r="SYP63" s="876"/>
      <c r="SYQ63" s="876"/>
      <c r="SYR63" s="876"/>
      <c r="SYS63" s="876"/>
      <c r="SYT63" s="876"/>
      <c r="SYU63" s="876"/>
      <c r="SYV63" s="876"/>
      <c r="SYW63" s="876"/>
      <c r="SYX63" s="876"/>
      <c r="SYY63" s="876"/>
      <c r="SYZ63" s="876"/>
      <c r="SZA63" s="876"/>
      <c r="SZB63" s="876"/>
      <c r="SZC63" s="876"/>
      <c r="SZD63" s="876"/>
      <c r="SZE63" s="876"/>
      <c r="SZF63" s="876"/>
      <c r="SZG63" s="876"/>
      <c r="SZH63" s="876"/>
      <c r="SZI63" s="876"/>
      <c r="SZJ63" s="876"/>
      <c r="SZK63" s="876"/>
      <c r="SZL63" s="876"/>
      <c r="SZM63" s="876"/>
      <c r="SZN63" s="876"/>
      <c r="SZO63" s="876"/>
      <c r="SZP63" s="876"/>
      <c r="SZQ63" s="876"/>
      <c r="SZR63" s="876"/>
      <c r="SZS63" s="876"/>
      <c r="SZT63" s="876"/>
      <c r="SZU63" s="876"/>
      <c r="SZV63" s="876"/>
      <c r="SZW63" s="876"/>
      <c r="SZX63" s="876"/>
      <c r="SZY63" s="876"/>
      <c r="SZZ63" s="876"/>
      <c r="TAA63" s="876"/>
      <c r="TAB63" s="876"/>
      <c r="TAC63" s="876"/>
      <c r="TAD63" s="876"/>
      <c r="TAE63" s="876"/>
      <c r="TAF63" s="876"/>
      <c r="TAG63" s="876"/>
      <c r="TAH63" s="876"/>
      <c r="TAI63" s="876"/>
      <c r="TAJ63" s="876"/>
      <c r="TAK63" s="876"/>
      <c r="TAL63" s="876"/>
      <c r="TAM63" s="876"/>
      <c r="TAN63" s="876"/>
      <c r="TAO63" s="876"/>
      <c r="TAP63" s="876"/>
      <c r="TAQ63" s="876"/>
      <c r="TAR63" s="876"/>
      <c r="TAS63" s="876"/>
      <c r="TAT63" s="876"/>
      <c r="TAU63" s="876"/>
      <c r="TAV63" s="876"/>
      <c r="TAW63" s="876"/>
      <c r="TAX63" s="876"/>
      <c r="TAY63" s="876"/>
      <c r="TAZ63" s="876"/>
      <c r="TBA63" s="876"/>
      <c r="TBB63" s="876"/>
      <c r="TBC63" s="876"/>
      <c r="TBD63" s="876"/>
      <c r="TBE63" s="876"/>
      <c r="TBF63" s="876"/>
      <c r="TBG63" s="876"/>
      <c r="TBH63" s="876"/>
      <c r="TBI63" s="876"/>
      <c r="TBJ63" s="876"/>
      <c r="TBK63" s="876"/>
      <c r="TBL63" s="876"/>
      <c r="TBM63" s="876"/>
      <c r="TBN63" s="876"/>
      <c r="TBO63" s="876"/>
      <c r="TBP63" s="876"/>
      <c r="TBQ63" s="876"/>
      <c r="TBR63" s="876"/>
      <c r="TBS63" s="876"/>
      <c r="TBT63" s="876"/>
      <c r="TBU63" s="876"/>
      <c r="TBV63" s="876"/>
      <c r="TBW63" s="876"/>
      <c r="TBX63" s="876"/>
      <c r="TBY63" s="876"/>
      <c r="TBZ63" s="876"/>
      <c r="TCA63" s="876"/>
      <c r="TCB63" s="876"/>
      <c r="TCC63" s="876"/>
      <c r="TCD63" s="876"/>
      <c r="TCE63" s="876"/>
      <c r="TCF63" s="876"/>
      <c r="TCG63" s="876"/>
      <c r="TCH63" s="876"/>
      <c r="TCI63" s="876"/>
      <c r="TCJ63" s="876"/>
      <c r="TCK63" s="876"/>
      <c r="TCL63" s="876"/>
      <c r="TCM63" s="876"/>
      <c r="TCN63" s="876"/>
      <c r="TCO63" s="876"/>
      <c r="TCP63" s="876"/>
      <c r="TCQ63" s="876"/>
      <c r="TCR63" s="876"/>
      <c r="TCS63" s="876"/>
      <c r="TCT63" s="876"/>
      <c r="TCU63" s="876"/>
      <c r="TCV63" s="876"/>
      <c r="TCW63" s="876"/>
      <c r="TCX63" s="876"/>
      <c r="TCY63" s="876"/>
      <c r="TCZ63" s="876"/>
      <c r="TDA63" s="876"/>
      <c r="TDB63" s="876"/>
      <c r="TDC63" s="876"/>
      <c r="TDD63" s="876"/>
      <c r="TDE63" s="876"/>
      <c r="TDF63" s="876"/>
      <c r="TDG63" s="876"/>
      <c r="TDH63" s="876"/>
      <c r="TDI63" s="876"/>
      <c r="TDJ63" s="876"/>
      <c r="TDK63" s="876"/>
      <c r="TDL63" s="876"/>
      <c r="TDM63" s="876"/>
      <c r="TDN63" s="876"/>
      <c r="TDO63" s="876"/>
      <c r="TDP63" s="876"/>
      <c r="TDQ63" s="876"/>
      <c r="TDR63" s="876"/>
      <c r="TDS63" s="876"/>
      <c r="TDT63" s="876"/>
      <c r="TDU63" s="876"/>
      <c r="TDV63" s="876"/>
      <c r="TDW63" s="876"/>
      <c r="TDX63" s="876"/>
      <c r="TDY63" s="876"/>
      <c r="TDZ63" s="876"/>
      <c r="TEA63" s="876"/>
      <c r="TEB63" s="876"/>
      <c r="TEC63" s="876"/>
      <c r="TED63" s="876"/>
      <c r="TEE63" s="876"/>
      <c r="TEF63" s="876"/>
      <c r="TEG63" s="876"/>
      <c r="TEH63" s="876"/>
      <c r="TEI63" s="876"/>
      <c r="TEJ63" s="876"/>
      <c r="TEK63" s="876"/>
      <c r="TEL63" s="876"/>
      <c r="TEM63" s="876"/>
      <c r="TEN63" s="876"/>
      <c r="TEO63" s="876"/>
      <c r="TEP63" s="876"/>
      <c r="TEQ63" s="876"/>
      <c r="TER63" s="876"/>
      <c r="TES63" s="876"/>
      <c r="TET63" s="876"/>
      <c r="TEU63" s="876"/>
      <c r="TEV63" s="876"/>
      <c r="TEW63" s="876"/>
      <c r="TEX63" s="876"/>
      <c r="TEY63" s="876"/>
      <c r="TEZ63" s="876"/>
      <c r="TFA63" s="876"/>
      <c r="TFB63" s="876"/>
      <c r="TFC63" s="876"/>
      <c r="TFD63" s="876"/>
      <c r="TFE63" s="876"/>
      <c r="TFF63" s="876"/>
      <c r="TFG63" s="876"/>
      <c r="TFH63" s="876"/>
      <c r="TFI63" s="876"/>
      <c r="TFJ63" s="876"/>
      <c r="TFK63" s="876"/>
      <c r="TFL63" s="876"/>
      <c r="TFM63" s="876"/>
      <c r="TFN63" s="876"/>
      <c r="TFO63" s="876"/>
      <c r="TFP63" s="876"/>
      <c r="TFQ63" s="876"/>
      <c r="TFR63" s="876"/>
      <c r="TFS63" s="876"/>
      <c r="TFT63" s="876"/>
      <c r="TFU63" s="876"/>
      <c r="TFV63" s="876"/>
      <c r="TFW63" s="876"/>
      <c r="TFX63" s="876"/>
      <c r="TFY63" s="876"/>
      <c r="TFZ63" s="876"/>
      <c r="TGA63" s="876"/>
      <c r="TGB63" s="876"/>
      <c r="TGC63" s="876"/>
      <c r="TGD63" s="876"/>
      <c r="TGE63" s="876"/>
      <c r="TGF63" s="876"/>
      <c r="TGG63" s="876"/>
      <c r="TGH63" s="876"/>
      <c r="TGI63" s="876"/>
      <c r="TGJ63" s="876"/>
      <c r="TGK63" s="876"/>
      <c r="TGL63" s="876"/>
      <c r="TGM63" s="876"/>
      <c r="TGN63" s="876"/>
      <c r="TGO63" s="876"/>
      <c r="TGP63" s="876"/>
      <c r="TGQ63" s="876"/>
      <c r="TGR63" s="876"/>
      <c r="TGS63" s="876"/>
      <c r="TGT63" s="876"/>
      <c r="TGU63" s="876"/>
      <c r="TGV63" s="876"/>
      <c r="TGW63" s="876"/>
      <c r="TGX63" s="876"/>
      <c r="TGY63" s="876"/>
      <c r="TGZ63" s="876"/>
      <c r="THA63" s="876"/>
      <c r="THB63" s="876"/>
      <c r="THC63" s="876"/>
      <c r="THD63" s="876"/>
      <c r="THE63" s="876"/>
      <c r="THF63" s="876"/>
      <c r="THG63" s="876"/>
      <c r="THH63" s="876"/>
      <c r="THI63" s="876"/>
      <c r="THJ63" s="876"/>
      <c r="THK63" s="876"/>
      <c r="THL63" s="876"/>
      <c r="THM63" s="876"/>
      <c r="THN63" s="876"/>
      <c r="THO63" s="876"/>
      <c r="THP63" s="876"/>
      <c r="THQ63" s="876"/>
      <c r="THR63" s="876"/>
      <c r="THS63" s="876"/>
      <c r="THT63" s="876"/>
      <c r="THU63" s="876"/>
      <c r="THV63" s="876"/>
      <c r="THW63" s="876"/>
      <c r="THX63" s="876"/>
      <c r="THY63" s="876"/>
      <c r="THZ63" s="876"/>
      <c r="TIA63" s="876"/>
      <c r="TIB63" s="876"/>
      <c r="TIC63" s="876"/>
      <c r="TID63" s="876"/>
      <c r="TIE63" s="876"/>
      <c r="TIF63" s="876"/>
      <c r="TIG63" s="876"/>
      <c r="TIH63" s="876"/>
      <c r="TII63" s="876"/>
      <c r="TIJ63" s="876"/>
      <c r="TIK63" s="876"/>
      <c r="TIL63" s="876"/>
      <c r="TIM63" s="876"/>
      <c r="TIN63" s="876"/>
      <c r="TIO63" s="876"/>
      <c r="TIP63" s="876"/>
      <c r="TIQ63" s="876"/>
      <c r="TIR63" s="876"/>
      <c r="TIS63" s="876"/>
      <c r="TIT63" s="876"/>
      <c r="TIU63" s="876"/>
      <c r="TIV63" s="876"/>
      <c r="TIW63" s="876"/>
      <c r="TIX63" s="876"/>
      <c r="TIY63" s="876"/>
      <c r="TIZ63" s="876"/>
      <c r="TJA63" s="876"/>
      <c r="TJB63" s="876"/>
      <c r="TJC63" s="876"/>
      <c r="TJD63" s="876"/>
      <c r="TJE63" s="876"/>
      <c r="TJF63" s="876"/>
      <c r="TJG63" s="876"/>
      <c r="TJH63" s="876"/>
      <c r="TJI63" s="876"/>
      <c r="TJJ63" s="876"/>
      <c r="TJK63" s="876"/>
      <c r="TJL63" s="876"/>
      <c r="TJM63" s="876"/>
      <c r="TJN63" s="876"/>
      <c r="TJO63" s="876"/>
      <c r="TJP63" s="876"/>
      <c r="TJQ63" s="876"/>
      <c r="TJR63" s="876"/>
      <c r="TJS63" s="876"/>
      <c r="TJT63" s="876"/>
      <c r="TJU63" s="876"/>
      <c r="TJV63" s="876"/>
      <c r="TJW63" s="876"/>
      <c r="TJX63" s="876"/>
      <c r="TJY63" s="876"/>
      <c r="TJZ63" s="876"/>
      <c r="TKA63" s="876"/>
      <c r="TKB63" s="876"/>
      <c r="TKC63" s="876"/>
      <c r="TKD63" s="876"/>
      <c r="TKE63" s="876"/>
      <c r="TKF63" s="876"/>
      <c r="TKG63" s="876"/>
      <c r="TKH63" s="876"/>
      <c r="TKI63" s="876"/>
      <c r="TKJ63" s="876"/>
      <c r="TKK63" s="876"/>
      <c r="TKL63" s="876"/>
      <c r="TKM63" s="876"/>
      <c r="TKN63" s="876"/>
      <c r="TKO63" s="876"/>
      <c r="TKP63" s="876"/>
      <c r="TKQ63" s="876"/>
      <c r="TKR63" s="876"/>
      <c r="TKS63" s="876"/>
      <c r="TKT63" s="876"/>
      <c r="TKU63" s="876"/>
      <c r="TKV63" s="876"/>
      <c r="TKW63" s="876"/>
      <c r="TKX63" s="876"/>
      <c r="TKY63" s="876"/>
      <c r="TKZ63" s="876"/>
      <c r="TLA63" s="876"/>
      <c r="TLB63" s="876"/>
      <c r="TLC63" s="876"/>
      <c r="TLD63" s="876"/>
      <c r="TLE63" s="876"/>
      <c r="TLF63" s="876"/>
      <c r="TLG63" s="876"/>
      <c r="TLH63" s="876"/>
      <c r="TLI63" s="876"/>
      <c r="TLJ63" s="876"/>
      <c r="TLK63" s="876"/>
      <c r="TLL63" s="876"/>
      <c r="TLM63" s="876"/>
      <c r="TLN63" s="876"/>
      <c r="TLO63" s="876"/>
      <c r="TLP63" s="876"/>
      <c r="TLQ63" s="876"/>
      <c r="TLR63" s="876"/>
      <c r="TLS63" s="876"/>
      <c r="TLT63" s="876"/>
      <c r="TLU63" s="876"/>
      <c r="TLV63" s="876"/>
      <c r="TLW63" s="876"/>
      <c r="TLX63" s="876"/>
      <c r="TLY63" s="876"/>
      <c r="TLZ63" s="876"/>
      <c r="TMA63" s="876"/>
      <c r="TMB63" s="876"/>
      <c r="TMC63" s="876"/>
      <c r="TMD63" s="876"/>
      <c r="TME63" s="876"/>
      <c r="TMF63" s="876"/>
      <c r="TMG63" s="876"/>
      <c r="TMH63" s="876"/>
      <c r="TMI63" s="876"/>
      <c r="TMJ63" s="876"/>
      <c r="TMK63" s="876"/>
      <c r="TML63" s="876"/>
      <c r="TMM63" s="876"/>
      <c r="TMN63" s="876"/>
      <c r="TMO63" s="876"/>
      <c r="TMP63" s="876"/>
      <c r="TMQ63" s="876"/>
      <c r="TMR63" s="876"/>
      <c r="TMS63" s="876"/>
      <c r="TMT63" s="876"/>
      <c r="TMU63" s="876"/>
      <c r="TMV63" s="876"/>
      <c r="TMW63" s="876"/>
      <c r="TMX63" s="876"/>
      <c r="TMY63" s="876"/>
      <c r="TMZ63" s="876"/>
      <c r="TNA63" s="876"/>
      <c r="TNB63" s="876"/>
      <c r="TNC63" s="876"/>
      <c r="TND63" s="876"/>
      <c r="TNE63" s="876"/>
      <c r="TNF63" s="876"/>
      <c r="TNG63" s="876"/>
      <c r="TNH63" s="876"/>
      <c r="TNI63" s="876"/>
      <c r="TNJ63" s="876"/>
      <c r="TNK63" s="876"/>
      <c r="TNL63" s="876"/>
      <c r="TNM63" s="876"/>
      <c r="TNN63" s="876"/>
      <c r="TNO63" s="876"/>
      <c r="TNP63" s="876"/>
      <c r="TNQ63" s="876"/>
      <c r="TNR63" s="876"/>
      <c r="TNS63" s="876"/>
      <c r="TNT63" s="876"/>
      <c r="TNU63" s="876"/>
      <c r="TNV63" s="876"/>
      <c r="TNW63" s="876"/>
      <c r="TNX63" s="876"/>
      <c r="TNY63" s="876"/>
      <c r="TNZ63" s="876"/>
      <c r="TOA63" s="876"/>
      <c r="TOB63" s="876"/>
      <c r="TOC63" s="876"/>
      <c r="TOD63" s="876"/>
      <c r="TOE63" s="876"/>
      <c r="TOF63" s="876"/>
      <c r="TOG63" s="876"/>
      <c r="TOH63" s="876"/>
      <c r="TOI63" s="876"/>
      <c r="TOJ63" s="876"/>
      <c r="TOK63" s="876"/>
      <c r="TOL63" s="876"/>
      <c r="TOM63" s="876"/>
      <c r="TON63" s="876"/>
      <c r="TOO63" s="876"/>
      <c r="TOP63" s="876"/>
      <c r="TOQ63" s="876"/>
      <c r="TOR63" s="876"/>
      <c r="TOS63" s="876"/>
      <c r="TOT63" s="876"/>
      <c r="TOU63" s="876"/>
      <c r="TOV63" s="876"/>
      <c r="TOW63" s="876"/>
      <c r="TOX63" s="876"/>
      <c r="TOY63" s="876"/>
      <c r="TOZ63" s="876"/>
      <c r="TPA63" s="876"/>
      <c r="TPB63" s="876"/>
      <c r="TPC63" s="876"/>
      <c r="TPD63" s="876"/>
      <c r="TPE63" s="876"/>
      <c r="TPF63" s="876"/>
      <c r="TPG63" s="876"/>
      <c r="TPH63" s="876"/>
      <c r="TPI63" s="876"/>
      <c r="TPJ63" s="876"/>
      <c r="TPK63" s="876"/>
      <c r="TPL63" s="876"/>
      <c r="TPM63" s="876"/>
      <c r="TPN63" s="876"/>
      <c r="TPO63" s="876"/>
      <c r="TPP63" s="876"/>
      <c r="TPQ63" s="876"/>
      <c r="TPR63" s="876"/>
      <c r="TPS63" s="876"/>
      <c r="TPT63" s="876"/>
      <c r="TPU63" s="876"/>
      <c r="TPV63" s="876"/>
      <c r="TPW63" s="876"/>
      <c r="TPX63" s="876"/>
      <c r="TPY63" s="876"/>
      <c r="TPZ63" s="876"/>
      <c r="TQA63" s="876"/>
      <c r="TQB63" s="876"/>
      <c r="TQC63" s="876"/>
      <c r="TQD63" s="876"/>
      <c r="TQE63" s="876"/>
      <c r="TQF63" s="876"/>
      <c r="TQG63" s="876"/>
      <c r="TQH63" s="876"/>
      <c r="TQI63" s="876"/>
      <c r="TQJ63" s="876"/>
      <c r="TQK63" s="876"/>
      <c r="TQL63" s="876"/>
      <c r="TQM63" s="876"/>
      <c r="TQN63" s="876"/>
      <c r="TQO63" s="876"/>
      <c r="TQP63" s="876"/>
      <c r="TQQ63" s="876"/>
      <c r="TQR63" s="876"/>
      <c r="TQS63" s="876"/>
      <c r="TQT63" s="876"/>
      <c r="TQU63" s="876"/>
      <c r="TQV63" s="876"/>
      <c r="TQW63" s="876"/>
      <c r="TQX63" s="876"/>
      <c r="TQY63" s="876"/>
      <c r="TQZ63" s="876"/>
      <c r="TRA63" s="876"/>
      <c r="TRB63" s="876"/>
      <c r="TRC63" s="876"/>
      <c r="TRD63" s="876"/>
      <c r="TRE63" s="876"/>
      <c r="TRF63" s="876"/>
      <c r="TRG63" s="876"/>
      <c r="TRH63" s="876"/>
      <c r="TRI63" s="876"/>
      <c r="TRJ63" s="876"/>
      <c r="TRK63" s="876"/>
      <c r="TRL63" s="876"/>
      <c r="TRM63" s="876"/>
      <c r="TRN63" s="876"/>
      <c r="TRO63" s="876"/>
      <c r="TRP63" s="876"/>
      <c r="TRQ63" s="876"/>
      <c r="TRR63" s="876"/>
      <c r="TRS63" s="876"/>
      <c r="TRT63" s="876"/>
      <c r="TRU63" s="876"/>
      <c r="TRV63" s="876"/>
      <c r="TRW63" s="876"/>
      <c r="TRX63" s="876"/>
      <c r="TRY63" s="876"/>
      <c r="TRZ63" s="876"/>
      <c r="TSA63" s="876"/>
      <c r="TSB63" s="876"/>
      <c r="TSC63" s="876"/>
      <c r="TSD63" s="876"/>
      <c r="TSE63" s="876"/>
      <c r="TSF63" s="876"/>
      <c r="TSG63" s="876"/>
      <c r="TSH63" s="876"/>
      <c r="TSI63" s="876"/>
      <c r="TSJ63" s="876"/>
      <c r="TSK63" s="876"/>
      <c r="TSL63" s="876"/>
      <c r="TSM63" s="876"/>
      <c r="TSN63" s="876"/>
      <c r="TSO63" s="876"/>
      <c r="TSP63" s="876"/>
      <c r="TSQ63" s="876"/>
      <c r="TSR63" s="876"/>
      <c r="TSS63" s="876"/>
      <c r="TST63" s="876"/>
      <c r="TSU63" s="876"/>
      <c r="TSV63" s="876"/>
      <c r="TSW63" s="876"/>
      <c r="TSX63" s="876"/>
      <c r="TSY63" s="876"/>
      <c r="TSZ63" s="876"/>
      <c r="TTA63" s="876"/>
      <c r="TTB63" s="876"/>
      <c r="TTC63" s="876"/>
      <c r="TTD63" s="876"/>
      <c r="TTE63" s="876"/>
      <c r="TTF63" s="876"/>
      <c r="TTG63" s="876"/>
      <c r="TTH63" s="876"/>
      <c r="TTI63" s="876"/>
      <c r="TTJ63" s="876"/>
      <c r="TTK63" s="876"/>
      <c r="TTL63" s="876"/>
      <c r="TTM63" s="876"/>
      <c r="TTN63" s="876"/>
      <c r="TTO63" s="876"/>
      <c r="TTP63" s="876"/>
      <c r="TTQ63" s="876"/>
      <c r="TTR63" s="876"/>
      <c r="TTS63" s="876"/>
      <c r="TTT63" s="876"/>
      <c r="TTU63" s="876"/>
      <c r="TTV63" s="876"/>
      <c r="TTW63" s="876"/>
      <c r="TTX63" s="876"/>
      <c r="TTY63" s="876"/>
      <c r="TTZ63" s="876"/>
      <c r="TUA63" s="876"/>
      <c r="TUB63" s="876"/>
      <c r="TUC63" s="876"/>
      <c r="TUD63" s="876"/>
      <c r="TUE63" s="876"/>
      <c r="TUF63" s="876"/>
      <c r="TUG63" s="876"/>
      <c r="TUH63" s="876"/>
      <c r="TUI63" s="876"/>
      <c r="TUJ63" s="876"/>
      <c r="TUK63" s="876"/>
      <c r="TUL63" s="876"/>
      <c r="TUM63" s="876"/>
      <c r="TUN63" s="876"/>
      <c r="TUO63" s="876"/>
      <c r="TUP63" s="876"/>
      <c r="TUQ63" s="876"/>
      <c r="TUR63" s="876"/>
      <c r="TUS63" s="876"/>
      <c r="TUT63" s="876"/>
      <c r="TUU63" s="876"/>
      <c r="TUV63" s="876"/>
      <c r="TUW63" s="876"/>
      <c r="TUX63" s="876"/>
      <c r="TUY63" s="876"/>
      <c r="TUZ63" s="876"/>
      <c r="TVA63" s="876"/>
      <c r="TVB63" s="876"/>
      <c r="TVC63" s="876"/>
      <c r="TVD63" s="876"/>
      <c r="TVE63" s="876"/>
      <c r="TVF63" s="876"/>
      <c r="TVG63" s="876"/>
      <c r="TVH63" s="876"/>
      <c r="TVI63" s="876"/>
      <c r="TVJ63" s="876"/>
      <c r="TVK63" s="876"/>
      <c r="TVL63" s="876"/>
      <c r="TVM63" s="876"/>
      <c r="TVN63" s="876"/>
      <c r="TVO63" s="876"/>
      <c r="TVP63" s="876"/>
      <c r="TVQ63" s="876"/>
      <c r="TVR63" s="876"/>
      <c r="TVS63" s="876"/>
      <c r="TVT63" s="876"/>
      <c r="TVU63" s="876"/>
      <c r="TVV63" s="876"/>
      <c r="TVW63" s="876"/>
      <c r="TVX63" s="876"/>
      <c r="TVY63" s="876"/>
      <c r="TVZ63" s="876"/>
      <c r="TWA63" s="876"/>
      <c r="TWB63" s="876"/>
      <c r="TWC63" s="876"/>
      <c r="TWD63" s="876"/>
      <c r="TWE63" s="876"/>
      <c r="TWF63" s="876"/>
      <c r="TWG63" s="876"/>
      <c r="TWH63" s="876"/>
      <c r="TWI63" s="876"/>
      <c r="TWJ63" s="876"/>
      <c r="TWK63" s="876"/>
      <c r="TWL63" s="876"/>
      <c r="TWM63" s="876"/>
      <c r="TWN63" s="876"/>
      <c r="TWO63" s="876"/>
      <c r="TWP63" s="876"/>
      <c r="TWQ63" s="876"/>
      <c r="TWR63" s="876"/>
      <c r="TWS63" s="876"/>
      <c r="TWT63" s="876"/>
      <c r="TWU63" s="876"/>
      <c r="TWV63" s="876"/>
      <c r="TWW63" s="876"/>
      <c r="TWX63" s="876"/>
      <c r="TWY63" s="876"/>
      <c r="TWZ63" s="876"/>
      <c r="TXA63" s="876"/>
      <c r="TXB63" s="876"/>
      <c r="TXC63" s="876"/>
      <c r="TXD63" s="876"/>
      <c r="TXE63" s="876"/>
      <c r="TXF63" s="876"/>
      <c r="TXG63" s="876"/>
      <c r="TXH63" s="876"/>
      <c r="TXI63" s="876"/>
      <c r="TXJ63" s="876"/>
      <c r="TXK63" s="876"/>
      <c r="TXL63" s="876"/>
      <c r="TXM63" s="876"/>
      <c r="TXN63" s="876"/>
      <c r="TXO63" s="876"/>
      <c r="TXP63" s="876"/>
      <c r="TXQ63" s="876"/>
      <c r="TXR63" s="876"/>
      <c r="TXS63" s="876"/>
      <c r="TXT63" s="876"/>
      <c r="TXU63" s="876"/>
      <c r="TXV63" s="876"/>
      <c r="TXW63" s="876"/>
      <c r="TXX63" s="876"/>
      <c r="TXY63" s="876"/>
      <c r="TXZ63" s="876"/>
      <c r="TYA63" s="876"/>
      <c r="TYB63" s="876"/>
      <c r="TYC63" s="876"/>
      <c r="TYD63" s="876"/>
      <c r="TYE63" s="876"/>
      <c r="TYF63" s="876"/>
      <c r="TYG63" s="876"/>
      <c r="TYH63" s="876"/>
      <c r="TYI63" s="876"/>
      <c r="TYJ63" s="876"/>
      <c r="TYK63" s="876"/>
      <c r="TYL63" s="876"/>
      <c r="TYM63" s="876"/>
      <c r="TYN63" s="876"/>
      <c r="TYO63" s="876"/>
      <c r="TYP63" s="876"/>
      <c r="TYQ63" s="876"/>
      <c r="TYR63" s="876"/>
      <c r="TYS63" s="876"/>
      <c r="TYT63" s="876"/>
      <c r="TYU63" s="876"/>
      <c r="TYV63" s="876"/>
      <c r="TYW63" s="876"/>
      <c r="TYX63" s="876"/>
      <c r="TYY63" s="876"/>
      <c r="TYZ63" s="876"/>
      <c r="TZA63" s="876"/>
      <c r="TZB63" s="876"/>
      <c r="TZC63" s="876"/>
      <c r="TZD63" s="876"/>
      <c r="TZE63" s="876"/>
      <c r="TZF63" s="876"/>
      <c r="TZG63" s="876"/>
      <c r="TZH63" s="876"/>
      <c r="TZI63" s="876"/>
      <c r="TZJ63" s="876"/>
      <c r="TZK63" s="876"/>
      <c r="TZL63" s="876"/>
      <c r="TZM63" s="876"/>
      <c r="TZN63" s="876"/>
      <c r="TZO63" s="876"/>
      <c r="TZP63" s="876"/>
      <c r="TZQ63" s="876"/>
      <c r="TZR63" s="876"/>
      <c r="TZS63" s="876"/>
      <c r="TZT63" s="876"/>
      <c r="TZU63" s="876"/>
      <c r="TZV63" s="876"/>
      <c r="TZW63" s="876"/>
      <c r="TZX63" s="876"/>
      <c r="TZY63" s="876"/>
      <c r="TZZ63" s="876"/>
      <c r="UAA63" s="876"/>
      <c r="UAB63" s="876"/>
      <c r="UAC63" s="876"/>
      <c r="UAD63" s="876"/>
      <c r="UAE63" s="876"/>
      <c r="UAF63" s="876"/>
      <c r="UAG63" s="876"/>
      <c r="UAH63" s="876"/>
      <c r="UAI63" s="876"/>
      <c r="UAJ63" s="876"/>
      <c r="UAK63" s="876"/>
      <c r="UAL63" s="876"/>
      <c r="UAM63" s="876"/>
      <c r="UAN63" s="876"/>
      <c r="UAO63" s="876"/>
      <c r="UAP63" s="876"/>
      <c r="UAQ63" s="876"/>
      <c r="UAR63" s="876"/>
      <c r="UAS63" s="876"/>
      <c r="UAT63" s="876"/>
      <c r="UAU63" s="876"/>
      <c r="UAV63" s="876"/>
      <c r="UAW63" s="876"/>
      <c r="UAX63" s="876"/>
      <c r="UAY63" s="876"/>
      <c r="UAZ63" s="876"/>
      <c r="UBA63" s="876"/>
      <c r="UBB63" s="876"/>
      <c r="UBC63" s="876"/>
      <c r="UBD63" s="876"/>
      <c r="UBE63" s="876"/>
      <c r="UBF63" s="876"/>
      <c r="UBG63" s="876"/>
      <c r="UBH63" s="876"/>
      <c r="UBI63" s="876"/>
      <c r="UBJ63" s="876"/>
      <c r="UBK63" s="876"/>
      <c r="UBL63" s="876"/>
      <c r="UBM63" s="876"/>
      <c r="UBN63" s="876"/>
      <c r="UBO63" s="876"/>
      <c r="UBP63" s="876"/>
      <c r="UBQ63" s="876"/>
      <c r="UBR63" s="876"/>
      <c r="UBS63" s="876"/>
      <c r="UBT63" s="876"/>
      <c r="UBU63" s="876"/>
      <c r="UBV63" s="876"/>
      <c r="UBW63" s="876"/>
      <c r="UBX63" s="876"/>
      <c r="UBY63" s="876"/>
      <c r="UBZ63" s="876"/>
      <c r="UCA63" s="876"/>
      <c r="UCB63" s="876"/>
      <c r="UCC63" s="876"/>
      <c r="UCD63" s="876"/>
      <c r="UCE63" s="876"/>
      <c r="UCF63" s="876"/>
      <c r="UCG63" s="876"/>
      <c r="UCH63" s="876"/>
      <c r="UCI63" s="876"/>
      <c r="UCJ63" s="876"/>
      <c r="UCK63" s="876"/>
      <c r="UCL63" s="876"/>
      <c r="UCM63" s="876"/>
      <c r="UCN63" s="876"/>
      <c r="UCO63" s="876"/>
      <c r="UCP63" s="876"/>
      <c r="UCQ63" s="876"/>
      <c r="UCR63" s="876"/>
      <c r="UCS63" s="876"/>
      <c r="UCT63" s="876"/>
      <c r="UCU63" s="876"/>
      <c r="UCV63" s="876"/>
      <c r="UCW63" s="876"/>
      <c r="UCX63" s="876"/>
      <c r="UCY63" s="876"/>
      <c r="UCZ63" s="876"/>
      <c r="UDA63" s="876"/>
      <c r="UDB63" s="876"/>
      <c r="UDC63" s="876"/>
      <c r="UDD63" s="876"/>
      <c r="UDE63" s="876"/>
      <c r="UDF63" s="876"/>
      <c r="UDG63" s="876"/>
      <c r="UDH63" s="876"/>
      <c r="UDI63" s="876"/>
      <c r="UDJ63" s="876"/>
      <c r="UDK63" s="876"/>
      <c r="UDL63" s="876"/>
      <c r="UDM63" s="876"/>
      <c r="UDN63" s="876"/>
      <c r="UDO63" s="876"/>
      <c r="UDP63" s="876"/>
      <c r="UDQ63" s="876"/>
      <c r="UDR63" s="876"/>
      <c r="UDS63" s="876"/>
      <c r="UDT63" s="876"/>
      <c r="UDU63" s="876"/>
      <c r="UDV63" s="876"/>
      <c r="UDW63" s="876"/>
      <c r="UDX63" s="876"/>
      <c r="UDY63" s="876"/>
      <c r="UDZ63" s="876"/>
      <c r="UEA63" s="876"/>
      <c r="UEB63" s="876"/>
      <c r="UEC63" s="876"/>
      <c r="UED63" s="876"/>
      <c r="UEE63" s="876"/>
      <c r="UEF63" s="876"/>
      <c r="UEG63" s="876"/>
      <c r="UEH63" s="876"/>
      <c r="UEI63" s="876"/>
      <c r="UEJ63" s="876"/>
      <c r="UEK63" s="876"/>
      <c r="UEL63" s="876"/>
      <c r="UEM63" s="876"/>
      <c r="UEN63" s="876"/>
      <c r="UEO63" s="876"/>
      <c r="UEP63" s="876"/>
      <c r="UEQ63" s="876"/>
      <c r="UER63" s="876"/>
      <c r="UES63" s="876"/>
      <c r="UET63" s="876"/>
      <c r="UEU63" s="876"/>
      <c r="UEV63" s="876"/>
      <c r="UEW63" s="876"/>
      <c r="UEX63" s="876"/>
      <c r="UEY63" s="876"/>
      <c r="UEZ63" s="876"/>
      <c r="UFA63" s="876"/>
      <c r="UFB63" s="876"/>
      <c r="UFC63" s="876"/>
      <c r="UFD63" s="876"/>
      <c r="UFE63" s="876"/>
      <c r="UFF63" s="876"/>
      <c r="UFG63" s="876"/>
      <c r="UFH63" s="876"/>
      <c r="UFI63" s="876"/>
      <c r="UFJ63" s="876"/>
      <c r="UFK63" s="876"/>
      <c r="UFL63" s="876"/>
      <c r="UFM63" s="876"/>
      <c r="UFN63" s="876"/>
      <c r="UFO63" s="876"/>
      <c r="UFP63" s="876"/>
      <c r="UFQ63" s="876"/>
      <c r="UFR63" s="876"/>
      <c r="UFS63" s="876"/>
      <c r="UFT63" s="876"/>
      <c r="UFU63" s="876"/>
      <c r="UFV63" s="876"/>
      <c r="UFW63" s="876"/>
      <c r="UFX63" s="876"/>
      <c r="UFY63" s="876"/>
      <c r="UFZ63" s="876"/>
      <c r="UGA63" s="876"/>
      <c r="UGB63" s="876"/>
      <c r="UGC63" s="876"/>
      <c r="UGD63" s="876"/>
      <c r="UGE63" s="876"/>
      <c r="UGF63" s="876"/>
      <c r="UGG63" s="876"/>
      <c r="UGH63" s="876"/>
      <c r="UGI63" s="876"/>
      <c r="UGJ63" s="876"/>
      <c r="UGK63" s="876"/>
      <c r="UGL63" s="876"/>
      <c r="UGM63" s="876"/>
      <c r="UGN63" s="876"/>
      <c r="UGO63" s="876"/>
      <c r="UGP63" s="876"/>
      <c r="UGQ63" s="876"/>
      <c r="UGR63" s="876"/>
      <c r="UGS63" s="876"/>
      <c r="UGT63" s="876"/>
      <c r="UGU63" s="876"/>
      <c r="UGV63" s="876"/>
      <c r="UGW63" s="876"/>
      <c r="UGX63" s="876"/>
      <c r="UGY63" s="876"/>
      <c r="UGZ63" s="876"/>
      <c r="UHA63" s="876"/>
      <c r="UHB63" s="876"/>
      <c r="UHC63" s="876"/>
      <c r="UHD63" s="876"/>
      <c r="UHE63" s="876"/>
      <c r="UHF63" s="876"/>
      <c r="UHG63" s="876"/>
      <c r="UHH63" s="876"/>
      <c r="UHI63" s="876"/>
      <c r="UHJ63" s="876"/>
      <c r="UHK63" s="876"/>
      <c r="UHL63" s="876"/>
      <c r="UHM63" s="876"/>
      <c r="UHN63" s="876"/>
      <c r="UHO63" s="876"/>
      <c r="UHP63" s="876"/>
      <c r="UHQ63" s="876"/>
      <c r="UHR63" s="876"/>
      <c r="UHS63" s="876"/>
      <c r="UHT63" s="876"/>
      <c r="UHU63" s="876"/>
      <c r="UHV63" s="876"/>
      <c r="UHW63" s="876"/>
      <c r="UHX63" s="876"/>
      <c r="UHY63" s="876"/>
      <c r="UHZ63" s="876"/>
      <c r="UIA63" s="876"/>
      <c r="UIB63" s="876"/>
      <c r="UIC63" s="876"/>
      <c r="UID63" s="876"/>
      <c r="UIE63" s="876"/>
      <c r="UIF63" s="876"/>
      <c r="UIG63" s="876"/>
      <c r="UIH63" s="876"/>
      <c r="UII63" s="876"/>
      <c r="UIJ63" s="876"/>
      <c r="UIK63" s="876"/>
      <c r="UIL63" s="876"/>
      <c r="UIM63" s="876"/>
      <c r="UIN63" s="876"/>
      <c r="UIO63" s="876"/>
      <c r="UIP63" s="876"/>
      <c r="UIQ63" s="876"/>
      <c r="UIR63" s="876"/>
      <c r="UIS63" s="876"/>
      <c r="UIT63" s="876"/>
      <c r="UIU63" s="876"/>
      <c r="UIV63" s="876"/>
      <c r="UIW63" s="876"/>
      <c r="UIX63" s="876"/>
      <c r="UIY63" s="876"/>
      <c r="UIZ63" s="876"/>
      <c r="UJA63" s="876"/>
      <c r="UJB63" s="876"/>
      <c r="UJC63" s="876"/>
      <c r="UJD63" s="876"/>
      <c r="UJE63" s="876"/>
      <c r="UJF63" s="876"/>
      <c r="UJG63" s="876"/>
      <c r="UJH63" s="876"/>
      <c r="UJI63" s="876"/>
      <c r="UJJ63" s="876"/>
      <c r="UJK63" s="876"/>
      <c r="UJL63" s="876"/>
      <c r="UJM63" s="876"/>
      <c r="UJN63" s="876"/>
      <c r="UJO63" s="876"/>
      <c r="UJP63" s="876"/>
      <c r="UJQ63" s="876"/>
      <c r="UJR63" s="876"/>
      <c r="UJS63" s="876"/>
      <c r="UJT63" s="876"/>
      <c r="UJU63" s="876"/>
      <c r="UJV63" s="876"/>
      <c r="UJW63" s="876"/>
      <c r="UJX63" s="876"/>
      <c r="UJY63" s="876"/>
      <c r="UJZ63" s="876"/>
      <c r="UKA63" s="876"/>
      <c r="UKB63" s="876"/>
      <c r="UKC63" s="876"/>
      <c r="UKD63" s="876"/>
      <c r="UKE63" s="876"/>
      <c r="UKF63" s="876"/>
      <c r="UKG63" s="876"/>
      <c r="UKH63" s="876"/>
      <c r="UKI63" s="876"/>
      <c r="UKJ63" s="876"/>
      <c r="UKK63" s="876"/>
      <c r="UKL63" s="876"/>
      <c r="UKM63" s="876"/>
      <c r="UKN63" s="876"/>
      <c r="UKO63" s="876"/>
      <c r="UKP63" s="876"/>
      <c r="UKQ63" s="876"/>
      <c r="UKR63" s="876"/>
      <c r="UKS63" s="876"/>
      <c r="UKT63" s="876"/>
      <c r="UKU63" s="876"/>
      <c r="UKV63" s="876"/>
      <c r="UKW63" s="876"/>
      <c r="UKX63" s="876"/>
      <c r="UKY63" s="876"/>
      <c r="UKZ63" s="876"/>
      <c r="ULA63" s="876"/>
      <c r="ULB63" s="876"/>
      <c r="ULC63" s="876"/>
      <c r="ULD63" s="876"/>
      <c r="ULE63" s="876"/>
      <c r="ULF63" s="876"/>
      <c r="ULG63" s="876"/>
      <c r="ULH63" s="876"/>
      <c r="ULI63" s="876"/>
      <c r="ULJ63" s="876"/>
      <c r="ULK63" s="876"/>
      <c r="ULL63" s="876"/>
      <c r="ULM63" s="876"/>
      <c r="ULN63" s="876"/>
      <c r="ULO63" s="876"/>
      <c r="ULP63" s="876"/>
      <c r="ULQ63" s="876"/>
      <c r="ULR63" s="876"/>
      <c r="ULS63" s="876"/>
      <c r="ULT63" s="876"/>
      <c r="ULU63" s="876"/>
      <c r="ULV63" s="876"/>
      <c r="ULW63" s="876"/>
      <c r="ULX63" s="876"/>
      <c r="ULY63" s="876"/>
      <c r="ULZ63" s="876"/>
      <c r="UMA63" s="876"/>
      <c r="UMB63" s="876"/>
      <c r="UMC63" s="876"/>
      <c r="UMD63" s="876"/>
      <c r="UME63" s="876"/>
      <c r="UMF63" s="876"/>
      <c r="UMG63" s="876"/>
      <c r="UMH63" s="876"/>
      <c r="UMI63" s="876"/>
      <c r="UMJ63" s="876"/>
      <c r="UMK63" s="876"/>
      <c r="UML63" s="876"/>
      <c r="UMM63" s="876"/>
      <c r="UMN63" s="876"/>
      <c r="UMO63" s="876"/>
      <c r="UMP63" s="876"/>
      <c r="UMQ63" s="876"/>
      <c r="UMR63" s="876"/>
      <c r="UMS63" s="876"/>
      <c r="UMT63" s="876"/>
      <c r="UMU63" s="876"/>
      <c r="UMV63" s="876"/>
      <c r="UMW63" s="876"/>
      <c r="UMX63" s="876"/>
      <c r="UMY63" s="876"/>
      <c r="UMZ63" s="876"/>
      <c r="UNA63" s="876"/>
      <c r="UNB63" s="876"/>
      <c r="UNC63" s="876"/>
      <c r="UND63" s="876"/>
      <c r="UNE63" s="876"/>
      <c r="UNF63" s="876"/>
      <c r="UNG63" s="876"/>
      <c r="UNH63" s="876"/>
      <c r="UNI63" s="876"/>
      <c r="UNJ63" s="876"/>
      <c r="UNK63" s="876"/>
      <c r="UNL63" s="876"/>
      <c r="UNM63" s="876"/>
      <c r="UNN63" s="876"/>
      <c r="UNO63" s="876"/>
      <c r="UNP63" s="876"/>
      <c r="UNQ63" s="876"/>
      <c r="UNR63" s="876"/>
      <c r="UNS63" s="876"/>
      <c r="UNT63" s="876"/>
      <c r="UNU63" s="876"/>
      <c r="UNV63" s="876"/>
      <c r="UNW63" s="876"/>
      <c r="UNX63" s="876"/>
      <c r="UNY63" s="876"/>
      <c r="UNZ63" s="876"/>
      <c r="UOA63" s="876"/>
      <c r="UOB63" s="876"/>
      <c r="UOC63" s="876"/>
      <c r="UOD63" s="876"/>
      <c r="UOE63" s="876"/>
      <c r="UOF63" s="876"/>
      <c r="UOG63" s="876"/>
      <c r="UOH63" s="876"/>
      <c r="UOI63" s="876"/>
      <c r="UOJ63" s="876"/>
      <c r="UOK63" s="876"/>
      <c r="UOL63" s="876"/>
      <c r="UOM63" s="876"/>
      <c r="UON63" s="876"/>
      <c r="UOO63" s="876"/>
      <c r="UOP63" s="876"/>
      <c r="UOQ63" s="876"/>
      <c r="UOR63" s="876"/>
      <c r="UOS63" s="876"/>
      <c r="UOT63" s="876"/>
      <c r="UOU63" s="876"/>
      <c r="UOV63" s="876"/>
      <c r="UOW63" s="876"/>
      <c r="UOX63" s="876"/>
      <c r="UOY63" s="876"/>
      <c r="UOZ63" s="876"/>
      <c r="UPA63" s="876"/>
      <c r="UPB63" s="876"/>
      <c r="UPC63" s="876"/>
      <c r="UPD63" s="876"/>
      <c r="UPE63" s="876"/>
      <c r="UPF63" s="876"/>
      <c r="UPG63" s="876"/>
      <c r="UPH63" s="876"/>
      <c r="UPI63" s="876"/>
      <c r="UPJ63" s="876"/>
      <c r="UPK63" s="876"/>
      <c r="UPL63" s="876"/>
      <c r="UPM63" s="876"/>
      <c r="UPN63" s="876"/>
      <c r="UPO63" s="876"/>
      <c r="UPP63" s="876"/>
      <c r="UPQ63" s="876"/>
      <c r="UPR63" s="876"/>
      <c r="UPS63" s="876"/>
      <c r="UPT63" s="876"/>
      <c r="UPU63" s="876"/>
      <c r="UPV63" s="876"/>
      <c r="UPW63" s="876"/>
      <c r="UPX63" s="876"/>
      <c r="UPY63" s="876"/>
      <c r="UPZ63" s="876"/>
      <c r="UQA63" s="876"/>
      <c r="UQB63" s="876"/>
      <c r="UQC63" s="876"/>
      <c r="UQD63" s="876"/>
      <c r="UQE63" s="876"/>
      <c r="UQF63" s="876"/>
      <c r="UQG63" s="876"/>
      <c r="UQH63" s="876"/>
      <c r="UQI63" s="876"/>
      <c r="UQJ63" s="876"/>
      <c r="UQK63" s="876"/>
      <c r="UQL63" s="876"/>
      <c r="UQM63" s="876"/>
      <c r="UQN63" s="876"/>
      <c r="UQO63" s="876"/>
      <c r="UQP63" s="876"/>
      <c r="UQQ63" s="876"/>
      <c r="UQR63" s="876"/>
      <c r="UQS63" s="876"/>
      <c r="UQT63" s="876"/>
      <c r="UQU63" s="876"/>
      <c r="UQV63" s="876"/>
      <c r="UQW63" s="876"/>
      <c r="UQX63" s="876"/>
      <c r="UQY63" s="876"/>
      <c r="UQZ63" s="876"/>
      <c r="URA63" s="876"/>
      <c r="URB63" s="876"/>
      <c r="URC63" s="876"/>
      <c r="URD63" s="876"/>
      <c r="URE63" s="876"/>
      <c r="URF63" s="876"/>
      <c r="URG63" s="876"/>
      <c r="URH63" s="876"/>
      <c r="URI63" s="876"/>
      <c r="URJ63" s="876"/>
      <c r="URK63" s="876"/>
      <c r="URL63" s="876"/>
      <c r="URM63" s="876"/>
      <c r="URN63" s="876"/>
      <c r="URO63" s="876"/>
      <c r="URP63" s="876"/>
      <c r="URQ63" s="876"/>
      <c r="URR63" s="876"/>
      <c r="URS63" s="876"/>
      <c r="URT63" s="876"/>
      <c r="URU63" s="876"/>
      <c r="URV63" s="876"/>
      <c r="URW63" s="876"/>
      <c r="URX63" s="876"/>
      <c r="URY63" s="876"/>
      <c r="URZ63" s="876"/>
      <c r="USA63" s="876"/>
      <c r="USB63" s="876"/>
      <c r="USC63" s="876"/>
      <c r="USD63" s="876"/>
      <c r="USE63" s="876"/>
      <c r="USF63" s="876"/>
      <c r="USG63" s="876"/>
      <c r="USH63" s="876"/>
      <c r="USI63" s="876"/>
      <c r="USJ63" s="876"/>
      <c r="USK63" s="876"/>
      <c r="USL63" s="876"/>
      <c r="USM63" s="876"/>
      <c r="USN63" s="876"/>
      <c r="USO63" s="876"/>
      <c r="USP63" s="876"/>
      <c r="USQ63" s="876"/>
      <c r="USR63" s="876"/>
      <c r="USS63" s="876"/>
      <c r="UST63" s="876"/>
      <c r="USU63" s="876"/>
      <c r="USV63" s="876"/>
      <c r="USW63" s="876"/>
      <c r="USX63" s="876"/>
      <c r="USY63" s="876"/>
      <c r="USZ63" s="876"/>
      <c r="UTA63" s="876"/>
      <c r="UTB63" s="876"/>
      <c r="UTC63" s="876"/>
      <c r="UTD63" s="876"/>
      <c r="UTE63" s="876"/>
      <c r="UTF63" s="876"/>
      <c r="UTG63" s="876"/>
      <c r="UTH63" s="876"/>
      <c r="UTI63" s="876"/>
      <c r="UTJ63" s="876"/>
      <c r="UTK63" s="876"/>
      <c r="UTL63" s="876"/>
      <c r="UTM63" s="876"/>
      <c r="UTN63" s="876"/>
      <c r="UTO63" s="876"/>
      <c r="UTP63" s="876"/>
      <c r="UTQ63" s="876"/>
      <c r="UTR63" s="876"/>
      <c r="UTS63" s="876"/>
      <c r="UTT63" s="876"/>
      <c r="UTU63" s="876"/>
      <c r="UTV63" s="876"/>
      <c r="UTW63" s="876"/>
      <c r="UTX63" s="876"/>
      <c r="UTY63" s="876"/>
      <c r="UTZ63" s="876"/>
      <c r="UUA63" s="876"/>
      <c r="UUB63" s="876"/>
      <c r="UUC63" s="876"/>
      <c r="UUD63" s="876"/>
      <c r="UUE63" s="876"/>
      <c r="UUF63" s="876"/>
      <c r="UUG63" s="876"/>
      <c r="UUH63" s="876"/>
      <c r="UUI63" s="876"/>
      <c r="UUJ63" s="876"/>
      <c r="UUK63" s="876"/>
      <c r="UUL63" s="876"/>
      <c r="UUM63" s="876"/>
      <c r="UUN63" s="876"/>
      <c r="UUO63" s="876"/>
      <c r="UUP63" s="876"/>
      <c r="UUQ63" s="876"/>
      <c r="UUR63" s="876"/>
      <c r="UUS63" s="876"/>
      <c r="UUT63" s="876"/>
      <c r="UUU63" s="876"/>
      <c r="UUV63" s="876"/>
      <c r="UUW63" s="876"/>
      <c r="UUX63" s="876"/>
      <c r="UUY63" s="876"/>
      <c r="UUZ63" s="876"/>
      <c r="UVA63" s="876"/>
      <c r="UVB63" s="876"/>
      <c r="UVC63" s="876"/>
      <c r="UVD63" s="876"/>
      <c r="UVE63" s="876"/>
      <c r="UVF63" s="876"/>
      <c r="UVG63" s="876"/>
      <c r="UVH63" s="876"/>
      <c r="UVI63" s="876"/>
      <c r="UVJ63" s="876"/>
      <c r="UVK63" s="876"/>
      <c r="UVL63" s="876"/>
      <c r="UVM63" s="876"/>
      <c r="UVN63" s="876"/>
      <c r="UVO63" s="876"/>
      <c r="UVP63" s="876"/>
      <c r="UVQ63" s="876"/>
      <c r="UVR63" s="876"/>
      <c r="UVS63" s="876"/>
      <c r="UVT63" s="876"/>
      <c r="UVU63" s="876"/>
      <c r="UVV63" s="876"/>
      <c r="UVW63" s="876"/>
      <c r="UVX63" s="876"/>
      <c r="UVY63" s="876"/>
      <c r="UVZ63" s="876"/>
      <c r="UWA63" s="876"/>
      <c r="UWB63" s="876"/>
      <c r="UWC63" s="876"/>
      <c r="UWD63" s="876"/>
      <c r="UWE63" s="876"/>
      <c r="UWF63" s="876"/>
      <c r="UWG63" s="876"/>
      <c r="UWH63" s="876"/>
      <c r="UWI63" s="876"/>
      <c r="UWJ63" s="876"/>
      <c r="UWK63" s="876"/>
      <c r="UWL63" s="876"/>
      <c r="UWM63" s="876"/>
      <c r="UWN63" s="876"/>
      <c r="UWO63" s="876"/>
      <c r="UWP63" s="876"/>
      <c r="UWQ63" s="876"/>
      <c r="UWR63" s="876"/>
      <c r="UWS63" s="876"/>
      <c r="UWT63" s="876"/>
      <c r="UWU63" s="876"/>
      <c r="UWV63" s="876"/>
      <c r="UWW63" s="876"/>
      <c r="UWX63" s="876"/>
      <c r="UWY63" s="876"/>
      <c r="UWZ63" s="876"/>
      <c r="UXA63" s="876"/>
      <c r="UXB63" s="876"/>
      <c r="UXC63" s="876"/>
      <c r="UXD63" s="876"/>
      <c r="UXE63" s="876"/>
      <c r="UXF63" s="876"/>
      <c r="UXG63" s="876"/>
      <c r="UXH63" s="876"/>
      <c r="UXI63" s="876"/>
      <c r="UXJ63" s="876"/>
      <c r="UXK63" s="876"/>
      <c r="UXL63" s="876"/>
      <c r="UXM63" s="876"/>
      <c r="UXN63" s="876"/>
      <c r="UXO63" s="876"/>
      <c r="UXP63" s="876"/>
      <c r="UXQ63" s="876"/>
      <c r="UXR63" s="876"/>
      <c r="UXS63" s="876"/>
      <c r="UXT63" s="876"/>
      <c r="UXU63" s="876"/>
      <c r="UXV63" s="876"/>
      <c r="UXW63" s="876"/>
      <c r="UXX63" s="876"/>
      <c r="UXY63" s="876"/>
      <c r="UXZ63" s="876"/>
      <c r="UYA63" s="876"/>
      <c r="UYB63" s="876"/>
      <c r="UYC63" s="876"/>
      <c r="UYD63" s="876"/>
      <c r="UYE63" s="876"/>
      <c r="UYF63" s="876"/>
      <c r="UYG63" s="876"/>
      <c r="UYH63" s="876"/>
      <c r="UYI63" s="876"/>
      <c r="UYJ63" s="876"/>
      <c r="UYK63" s="876"/>
      <c r="UYL63" s="876"/>
      <c r="UYM63" s="876"/>
      <c r="UYN63" s="876"/>
      <c r="UYO63" s="876"/>
      <c r="UYP63" s="876"/>
      <c r="UYQ63" s="876"/>
      <c r="UYR63" s="876"/>
      <c r="UYS63" s="876"/>
      <c r="UYT63" s="876"/>
      <c r="UYU63" s="876"/>
      <c r="UYV63" s="876"/>
      <c r="UYW63" s="876"/>
      <c r="UYX63" s="876"/>
      <c r="UYY63" s="876"/>
      <c r="UYZ63" s="876"/>
      <c r="UZA63" s="876"/>
      <c r="UZB63" s="876"/>
      <c r="UZC63" s="876"/>
      <c r="UZD63" s="876"/>
      <c r="UZE63" s="876"/>
      <c r="UZF63" s="876"/>
      <c r="UZG63" s="876"/>
      <c r="UZH63" s="876"/>
      <c r="UZI63" s="876"/>
      <c r="UZJ63" s="876"/>
      <c r="UZK63" s="876"/>
      <c r="UZL63" s="876"/>
      <c r="UZM63" s="876"/>
      <c r="UZN63" s="876"/>
      <c r="UZO63" s="876"/>
      <c r="UZP63" s="876"/>
      <c r="UZQ63" s="876"/>
      <c r="UZR63" s="876"/>
      <c r="UZS63" s="876"/>
      <c r="UZT63" s="876"/>
      <c r="UZU63" s="876"/>
      <c r="UZV63" s="876"/>
      <c r="UZW63" s="876"/>
      <c r="UZX63" s="876"/>
      <c r="UZY63" s="876"/>
      <c r="UZZ63" s="876"/>
      <c r="VAA63" s="876"/>
      <c r="VAB63" s="876"/>
      <c r="VAC63" s="876"/>
      <c r="VAD63" s="876"/>
      <c r="VAE63" s="876"/>
      <c r="VAF63" s="876"/>
      <c r="VAG63" s="876"/>
      <c r="VAH63" s="876"/>
      <c r="VAI63" s="876"/>
      <c r="VAJ63" s="876"/>
      <c r="VAK63" s="876"/>
      <c r="VAL63" s="876"/>
      <c r="VAM63" s="876"/>
      <c r="VAN63" s="876"/>
      <c r="VAO63" s="876"/>
      <c r="VAP63" s="876"/>
      <c r="VAQ63" s="876"/>
      <c r="VAR63" s="876"/>
      <c r="VAS63" s="876"/>
      <c r="VAT63" s="876"/>
      <c r="VAU63" s="876"/>
      <c r="VAV63" s="876"/>
      <c r="VAW63" s="876"/>
      <c r="VAX63" s="876"/>
      <c r="VAY63" s="876"/>
      <c r="VAZ63" s="876"/>
      <c r="VBA63" s="876"/>
      <c r="VBB63" s="876"/>
      <c r="VBC63" s="876"/>
      <c r="VBD63" s="876"/>
      <c r="VBE63" s="876"/>
      <c r="VBF63" s="876"/>
      <c r="VBG63" s="876"/>
      <c r="VBH63" s="876"/>
      <c r="VBI63" s="876"/>
      <c r="VBJ63" s="876"/>
      <c r="VBK63" s="876"/>
      <c r="VBL63" s="876"/>
      <c r="VBM63" s="876"/>
      <c r="VBN63" s="876"/>
      <c r="VBO63" s="876"/>
      <c r="VBP63" s="876"/>
      <c r="VBQ63" s="876"/>
      <c r="VBR63" s="876"/>
      <c r="VBS63" s="876"/>
      <c r="VBT63" s="876"/>
      <c r="VBU63" s="876"/>
      <c r="VBV63" s="876"/>
      <c r="VBW63" s="876"/>
      <c r="VBX63" s="876"/>
      <c r="VBY63" s="876"/>
      <c r="VBZ63" s="876"/>
      <c r="VCA63" s="876"/>
      <c r="VCB63" s="876"/>
      <c r="VCC63" s="876"/>
      <c r="VCD63" s="876"/>
      <c r="VCE63" s="876"/>
      <c r="VCF63" s="876"/>
      <c r="VCG63" s="876"/>
      <c r="VCH63" s="876"/>
      <c r="VCI63" s="876"/>
      <c r="VCJ63" s="876"/>
      <c r="VCK63" s="876"/>
      <c r="VCL63" s="876"/>
      <c r="VCM63" s="876"/>
      <c r="VCN63" s="876"/>
      <c r="VCO63" s="876"/>
      <c r="VCP63" s="876"/>
      <c r="VCQ63" s="876"/>
      <c r="VCR63" s="876"/>
      <c r="VCS63" s="876"/>
      <c r="VCT63" s="876"/>
      <c r="VCU63" s="876"/>
      <c r="VCV63" s="876"/>
      <c r="VCW63" s="876"/>
      <c r="VCX63" s="876"/>
      <c r="VCY63" s="876"/>
      <c r="VCZ63" s="876"/>
      <c r="VDA63" s="876"/>
      <c r="VDB63" s="876"/>
      <c r="VDC63" s="876"/>
      <c r="VDD63" s="876"/>
      <c r="VDE63" s="876"/>
      <c r="VDF63" s="876"/>
      <c r="VDG63" s="876"/>
      <c r="VDH63" s="876"/>
      <c r="VDI63" s="876"/>
      <c r="VDJ63" s="876"/>
      <c r="VDK63" s="876"/>
      <c r="VDL63" s="876"/>
      <c r="VDM63" s="876"/>
      <c r="VDN63" s="876"/>
      <c r="VDO63" s="876"/>
      <c r="VDP63" s="876"/>
      <c r="VDQ63" s="876"/>
      <c r="VDR63" s="876"/>
      <c r="VDS63" s="876"/>
      <c r="VDT63" s="876"/>
      <c r="VDU63" s="876"/>
      <c r="VDV63" s="876"/>
      <c r="VDW63" s="876"/>
      <c r="VDX63" s="876"/>
      <c r="VDY63" s="876"/>
      <c r="VDZ63" s="876"/>
      <c r="VEA63" s="876"/>
      <c r="VEB63" s="876"/>
      <c r="VEC63" s="876"/>
      <c r="VED63" s="876"/>
      <c r="VEE63" s="876"/>
      <c r="VEF63" s="876"/>
      <c r="VEG63" s="876"/>
      <c r="VEH63" s="876"/>
      <c r="VEI63" s="876"/>
      <c r="VEJ63" s="876"/>
      <c r="VEK63" s="876"/>
      <c r="VEL63" s="876"/>
      <c r="VEM63" s="876"/>
      <c r="VEN63" s="876"/>
      <c r="VEO63" s="876"/>
      <c r="VEP63" s="876"/>
      <c r="VEQ63" s="876"/>
      <c r="VER63" s="876"/>
      <c r="VES63" s="876"/>
      <c r="VET63" s="876"/>
      <c r="VEU63" s="876"/>
      <c r="VEV63" s="876"/>
      <c r="VEW63" s="876"/>
      <c r="VEX63" s="876"/>
      <c r="VEY63" s="876"/>
      <c r="VEZ63" s="876"/>
      <c r="VFA63" s="876"/>
      <c r="VFB63" s="876"/>
      <c r="VFC63" s="876"/>
      <c r="VFD63" s="876"/>
      <c r="VFE63" s="876"/>
      <c r="VFF63" s="876"/>
      <c r="VFG63" s="876"/>
      <c r="VFH63" s="876"/>
      <c r="VFI63" s="876"/>
      <c r="VFJ63" s="876"/>
      <c r="VFK63" s="876"/>
      <c r="VFL63" s="876"/>
      <c r="VFM63" s="876"/>
      <c r="VFN63" s="876"/>
      <c r="VFO63" s="876"/>
      <c r="VFP63" s="876"/>
      <c r="VFQ63" s="876"/>
      <c r="VFR63" s="876"/>
      <c r="VFS63" s="876"/>
      <c r="VFT63" s="876"/>
      <c r="VFU63" s="876"/>
      <c r="VFV63" s="876"/>
      <c r="VFW63" s="876"/>
      <c r="VFX63" s="876"/>
      <c r="VFY63" s="876"/>
      <c r="VFZ63" s="876"/>
      <c r="VGA63" s="876"/>
      <c r="VGB63" s="876"/>
      <c r="VGC63" s="876"/>
      <c r="VGD63" s="876"/>
      <c r="VGE63" s="876"/>
      <c r="VGF63" s="876"/>
      <c r="VGG63" s="876"/>
      <c r="VGH63" s="876"/>
      <c r="VGI63" s="876"/>
      <c r="VGJ63" s="876"/>
      <c r="VGK63" s="876"/>
      <c r="VGL63" s="876"/>
      <c r="VGM63" s="876"/>
      <c r="VGN63" s="876"/>
      <c r="VGO63" s="876"/>
      <c r="VGP63" s="876"/>
      <c r="VGQ63" s="876"/>
      <c r="VGR63" s="876"/>
      <c r="VGS63" s="876"/>
      <c r="VGT63" s="876"/>
      <c r="VGU63" s="876"/>
      <c r="VGV63" s="876"/>
      <c r="VGW63" s="876"/>
      <c r="VGX63" s="876"/>
      <c r="VGY63" s="876"/>
      <c r="VGZ63" s="876"/>
      <c r="VHA63" s="876"/>
      <c r="VHB63" s="876"/>
      <c r="VHC63" s="876"/>
      <c r="VHD63" s="876"/>
      <c r="VHE63" s="876"/>
      <c r="VHF63" s="876"/>
      <c r="VHG63" s="876"/>
      <c r="VHH63" s="876"/>
      <c r="VHI63" s="876"/>
      <c r="VHJ63" s="876"/>
      <c r="VHK63" s="876"/>
      <c r="VHL63" s="876"/>
      <c r="VHM63" s="876"/>
      <c r="VHN63" s="876"/>
      <c r="VHO63" s="876"/>
      <c r="VHP63" s="876"/>
      <c r="VHQ63" s="876"/>
      <c r="VHR63" s="876"/>
      <c r="VHS63" s="876"/>
      <c r="VHT63" s="876"/>
      <c r="VHU63" s="876"/>
      <c r="VHV63" s="876"/>
      <c r="VHW63" s="876"/>
      <c r="VHX63" s="876"/>
      <c r="VHY63" s="876"/>
      <c r="VHZ63" s="876"/>
      <c r="VIA63" s="876"/>
      <c r="VIB63" s="876"/>
      <c r="VIC63" s="876"/>
      <c r="VID63" s="876"/>
      <c r="VIE63" s="876"/>
      <c r="VIF63" s="876"/>
      <c r="VIG63" s="876"/>
      <c r="VIH63" s="876"/>
      <c r="VII63" s="876"/>
      <c r="VIJ63" s="876"/>
      <c r="VIK63" s="876"/>
      <c r="VIL63" s="876"/>
      <c r="VIM63" s="876"/>
      <c r="VIN63" s="876"/>
      <c r="VIO63" s="876"/>
      <c r="VIP63" s="876"/>
      <c r="VIQ63" s="876"/>
      <c r="VIR63" s="876"/>
      <c r="VIS63" s="876"/>
      <c r="VIT63" s="876"/>
      <c r="VIU63" s="876"/>
      <c r="VIV63" s="876"/>
      <c r="VIW63" s="876"/>
      <c r="VIX63" s="876"/>
      <c r="VIY63" s="876"/>
      <c r="VIZ63" s="876"/>
      <c r="VJA63" s="876"/>
      <c r="VJB63" s="876"/>
      <c r="VJC63" s="876"/>
      <c r="VJD63" s="876"/>
      <c r="VJE63" s="876"/>
      <c r="VJF63" s="876"/>
      <c r="VJG63" s="876"/>
      <c r="VJH63" s="876"/>
      <c r="VJI63" s="876"/>
      <c r="VJJ63" s="876"/>
      <c r="VJK63" s="876"/>
      <c r="VJL63" s="876"/>
      <c r="VJM63" s="876"/>
      <c r="VJN63" s="876"/>
      <c r="VJO63" s="876"/>
      <c r="VJP63" s="876"/>
      <c r="VJQ63" s="876"/>
      <c r="VJR63" s="876"/>
      <c r="VJS63" s="876"/>
      <c r="VJT63" s="876"/>
      <c r="VJU63" s="876"/>
      <c r="VJV63" s="876"/>
      <c r="VJW63" s="876"/>
      <c r="VJX63" s="876"/>
      <c r="VJY63" s="876"/>
      <c r="VJZ63" s="876"/>
      <c r="VKA63" s="876"/>
      <c r="VKB63" s="876"/>
      <c r="VKC63" s="876"/>
      <c r="VKD63" s="876"/>
      <c r="VKE63" s="876"/>
      <c r="VKF63" s="876"/>
      <c r="VKG63" s="876"/>
      <c r="VKH63" s="876"/>
      <c r="VKI63" s="876"/>
      <c r="VKJ63" s="876"/>
      <c r="VKK63" s="876"/>
      <c r="VKL63" s="876"/>
      <c r="VKM63" s="876"/>
      <c r="VKN63" s="876"/>
      <c r="VKO63" s="876"/>
      <c r="VKP63" s="876"/>
      <c r="VKQ63" s="876"/>
      <c r="VKR63" s="876"/>
      <c r="VKS63" s="876"/>
      <c r="VKT63" s="876"/>
      <c r="VKU63" s="876"/>
      <c r="VKV63" s="876"/>
      <c r="VKW63" s="876"/>
      <c r="VKX63" s="876"/>
      <c r="VKY63" s="876"/>
      <c r="VKZ63" s="876"/>
      <c r="VLA63" s="876"/>
      <c r="VLB63" s="876"/>
      <c r="VLC63" s="876"/>
      <c r="VLD63" s="876"/>
      <c r="VLE63" s="876"/>
      <c r="VLF63" s="876"/>
      <c r="VLG63" s="876"/>
      <c r="VLH63" s="876"/>
      <c r="VLI63" s="876"/>
      <c r="VLJ63" s="876"/>
      <c r="VLK63" s="876"/>
      <c r="VLL63" s="876"/>
      <c r="VLM63" s="876"/>
      <c r="VLN63" s="876"/>
      <c r="VLO63" s="876"/>
      <c r="VLP63" s="876"/>
      <c r="VLQ63" s="876"/>
      <c r="VLR63" s="876"/>
      <c r="VLS63" s="876"/>
      <c r="VLT63" s="876"/>
      <c r="VLU63" s="876"/>
      <c r="VLV63" s="876"/>
      <c r="VLW63" s="876"/>
      <c r="VLX63" s="876"/>
      <c r="VLY63" s="876"/>
      <c r="VLZ63" s="876"/>
      <c r="VMA63" s="876"/>
      <c r="VMB63" s="876"/>
      <c r="VMC63" s="876"/>
      <c r="VMD63" s="876"/>
      <c r="VME63" s="876"/>
      <c r="VMF63" s="876"/>
      <c r="VMG63" s="876"/>
      <c r="VMH63" s="876"/>
      <c r="VMI63" s="876"/>
      <c r="VMJ63" s="876"/>
      <c r="VMK63" s="876"/>
      <c r="VML63" s="876"/>
      <c r="VMM63" s="876"/>
      <c r="VMN63" s="876"/>
      <c r="VMO63" s="876"/>
      <c r="VMP63" s="876"/>
      <c r="VMQ63" s="876"/>
      <c r="VMR63" s="876"/>
      <c r="VMS63" s="876"/>
      <c r="VMT63" s="876"/>
      <c r="VMU63" s="876"/>
      <c r="VMV63" s="876"/>
      <c r="VMW63" s="876"/>
      <c r="VMX63" s="876"/>
      <c r="VMY63" s="876"/>
      <c r="VMZ63" s="876"/>
      <c r="VNA63" s="876"/>
      <c r="VNB63" s="876"/>
      <c r="VNC63" s="876"/>
      <c r="VND63" s="876"/>
      <c r="VNE63" s="876"/>
      <c r="VNF63" s="876"/>
      <c r="VNG63" s="876"/>
      <c r="VNH63" s="876"/>
      <c r="VNI63" s="876"/>
      <c r="VNJ63" s="876"/>
      <c r="VNK63" s="876"/>
      <c r="VNL63" s="876"/>
      <c r="VNM63" s="876"/>
      <c r="VNN63" s="876"/>
      <c r="VNO63" s="876"/>
      <c r="VNP63" s="876"/>
      <c r="VNQ63" s="876"/>
      <c r="VNR63" s="876"/>
      <c r="VNS63" s="876"/>
      <c r="VNT63" s="876"/>
      <c r="VNU63" s="876"/>
      <c r="VNV63" s="876"/>
      <c r="VNW63" s="876"/>
      <c r="VNX63" s="876"/>
      <c r="VNY63" s="876"/>
      <c r="VNZ63" s="876"/>
      <c r="VOA63" s="876"/>
      <c r="VOB63" s="876"/>
      <c r="VOC63" s="876"/>
      <c r="VOD63" s="876"/>
      <c r="VOE63" s="876"/>
      <c r="VOF63" s="876"/>
      <c r="VOG63" s="876"/>
      <c r="VOH63" s="876"/>
      <c r="VOI63" s="876"/>
      <c r="VOJ63" s="876"/>
      <c r="VOK63" s="876"/>
      <c r="VOL63" s="876"/>
      <c r="VOM63" s="876"/>
      <c r="VON63" s="876"/>
      <c r="VOO63" s="876"/>
      <c r="VOP63" s="876"/>
      <c r="VOQ63" s="876"/>
      <c r="VOR63" s="876"/>
      <c r="VOS63" s="876"/>
      <c r="VOT63" s="876"/>
      <c r="VOU63" s="876"/>
      <c r="VOV63" s="876"/>
      <c r="VOW63" s="876"/>
      <c r="VOX63" s="876"/>
      <c r="VOY63" s="876"/>
      <c r="VOZ63" s="876"/>
      <c r="VPA63" s="876"/>
      <c r="VPB63" s="876"/>
      <c r="VPC63" s="876"/>
      <c r="VPD63" s="876"/>
      <c r="VPE63" s="876"/>
      <c r="VPF63" s="876"/>
      <c r="VPG63" s="876"/>
      <c r="VPH63" s="876"/>
      <c r="VPI63" s="876"/>
      <c r="VPJ63" s="876"/>
      <c r="VPK63" s="876"/>
      <c r="VPL63" s="876"/>
      <c r="VPM63" s="876"/>
      <c r="VPN63" s="876"/>
      <c r="VPO63" s="876"/>
      <c r="VPP63" s="876"/>
      <c r="VPQ63" s="876"/>
      <c r="VPR63" s="876"/>
      <c r="VPS63" s="876"/>
      <c r="VPT63" s="876"/>
      <c r="VPU63" s="876"/>
      <c r="VPV63" s="876"/>
      <c r="VPW63" s="876"/>
      <c r="VPX63" s="876"/>
      <c r="VPY63" s="876"/>
      <c r="VPZ63" s="876"/>
      <c r="VQA63" s="876"/>
      <c r="VQB63" s="876"/>
      <c r="VQC63" s="876"/>
      <c r="VQD63" s="876"/>
      <c r="VQE63" s="876"/>
      <c r="VQF63" s="876"/>
      <c r="VQG63" s="876"/>
      <c r="VQH63" s="876"/>
      <c r="VQI63" s="876"/>
      <c r="VQJ63" s="876"/>
      <c r="VQK63" s="876"/>
      <c r="VQL63" s="876"/>
      <c r="VQM63" s="876"/>
      <c r="VQN63" s="876"/>
      <c r="VQO63" s="876"/>
      <c r="VQP63" s="876"/>
      <c r="VQQ63" s="876"/>
      <c r="VQR63" s="876"/>
      <c r="VQS63" s="876"/>
      <c r="VQT63" s="876"/>
      <c r="VQU63" s="876"/>
      <c r="VQV63" s="876"/>
      <c r="VQW63" s="876"/>
      <c r="VQX63" s="876"/>
      <c r="VQY63" s="876"/>
      <c r="VQZ63" s="876"/>
      <c r="VRA63" s="876"/>
      <c r="VRB63" s="876"/>
      <c r="VRC63" s="876"/>
      <c r="VRD63" s="876"/>
      <c r="VRE63" s="876"/>
      <c r="VRF63" s="876"/>
      <c r="VRG63" s="876"/>
      <c r="VRH63" s="876"/>
      <c r="VRI63" s="876"/>
      <c r="VRJ63" s="876"/>
      <c r="VRK63" s="876"/>
      <c r="VRL63" s="876"/>
      <c r="VRM63" s="876"/>
      <c r="VRN63" s="876"/>
      <c r="VRO63" s="876"/>
      <c r="VRP63" s="876"/>
      <c r="VRQ63" s="876"/>
      <c r="VRR63" s="876"/>
      <c r="VRS63" s="876"/>
      <c r="VRT63" s="876"/>
      <c r="VRU63" s="876"/>
      <c r="VRV63" s="876"/>
      <c r="VRW63" s="876"/>
      <c r="VRX63" s="876"/>
      <c r="VRY63" s="876"/>
      <c r="VRZ63" s="876"/>
      <c r="VSA63" s="876"/>
      <c r="VSB63" s="876"/>
      <c r="VSC63" s="876"/>
      <c r="VSD63" s="876"/>
      <c r="VSE63" s="876"/>
      <c r="VSF63" s="876"/>
      <c r="VSG63" s="876"/>
      <c r="VSH63" s="876"/>
      <c r="VSI63" s="876"/>
      <c r="VSJ63" s="876"/>
      <c r="VSK63" s="876"/>
      <c r="VSL63" s="876"/>
      <c r="VSM63" s="876"/>
      <c r="VSN63" s="876"/>
      <c r="VSO63" s="876"/>
      <c r="VSP63" s="876"/>
      <c r="VSQ63" s="876"/>
      <c r="VSR63" s="876"/>
      <c r="VSS63" s="876"/>
      <c r="VST63" s="876"/>
      <c r="VSU63" s="876"/>
      <c r="VSV63" s="876"/>
      <c r="VSW63" s="876"/>
      <c r="VSX63" s="876"/>
      <c r="VSY63" s="876"/>
      <c r="VSZ63" s="876"/>
      <c r="VTA63" s="876"/>
      <c r="VTB63" s="876"/>
      <c r="VTC63" s="876"/>
      <c r="VTD63" s="876"/>
      <c r="VTE63" s="876"/>
      <c r="VTF63" s="876"/>
      <c r="VTG63" s="876"/>
      <c r="VTH63" s="876"/>
      <c r="VTI63" s="876"/>
      <c r="VTJ63" s="876"/>
      <c r="VTK63" s="876"/>
      <c r="VTL63" s="876"/>
      <c r="VTM63" s="876"/>
      <c r="VTN63" s="876"/>
      <c r="VTO63" s="876"/>
      <c r="VTP63" s="876"/>
      <c r="VTQ63" s="876"/>
      <c r="VTR63" s="876"/>
      <c r="VTS63" s="876"/>
      <c r="VTT63" s="876"/>
      <c r="VTU63" s="876"/>
      <c r="VTV63" s="876"/>
      <c r="VTW63" s="876"/>
      <c r="VTX63" s="876"/>
      <c r="VTY63" s="876"/>
      <c r="VTZ63" s="876"/>
      <c r="VUA63" s="876"/>
      <c r="VUB63" s="876"/>
      <c r="VUC63" s="876"/>
      <c r="VUD63" s="876"/>
      <c r="VUE63" s="876"/>
      <c r="VUF63" s="876"/>
      <c r="VUG63" s="876"/>
      <c r="VUH63" s="876"/>
      <c r="VUI63" s="876"/>
      <c r="VUJ63" s="876"/>
      <c r="VUK63" s="876"/>
      <c r="VUL63" s="876"/>
      <c r="VUM63" s="876"/>
      <c r="VUN63" s="876"/>
      <c r="VUO63" s="876"/>
      <c r="VUP63" s="876"/>
      <c r="VUQ63" s="876"/>
      <c r="VUR63" s="876"/>
      <c r="VUS63" s="876"/>
      <c r="VUT63" s="876"/>
      <c r="VUU63" s="876"/>
      <c r="VUV63" s="876"/>
      <c r="VUW63" s="876"/>
      <c r="VUX63" s="876"/>
      <c r="VUY63" s="876"/>
      <c r="VUZ63" s="876"/>
      <c r="VVA63" s="876"/>
      <c r="VVB63" s="876"/>
      <c r="VVC63" s="876"/>
      <c r="VVD63" s="876"/>
      <c r="VVE63" s="876"/>
      <c r="VVF63" s="876"/>
      <c r="VVG63" s="876"/>
      <c r="VVH63" s="876"/>
      <c r="VVI63" s="876"/>
      <c r="VVJ63" s="876"/>
      <c r="VVK63" s="876"/>
      <c r="VVL63" s="876"/>
      <c r="VVM63" s="876"/>
      <c r="VVN63" s="876"/>
      <c r="VVO63" s="876"/>
      <c r="VVP63" s="876"/>
      <c r="VVQ63" s="876"/>
      <c r="VVR63" s="876"/>
      <c r="VVS63" s="876"/>
      <c r="VVT63" s="876"/>
      <c r="VVU63" s="876"/>
      <c r="VVV63" s="876"/>
      <c r="VVW63" s="876"/>
      <c r="VVX63" s="876"/>
      <c r="VVY63" s="876"/>
      <c r="VVZ63" s="876"/>
      <c r="VWA63" s="876"/>
      <c r="VWB63" s="876"/>
      <c r="VWC63" s="876"/>
      <c r="VWD63" s="876"/>
      <c r="VWE63" s="876"/>
      <c r="VWF63" s="876"/>
      <c r="VWG63" s="876"/>
      <c r="VWH63" s="876"/>
      <c r="VWI63" s="876"/>
      <c r="VWJ63" s="876"/>
      <c r="VWK63" s="876"/>
      <c r="VWL63" s="876"/>
      <c r="VWM63" s="876"/>
      <c r="VWN63" s="876"/>
      <c r="VWO63" s="876"/>
      <c r="VWP63" s="876"/>
      <c r="VWQ63" s="876"/>
      <c r="VWR63" s="876"/>
      <c r="VWS63" s="876"/>
      <c r="VWT63" s="876"/>
      <c r="VWU63" s="876"/>
      <c r="VWV63" s="876"/>
      <c r="VWW63" s="876"/>
      <c r="VWX63" s="876"/>
      <c r="VWY63" s="876"/>
      <c r="VWZ63" s="876"/>
      <c r="VXA63" s="876"/>
      <c r="VXB63" s="876"/>
      <c r="VXC63" s="876"/>
      <c r="VXD63" s="876"/>
      <c r="VXE63" s="876"/>
      <c r="VXF63" s="876"/>
      <c r="VXG63" s="876"/>
      <c r="VXH63" s="876"/>
      <c r="VXI63" s="876"/>
      <c r="VXJ63" s="876"/>
      <c r="VXK63" s="876"/>
      <c r="VXL63" s="876"/>
      <c r="VXM63" s="876"/>
      <c r="VXN63" s="876"/>
      <c r="VXO63" s="876"/>
      <c r="VXP63" s="876"/>
      <c r="VXQ63" s="876"/>
      <c r="VXR63" s="876"/>
      <c r="VXS63" s="876"/>
      <c r="VXT63" s="876"/>
      <c r="VXU63" s="876"/>
      <c r="VXV63" s="876"/>
      <c r="VXW63" s="876"/>
      <c r="VXX63" s="876"/>
      <c r="VXY63" s="876"/>
      <c r="VXZ63" s="876"/>
      <c r="VYA63" s="876"/>
      <c r="VYB63" s="876"/>
      <c r="VYC63" s="876"/>
      <c r="VYD63" s="876"/>
      <c r="VYE63" s="876"/>
      <c r="VYF63" s="876"/>
      <c r="VYG63" s="876"/>
      <c r="VYH63" s="876"/>
      <c r="VYI63" s="876"/>
      <c r="VYJ63" s="876"/>
      <c r="VYK63" s="876"/>
      <c r="VYL63" s="876"/>
      <c r="VYM63" s="876"/>
      <c r="VYN63" s="876"/>
      <c r="VYO63" s="876"/>
      <c r="VYP63" s="876"/>
      <c r="VYQ63" s="876"/>
      <c r="VYR63" s="876"/>
      <c r="VYS63" s="876"/>
      <c r="VYT63" s="876"/>
      <c r="VYU63" s="876"/>
      <c r="VYV63" s="876"/>
      <c r="VYW63" s="876"/>
      <c r="VYX63" s="876"/>
      <c r="VYY63" s="876"/>
      <c r="VYZ63" s="876"/>
      <c r="VZA63" s="876"/>
      <c r="VZB63" s="876"/>
      <c r="VZC63" s="876"/>
      <c r="VZD63" s="876"/>
      <c r="VZE63" s="876"/>
      <c r="VZF63" s="876"/>
      <c r="VZG63" s="876"/>
      <c r="VZH63" s="876"/>
      <c r="VZI63" s="876"/>
      <c r="VZJ63" s="876"/>
      <c r="VZK63" s="876"/>
      <c r="VZL63" s="876"/>
      <c r="VZM63" s="876"/>
      <c r="VZN63" s="876"/>
      <c r="VZO63" s="876"/>
      <c r="VZP63" s="876"/>
      <c r="VZQ63" s="876"/>
      <c r="VZR63" s="876"/>
      <c r="VZS63" s="876"/>
      <c r="VZT63" s="876"/>
      <c r="VZU63" s="876"/>
      <c r="VZV63" s="876"/>
      <c r="VZW63" s="876"/>
      <c r="VZX63" s="876"/>
      <c r="VZY63" s="876"/>
      <c r="VZZ63" s="876"/>
      <c r="WAA63" s="876"/>
      <c r="WAB63" s="876"/>
      <c r="WAC63" s="876"/>
      <c r="WAD63" s="876"/>
      <c r="WAE63" s="876"/>
      <c r="WAF63" s="876"/>
      <c r="WAG63" s="876"/>
      <c r="WAH63" s="876"/>
      <c r="WAI63" s="876"/>
      <c r="WAJ63" s="876"/>
      <c r="WAK63" s="876"/>
      <c r="WAL63" s="876"/>
      <c r="WAM63" s="876"/>
      <c r="WAN63" s="876"/>
      <c r="WAO63" s="876"/>
      <c r="WAP63" s="876"/>
      <c r="WAQ63" s="876"/>
      <c r="WAR63" s="876"/>
      <c r="WAS63" s="876"/>
      <c r="WAT63" s="876"/>
      <c r="WAU63" s="876"/>
      <c r="WAV63" s="876"/>
      <c r="WAW63" s="876"/>
      <c r="WAX63" s="876"/>
      <c r="WAY63" s="876"/>
      <c r="WAZ63" s="876"/>
      <c r="WBA63" s="876"/>
      <c r="WBB63" s="876"/>
      <c r="WBC63" s="876"/>
      <c r="WBD63" s="876"/>
      <c r="WBE63" s="876"/>
      <c r="WBF63" s="876"/>
      <c r="WBG63" s="876"/>
      <c r="WBH63" s="876"/>
      <c r="WBI63" s="876"/>
      <c r="WBJ63" s="876"/>
      <c r="WBK63" s="876"/>
      <c r="WBL63" s="876"/>
      <c r="WBM63" s="876"/>
      <c r="WBN63" s="876"/>
      <c r="WBO63" s="876"/>
      <c r="WBP63" s="876"/>
      <c r="WBQ63" s="876"/>
      <c r="WBR63" s="876"/>
      <c r="WBS63" s="876"/>
      <c r="WBT63" s="876"/>
      <c r="WBU63" s="876"/>
      <c r="WBV63" s="876"/>
      <c r="WBW63" s="876"/>
      <c r="WBX63" s="876"/>
      <c r="WBY63" s="876"/>
      <c r="WBZ63" s="876"/>
      <c r="WCA63" s="876"/>
      <c r="WCB63" s="876"/>
      <c r="WCC63" s="876"/>
      <c r="WCD63" s="876"/>
      <c r="WCE63" s="876"/>
      <c r="WCF63" s="876"/>
      <c r="WCG63" s="876"/>
      <c r="WCH63" s="876"/>
      <c r="WCI63" s="876"/>
      <c r="WCJ63" s="876"/>
      <c r="WCK63" s="876"/>
      <c r="WCL63" s="876"/>
      <c r="WCM63" s="876"/>
      <c r="WCN63" s="876"/>
      <c r="WCO63" s="876"/>
      <c r="WCP63" s="876"/>
      <c r="WCQ63" s="876"/>
      <c r="WCR63" s="876"/>
      <c r="WCS63" s="876"/>
      <c r="WCT63" s="876"/>
      <c r="WCU63" s="876"/>
      <c r="WCV63" s="876"/>
      <c r="WCW63" s="876"/>
      <c r="WCX63" s="876"/>
      <c r="WCY63" s="876"/>
      <c r="WCZ63" s="876"/>
      <c r="WDA63" s="876"/>
      <c r="WDB63" s="876"/>
      <c r="WDC63" s="876"/>
      <c r="WDD63" s="876"/>
      <c r="WDE63" s="876"/>
      <c r="WDF63" s="876"/>
      <c r="WDG63" s="876"/>
      <c r="WDH63" s="876"/>
      <c r="WDI63" s="876"/>
      <c r="WDJ63" s="876"/>
      <c r="WDK63" s="876"/>
      <c r="WDL63" s="876"/>
      <c r="WDM63" s="876"/>
      <c r="WDN63" s="876"/>
      <c r="WDO63" s="876"/>
      <c r="WDP63" s="876"/>
      <c r="WDQ63" s="876"/>
      <c r="WDR63" s="876"/>
      <c r="WDS63" s="876"/>
      <c r="WDT63" s="876"/>
      <c r="WDU63" s="876"/>
      <c r="WDV63" s="876"/>
      <c r="WDW63" s="876"/>
      <c r="WDX63" s="876"/>
      <c r="WDY63" s="876"/>
      <c r="WDZ63" s="876"/>
      <c r="WEA63" s="876"/>
      <c r="WEB63" s="876"/>
      <c r="WEC63" s="876"/>
      <c r="WED63" s="876"/>
      <c r="WEE63" s="876"/>
      <c r="WEF63" s="876"/>
      <c r="WEG63" s="876"/>
      <c r="WEH63" s="876"/>
      <c r="WEI63" s="876"/>
      <c r="WEJ63" s="876"/>
      <c r="WEK63" s="876"/>
      <c r="WEL63" s="876"/>
      <c r="WEM63" s="876"/>
      <c r="WEN63" s="876"/>
      <c r="WEO63" s="876"/>
      <c r="WEP63" s="876"/>
      <c r="WEQ63" s="876"/>
      <c r="WER63" s="876"/>
      <c r="WES63" s="876"/>
      <c r="WET63" s="876"/>
      <c r="WEU63" s="876"/>
      <c r="WEV63" s="876"/>
      <c r="WEW63" s="876"/>
      <c r="WEX63" s="876"/>
      <c r="WEY63" s="876"/>
      <c r="WEZ63" s="876"/>
      <c r="WFA63" s="876"/>
      <c r="WFB63" s="876"/>
      <c r="WFC63" s="876"/>
      <c r="WFD63" s="876"/>
      <c r="WFE63" s="876"/>
      <c r="WFF63" s="876"/>
      <c r="WFG63" s="876"/>
      <c r="WFH63" s="876"/>
      <c r="WFI63" s="876"/>
      <c r="WFJ63" s="876"/>
      <c r="WFK63" s="876"/>
      <c r="WFL63" s="876"/>
      <c r="WFM63" s="876"/>
      <c r="WFN63" s="876"/>
      <c r="WFO63" s="876"/>
      <c r="WFP63" s="876"/>
      <c r="WFQ63" s="876"/>
      <c r="WFR63" s="876"/>
      <c r="WFS63" s="876"/>
      <c r="WFT63" s="876"/>
      <c r="WFU63" s="876"/>
      <c r="WFV63" s="876"/>
      <c r="WFW63" s="876"/>
      <c r="WFX63" s="876"/>
      <c r="WFY63" s="876"/>
      <c r="WFZ63" s="876"/>
      <c r="WGA63" s="876"/>
      <c r="WGB63" s="876"/>
      <c r="WGC63" s="876"/>
      <c r="WGD63" s="876"/>
      <c r="WGE63" s="876"/>
      <c r="WGF63" s="876"/>
      <c r="WGG63" s="876"/>
      <c r="WGH63" s="876"/>
      <c r="WGI63" s="876"/>
      <c r="WGJ63" s="876"/>
      <c r="WGK63" s="876"/>
      <c r="WGL63" s="876"/>
      <c r="WGM63" s="876"/>
      <c r="WGN63" s="876"/>
      <c r="WGO63" s="876"/>
      <c r="WGP63" s="876"/>
      <c r="WGQ63" s="876"/>
      <c r="WGR63" s="876"/>
      <c r="WGS63" s="876"/>
      <c r="WGT63" s="876"/>
      <c r="WGU63" s="876"/>
      <c r="WGV63" s="876"/>
      <c r="WGW63" s="876"/>
      <c r="WGX63" s="876"/>
      <c r="WGY63" s="876"/>
      <c r="WGZ63" s="876"/>
      <c r="WHA63" s="876"/>
      <c r="WHB63" s="876"/>
      <c r="WHC63" s="876"/>
      <c r="WHD63" s="876"/>
      <c r="WHE63" s="876"/>
      <c r="WHF63" s="876"/>
      <c r="WHG63" s="876"/>
      <c r="WHH63" s="876"/>
      <c r="WHI63" s="876"/>
      <c r="WHJ63" s="876"/>
      <c r="WHK63" s="876"/>
      <c r="WHL63" s="876"/>
      <c r="WHM63" s="876"/>
      <c r="WHN63" s="876"/>
      <c r="WHO63" s="876"/>
      <c r="WHP63" s="876"/>
      <c r="WHQ63" s="876"/>
      <c r="WHR63" s="876"/>
      <c r="WHS63" s="876"/>
      <c r="WHT63" s="876"/>
      <c r="WHU63" s="876"/>
      <c r="WHV63" s="876"/>
      <c r="WHW63" s="876"/>
      <c r="WHX63" s="876"/>
      <c r="WHY63" s="876"/>
      <c r="WHZ63" s="876"/>
      <c r="WIA63" s="876"/>
      <c r="WIB63" s="876"/>
      <c r="WIC63" s="876"/>
      <c r="WID63" s="876"/>
      <c r="WIE63" s="876"/>
      <c r="WIF63" s="876"/>
      <c r="WIG63" s="876"/>
      <c r="WIH63" s="876"/>
      <c r="WII63" s="876"/>
      <c r="WIJ63" s="876"/>
      <c r="WIK63" s="876"/>
      <c r="WIL63" s="876"/>
      <c r="WIM63" s="876"/>
      <c r="WIN63" s="876"/>
      <c r="WIO63" s="876"/>
      <c r="WIP63" s="876"/>
      <c r="WIQ63" s="876"/>
      <c r="WIR63" s="876"/>
      <c r="WIS63" s="876"/>
      <c r="WIT63" s="876"/>
      <c r="WIU63" s="876"/>
      <c r="WIV63" s="876"/>
      <c r="WIW63" s="876"/>
      <c r="WIX63" s="876"/>
      <c r="WIY63" s="876"/>
      <c r="WIZ63" s="876"/>
      <c r="WJA63" s="876"/>
      <c r="WJB63" s="876"/>
      <c r="WJC63" s="876"/>
      <c r="WJD63" s="876"/>
      <c r="WJE63" s="876"/>
      <c r="WJF63" s="876"/>
      <c r="WJG63" s="876"/>
      <c r="WJH63" s="876"/>
      <c r="WJI63" s="876"/>
      <c r="WJJ63" s="876"/>
      <c r="WJK63" s="876"/>
      <c r="WJL63" s="876"/>
      <c r="WJM63" s="876"/>
      <c r="WJN63" s="876"/>
      <c r="WJO63" s="876"/>
      <c r="WJP63" s="876"/>
      <c r="WJQ63" s="876"/>
      <c r="WJR63" s="876"/>
      <c r="WJS63" s="876"/>
      <c r="WJT63" s="876"/>
      <c r="WJU63" s="876"/>
      <c r="WJV63" s="876"/>
      <c r="WJW63" s="876"/>
      <c r="WJX63" s="876"/>
      <c r="WJY63" s="876"/>
      <c r="WJZ63" s="876"/>
      <c r="WKA63" s="876"/>
      <c r="WKB63" s="876"/>
      <c r="WKC63" s="876"/>
      <c r="WKD63" s="876"/>
      <c r="WKE63" s="876"/>
      <c r="WKF63" s="876"/>
      <c r="WKG63" s="876"/>
      <c r="WKH63" s="876"/>
      <c r="WKI63" s="876"/>
      <c r="WKJ63" s="876"/>
      <c r="WKK63" s="876"/>
      <c r="WKL63" s="876"/>
      <c r="WKM63" s="876"/>
      <c r="WKN63" s="876"/>
      <c r="WKO63" s="876"/>
      <c r="WKP63" s="876"/>
      <c r="WKQ63" s="876"/>
      <c r="WKR63" s="876"/>
      <c r="WKS63" s="876"/>
      <c r="WKT63" s="876"/>
      <c r="WKU63" s="876"/>
      <c r="WKV63" s="876"/>
      <c r="WKW63" s="876"/>
      <c r="WKX63" s="876"/>
      <c r="WKY63" s="876"/>
      <c r="WKZ63" s="876"/>
      <c r="WLA63" s="876"/>
      <c r="WLB63" s="876"/>
      <c r="WLC63" s="876"/>
      <c r="WLD63" s="876"/>
      <c r="WLE63" s="876"/>
      <c r="WLF63" s="876"/>
      <c r="WLG63" s="876"/>
      <c r="WLH63" s="876"/>
      <c r="WLI63" s="876"/>
      <c r="WLJ63" s="876"/>
      <c r="WLK63" s="876"/>
      <c r="WLL63" s="876"/>
      <c r="WLM63" s="876"/>
      <c r="WLN63" s="876"/>
      <c r="WLO63" s="876"/>
      <c r="WLP63" s="876"/>
      <c r="WLQ63" s="876"/>
      <c r="WLR63" s="876"/>
      <c r="WLS63" s="876"/>
      <c r="WLT63" s="876"/>
      <c r="WLU63" s="876"/>
      <c r="WLV63" s="876"/>
      <c r="WLW63" s="876"/>
      <c r="WLX63" s="876"/>
      <c r="WLY63" s="876"/>
      <c r="WLZ63" s="876"/>
      <c r="WMA63" s="876"/>
      <c r="WMB63" s="876"/>
      <c r="WMC63" s="876"/>
      <c r="WMD63" s="876"/>
      <c r="WME63" s="876"/>
      <c r="WMF63" s="876"/>
      <c r="WMG63" s="876"/>
      <c r="WMH63" s="876"/>
      <c r="WMI63" s="876"/>
      <c r="WMJ63" s="876"/>
      <c r="WMK63" s="876"/>
      <c r="WML63" s="876"/>
      <c r="WMM63" s="876"/>
      <c r="WMN63" s="876"/>
      <c r="WMO63" s="876"/>
      <c r="WMP63" s="876"/>
      <c r="WMQ63" s="876"/>
      <c r="WMR63" s="876"/>
      <c r="WMS63" s="876"/>
      <c r="WMT63" s="876"/>
      <c r="WMU63" s="876"/>
      <c r="WMV63" s="876"/>
      <c r="WMW63" s="876"/>
      <c r="WMX63" s="876"/>
      <c r="WMY63" s="876"/>
      <c r="WMZ63" s="876"/>
      <c r="WNA63" s="876"/>
      <c r="WNB63" s="876"/>
      <c r="WNC63" s="876"/>
      <c r="WND63" s="876"/>
      <c r="WNE63" s="876"/>
      <c r="WNF63" s="876"/>
      <c r="WNG63" s="876"/>
      <c r="WNH63" s="876"/>
      <c r="WNI63" s="876"/>
      <c r="WNJ63" s="876"/>
      <c r="WNK63" s="876"/>
      <c r="WNL63" s="876"/>
      <c r="WNM63" s="876"/>
      <c r="WNN63" s="876"/>
      <c r="WNO63" s="876"/>
      <c r="WNP63" s="876"/>
      <c r="WNQ63" s="876"/>
      <c r="WNR63" s="876"/>
      <c r="WNS63" s="876"/>
      <c r="WNT63" s="876"/>
      <c r="WNU63" s="876"/>
      <c r="WNV63" s="876"/>
      <c r="WNW63" s="876"/>
      <c r="WNX63" s="876"/>
      <c r="WNY63" s="876"/>
      <c r="WNZ63" s="876"/>
      <c r="WOA63" s="876"/>
      <c r="WOB63" s="876"/>
      <c r="WOC63" s="876"/>
      <c r="WOD63" s="876"/>
      <c r="WOE63" s="876"/>
      <c r="WOF63" s="876"/>
      <c r="WOG63" s="876"/>
      <c r="WOH63" s="876"/>
      <c r="WOI63" s="876"/>
      <c r="WOJ63" s="876"/>
      <c r="WOK63" s="876"/>
      <c r="WOL63" s="876"/>
      <c r="WOM63" s="876"/>
      <c r="WON63" s="876"/>
      <c r="WOO63" s="876"/>
      <c r="WOP63" s="876"/>
      <c r="WOQ63" s="876"/>
      <c r="WOR63" s="876"/>
      <c r="WOS63" s="876"/>
      <c r="WOT63" s="876"/>
      <c r="WOU63" s="876"/>
      <c r="WOV63" s="876"/>
      <c r="WOW63" s="876"/>
      <c r="WOX63" s="876"/>
      <c r="WOY63" s="876"/>
      <c r="WOZ63" s="876"/>
      <c r="WPA63" s="876"/>
      <c r="WPB63" s="876"/>
      <c r="WPC63" s="876"/>
      <c r="WPD63" s="876"/>
      <c r="WPE63" s="876"/>
      <c r="WPF63" s="876"/>
      <c r="WPG63" s="876"/>
      <c r="WPH63" s="876"/>
      <c r="WPI63" s="876"/>
      <c r="WPJ63" s="876"/>
      <c r="WPK63" s="876"/>
      <c r="WPL63" s="876"/>
      <c r="WPM63" s="876"/>
      <c r="WPN63" s="876"/>
      <c r="WPO63" s="876"/>
      <c r="WPP63" s="876"/>
      <c r="WPQ63" s="876"/>
      <c r="WPR63" s="876"/>
      <c r="WPS63" s="876"/>
      <c r="WPT63" s="876"/>
      <c r="WPU63" s="876"/>
      <c r="WPV63" s="876"/>
      <c r="WPW63" s="876"/>
      <c r="WPX63" s="876"/>
      <c r="WPY63" s="876"/>
      <c r="WPZ63" s="876"/>
      <c r="WQA63" s="876"/>
      <c r="WQB63" s="876"/>
      <c r="WQC63" s="876"/>
      <c r="WQD63" s="876"/>
      <c r="WQE63" s="876"/>
      <c r="WQF63" s="876"/>
      <c r="WQG63" s="876"/>
      <c r="WQH63" s="876"/>
      <c r="WQI63" s="876"/>
      <c r="WQJ63" s="876"/>
      <c r="WQK63" s="876"/>
      <c r="WQL63" s="876"/>
      <c r="WQM63" s="876"/>
      <c r="WQN63" s="876"/>
      <c r="WQO63" s="876"/>
      <c r="WQP63" s="876"/>
      <c r="WQQ63" s="876"/>
      <c r="WQR63" s="876"/>
      <c r="WQS63" s="876"/>
      <c r="WQT63" s="876"/>
      <c r="WQU63" s="876"/>
      <c r="WQV63" s="876"/>
      <c r="WQW63" s="876"/>
      <c r="WQX63" s="876"/>
      <c r="WQY63" s="876"/>
      <c r="WQZ63" s="876"/>
      <c r="WRA63" s="876"/>
      <c r="WRB63" s="876"/>
      <c r="WRC63" s="876"/>
      <c r="WRD63" s="876"/>
      <c r="WRE63" s="876"/>
      <c r="WRF63" s="876"/>
      <c r="WRG63" s="876"/>
      <c r="WRH63" s="876"/>
      <c r="WRI63" s="876"/>
      <c r="WRJ63" s="876"/>
      <c r="WRK63" s="876"/>
      <c r="WRL63" s="876"/>
      <c r="WRM63" s="876"/>
      <c r="WRN63" s="876"/>
      <c r="WRO63" s="876"/>
      <c r="WRP63" s="876"/>
      <c r="WRQ63" s="876"/>
      <c r="WRR63" s="876"/>
      <c r="WRS63" s="876"/>
      <c r="WRT63" s="876"/>
      <c r="WRU63" s="876"/>
      <c r="WRV63" s="876"/>
      <c r="WRW63" s="876"/>
      <c r="WRX63" s="876"/>
      <c r="WRY63" s="876"/>
      <c r="WRZ63" s="876"/>
      <c r="WSA63" s="876"/>
      <c r="WSB63" s="876"/>
      <c r="WSC63" s="876"/>
      <c r="WSD63" s="876"/>
      <c r="WSE63" s="876"/>
      <c r="WSF63" s="876"/>
      <c r="WSG63" s="876"/>
      <c r="WSH63" s="876"/>
      <c r="WSI63" s="876"/>
      <c r="WSJ63" s="876"/>
      <c r="WSK63" s="876"/>
      <c r="WSL63" s="876"/>
      <c r="WSM63" s="876"/>
      <c r="WSN63" s="876"/>
      <c r="WSO63" s="876"/>
      <c r="WSP63" s="876"/>
      <c r="WSQ63" s="876"/>
      <c r="WSR63" s="876"/>
      <c r="WSS63" s="876"/>
      <c r="WST63" s="876"/>
      <c r="WSU63" s="876"/>
      <c r="WSV63" s="876"/>
      <c r="WSW63" s="876"/>
      <c r="WSX63" s="876"/>
      <c r="WSY63" s="876"/>
      <c r="WSZ63" s="876"/>
      <c r="WTA63" s="876"/>
      <c r="WTB63" s="876"/>
      <c r="WTC63" s="876"/>
      <c r="WTD63" s="876"/>
      <c r="WTE63" s="876"/>
      <c r="WTF63" s="876"/>
      <c r="WTG63" s="876"/>
      <c r="WTH63" s="876"/>
      <c r="WTI63" s="876"/>
      <c r="WTJ63" s="876"/>
      <c r="WTK63" s="876"/>
      <c r="WTL63" s="876"/>
      <c r="WTM63" s="876"/>
      <c r="WTN63" s="876"/>
      <c r="WTO63" s="876"/>
      <c r="WTP63" s="876"/>
      <c r="WTQ63" s="876"/>
      <c r="WTR63" s="876"/>
      <c r="WTS63" s="876"/>
      <c r="WTT63" s="876"/>
      <c r="WTU63" s="876"/>
      <c r="WTV63" s="876"/>
      <c r="WTW63" s="876"/>
      <c r="WTX63" s="876"/>
      <c r="WTY63" s="876"/>
      <c r="WTZ63" s="876"/>
      <c r="WUA63" s="876"/>
      <c r="WUB63" s="876"/>
      <c r="WUC63" s="876"/>
      <c r="WUD63" s="876"/>
      <c r="WUE63" s="876"/>
      <c r="WUF63" s="876"/>
      <c r="WUG63" s="876"/>
      <c r="WUH63" s="876"/>
      <c r="WUI63" s="876"/>
      <c r="WUJ63" s="876"/>
      <c r="WUK63" s="876"/>
      <c r="WUL63" s="876"/>
      <c r="WUM63" s="876"/>
      <c r="WUN63" s="876"/>
      <c r="WUO63" s="876"/>
      <c r="WUP63" s="876"/>
      <c r="WUQ63" s="876"/>
      <c r="WUR63" s="876"/>
      <c r="WUS63" s="876"/>
      <c r="WUT63" s="876"/>
      <c r="WUU63" s="876"/>
      <c r="WUV63" s="876"/>
      <c r="WUW63" s="876"/>
      <c r="WUX63" s="876"/>
      <c r="WUY63" s="876"/>
      <c r="WUZ63" s="876"/>
      <c r="WVA63" s="876"/>
      <c r="WVB63" s="876"/>
      <c r="WVC63" s="876"/>
      <c r="WVD63" s="876"/>
      <c r="WVE63" s="876"/>
      <c r="WVF63" s="876"/>
      <c r="WVG63" s="876"/>
      <c r="WVH63" s="876"/>
      <c r="WVI63" s="876"/>
      <c r="WVJ63" s="876"/>
      <c r="WVK63" s="876"/>
      <c r="WVL63" s="876"/>
      <c r="WVM63" s="876"/>
      <c r="WVN63" s="876"/>
      <c r="WVO63" s="876"/>
      <c r="WVP63" s="876"/>
      <c r="WVQ63" s="876"/>
      <c r="WVR63" s="876"/>
      <c r="WVS63" s="876"/>
      <c r="WVT63" s="876"/>
      <c r="WVU63" s="876"/>
      <c r="WVV63" s="876"/>
      <c r="WVW63" s="876"/>
      <c r="WVX63" s="876"/>
      <c r="WVY63" s="876"/>
      <c r="WVZ63" s="876"/>
      <c r="WWA63" s="876"/>
      <c r="WWB63" s="876"/>
      <c r="WWC63" s="876"/>
      <c r="WWD63" s="876"/>
      <c r="WWE63" s="876"/>
      <c r="WWF63" s="876"/>
      <c r="WWG63" s="876"/>
      <c r="WWH63" s="876"/>
      <c r="WWI63" s="876"/>
      <c r="WWJ63" s="876"/>
      <c r="WWK63" s="876"/>
      <c r="WWL63" s="876"/>
      <c r="WWM63" s="876"/>
      <c r="WWN63" s="876"/>
      <c r="WWO63" s="876"/>
      <c r="WWP63" s="876"/>
      <c r="WWQ63" s="876"/>
      <c r="WWR63" s="876"/>
      <c r="WWS63" s="876"/>
      <c r="WWT63" s="876"/>
      <c r="WWU63" s="876"/>
      <c r="WWV63" s="876"/>
      <c r="WWW63" s="876"/>
      <c r="WWX63" s="876"/>
      <c r="WWY63" s="876"/>
      <c r="WWZ63" s="876"/>
      <c r="WXA63" s="876"/>
      <c r="WXB63" s="876"/>
      <c r="WXC63" s="876"/>
      <c r="WXD63" s="876"/>
      <c r="WXE63" s="876"/>
      <c r="WXF63" s="876"/>
      <c r="WXG63" s="876"/>
      <c r="WXH63" s="876"/>
      <c r="WXI63" s="876"/>
      <c r="WXJ63" s="876"/>
      <c r="WXK63" s="876"/>
      <c r="WXL63" s="876"/>
      <c r="WXM63" s="876"/>
      <c r="WXN63" s="876"/>
      <c r="WXO63" s="876"/>
      <c r="WXP63" s="876"/>
      <c r="WXQ63" s="876"/>
      <c r="WXR63" s="876"/>
      <c r="WXS63" s="876"/>
      <c r="WXT63" s="876"/>
      <c r="WXU63" s="876"/>
      <c r="WXV63" s="876"/>
      <c r="WXW63" s="876"/>
      <c r="WXX63" s="876"/>
      <c r="WXY63" s="876"/>
      <c r="WXZ63" s="876"/>
      <c r="WYA63" s="876"/>
      <c r="WYB63" s="876"/>
      <c r="WYC63" s="876"/>
      <c r="WYD63" s="876"/>
      <c r="WYE63" s="876"/>
      <c r="WYF63" s="876"/>
      <c r="WYG63" s="876"/>
      <c r="WYH63" s="876"/>
      <c r="WYI63" s="876"/>
      <c r="WYJ63" s="876"/>
      <c r="WYK63" s="876"/>
      <c r="WYL63" s="876"/>
      <c r="WYM63" s="876"/>
      <c r="WYN63" s="876"/>
      <c r="WYO63" s="876"/>
      <c r="WYP63" s="876"/>
      <c r="WYQ63" s="876"/>
      <c r="WYR63" s="876"/>
      <c r="WYS63" s="876"/>
      <c r="WYT63" s="876"/>
      <c r="WYU63" s="876"/>
      <c r="WYV63" s="876"/>
      <c r="WYW63" s="876"/>
      <c r="WYX63" s="876"/>
      <c r="WYY63" s="876"/>
      <c r="WYZ63" s="876"/>
      <c r="WZA63" s="876"/>
      <c r="WZB63" s="876"/>
      <c r="WZC63" s="876"/>
      <c r="WZD63" s="876"/>
      <c r="WZE63" s="876"/>
      <c r="WZF63" s="876"/>
      <c r="WZG63" s="876"/>
      <c r="WZH63" s="876"/>
      <c r="WZI63" s="876"/>
      <c r="WZJ63" s="876"/>
      <c r="WZK63" s="876"/>
      <c r="WZL63" s="876"/>
      <c r="WZM63" s="876"/>
      <c r="WZN63" s="876"/>
      <c r="WZO63" s="876"/>
      <c r="WZP63" s="876"/>
      <c r="WZQ63" s="876"/>
      <c r="WZR63" s="876"/>
      <c r="WZS63" s="876"/>
      <c r="WZT63" s="876"/>
      <c r="WZU63" s="876"/>
      <c r="WZV63" s="876"/>
      <c r="WZW63" s="876"/>
      <c r="WZX63" s="876"/>
      <c r="WZY63" s="876"/>
      <c r="WZZ63" s="876"/>
      <c r="XAA63" s="876"/>
      <c r="XAB63" s="876"/>
      <c r="XAC63" s="876"/>
      <c r="XAD63" s="876"/>
      <c r="XAE63" s="876"/>
      <c r="XAF63" s="876"/>
      <c r="XAG63" s="876"/>
      <c r="XAH63" s="876"/>
      <c r="XAI63" s="876"/>
      <c r="XAJ63" s="876"/>
      <c r="XAK63" s="876"/>
      <c r="XAL63" s="876"/>
      <c r="XAM63" s="876"/>
      <c r="XAN63" s="876"/>
      <c r="XAO63" s="876"/>
      <c r="XAP63" s="876"/>
      <c r="XAQ63" s="876"/>
      <c r="XAR63" s="876"/>
      <c r="XAS63" s="876"/>
      <c r="XAT63" s="876"/>
      <c r="XAU63" s="876"/>
      <c r="XAV63" s="876"/>
      <c r="XAW63" s="876"/>
      <c r="XAX63" s="876"/>
      <c r="XAY63" s="876"/>
      <c r="XAZ63" s="876"/>
      <c r="XBA63" s="876"/>
      <c r="XBB63" s="876"/>
      <c r="XBC63" s="876"/>
      <c r="XBD63" s="876"/>
      <c r="XBE63" s="876"/>
      <c r="XBF63" s="876"/>
      <c r="XBG63" s="876"/>
      <c r="XBH63" s="876"/>
      <c r="XBI63" s="876"/>
      <c r="XBJ63" s="876"/>
      <c r="XBK63" s="876"/>
      <c r="XBL63" s="876"/>
      <c r="XBM63" s="876"/>
      <c r="XBN63" s="876"/>
      <c r="XBO63" s="876"/>
      <c r="XBP63" s="876"/>
      <c r="XBQ63" s="876"/>
      <c r="XBR63" s="876"/>
      <c r="XBS63" s="876"/>
      <c r="XBT63" s="876"/>
      <c r="XBU63" s="876"/>
      <c r="XBV63" s="876"/>
      <c r="XBW63" s="876"/>
      <c r="XBX63" s="876"/>
      <c r="XBY63" s="876"/>
      <c r="XBZ63" s="876"/>
      <c r="XCA63" s="876"/>
      <c r="XCB63" s="876"/>
      <c r="XCC63" s="876"/>
      <c r="XCD63" s="876"/>
      <c r="XCE63" s="876"/>
      <c r="XCF63" s="876"/>
      <c r="XCG63" s="876"/>
      <c r="XCH63" s="876"/>
      <c r="XCI63" s="876"/>
      <c r="XCJ63" s="876"/>
      <c r="XCK63" s="876"/>
      <c r="XCL63" s="876"/>
      <c r="XCM63" s="876"/>
      <c r="XCN63" s="876"/>
      <c r="XCO63" s="876"/>
      <c r="XCP63" s="876"/>
      <c r="XCQ63" s="876"/>
      <c r="XCR63" s="876"/>
      <c r="XCS63" s="876"/>
      <c r="XCT63" s="876"/>
      <c r="XCU63" s="876"/>
      <c r="XCV63" s="876"/>
      <c r="XCW63" s="876"/>
      <c r="XCX63" s="876"/>
      <c r="XCY63" s="876"/>
      <c r="XCZ63" s="876"/>
      <c r="XDA63" s="876"/>
      <c r="XDB63" s="876"/>
      <c r="XDC63" s="876"/>
      <c r="XDD63" s="876"/>
      <c r="XDE63" s="876"/>
      <c r="XDF63" s="876"/>
      <c r="XDG63" s="876"/>
      <c r="XDH63" s="876"/>
      <c r="XDI63" s="876"/>
      <c r="XDJ63" s="876"/>
      <c r="XDK63" s="876"/>
      <c r="XDL63" s="876"/>
      <c r="XDM63" s="876"/>
      <c r="XDN63" s="876"/>
      <c r="XDO63" s="876"/>
      <c r="XDP63" s="876"/>
      <c r="XDQ63" s="876"/>
      <c r="XDR63" s="876"/>
      <c r="XDS63" s="876"/>
      <c r="XDT63" s="876"/>
      <c r="XDU63" s="876"/>
      <c r="XDV63" s="876"/>
      <c r="XDW63" s="876"/>
      <c r="XDX63" s="876"/>
      <c r="XDY63" s="876"/>
      <c r="XDZ63" s="876"/>
      <c r="XEA63" s="876"/>
      <c r="XEB63" s="876"/>
      <c r="XEC63" s="876"/>
      <c r="XED63" s="876"/>
      <c r="XEE63" s="876"/>
      <c r="XEF63" s="876"/>
      <c r="XEG63" s="876"/>
      <c r="XEH63" s="876"/>
      <c r="XEI63" s="876"/>
      <c r="XEJ63" s="876"/>
      <c r="XEK63" s="876"/>
      <c r="XEL63" s="876"/>
      <c r="XEM63" s="876"/>
      <c r="XEN63" s="876"/>
      <c r="XEO63" s="876"/>
      <c r="XEP63" s="876"/>
      <c r="XEQ63" s="876"/>
      <c r="XER63" s="876"/>
      <c r="XES63" s="876"/>
      <c r="XET63" s="876"/>
      <c r="XEU63" s="876"/>
      <c r="XEV63" s="876"/>
      <c r="XEW63" s="876"/>
      <c r="XEX63" s="876"/>
      <c r="XEY63" s="876"/>
      <c r="XEZ63" s="876"/>
      <c r="XFA63" s="876"/>
      <c r="XFB63" s="876"/>
      <c r="XFC63" s="876"/>
      <c r="XFD63" s="876"/>
    </row>
    <row r="64" spans="1:16384" s="877" customFormat="1" ht="10.5" customHeight="1">
      <c r="A64" s="880"/>
      <c r="B64" s="880"/>
      <c r="C64" s="880"/>
      <c r="D64" s="880"/>
      <c r="E64" s="880"/>
      <c r="F64" s="880"/>
      <c r="G64" s="880"/>
      <c r="H64" s="880"/>
      <c r="I64" s="880"/>
      <c r="J64" s="880"/>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6"/>
      <c r="BF64" s="876"/>
      <c r="BG64" s="876"/>
      <c r="BH64" s="876"/>
      <c r="BI64" s="876"/>
      <c r="BJ64" s="876"/>
      <c r="BK64" s="876"/>
      <c r="BL64" s="876"/>
      <c r="BM64" s="876"/>
      <c r="BN64" s="876"/>
      <c r="BO64" s="876"/>
      <c r="BP64" s="876"/>
      <c r="BQ64" s="876"/>
      <c r="BR64" s="876"/>
      <c r="BS64" s="876"/>
      <c r="BT64" s="876"/>
      <c r="BU64" s="876"/>
      <c r="BV64" s="876"/>
      <c r="BW64" s="876"/>
      <c r="BX64" s="876"/>
      <c r="BY64" s="876"/>
      <c r="BZ64" s="876"/>
      <c r="CA64" s="876"/>
      <c r="CB64" s="876"/>
      <c r="CC64" s="876"/>
      <c r="CD64" s="876"/>
      <c r="CE64" s="876"/>
      <c r="CF64" s="876"/>
      <c r="CG64" s="876"/>
      <c r="CH64" s="876"/>
      <c r="CI64" s="876"/>
      <c r="CJ64" s="876"/>
      <c r="CK64" s="876"/>
      <c r="CL64" s="876"/>
      <c r="CM64" s="876"/>
      <c r="CN64" s="876"/>
      <c r="CO64" s="876"/>
      <c r="CP64" s="876"/>
      <c r="CQ64" s="876"/>
      <c r="CR64" s="876"/>
      <c r="CS64" s="876"/>
      <c r="CT64" s="876"/>
      <c r="CU64" s="876"/>
      <c r="CV64" s="876"/>
      <c r="CW64" s="876"/>
      <c r="CX64" s="876"/>
      <c r="CY64" s="876"/>
      <c r="CZ64" s="876"/>
      <c r="DA64" s="876"/>
      <c r="DB64" s="876"/>
      <c r="DC64" s="876"/>
      <c r="DD64" s="876"/>
      <c r="DE64" s="876"/>
      <c r="DF64" s="876"/>
      <c r="DG64" s="876"/>
      <c r="DH64" s="876"/>
      <c r="DI64" s="876"/>
      <c r="DJ64" s="876"/>
      <c r="DK64" s="876"/>
      <c r="DL64" s="876"/>
      <c r="DM64" s="876"/>
      <c r="DN64" s="876"/>
      <c r="DO64" s="876"/>
      <c r="DP64" s="876"/>
      <c r="DQ64" s="876"/>
      <c r="DR64" s="876"/>
      <c r="DS64" s="876"/>
      <c r="DT64" s="876"/>
      <c r="DU64" s="876"/>
      <c r="DV64" s="876"/>
      <c r="DW64" s="876"/>
      <c r="DX64" s="876"/>
      <c r="DY64" s="876"/>
      <c r="DZ64" s="876"/>
      <c r="EA64" s="876"/>
      <c r="EB64" s="876"/>
      <c r="EC64" s="876"/>
      <c r="ED64" s="876"/>
      <c r="EE64" s="876"/>
      <c r="EF64" s="876"/>
      <c r="EG64" s="876"/>
      <c r="EH64" s="876"/>
      <c r="EI64" s="876"/>
      <c r="EJ64" s="876"/>
      <c r="EK64" s="876"/>
      <c r="EL64" s="876"/>
      <c r="EM64" s="876"/>
      <c r="EN64" s="876"/>
      <c r="EO64" s="876"/>
      <c r="EP64" s="876"/>
      <c r="EQ64" s="876"/>
      <c r="ER64" s="876"/>
      <c r="ES64" s="876"/>
      <c r="ET64" s="876"/>
      <c r="EU64" s="876"/>
      <c r="EV64" s="876"/>
      <c r="EW64" s="876"/>
      <c r="EX64" s="876"/>
      <c r="EY64" s="876"/>
      <c r="EZ64" s="876"/>
      <c r="FA64" s="876"/>
      <c r="FB64" s="876"/>
      <c r="FC64" s="876"/>
      <c r="FD64" s="876"/>
      <c r="FE64" s="876"/>
      <c r="FF64" s="876"/>
      <c r="FG64" s="876"/>
      <c r="FH64" s="876"/>
      <c r="FI64" s="876"/>
      <c r="FJ64" s="876"/>
      <c r="FK64" s="876"/>
      <c r="FL64" s="876"/>
      <c r="FM64" s="876"/>
      <c r="FN64" s="876"/>
      <c r="FO64" s="876"/>
      <c r="FP64" s="876"/>
      <c r="FQ64" s="876"/>
      <c r="FR64" s="876"/>
      <c r="FS64" s="876"/>
      <c r="FT64" s="876"/>
      <c r="FU64" s="876"/>
      <c r="FV64" s="876"/>
      <c r="FW64" s="876"/>
      <c r="FX64" s="876"/>
      <c r="FY64" s="876"/>
      <c r="FZ64" s="876"/>
      <c r="GA64" s="876"/>
      <c r="GB64" s="876"/>
      <c r="GC64" s="876"/>
      <c r="GD64" s="876"/>
      <c r="GE64" s="876"/>
      <c r="GF64" s="876"/>
      <c r="GG64" s="876"/>
      <c r="GH64" s="876"/>
      <c r="GI64" s="876"/>
      <c r="GJ64" s="876"/>
      <c r="GK64" s="876"/>
      <c r="GL64" s="876"/>
      <c r="GM64" s="876"/>
      <c r="GN64" s="876"/>
      <c r="GO64" s="876"/>
      <c r="GP64" s="876"/>
      <c r="GQ64" s="876"/>
      <c r="GR64" s="876"/>
      <c r="GS64" s="876"/>
      <c r="GT64" s="876"/>
      <c r="GU64" s="876"/>
      <c r="GV64" s="876"/>
      <c r="GW64" s="876"/>
      <c r="GX64" s="876"/>
      <c r="GY64" s="876"/>
      <c r="GZ64" s="876"/>
      <c r="HA64" s="876"/>
      <c r="HB64" s="876"/>
      <c r="HC64" s="876"/>
      <c r="HD64" s="876"/>
      <c r="HE64" s="876"/>
      <c r="HF64" s="876"/>
      <c r="HG64" s="876"/>
      <c r="HH64" s="876"/>
      <c r="HI64" s="876"/>
      <c r="HJ64" s="876"/>
      <c r="HK64" s="876"/>
      <c r="HL64" s="876"/>
      <c r="HM64" s="876"/>
      <c r="HN64" s="876"/>
      <c r="HO64" s="876"/>
      <c r="HP64" s="876"/>
      <c r="HQ64" s="876"/>
      <c r="HR64" s="876"/>
      <c r="HS64" s="876"/>
      <c r="HT64" s="876"/>
      <c r="HU64" s="876"/>
      <c r="HV64" s="876"/>
      <c r="HW64" s="876"/>
      <c r="HX64" s="876"/>
      <c r="HY64" s="876"/>
      <c r="HZ64" s="876"/>
      <c r="IA64" s="876"/>
      <c r="IB64" s="876"/>
      <c r="IC64" s="876"/>
      <c r="ID64" s="876"/>
      <c r="IE64" s="876"/>
      <c r="IF64" s="876"/>
      <c r="IG64" s="876"/>
      <c r="IH64" s="876"/>
      <c r="II64" s="876"/>
      <c r="IJ64" s="876"/>
      <c r="IK64" s="876"/>
      <c r="IL64" s="876"/>
      <c r="IM64" s="876"/>
      <c r="IN64" s="876"/>
      <c r="IO64" s="876"/>
      <c r="IP64" s="876"/>
      <c r="IQ64" s="876"/>
      <c r="IR64" s="876"/>
      <c r="IS64" s="876"/>
      <c r="IT64" s="876"/>
      <c r="IU64" s="876"/>
      <c r="IV64" s="876"/>
      <c r="IW64" s="876"/>
      <c r="IX64" s="876"/>
      <c r="IY64" s="876"/>
      <c r="IZ64" s="876"/>
      <c r="JA64" s="876"/>
      <c r="JB64" s="876"/>
      <c r="JC64" s="876"/>
      <c r="JD64" s="876"/>
      <c r="JE64" s="876"/>
      <c r="JF64" s="876"/>
      <c r="JG64" s="876"/>
      <c r="JH64" s="876"/>
      <c r="JI64" s="876"/>
      <c r="JJ64" s="876"/>
      <c r="JK64" s="876"/>
      <c r="JL64" s="876"/>
      <c r="JM64" s="876"/>
      <c r="JN64" s="876"/>
      <c r="JO64" s="876"/>
      <c r="JP64" s="876"/>
      <c r="JQ64" s="876"/>
      <c r="JR64" s="876"/>
      <c r="JS64" s="876"/>
      <c r="JT64" s="876"/>
      <c r="JU64" s="876"/>
      <c r="JV64" s="876"/>
      <c r="JW64" s="876"/>
      <c r="JX64" s="876"/>
      <c r="JY64" s="876"/>
      <c r="JZ64" s="876"/>
      <c r="KA64" s="876"/>
      <c r="KB64" s="876"/>
      <c r="KC64" s="876"/>
      <c r="KD64" s="876"/>
      <c r="KE64" s="876"/>
      <c r="KF64" s="876"/>
      <c r="KG64" s="876"/>
      <c r="KH64" s="876"/>
      <c r="KI64" s="876"/>
      <c r="KJ64" s="876"/>
      <c r="KK64" s="876"/>
      <c r="KL64" s="876"/>
      <c r="KM64" s="876"/>
      <c r="KN64" s="876"/>
      <c r="KO64" s="876"/>
      <c r="KP64" s="876"/>
      <c r="KQ64" s="876"/>
      <c r="KR64" s="876"/>
      <c r="KS64" s="876"/>
      <c r="KT64" s="876"/>
      <c r="KU64" s="876"/>
      <c r="KV64" s="876"/>
      <c r="KW64" s="876"/>
      <c r="KX64" s="876"/>
      <c r="KY64" s="876"/>
      <c r="KZ64" s="876"/>
      <c r="LA64" s="876"/>
      <c r="LB64" s="876"/>
      <c r="LC64" s="876"/>
      <c r="LD64" s="876"/>
      <c r="LE64" s="876"/>
      <c r="LF64" s="876"/>
      <c r="LG64" s="876"/>
      <c r="LH64" s="876"/>
      <c r="LI64" s="876"/>
      <c r="LJ64" s="876"/>
      <c r="LK64" s="876"/>
      <c r="LL64" s="876"/>
      <c r="LM64" s="876"/>
      <c r="LN64" s="876"/>
      <c r="LO64" s="876"/>
      <c r="LP64" s="876"/>
      <c r="LQ64" s="876"/>
      <c r="LR64" s="876"/>
      <c r="LS64" s="876"/>
      <c r="LT64" s="876"/>
      <c r="LU64" s="876"/>
      <c r="LV64" s="876"/>
      <c r="LW64" s="876"/>
      <c r="LX64" s="876"/>
      <c r="LY64" s="876"/>
      <c r="LZ64" s="876"/>
      <c r="MA64" s="876"/>
      <c r="MB64" s="876"/>
      <c r="MC64" s="876"/>
      <c r="MD64" s="876"/>
      <c r="ME64" s="876"/>
      <c r="MF64" s="876"/>
      <c r="MG64" s="876"/>
      <c r="MH64" s="876"/>
      <c r="MI64" s="876"/>
      <c r="MJ64" s="876"/>
      <c r="MK64" s="876"/>
      <c r="ML64" s="876"/>
      <c r="MM64" s="876"/>
      <c r="MN64" s="876"/>
      <c r="MO64" s="876"/>
      <c r="MP64" s="876"/>
      <c r="MQ64" s="876"/>
      <c r="MR64" s="876"/>
      <c r="MS64" s="876"/>
      <c r="MT64" s="876"/>
      <c r="MU64" s="876"/>
      <c r="MV64" s="876"/>
      <c r="MW64" s="876"/>
      <c r="MX64" s="876"/>
      <c r="MY64" s="876"/>
      <c r="MZ64" s="876"/>
      <c r="NA64" s="876"/>
      <c r="NB64" s="876"/>
      <c r="NC64" s="876"/>
      <c r="ND64" s="876"/>
      <c r="NE64" s="876"/>
      <c r="NF64" s="876"/>
      <c r="NG64" s="876"/>
      <c r="NH64" s="876"/>
      <c r="NI64" s="876"/>
      <c r="NJ64" s="876"/>
      <c r="NK64" s="876"/>
      <c r="NL64" s="876"/>
      <c r="NM64" s="876"/>
      <c r="NN64" s="876"/>
      <c r="NO64" s="876"/>
      <c r="NP64" s="876"/>
      <c r="NQ64" s="876"/>
      <c r="NR64" s="876"/>
      <c r="NS64" s="876"/>
      <c r="NT64" s="876"/>
      <c r="NU64" s="876"/>
      <c r="NV64" s="876"/>
      <c r="NW64" s="876"/>
      <c r="NX64" s="876"/>
      <c r="NY64" s="876"/>
      <c r="NZ64" s="876"/>
      <c r="OA64" s="876"/>
      <c r="OB64" s="876"/>
      <c r="OC64" s="876"/>
      <c r="OD64" s="876"/>
      <c r="OE64" s="876"/>
      <c r="OF64" s="876"/>
      <c r="OG64" s="876"/>
      <c r="OH64" s="876"/>
      <c r="OI64" s="876"/>
      <c r="OJ64" s="876"/>
      <c r="OK64" s="876"/>
      <c r="OL64" s="876"/>
      <c r="OM64" s="876"/>
      <c r="ON64" s="876"/>
      <c r="OO64" s="876"/>
      <c r="OP64" s="876"/>
      <c r="OQ64" s="876"/>
      <c r="OR64" s="876"/>
      <c r="OS64" s="876"/>
      <c r="OT64" s="876"/>
      <c r="OU64" s="876"/>
      <c r="OV64" s="876"/>
      <c r="OW64" s="876"/>
      <c r="OX64" s="876"/>
      <c r="OY64" s="876"/>
      <c r="OZ64" s="876"/>
      <c r="PA64" s="876"/>
      <c r="PB64" s="876"/>
      <c r="PC64" s="876"/>
      <c r="PD64" s="876"/>
      <c r="PE64" s="876"/>
      <c r="PF64" s="876"/>
      <c r="PG64" s="876"/>
      <c r="PH64" s="876"/>
      <c r="PI64" s="876"/>
      <c r="PJ64" s="876"/>
      <c r="PK64" s="876"/>
      <c r="PL64" s="876"/>
      <c r="PM64" s="876"/>
      <c r="PN64" s="876"/>
      <c r="PO64" s="876"/>
      <c r="PP64" s="876"/>
      <c r="PQ64" s="876"/>
      <c r="PR64" s="876"/>
      <c r="PS64" s="876"/>
      <c r="PT64" s="876"/>
      <c r="PU64" s="876"/>
      <c r="PV64" s="876"/>
      <c r="PW64" s="876"/>
      <c r="PX64" s="876"/>
      <c r="PY64" s="876"/>
      <c r="PZ64" s="876"/>
      <c r="QA64" s="876"/>
      <c r="QB64" s="876"/>
      <c r="QC64" s="876"/>
      <c r="QD64" s="876"/>
      <c r="QE64" s="876"/>
      <c r="QF64" s="876"/>
      <c r="QG64" s="876"/>
      <c r="QH64" s="876"/>
      <c r="QI64" s="876"/>
      <c r="QJ64" s="876"/>
      <c r="QK64" s="876"/>
      <c r="QL64" s="876"/>
      <c r="QM64" s="876"/>
      <c r="QN64" s="876"/>
      <c r="QO64" s="876"/>
      <c r="QP64" s="876"/>
      <c r="QQ64" s="876"/>
      <c r="QR64" s="876"/>
      <c r="QS64" s="876"/>
      <c r="QT64" s="876"/>
      <c r="QU64" s="876"/>
      <c r="QV64" s="876"/>
      <c r="QW64" s="876"/>
      <c r="QX64" s="876"/>
      <c r="QY64" s="876"/>
      <c r="QZ64" s="876"/>
      <c r="RA64" s="876"/>
      <c r="RB64" s="876"/>
      <c r="RC64" s="876"/>
      <c r="RD64" s="876"/>
      <c r="RE64" s="876"/>
      <c r="RF64" s="876"/>
      <c r="RG64" s="876"/>
      <c r="RH64" s="876"/>
      <c r="RI64" s="876"/>
      <c r="RJ64" s="876"/>
      <c r="RK64" s="876"/>
      <c r="RL64" s="876"/>
      <c r="RM64" s="876"/>
      <c r="RN64" s="876"/>
      <c r="RO64" s="876"/>
      <c r="RP64" s="876"/>
      <c r="RQ64" s="876"/>
      <c r="RR64" s="876"/>
      <c r="RS64" s="876"/>
      <c r="RT64" s="876"/>
      <c r="RU64" s="876"/>
      <c r="RV64" s="876"/>
      <c r="RW64" s="876"/>
      <c r="RX64" s="876"/>
      <c r="RY64" s="876"/>
      <c r="RZ64" s="876"/>
      <c r="SA64" s="876"/>
      <c r="SB64" s="876"/>
      <c r="SC64" s="876"/>
      <c r="SD64" s="876"/>
      <c r="SE64" s="876"/>
      <c r="SF64" s="876"/>
      <c r="SG64" s="876"/>
      <c r="SH64" s="876"/>
      <c r="SI64" s="876"/>
      <c r="SJ64" s="876"/>
      <c r="SK64" s="876"/>
      <c r="SL64" s="876"/>
      <c r="SM64" s="876"/>
      <c r="SN64" s="876"/>
      <c r="SO64" s="876"/>
      <c r="SP64" s="876"/>
      <c r="SQ64" s="876"/>
      <c r="SR64" s="876"/>
      <c r="SS64" s="876"/>
      <c r="ST64" s="876"/>
      <c r="SU64" s="876"/>
      <c r="SV64" s="876"/>
      <c r="SW64" s="876"/>
      <c r="SX64" s="876"/>
      <c r="SY64" s="876"/>
      <c r="SZ64" s="876"/>
      <c r="TA64" s="876"/>
      <c r="TB64" s="876"/>
      <c r="TC64" s="876"/>
      <c r="TD64" s="876"/>
      <c r="TE64" s="876"/>
      <c r="TF64" s="876"/>
      <c r="TG64" s="876"/>
      <c r="TH64" s="876"/>
      <c r="TI64" s="876"/>
      <c r="TJ64" s="876"/>
      <c r="TK64" s="876"/>
      <c r="TL64" s="876"/>
      <c r="TM64" s="876"/>
      <c r="TN64" s="876"/>
      <c r="TO64" s="876"/>
      <c r="TP64" s="876"/>
      <c r="TQ64" s="876"/>
      <c r="TR64" s="876"/>
      <c r="TS64" s="876"/>
      <c r="TT64" s="876"/>
      <c r="TU64" s="876"/>
      <c r="TV64" s="876"/>
      <c r="TW64" s="876"/>
      <c r="TX64" s="876"/>
      <c r="TY64" s="876"/>
      <c r="TZ64" s="876"/>
      <c r="UA64" s="876"/>
      <c r="UB64" s="876"/>
      <c r="UC64" s="876"/>
      <c r="UD64" s="876"/>
      <c r="UE64" s="876"/>
      <c r="UF64" s="876"/>
      <c r="UG64" s="876"/>
      <c r="UH64" s="876"/>
      <c r="UI64" s="876"/>
      <c r="UJ64" s="876"/>
      <c r="UK64" s="876"/>
      <c r="UL64" s="876"/>
      <c r="UM64" s="876"/>
      <c r="UN64" s="876"/>
      <c r="UO64" s="876"/>
      <c r="UP64" s="876"/>
      <c r="UQ64" s="876"/>
      <c r="UR64" s="876"/>
      <c r="US64" s="876"/>
      <c r="UT64" s="876"/>
      <c r="UU64" s="876"/>
      <c r="UV64" s="876"/>
      <c r="UW64" s="876"/>
      <c r="UX64" s="876"/>
      <c r="UY64" s="876"/>
      <c r="UZ64" s="876"/>
      <c r="VA64" s="876"/>
      <c r="VB64" s="876"/>
      <c r="VC64" s="876"/>
      <c r="VD64" s="876"/>
      <c r="VE64" s="876"/>
      <c r="VF64" s="876"/>
      <c r="VG64" s="876"/>
      <c r="VH64" s="876"/>
      <c r="VI64" s="876"/>
      <c r="VJ64" s="876"/>
      <c r="VK64" s="876"/>
      <c r="VL64" s="876"/>
      <c r="VM64" s="876"/>
      <c r="VN64" s="876"/>
      <c r="VO64" s="876"/>
      <c r="VP64" s="876"/>
      <c r="VQ64" s="876"/>
      <c r="VR64" s="876"/>
      <c r="VS64" s="876"/>
      <c r="VT64" s="876"/>
      <c r="VU64" s="876"/>
      <c r="VV64" s="876"/>
      <c r="VW64" s="876"/>
      <c r="VX64" s="876"/>
      <c r="VY64" s="876"/>
      <c r="VZ64" s="876"/>
      <c r="WA64" s="876"/>
      <c r="WB64" s="876"/>
      <c r="WC64" s="876"/>
      <c r="WD64" s="876"/>
      <c r="WE64" s="876"/>
      <c r="WF64" s="876"/>
      <c r="WG64" s="876"/>
      <c r="WH64" s="876"/>
      <c r="WI64" s="876"/>
      <c r="WJ64" s="876"/>
      <c r="WK64" s="876"/>
      <c r="WL64" s="876"/>
      <c r="WM64" s="876"/>
      <c r="WN64" s="876"/>
      <c r="WO64" s="876"/>
      <c r="WP64" s="876"/>
      <c r="WQ64" s="876"/>
      <c r="WR64" s="876"/>
      <c r="WS64" s="876"/>
      <c r="WT64" s="876"/>
      <c r="WU64" s="876"/>
      <c r="WV64" s="876"/>
      <c r="WW64" s="876"/>
      <c r="WX64" s="876"/>
      <c r="WY64" s="876"/>
      <c r="WZ64" s="876"/>
      <c r="XA64" s="876"/>
      <c r="XB64" s="876"/>
      <c r="XC64" s="876"/>
      <c r="XD64" s="876"/>
      <c r="XE64" s="876"/>
      <c r="XF64" s="876"/>
      <c r="XG64" s="876"/>
      <c r="XH64" s="876"/>
      <c r="XI64" s="876"/>
      <c r="XJ64" s="876"/>
      <c r="XK64" s="876"/>
      <c r="XL64" s="876"/>
      <c r="XM64" s="876"/>
      <c r="XN64" s="876"/>
      <c r="XO64" s="876"/>
      <c r="XP64" s="876"/>
      <c r="XQ64" s="876"/>
      <c r="XR64" s="876"/>
      <c r="XS64" s="876"/>
      <c r="XT64" s="876"/>
      <c r="XU64" s="876"/>
      <c r="XV64" s="876"/>
      <c r="XW64" s="876"/>
      <c r="XX64" s="876"/>
      <c r="XY64" s="876"/>
      <c r="XZ64" s="876"/>
      <c r="YA64" s="876"/>
      <c r="YB64" s="876"/>
      <c r="YC64" s="876"/>
      <c r="YD64" s="876"/>
      <c r="YE64" s="876"/>
      <c r="YF64" s="876"/>
      <c r="YG64" s="876"/>
      <c r="YH64" s="876"/>
      <c r="YI64" s="876"/>
      <c r="YJ64" s="876"/>
      <c r="YK64" s="876"/>
      <c r="YL64" s="876"/>
      <c r="YM64" s="876"/>
      <c r="YN64" s="876"/>
      <c r="YO64" s="876"/>
      <c r="YP64" s="876"/>
      <c r="YQ64" s="876"/>
      <c r="YR64" s="876"/>
      <c r="YS64" s="876"/>
      <c r="YT64" s="876"/>
      <c r="YU64" s="876"/>
      <c r="YV64" s="876"/>
      <c r="YW64" s="876"/>
      <c r="YX64" s="876"/>
      <c r="YY64" s="876"/>
      <c r="YZ64" s="876"/>
      <c r="ZA64" s="876"/>
      <c r="ZB64" s="876"/>
      <c r="ZC64" s="876"/>
      <c r="ZD64" s="876"/>
      <c r="ZE64" s="876"/>
      <c r="ZF64" s="876"/>
      <c r="ZG64" s="876"/>
      <c r="ZH64" s="876"/>
      <c r="ZI64" s="876"/>
      <c r="ZJ64" s="876"/>
      <c r="ZK64" s="876"/>
      <c r="ZL64" s="876"/>
      <c r="ZM64" s="876"/>
      <c r="ZN64" s="876"/>
      <c r="ZO64" s="876"/>
      <c r="ZP64" s="876"/>
      <c r="ZQ64" s="876"/>
      <c r="ZR64" s="876"/>
      <c r="ZS64" s="876"/>
      <c r="ZT64" s="876"/>
      <c r="ZU64" s="876"/>
      <c r="ZV64" s="876"/>
      <c r="ZW64" s="876"/>
      <c r="ZX64" s="876"/>
      <c r="ZY64" s="876"/>
      <c r="ZZ64" s="876"/>
      <c r="AAA64" s="876"/>
      <c r="AAB64" s="876"/>
      <c r="AAC64" s="876"/>
      <c r="AAD64" s="876"/>
      <c r="AAE64" s="876"/>
      <c r="AAF64" s="876"/>
      <c r="AAG64" s="876"/>
      <c r="AAH64" s="876"/>
      <c r="AAI64" s="876"/>
      <c r="AAJ64" s="876"/>
      <c r="AAK64" s="876"/>
      <c r="AAL64" s="876"/>
      <c r="AAM64" s="876"/>
      <c r="AAN64" s="876"/>
      <c r="AAO64" s="876"/>
      <c r="AAP64" s="876"/>
      <c r="AAQ64" s="876"/>
      <c r="AAR64" s="876"/>
      <c r="AAS64" s="876"/>
      <c r="AAT64" s="876"/>
      <c r="AAU64" s="876"/>
      <c r="AAV64" s="876"/>
      <c r="AAW64" s="876"/>
      <c r="AAX64" s="876"/>
      <c r="AAY64" s="876"/>
      <c r="AAZ64" s="876"/>
      <c r="ABA64" s="876"/>
      <c r="ABB64" s="876"/>
      <c r="ABC64" s="876"/>
      <c r="ABD64" s="876"/>
      <c r="ABE64" s="876"/>
      <c r="ABF64" s="876"/>
      <c r="ABG64" s="876"/>
      <c r="ABH64" s="876"/>
      <c r="ABI64" s="876"/>
      <c r="ABJ64" s="876"/>
      <c r="ABK64" s="876"/>
      <c r="ABL64" s="876"/>
      <c r="ABM64" s="876"/>
      <c r="ABN64" s="876"/>
      <c r="ABO64" s="876"/>
      <c r="ABP64" s="876"/>
      <c r="ABQ64" s="876"/>
      <c r="ABR64" s="876"/>
      <c r="ABS64" s="876"/>
      <c r="ABT64" s="876"/>
      <c r="ABU64" s="876"/>
      <c r="ABV64" s="876"/>
      <c r="ABW64" s="876"/>
      <c r="ABX64" s="876"/>
      <c r="ABY64" s="876"/>
      <c r="ABZ64" s="876"/>
      <c r="ACA64" s="876"/>
      <c r="ACB64" s="876"/>
      <c r="ACC64" s="876"/>
      <c r="ACD64" s="876"/>
      <c r="ACE64" s="876"/>
      <c r="ACF64" s="876"/>
      <c r="ACG64" s="876"/>
      <c r="ACH64" s="876"/>
      <c r="ACI64" s="876"/>
      <c r="ACJ64" s="876"/>
      <c r="ACK64" s="876"/>
      <c r="ACL64" s="876"/>
      <c r="ACM64" s="876"/>
      <c r="ACN64" s="876"/>
      <c r="ACO64" s="876"/>
      <c r="ACP64" s="876"/>
      <c r="ACQ64" s="876"/>
      <c r="ACR64" s="876"/>
      <c r="ACS64" s="876"/>
      <c r="ACT64" s="876"/>
      <c r="ACU64" s="876"/>
      <c r="ACV64" s="876"/>
      <c r="ACW64" s="876"/>
      <c r="ACX64" s="876"/>
      <c r="ACY64" s="876"/>
      <c r="ACZ64" s="876"/>
      <c r="ADA64" s="876"/>
      <c r="ADB64" s="876"/>
      <c r="ADC64" s="876"/>
      <c r="ADD64" s="876"/>
      <c r="ADE64" s="876"/>
      <c r="ADF64" s="876"/>
      <c r="ADG64" s="876"/>
      <c r="ADH64" s="876"/>
      <c r="ADI64" s="876"/>
      <c r="ADJ64" s="876"/>
      <c r="ADK64" s="876"/>
      <c r="ADL64" s="876"/>
      <c r="ADM64" s="876"/>
      <c r="ADN64" s="876"/>
      <c r="ADO64" s="876"/>
      <c r="ADP64" s="876"/>
      <c r="ADQ64" s="876"/>
      <c r="ADR64" s="876"/>
      <c r="ADS64" s="876"/>
      <c r="ADT64" s="876"/>
      <c r="ADU64" s="876"/>
      <c r="ADV64" s="876"/>
      <c r="ADW64" s="876"/>
      <c r="ADX64" s="876"/>
      <c r="ADY64" s="876"/>
      <c r="ADZ64" s="876"/>
      <c r="AEA64" s="876"/>
      <c r="AEB64" s="876"/>
      <c r="AEC64" s="876"/>
      <c r="AED64" s="876"/>
      <c r="AEE64" s="876"/>
      <c r="AEF64" s="876"/>
      <c r="AEG64" s="876"/>
      <c r="AEH64" s="876"/>
      <c r="AEI64" s="876"/>
      <c r="AEJ64" s="876"/>
      <c r="AEK64" s="876"/>
      <c r="AEL64" s="876"/>
      <c r="AEM64" s="876"/>
      <c r="AEN64" s="876"/>
      <c r="AEO64" s="876"/>
      <c r="AEP64" s="876"/>
      <c r="AEQ64" s="876"/>
      <c r="AER64" s="876"/>
      <c r="AES64" s="876"/>
      <c r="AET64" s="876"/>
      <c r="AEU64" s="876"/>
      <c r="AEV64" s="876"/>
      <c r="AEW64" s="876"/>
      <c r="AEX64" s="876"/>
      <c r="AEY64" s="876"/>
      <c r="AEZ64" s="876"/>
      <c r="AFA64" s="876"/>
      <c r="AFB64" s="876"/>
      <c r="AFC64" s="876"/>
      <c r="AFD64" s="876"/>
      <c r="AFE64" s="876"/>
      <c r="AFF64" s="876"/>
      <c r="AFG64" s="876"/>
      <c r="AFH64" s="876"/>
      <c r="AFI64" s="876"/>
      <c r="AFJ64" s="876"/>
      <c r="AFK64" s="876"/>
      <c r="AFL64" s="876"/>
      <c r="AFM64" s="876"/>
      <c r="AFN64" s="876"/>
      <c r="AFO64" s="876"/>
      <c r="AFP64" s="876"/>
      <c r="AFQ64" s="876"/>
      <c r="AFR64" s="876"/>
      <c r="AFS64" s="876"/>
      <c r="AFT64" s="876"/>
      <c r="AFU64" s="876"/>
      <c r="AFV64" s="876"/>
      <c r="AFW64" s="876"/>
      <c r="AFX64" s="876"/>
      <c r="AFY64" s="876"/>
      <c r="AFZ64" s="876"/>
      <c r="AGA64" s="876"/>
      <c r="AGB64" s="876"/>
      <c r="AGC64" s="876"/>
      <c r="AGD64" s="876"/>
      <c r="AGE64" s="876"/>
      <c r="AGF64" s="876"/>
      <c r="AGG64" s="876"/>
      <c r="AGH64" s="876"/>
      <c r="AGI64" s="876"/>
      <c r="AGJ64" s="876"/>
      <c r="AGK64" s="876"/>
      <c r="AGL64" s="876"/>
      <c r="AGM64" s="876"/>
      <c r="AGN64" s="876"/>
      <c r="AGO64" s="876"/>
      <c r="AGP64" s="876"/>
      <c r="AGQ64" s="876"/>
      <c r="AGR64" s="876"/>
      <c r="AGS64" s="876"/>
      <c r="AGT64" s="876"/>
      <c r="AGU64" s="876"/>
      <c r="AGV64" s="876"/>
      <c r="AGW64" s="876"/>
      <c r="AGX64" s="876"/>
      <c r="AGY64" s="876"/>
      <c r="AGZ64" s="876"/>
      <c r="AHA64" s="876"/>
      <c r="AHB64" s="876"/>
      <c r="AHC64" s="876"/>
      <c r="AHD64" s="876"/>
      <c r="AHE64" s="876"/>
      <c r="AHF64" s="876"/>
      <c r="AHG64" s="876"/>
      <c r="AHH64" s="876"/>
      <c r="AHI64" s="876"/>
      <c r="AHJ64" s="876"/>
      <c r="AHK64" s="876"/>
      <c r="AHL64" s="876"/>
      <c r="AHM64" s="876"/>
      <c r="AHN64" s="876"/>
      <c r="AHO64" s="876"/>
      <c r="AHP64" s="876"/>
      <c r="AHQ64" s="876"/>
      <c r="AHR64" s="876"/>
      <c r="AHS64" s="876"/>
      <c r="AHT64" s="876"/>
      <c r="AHU64" s="876"/>
      <c r="AHV64" s="876"/>
      <c r="AHW64" s="876"/>
      <c r="AHX64" s="876"/>
      <c r="AHY64" s="876"/>
      <c r="AHZ64" s="876"/>
      <c r="AIA64" s="876"/>
      <c r="AIB64" s="876"/>
      <c r="AIC64" s="876"/>
      <c r="AID64" s="876"/>
      <c r="AIE64" s="876"/>
      <c r="AIF64" s="876"/>
      <c r="AIG64" s="876"/>
      <c r="AIH64" s="876"/>
      <c r="AII64" s="876"/>
      <c r="AIJ64" s="876"/>
      <c r="AIK64" s="876"/>
      <c r="AIL64" s="876"/>
      <c r="AIM64" s="876"/>
      <c r="AIN64" s="876"/>
      <c r="AIO64" s="876"/>
      <c r="AIP64" s="876"/>
      <c r="AIQ64" s="876"/>
      <c r="AIR64" s="876"/>
      <c r="AIS64" s="876"/>
      <c r="AIT64" s="876"/>
      <c r="AIU64" s="876"/>
      <c r="AIV64" s="876"/>
      <c r="AIW64" s="876"/>
      <c r="AIX64" s="876"/>
      <c r="AIY64" s="876"/>
      <c r="AIZ64" s="876"/>
      <c r="AJA64" s="876"/>
      <c r="AJB64" s="876"/>
      <c r="AJC64" s="876"/>
      <c r="AJD64" s="876"/>
      <c r="AJE64" s="876"/>
      <c r="AJF64" s="876"/>
      <c r="AJG64" s="876"/>
      <c r="AJH64" s="876"/>
      <c r="AJI64" s="876"/>
      <c r="AJJ64" s="876"/>
      <c r="AJK64" s="876"/>
      <c r="AJL64" s="876"/>
      <c r="AJM64" s="876"/>
      <c r="AJN64" s="876"/>
      <c r="AJO64" s="876"/>
      <c r="AJP64" s="876"/>
      <c r="AJQ64" s="876"/>
      <c r="AJR64" s="876"/>
      <c r="AJS64" s="876"/>
      <c r="AJT64" s="876"/>
      <c r="AJU64" s="876"/>
      <c r="AJV64" s="876"/>
      <c r="AJW64" s="876"/>
      <c r="AJX64" s="876"/>
      <c r="AJY64" s="876"/>
      <c r="AJZ64" s="876"/>
      <c r="AKA64" s="876"/>
      <c r="AKB64" s="876"/>
      <c r="AKC64" s="876"/>
      <c r="AKD64" s="876"/>
      <c r="AKE64" s="876"/>
      <c r="AKF64" s="876"/>
      <c r="AKG64" s="876"/>
      <c r="AKH64" s="876"/>
      <c r="AKI64" s="876"/>
      <c r="AKJ64" s="876"/>
      <c r="AKK64" s="876"/>
      <c r="AKL64" s="876"/>
      <c r="AKM64" s="876"/>
      <c r="AKN64" s="876"/>
      <c r="AKO64" s="876"/>
      <c r="AKP64" s="876"/>
      <c r="AKQ64" s="876"/>
      <c r="AKR64" s="876"/>
      <c r="AKS64" s="876"/>
      <c r="AKT64" s="876"/>
      <c r="AKU64" s="876"/>
      <c r="AKV64" s="876"/>
      <c r="AKW64" s="876"/>
      <c r="AKX64" s="876"/>
      <c r="AKY64" s="876"/>
      <c r="AKZ64" s="876"/>
      <c r="ALA64" s="876"/>
      <c r="ALB64" s="876"/>
      <c r="ALC64" s="876"/>
      <c r="ALD64" s="876"/>
      <c r="ALE64" s="876"/>
      <c r="ALF64" s="876"/>
      <c r="ALG64" s="876"/>
      <c r="ALH64" s="876"/>
      <c r="ALI64" s="876"/>
      <c r="ALJ64" s="876"/>
      <c r="ALK64" s="876"/>
      <c r="ALL64" s="876"/>
      <c r="ALM64" s="876"/>
      <c r="ALN64" s="876"/>
      <c r="ALO64" s="876"/>
      <c r="ALP64" s="876"/>
      <c r="ALQ64" s="876"/>
      <c r="ALR64" s="876"/>
      <c r="ALS64" s="876"/>
      <c r="ALT64" s="876"/>
      <c r="ALU64" s="876"/>
      <c r="ALV64" s="876"/>
      <c r="ALW64" s="876"/>
      <c r="ALX64" s="876"/>
      <c r="ALY64" s="876"/>
      <c r="ALZ64" s="876"/>
      <c r="AMA64" s="876"/>
      <c r="AMB64" s="876"/>
      <c r="AMC64" s="876"/>
      <c r="AMD64" s="876"/>
      <c r="AME64" s="876"/>
      <c r="AMF64" s="876"/>
      <c r="AMG64" s="876"/>
      <c r="AMH64" s="876"/>
      <c r="AMI64" s="876"/>
      <c r="AMJ64" s="876"/>
      <c r="AMK64" s="876"/>
      <c r="AML64" s="876"/>
      <c r="AMM64" s="876"/>
      <c r="AMN64" s="876"/>
      <c r="AMO64" s="876"/>
      <c r="AMP64" s="876"/>
      <c r="AMQ64" s="876"/>
      <c r="AMR64" s="876"/>
      <c r="AMS64" s="876"/>
      <c r="AMT64" s="876"/>
      <c r="AMU64" s="876"/>
      <c r="AMV64" s="876"/>
      <c r="AMW64" s="876"/>
      <c r="AMX64" s="876"/>
      <c r="AMY64" s="876"/>
      <c r="AMZ64" s="876"/>
      <c r="ANA64" s="876"/>
      <c r="ANB64" s="876"/>
      <c r="ANC64" s="876"/>
      <c r="AND64" s="876"/>
      <c r="ANE64" s="876"/>
      <c r="ANF64" s="876"/>
      <c r="ANG64" s="876"/>
      <c r="ANH64" s="876"/>
      <c r="ANI64" s="876"/>
      <c r="ANJ64" s="876"/>
      <c r="ANK64" s="876"/>
      <c r="ANL64" s="876"/>
      <c r="ANM64" s="876"/>
      <c r="ANN64" s="876"/>
      <c r="ANO64" s="876"/>
      <c r="ANP64" s="876"/>
      <c r="ANQ64" s="876"/>
      <c r="ANR64" s="876"/>
      <c r="ANS64" s="876"/>
      <c r="ANT64" s="876"/>
      <c r="ANU64" s="876"/>
      <c r="ANV64" s="876"/>
      <c r="ANW64" s="876"/>
      <c r="ANX64" s="876"/>
      <c r="ANY64" s="876"/>
      <c r="ANZ64" s="876"/>
      <c r="AOA64" s="876"/>
      <c r="AOB64" s="876"/>
      <c r="AOC64" s="876"/>
      <c r="AOD64" s="876"/>
      <c r="AOE64" s="876"/>
      <c r="AOF64" s="876"/>
      <c r="AOG64" s="876"/>
      <c r="AOH64" s="876"/>
      <c r="AOI64" s="876"/>
      <c r="AOJ64" s="876"/>
      <c r="AOK64" s="876"/>
      <c r="AOL64" s="876"/>
      <c r="AOM64" s="876"/>
      <c r="AON64" s="876"/>
      <c r="AOO64" s="876"/>
      <c r="AOP64" s="876"/>
      <c r="AOQ64" s="876"/>
      <c r="AOR64" s="876"/>
      <c r="AOS64" s="876"/>
      <c r="AOT64" s="876"/>
      <c r="AOU64" s="876"/>
      <c r="AOV64" s="876"/>
      <c r="AOW64" s="876"/>
      <c r="AOX64" s="876"/>
      <c r="AOY64" s="876"/>
      <c r="AOZ64" s="876"/>
      <c r="APA64" s="876"/>
      <c r="APB64" s="876"/>
      <c r="APC64" s="876"/>
      <c r="APD64" s="876"/>
      <c r="APE64" s="876"/>
      <c r="APF64" s="876"/>
      <c r="APG64" s="876"/>
      <c r="APH64" s="876"/>
      <c r="API64" s="876"/>
      <c r="APJ64" s="876"/>
      <c r="APK64" s="876"/>
      <c r="APL64" s="876"/>
      <c r="APM64" s="876"/>
      <c r="APN64" s="876"/>
      <c r="APO64" s="876"/>
      <c r="APP64" s="876"/>
      <c r="APQ64" s="876"/>
      <c r="APR64" s="876"/>
      <c r="APS64" s="876"/>
      <c r="APT64" s="876"/>
      <c r="APU64" s="876"/>
      <c r="APV64" s="876"/>
      <c r="APW64" s="876"/>
      <c r="APX64" s="876"/>
      <c r="APY64" s="876"/>
      <c r="APZ64" s="876"/>
      <c r="AQA64" s="876"/>
      <c r="AQB64" s="876"/>
      <c r="AQC64" s="876"/>
      <c r="AQD64" s="876"/>
      <c r="AQE64" s="876"/>
      <c r="AQF64" s="876"/>
      <c r="AQG64" s="876"/>
      <c r="AQH64" s="876"/>
      <c r="AQI64" s="876"/>
      <c r="AQJ64" s="876"/>
      <c r="AQK64" s="876"/>
      <c r="AQL64" s="876"/>
      <c r="AQM64" s="876"/>
      <c r="AQN64" s="876"/>
      <c r="AQO64" s="876"/>
      <c r="AQP64" s="876"/>
      <c r="AQQ64" s="876"/>
      <c r="AQR64" s="876"/>
      <c r="AQS64" s="876"/>
      <c r="AQT64" s="876"/>
      <c r="AQU64" s="876"/>
      <c r="AQV64" s="876"/>
      <c r="AQW64" s="876"/>
      <c r="AQX64" s="876"/>
      <c r="AQY64" s="876"/>
      <c r="AQZ64" s="876"/>
      <c r="ARA64" s="876"/>
      <c r="ARB64" s="876"/>
      <c r="ARC64" s="876"/>
      <c r="ARD64" s="876"/>
      <c r="ARE64" s="876"/>
      <c r="ARF64" s="876"/>
      <c r="ARG64" s="876"/>
      <c r="ARH64" s="876"/>
      <c r="ARI64" s="876"/>
      <c r="ARJ64" s="876"/>
      <c r="ARK64" s="876"/>
      <c r="ARL64" s="876"/>
      <c r="ARM64" s="876"/>
      <c r="ARN64" s="876"/>
      <c r="ARO64" s="876"/>
      <c r="ARP64" s="876"/>
      <c r="ARQ64" s="876"/>
      <c r="ARR64" s="876"/>
      <c r="ARS64" s="876"/>
      <c r="ART64" s="876"/>
      <c r="ARU64" s="876"/>
      <c r="ARV64" s="876"/>
      <c r="ARW64" s="876"/>
      <c r="ARX64" s="876"/>
      <c r="ARY64" s="876"/>
      <c r="ARZ64" s="876"/>
      <c r="ASA64" s="876"/>
      <c r="ASB64" s="876"/>
      <c r="ASC64" s="876"/>
      <c r="ASD64" s="876"/>
      <c r="ASE64" s="876"/>
      <c r="ASF64" s="876"/>
      <c r="ASG64" s="876"/>
      <c r="ASH64" s="876"/>
      <c r="ASI64" s="876"/>
      <c r="ASJ64" s="876"/>
      <c r="ASK64" s="876"/>
      <c r="ASL64" s="876"/>
      <c r="ASM64" s="876"/>
      <c r="ASN64" s="876"/>
      <c r="ASO64" s="876"/>
      <c r="ASP64" s="876"/>
      <c r="ASQ64" s="876"/>
      <c r="ASR64" s="876"/>
      <c r="ASS64" s="876"/>
      <c r="AST64" s="876"/>
      <c r="ASU64" s="876"/>
      <c r="ASV64" s="876"/>
      <c r="ASW64" s="876"/>
      <c r="ASX64" s="876"/>
      <c r="ASY64" s="876"/>
      <c r="ASZ64" s="876"/>
      <c r="ATA64" s="876"/>
      <c r="ATB64" s="876"/>
      <c r="ATC64" s="876"/>
      <c r="ATD64" s="876"/>
      <c r="ATE64" s="876"/>
      <c r="ATF64" s="876"/>
      <c r="ATG64" s="876"/>
      <c r="ATH64" s="876"/>
      <c r="ATI64" s="876"/>
      <c r="ATJ64" s="876"/>
      <c r="ATK64" s="876"/>
      <c r="ATL64" s="876"/>
      <c r="ATM64" s="876"/>
      <c r="ATN64" s="876"/>
      <c r="ATO64" s="876"/>
      <c r="ATP64" s="876"/>
      <c r="ATQ64" s="876"/>
      <c r="ATR64" s="876"/>
      <c r="ATS64" s="876"/>
      <c r="ATT64" s="876"/>
      <c r="ATU64" s="876"/>
      <c r="ATV64" s="876"/>
      <c r="ATW64" s="876"/>
      <c r="ATX64" s="876"/>
      <c r="ATY64" s="876"/>
      <c r="ATZ64" s="876"/>
      <c r="AUA64" s="876"/>
      <c r="AUB64" s="876"/>
      <c r="AUC64" s="876"/>
      <c r="AUD64" s="876"/>
      <c r="AUE64" s="876"/>
      <c r="AUF64" s="876"/>
      <c r="AUG64" s="876"/>
      <c r="AUH64" s="876"/>
      <c r="AUI64" s="876"/>
      <c r="AUJ64" s="876"/>
      <c r="AUK64" s="876"/>
      <c r="AUL64" s="876"/>
      <c r="AUM64" s="876"/>
      <c r="AUN64" s="876"/>
      <c r="AUO64" s="876"/>
      <c r="AUP64" s="876"/>
      <c r="AUQ64" s="876"/>
      <c r="AUR64" s="876"/>
      <c r="AUS64" s="876"/>
      <c r="AUT64" s="876"/>
      <c r="AUU64" s="876"/>
      <c r="AUV64" s="876"/>
      <c r="AUW64" s="876"/>
      <c r="AUX64" s="876"/>
      <c r="AUY64" s="876"/>
      <c r="AUZ64" s="876"/>
      <c r="AVA64" s="876"/>
      <c r="AVB64" s="876"/>
      <c r="AVC64" s="876"/>
      <c r="AVD64" s="876"/>
      <c r="AVE64" s="876"/>
      <c r="AVF64" s="876"/>
      <c r="AVG64" s="876"/>
      <c r="AVH64" s="876"/>
      <c r="AVI64" s="876"/>
      <c r="AVJ64" s="876"/>
      <c r="AVK64" s="876"/>
      <c r="AVL64" s="876"/>
      <c r="AVM64" s="876"/>
      <c r="AVN64" s="876"/>
      <c r="AVO64" s="876"/>
      <c r="AVP64" s="876"/>
      <c r="AVQ64" s="876"/>
      <c r="AVR64" s="876"/>
      <c r="AVS64" s="876"/>
      <c r="AVT64" s="876"/>
      <c r="AVU64" s="876"/>
      <c r="AVV64" s="876"/>
      <c r="AVW64" s="876"/>
      <c r="AVX64" s="876"/>
      <c r="AVY64" s="876"/>
      <c r="AVZ64" s="876"/>
      <c r="AWA64" s="876"/>
      <c r="AWB64" s="876"/>
      <c r="AWC64" s="876"/>
      <c r="AWD64" s="876"/>
      <c r="AWE64" s="876"/>
      <c r="AWF64" s="876"/>
      <c r="AWG64" s="876"/>
      <c r="AWH64" s="876"/>
      <c r="AWI64" s="876"/>
      <c r="AWJ64" s="876"/>
      <c r="AWK64" s="876"/>
      <c r="AWL64" s="876"/>
      <c r="AWM64" s="876"/>
      <c r="AWN64" s="876"/>
      <c r="AWO64" s="876"/>
      <c r="AWP64" s="876"/>
      <c r="AWQ64" s="876"/>
      <c r="AWR64" s="876"/>
      <c r="AWS64" s="876"/>
      <c r="AWT64" s="876"/>
      <c r="AWU64" s="876"/>
      <c r="AWV64" s="876"/>
      <c r="AWW64" s="876"/>
      <c r="AWX64" s="876"/>
      <c r="AWY64" s="876"/>
      <c r="AWZ64" s="876"/>
      <c r="AXA64" s="876"/>
      <c r="AXB64" s="876"/>
      <c r="AXC64" s="876"/>
      <c r="AXD64" s="876"/>
      <c r="AXE64" s="876"/>
      <c r="AXF64" s="876"/>
      <c r="AXG64" s="876"/>
      <c r="AXH64" s="876"/>
      <c r="AXI64" s="876"/>
      <c r="AXJ64" s="876"/>
      <c r="AXK64" s="876"/>
      <c r="AXL64" s="876"/>
      <c r="AXM64" s="876"/>
      <c r="AXN64" s="876"/>
      <c r="AXO64" s="876"/>
      <c r="AXP64" s="876"/>
      <c r="AXQ64" s="876"/>
      <c r="AXR64" s="876"/>
      <c r="AXS64" s="876"/>
      <c r="AXT64" s="876"/>
      <c r="AXU64" s="876"/>
      <c r="AXV64" s="876"/>
      <c r="AXW64" s="876"/>
      <c r="AXX64" s="876"/>
      <c r="AXY64" s="876"/>
      <c r="AXZ64" s="876"/>
      <c r="AYA64" s="876"/>
      <c r="AYB64" s="876"/>
      <c r="AYC64" s="876"/>
      <c r="AYD64" s="876"/>
      <c r="AYE64" s="876"/>
      <c r="AYF64" s="876"/>
      <c r="AYG64" s="876"/>
      <c r="AYH64" s="876"/>
      <c r="AYI64" s="876"/>
      <c r="AYJ64" s="876"/>
      <c r="AYK64" s="876"/>
      <c r="AYL64" s="876"/>
      <c r="AYM64" s="876"/>
      <c r="AYN64" s="876"/>
      <c r="AYO64" s="876"/>
      <c r="AYP64" s="876"/>
      <c r="AYQ64" s="876"/>
      <c r="AYR64" s="876"/>
      <c r="AYS64" s="876"/>
      <c r="AYT64" s="876"/>
      <c r="AYU64" s="876"/>
      <c r="AYV64" s="876"/>
      <c r="AYW64" s="876"/>
      <c r="AYX64" s="876"/>
      <c r="AYY64" s="876"/>
      <c r="AYZ64" s="876"/>
      <c r="AZA64" s="876"/>
      <c r="AZB64" s="876"/>
      <c r="AZC64" s="876"/>
      <c r="AZD64" s="876"/>
      <c r="AZE64" s="876"/>
      <c r="AZF64" s="876"/>
      <c r="AZG64" s="876"/>
      <c r="AZH64" s="876"/>
      <c r="AZI64" s="876"/>
      <c r="AZJ64" s="876"/>
      <c r="AZK64" s="876"/>
      <c r="AZL64" s="876"/>
      <c r="AZM64" s="876"/>
      <c r="AZN64" s="876"/>
      <c r="AZO64" s="876"/>
      <c r="AZP64" s="876"/>
      <c r="AZQ64" s="876"/>
      <c r="AZR64" s="876"/>
      <c r="AZS64" s="876"/>
      <c r="AZT64" s="876"/>
      <c r="AZU64" s="876"/>
      <c r="AZV64" s="876"/>
      <c r="AZW64" s="876"/>
      <c r="AZX64" s="876"/>
      <c r="AZY64" s="876"/>
      <c r="AZZ64" s="876"/>
      <c r="BAA64" s="876"/>
      <c r="BAB64" s="876"/>
      <c r="BAC64" s="876"/>
      <c r="BAD64" s="876"/>
      <c r="BAE64" s="876"/>
      <c r="BAF64" s="876"/>
      <c r="BAG64" s="876"/>
      <c r="BAH64" s="876"/>
      <c r="BAI64" s="876"/>
      <c r="BAJ64" s="876"/>
      <c r="BAK64" s="876"/>
      <c r="BAL64" s="876"/>
      <c r="BAM64" s="876"/>
      <c r="BAN64" s="876"/>
      <c r="BAO64" s="876"/>
      <c r="BAP64" s="876"/>
      <c r="BAQ64" s="876"/>
      <c r="BAR64" s="876"/>
      <c r="BAS64" s="876"/>
      <c r="BAT64" s="876"/>
      <c r="BAU64" s="876"/>
      <c r="BAV64" s="876"/>
      <c r="BAW64" s="876"/>
      <c r="BAX64" s="876"/>
      <c r="BAY64" s="876"/>
      <c r="BAZ64" s="876"/>
      <c r="BBA64" s="876"/>
      <c r="BBB64" s="876"/>
      <c r="BBC64" s="876"/>
      <c r="BBD64" s="876"/>
      <c r="BBE64" s="876"/>
      <c r="BBF64" s="876"/>
      <c r="BBG64" s="876"/>
      <c r="BBH64" s="876"/>
      <c r="BBI64" s="876"/>
      <c r="BBJ64" s="876"/>
      <c r="BBK64" s="876"/>
      <c r="BBL64" s="876"/>
      <c r="BBM64" s="876"/>
      <c r="BBN64" s="876"/>
      <c r="BBO64" s="876"/>
      <c r="BBP64" s="876"/>
      <c r="BBQ64" s="876"/>
      <c r="BBR64" s="876"/>
      <c r="BBS64" s="876"/>
      <c r="BBT64" s="876"/>
      <c r="BBU64" s="876"/>
      <c r="BBV64" s="876"/>
      <c r="BBW64" s="876"/>
      <c r="BBX64" s="876"/>
      <c r="BBY64" s="876"/>
      <c r="BBZ64" s="876"/>
      <c r="BCA64" s="876"/>
      <c r="BCB64" s="876"/>
      <c r="BCC64" s="876"/>
      <c r="BCD64" s="876"/>
      <c r="BCE64" s="876"/>
      <c r="BCF64" s="876"/>
      <c r="BCG64" s="876"/>
      <c r="BCH64" s="876"/>
      <c r="BCI64" s="876"/>
      <c r="BCJ64" s="876"/>
      <c r="BCK64" s="876"/>
      <c r="BCL64" s="876"/>
      <c r="BCM64" s="876"/>
      <c r="BCN64" s="876"/>
      <c r="BCO64" s="876"/>
      <c r="BCP64" s="876"/>
      <c r="BCQ64" s="876"/>
      <c r="BCR64" s="876"/>
      <c r="BCS64" s="876"/>
      <c r="BCT64" s="876"/>
      <c r="BCU64" s="876"/>
      <c r="BCV64" s="876"/>
      <c r="BCW64" s="876"/>
      <c r="BCX64" s="876"/>
      <c r="BCY64" s="876"/>
      <c r="BCZ64" s="876"/>
      <c r="BDA64" s="876"/>
      <c r="BDB64" s="876"/>
      <c r="BDC64" s="876"/>
      <c r="BDD64" s="876"/>
      <c r="BDE64" s="876"/>
      <c r="BDF64" s="876"/>
      <c r="BDG64" s="876"/>
      <c r="BDH64" s="876"/>
      <c r="BDI64" s="876"/>
      <c r="BDJ64" s="876"/>
      <c r="BDK64" s="876"/>
      <c r="BDL64" s="876"/>
      <c r="BDM64" s="876"/>
      <c r="BDN64" s="876"/>
      <c r="BDO64" s="876"/>
      <c r="BDP64" s="876"/>
      <c r="BDQ64" s="876"/>
      <c r="BDR64" s="876"/>
      <c r="BDS64" s="876"/>
      <c r="BDT64" s="876"/>
      <c r="BDU64" s="876"/>
      <c r="BDV64" s="876"/>
      <c r="BDW64" s="876"/>
      <c r="BDX64" s="876"/>
      <c r="BDY64" s="876"/>
      <c r="BDZ64" s="876"/>
      <c r="BEA64" s="876"/>
      <c r="BEB64" s="876"/>
      <c r="BEC64" s="876"/>
      <c r="BED64" s="876"/>
      <c r="BEE64" s="876"/>
      <c r="BEF64" s="876"/>
      <c r="BEG64" s="876"/>
      <c r="BEH64" s="876"/>
      <c r="BEI64" s="876"/>
      <c r="BEJ64" s="876"/>
      <c r="BEK64" s="876"/>
      <c r="BEL64" s="876"/>
      <c r="BEM64" s="876"/>
      <c r="BEN64" s="876"/>
      <c r="BEO64" s="876"/>
      <c r="BEP64" s="876"/>
      <c r="BEQ64" s="876"/>
      <c r="BER64" s="876"/>
      <c r="BES64" s="876"/>
      <c r="BET64" s="876"/>
      <c r="BEU64" s="876"/>
      <c r="BEV64" s="876"/>
      <c r="BEW64" s="876"/>
      <c r="BEX64" s="876"/>
      <c r="BEY64" s="876"/>
      <c r="BEZ64" s="876"/>
      <c r="BFA64" s="876"/>
      <c r="BFB64" s="876"/>
      <c r="BFC64" s="876"/>
      <c r="BFD64" s="876"/>
      <c r="BFE64" s="876"/>
      <c r="BFF64" s="876"/>
      <c r="BFG64" s="876"/>
      <c r="BFH64" s="876"/>
      <c r="BFI64" s="876"/>
      <c r="BFJ64" s="876"/>
      <c r="BFK64" s="876"/>
      <c r="BFL64" s="876"/>
      <c r="BFM64" s="876"/>
      <c r="BFN64" s="876"/>
      <c r="BFO64" s="876"/>
      <c r="BFP64" s="876"/>
      <c r="BFQ64" s="876"/>
      <c r="BFR64" s="876"/>
      <c r="BFS64" s="876"/>
      <c r="BFT64" s="876"/>
      <c r="BFU64" s="876"/>
      <c r="BFV64" s="876"/>
      <c r="BFW64" s="876"/>
      <c r="BFX64" s="876"/>
      <c r="BFY64" s="876"/>
      <c r="BFZ64" s="876"/>
      <c r="BGA64" s="876"/>
      <c r="BGB64" s="876"/>
      <c r="BGC64" s="876"/>
      <c r="BGD64" s="876"/>
      <c r="BGE64" s="876"/>
      <c r="BGF64" s="876"/>
      <c r="BGG64" s="876"/>
      <c r="BGH64" s="876"/>
      <c r="BGI64" s="876"/>
      <c r="BGJ64" s="876"/>
      <c r="BGK64" s="876"/>
      <c r="BGL64" s="876"/>
      <c r="BGM64" s="876"/>
      <c r="BGN64" s="876"/>
      <c r="BGO64" s="876"/>
      <c r="BGP64" s="876"/>
      <c r="BGQ64" s="876"/>
      <c r="BGR64" s="876"/>
      <c r="BGS64" s="876"/>
      <c r="BGT64" s="876"/>
      <c r="BGU64" s="876"/>
      <c r="BGV64" s="876"/>
      <c r="BGW64" s="876"/>
      <c r="BGX64" s="876"/>
      <c r="BGY64" s="876"/>
      <c r="BGZ64" s="876"/>
      <c r="BHA64" s="876"/>
      <c r="BHB64" s="876"/>
      <c r="BHC64" s="876"/>
      <c r="BHD64" s="876"/>
      <c r="BHE64" s="876"/>
      <c r="BHF64" s="876"/>
      <c r="BHG64" s="876"/>
      <c r="BHH64" s="876"/>
      <c r="BHI64" s="876"/>
      <c r="BHJ64" s="876"/>
      <c r="BHK64" s="876"/>
      <c r="BHL64" s="876"/>
      <c r="BHM64" s="876"/>
      <c r="BHN64" s="876"/>
      <c r="BHO64" s="876"/>
      <c r="BHP64" s="876"/>
      <c r="BHQ64" s="876"/>
      <c r="BHR64" s="876"/>
      <c r="BHS64" s="876"/>
      <c r="BHT64" s="876"/>
      <c r="BHU64" s="876"/>
      <c r="BHV64" s="876"/>
      <c r="BHW64" s="876"/>
      <c r="BHX64" s="876"/>
      <c r="BHY64" s="876"/>
      <c r="BHZ64" s="876"/>
      <c r="BIA64" s="876"/>
      <c r="BIB64" s="876"/>
      <c r="BIC64" s="876"/>
      <c r="BID64" s="876"/>
      <c r="BIE64" s="876"/>
      <c r="BIF64" s="876"/>
      <c r="BIG64" s="876"/>
      <c r="BIH64" s="876"/>
      <c r="BII64" s="876"/>
      <c r="BIJ64" s="876"/>
      <c r="BIK64" s="876"/>
      <c r="BIL64" s="876"/>
      <c r="BIM64" s="876"/>
      <c r="BIN64" s="876"/>
      <c r="BIO64" s="876"/>
      <c r="BIP64" s="876"/>
      <c r="BIQ64" s="876"/>
      <c r="BIR64" s="876"/>
      <c r="BIS64" s="876"/>
      <c r="BIT64" s="876"/>
      <c r="BIU64" s="876"/>
      <c r="BIV64" s="876"/>
      <c r="BIW64" s="876"/>
      <c r="BIX64" s="876"/>
      <c r="BIY64" s="876"/>
      <c r="BIZ64" s="876"/>
      <c r="BJA64" s="876"/>
      <c r="BJB64" s="876"/>
      <c r="BJC64" s="876"/>
      <c r="BJD64" s="876"/>
      <c r="BJE64" s="876"/>
      <c r="BJF64" s="876"/>
      <c r="BJG64" s="876"/>
      <c r="BJH64" s="876"/>
      <c r="BJI64" s="876"/>
      <c r="BJJ64" s="876"/>
      <c r="BJK64" s="876"/>
      <c r="BJL64" s="876"/>
      <c r="BJM64" s="876"/>
      <c r="BJN64" s="876"/>
      <c r="BJO64" s="876"/>
      <c r="BJP64" s="876"/>
      <c r="BJQ64" s="876"/>
      <c r="BJR64" s="876"/>
      <c r="BJS64" s="876"/>
      <c r="BJT64" s="876"/>
      <c r="BJU64" s="876"/>
      <c r="BJV64" s="876"/>
      <c r="BJW64" s="876"/>
      <c r="BJX64" s="876"/>
      <c r="BJY64" s="876"/>
      <c r="BJZ64" s="876"/>
      <c r="BKA64" s="876"/>
      <c r="BKB64" s="876"/>
      <c r="BKC64" s="876"/>
      <c r="BKD64" s="876"/>
      <c r="BKE64" s="876"/>
      <c r="BKF64" s="876"/>
      <c r="BKG64" s="876"/>
      <c r="BKH64" s="876"/>
      <c r="BKI64" s="876"/>
      <c r="BKJ64" s="876"/>
      <c r="BKK64" s="876"/>
      <c r="BKL64" s="876"/>
      <c r="BKM64" s="876"/>
      <c r="BKN64" s="876"/>
      <c r="BKO64" s="876"/>
      <c r="BKP64" s="876"/>
      <c r="BKQ64" s="876"/>
      <c r="BKR64" s="876"/>
      <c r="BKS64" s="876"/>
      <c r="BKT64" s="876"/>
      <c r="BKU64" s="876"/>
      <c r="BKV64" s="876"/>
      <c r="BKW64" s="876"/>
      <c r="BKX64" s="876"/>
      <c r="BKY64" s="876"/>
      <c r="BKZ64" s="876"/>
      <c r="BLA64" s="876"/>
      <c r="BLB64" s="876"/>
      <c r="BLC64" s="876"/>
      <c r="BLD64" s="876"/>
      <c r="BLE64" s="876"/>
      <c r="BLF64" s="876"/>
      <c r="BLG64" s="876"/>
      <c r="BLH64" s="876"/>
      <c r="BLI64" s="876"/>
      <c r="BLJ64" s="876"/>
      <c r="BLK64" s="876"/>
      <c r="BLL64" s="876"/>
      <c r="BLM64" s="876"/>
      <c r="BLN64" s="876"/>
      <c r="BLO64" s="876"/>
      <c r="BLP64" s="876"/>
      <c r="BLQ64" s="876"/>
      <c r="BLR64" s="876"/>
      <c r="BLS64" s="876"/>
      <c r="BLT64" s="876"/>
      <c r="BLU64" s="876"/>
      <c r="BLV64" s="876"/>
      <c r="BLW64" s="876"/>
      <c r="BLX64" s="876"/>
      <c r="BLY64" s="876"/>
      <c r="BLZ64" s="876"/>
      <c r="BMA64" s="876"/>
      <c r="BMB64" s="876"/>
      <c r="BMC64" s="876"/>
      <c r="BMD64" s="876"/>
      <c r="BME64" s="876"/>
      <c r="BMF64" s="876"/>
      <c r="BMG64" s="876"/>
      <c r="BMH64" s="876"/>
      <c r="BMI64" s="876"/>
      <c r="BMJ64" s="876"/>
      <c r="BMK64" s="876"/>
      <c r="BML64" s="876"/>
      <c r="BMM64" s="876"/>
      <c r="BMN64" s="876"/>
      <c r="BMO64" s="876"/>
      <c r="BMP64" s="876"/>
      <c r="BMQ64" s="876"/>
      <c r="BMR64" s="876"/>
      <c r="BMS64" s="876"/>
      <c r="BMT64" s="876"/>
      <c r="BMU64" s="876"/>
      <c r="BMV64" s="876"/>
      <c r="BMW64" s="876"/>
      <c r="BMX64" s="876"/>
      <c r="BMY64" s="876"/>
      <c r="BMZ64" s="876"/>
      <c r="BNA64" s="876"/>
      <c r="BNB64" s="876"/>
      <c r="BNC64" s="876"/>
      <c r="BND64" s="876"/>
      <c r="BNE64" s="876"/>
      <c r="BNF64" s="876"/>
      <c r="BNG64" s="876"/>
      <c r="BNH64" s="876"/>
      <c r="BNI64" s="876"/>
      <c r="BNJ64" s="876"/>
      <c r="BNK64" s="876"/>
      <c r="BNL64" s="876"/>
      <c r="BNM64" s="876"/>
      <c r="BNN64" s="876"/>
      <c r="BNO64" s="876"/>
      <c r="BNP64" s="876"/>
      <c r="BNQ64" s="876"/>
      <c r="BNR64" s="876"/>
      <c r="BNS64" s="876"/>
      <c r="BNT64" s="876"/>
      <c r="BNU64" s="876"/>
      <c r="BNV64" s="876"/>
      <c r="BNW64" s="876"/>
      <c r="BNX64" s="876"/>
      <c r="BNY64" s="876"/>
      <c r="BNZ64" s="876"/>
      <c r="BOA64" s="876"/>
      <c r="BOB64" s="876"/>
      <c r="BOC64" s="876"/>
      <c r="BOD64" s="876"/>
      <c r="BOE64" s="876"/>
      <c r="BOF64" s="876"/>
      <c r="BOG64" s="876"/>
      <c r="BOH64" s="876"/>
      <c r="BOI64" s="876"/>
      <c r="BOJ64" s="876"/>
      <c r="BOK64" s="876"/>
      <c r="BOL64" s="876"/>
      <c r="BOM64" s="876"/>
      <c r="BON64" s="876"/>
      <c r="BOO64" s="876"/>
      <c r="BOP64" s="876"/>
      <c r="BOQ64" s="876"/>
      <c r="BOR64" s="876"/>
      <c r="BOS64" s="876"/>
      <c r="BOT64" s="876"/>
      <c r="BOU64" s="876"/>
      <c r="BOV64" s="876"/>
      <c r="BOW64" s="876"/>
      <c r="BOX64" s="876"/>
      <c r="BOY64" s="876"/>
      <c r="BOZ64" s="876"/>
      <c r="BPA64" s="876"/>
      <c r="BPB64" s="876"/>
      <c r="BPC64" s="876"/>
      <c r="BPD64" s="876"/>
      <c r="BPE64" s="876"/>
      <c r="BPF64" s="876"/>
      <c r="BPG64" s="876"/>
      <c r="BPH64" s="876"/>
      <c r="BPI64" s="876"/>
      <c r="BPJ64" s="876"/>
      <c r="BPK64" s="876"/>
      <c r="BPL64" s="876"/>
      <c r="BPM64" s="876"/>
      <c r="BPN64" s="876"/>
      <c r="BPO64" s="876"/>
      <c r="BPP64" s="876"/>
      <c r="BPQ64" s="876"/>
      <c r="BPR64" s="876"/>
      <c r="BPS64" s="876"/>
      <c r="BPT64" s="876"/>
      <c r="BPU64" s="876"/>
      <c r="BPV64" s="876"/>
      <c r="BPW64" s="876"/>
      <c r="BPX64" s="876"/>
      <c r="BPY64" s="876"/>
      <c r="BPZ64" s="876"/>
      <c r="BQA64" s="876"/>
      <c r="BQB64" s="876"/>
      <c r="BQC64" s="876"/>
      <c r="BQD64" s="876"/>
      <c r="BQE64" s="876"/>
      <c r="BQF64" s="876"/>
      <c r="BQG64" s="876"/>
      <c r="BQH64" s="876"/>
      <c r="BQI64" s="876"/>
      <c r="BQJ64" s="876"/>
      <c r="BQK64" s="876"/>
      <c r="BQL64" s="876"/>
      <c r="BQM64" s="876"/>
      <c r="BQN64" s="876"/>
      <c r="BQO64" s="876"/>
      <c r="BQP64" s="876"/>
      <c r="BQQ64" s="876"/>
      <c r="BQR64" s="876"/>
      <c r="BQS64" s="876"/>
      <c r="BQT64" s="876"/>
      <c r="BQU64" s="876"/>
      <c r="BQV64" s="876"/>
      <c r="BQW64" s="876"/>
      <c r="BQX64" s="876"/>
      <c r="BQY64" s="876"/>
      <c r="BQZ64" s="876"/>
      <c r="BRA64" s="876"/>
      <c r="BRB64" s="876"/>
      <c r="BRC64" s="876"/>
      <c r="BRD64" s="876"/>
      <c r="BRE64" s="876"/>
      <c r="BRF64" s="876"/>
      <c r="BRG64" s="876"/>
      <c r="BRH64" s="876"/>
      <c r="BRI64" s="876"/>
      <c r="BRJ64" s="876"/>
      <c r="BRK64" s="876"/>
      <c r="BRL64" s="876"/>
      <c r="BRM64" s="876"/>
      <c r="BRN64" s="876"/>
      <c r="BRO64" s="876"/>
      <c r="BRP64" s="876"/>
      <c r="BRQ64" s="876"/>
      <c r="BRR64" s="876"/>
      <c r="BRS64" s="876"/>
      <c r="BRT64" s="876"/>
      <c r="BRU64" s="876"/>
      <c r="BRV64" s="876"/>
      <c r="BRW64" s="876"/>
      <c r="BRX64" s="876"/>
      <c r="BRY64" s="876"/>
      <c r="BRZ64" s="876"/>
      <c r="BSA64" s="876"/>
      <c r="BSB64" s="876"/>
      <c r="BSC64" s="876"/>
      <c r="BSD64" s="876"/>
      <c r="BSE64" s="876"/>
      <c r="BSF64" s="876"/>
      <c r="BSG64" s="876"/>
      <c r="BSH64" s="876"/>
      <c r="BSI64" s="876"/>
      <c r="BSJ64" s="876"/>
      <c r="BSK64" s="876"/>
      <c r="BSL64" s="876"/>
      <c r="BSM64" s="876"/>
      <c r="BSN64" s="876"/>
      <c r="BSO64" s="876"/>
      <c r="BSP64" s="876"/>
      <c r="BSQ64" s="876"/>
      <c r="BSR64" s="876"/>
      <c r="BSS64" s="876"/>
      <c r="BST64" s="876"/>
      <c r="BSU64" s="876"/>
      <c r="BSV64" s="876"/>
      <c r="BSW64" s="876"/>
      <c r="BSX64" s="876"/>
      <c r="BSY64" s="876"/>
      <c r="BSZ64" s="876"/>
      <c r="BTA64" s="876"/>
      <c r="BTB64" s="876"/>
      <c r="BTC64" s="876"/>
      <c r="BTD64" s="876"/>
      <c r="BTE64" s="876"/>
      <c r="BTF64" s="876"/>
      <c r="BTG64" s="876"/>
      <c r="BTH64" s="876"/>
      <c r="BTI64" s="876"/>
      <c r="BTJ64" s="876"/>
      <c r="BTK64" s="876"/>
      <c r="BTL64" s="876"/>
      <c r="BTM64" s="876"/>
      <c r="BTN64" s="876"/>
      <c r="BTO64" s="876"/>
      <c r="BTP64" s="876"/>
      <c r="BTQ64" s="876"/>
      <c r="BTR64" s="876"/>
      <c r="BTS64" s="876"/>
      <c r="BTT64" s="876"/>
      <c r="BTU64" s="876"/>
      <c r="BTV64" s="876"/>
      <c r="BTW64" s="876"/>
      <c r="BTX64" s="876"/>
      <c r="BTY64" s="876"/>
      <c r="BTZ64" s="876"/>
      <c r="BUA64" s="876"/>
      <c r="BUB64" s="876"/>
      <c r="BUC64" s="876"/>
      <c r="BUD64" s="876"/>
      <c r="BUE64" s="876"/>
      <c r="BUF64" s="876"/>
      <c r="BUG64" s="876"/>
      <c r="BUH64" s="876"/>
      <c r="BUI64" s="876"/>
      <c r="BUJ64" s="876"/>
      <c r="BUK64" s="876"/>
      <c r="BUL64" s="876"/>
      <c r="BUM64" s="876"/>
      <c r="BUN64" s="876"/>
      <c r="BUO64" s="876"/>
      <c r="BUP64" s="876"/>
      <c r="BUQ64" s="876"/>
      <c r="BUR64" s="876"/>
      <c r="BUS64" s="876"/>
      <c r="BUT64" s="876"/>
      <c r="BUU64" s="876"/>
      <c r="BUV64" s="876"/>
      <c r="BUW64" s="876"/>
      <c r="BUX64" s="876"/>
      <c r="BUY64" s="876"/>
      <c r="BUZ64" s="876"/>
      <c r="BVA64" s="876"/>
      <c r="BVB64" s="876"/>
      <c r="BVC64" s="876"/>
      <c r="BVD64" s="876"/>
      <c r="BVE64" s="876"/>
      <c r="BVF64" s="876"/>
      <c r="BVG64" s="876"/>
      <c r="BVH64" s="876"/>
      <c r="BVI64" s="876"/>
      <c r="BVJ64" s="876"/>
      <c r="BVK64" s="876"/>
      <c r="BVL64" s="876"/>
      <c r="BVM64" s="876"/>
      <c r="BVN64" s="876"/>
      <c r="BVO64" s="876"/>
      <c r="BVP64" s="876"/>
      <c r="BVQ64" s="876"/>
      <c r="BVR64" s="876"/>
      <c r="BVS64" s="876"/>
      <c r="BVT64" s="876"/>
      <c r="BVU64" s="876"/>
      <c r="BVV64" s="876"/>
      <c r="BVW64" s="876"/>
      <c r="BVX64" s="876"/>
      <c r="BVY64" s="876"/>
      <c r="BVZ64" s="876"/>
      <c r="BWA64" s="876"/>
      <c r="BWB64" s="876"/>
      <c r="BWC64" s="876"/>
      <c r="BWD64" s="876"/>
      <c r="BWE64" s="876"/>
      <c r="BWF64" s="876"/>
      <c r="BWG64" s="876"/>
      <c r="BWH64" s="876"/>
      <c r="BWI64" s="876"/>
      <c r="BWJ64" s="876"/>
      <c r="BWK64" s="876"/>
      <c r="BWL64" s="876"/>
      <c r="BWM64" s="876"/>
      <c r="BWN64" s="876"/>
      <c r="BWO64" s="876"/>
      <c r="BWP64" s="876"/>
      <c r="BWQ64" s="876"/>
      <c r="BWR64" s="876"/>
      <c r="BWS64" s="876"/>
      <c r="BWT64" s="876"/>
      <c r="BWU64" s="876"/>
      <c r="BWV64" s="876"/>
      <c r="BWW64" s="876"/>
      <c r="BWX64" s="876"/>
      <c r="BWY64" s="876"/>
      <c r="BWZ64" s="876"/>
      <c r="BXA64" s="876"/>
      <c r="BXB64" s="876"/>
      <c r="BXC64" s="876"/>
      <c r="BXD64" s="876"/>
      <c r="BXE64" s="876"/>
      <c r="BXF64" s="876"/>
      <c r="BXG64" s="876"/>
      <c r="BXH64" s="876"/>
      <c r="BXI64" s="876"/>
      <c r="BXJ64" s="876"/>
      <c r="BXK64" s="876"/>
      <c r="BXL64" s="876"/>
      <c r="BXM64" s="876"/>
      <c r="BXN64" s="876"/>
      <c r="BXO64" s="876"/>
      <c r="BXP64" s="876"/>
      <c r="BXQ64" s="876"/>
      <c r="BXR64" s="876"/>
      <c r="BXS64" s="876"/>
      <c r="BXT64" s="876"/>
      <c r="BXU64" s="876"/>
      <c r="BXV64" s="876"/>
      <c r="BXW64" s="876"/>
      <c r="BXX64" s="876"/>
      <c r="BXY64" s="876"/>
      <c r="BXZ64" s="876"/>
      <c r="BYA64" s="876"/>
      <c r="BYB64" s="876"/>
      <c r="BYC64" s="876"/>
      <c r="BYD64" s="876"/>
      <c r="BYE64" s="876"/>
      <c r="BYF64" s="876"/>
      <c r="BYG64" s="876"/>
      <c r="BYH64" s="876"/>
      <c r="BYI64" s="876"/>
      <c r="BYJ64" s="876"/>
      <c r="BYK64" s="876"/>
      <c r="BYL64" s="876"/>
      <c r="BYM64" s="876"/>
      <c r="BYN64" s="876"/>
      <c r="BYO64" s="876"/>
      <c r="BYP64" s="876"/>
      <c r="BYQ64" s="876"/>
      <c r="BYR64" s="876"/>
      <c r="BYS64" s="876"/>
      <c r="BYT64" s="876"/>
      <c r="BYU64" s="876"/>
      <c r="BYV64" s="876"/>
      <c r="BYW64" s="876"/>
      <c r="BYX64" s="876"/>
      <c r="BYY64" s="876"/>
      <c r="BYZ64" s="876"/>
      <c r="BZA64" s="876"/>
      <c r="BZB64" s="876"/>
      <c r="BZC64" s="876"/>
      <c r="BZD64" s="876"/>
      <c r="BZE64" s="876"/>
      <c r="BZF64" s="876"/>
      <c r="BZG64" s="876"/>
      <c r="BZH64" s="876"/>
      <c r="BZI64" s="876"/>
      <c r="BZJ64" s="876"/>
      <c r="BZK64" s="876"/>
      <c r="BZL64" s="876"/>
      <c r="BZM64" s="876"/>
      <c r="BZN64" s="876"/>
      <c r="BZO64" s="876"/>
      <c r="BZP64" s="876"/>
      <c r="BZQ64" s="876"/>
      <c r="BZR64" s="876"/>
      <c r="BZS64" s="876"/>
      <c r="BZT64" s="876"/>
      <c r="BZU64" s="876"/>
      <c r="BZV64" s="876"/>
      <c r="BZW64" s="876"/>
      <c r="BZX64" s="876"/>
      <c r="BZY64" s="876"/>
      <c r="BZZ64" s="876"/>
      <c r="CAA64" s="876"/>
      <c r="CAB64" s="876"/>
      <c r="CAC64" s="876"/>
      <c r="CAD64" s="876"/>
      <c r="CAE64" s="876"/>
      <c r="CAF64" s="876"/>
      <c r="CAG64" s="876"/>
      <c r="CAH64" s="876"/>
      <c r="CAI64" s="876"/>
      <c r="CAJ64" s="876"/>
      <c r="CAK64" s="876"/>
      <c r="CAL64" s="876"/>
      <c r="CAM64" s="876"/>
      <c r="CAN64" s="876"/>
      <c r="CAO64" s="876"/>
      <c r="CAP64" s="876"/>
      <c r="CAQ64" s="876"/>
      <c r="CAR64" s="876"/>
      <c r="CAS64" s="876"/>
      <c r="CAT64" s="876"/>
      <c r="CAU64" s="876"/>
      <c r="CAV64" s="876"/>
      <c r="CAW64" s="876"/>
      <c r="CAX64" s="876"/>
      <c r="CAY64" s="876"/>
      <c r="CAZ64" s="876"/>
      <c r="CBA64" s="876"/>
      <c r="CBB64" s="876"/>
      <c r="CBC64" s="876"/>
      <c r="CBD64" s="876"/>
      <c r="CBE64" s="876"/>
      <c r="CBF64" s="876"/>
      <c r="CBG64" s="876"/>
      <c r="CBH64" s="876"/>
      <c r="CBI64" s="876"/>
      <c r="CBJ64" s="876"/>
      <c r="CBK64" s="876"/>
      <c r="CBL64" s="876"/>
      <c r="CBM64" s="876"/>
      <c r="CBN64" s="876"/>
      <c r="CBO64" s="876"/>
      <c r="CBP64" s="876"/>
      <c r="CBQ64" s="876"/>
      <c r="CBR64" s="876"/>
      <c r="CBS64" s="876"/>
      <c r="CBT64" s="876"/>
      <c r="CBU64" s="876"/>
      <c r="CBV64" s="876"/>
      <c r="CBW64" s="876"/>
      <c r="CBX64" s="876"/>
      <c r="CBY64" s="876"/>
      <c r="CBZ64" s="876"/>
      <c r="CCA64" s="876"/>
      <c r="CCB64" s="876"/>
      <c r="CCC64" s="876"/>
      <c r="CCD64" s="876"/>
      <c r="CCE64" s="876"/>
      <c r="CCF64" s="876"/>
      <c r="CCG64" s="876"/>
      <c r="CCH64" s="876"/>
      <c r="CCI64" s="876"/>
      <c r="CCJ64" s="876"/>
      <c r="CCK64" s="876"/>
      <c r="CCL64" s="876"/>
      <c r="CCM64" s="876"/>
      <c r="CCN64" s="876"/>
      <c r="CCO64" s="876"/>
      <c r="CCP64" s="876"/>
      <c r="CCQ64" s="876"/>
      <c r="CCR64" s="876"/>
      <c r="CCS64" s="876"/>
      <c r="CCT64" s="876"/>
      <c r="CCU64" s="876"/>
      <c r="CCV64" s="876"/>
      <c r="CCW64" s="876"/>
      <c r="CCX64" s="876"/>
      <c r="CCY64" s="876"/>
      <c r="CCZ64" s="876"/>
      <c r="CDA64" s="876"/>
      <c r="CDB64" s="876"/>
      <c r="CDC64" s="876"/>
      <c r="CDD64" s="876"/>
      <c r="CDE64" s="876"/>
      <c r="CDF64" s="876"/>
      <c r="CDG64" s="876"/>
      <c r="CDH64" s="876"/>
      <c r="CDI64" s="876"/>
      <c r="CDJ64" s="876"/>
      <c r="CDK64" s="876"/>
      <c r="CDL64" s="876"/>
      <c r="CDM64" s="876"/>
      <c r="CDN64" s="876"/>
      <c r="CDO64" s="876"/>
      <c r="CDP64" s="876"/>
      <c r="CDQ64" s="876"/>
      <c r="CDR64" s="876"/>
      <c r="CDS64" s="876"/>
      <c r="CDT64" s="876"/>
      <c r="CDU64" s="876"/>
      <c r="CDV64" s="876"/>
      <c r="CDW64" s="876"/>
      <c r="CDX64" s="876"/>
      <c r="CDY64" s="876"/>
      <c r="CDZ64" s="876"/>
      <c r="CEA64" s="876"/>
      <c r="CEB64" s="876"/>
      <c r="CEC64" s="876"/>
      <c r="CED64" s="876"/>
      <c r="CEE64" s="876"/>
      <c r="CEF64" s="876"/>
      <c r="CEG64" s="876"/>
      <c r="CEH64" s="876"/>
      <c r="CEI64" s="876"/>
      <c r="CEJ64" s="876"/>
      <c r="CEK64" s="876"/>
      <c r="CEL64" s="876"/>
      <c r="CEM64" s="876"/>
      <c r="CEN64" s="876"/>
      <c r="CEO64" s="876"/>
      <c r="CEP64" s="876"/>
      <c r="CEQ64" s="876"/>
      <c r="CER64" s="876"/>
      <c r="CES64" s="876"/>
      <c r="CET64" s="876"/>
      <c r="CEU64" s="876"/>
      <c r="CEV64" s="876"/>
      <c r="CEW64" s="876"/>
      <c r="CEX64" s="876"/>
      <c r="CEY64" s="876"/>
      <c r="CEZ64" s="876"/>
      <c r="CFA64" s="876"/>
      <c r="CFB64" s="876"/>
      <c r="CFC64" s="876"/>
      <c r="CFD64" s="876"/>
      <c r="CFE64" s="876"/>
      <c r="CFF64" s="876"/>
      <c r="CFG64" s="876"/>
      <c r="CFH64" s="876"/>
      <c r="CFI64" s="876"/>
      <c r="CFJ64" s="876"/>
      <c r="CFK64" s="876"/>
      <c r="CFL64" s="876"/>
      <c r="CFM64" s="876"/>
      <c r="CFN64" s="876"/>
      <c r="CFO64" s="876"/>
      <c r="CFP64" s="876"/>
      <c r="CFQ64" s="876"/>
      <c r="CFR64" s="876"/>
      <c r="CFS64" s="876"/>
      <c r="CFT64" s="876"/>
      <c r="CFU64" s="876"/>
      <c r="CFV64" s="876"/>
      <c r="CFW64" s="876"/>
      <c r="CFX64" s="876"/>
      <c r="CFY64" s="876"/>
      <c r="CFZ64" s="876"/>
      <c r="CGA64" s="876"/>
      <c r="CGB64" s="876"/>
      <c r="CGC64" s="876"/>
      <c r="CGD64" s="876"/>
      <c r="CGE64" s="876"/>
      <c r="CGF64" s="876"/>
      <c r="CGG64" s="876"/>
      <c r="CGH64" s="876"/>
      <c r="CGI64" s="876"/>
      <c r="CGJ64" s="876"/>
      <c r="CGK64" s="876"/>
      <c r="CGL64" s="876"/>
      <c r="CGM64" s="876"/>
      <c r="CGN64" s="876"/>
      <c r="CGO64" s="876"/>
      <c r="CGP64" s="876"/>
      <c r="CGQ64" s="876"/>
      <c r="CGR64" s="876"/>
      <c r="CGS64" s="876"/>
      <c r="CGT64" s="876"/>
      <c r="CGU64" s="876"/>
      <c r="CGV64" s="876"/>
      <c r="CGW64" s="876"/>
      <c r="CGX64" s="876"/>
      <c r="CGY64" s="876"/>
      <c r="CGZ64" s="876"/>
      <c r="CHA64" s="876"/>
      <c r="CHB64" s="876"/>
      <c r="CHC64" s="876"/>
      <c r="CHD64" s="876"/>
      <c r="CHE64" s="876"/>
      <c r="CHF64" s="876"/>
      <c r="CHG64" s="876"/>
      <c r="CHH64" s="876"/>
      <c r="CHI64" s="876"/>
      <c r="CHJ64" s="876"/>
      <c r="CHK64" s="876"/>
      <c r="CHL64" s="876"/>
      <c r="CHM64" s="876"/>
      <c r="CHN64" s="876"/>
      <c r="CHO64" s="876"/>
      <c r="CHP64" s="876"/>
      <c r="CHQ64" s="876"/>
      <c r="CHR64" s="876"/>
      <c r="CHS64" s="876"/>
      <c r="CHT64" s="876"/>
      <c r="CHU64" s="876"/>
      <c r="CHV64" s="876"/>
      <c r="CHW64" s="876"/>
      <c r="CHX64" s="876"/>
      <c r="CHY64" s="876"/>
      <c r="CHZ64" s="876"/>
      <c r="CIA64" s="876"/>
      <c r="CIB64" s="876"/>
      <c r="CIC64" s="876"/>
      <c r="CID64" s="876"/>
      <c r="CIE64" s="876"/>
      <c r="CIF64" s="876"/>
      <c r="CIG64" s="876"/>
      <c r="CIH64" s="876"/>
      <c r="CII64" s="876"/>
      <c r="CIJ64" s="876"/>
      <c r="CIK64" s="876"/>
      <c r="CIL64" s="876"/>
      <c r="CIM64" s="876"/>
      <c r="CIN64" s="876"/>
      <c r="CIO64" s="876"/>
      <c r="CIP64" s="876"/>
      <c r="CIQ64" s="876"/>
      <c r="CIR64" s="876"/>
      <c r="CIS64" s="876"/>
      <c r="CIT64" s="876"/>
      <c r="CIU64" s="876"/>
      <c r="CIV64" s="876"/>
      <c r="CIW64" s="876"/>
      <c r="CIX64" s="876"/>
      <c r="CIY64" s="876"/>
      <c r="CIZ64" s="876"/>
      <c r="CJA64" s="876"/>
      <c r="CJB64" s="876"/>
      <c r="CJC64" s="876"/>
      <c r="CJD64" s="876"/>
      <c r="CJE64" s="876"/>
      <c r="CJF64" s="876"/>
      <c r="CJG64" s="876"/>
      <c r="CJH64" s="876"/>
      <c r="CJI64" s="876"/>
      <c r="CJJ64" s="876"/>
      <c r="CJK64" s="876"/>
      <c r="CJL64" s="876"/>
      <c r="CJM64" s="876"/>
      <c r="CJN64" s="876"/>
      <c r="CJO64" s="876"/>
      <c r="CJP64" s="876"/>
      <c r="CJQ64" s="876"/>
      <c r="CJR64" s="876"/>
      <c r="CJS64" s="876"/>
      <c r="CJT64" s="876"/>
      <c r="CJU64" s="876"/>
      <c r="CJV64" s="876"/>
      <c r="CJW64" s="876"/>
      <c r="CJX64" s="876"/>
      <c r="CJY64" s="876"/>
      <c r="CJZ64" s="876"/>
      <c r="CKA64" s="876"/>
      <c r="CKB64" s="876"/>
      <c r="CKC64" s="876"/>
      <c r="CKD64" s="876"/>
      <c r="CKE64" s="876"/>
      <c r="CKF64" s="876"/>
      <c r="CKG64" s="876"/>
      <c r="CKH64" s="876"/>
      <c r="CKI64" s="876"/>
      <c r="CKJ64" s="876"/>
      <c r="CKK64" s="876"/>
      <c r="CKL64" s="876"/>
      <c r="CKM64" s="876"/>
      <c r="CKN64" s="876"/>
      <c r="CKO64" s="876"/>
      <c r="CKP64" s="876"/>
      <c r="CKQ64" s="876"/>
      <c r="CKR64" s="876"/>
      <c r="CKS64" s="876"/>
      <c r="CKT64" s="876"/>
      <c r="CKU64" s="876"/>
      <c r="CKV64" s="876"/>
      <c r="CKW64" s="876"/>
      <c r="CKX64" s="876"/>
      <c r="CKY64" s="876"/>
      <c r="CKZ64" s="876"/>
      <c r="CLA64" s="876"/>
      <c r="CLB64" s="876"/>
      <c r="CLC64" s="876"/>
      <c r="CLD64" s="876"/>
      <c r="CLE64" s="876"/>
      <c r="CLF64" s="876"/>
      <c r="CLG64" s="876"/>
      <c r="CLH64" s="876"/>
      <c r="CLI64" s="876"/>
      <c r="CLJ64" s="876"/>
      <c r="CLK64" s="876"/>
      <c r="CLL64" s="876"/>
      <c r="CLM64" s="876"/>
      <c r="CLN64" s="876"/>
      <c r="CLO64" s="876"/>
      <c r="CLP64" s="876"/>
      <c r="CLQ64" s="876"/>
      <c r="CLR64" s="876"/>
      <c r="CLS64" s="876"/>
      <c r="CLT64" s="876"/>
      <c r="CLU64" s="876"/>
      <c r="CLV64" s="876"/>
      <c r="CLW64" s="876"/>
      <c r="CLX64" s="876"/>
      <c r="CLY64" s="876"/>
      <c r="CLZ64" s="876"/>
      <c r="CMA64" s="876"/>
      <c r="CMB64" s="876"/>
      <c r="CMC64" s="876"/>
      <c r="CMD64" s="876"/>
      <c r="CME64" s="876"/>
      <c r="CMF64" s="876"/>
      <c r="CMG64" s="876"/>
      <c r="CMH64" s="876"/>
      <c r="CMI64" s="876"/>
      <c r="CMJ64" s="876"/>
      <c r="CMK64" s="876"/>
      <c r="CML64" s="876"/>
      <c r="CMM64" s="876"/>
      <c r="CMN64" s="876"/>
      <c r="CMO64" s="876"/>
      <c r="CMP64" s="876"/>
      <c r="CMQ64" s="876"/>
      <c r="CMR64" s="876"/>
      <c r="CMS64" s="876"/>
      <c r="CMT64" s="876"/>
      <c r="CMU64" s="876"/>
      <c r="CMV64" s="876"/>
      <c r="CMW64" s="876"/>
      <c r="CMX64" s="876"/>
      <c r="CMY64" s="876"/>
      <c r="CMZ64" s="876"/>
      <c r="CNA64" s="876"/>
      <c r="CNB64" s="876"/>
      <c r="CNC64" s="876"/>
      <c r="CND64" s="876"/>
      <c r="CNE64" s="876"/>
      <c r="CNF64" s="876"/>
      <c r="CNG64" s="876"/>
      <c r="CNH64" s="876"/>
      <c r="CNI64" s="876"/>
      <c r="CNJ64" s="876"/>
      <c r="CNK64" s="876"/>
      <c r="CNL64" s="876"/>
      <c r="CNM64" s="876"/>
      <c r="CNN64" s="876"/>
      <c r="CNO64" s="876"/>
      <c r="CNP64" s="876"/>
      <c r="CNQ64" s="876"/>
      <c r="CNR64" s="876"/>
      <c r="CNS64" s="876"/>
      <c r="CNT64" s="876"/>
      <c r="CNU64" s="876"/>
      <c r="CNV64" s="876"/>
      <c r="CNW64" s="876"/>
      <c r="CNX64" s="876"/>
      <c r="CNY64" s="876"/>
      <c r="CNZ64" s="876"/>
      <c r="COA64" s="876"/>
      <c r="COB64" s="876"/>
      <c r="COC64" s="876"/>
      <c r="COD64" s="876"/>
      <c r="COE64" s="876"/>
      <c r="COF64" s="876"/>
      <c r="COG64" s="876"/>
      <c r="COH64" s="876"/>
      <c r="COI64" s="876"/>
      <c r="COJ64" s="876"/>
      <c r="COK64" s="876"/>
      <c r="COL64" s="876"/>
      <c r="COM64" s="876"/>
      <c r="CON64" s="876"/>
      <c r="COO64" s="876"/>
      <c r="COP64" s="876"/>
      <c r="COQ64" s="876"/>
      <c r="COR64" s="876"/>
      <c r="COS64" s="876"/>
      <c r="COT64" s="876"/>
      <c r="COU64" s="876"/>
      <c r="COV64" s="876"/>
      <c r="COW64" s="876"/>
      <c r="COX64" s="876"/>
      <c r="COY64" s="876"/>
      <c r="COZ64" s="876"/>
      <c r="CPA64" s="876"/>
      <c r="CPB64" s="876"/>
      <c r="CPC64" s="876"/>
      <c r="CPD64" s="876"/>
      <c r="CPE64" s="876"/>
      <c r="CPF64" s="876"/>
      <c r="CPG64" s="876"/>
      <c r="CPH64" s="876"/>
      <c r="CPI64" s="876"/>
      <c r="CPJ64" s="876"/>
      <c r="CPK64" s="876"/>
      <c r="CPL64" s="876"/>
      <c r="CPM64" s="876"/>
      <c r="CPN64" s="876"/>
      <c r="CPO64" s="876"/>
      <c r="CPP64" s="876"/>
      <c r="CPQ64" s="876"/>
      <c r="CPR64" s="876"/>
      <c r="CPS64" s="876"/>
      <c r="CPT64" s="876"/>
      <c r="CPU64" s="876"/>
      <c r="CPV64" s="876"/>
      <c r="CPW64" s="876"/>
      <c r="CPX64" s="876"/>
      <c r="CPY64" s="876"/>
      <c r="CPZ64" s="876"/>
      <c r="CQA64" s="876"/>
      <c r="CQB64" s="876"/>
      <c r="CQC64" s="876"/>
      <c r="CQD64" s="876"/>
      <c r="CQE64" s="876"/>
      <c r="CQF64" s="876"/>
      <c r="CQG64" s="876"/>
      <c r="CQH64" s="876"/>
      <c r="CQI64" s="876"/>
      <c r="CQJ64" s="876"/>
      <c r="CQK64" s="876"/>
      <c r="CQL64" s="876"/>
      <c r="CQM64" s="876"/>
      <c r="CQN64" s="876"/>
      <c r="CQO64" s="876"/>
      <c r="CQP64" s="876"/>
      <c r="CQQ64" s="876"/>
      <c r="CQR64" s="876"/>
      <c r="CQS64" s="876"/>
      <c r="CQT64" s="876"/>
      <c r="CQU64" s="876"/>
      <c r="CQV64" s="876"/>
      <c r="CQW64" s="876"/>
      <c r="CQX64" s="876"/>
      <c r="CQY64" s="876"/>
      <c r="CQZ64" s="876"/>
      <c r="CRA64" s="876"/>
      <c r="CRB64" s="876"/>
      <c r="CRC64" s="876"/>
      <c r="CRD64" s="876"/>
      <c r="CRE64" s="876"/>
      <c r="CRF64" s="876"/>
      <c r="CRG64" s="876"/>
      <c r="CRH64" s="876"/>
      <c r="CRI64" s="876"/>
      <c r="CRJ64" s="876"/>
      <c r="CRK64" s="876"/>
      <c r="CRL64" s="876"/>
      <c r="CRM64" s="876"/>
      <c r="CRN64" s="876"/>
      <c r="CRO64" s="876"/>
      <c r="CRP64" s="876"/>
      <c r="CRQ64" s="876"/>
      <c r="CRR64" s="876"/>
      <c r="CRS64" s="876"/>
      <c r="CRT64" s="876"/>
      <c r="CRU64" s="876"/>
      <c r="CRV64" s="876"/>
      <c r="CRW64" s="876"/>
      <c r="CRX64" s="876"/>
      <c r="CRY64" s="876"/>
      <c r="CRZ64" s="876"/>
      <c r="CSA64" s="876"/>
      <c r="CSB64" s="876"/>
      <c r="CSC64" s="876"/>
      <c r="CSD64" s="876"/>
      <c r="CSE64" s="876"/>
      <c r="CSF64" s="876"/>
      <c r="CSG64" s="876"/>
      <c r="CSH64" s="876"/>
      <c r="CSI64" s="876"/>
      <c r="CSJ64" s="876"/>
      <c r="CSK64" s="876"/>
      <c r="CSL64" s="876"/>
      <c r="CSM64" s="876"/>
      <c r="CSN64" s="876"/>
      <c r="CSO64" s="876"/>
      <c r="CSP64" s="876"/>
      <c r="CSQ64" s="876"/>
      <c r="CSR64" s="876"/>
      <c r="CSS64" s="876"/>
      <c r="CST64" s="876"/>
      <c r="CSU64" s="876"/>
      <c r="CSV64" s="876"/>
      <c r="CSW64" s="876"/>
      <c r="CSX64" s="876"/>
      <c r="CSY64" s="876"/>
      <c r="CSZ64" s="876"/>
      <c r="CTA64" s="876"/>
      <c r="CTB64" s="876"/>
      <c r="CTC64" s="876"/>
      <c r="CTD64" s="876"/>
      <c r="CTE64" s="876"/>
      <c r="CTF64" s="876"/>
      <c r="CTG64" s="876"/>
      <c r="CTH64" s="876"/>
      <c r="CTI64" s="876"/>
      <c r="CTJ64" s="876"/>
      <c r="CTK64" s="876"/>
      <c r="CTL64" s="876"/>
      <c r="CTM64" s="876"/>
      <c r="CTN64" s="876"/>
      <c r="CTO64" s="876"/>
      <c r="CTP64" s="876"/>
      <c r="CTQ64" s="876"/>
      <c r="CTR64" s="876"/>
      <c r="CTS64" s="876"/>
      <c r="CTT64" s="876"/>
      <c r="CTU64" s="876"/>
      <c r="CTV64" s="876"/>
      <c r="CTW64" s="876"/>
      <c r="CTX64" s="876"/>
      <c r="CTY64" s="876"/>
      <c r="CTZ64" s="876"/>
      <c r="CUA64" s="876"/>
      <c r="CUB64" s="876"/>
      <c r="CUC64" s="876"/>
      <c r="CUD64" s="876"/>
      <c r="CUE64" s="876"/>
      <c r="CUF64" s="876"/>
      <c r="CUG64" s="876"/>
      <c r="CUH64" s="876"/>
      <c r="CUI64" s="876"/>
      <c r="CUJ64" s="876"/>
      <c r="CUK64" s="876"/>
      <c r="CUL64" s="876"/>
      <c r="CUM64" s="876"/>
      <c r="CUN64" s="876"/>
      <c r="CUO64" s="876"/>
      <c r="CUP64" s="876"/>
      <c r="CUQ64" s="876"/>
      <c r="CUR64" s="876"/>
      <c r="CUS64" s="876"/>
      <c r="CUT64" s="876"/>
      <c r="CUU64" s="876"/>
      <c r="CUV64" s="876"/>
      <c r="CUW64" s="876"/>
      <c r="CUX64" s="876"/>
      <c r="CUY64" s="876"/>
      <c r="CUZ64" s="876"/>
      <c r="CVA64" s="876"/>
      <c r="CVB64" s="876"/>
      <c r="CVC64" s="876"/>
      <c r="CVD64" s="876"/>
      <c r="CVE64" s="876"/>
      <c r="CVF64" s="876"/>
      <c r="CVG64" s="876"/>
      <c r="CVH64" s="876"/>
      <c r="CVI64" s="876"/>
      <c r="CVJ64" s="876"/>
      <c r="CVK64" s="876"/>
      <c r="CVL64" s="876"/>
      <c r="CVM64" s="876"/>
      <c r="CVN64" s="876"/>
      <c r="CVO64" s="876"/>
      <c r="CVP64" s="876"/>
      <c r="CVQ64" s="876"/>
      <c r="CVR64" s="876"/>
      <c r="CVS64" s="876"/>
      <c r="CVT64" s="876"/>
      <c r="CVU64" s="876"/>
      <c r="CVV64" s="876"/>
      <c r="CVW64" s="876"/>
      <c r="CVX64" s="876"/>
      <c r="CVY64" s="876"/>
      <c r="CVZ64" s="876"/>
      <c r="CWA64" s="876"/>
      <c r="CWB64" s="876"/>
      <c r="CWC64" s="876"/>
      <c r="CWD64" s="876"/>
      <c r="CWE64" s="876"/>
      <c r="CWF64" s="876"/>
      <c r="CWG64" s="876"/>
      <c r="CWH64" s="876"/>
      <c r="CWI64" s="876"/>
      <c r="CWJ64" s="876"/>
      <c r="CWK64" s="876"/>
      <c r="CWL64" s="876"/>
      <c r="CWM64" s="876"/>
      <c r="CWN64" s="876"/>
      <c r="CWO64" s="876"/>
      <c r="CWP64" s="876"/>
      <c r="CWQ64" s="876"/>
      <c r="CWR64" s="876"/>
      <c r="CWS64" s="876"/>
      <c r="CWT64" s="876"/>
      <c r="CWU64" s="876"/>
      <c r="CWV64" s="876"/>
      <c r="CWW64" s="876"/>
      <c r="CWX64" s="876"/>
      <c r="CWY64" s="876"/>
      <c r="CWZ64" s="876"/>
      <c r="CXA64" s="876"/>
      <c r="CXB64" s="876"/>
      <c r="CXC64" s="876"/>
      <c r="CXD64" s="876"/>
      <c r="CXE64" s="876"/>
      <c r="CXF64" s="876"/>
      <c r="CXG64" s="876"/>
      <c r="CXH64" s="876"/>
      <c r="CXI64" s="876"/>
      <c r="CXJ64" s="876"/>
      <c r="CXK64" s="876"/>
      <c r="CXL64" s="876"/>
      <c r="CXM64" s="876"/>
      <c r="CXN64" s="876"/>
      <c r="CXO64" s="876"/>
      <c r="CXP64" s="876"/>
      <c r="CXQ64" s="876"/>
      <c r="CXR64" s="876"/>
      <c r="CXS64" s="876"/>
      <c r="CXT64" s="876"/>
      <c r="CXU64" s="876"/>
      <c r="CXV64" s="876"/>
      <c r="CXW64" s="876"/>
      <c r="CXX64" s="876"/>
      <c r="CXY64" s="876"/>
      <c r="CXZ64" s="876"/>
      <c r="CYA64" s="876"/>
      <c r="CYB64" s="876"/>
      <c r="CYC64" s="876"/>
      <c r="CYD64" s="876"/>
      <c r="CYE64" s="876"/>
      <c r="CYF64" s="876"/>
      <c r="CYG64" s="876"/>
      <c r="CYH64" s="876"/>
      <c r="CYI64" s="876"/>
      <c r="CYJ64" s="876"/>
      <c r="CYK64" s="876"/>
      <c r="CYL64" s="876"/>
      <c r="CYM64" s="876"/>
      <c r="CYN64" s="876"/>
      <c r="CYO64" s="876"/>
      <c r="CYP64" s="876"/>
      <c r="CYQ64" s="876"/>
      <c r="CYR64" s="876"/>
      <c r="CYS64" s="876"/>
      <c r="CYT64" s="876"/>
      <c r="CYU64" s="876"/>
      <c r="CYV64" s="876"/>
      <c r="CYW64" s="876"/>
      <c r="CYX64" s="876"/>
      <c r="CYY64" s="876"/>
      <c r="CYZ64" s="876"/>
      <c r="CZA64" s="876"/>
      <c r="CZB64" s="876"/>
      <c r="CZC64" s="876"/>
      <c r="CZD64" s="876"/>
      <c r="CZE64" s="876"/>
      <c r="CZF64" s="876"/>
      <c r="CZG64" s="876"/>
      <c r="CZH64" s="876"/>
      <c r="CZI64" s="876"/>
      <c r="CZJ64" s="876"/>
      <c r="CZK64" s="876"/>
      <c r="CZL64" s="876"/>
      <c r="CZM64" s="876"/>
      <c r="CZN64" s="876"/>
      <c r="CZO64" s="876"/>
      <c r="CZP64" s="876"/>
      <c r="CZQ64" s="876"/>
      <c r="CZR64" s="876"/>
      <c r="CZS64" s="876"/>
      <c r="CZT64" s="876"/>
      <c r="CZU64" s="876"/>
      <c r="CZV64" s="876"/>
      <c r="CZW64" s="876"/>
      <c r="CZX64" s="876"/>
      <c r="CZY64" s="876"/>
      <c r="CZZ64" s="876"/>
      <c r="DAA64" s="876"/>
      <c r="DAB64" s="876"/>
      <c r="DAC64" s="876"/>
      <c r="DAD64" s="876"/>
      <c r="DAE64" s="876"/>
      <c r="DAF64" s="876"/>
      <c r="DAG64" s="876"/>
      <c r="DAH64" s="876"/>
      <c r="DAI64" s="876"/>
      <c r="DAJ64" s="876"/>
      <c r="DAK64" s="876"/>
      <c r="DAL64" s="876"/>
      <c r="DAM64" s="876"/>
      <c r="DAN64" s="876"/>
      <c r="DAO64" s="876"/>
      <c r="DAP64" s="876"/>
      <c r="DAQ64" s="876"/>
      <c r="DAR64" s="876"/>
      <c r="DAS64" s="876"/>
      <c r="DAT64" s="876"/>
      <c r="DAU64" s="876"/>
      <c r="DAV64" s="876"/>
      <c r="DAW64" s="876"/>
      <c r="DAX64" s="876"/>
      <c r="DAY64" s="876"/>
      <c r="DAZ64" s="876"/>
      <c r="DBA64" s="876"/>
      <c r="DBB64" s="876"/>
      <c r="DBC64" s="876"/>
      <c r="DBD64" s="876"/>
      <c r="DBE64" s="876"/>
      <c r="DBF64" s="876"/>
      <c r="DBG64" s="876"/>
      <c r="DBH64" s="876"/>
      <c r="DBI64" s="876"/>
      <c r="DBJ64" s="876"/>
      <c r="DBK64" s="876"/>
      <c r="DBL64" s="876"/>
      <c r="DBM64" s="876"/>
      <c r="DBN64" s="876"/>
      <c r="DBO64" s="876"/>
      <c r="DBP64" s="876"/>
      <c r="DBQ64" s="876"/>
      <c r="DBR64" s="876"/>
      <c r="DBS64" s="876"/>
      <c r="DBT64" s="876"/>
      <c r="DBU64" s="876"/>
      <c r="DBV64" s="876"/>
      <c r="DBW64" s="876"/>
      <c r="DBX64" s="876"/>
      <c r="DBY64" s="876"/>
      <c r="DBZ64" s="876"/>
      <c r="DCA64" s="876"/>
      <c r="DCB64" s="876"/>
      <c r="DCC64" s="876"/>
      <c r="DCD64" s="876"/>
      <c r="DCE64" s="876"/>
      <c r="DCF64" s="876"/>
      <c r="DCG64" s="876"/>
      <c r="DCH64" s="876"/>
      <c r="DCI64" s="876"/>
      <c r="DCJ64" s="876"/>
      <c r="DCK64" s="876"/>
      <c r="DCL64" s="876"/>
      <c r="DCM64" s="876"/>
      <c r="DCN64" s="876"/>
      <c r="DCO64" s="876"/>
      <c r="DCP64" s="876"/>
      <c r="DCQ64" s="876"/>
      <c r="DCR64" s="876"/>
      <c r="DCS64" s="876"/>
      <c r="DCT64" s="876"/>
      <c r="DCU64" s="876"/>
      <c r="DCV64" s="876"/>
      <c r="DCW64" s="876"/>
      <c r="DCX64" s="876"/>
      <c r="DCY64" s="876"/>
      <c r="DCZ64" s="876"/>
      <c r="DDA64" s="876"/>
      <c r="DDB64" s="876"/>
      <c r="DDC64" s="876"/>
      <c r="DDD64" s="876"/>
      <c r="DDE64" s="876"/>
      <c r="DDF64" s="876"/>
      <c r="DDG64" s="876"/>
      <c r="DDH64" s="876"/>
      <c r="DDI64" s="876"/>
      <c r="DDJ64" s="876"/>
      <c r="DDK64" s="876"/>
      <c r="DDL64" s="876"/>
      <c r="DDM64" s="876"/>
      <c r="DDN64" s="876"/>
      <c r="DDO64" s="876"/>
      <c r="DDP64" s="876"/>
      <c r="DDQ64" s="876"/>
      <c r="DDR64" s="876"/>
      <c r="DDS64" s="876"/>
      <c r="DDT64" s="876"/>
      <c r="DDU64" s="876"/>
      <c r="DDV64" s="876"/>
      <c r="DDW64" s="876"/>
      <c r="DDX64" s="876"/>
      <c r="DDY64" s="876"/>
      <c r="DDZ64" s="876"/>
      <c r="DEA64" s="876"/>
      <c r="DEB64" s="876"/>
      <c r="DEC64" s="876"/>
      <c r="DED64" s="876"/>
      <c r="DEE64" s="876"/>
      <c r="DEF64" s="876"/>
      <c r="DEG64" s="876"/>
      <c r="DEH64" s="876"/>
      <c r="DEI64" s="876"/>
      <c r="DEJ64" s="876"/>
      <c r="DEK64" s="876"/>
      <c r="DEL64" s="876"/>
      <c r="DEM64" s="876"/>
      <c r="DEN64" s="876"/>
      <c r="DEO64" s="876"/>
      <c r="DEP64" s="876"/>
      <c r="DEQ64" s="876"/>
      <c r="DER64" s="876"/>
      <c r="DES64" s="876"/>
      <c r="DET64" s="876"/>
      <c r="DEU64" s="876"/>
      <c r="DEV64" s="876"/>
      <c r="DEW64" s="876"/>
      <c r="DEX64" s="876"/>
      <c r="DEY64" s="876"/>
      <c r="DEZ64" s="876"/>
      <c r="DFA64" s="876"/>
      <c r="DFB64" s="876"/>
      <c r="DFC64" s="876"/>
      <c r="DFD64" s="876"/>
      <c r="DFE64" s="876"/>
      <c r="DFF64" s="876"/>
      <c r="DFG64" s="876"/>
      <c r="DFH64" s="876"/>
      <c r="DFI64" s="876"/>
      <c r="DFJ64" s="876"/>
      <c r="DFK64" s="876"/>
      <c r="DFL64" s="876"/>
      <c r="DFM64" s="876"/>
      <c r="DFN64" s="876"/>
      <c r="DFO64" s="876"/>
      <c r="DFP64" s="876"/>
      <c r="DFQ64" s="876"/>
      <c r="DFR64" s="876"/>
      <c r="DFS64" s="876"/>
      <c r="DFT64" s="876"/>
      <c r="DFU64" s="876"/>
      <c r="DFV64" s="876"/>
      <c r="DFW64" s="876"/>
      <c r="DFX64" s="876"/>
      <c r="DFY64" s="876"/>
      <c r="DFZ64" s="876"/>
      <c r="DGA64" s="876"/>
      <c r="DGB64" s="876"/>
      <c r="DGC64" s="876"/>
      <c r="DGD64" s="876"/>
      <c r="DGE64" s="876"/>
      <c r="DGF64" s="876"/>
      <c r="DGG64" s="876"/>
      <c r="DGH64" s="876"/>
      <c r="DGI64" s="876"/>
      <c r="DGJ64" s="876"/>
      <c r="DGK64" s="876"/>
      <c r="DGL64" s="876"/>
      <c r="DGM64" s="876"/>
      <c r="DGN64" s="876"/>
      <c r="DGO64" s="876"/>
      <c r="DGP64" s="876"/>
      <c r="DGQ64" s="876"/>
      <c r="DGR64" s="876"/>
      <c r="DGS64" s="876"/>
      <c r="DGT64" s="876"/>
      <c r="DGU64" s="876"/>
      <c r="DGV64" s="876"/>
      <c r="DGW64" s="876"/>
      <c r="DGX64" s="876"/>
      <c r="DGY64" s="876"/>
      <c r="DGZ64" s="876"/>
      <c r="DHA64" s="876"/>
      <c r="DHB64" s="876"/>
      <c r="DHC64" s="876"/>
      <c r="DHD64" s="876"/>
      <c r="DHE64" s="876"/>
      <c r="DHF64" s="876"/>
      <c r="DHG64" s="876"/>
      <c r="DHH64" s="876"/>
      <c r="DHI64" s="876"/>
      <c r="DHJ64" s="876"/>
      <c r="DHK64" s="876"/>
      <c r="DHL64" s="876"/>
      <c r="DHM64" s="876"/>
      <c r="DHN64" s="876"/>
      <c r="DHO64" s="876"/>
      <c r="DHP64" s="876"/>
      <c r="DHQ64" s="876"/>
      <c r="DHR64" s="876"/>
      <c r="DHS64" s="876"/>
      <c r="DHT64" s="876"/>
      <c r="DHU64" s="876"/>
      <c r="DHV64" s="876"/>
      <c r="DHW64" s="876"/>
      <c r="DHX64" s="876"/>
      <c r="DHY64" s="876"/>
      <c r="DHZ64" s="876"/>
      <c r="DIA64" s="876"/>
      <c r="DIB64" s="876"/>
      <c r="DIC64" s="876"/>
      <c r="DID64" s="876"/>
      <c r="DIE64" s="876"/>
      <c r="DIF64" s="876"/>
      <c r="DIG64" s="876"/>
      <c r="DIH64" s="876"/>
      <c r="DII64" s="876"/>
      <c r="DIJ64" s="876"/>
      <c r="DIK64" s="876"/>
      <c r="DIL64" s="876"/>
      <c r="DIM64" s="876"/>
      <c r="DIN64" s="876"/>
      <c r="DIO64" s="876"/>
      <c r="DIP64" s="876"/>
      <c r="DIQ64" s="876"/>
      <c r="DIR64" s="876"/>
      <c r="DIS64" s="876"/>
      <c r="DIT64" s="876"/>
      <c r="DIU64" s="876"/>
      <c r="DIV64" s="876"/>
      <c r="DIW64" s="876"/>
      <c r="DIX64" s="876"/>
      <c r="DIY64" s="876"/>
      <c r="DIZ64" s="876"/>
      <c r="DJA64" s="876"/>
      <c r="DJB64" s="876"/>
      <c r="DJC64" s="876"/>
      <c r="DJD64" s="876"/>
      <c r="DJE64" s="876"/>
      <c r="DJF64" s="876"/>
      <c r="DJG64" s="876"/>
      <c r="DJH64" s="876"/>
      <c r="DJI64" s="876"/>
      <c r="DJJ64" s="876"/>
      <c r="DJK64" s="876"/>
      <c r="DJL64" s="876"/>
      <c r="DJM64" s="876"/>
      <c r="DJN64" s="876"/>
      <c r="DJO64" s="876"/>
      <c r="DJP64" s="876"/>
      <c r="DJQ64" s="876"/>
      <c r="DJR64" s="876"/>
      <c r="DJS64" s="876"/>
      <c r="DJT64" s="876"/>
      <c r="DJU64" s="876"/>
      <c r="DJV64" s="876"/>
      <c r="DJW64" s="876"/>
      <c r="DJX64" s="876"/>
      <c r="DJY64" s="876"/>
      <c r="DJZ64" s="876"/>
      <c r="DKA64" s="876"/>
      <c r="DKB64" s="876"/>
      <c r="DKC64" s="876"/>
      <c r="DKD64" s="876"/>
      <c r="DKE64" s="876"/>
      <c r="DKF64" s="876"/>
      <c r="DKG64" s="876"/>
      <c r="DKH64" s="876"/>
      <c r="DKI64" s="876"/>
      <c r="DKJ64" s="876"/>
      <c r="DKK64" s="876"/>
      <c r="DKL64" s="876"/>
      <c r="DKM64" s="876"/>
      <c r="DKN64" s="876"/>
      <c r="DKO64" s="876"/>
      <c r="DKP64" s="876"/>
      <c r="DKQ64" s="876"/>
      <c r="DKR64" s="876"/>
      <c r="DKS64" s="876"/>
      <c r="DKT64" s="876"/>
      <c r="DKU64" s="876"/>
      <c r="DKV64" s="876"/>
      <c r="DKW64" s="876"/>
      <c r="DKX64" s="876"/>
      <c r="DKY64" s="876"/>
      <c r="DKZ64" s="876"/>
      <c r="DLA64" s="876"/>
      <c r="DLB64" s="876"/>
      <c r="DLC64" s="876"/>
      <c r="DLD64" s="876"/>
      <c r="DLE64" s="876"/>
      <c r="DLF64" s="876"/>
      <c r="DLG64" s="876"/>
      <c r="DLH64" s="876"/>
      <c r="DLI64" s="876"/>
      <c r="DLJ64" s="876"/>
      <c r="DLK64" s="876"/>
      <c r="DLL64" s="876"/>
      <c r="DLM64" s="876"/>
      <c r="DLN64" s="876"/>
      <c r="DLO64" s="876"/>
      <c r="DLP64" s="876"/>
      <c r="DLQ64" s="876"/>
      <c r="DLR64" s="876"/>
      <c r="DLS64" s="876"/>
      <c r="DLT64" s="876"/>
      <c r="DLU64" s="876"/>
      <c r="DLV64" s="876"/>
      <c r="DLW64" s="876"/>
      <c r="DLX64" s="876"/>
      <c r="DLY64" s="876"/>
      <c r="DLZ64" s="876"/>
      <c r="DMA64" s="876"/>
      <c r="DMB64" s="876"/>
      <c r="DMC64" s="876"/>
      <c r="DMD64" s="876"/>
      <c r="DME64" s="876"/>
      <c r="DMF64" s="876"/>
      <c r="DMG64" s="876"/>
      <c r="DMH64" s="876"/>
      <c r="DMI64" s="876"/>
      <c r="DMJ64" s="876"/>
      <c r="DMK64" s="876"/>
      <c r="DML64" s="876"/>
      <c r="DMM64" s="876"/>
      <c r="DMN64" s="876"/>
      <c r="DMO64" s="876"/>
      <c r="DMP64" s="876"/>
      <c r="DMQ64" s="876"/>
      <c r="DMR64" s="876"/>
      <c r="DMS64" s="876"/>
      <c r="DMT64" s="876"/>
      <c r="DMU64" s="876"/>
      <c r="DMV64" s="876"/>
      <c r="DMW64" s="876"/>
      <c r="DMX64" s="876"/>
      <c r="DMY64" s="876"/>
      <c r="DMZ64" s="876"/>
      <c r="DNA64" s="876"/>
      <c r="DNB64" s="876"/>
      <c r="DNC64" s="876"/>
      <c r="DND64" s="876"/>
      <c r="DNE64" s="876"/>
      <c r="DNF64" s="876"/>
      <c r="DNG64" s="876"/>
      <c r="DNH64" s="876"/>
      <c r="DNI64" s="876"/>
      <c r="DNJ64" s="876"/>
      <c r="DNK64" s="876"/>
      <c r="DNL64" s="876"/>
      <c r="DNM64" s="876"/>
      <c r="DNN64" s="876"/>
      <c r="DNO64" s="876"/>
      <c r="DNP64" s="876"/>
      <c r="DNQ64" s="876"/>
      <c r="DNR64" s="876"/>
      <c r="DNS64" s="876"/>
      <c r="DNT64" s="876"/>
      <c r="DNU64" s="876"/>
      <c r="DNV64" s="876"/>
      <c r="DNW64" s="876"/>
      <c r="DNX64" s="876"/>
      <c r="DNY64" s="876"/>
      <c r="DNZ64" s="876"/>
      <c r="DOA64" s="876"/>
      <c r="DOB64" s="876"/>
      <c r="DOC64" s="876"/>
      <c r="DOD64" s="876"/>
      <c r="DOE64" s="876"/>
      <c r="DOF64" s="876"/>
      <c r="DOG64" s="876"/>
      <c r="DOH64" s="876"/>
      <c r="DOI64" s="876"/>
      <c r="DOJ64" s="876"/>
      <c r="DOK64" s="876"/>
      <c r="DOL64" s="876"/>
      <c r="DOM64" s="876"/>
      <c r="DON64" s="876"/>
      <c r="DOO64" s="876"/>
      <c r="DOP64" s="876"/>
      <c r="DOQ64" s="876"/>
      <c r="DOR64" s="876"/>
      <c r="DOS64" s="876"/>
      <c r="DOT64" s="876"/>
      <c r="DOU64" s="876"/>
      <c r="DOV64" s="876"/>
      <c r="DOW64" s="876"/>
      <c r="DOX64" s="876"/>
      <c r="DOY64" s="876"/>
      <c r="DOZ64" s="876"/>
      <c r="DPA64" s="876"/>
      <c r="DPB64" s="876"/>
      <c r="DPC64" s="876"/>
      <c r="DPD64" s="876"/>
      <c r="DPE64" s="876"/>
      <c r="DPF64" s="876"/>
      <c r="DPG64" s="876"/>
      <c r="DPH64" s="876"/>
      <c r="DPI64" s="876"/>
      <c r="DPJ64" s="876"/>
      <c r="DPK64" s="876"/>
      <c r="DPL64" s="876"/>
      <c r="DPM64" s="876"/>
      <c r="DPN64" s="876"/>
      <c r="DPO64" s="876"/>
      <c r="DPP64" s="876"/>
      <c r="DPQ64" s="876"/>
      <c r="DPR64" s="876"/>
      <c r="DPS64" s="876"/>
      <c r="DPT64" s="876"/>
      <c r="DPU64" s="876"/>
      <c r="DPV64" s="876"/>
      <c r="DPW64" s="876"/>
      <c r="DPX64" s="876"/>
      <c r="DPY64" s="876"/>
      <c r="DPZ64" s="876"/>
      <c r="DQA64" s="876"/>
      <c r="DQB64" s="876"/>
      <c r="DQC64" s="876"/>
      <c r="DQD64" s="876"/>
      <c r="DQE64" s="876"/>
      <c r="DQF64" s="876"/>
      <c r="DQG64" s="876"/>
      <c r="DQH64" s="876"/>
      <c r="DQI64" s="876"/>
      <c r="DQJ64" s="876"/>
      <c r="DQK64" s="876"/>
      <c r="DQL64" s="876"/>
      <c r="DQM64" s="876"/>
      <c r="DQN64" s="876"/>
      <c r="DQO64" s="876"/>
      <c r="DQP64" s="876"/>
      <c r="DQQ64" s="876"/>
      <c r="DQR64" s="876"/>
      <c r="DQS64" s="876"/>
      <c r="DQT64" s="876"/>
      <c r="DQU64" s="876"/>
      <c r="DQV64" s="876"/>
      <c r="DQW64" s="876"/>
      <c r="DQX64" s="876"/>
      <c r="DQY64" s="876"/>
      <c r="DQZ64" s="876"/>
      <c r="DRA64" s="876"/>
      <c r="DRB64" s="876"/>
      <c r="DRC64" s="876"/>
      <c r="DRD64" s="876"/>
      <c r="DRE64" s="876"/>
      <c r="DRF64" s="876"/>
      <c r="DRG64" s="876"/>
      <c r="DRH64" s="876"/>
      <c r="DRI64" s="876"/>
      <c r="DRJ64" s="876"/>
      <c r="DRK64" s="876"/>
      <c r="DRL64" s="876"/>
      <c r="DRM64" s="876"/>
      <c r="DRN64" s="876"/>
      <c r="DRO64" s="876"/>
      <c r="DRP64" s="876"/>
      <c r="DRQ64" s="876"/>
      <c r="DRR64" s="876"/>
      <c r="DRS64" s="876"/>
      <c r="DRT64" s="876"/>
      <c r="DRU64" s="876"/>
      <c r="DRV64" s="876"/>
      <c r="DRW64" s="876"/>
      <c r="DRX64" s="876"/>
      <c r="DRY64" s="876"/>
      <c r="DRZ64" s="876"/>
      <c r="DSA64" s="876"/>
      <c r="DSB64" s="876"/>
      <c r="DSC64" s="876"/>
      <c r="DSD64" s="876"/>
      <c r="DSE64" s="876"/>
      <c r="DSF64" s="876"/>
      <c r="DSG64" s="876"/>
      <c r="DSH64" s="876"/>
      <c r="DSI64" s="876"/>
      <c r="DSJ64" s="876"/>
      <c r="DSK64" s="876"/>
      <c r="DSL64" s="876"/>
      <c r="DSM64" s="876"/>
      <c r="DSN64" s="876"/>
      <c r="DSO64" s="876"/>
      <c r="DSP64" s="876"/>
      <c r="DSQ64" s="876"/>
      <c r="DSR64" s="876"/>
      <c r="DSS64" s="876"/>
      <c r="DST64" s="876"/>
      <c r="DSU64" s="876"/>
      <c r="DSV64" s="876"/>
      <c r="DSW64" s="876"/>
      <c r="DSX64" s="876"/>
      <c r="DSY64" s="876"/>
      <c r="DSZ64" s="876"/>
      <c r="DTA64" s="876"/>
      <c r="DTB64" s="876"/>
      <c r="DTC64" s="876"/>
      <c r="DTD64" s="876"/>
      <c r="DTE64" s="876"/>
      <c r="DTF64" s="876"/>
      <c r="DTG64" s="876"/>
      <c r="DTH64" s="876"/>
      <c r="DTI64" s="876"/>
      <c r="DTJ64" s="876"/>
      <c r="DTK64" s="876"/>
      <c r="DTL64" s="876"/>
      <c r="DTM64" s="876"/>
      <c r="DTN64" s="876"/>
      <c r="DTO64" s="876"/>
      <c r="DTP64" s="876"/>
      <c r="DTQ64" s="876"/>
      <c r="DTR64" s="876"/>
      <c r="DTS64" s="876"/>
      <c r="DTT64" s="876"/>
      <c r="DTU64" s="876"/>
      <c r="DTV64" s="876"/>
      <c r="DTW64" s="876"/>
      <c r="DTX64" s="876"/>
      <c r="DTY64" s="876"/>
      <c r="DTZ64" s="876"/>
      <c r="DUA64" s="876"/>
      <c r="DUB64" s="876"/>
      <c r="DUC64" s="876"/>
      <c r="DUD64" s="876"/>
      <c r="DUE64" s="876"/>
      <c r="DUF64" s="876"/>
      <c r="DUG64" s="876"/>
      <c r="DUH64" s="876"/>
      <c r="DUI64" s="876"/>
      <c r="DUJ64" s="876"/>
      <c r="DUK64" s="876"/>
      <c r="DUL64" s="876"/>
      <c r="DUM64" s="876"/>
      <c r="DUN64" s="876"/>
      <c r="DUO64" s="876"/>
      <c r="DUP64" s="876"/>
      <c r="DUQ64" s="876"/>
      <c r="DUR64" s="876"/>
      <c r="DUS64" s="876"/>
      <c r="DUT64" s="876"/>
      <c r="DUU64" s="876"/>
      <c r="DUV64" s="876"/>
      <c r="DUW64" s="876"/>
      <c r="DUX64" s="876"/>
      <c r="DUY64" s="876"/>
      <c r="DUZ64" s="876"/>
      <c r="DVA64" s="876"/>
      <c r="DVB64" s="876"/>
      <c r="DVC64" s="876"/>
      <c r="DVD64" s="876"/>
      <c r="DVE64" s="876"/>
      <c r="DVF64" s="876"/>
      <c r="DVG64" s="876"/>
      <c r="DVH64" s="876"/>
      <c r="DVI64" s="876"/>
      <c r="DVJ64" s="876"/>
      <c r="DVK64" s="876"/>
      <c r="DVL64" s="876"/>
      <c r="DVM64" s="876"/>
      <c r="DVN64" s="876"/>
      <c r="DVO64" s="876"/>
      <c r="DVP64" s="876"/>
      <c r="DVQ64" s="876"/>
      <c r="DVR64" s="876"/>
      <c r="DVS64" s="876"/>
      <c r="DVT64" s="876"/>
      <c r="DVU64" s="876"/>
      <c r="DVV64" s="876"/>
      <c r="DVW64" s="876"/>
      <c r="DVX64" s="876"/>
      <c r="DVY64" s="876"/>
      <c r="DVZ64" s="876"/>
      <c r="DWA64" s="876"/>
      <c r="DWB64" s="876"/>
      <c r="DWC64" s="876"/>
      <c r="DWD64" s="876"/>
      <c r="DWE64" s="876"/>
      <c r="DWF64" s="876"/>
      <c r="DWG64" s="876"/>
      <c r="DWH64" s="876"/>
      <c r="DWI64" s="876"/>
      <c r="DWJ64" s="876"/>
      <c r="DWK64" s="876"/>
      <c r="DWL64" s="876"/>
      <c r="DWM64" s="876"/>
      <c r="DWN64" s="876"/>
      <c r="DWO64" s="876"/>
      <c r="DWP64" s="876"/>
      <c r="DWQ64" s="876"/>
      <c r="DWR64" s="876"/>
      <c r="DWS64" s="876"/>
      <c r="DWT64" s="876"/>
      <c r="DWU64" s="876"/>
      <c r="DWV64" s="876"/>
      <c r="DWW64" s="876"/>
      <c r="DWX64" s="876"/>
      <c r="DWY64" s="876"/>
      <c r="DWZ64" s="876"/>
      <c r="DXA64" s="876"/>
      <c r="DXB64" s="876"/>
      <c r="DXC64" s="876"/>
      <c r="DXD64" s="876"/>
      <c r="DXE64" s="876"/>
      <c r="DXF64" s="876"/>
      <c r="DXG64" s="876"/>
      <c r="DXH64" s="876"/>
      <c r="DXI64" s="876"/>
      <c r="DXJ64" s="876"/>
      <c r="DXK64" s="876"/>
      <c r="DXL64" s="876"/>
      <c r="DXM64" s="876"/>
      <c r="DXN64" s="876"/>
      <c r="DXO64" s="876"/>
      <c r="DXP64" s="876"/>
      <c r="DXQ64" s="876"/>
      <c r="DXR64" s="876"/>
      <c r="DXS64" s="876"/>
      <c r="DXT64" s="876"/>
      <c r="DXU64" s="876"/>
      <c r="DXV64" s="876"/>
      <c r="DXW64" s="876"/>
      <c r="DXX64" s="876"/>
      <c r="DXY64" s="876"/>
      <c r="DXZ64" s="876"/>
      <c r="DYA64" s="876"/>
      <c r="DYB64" s="876"/>
      <c r="DYC64" s="876"/>
      <c r="DYD64" s="876"/>
      <c r="DYE64" s="876"/>
      <c r="DYF64" s="876"/>
      <c r="DYG64" s="876"/>
      <c r="DYH64" s="876"/>
      <c r="DYI64" s="876"/>
      <c r="DYJ64" s="876"/>
      <c r="DYK64" s="876"/>
      <c r="DYL64" s="876"/>
      <c r="DYM64" s="876"/>
      <c r="DYN64" s="876"/>
      <c r="DYO64" s="876"/>
      <c r="DYP64" s="876"/>
      <c r="DYQ64" s="876"/>
      <c r="DYR64" s="876"/>
      <c r="DYS64" s="876"/>
      <c r="DYT64" s="876"/>
      <c r="DYU64" s="876"/>
      <c r="DYV64" s="876"/>
      <c r="DYW64" s="876"/>
      <c r="DYX64" s="876"/>
      <c r="DYY64" s="876"/>
      <c r="DYZ64" s="876"/>
      <c r="DZA64" s="876"/>
      <c r="DZB64" s="876"/>
      <c r="DZC64" s="876"/>
      <c r="DZD64" s="876"/>
      <c r="DZE64" s="876"/>
      <c r="DZF64" s="876"/>
      <c r="DZG64" s="876"/>
      <c r="DZH64" s="876"/>
      <c r="DZI64" s="876"/>
      <c r="DZJ64" s="876"/>
      <c r="DZK64" s="876"/>
      <c r="DZL64" s="876"/>
      <c r="DZM64" s="876"/>
      <c r="DZN64" s="876"/>
      <c r="DZO64" s="876"/>
      <c r="DZP64" s="876"/>
      <c r="DZQ64" s="876"/>
      <c r="DZR64" s="876"/>
      <c r="DZS64" s="876"/>
      <c r="DZT64" s="876"/>
      <c r="DZU64" s="876"/>
      <c r="DZV64" s="876"/>
      <c r="DZW64" s="876"/>
      <c r="DZX64" s="876"/>
      <c r="DZY64" s="876"/>
      <c r="DZZ64" s="876"/>
      <c r="EAA64" s="876"/>
      <c r="EAB64" s="876"/>
      <c r="EAC64" s="876"/>
      <c r="EAD64" s="876"/>
      <c r="EAE64" s="876"/>
      <c r="EAF64" s="876"/>
      <c r="EAG64" s="876"/>
      <c r="EAH64" s="876"/>
      <c r="EAI64" s="876"/>
      <c r="EAJ64" s="876"/>
      <c r="EAK64" s="876"/>
      <c r="EAL64" s="876"/>
      <c r="EAM64" s="876"/>
      <c r="EAN64" s="876"/>
      <c r="EAO64" s="876"/>
      <c r="EAP64" s="876"/>
      <c r="EAQ64" s="876"/>
      <c r="EAR64" s="876"/>
      <c r="EAS64" s="876"/>
      <c r="EAT64" s="876"/>
      <c r="EAU64" s="876"/>
      <c r="EAV64" s="876"/>
      <c r="EAW64" s="876"/>
      <c r="EAX64" s="876"/>
      <c r="EAY64" s="876"/>
      <c r="EAZ64" s="876"/>
      <c r="EBA64" s="876"/>
      <c r="EBB64" s="876"/>
      <c r="EBC64" s="876"/>
      <c r="EBD64" s="876"/>
      <c r="EBE64" s="876"/>
      <c r="EBF64" s="876"/>
      <c r="EBG64" s="876"/>
      <c r="EBH64" s="876"/>
      <c r="EBI64" s="876"/>
      <c r="EBJ64" s="876"/>
      <c r="EBK64" s="876"/>
      <c r="EBL64" s="876"/>
      <c r="EBM64" s="876"/>
      <c r="EBN64" s="876"/>
      <c r="EBO64" s="876"/>
      <c r="EBP64" s="876"/>
      <c r="EBQ64" s="876"/>
      <c r="EBR64" s="876"/>
      <c r="EBS64" s="876"/>
      <c r="EBT64" s="876"/>
      <c r="EBU64" s="876"/>
      <c r="EBV64" s="876"/>
      <c r="EBW64" s="876"/>
      <c r="EBX64" s="876"/>
      <c r="EBY64" s="876"/>
      <c r="EBZ64" s="876"/>
      <c r="ECA64" s="876"/>
      <c r="ECB64" s="876"/>
      <c r="ECC64" s="876"/>
      <c r="ECD64" s="876"/>
      <c r="ECE64" s="876"/>
      <c r="ECF64" s="876"/>
      <c r="ECG64" s="876"/>
      <c r="ECH64" s="876"/>
      <c r="ECI64" s="876"/>
      <c r="ECJ64" s="876"/>
      <c r="ECK64" s="876"/>
      <c r="ECL64" s="876"/>
      <c r="ECM64" s="876"/>
      <c r="ECN64" s="876"/>
      <c r="ECO64" s="876"/>
      <c r="ECP64" s="876"/>
      <c r="ECQ64" s="876"/>
      <c r="ECR64" s="876"/>
      <c r="ECS64" s="876"/>
      <c r="ECT64" s="876"/>
      <c r="ECU64" s="876"/>
      <c r="ECV64" s="876"/>
      <c r="ECW64" s="876"/>
      <c r="ECX64" s="876"/>
      <c r="ECY64" s="876"/>
      <c r="ECZ64" s="876"/>
      <c r="EDA64" s="876"/>
      <c r="EDB64" s="876"/>
      <c r="EDC64" s="876"/>
      <c r="EDD64" s="876"/>
      <c r="EDE64" s="876"/>
      <c r="EDF64" s="876"/>
      <c r="EDG64" s="876"/>
      <c r="EDH64" s="876"/>
      <c r="EDI64" s="876"/>
      <c r="EDJ64" s="876"/>
      <c r="EDK64" s="876"/>
      <c r="EDL64" s="876"/>
      <c r="EDM64" s="876"/>
      <c r="EDN64" s="876"/>
      <c r="EDO64" s="876"/>
      <c r="EDP64" s="876"/>
      <c r="EDQ64" s="876"/>
      <c r="EDR64" s="876"/>
      <c r="EDS64" s="876"/>
      <c r="EDT64" s="876"/>
      <c r="EDU64" s="876"/>
      <c r="EDV64" s="876"/>
      <c r="EDW64" s="876"/>
      <c r="EDX64" s="876"/>
      <c r="EDY64" s="876"/>
      <c r="EDZ64" s="876"/>
      <c r="EEA64" s="876"/>
      <c r="EEB64" s="876"/>
      <c r="EEC64" s="876"/>
      <c r="EED64" s="876"/>
      <c r="EEE64" s="876"/>
      <c r="EEF64" s="876"/>
      <c r="EEG64" s="876"/>
      <c r="EEH64" s="876"/>
      <c r="EEI64" s="876"/>
      <c r="EEJ64" s="876"/>
      <c r="EEK64" s="876"/>
      <c r="EEL64" s="876"/>
      <c r="EEM64" s="876"/>
      <c r="EEN64" s="876"/>
      <c r="EEO64" s="876"/>
      <c r="EEP64" s="876"/>
      <c r="EEQ64" s="876"/>
      <c r="EER64" s="876"/>
      <c r="EES64" s="876"/>
      <c r="EET64" s="876"/>
      <c r="EEU64" s="876"/>
      <c r="EEV64" s="876"/>
      <c r="EEW64" s="876"/>
      <c r="EEX64" s="876"/>
      <c r="EEY64" s="876"/>
      <c r="EEZ64" s="876"/>
      <c r="EFA64" s="876"/>
      <c r="EFB64" s="876"/>
      <c r="EFC64" s="876"/>
      <c r="EFD64" s="876"/>
      <c r="EFE64" s="876"/>
      <c r="EFF64" s="876"/>
      <c r="EFG64" s="876"/>
      <c r="EFH64" s="876"/>
      <c r="EFI64" s="876"/>
      <c r="EFJ64" s="876"/>
      <c r="EFK64" s="876"/>
      <c r="EFL64" s="876"/>
      <c r="EFM64" s="876"/>
      <c r="EFN64" s="876"/>
      <c r="EFO64" s="876"/>
      <c r="EFP64" s="876"/>
      <c r="EFQ64" s="876"/>
      <c r="EFR64" s="876"/>
      <c r="EFS64" s="876"/>
      <c r="EFT64" s="876"/>
      <c r="EFU64" s="876"/>
      <c r="EFV64" s="876"/>
      <c r="EFW64" s="876"/>
      <c r="EFX64" s="876"/>
      <c r="EFY64" s="876"/>
      <c r="EFZ64" s="876"/>
      <c r="EGA64" s="876"/>
      <c r="EGB64" s="876"/>
      <c r="EGC64" s="876"/>
      <c r="EGD64" s="876"/>
      <c r="EGE64" s="876"/>
      <c r="EGF64" s="876"/>
      <c r="EGG64" s="876"/>
      <c r="EGH64" s="876"/>
      <c r="EGI64" s="876"/>
      <c r="EGJ64" s="876"/>
      <c r="EGK64" s="876"/>
      <c r="EGL64" s="876"/>
      <c r="EGM64" s="876"/>
      <c r="EGN64" s="876"/>
      <c r="EGO64" s="876"/>
      <c r="EGP64" s="876"/>
      <c r="EGQ64" s="876"/>
      <c r="EGR64" s="876"/>
      <c r="EGS64" s="876"/>
      <c r="EGT64" s="876"/>
      <c r="EGU64" s="876"/>
      <c r="EGV64" s="876"/>
      <c r="EGW64" s="876"/>
      <c r="EGX64" s="876"/>
      <c r="EGY64" s="876"/>
      <c r="EGZ64" s="876"/>
      <c r="EHA64" s="876"/>
      <c r="EHB64" s="876"/>
      <c r="EHC64" s="876"/>
      <c r="EHD64" s="876"/>
      <c r="EHE64" s="876"/>
      <c r="EHF64" s="876"/>
      <c r="EHG64" s="876"/>
      <c r="EHH64" s="876"/>
      <c r="EHI64" s="876"/>
      <c r="EHJ64" s="876"/>
      <c r="EHK64" s="876"/>
      <c r="EHL64" s="876"/>
      <c r="EHM64" s="876"/>
      <c r="EHN64" s="876"/>
      <c r="EHO64" s="876"/>
      <c r="EHP64" s="876"/>
      <c r="EHQ64" s="876"/>
      <c r="EHR64" s="876"/>
      <c r="EHS64" s="876"/>
      <c r="EHT64" s="876"/>
      <c r="EHU64" s="876"/>
      <c r="EHV64" s="876"/>
      <c r="EHW64" s="876"/>
      <c r="EHX64" s="876"/>
      <c r="EHY64" s="876"/>
      <c r="EHZ64" s="876"/>
      <c r="EIA64" s="876"/>
      <c r="EIB64" s="876"/>
      <c r="EIC64" s="876"/>
      <c r="EID64" s="876"/>
      <c r="EIE64" s="876"/>
      <c r="EIF64" s="876"/>
      <c r="EIG64" s="876"/>
      <c r="EIH64" s="876"/>
      <c r="EII64" s="876"/>
      <c r="EIJ64" s="876"/>
      <c r="EIK64" s="876"/>
      <c r="EIL64" s="876"/>
      <c r="EIM64" s="876"/>
      <c r="EIN64" s="876"/>
      <c r="EIO64" s="876"/>
      <c r="EIP64" s="876"/>
      <c r="EIQ64" s="876"/>
      <c r="EIR64" s="876"/>
      <c r="EIS64" s="876"/>
      <c r="EIT64" s="876"/>
      <c r="EIU64" s="876"/>
      <c r="EIV64" s="876"/>
      <c r="EIW64" s="876"/>
      <c r="EIX64" s="876"/>
      <c r="EIY64" s="876"/>
      <c r="EIZ64" s="876"/>
      <c r="EJA64" s="876"/>
      <c r="EJB64" s="876"/>
      <c r="EJC64" s="876"/>
      <c r="EJD64" s="876"/>
      <c r="EJE64" s="876"/>
      <c r="EJF64" s="876"/>
      <c r="EJG64" s="876"/>
      <c r="EJH64" s="876"/>
      <c r="EJI64" s="876"/>
      <c r="EJJ64" s="876"/>
      <c r="EJK64" s="876"/>
      <c r="EJL64" s="876"/>
      <c r="EJM64" s="876"/>
      <c r="EJN64" s="876"/>
      <c r="EJO64" s="876"/>
      <c r="EJP64" s="876"/>
      <c r="EJQ64" s="876"/>
      <c r="EJR64" s="876"/>
      <c r="EJS64" s="876"/>
      <c r="EJT64" s="876"/>
      <c r="EJU64" s="876"/>
      <c r="EJV64" s="876"/>
      <c r="EJW64" s="876"/>
      <c r="EJX64" s="876"/>
      <c r="EJY64" s="876"/>
      <c r="EJZ64" s="876"/>
      <c r="EKA64" s="876"/>
      <c r="EKB64" s="876"/>
      <c r="EKC64" s="876"/>
      <c r="EKD64" s="876"/>
      <c r="EKE64" s="876"/>
      <c r="EKF64" s="876"/>
      <c r="EKG64" s="876"/>
      <c r="EKH64" s="876"/>
      <c r="EKI64" s="876"/>
      <c r="EKJ64" s="876"/>
      <c r="EKK64" s="876"/>
      <c r="EKL64" s="876"/>
      <c r="EKM64" s="876"/>
      <c r="EKN64" s="876"/>
      <c r="EKO64" s="876"/>
      <c r="EKP64" s="876"/>
      <c r="EKQ64" s="876"/>
      <c r="EKR64" s="876"/>
      <c r="EKS64" s="876"/>
      <c r="EKT64" s="876"/>
      <c r="EKU64" s="876"/>
      <c r="EKV64" s="876"/>
      <c r="EKW64" s="876"/>
      <c r="EKX64" s="876"/>
      <c r="EKY64" s="876"/>
      <c r="EKZ64" s="876"/>
      <c r="ELA64" s="876"/>
      <c r="ELB64" s="876"/>
      <c r="ELC64" s="876"/>
      <c r="ELD64" s="876"/>
      <c r="ELE64" s="876"/>
      <c r="ELF64" s="876"/>
      <c r="ELG64" s="876"/>
      <c r="ELH64" s="876"/>
      <c r="ELI64" s="876"/>
      <c r="ELJ64" s="876"/>
      <c r="ELK64" s="876"/>
      <c r="ELL64" s="876"/>
      <c r="ELM64" s="876"/>
      <c r="ELN64" s="876"/>
      <c r="ELO64" s="876"/>
      <c r="ELP64" s="876"/>
      <c r="ELQ64" s="876"/>
      <c r="ELR64" s="876"/>
      <c r="ELS64" s="876"/>
      <c r="ELT64" s="876"/>
      <c r="ELU64" s="876"/>
      <c r="ELV64" s="876"/>
      <c r="ELW64" s="876"/>
      <c r="ELX64" s="876"/>
      <c r="ELY64" s="876"/>
      <c r="ELZ64" s="876"/>
      <c r="EMA64" s="876"/>
      <c r="EMB64" s="876"/>
      <c r="EMC64" s="876"/>
      <c r="EMD64" s="876"/>
      <c r="EME64" s="876"/>
      <c r="EMF64" s="876"/>
      <c r="EMG64" s="876"/>
      <c r="EMH64" s="876"/>
      <c r="EMI64" s="876"/>
      <c r="EMJ64" s="876"/>
      <c r="EMK64" s="876"/>
      <c r="EML64" s="876"/>
      <c r="EMM64" s="876"/>
      <c r="EMN64" s="876"/>
      <c r="EMO64" s="876"/>
      <c r="EMP64" s="876"/>
      <c r="EMQ64" s="876"/>
      <c r="EMR64" s="876"/>
      <c r="EMS64" s="876"/>
      <c r="EMT64" s="876"/>
      <c r="EMU64" s="876"/>
      <c r="EMV64" s="876"/>
      <c r="EMW64" s="876"/>
      <c r="EMX64" s="876"/>
      <c r="EMY64" s="876"/>
      <c r="EMZ64" s="876"/>
      <c r="ENA64" s="876"/>
      <c r="ENB64" s="876"/>
      <c r="ENC64" s="876"/>
      <c r="END64" s="876"/>
      <c r="ENE64" s="876"/>
      <c r="ENF64" s="876"/>
      <c r="ENG64" s="876"/>
      <c r="ENH64" s="876"/>
      <c r="ENI64" s="876"/>
      <c r="ENJ64" s="876"/>
      <c r="ENK64" s="876"/>
      <c r="ENL64" s="876"/>
      <c r="ENM64" s="876"/>
      <c r="ENN64" s="876"/>
      <c r="ENO64" s="876"/>
      <c r="ENP64" s="876"/>
      <c r="ENQ64" s="876"/>
      <c r="ENR64" s="876"/>
      <c r="ENS64" s="876"/>
      <c r="ENT64" s="876"/>
      <c r="ENU64" s="876"/>
      <c r="ENV64" s="876"/>
      <c r="ENW64" s="876"/>
      <c r="ENX64" s="876"/>
      <c r="ENY64" s="876"/>
      <c r="ENZ64" s="876"/>
      <c r="EOA64" s="876"/>
      <c r="EOB64" s="876"/>
      <c r="EOC64" s="876"/>
      <c r="EOD64" s="876"/>
      <c r="EOE64" s="876"/>
      <c r="EOF64" s="876"/>
      <c r="EOG64" s="876"/>
      <c r="EOH64" s="876"/>
      <c r="EOI64" s="876"/>
      <c r="EOJ64" s="876"/>
      <c r="EOK64" s="876"/>
      <c r="EOL64" s="876"/>
      <c r="EOM64" s="876"/>
      <c r="EON64" s="876"/>
      <c r="EOO64" s="876"/>
      <c r="EOP64" s="876"/>
      <c r="EOQ64" s="876"/>
      <c r="EOR64" s="876"/>
      <c r="EOS64" s="876"/>
      <c r="EOT64" s="876"/>
      <c r="EOU64" s="876"/>
      <c r="EOV64" s="876"/>
      <c r="EOW64" s="876"/>
      <c r="EOX64" s="876"/>
      <c r="EOY64" s="876"/>
      <c r="EOZ64" s="876"/>
      <c r="EPA64" s="876"/>
      <c r="EPB64" s="876"/>
      <c r="EPC64" s="876"/>
      <c r="EPD64" s="876"/>
      <c r="EPE64" s="876"/>
      <c r="EPF64" s="876"/>
      <c r="EPG64" s="876"/>
      <c r="EPH64" s="876"/>
      <c r="EPI64" s="876"/>
      <c r="EPJ64" s="876"/>
      <c r="EPK64" s="876"/>
      <c r="EPL64" s="876"/>
      <c r="EPM64" s="876"/>
      <c r="EPN64" s="876"/>
      <c r="EPO64" s="876"/>
      <c r="EPP64" s="876"/>
      <c r="EPQ64" s="876"/>
      <c r="EPR64" s="876"/>
      <c r="EPS64" s="876"/>
      <c r="EPT64" s="876"/>
      <c r="EPU64" s="876"/>
      <c r="EPV64" s="876"/>
      <c r="EPW64" s="876"/>
      <c r="EPX64" s="876"/>
      <c r="EPY64" s="876"/>
      <c r="EPZ64" s="876"/>
      <c r="EQA64" s="876"/>
      <c r="EQB64" s="876"/>
      <c r="EQC64" s="876"/>
      <c r="EQD64" s="876"/>
      <c r="EQE64" s="876"/>
      <c r="EQF64" s="876"/>
      <c r="EQG64" s="876"/>
      <c r="EQH64" s="876"/>
      <c r="EQI64" s="876"/>
      <c r="EQJ64" s="876"/>
      <c r="EQK64" s="876"/>
      <c r="EQL64" s="876"/>
      <c r="EQM64" s="876"/>
      <c r="EQN64" s="876"/>
      <c r="EQO64" s="876"/>
      <c r="EQP64" s="876"/>
      <c r="EQQ64" s="876"/>
      <c r="EQR64" s="876"/>
      <c r="EQS64" s="876"/>
      <c r="EQT64" s="876"/>
      <c r="EQU64" s="876"/>
      <c r="EQV64" s="876"/>
      <c r="EQW64" s="876"/>
      <c r="EQX64" s="876"/>
      <c r="EQY64" s="876"/>
      <c r="EQZ64" s="876"/>
      <c r="ERA64" s="876"/>
      <c r="ERB64" s="876"/>
      <c r="ERC64" s="876"/>
      <c r="ERD64" s="876"/>
      <c r="ERE64" s="876"/>
      <c r="ERF64" s="876"/>
      <c r="ERG64" s="876"/>
      <c r="ERH64" s="876"/>
      <c r="ERI64" s="876"/>
      <c r="ERJ64" s="876"/>
      <c r="ERK64" s="876"/>
      <c r="ERL64" s="876"/>
      <c r="ERM64" s="876"/>
      <c r="ERN64" s="876"/>
      <c r="ERO64" s="876"/>
      <c r="ERP64" s="876"/>
      <c r="ERQ64" s="876"/>
      <c r="ERR64" s="876"/>
      <c r="ERS64" s="876"/>
      <c r="ERT64" s="876"/>
      <c r="ERU64" s="876"/>
      <c r="ERV64" s="876"/>
      <c r="ERW64" s="876"/>
      <c r="ERX64" s="876"/>
      <c r="ERY64" s="876"/>
      <c r="ERZ64" s="876"/>
      <c r="ESA64" s="876"/>
      <c r="ESB64" s="876"/>
      <c r="ESC64" s="876"/>
      <c r="ESD64" s="876"/>
      <c r="ESE64" s="876"/>
      <c r="ESF64" s="876"/>
      <c r="ESG64" s="876"/>
      <c r="ESH64" s="876"/>
      <c r="ESI64" s="876"/>
      <c r="ESJ64" s="876"/>
      <c r="ESK64" s="876"/>
      <c r="ESL64" s="876"/>
      <c r="ESM64" s="876"/>
      <c r="ESN64" s="876"/>
      <c r="ESO64" s="876"/>
      <c r="ESP64" s="876"/>
      <c r="ESQ64" s="876"/>
      <c r="ESR64" s="876"/>
      <c r="ESS64" s="876"/>
      <c r="EST64" s="876"/>
      <c r="ESU64" s="876"/>
      <c r="ESV64" s="876"/>
      <c r="ESW64" s="876"/>
      <c r="ESX64" s="876"/>
      <c r="ESY64" s="876"/>
      <c r="ESZ64" s="876"/>
      <c r="ETA64" s="876"/>
      <c r="ETB64" s="876"/>
      <c r="ETC64" s="876"/>
      <c r="ETD64" s="876"/>
      <c r="ETE64" s="876"/>
      <c r="ETF64" s="876"/>
      <c r="ETG64" s="876"/>
      <c r="ETH64" s="876"/>
      <c r="ETI64" s="876"/>
      <c r="ETJ64" s="876"/>
      <c r="ETK64" s="876"/>
      <c r="ETL64" s="876"/>
      <c r="ETM64" s="876"/>
      <c r="ETN64" s="876"/>
      <c r="ETO64" s="876"/>
      <c r="ETP64" s="876"/>
      <c r="ETQ64" s="876"/>
      <c r="ETR64" s="876"/>
      <c r="ETS64" s="876"/>
      <c r="ETT64" s="876"/>
      <c r="ETU64" s="876"/>
      <c r="ETV64" s="876"/>
      <c r="ETW64" s="876"/>
      <c r="ETX64" s="876"/>
      <c r="ETY64" s="876"/>
      <c r="ETZ64" s="876"/>
      <c r="EUA64" s="876"/>
      <c r="EUB64" s="876"/>
      <c r="EUC64" s="876"/>
      <c r="EUD64" s="876"/>
      <c r="EUE64" s="876"/>
      <c r="EUF64" s="876"/>
      <c r="EUG64" s="876"/>
      <c r="EUH64" s="876"/>
      <c r="EUI64" s="876"/>
      <c r="EUJ64" s="876"/>
      <c r="EUK64" s="876"/>
      <c r="EUL64" s="876"/>
      <c r="EUM64" s="876"/>
      <c r="EUN64" s="876"/>
      <c r="EUO64" s="876"/>
      <c r="EUP64" s="876"/>
      <c r="EUQ64" s="876"/>
      <c r="EUR64" s="876"/>
      <c r="EUS64" s="876"/>
      <c r="EUT64" s="876"/>
      <c r="EUU64" s="876"/>
      <c r="EUV64" s="876"/>
      <c r="EUW64" s="876"/>
      <c r="EUX64" s="876"/>
      <c r="EUY64" s="876"/>
      <c r="EUZ64" s="876"/>
      <c r="EVA64" s="876"/>
      <c r="EVB64" s="876"/>
      <c r="EVC64" s="876"/>
      <c r="EVD64" s="876"/>
      <c r="EVE64" s="876"/>
      <c r="EVF64" s="876"/>
      <c r="EVG64" s="876"/>
      <c r="EVH64" s="876"/>
      <c r="EVI64" s="876"/>
      <c r="EVJ64" s="876"/>
      <c r="EVK64" s="876"/>
      <c r="EVL64" s="876"/>
      <c r="EVM64" s="876"/>
      <c r="EVN64" s="876"/>
      <c r="EVO64" s="876"/>
      <c r="EVP64" s="876"/>
      <c r="EVQ64" s="876"/>
      <c r="EVR64" s="876"/>
      <c r="EVS64" s="876"/>
      <c r="EVT64" s="876"/>
      <c r="EVU64" s="876"/>
      <c r="EVV64" s="876"/>
      <c r="EVW64" s="876"/>
      <c r="EVX64" s="876"/>
      <c r="EVY64" s="876"/>
      <c r="EVZ64" s="876"/>
      <c r="EWA64" s="876"/>
      <c r="EWB64" s="876"/>
      <c r="EWC64" s="876"/>
      <c r="EWD64" s="876"/>
      <c r="EWE64" s="876"/>
      <c r="EWF64" s="876"/>
      <c r="EWG64" s="876"/>
      <c r="EWH64" s="876"/>
      <c r="EWI64" s="876"/>
      <c r="EWJ64" s="876"/>
      <c r="EWK64" s="876"/>
      <c r="EWL64" s="876"/>
      <c r="EWM64" s="876"/>
      <c r="EWN64" s="876"/>
      <c r="EWO64" s="876"/>
      <c r="EWP64" s="876"/>
      <c r="EWQ64" s="876"/>
      <c r="EWR64" s="876"/>
      <c r="EWS64" s="876"/>
      <c r="EWT64" s="876"/>
      <c r="EWU64" s="876"/>
      <c r="EWV64" s="876"/>
      <c r="EWW64" s="876"/>
      <c r="EWX64" s="876"/>
      <c r="EWY64" s="876"/>
      <c r="EWZ64" s="876"/>
      <c r="EXA64" s="876"/>
      <c r="EXB64" s="876"/>
      <c r="EXC64" s="876"/>
      <c r="EXD64" s="876"/>
      <c r="EXE64" s="876"/>
      <c r="EXF64" s="876"/>
      <c r="EXG64" s="876"/>
      <c r="EXH64" s="876"/>
      <c r="EXI64" s="876"/>
      <c r="EXJ64" s="876"/>
      <c r="EXK64" s="876"/>
      <c r="EXL64" s="876"/>
      <c r="EXM64" s="876"/>
      <c r="EXN64" s="876"/>
      <c r="EXO64" s="876"/>
      <c r="EXP64" s="876"/>
      <c r="EXQ64" s="876"/>
      <c r="EXR64" s="876"/>
      <c r="EXS64" s="876"/>
      <c r="EXT64" s="876"/>
      <c r="EXU64" s="876"/>
      <c r="EXV64" s="876"/>
      <c r="EXW64" s="876"/>
      <c r="EXX64" s="876"/>
      <c r="EXY64" s="876"/>
      <c r="EXZ64" s="876"/>
      <c r="EYA64" s="876"/>
      <c r="EYB64" s="876"/>
      <c r="EYC64" s="876"/>
      <c r="EYD64" s="876"/>
      <c r="EYE64" s="876"/>
      <c r="EYF64" s="876"/>
      <c r="EYG64" s="876"/>
      <c r="EYH64" s="876"/>
      <c r="EYI64" s="876"/>
      <c r="EYJ64" s="876"/>
      <c r="EYK64" s="876"/>
      <c r="EYL64" s="876"/>
      <c r="EYM64" s="876"/>
      <c r="EYN64" s="876"/>
      <c r="EYO64" s="876"/>
      <c r="EYP64" s="876"/>
      <c r="EYQ64" s="876"/>
      <c r="EYR64" s="876"/>
      <c r="EYS64" s="876"/>
      <c r="EYT64" s="876"/>
      <c r="EYU64" s="876"/>
      <c r="EYV64" s="876"/>
      <c r="EYW64" s="876"/>
      <c r="EYX64" s="876"/>
      <c r="EYY64" s="876"/>
      <c r="EYZ64" s="876"/>
      <c r="EZA64" s="876"/>
      <c r="EZB64" s="876"/>
      <c r="EZC64" s="876"/>
      <c r="EZD64" s="876"/>
      <c r="EZE64" s="876"/>
      <c r="EZF64" s="876"/>
      <c r="EZG64" s="876"/>
      <c r="EZH64" s="876"/>
      <c r="EZI64" s="876"/>
      <c r="EZJ64" s="876"/>
      <c r="EZK64" s="876"/>
      <c r="EZL64" s="876"/>
      <c r="EZM64" s="876"/>
      <c r="EZN64" s="876"/>
      <c r="EZO64" s="876"/>
      <c r="EZP64" s="876"/>
      <c r="EZQ64" s="876"/>
      <c r="EZR64" s="876"/>
      <c r="EZS64" s="876"/>
      <c r="EZT64" s="876"/>
      <c r="EZU64" s="876"/>
      <c r="EZV64" s="876"/>
      <c r="EZW64" s="876"/>
      <c r="EZX64" s="876"/>
      <c r="EZY64" s="876"/>
      <c r="EZZ64" s="876"/>
      <c r="FAA64" s="876"/>
      <c r="FAB64" s="876"/>
      <c r="FAC64" s="876"/>
      <c r="FAD64" s="876"/>
      <c r="FAE64" s="876"/>
      <c r="FAF64" s="876"/>
      <c r="FAG64" s="876"/>
      <c r="FAH64" s="876"/>
      <c r="FAI64" s="876"/>
      <c r="FAJ64" s="876"/>
      <c r="FAK64" s="876"/>
      <c r="FAL64" s="876"/>
      <c r="FAM64" s="876"/>
      <c r="FAN64" s="876"/>
      <c r="FAO64" s="876"/>
      <c r="FAP64" s="876"/>
      <c r="FAQ64" s="876"/>
      <c r="FAR64" s="876"/>
      <c r="FAS64" s="876"/>
      <c r="FAT64" s="876"/>
      <c r="FAU64" s="876"/>
      <c r="FAV64" s="876"/>
      <c r="FAW64" s="876"/>
      <c r="FAX64" s="876"/>
      <c r="FAY64" s="876"/>
      <c r="FAZ64" s="876"/>
      <c r="FBA64" s="876"/>
      <c r="FBB64" s="876"/>
      <c r="FBC64" s="876"/>
      <c r="FBD64" s="876"/>
      <c r="FBE64" s="876"/>
      <c r="FBF64" s="876"/>
      <c r="FBG64" s="876"/>
      <c r="FBH64" s="876"/>
      <c r="FBI64" s="876"/>
      <c r="FBJ64" s="876"/>
      <c r="FBK64" s="876"/>
      <c r="FBL64" s="876"/>
      <c r="FBM64" s="876"/>
      <c r="FBN64" s="876"/>
      <c r="FBO64" s="876"/>
      <c r="FBP64" s="876"/>
      <c r="FBQ64" s="876"/>
      <c r="FBR64" s="876"/>
      <c r="FBS64" s="876"/>
      <c r="FBT64" s="876"/>
      <c r="FBU64" s="876"/>
      <c r="FBV64" s="876"/>
      <c r="FBW64" s="876"/>
      <c r="FBX64" s="876"/>
      <c r="FBY64" s="876"/>
      <c r="FBZ64" s="876"/>
      <c r="FCA64" s="876"/>
      <c r="FCB64" s="876"/>
      <c r="FCC64" s="876"/>
      <c r="FCD64" s="876"/>
      <c r="FCE64" s="876"/>
      <c r="FCF64" s="876"/>
      <c r="FCG64" s="876"/>
      <c r="FCH64" s="876"/>
      <c r="FCI64" s="876"/>
      <c r="FCJ64" s="876"/>
      <c r="FCK64" s="876"/>
      <c r="FCL64" s="876"/>
      <c r="FCM64" s="876"/>
      <c r="FCN64" s="876"/>
      <c r="FCO64" s="876"/>
      <c r="FCP64" s="876"/>
      <c r="FCQ64" s="876"/>
      <c r="FCR64" s="876"/>
      <c r="FCS64" s="876"/>
      <c r="FCT64" s="876"/>
      <c r="FCU64" s="876"/>
      <c r="FCV64" s="876"/>
      <c r="FCW64" s="876"/>
      <c r="FCX64" s="876"/>
      <c r="FCY64" s="876"/>
      <c r="FCZ64" s="876"/>
      <c r="FDA64" s="876"/>
      <c r="FDB64" s="876"/>
      <c r="FDC64" s="876"/>
      <c r="FDD64" s="876"/>
      <c r="FDE64" s="876"/>
      <c r="FDF64" s="876"/>
      <c r="FDG64" s="876"/>
      <c r="FDH64" s="876"/>
      <c r="FDI64" s="876"/>
      <c r="FDJ64" s="876"/>
      <c r="FDK64" s="876"/>
      <c r="FDL64" s="876"/>
      <c r="FDM64" s="876"/>
      <c r="FDN64" s="876"/>
      <c r="FDO64" s="876"/>
      <c r="FDP64" s="876"/>
      <c r="FDQ64" s="876"/>
      <c r="FDR64" s="876"/>
      <c r="FDS64" s="876"/>
      <c r="FDT64" s="876"/>
      <c r="FDU64" s="876"/>
      <c r="FDV64" s="876"/>
      <c r="FDW64" s="876"/>
      <c r="FDX64" s="876"/>
      <c r="FDY64" s="876"/>
      <c r="FDZ64" s="876"/>
      <c r="FEA64" s="876"/>
      <c r="FEB64" s="876"/>
      <c r="FEC64" s="876"/>
      <c r="FED64" s="876"/>
      <c r="FEE64" s="876"/>
      <c r="FEF64" s="876"/>
      <c r="FEG64" s="876"/>
      <c r="FEH64" s="876"/>
      <c r="FEI64" s="876"/>
      <c r="FEJ64" s="876"/>
      <c r="FEK64" s="876"/>
      <c r="FEL64" s="876"/>
      <c r="FEM64" s="876"/>
      <c r="FEN64" s="876"/>
      <c r="FEO64" s="876"/>
      <c r="FEP64" s="876"/>
      <c r="FEQ64" s="876"/>
      <c r="FER64" s="876"/>
      <c r="FES64" s="876"/>
      <c r="FET64" s="876"/>
      <c r="FEU64" s="876"/>
      <c r="FEV64" s="876"/>
      <c r="FEW64" s="876"/>
      <c r="FEX64" s="876"/>
      <c r="FEY64" s="876"/>
      <c r="FEZ64" s="876"/>
      <c r="FFA64" s="876"/>
      <c r="FFB64" s="876"/>
      <c r="FFC64" s="876"/>
      <c r="FFD64" s="876"/>
      <c r="FFE64" s="876"/>
      <c r="FFF64" s="876"/>
      <c r="FFG64" s="876"/>
      <c r="FFH64" s="876"/>
      <c r="FFI64" s="876"/>
      <c r="FFJ64" s="876"/>
      <c r="FFK64" s="876"/>
      <c r="FFL64" s="876"/>
      <c r="FFM64" s="876"/>
      <c r="FFN64" s="876"/>
      <c r="FFO64" s="876"/>
      <c r="FFP64" s="876"/>
      <c r="FFQ64" s="876"/>
      <c r="FFR64" s="876"/>
      <c r="FFS64" s="876"/>
      <c r="FFT64" s="876"/>
      <c r="FFU64" s="876"/>
      <c r="FFV64" s="876"/>
      <c r="FFW64" s="876"/>
      <c r="FFX64" s="876"/>
      <c r="FFY64" s="876"/>
      <c r="FFZ64" s="876"/>
      <c r="FGA64" s="876"/>
      <c r="FGB64" s="876"/>
      <c r="FGC64" s="876"/>
      <c r="FGD64" s="876"/>
      <c r="FGE64" s="876"/>
      <c r="FGF64" s="876"/>
      <c r="FGG64" s="876"/>
      <c r="FGH64" s="876"/>
      <c r="FGI64" s="876"/>
      <c r="FGJ64" s="876"/>
      <c r="FGK64" s="876"/>
      <c r="FGL64" s="876"/>
      <c r="FGM64" s="876"/>
      <c r="FGN64" s="876"/>
      <c r="FGO64" s="876"/>
      <c r="FGP64" s="876"/>
      <c r="FGQ64" s="876"/>
      <c r="FGR64" s="876"/>
      <c r="FGS64" s="876"/>
      <c r="FGT64" s="876"/>
      <c r="FGU64" s="876"/>
      <c r="FGV64" s="876"/>
      <c r="FGW64" s="876"/>
      <c r="FGX64" s="876"/>
      <c r="FGY64" s="876"/>
      <c r="FGZ64" s="876"/>
      <c r="FHA64" s="876"/>
      <c r="FHB64" s="876"/>
      <c r="FHC64" s="876"/>
      <c r="FHD64" s="876"/>
      <c r="FHE64" s="876"/>
      <c r="FHF64" s="876"/>
      <c r="FHG64" s="876"/>
      <c r="FHH64" s="876"/>
      <c r="FHI64" s="876"/>
      <c r="FHJ64" s="876"/>
      <c r="FHK64" s="876"/>
      <c r="FHL64" s="876"/>
      <c r="FHM64" s="876"/>
      <c r="FHN64" s="876"/>
      <c r="FHO64" s="876"/>
      <c r="FHP64" s="876"/>
      <c r="FHQ64" s="876"/>
      <c r="FHR64" s="876"/>
      <c r="FHS64" s="876"/>
      <c r="FHT64" s="876"/>
      <c r="FHU64" s="876"/>
      <c r="FHV64" s="876"/>
      <c r="FHW64" s="876"/>
      <c r="FHX64" s="876"/>
      <c r="FHY64" s="876"/>
      <c r="FHZ64" s="876"/>
      <c r="FIA64" s="876"/>
      <c r="FIB64" s="876"/>
      <c r="FIC64" s="876"/>
      <c r="FID64" s="876"/>
      <c r="FIE64" s="876"/>
      <c r="FIF64" s="876"/>
      <c r="FIG64" s="876"/>
      <c r="FIH64" s="876"/>
      <c r="FII64" s="876"/>
      <c r="FIJ64" s="876"/>
      <c r="FIK64" s="876"/>
      <c r="FIL64" s="876"/>
      <c r="FIM64" s="876"/>
      <c r="FIN64" s="876"/>
      <c r="FIO64" s="876"/>
      <c r="FIP64" s="876"/>
      <c r="FIQ64" s="876"/>
      <c r="FIR64" s="876"/>
      <c r="FIS64" s="876"/>
      <c r="FIT64" s="876"/>
      <c r="FIU64" s="876"/>
      <c r="FIV64" s="876"/>
      <c r="FIW64" s="876"/>
      <c r="FIX64" s="876"/>
      <c r="FIY64" s="876"/>
      <c r="FIZ64" s="876"/>
      <c r="FJA64" s="876"/>
      <c r="FJB64" s="876"/>
      <c r="FJC64" s="876"/>
      <c r="FJD64" s="876"/>
      <c r="FJE64" s="876"/>
      <c r="FJF64" s="876"/>
      <c r="FJG64" s="876"/>
      <c r="FJH64" s="876"/>
      <c r="FJI64" s="876"/>
      <c r="FJJ64" s="876"/>
      <c r="FJK64" s="876"/>
      <c r="FJL64" s="876"/>
      <c r="FJM64" s="876"/>
      <c r="FJN64" s="876"/>
      <c r="FJO64" s="876"/>
      <c r="FJP64" s="876"/>
      <c r="FJQ64" s="876"/>
      <c r="FJR64" s="876"/>
      <c r="FJS64" s="876"/>
      <c r="FJT64" s="876"/>
      <c r="FJU64" s="876"/>
      <c r="FJV64" s="876"/>
      <c r="FJW64" s="876"/>
      <c r="FJX64" s="876"/>
      <c r="FJY64" s="876"/>
      <c r="FJZ64" s="876"/>
      <c r="FKA64" s="876"/>
      <c r="FKB64" s="876"/>
      <c r="FKC64" s="876"/>
      <c r="FKD64" s="876"/>
      <c r="FKE64" s="876"/>
      <c r="FKF64" s="876"/>
      <c r="FKG64" s="876"/>
      <c r="FKH64" s="876"/>
      <c r="FKI64" s="876"/>
      <c r="FKJ64" s="876"/>
      <c r="FKK64" s="876"/>
      <c r="FKL64" s="876"/>
      <c r="FKM64" s="876"/>
      <c r="FKN64" s="876"/>
      <c r="FKO64" s="876"/>
      <c r="FKP64" s="876"/>
      <c r="FKQ64" s="876"/>
      <c r="FKR64" s="876"/>
      <c r="FKS64" s="876"/>
      <c r="FKT64" s="876"/>
      <c r="FKU64" s="876"/>
      <c r="FKV64" s="876"/>
      <c r="FKW64" s="876"/>
      <c r="FKX64" s="876"/>
      <c r="FKY64" s="876"/>
      <c r="FKZ64" s="876"/>
      <c r="FLA64" s="876"/>
      <c r="FLB64" s="876"/>
      <c r="FLC64" s="876"/>
      <c r="FLD64" s="876"/>
      <c r="FLE64" s="876"/>
      <c r="FLF64" s="876"/>
      <c r="FLG64" s="876"/>
      <c r="FLH64" s="876"/>
      <c r="FLI64" s="876"/>
      <c r="FLJ64" s="876"/>
      <c r="FLK64" s="876"/>
      <c r="FLL64" s="876"/>
      <c r="FLM64" s="876"/>
      <c r="FLN64" s="876"/>
      <c r="FLO64" s="876"/>
      <c r="FLP64" s="876"/>
      <c r="FLQ64" s="876"/>
      <c r="FLR64" s="876"/>
      <c r="FLS64" s="876"/>
      <c r="FLT64" s="876"/>
      <c r="FLU64" s="876"/>
      <c r="FLV64" s="876"/>
      <c r="FLW64" s="876"/>
      <c r="FLX64" s="876"/>
      <c r="FLY64" s="876"/>
      <c r="FLZ64" s="876"/>
      <c r="FMA64" s="876"/>
      <c r="FMB64" s="876"/>
      <c r="FMC64" s="876"/>
      <c r="FMD64" s="876"/>
      <c r="FME64" s="876"/>
      <c r="FMF64" s="876"/>
      <c r="FMG64" s="876"/>
      <c r="FMH64" s="876"/>
      <c r="FMI64" s="876"/>
      <c r="FMJ64" s="876"/>
      <c r="FMK64" s="876"/>
      <c r="FML64" s="876"/>
      <c r="FMM64" s="876"/>
      <c r="FMN64" s="876"/>
      <c r="FMO64" s="876"/>
      <c r="FMP64" s="876"/>
      <c r="FMQ64" s="876"/>
      <c r="FMR64" s="876"/>
      <c r="FMS64" s="876"/>
      <c r="FMT64" s="876"/>
      <c r="FMU64" s="876"/>
      <c r="FMV64" s="876"/>
      <c r="FMW64" s="876"/>
      <c r="FMX64" s="876"/>
      <c r="FMY64" s="876"/>
      <c r="FMZ64" s="876"/>
      <c r="FNA64" s="876"/>
      <c r="FNB64" s="876"/>
      <c r="FNC64" s="876"/>
      <c r="FND64" s="876"/>
      <c r="FNE64" s="876"/>
      <c r="FNF64" s="876"/>
      <c r="FNG64" s="876"/>
      <c r="FNH64" s="876"/>
      <c r="FNI64" s="876"/>
      <c r="FNJ64" s="876"/>
      <c r="FNK64" s="876"/>
      <c r="FNL64" s="876"/>
      <c r="FNM64" s="876"/>
      <c r="FNN64" s="876"/>
      <c r="FNO64" s="876"/>
      <c r="FNP64" s="876"/>
      <c r="FNQ64" s="876"/>
      <c r="FNR64" s="876"/>
      <c r="FNS64" s="876"/>
      <c r="FNT64" s="876"/>
      <c r="FNU64" s="876"/>
      <c r="FNV64" s="876"/>
      <c r="FNW64" s="876"/>
      <c r="FNX64" s="876"/>
      <c r="FNY64" s="876"/>
      <c r="FNZ64" s="876"/>
      <c r="FOA64" s="876"/>
      <c r="FOB64" s="876"/>
      <c r="FOC64" s="876"/>
      <c r="FOD64" s="876"/>
      <c r="FOE64" s="876"/>
      <c r="FOF64" s="876"/>
      <c r="FOG64" s="876"/>
      <c r="FOH64" s="876"/>
      <c r="FOI64" s="876"/>
      <c r="FOJ64" s="876"/>
      <c r="FOK64" s="876"/>
      <c r="FOL64" s="876"/>
      <c r="FOM64" s="876"/>
      <c r="FON64" s="876"/>
      <c r="FOO64" s="876"/>
      <c r="FOP64" s="876"/>
      <c r="FOQ64" s="876"/>
      <c r="FOR64" s="876"/>
      <c r="FOS64" s="876"/>
      <c r="FOT64" s="876"/>
      <c r="FOU64" s="876"/>
      <c r="FOV64" s="876"/>
      <c r="FOW64" s="876"/>
      <c r="FOX64" s="876"/>
      <c r="FOY64" s="876"/>
      <c r="FOZ64" s="876"/>
      <c r="FPA64" s="876"/>
      <c r="FPB64" s="876"/>
      <c r="FPC64" s="876"/>
      <c r="FPD64" s="876"/>
      <c r="FPE64" s="876"/>
      <c r="FPF64" s="876"/>
      <c r="FPG64" s="876"/>
      <c r="FPH64" s="876"/>
      <c r="FPI64" s="876"/>
      <c r="FPJ64" s="876"/>
      <c r="FPK64" s="876"/>
      <c r="FPL64" s="876"/>
      <c r="FPM64" s="876"/>
      <c r="FPN64" s="876"/>
      <c r="FPO64" s="876"/>
      <c r="FPP64" s="876"/>
      <c r="FPQ64" s="876"/>
      <c r="FPR64" s="876"/>
      <c r="FPS64" s="876"/>
      <c r="FPT64" s="876"/>
      <c r="FPU64" s="876"/>
      <c r="FPV64" s="876"/>
      <c r="FPW64" s="876"/>
      <c r="FPX64" s="876"/>
      <c r="FPY64" s="876"/>
      <c r="FPZ64" s="876"/>
      <c r="FQA64" s="876"/>
      <c r="FQB64" s="876"/>
      <c r="FQC64" s="876"/>
      <c r="FQD64" s="876"/>
      <c r="FQE64" s="876"/>
      <c r="FQF64" s="876"/>
      <c r="FQG64" s="876"/>
      <c r="FQH64" s="876"/>
      <c r="FQI64" s="876"/>
      <c r="FQJ64" s="876"/>
      <c r="FQK64" s="876"/>
      <c r="FQL64" s="876"/>
      <c r="FQM64" s="876"/>
      <c r="FQN64" s="876"/>
      <c r="FQO64" s="876"/>
      <c r="FQP64" s="876"/>
      <c r="FQQ64" s="876"/>
      <c r="FQR64" s="876"/>
      <c r="FQS64" s="876"/>
      <c r="FQT64" s="876"/>
      <c r="FQU64" s="876"/>
      <c r="FQV64" s="876"/>
      <c r="FQW64" s="876"/>
      <c r="FQX64" s="876"/>
      <c r="FQY64" s="876"/>
      <c r="FQZ64" s="876"/>
      <c r="FRA64" s="876"/>
      <c r="FRB64" s="876"/>
      <c r="FRC64" s="876"/>
      <c r="FRD64" s="876"/>
      <c r="FRE64" s="876"/>
      <c r="FRF64" s="876"/>
      <c r="FRG64" s="876"/>
      <c r="FRH64" s="876"/>
      <c r="FRI64" s="876"/>
      <c r="FRJ64" s="876"/>
      <c r="FRK64" s="876"/>
      <c r="FRL64" s="876"/>
      <c r="FRM64" s="876"/>
      <c r="FRN64" s="876"/>
      <c r="FRO64" s="876"/>
      <c r="FRP64" s="876"/>
      <c r="FRQ64" s="876"/>
      <c r="FRR64" s="876"/>
      <c r="FRS64" s="876"/>
      <c r="FRT64" s="876"/>
      <c r="FRU64" s="876"/>
      <c r="FRV64" s="876"/>
      <c r="FRW64" s="876"/>
      <c r="FRX64" s="876"/>
      <c r="FRY64" s="876"/>
      <c r="FRZ64" s="876"/>
      <c r="FSA64" s="876"/>
      <c r="FSB64" s="876"/>
      <c r="FSC64" s="876"/>
      <c r="FSD64" s="876"/>
      <c r="FSE64" s="876"/>
      <c r="FSF64" s="876"/>
      <c r="FSG64" s="876"/>
      <c r="FSH64" s="876"/>
      <c r="FSI64" s="876"/>
      <c r="FSJ64" s="876"/>
      <c r="FSK64" s="876"/>
      <c r="FSL64" s="876"/>
      <c r="FSM64" s="876"/>
      <c r="FSN64" s="876"/>
      <c r="FSO64" s="876"/>
      <c r="FSP64" s="876"/>
      <c r="FSQ64" s="876"/>
      <c r="FSR64" s="876"/>
      <c r="FSS64" s="876"/>
      <c r="FST64" s="876"/>
      <c r="FSU64" s="876"/>
      <c r="FSV64" s="876"/>
      <c r="FSW64" s="876"/>
      <c r="FSX64" s="876"/>
      <c r="FSY64" s="876"/>
      <c r="FSZ64" s="876"/>
      <c r="FTA64" s="876"/>
      <c r="FTB64" s="876"/>
      <c r="FTC64" s="876"/>
      <c r="FTD64" s="876"/>
      <c r="FTE64" s="876"/>
      <c r="FTF64" s="876"/>
      <c r="FTG64" s="876"/>
      <c r="FTH64" s="876"/>
      <c r="FTI64" s="876"/>
      <c r="FTJ64" s="876"/>
      <c r="FTK64" s="876"/>
      <c r="FTL64" s="876"/>
      <c r="FTM64" s="876"/>
      <c r="FTN64" s="876"/>
      <c r="FTO64" s="876"/>
      <c r="FTP64" s="876"/>
      <c r="FTQ64" s="876"/>
      <c r="FTR64" s="876"/>
      <c r="FTS64" s="876"/>
      <c r="FTT64" s="876"/>
      <c r="FTU64" s="876"/>
      <c r="FTV64" s="876"/>
      <c r="FTW64" s="876"/>
      <c r="FTX64" s="876"/>
      <c r="FTY64" s="876"/>
      <c r="FTZ64" s="876"/>
      <c r="FUA64" s="876"/>
      <c r="FUB64" s="876"/>
      <c r="FUC64" s="876"/>
      <c r="FUD64" s="876"/>
      <c r="FUE64" s="876"/>
      <c r="FUF64" s="876"/>
      <c r="FUG64" s="876"/>
      <c r="FUH64" s="876"/>
      <c r="FUI64" s="876"/>
      <c r="FUJ64" s="876"/>
      <c r="FUK64" s="876"/>
      <c r="FUL64" s="876"/>
      <c r="FUM64" s="876"/>
      <c r="FUN64" s="876"/>
      <c r="FUO64" s="876"/>
      <c r="FUP64" s="876"/>
      <c r="FUQ64" s="876"/>
      <c r="FUR64" s="876"/>
      <c r="FUS64" s="876"/>
      <c r="FUT64" s="876"/>
      <c r="FUU64" s="876"/>
      <c r="FUV64" s="876"/>
      <c r="FUW64" s="876"/>
      <c r="FUX64" s="876"/>
      <c r="FUY64" s="876"/>
      <c r="FUZ64" s="876"/>
      <c r="FVA64" s="876"/>
      <c r="FVB64" s="876"/>
      <c r="FVC64" s="876"/>
      <c r="FVD64" s="876"/>
      <c r="FVE64" s="876"/>
      <c r="FVF64" s="876"/>
      <c r="FVG64" s="876"/>
      <c r="FVH64" s="876"/>
      <c r="FVI64" s="876"/>
      <c r="FVJ64" s="876"/>
      <c r="FVK64" s="876"/>
      <c r="FVL64" s="876"/>
      <c r="FVM64" s="876"/>
      <c r="FVN64" s="876"/>
      <c r="FVO64" s="876"/>
      <c r="FVP64" s="876"/>
      <c r="FVQ64" s="876"/>
      <c r="FVR64" s="876"/>
      <c r="FVS64" s="876"/>
      <c r="FVT64" s="876"/>
      <c r="FVU64" s="876"/>
      <c r="FVV64" s="876"/>
      <c r="FVW64" s="876"/>
      <c r="FVX64" s="876"/>
      <c r="FVY64" s="876"/>
      <c r="FVZ64" s="876"/>
      <c r="FWA64" s="876"/>
      <c r="FWB64" s="876"/>
      <c r="FWC64" s="876"/>
      <c r="FWD64" s="876"/>
      <c r="FWE64" s="876"/>
      <c r="FWF64" s="876"/>
      <c r="FWG64" s="876"/>
      <c r="FWH64" s="876"/>
      <c r="FWI64" s="876"/>
      <c r="FWJ64" s="876"/>
      <c r="FWK64" s="876"/>
      <c r="FWL64" s="876"/>
      <c r="FWM64" s="876"/>
      <c r="FWN64" s="876"/>
      <c r="FWO64" s="876"/>
      <c r="FWP64" s="876"/>
      <c r="FWQ64" s="876"/>
      <c r="FWR64" s="876"/>
      <c r="FWS64" s="876"/>
      <c r="FWT64" s="876"/>
      <c r="FWU64" s="876"/>
      <c r="FWV64" s="876"/>
      <c r="FWW64" s="876"/>
      <c r="FWX64" s="876"/>
      <c r="FWY64" s="876"/>
      <c r="FWZ64" s="876"/>
      <c r="FXA64" s="876"/>
      <c r="FXB64" s="876"/>
      <c r="FXC64" s="876"/>
      <c r="FXD64" s="876"/>
      <c r="FXE64" s="876"/>
      <c r="FXF64" s="876"/>
      <c r="FXG64" s="876"/>
      <c r="FXH64" s="876"/>
      <c r="FXI64" s="876"/>
      <c r="FXJ64" s="876"/>
      <c r="FXK64" s="876"/>
      <c r="FXL64" s="876"/>
      <c r="FXM64" s="876"/>
      <c r="FXN64" s="876"/>
      <c r="FXO64" s="876"/>
      <c r="FXP64" s="876"/>
      <c r="FXQ64" s="876"/>
      <c r="FXR64" s="876"/>
      <c r="FXS64" s="876"/>
      <c r="FXT64" s="876"/>
      <c r="FXU64" s="876"/>
      <c r="FXV64" s="876"/>
      <c r="FXW64" s="876"/>
      <c r="FXX64" s="876"/>
      <c r="FXY64" s="876"/>
      <c r="FXZ64" s="876"/>
      <c r="FYA64" s="876"/>
      <c r="FYB64" s="876"/>
      <c r="FYC64" s="876"/>
      <c r="FYD64" s="876"/>
      <c r="FYE64" s="876"/>
      <c r="FYF64" s="876"/>
      <c r="FYG64" s="876"/>
      <c r="FYH64" s="876"/>
      <c r="FYI64" s="876"/>
      <c r="FYJ64" s="876"/>
      <c r="FYK64" s="876"/>
      <c r="FYL64" s="876"/>
      <c r="FYM64" s="876"/>
      <c r="FYN64" s="876"/>
      <c r="FYO64" s="876"/>
      <c r="FYP64" s="876"/>
      <c r="FYQ64" s="876"/>
      <c r="FYR64" s="876"/>
      <c r="FYS64" s="876"/>
      <c r="FYT64" s="876"/>
      <c r="FYU64" s="876"/>
      <c r="FYV64" s="876"/>
      <c r="FYW64" s="876"/>
      <c r="FYX64" s="876"/>
      <c r="FYY64" s="876"/>
      <c r="FYZ64" s="876"/>
      <c r="FZA64" s="876"/>
      <c r="FZB64" s="876"/>
      <c r="FZC64" s="876"/>
      <c r="FZD64" s="876"/>
      <c r="FZE64" s="876"/>
      <c r="FZF64" s="876"/>
      <c r="FZG64" s="876"/>
      <c r="FZH64" s="876"/>
      <c r="FZI64" s="876"/>
      <c r="FZJ64" s="876"/>
      <c r="FZK64" s="876"/>
      <c r="FZL64" s="876"/>
      <c r="FZM64" s="876"/>
      <c r="FZN64" s="876"/>
      <c r="FZO64" s="876"/>
      <c r="FZP64" s="876"/>
      <c r="FZQ64" s="876"/>
      <c r="FZR64" s="876"/>
      <c r="FZS64" s="876"/>
      <c r="FZT64" s="876"/>
      <c r="FZU64" s="876"/>
      <c r="FZV64" s="876"/>
      <c r="FZW64" s="876"/>
      <c r="FZX64" s="876"/>
      <c r="FZY64" s="876"/>
      <c r="FZZ64" s="876"/>
      <c r="GAA64" s="876"/>
      <c r="GAB64" s="876"/>
      <c r="GAC64" s="876"/>
      <c r="GAD64" s="876"/>
      <c r="GAE64" s="876"/>
      <c r="GAF64" s="876"/>
      <c r="GAG64" s="876"/>
      <c r="GAH64" s="876"/>
      <c r="GAI64" s="876"/>
      <c r="GAJ64" s="876"/>
      <c r="GAK64" s="876"/>
      <c r="GAL64" s="876"/>
      <c r="GAM64" s="876"/>
      <c r="GAN64" s="876"/>
      <c r="GAO64" s="876"/>
      <c r="GAP64" s="876"/>
      <c r="GAQ64" s="876"/>
      <c r="GAR64" s="876"/>
      <c r="GAS64" s="876"/>
      <c r="GAT64" s="876"/>
      <c r="GAU64" s="876"/>
      <c r="GAV64" s="876"/>
      <c r="GAW64" s="876"/>
      <c r="GAX64" s="876"/>
      <c r="GAY64" s="876"/>
      <c r="GAZ64" s="876"/>
      <c r="GBA64" s="876"/>
      <c r="GBB64" s="876"/>
      <c r="GBC64" s="876"/>
      <c r="GBD64" s="876"/>
      <c r="GBE64" s="876"/>
      <c r="GBF64" s="876"/>
      <c r="GBG64" s="876"/>
      <c r="GBH64" s="876"/>
      <c r="GBI64" s="876"/>
      <c r="GBJ64" s="876"/>
      <c r="GBK64" s="876"/>
      <c r="GBL64" s="876"/>
      <c r="GBM64" s="876"/>
      <c r="GBN64" s="876"/>
      <c r="GBO64" s="876"/>
      <c r="GBP64" s="876"/>
      <c r="GBQ64" s="876"/>
      <c r="GBR64" s="876"/>
      <c r="GBS64" s="876"/>
      <c r="GBT64" s="876"/>
      <c r="GBU64" s="876"/>
      <c r="GBV64" s="876"/>
      <c r="GBW64" s="876"/>
      <c r="GBX64" s="876"/>
      <c r="GBY64" s="876"/>
      <c r="GBZ64" s="876"/>
      <c r="GCA64" s="876"/>
      <c r="GCB64" s="876"/>
      <c r="GCC64" s="876"/>
      <c r="GCD64" s="876"/>
      <c r="GCE64" s="876"/>
      <c r="GCF64" s="876"/>
      <c r="GCG64" s="876"/>
      <c r="GCH64" s="876"/>
      <c r="GCI64" s="876"/>
      <c r="GCJ64" s="876"/>
      <c r="GCK64" s="876"/>
      <c r="GCL64" s="876"/>
      <c r="GCM64" s="876"/>
      <c r="GCN64" s="876"/>
      <c r="GCO64" s="876"/>
      <c r="GCP64" s="876"/>
      <c r="GCQ64" s="876"/>
      <c r="GCR64" s="876"/>
      <c r="GCS64" s="876"/>
      <c r="GCT64" s="876"/>
      <c r="GCU64" s="876"/>
      <c r="GCV64" s="876"/>
      <c r="GCW64" s="876"/>
      <c r="GCX64" s="876"/>
      <c r="GCY64" s="876"/>
      <c r="GCZ64" s="876"/>
      <c r="GDA64" s="876"/>
      <c r="GDB64" s="876"/>
      <c r="GDC64" s="876"/>
      <c r="GDD64" s="876"/>
      <c r="GDE64" s="876"/>
      <c r="GDF64" s="876"/>
      <c r="GDG64" s="876"/>
      <c r="GDH64" s="876"/>
      <c r="GDI64" s="876"/>
      <c r="GDJ64" s="876"/>
      <c r="GDK64" s="876"/>
      <c r="GDL64" s="876"/>
      <c r="GDM64" s="876"/>
      <c r="GDN64" s="876"/>
      <c r="GDO64" s="876"/>
      <c r="GDP64" s="876"/>
      <c r="GDQ64" s="876"/>
      <c r="GDR64" s="876"/>
      <c r="GDS64" s="876"/>
      <c r="GDT64" s="876"/>
      <c r="GDU64" s="876"/>
      <c r="GDV64" s="876"/>
      <c r="GDW64" s="876"/>
      <c r="GDX64" s="876"/>
      <c r="GDY64" s="876"/>
      <c r="GDZ64" s="876"/>
      <c r="GEA64" s="876"/>
      <c r="GEB64" s="876"/>
      <c r="GEC64" s="876"/>
      <c r="GED64" s="876"/>
      <c r="GEE64" s="876"/>
      <c r="GEF64" s="876"/>
      <c r="GEG64" s="876"/>
      <c r="GEH64" s="876"/>
      <c r="GEI64" s="876"/>
      <c r="GEJ64" s="876"/>
      <c r="GEK64" s="876"/>
      <c r="GEL64" s="876"/>
      <c r="GEM64" s="876"/>
      <c r="GEN64" s="876"/>
      <c r="GEO64" s="876"/>
      <c r="GEP64" s="876"/>
      <c r="GEQ64" s="876"/>
      <c r="GER64" s="876"/>
      <c r="GES64" s="876"/>
      <c r="GET64" s="876"/>
      <c r="GEU64" s="876"/>
      <c r="GEV64" s="876"/>
      <c r="GEW64" s="876"/>
      <c r="GEX64" s="876"/>
      <c r="GEY64" s="876"/>
      <c r="GEZ64" s="876"/>
      <c r="GFA64" s="876"/>
      <c r="GFB64" s="876"/>
      <c r="GFC64" s="876"/>
      <c r="GFD64" s="876"/>
      <c r="GFE64" s="876"/>
      <c r="GFF64" s="876"/>
      <c r="GFG64" s="876"/>
      <c r="GFH64" s="876"/>
      <c r="GFI64" s="876"/>
      <c r="GFJ64" s="876"/>
      <c r="GFK64" s="876"/>
      <c r="GFL64" s="876"/>
      <c r="GFM64" s="876"/>
      <c r="GFN64" s="876"/>
      <c r="GFO64" s="876"/>
      <c r="GFP64" s="876"/>
      <c r="GFQ64" s="876"/>
      <c r="GFR64" s="876"/>
      <c r="GFS64" s="876"/>
      <c r="GFT64" s="876"/>
      <c r="GFU64" s="876"/>
      <c r="GFV64" s="876"/>
      <c r="GFW64" s="876"/>
      <c r="GFX64" s="876"/>
      <c r="GFY64" s="876"/>
      <c r="GFZ64" s="876"/>
      <c r="GGA64" s="876"/>
      <c r="GGB64" s="876"/>
      <c r="GGC64" s="876"/>
      <c r="GGD64" s="876"/>
      <c r="GGE64" s="876"/>
      <c r="GGF64" s="876"/>
      <c r="GGG64" s="876"/>
      <c r="GGH64" s="876"/>
      <c r="GGI64" s="876"/>
      <c r="GGJ64" s="876"/>
      <c r="GGK64" s="876"/>
      <c r="GGL64" s="876"/>
      <c r="GGM64" s="876"/>
      <c r="GGN64" s="876"/>
      <c r="GGO64" s="876"/>
      <c r="GGP64" s="876"/>
      <c r="GGQ64" s="876"/>
      <c r="GGR64" s="876"/>
      <c r="GGS64" s="876"/>
      <c r="GGT64" s="876"/>
      <c r="GGU64" s="876"/>
      <c r="GGV64" s="876"/>
      <c r="GGW64" s="876"/>
      <c r="GGX64" s="876"/>
      <c r="GGY64" s="876"/>
      <c r="GGZ64" s="876"/>
      <c r="GHA64" s="876"/>
      <c r="GHB64" s="876"/>
      <c r="GHC64" s="876"/>
      <c r="GHD64" s="876"/>
      <c r="GHE64" s="876"/>
      <c r="GHF64" s="876"/>
      <c r="GHG64" s="876"/>
      <c r="GHH64" s="876"/>
      <c r="GHI64" s="876"/>
      <c r="GHJ64" s="876"/>
      <c r="GHK64" s="876"/>
      <c r="GHL64" s="876"/>
      <c r="GHM64" s="876"/>
      <c r="GHN64" s="876"/>
      <c r="GHO64" s="876"/>
      <c r="GHP64" s="876"/>
      <c r="GHQ64" s="876"/>
      <c r="GHR64" s="876"/>
      <c r="GHS64" s="876"/>
      <c r="GHT64" s="876"/>
      <c r="GHU64" s="876"/>
      <c r="GHV64" s="876"/>
      <c r="GHW64" s="876"/>
      <c r="GHX64" s="876"/>
      <c r="GHY64" s="876"/>
      <c r="GHZ64" s="876"/>
      <c r="GIA64" s="876"/>
      <c r="GIB64" s="876"/>
      <c r="GIC64" s="876"/>
      <c r="GID64" s="876"/>
      <c r="GIE64" s="876"/>
      <c r="GIF64" s="876"/>
      <c r="GIG64" s="876"/>
      <c r="GIH64" s="876"/>
      <c r="GII64" s="876"/>
      <c r="GIJ64" s="876"/>
      <c r="GIK64" s="876"/>
      <c r="GIL64" s="876"/>
      <c r="GIM64" s="876"/>
      <c r="GIN64" s="876"/>
      <c r="GIO64" s="876"/>
      <c r="GIP64" s="876"/>
      <c r="GIQ64" s="876"/>
      <c r="GIR64" s="876"/>
      <c r="GIS64" s="876"/>
      <c r="GIT64" s="876"/>
      <c r="GIU64" s="876"/>
      <c r="GIV64" s="876"/>
      <c r="GIW64" s="876"/>
      <c r="GIX64" s="876"/>
      <c r="GIY64" s="876"/>
      <c r="GIZ64" s="876"/>
      <c r="GJA64" s="876"/>
      <c r="GJB64" s="876"/>
      <c r="GJC64" s="876"/>
      <c r="GJD64" s="876"/>
      <c r="GJE64" s="876"/>
      <c r="GJF64" s="876"/>
      <c r="GJG64" s="876"/>
      <c r="GJH64" s="876"/>
      <c r="GJI64" s="876"/>
      <c r="GJJ64" s="876"/>
      <c r="GJK64" s="876"/>
      <c r="GJL64" s="876"/>
      <c r="GJM64" s="876"/>
      <c r="GJN64" s="876"/>
      <c r="GJO64" s="876"/>
      <c r="GJP64" s="876"/>
      <c r="GJQ64" s="876"/>
      <c r="GJR64" s="876"/>
      <c r="GJS64" s="876"/>
      <c r="GJT64" s="876"/>
      <c r="GJU64" s="876"/>
      <c r="GJV64" s="876"/>
      <c r="GJW64" s="876"/>
      <c r="GJX64" s="876"/>
      <c r="GJY64" s="876"/>
      <c r="GJZ64" s="876"/>
      <c r="GKA64" s="876"/>
      <c r="GKB64" s="876"/>
      <c r="GKC64" s="876"/>
      <c r="GKD64" s="876"/>
      <c r="GKE64" s="876"/>
      <c r="GKF64" s="876"/>
      <c r="GKG64" s="876"/>
      <c r="GKH64" s="876"/>
      <c r="GKI64" s="876"/>
      <c r="GKJ64" s="876"/>
      <c r="GKK64" s="876"/>
      <c r="GKL64" s="876"/>
      <c r="GKM64" s="876"/>
      <c r="GKN64" s="876"/>
      <c r="GKO64" s="876"/>
      <c r="GKP64" s="876"/>
      <c r="GKQ64" s="876"/>
      <c r="GKR64" s="876"/>
      <c r="GKS64" s="876"/>
      <c r="GKT64" s="876"/>
      <c r="GKU64" s="876"/>
      <c r="GKV64" s="876"/>
      <c r="GKW64" s="876"/>
      <c r="GKX64" s="876"/>
      <c r="GKY64" s="876"/>
      <c r="GKZ64" s="876"/>
      <c r="GLA64" s="876"/>
      <c r="GLB64" s="876"/>
      <c r="GLC64" s="876"/>
      <c r="GLD64" s="876"/>
      <c r="GLE64" s="876"/>
      <c r="GLF64" s="876"/>
      <c r="GLG64" s="876"/>
      <c r="GLH64" s="876"/>
      <c r="GLI64" s="876"/>
      <c r="GLJ64" s="876"/>
      <c r="GLK64" s="876"/>
      <c r="GLL64" s="876"/>
      <c r="GLM64" s="876"/>
      <c r="GLN64" s="876"/>
      <c r="GLO64" s="876"/>
      <c r="GLP64" s="876"/>
      <c r="GLQ64" s="876"/>
      <c r="GLR64" s="876"/>
      <c r="GLS64" s="876"/>
      <c r="GLT64" s="876"/>
      <c r="GLU64" s="876"/>
      <c r="GLV64" s="876"/>
      <c r="GLW64" s="876"/>
      <c r="GLX64" s="876"/>
      <c r="GLY64" s="876"/>
      <c r="GLZ64" s="876"/>
      <c r="GMA64" s="876"/>
      <c r="GMB64" s="876"/>
      <c r="GMC64" s="876"/>
      <c r="GMD64" s="876"/>
      <c r="GME64" s="876"/>
      <c r="GMF64" s="876"/>
      <c r="GMG64" s="876"/>
      <c r="GMH64" s="876"/>
      <c r="GMI64" s="876"/>
      <c r="GMJ64" s="876"/>
      <c r="GMK64" s="876"/>
      <c r="GML64" s="876"/>
      <c r="GMM64" s="876"/>
      <c r="GMN64" s="876"/>
      <c r="GMO64" s="876"/>
      <c r="GMP64" s="876"/>
      <c r="GMQ64" s="876"/>
      <c r="GMR64" s="876"/>
      <c r="GMS64" s="876"/>
      <c r="GMT64" s="876"/>
      <c r="GMU64" s="876"/>
      <c r="GMV64" s="876"/>
      <c r="GMW64" s="876"/>
      <c r="GMX64" s="876"/>
      <c r="GMY64" s="876"/>
      <c r="GMZ64" s="876"/>
      <c r="GNA64" s="876"/>
      <c r="GNB64" s="876"/>
      <c r="GNC64" s="876"/>
      <c r="GND64" s="876"/>
      <c r="GNE64" s="876"/>
      <c r="GNF64" s="876"/>
      <c r="GNG64" s="876"/>
      <c r="GNH64" s="876"/>
      <c r="GNI64" s="876"/>
      <c r="GNJ64" s="876"/>
      <c r="GNK64" s="876"/>
      <c r="GNL64" s="876"/>
      <c r="GNM64" s="876"/>
      <c r="GNN64" s="876"/>
      <c r="GNO64" s="876"/>
      <c r="GNP64" s="876"/>
      <c r="GNQ64" s="876"/>
      <c r="GNR64" s="876"/>
      <c r="GNS64" s="876"/>
      <c r="GNT64" s="876"/>
      <c r="GNU64" s="876"/>
      <c r="GNV64" s="876"/>
      <c r="GNW64" s="876"/>
      <c r="GNX64" s="876"/>
      <c r="GNY64" s="876"/>
      <c r="GNZ64" s="876"/>
      <c r="GOA64" s="876"/>
      <c r="GOB64" s="876"/>
      <c r="GOC64" s="876"/>
      <c r="GOD64" s="876"/>
      <c r="GOE64" s="876"/>
      <c r="GOF64" s="876"/>
      <c r="GOG64" s="876"/>
      <c r="GOH64" s="876"/>
      <c r="GOI64" s="876"/>
      <c r="GOJ64" s="876"/>
      <c r="GOK64" s="876"/>
      <c r="GOL64" s="876"/>
      <c r="GOM64" s="876"/>
      <c r="GON64" s="876"/>
      <c r="GOO64" s="876"/>
      <c r="GOP64" s="876"/>
      <c r="GOQ64" s="876"/>
      <c r="GOR64" s="876"/>
      <c r="GOS64" s="876"/>
      <c r="GOT64" s="876"/>
      <c r="GOU64" s="876"/>
      <c r="GOV64" s="876"/>
      <c r="GOW64" s="876"/>
      <c r="GOX64" s="876"/>
      <c r="GOY64" s="876"/>
      <c r="GOZ64" s="876"/>
      <c r="GPA64" s="876"/>
      <c r="GPB64" s="876"/>
      <c r="GPC64" s="876"/>
      <c r="GPD64" s="876"/>
      <c r="GPE64" s="876"/>
      <c r="GPF64" s="876"/>
      <c r="GPG64" s="876"/>
      <c r="GPH64" s="876"/>
      <c r="GPI64" s="876"/>
      <c r="GPJ64" s="876"/>
      <c r="GPK64" s="876"/>
      <c r="GPL64" s="876"/>
      <c r="GPM64" s="876"/>
      <c r="GPN64" s="876"/>
      <c r="GPO64" s="876"/>
      <c r="GPP64" s="876"/>
      <c r="GPQ64" s="876"/>
      <c r="GPR64" s="876"/>
      <c r="GPS64" s="876"/>
      <c r="GPT64" s="876"/>
      <c r="GPU64" s="876"/>
      <c r="GPV64" s="876"/>
      <c r="GPW64" s="876"/>
      <c r="GPX64" s="876"/>
      <c r="GPY64" s="876"/>
      <c r="GPZ64" s="876"/>
      <c r="GQA64" s="876"/>
      <c r="GQB64" s="876"/>
      <c r="GQC64" s="876"/>
      <c r="GQD64" s="876"/>
      <c r="GQE64" s="876"/>
      <c r="GQF64" s="876"/>
      <c r="GQG64" s="876"/>
      <c r="GQH64" s="876"/>
      <c r="GQI64" s="876"/>
      <c r="GQJ64" s="876"/>
      <c r="GQK64" s="876"/>
      <c r="GQL64" s="876"/>
      <c r="GQM64" s="876"/>
      <c r="GQN64" s="876"/>
      <c r="GQO64" s="876"/>
      <c r="GQP64" s="876"/>
      <c r="GQQ64" s="876"/>
      <c r="GQR64" s="876"/>
      <c r="GQS64" s="876"/>
      <c r="GQT64" s="876"/>
      <c r="GQU64" s="876"/>
      <c r="GQV64" s="876"/>
      <c r="GQW64" s="876"/>
      <c r="GQX64" s="876"/>
      <c r="GQY64" s="876"/>
      <c r="GQZ64" s="876"/>
      <c r="GRA64" s="876"/>
      <c r="GRB64" s="876"/>
      <c r="GRC64" s="876"/>
      <c r="GRD64" s="876"/>
      <c r="GRE64" s="876"/>
      <c r="GRF64" s="876"/>
      <c r="GRG64" s="876"/>
      <c r="GRH64" s="876"/>
      <c r="GRI64" s="876"/>
      <c r="GRJ64" s="876"/>
      <c r="GRK64" s="876"/>
      <c r="GRL64" s="876"/>
      <c r="GRM64" s="876"/>
      <c r="GRN64" s="876"/>
      <c r="GRO64" s="876"/>
      <c r="GRP64" s="876"/>
      <c r="GRQ64" s="876"/>
      <c r="GRR64" s="876"/>
      <c r="GRS64" s="876"/>
      <c r="GRT64" s="876"/>
      <c r="GRU64" s="876"/>
      <c r="GRV64" s="876"/>
      <c r="GRW64" s="876"/>
      <c r="GRX64" s="876"/>
      <c r="GRY64" s="876"/>
      <c r="GRZ64" s="876"/>
      <c r="GSA64" s="876"/>
      <c r="GSB64" s="876"/>
      <c r="GSC64" s="876"/>
      <c r="GSD64" s="876"/>
      <c r="GSE64" s="876"/>
      <c r="GSF64" s="876"/>
      <c r="GSG64" s="876"/>
      <c r="GSH64" s="876"/>
      <c r="GSI64" s="876"/>
      <c r="GSJ64" s="876"/>
      <c r="GSK64" s="876"/>
      <c r="GSL64" s="876"/>
      <c r="GSM64" s="876"/>
      <c r="GSN64" s="876"/>
      <c r="GSO64" s="876"/>
      <c r="GSP64" s="876"/>
      <c r="GSQ64" s="876"/>
      <c r="GSR64" s="876"/>
      <c r="GSS64" s="876"/>
      <c r="GST64" s="876"/>
      <c r="GSU64" s="876"/>
      <c r="GSV64" s="876"/>
      <c r="GSW64" s="876"/>
      <c r="GSX64" s="876"/>
      <c r="GSY64" s="876"/>
      <c r="GSZ64" s="876"/>
      <c r="GTA64" s="876"/>
      <c r="GTB64" s="876"/>
      <c r="GTC64" s="876"/>
      <c r="GTD64" s="876"/>
      <c r="GTE64" s="876"/>
      <c r="GTF64" s="876"/>
      <c r="GTG64" s="876"/>
      <c r="GTH64" s="876"/>
      <c r="GTI64" s="876"/>
      <c r="GTJ64" s="876"/>
      <c r="GTK64" s="876"/>
      <c r="GTL64" s="876"/>
      <c r="GTM64" s="876"/>
      <c r="GTN64" s="876"/>
      <c r="GTO64" s="876"/>
      <c r="GTP64" s="876"/>
      <c r="GTQ64" s="876"/>
      <c r="GTR64" s="876"/>
      <c r="GTS64" s="876"/>
      <c r="GTT64" s="876"/>
      <c r="GTU64" s="876"/>
      <c r="GTV64" s="876"/>
      <c r="GTW64" s="876"/>
      <c r="GTX64" s="876"/>
      <c r="GTY64" s="876"/>
      <c r="GTZ64" s="876"/>
      <c r="GUA64" s="876"/>
      <c r="GUB64" s="876"/>
      <c r="GUC64" s="876"/>
      <c r="GUD64" s="876"/>
      <c r="GUE64" s="876"/>
      <c r="GUF64" s="876"/>
      <c r="GUG64" s="876"/>
      <c r="GUH64" s="876"/>
      <c r="GUI64" s="876"/>
      <c r="GUJ64" s="876"/>
      <c r="GUK64" s="876"/>
      <c r="GUL64" s="876"/>
      <c r="GUM64" s="876"/>
      <c r="GUN64" s="876"/>
      <c r="GUO64" s="876"/>
      <c r="GUP64" s="876"/>
      <c r="GUQ64" s="876"/>
      <c r="GUR64" s="876"/>
      <c r="GUS64" s="876"/>
      <c r="GUT64" s="876"/>
      <c r="GUU64" s="876"/>
      <c r="GUV64" s="876"/>
      <c r="GUW64" s="876"/>
      <c r="GUX64" s="876"/>
      <c r="GUY64" s="876"/>
      <c r="GUZ64" s="876"/>
      <c r="GVA64" s="876"/>
      <c r="GVB64" s="876"/>
      <c r="GVC64" s="876"/>
      <c r="GVD64" s="876"/>
      <c r="GVE64" s="876"/>
      <c r="GVF64" s="876"/>
      <c r="GVG64" s="876"/>
      <c r="GVH64" s="876"/>
      <c r="GVI64" s="876"/>
      <c r="GVJ64" s="876"/>
      <c r="GVK64" s="876"/>
      <c r="GVL64" s="876"/>
      <c r="GVM64" s="876"/>
      <c r="GVN64" s="876"/>
      <c r="GVO64" s="876"/>
      <c r="GVP64" s="876"/>
      <c r="GVQ64" s="876"/>
      <c r="GVR64" s="876"/>
      <c r="GVS64" s="876"/>
      <c r="GVT64" s="876"/>
      <c r="GVU64" s="876"/>
      <c r="GVV64" s="876"/>
      <c r="GVW64" s="876"/>
      <c r="GVX64" s="876"/>
      <c r="GVY64" s="876"/>
      <c r="GVZ64" s="876"/>
      <c r="GWA64" s="876"/>
      <c r="GWB64" s="876"/>
      <c r="GWC64" s="876"/>
      <c r="GWD64" s="876"/>
      <c r="GWE64" s="876"/>
      <c r="GWF64" s="876"/>
      <c r="GWG64" s="876"/>
      <c r="GWH64" s="876"/>
      <c r="GWI64" s="876"/>
      <c r="GWJ64" s="876"/>
      <c r="GWK64" s="876"/>
      <c r="GWL64" s="876"/>
      <c r="GWM64" s="876"/>
      <c r="GWN64" s="876"/>
      <c r="GWO64" s="876"/>
      <c r="GWP64" s="876"/>
      <c r="GWQ64" s="876"/>
      <c r="GWR64" s="876"/>
      <c r="GWS64" s="876"/>
      <c r="GWT64" s="876"/>
      <c r="GWU64" s="876"/>
      <c r="GWV64" s="876"/>
      <c r="GWW64" s="876"/>
      <c r="GWX64" s="876"/>
      <c r="GWY64" s="876"/>
      <c r="GWZ64" s="876"/>
      <c r="GXA64" s="876"/>
      <c r="GXB64" s="876"/>
      <c r="GXC64" s="876"/>
      <c r="GXD64" s="876"/>
      <c r="GXE64" s="876"/>
      <c r="GXF64" s="876"/>
      <c r="GXG64" s="876"/>
      <c r="GXH64" s="876"/>
      <c r="GXI64" s="876"/>
      <c r="GXJ64" s="876"/>
      <c r="GXK64" s="876"/>
      <c r="GXL64" s="876"/>
      <c r="GXM64" s="876"/>
      <c r="GXN64" s="876"/>
      <c r="GXO64" s="876"/>
      <c r="GXP64" s="876"/>
      <c r="GXQ64" s="876"/>
      <c r="GXR64" s="876"/>
      <c r="GXS64" s="876"/>
      <c r="GXT64" s="876"/>
      <c r="GXU64" s="876"/>
      <c r="GXV64" s="876"/>
      <c r="GXW64" s="876"/>
      <c r="GXX64" s="876"/>
      <c r="GXY64" s="876"/>
      <c r="GXZ64" s="876"/>
      <c r="GYA64" s="876"/>
      <c r="GYB64" s="876"/>
      <c r="GYC64" s="876"/>
      <c r="GYD64" s="876"/>
      <c r="GYE64" s="876"/>
      <c r="GYF64" s="876"/>
      <c r="GYG64" s="876"/>
      <c r="GYH64" s="876"/>
      <c r="GYI64" s="876"/>
      <c r="GYJ64" s="876"/>
      <c r="GYK64" s="876"/>
      <c r="GYL64" s="876"/>
      <c r="GYM64" s="876"/>
      <c r="GYN64" s="876"/>
      <c r="GYO64" s="876"/>
      <c r="GYP64" s="876"/>
      <c r="GYQ64" s="876"/>
      <c r="GYR64" s="876"/>
      <c r="GYS64" s="876"/>
      <c r="GYT64" s="876"/>
      <c r="GYU64" s="876"/>
      <c r="GYV64" s="876"/>
      <c r="GYW64" s="876"/>
      <c r="GYX64" s="876"/>
      <c r="GYY64" s="876"/>
      <c r="GYZ64" s="876"/>
      <c r="GZA64" s="876"/>
      <c r="GZB64" s="876"/>
      <c r="GZC64" s="876"/>
      <c r="GZD64" s="876"/>
      <c r="GZE64" s="876"/>
      <c r="GZF64" s="876"/>
      <c r="GZG64" s="876"/>
      <c r="GZH64" s="876"/>
      <c r="GZI64" s="876"/>
      <c r="GZJ64" s="876"/>
      <c r="GZK64" s="876"/>
      <c r="GZL64" s="876"/>
      <c r="GZM64" s="876"/>
      <c r="GZN64" s="876"/>
      <c r="GZO64" s="876"/>
      <c r="GZP64" s="876"/>
      <c r="GZQ64" s="876"/>
      <c r="GZR64" s="876"/>
      <c r="GZS64" s="876"/>
      <c r="GZT64" s="876"/>
      <c r="GZU64" s="876"/>
      <c r="GZV64" s="876"/>
      <c r="GZW64" s="876"/>
      <c r="GZX64" s="876"/>
      <c r="GZY64" s="876"/>
      <c r="GZZ64" s="876"/>
      <c r="HAA64" s="876"/>
      <c r="HAB64" s="876"/>
      <c r="HAC64" s="876"/>
      <c r="HAD64" s="876"/>
      <c r="HAE64" s="876"/>
      <c r="HAF64" s="876"/>
      <c r="HAG64" s="876"/>
      <c r="HAH64" s="876"/>
      <c r="HAI64" s="876"/>
      <c r="HAJ64" s="876"/>
      <c r="HAK64" s="876"/>
      <c r="HAL64" s="876"/>
      <c r="HAM64" s="876"/>
      <c r="HAN64" s="876"/>
      <c r="HAO64" s="876"/>
      <c r="HAP64" s="876"/>
      <c r="HAQ64" s="876"/>
      <c r="HAR64" s="876"/>
      <c r="HAS64" s="876"/>
      <c r="HAT64" s="876"/>
      <c r="HAU64" s="876"/>
      <c r="HAV64" s="876"/>
      <c r="HAW64" s="876"/>
      <c r="HAX64" s="876"/>
      <c r="HAY64" s="876"/>
      <c r="HAZ64" s="876"/>
      <c r="HBA64" s="876"/>
      <c r="HBB64" s="876"/>
      <c r="HBC64" s="876"/>
      <c r="HBD64" s="876"/>
      <c r="HBE64" s="876"/>
      <c r="HBF64" s="876"/>
      <c r="HBG64" s="876"/>
      <c r="HBH64" s="876"/>
      <c r="HBI64" s="876"/>
      <c r="HBJ64" s="876"/>
      <c r="HBK64" s="876"/>
      <c r="HBL64" s="876"/>
      <c r="HBM64" s="876"/>
      <c r="HBN64" s="876"/>
      <c r="HBO64" s="876"/>
      <c r="HBP64" s="876"/>
      <c r="HBQ64" s="876"/>
      <c r="HBR64" s="876"/>
      <c r="HBS64" s="876"/>
      <c r="HBT64" s="876"/>
      <c r="HBU64" s="876"/>
      <c r="HBV64" s="876"/>
      <c r="HBW64" s="876"/>
      <c r="HBX64" s="876"/>
      <c r="HBY64" s="876"/>
      <c r="HBZ64" s="876"/>
      <c r="HCA64" s="876"/>
      <c r="HCB64" s="876"/>
      <c r="HCC64" s="876"/>
      <c r="HCD64" s="876"/>
      <c r="HCE64" s="876"/>
      <c r="HCF64" s="876"/>
      <c r="HCG64" s="876"/>
      <c r="HCH64" s="876"/>
      <c r="HCI64" s="876"/>
      <c r="HCJ64" s="876"/>
      <c r="HCK64" s="876"/>
      <c r="HCL64" s="876"/>
      <c r="HCM64" s="876"/>
      <c r="HCN64" s="876"/>
      <c r="HCO64" s="876"/>
      <c r="HCP64" s="876"/>
      <c r="HCQ64" s="876"/>
      <c r="HCR64" s="876"/>
      <c r="HCS64" s="876"/>
      <c r="HCT64" s="876"/>
      <c r="HCU64" s="876"/>
      <c r="HCV64" s="876"/>
      <c r="HCW64" s="876"/>
      <c r="HCX64" s="876"/>
      <c r="HCY64" s="876"/>
      <c r="HCZ64" s="876"/>
      <c r="HDA64" s="876"/>
      <c r="HDB64" s="876"/>
      <c r="HDC64" s="876"/>
      <c r="HDD64" s="876"/>
      <c r="HDE64" s="876"/>
      <c r="HDF64" s="876"/>
      <c r="HDG64" s="876"/>
      <c r="HDH64" s="876"/>
      <c r="HDI64" s="876"/>
      <c r="HDJ64" s="876"/>
      <c r="HDK64" s="876"/>
      <c r="HDL64" s="876"/>
      <c r="HDM64" s="876"/>
      <c r="HDN64" s="876"/>
      <c r="HDO64" s="876"/>
      <c r="HDP64" s="876"/>
      <c r="HDQ64" s="876"/>
      <c r="HDR64" s="876"/>
      <c r="HDS64" s="876"/>
      <c r="HDT64" s="876"/>
      <c r="HDU64" s="876"/>
      <c r="HDV64" s="876"/>
      <c r="HDW64" s="876"/>
      <c r="HDX64" s="876"/>
      <c r="HDY64" s="876"/>
      <c r="HDZ64" s="876"/>
      <c r="HEA64" s="876"/>
      <c r="HEB64" s="876"/>
      <c r="HEC64" s="876"/>
      <c r="HED64" s="876"/>
      <c r="HEE64" s="876"/>
      <c r="HEF64" s="876"/>
      <c r="HEG64" s="876"/>
      <c r="HEH64" s="876"/>
      <c r="HEI64" s="876"/>
      <c r="HEJ64" s="876"/>
      <c r="HEK64" s="876"/>
      <c r="HEL64" s="876"/>
      <c r="HEM64" s="876"/>
      <c r="HEN64" s="876"/>
      <c r="HEO64" s="876"/>
      <c r="HEP64" s="876"/>
      <c r="HEQ64" s="876"/>
      <c r="HER64" s="876"/>
      <c r="HES64" s="876"/>
      <c r="HET64" s="876"/>
      <c r="HEU64" s="876"/>
      <c r="HEV64" s="876"/>
      <c r="HEW64" s="876"/>
      <c r="HEX64" s="876"/>
      <c r="HEY64" s="876"/>
      <c r="HEZ64" s="876"/>
      <c r="HFA64" s="876"/>
      <c r="HFB64" s="876"/>
      <c r="HFC64" s="876"/>
      <c r="HFD64" s="876"/>
      <c r="HFE64" s="876"/>
      <c r="HFF64" s="876"/>
      <c r="HFG64" s="876"/>
      <c r="HFH64" s="876"/>
      <c r="HFI64" s="876"/>
      <c r="HFJ64" s="876"/>
      <c r="HFK64" s="876"/>
      <c r="HFL64" s="876"/>
      <c r="HFM64" s="876"/>
      <c r="HFN64" s="876"/>
      <c r="HFO64" s="876"/>
      <c r="HFP64" s="876"/>
      <c r="HFQ64" s="876"/>
      <c r="HFR64" s="876"/>
      <c r="HFS64" s="876"/>
      <c r="HFT64" s="876"/>
      <c r="HFU64" s="876"/>
      <c r="HFV64" s="876"/>
      <c r="HFW64" s="876"/>
      <c r="HFX64" s="876"/>
      <c r="HFY64" s="876"/>
      <c r="HFZ64" s="876"/>
      <c r="HGA64" s="876"/>
      <c r="HGB64" s="876"/>
      <c r="HGC64" s="876"/>
      <c r="HGD64" s="876"/>
      <c r="HGE64" s="876"/>
      <c r="HGF64" s="876"/>
      <c r="HGG64" s="876"/>
      <c r="HGH64" s="876"/>
      <c r="HGI64" s="876"/>
      <c r="HGJ64" s="876"/>
      <c r="HGK64" s="876"/>
      <c r="HGL64" s="876"/>
      <c r="HGM64" s="876"/>
      <c r="HGN64" s="876"/>
      <c r="HGO64" s="876"/>
      <c r="HGP64" s="876"/>
      <c r="HGQ64" s="876"/>
      <c r="HGR64" s="876"/>
      <c r="HGS64" s="876"/>
      <c r="HGT64" s="876"/>
      <c r="HGU64" s="876"/>
      <c r="HGV64" s="876"/>
      <c r="HGW64" s="876"/>
      <c r="HGX64" s="876"/>
      <c r="HGY64" s="876"/>
      <c r="HGZ64" s="876"/>
      <c r="HHA64" s="876"/>
      <c r="HHB64" s="876"/>
      <c r="HHC64" s="876"/>
      <c r="HHD64" s="876"/>
      <c r="HHE64" s="876"/>
      <c r="HHF64" s="876"/>
      <c r="HHG64" s="876"/>
      <c r="HHH64" s="876"/>
      <c r="HHI64" s="876"/>
      <c r="HHJ64" s="876"/>
      <c r="HHK64" s="876"/>
      <c r="HHL64" s="876"/>
      <c r="HHM64" s="876"/>
      <c r="HHN64" s="876"/>
      <c r="HHO64" s="876"/>
      <c r="HHP64" s="876"/>
      <c r="HHQ64" s="876"/>
      <c r="HHR64" s="876"/>
      <c r="HHS64" s="876"/>
      <c r="HHT64" s="876"/>
      <c r="HHU64" s="876"/>
      <c r="HHV64" s="876"/>
      <c r="HHW64" s="876"/>
      <c r="HHX64" s="876"/>
      <c r="HHY64" s="876"/>
      <c r="HHZ64" s="876"/>
      <c r="HIA64" s="876"/>
      <c r="HIB64" s="876"/>
      <c r="HIC64" s="876"/>
      <c r="HID64" s="876"/>
      <c r="HIE64" s="876"/>
      <c r="HIF64" s="876"/>
      <c r="HIG64" s="876"/>
      <c r="HIH64" s="876"/>
      <c r="HII64" s="876"/>
      <c r="HIJ64" s="876"/>
      <c r="HIK64" s="876"/>
      <c r="HIL64" s="876"/>
      <c r="HIM64" s="876"/>
      <c r="HIN64" s="876"/>
      <c r="HIO64" s="876"/>
      <c r="HIP64" s="876"/>
      <c r="HIQ64" s="876"/>
      <c r="HIR64" s="876"/>
      <c r="HIS64" s="876"/>
      <c r="HIT64" s="876"/>
      <c r="HIU64" s="876"/>
      <c r="HIV64" s="876"/>
      <c r="HIW64" s="876"/>
      <c r="HIX64" s="876"/>
      <c r="HIY64" s="876"/>
      <c r="HIZ64" s="876"/>
      <c r="HJA64" s="876"/>
      <c r="HJB64" s="876"/>
      <c r="HJC64" s="876"/>
      <c r="HJD64" s="876"/>
      <c r="HJE64" s="876"/>
      <c r="HJF64" s="876"/>
      <c r="HJG64" s="876"/>
      <c r="HJH64" s="876"/>
      <c r="HJI64" s="876"/>
      <c r="HJJ64" s="876"/>
      <c r="HJK64" s="876"/>
      <c r="HJL64" s="876"/>
      <c r="HJM64" s="876"/>
      <c r="HJN64" s="876"/>
      <c r="HJO64" s="876"/>
      <c r="HJP64" s="876"/>
      <c r="HJQ64" s="876"/>
      <c r="HJR64" s="876"/>
      <c r="HJS64" s="876"/>
      <c r="HJT64" s="876"/>
      <c r="HJU64" s="876"/>
      <c r="HJV64" s="876"/>
      <c r="HJW64" s="876"/>
      <c r="HJX64" s="876"/>
      <c r="HJY64" s="876"/>
      <c r="HJZ64" s="876"/>
      <c r="HKA64" s="876"/>
      <c r="HKB64" s="876"/>
      <c r="HKC64" s="876"/>
      <c r="HKD64" s="876"/>
      <c r="HKE64" s="876"/>
      <c r="HKF64" s="876"/>
      <c r="HKG64" s="876"/>
      <c r="HKH64" s="876"/>
      <c r="HKI64" s="876"/>
      <c r="HKJ64" s="876"/>
      <c r="HKK64" s="876"/>
      <c r="HKL64" s="876"/>
      <c r="HKM64" s="876"/>
      <c r="HKN64" s="876"/>
      <c r="HKO64" s="876"/>
      <c r="HKP64" s="876"/>
      <c r="HKQ64" s="876"/>
      <c r="HKR64" s="876"/>
      <c r="HKS64" s="876"/>
      <c r="HKT64" s="876"/>
      <c r="HKU64" s="876"/>
      <c r="HKV64" s="876"/>
      <c r="HKW64" s="876"/>
      <c r="HKX64" s="876"/>
      <c r="HKY64" s="876"/>
      <c r="HKZ64" s="876"/>
      <c r="HLA64" s="876"/>
      <c r="HLB64" s="876"/>
      <c r="HLC64" s="876"/>
      <c r="HLD64" s="876"/>
      <c r="HLE64" s="876"/>
      <c r="HLF64" s="876"/>
      <c r="HLG64" s="876"/>
      <c r="HLH64" s="876"/>
      <c r="HLI64" s="876"/>
      <c r="HLJ64" s="876"/>
      <c r="HLK64" s="876"/>
      <c r="HLL64" s="876"/>
      <c r="HLM64" s="876"/>
      <c r="HLN64" s="876"/>
      <c r="HLO64" s="876"/>
      <c r="HLP64" s="876"/>
      <c r="HLQ64" s="876"/>
      <c r="HLR64" s="876"/>
      <c r="HLS64" s="876"/>
      <c r="HLT64" s="876"/>
      <c r="HLU64" s="876"/>
      <c r="HLV64" s="876"/>
      <c r="HLW64" s="876"/>
      <c r="HLX64" s="876"/>
      <c r="HLY64" s="876"/>
      <c r="HLZ64" s="876"/>
      <c r="HMA64" s="876"/>
      <c r="HMB64" s="876"/>
      <c r="HMC64" s="876"/>
      <c r="HMD64" s="876"/>
      <c r="HME64" s="876"/>
      <c r="HMF64" s="876"/>
      <c r="HMG64" s="876"/>
      <c r="HMH64" s="876"/>
      <c r="HMI64" s="876"/>
      <c r="HMJ64" s="876"/>
      <c r="HMK64" s="876"/>
      <c r="HML64" s="876"/>
      <c r="HMM64" s="876"/>
      <c r="HMN64" s="876"/>
      <c r="HMO64" s="876"/>
      <c r="HMP64" s="876"/>
      <c r="HMQ64" s="876"/>
      <c r="HMR64" s="876"/>
      <c r="HMS64" s="876"/>
      <c r="HMT64" s="876"/>
      <c r="HMU64" s="876"/>
      <c r="HMV64" s="876"/>
      <c r="HMW64" s="876"/>
      <c r="HMX64" s="876"/>
      <c r="HMY64" s="876"/>
      <c r="HMZ64" s="876"/>
      <c r="HNA64" s="876"/>
      <c r="HNB64" s="876"/>
      <c r="HNC64" s="876"/>
      <c r="HND64" s="876"/>
      <c r="HNE64" s="876"/>
      <c r="HNF64" s="876"/>
      <c r="HNG64" s="876"/>
      <c r="HNH64" s="876"/>
      <c r="HNI64" s="876"/>
      <c r="HNJ64" s="876"/>
      <c r="HNK64" s="876"/>
      <c r="HNL64" s="876"/>
      <c r="HNM64" s="876"/>
      <c r="HNN64" s="876"/>
      <c r="HNO64" s="876"/>
      <c r="HNP64" s="876"/>
      <c r="HNQ64" s="876"/>
      <c r="HNR64" s="876"/>
      <c r="HNS64" s="876"/>
      <c r="HNT64" s="876"/>
      <c r="HNU64" s="876"/>
      <c r="HNV64" s="876"/>
      <c r="HNW64" s="876"/>
      <c r="HNX64" s="876"/>
      <c r="HNY64" s="876"/>
      <c r="HNZ64" s="876"/>
      <c r="HOA64" s="876"/>
      <c r="HOB64" s="876"/>
      <c r="HOC64" s="876"/>
      <c r="HOD64" s="876"/>
      <c r="HOE64" s="876"/>
      <c r="HOF64" s="876"/>
      <c r="HOG64" s="876"/>
      <c r="HOH64" s="876"/>
      <c r="HOI64" s="876"/>
      <c r="HOJ64" s="876"/>
      <c r="HOK64" s="876"/>
      <c r="HOL64" s="876"/>
      <c r="HOM64" s="876"/>
      <c r="HON64" s="876"/>
      <c r="HOO64" s="876"/>
      <c r="HOP64" s="876"/>
      <c r="HOQ64" s="876"/>
      <c r="HOR64" s="876"/>
      <c r="HOS64" s="876"/>
      <c r="HOT64" s="876"/>
      <c r="HOU64" s="876"/>
      <c r="HOV64" s="876"/>
      <c r="HOW64" s="876"/>
      <c r="HOX64" s="876"/>
      <c r="HOY64" s="876"/>
      <c r="HOZ64" s="876"/>
      <c r="HPA64" s="876"/>
      <c r="HPB64" s="876"/>
      <c r="HPC64" s="876"/>
      <c r="HPD64" s="876"/>
      <c r="HPE64" s="876"/>
      <c r="HPF64" s="876"/>
      <c r="HPG64" s="876"/>
      <c r="HPH64" s="876"/>
      <c r="HPI64" s="876"/>
      <c r="HPJ64" s="876"/>
      <c r="HPK64" s="876"/>
      <c r="HPL64" s="876"/>
      <c r="HPM64" s="876"/>
      <c r="HPN64" s="876"/>
      <c r="HPO64" s="876"/>
      <c r="HPP64" s="876"/>
      <c r="HPQ64" s="876"/>
      <c r="HPR64" s="876"/>
      <c r="HPS64" s="876"/>
      <c r="HPT64" s="876"/>
      <c r="HPU64" s="876"/>
      <c r="HPV64" s="876"/>
      <c r="HPW64" s="876"/>
      <c r="HPX64" s="876"/>
      <c r="HPY64" s="876"/>
      <c r="HPZ64" s="876"/>
      <c r="HQA64" s="876"/>
      <c r="HQB64" s="876"/>
      <c r="HQC64" s="876"/>
      <c r="HQD64" s="876"/>
      <c r="HQE64" s="876"/>
      <c r="HQF64" s="876"/>
      <c r="HQG64" s="876"/>
      <c r="HQH64" s="876"/>
      <c r="HQI64" s="876"/>
      <c r="HQJ64" s="876"/>
      <c r="HQK64" s="876"/>
      <c r="HQL64" s="876"/>
      <c r="HQM64" s="876"/>
      <c r="HQN64" s="876"/>
      <c r="HQO64" s="876"/>
      <c r="HQP64" s="876"/>
      <c r="HQQ64" s="876"/>
      <c r="HQR64" s="876"/>
      <c r="HQS64" s="876"/>
      <c r="HQT64" s="876"/>
      <c r="HQU64" s="876"/>
      <c r="HQV64" s="876"/>
      <c r="HQW64" s="876"/>
      <c r="HQX64" s="876"/>
      <c r="HQY64" s="876"/>
      <c r="HQZ64" s="876"/>
      <c r="HRA64" s="876"/>
      <c r="HRB64" s="876"/>
      <c r="HRC64" s="876"/>
      <c r="HRD64" s="876"/>
      <c r="HRE64" s="876"/>
      <c r="HRF64" s="876"/>
      <c r="HRG64" s="876"/>
      <c r="HRH64" s="876"/>
      <c r="HRI64" s="876"/>
      <c r="HRJ64" s="876"/>
      <c r="HRK64" s="876"/>
      <c r="HRL64" s="876"/>
      <c r="HRM64" s="876"/>
      <c r="HRN64" s="876"/>
      <c r="HRO64" s="876"/>
      <c r="HRP64" s="876"/>
      <c r="HRQ64" s="876"/>
      <c r="HRR64" s="876"/>
      <c r="HRS64" s="876"/>
      <c r="HRT64" s="876"/>
      <c r="HRU64" s="876"/>
      <c r="HRV64" s="876"/>
      <c r="HRW64" s="876"/>
      <c r="HRX64" s="876"/>
      <c r="HRY64" s="876"/>
      <c r="HRZ64" s="876"/>
      <c r="HSA64" s="876"/>
      <c r="HSB64" s="876"/>
      <c r="HSC64" s="876"/>
      <c r="HSD64" s="876"/>
      <c r="HSE64" s="876"/>
      <c r="HSF64" s="876"/>
      <c r="HSG64" s="876"/>
      <c r="HSH64" s="876"/>
      <c r="HSI64" s="876"/>
      <c r="HSJ64" s="876"/>
      <c r="HSK64" s="876"/>
      <c r="HSL64" s="876"/>
      <c r="HSM64" s="876"/>
      <c r="HSN64" s="876"/>
      <c r="HSO64" s="876"/>
      <c r="HSP64" s="876"/>
      <c r="HSQ64" s="876"/>
      <c r="HSR64" s="876"/>
      <c r="HSS64" s="876"/>
      <c r="HST64" s="876"/>
      <c r="HSU64" s="876"/>
      <c r="HSV64" s="876"/>
      <c r="HSW64" s="876"/>
      <c r="HSX64" s="876"/>
      <c r="HSY64" s="876"/>
      <c r="HSZ64" s="876"/>
      <c r="HTA64" s="876"/>
      <c r="HTB64" s="876"/>
      <c r="HTC64" s="876"/>
      <c r="HTD64" s="876"/>
      <c r="HTE64" s="876"/>
      <c r="HTF64" s="876"/>
      <c r="HTG64" s="876"/>
      <c r="HTH64" s="876"/>
      <c r="HTI64" s="876"/>
      <c r="HTJ64" s="876"/>
      <c r="HTK64" s="876"/>
      <c r="HTL64" s="876"/>
      <c r="HTM64" s="876"/>
      <c r="HTN64" s="876"/>
      <c r="HTO64" s="876"/>
      <c r="HTP64" s="876"/>
      <c r="HTQ64" s="876"/>
      <c r="HTR64" s="876"/>
      <c r="HTS64" s="876"/>
      <c r="HTT64" s="876"/>
      <c r="HTU64" s="876"/>
      <c r="HTV64" s="876"/>
      <c r="HTW64" s="876"/>
      <c r="HTX64" s="876"/>
      <c r="HTY64" s="876"/>
      <c r="HTZ64" s="876"/>
      <c r="HUA64" s="876"/>
      <c r="HUB64" s="876"/>
      <c r="HUC64" s="876"/>
      <c r="HUD64" s="876"/>
      <c r="HUE64" s="876"/>
      <c r="HUF64" s="876"/>
      <c r="HUG64" s="876"/>
      <c r="HUH64" s="876"/>
      <c r="HUI64" s="876"/>
      <c r="HUJ64" s="876"/>
      <c r="HUK64" s="876"/>
      <c r="HUL64" s="876"/>
      <c r="HUM64" s="876"/>
      <c r="HUN64" s="876"/>
      <c r="HUO64" s="876"/>
      <c r="HUP64" s="876"/>
      <c r="HUQ64" s="876"/>
      <c r="HUR64" s="876"/>
      <c r="HUS64" s="876"/>
      <c r="HUT64" s="876"/>
      <c r="HUU64" s="876"/>
      <c r="HUV64" s="876"/>
      <c r="HUW64" s="876"/>
      <c r="HUX64" s="876"/>
      <c r="HUY64" s="876"/>
      <c r="HUZ64" s="876"/>
      <c r="HVA64" s="876"/>
      <c r="HVB64" s="876"/>
      <c r="HVC64" s="876"/>
      <c r="HVD64" s="876"/>
      <c r="HVE64" s="876"/>
      <c r="HVF64" s="876"/>
      <c r="HVG64" s="876"/>
      <c r="HVH64" s="876"/>
      <c r="HVI64" s="876"/>
      <c r="HVJ64" s="876"/>
      <c r="HVK64" s="876"/>
      <c r="HVL64" s="876"/>
      <c r="HVM64" s="876"/>
      <c r="HVN64" s="876"/>
      <c r="HVO64" s="876"/>
      <c r="HVP64" s="876"/>
      <c r="HVQ64" s="876"/>
      <c r="HVR64" s="876"/>
      <c r="HVS64" s="876"/>
      <c r="HVT64" s="876"/>
      <c r="HVU64" s="876"/>
      <c r="HVV64" s="876"/>
      <c r="HVW64" s="876"/>
      <c r="HVX64" s="876"/>
      <c r="HVY64" s="876"/>
      <c r="HVZ64" s="876"/>
      <c r="HWA64" s="876"/>
      <c r="HWB64" s="876"/>
      <c r="HWC64" s="876"/>
      <c r="HWD64" s="876"/>
      <c r="HWE64" s="876"/>
      <c r="HWF64" s="876"/>
      <c r="HWG64" s="876"/>
      <c r="HWH64" s="876"/>
      <c r="HWI64" s="876"/>
      <c r="HWJ64" s="876"/>
      <c r="HWK64" s="876"/>
      <c r="HWL64" s="876"/>
      <c r="HWM64" s="876"/>
      <c r="HWN64" s="876"/>
      <c r="HWO64" s="876"/>
      <c r="HWP64" s="876"/>
      <c r="HWQ64" s="876"/>
      <c r="HWR64" s="876"/>
      <c r="HWS64" s="876"/>
      <c r="HWT64" s="876"/>
      <c r="HWU64" s="876"/>
      <c r="HWV64" s="876"/>
      <c r="HWW64" s="876"/>
      <c r="HWX64" s="876"/>
      <c r="HWY64" s="876"/>
      <c r="HWZ64" s="876"/>
      <c r="HXA64" s="876"/>
      <c r="HXB64" s="876"/>
      <c r="HXC64" s="876"/>
      <c r="HXD64" s="876"/>
      <c r="HXE64" s="876"/>
      <c r="HXF64" s="876"/>
      <c r="HXG64" s="876"/>
      <c r="HXH64" s="876"/>
      <c r="HXI64" s="876"/>
      <c r="HXJ64" s="876"/>
      <c r="HXK64" s="876"/>
      <c r="HXL64" s="876"/>
      <c r="HXM64" s="876"/>
      <c r="HXN64" s="876"/>
      <c r="HXO64" s="876"/>
      <c r="HXP64" s="876"/>
      <c r="HXQ64" s="876"/>
      <c r="HXR64" s="876"/>
      <c r="HXS64" s="876"/>
      <c r="HXT64" s="876"/>
      <c r="HXU64" s="876"/>
      <c r="HXV64" s="876"/>
      <c r="HXW64" s="876"/>
      <c r="HXX64" s="876"/>
      <c r="HXY64" s="876"/>
      <c r="HXZ64" s="876"/>
      <c r="HYA64" s="876"/>
      <c r="HYB64" s="876"/>
      <c r="HYC64" s="876"/>
      <c r="HYD64" s="876"/>
      <c r="HYE64" s="876"/>
      <c r="HYF64" s="876"/>
      <c r="HYG64" s="876"/>
      <c r="HYH64" s="876"/>
      <c r="HYI64" s="876"/>
      <c r="HYJ64" s="876"/>
      <c r="HYK64" s="876"/>
      <c r="HYL64" s="876"/>
      <c r="HYM64" s="876"/>
      <c r="HYN64" s="876"/>
      <c r="HYO64" s="876"/>
      <c r="HYP64" s="876"/>
      <c r="HYQ64" s="876"/>
      <c r="HYR64" s="876"/>
      <c r="HYS64" s="876"/>
      <c r="HYT64" s="876"/>
      <c r="HYU64" s="876"/>
      <c r="HYV64" s="876"/>
      <c r="HYW64" s="876"/>
      <c r="HYX64" s="876"/>
      <c r="HYY64" s="876"/>
      <c r="HYZ64" s="876"/>
      <c r="HZA64" s="876"/>
      <c r="HZB64" s="876"/>
      <c r="HZC64" s="876"/>
      <c r="HZD64" s="876"/>
      <c r="HZE64" s="876"/>
      <c r="HZF64" s="876"/>
      <c r="HZG64" s="876"/>
      <c r="HZH64" s="876"/>
      <c r="HZI64" s="876"/>
      <c r="HZJ64" s="876"/>
      <c r="HZK64" s="876"/>
      <c r="HZL64" s="876"/>
      <c r="HZM64" s="876"/>
      <c r="HZN64" s="876"/>
      <c r="HZO64" s="876"/>
      <c r="HZP64" s="876"/>
      <c r="HZQ64" s="876"/>
      <c r="HZR64" s="876"/>
      <c r="HZS64" s="876"/>
      <c r="HZT64" s="876"/>
      <c r="HZU64" s="876"/>
      <c r="HZV64" s="876"/>
      <c r="HZW64" s="876"/>
      <c r="HZX64" s="876"/>
      <c r="HZY64" s="876"/>
      <c r="HZZ64" s="876"/>
      <c r="IAA64" s="876"/>
      <c r="IAB64" s="876"/>
      <c r="IAC64" s="876"/>
      <c r="IAD64" s="876"/>
      <c r="IAE64" s="876"/>
      <c r="IAF64" s="876"/>
      <c r="IAG64" s="876"/>
      <c r="IAH64" s="876"/>
      <c r="IAI64" s="876"/>
      <c r="IAJ64" s="876"/>
      <c r="IAK64" s="876"/>
      <c r="IAL64" s="876"/>
      <c r="IAM64" s="876"/>
      <c r="IAN64" s="876"/>
      <c r="IAO64" s="876"/>
      <c r="IAP64" s="876"/>
      <c r="IAQ64" s="876"/>
      <c r="IAR64" s="876"/>
      <c r="IAS64" s="876"/>
      <c r="IAT64" s="876"/>
      <c r="IAU64" s="876"/>
      <c r="IAV64" s="876"/>
      <c r="IAW64" s="876"/>
      <c r="IAX64" s="876"/>
      <c r="IAY64" s="876"/>
      <c r="IAZ64" s="876"/>
      <c r="IBA64" s="876"/>
      <c r="IBB64" s="876"/>
      <c r="IBC64" s="876"/>
      <c r="IBD64" s="876"/>
      <c r="IBE64" s="876"/>
      <c r="IBF64" s="876"/>
      <c r="IBG64" s="876"/>
      <c r="IBH64" s="876"/>
      <c r="IBI64" s="876"/>
      <c r="IBJ64" s="876"/>
      <c r="IBK64" s="876"/>
      <c r="IBL64" s="876"/>
      <c r="IBM64" s="876"/>
      <c r="IBN64" s="876"/>
      <c r="IBO64" s="876"/>
      <c r="IBP64" s="876"/>
      <c r="IBQ64" s="876"/>
      <c r="IBR64" s="876"/>
      <c r="IBS64" s="876"/>
      <c r="IBT64" s="876"/>
      <c r="IBU64" s="876"/>
      <c r="IBV64" s="876"/>
      <c r="IBW64" s="876"/>
      <c r="IBX64" s="876"/>
      <c r="IBY64" s="876"/>
      <c r="IBZ64" s="876"/>
      <c r="ICA64" s="876"/>
      <c r="ICB64" s="876"/>
      <c r="ICC64" s="876"/>
      <c r="ICD64" s="876"/>
      <c r="ICE64" s="876"/>
      <c r="ICF64" s="876"/>
      <c r="ICG64" s="876"/>
      <c r="ICH64" s="876"/>
      <c r="ICI64" s="876"/>
      <c r="ICJ64" s="876"/>
      <c r="ICK64" s="876"/>
      <c r="ICL64" s="876"/>
      <c r="ICM64" s="876"/>
      <c r="ICN64" s="876"/>
      <c r="ICO64" s="876"/>
      <c r="ICP64" s="876"/>
      <c r="ICQ64" s="876"/>
      <c r="ICR64" s="876"/>
      <c r="ICS64" s="876"/>
      <c r="ICT64" s="876"/>
      <c r="ICU64" s="876"/>
      <c r="ICV64" s="876"/>
      <c r="ICW64" s="876"/>
      <c r="ICX64" s="876"/>
      <c r="ICY64" s="876"/>
      <c r="ICZ64" s="876"/>
      <c r="IDA64" s="876"/>
      <c r="IDB64" s="876"/>
      <c r="IDC64" s="876"/>
      <c r="IDD64" s="876"/>
      <c r="IDE64" s="876"/>
      <c r="IDF64" s="876"/>
      <c r="IDG64" s="876"/>
      <c r="IDH64" s="876"/>
      <c r="IDI64" s="876"/>
      <c r="IDJ64" s="876"/>
      <c r="IDK64" s="876"/>
      <c r="IDL64" s="876"/>
      <c r="IDM64" s="876"/>
      <c r="IDN64" s="876"/>
      <c r="IDO64" s="876"/>
      <c r="IDP64" s="876"/>
      <c r="IDQ64" s="876"/>
      <c r="IDR64" s="876"/>
      <c r="IDS64" s="876"/>
      <c r="IDT64" s="876"/>
      <c r="IDU64" s="876"/>
      <c r="IDV64" s="876"/>
      <c r="IDW64" s="876"/>
      <c r="IDX64" s="876"/>
      <c r="IDY64" s="876"/>
      <c r="IDZ64" s="876"/>
      <c r="IEA64" s="876"/>
      <c r="IEB64" s="876"/>
      <c r="IEC64" s="876"/>
      <c r="IED64" s="876"/>
      <c r="IEE64" s="876"/>
      <c r="IEF64" s="876"/>
      <c r="IEG64" s="876"/>
      <c r="IEH64" s="876"/>
      <c r="IEI64" s="876"/>
      <c r="IEJ64" s="876"/>
      <c r="IEK64" s="876"/>
      <c r="IEL64" s="876"/>
      <c r="IEM64" s="876"/>
      <c r="IEN64" s="876"/>
      <c r="IEO64" s="876"/>
      <c r="IEP64" s="876"/>
      <c r="IEQ64" s="876"/>
      <c r="IER64" s="876"/>
      <c r="IES64" s="876"/>
      <c r="IET64" s="876"/>
      <c r="IEU64" s="876"/>
      <c r="IEV64" s="876"/>
      <c r="IEW64" s="876"/>
      <c r="IEX64" s="876"/>
      <c r="IEY64" s="876"/>
      <c r="IEZ64" s="876"/>
      <c r="IFA64" s="876"/>
      <c r="IFB64" s="876"/>
      <c r="IFC64" s="876"/>
      <c r="IFD64" s="876"/>
      <c r="IFE64" s="876"/>
      <c r="IFF64" s="876"/>
      <c r="IFG64" s="876"/>
      <c r="IFH64" s="876"/>
      <c r="IFI64" s="876"/>
      <c r="IFJ64" s="876"/>
      <c r="IFK64" s="876"/>
      <c r="IFL64" s="876"/>
      <c r="IFM64" s="876"/>
      <c r="IFN64" s="876"/>
      <c r="IFO64" s="876"/>
      <c r="IFP64" s="876"/>
      <c r="IFQ64" s="876"/>
      <c r="IFR64" s="876"/>
      <c r="IFS64" s="876"/>
      <c r="IFT64" s="876"/>
      <c r="IFU64" s="876"/>
      <c r="IFV64" s="876"/>
      <c r="IFW64" s="876"/>
      <c r="IFX64" s="876"/>
      <c r="IFY64" s="876"/>
      <c r="IFZ64" s="876"/>
      <c r="IGA64" s="876"/>
      <c r="IGB64" s="876"/>
      <c r="IGC64" s="876"/>
      <c r="IGD64" s="876"/>
      <c r="IGE64" s="876"/>
      <c r="IGF64" s="876"/>
      <c r="IGG64" s="876"/>
      <c r="IGH64" s="876"/>
      <c r="IGI64" s="876"/>
      <c r="IGJ64" s="876"/>
      <c r="IGK64" s="876"/>
      <c r="IGL64" s="876"/>
      <c r="IGM64" s="876"/>
      <c r="IGN64" s="876"/>
      <c r="IGO64" s="876"/>
      <c r="IGP64" s="876"/>
      <c r="IGQ64" s="876"/>
      <c r="IGR64" s="876"/>
      <c r="IGS64" s="876"/>
      <c r="IGT64" s="876"/>
      <c r="IGU64" s="876"/>
      <c r="IGV64" s="876"/>
      <c r="IGW64" s="876"/>
      <c r="IGX64" s="876"/>
      <c r="IGY64" s="876"/>
      <c r="IGZ64" s="876"/>
      <c r="IHA64" s="876"/>
      <c r="IHB64" s="876"/>
      <c r="IHC64" s="876"/>
      <c r="IHD64" s="876"/>
      <c r="IHE64" s="876"/>
      <c r="IHF64" s="876"/>
      <c r="IHG64" s="876"/>
      <c r="IHH64" s="876"/>
      <c r="IHI64" s="876"/>
      <c r="IHJ64" s="876"/>
      <c r="IHK64" s="876"/>
      <c r="IHL64" s="876"/>
      <c r="IHM64" s="876"/>
      <c r="IHN64" s="876"/>
      <c r="IHO64" s="876"/>
      <c r="IHP64" s="876"/>
      <c r="IHQ64" s="876"/>
      <c r="IHR64" s="876"/>
      <c r="IHS64" s="876"/>
      <c r="IHT64" s="876"/>
      <c r="IHU64" s="876"/>
      <c r="IHV64" s="876"/>
      <c r="IHW64" s="876"/>
      <c r="IHX64" s="876"/>
      <c r="IHY64" s="876"/>
      <c r="IHZ64" s="876"/>
      <c r="IIA64" s="876"/>
      <c r="IIB64" s="876"/>
      <c r="IIC64" s="876"/>
      <c r="IID64" s="876"/>
      <c r="IIE64" s="876"/>
      <c r="IIF64" s="876"/>
      <c r="IIG64" s="876"/>
      <c r="IIH64" s="876"/>
      <c r="III64" s="876"/>
      <c r="IIJ64" s="876"/>
      <c r="IIK64" s="876"/>
      <c r="IIL64" s="876"/>
      <c r="IIM64" s="876"/>
      <c r="IIN64" s="876"/>
      <c r="IIO64" s="876"/>
      <c r="IIP64" s="876"/>
      <c r="IIQ64" s="876"/>
      <c r="IIR64" s="876"/>
      <c r="IIS64" s="876"/>
      <c r="IIT64" s="876"/>
      <c r="IIU64" s="876"/>
      <c r="IIV64" s="876"/>
      <c r="IIW64" s="876"/>
      <c r="IIX64" s="876"/>
      <c r="IIY64" s="876"/>
      <c r="IIZ64" s="876"/>
      <c r="IJA64" s="876"/>
      <c r="IJB64" s="876"/>
      <c r="IJC64" s="876"/>
      <c r="IJD64" s="876"/>
      <c r="IJE64" s="876"/>
      <c r="IJF64" s="876"/>
      <c r="IJG64" s="876"/>
      <c r="IJH64" s="876"/>
      <c r="IJI64" s="876"/>
      <c r="IJJ64" s="876"/>
      <c r="IJK64" s="876"/>
      <c r="IJL64" s="876"/>
      <c r="IJM64" s="876"/>
      <c r="IJN64" s="876"/>
      <c r="IJO64" s="876"/>
      <c r="IJP64" s="876"/>
      <c r="IJQ64" s="876"/>
      <c r="IJR64" s="876"/>
      <c r="IJS64" s="876"/>
      <c r="IJT64" s="876"/>
      <c r="IJU64" s="876"/>
      <c r="IJV64" s="876"/>
      <c r="IJW64" s="876"/>
      <c r="IJX64" s="876"/>
      <c r="IJY64" s="876"/>
      <c r="IJZ64" s="876"/>
      <c r="IKA64" s="876"/>
      <c r="IKB64" s="876"/>
      <c r="IKC64" s="876"/>
      <c r="IKD64" s="876"/>
      <c r="IKE64" s="876"/>
      <c r="IKF64" s="876"/>
      <c r="IKG64" s="876"/>
      <c r="IKH64" s="876"/>
      <c r="IKI64" s="876"/>
      <c r="IKJ64" s="876"/>
      <c r="IKK64" s="876"/>
      <c r="IKL64" s="876"/>
      <c r="IKM64" s="876"/>
      <c r="IKN64" s="876"/>
      <c r="IKO64" s="876"/>
      <c r="IKP64" s="876"/>
      <c r="IKQ64" s="876"/>
      <c r="IKR64" s="876"/>
      <c r="IKS64" s="876"/>
      <c r="IKT64" s="876"/>
      <c r="IKU64" s="876"/>
      <c r="IKV64" s="876"/>
      <c r="IKW64" s="876"/>
      <c r="IKX64" s="876"/>
      <c r="IKY64" s="876"/>
      <c r="IKZ64" s="876"/>
      <c r="ILA64" s="876"/>
      <c r="ILB64" s="876"/>
      <c r="ILC64" s="876"/>
      <c r="ILD64" s="876"/>
      <c r="ILE64" s="876"/>
      <c r="ILF64" s="876"/>
      <c r="ILG64" s="876"/>
      <c r="ILH64" s="876"/>
      <c r="ILI64" s="876"/>
      <c r="ILJ64" s="876"/>
      <c r="ILK64" s="876"/>
      <c r="ILL64" s="876"/>
      <c r="ILM64" s="876"/>
      <c r="ILN64" s="876"/>
      <c r="ILO64" s="876"/>
      <c r="ILP64" s="876"/>
      <c r="ILQ64" s="876"/>
      <c r="ILR64" s="876"/>
      <c r="ILS64" s="876"/>
      <c r="ILT64" s="876"/>
      <c r="ILU64" s="876"/>
      <c r="ILV64" s="876"/>
      <c r="ILW64" s="876"/>
      <c r="ILX64" s="876"/>
      <c r="ILY64" s="876"/>
      <c r="ILZ64" s="876"/>
      <c r="IMA64" s="876"/>
      <c r="IMB64" s="876"/>
      <c r="IMC64" s="876"/>
      <c r="IMD64" s="876"/>
      <c r="IME64" s="876"/>
      <c r="IMF64" s="876"/>
      <c r="IMG64" s="876"/>
      <c r="IMH64" s="876"/>
      <c r="IMI64" s="876"/>
      <c r="IMJ64" s="876"/>
      <c r="IMK64" s="876"/>
      <c r="IML64" s="876"/>
      <c r="IMM64" s="876"/>
      <c r="IMN64" s="876"/>
      <c r="IMO64" s="876"/>
      <c r="IMP64" s="876"/>
      <c r="IMQ64" s="876"/>
      <c r="IMR64" s="876"/>
      <c r="IMS64" s="876"/>
      <c r="IMT64" s="876"/>
      <c r="IMU64" s="876"/>
      <c r="IMV64" s="876"/>
      <c r="IMW64" s="876"/>
      <c r="IMX64" s="876"/>
      <c r="IMY64" s="876"/>
      <c r="IMZ64" s="876"/>
      <c r="INA64" s="876"/>
      <c r="INB64" s="876"/>
      <c r="INC64" s="876"/>
      <c r="IND64" s="876"/>
      <c r="INE64" s="876"/>
      <c r="INF64" s="876"/>
      <c r="ING64" s="876"/>
      <c r="INH64" s="876"/>
      <c r="INI64" s="876"/>
      <c r="INJ64" s="876"/>
      <c r="INK64" s="876"/>
      <c r="INL64" s="876"/>
      <c r="INM64" s="876"/>
      <c r="INN64" s="876"/>
      <c r="INO64" s="876"/>
      <c r="INP64" s="876"/>
      <c r="INQ64" s="876"/>
      <c r="INR64" s="876"/>
      <c r="INS64" s="876"/>
      <c r="INT64" s="876"/>
      <c r="INU64" s="876"/>
      <c r="INV64" s="876"/>
      <c r="INW64" s="876"/>
      <c r="INX64" s="876"/>
      <c r="INY64" s="876"/>
      <c r="INZ64" s="876"/>
      <c r="IOA64" s="876"/>
      <c r="IOB64" s="876"/>
      <c r="IOC64" s="876"/>
      <c r="IOD64" s="876"/>
      <c r="IOE64" s="876"/>
      <c r="IOF64" s="876"/>
      <c r="IOG64" s="876"/>
      <c r="IOH64" s="876"/>
      <c r="IOI64" s="876"/>
      <c r="IOJ64" s="876"/>
      <c r="IOK64" s="876"/>
      <c r="IOL64" s="876"/>
      <c r="IOM64" s="876"/>
      <c r="ION64" s="876"/>
      <c r="IOO64" s="876"/>
      <c r="IOP64" s="876"/>
      <c r="IOQ64" s="876"/>
      <c r="IOR64" s="876"/>
      <c r="IOS64" s="876"/>
      <c r="IOT64" s="876"/>
      <c r="IOU64" s="876"/>
      <c r="IOV64" s="876"/>
      <c r="IOW64" s="876"/>
      <c r="IOX64" s="876"/>
      <c r="IOY64" s="876"/>
      <c r="IOZ64" s="876"/>
      <c r="IPA64" s="876"/>
      <c r="IPB64" s="876"/>
      <c r="IPC64" s="876"/>
      <c r="IPD64" s="876"/>
      <c r="IPE64" s="876"/>
      <c r="IPF64" s="876"/>
      <c r="IPG64" s="876"/>
      <c r="IPH64" s="876"/>
      <c r="IPI64" s="876"/>
      <c r="IPJ64" s="876"/>
      <c r="IPK64" s="876"/>
      <c r="IPL64" s="876"/>
      <c r="IPM64" s="876"/>
      <c r="IPN64" s="876"/>
      <c r="IPO64" s="876"/>
      <c r="IPP64" s="876"/>
      <c r="IPQ64" s="876"/>
      <c r="IPR64" s="876"/>
      <c r="IPS64" s="876"/>
      <c r="IPT64" s="876"/>
      <c r="IPU64" s="876"/>
      <c r="IPV64" s="876"/>
      <c r="IPW64" s="876"/>
      <c r="IPX64" s="876"/>
      <c r="IPY64" s="876"/>
      <c r="IPZ64" s="876"/>
      <c r="IQA64" s="876"/>
      <c r="IQB64" s="876"/>
      <c r="IQC64" s="876"/>
      <c r="IQD64" s="876"/>
      <c r="IQE64" s="876"/>
      <c r="IQF64" s="876"/>
      <c r="IQG64" s="876"/>
      <c r="IQH64" s="876"/>
      <c r="IQI64" s="876"/>
      <c r="IQJ64" s="876"/>
      <c r="IQK64" s="876"/>
      <c r="IQL64" s="876"/>
      <c r="IQM64" s="876"/>
      <c r="IQN64" s="876"/>
      <c r="IQO64" s="876"/>
      <c r="IQP64" s="876"/>
      <c r="IQQ64" s="876"/>
      <c r="IQR64" s="876"/>
      <c r="IQS64" s="876"/>
      <c r="IQT64" s="876"/>
      <c r="IQU64" s="876"/>
      <c r="IQV64" s="876"/>
      <c r="IQW64" s="876"/>
      <c r="IQX64" s="876"/>
      <c r="IQY64" s="876"/>
      <c r="IQZ64" s="876"/>
      <c r="IRA64" s="876"/>
      <c r="IRB64" s="876"/>
      <c r="IRC64" s="876"/>
      <c r="IRD64" s="876"/>
      <c r="IRE64" s="876"/>
      <c r="IRF64" s="876"/>
      <c r="IRG64" s="876"/>
      <c r="IRH64" s="876"/>
      <c r="IRI64" s="876"/>
      <c r="IRJ64" s="876"/>
      <c r="IRK64" s="876"/>
      <c r="IRL64" s="876"/>
      <c r="IRM64" s="876"/>
      <c r="IRN64" s="876"/>
      <c r="IRO64" s="876"/>
      <c r="IRP64" s="876"/>
      <c r="IRQ64" s="876"/>
      <c r="IRR64" s="876"/>
      <c r="IRS64" s="876"/>
      <c r="IRT64" s="876"/>
      <c r="IRU64" s="876"/>
      <c r="IRV64" s="876"/>
      <c r="IRW64" s="876"/>
      <c r="IRX64" s="876"/>
      <c r="IRY64" s="876"/>
      <c r="IRZ64" s="876"/>
      <c r="ISA64" s="876"/>
      <c r="ISB64" s="876"/>
      <c r="ISC64" s="876"/>
      <c r="ISD64" s="876"/>
      <c r="ISE64" s="876"/>
      <c r="ISF64" s="876"/>
      <c r="ISG64" s="876"/>
      <c r="ISH64" s="876"/>
      <c r="ISI64" s="876"/>
      <c r="ISJ64" s="876"/>
      <c r="ISK64" s="876"/>
      <c r="ISL64" s="876"/>
      <c r="ISM64" s="876"/>
      <c r="ISN64" s="876"/>
      <c r="ISO64" s="876"/>
      <c r="ISP64" s="876"/>
      <c r="ISQ64" s="876"/>
      <c r="ISR64" s="876"/>
      <c r="ISS64" s="876"/>
      <c r="IST64" s="876"/>
      <c r="ISU64" s="876"/>
      <c r="ISV64" s="876"/>
      <c r="ISW64" s="876"/>
      <c r="ISX64" s="876"/>
      <c r="ISY64" s="876"/>
      <c r="ISZ64" s="876"/>
      <c r="ITA64" s="876"/>
      <c r="ITB64" s="876"/>
      <c r="ITC64" s="876"/>
      <c r="ITD64" s="876"/>
      <c r="ITE64" s="876"/>
      <c r="ITF64" s="876"/>
      <c r="ITG64" s="876"/>
      <c r="ITH64" s="876"/>
      <c r="ITI64" s="876"/>
      <c r="ITJ64" s="876"/>
      <c r="ITK64" s="876"/>
      <c r="ITL64" s="876"/>
      <c r="ITM64" s="876"/>
      <c r="ITN64" s="876"/>
      <c r="ITO64" s="876"/>
      <c r="ITP64" s="876"/>
      <c r="ITQ64" s="876"/>
      <c r="ITR64" s="876"/>
      <c r="ITS64" s="876"/>
      <c r="ITT64" s="876"/>
      <c r="ITU64" s="876"/>
      <c r="ITV64" s="876"/>
      <c r="ITW64" s="876"/>
      <c r="ITX64" s="876"/>
      <c r="ITY64" s="876"/>
      <c r="ITZ64" s="876"/>
      <c r="IUA64" s="876"/>
      <c r="IUB64" s="876"/>
      <c r="IUC64" s="876"/>
      <c r="IUD64" s="876"/>
      <c r="IUE64" s="876"/>
      <c r="IUF64" s="876"/>
      <c r="IUG64" s="876"/>
      <c r="IUH64" s="876"/>
      <c r="IUI64" s="876"/>
      <c r="IUJ64" s="876"/>
      <c r="IUK64" s="876"/>
      <c r="IUL64" s="876"/>
      <c r="IUM64" s="876"/>
      <c r="IUN64" s="876"/>
      <c r="IUO64" s="876"/>
      <c r="IUP64" s="876"/>
      <c r="IUQ64" s="876"/>
      <c r="IUR64" s="876"/>
      <c r="IUS64" s="876"/>
      <c r="IUT64" s="876"/>
      <c r="IUU64" s="876"/>
      <c r="IUV64" s="876"/>
      <c r="IUW64" s="876"/>
      <c r="IUX64" s="876"/>
      <c r="IUY64" s="876"/>
      <c r="IUZ64" s="876"/>
      <c r="IVA64" s="876"/>
      <c r="IVB64" s="876"/>
      <c r="IVC64" s="876"/>
      <c r="IVD64" s="876"/>
      <c r="IVE64" s="876"/>
      <c r="IVF64" s="876"/>
      <c r="IVG64" s="876"/>
      <c r="IVH64" s="876"/>
      <c r="IVI64" s="876"/>
      <c r="IVJ64" s="876"/>
      <c r="IVK64" s="876"/>
      <c r="IVL64" s="876"/>
      <c r="IVM64" s="876"/>
      <c r="IVN64" s="876"/>
      <c r="IVO64" s="876"/>
      <c r="IVP64" s="876"/>
      <c r="IVQ64" s="876"/>
      <c r="IVR64" s="876"/>
      <c r="IVS64" s="876"/>
      <c r="IVT64" s="876"/>
      <c r="IVU64" s="876"/>
      <c r="IVV64" s="876"/>
      <c r="IVW64" s="876"/>
      <c r="IVX64" s="876"/>
      <c r="IVY64" s="876"/>
      <c r="IVZ64" s="876"/>
      <c r="IWA64" s="876"/>
      <c r="IWB64" s="876"/>
      <c r="IWC64" s="876"/>
      <c r="IWD64" s="876"/>
      <c r="IWE64" s="876"/>
      <c r="IWF64" s="876"/>
      <c r="IWG64" s="876"/>
      <c r="IWH64" s="876"/>
      <c r="IWI64" s="876"/>
      <c r="IWJ64" s="876"/>
      <c r="IWK64" s="876"/>
      <c r="IWL64" s="876"/>
      <c r="IWM64" s="876"/>
      <c r="IWN64" s="876"/>
      <c r="IWO64" s="876"/>
      <c r="IWP64" s="876"/>
      <c r="IWQ64" s="876"/>
      <c r="IWR64" s="876"/>
      <c r="IWS64" s="876"/>
      <c r="IWT64" s="876"/>
      <c r="IWU64" s="876"/>
      <c r="IWV64" s="876"/>
      <c r="IWW64" s="876"/>
      <c r="IWX64" s="876"/>
      <c r="IWY64" s="876"/>
      <c r="IWZ64" s="876"/>
      <c r="IXA64" s="876"/>
      <c r="IXB64" s="876"/>
      <c r="IXC64" s="876"/>
      <c r="IXD64" s="876"/>
      <c r="IXE64" s="876"/>
      <c r="IXF64" s="876"/>
      <c r="IXG64" s="876"/>
      <c r="IXH64" s="876"/>
      <c r="IXI64" s="876"/>
      <c r="IXJ64" s="876"/>
      <c r="IXK64" s="876"/>
      <c r="IXL64" s="876"/>
      <c r="IXM64" s="876"/>
      <c r="IXN64" s="876"/>
      <c r="IXO64" s="876"/>
      <c r="IXP64" s="876"/>
      <c r="IXQ64" s="876"/>
      <c r="IXR64" s="876"/>
      <c r="IXS64" s="876"/>
      <c r="IXT64" s="876"/>
      <c r="IXU64" s="876"/>
      <c r="IXV64" s="876"/>
      <c r="IXW64" s="876"/>
      <c r="IXX64" s="876"/>
      <c r="IXY64" s="876"/>
      <c r="IXZ64" s="876"/>
      <c r="IYA64" s="876"/>
      <c r="IYB64" s="876"/>
      <c r="IYC64" s="876"/>
      <c r="IYD64" s="876"/>
      <c r="IYE64" s="876"/>
      <c r="IYF64" s="876"/>
      <c r="IYG64" s="876"/>
      <c r="IYH64" s="876"/>
      <c r="IYI64" s="876"/>
      <c r="IYJ64" s="876"/>
      <c r="IYK64" s="876"/>
      <c r="IYL64" s="876"/>
      <c r="IYM64" s="876"/>
      <c r="IYN64" s="876"/>
      <c r="IYO64" s="876"/>
      <c r="IYP64" s="876"/>
      <c r="IYQ64" s="876"/>
      <c r="IYR64" s="876"/>
      <c r="IYS64" s="876"/>
      <c r="IYT64" s="876"/>
      <c r="IYU64" s="876"/>
      <c r="IYV64" s="876"/>
      <c r="IYW64" s="876"/>
      <c r="IYX64" s="876"/>
      <c r="IYY64" s="876"/>
      <c r="IYZ64" s="876"/>
      <c r="IZA64" s="876"/>
      <c r="IZB64" s="876"/>
      <c r="IZC64" s="876"/>
      <c r="IZD64" s="876"/>
      <c r="IZE64" s="876"/>
      <c r="IZF64" s="876"/>
      <c r="IZG64" s="876"/>
      <c r="IZH64" s="876"/>
      <c r="IZI64" s="876"/>
      <c r="IZJ64" s="876"/>
      <c r="IZK64" s="876"/>
      <c r="IZL64" s="876"/>
      <c r="IZM64" s="876"/>
      <c r="IZN64" s="876"/>
      <c r="IZO64" s="876"/>
      <c r="IZP64" s="876"/>
      <c r="IZQ64" s="876"/>
      <c r="IZR64" s="876"/>
      <c r="IZS64" s="876"/>
      <c r="IZT64" s="876"/>
      <c r="IZU64" s="876"/>
      <c r="IZV64" s="876"/>
      <c r="IZW64" s="876"/>
      <c r="IZX64" s="876"/>
      <c r="IZY64" s="876"/>
      <c r="IZZ64" s="876"/>
      <c r="JAA64" s="876"/>
      <c r="JAB64" s="876"/>
      <c r="JAC64" s="876"/>
      <c r="JAD64" s="876"/>
      <c r="JAE64" s="876"/>
      <c r="JAF64" s="876"/>
      <c r="JAG64" s="876"/>
      <c r="JAH64" s="876"/>
      <c r="JAI64" s="876"/>
      <c r="JAJ64" s="876"/>
      <c r="JAK64" s="876"/>
      <c r="JAL64" s="876"/>
      <c r="JAM64" s="876"/>
      <c r="JAN64" s="876"/>
      <c r="JAO64" s="876"/>
      <c r="JAP64" s="876"/>
      <c r="JAQ64" s="876"/>
      <c r="JAR64" s="876"/>
      <c r="JAS64" s="876"/>
      <c r="JAT64" s="876"/>
      <c r="JAU64" s="876"/>
      <c r="JAV64" s="876"/>
      <c r="JAW64" s="876"/>
      <c r="JAX64" s="876"/>
      <c r="JAY64" s="876"/>
      <c r="JAZ64" s="876"/>
      <c r="JBA64" s="876"/>
      <c r="JBB64" s="876"/>
      <c r="JBC64" s="876"/>
      <c r="JBD64" s="876"/>
      <c r="JBE64" s="876"/>
      <c r="JBF64" s="876"/>
      <c r="JBG64" s="876"/>
      <c r="JBH64" s="876"/>
      <c r="JBI64" s="876"/>
      <c r="JBJ64" s="876"/>
      <c r="JBK64" s="876"/>
      <c r="JBL64" s="876"/>
      <c r="JBM64" s="876"/>
      <c r="JBN64" s="876"/>
      <c r="JBO64" s="876"/>
      <c r="JBP64" s="876"/>
      <c r="JBQ64" s="876"/>
      <c r="JBR64" s="876"/>
      <c r="JBS64" s="876"/>
      <c r="JBT64" s="876"/>
      <c r="JBU64" s="876"/>
      <c r="JBV64" s="876"/>
      <c r="JBW64" s="876"/>
      <c r="JBX64" s="876"/>
      <c r="JBY64" s="876"/>
      <c r="JBZ64" s="876"/>
      <c r="JCA64" s="876"/>
      <c r="JCB64" s="876"/>
      <c r="JCC64" s="876"/>
      <c r="JCD64" s="876"/>
      <c r="JCE64" s="876"/>
      <c r="JCF64" s="876"/>
      <c r="JCG64" s="876"/>
      <c r="JCH64" s="876"/>
      <c r="JCI64" s="876"/>
      <c r="JCJ64" s="876"/>
      <c r="JCK64" s="876"/>
      <c r="JCL64" s="876"/>
      <c r="JCM64" s="876"/>
      <c r="JCN64" s="876"/>
      <c r="JCO64" s="876"/>
      <c r="JCP64" s="876"/>
      <c r="JCQ64" s="876"/>
      <c r="JCR64" s="876"/>
      <c r="JCS64" s="876"/>
      <c r="JCT64" s="876"/>
      <c r="JCU64" s="876"/>
      <c r="JCV64" s="876"/>
      <c r="JCW64" s="876"/>
      <c r="JCX64" s="876"/>
      <c r="JCY64" s="876"/>
      <c r="JCZ64" s="876"/>
      <c r="JDA64" s="876"/>
      <c r="JDB64" s="876"/>
      <c r="JDC64" s="876"/>
      <c r="JDD64" s="876"/>
      <c r="JDE64" s="876"/>
      <c r="JDF64" s="876"/>
      <c r="JDG64" s="876"/>
      <c r="JDH64" s="876"/>
      <c r="JDI64" s="876"/>
      <c r="JDJ64" s="876"/>
      <c r="JDK64" s="876"/>
      <c r="JDL64" s="876"/>
      <c r="JDM64" s="876"/>
      <c r="JDN64" s="876"/>
      <c r="JDO64" s="876"/>
      <c r="JDP64" s="876"/>
      <c r="JDQ64" s="876"/>
      <c r="JDR64" s="876"/>
      <c r="JDS64" s="876"/>
      <c r="JDT64" s="876"/>
      <c r="JDU64" s="876"/>
      <c r="JDV64" s="876"/>
      <c r="JDW64" s="876"/>
      <c r="JDX64" s="876"/>
      <c r="JDY64" s="876"/>
      <c r="JDZ64" s="876"/>
      <c r="JEA64" s="876"/>
      <c r="JEB64" s="876"/>
      <c r="JEC64" s="876"/>
      <c r="JED64" s="876"/>
      <c r="JEE64" s="876"/>
      <c r="JEF64" s="876"/>
      <c r="JEG64" s="876"/>
      <c r="JEH64" s="876"/>
      <c r="JEI64" s="876"/>
      <c r="JEJ64" s="876"/>
      <c r="JEK64" s="876"/>
      <c r="JEL64" s="876"/>
      <c r="JEM64" s="876"/>
      <c r="JEN64" s="876"/>
      <c r="JEO64" s="876"/>
      <c r="JEP64" s="876"/>
      <c r="JEQ64" s="876"/>
      <c r="JER64" s="876"/>
      <c r="JES64" s="876"/>
      <c r="JET64" s="876"/>
      <c r="JEU64" s="876"/>
      <c r="JEV64" s="876"/>
      <c r="JEW64" s="876"/>
      <c r="JEX64" s="876"/>
      <c r="JEY64" s="876"/>
      <c r="JEZ64" s="876"/>
      <c r="JFA64" s="876"/>
      <c r="JFB64" s="876"/>
      <c r="JFC64" s="876"/>
      <c r="JFD64" s="876"/>
      <c r="JFE64" s="876"/>
      <c r="JFF64" s="876"/>
      <c r="JFG64" s="876"/>
      <c r="JFH64" s="876"/>
      <c r="JFI64" s="876"/>
      <c r="JFJ64" s="876"/>
      <c r="JFK64" s="876"/>
      <c r="JFL64" s="876"/>
      <c r="JFM64" s="876"/>
      <c r="JFN64" s="876"/>
      <c r="JFO64" s="876"/>
      <c r="JFP64" s="876"/>
      <c r="JFQ64" s="876"/>
      <c r="JFR64" s="876"/>
      <c r="JFS64" s="876"/>
      <c r="JFT64" s="876"/>
      <c r="JFU64" s="876"/>
      <c r="JFV64" s="876"/>
      <c r="JFW64" s="876"/>
      <c r="JFX64" s="876"/>
      <c r="JFY64" s="876"/>
      <c r="JFZ64" s="876"/>
      <c r="JGA64" s="876"/>
      <c r="JGB64" s="876"/>
      <c r="JGC64" s="876"/>
      <c r="JGD64" s="876"/>
      <c r="JGE64" s="876"/>
      <c r="JGF64" s="876"/>
      <c r="JGG64" s="876"/>
      <c r="JGH64" s="876"/>
      <c r="JGI64" s="876"/>
      <c r="JGJ64" s="876"/>
      <c r="JGK64" s="876"/>
      <c r="JGL64" s="876"/>
      <c r="JGM64" s="876"/>
      <c r="JGN64" s="876"/>
      <c r="JGO64" s="876"/>
      <c r="JGP64" s="876"/>
      <c r="JGQ64" s="876"/>
      <c r="JGR64" s="876"/>
      <c r="JGS64" s="876"/>
      <c r="JGT64" s="876"/>
      <c r="JGU64" s="876"/>
      <c r="JGV64" s="876"/>
      <c r="JGW64" s="876"/>
      <c r="JGX64" s="876"/>
      <c r="JGY64" s="876"/>
      <c r="JGZ64" s="876"/>
      <c r="JHA64" s="876"/>
      <c r="JHB64" s="876"/>
      <c r="JHC64" s="876"/>
      <c r="JHD64" s="876"/>
      <c r="JHE64" s="876"/>
      <c r="JHF64" s="876"/>
      <c r="JHG64" s="876"/>
      <c r="JHH64" s="876"/>
      <c r="JHI64" s="876"/>
      <c r="JHJ64" s="876"/>
      <c r="JHK64" s="876"/>
      <c r="JHL64" s="876"/>
      <c r="JHM64" s="876"/>
      <c r="JHN64" s="876"/>
      <c r="JHO64" s="876"/>
      <c r="JHP64" s="876"/>
      <c r="JHQ64" s="876"/>
      <c r="JHR64" s="876"/>
      <c r="JHS64" s="876"/>
      <c r="JHT64" s="876"/>
      <c r="JHU64" s="876"/>
      <c r="JHV64" s="876"/>
      <c r="JHW64" s="876"/>
      <c r="JHX64" s="876"/>
      <c r="JHY64" s="876"/>
      <c r="JHZ64" s="876"/>
      <c r="JIA64" s="876"/>
      <c r="JIB64" s="876"/>
      <c r="JIC64" s="876"/>
      <c r="JID64" s="876"/>
      <c r="JIE64" s="876"/>
      <c r="JIF64" s="876"/>
      <c r="JIG64" s="876"/>
      <c r="JIH64" s="876"/>
      <c r="JII64" s="876"/>
      <c r="JIJ64" s="876"/>
      <c r="JIK64" s="876"/>
      <c r="JIL64" s="876"/>
      <c r="JIM64" s="876"/>
      <c r="JIN64" s="876"/>
      <c r="JIO64" s="876"/>
      <c r="JIP64" s="876"/>
      <c r="JIQ64" s="876"/>
      <c r="JIR64" s="876"/>
      <c r="JIS64" s="876"/>
      <c r="JIT64" s="876"/>
      <c r="JIU64" s="876"/>
      <c r="JIV64" s="876"/>
      <c r="JIW64" s="876"/>
      <c r="JIX64" s="876"/>
      <c r="JIY64" s="876"/>
      <c r="JIZ64" s="876"/>
      <c r="JJA64" s="876"/>
      <c r="JJB64" s="876"/>
      <c r="JJC64" s="876"/>
      <c r="JJD64" s="876"/>
      <c r="JJE64" s="876"/>
      <c r="JJF64" s="876"/>
      <c r="JJG64" s="876"/>
      <c r="JJH64" s="876"/>
      <c r="JJI64" s="876"/>
      <c r="JJJ64" s="876"/>
      <c r="JJK64" s="876"/>
      <c r="JJL64" s="876"/>
      <c r="JJM64" s="876"/>
      <c r="JJN64" s="876"/>
      <c r="JJO64" s="876"/>
      <c r="JJP64" s="876"/>
      <c r="JJQ64" s="876"/>
      <c r="JJR64" s="876"/>
      <c r="JJS64" s="876"/>
      <c r="JJT64" s="876"/>
      <c r="JJU64" s="876"/>
      <c r="JJV64" s="876"/>
      <c r="JJW64" s="876"/>
      <c r="JJX64" s="876"/>
      <c r="JJY64" s="876"/>
      <c r="JJZ64" s="876"/>
      <c r="JKA64" s="876"/>
      <c r="JKB64" s="876"/>
      <c r="JKC64" s="876"/>
      <c r="JKD64" s="876"/>
      <c r="JKE64" s="876"/>
      <c r="JKF64" s="876"/>
      <c r="JKG64" s="876"/>
      <c r="JKH64" s="876"/>
      <c r="JKI64" s="876"/>
      <c r="JKJ64" s="876"/>
      <c r="JKK64" s="876"/>
      <c r="JKL64" s="876"/>
      <c r="JKM64" s="876"/>
      <c r="JKN64" s="876"/>
      <c r="JKO64" s="876"/>
      <c r="JKP64" s="876"/>
      <c r="JKQ64" s="876"/>
      <c r="JKR64" s="876"/>
      <c r="JKS64" s="876"/>
      <c r="JKT64" s="876"/>
      <c r="JKU64" s="876"/>
      <c r="JKV64" s="876"/>
      <c r="JKW64" s="876"/>
      <c r="JKX64" s="876"/>
      <c r="JKY64" s="876"/>
      <c r="JKZ64" s="876"/>
      <c r="JLA64" s="876"/>
      <c r="JLB64" s="876"/>
      <c r="JLC64" s="876"/>
      <c r="JLD64" s="876"/>
      <c r="JLE64" s="876"/>
      <c r="JLF64" s="876"/>
      <c r="JLG64" s="876"/>
      <c r="JLH64" s="876"/>
      <c r="JLI64" s="876"/>
      <c r="JLJ64" s="876"/>
      <c r="JLK64" s="876"/>
      <c r="JLL64" s="876"/>
      <c r="JLM64" s="876"/>
      <c r="JLN64" s="876"/>
      <c r="JLO64" s="876"/>
      <c r="JLP64" s="876"/>
      <c r="JLQ64" s="876"/>
      <c r="JLR64" s="876"/>
      <c r="JLS64" s="876"/>
      <c r="JLT64" s="876"/>
      <c r="JLU64" s="876"/>
      <c r="JLV64" s="876"/>
      <c r="JLW64" s="876"/>
      <c r="JLX64" s="876"/>
      <c r="JLY64" s="876"/>
      <c r="JLZ64" s="876"/>
      <c r="JMA64" s="876"/>
      <c r="JMB64" s="876"/>
      <c r="JMC64" s="876"/>
      <c r="JMD64" s="876"/>
      <c r="JME64" s="876"/>
      <c r="JMF64" s="876"/>
      <c r="JMG64" s="876"/>
      <c r="JMH64" s="876"/>
      <c r="JMI64" s="876"/>
      <c r="JMJ64" s="876"/>
      <c r="JMK64" s="876"/>
      <c r="JML64" s="876"/>
      <c r="JMM64" s="876"/>
      <c r="JMN64" s="876"/>
      <c r="JMO64" s="876"/>
      <c r="JMP64" s="876"/>
      <c r="JMQ64" s="876"/>
      <c r="JMR64" s="876"/>
      <c r="JMS64" s="876"/>
      <c r="JMT64" s="876"/>
      <c r="JMU64" s="876"/>
      <c r="JMV64" s="876"/>
      <c r="JMW64" s="876"/>
      <c r="JMX64" s="876"/>
      <c r="JMY64" s="876"/>
      <c r="JMZ64" s="876"/>
      <c r="JNA64" s="876"/>
      <c r="JNB64" s="876"/>
      <c r="JNC64" s="876"/>
      <c r="JND64" s="876"/>
      <c r="JNE64" s="876"/>
      <c r="JNF64" s="876"/>
      <c r="JNG64" s="876"/>
      <c r="JNH64" s="876"/>
      <c r="JNI64" s="876"/>
      <c r="JNJ64" s="876"/>
      <c r="JNK64" s="876"/>
      <c r="JNL64" s="876"/>
      <c r="JNM64" s="876"/>
      <c r="JNN64" s="876"/>
      <c r="JNO64" s="876"/>
      <c r="JNP64" s="876"/>
      <c r="JNQ64" s="876"/>
      <c r="JNR64" s="876"/>
      <c r="JNS64" s="876"/>
      <c r="JNT64" s="876"/>
      <c r="JNU64" s="876"/>
      <c r="JNV64" s="876"/>
      <c r="JNW64" s="876"/>
      <c r="JNX64" s="876"/>
      <c r="JNY64" s="876"/>
      <c r="JNZ64" s="876"/>
      <c r="JOA64" s="876"/>
      <c r="JOB64" s="876"/>
      <c r="JOC64" s="876"/>
      <c r="JOD64" s="876"/>
      <c r="JOE64" s="876"/>
      <c r="JOF64" s="876"/>
      <c r="JOG64" s="876"/>
      <c r="JOH64" s="876"/>
      <c r="JOI64" s="876"/>
      <c r="JOJ64" s="876"/>
      <c r="JOK64" s="876"/>
      <c r="JOL64" s="876"/>
      <c r="JOM64" s="876"/>
      <c r="JON64" s="876"/>
      <c r="JOO64" s="876"/>
      <c r="JOP64" s="876"/>
      <c r="JOQ64" s="876"/>
      <c r="JOR64" s="876"/>
      <c r="JOS64" s="876"/>
      <c r="JOT64" s="876"/>
      <c r="JOU64" s="876"/>
      <c r="JOV64" s="876"/>
      <c r="JOW64" s="876"/>
      <c r="JOX64" s="876"/>
      <c r="JOY64" s="876"/>
      <c r="JOZ64" s="876"/>
      <c r="JPA64" s="876"/>
      <c r="JPB64" s="876"/>
      <c r="JPC64" s="876"/>
      <c r="JPD64" s="876"/>
      <c r="JPE64" s="876"/>
      <c r="JPF64" s="876"/>
      <c r="JPG64" s="876"/>
      <c r="JPH64" s="876"/>
      <c r="JPI64" s="876"/>
      <c r="JPJ64" s="876"/>
      <c r="JPK64" s="876"/>
      <c r="JPL64" s="876"/>
      <c r="JPM64" s="876"/>
      <c r="JPN64" s="876"/>
      <c r="JPO64" s="876"/>
      <c r="JPP64" s="876"/>
      <c r="JPQ64" s="876"/>
      <c r="JPR64" s="876"/>
      <c r="JPS64" s="876"/>
      <c r="JPT64" s="876"/>
      <c r="JPU64" s="876"/>
      <c r="JPV64" s="876"/>
      <c r="JPW64" s="876"/>
      <c r="JPX64" s="876"/>
      <c r="JPY64" s="876"/>
      <c r="JPZ64" s="876"/>
      <c r="JQA64" s="876"/>
      <c r="JQB64" s="876"/>
      <c r="JQC64" s="876"/>
      <c r="JQD64" s="876"/>
      <c r="JQE64" s="876"/>
      <c r="JQF64" s="876"/>
      <c r="JQG64" s="876"/>
      <c r="JQH64" s="876"/>
      <c r="JQI64" s="876"/>
      <c r="JQJ64" s="876"/>
      <c r="JQK64" s="876"/>
      <c r="JQL64" s="876"/>
      <c r="JQM64" s="876"/>
      <c r="JQN64" s="876"/>
      <c r="JQO64" s="876"/>
      <c r="JQP64" s="876"/>
      <c r="JQQ64" s="876"/>
      <c r="JQR64" s="876"/>
      <c r="JQS64" s="876"/>
      <c r="JQT64" s="876"/>
      <c r="JQU64" s="876"/>
      <c r="JQV64" s="876"/>
      <c r="JQW64" s="876"/>
      <c r="JQX64" s="876"/>
      <c r="JQY64" s="876"/>
      <c r="JQZ64" s="876"/>
      <c r="JRA64" s="876"/>
      <c r="JRB64" s="876"/>
      <c r="JRC64" s="876"/>
      <c r="JRD64" s="876"/>
      <c r="JRE64" s="876"/>
      <c r="JRF64" s="876"/>
      <c r="JRG64" s="876"/>
      <c r="JRH64" s="876"/>
      <c r="JRI64" s="876"/>
      <c r="JRJ64" s="876"/>
      <c r="JRK64" s="876"/>
      <c r="JRL64" s="876"/>
      <c r="JRM64" s="876"/>
      <c r="JRN64" s="876"/>
      <c r="JRO64" s="876"/>
      <c r="JRP64" s="876"/>
      <c r="JRQ64" s="876"/>
      <c r="JRR64" s="876"/>
      <c r="JRS64" s="876"/>
      <c r="JRT64" s="876"/>
      <c r="JRU64" s="876"/>
      <c r="JRV64" s="876"/>
      <c r="JRW64" s="876"/>
      <c r="JRX64" s="876"/>
      <c r="JRY64" s="876"/>
      <c r="JRZ64" s="876"/>
      <c r="JSA64" s="876"/>
      <c r="JSB64" s="876"/>
      <c r="JSC64" s="876"/>
      <c r="JSD64" s="876"/>
      <c r="JSE64" s="876"/>
      <c r="JSF64" s="876"/>
      <c r="JSG64" s="876"/>
      <c r="JSH64" s="876"/>
      <c r="JSI64" s="876"/>
      <c r="JSJ64" s="876"/>
      <c r="JSK64" s="876"/>
      <c r="JSL64" s="876"/>
      <c r="JSM64" s="876"/>
      <c r="JSN64" s="876"/>
      <c r="JSO64" s="876"/>
      <c r="JSP64" s="876"/>
      <c r="JSQ64" s="876"/>
      <c r="JSR64" s="876"/>
      <c r="JSS64" s="876"/>
      <c r="JST64" s="876"/>
      <c r="JSU64" s="876"/>
      <c r="JSV64" s="876"/>
      <c r="JSW64" s="876"/>
      <c r="JSX64" s="876"/>
      <c r="JSY64" s="876"/>
      <c r="JSZ64" s="876"/>
      <c r="JTA64" s="876"/>
      <c r="JTB64" s="876"/>
      <c r="JTC64" s="876"/>
      <c r="JTD64" s="876"/>
      <c r="JTE64" s="876"/>
      <c r="JTF64" s="876"/>
      <c r="JTG64" s="876"/>
      <c r="JTH64" s="876"/>
      <c r="JTI64" s="876"/>
      <c r="JTJ64" s="876"/>
      <c r="JTK64" s="876"/>
      <c r="JTL64" s="876"/>
      <c r="JTM64" s="876"/>
      <c r="JTN64" s="876"/>
      <c r="JTO64" s="876"/>
      <c r="JTP64" s="876"/>
      <c r="JTQ64" s="876"/>
      <c r="JTR64" s="876"/>
      <c r="JTS64" s="876"/>
      <c r="JTT64" s="876"/>
      <c r="JTU64" s="876"/>
      <c r="JTV64" s="876"/>
      <c r="JTW64" s="876"/>
      <c r="JTX64" s="876"/>
      <c r="JTY64" s="876"/>
      <c r="JTZ64" s="876"/>
      <c r="JUA64" s="876"/>
      <c r="JUB64" s="876"/>
      <c r="JUC64" s="876"/>
      <c r="JUD64" s="876"/>
      <c r="JUE64" s="876"/>
      <c r="JUF64" s="876"/>
      <c r="JUG64" s="876"/>
      <c r="JUH64" s="876"/>
      <c r="JUI64" s="876"/>
      <c r="JUJ64" s="876"/>
      <c r="JUK64" s="876"/>
      <c r="JUL64" s="876"/>
      <c r="JUM64" s="876"/>
      <c r="JUN64" s="876"/>
      <c r="JUO64" s="876"/>
      <c r="JUP64" s="876"/>
      <c r="JUQ64" s="876"/>
      <c r="JUR64" s="876"/>
      <c r="JUS64" s="876"/>
      <c r="JUT64" s="876"/>
      <c r="JUU64" s="876"/>
      <c r="JUV64" s="876"/>
      <c r="JUW64" s="876"/>
      <c r="JUX64" s="876"/>
      <c r="JUY64" s="876"/>
      <c r="JUZ64" s="876"/>
      <c r="JVA64" s="876"/>
      <c r="JVB64" s="876"/>
      <c r="JVC64" s="876"/>
      <c r="JVD64" s="876"/>
      <c r="JVE64" s="876"/>
      <c r="JVF64" s="876"/>
      <c r="JVG64" s="876"/>
      <c r="JVH64" s="876"/>
      <c r="JVI64" s="876"/>
      <c r="JVJ64" s="876"/>
      <c r="JVK64" s="876"/>
      <c r="JVL64" s="876"/>
      <c r="JVM64" s="876"/>
      <c r="JVN64" s="876"/>
      <c r="JVO64" s="876"/>
      <c r="JVP64" s="876"/>
      <c r="JVQ64" s="876"/>
      <c r="JVR64" s="876"/>
      <c r="JVS64" s="876"/>
      <c r="JVT64" s="876"/>
      <c r="JVU64" s="876"/>
      <c r="JVV64" s="876"/>
      <c r="JVW64" s="876"/>
      <c r="JVX64" s="876"/>
      <c r="JVY64" s="876"/>
      <c r="JVZ64" s="876"/>
      <c r="JWA64" s="876"/>
      <c r="JWB64" s="876"/>
      <c r="JWC64" s="876"/>
      <c r="JWD64" s="876"/>
      <c r="JWE64" s="876"/>
      <c r="JWF64" s="876"/>
      <c r="JWG64" s="876"/>
      <c r="JWH64" s="876"/>
      <c r="JWI64" s="876"/>
      <c r="JWJ64" s="876"/>
      <c r="JWK64" s="876"/>
      <c r="JWL64" s="876"/>
      <c r="JWM64" s="876"/>
      <c r="JWN64" s="876"/>
      <c r="JWO64" s="876"/>
      <c r="JWP64" s="876"/>
      <c r="JWQ64" s="876"/>
      <c r="JWR64" s="876"/>
      <c r="JWS64" s="876"/>
      <c r="JWT64" s="876"/>
      <c r="JWU64" s="876"/>
      <c r="JWV64" s="876"/>
      <c r="JWW64" s="876"/>
      <c r="JWX64" s="876"/>
      <c r="JWY64" s="876"/>
      <c r="JWZ64" s="876"/>
      <c r="JXA64" s="876"/>
      <c r="JXB64" s="876"/>
      <c r="JXC64" s="876"/>
      <c r="JXD64" s="876"/>
      <c r="JXE64" s="876"/>
      <c r="JXF64" s="876"/>
      <c r="JXG64" s="876"/>
      <c r="JXH64" s="876"/>
      <c r="JXI64" s="876"/>
      <c r="JXJ64" s="876"/>
      <c r="JXK64" s="876"/>
      <c r="JXL64" s="876"/>
      <c r="JXM64" s="876"/>
      <c r="JXN64" s="876"/>
      <c r="JXO64" s="876"/>
      <c r="JXP64" s="876"/>
      <c r="JXQ64" s="876"/>
      <c r="JXR64" s="876"/>
      <c r="JXS64" s="876"/>
      <c r="JXT64" s="876"/>
      <c r="JXU64" s="876"/>
      <c r="JXV64" s="876"/>
      <c r="JXW64" s="876"/>
      <c r="JXX64" s="876"/>
      <c r="JXY64" s="876"/>
      <c r="JXZ64" s="876"/>
      <c r="JYA64" s="876"/>
      <c r="JYB64" s="876"/>
      <c r="JYC64" s="876"/>
      <c r="JYD64" s="876"/>
      <c r="JYE64" s="876"/>
      <c r="JYF64" s="876"/>
      <c r="JYG64" s="876"/>
      <c r="JYH64" s="876"/>
      <c r="JYI64" s="876"/>
      <c r="JYJ64" s="876"/>
      <c r="JYK64" s="876"/>
      <c r="JYL64" s="876"/>
      <c r="JYM64" s="876"/>
      <c r="JYN64" s="876"/>
      <c r="JYO64" s="876"/>
      <c r="JYP64" s="876"/>
      <c r="JYQ64" s="876"/>
      <c r="JYR64" s="876"/>
      <c r="JYS64" s="876"/>
      <c r="JYT64" s="876"/>
      <c r="JYU64" s="876"/>
      <c r="JYV64" s="876"/>
      <c r="JYW64" s="876"/>
      <c r="JYX64" s="876"/>
      <c r="JYY64" s="876"/>
      <c r="JYZ64" s="876"/>
      <c r="JZA64" s="876"/>
      <c r="JZB64" s="876"/>
      <c r="JZC64" s="876"/>
      <c r="JZD64" s="876"/>
      <c r="JZE64" s="876"/>
      <c r="JZF64" s="876"/>
      <c r="JZG64" s="876"/>
      <c r="JZH64" s="876"/>
      <c r="JZI64" s="876"/>
      <c r="JZJ64" s="876"/>
      <c r="JZK64" s="876"/>
      <c r="JZL64" s="876"/>
      <c r="JZM64" s="876"/>
      <c r="JZN64" s="876"/>
      <c r="JZO64" s="876"/>
      <c r="JZP64" s="876"/>
      <c r="JZQ64" s="876"/>
      <c r="JZR64" s="876"/>
      <c r="JZS64" s="876"/>
      <c r="JZT64" s="876"/>
      <c r="JZU64" s="876"/>
      <c r="JZV64" s="876"/>
      <c r="JZW64" s="876"/>
      <c r="JZX64" s="876"/>
      <c r="JZY64" s="876"/>
      <c r="JZZ64" s="876"/>
      <c r="KAA64" s="876"/>
      <c r="KAB64" s="876"/>
      <c r="KAC64" s="876"/>
      <c r="KAD64" s="876"/>
      <c r="KAE64" s="876"/>
      <c r="KAF64" s="876"/>
      <c r="KAG64" s="876"/>
      <c r="KAH64" s="876"/>
      <c r="KAI64" s="876"/>
      <c r="KAJ64" s="876"/>
      <c r="KAK64" s="876"/>
      <c r="KAL64" s="876"/>
      <c r="KAM64" s="876"/>
      <c r="KAN64" s="876"/>
      <c r="KAO64" s="876"/>
      <c r="KAP64" s="876"/>
      <c r="KAQ64" s="876"/>
      <c r="KAR64" s="876"/>
      <c r="KAS64" s="876"/>
      <c r="KAT64" s="876"/>
      <c r="KAU64" s="876"/>
      <c r="KAV64" s="876"/>
      <c r="KAW64" s="876"/>
      <c r="KAX64" s="876"/>
      <c r="KAY64" s="876"/>
      <c r="KAZ64" s="876"/>
      <c r="KBA64" s="876"/>
      <c r="KBB64" s="876"/>
      <c r="KBC64" s="876"/>
      <c r="KBD64" s="876"/>
      <c r="KBE64" s="876"/>
      <c r="KBF64" s="876"/>
      <c r="KBG64" s="876"/>
      <c r="KBH64" s="876"/>
      <c r="KBI64" s="876"/>
      <c r="KBJ64" s="876"/>
      <c r="KBK64" s="876"/>
      <c r="KBL64" s="876"/>
      <c r="KBM64" s="876"/>
      <c r="KBN64" s="876"/>
      <c r="KBO64" s="876"/>
      <c r="KBP64" s="876"/>
      <c r="KBQ64" s="876"/>
      <c r="KBR64" s="876"/>
      <c r="KBS64" s="876"/>
      <c r="KBT64" s="876"/>
      <c r="KBU64" s="876"/>
      <c r="KBV64" s="876"/>
      <c r="KBW64" s="876"/>
      <c r="KBX64" s="876"/>
      <c r="KBY64" s="876"/>
      <c r="KBZ64" s="876"/>
      <c r="KCA64" s="876"/>
      <c r="KCB64" s="876"/>
      <c r="KCC64" s="876"/>
      <c r="KCD64" s="876"/>
      <c r="KCE64" s="876"/>
      <c r="KCF64" s="876"/>
      <c r="KCG64" s="876"/>
      <c r="KCH64" s="876"/>
      <c r="KCI64" s="876"/>
      <c r="KCJ64" s="876"/>
      <c r="KCK64" s="876"/>
      <c r="KCL64" s="876"/>
      <c r="KCM64" s="876"/>
      <c r="KCN64" s="876"/>
      <c r="KCO64" s="876"/>
      <c r="KCP64" s="876"/>
      <c r="KCQ64" s="876"/>
      <c r="KCR64" s="876"/>
      <c r="KCS64" s="876"/>
      <c r="KCT64" s="876"/>
      <c r="KCU64" s="876"/>
      <c r="KCV64" s="876"/>
      <c r="KCW64" s="876"/>
      <c r="KCX64" s="876"/>
      <c r="KCY64" s="876"/>
      <c r="KCZ64" s="876"/>
      <c r="KDA64" s="876"/>
      <c r="KDB64" s="876"/>
      <c r="KDC64" s="876"/>
      <c r="KDD64" s="876"/>
      <c r="KDE64" s="876"/>
      <c r="KDF64" s="876"/>
      <c r="KDG64" s="876"/>
      <c r="KDH64" s="876"/>
      <c r="KDI64" s="876"/>
      <c r="KDJ64" s="876"/>
      <c r="KDK64" s="876"/>
      <c r="KDL64" s="876"/>
      <c r="KDM64" s="876"/>
      <c r="KDN64" s="876"/>
      <c r="KDO64" s="876"/>
      <c r="KDP64" s="876"/>
      <c r="KDQ64" s="876"/>
      <c r="KDR64" s="876"/>
      <c r="KDS64" s="876"/>
      <c r="KDT64" s="876"/>
      <c r="KDU64" s="876"/>
      <c r="KDV64" s="876"/>
      <c r="KDW64" s="876"/>
      <c r="KDX64" s="876"/>
      <c r="KDY64" s="876"/>
      <c r="KDZ64" s="876"/>
      <c r="KEA64" s="876"/>
      <c r="KEB64" s="876"/>
      <c r="KEC64" s="876"/>
      <c r="KED64" s="876"/>
      <c r="KEE64" s="876"/>
      <c r="KEF64" s="876"/>
      <c r="KEG64" s="876"/>
      <c r="KEH64" s="876"/>
      <c r="KEI64" s="876"/>
      <c r="KEJ64" s="876"/>
      <c r="KEK64" s="876"/>
      <c r="KEL64" s="876"/>
      <c r="KEM64" s="876"/>
      <c r="KEN64" s="876"/>
      <c r="KEO64" s="876"/>
      <c r="KEP64" s="876"/>
      <c r="KEQ64" s="876"/>
      <c r="KER64" s="876"/>
      <c r="KES64" s="876"/>
      <c r="KET64" s="876"/>
      <c r="KEU64" s="876"/>
      <c r="KEV64" s="876"/>
      <c r="KEW64" s="876"/>
      <c r="KEX64" s="876"/>
      <c r="KEY64" s="876"/>
      <c r="KEZ64" s="876"/>
      <c r="KFA64" s="876"/>
      <c r="KFB64" s="876"/>
      <c r="KFC64" s="876"/>
      <c r="KFD64" s="876"/>
      <c r="KFE64" s="876"/>
      <c r="KFF64" s="876"/>
      <c r="KFG64" s="876"/>
      <c r="KFH64" s="876"/>
      <c r="KFI64" s="876"/>
      <c r="KFJ64" s="876"/>
      <c r="KFK64" s="876"/>
      <c r="KFL64" s="876"/>
      <c r="KFM64" s="876"/>
      <c r="KFN64" s="876"/>
      <c r="KFO64" s="876"/>
      <c r="KFP64" s="876"/>
      <c r="KFQ64" s="876"/>
      <c r="KFR64" s="876"/>
      <c r="KFS64" s="876"/>
      <c r="KFT64" s="876"/>
      <c r="KFU64" s="876"/>
      <c r="KFV64" s="876"/>
      <c r="KFW64" s="876"/>
      <c r="KFX64" s="876"/>
      <c r="KFY64" s="876"/>
      <c r="KFZ64" s="876"/>
      <c r="KGA64" s="876"/>
      <c r="KGB64" s="876"/>
      <c r="KGC64" s="876"/>
      <c r="KGD64" s="876"/>
      <c r="KGE64" s="876"/>
      <c r="KGF64" s="876"/>
      <c r="KGG64" s="876"/>
      <c r="KGH64" s="876"/>
      <c r="KGI64" s="876"/>
      <c r="KGJ64" s="876"/>
      <c r="KGK64" s="876"/>
      <c r="KGL64" s="876"/>
      <c r="KGM64" s="876"/>
      <c r="KGN64" s="876"/>
      <c r="KGO64" s="876"/>
      <c r="KGP64" s="876"/>
      <c r="KGQ64" s="876"/>
      <c r="KGR64" s="876"/>
      <c r="KGS64" s="876"/>
      <c r="KGT64" s="876"/>
      <c r="KGU64" s="876"/>
      <c r="KGV64" s="876"/>
      <c r="KGW64" s="876"/>
      <c r="KGX64" s="876"/>
      <c r="KGY64" s="876"/>
      <c r="KGZ64" s="876"/>
      <c r="KHA64" s="876"/>
      <c r="KHB64" s="876"/>
      <c r="KHC64" s="876"/>
      <c r="KHD64" s="876"/>
      <c r="KHE64" s="876"/>
      <c r="KHF64" s="876"/>
      <c r="KHG64" s="876"/>
      <c r="KHH64" s="876"/>
      <c r="KHI64" s="876"/>
      <c r="KHJ64" s="876"/>
      <c r="KHK64" s="876"/>
      <c r="KHL64" s="876"/>
      <c r="KHM64" s="876"/>
      <c r="KHN64" s="876"/>
      <c r="KHO64" s="876"/>
      <c r="KHP64" s="876"/>
      <c r="KHQ64" s="876"/>
      <c r="KHR64" s="876"/>
      <c r="KHS64" s="876"/>
      <c r="KHT64" s="876"/>
      <c r="KHU64" s="876"/>
      <c r="KHV64" s="876"/>
      <c r="KHW64" s="876"/>
      <c r="KHX64" s="876"/>
      <c r="KHY64" s="876"/>
      <c r="KHZ64" s="876"/>
      <c r="KIA64" s="876"/>
      <c r="KIB64" s="876"/>
      <c r="KIC64" s="876"/>
      <c r="KID64" s="876"/>
      <c r="KIE64" s="876"/>
      <c r="KIF64" s="876"/>
      <c r="KIG64" s="876"/>
      <c r="KIH64" s="876"/>
      <c r="KII64" s="876"/>
      <c r="KIJ64" s="876"/>
      <c r="KIK64" s="876"/>
      <c r="KIL64" s="876"/>
      <c r="KIM64" s="876"/>
      <c r="KIN64" s="876"/>
      <c r="KIO64" s="876"/>
      <c r="KIP64" s="876"/>
      <c r="KIQ64" s="876"/>
      <c r="KIR64" s="876"/>
      <c r="KIS64" s="876"/>
      <c r="KIT64" s="876"/>
      <c r="KIU64" s="876"/>
      <c r="KIV64" s="876"/>
      <c r="KIW64" s="876"/>
      <c r="KIX64" s="876"/>
      <c r="KIY64" s="876"/>
      <c r="KIZ64" s="876"/>
      <c r="KJA64" s="876"/>
      <c r="KJB64" s="876"/>
      <c r="KJC64" s="876"/>
      <c r="KJD64" s="876"/>
      <c r="KJE64" s="876"/>
      <c r="KJF64" s="876"/>
      <c r="KJG64" s="876"/>
      <c r="KJH64" s="876"/>
      <c r="KJI64" s="876"/>
      <c r="KJJ64" s="876"/>
      <c r="KJK64" s="876"/>
      <c r="KJL64" s="876"/>
      <c r="KJM64" s="876"/>
      <c r="KJN64" s="876"/>
      <c r="KJO64" s="876"/>
      <c r="KJP64" s="876"/>
      <c r="KJQ64" s="876"/>
      <c r="KJR64" s="876"/>
      <c r="KJS64" s="876"/>
      <c r="KJT64" s="876"/>
      <c r="KJU64" s="876"/>
      <c r="KJV64" s="876"/>
      <c r="KJW64" s="876"/>
      <c r="KJX64" s="876"/>
      <c r="KJY64" s="876"/>
      <c r="KJZ64" s="876"/>
      <c r="KKA64" s="876"/>
      <c r="KKB64" s="876"/>
      <c r="KKC64" s="876"/>
      <c r="KKD64" s="876"/>
      <c r="KKE64" s="876"/>
      <c r="KKF64" s="876"/>
      <c r="KKG64" s="876"/>
      <c r="KKH64" s="876"/>
      <c r="KKI64" s="876"/>
      <c r="KKJ64" s="876"/>
      <c r="KKK64" s="876"/>
      <c r="KKL64" s="876"/>
      <c r="KKM64" s="876"/>
      <c r="KKN64" s="876"/>
      <c r="KKO64" s="876"/>
      <c r="KKP64" s="876"/>
      <c r="KKQ64" s="876"/>
      <c r="KKR64" s="876"/>
      <c r="KKS64" s="876"/>
      <c r="KKT64" s="876"/>
      <c r="KKU64" s="876"/>
      <c r="KKV64" s="876"/>
      <c r="KKW64" s="876"/>
      <c r="KKX64" s="876"/>
      <c r="KKY64" s="876"/>
      <c r="KKZ64" s="876"/>
      <c r="KLA64" s="876"/>
      <c r="KLB64" s="876"/>
      <c r="KLC64" s="876"/>
      <c r="KLD64" s="876"/>
      <c r="KLE64" s="876"/>
      <c r="KLF64" s="876"/>
      <c r="KLG64" s="876"/>
      <c r="KLH64" s="876"/>
      <c r="KLI64" s="876"/>
      <c r="KLJ64" s="876"/>
      <c r="KLK64" s="876"/>
      <c r="KLL64" s="876"/>
      <c r="KLM64" s="876"/>
      <c r="KLN64" s="876"/>
      <c r="KLO64" s="876"/>
      <c r="KLP64" s="876"/>
      <c r="KLQ64" s="876"/>
      <c r="KLR64" s="876"/>
      <c r="KLS64" s="876"/>
      <c r="KLT64" s="876"/>
      <c r="KLU64" s="876"/>
      <c r="KLV64" s="876"/>
      <c r="KLW64" s="876"/>
      <c r="KLX64" s="876"/>
      <c r="KLY64" s="876"/>
      <c r="KLZ64" s="876"/>
      <c r="KMA64" s="876"/>
      <c r="KMB64" s="876"/>
      <c r="KMC64" s="876"/>
      <c r="KMD64" s="876"/>
      <c r="KME64" s="876"/>
      <c r="KMF64" s="876"/>
      <c r="KMG64" s="876"/>
      <c r="KMH64" s="876"/>
      <c r="KMI64" s="876"/>
      <c r="KMJ64" s="876"/>
      <c r="KMK64" s="876"/>
      <c r="KML64" s="876"/>
      <c r="KMM64" s="876"/>
      <c r="KMN64" s="876"/>
      <c r="KMO64" s="876"/>
      <c r="KMP64" s="876"/>
      <c r="KMQ64" s="876"/>
      <c r="KMR64" s="876"/>
      <c r="KMS64" s="876"/>
      <c r="KMT64" s="876"/>
      <c r="KMU64" s="876"/>
      <c r="KMV64" s="876"/>
      <c r="KMW64" s="876"/>
      <c r="KMX64" s="876"/>
      <c r="KMY64" s="876"/>
      <c r="KMZ64" s="876"/>
      <c r="KNA64" s="876"/>
      <c r="KNB64" s="876"/>
      <c r="KNC64" s="876"/>
      <c r="KND64" s="876"/>
      <c r="KNE64" s="876"/>
      <c r="KNF64" s="876"/>
      <c r="KNG64" s="876"/>
      <c r="KNH64" s="876"/>
      <c r="KNI64" s="876"/>
      <c r="KNJ64" s="876"/>
      <c r="KNK64" s="876"/>
      <c r="KNL64" s="876"/>
      <c r="KNM64" s="876"/>
      <c r="KNN64" s="876"/>
      <c r="KNO64" s="876"/>
      <c r="KNP64" s="876"/>
      <c r="KNQ64" s="876"/>
      <c r="KNR64" s="876"/>
      <c r="KNS64" s="876"/>
      <c r="KNT64" s="876"/>
      <c r="KNU64" s="876"/>
      <c r="KNV64" s="876"/>
      <c r="KNW64" s="876"/>
      <c r="KNX64" s="876"/>
      <c r="KNY64" s="876"/>
      <c r="KNZ64" s="876"/>
      <c r="KOA64" s="876"/>
      <c r="KOB64" s="876"/>
      <c r="KOC64" s="876"/>
      <c r="KOD64" s="876"/>
      <c r="KOE64" s="876"/>
      <c r="KOF64" s="876"/>
      <c r="KOG64" s="876"/>
      <c r="KOH64" s="876"/>
      <c r="KOI64" s="876"/>
      <c r="KOJ64" s="876"/>
      <c r="KOK64" s="876"/>
      <c r="KOL64" s="876"/>
      <c r="KOM64" s="876"/>
      <c r="KON64" s="876"/>
      <c r="KOO64" s="876"/>
      <c r="KOP64" s="876"/>
      <c r="KOQ64" s="876"/>
      <c r="KOR64" s="876"/>
      <c r="KOS64" s="876"/>
      <c r="KOT64" s="876"/>
      <c r="KOU64" s="876"/>
      <c r="KOV64" s="876"/>
      <c r="KOW64" s="876"/>
      <c r="KOX64" s="876"/>
      <c r="KOY64" s="876"/>
      <c r="KOZ64" s="876"/>
      <c r="KPA64" s="876"/>
      <c r="KPB64" s="876"/>
      <c r="KPC64" s="876"/>
      <c r="KPD64" s="876"/>
      <c r="KPE64" s="876"/>
      <c r="KPF64" s="876"/>
      <c r="KPG64" s="876"/>
      <c r="KPH64" s="876"/>
      <c r="KPI64" s="876"/>
      <c r="KPJ64" s="876"/>
      <c r="KPK64" s="876"/>
      <c r="KPL64" s="876"/>
      <c r="KPM64" s="876"/>
      <c r="KPN64" s="876"/>
      <c r="KPO64" s="876"/>
      <c r="KPP64" s="876"/>
      <c r="KPQ64" s="876"/>
      <c r="KPR64" s="876"/>
      <c r="KPS64" s="876"/>
      <c r="KPT64" s="876"/>
      <c r="KPU64" s="876"/>
      <c r="KPV64" s="876"/>
      <c r="KPW64" s="876"/>
      <c r="KPX64" s="876"/>
      <c r="KPY64" s="876"/>
      <c r="KPZ64" s="876"/>
      <c r="KQA64" s="876"/>
      <c r="KQB64" s="876"/>
      <c r="KQC64" s="876"/>
      <c r="KQD64" s="876"/>
      <c r="KQE64" s="876"/>
      <c r="KQF64" s="876"/>
      <c r="KQG64" s="876"/>
      <c r="KQH64" s="876"/>
      <c r="KQI64" s="876"/>
      <c r="KQJ64" s="876"/>
      <c r="KQK64" s="876"/>
      <c r="KQL64" s="876"/>
      <c r="KQM64" s="876"/>
      <c r="KQN64" s="876"/>
      <c r="KQO64" s="876"/>
      <c r="KQP64" s="876"/>
      <c r="KQQ64" s="876"/>
      <c r="KQR64" s="876"/>
      <c r="KQS64" s="876"/>
      <c r="KQT64" s="876"/>
      <c r="KQU64" s="876"/>
      <c r="KQV64" s="876"/>
      <c r="KQW64" s="876"/>
      <c r="KQX64" s="876"/>
      <c r="KQY64" s="876"/>
      <c r="KQZ64" s="876"/>
      <c r="KRA64" s="876"/>
      <c r="KRB64" s="876"/>
      <c r="KRC64" s="876"/>
      <c r="KRD64" s="876"/>
      <c r="KRE64" s="876"/>
      <c r="KRF64" s="876"/>
      <c r="KRG64" s="876"/>
      <c r="KRH64" s="876"/>
      <c r="KRI64" s="876"/>
      <c r="KRJ64" s="876"/>
      <c r="KRK64" s="876"/>
      <c r="KRL64" s="876"/>
      <c r="KRM64" s="876"/>
      <c r="KRN64" s="876"/>
      <c r="KRO64" s="876"/>
      <c r="KRP64" s="876"/>
      <c r="KRQ64" s="876"/>
      <c r="KRR64" s="876"/>
      <c r="KRS64" s="876"/>
      <c r="KRT64" s="876"/>
      <c r="KRU64" s="876"/>
      <c r="KRV64" s="876"/>
      <c r="KRW64" s="876"/>
      <c r="KRX64" s="876"/>
      <c r="KRY64" s="876"/>
      <c r="KRZ64" s="876"/>
      <c r="KSA64" s="876"/>
      <c r="KSB64" s="876"/>
      <c r="KSC64" s="876"/>
      <c r="KSD64" s="876"/>
      <c r="KSE64" s="876"/>
      <c r="KSF64" s="876"/>
      <c r="KSG64" s="876"/>
      <c r="KSH64" s="876"/>
      <c r="KSI64" s="876"/>
      <c r="KSJ64" s="876"/>
      <c r="KSK64" s="876"/>
      <c r="KSL64" s="876"/>
      <c r="KSM64" s="876"/>
      <c r="KSN64" s="876"/>
      <c r="KSO64" s="876"/>
      <c r="KSP64" s="876"/>
      <c r="KSQ64" s="876"/>
      <c r="KSR64" s="876"/>
      <c r="KSS64" s="876"/>
      <c r="KST64" s="876"/>
      <c r="KSU64" s="876"/>
      <c r="KSV64" s="876"/>
      <c r="KSW64" s="876"/>
      <c r="KSX64" s="876"/>
      <c r="KSY64" s="876"/>
      <c r="KSZ64" s="876"/>
      <c r="KTA64" s="876"/>
      <c r="KTB64" s="876"/>
      <c r="KTC64" s="876"/>
      <c r="KTD64" s="876"/>
      <c r="KTE64" s="876"/>
      <c r="KTF64" s="876"/>
      <c r="KTG64" s="876"/>
      <c r="KTH64" s="876"/>
      <c r="KTI64" s="876"/>
      <c r="KTJ64" s="876"/>
      <c r="KTK64" s="876"/>
      <c r="KTL64" s="876"/>
      <c r="KTM64" s="876"/>
      <c r="KTN64" s="876"/>
      <c r="KTO64" s="876"/>
      <c r="KTP64" s="876"/>
      <c r="KTQ64" s="876"/>
      <c r="KTR64" s="876"/>
      <c r="KTS64" s="876"/>
      <c r="KTT64" s="876"/>
      <c r="KTU64" s="876"/>
      <c r="KTV64" s="876"/>
      <c r="KTW64" s="876"/>
      <c r="KTX64" s="876"/>
      <c r="KTY64" s="876"/>
      <c r="KTZ64" s="876"/>
      <c r="KUA64" s="876"/>
      <c r="KUB64" s="876"/>
      <c r="KUC64" s="876"/>
      <c r="KUD64" s="876"/>
      <c r="KUE64" s="876"/>
      <c r="KUF64" s="876"/>
      <c r="KUG64" s="876"/>
      <c r="KUH64" s="876"/>
      <c r="KUI64" s="876"/>
      <c r="KUJ64" s="876"/>
      <c r="KUK64" s="876"/>
      <c r="KUL64" s="876"/>
      <c r="KUM64" s="876"/>
      <c r="KUN64" s="876"/>
      <c r="KUO64" s="876"/>
      <c r="KUP64" s="876"/>
      <c r="KUQ64" s="876"/>
      <c r="KUR64" s="876"/>
      <c r="KUS64" s="876"/>
      <c r="KUT64" s="876"/>
      <c r="KUU64" s="876"/>
      <c r="KUV64" s="876"/>
      <c r="KUW64" s="876"/>
      <c r="KUX64" s="876"/>
      <c r="KUY64" s="876"/>
      <c r="KUZ64" s="876"/>
      <c r="KVA64" s="876"/>
      <c r="KVB64" s="876"/>
      <c r="KVC64" s="876"/>
      <c r="KVD64" s="876"/>
      <c r="KVE64" s="876"/>
      <c r="KVF64" s="876"/>
      <c r="KVG64" s="876"/>
      <c r="KVH64" s="876"/>
      <c r="KVI64" s="876"/>
      <c r="KVJ64" s="876"/>
      <c r="KVK64" s="876"/>
      <c r="KVL64" s="876"/>
      <c r="KVM64" s="876"/>
      <c r="KVN64" s="876"/>
      <c r="KVO64" s="876"/>
      <c r="KVP64" s="876"/>
      <c r="KVQ64" s="876"/>
      <c r="KVR64" s="876"/>
      <c r="KVS64" s="876"/>
      <c r="KVT64" s="876"/>
      <c r="KVU64" s="876"/>
      <c r="KVV64" s="876"/>
      <c r="KVW64" s="876"/>
      <c r="KVX64" s="876"/>
      <c r="KVY64" s="876"/>
      <c r="KVZ64" s="876"/>
      <c r="KWA64" s="876"/>
      <c r="KWB64" s="876"/>
      <c r="KWC64" s="876"/>
      <c r="KWD64" s="876"/>
      <c r="KWE64" s="876"/>
      <c r="KWF64" s="876"/>
      <c r="KWG64" s="876"/>
      <c r="KWH64" s="876"/>
      <c r="KWI64" s="876"/>
      <c r="KWJ64" s="876"/>
      <c r="KWK64" s="876"/>
      <c r="KWL64" s="876"/>
      <c r="KWM64" s="876"/>
      <c r="KWN64" s="876"/>
      <c r="KWO64" s="876"/>
      <c r="KWP64" s="876"/>
      <c r="KWQ64" s="876"/>
      <c r="KWR64" s="876"/>
      <c r="KWS64" s="876"/>
      <c r="KWT64" s="876"/>
      <c r="KWU64" s="876"/>
      <c r="KWV64" s="876"/>
      <c r="KWW64" s="876"/>
      <c r="KWX64" s="876"/>
      <c r="KWY64" s="876"/>
      <c r="KWZ64" s="876"/>
      <c r="KXA64" s="876"/>
      <c r="KXB64" s="876"/>
      <c r="KXC64" s="876"/>
      <c r="KXD64" s="876"/>
      <c r="KXE64" s="876"/>
      <c r="KXF64" s="876"/>
      <c r="KXG64" s="876"/>
      <c r="KXH64" s="876"/>
      <c r="KXI64" s="876"/>
      <c r="KXJ64" s="876"/>
      <c r="KXK64" s="876"/>
      <c r="KXL64" s="876"/>
      <c r="KXM64" s="876"/>
      <c r="KXN64" s="876"/>
      <c r="KXO64" s="876"/>
      <c r="KXP64" s="876"/>
      <c r="KXQ64" s="876"/>
      <c r="KXR64" s="876"/>
      <c r="KXS64" s="876"/>
      <c r="KXT64" s="876"/>
      <c r="KXU64" s="876"/>
      <c r="KXV64" s="876"/>
      <c r="KXW64" s="876"/>
      <c r="KXX64" s="876"/>
      <c r="KXY64" s="876"/>
      <c r="KXZ64" s="876"/>
      <c r="KYA64" s="876"/>
      <c r="KYB64" s="876"/>
      <c r="KYC64" s="876"/>
      <c r="KYD64" s="876"/>
      <c r="KYE64" s="876"/>
      <c r="KYF64" s="876"/>
      <c r="KYG64" s="876"/>
      <c r="KYH64" s="876"/>
      <c r="KYI64" s="876"/>
      <c r="KYJ64" s="876"/>
      <c r="KYK64" s="876"/>
      <c r="KYL64" s="876"/>
      <c r="KYM64" s="876"/>
      <c r="KYN64" s="876"/>
      <c r="KYO64" s="876"/>
      <c r="KYP64" s="876"/>
      <c r="KYQ64" s="876"/>
      <c r="KYR64" s="876"/>
      <c r="KYS64" s="876"/>
      <c r="KYT64" s="876"/>
      <c r="KYU64" s="876"/>
      <c r="KYV64" s="876"/>
      <c r="KYW64" s="876"/>
      <c r="KYX64" s="876"/>
      <c r="KYY64" s="876"/>
      <c r="KYZ64" s="876"/>
      <c r="KZA64" s="876"/>
      <c r="KZB64" s="876"/>
      <c r="KZC64" s="876"/>
      <c r="KZD64" s="876"/>
      <c r="KZE64" s="876"/>
      <c r="KZF64" s="876"/>
      <c r="KZG64" s="876"/>
      <c r="KZH64" s="876"/>
      <c r="KZI64" s="876"/>
      <c r="KZJ64" s="876"/>
      <c r="KZK64" s="876"/>
      <c r="KZL64" s="876"/>
      <c r="KZM64" s="876"/>
      <c r="KZN64" s="876"/>
      <c r="KZO64" s="876"/>
      <c r="KZP64" s="876"/>
      <c r="KZQ64" s="876"/>
      <c r="KZR64" s="876"/>
      <c r="KZS64" s="876"/>
      <c r="KZT64" s="876"/>
      <c r="KZU64" s="876"/>
      <c r="KZV64" s="876"/>
      <c r="KZW64" s="876"/>
      <c r="KZX64" s="876"/>
      <c r="KZY64" s="876"/>
      <c r="KZZ64" s="876"/>
      <c r="LAA64" s="876"/>
      <c r="LAB64" s="876"/>
      <c r="LAC64" s="876"/>
      <c r="LAD64" s="876"/>
      <c r="LAE64" s="876"/>
      <c r="LAF64" s="876"/>
      <c r="LAG64" s="876"/>
      <c r="LAH64" s="876"/>
      <c r="LAI64" s="876"/>
      <c r="LAJ64" s="876"/>
      <c r="LAK64" s="876"/>
      <c r="LAL64" s="876"/>
      <c r="LAM64" s="876"/>
      <c r="LAN64" s="876"/>
      <c r="LAO64" s="876"/>
      <c r="LAP64" s="876"/>
      <c r="LAQ64" s="876"/>
      <c r="LAR64" s="876"/>
      <c r="LAS64" s="876"/>
      <c r="LAT64" s="876"/>
      <c r="LAU64" s="876"/>
      <c r="LAV64" s="876"/>
      <c r="LAW64" s="876"/>
      <c r="LAX64" s="876"/>
      <c r="LAY64" s="876"/>
      <c r="LAZ64" s="876"/>
      <c r="LBA64" s="876"/>
      <c r="LBB64" s="876"/>
      <c r="LBC64" s="876"/>
      <c r="LBD64" s="876"/>
      <c r="LBE64" s="876"/>
      <c r="LBF64" s="876"/>
      <c r="LBG64" s="876"/>
      <c r="LBH64" s="876"/>
      <c r="LBI64" s="876"/>
      <c r="LBJ64" s="876"/>
      <c r="LBK64" s="876"/>
      <c r="LBL64" s="876"/>
      <c r="LBM64" s="876"/>
      <c r="LBN64" s="876"/>
      <c r="LBO64" s="876"/>
      <c r="LBP64" s="876"/>
      <c r="LBQ64" s="876"/>
      <c r="LBR64" s="876"/>
      <c r="LBS64" s="876"/>
      <c r="LBT64" s="876"/>
      <c r="LBU64" s="876"/>
      <c r="LBV64" s="876"/>
      <c r="LBW64" s="876"/>
      <c r="LBX64" s="876"/>
      <c r="LBY64" s="876"/>
      <c r="LBZ64" s="876"/>
      <c r="LCA64" s="876"/>
      <c r="LCB64" s="876"/>
      <c r="LCC64" s="876"/>
      <c r="LCD64" s="876"/>
      <c r="LCE64" s="876"/>
      <c r="LCF64" s="876"/>
      <c r="LCG64" s="876"/>
      <c r="LCH64" s="876"/>
      <c r="LCI64" s="876"/>
      <c r="LCJ64" s="876"/>
      <c r="LCK64" s="876"/>
      <c r="LCL64" s="876"/>
      <c r="LCM64" s="876"/>
      <c r="LCN64" s="876"/>
      <c r="LCO64" s="876"/>
      <c r="LCP64" s="876"/>
      <c r="LCQ64" s="876"/>
      <c r="LCR64" s="876"/>
      <c r="LCS64" s="876"/>
      <c r="LCT64" s="876"/>
      <c r="LCU64" s="876"/>
      <c r="LCV64" s="876"/>
      <c r="LCW64" s="876"/>
      <c r="LCX64" s="876"/>
      <c r="LCY64" s="876"/>
      <c r="LCZ64" s="876"/>
      <c r="LDA64" s="876"/>
      <c r="LDB64" s="876"/>
      <c r="LDC64" s="876"/>
      <c r="LDD64" s="876"/>
      <c r="LDE64" s="876"/>
      <c r="LDF64" s="876"/>
      <c r="LDG64" s="876"/>
      <c r="LDH64" s="876"/>
      <c r="LDI64" s="876"/>
      <c r="LDJ64" s="876"/>
      <c r="LDK64" s="876"/>
      <c r="LDL64" s="876"/>
      <c r="LDM64" s="876"/>
      <c r="LDN64" s="876"/>
      <c r="LDO64" s="876"/>
      <c r="LDP64" s="876"/>
      <c r="LDQ64" s="876"/>
      <c r="LDR64" s="876"/>
      <c r="LDS64" s="876"/>
      <c r="LDT64" s="876"/>
      <c r="LDU64" s="876"/>
      <c r="LDV64" s="876"/>
      <c r="LDW64" s="876"/>
      <c r="LDX64" s="876"/>
      <c r="LDY64" s="876"/>
      <c r="LDZ64" s="876"/>
      <c r="LEA64" s="876"/>
      <c r="LEB64" s="876"/>
      <c r="LEC64" s="876"/>
      <c r="LED64" s="876"/>
      <c r="LEE64" s="876"/>
      <c r="LEF64" s="876"/>
      <c r="LEG64" s="876"/>
      <c r="LEH64" s="876"/>
      <c r="LEI64" s="876"/>
      <c r="LEJ64" s="876"/>
      <c r="LEK64" s="876"/>
      <c r="LEL64" s="876"/>
      <c r="LEM64" s="876"/>
      <c r="LEN64" s="876"/>
      <c r="LEO64" s="876"/>
      <c r="LEP64" s="876"/>
      <c r="LEQ64" s="876"/>
      <c r="LER64" s="876"/>
      <c r="LES64" s="876"/>
      <c r="LET64" s="876"/>
      <c r="LEU64" s="876"/>
      <c r="LEV64" s="876"/>
      <c r="LEW64" s="876"/>
      <c r="LEX64" s="876"/>
      <c r="LEY64" s="876"/>
      <c r="LEZ64" s="876"/>
      <c r="LFA64" s="876"/>
      <c r="LFB64" s="876"/>
      <c r="LFC64" s="876"/>
      <c r="LFD64" s="876"/>
      <c r="LFE64" s="876"/>
      <c r="LFF64" s="876"/>
      <c r="LFG64" s="876"/>
      <c r="LFH64" s="876"/>
      <c r="LFI64" s="876"/>
      <c r="LFJ64" s="876"/>
      <c r="LFK64" s="876"/>
      <c r="LFL64" s="876"/>
      <c r="LFM64" s="876"/>
      <c r="LFN64" s="876"/>
      <c r="LFO64" s="876"/>
      <c r="LFP64" s="876"/>
      <c r="LFQ64" s="876"/>
      <c r="LFR64" s="876"/>
      <c r="LFS64" s="876"/>
      <c r="LFT64" s="876"/>
      <c r="LFU64" s="876"/>
      <c r="LFV64" s="876"/>
      <c r="LFW64" s="876"/>
      <c r="LFX64" s="876"/>
      <c r="LFY64" s="876"/>
      <c r="LFZ64" s="876"/>
      <c r="LGA64" s="876"/>
      <c r="LGB64" s="876"/>
      <c r="LGC64" s="876"/>
      <c r="LGD64" s="876"/>
      <c r="LGE64" s="876"/>
      <c r="LGF64" s="876"/>
      <c r="LGG64" s="876"/>
      <c r="LGH64" s="876"/>
      <c r="LGI64" s="876"/>
      <c r="LGJ64" s="876"/>
      <c r="LGK64" s="876"/>
      <c r="LGL64" s="876"/>
      <c r="LGM64" s="876"/>
      <c r="LGN64" s="876"/>
      <c r="LGO64" s="876"/>
      <c r="LGP64" s="876"/>
      <c r="LGQ64" s="876"/>
      <c r="LGR64" s="876"/>
      <c r="LGS64" s="876"/>
      <c r="LGT64" s="876"/>
      <c r="LGU64" s="876"/>
      <c r="LGV64" s="876"/>
      <c r="LGW64" s="876"/>
      <c r="LGX64" s="876"/>
      <c r="LGY64" s="876"/>
      <c r="LGZ64" s="876"/>
      <c r="LHA64" s="876"/>
      <c r="LHB64" s="876"/>
      <c r="LHC64" s="876"/>
      <c r="LHD64" s="876"/>
      <c r="LHE64" s="876"/>
      <c r="LHF64" s="876"/>
      <c r="LHG64" s="876"/>
      <c r="LHH64" s="876"/>
      <c r="LHI64" s="876"/>
      <c r="LHJ64" s="876"/>
      <c r="LHK64" s="876"/>
      <c r="LHL64" s="876"/>
      <c r="LHM64" s="876"/>
      <c r="LHN64" s="876"/>
      <c r="LHO64" s="876"/>
      <c r="LHP64" s="876"/>
      <c r="LHQ64" s="876"/>
      <c r="LHR64" s="876"/>
      <c r="LHS64" s="876"/>
      <c r="LHT64" s="876"/>
      <c r="LHU64" s="876"/>
      <c r="LHV64" s="876"/>
      <c r="LHW64" s="876"/>
      <c r="LHX64" s="876"/>
      <c r="LHY64" s="876"/>
      <c r="LHZ64" s="876"/>
      <c r="LIA64" s="876"/>
      <c r="LIB64" s="876"/>
      <c r="LIC64" s="876"/>
      <c r="LID64" s="876"/>
      <c r="LIE64" s="876"/>
      <c r="LIF64" s="876"/>
      <c r="LIG64" s="876"/>
      <c r="LIH64" s="876"/>
      <c r="LII64" s="876"/>
      <c r="LIJ64" s="876"/>
      <c r="LIK64" s="876"/>
      <c r="LIL64" s="876"/>
      <c r="LIM64" s="876"/>
      <c r="LIN64" s="876"/>
      <c r="LIO64" s="876"/>
      <c r="LIP64" s="876"/>
      <c r="LIQ64" s="876"/>
      <c r="LIR64" s="876"/>
      <c r="LIS64" s="876"/>
      <c r="LIT64" s="876"/>
      <c r="LIU64" s="876"/>
      <c r="LIV64" s="876"/>
      <c r="LIW64" s="876"/>
      <c r="LIX64" s="876"/>
      <c r="LIY64" s="876"/>
      <c r="LIZ64" s="876"/>
      <c r="LJA64" s="876"/>
      <c r="LJB64" s="876"/>
      <c r="LJC64" s="876"/>
      <c r="LJD64" s="876"/>
      <c r="LJE64" s="876"/>
      <c r="LJF64" s="876"/>
      <c r="LJG64" s="876"/>
      <c r="LJH64" s="876"/>
      <c r="LJI64" s="876"/>
      <c r="LJJ64" s="876"/>
      <c r="LJK64" s="876"/>
      <c r="LJL64" s="876"/>
      <c r="LJM64" s="876"/>
      <c r="LJN64" s="876"/>
      <c r="LJO64" s="876"/>
      <c r="LJP64" s="876"/>
      <c r="LJQ64" s="876"/>
      <c r="LJR64" s="876"/>
      <c r="LJS64" s="876"/>
      <c r="LJT64" s="876"/>
      <c r="LJU64" s="876"/>
      <c r="LJV64" s="876"/>
      <c r="LJW64" s="876"/>
      <c r="LJX64" s="876"/>
      <c r="LJY64" s="876"/>
      <c r="LJZ64" s="876"/>
      <c r="LKA64" s="876"/>
      <c r="LKB64" s="876"/>
      <c r="LKC64" s="876"/>
      <c r="LKD64" s="876"/>
      <c r="LKE64" s="876"/>
      <c r="LKF64" s="876"/>
      <c r="LKG64" s="876"/>
      <c r="LKH64" s="876"/>
      <c r="LKI64" s="876"/>
      <c r="LKJ64" s="876"/>
      <c r="LKK64" s="876"/>
      <c r="LKL64" s="876"/>
      <c r="LKM64" s="876"/>
      <c r="LKN64" s="876"/>
      <c r="LKO64" s="876"/>
      <c r="LKP64" s="876"/>
      <c r="LKQ64" s="876"/>
      <c r="LKR64" s="876"/>
      <c r="LKS64" s="876"/>
      <c r="LKT64" s="876"/>
      <c r="LKU64" s="876"/>
      <c r="LKV64" s="876"/>
      <c r="LKW64" s="876"/>
      <c r="LKX64" s="876"/>
      <c r="LKY64" s="876"/>
      <c r="LKZ64" s="876"/>
      <c r="LLA64" s="876"/>
      <c r="LLB64" s="876"/>
      <c r="LLC64" s="876"/>
      <c r="LLD64" s="876"/>
      <c r="LLE64" s="876"/>
      <c r="LLF64" s="876"/>
      <c r="LLG64" s="876"/>
      <c r="LLH64" s="876"/>
      <c r="LLI64" s="876"/>
      <c r="LLJ64" s="876"/>
      <c r="LLK64" s="876"/>
      <c r="LLL64" s="876"/>
      <c r="LLM64" s="876"/>
      <c r="LLN64" s="876"/>
      <c r="LLO64" s="876"/>
      <c r="LLP64" s="876"/>
      <c r="LLQ64" s="876"/>
      <c r="LLR64" s="876"/>
      <c r="LLS64" s="876"/>
      <c r="LLT64" s="876"/>
      <c r="LLU64" s="876"/>
      <c r="LLV64" s="876"/>
      <c r="LLW64" s="876"/>
      <c r="LLX64" s="876"/>
      <c r="LLY64" s="876"/>
      <c r="LLZ64" s="876"/>
      <c r="LMA64" s="876"/>
      <c r="LMB64" s="876"/>
      <c r="LMC64" s="876"/>
      <c r="LMD64" s="876"/>
      <c r="LME64" s="876"/>
      <c r="LMF64" s="876"/>
      <c r="LMG64" s="876"/>
      <c r="LMH64" s="876"/>
      <c r="LMI64" s="876"/>
      <c r="LMJ64" s="876"/>
      <c r="LMK64" s="876"/>
      <c r="LML64" s="876"/>
      <c r="LMM64" s="876"/>
      <c r="LMN64" s="876"/>
      <c r="LMO64" s="876"/>
      <c r="LMP64" s="876"/>
      <c r="LMQ64" s="876"/>
      <c r="LMR64" s="876"/>
      <c r="LMS64" s="876"/>
      <c r="LMT64" s="876"/>
      <c r="LMU64" s="876"/>
      <c r="LMV64" s="876"/>
      <c r="LMW64" s="876"/>
      <c r="LMX64" s="876"/>
      <c r="LMY64" s="876"/>
      <c r="LMZ64" s="876"/>
      <c r="LNA64" s="876"/>
      <c r="LNB64" s="876"/>
      <c r="LNC64" s="876"/>
      <c r="LND64" s="876"/>
      <c r="LNE64" s="876"/>
      <c r="LNF64" s="876"/>
      <c r="LNG64" s="876"/>
      <c r="LNH64" s="876"/>
      <c r="LNI64" s="876"/>
      <c r="LNJ64" s="876"/>
      <c r="LNK64" s="876"/>
      <c r="LNL64" s="876"/>
      <c r="LNM64" s="876"/>
      <c r="LNN64" s="876"/>
      <c r="LNO64" s="876"/>
      <c r="LNP64" s="876"/>
      <c r="LNQ64" s="876"/>
      <c r="LNR64" s="876"/>
      <c r="LNS64" s="876"/>
      <c r="LNT64" s="876"/>
      <c r="LNU64" s="876"/>
      <c r="LNV64" s="876"/>
      <c r="LNW64" s="876"/>
      <c r="LNX64" s="876"/>
      <c r="LNY64" s="876"/>
      <c r="LNZ64" s="876"/>
      <c r="LOA64" s="876"/>
      <c r="LOB64" s="876"/>
      <c r="LOC64" s="876"/>
      <c r="LOD64" s="876"/>
      <c r="LOE64" s="876"/>
      <c r="LOF64" s="876"/>
      <c r="LOG64" s="876"/>
      <c r="LOH64" s="876"/>
      <c r="LOI64" s="876"/>
      <c r="LOJ64" s="876"/>
      <c r="LOK64" s="876"/>
      <c r="LOL64" s="876"/>
      <c r="LOM64" s="876"/>
      <c r="LON64" s="876"/>
      <c r="LOO64" s="876"/>
      <c r="LOP64" s="876"/>
      <c r="LOQ64" s="876"/>
      <c r="LOR64" s="876"/>
      <c r="LOS64" s="876"/>
      <c r="LOT64" s="876"/>
      <c r="LOU64" s="876"/>
      <c r="LOV64" s="876"/>
      <c r="LOW64" s="876"/>
      <c r="LOX64" s="876"/>
      <c r="LOY64" s="876"/>
      <c r="LOZ64" s="876"/>
      <c r="LPA64" s="876"/>
      <c r="LPB64" s="876"/>
      <c r="LPC64" s="876"/>
      <c r="LPD64" s="876"/>
      <c r="LPE64" s="876"/>
      <c r="LPF64" s="876"/>
      <c r="LPG64" s="876"/>
      <c r="LPH64" s="876"/>
      <c r="LPI64" s="876"/>
      <c r="LPJ64" s="876"/>
      <c r="LPK64" s="876"/>
      <c r="LPL64" s="876"/>
      <c r="LPM64" s="876"/>
      <c r="LPN64" s="876"/>
      <c r="LPO64" s="876"/>
      <c r="LPP64" s="876"/>
      <c r="LPQ64" s="876"/>
      <c r="LPR64" s="876"/>
      <c r="LPS64" s="876"/>
      <c r="LPT64" s="876"/>
      <c r="LPU64" s="876"/>
      <c r="LPV64" s="876"/>
      <c r="LPW64" s="876"/>
      <c r="LPX64" s="876"/>
      <c r="LPY64" s="876"/>
      <c r="LPZ64" s="876"/>
      <c r="LQA64" s="876"/>
      <c r="LQB64" s="876"/>
      <c r="LQC64" s="876"/>
      <c r="LQD64" s="876"/>
      <c r="LQE64" s="876"/>
      <c r="LQF64" s="876"/>
      <c r="LQG64" s="876"/>
      <c r="LQH64" s="876"/>
      <c r="LQI64" s="876"/>
      <c r="LQJ64" s="876"/>
      <c r="LQK64" s="876"/>
      <c r="LQL64" s="876"/>
      <c r="LQM64" s="876"/>
      <c r="LQN64" s="876"/>
      <c r="LQO64" s="876"/>
      <c r="LQP64" s="876"/>
      <c r="LQQ64" s="876"/>
      <c r="LQR64" s="876"/>
      <c r="LQS64" s="876"/>
      <c r="LQT64" s="876"/>
      <c r="LQU64" s="876"/>
      <c r="LQV64" s="876"/>
      <c r="LQW64" s="876"/>
      <c r="LQX64" s="876"/>
      <c r="LQY64" s="876"/>
      <c r="LQZ64" s="876"/>
      <c r="LRA64" s="876"/>
      <c r="LRB64" s="876"/>
      <c r="LRC64" s="876"/>
      <c r="LRD64" s="876"/>
      <c r="LRE64" s="876"/>
      <c r="LRF64" s="876"/>
      <c r="LRG64" s="876"/>
      <c r="LRH64" s="876"/>
      <c r="LRI64" s="876"/>
      <c r="LRJ64" s="876"/>
      <c r="LRK64" s="876"/>
      <c r="LRL64" s="876"/>
      <c r="LRM64" s="876"/>
      <c r="LRN64" s="876"/>
      <c r="LRO64" s="876"/>
      <c r="LRP64" s="876"/>
      <c r="LRQ64" s="876"/>
      <c r="LRR64" s="876"/>
      <c r="LRS64" s="876"/>
      <c r="LRT64" s="876"/>
      <c r="LRU64" s="876"/>
      <c r="LRV64" s="876"/>
      <c r="LRW64" s="876"/>
      <c r="LRX64" s="876"/>
      <c r="LRY64" s="876"/>
      <c r="LRZ64" s="876"/>
      <c r="LSA64" s="876"/>
      <c r="LSB64" s="876"/>
      <c r="LSC64" s="876"/>
      <c r="LSD64" s="876"/>
      <c r="LSE64" s="876"/>
      <c r="LSF64" s="876"/>
      <c r="LSG64" s="876"/>
      <c r="LSH64" s="876"/>
      <c r="LSI64" s="876"/>
      <c r="LSJ64" s="876"/>
      <c r="LSK64" s="876"/>
      <c r="LSL64" s="876"/>
      <c r="LSM64" s="876"/>
      <c r="LSN64" s="876"/>
      <c r="LSO64" s="876"/>
      <c r="LSP64" s="876"/>
      <c r="LSQ64" s="876"/>
      <c r="LSR64" s="876"/>
      <c r="LSS64" s="876"/>
      <c r="LST64" s="876"/>
      <c r="LSU64" s="876"/>
      <c r="LSV64" s="876"/>
      <c r="LSW64" s="876"/>
      <c r="LSX64" s="876"/>
      <c r="LSY64" s="876"/>
      <c r="LSZ64" s="876"/>
      <c r="LTA64" s="876"/>
      <c r="LTB64" s="876"/>
      <c r="LTC64" s="876"/>
      <c r="LTD64" s="876"/>
      <c r="LTE64" s="876"/>
      <c r="LTF64" s="876"/>
      <c r="LTG64" s="876"/>
      <c r="LTH64" s="876"/>
      <c r="LTI64" s="876"/>
      <c r="LTJ64" s="876"/>
      <c r="LTK64" s="876"/>
      <c r="LTL64" s="876"/>
      <c r="LTM64" s="876"/>
      <c r="LTN64" s="876"/>
      <c r="LTO64" s="876"/>
      <c r="LTP64" s="876"/>
      <c r="LTQ64" s="876"/>
      <c r="LTR64" s="876"/>
      <c r="LTS64" s="876"/>
      <c r="LTT64" s="876"/>
      <c r="LTU64" s="876"/>
      <c r="LTV64" s="876"/>
      <c r="LTW64" s="876"/>
      <c r="LTX64" s="876"/>
      <c r="LTY64" s="876"/>
      <c r="LTZ64" s="876"/>
      <c r="LUA64" s="876"/>
      <c r="LUB64" s="876"/>
      <c r="LUC64" s="876"/>
      <c r="LUD64" s="876"/>
      <c r="LUE64" s="876"/>
      <c r="LUF64" s="876"/>
      <c r="LUG64" s="876"/>
      <c r="LUH64" s="876"/>
      <c r="LUI64" s="876"/>
      <c r="LUJ64" s="876"/>
      <c r="LUK64" s="876"/>
      <c r="LUL64" s="876"/>
      <c r="LUM64" s="876"/>
      <c r="LUN64" s="876"/>
      <c r="LUO64" s="876"/>
      <c r="LUP64" s="876"/>
      <c r="LUQ64" s="876"/>
      <c r="LUR64" s="876"/>
      <c r="LUS64" s="876"/>
      <c r="LUT64" s="876"/>
      <c r="LUU64" s="876"/>
      <c r="LUV64" s="876"/>
      <c r="LUW64" s="876"/>
      <c r="LUX64" s="876"/>
      <c r="LUY64" s="876"/>
      <c r="LUZ64" s="876"/>
      <c r="LVA64" s="876"/>
      <c r="LVB64" s="876"/>
      <c r="LVC64" s="876"/>
      <c r="LVD64" s="876"/>
      <c r="LVE64" s="876"/>
      <c r="LVF64" s="876"/>
      <c r="LVG64" s="876"/>
      <c r="LVH64" s="876"/>
      <c r="LVI64" s="876"/>
      <c r="LVJ64" s="876"/>
      <c r="LVK64" s="876"/>
      <c r="LVL64" s="876"/>
      <c r="LVM64" s="876"/>
      <c r="LVN64" s="876"/>
      <c r="LVO64" s="876"/>
      <c r="LVP64" s="876"/>
      <c r="LVQ64" s="876"/>
      <c r="LVR64" s="876"/>
      <c r="LVS64" s="876"/>
      <c r="LVT64" s="876"/>
      <c r="LVU64" s="876"/>
      <c r="LVV64" s="876"/>
      <c r="LVW64" s="876"/>
      <c r="LVX64" s="876"/>
      <c r="LVY64" s="876"/>
      <c r="LVZ64" s="876"/>
      <c r="LWA64" s="876"/>
      <c r="LWB64" s="876"/>
      <c r="LWC64" s="876"/>
      <c r="LWD64" s="876"/>
      <c r="LWE64" s="876"/>
      <c r="LWF64" s="876"/>
      <c r="LWG64" s="876"/>
      <c r="LWH64" s="876"/>
      <c r="LWI64" s="876"/>
      <c r="LWJ64" s="876"/>
      <c r="LWK64" s="876"/>
      <c r="LWL64" s="876"/>
      <c r="LWM64" s="876"/>
      <c r="LWN64" s="876"/>
      <c r="LWO64" s="876"/>
      <c r="LWP64" s="876"/>
      <c r="LWQ64" s="876"/>
      <c r="LWR64" s="876"/>
      <c r="LWS64" s="876"/>
      <c r="LWT64" s="876"/>
      <c r="LWU64" s="876"/>
      <c r="LWV64" s="876"/>
      <c r="LWW64" s="876"/>
      <c r="LWX64" s="876"/>
      <c r="LWY64" s="876"/>
      <c r="LWZ64" s="876"/>
      <c r="LXA64" s="876"/>
      <c r="LXB64" s="876"/>
      <c r="LXC64" s="876"/>
      <c r="LXD64" s="876"/>
      <c r="LXE64" s="876"/>
      <c r="LXF64" s="876"/>
      <c r="LXG64" s="876"/>
      <c r="LXH64" s="876"/>
      <c r="LXI64" s="876"/>
      <c r="LXJ64" s="876"/>
      <c r="LXK64" s="876"/>
      <c r="LXL64" s="876"/>
      <c r="LXM64" s="876"/>
      <c r="LXN64" s="876"/>
      <c r="LXO64" s="876"/>
      <c r="LXP64" s="876"/>
      <c r="LXQ64" s="876"/>
      <c r="LXR64" s="876"/>
      <c r="LXS64" s="876"/>
      <c r="LXT64" s="876"/>
      <c r="LXU64" s="876"/>
      <c r="LXV64" s="876"/>
      <c r="LXW64" s="876"/>
      <c r="LXX64" s="876"/>
      <c r="LXY64" s="876"/>
      <c r="LXZ64" s="876"/>
      <c r="LYA64" s="876"/>
      <c r="LYB64" s="876"/>
      <c r="LYC64" s="876"/>
      <c r="LYD64" s="876"/>
      <c r="LYE64" s="876"/>
      <c r="LYF64" s="876"/>
      <c r="LYG64" s="876"/>
      <c r="LYH64" s="876"/>
      <c r="LYI64" s="876"/>
      <c r="LYJ64" s="876"/>
      <c r="LYK64" s="876"/>
      <c r="LYL64" s="876"/>
      <c r="LYM64" s="876"/>
      <c r="LYN64" s="876"/>
      <c r="LYO64" s="876"/>
      <c r="LYP64" s="876"/>
      <c r="LYQ64" s="876"/>
      <c r="LYR64" s="876"/>
      <c r="LYS64" s="876"/>
      <c r="LYT64" s="876"/>
      <c r="LYU64" s="876"/>
      <c r="LYV64" s="876"/>
      <c r="LYW64" s="876"/>
      <c r="LYX64" s="876"/>
      <c r="LYY64" s="876"/>
      <c r="LYZ64" s="876"/>
      <c r="LZA64" s="876"/>
      <c r="LZB64" s="876"/>
      <c r="LZC64" s="876"/>
      <c r="LZD64" s="876"/>
      <c r="LZE64" s="876"/>
      <c r="LZF64" s="876"/>
      <c r="LZG64" s="876"/>
      <c r="LZH64" s="876"/>
      <c r="LZI64" s="876"/>
      <c r="LZJ64" s="876"/>
      <c r="LZK64" s="876"/>
      <c r="LZL64" s="876"/>
      <c r="LZM64" s="876"/>
      <c r="LZN64" s="876"/>
      <c r="LZO64" s="876"/>
      <c r="LZP64" s="876"/>
      <c r="LZQ64" s="876"/>
      <c r="LZR64" s="876"/>
      <c r="LZS64" s="876"/>
      <c r="LZT64" s="876"/>
      <c r="LZU64" s="876"/>
      <c r="LZV64" s="876"/>
      <c r="LZW64" s="876"/>
      <c r="LZX64" s="876"/>
      <c r="LZY64" s="876"/>
      <c r="LZZ64" s="876"/>
      <c r="MAA64" s="876"/>
      <c r="MAB64" s="876"/>
      <c r="MAC64" s="876"/>
      <c r="MAD64" s="876"/>
      <c r="MAE64" s="876"/>
      <c r="MAF64" s="876"/>
      <c r="MAG64" s="876"/>
      <c r="MAH64" s="876"/>
      <c r="MAI64" s="876"/>
      <c r="MAJ64" s="876"/>
      <c r="MAK64" s="876"/>
      <c r="MAL64" s="876"/>
      <c r="MAM64" s="876"/>
      <c r="MAN64" s="876"/>
      <c r="MAO64" s="876"/>
      <c r="MAP64" s="876"/>
      <c r="MAQ64" s="876"/>
      <c r="MAR64" s="876"/>
      <c r="MAS64" s="876"/>
      <c r="MAT64" s="876"/>
      <c r="MAU64" s="876"/>
      <c r="MAV64" s="876"/>
      <c r="MAW64" s="876"/>
      <c r="MAX64" s="876"/>
      <c r="MAY64" s="876"/>
      <c r="MAZ64" s="876"/>
      <c r="MBA64" s="876"/>
      <c r="MBB64" s="876"/>
      <c r="MBC64" s="876"/>
      <c r="MBD64" s="876"/>
      <c r="MBE64" s="876"/>
      <c r="MBF64" s="876"/>
      <c r="MBG64" s="876"/>
      <c r="MBH64" s="876"/>
      <c r="MBI64" s="876"/>
      <c r="MBJ64" s="876"/>
      <c r="MBK64" s="876"/>
      <c r="MBL64" s="876"/>
      <c r="MBM64" s="876"/>
      <c r="MBN64" s="876"/>
      <c r="MBO64" s="876"/>
      <c r="MBP64" s="876"/>
      <c r="MBQ64" s="876"/>
      <c r="MBR64" s="876"/>
      <c r="MBS64" s="876"/>
      <c r="MBT64" s="876"/>
      <c r="MBU64" s="876"/>
      <c r="MBV64" s="876"/>
      <c r="MBW64" s="876"/>
      <c r="MBX64" s="876"/>
      <c r="MBY64" s="876"/>
      <c r="MBZ64" s="876"/>
      <c r="MCA64" s="876"/>
      <c r="MCB64" s="876"/>
      <c r="MCC64" s="876"/>
      <c r="MCD64" s="876"/>
      <c r="MCE64" s="876"/>
      <c r="MCF64" s="876"/>
      <c r="MCG64" s="876"/>
      <c r="MCH64" s="876"/>
      <c r="MCI64" s="876"/>
      <c r="MCJ64" s="876"/>
      <c r="MCK64" s="876"/>
      <c r="MCL64" s="876"/>
      <c r="MCM64" s="876"/>
      <c r="MCN64" s="876"/>
      <c r="MCO64" s="876"/>
      <c r="MCP64" s="876"/>
      <c r="MCQ64" s="876"/>
      <c r="MCR64" s="876"/>
      <c r="MCS64" s="876"/>
      <c r="MCT64" s="876"/>
      <c r="MCU64" s="876"/>
      <c r="MCV64" s="876"/>
      <c r="MCW64" s="876"/>
      <c r="MCX64" s="876"/>
      <c r="MCY64" s="876"/>
      <c r="MCZ64" s="876"/>
      <c r="MDA64" s="876"/>
      <c r="MDB64" s="876"/>
      <c r="MDC64" s="876"/>
      <c r="MDD64" s="876"/>
      <c r="MDE64" s="876"/>
      <c r="MDF64" s="876"/>
      <c r="MDG64" s="876"/>
      <c r="MDH64" s="876"/>
      <c r="MDI64" s="876"/>
      <c r="MDJ64" s="876"/>
      <c r="MDK64" s="876"/>
      <c r="MDL64" s="876"/>
      <c r="MDM64" s="876"/>
      <c r="MDN64" s="876"/>
      <c r="MDO64" s="876"/>
      <c r="MDP64" s="876"/>
      <c r="MDQ64" s="876"/>
      <c r="MDR64" s="876"/>
      <c r="MDS64" s="876"/>
      <c r="MDT64" s="876"/>
      <c r="MDU64" s="876"/>
      <c r="MDV64" s="876"/>
      <c r="MDW64" s="876"/>
      <c r="MDX64" s="876"/>
      <c r="MDY64" s="876"/>
      <c r="MDZ64" s="876"/>
      <c r="MEA64" s="876"/>
      <c r="MEB64" s="876"/>
      <c r="MEC64" s="876"/>
      <c r="MED64" s="876"/>
      <c r="MEE64" s="876"/>
      <c r="MEF64" s="876"/>
      <c r="MEG64" s="876"/>
      <c r="MEH64" s="876"/>
      <c r="MEI64" s="876"/>
      <c r="MEJ64" s="876"/>
      <c r="MEK64" s="876"/>
      <c r="MEL64" s="876"/>
      <c r="MEM64" s="876"/>
      <c r="MEN64" s="876"/>
      <c r="MEO64" s="876"/>
      <c r="MEP64" s="876"/>
      <c r="MEQ64" s="876"/>
      <c r="MER64" s="876"/>
      <c r="MES64" s="876"/>
      <c r="MET64" s="876"/>
      <c r="MEU64" s="876"/>
      <c r="MEV64" s="876"/>
      <c r="MEW64" s="876"/>
      <c r="MEX64" s="876"/>
      <c r="MEY64" s="876"/>
      <c r="MEZ64" s="876"/>
      <c r="MFA64" s="876"/>
      <c r="MFB64" s="876"/>
      <c r="MFC64" s="876"/>
      <c r="MFD64" s="876"/>
      <c r="MFE64" s="876"/>
      <c r="MFF64" s="876"/>
      <c r="MFG64" s="876"/>
      <c r="MFH64" s="876"/>
      <c r="MFI64" s="876"/>
      <c r="MFJ64" s="876"/>
      <c r="MFK64" s="876"/>
      <c r="MFL64" s="876"/>
      <c r="MFM64" s="876"/>
      <c r="MFN64" s="876"/>
      <c r="MFO64" s="876"/>
      <c r="MFP64" s="876"/>
      <c r="MFQ64" s="876"/>
      <c r="MFR64" s="876"/>
      <c r="MFS64" s="876"/>
      <c r="MFT64" s="876"/>
      <c r="MFU64" s="876"/>
      <c r="MFV64" s="876"/>
      <c r="MFW64" s="876"/>
      <c r="MFX64" s="876"/>
      <c r="MFY64" s="876"/>
      <c r="MFZ64" s="876"/>
      <c r="MGA64" s="876"/>
      <c r="MGB64" s="876"/>
      <c r="MGC64" s="876"/>
      <c r="MGD64" s="876"/>
      <c r="MGE64" s="876"/>
      <c r="MGF64" s="876"/>
      <c r="MGG64" s="876"/>
      <c r="MGH64" s="876"/>
      <c r="MGI64" s="876"/>
      <c r="MGJ64" s="876"/>
      <c r="MGK64" s="876"/>
      <c r="MGL64" s="876"/>
      <c r="MGM64" s="876"/>
      <c r="MGN64" s="876"/>
      <c r="MGO64" s="876"/>
      <c r="MGP64" s="876"/>
      <c r="MGQ64" s="876"/>
      <c r="MGR64" s="876"/>
      <c r="MGS64" s="876"/>
      <c r="MGT64" s="876"/>
      <c r="MGU64" s="876"/>
      <c r="MGV64" s="876"/>
      <c r="MGW64" s="876"/>
      <c r="MGX64" s="876"/>
      <c r="MGY64" s="876"/>
      <c r="MGZ64" s="876"/>
      <c r="MHA64" s="876"/>
      <c r="MHB64" s="876"/>
      <c r="MHC64" s="876"/>
      <c r="MHD64" s="876"/>
      <c r="MHE64" s="876"/>
      <c r="MHF64" s="876"/>
      <c r="MHG64" s="876"/>
      <c r="MHH64" s="876"/>
      <c r="MHI64" s="876"/>
      <c r="MHJ64" s="876"/>
      <c r="MHK64" s="876"/>
      <c r="MHL64" s="876"/>
      <c r="MHM64" s="876"/>
      <c r="MHN64" s="876"/>
      <c r="MHO64" s="876"/>
      <c r="MHP64" s="876"/>
      <c r="MHQ64" s="876"/>
      <c r="MHR64" s="876"/>
      <c r="MHS64" s="876"/>
      <c r="MHT64" s="876"/>
      <c r="MHU64" s="876"/>
      <c r="MHV64" s="876"/>
      <c r="MHW64" s="876"/>
      <c r="MHX64" s="876"/>
      <c r="MHY64" s="876"/>
      <c r="MHZ64" s="876"/>
      <c r="MIA64" s="876"/>
      <c r="MIB64" s="876"/>
      <c r="MIC64" s="876"/>
      <c r="MID64" s="876"/>
      <c r="MIE64" s="876"/>
      <c r="MIF64" s="876"/>
      <c r="MIG64" s="876"/>
      <c r="MIH64" s="876"/>
      <c r="MII64" s="876"/>
      <c r="MIJ64" s="876"/>
      <c r="MIK64" s="876"/>
      <c r="MIL64" s="876"/>
      <c r="MIM64" s="876"/>
      <c r="MIN64" s="876"/>
      <c r="MIO64" s="876"/>
      <c r="MIP64" s="876"/>
      <c r="MIQ64" s="876"/>
      <c r="MIR64" s="876"/>
      <c r="MIS64" s="876"/>
      <c r="MIT64" s="876"/>
      <c r="MIU64" s="876"/>
      <c r="MIV64" s="876"/>
      <c r="MIW64" s="876"/>
      <c r="MIX64" s="876"/>
      <c r="MIY64" s="876"/>
      <c r="MIZ64" s="876"/>
      <c r="MJA64" s="876"/>
      <c r="MJB64" s="876"/>
      <c r="MJC64" s="876"/>
      <c r="MJD64" s="876"/>
      <c r="MJE64" s="876"/>
      <c r="MJF64" s="876"/>
      <c r="MJG64" s="876"/>
      <c r="MJH64" s="876"/>
      <c r="MJI64" s="876"/>
      <c r="MJJ64" s="876"/>
      <c r="MJK64" s="876"/>
      <c r="MJL64" s="876"/>
      <c r="MJM64" s="876"/>
      <c r="MJN64" s="876"/>
      <c r="MJO64" s="876"/>
      <c r="MJP64" s="876"/>
      <c r="MJQ64" s="876"/>
      <c r="MJR64" s="876"/>
      <c r="MJS64" s="876"/>
      <c r="MJT64" s="876"/>
      <c r="MJU64" s="876"/>
      <c r="MJV64" s="876"/>
      <c r="MJW64" s="876"/>
      <c r="MJX64" s="876"/>
      <c r="MJY64" s="876"/>
      <c r="MJZ64" s="876"/>
      <c r="MKA64" s="876"/>
      <c r="MKB64" s="876"/>
      <c r="MKC64" s="876"/>
      <c r="MKD64" s="876"/>
      <c r="MKE64" s="876"/>
      <c r="MKF64" s="876"/>
      <c r="MKG64" s="876"/>
      <c r="MKH64" s="876"/>
      <c r="MKI64" s="876"/>
      <c r="MKJ64" s="876"/>
      <c r="MKK64" s="876"/>
      <c r="MKL64" s="876"/>
      <c r="MKM64" s="876"/>
      <c r="MKN64" s="876"/>
      <c r="MKO64" s="876"/>
      <c r="MKP64" s="876"/>
      <c r="MKQ64" s="876"/>
      <c r="MKR64" s="876"/>
      <c r="MKS64" s="876"/>
      <c r="MKT64" s="876"/>
      <c r="MKU64" s="876"/>
      <c r="MKV64" s="876"/>
      <c r="MKW64" s="876"/>
      <c r="MKX64" s="876"/>
      <c r="MKY64" s="876"/>
      <c r="MKZ64" s="876"/>
      <c r="MLA64" s="876"/>
      <c r="MLB64" s="876"/>
      <c r="MLC64" s="876"/>
      <c r="MLD64" s="876"/>
      <c r="MLE64" s="876"/>
      <c r="MLF64" s="876"/>
      <c r="MLG64" s="876"/>
      <c r="MLH64" s="876"/>
      <c r="MLI64" s="876"/>
      <c r="MLJ64" s="876"/>
      <c r="MLK64" s="876"/>
      <c r="MLL64" s="876"/>
      <c r="MLM64" s="876"/>
      <c r="MLN64" s="876"/>
      <c r="MLO64" s="876"/>
      <c r="MLP64" s="876"/>
      <c r="MLQ64" s="876"/>
      <c r="MLR64" s="876"/>
      <c r="MLS64" s="876"/>
      <c r="MLT64" s="876"/>
      <c r="MLU64" s="876"/>
      <c r="MLV64" s="876"/>
      <c r="MLW64" s="876"/>
      <c r="MLX64" s="876"/>
      <c r="MLY64" s="876"/>
      <c r="MLZ64" s="876"/>
      <c r="MMA64" s="876"/>
      <c r="MMB64" s="876"/>
      <c r="MMC64" s="876"/>
      <c r="MMD64" s="876"/>
      <c r="MME64" s="876"/>
      <c r="MMF64" s="876"/>
      <c r="MMG64" s="876"/>
      <c r="MMH64" s="876"/>
      <c r="MMI64" s="876"/>
      <c r="MMJ64" s="876"/>
      <c r="MMK64" s="876"/>
      <c r="MML64" s="876"/>
      <c r="MMM64" s="876"/>
      <c r="MMN64" s="876"/>
      <c r="MMO64" s="876"/>
      <c r="MMP64" s="876"/>
      <c r="MMQ64" s="876"/>
      <c r="MMR64" s="876"/>
      <c r="MMS64" s="876"/>
      <c r="MMT64" s="876"/>
      <c r="MMU64" s="876"/>
      <c r="MMV64" s="876"/>
      <c r="MMW64" s="876"/>
      <c r="MMX64" s="876"/>
      <c r="MMY64" s="876"/>
      <c r="MMZ64" s="876"/>
      <c r="MNA64" s="876"/>
      <c r="MNB64" s="876"/>
      <c r="MNC64" s="876"/>
      <c r="MND64" s="876"/>
      <c r="MNE64" s="876"/>
      <c r="MNF64" s="876"/>
      <c r="MNG64" s="876"/>
      <c r="MNH64" s="876"/>
      <c r="MNI64" s="876"/>
      <c r="MNJ64" s="876"/>
      <c r="MNK64" s="876"/>
      <c r="MNL64" s="876"/>
      <c r="MNM64" s="876"/>
      <c r="MNN64" s="876"/>
      <c r="MNO64" s="876"/>
      <c r="MNP64" s="876"/>
      <c r="MNQ64" s="876"/>
      <c r="MNR64" s="876"/>
      <c r="MNS64" s="876"/>
      <c r="MNT64" s="876"/>
      <c r="MNU64" s="876"/>
      <c r="MNV64" s="876"/>
      <c r="MNW64" s="876"/>
      <c r="MNX64" s="876"/>
      <c r="MNY64" s="876"/>
      <c r="MNZ64" s="876"/>
      <c r="MOA64" s="876"/>
      <c r="MOB64" s="876"/>
      <c r="MOC64" s="876"/>
      <c r="MOD64" s="876"/>
      <c r="MOE64" s="876"/>
      <c r="MOF64" s="876"/>
      <c r="MOG64" s="876"/>
      <c r="MOH64" s="876"/>
      <c r="MOI64" s="876"/>
      <c r="MOJ64" s="876"/>
      <c r="MOK64" s="876"/>
      <c r="MOL64" s="876"/>
      <c r="MOM64" s="876"/>
      <c r="MON64" s="876"/>
      <c r="MOO64" s="876"/>
      <c r="MOP64" s="876"/>
      <c r="MOQ64" s="876"/>
      <c r="MOR64" s="876"/>
      <c r="MOS64" s="876"/>
      <c r="MOT64" s="876"/>
      <c r="MOU64" s="876"/>
      <c r="MOV64" s="876"/>
      <c r="MOW64" s="876"/>
      <c r="MOX64" s="876"/>
      <c r="MOY64" s="876"/>
      <c r="MOZ64" s="876"/>
      <c r="MPA64" s="876"/>
      <c r="MPB64" s="876"/>
      <c r="MPC64" s="876"/>
      <c r="MPD64" s="876"/>
      <c r="MPE64" s="876"/>
      <c r="MPF64" s="876"/>
      <c r="MPG64" s="876"/>
      <c r="MPH64" s="876"/>
      <c r="MPI64" s="876"/>
      <c r="MPJ64" s="876"/>
      <c r="MPK64" s="876"/>
      <c r="MPL64" s="876"/>
      <c r="MPM64" s="876"/>
      <c r="MPN64" s="876"/>
      <c r="MPO64" s="876"/>
      <c r="MPP64" s="876"/>
      <c r="MPQ64" s="876"/>
      <c r="MPR64" s="876"/>
      <c r="MPS64" s="876"/>
      <c r="MPT64" s="876"/>
      <c r="MPU64" s="876"/>
      <c r="MPV64" s="876"/>
      <c r="MPW64" s="876"/>
      <c r="MPX64" s="876"/>
      <c r="MPY64" s="876"/>
      <c r="MPZ64" s="876"/>
      <c r="MQA64" s="876"/>
      <c r="MQB64" s="876"/>
      <c r="MQC64" s="876"/>
      <c r="MQD64" s="876"/>
      <c r="MQE64" s="876"/>
      <c r="MQF64" s="876"/>
      <c r="MQG64" s="876"/>
      <c r="MQH64" s="876"/>
      <c r="MQI64" s="876"/>
      <c r="MQJ64" s="876"/>
      <c r="MQK64" s="876"/>
      <c r="MQL64" s="876"/>
      <c r="MQM64" s="876"/>
      <c r="MQN64" s="876"/>
      <c r="MQO64" s="876"/>
      <c r="MQP64" s="876"/>
      <c r="MQQ64" s="876"/>
      <c r="MQR64" s="876"/>
      <c r="MQS64" s="876"/>
      <c r="MQT64" s="876"/>
      <c r="MQU64" s="876"/>
      <c r="MQV64" s="876"/>
      <c r="MQW64" s="876"/>
      <c r="MQX64" s="876"/>
      <c r="MQY64" s="876"/>
      <c r="MQZ64" s="876"/>
      <c r="MRA64" s="876"/>
      <c r="MRB64" s="876"/>
      <c r="MRC64" s="876"/>
      <c r="MRD64" s="876"/>
      <c r="MRE64" s="876"/>
      <c r="MRF64" s="876"/>
      <c r="MRG64" s="876"/>
      <c r="MRH64" s="876"/>
      <c r="MRI64" s="876"/>
      <c r="MRJ64" s="876"/>
      <c r="MRK64" s="876"/>
      <c r="MRL64" s="876"/>
      <c r="MRM64" s="876"/>
      <c r="MRN64" s="876"/>
      <c r="MRO64" s="876"/>
      <c r="MRP64" s="876"/>
      <c r="MRQ64" s="876"/>
      <c r="MRR64" s="876"/>
      <c r="MRS64" s="876"/>
      <c r="MRT64" s="876"/>
      <c r="MRU64" s="876"/>
      <c r="MRV64" s="876"/>
      <c r="MRW64" s="876"/>
      <c r="MRX64" s="876"/>
      <c r="MRY64" s="876"/>
      <c r="MRZ64" s="876"/>
      <c r="MSA64" s="876"/>
      <c r="MSB64" s="876"/>
      <c r="MSC64" s="876"/>
      <c r="MSD64" s="876"/>
      <c r="MSE64" s="876"/>
      <c r="MSF64" s="876"/>
      <c r="MSG64" s="876"/>
      <c r="MSH64" s="876"/>
      <c r="MSI64" s="876"/>
      <c r="MSJ64" s="876"/>
      <c r="MSK64" s="876"/>
      <c r="MSL64" s="876"/>
      <c r="MSM64" s="876"/>
      <c r="MSN64" s="876"/>
      <c r="MSO64" s="876"/>
      <c r="MSP64" s="876"/>
      <c r="MSQ64" s="876"/>
      <c r="MSR64" s="876"/>
      <c r="MSS64" s="876"/>
      <c r="MST64" s="876"/>
      <c r="MSU64" s="876"/>
      <c r="MSV64" s="876"/>
      <c r="MSW64" s="876"/>
      <c r="MSX64" s="876"/>
      <c r="MSY64" s="876"/>
      <c r="MSZ64" s="876"/>
      <c r="MTA64" s="876"/>
      <c r="MTB64" s="876"/>
      <c r="MTC64" s="876"/>
      <c r="MTD64" s="876"/>
      <c r="MTE64" s="876"/>
      <c r="MTF64" s="876"/>
      <c r="MTG64" s="876"/>
      <c r="MTH64" s="876"/>
      <c r="MTI64" s="876"/>
      <c r="MTJ64" s="876"/>
      <c r="MTK64" s="876"/>
      <c r="MTL64" s="876"/>
      <c r="MTM64" s="876"/>
      <c r="MTN64" s="876"/>
      <c r="MTO64" s="876"/>
      <c r="MTP64" s="876"/>
      <c r="MTQ64" s="876"/>
      <c r="MTR64" s="876"/>
      <c r="MTS64" s="876"/>
      <c r="MTT64" s="876"/>
      <c r="MTU64" s="876"/>
      <c r="MTV64" s="876"/>
      <c r="MTW64" s="876"/>
      <c r="MTX64" s="876"/>
      <c r="MTY64" s="876"/>
      <c r="MTZ64" s="876"/>
      <c r="MUA64" s="876"/>
      <c r="MUB64" s="876"/>
      <c r="MUC64" s="876"/>
      <c r="MUD64" s="876"/>
      <c r="MUE64" s="876"/>
      <c r="MUF64" s="876"/>
      <c r="MUG64" s="876"/>
      <c r="MUH64" s="876"/>
      <c r="MUI64" s="876"/>
      <c r="MUJ64" s="876"/>
      <c r="MUK64" s="876"/>
      <c r="MUL64" s="876"/>
      <c r="MUM64" s="876"/>
      <c r="MUN64" s="876"/>
      <c r="MUO64" s="876"/>
      <c r="MUP64" s="876"/>
      <c r="MUQ64" s="876"/>
      <c r="MUR64" s="876"/>
      <c r="MUS64" s="876"/>
      <c r="MUT64" s="876"/>
      <c r="MUU64" s="876"/>
      <c r="MUV64" s="876"/>
      <c r="MUW64" s="876"/>
      <c r="MUX64" s="876"/>
      <c r="MUY64" s="876"/>
      <c r="MUZ64" s="876"/>
      <c r="MVA64" s="876"/>
      <c r="MVB64" s="876"/>
      <c r="MVC64" s="876"/>
      <c r="MVD64" s="876"/>
      <c r="MVE64" s="876"/>
      <c r="MVF64" s="876"/>
      <c r="MVG64" s="876"/>
      <c r="MVH64" s="876"/>
      <c r="MVI64" s="876"/>
      <c r="MVJ64" s="876"/>
      <c r="MVK64" s="876"/>
      <c r="MVL64" s="876"/>
      <c r="MVM64" s="876"/>
      <c r="MVN64" s="876"/>
      <c r="MVO64" s="876"/>
      <c r="MVP64" s="876"/>
      <c r="MVQ64" s="876"/>
      <c r="MVR64" s="876"/>
      <c r="MVS64" s="876"/>
      <c r="MVT64" s="876"/>
      <c r="MVU64" s="876"/>
      <c r="MVV64" s="876"/>
      <c r="MVW64" s="876"/>
      <c r="MVX64" s="876"/>
      <c r="MVY64" s="876"/>
      <c r="MVZ64" s="876"/>
      <c r="MWA64" s="876"/>
      <c r="MWB64" s="876"/>
      <c r="MWC64" s="876"/>
      <c r="MWD64" s="876"/>
      <c r="MWE64" s="876"/>
      <c r="MWF64" s="876"/>
      <c r="MWG64" s="876"/>
      <c r="MWH64" s="876"/>
      <c r="MWI64" s="876"/>
      <c r="MWJ64" s="876"/>
      <c r="MWK64" s="876"/>
      <c r="MWL64" s="876"/>
      <c r="MWM64" s="876"/>
      <c r="MWN64" s="876"/>
      <c r="MWO64" s="876"/>
      <c r="MWP64" s="876"/>
      <c r="MWQ64" s="876"/>
      <c r="MWR64" s="876"/>
      <c r="MWS64" s="876"/>
      <c r="MWT64" s="876"/>
      <c r="MWU64" s="876"/>
      <c r="MWV64" s="876"/>
      <c r="MWW64" s="876"/>
      <c r="MWX64" s="876"/>
      <c r="MWY64" s="876"/>
      <c r="MWZ64" s="876"/>
      <c r="MXA64" s="876"/>
      <c r="MXB64" s="876"/>
      <c r="MXC64" s="876"/>
      <c r="MXD64" s="876"/>
      <c r="MXE64" s="876"/>
      <c r="MXF64" s="876"/>
      <c r="MXG64" s="876"/>
      <c r="MXH64" s="876"/>
      <c r="MXI64" s="876"/>
      <c r="MXJ64" s="876"/>
      <c r="MXK64" s="876"/>
      <c r="MXL64" s="876"/>
      <c r="MXM64" s="876"/>
      <c r="MXN64" s="876"/>
      <c r="MXO64" s="876"/>
      <c r="MXP64" s="876"/>
      <c r="MXQ64" s="876"/>
      <c r="MXR64" s="876"/>
      <c r="MXS64" s="876"/>
      <c r="MXT64" s="876"/>
      <c r="MXU64" s="876"/>
      <c r="MXV64" s="876"/>
      <c r="MXW64" s="876"/>
      <c r="MXX64" s="876"/>
      <c r="MXY64" s="876"/>
      <c r="MXZ64" s="876"/>
      <c r="MYA64" s="876"/>
      <c r="MYB64" s="876"/>
      <c r="MYC64" s="876"/>
      <c r="MYD64" s="876"/>
      <c r="MYE64" s="876"/>
      <c r="MYF64" s="876"/>
      <c r="MYG64" s="876"/>
      <c r="MYH64" s="876"/>
      <c r="MYI64" s="876"/>
      <c r="MYJ64" s="876"/>
      <c r="MYK64" s="876"/>
      <c r="MYL64" s="876"/>
      <c r="MYM64" s="876"/>
      <c r="MYN64" s="876"/>
      <c r="MYO64" s="876"/>
      <c r="MYP64" s="876"/>
      <c r="MYQ64" s="876"/>
      <c r="MYR64" s="876"/>
      <c r="MYS64" s="876"/>
      <c r="MYT64" s="876"/>
      <c r="MYU64" s="876"/>
      <c r="MYV64" s="876"/>
      <c r="MYW64" s="876"/>
      <c r="MYX64" s="876"/>
      <c r="MYY64" s="876"/>
      <c r="MYZ64" s="876"/>
      <c r="MZA64" s="876"/>
      <c r="MZB64" s="876"/>
      <c r="MZC64" s="876"/>
      <c r="MZD64" s="876"/>
      <c r="MZE64" s="876"/>
      <c r="MZF64" s="876"/>
      <c r="MZG64" s="876"/>
      <c r="MZH64" s="876"/>
      <c r="MZI64" s="876"/>
      <c r="MZJ64" s="876"/>
      <c r="MZK64" s="876"/>
      <c r="MZL64" s="876"/>
      <c r="MZM64" s="876"/>
      <c r="MZN64" s="876"/>
      <c r="MZO64" s="876"/>
      <c r="MZP64" s="876"/>
      <c r="MZQ64" s="876"/>
      <c r="MZR64" s="876"/>
      <c r="MZS64" s="876"/>
      <c r="MZT64" s="876"/>
      <c r="MZU64" s="876"/>
      <c r="MZV64" s="876"/>
      <c r="MZW64" s="876"/>
      <c r="MZX64" s="876"/>
      <c r="MZY64" s="876"/>
      <c r="MZZ64" s="876"/>
      <c r="NAA64" s="876"/>
      <c r="NAB64" s="876"/>
      <c r="NAC64" s="876"/>
      <c r="NAD64" s="876"/>
      <c r="NAE64" s="876"/>
      <c r="NAF64" s="876"/>
      <c r="NAG64" s="876"/>
      <c r="NAH64" s="876"/>
      <c r="NAI64" s="876"/>
      <c r="NAJ64" s="876"/>
      <c r="NAK64" s="876"/>
      <c r="NAL64" s="876"/>
      <c r="NAM64" s="876"/>
      <c r="NAN64" s="876"/>
      <c r="NAO64" s="876"/>
      <c r="NAP64" s="876"/>
      <c r="NAQ64" s="876"/>
      <c r="NAR64" s="876"/>
      <c r="NAS64" s="876"/>
      <c r="NAT64" s="876"/>
      <c r="NAU64" s="876"/>
      <c r="NAV64" s="876"/>
      <c r="NAW64" s="876"/>
      <c r="NAX64" s="876"/>
      <c r="NAY64" s="876"/>
      <c r="NAZ64" s="876"/>
      <c r="NBA64" s="876"/>
      <c r="NBB64" s="876"/>
      <c r="NBC64" s="876"/>
      <c r="NBD64" s="876"/>
      <c r="NBE64" s="876"/>
      <c r="NBF64" s="876"/>
      <c r="NBG64" s="876"/>
      <c r="NBH64" s="876"/>
      <c r="NBI64" s="876"/>
      <c r="NBJ64" s="876"/>
      <c r="NBK64" s="876"/>
      <c r="NBL64" s="876"/>
      <c r="NBM64" s="876"/>
      <c r="NBN64" s="876"/>
      <c r="NBO64" s="876"/>
      <c r="NBP64" s="876"/>
      <c r="NBQ64" s="876"/>
      <c r="NBR64" s="876"/>
      <c r="NBS64" s="876"/>
      <c r="NBT64" s="876"/>
      <c r="NBU64" s="876"/>
      <c r="NBV64" s="876"/>
      <c r="NBW64" s="876"/>
      <c r="NBX64" s="876"/>
      <c r="NBY64" s="876"/>
      <c r="NBZ64" s="876"/>
      <c r="NCA64" s="876"/>
      <c r="NCB64" s="876"/>
      <c r="NCC64" s="876"/>
      <c r="NCD64" s="876"/>
      <c r="NCE64" s="876"/>
      <c r="NCF64" s="876"/>
      <c r="NCG64" s="876"/>
      <c r="NCH64" s="876"/>
      <c r="NCI64" s="876"/>
      <c r="NCJ64" s="876"/>
      <c r="NCK64" s="876"/>
      <c r="NCL64" s="876"/>
      <c r="NCM64" s="876"/>
      <c r="NCN64" s="876"/>
      <c r="NCO64" s="876"/>
      <c r="NCP64" s="876"/>
      <c r="NCQ64" s="876"/>
      <c r="NCR64" s="876"/>
      <c r="NCS64" s="876"/>
      <c r="NCT64" s="876"/>
      <c r="NCU64" s="876"/>
      <c r="NCV64" s="876"/>
      <c r="NCW64" s="876"/>
      <c r="NCX64" s="876"/>
      <c r="NCY64" s="876"/>
      <c r="NCZ64" s="876"/>
      <c r="NDA64" s="876"/>
      <c r="NDB64" s="876"/>
      <c r="NDC64" s="876"/>
      <c r="NDD64" s="876"/>
      <c r="NDE64" s="876"/>
      <c r="NDF64" s="876"/>
      <c r="NDG64" s="876"/>
      <c r="NDH64" s="876"/>
      <c r="NDI64" s="876"/>
      <c r="NDJ64" s="876"/>
      <c r="NDK64" s="876"/>
      <c r="NDL64" s="876"/>
      <c r="NDM64" s="876"/>
      <c r="NDN64" s="876"/>
      <c r="NDO64" s="876"/>
      <c r="NDP64" s="876"/>
      <c r="NDQ64" s="876"/>
      <c r="NDR64" s="876"/>
      <c r="NDS64" s="876"/>
      <c r="NDT64" s="876"/>
      <c r="NDU64" s="876"/>
      <c r="NDV64" s="876"/>
      <c r="NDW64" s="876"/>
      <c r="NDX64" s="876"/>
      <c r="NDY64" s="876"/>
      <c r="NDZ64" s="876"/>
      <c r="NEA64" s="876"/>
      <c r="NEB64" s="876"/>
      <c r="NEC64" s="876"/>
      <c r="NED64" s="876"/>
      <c r="NEE64" s="876"/>
      <c r="NEF64" s="876"/>
      <c r="NEG64" s="876"/>
      <c r="NEH64" s="876"/>
      <c r="NEI64" s="876"/>
      <c r="NEJ64" s="876"/>
      <c r="NEK64" s="876"/>
      <c r="NEL64" s="876"/>
      <c r="NEM64" s="876"/>
      <c r="NEN64" s="876"/>
      <c r="NEO64" s="876"/>
      <c r="NEP64" s="876"/>
      <c r="NEQ64" s="876"/>
      <c r="NER64" s="876"/>
      <c r="NES64" s="876"/>
      <c r="NET64" s="876"/>
      <c r="NEU64" s="876"/>
      <c r="NEV64" s="876"/>
      <c r="NEW64" s="876"/>
      <c r="NEX64" s="876"/>
      <c r="NEY64" s="876"/>
      <c r="NEZ64" s="876"/>
      <c r="NFA64" s="876"/>
      <c r="NFB64" s="876"/>
      <c r="NFC64" s="876"/>
      <c r="NFD64" s="876"/>
      <c r="NFE64" s="876"/>
      <c r="NFF64" s="876"/>
      <c r="NFG64" s="876"/>
      <c r="NFH64" s="876"/>
      <c r="NFI64" s="876"/>
      <c r="NFJ64" s="876"/>
      <c r="NFK64" s="876"/>
      <c r="NFL64" s="876"/>
      <c r="NFM64" s="876"/>
      <c r="NFN64" s="876"/>
      <c r="NFO64" s="876"/>
      <c r="NFP64" s="876"/>
      <c r="NFQ64" s="876"/>
      <c r="NFR64" s="876"/>
      <c r="NFS64" s="876"/>
      <c r="NFT64" s="876"/>
      <c r="NFU64" s="876"/>
      <c r="NFV64" s="876"/>
      <c r="NFW64" s="876"/>
      <c r="NFX64" s="876"/>
      <c r="NFY64" s="876"/>
      <c r="NFZ64" s="876"/>
      <c r="NGA64" s="876"/>
      <c r="NGB64" s="876"/>
      <c r="NGC64" s="876"/>
      <c r="NGD64" s="876"/>
      <c r="NGE64" s="876"/>
      <c r="NGF64" s="876"/>
      <c r="NGG64" s="876"/>
      <c r="NGH64" s="876"/>
      <c r="NGI64" s="876"/>
      <c r="NGJ64" s="876"/>
      <c r="NGK64" s="876"/>
      <c r="NGL64" s="876"/>
      <c r="NGM64" s="876"/>
      <c r="NGN64" s="876"/>
      <c r="NGO64" s="876"/>
      <c r="NGP64" s="876"/>
      <c r="NGQ64" s="876"/>
      <c r="NGR64" s="876"/>
      <c r="NGS64" s="876"/>
      <c r="NGT64" s="876"/>
      <c r="NGU64" s="876"/>
      <c r="NGV64" s="876"/>
      <c r="NGW64" s="876"/>
      <c r="NGX64" s="876"/>
      <c r="NGY64" s="876"/>
      <c r="NGZ64" s="876"/>
      <c r="NHA64" s="876"/>
      <c r="NHB64" s="876"/>
      <c r="NHC64" s="876"/>
      <c r="NHD64" s="876"/>
      <c r="NHE64" s="876"/>
      <c r="NHF64" s="876"/>
      <c r="NHG64" s="876"/>
      <c r="NHH64" s="876"/>
      <c r="NHI64" s="876"/>
      <c r="NHJ64" s="876"/>
      <c r="NHK64" s="876"/>
      <c r="NHL64" s="876"/>
      <c r="NHM64" s="876"/>
      <c r="NHN64" s="876"/>
      <c r="NHO64" s="876"/>
      <c r="NHP64" s="876"/>
      <c r="NHQ64" s="876"/>
      <c r="NHR64" s="876"/>
      <c r="NHS64" s="876"/>
      <c r="NHT64" s="876"/>
      <c r="NHU64" s="876"/>
      <c r="NHV64" s="876"/>
      <c r="NHW64" s="876"/>
      <c r="NHX64" s="876"/>
      <c r="NHY64" s="876"/>
      <c r="NHZ64" s="876"/>
      <c r="NIA64" s="876"/>
      <c r="NIB64" s="876"/>
      <c r="NIC64" s="876"/>
      <c r="NID64" s="876"/>
      <c r="NIE64" s="876"/>
      <c r="NIF64" s="876"/>
      <c r="NIG64" s="876"/>
      <c r="NIH64" s="876"/>
      <c r="NII64" s="876"/>
      <c r="NIJ64" s="876"/>
      <c r="NIK64" s="876"/>
      <c r="NIL64" s="876"/>
      <c r="NIM64" s="876"/>
      <c r="NIN64" s="876"/>
      <c r="NIO64" s="876"/>
      <c r="NIP64" s="876"/>
      <c r="NIQ64" s="876"/>
      <c r="NIR64" s="876"/>
      <c r="NIS64" s="876"/>
      <c r="NIT64" s="876"/>
      <c r="NIU64" s="876"/>
      <c r="NIV64" s="876"/>
      <c r="NIW64" s="876"/>
      <c r="NIX64" s="876"/>
      <c r="NIY64" s="876"/>
      <c r="NIZ64" s="876"/>
      <c r="NJA64" s="876"/>
      <c r="NJB64" s="876"/>
      <c r="NJC64" s="876"/>
      <c r="NJD64" s="876"/>
      <c r="NJE64" s="876"/>
      <c r="NJF64" s="876"/>
      <c r="NJG64" s="876"/>
      <c r="NJH64" s="876"/>
      <c r="NJI64" s="876"/>
      <c r="NJJ64" s="876"/>
      <c r="NJK64" s="876"/>
      <c r="NJL64" s="876"/>
      <c r="NJM64" s="876"/>
      <c r="NJN64" s="876"/>
      <c r="NJO64" s="876"/>
      <c r="NJP64" s="876"/>
      <c r="NJQ64" s="876"/>
      <c r="NJR64" s="876"/>
      <c r="NJS64" s="876"/>
      <c r="NJT64" s="876"/>
      <c r="NJU64" s="876"/>
      <c r="NJV64" s="876"/>
      <c r="NJW64" s="876"/>
      <c r="NJX64" s="876"/>
      <c r="NJY64" s="876"/>
      <c r="NJZ64" s="876"/>
      <c r="NKA64" s="876"/>
      <c r="NKB64" s="876"/>
      <c r="NKC64" s="876"/>
      <c r="NKD64" s="876"/>
      <c r="NKE64" s="876"/>
      <c r="NKF64" s="876"/>
      <c r="NKG64" s="876"/>
      <c r="NKH64" s="876"/>
      <c r="NKI64" s="876"/>
      <c r="NKJ64" s="876"/>
      <c r="NKK64" s="876"/>
      <c r="NKL64" s="876"/>
      <c r="NKM64" s="876"/>
      <c r="NKN64" s="876"/>
      <c r="NKO64" s="876"/>
      <c r="NKP64" s="876"/>
      <c r="NKQ64" s="876"/>
      <c r="NKR64" s="876"/>
      <c r="NKS64" s="876"/>
      <c r="NKT64" s="876"/>
      <c r="NKU64" s="876"/>
      <c r="NKV64" s="876"/>
      <c r="NKW64" s="876"/>
      <c r="NKX64" s="876"/>
      <c r="NKY64" s="876"/>
      <c r="NKZ64" s="876"/>
      <c r="NLA64" s="876"/>
      <c r="NLB64" s="876"/>
      <c r="NLC64" s="876"/>
      <c r="NLD64" s="876"/>
      <c r="NLE64" s="876"/>
      <c r="NLF64" s="876"/>
      <c r="NLG64" s="876"/>
      <c r="NLH64" s="876"/>
      <c r="NLI64" s="876"/>
      <c r="NLJ64" s="876"/>
      <c r="NLK64" s="876"/>
      <c r="NLL64" s="876"/>
      <c r="NLM64" s="876"/>
      <c r="NLN64" s="876"/>
      <c r="NLO64" s="876"/>
      <c r="NLP64" s="876"/>
      <c r="NLQ64" s="876"/>
      <c r="NLR64" s="876"/>
      <c r="NLS64" s="876"/>
      <c r="NLT64" s="876"/>
      <c r="NLU64" s="876"/>
      <c r="NLV64" s="876"/>
      <c r="NLW64" s="876"/>
      <c r="NLX64" s="876"/>
      <c r="NLY64" s="876"/>
      <c r="NLZ64" s="876"/>
      <c r="NMA64" s="876"/>
      <c r="NMB64" s="876"/>
      <c r="NMC64" s="876"/>
      <c r="NMD64" s="876"/>
      <c r="NME64" s="876"/>
      <c r="NMF64" s="876"/>
      <c r="NMG64" s="876"/>
      <c r="NMH64" s="876"/>
      <c r="NMI64" s="876"/>
      <c r="NMJ64" s="876"/>
      <c r="NMK64" s="876"/>
      <c r="NML64" s="876"/>
      <c r="NMM64" s="876"/>
      <c r="NMN64" s="876"/>
      <c r="NMO64" s="876"/>
      <c r="NMP64" s="876"/>
      <c r="NMQ64" s="876"/>
      <c r="NMR64" s="876"/>
      <c r="NMS64" s="876"/>
      <c r="NMT64" s="876"/>
      <c r="NMU64" s="876"/>
      <c r="NMV64" s="876"/>
      <c r="NMW64" s="876"/>
      <c r="NMX64" s="876"/>
      <c r="NMY64" s="876"/>
      <c r="NMZ64" s="876"/>
      <c r="NNA64" s="876"/>
      <c r="NNB64" s="876"/>
      <c r="NNC64" s="876"/>
      <c r="NND64" s="876"/>
      <c r="NNE64" s="876"/>
      <c r="NNF64" s="876"/>
      <c r="NNG64" s="876"/>
      <c r="NNH64" s="876"/>
      <c r="NNI64" s="876"/>
      <c r="NNJ64" s="876"/>
      <c r="NNK64" s="876"/>
      <c r="NNL64" s="876"/>
      <c r="NNM64" s="876"/>
      <c r="NNN64" s="876"/>
      <c r="NNO64" s="876"/>
      <c r="NNP64" s="876"/>
      <c r="NNQ64" s="876"/>
      <c r="NNR64" s="876"/>
      <c r="NNS64" s="876"/>
      <c r="NNT64" s="876"/>
      <c r="NNU64" s="876"/>
      <c r="NNV64" s="876"/>
      <c r="NNW64" s="876"/>
      <c r="NNX64" s="876"/>
      <c r="NNY64" s="876"/>
      <c r="NNZ64" s="876"/>
      <c r="NOA64" s="876"/>
      <c r="NOB64" s="876"/>
      <c r="NOC64" s="876"/>
      <c r="NOD64" s="876"/>
      <c r="NOE64" s="876"/>
      <c r="NOF64" s="876"/>
      <c r="NOG64" s="876"/>
      <c r="NOH64" s="876"/>
      <c r="NOI64" s="876"/>
      <c r="NOJ64" s="876"/>
      <c r="NOK64" s="876"/>
      <c r="NOL64" s="876"/>
      <c r="NOM64" s="876"/>
      <c r="NON64" s="876"/>
      <c r="NOO64" s="876"/>
      <c r="NOP64" s="876"/>
      <c r="NOQ64" s="876"/>
      <c r="NOR64" s="876"/>
      <c r="NOS64" s="876"/>
      <c r="NOT64" s="876"/>
      <c r="NOU64" s="876"/>
      <c r="NOV64" s="876"/>
      <c r="NOW64" s="876"/>
      <c r="NOX64" s="876"/>
      <c r="NOY64" s="876"/>
      <c r="NOZ64" s="876"/>
      <c r="NPA64" s="876"/>
      <c r="NPB64" s="876"/>
      <c r="NPC64" s="876"/>
      <c r="NPD64" s="876"/>
      <c r="NPE64" s="876"/>
      <c r="NPF64" s="876"/>
      <c r="NPG64" s="876"/>
      <c r="NPH64" s="876"/>
      <c r="NPI64" s="876"/>
      <c r="NPJ64" s="876"/>
      <c r="NPK64" s="876"/>
      <c r="NPL64" s="876"/>
      <c r="NPM64" s="876"/>
      <c r="NPN64" s="876"/>
      <c r="NPO64" s="876"/>
      <c r="NPP64" s="876"/>
      <c r="NPQ64" s="876"/>
      <c r="NPR64" s="876"/>
      <c r="NPS64" s="876"/>
      <c r="NPT64" s="876"/>
      <c r="NPU64" s="876"/>
      <c r="NPV64" s="876"/>
      <c r="NPW64" s="876"/>
      <c r="NPX64" s="876"/>
      <c r="NPY64" s="876"/>
      <c r="NPZ64" s="876"/>
      <c r="NQA64" s="876"/>
      <c r="NQB64" s="876"/>
      <c r="NQC64" s="876"/>
      <c r="NQD64" s="876"/>
      <c r="NQE64" s="876"/>
      <c r="NQF64" s="876"/>
      <c r="NQG64" s="876"/>
      <c r="NQH64" s="876"/>
      <c r="NQI64" s="876"/>
      <c r="NQJ64" s="876"/>
      <c r="NQK64" s="876"/>
      <c r="NQL64" s="876"/>
      <c r="NQM64" s="876"/>
      <c r="NQN64" s="876"/>
      <c r="NQO64" s="876"/>
      <c r="NQP64" s="876"/>
      <c r="NQQ64" s="876"/>
      <c r="NQR64" s="876"/>
      <c r="NQS64" s="876"/>
      <c r="NQT64" s="876"/>
      <c r="NQU64" s="876"/>
      <c r="NQV64" s="876"/>
      <c r="NQW64" s="876"/>
      <c r="NQX64" s="876"/>
      <c r="NQY64" s="876"/>
      <c r="NQZ64" s="876"/>
      <c r="NRA64" s="876"/>
      <c r="NRB64" s="876"/>
      <c r="NRC64" s="876"/>
      <c r="NRD64" s="876"/>
      <c r="NRE64" s="876"/>
      <c r="NRF64" s="876"/>
      <c r="NRG64" s="876"/>
      <c r="NRH64" s="876"/>
      <c r="NRI64" s="876"/>
      <c r="NRJ64" s="876"/>
      <c r="NRK64" s="876"/>
      <c r="NRL64" s="876"/>
      <c r="NRM64" s="876"/>
      <c r="NRN64" s="876"/>
      <c r="NRO64" s="876"/>
      <c r="NRP64" s="876"/>
      <c r="NRQ64" s="876"/>
      <c r="NRR64" s="876"/>
      <c r="NRS64" s="876"/>
      <c r="NRT64" s="876"/>
      <c r="NRU64" s="876"/>
      <c r="NRV64" s="876"/>
      <c r="NRW64" s="876"/>
      <c r="NRX64" s="876"/>
      <c r="NRY64" s="876"/>
      <c r="NRZ64" s="876"/>
      <c r="NSA64" s="876"/>
      <c r="NSB64" s="876"/>
      <c r="NSC64" s="876"/>
      <c r="NSD64" s="876"/>
      <c r="NSE64" s="876"/>
      <c r="NSF64" s="876"/>
      <c r="NSG64" s="876"/>
      <c r="NSH64" s="876"/>
      <c r="NSI64" s="876"/>
      <c r="NSJ64" s="876"/>
      <c r="NSK64" s="876"/>
      <c r="NSL64" s="876"/>
      <c r="NSM64" s="876"/>
      <c r="NSN64" s="876"/>
      <c r="NSO64" s="876"/>
      <c r="NSP64" s="876"/>
      <c r="NSQ64" s="876"/>
      <c r="NSR64" s="876"/>
      <c r="NSS64" s="876"/>
      <c r="NST64" s="876"/>
      <c r="NSU64" s="876"/>
      <c r="NSV64" s="876"/>
      <c r="NSW64" s="876"/>
      <c r="NSX64" s="876"/>
      <c r="NSY64" s="876"/>
      <c r="NSZ64" s="876"/>
      <c r="NTA64" s="876"/>
      <c r="NTB64" s="876"/>
      <c r="NTC64" s="876"/>
      <c r="NTD64" s="876"/>
      <c r="NTE64" s="876"/>
      <c r="NTF64" s="876"/>
      <c r="NTG64" s="876"/>
      <c r="NTH64" s="876"/>
      <c r="NTI64" s="876"/>
      <c r="NTJ64" s="876"/>
      <c r="NTK64" s="876"/>
      <c r="NTL64" s="876"/>
      <c r="NTM64" s="876"/>
      <c r="NTN64" s="876"/>
      <c r="NTO64" s="876"/>
      <c r="NTP64" s="876"/>
      <c r="NTQ64" s="876"/>
      <c r="NTR64" s="876"/>
      <c r="NTS64" s="876"/>
      <c r="NTT64" s="876"/>
      <c r="NTU64" s="876"/>
      <c r="NTV64" s="876"/>
      <c r="NTW64" s="876"/>
      <c r="NTX64" s="876"/>
      <c r="NTY64" s="876"/>
      <c r="NTZ64" s="876"/>
      <c r="NUA64" s="876"/>
      <c r="NUB64" s="876"/>
      <c r="NUC64" s="876"/>
      <c r="NUD64" s="876"/>
      <c r="NUE64" s="876"/>
      <c r="NUF64" s="876"/>
      <c r="NUG64" s="876"/>
      <c r="NUH64" s="876"/>
      <c r="NUI64" s="876"/>
      <c r="NUJ64" s="876"/>
      <c r="NUK64" s="876"/>
      <c r="NUL64" s="876"/>
      <c r="NUM64" s="876"/>
      <c r="NUN64" s="876"/>
      <c r="NUO64" s="876"/>
      <c r="NUP64" s="876"/>
      <c r="NUQ64" s="876"/>
      <c r="NUR64" s="876"/>
      <c r="NUS64" s="876"/>
      <c r="NUT64" s="876"/>
      <c r="NUU64" s="876"/>
      <c r="NUV64" s="876"/>
      <c r="NUW64" s="876"/>
      <c r="NUX64" s="876"/>
      <c r="NUY64" s="876"/>
      <c r="NUZ64" s="876"/>
      <c r="NVA64" s="876"/>
      <c r="NVB64" s="876"/>
      <c r="NVC64" s="876"/>
      <c r="NVD64" s="876"/>
      <c r="NVE64" s="876"/>
      <c r="NVF64" s="876"/>
      <c r="NVG64" s="876"/>
      <c r="NVH64" s="876"/>
      <c r="NVI64" s="876"/>
      <c r="NVJ64" s="876"/>
      <c r="NVK64" s="876"/>
      <c r="NVL64" s="876"/>
      <c r="NVM64" s="876"/>
      <c r="NVN64" s="876"/>
      <c r="NVO64" s="876"/>
      <c r="NVP64" s="876"/>
      <c r="NVQ64" s="876"/>
      <c r="NVR64" s="876"/>
      <c r="NVS64" s="876"/>
      <c r="NVT64" s="876"/>
      <c r="NVU64" s="876"/>
      <c r="NVV64" s="876"/>
      <c r="NVW64" s="876"/>
      <c r="NVX64" s="876"/>
      <c r="NVY64" s="876"/>
      <c r="NVZ64" s="876"/>
      <c r="NWA64" s="876"/>
      <c r="NWB64" s="876"/>
      <c r="NWC64" s="876"/>
      <c r="NWD64" s="876"/>
      <c r="NWE64" s="876"/>
      <c r="NWF64" s="876"/>
      <c r="NWG64" s="876"/>
      <c r="NWH64" s="876"/>
      <c r="NWI64" s="876"/>
      <c r="NWJ64" s="876"/>
      <c r="NWK64" s="876"/>
      <c r="NWL64" s="876"/>
      <c r="NWM64" s="876"/>
      <c r="NWN64" s="876"/>
      <c r="NWO64" s="876"/>
      <c r="NWP64" s="876"/>
      <c r="NWQ64" s="876"/>
      <c r="NWR64" s="876"/>
      <c r="NWS64" s="876"/>
      <c r="NWT64" s="876"/>
      <c r="NWU64" s="876"/>
      <c r="NWV64" s="876"/>
      <c r="NWW64" s="876"/>
      <c r="NWX64" s="876"/>
      <c r="NWY64" s="876"/>
      <c r="NWZ64" s="876"/>
      <c r="NXA64" s="876"/>
      <c r="NXB64" s="876"/>
      <c r="NXC64" s="876"/>
      <c r="NXD64" s="876"/>
      <c r="NXE64" s="876"/>
      <c r="NXF64" s="876"/>
      <c r="NXG64" s="876"/>
      <c r="NXH64" s="876"/>
      <c r="NXI64" s="876"/>
      <c r="NXJ64" s="876"/>
      <c r="NXK64" s="876"/>
      <c r="NXL64" s="876"/>
      <c r="NXM64" s="876"/>
      <c r="NXN64" s="876"/>
      <c r="NXO64" s="876"/>
      <c r="NXP64" s="876"/>
      <c r="NXQ64" s="876"/>
      <c r="NXR64" s="876"/>
      <c r="NXS64" s="876"/>
      <c r="NXT64" s="876"/>
      <c r="NXU64" s="876"/>
      <c r="NXV64" s="876"/>
      <c r="NXW64" s="876"/>
      <c r="NXX64" s="876"/>
      <c r="NXY64" s="876"/>
      <c r="NXZ64" s="876"/>
      <c r="NYA64" s="876"/>
      <c r="NYB64" s="876"/>
      <c r="NYC64" s="876"/>
      <c r="NYD64" s="876"/>
      <c r="NYE64" s="876"/>
      <c r="NYF64" s="876"/>
      <c r="NYG64" s="876"/>
      <c r="NYH64" s="876"/>
      <c r="NYI64" s="876"/>
      <c r="NYJ64" s="876"/>
      <c r="NYK64" s="876"/>
      <c r="NYL64" s="876"/>
      <c r="NYM64" s="876"/>
      <c r="NYN64" s="876"/>
      <c r="NYO64" s="876"/>
      <c r="NYP64" s="876"/>
      <c r="NYQ64" s="876"/>
      <c r="NYR64" s="876"/>
      <c r="NYS64" s="876"/>
      <c r="NYT64" s="876"/>
      <c r="NYU64" s="876"/>
      <c r="NYV64" s="876"/>
      <c r="NYW64" s="876"/>
      <c r="NYX64" s="876"/>
      <c r="NYY64" s="876"/>
      <c r="NYZ64" s="876"/>
      <c r="NZA64" s="876"/>
      <c r="NZB64" s="876"/>
      <c r="NZC64" s="876"/>
      <c r="NZD64" s="876"/>
      <c r="NZE64" s="876"/>
      <c r="NZF64" s="876"/>
      <c r="NZG64" s="876"/>
      <c r="NZH64" s="876"/>
      <c r="NZI64" s="876"/>
      <c r="NZJ64" s="876"/>
      <c r="NZK64" s="876"/>
      <c r="NZL64" s="876"/>
      <c r="NZM64" s="876"/>
      <c r="NZN64" s="876"/>
      <c r="NZO64" s="876"/>
      <c r="NZP64" s="876"/>
      <c r="NZQ64" s="876"/>
      <c r="NZR64" s="876"/>
      <c r="NZS64" s="876"/>
      <c r="NZT64" s="876"/>
      <c r="NZU64" s="876"/>
      <c r="NZV64" s="876"/>
      <c r="NZW64" s="876"/>
      <c r="NZX64" s="876"/>
      <c r="NZY64" s="876"/>
      <c r="NZZ64" s="876"/>
      <c r="OAA64" s="876"/>
      <c r="OAB64" s="876"/>
      <c r="OAC64" s="876"/>
      <c r="OAD64" s="876"/>
      <c r="OAE64" s="876"/>
      <c r="OAF64" s="876"/>
      <c r="OAG64" s="876"/>
      <c r="OAH64" s="876"/>
      <c r="OAI64" s="876"/>
      <c r="OAJ64" s="876"/>
      <c r="OAK64" s="876"/>
      <c r="OAL64" s="876"/>
      <c r="OAM64" s="876"/>
      <c r="OAN64" s="876"/>
      <c r="OAO64" s="876"/>
      <c r="OAP64" s="876"/>
      <c r="OAQ64" s="876"/>
      <c r="OAR64" s="876"/>
      <c r="OAS64" s="876"/>
      <c r="OAT64" s="876"/>
      <c r="OAU64" s="876"/>
      <c r="OAV64" s="876"/>
      <c r="OAW64" s="876"/>
      <c r="OAX64" s="876"/>
      <c r="OAY64" s="876"/>
      <c r="OAZ64" s="876"/>
      <c r="OBA64" s="876"/>
      <c r="OBB64" s="876"/>
      <c r="OBC64" s="876"/>
      <c r="OBD64" s="876"/>
      <c r="OBE64" s="876"/>
      <c r="OBF64" s="876"/>
      <c r="OBG64" s="876"/>
      <c r="OBH64" s="876"/>
      <c r="OBI64" s="876"/>
      <c r="OBJ64" s="876"/>
      <c r="OBK64" s="876"/>
      <c r="OBL64" s="876"/>
      <c r="OBM64" s="876"/>
      <c r="OBN64" s="876"/>
      <c r="OBO64" s="876"/>
      <c r="OBP64" s="876"/>
      <c r="OBQ64" s="876"/>
      <c r="OBR64" s="876"/>
      <c r="OBS64" s="876"/>
      <c r="OBT64" s="876"/>
      <c r="OBU64" s="876"/>
      <c r="OBV64" s="876"/>
      <c r="OBW64" s="876"/>
      <c r="OBX64" s="876"/>
      <c r="OBY64" s="876"/>
      <c r="OBZ64" s="876"/>
      <c r="OCA64" s="876"/>
      <c r="OCB64" s="876"/>
      <c r="OCC64" s="876"/>
      <c r="OCD64" s="876"/>
      <c r="OCE64" s="876"/>
      <c r="OCF64" s="876"/>
      <c r="OCG64" s="876"/>
      <c r="OCH64" s="876"/>
      <c r="OCI64" s="876"/>
      <c r="OCJ64" s="876"/>
      <c r="OCK64" s="876"/>
      <c r="OCL64" s="876"/>
      <c r="OCM64" s="876"/>
      <c r="OCN64" s="876"/>
      <c r="OCO64" s="876"/>
      <c r="OCP64" s="876"/>
      <c r="OCQ64" s="876"/>
      <c r="OCR64" s="876"/>
      <c r="OCS64" s="876"/>
      <c r="OCT64" s="876"/>
      <c r="OCU64" s="876"/>
      <c r="OCV64" s="876"/>
      <c r="OCW64" s="876"/>
      <c r="OCX64" s="876"/>
      <c r="OCY64" s="876"/>
      <c r="OCZ64" s="876"/>
      <c r="ODA64" s="876"/>
      <c r="ODB64" s="876"/>
      <c r="ODC64" s="876"/>
      <c r="ODD64" s="876"/>
      <c r="ODE64" s="876"/>
      <c r="ODF64" s="876"/>
      <c r="ODG64" s="876"/>
      <c r="ODH64" s="876"/>
      <c r="ODI64" s="876"/>
      <c r="ODJ64" s="876"/>
      <c r="ODK64" s="876"/>
      <c r="ODL64" s="876"/>
      <c r="ODM64" s="876"/>
      <c r="ODN64" s="876"/>
      <c r="ODO64" s="876"/>
      <c r="ODP64" s="876"/>
      <c r="ODQ64" s="876"/>
      <c r="ODR64" s="876"/>
      <c r="ODS64" s="876"/>
      <c r="ODT64" s="876"/>
      <c r="ODU64" s="876"/>
      <c r="ODV64" s="876"/>
      <c r="ODW64" s="876"/>
      <c r="ODX64" s="876"/>
      <c r="ODY64" s="876"/>
      <c r="ODZ64" s="876"/>
      <c r="OEA64" s="876"/>
      <c r="OEB64" s="876"/>
      <c r="OEC64" s="876"/>
      <c r="OED64" s="876"/>
      <c r="OEE64" s="876"/>
      <c r="OEF64" s="876"/>
      <c r="OEG64" s="876"/>
      <c r="OEH64" s="876"/>
      <c r="OEI64" s="876"/>
      <c r="OEJ64" s="876"/>
      <c r="OEK64" s="876"/>
      <c r="OEL64" s="876"/>
      <c r="OEM64" s="876"/>
      <c r="OEN64" s="876"/>
      <c r="OEO64" s="876"/>
      <c r="OEP64" s="876"/>
      <c r="OEQ64" s="876"/>
      <c r="OER64" s="876"/>
      <c r="OES64" s="876"/>
      <c r="OET64" s="876"/>
      <c r="OEU64" s="876"/>
      <c r="OEV64" s="876"/>
      <c r="OEW64" s="876"/>
      <c r="OEX64" s="876"/>
      <c r="OEY64" s="876"/>
      <c r="OEZ64" s="876"/>
      <c r="OFA64" s="876"/>
      <c r="OFB64" s="876"/>
      <c r="OFC64" s="876"/>
      <c r="OFD64" s="876"/>
      <c r="OFE64" s="876"/>
      <c r="OFF64" s="876"/>
      <c r="OFG64" s="876"/>
      <c r="OFH64" s="876"/>
      <c r="OFI64" s="876"/>
      <c r="OFJ64" s="876"/>
      <c r="OFK64" s="876"/>
      <c r="OFL64" s="876"/>
      <c r="OFM64" s="876"/>
      <c r="OFN64" s="876"/>
      <c r="OFO64" s="876"/>
      <c r="OFP64" s="876"/>
      <c r="OFQ64" s="876"/>
      <c r="OFR64" s="876"/>
      <c r="OFS64" s="876"/>
      <c r="OFT64" s="876"/>
      <c r="OFU64" s="876"/>
      <c r="OFV64" s="876"/>
      <c r="OFW64" s="876"/>
      <c r="OFX64" s="876"/>
      <c r="OFY64" s="876"/>
      <c r="OFZ64" s="876"/>
      <c r="OGA64" s="876"/>
      <c r="OGB64" s="876"/>
      <c r="OGC64" s="876"/>
      <c r="OGD64" s="876"/>
      <c r="OGE64" s="876"/>
      <c r="OGF64" s="876"/>
      <c r="OGG64" s="876"/>
      <c r="OGH64" s="876"/>
      <c r="OGI64" s="876"/>
      <c r="OGJ64" s="876"/>
      <c r="OGK64" s="876"/>
      <c r="OGL64" s="876"/>
      <c r="OGM64" s="876"/>
      <c r="OGN64" s="876"/>
      <c r="OGO64" s="876"/>
      <c r="OGP64" s="876"/>
      <c r="OGQ64" s="876"/>
      <c r="OGR64" s="876"/>
      <c r="OGS64" s="876"/>
      <c r="OGT64" s="876"/>
      <c r="OGU64" s="876"/>
      <c r="OGV64" s="876"/>
      <c r="OGW64" s="876"/>
      <c r="OGX64" s="876"/>
      <c r="OGY64" s="876"/>
      <c r="OGZ64" s="876"/>
      <c r="OHA64" s="876"/>
      <c r="OHB64" s="876"/>
      <c r="OHC64" s="876"/>
      <c r="OHD64" s="876"/>
      <c r="OHE64" s="876"/>
      <c r="OHF64" s="876"/>
      <c r="OHG64" s="876"/>
      <c r="OHH64" s="876"/>
      <c r="OHI64" s="876"/>
      <c r="OHJ64" s="876"/>
      <c r="OHK64" s="876"/>
      <c r="OHL64" s="876"/>
      <c r="OHM64" s="876"/>
      <c r="OHN64" s="876"/>
      <c r="OHO64" s="876"/>
      <c r="OHP64" s="876"/>
      <c r="OHQ64" s="876"/>
      <c r="OHR64" s="876"/>
      <c r="OHS64" s="876"/>
      <c r="OHT64" s="876"/>
      <c r="OHU64" s="876"/>
      <c r="OHV64" s="876"/>
      <c r="OHW64" s="876"/>
      <c r="OHX64" s="876"/>
      <c r="OHY64" s="876"/>
      <c r="OHZ64" s="876"/>
      <c r="OIA64" s="876"/>
      <c r="OIB64" s="876"/>
      <c r="OIC64" s="876"/>
      <c r="OID64" s="876"/>
      <c r="OIE64" s="876"/>
      <c r="OIF64" s="876"/>
      <c r="OIG64" s="876"/>
      <c r="OIH64" s="876"/>
      <c r="OII64" s="876"/>
      <c r="OIJ64" s="876"/>
      <c r="OIK64" s="876"/>
      <c r="OIL64" s="876"/>
      <c r="OIM64" s="876"/>
      <c r="OIN64" s="876"/>
      <c r="OIO64" s="876"/>
      <c r="OIP64" s="876"/>
      <c r="OIQ64" s="876"/>
      <c r="OIR64" s="876"/>
      <c r="OIS64" s="876"/>
      <c r="OIT64" s="876"/>
      <c r="OIU64" s="876"/>
      <c r="OIV64" s="876"/>
      <c r="OIW64" s="876"/>
      <c r="OIX64" s="876"/>
      <c r="OIY64" s="876"/>
      <c r="OIZ64" s="876"/>
      <c r="OJA64" s="876"/>
      <c r="OJB64" s="876"/>
      <c r="OJC64" s="876"/>
      <c r="OJD64" s="876"/>
      <c r="OJE64" s="876"/>
      <c r="OJF64" s="876"/>
      <c r="OJG64" s="876"/>
      <c r="OJH64" s="876"/>
      <c r="OJI64" s="876"/>
      <c r="OJJ64" s="876"/>
      <c r="OJK64" s="876"/>
      <c r="OJL64" s="876"/>
      <c r="OJM64" s="876"/>
      <c r="OJN64" s="876"/>
      <c r="OJO64" s="876"/>
      <c r="OJP64" s="876"/>
      <c r="OJQ64" s="876"/>
      <c r="OJR64" s="876"/>
      <c r="OJS64" s="876"/>
      <c r="OJT64" s="876"/>
      <c r="OJU64" s="876"/>
      <c r="OJV64" s="876"/>
      <c r="OJW64" s="876"/>
      <c r="OJX64" s="876"/>
      <c r="OJY64" s="876"/>
      <c r="OJZ64" s="876"/>
      <c r="OKA64" s="876"/>
      <c r="OKB64" s="876"/>
      <c r="OKC64" s="876"/>
      <c r="OKD64" s="876"/>
      <c r="OKE64" s="876"/>
      <c r="OKF64" s="876"/>
      <c r="OKG64" s="876"/>
      <c r="OKH64" s="876"/>
      <c r="OKI64" s="876"/>
      <c r="OKJ64" s="876"/>
      <c r="OKK64" s="876"/>
      <c r="OKL64" s="876"/>
      <c r="OKM64" s="876"/>
      <c r="OKN64" s="876"/>
      <c r="OKO64" s="876"/>
      <c r="OKP64" s="876"/>
      <c r="OKQ64" s="876"/>
      <c r="OKR64" s="876"/>
      <c r="OKS64" s="876"/>
      <c r="OKT64" s="876"/>
      <c r="OKU64" s="876"/>
      <c r="OKV64" s="876"/>
      <c r="OKW64" s="876"/>
      <c r="OKX64" s="876"/>
      <c r="OKY64" s="876"/>
      <c r="OKZ64" s="876"/>
      <c r="OLA64" s="876"/>
      <c r="OLB64" s="876"/>
      <c r="OLC64" s="876"/>
      <c r="OLD64" s="876"/>
      <c r="OLE64" s="876"/>
      <c r="OLF64" s="876"/>
      <c r="OLG64" s="876"/>
      <c r="OLH64" s="876"/>
      <c r="OLI64" s="876"/>
      <c r="OLJ64" s="876"/>
      <c r="OLK64" s="876"/>
      <c r="OLL64" s="876"/>
      <c r="OLM64" s="876"/>
      <c r="OLN64" s="876"/>
      <c r="OLO64" s="876"/>
      <c r="OLP64" s="876"/>
      <c r="OLQ64" s="876"/>
      <c r="OLR64" s="876"/>
      <c r="OLS64" s="876"/>
      <c r="OLT64" s="876"/>
      <c r="OLU64" s="876"/>
      <c r="OLV64" s="876"/>
      <c r="OLW64" s="876"/>
      <c r="OLX64" s="876"/>
      <c r="OLY64" s="876"/>
      <c r="OLZ64" s="876"/>
      <c r="OMA64" s="876"/>
      <c r="OMB64" s="876"/>
      <c r="OMC64" s="876"/>
      <c r="OMD64" s="876"/>
      <c r="OME64" s="876"/>
      <c r="OMF64" s="876"/>
      <c r="OMG64" s="876"/>
      <c r="OMH64" s="876"/>
      <c r="OMI64" s="876"/>
      <c r="OMJ64" s="876"/>
      <c r="OMK64" s="876"/>
      <c r="OML64" s="876"/>
      <c r="OMM64" s="876"/>
      <c r="OMN64" s="876"/>
      <c r="OMO64" s="876"/>
      <c r="OMP64" s="876"/>
      <c r="OMQ64" s="876"/>
      <c r="OMR64" s="876"/>
      <c r="OMS64" s="876"/>
      <c r="OMT64" s="876"/>
      <c r="OMU64" s="876"/>
      <c r="OMV64" s="876"/>
      <c r="OMW64" s="876"/>
      <c r="OMX64" s="876"/>
      <c r="OMY64" s="876"/>
      <c r="OMZ64" s="876"/>
      <c r="ONA64" s="876"/>
      <c r="ONB64" s="876"/>
      <c r="ONC64" s="876"/>
      <c r="OND64" s="876"/>
      <c r="ONE64" s="876"/>
      <c r="ONF64" s="876"/>
      <c r="ONG64" s="876"/>
      <c r="ONH64" s="876"/>
      <c r="ONI64" s="876"/>
      <c r="ONJ64" s="876"/>
      <c r="ONK64" s="876"/>
      <c r="ONL64" s="876"/>
      <c r="ONM64" s="876"/>
      <c r="ONN64" s="876"/>
      <c r="ONO64" s="876"/>
      <c r="ONP64" s="876"/>
      <c r="ONQ64" s="876"/>
      <c r="ONR64" s="876"/>
      <c r="ONS64" s="876"/>
      <c r="ONT64" s="876"/>
      <c r="ONU64" s="876"/>
      <c r="ONV64" s="876"/>
      <c r="ONW64" s="876"/>
      <c r="ONX64" s="876"/>
      <c r="ONY64" s="876"/>
      <c r="ONZ64" s="876"/>
      <c r="OOA64" s="876"/>
      <c r="OOB64" s="876"/>
      <c r="OOC64" s="876"/>
      <c r="OOD64" s="876"/>
      <c r="OOE64" s="876"/>
      <c r="OOF64" s="876"/>
      <c r="OOG64" s="876"/>
      <c r="OOH64" s="876"/>
      <c r="OOI64" s="876"/>
      <c r="OOJ64" s="876"/>
      <c r="OOK64" s="876"/>
      <c r="OOL64" s="876"/>
      <c r="OOM64" s="876"/>
      <c r="OON64" s="876"/>
      <c r="OOO64" s="876"/>
      <c r="OOP64" s="876"/>
      <c r="OOQ64" s="876"/>
      <c r="OOR64" s="876"/>
      <c r="OOS64" s="876"/>
      <c r="OOT64" s="876"/>
      <c r="OOU64" s="876"/>
      <c r="OOV64" s="876"/>
      <c r="OOW64" s="876"/>
      <c r="OOX64" s="876"/>
      <c r="OOY64" s="876"/>
      <c r="OOZ64" s="876"/>
      <c r="OPA64" s="876"/>
      <c r="OPB64" s="876"/>
      <c r="OPC64" s="876"/>
      <c r="OPD64" s="876"/>
      <c r="OPE64" s="876"/>
      <c r="OPF64" s="876"/>
      <c r="OPG64" s="876"/>
      <c r="OPH64" s="876"/>
      <c r="OPI64" s="876"/>
      <c r="OPJ64" s="876"/>
      <c r="OPK64" s="876"/>
      <c r="OPL64" s="876"/>
      <c r="OPM64" s="876"/>
      <c r="OPN64" s="876"/>
      <c r="OPO64" s="876"/>
      <c r="OPP64" s="876"/>
      <c r="OPQ64" s="876"/>
      <c r="OPR64" s="876"/>
      <c r="OPS64" s="876"/>
      <c r="OPT64" s="876"/>
      <c r="OPU64" s="876"/>
      <c r="OPV64" s="876"/>
      <c r="OPW64" s="876"/>
      <c r="OPX64" s="876"/>
      <c r="OPY64" s="876"/>
      <c r="OPZ64" s="876"/>
      <c r="OQA64" s="876"/>
      <c r="OQB64" s="876"/>
      <c r="OQC64" s="876"/>
      <c r="OQD64" s="876"/>
      <c r="OQE64" s="876"/>
      <c r="OQF64" s="876"/>
      <c r="OQG64" s="876"/>
      <c r="OQH64" s="876"/>
      <c r="OQI64" s="876"/>
      <c r="OQJ64" s="876"/>
      <c r="OQK64" s="876"/>
      <c r="OQL64" s="876"/>
      <c r="OQM64" s="876"/>
      <c r="OQN64" s="876"/>
      <c r="OQO64" s="876"/>
      <c r="OQP64" s="876"/>
      <c r="OQQ64" s="876"/>
      <c r="OQR64" s="876"/>
      <c r="OQS64" s="876"/>
      <c r="OQT64" s="876"/>
      <c r="OQU64" s="876"/>
      <c r="OQV64" s="876"/>
      <c r="OQW64" s="876"/>
      <c r="OQX64" s="876"/>
      <c r="OQY64" s="876"/>
      <c r="OQZ64" s="876"/>
      <c r="ORA64" s="876"/>
      <c r="ORB64" s="876"/>
      <c r="ORC64" s="876"/>
      <c r="ORD64" s="876"/>
      <c r="ORE64" s="876"/>
      <c r="ORF64" s="876"/>
      <c r="ORG64" s="876"/>
      <c r="ORH64" s="876"/>
      <c r="ORI64" s="876"/>
      <c r="ORJ64" s="876"/>
      <c r="ORK64" s="876"/>
      <c r="ORL64" s="876"/>
      <c r="ORM64" s="876"/>
      <c r="ORN64" s="876"/>
      <c r="ORO64" s="876"/>
      <c r="ORP64" s="876"/>
      <c r="ORQ64" s="876"/>
      <c r="ORR64" s="876"/>
      <c r="ORS64" s="876"/>
      <c r="ORT64" s="876"/>
      <c r="ORU64" s="876"/>
      <c r="ORV64" s="876"/>
      <c r="ORW64" s="876"/>
      <c r="ORX64" s="876"/>
      <c r="ORY64" s="876"/>
      <c r="ORZ64" s="876"/>
      <c r="OSA64" s="876"/>
      <c r="OSB64" s="876"/>
      <c r="OSC64" s="876"/>
      <c r="OSD64" s="876"/>
      <c r="OSE64" s="876"/>
      <c r="OSF64" s="876"/>
      <c r="OSG64" s="876"/>
      <c r="OSH64" s="876"/>
      <c r="OSI64" s="876"/>
      <c r="OSJ64" s="876"/>
      <c r="OSK64" s="876"/>
      <c r="OSL64" s="876"/>
      <c r="OSM64" s="876"/>
      <c r="OSN64" s="876"/>
      <c r="OSO64" s="876"/>
      <c r="OSP64" s="876"/>
      <c r="OSQ64" s="876"/>
      <c r="OSR64" s="876"/>
      <c r="OSS64" s="876"/>
      <c r="OST64" s="876"/>
      <c r="OSU64" s="876"/>
      <c r="OSV64" s="876"/>
      <c r="OSW64" s="876"/>
      <c r="OSX64" s="876"/>
      <c r="OSY64" s="876"/>
      <c r="OSZ64" s="876"/>
      <c r="OTA64" s="876"/>
      <c r="OTB64" s="876"/>
      <c r="OTC64" s="876"/>
      <c r="OTD64" s="876"/>
      <c r="OTE64" s="876"/>
      <c r="OTF64" s="876"/>
      <c r="OTG64" s="876"/>
      <c r="OTH64" s="876"/>
      <c r="OTI64" s="876"/>
      <c r="OTJ64" s="876"/>
      <c r="OTK64" s="876"/>
      <c r="OTL64" s="876"/>
      <c r="OTM64" s="876"/>
      <c r="OTN64" s="876"/>
      <c r="OTO64" s="876"/>
      <c r="OTP64" s="876"/>
      <c r="OTQ64" s="876"/>
      <c r="OTR64" s="876"/>
      <c r="OTS64" s="876"/>
      <c r="OTT64" s="876"/>
      <c r="OTU64" s="876"/>
      <c r="OTV64" s="876"/>
      <c r="OTW64" s="876"/>
      <c r="OTX64" s="876"/>
      <c r="OTY64" s="876"/>
      <c r="OTZ64" s="876"/>
      <c r="OUA64" s="876"/>
      <c r="OUB64" s="876"/>
      <c r="OUC64" s="876"/>
      <c r="OUD64" s="876"/>
      <c r="OUE64" s="876"/>
      <c r="OUF64" s="876"/>
      <c r="OUG64" s="876"/>
      <c r="OUH64" s="876"/>
      <c r="OUI64" s="876"/>
      <c r="OUJ64" s="876"/>
      <c r="OUK64" s="876"/>
      <c r="OUL64" s="876"/>
      <c r="OUM64" s="876"/>
      <c r="OUN64" s="876"/>
      <c r="OUO64" s="876"/>
      <c r="OUP64" s="876"/>
      <c r="OUQ64" s="876"/>
      <c r="OUR64" s="876"/>
      <c r="OUS64" s="876"/>
      <c r="OUT64" s="876"/>
      <c r="OUU64" s="876"/>
      <c r="OUV64" s="876"/>
      <c r="OUW64" s="876"/>
      <c r="OUX64" s="876"/>
      <c r="OUY64" s="876"/>
      <c r="OUZ64" s="876"/>
      <c r="OVA64" s="876"/>
      <c r="OVB64" s="876"/>
      <c r="OVC64" s="876"/>
      <c r="OVD64" s="876"/>
      <c r="OVE64" s="876"/>
      <c r="OVF64" s="876"/>
      <c r="OVG64" s="876"/>
      <c r="OVH64" s="876"/>
      <c r="OVI64" s="876"/>
      <c r="OVJ64" s="876"/>
      <c r="OVK64" s="876"/>
      <c r="OVL64" s="876"/>
      <c r="OVM64" s="876"/>
      <c r="OVN64" s="876"/>
      <c r="OVO64" s="876"/>
      <c r="OVP64" s="876"/>
      <c r="OVQ64" s="876"/>
      <c r="OVR64" s="876"/>
      <c r="OVS64" s="876"/>
      <c r="OVT64" s="876"/>
      <c r="OVU64" s="876"/>
      <c r="OVV64" s="876"/>
      <c r="OVW64" s="876"/>
      <c r="OVX64" s="876"/>
      <c r="OVY64" s="876"/>
      <c r="OVZ64" s="876"/>
      <c r="OWA64" s="876"/>
      <c r="OWB64" s="876"/>
      <c r="OWC64" s="876"/>
      <c r="OWD64" s="876"/>
      <c r="OWE64" s="876"/>
      <c r="OWF64" s="876"/>
      <c r="OWG64" s="876"/>
      <c r="OWH64" s="876"/>
      <c r="OWI64" s="876"/>
      <c r="OWJ64" s="876"/>
      <c r="OWK64" s="876"/>
      <c r="OWL64" s="876"/>
      <c r="OWM64" s="876"/>
      <c r="OWN64" s="876"/>
      <c r="OWO64" s="876"/>
      <c r="OWP64" s="876"/>
      <c r="OWQ64" s="876"/>
      <c r="OWR64" s="876"/>
      <c r="OWS64" s="876"/>
      <c r="OWT64" s="876"/>
      <c r="OWU64" s="876"/>
      <c r="OWV64" s="876"/>
      <c r="OWW64" s="876"/>
      <c r="OWX64" s="876"/>
      <c r="OWY64" s="876"/>
      <c r="OWZ64" s="876"/>
      <c r="OXA64" s="876"/>
      <c r="OXB64" s="876"/>
      <c r="OXC64" s="876"/>
      <c r="OXD64" s="876"/>
      <c r="OXE64" s="876"/>
      <c r="OXF64" s="876"/>
      <c r="OXG64" s="876"/>
      <c r="OXH64" s="876"/>
      <c r="OXI64" s="876"/>
      <c r="OXJ64" s="876"/>
      <c r="OXK64" s="876"/>
      <c r="OXL64" s="876"/>
      <c r="OXM64" s="876"/>
      <c r="OXN64" s="876"/>
      <c r="OXO64" s="876"/>
      <c r="OXP64" s="876"/>
      <c r="OXQ64" s="876"/>
      <c r="OXR64" s="876"/>
      <c r="OXS64" s="876"/>
      <c r="OXT64" s="876"/>
      <c r="OXU64" s="876"/>
      <c r="OXV64" s="876"/>
      <c r="OXW64" s="876"/>
      <c r="OXX64" s="876"/>
      <c r="OXY64" s="876"/>
      <c r="OXZ64" s="876"/>
      <c r="OYA64" s="876"/>
      <c r="OYB64" s="876"/>
      <c r="OYC64" s="876"/>
      <c r="OYD64" s="876"/>
      <c r="OYE64" s="876"/>
      <c r="OYF64" s="876"/>
      <c r="OYG64" s="876"/>
      <c r="OYH64" s="876"/>
      <c r="OYI64" s="876"/>
      <c r="OYJ64" s="876"/>
      <c r="OYK64" s="876"/>
      <c r="OYL64" s="876"/>
      <c r="OYM64" s="876"/>
      <c r="OYN64" s="876"/>
      <c r="OYO64" s="876"/>
      <c r="OYP64" s="876"/>
      <c r="OYQ64" s="876"/>
      <c r="OYR64" s="876"/>
      <c r="OYS64" s="876"/>
      <c r="OYT64" s="876"/>
      <c r="OYU64" s="876"/>
      <c r="OYV64" s="876"/>
      <c r="OYW64" s="876"/>
      <c r="OYX64" s="876"/>
      <c r="OYY64" s="876"/>
      <c r="OYZ64" s="876"/>
      <c r="OZA64" s="876"/>
      <c r="OZB64" s="876"/>
      <c r="OZC64" s="876"/>
      <c r="OZD64" s="876"/>
      <c r="OZE64" s="876"/>
      <c r="OZF64" s="876"/>
      <c r="OZG64" s="876"/>
      <c r="OZH64" s="876"/>
      <c r="OZI64" s="876"/>
      <c r="OZJ64" s="876"/>
      <c r="OZK64" s="876"/>
      <c r="OZL64" s="876"/>
      <c r="OZM64" s="876"/>
      <c r="OZN64" s="876"/>
      <c r="OZO64" s="876"/>
      <c r="OZP64" s="876"/>
      <c r="OZQ64" s="876"/>
      <c r="OZR64" s="876"/>
      <c r="OZS64" s="876"/>
      <c r="OZT64" s="876"/>
      <c r="OZU64" s="876"/>
      <c r="OZV64" s="876"/>
      <c r="OZW64" s="876"/>
      <c r="OZX64" s="876"/>
      <c r="OZY64" s="876"/>
      <c r="OZZ64" s="876"/>
      <c r="PAA64" s="876"/>
      <c r="PAB64" s="876"/>
      <c r="PAC64" s="876"/>
      <c r="PAD64" s="876"/>
      <c r="PAE64" s="876"/>
      <c r="PAF64" s="876"/>
      <c r="PAG64" s="876"/>
      <c r="PAH64" s="876"/>
      <c r="PAI64" s="876"/>
      <c r="PAJ64" s="876"/>
      <c r="PAK64" s="876"/>
      <c r="PAL64" s="876"/>
      <c r="PAM64" s="876"/>
      <c r="PAN64" s="876"/>
      <c r="PAO64" s="876"/>
      <c r="PAP64" s="876"/>
      <c r="PAQ64" s="876"/>
      <c r="PAR64" s="876"/>
      <c r="PAS64" s="876"/>
      <c r="PAT64" s="876"/>
      <c r="PAU64" s="876"/>
      <c r="PAV64" s="876"/>
      <c r="PAW64" s="876"/>
      <c r="PAX64" s="876"/>
      <c r="PAY64" s="876"/>
      <c r="PAZ64" s="876"/>
      <c r="PBA64" s="876"/>
      <c r="PBB64" s="876"/>
      <c r="PBC64" s="876"/>
      <c r="PBD64" s="876"/>
      <c r="PBE64" s="876"/>
      <c r="PBF64" s="876"/>
      <c r="PBG64" s="876"/>
      <c r="PBH64" s="876"/>
      <c r="PBI64" s="876"/>
      <c r="PBJ64" s="876"/>
      <c r="PBK64" s="876"/>
      <c r="PBL64" s="876"/>
      <c r="PBM64" s="876"/>
      <c r="PBN64" s="876"/>
      <c r="PBO64" s="876"/>
      <c r="PBP64" s="876"/>
      <c r="PBQ64" s="876"/>
      <c r="PBR64" s="876"/>
      <c r="PBS64" s="876"/>
      <c r="PBT64" s="876"/>
      <c r="PBU64" s="876"/>
      <c r="PBV64" s="876"/>
      <c r="PBW64" s="876"/>
      <c r="PBX64" s="876"/>
      <c r="PBY64" s="876"/>
      <c r="PBZ64" s="876"/>
      <c r="PCA64" s="876"/>
      <c r="PCB64" s="876"/>
      <c r="PCC64" s="876"/>
      <c r="PCD64" s="876"/>
      <c r="PCE64" s="876"/>
      <c r="PCF64" s="876"/>
      <c r="PCG64" s="876"/>
      <c r="PCH64" s="876"/>
      <c r="PCI64" s="876"/>
      <c r="PCJ64" s="876"/>
      <c r="PCK64" s="876"/>
      <c r="PCL64" s="876"/>
      <c r="PCM64" s="876"/>
      <c r="PCN64" s="876"/>
      <c r="PCO64" s="876"/>
      <c r="PCP64" s="876"/>
      <c r="PCQ64" s="876"/>
      <c r="PCR64" s="876"/>
      <c r="PCS64" s="876"/>
      <c r="PCT64" s="876"/>
      <c r="PCU64" s="876"/>
      <c r="PCV64" s="876"/>
      <c r="PCW64" s="876"/>
      <c r="PCX64" s="876"/>
      <c r="PCY64" s="876"/>
      <c r="PCZ64" s="876"/>
      <c r="PDA64" s="876"/>
      <c r="PDB64" s="876"/>
      <c r="PDC64" s="876"/>
      <c r="PDD64" s="876"/>
      <c r="PDE64" s="876"/>
      <c r="PDF64" s="876"/>
      <c r="PDG64" s="876"/>
      <c r="PDH64" s="876"/>
      <c r="PDI64" s="876"/>
      <c r="PDJ64" s="876"/>
      <c r="PDK64" s="876"/>
      <c r="PDL64" s="876"/>
      <c r="PDM64" s="876"/>
      <c r="PDN64" s="876"/>
      <c r="PDO64" s="876"/>
      <c r="PDP64" s="876"/>
      <c r="PDQ64" s="876"/>
      <c r="PDR64" s="876"/>
      <c r="PDS64" s="876"/>
      <c r="PDT64" s="876"/>
      <c r="PDU64" s="876"/>
      <c r="PDV64" s="876"/>
      <c r="PDW64" s="876"/>
      <c r="PDX64" s="876"/>
      <c r="PDY64" s="876"/>
      <c r="PDZ64" s="876"/>
      <c r="PEA64" s="876"/>
      <c r="PEB64" s="876"/>
      <c r="PEC64" s="876"/>
      <c r="PED64" s="876"/>
      <c r="PEE64" s="876"/>
      <c r="PEF64" s="876"/>
      <c r="PEG64" s="876"/>
      <c r="PEH64" s="876"/>
      <c r="PEI64" s="876"/>
      <c r="PEJ64" s="876"/>
      <c r="PEK64" s="876"/>
      <c r="PEL64" s="876"/>
      <c r="PEM64" s="876"/>
      <c r="PEN64" s="876"/>
      <c r="PEO64" s="876"/>
      <c r="PEP64" s="876"/>
      <c r="PEQ64" s="876"/>
      <c r="PER64" s="876"/>
      <c r="PES64" s="876"/>
      <c r="PET64" s="876"/>
      <c r="PEU64" s="876"/>
      <c r="PEV64" s="876"/>
      <c r="PEW64" s="876"/>
      <c r="PEX64" s="876"/>
      <c r="PEY64" s="876"/>
      <c r="PEZ64" s="876"/>
      <c r="PFA64" s="876"/>
      <c r="PFB64" s="876"/>
      <c r="PFC64" s="876"/>
      <c r="PFD64" s="876"/>
      <c r="PFE64" s="876"/>
      <c r="PFF64" s="876"/>
      <c r="PFG64" s="876"/>
      <c r="PFH64" s="876"/>
      <c r="PFI64" s="876"/>
      <c r="PFJ64" s="876"/>
      <c r="PFK64" s="876"/>
      <c r="PFL64" s="876"/>
      <c r="PFM64" s="876"/>
      <c r="PFN64" s="876"/>
      <c r="PFO64" s="876"/>
      <c r="PFP64" s="876"/>
      <c r="PFQ64" s="876"/>
      <c r="PFR64" s="876"/>
      <c r="PFS64" s="876"/>
      <c r="PFT64" s="876"/>
      <c r="PFU64" s="876"/>
      <c r="PFV64" s="876"/>
      <c r="PFW64" s="876"/>
      <c r="PFX64" s="876"/>
      <c r="PFY64" s="876"/>
      <c r="PFZ64" s="876"/>
      <c r="PGA64" s="876"/>
      <c r="PGB64" s="876"/>
      <c r="PGC64" s="876"/>
      <c r="PGD64" s="876"/>
      <c r="PGE64" s="876"/>
      <c r="PGF64" s="876"/>
      <c r="PGG64" s="876"/>
      <c r="PGH64" s="876"/>
      <c r="PGI64" s="876"/>
      <c r="PGJ64" s="876"/>
      <c r="PGK64" s="876"/>
      <c r="PGL64" s="876"/>
      <c r="PGM64" s="876"/>
      <c r="PGN64" s="876"/>
      <c r="PGO64" s="876"/>
      <c r="PGP64" s="876"/>
      <c r="PGQ64" s="876"/>
      <c r="PGR64" s="876"/>
      <c r="PGS64" s="876"/>
      <c r="PGT64" s="876"/>
      <c r="PGU64" s="876"/>
      <c r="PGV64" s="876"/>
      <c r="PGW64" s="876"/>
      <c r="PGX64" s="876"/>
      <c r="PGY64" s="876"/>
      <c r="PGZ64" s="876"/>
      <c r="PHA64" s="876"/>
      <c r="PHB64" s="876"/>
      <c r="PHC64" s="876"/>
      <c r="PHD64" s="876"/>
      <c r="PHE64" s="876"/>
      <c r="PHF64" s="876"/>
      <c r="PHG64" s="876"/>
      <c r="PHH64" s="876"/>
      <c r="PHI64" s="876"/>
      <c r="PHJ64" s="876"/>
      <c r="PHK64" s="876"/>
      <c r="PHL64" s="876"/>
      <c r="PHM64" s="876"/>
      <c r="PHN64" s="876"/>
      <c r="PHO64" s="876"/>
      <c r="PHP64" s="876"/>
      <c r="PHQ64" s="876"/>
      <c r="PHR64" s="876"/>
      <c r="PHS64" s="876"/>
      <c r="PHT64" s="876"/>
      <c r="PHU64" s="876"/>
      <c r="PHV64" s="876"/>
      <c r="PHW64" s="876"/>
      <c r="PHX64" s="876"/>
      <c r="PHY64" s="876"/>
      <c r="PHZ64" s="876"/>
      <c r="PIA64" s="876"/>
      <c r="PIB64" s="876"/>
      <c r="PIC64" s="876"/>
      <c r="PID64" s="876"/>
      <c r="PIE64" s="876"/>
      <c r="PIF64" s="876"/>
      <c r="PIG64" s="876"/>
      <c r="PIH64" s="876"/>
      <c r="PII64" s="876"/>
      <c r="PIJ64" s="876"/>
      <c r="PIK64" s="876"/>
      <c r="PIL64" s="876"/>
      <c r="PIM64" s="876"/>
      <c r="PIN64" s="876"/>
      <c r="PIO64" s="876"/>
      <c r="PIP64" s="876"/>
      <c r="PIQ64" s="876"/>
      <c r="PIR64" s="876"/>
      <c r="PIS64" s="876"/>
      <c r="PIT64" s="876"/>
      <c r="PIU64" s="876"/>
      <c r="PIV64" s="876"/>
      <c r="PIW64" s="876"/>
      <c r="PIX64" s="876"/>
      <c r="PIY64" s="876"/>
      <c r="PIZ64" s="876"/>
      <c r="PJA64" s="876"/>
      <c r="PJB64" s="876"/>
      <c r="PJC64" s="876"/>
      <c r="PJD64" s="876"/>
      <c r="PJE64" s="876"/>
      <c r="PJF64" s="876"/>
      <c r="PJG64" s="876"/>
      <c r="PJH64" s="876"/>
      <c r="PJI64" s="876"/>
      <c r="PJJ64" s="876"/>
      <c r="PJK64" s="876"/>
      <c r="PJL64" s="876"/>
      <c r="PJM64" s="876"/>
      <c r="PJN64" s="876"/>
      <c r="PJO64" s="876"/>
      <c r="PJP64" s="876"/>
      <c r="PJQ64" s="876"/>
      <c r="PJR64" s="876"/>
      <c r="PJS64" s="876"/>
      <c r="PJT64" s="876"/>
      <c r="PJU64" s="876"/>
      <c r="PJV64" s="876"/>
      <c r="PJW64" s="876"/>
      <c r="PJX64" s="876"/>
      <c r="PJY64" s="876"/>
      <c r="PJZ64" s="876"/>
      <c r="PKA64" s="876"/>
      <c r="PKB64" s="876"/>
      <c r="PKC64" s="876"/>
      <c r="PKD64" s="876"/>
      <c r="PKE64" s="876"/>
      <c r="PKF64" s="876"/>
      <c r="PKG64" s="876"/>
      <c r="PKH64" s="876"/>
      <c r="PKI64" s="876"/>
      <c r="PKJ64" s="876"/>
      <c r="PKK64" s="876"/>
      <c r="PKL64" s="876"/>
      <c r="PKM64" s="876"/>
      <c r="PKN64" s="876"/>
      <c r="PKO64" s="876"/>
      <c r="PKP64" s="876"/>
      <c r="PKQ64" s="876"/>
      <c r="PKR64" s="876"/>
      <c r="PKS64" s="876"/>
      <c r="PKT64" s="876"/>
      <c r="PKU64" s="876"/>
      <c r="PKV64" s="876"/>
      <c r="PKW64" s="876"/>
      <c r="PKX64" s="876"/>
      <c r="PKY64" s="876"/>
      <c r="PKZ64" s="876"/>
      <c r="PLA64" s="876"/>
      <c r="PLB64" s="876"/>
      <c r="PLC64" s="876"/>
      <c r="PLD64" s="876"/>
      <c r="PLE64" s="876"/>
      <c r="PLF64" s="876"/>
      <c r="PLG64" s="876"/>
      <c r="PLH64" s="876"/>
      <c r="PLI64" s="876"/>
      <c r="PLJ64" s="876"/>
      <c r="PLK64" s="876"/>
      <c r="PLL64" s="876"/>
      <c r="PLM64" s="876"/>
      <c r="PLN64" s="876"/>
      <c r="PLO64" s="876"/>
      <c r="PLP64" s="876"/>
      <c r="PLQ64" s="876"/>
      <c r="PLR64" s="876"/>
      <c r="PLS64" s="876"/>
      <c r="PLT64" s="876"/>
      <c r="PLU64" s="876"/>
      <c r="PLV64" s="876"/>
      <c r="PLW64" s="876"/>
      <c r="PLX64" s="876"/>
      <c r="PLY64" s="876"/>
      <c r="PLZ64" s="876"/>
      <c r="PMA64" s="876"/>
      <c r="PMB64" s="876"/>
      <c r="PMC64" s="876"/>
      <c r="PMD64" s="876"/>
      <c r="PME64" s="876"/>
      <c r="PMF64" s="876"/>
      <c r="PMG64" s="876"/>
      <c r="PMH64" s="876"/>
      <c r="PMI64" s="876"/>
      <c r="PMJ64" s="876"/>
      <c r="PMK64" s="876"/>
      <c r="PML64" s="876"/>
      <c r="PMM64" s="876"/>
      <c r="PMN64" s="876"/>
      <c r="PMO64" s="876"/>
      <c r="PMP64" s="876"/>
      <c r="PMQ64" s="876"/>
      <c r="PMR64" s="876"/>
      <c r="PMS64" s="876"/>
      <c r="PMT64" s="876"/>
      <c r="PMU64" s="876"/>
      <c r="PMV64" s="876"/>
      <c r="PMW64" s="876"/>
      <c r="PMX64" s="876"/>
      <c r="PMY64" s="876"/>
      <c r="PMZ64" s="876"/>
      <c r="PNA64" s="876"/>
      <c r="PNB64" s="876"/>
      <c r="PNC64" s="876"/>
      <c r="PND64" s="876"/>
      <c r="PNE64" s="876"/>
      <c r="PNF64" s="876"/>
      <c r="PNG64" s="876"/>
      <c r="PNH64" s="876"/>
      <c r="PNI64" s="876"/>
      <c r="PNJ64" s="876"/>
      <c r="PNK64" s="876"/>
      <c r="PNL64" s="876"/>
      <c r="PNM64" s="876"/>
      <c r="PNN64" s="876"/>
      <c r="PNO64" s="876"/>
      <c r="PNP64" s="876"/>
      <c r="PNQ64" s="876"/>
      <c r="PNR64" s="876"/>
      <c r="PNS64" s="876"/>
      <c r="PNT64" s="876"/>
      <c r="PNU64" s="876"/>
      <c r="PNV64" s="876"/>
      <c r="PNW64" s="876"/>
      <c r="PNX64" s="876"/>
      <c r="PNY64" s="876"/>
      <c r="PNZ64" s="876"/>
      <c r="POA64" s="876"/>
      <c r="POB64" s="876"/>
      <c r="POC64" s="876"/>
      <c r="POD64" s="876"/>
      <c r="POE64" s="876"/>
      <c r="POF64" s="876"/>
      <c r="POG64" s="876"/>
      <c r="POH64" s="876"/>
      <c r="POI64" s="876"/>
      <c r="POJ64" s="876"/>
      <c r="POK64" s="876"/>
      <c r="POL64" s="876"/>
      <c r="POM64" s="876"/>
      <c r="PON64" s="876"/>
      <c r="POO64" s="876"/>
      <c r="POP64" s="876"/>
      <c r="POQ64" s="876"/>
      <c r="POR64" s="876"/>
      <c r="POS64" s="876"/>
      <c r="POT64" s="876"/>
      <c r="POU64" s="876"/>
      <c r="POV64" s="876"/>
      <c r="POW64" s="876"/>
      <c r="POX64" s="876"/>
      <c r="POY64" s="876"/>
      <c r="POZ64" s="876"/>
      <c r="PPA64" s="876"/>
      <c r="PPB64" s="876"/>
      <c r="PPC64" s="876"/>
      <c r="PPD64" s="876"/>
      <c r="PPE64" s="876"/>
      <c r="PPF64" s="876"/>
      <c r="PPG64" s="876"/>
      <c r="PPH64" s="876"/>
      <c r="PPI64" s="876"/>
      <c r="PPJ64" s="876"/>
      <c r="PPK64" s="876"/>
      <c r="PPL64" s="876"/>
      <c r="PPM64" s="876"/>
      <c r="PPN64" s="876"/>
      <c r="PPO64" s="876"/>
      <c r="PPP64" s="876"/>
      <c r="PPQ64" s="876"/>
      <c r="PPR64" s="876"/>
      <c r="PPS64" s="876"/>
      <c r="PPT64" s="876"/>
      <c r="PPU64" s="876"/>
      <c r="PPV64" s="876"/>
      <c r="PPW64" s="876"/>
      <c r="PPX64" s="876"/>
      <c r="PPY64" s="876"/>
      <c r="PPZ64" s="876"/>
      <c r="PQA64" s="876"/>
      <c r="PQB64" s="876"/>
      <c r="PQC64" s="876"/>
      <c r="PQD64" s="876"/>
      <c r="PQE64" s="876"/>
      <c r="PQF64" s="876"/>
      <c r="PQG64" s="876"/>
      <c r="PQH64" s="876"/>
      <c r="PQI64" s="876"/>
      <c r="PQJ64" s="876"/>
      <c r="PQK64" s="876"/>
      <c r="PQL64" s="876"/>
      <c r="PQM64" s="876"/>
      <c r="PQN64" s="876"/>
      <c r="PQO64" s="876"/>
      <c r="PQP64" s="876"/>
      <c r="PQQ64" s="876"/>
      <c r="PQR64" s="876"/>
      <c r="PQS64" s="876"/>
      <c r="PQT64" s="876"/>
      <c r="PQU64" s="876"/>
      <c r="PQV64" s="876"/>
      <c r="PQW64" s="876"/>
      <c r="PQX64" s="876"/>
      <c r="PQY64" s="876"/>
      <c r="PQZ64" s="876"/>
      <c r="PRA64" s="876"/>
      <c r="PRB64" s="876"/>
      <c r="PRC64" s="876"/>
      <c r="PRD64" s="876"/>
      <c r="PRE64" s="876"/>
      <c r="PRF64" s="876"/>
      <c r="PRG64" s="876"/>
      <c r="PRH64" s="876"/>
      <c r="PRI64" s="876"/>
      <c r="PRJ64" s="876"/>
      <c r="PRK64" s="876"/>
      <c r="PRL64" s="876"/>
      <c r="PRM64" s="876"/>
      <c r="PRN64" s="876"/>
      <c r="PRO64" s="876"/>
      <c r="PRP64" s="876"/>
      <c r="PRQ64" s="876"/>
      <c r="PRR64" s="876"/>
      <c r="PRS64" s="876"/>
      <c r="PRT64" s="876"/>
      <c r="PRU64" s="876"/>
      <c r="PRV64" s="876"/>
      <c r="PRW64" s="876"/>
      <c r="PRX64" s="876"/>
      <c r="PRY64" s="876"/>
      <c r="PRZ64" s="876"/>
      <c r="PSA64" s="876"/>
      <c r="PSB64" s="876"/>
      <c r="PSC64" s="876"/>
      <c r="PSD64" s="876"/>
      <c r="PSE64" s="876"/>
      <c r="PSF64" s="876"/>
      <c r="PSG64" s="876"/>
      <c r="PSH64" s="876"/>
      <c r="PSI64" s="876"/>
      <c r="PSJ64" s="876"/>
      <c r="PSK64" s="876"/>
      <c r="PSL64" s="876"/>
      <c r="PSM64" s="876"/>
      <c r="PSN64" s="876"/>
      <c r="PSO64" s="876"/>
      <c r="PSP64" s="876"/>
      <c r="PSQ64" s="876"/>
      <c r="PSR64" s="876"/>
      <c r="PSS64" s="876"/>
      <c r="PST64" s="876"/>
      <c r="PSU64" s="876"/>
      <c r="PSV64" s="876"/>
      <c r="PSW64" s="876"/>
      <c r="PSX64" s="876"/>
      <c r="PSY64" s="876"/>
      <c r="PSZ64" s="876"/>
      <c r="PTA64" s="876"/>
      <c r="PTB64" s="876"/>
      <c r="PTC64" s="876"/>
      <c r="PTD64" s="876"/>
      <c r="PTE64" s="876"/>
      <c r="PTF64" s="876"/>
      <c r="PTG64" s="876"/>
      <c r="PTH64" s="876"/>
      <c r="PTI64" s="876"/>
      <c r="PTJ64" s="876"/>
      <c r="PTK64" s="876"/>
      <c r="PTL64" s="876"/>
      <c r="PTM64" s="876"/>
      <c r="PTN64" s="876"/>
      <c r="PTO64" s="876"/>
      <c r="PTP64" s="876"/>
      <c r="PTQ64" s="876"/>
      <c r="PTR64" s="876"/>
      <c r="PTS64" s="876"/>
      <c r="PTT64" s="876"/>
      <c r="PTU64" s="876"/>
      <c r="PTV64" s="876"/>
      <c r="PTW64" s="876"/>
      <c r="PTX64" s="876"/>
      <c r="PTY64" s="876"/>
      <c r="PTZ64" s="876"/>
      <c r="PUA64" s="876"/>
      <c r="PUB64" s="876"/>
      <c r="PUC64" s="876"/>
      <c r="PUD64" s="876"/>
      <c r="PUE64" s="876"/>
      <c r="PUF64" s="876"/>
      <c r="PUG64" s="876"/>
      <c r="PUH64" s="876"/>
      <c r="PUI64" s="876"/>
      <c r="PUJ64" s="876"/>
      <c r="PUK64" s="876"/>
      <c r="PUL64" s="876"/>
      <c r="PUM64" s="876"/>
      <c r="PUN64" s="876"/>
      <c r="PUO64" s="876"/>
      <c r="PUP64" s="876"/>
      <c r="PUQ64" s="876"/>
      <c r="PUR64" s="876"/>
      <c r="PUS64" s="876"/>
      <c r="PUT64" s="876"/>
      <c r="PUU64" s="876"/>
      <c r="PUV64" s="876"/>
      <c r="PUW64" s="876"/>
      <c r="PUX64" s="876"/>
      <c r="PUY64" s="876"/>
      <c r="PUZ64" s="876"/>
      <c r="PVA64" s="876"/>
      <c r="PVB64" s="876"/>
      <c r="PVC64" s="876"/>
      <c r="PVD64" s="876"/>
      <c r="PVE64" s="876"/>
      <c r="PVF64" s="876"/>
      <c r="PVG64" s="876"/>
      <c r="PVH64" s="876"/>
      <c r="PVI64" s="876"/>
      <c r="PVJ64" s="876"/>
      <c r="PVK64" s="876"/>
      <c r="PVL64" s="876"/>
      <c r="PVM64" s="876"/>
      <c r="PVN64" s="876"/>
      <c r="PVO64" s="876"/>
      <c r="PVP64" s="876"/>
      <c r="PVQ64" s="876"/>
      <c r="PVR64" s="876"/>
      <c r="PVS64" s="876"/>
      <c r="PVT64" s="876"/>
      <c r="PVU64" s="876"/>
      <c r="PVV64" s="876"/>
      <c r="PVW64" s="876"/>
      <c r="PVX64" s="876"/>
      <c r="PVY64" s="876"/>
      <c r="PVZ64" s="876"/>
      <c r="PWA64" s="876"/>
      <c r="PWB64" s="876"/>
      <c r="PWC64" s="876"/>
      <c r="PWD64" s="876"/>
      <c r="PWE64" s="876"/>
      <c r="PWF64" s="876"/>
      <c r="PWG64" s="876"/>
      <c r="PWH64" s="876"/>
      <c r="PWI64" s="876"/>
      <c r="PWJ64" s="876"/>
      <c r="PWK64" s="876"/>
      <c r="PWL64" s="876"/>
      <c r="PWM64" s="876"/>
      <c r="PWN64" s="876"/>
      <c r="PWO64" s="876"/>
      <c r="PWP64" s="876"/>
      <c r="PWQ64" s="876"/>
      <c r="PWR64" s="876"/>
      <c r="PWS64" s="876"/>
      <c r="PWT64" s="876"/>
      <c r="PWU64" s="876"/>
      <c r="PWV64" s="876"/>
      <c r="PWW64" s="876"/>
      <c r="PWX64" s="876"/>
      <c r="PWY64" s="876"/>
      <c r="PWZ64" s="876"/>
      <c r="PXA64" s="876"/>
      <c r="PXB64" s="876"/>
      <c r="PXC64" s="876"/>
      <c r="PXD64" s="876"/>
      <c r="PXE64" s="876"/>
      <c r="PXF64" s="876"/>
      <c r="PXG64" s="876"/>
      <c r="PXH64" s="876"/>
      <c r="PXI64" s="876"/>
      <c r="PXJ64" s="876"/>
      <c r="PXK64" s="876"/>
      <c r="PXL64" s="876"/>
      <c r="PXM64" s="876"/>
      <c r="PXN64" s="876"/>
      <c r="PXO64" s="876"/>
      <c r="PXP64" s="876"/>
      <c r="PXQ64" s="876"/>
      <c r="PXR64" s="876"/>
      <c r="PXS64" s="876"/>
      <c r="PXT64" s="876"/>
      <c r="PXU64" s="876"/>
      <c r="PXV64" s="876"/>
      <c r="PXW64" s="876"/>
      <c r="PXX64" s="876"/>
      <c r="PXY64" s="876"/>
      <c r="PXZ64" s="876"/>
      <c r="PYA64" s="876"/>
      <c r="PYB64" s="876"/>
      <c r="PYC64" s="876"/>
      <c r="PYD64" s="876"/>
      <c r="PYE64" s="876"/>
      <c r="PYF64" s="876"/>
      <c r="PYG64" s="876"/>
      <c r="PYH64" s="876"/>
      <c r="PYI64" s="876"/>
      <c r="PYJ64" s="876"/>
      <c r="PYK64" s="876"/>
      <c r="PYL64" s="876"/>
      <c r="PYM64" s="876"/>
      <c r="PYN64" s="876"/>
      <c r="PYO64" s="876"/>
      <c r="PYP64" s="876"/>
      <c r="PYQ64" s="876"/>
      <c r="PYR64" s="876"/>
      <c r="PYS64" s="876"/>
      <c r="PYT64" s="876"/>
      <c r="PYU64" s="876"/>
      <c r="PYV64" s="876"/>
      <c r="PYW64" s="876"/>
      <c r="PYX64" s="876"/>
      <c r="PYY64" s="876"/>
      <c r="PYZ64" s="876"/>
      <c r="PZA64" s="876"/>
      <c r="PZB64" s="876"/>
      <c r="PZC64" s="876"/>
      <c r="PZD64" s="876"/>
      <c r="PZE64" s="876"/>
      <c r="PZF64" s="876"/>
      <c r="PZG64" s="876"/>
      <c r="PZH64" s="876"/>
      <c r="PZI64" s="876"/>
      <c r="PZJ64" s="876"/>
      <c r="PZK64" s="876"/>
      <c r="PZL64" s="876"/>
      <c r="PZM64" s="876"/>
      <c r="PZN64" s="876"/>
      <c r="PZO64" s="876"/>
      <c r="PZP64" s="876"/>
      <c r="PZQ64" s="876"/>
      <c r="PZR64" s="876"/>
      <c r="PZS64" s="876"/>
      <c r="PZT64" s="876"/>
      <c r="PZU64" s="876"/>
      <c r="PZV64" s="876"/>
      <c r="PZW64" s="876"/>
      <c r="PZX64" s="876"/>
      <c r="PZY64" s="876"/>
      <c r="PZZ64" s="876"/>
      <c r="QAA64" s="876"/>
      <c r="QAB64" s="876"/>
      <c r="QAC64" s="876"/>
      <c r="QAD64" s="876"/>
      <c r="QAE64" s="876"/>
      <c r="QAF64" s="876"/>
      <c r="QAG64" s="876"/>
      <c r="QAH64" s="876"/>
      <c r="QAI64" s="876"/>
      <c r="QAJ64" s="876"/>
      <c r="QAK64" s="876"/>
      <c r="QAL64" s="876"/>
      <c r="QAM64" s="876"/>
      <c r="QAN64" s="876"/>
      <c r="QAO64" s="876"/>
      <c r="QAP64" s="876"/>
      <c r="QAQ64" s="876"/>
      <c r="QAR64" s="876"/>
      <c r="QAS64" s="876"/>
      <c r="QAT64" s="876"/>
      <c r="QAU64" s="876"/>
      <c r="QAV64" s="876"/>
      <c r="QAW64" s="876"/>
      <c r="QAX64" s="876"/>
      <c r="QAY64" s="876"/>
      <c r="QAZ64" s="876"/>
      <c r="QBA64" s="876"/>
      <c r="QBB64" s="876"/>
      <c r="QBC64" s="876"/>
      <c r="QBD64" s="876"/>
      <c r="QBE64" s="876"/>
      <c r="QBF64" s="876"/>
      <c r="QBG64" s="876"/>
      <c r="QBH64" s="876"/>
      <c r="QBI64" s="876"/>
      <c r="QBJ64" s="876"/>
      <c r="QBK64" s="876"/>
      <c r="QBL64" s="876"/>
      <c r="QBM64" s="876"/>
      <c r="QBN64" s="876"/>
      <c r="QBO64" s="876"/>
      <c r="QBP64" s="876"/>
      <c r="QBQ64" s="876"/>
      <c r="QBR64" s="876"/>
      <c r="QBS64" s="876"/>
      <c r="QBT64" s="876"/>
      <c r="QBU64" s="876"/>
      <c r="QBV64" s="876"/>
      <c r="QBW64" s="876"/>
      <c r="QBX64" s="876"/>
      <c r="QBY64" s="876"/>
      <c r="QBZ64" s="876"/>
      <c r="QCA64" s="876"/>
      <c r="QCB64" s="876"/>
      <c r="QCC64" s="876"/>
      <c r="QCD64" s="876"/>
      <c r="QCE64" s="876"/>
      <c r="QCF64" s="876"/>
      <c r="QCG64" s="876"/>
      <c r="QCH64" s="876"/>
      <c r="QCI64" s="876"/>
      <c r="QCJ64" s="876"/>
      <c r="QCK64" s="876"/>
      <c r="QCL64" s="876"/>
      <c r="QCM64" s="876"/>
      <c r="QCN64" s="876"/>
      <c r="QCO64" s="876"/>
      <c r="QCP64" s="876"/>
      <c r="QCQ64" s="876"/>
      <c r="QCR64" s="876"/>
      <c r="QCS64" s="876"/>
      <c r="QCT64" s="876"/>
      <c r="QCU64" s="876"/>
      <c r="QCV64" s="876"/>
      <c r="QCW64" s="876"/>
      <c r="QCX64" s="876"/>
      <c r="QCY64" s="876"/>
      <c r="QCZ64" s="876"/>
      <c r="QDA64" s="876"/>
      <c r="QDB64" s="876"/>
      <c r="QDC64" s="876"/>
      <c r="QDD64" s="876"/>
      <c r="QDE64" s="876"/>
      <c r="QDF64" s="876"/>
      <c r="QDG64" s="876"/>
      <c r="QDH64" s="876"/>
      <c r="QDI64" s="876"/>
      <c r="QDJ64" s="876"/>
      <c r="QDK64" s="876"/>
      <c r="QDL64" s="876"/>
      <c r="QDM64" s="876"/>
      <c r="QDN64" s="876"/>
      <c r="QDO64" s="876"/>
      <c r="QDP64" s="876"/>
      <c r="QDQ64" s="876"/>
      <c r="QDR64" s="876"/>
      <c r="QDS64" s="876"/>
      <c r="QDT64" s="876"/>
      <c r="QDU64" s="876"/>
      <c r="QDV64" s="876"/>
      <c r="QDW64" s="876"/>
      <c r="QDX64" s="876"/>
      <c r="QDY64" s="876"/>
      <c r="QDZ64" s="876"/>
      <c r="QEA64" s="876"/>
      <c r="QEB64" s="876"/>
      <c r="QEC64" s="876"/>
      <c r="QED64" s="876"/>
      <c r="QEE64" s="876"/>
      <c r="QEF64" s="876"/>
      <c r="QEG64" s="876"/>
      <c r="QEH64" s="876"/>
      <c r="QEI64" s="876"/>
      <c r="QEJ64" s="876"/>
      <c r="QEK64" s="876"/>
      <c r="QEL64" s="876"/>
      <c r="QEM64" s="876"/>
      <c r="QEN64" s="876"/>
      <c r="QEO64" s="876"/>
      <c r="QEP64" s="876"/>
      <c r="QEQ64" s="876"/>
      <c r="QER64" s="876"/>
      <c r="QES64" s="876"/>
      <c r="QET64" s="876"/>
      <c r="QEU64" s="876"/>
      <c r="QEV64" s="876"/>
      <c r="QEW64" s="876"/>
      <c r="QEX64" s="876"/>
      <c r="QEY64" s="876"/>
      <c r="QEZ64" s="876"/>
      <c r="QFA64" s="876"/>
      <c r="QFB64" s="876"/>
      <c r="QFC64" s="876"/>
      <c r="QFD64" s="876"/>
      <c r="QFE64" s="876"/>
      <c r="QFF64" s="876"/>
      <c r="QFG64" s="876"/>
      <c r="QFH64" s="876"/>
      <c r="QFI64" s="876"/>
      <c r="QFJ64" s="876"/>
      <c r="QFK64" s="876"/>
      <c r="QFL64" s="876"/>
      <c r="QFM64" s="876"/>
      <c r="QFN64" s="876"/>
      <c r="QFO64" s="876"/>
      <c r="QFP64" s="876"/>
      <c r="QFQ64" s="876"/>
      <c r="QFR64" s="876"/>
      <c r="QFS64" s="876"/>
      <c r="QFT64" s="876"/>
      <c r="QFU64" s="876"/>
      <c r="QFV64" s="876"/>
      <c r="QFW64" s="876"/>
      <c r="QFX64" s="876"/>
      <c r="QFY64" s="876"/>
      <c r="QFZ64" s="876"/>
      <c r="QGA64" s="876"/>
      <c r="QGB64" s="876"/>
      <c r="QGC64" s="876"/>
      <c r="QGD64" s="876"/>
      <c r="QGE64" s="876"/>
      <c r="QGF64" s="876"/>
      <c r="QGG64" s="876"/>
      <c r="QGH64" s="876"/>
      <c r="QGI64" s="876"/>
      <c r="QGJ64" s="876"/>
      <c r="QGK64" s="876"/>
      <c r="QGL64" s="876"/>
      <c r="QGM64" s="876"/>
      <c r="QGN64" s="876"/>
      <c r="QGO64" s="876"/>
      <c r="QGP64" s="876"/>
      <c r="QGQ64" s="876"/>
      <c r="QGR64" s="876"/>
      <c r="QGS64" s="876"/>
      <c r="QGT64" s="876"/>
      <c r="QGU64" s="876"/>
      <c r="QGV64" s="876"/>
      <c r="QGW64" s="876"/>
      <c r="QGX64" s="876"/>
      <c r="QGY64" s="876"/>
      <c r="QGZ64" s="876"/>
      <c r="QHA64" s="876"/>
      <c r="QHB64" s="876"/>
      <c r="QHC64" s="876"/>
      <c r="QHD64" s="876"/>
      <c r="QHE64" s="876"/>
      <c r="QHF64" s="876"/>
      <c r="QHG64" s="876"/>
      <c r="QHH64" s="876"/>
      <c r="QHI64" s="876"/>
      <c r="QHJ64" s="876"/>
      <c r="QHK64" s="876"/>
      <c r="QHL64" s="876"/>
      <c r="QHM64" s="876"/>
      <c r="QHN64" s="876"/>
      <c r="QHO64" s="876"/>
      <c r="QHP64" s="876"/>
      <c r="QHQ64" s="876"/>
      <c r="QHR64" s="876"/>
      <c r="QHS64" s="876"/>
      <c r="QHT64" s="876"/>
      <c r="QHU64" s="876"/>
      <c r="QHV64" s="876"/>
      <c r="QHW64" s="876"/>
      <c r="QHX64" s="876"/>
      <c r="QHY64" s="876"/>
      <c r="QHZ64" s="876"/>
      <c r="QIA64" s="876"/>
      <c r="QIB64" s="876"/>
      <c r="QIC64" s="876"/>
      <c r="QID64" s="876"/>
      <c r="QIE64" s="876"/>
      <c r="QIF64" s="876"/>
      <c r="QIG64" s="876"/>
      <c r="QIH64" s="876"/>
      <c r="QII64" s="876"/>
      <c r="QIJ64" s="876"/>
      <c r="QIK64" s="876"/>
      <c r="QIL64" s="876"/>
      <c r="QIM64" s="876"/>
      <c r="QIN64" s="876"/>
      <c r="QIO64" s="876"/>
      <c r="QIP64" s="876"/>
      <c r="QIQ64" s="876"/>
      <c r="QIR64" s="876"/>
      <c r="QIS64" s="876"/>
      <c r="QIT64" s="876"/>
      <c r="QIU64" s="876"/>
      <c r="QIV64" s="876"/>
      <c r="QIW64" s="876"/>
      <c r="QIX64" s="876"/>
      <c r="QIY64" s="876"/>
      <c r="QIZ64" s="876"/>
      <c r="QJA64" s="876"/>
      <c r="QJB64" s="876"/>
      <c r="QJC64" s="876"/>
      <c r="QJD64" s="876"/>
      <c r="QJE64" s="876"/>
      <c r="QJF64" s="876"/>
      <c r="QJG64" s="876"/>
      <c r="QJH64" s="876"/>
      <c r="QJI64" s="876"/>
      <c r="QJJ64" s="876"/>
      <c r="QJK64" s="876"/>
      <c r="QJL64" s="876"/>
      <c r="QJM64" s="876"/>
      <c r="QJN64" s="876"/>
      <c r="QJO64" s="876"/>
      <c r="QJP64" s="876"/>
      <c r="QJQ64" s="876"/>
      <c r="QJR64" s="876"/>
      <c r="QJS64" s="876"/>
      <c r="QJT64" s="876"/>
      <c r="QJU64" s="876"/>
      <c r="QJV64" s="876"/>
      <c r="QJW64" s="876"/>
      <c r="QJX64" s="876"/>
      <c r="QJY64" s="876"/>
      <c r="QJZ64" s="876"/>
      <c r="QKA64" s="876"/>
      <c r="QKB64" s="876"/>
      <c r="QKC64" s="876"/>
      <c r="QKD64" s="876"/>
      <c r="QKE64" s="876"/>
      <c r="QKF64" s="876"/>
      <c r="QKG64" s="876"/>
      <c r="QKH64" s="876"/>
      <c r="QKI64" s="876"/>
      <c r="QKJ64" s="876"/>
      <c r="QKK64" s="876"/>
      <c r="QKL64" s="876"/>
      <c r="QKM64" s="876"/>
      <c r="QKN64" s="876"/>
      <c r="QKO64" s="876"/>
      <c r="QKP64" s="876"/>
      <c r="QKQ64" s="876"/>
      <c r="QKR64" s="876"/>
      <c r="QKS64" s="876"/>
      <c r="QKT64" s="876"/>
      <c r="QKU64" s="876"/>
      <c r="QKV64" s="876"/>
      <c r="QKW64" s="876"/>
      <c r="QKX64" s="876"/>
      <c r="QKY64" s="876"/>
      <c r="QKZ64" s="876"/>
      <c r="QLA64" s="876"/>
      <c r="QLB64" s="876"/>
      <c r="QLC64" s="876"/>
      <c r="QLD64" s="876"/>
      <c r="QLE64" s="876"/>
      <c r="QLF64" s="876"/>
      <c r="QLG64" s="876"/>
      <c r="QLH64" s="876"/>
      <c r="QLI64" s="876"/>
      <c r="QLJ64" s="876"/>
      <c r="QLK64" s="876"/>
      <c r="QLL64" s="876"/>
      <c r="QLM64" s="876"/>
      <c r="QLN64" s="876"/>
      <c r="QLO64" s="876"/>
      <c r="QLP64" s="876"/>
      <c r="QLQ64" s="876"/>
      <c r="QLR64" s="876"/>
      <c r="QLS64" s="876"/>
      <c r="QLT64" s="876"/>
      <c r="QLU64" s="876"/>
      <c r="QLV64" s="876"/>
      <c r="QLW64" s="876"/>
      <c r="QLX64" s="876"/>
      <c r="QLY64" s="876"/>
      <c r="QLZ64" s="876"/>
      <c r="QMA64" s="876"/>
      <c r="QMB64" s="876"/>
      <c r="QMC64" s="876"/>
      <c r="QMD64" s="876"/>
      <c r="QME64" s="876"/>
      <c r="QMF64" s="876"/>
      <c r="QMG64" s="876"/>
      <c r="QMH64" s="876"/>
      <c r="QMI64" s="876"/>
      <c r="QMJ64" s="876"/>
      <c r="QMK64" s="876"/>
      <c r="QML64" s="876"/>
      <c r="QMM64" s="876"/>
      <c r="QMN64" s="876"/>
      <c r="QMO64" s="876"/>
      <c r="QMP64" s="876"/>
      <c r="QMQ64" s="876"/>
      <c r="QMR64" s="876"/>
      <c r="QMS64" s="876"/>
      <c r="QMT64" s="876"/>
      <c r="QMU64" s="876"/>
      <c r="QMV64" s="876"/>
      <c r="QMW64" s="876"/>
      <c r="QMX64" s="876"/>
      <c r="QMY64" s="876"/>
      <c r="QMZ64" s="876"/>
      <c r="QNA64" s="876"/>
      <c r="QNB64" s="876"/>
      <c r="QNC64" s="876"/>
      <c r="QND64" s="876"/>
      <c r="QNE64" s="876"/>
      <c r="QNF64" s="876"/>
      <c r="QNG64" s="876"/>
      <c r="QNH64" s="876"/>
      <c r="QNI64" s="876"/>
      <c r="QNJ64" s="876"/>
      <c r="QNK64" s="876"/>
      <c r="QNL64" s="876"/>
      <c r="QNM64" s="876"/>
      <c r="QNN64" s="876"/>
      <c r="QNO64" s="876"/>
      <c r="QNP64" s="876"/>
      <c r="QNQ64" s="876"/>
      <c r="QNR64" s="876"/>
      <c r="QNS64" s="876"/>
      <c r="QNT64" s="876"/>
      <c r="QNU64" s="876"/>
      <c r="QNV64" s="876"/>
      <c r="QNW64" s="876"/>
      <c r="QNX64" s="876"/>
      <c r="QNY64" s="876"/>
      <c r="QNZ64" s="876"/>
      <c r="QOA64" s="876"/>
      <c r="QOB64" s="876"/>
      <c r="QOC64" s="876"/>
      <c r="QOD64" s="876"/>
      <c r="QOE64" s="876"/>
      <c r="QOF64" s="876"/>
      <c r="QOG64" s="876"/>
      <c r="QOH64" s="876"/>
      <c r="QOI64" s="876"/>
      <c r="QOJ64" s="876"/>
      <c r="QOK64" s="876"/>
      <c r="QOL64" s="876"/>
      <c r="QOM64" s="876"/>
      <c r="QON64" s="876"/>
      <c r="QOO64" s="876"/>
      <c r="QOP64" s="876"/>
      <c r="QOQ64" s="876"/>
      <c r="QOR64" s="876"/>
      <c r="QOS64" s="876"/>
      <c r="QOT64" s="876"/>
      <c r="QOU64" s="876"/>
      <c r="QOV64" s="876"/>
      <c r="QOW64" s="876"/>
      <c r="QOX64" s="876"/>
      <c r="QOY64" s="876"/>
      <c r="QOZ64" s="876"/>
      <c r="QPA64" s="876"/>
      <c r="QPB64" s="876"/>
      <c r="QPC64" s="876"/>
      <c r="QPD64" s="876"/>
      <c r="QPE64" s="876"/>
      <c r="QPF64" s="876"/>
      <c r="QPG64" s="876"/>
      <c r="QPH64" s="876"/>
      <c r="QPI64" s="876"/>
      <c r="QPJ64" s="876"/>
      <c r="QPK64" s="876"/>
      <c r="QPL64" s="876"/>
      <c r="QPM64" s="876"/>
      <c r="QPN64" s="876"/>
      <c r="QPO64" s="876"/>
      <c r="QPP64" s="876"/>
      <c r="QPQ64" s="876"/>
      <c r="QPR64" s="876"/>
      <c r="QPS64" s="876"/>
      <c r="QPT64" s="876"/>
      <c r="QPU64" s="876"/>
      <c r="QPV64" s="876"/>
      <c r="QPW64" s="876"/>
      <c r="QPX64" s="876"/>
      <c r="QPY64" s="876"/>
      <c r="QPZ64" s="876"/>
      <c r="QQA64" s="876"/>
      <c r="QQB64" s="876"/>
      <c r="QQC64" s="876"/>
      <c r="QQD64" s="876"/>
      <c r="QQE64" s="876"/>
      <c r="QQF64" s="876"/>
      <c r="QQG64" s="876"/>
      <c r="QQH64" s="876"/>
      <c r="QQI64" s="876"/>
      <c r="QQJ64" s="876"/>
      <c r="QQK64" s="876"/>
      <c r="QQL64" s="876"/>
      <c r="QQM64" s="876"/>
      <c r="QQN64" s="876"/>
      <c r="QQO64" s="876"/>
      <c r="QQP64" s="876"/>
      <c r="QQQ64" s="876"/>
      <c r="QQR64" s="876"/>
      <c r="QQS64" s="876"/>
      <c r="QQT64" s="876"/>
      <c r="QQU64" s="876"/>
      <c r="QQV64" s="876"/>
      <c r="QQW64" s="876"/>
      <c r="QQX64" s="876"/>
      <c r="QQY64" s="876"/>
      <c r="QQZ64" s="876"/>
      <c r="QRA64" s="876"/>
      <c r="QRB64" s="876"/>
      <c r="QRC64" s="876"/>
      <c r="QRD64" s="876"/>
      <c r="QRE64" s="876"/>
      <c r="QRF64" s="876"/>
      <c r="QRG64" s="876"/>
      <c r="QRH64" s="876"/>
      <c r="QRI64" s="876"/>
      <c r="QRJ64" s="876"/>
      <c r="QRK64" s="876"/>
      <c r="QRL64" s="876"/>
      <c r="QRM64" s="876"/>
      <c r="QRN64" s="876"/>
      <c r="QRO64" s="876"/>
      <c r="QRP64" s="876"/>
      <c r="QRQ64" s="876"/>
      <c r="QRR64" s="876"/>
      <c r="QRS64" s="876"/>
      <c r="QRT64" s="876"/>
      <c r="QRU64" s="876"/>
      <c r="QRV64" s="876"/>
      <c r="QRW64" s="876"/>
      <c r="QRX64" s="876"/>
      <c r="QRY64" s="876"/>
      <c r="QRZ64" s="876"/>
      <c r="QSA64" s="876"/>
      <c r="QSB64" s="876"/>
      <c r="QSC64" s="876"/>
      <c r="QSD64" s="876"/>
      <c r="QSE64" s="876"/>
      <c r="QSF64" s="876"/>
      <c r="QSG64" s="876"/>
      <c r="QSH64" s="876"/>
      <c r="QSI64" s="876"/>
      <c r="QSJ64" s="876"/>
      <c r="QSK64" s="876"/>
      <c r="QSL64" s="876"/>
      <c r="QSM64" s="876"/>
      <c r="QSN64" s="876"/>
      <c r="QSO64" s="876"/>
      <c r="QSP64" s="876"/>
      <c r="QSQ64" s="876"/>
      <c r="QSR64" s="876"/>
      <c r="QSS64" s="876"/>
      <c r="QST64" s="876"/>
      <c r="QSU64" s="876"/>
      <c r="QSV64" s="876"/>
      <c r="QSW64" s="876"/>
      <c r="QSX64" s="876"/>
      <c r="QSY64" s="876"/>
      <c r="QSZ64" s="876"/>
      <c r="QTA64" s="876"/>
      <c r="QTB64" s="876"/>
      <c r="QTC64" s="876"/>
      <c r="QTD64" s="876"/>
      <c r="QTE64" s="876"/>
      <c r="QTF64" s="876"/>
      <c r="QTG64" s="876"/>
      <c r="QTH64" s="876"/>
      <c r="QTI64" s="876"/>
      <c r="QTJ64" s="876"/>
      <c r="QTK64" s="876"/>
      <c r="QTL64" s="876"/>
      <c r="QTM64" s="876"/>
      <c r="QTN64" s="876"/>
      <c r="QTO64" s="876"/>
      <c r="QTP64" s="876"/>
      <c r="QTQ64" s="876"/>
      <c r="QTR64" s="876"/>
      <c r="QTS64" s="876"/>
      <c r="QTT64" s="876"/>
      <c r="QTU64" s="876"/>
      <c r="QTV64" s="876"/>
      <c r="QTW64" s="876"/>
      <c r="QTX64" s="876"/>
      <c r="QTY64" s="876"/>
      <c r="QTZ64" s="876"/>
      <c r="QUA64" s="876"/>
      <c r="QUB64" s="876"/>
      <c r="QUC64" s="876"/>
      <c r="QUD64" s="876"/>
      <c r="QUE64" s="876"/>
      <c r="QUF64" s="876"/>
      <c r="QUG64" s="876"/>
      <c r="QUH64" s="876"/>
      <c r="QUI64" s="876"/>
      <c r="QUJ64" s="876"/>
      <c r="QUK64" s="876"/>
      <c r="QUL64" s="876"/>
      <c r="QUM64" s="876"/>
      <c r="QUN64" s="876"/>
      <c r="QUO64" s="876"/>
      <c r="QUP64" s="876"/>
      <c r="QUQ64" s="876"/>
      <c r="QUR64" s="876"/>
      <c r="QUS64" s="876"/>
      <c r="QUT64" s="876"/>
      <c r="QUU64" s="876"/>
      <c r="QUV64" s="876"/>
      <c r="QUW64" s="876"/>
      <c r="QUX64" s="876"/>
      <c r="QUY64" s="876"/>
      <c r="QUZ64" s="876"/>
      <c r="QVA64" s="876"/>
      <c r="QVB64" s="876"/>
      <c r="QVC64" s="876"/>
      <c r="QVD64" s="876"/>
      <c r="QVE64" s="876"/>
      <c r="QVF64" s="876"/>
      <c r="QVG64" s="876"/>
      <c r="QVH64" s="876"/>
      <c r="QVI64" s="876"/>
      <c r="QVJ64" s="876"/>
      <c r="QVK64" s="876"/>
      <c r="QVL64" s="876"/>
      <c r="QVM64" s="876"/>
      <c r="QVN64" s="876"/>
      <c r="QVO64" s="876"/>
      <c r="QVP64" s="876"/>
      <c r="QVQ64" s="876"/>
      <c r="QVR64" s="876"/>
      <c r="QVS64" s="876"/>
      <c r="QVT64" s="876"/>
      <c r="QVU64" s="876"/>
      <c r="QVV64" s="876"/>
      <c r="QVW64" s="876"/>
      <c r="QVX64" s="876"/>
      <c r="QVY64" s="876"/>
      <c r="QVZ64" s="876"/>
      <c r="QWA64" s="876"/>
      <c r="QWB64" s="876"/>
      <c r="QWC64" s="876"/>
      <c r="QWD64" s="876"/>
      <c r="QWE64" s="876"/>
      <c r="QWF64" s="876"/>
      <c r="QWG64" s="876"/>
      <c r="QWH64" s="876"/>
      <c r="QWI64" s="876"/>
      <c r="QWJ64" s="876"/>
      <c r="QWK64" s="876"/>
      <c r="QWL64" s="876"/>
      <c r="QWM64" s="876"/>
      <c r="QWN64" s="876"/>
      <c r="QWO64" s="876"/>
      <c r="QWP64" s="876"/>
      <c r="QWQ64" s="876"/>
      <c r="QWR64" s="876"/>
      <c r="QWS64" s="876"/>
      <c r="QWT64" s="876"/>
      <c r="QWU64" s="876"/>
      <c r="QWV64" s="876"/>
      <c r="QWW64" s="876"/>
      <c r="QWX64" s="876"/>
      <c r="QWY64" s="876"/>
      <c r="QWZ64" s="876"/>
      <c r="QXA64" s="876"/>
      <c r="QXB64" s="876"/>
      <c r="QXC64" s="876"/>
      <c r="QXD64" s="876"/>
      <c r="QXE64" s="876"/>
      <c r="QXF64" s="876"/>
      <c r="QXG64" s="876"/>
      <c r="QXH64" s="876"/>
      <c r="QXI64" s="876"/>
      <c r="QXJ64" s="876"/>
      <c r="QXK64" s="876"/>
      <c r="QXL64" s="876"/>
      <c r="QXM64" s="876"/>
      <c r="QXN64" s="876"/>
      <c r="QXO64" s="876"/>
      <c r="QXP64" s="876"/>
      <c r="QXQ64" s="876"/>
      <c r="QXR64" s="876"/>
      <c r="QXS64" s="876"/>
      <c r="QXT64" s="876"/>
      <c r="QXU64" s="876"/>
      <c r="QXV64" s="876"/>
      <c r="QXW64" s="876"/>
      <c r="QXX64" s="876"/>
      <c r="QXY64" s="876"/>
      <c r="QXZ64" s="876"/>
      <c r="QYA64" s="876"/>
      <c r="QYB64" s="876"/>
      <c r="QYC64" s="876"/>
      <c r="QYD64" s="876"/>
      <c r="QYE64" s="876"/>
      <c r="QYF64" s="876"/>
      <c r="QYG64" s="876"/>
      <c r="QYH64" s="876"/>
      <c r="QYI64" s="876"/>
      <c r="QYJ64" s="876"/>
      <c r="QYK64" s="876"/>
      <c r="QYL64" s="876"/>
      <c r="QYM64" s="876"/>
      <c r="QYN64" s="876"/>
      <c r="QYO64" s="876"/>
      <c r="QYP64" s="876"/>
      <c r="QYQ64" s="876"/>
      <c r="QYR64" s="876"/>
      <c r="QYS64" s="876"/>
      <c r="QYT64" s="876"/>
      <c r="QYU64" s="876"/>
      <c r="QYV64" s="876"/>
      <c r="QYW64" s="876"/>
      <c r="QYX64" s="876"/>
      <c r="QYY64" s="876"/>
      <c r="QYZ64" s="876"/>
      <c r="QZA64" s="876"/>
      <c r="QZB64" s="876"/>
      <c r="QZC64" s="876"/>
      <c r="QZD64" s="876"/>
      <c r="QZE64" s="876"/>
      <c r="QZF64" s="876"/>
      <c r="QZG64" s="876"/>
      <c r="QZH64" s="876"/>
      <c r="QZI64" s="876"/>
      <c r="QZJ64" s="876"/>
      <c r="QZK64" s="876"/>
      <c r="QZL64" s="876"/>
      <c r="QZM64" s="876"/>
      <c r="QZN64" s="876"/>
      <c r="QZO64" s="876"/>
      <c r="QZP64" s="876"/>
      <c r="QZQ64" s="876"/>
      <c r="QZR64" s="876"/>
      <c r="QZS64" s="876"/>
      <c r="QZT64" s="876"/>
      <c r="QZU64" s="876"/>
      <c r="QZV64" s="876"/>
      <c r="QZW64" s="876"/>
      <c r="QZX64" s="876"/>
      <c r="QZY64" s="876"/>
      <c r="QZZ64" s="876"/>
      <c r="RAA64" s="876"/>
      <c r="RAB64" s="876"/>
      <c r="RAC64" s="876"/>
      <c r="RAD64" s="876"/>
      <c r="RAE64" s="876"/>
      <c r="RAF64" s="876"/>
      <c r="RAG64" s="876"/>
      <c r="RAH64" s="876"/>
      <c r="RAI64" s="876"/>
      <c r="RAJ64" s="876"/>
      <c r="RAK64" s="876"/>
      <c r="RAL64" s="876"/>
      <c r="RAM64" s="876"/>
      <c r="RAN64" s="876"/>
      <c r="RAO64" s="876"/>
      <c r="RAP64" s="876"/>
      <c r="RAQ64" s="876"/>
      <c r="RAR64" s="876"/>
      <c r="RAS64" s="876"/>
      <c r="RAT64" s="876"/>
      <c r="RAU64" s="876"/>
      <c r="RAV64" s="876"/>
      <c r="RAW64" s="876"/>
      <c r="RAX64" s="876"/>
      <c r="RAY64" s="876"/>
      <c r="RAZ64" s="876"/>
      <c r="RBA64" s="876"/>
      <c r="RBB64" s="876"/>
      <c r="RBC64" s="876"/>
      <c r="RBD64" s="876"/>
      <c r="RBE64" s="876"/>
      <c r="RBF64" s="876"/>
      <c r="RBG64" s="876"/>
      <c r="RBH64" s="876"/>
      <c r="RBI64" s="876"/>
      <c r="RBJ64" s="876"/>
      <c r="RBK64" s="876"/>
      <c r="RBL64" s="876"/>
      <c r="RBM64" s="876"/>
      <c r="RBN64" s="876"/>
      <c r="RBO64" s="876"/>
      <c r="RBP64" s="876"/>
      <c r="RBQ64" s="876"/>
      <c r="RBR64" s="876"/>
      <c r="RBS64" s="876"/>
      <c r="RBT64" s="876"/>
      <c r="RBU64" s="876"/>
      <c r="RBV64" s="876"/>
      <c r="RBW64" s="876"/>
      <c r="RBX64" s="876"/>
      <c r="RBY64" s="876"/>
      <c r="RBZ64" s="876"/>
      <c r="RCA64" s="876"/>
      <c r="RCB64" s="876"/>
      <c r="RCC64" s="876"/>
      <c r="RCD64" s="876"/>
      <c r="RCE64" s="876"/>
      <c r="RCF64" s="876"/>
      <c r="RCG64" s="876"/>
      <c r="RCH64" s="876"/>
      <c r="RCI64" s="876"/>
      <c r="RCJ64" s="876"/>
      <c r="RCK64" s="876"/>
      <c r="RCL64" s="876"/>
      <c r="RCM64" s="876"/>
      <c r="RCN64" s="876"/>
      <c r="RCO64" s="876"/>
      <c r="RCP64" s="876"/>
      <c r="RCQ64" s="876"/>
      <c r="RCR64" s="876"/>
      <c r="RCS64" s="876"/>
      <c r="RCT64" s="876"/>
      <c r="RCU64" s="876"/>
      <c r="RCV64" s="876"/>
      <c r="RCW64" s="876"/>
      <c r="RCX64" s="876"/>
      <c r="RCY64" s="876"/>
      <c r="RCZ64" s="876"/>
      <c r="RDA64" s="876"/>
      <c r="RDB64" s="876"/>
      <c r="RDC64" s="876"/>
      <c r="RDD64" s="876"/>
      <c r="RDE64" s="876"/>
      <c r="RDF64" s="876"/>
      <c r="RDG64" s="876"/>
      <c r="RDH64" s="876"/>
      <c r="RDI64" s="876"/>
      <c r="RDJ64" s="876"/>
      <c r="RDK64" s="876"/>
      <c r="RDL64" s="876"/>
      <c r="RDM64" s="876"/>
      <c r="RDN64" s="876"/>
      <c r="RDO64" s="876"/>
      <c r="RDP64" s="876"/>
      <c r="RDQ64" s="876"/>
      <c r="RDR64" s="876"/>
      <c r="RDS64" s="876"/>
      <c r="RDT64" s="876"/>
      <c r="RDU64" s="876"/>
      <c r="RDV64" s="876"/>
      <c r="RDW64" s="876"/>
      <c r="RDX64" s="876"/>
      <c r="RDY64" s="876"/>
      <c r="RDZ64" s="876"/>
      <c r="REA64" s="876"/>
      <c r="REB64" s="876"/>
      <c r="REC64" s="876"/>
      <c r="RED64" s="876"/>
      <c r="REE64" s="876"/>
      <c r="REF64" s="876"/>
      <c r="REG64" s="876"/>
      <c r="REH64" s="876"/>
      <c r="REI64" s="876"/>
      <c r="REJ64" s="876"/>
      <c r="REK64" s="876"/>
      <c r="REL64" s="876"/>
      <c r="REM64" s="876"/>
      <c r="REN64" s="876"/>
      <c r="REO64" s="876"/>
      <c r="REP64" s="876"/>
      <c r="REQ64" s="876"/>
      <c r="RER64" s="876"/>
      <c r="RES64" s="876"/>
      <c r="RET64" s="876"/>
      <c r="REU64" s="876"/>
      <c r="REV64" s="876"/>
      <c r="REW64" s="876"/>
      <c r="REX64" s="876"/>
      <c r="REY64" s="876"/>
      <c r="REZ64" s="876"/>
      <c r="RFA64" s="876"/>
      <c r="RFB64" s="876"/>
      <c r="RFC64" s="876"/>
      <c r="RFD64" s="876"/>
      <c r="RFE64" s="876"/>
      <c r="RFF64" s="876"/>
      <c r="RFG64" s="876"/>
      <c r="RFH64" s="876"/>
      <c r="RFI64" s="876"/>
      <c r="RFJ64" s="876"/>
      <c r="RFK64" s="876"/>
      <c r="RFL64" s="876"/>
      <c r="RFM64" s="876"/>
      <c r="RFN64" s="876"/>
      <c r="RFO64" s="876"/>
      <c r="RFP64" s="876"/>
      <c r="RFQ64" s="876"/>
      <c r="RFR64" s="876"/>
      <c r="RFS64" s="876"/>
      <c r="RFT64" s="876"/>
      <c r="RFU64" s="876"/>
      <c r="RFV64" s="876"/>
      <c r="RFW64" s="876"/>
      <c r="RFX64" s="876"/>
      <c r="RFY64" s="876"/>
      <c r="RFZ64" s="876"/>
      <c r="RGA64" s="876"/>
      <c r="RGB64" s="876"/>
      <c r="RGC64" s="876"/>
      <c r="RGD64" s="876"/>
      <c r="RGE64" s="876"/>
      <c r="RGF64" s="876"/>
      <c r="RGG64" s="876"/>
      <c r="RGH64" s="876"/>
      <c r="RGI64" s="876"/>
      <c r="RGJ64" s="876"/>
      <c r="RGK64" s="876"/>
      <c r="RGL64" s="876"/>
      <c r="RGM64" s="876"/>
      <c r="RGN64" s="876"/>
      <c r="RGO64" s="876"/>
      <c r="RGP64" s="876"/>
      <c r="RGQ64" s="876"/>
      <c r="RGR64" s="876"/>
      <c r="RGS64" s="876"/>
      <c r="RGT64" s="876"/>
      <c r="RGU64" s="876"/>
      <c r="RGV64" s="876"/>
      <c r="RGW64" s="876"/>
      <c r="RGX64" s="876"/>
      <c r="RGY64" s="876"/>
      <c r="RGZ64" s="876"/>
      <c r="RHA64" s="876"/>
      <c r="RHB64" s="876"/>
      <c r="RHC64" s="876"/>
      <c r="RHD64" s="876"/>
      <c r="RHE64" s="876"/>
      <c r="RHF64" s="876"/>
      <c r="RHG64" s="876"/>
      <c r="RHH64" s="876"/>
      <c r="RHI64" s="876"/>
      <c r="RHJ64" s="876"/>
      <c r="RHK64" s="876"/>
      <c r="RHL64" s="876"/>
      <c r="RHM64" s="876"/>
      <c r="RHN64" s="876"/>
      <c r="RHO64" s="876"/>
      <c r="RHP64" s="876"/>
      <c r="RHQ64" s="876"/>
      <c r="RHR64" s="876"/>
      <c r="RHS64" s="876"/>
      <c r="RHT64" s="876"/>
      <c r="RHU64" s="876"/>
      <c r="RHV64" s="876"/>
      <c r="RHW64" s="876"/>
      <c r="RHX64" s="876"/>
      <c r="RHY64" s="876"/>
      <c r="RHZ64" s="876"/>
      <c r="RIA64" s="876"/>
      <c r="RIB64" s="876"/>
      <c r="RIC64" s="876"/>
      <c r="RID64" s="876"/>
      <c r="RIE64" s="876"/>
      <c r="RIF64" s="876"/>
      <c r="RIG64" s="876"/>
      <c r="RIH64" s="876"/>
      <c r="RII64" s="876"/>
      <c r="RIJ64" s="876"/>
      <c r="RIK64" s="876"/>
      <c r="RIL64" s="876"/>
      <c r="RIM64" s="876"/>
      <c r="RIN64" s="876"/>
      <c r="RIO64" s="876"/>
      <c r="RIP64" s="876"/>
      <c r="RIQ64" s="876"/>
      <c r="RIR64" s="876"/>
      <c r="RIS64" s="876"/>
      <c r="RIT64" s="876"/>
      <c r="RIU64" s="876"/>
      <c r="RIV64" s="876"/>
      <c r="RIW64" s="876"/>
      <c r="RIX64" s="876"/>
      <c r="RIY64" s="876"/>
      <c r="RIZ64" s="876"/>
      <c r="RJA64" s="876"/>
      <c r="RJB64" s="876"/>
      <c r="RJC64" s="876"/>
      <c r="RJD64" s="876"/>
      <c r="RJE64" s="876"/>
      <c r="RJF64" s="876"/>
      <c r="RJG64" s="876"/>
      <c r="RJH64" s="876"/>
      <c r="RJI64" s="876"/>
      <c r="RJJ64" s="876"/>
      <c r="RJK64" s="876"/>
      <c r="RJL64" s="876"/>
      <c r="RJM64" s="876"/>
      <c r="RJN64" s="876"/>
      <c r="RJO64" s="876"/>
      <c r="RJP64" s="876"/>
      <c r="RJQ64" s="876"/>
      <c r="RJR64" s="876"/>
      <c r="RJS64" s="876"/>
      <c r="RJT64" s="876"/>
      <c r="RJU64" s="876"/>
      <c r="RJV64" s="876"/>
      <c r="RJW64" s="876"/>
      <c r="RJX64" s="876"/>
      <c r="RJY64" s="876"/>
      <c r="RJZ64" s="876"/>
      <c r="RKA64" s="876"/>
      <c r="RKB64" s="876"/>
      <c r="RKC64" s="876"/>
      <c r="RKD64" s="876"/>
      <c r="RKE64" s="876"/>
      <c r="RKF64" s="876"/>
      <c r="RKG64" s="876"/>
      <c r="RKH64" s="876"/>
      <c r="RKI64" s="876"/>
      <c r="RKJ64" s="876"/>
      <c r="RKK64" s="876"/>
      <c r="RKL64" s="876"/>
      <c r="RKM64" s="876"/>
      <c r="RKN64" s="876"/>
      <c r="RKO64" s="876"/>
      <c r="RKP64" s="876"/>
      <c r="RKQ64" s="876"/>
      <c r="RKR64" s="876"/>
      <c r="RKS64" s="876"/>
      <c r="RKT64" s="876"/>
      <c r="RKU64" s="876"/>
      <c r="RKV64" s="876"/>
      <c r="RKW64" s="876"/>
      <c r="RKX64" s="876"/>
      <c r="RKY64" s="876"/>
      <c r="RKZ64" s="876"/>
      <c r="RLA64" s="876"/>
      <c r="RLB64" s="876"/>
      <c r="RLC64" s="876"/>
      <c r="RLD64" s="876"/>
      <c r="RLE64" s="876"/>
      <c r="RLF64" s="876"/>
      <c r="RLG64" s="876"/>
      <c r="RLH64" s="876"/>
      <c r="RLI64" s="876"/>
      <c r="RLJ64" s="876"/>
      <c r="RLK64" s="876"/>
      <c r="RLL64" s="876"/>
      <c r="RLM64" s="876"/>
      <c r="RLN64" s="876"/>
      <c r="RLO64" s="876"/>
      <c r="RLP64" s="876"/>
      <c r="RLQ64" s="876"/>
      <c r="RLR64" s="876"/>
      <c r="RLS64" s="876"/>
      <c r="RLT64" s="876"/>
      <c r="RLU64" s="876"/>
      <c r="RLV64" s="876"/>
      <c r="RLW64" s="876"/>
      <c r="RLX64" s="876"/>
      <c r="RLY64" s="876"/>
      <c r="RLZ64" s="876"/>
      <c r="RMA64" s="876"/>
      <c r="RMB64" s="876"/>
      <c r="RMC64" s="876"/>
      <c r="RMD64" s="876"/>
      <c r="RME64" s="876"/>
      <c r="RMF64" s="876"/>
      <c r="RMG64" s="876"/>
      <c r="RMH64" s="876"/>
      <c r="RMI64" s="876"/>
      <c r="RMJ64" s="876"/>
      <c r="RMK64" s="876"/>
      <c r="RML64" s="876"/>
      <c r="RMM64" s="876"/>
      <c r="RMN64" s="876"/>
      <c r="RMO64" s="876"/>
      <c r="RMP64" s="876"/>
      <c r="RMQ64" s="876"/>
      <c r="RMR64" s="876"/>
      <c r="RMS64" s="876"/>
      <c r="RMT64" s="876"/>
      <c r="RMU64" s="876"/>
      <c r="RMV64" s="876"/>
      <c r="RMW64" s="876"/>
      <c r="RMX64" s="876"/>
      <c r="RMY64" s="876"/>
      <c r="RMZ64" s="876"/>
      <c r="RNA64" s="876"/>
      <c r="RNB64" s="876"/>
      <c r="RNC64" s="876"/>
      <c r="RND64" s="876"/>
      <c r="RNE64" s="876"/>
      <c r="RNF64" s="876"/>
      <c r="RNG64" s="876"/>
      <c r="RNH64" s="876"/>
      <c r="RNI64" s="876"/>
      <c r="RNJ64" s="876"/>
      <c r="RNK64" s="876"/>
      <c r="RNL64" s="876"/>
      <c r="RNM64" s="876"/>
      <c r="RNN64" s="876"/>
      <c r="RNO64" s="876"/>
      <c r="RNP64" s="876"/>
      <c r="RNQ64" s="876"/>
      <c r="RNR64" s="876"/>
      <c r="RNS64" s="876"/>
      <c r="RNT64" s="876"/>
      <c r="RNU64" s="876"/>
      <c r="RNV64" s="876"/>
      <c r="RNW64" s="876"/>
      <c r="RNX64" s="876"/>
      <c r="RNY64" s="876"/>
      <c r="RNZ64" s="876"/>
      <c r="ROA64" s="876"/>
      <c r="ROB64" s="876"/>
      <c r="ROC64" s="876"/>
      <c r="ROD64" s="876"/>
      <c r="ROE64" s="876"/>
      <c r="ROF64" s="876"/>
      <c r="ROG64" s="876"/>
      <c r="ROH64" s="876"/>
      <c r="ROI64" s="876"/>
      <c r="ROJ64" s="876"/>
      <c r="ROK64" s="876"/>
      <c r="ROL64" s="876"/>
      <c r="ROM64" s="876"/>
      <c r="RON64" s="876"/>
      <c r="ROO64" s="876"/>
      <c r="ROP64" s="876"/>
      <c r="ROQ64" s="876"/>
      <c r="ROR64" s="876"/>
      <c r="ROS64" s="876"/>
      <c r="ROT64" s="876"/>
      <c r="ROU64" s="876"/>
      <c r="ROV64" s="876"/>
      <c r="ROW64" s="876"/>
      <c r="ROX64" s="876"/>
      <c r="ROY64" s="876"/>
      <c r="ROZ64" s="876"/>
      <c r="RPA64" s="876"/>
      <c r="RPB64" s="876"/>
      <c r="RPC64" s="876"/>
      <c r="RPD64" s="876"/>
      <c r="RPE64" s="876"/>
      <c r="RPF64" s="876"/>
      <c r="RPG64" s="876"/>
      <c r="RPH64" s="876"/>
      <c r="RPI64" s="876"/>
      <c r="RPJ64" s="876"/>
      <c r="RPK64" s="876"/>
      <c r="RPL64" s="876"/>
      <c r="RPM64" s="876"/>
      <c r="RPN64" s="876"/>
      <c r="RPO64" s="876"/>
      <c r="RPP64" s="876"/>
      <c r="RPQ64" s="876"/>
      <c r="RPR64" s="876"/>
      <c r="RPS64" s="876"/>
      <c r="RPT64" s="876"/>
      <c r="RPU64" s="876"/>
      <c r="RPV64" s="876"/>
      <c r="RPW64" s="876"/>
      <c r="RPX64" s="876"/>
      <c r="RPY64" s="876"/>
      <c r="RPZ64" s="876"/>
      <c r="RQA64" s="876"/>
      <c r="RQB64" s="876"/>
      <c r="RQC64" s="876"/>
      <c r="RQD64" s="876"/>
      <c r="RQE64" s="876"/>
      <c r="RQF64" s="876"/>
      <c r="RQG64" s="876"/>
      <c r="RQH64" s="876"/>
      <c r="RQI64" s="876"/>
      <c r="RQJ64" s="876"/>
      <c r="RQK64" s="876"/>
      <c r="RQL64" s="876"/>
      <c r="RQM64" s="876"/>
      <c r="RQN64" s="876"/>
      <c r="RQO64" s="876"/>
      <c r="RQP64" s="876"/>
      <c r="RQQ64" s="876"/>
      <c r="RQR64" s="876"/>
      <c r="RQS64" s="876"/>
      <c r="RQT64" s="876"/>
      <c r="RQU64" s="876"/>
      <c r="RQV64" s="876"/>
      <c r="RQW64" s="876"/>
      <c r="RQX64" s="876"/>
      <c r="RQY64" s="876"/>
      <c r="RQZ64" s="876"/>
      <c r="RRA64" s="876"/>
      <c r="RRB64" s="876"/>
      <c r="RRC64" s="876"/>
      <c r="RRD64" s="876"/>
      <c r="RRE64" s="876"/>
      <c r="RRF64" s="876"/>
      <c r="RRG64" s="876"/>
      <c r="RRH64" s="876"/>
      <c r="RRI64" s="876"/>
      <c r="RRJ64" s="876"/>
      <c r="RRK64" s="876"/>
      <c r="RRL64" s="876"/>
      <c r="RRM64" s="876"/>
      <c r="RRN64" s="876"/>
      <c r="RRO64" s="876"/>
      <c r="RRP64" s="876"/>
      <c r="RRQ64" s="876"/>
      <c r="RRR64" s="876"/>
      <c r="RRS64" s="876"/>
      <c r="RRT64" s="876"/>
      <c r="RRU64" s="876"/>
      <c r="RRV64" s="876"/>
      <c r="RRW64" s="876"/>
      <c r="RRX64" s="876"/>
      <c r="RRY64" s="876"/>
      <c r="RRZ64" s="876"/>
      <c r="RSA64" s="876"/>
      <c r="RSB64" s="876"/>
      <c r="RSC64" s="876"/>
      <c r="RSD64" s="876"/>
      <c r="RSE64" s="876"/>
      <c r="RSF64" s="876"/>
      <c r="RSG64" s="876"/>
      <c r="RSH64" s="876"/>
      <c r="RSI64" s="876"/>
      <c r="RSJ64" s="876"/>
      <c r="RSK64" s="876"/>
      <c r="RSL64" s="876"/>
      <c r="RSM64" s="876"/>
      <c r="RSN64" s="876"/>
      <c r="RSO64" s="876"/>
      <c r="RSP64" s="876"/>
      <c r="RSQ64" s="876"/>
      <c r="RSR64" s="876"/>
      <c r="RSS64" s="876"/>
      <c r="RST64" s="876"/>
      <c r="RSU64" s="876"/>
      <c r="RSV64" s="876"/>
      <c r="RSW64" s="876"/>
      <c r="RSX64" s="876"/>
      <c r="RSY64" s="876"/>
      <c r="RSZ64" s="876"/>
      <c r="RTA64" s="876"/>
      <c r="RTB64" s="876"/>
      <c r="RTC64" s="876"/>
      <c r="RTD64" s="876"/>
      <c r="RTE64" s="876"/>
      <c r="RTF64" s="876"/>
      <c r="RTG64" s="876"/>
      <c r="RTH64" s="876"/>
      <c r="RTI64" s="876"/>
      <c r="RTJ64" s="876"/>
      <c r="RTK64" s="876"/>
      <c r="RTL64" s="876"/>
      <c r="RTM64" s="876"/>
      <c r="RTN64" s="876"/>
      <c r="RTO64" s="876"/>
      <c r="RTP64" s="876"/>
      <c r="RTQ64" s="876"/>
      <c r="RTR64" s="876"/>
      <c r="RTS64" s="876"/>
      <c r="RTT64" s="876"/>
      <c r="RTU64" s="876"/>
      <c r="RTV64" s="876"/>
      <c r="RTW64" s="876"/>
      <c r="RTX64" s="876"/>
      <c r="RTY64" s="876"/>
      <c r="RTZ64" s="876"/>
      <c r="RUA64" s="876"/>
      <c r="RUB64" s="876"/>
      <c r="RUC64" s="876"/>
      <c r="RUD64" s="876"/>
      <c r="RUE64" s="876"/>
      <c r="RUF64" s="876"/>
      <c r="RUG64" s="876"/>
      <c r="RUH64" s="876"/>
      <c r="RUI64" s="876"/>
      <c r="RUJ64" s="876"/>
      <c r="RUK64" s="876"/>
      <c r="RUL64" s="876"/>
      <c r="RUM64" s="876"/>
      <c r="RUN64" s="876"/>
      <c r="RUO64" s="876"/>
      <c r="RUP64" s="876"/>
      <c r="RUQ64" s="876"/>
      <c r="RUR64" s="876"/>
      <c r="RUS64" s="876"/>
      <c r="RUT64" s="876"/>
      <c r="RUU64" s="876"/>
      <c r="RUV64" s="876"/>
      <c r="RUW64" s="876"/>
      <c r="RUX64" s="876"/>
      <c r="RUY64" s="876"/>
      <c r="RUZ64" s="876"/>
      <c r="RVA64" s="876"/>
      <c r="RVB64" s="876"/>
      <c r="RVC64" s="876"/>
      <c r="RVD64" s="876"/>
      <c r="RVE64" s="876"/>
      <c r="RVF64" s="876"/>
      <c r="RVG64" s="876"/>
      <c r="RVH64" s="876"/>
      <c r="RVI64" s="876"/>
      <c r="RVJ64" s="876"/>
      <c r="RVK64" s="876"/>
      <c r="RVL64" s="876"/>
      <c r="RVM64" s="876"/>
      <c r="RVN64" s="876"/>
      <c r="RVO64" s="876"/>
      <c r="RVP64" s="876"/>
      <c r="RVQ64" s="876"/>
      <c r="RVR64" s="876"/>
      <c r="RVS64" s="876"/>
      <c r="RVT64" s="876"/>
      <c r="RVU64" s="876"/>
      <c r="RVV64" s="876"/>
      <c r="RVW64" s="876"/>
      <c r="RVX64" s="876"/>
      <c r="RVY64" s="876"/>
      <c r="RVZ64" s="876"/>
      <c r="RWA64" s="876"/>
      <c r="RWB64" s="876"/>
      <c r="RWC64" s="876"/>
      <c r="RWD64" s="876"/>
      <c r="RWE64" s="876"/>
      <c r="RWF64" s="876"/>
      <c r="RWG64" s="876"/>
      <c r="RWH64" s="876"/>
      <c r="RWI64" s="876"/>
      <c r="RWJ64" s="876"/>
      <c r="RWK64" s="876"/>
      <c r="RWL64" s="876"/>
      <c r="RWM64" s="876"/>
      <c r="RWN64" s="876"/>
      <c r="RWO64" s="876"/>
      <c r="RWP64" s="876"/>
      <c r="RWQ64" s="876"/>
      <c r="RWR64" s="876"/>
      <c r="RWS64" s="876"/>
      <c r="RWT64" s="876"/>
      <c r="RWU64" s="876"/>
      <c r="RWV64" s="876"/>
      <c r="RWW64" s="876"/>
      <c r="RWX64" s="876"/>
      <c r="RWY64" s="876"/>
      <c r="RWZ64" s="876"/>
      <c r="RXA64" s="876"/>
      <c r="RXB64" s="876"/>
      <c r="RXC64" s="876"/>
      <c r="RXD64" s="876"/>
      <c r="RXE64" s="876"/>
      <c r="RXF64" s="876"/>
      <c r="RXG64" s="876"/>
      <c r="RXH64" s="876"/>
      <c r="RXI64" s="876"/>
      <c r="RXJ64" s="876"/>
      <c r="RXK64" s="876"/>
      <c r="RXL64" s="876"/>
      <c r="RXM64" s="876"/>
      <c r="RXN64" s="876"/>
      <c r="RXO64" s="876"/>
      <c r="RXP64" s="876"/>
      <c r="RXQ64" s="876"/>
      <c r="RXR64" s="876"/>
      <c r="RXS64" s="876"/>
      <c r="RXT64" s="876"/>
      <c r="RXU64" s="876"/>
      <c r="RXV64" s="876"/>
      <c r="RXW64" s="876"/>
      <c r="RXX64" s="876"/>
      <c r="RXY64" s="876"/>
      <c r="RXZ64" s="876"/>
      <c r="RYA64" s="876"/>
      <c r="RYB64" s="876"/>
      <c r="RYC64" s="876"/>
      <c r="RYD64" s="876"/>
      <c r="RYE64" s="876"/>
      <c r="RYF64" s="876"/>
      <c r="RYG64" s="876"/>
      <c r="RYH64" s="876"/>
      <c r="RYI64" s="876"/>
      <c r="RYJ64" s="876"/>
      <c r="RYK64" s="876"/>
      <c r="RYL64" s="876"/>
      <c r="RYM64" s="876"/>
      <c r="RYN64" s="876"/>
      <c r="RYO64" s="876"/>
      <c r="RYP64" s="876"/>
      <c r="RYQ64" s="876"/>
      <c r="RYR64" s="876"/>
      <c r="RYS64" s="876"/>
      <c r="RYT64" s="876"/>
      <c r="RYU64" s="876"/>
      <c r="RYV64" s="876"/>
      <c r="RYW64" s="876"/>
      <c r="RYX64" s="876"/>
      <c r="RYY64" s="876"/>
      <c r="RYZ64" s="876"/>
      <c r="RZA64" s="876"/>
      <c r="RZB64" s="876"/>
      <c r="RZC64" s="876"/>
      <c r="RZD64" s="876"/>
      <c r="RZE64" s="876"/>
      <c r="RZF64" s="876"/>
      <c r="RZG64" s="876"/>
      <c r="RZH64" s="876"/>
      <c r="RZI64" s="876"/>
      <c r="RZJ64" s="876"/>
      <c r="RZK64" s="876"/>
      <c r="RZL64" s="876"/>
      <c r="RZM64" s="876"/>
      <c r="RZN64" s="876"/>
      <c r="RZO64" s="876"/>
      <c r="RZP64" s="876"/>
      <c r="RZQ64" s="876"/>
      <c r="RZR64" s="876"/>
      <c r="RZS64" s="876"/>
      <c r="RZT64" s="876"/>
      <c r="RZU64" s="876"/>
      <c r="RZV64" s="876"/>
      <c r="RZW64" s="876"/>
      <c r="RZX64" s="876"/>
      <c r="RZY64" s="876"/>
      <c r="RZZ64" s="876"/>
      <c r="SAA64" s="876"/>
      <c r="SAB64" s="876"/>
      <c r="SAC64" s="876"/>
      <c r="SAD64" s="876"/>
      <c r="SAE64" s="876"/>
      <c r="SAF64" s="876"/>
      <c r="SAG64" s="876"/>
      <c r="SAH64" s="876"/>
      <c r="SAI64" s="876"/>
      <c r="SAJ64" s="876"/>
      <c r="SAK64" s="876"/>
      <c r="SAL64" s="876"/>
      <c r="SAM64" s="876"/>
      <c r="SAN64" s="876"/>
      <c r="SAO64" s="876"/>
      <c r="SAP64" s="876"/>
      <c r="SAQ64" s="876"/>
      <c r="SAR64" s="876"/>
      <c r="SAS64" s="876"/>
      <c r="SAT64" s="876"/>
      <c r="SAU64" s="876"/>
      <c r="SAV64" s="876"/>
      <c r="SAW64" s="876"/>
      <c r="SAX64" s="876"/>
      <c r="SAY64" s="876"/>
      <c r="SAZ64" s="876"/>
      <c r="SBA64" s="876"/>
      <c r="SBB64" s="876"/>
      <c r="SBC64" s="876"/>
      <c r="SBD64" s="876"/>
      <c r="SBE64" s="876"/>
      <c r="SBF64" s="876"/>
      <c r="SBG64" s="876"/>
      <c r="SBH64" s="876"/>
      <c r="SBI64" s="876"/>
      <c r="SBJ64" s="876"/>
      <c r="SBK64" s="876"/>
      <c r="SBL64" s="876"/>
      <c r="SBM64" s="876"/>
      <c r="SBN64" s="876"/>
      <c r="SBO64" s="876"/>
      <c r="SBP64" s="876"/>
      <c r="SBQ64" s="876"/>
      <c r="SBR64" s="876"/>
      <c r="SBS64" s="876"/>
      <c r="SBT64" s="876"/>
      <c r="SBU64" s="876"/>
      <c r="SBV64" s="876"/>
      <c r="SBW64" s="876"/>
      <c r="SBX64" s="876"/>
      <c r="SBY64" s="876"/>
      <c r="SBZ64" s="876"/>
      <c r="SCA64" s="876"/>
      <c r="SCB64" s="876"/>
      <c r="SCC64" s="876"/>
      <c r="SCD64" s="876"/>
      <c r="SCE64" s="876"/>
      <c r="SCF64" s="876"/>
      <c r="SCG64" s="876"/>
      <c r="SCH64" s="876"/>
      <c r="SCI64" s="876"/>
      <c r="SCJ64" s="876"/>
      <c r="SCK64" s="876"/>
      <c r="SCL64" s="876"/>
      <c r="SCM64" s="876"/>
      <c r="SCN64" s="876"/>
      <c r="SCO64" s="876"/>
      <c r="SCP64" s="876"/>
      <c r="SCQ64" s="876"/>
      <c r="SCR64" s="876"/>
      <c r="SCS64" s="876"/>
      <c r="SCT64" s="876"/>
      <c r="SCU64" s="876"/>
      <c r="SCV64" s="876"/>
      <c r="SCW64" s="876"/>
      <c r="SCX64" s="876"/>
      <c r="SCY64" s="876"/>
      <c r="SCZ64" s="876"/>
      <c r="SDA64" s="876"/>
      <c r="SDB64" s="876"/>
      <c r="SDC64" s="876"/>
      <c r="SDD64" s="876"/>
      <c r="SDE64" s="876"/>
      <c r="SDF64" s="876"/>
      <c r="SDG64" s="876"/>
      <c r="SDH64" s="876"/>
      <c r="SDI64" s="876"/>
      <c r="SDJ64" s="876"/>
      <c r="SDK64" s="876"/>
      <c r="SDL64" s="876"/>
      <c r="SDM64" s="876"/>
      <c r="SDN64" s="876"/>
      <c r="SDO64" s="876"/>
      <c r="SDP64" s="876"/>
      <c r="SDQ64" s="876"/>
      <c r="SDR64" s="876"/>
      <c r="SDS64" s="876"/>
      <c r="SDT64" s="876"/>
      <c r="SDU64" s="876"/>
      <c r="SDV64" s="876"/>
      <c r="SDW64" s="876"/>
      <c r="SDX64" s="876"/>
      <c r="SDY64" s="876"/>
      <c r="SDZ64" s="876"/>
      <c r="SEA64" s="876"/>
      <c r="SEB64" s="876"/>
      <c r="SEC64" s="876"/>
      <c r="SED64" s="876"/>
      <c r="SEE64" s="876"/>
      <c r="SEF64" s="876"/>
      <c r="SEG64" s="876"/>
      <c r="SEH64" s="876"/>
      <c r="SEI64" s="876"/>
      <c r="SEJ64" s="876"/>
      <c r="SEK64" s="876"/>
      <c r="SEL64" s="876"/>
      <c r="SEM64" s="876"/>
      <c r="SEN64" s="876"/>
      <c r="SEO64" s="876"/>
      <c r="SEP64" s="876"/>
      <c r="SEQ64" s="876"/>
      <c r="SER64" s="876"/>
      <c r="SES64" s="876"/>
      <c r="SET64" s="876"/>
      <c r="SEU64" s="876"/>
      <c r="SEV64" s="876"/>
      <c r="SEW64" s="876"/>
      <c r="SEX64" s="876"/>
      <c r="SEY64" s="876"/>
      <c r="SEZ64" s="876"/>
      <c r="SFA64" s="876"/>
      <c r="SFB64" s="876"/>
      <c r="SFC64" s="876"/>
      <c r="SFD64" s="876"/>
      <c r="SFE64" s="876"/>
      <c r="SFF64" s="876"/>
      <c r="SFG64" s="876"/>
      <c r="SFH64" s="876"/>
      <c r="SFI64" s="876"/>
      <c r="SFJ64" s="876"/>
      <c r="SFK64" s="876"/>
      <c r="SFL64" s="876"/>
      <c r="SFM64" s="876"/>
      <c r="SFN64" s="876"/>
      <c r="SFO64" s="876"/>
      <c r="SFP64" s="876"/>
      <c r="SFQ64" s="876"/>
      <c r="SFR64" s="876"/>
      <c r="SFS64" s="876"/>
      <c r="SFT64" s="876"/>
      <c r="SFU64" s="876"/>
      <c r="SFV64" s="876"/>
      <c r="SFW64" s="876"/>
      <c r="SFX64" s="876"/>
      <c r="SFY64" s="876"/>
      <c r="SFZ64" s="876"/>
      <c r="SGA64" s="876"/>
      <c r="SGB64" s="876"/>
      <c r="SGC64" s="876"/>
      <c r="SGD64" s="876"/>
      <c r="SGE64" s="876"/>
      <c r="SGF64" s="876"/>
      <c r="SGG64" s="876"/>
      <c r="SGH64" s="876"/>
      <c r="SGI64" s="876"/>
      <c r="SGJ64" s="876"/>
      <c r="SGK64" s="876"/>
      <c r="SGL64" s="876"/>
      <c r="SGM64" s="876"/>
      <c r="SGN64" s="876"/>
      <c r="SGO64" s="876"/>
      <c r="SGP64" s="876"/>
      <c r="SGQ64" s="876"/>
      <c r="SGR64" s="876"/>
      <c r="SGS64" s="876"/>
      <c r="SGT64" s="876"/>
      <c r="SGU64" s="876"/>
      <c r="SGV64" s="876"/>
      <c r="SGW64" s="876"/>
      <c r="SGX64" s="876"/>
      <c r="SGY64" s="876"/>
      <c r="SGZ64" s="876"/>
      <c r="SHA64" s="876"/>
      <c r="SHB64" s="876"/>
      <c r="SHC64" s="876"/>
      <c r="SHD64" s="876"/>
      <c r="SHE64" s="876"/>
      <c r="SHF64" s="876"/>
      <c r="SHG64" s="876"/>
      <c r="SHH64" s="876"/>
      <c r="SHI64" s="876"/>
      <c r="SHJ64" s="876"/>
      <c r="SHK64" s="876"/>
      <c r="SHL64" s="876"/>
      <c r="SHM64" s="876"/>
      <c r="SHN64" s="876"/>
      <c r="SHO64" s="876"/>
      <c r="SHP64" s="876"/>
      <c r="SHQ64" s="876"/>
      <c r="SHR64" s="876"/>
      <c r="SHS64" s="876"/>
      <c r="SHT64" s="876"/>
      <c r="SHU64" s="876"/>
      <c r="SHV64" s="876"/>
      <c r="SHW64" s="876"/>
      <c r="SHX64" s="876"/>
      <c r="SHY64" s="876"/>
      <c r="SHZ64" s="876"/>
      <c r="SIA64" s="876"/>
      <c r="SIB64" s="876"/>
      <c r="SIC64" s="876"/>
      <c r="SID64" s="876"/>
      <c r="SIE64" s="876"/>
      <c r="SIF64" s="876"/>
      <c r="SIG64" s="876"/>
      <c r="SIH64" s="876"/>
      <c r="SII64" s="876"/>
      <c r="SIJ64" s="876"/>
      <c r="SIK64" s="876"/>
      <c r="SIL64" s="876"/>
      <c r="SIM64" s="876"/>
      <c r="SIN64" s="876"/>
      <c r="SIO64" s="876"/>
      <c r="SIP64" s="876"/>
      <c r="SIQ64" s="876"/>
      <c r="SIR64" s="876"/>
      <c r="SIS64" s="876"/>
      <c r="SIT64" s="876"/>
      <c r="SIU64" s="876"/>
      <c r="SIV64" s="876"/>
      <c r="SIW64" s="876"/>
      <c r="SIX64" s="876"/>
      <c r="SIY64" s="876"/>
      <c r="SIZ64" s="876"/>
      <c r="SJA64" s="876"/>
      <c r="SJB64" s="876"/>
      <c r="SJC64" s="876"/>
      <c r="SJD64" s="876"/>
      <c r="SJE64" s="876"/>
      <c r="SJF64" s="876"/>
      <c r="SJG64" s="876"/>
      <c r="SJH64" s="876"/>
      <c r="SJI64" s="876"/>
      <c r="SJJ64" s="876"/>
      <c r="SJK64" s="876"/>
      <c r="SJL64" s="876"/>
      <c r="SJM64" s="876"/>
      <c r="SJN64" s="876"/>
      <c r="SJO64" s="876"/>
      <c r="SJP64" s="876"/>
      <c r="SJQ64" s="876"/>
      <c r="SJR64" s="876"/>
      <c r="SJS64" s="876"/>
      <c r="SJT64" s="876"/>
      <c r="SJU64" s="876"/>
      <c r="SJV64" s="876"/>
      <c r="SJW64" s="876"/>
      <c r="SJX64" s="876"/>
      <c r="SJY64" s="876"/>
      <c r="SJZ64" s="876"/>
      <c r="SKA64" s="876"/>
      <c r="SKB64" s="876"/>
      <c r="SKC64" s="876"/>
      <c r="SKD64" s="876"/>
      <c r="SKE64" s="876"/>
      <c r="SKF64" s="876"/>
      <c r="SKG64" s="876"/>
      <c r="SKH64" s="876"/>
      <c r="SKI64" s="876"/>
      <c r="SKJ64" s="876"/>
      <c r="SKK64" s="876"/>
      <c r="SKL64" s="876"/>
      <c r="SKM64" s="876"/>
      <c r="SKN64" s="876"/>
      <c r="SKO64" s="876"/>
      <c r="SKP64" s="876"/>
      <c r="SKQ64" s="876"/>
      <c r="SKR64" s="876"/>
      <c r="SKS64" s="876"/>
      <c r="SKT64" s="876"/>
      <c r="SKU64" s="876"/>
      <c r="SKV64" s="876"/>
      <c r="SKW64" s="876"/>
      <c r="SKX64" s="876"/>
      <c r="SKY64" s="876"/>
      <c r="SKZ64" s="876"/>
      <c r="SLA64" s="876"/>
      <c r="SLB64" s="876"/>
      <c r="SLC64" s="876"/>
      <c r="SLD64" s="876"/>
      <c r="SLE64" s="876"/>
      <c r="SLF64" s="876"/>
      <c r="SLG64" s="876"/>
      <c r="SLH64" s="876"/>
      <c r="SLI64" s="876"/>
      <c r="SLJ64" s="876"/>
      <c r="SLK64" s="876"/>
      <c r="SLL64" s="876"/>
      <c r="SLM64" s="876"/>
      <c r="SLN64" s="876"/>
      <c r="SLO64" s="876"/>
      <c r="SLP64" s="876"/>
      <c r="SLQ64" s="876"/>
      <c r="SLR64" s="876"/>
      <c r="SLS64" s="876"/>
      <c r="SLT64" s="876"/>
      <c r="SLU64" s="876"/>
      <c r="SLV64" s="876"/>
      <c r="SLW64" s="876"/>
      <c r="SLX64" s="876"/>
      <c r="SLY64" s="876"/>
      <c r="SLZ64" s="876"/>
      <c r="SMA64" s="876"/>
      <c r="SMB64" s="876"/>
      <c r="SMC64" s="876"/>
      <c r="SMD64" s="876"/>
      <c r="SME64" s="876"/>
      <c r="SMF64" s="876"/>
      <c r="SMG64" s="876"/>
      <c r="SMH64" s="876"/>
      <c r="SMI64" s="876"/>
      <c r="SMJ64" s="876"/>
      <c r="SMK64" s="876"/>
      <c r="SML64" s="876"/>
      <c r="SMM64" s="876"/>
      <c r="SMN64" s="876"/>
      <c r="SMO64" s="876"/>
      <c r="SMP64" s="876"/>
      <c r="SMQ64" s="876"/>
      <c r="SMR64" s="876"/>
      <c r="SMS64" s="876"/>
      <c r="SMT64" s="876"/>
      <c r="SMU64" s="876"/>
      <c r="SMV64" s="876"/>
      <c r="SMW64" s="876"/>
      <c r="SMX64" s="876"/>
      <c r="SMY64" s="876"/>
      <c r="SMZ64" s="876"/>
      <c r="SNA64" s="876"/>
      <c r="SNB64" s="876"/>
      <c r="SNC64" s="876"/>
      <c r="SND64" s="876"/>
      <c r="SNE64" s="876"/>
      <c r="SNF64" s="876"/>
      <c r="SNG64" s="876"/>
      <c r="SNH64" s="876"/>
      <c r="SNI64" s="876"/>
      <c r="SNJ64" s="876"/>
      <c r="SNK64" s="876"/>
      <c r="SNL64" s="876"/>
      <c r="SNM64" s="876"/>
      <c r="SNN64" s="876"/>
      <c r="SNO64" s="876"/>
      <c r="SNP64" s="876"/>
      <c r="SNQ64" s="876"/>
      <c r="SNR64" s="876"/>
      <c r="SNS64" s="876"/>
      <c r="SNT64" s="876"/>
      <c r="SNU64" s="876"/>
      <c r="SNV64" s="876"/>
      <c r="SNW64" s="876"/>
      <c r="SNX64" s="876"/>
      <c r="SNY64" s="876"/>
      <c r="SNZ64" s="876"/>
      <c r="SOA64" s="876"/>
      <c r="SOB64" s="876"/>
      <c r="SOC64" s="876"/>
      <c r="SOD64" s="876"/>
      <c r="SOE64" s="876"/>
      <c r="SOF64" s="876"/>
      <c r="SOG64" s="876"/>
      <c r="SOH64" s="876"/>
      <c r="SOI64" s="876"/>
      <c r="SOJ64" s="876"/>
      <c r="SOK64" s="876"/>
      <c r="SOL64" s="876"/>
      <c r="SOM64" s="876"/>
      <c r="SON64" s="876"/>
      <c r="SOO64" s="876"/>
      <c r="SOP64" s="876"/>
      <c r="SOQ64" s="876"/>
      <c r="SOR64" s="876"/>
      <c r="SOS64" s="876"/>
      <c r="SOT64" s="876"/>
      <c r="SOU64" s="876"/>
      <c r="SOV64" s="876"/>
      <c r="SOW64" s="876"/>
      <c r="SOX64" s="876"/>
      <c r="SOY64" s="876"/>
      <c r="SOZ64" s="876"/>
      <c r="SPA64" s="876"/>
      <c r="SPB64" s="876"/>
      <c r="SPC64" s="876"/>
      <c r="SPD64" s="876"/>
      <c r="SPE64" s="876"/>
      <c r="SPF64" s="876"/>
      <c r="SPG64" s="876"/>
      <c r="SPH64" s="876"/>
      <c r="SPI64" s="876"/>
      <c r="SPJ64" s="876"/>
      <c r="SPK64" s="876"/>
      <c r="SPL64" s="876"/>
      <c r="SPM64" s="876"/>
      <c r="SPN64" s="876"/>
      <c r="SPO64" s="876"/>
      <c r="SPP64" s="876"/>
      <c r="SPQ64" s="876"/>
      <c r="SPR64" s="876"/>
      <c r="SPS64" s="876"/>
      <c r="SPT64" s="876"/>
      <c r="SPU64" s="876"/>
      <c r="SPV64" s="876"/>
      <c r="SPW64" s="876"/>
      <c r="SPX64" s="876"/>
      <c r="SPY64" s="876"/>
      <c r="SPZ64" s="876"/>
      <c r="SQA64" s="876"/>
      <c r="SQB64" s="876"/>
      <c r="SQC64" s="876"/>
      <c r="SQD64" s="876"/>
      <c r="SQE64" s="876"/>
      <c r="SQF64" s="876"/>
      <c r="SQG64" s="876"/>
      <c r="SQH64" s="876"/>
      <c r="SQI64" s="876"/>
      <c r="SQJ64" s="876"/>
      <c r="SQK64" s="876"/>
      <c r="SQL64" s="876"/>
      <c r="SQM64" s="876"/>
      <c r="SQN64" s="876"/>
      <c r="SQO64" s="876"/>
      <c r="SQP64" s="876"/>
      <c r="SQQ64" s="876"/>
      <c r="SQR64" s="876"/>
      <c r="SQS64" s="876"/>
      <c r="SQT64" s="876"/>
      <c r="SQU64" s="876"/>
      <c r="SQV64" s="876"/>
      <c r="SQW64" s="876"/>
      <c r="SQX64" s="876"/>
      <c r="SQY64" s="876"/>
      <c r="SQZ64" s="876"/>
      <c r="SRA64" s="876"/>
      <c r="SRB64" s="876"/>
      <c r="SRC64" s="876"/>
      <c r="SRD64" s="876"/>
      <c r="SRE64" s="876"/>
      <c r="SRF64" s="876"/>
      <c r="SRG64" s="876"/>
      <c r="SRH64" s="876"/>
      <c r="SRI64" s="876"/>
      <c r="SRJ64" s="876"/>
      <c r="SRK64" s="876"/>
      <c r="SRL64" s="876"/>
      <c r="SRM64" s="876"/>
      <c r="SRN64" s="876"/>
      <c r="SRO64" s="876"/>
      <c r="SRP64" s="876"/>
      <c r="SRQ64" s="876"/>
      <c r="SRR64" s="876"/>
      <c r="SRS64" s="876"/>
      <c r="SRT64" s="876"/>
      <c r="SRU64" s="876"/>
      <c r="SRV64" s="876"/>
      <c r="SRW64" s="876"/>
      <c r="SRX64" s="876"/>
      <c r="SRY64" s="876"/>
      <c r="SRZ64" s="876"/>
      <c r="SSA64" s="876"/>
      <c r="SSB64" s="876"/>
      <c r="SSC64" s="876"/>
      <c r="SSD64" s="876"/>
      <c r="SSE64" s="876"/>
      <c r="SSF64" s="876"/>
      <c r="SSG64" s="876"/>
      <c r="SSH64" s="876"/>
      <c r="SSI64" s="876"/>
      <c r="SSJ64" s="876"/>
      <c r="SSK64" s="876"/>
      <c r="SSL64" s="876"/>
      <c r="SSM64" s="876"/>
      <c r="SSN64" s="876"/>
      <c r="SSO64" s="876"/>
      <c r="SSP64" s="876"/>
      <c r="SSQ64" s="876"/>
      <c r="SSR64" s="876"/>
      <c r="SSS64" s="876"/>
      <c r="SST64" s="876"/>
      <c r="SSU64" s="876"/>
      <c r="SSV64" s="876"/>
      <c r="SSW64" s="876"/>
      <c r="SSX64" s="876"/>
      <c r="SSY64" s="876"/>
      <c r="SSZ64" s="876"/>
      <c r="STA64" s="876"/>
      <c r="STB64" s="876"/>
      <c r="STC64" s="876"/>
      <c r="STD64" s="876"/>
      <c r="STE64" s="876"/>
      <c r="STF64" s="876"/>
      <c r="STG64" s="876"/>
      <c r="STH64" s="876"/>
      <c r="STI64" s="876"/>
      <c r="STJ64" s="876"/>
      <c r="STK64" s="876"/>
      <c r="STL64" s="876"/>
      <c r="STM64" s="876"/>
      <c r="STN64" s="876"/>
      <c r="STO64" s="876"/>
      <c r="STP64" s="876"/>
      <c r="STQ64" s="876"/>
      <c r="STR64" s="876"/>
      <c r="STS64" s="876"/>
      <c r="STT64" s="876"/>
      <c r="STU64" s="876"/>
      <c r="STV64" s="876"/>
      <c r="STW64" s="876"/>
      <c r="STX64" s="876"/>
      <c r="STY64" s="876"/>
      <c r="STZ64" s="876"/>
      <c r="SUA64" s="876"/>
      <c r="SUB64" s="876"/>
      <c r="SUC64" s="876"/>
      <c r="SUD64" s="876"/>
      <c r="SUE64" s="876"/>
      <c r="SUF64" s="876"/>
      <c r="SUG64" s="876"/>
      <c r="SUH64" s="876"/>
      <c r="SUI64" s="876"/>
      <c r="SUJ64" s="876"/>
      <c r="SUK64" s="876"/>
      <c r="SUL64" s="876"/>
      <c r="SUM64" s="876"/>
      <c r="SUN64" s="876"/>
      <c r="SUO64" s="876"/>
      <c r="SUP64" s="876"/>
      <c r="SUQ64" s="876"/>
      <c r="SUR64" s="876"/>
      <c r="SUS64" s="876"/>
      <c r="SUT64" s="876"/>
      <c r="SUU64" s="876"/>
      <c r="SUV64" s="876"/>
      <c r="SUW64" s="876"/>
      <c r="SUX64" s="876"/>
      <c r="SUY64" s="876"/>
      <c r="SUZ64" s="876"/>
      <c r="SVA64" s="876"/>
      <c r="SVB64" s="876"/>
      <c r="SVC64" s="876"/>
      <c r="SVD64" s="876"/>
      <c r="SVE64" s="876"/>
      <c r="SVF64" s="876"/>
      <c r="SVG64" s="876"/>
      <c r="SVH64" s="876"/>
      <c r="SVI64" s="876"/>
      <c r="SVJ64" s="876"/>
      <c r="SVK64" s="876"/>
      <c r="SVL64" s="876"/>
      <c r="SVM64" s="876"/>
      <c r="SVN64" s="876"/>
      <c r="SVO64" s="876"/>
      <c r="SVP64" s="876"/>
      <c r="SVQ64" s="876"/>
      <c r="SVR64" s="876"/>
      <c r="SVS64" s="876"/>
      <c r="SVT64" s="876"/>
      <c r="SVU64" s="876"/>
      <c r="SVV64" s="876"/>
      <c r="SVW64" s="876"/>
      <c r="SVX64" s="876"/>
      <c r="SVY64" s="876"/>
      <c r="SVZ64" s="876"/>
      <c r="SWA64" s="876"/>
      <c r="SWB64" s="876"/>
      <c r="SWC64" s="876"/>
      <c r="SWD64" s="876"/>
      <c r="SWE64" s="876"/>
      <c r="SWF64" s="876"/>
      <c r="SWG64" s="876"/>
      <c r="SWH64" s="876"/>
      <c r="SWI64" s="876"/>
      <c r="SWJ64" s="876"/>
      <c r="SWK64" s="876"/>
      <c r="SWL64" s="876"/>
      <c r="SWM64" s="876"/>
      <c r="SWN64" s="876"/>
      <c r="SWO64" s="876"/>
      <c r="SWP64" s="876"/>
      <c r="SWQ64" s="876"/>
      <c r="SWR64" s="876"/>
      <c r="SWS64" s="876"/>
      <c r="SWT64" s="876"/>
      <c r="SWU64" s="876"/>
      <c r="SWV64" s="876"/>
      <c r="SWW64" s="876"/>
      <c r="SWX64" s="876"/>
      <c r="SWY64" s="876"/>
      <c r="SWZ64" s="876"/>
      <c r="SXA64" s="876"/>
      <c r="SXB64" s="876"/>
      <c r="SXC64" s="876"/>
      <c r="SXD64" s="876"/>
      <c r="SXE64" s="876"/>
      <c r="SXF64" s="876"/>
      <c r="SXG64" s="876"/>
      <c r="SXH64" s="876"/>
      <c r="SXI64" s="876"/>
      <c r="SXJ64" s="876"/>
      <c r="SXK64" s="876"/>
      <c r="SXL64" s="876"/>
      <c r="SXM64" s="876"/>
      <c r="SXN64" s="876"/>
      <c r="SXO64" s="876"/>
      <c r="SXP64" s="876"/>
      <c r="SXQ64" s="876"/>
      <c r="SXR64" s="876"/>
      <c r="SXS64" s="876"/>
      <c r="SXT64" s="876"/>
      <c r="SXU64" s="876"/>
      <c r="SXV64" s="876"/>
      <c r="SXW64" s="876"/>
      <c r="SXX64" s="876"/>
      <c r="SXY64" s="876"/>
      <c r="SXZ64" s="876"/>
      <c r="SYA64" s="876"/>
      <c r="SYB64" s="876"/>
      <c r="SYC64" s="876"/>
      <c r="SYD64" s="876"/>
      <c r="SYE64" s="876"/>
      <c r="SYF64" s="876"/>
      <c r="SYG64" s="876"/>
      <c r="SYH64" s="876"/>
      <c r="SYI64" s="876"/>
      <c r="SYJ64" s="876"/>
      <c r="SYK64" s="876"/>
      <c r="SYL64" s="876"/>
      <c r="SYM64" s="876"/>
      <c r="SYN64" s="876"/>
      <c r="SYO64" s="876"/>
      <c r="SYP64" s="876"/>
      <c r="SYQ64" s="876"/>
      <c r="SYR64" s="876"/>
      <c r="SYS64" s="876"/>
      <c r="SYT64" s="876"/>
      <c r="SYU64" s="876"/>
      <c r="SYV64" s="876"/>
      <c r="SYW64" s="876"/>
      <c r="SYX64" s="876"/>
      <c r="SYY64" s="876"/>
      <c r="SYZ64" s="876"/>
      <c r="SZA64" s="876"/>
      <c r="SZB64" s="876"/>
      <c r="SZC64" s="876"/>
      <c r="SZD64" s="876"/>
      <c r="SZE64" s="876"/>
      <c r="SZF64" s="876"/>
      <c r="SZG64" s="876"/>
      <c r="SZH64" s="876"/>
      <c r="SZI64" s="876"/>
      <c r="SZJ64" s="876"/>
      <c r="SZK64" s="876"/>
      <c r="SZL64" s="876"/>
      <c r="SZM64" s="876"/>
      <c r="SZN64" s="876"/>
      <c r="SZO64" s="876"/>
      <c r="SZP64" s="876"/>
      <c r="SZQ64" s="876"/>
      <c r="SZR64" s="876"/>
      <c r="SZS64" s="876"/>
      <c r="SZT64" s="876"/>
      <c r="SZU64" s="876"/>
      <c r="SZV64" s="876"/>
      <c r="SZW64" s="876"/>
      <c r="SZX64" s="876"/>
      <c r="SZY64" s="876"/>
      <c r="SZZ64" s="876"/>
      <c r="TAA64" s="876"/>
      <c r="TAB64" s="876"/>
      <c r="TAC64" s="876"/>
      <c r="TAD64" s="876"/>
      <c r="TAE64" s="876"/>
      <c r="TAF64" s="876"/>
      <c r="TAG64" s="876"/>
      <c r="TAH64" s="876"/>
      <c r="TAI64" s="876"/>
      <c r="TAJ64" s="876"/>
      <c r="TAK64" s="876"/>
      <c r="TAL64" s="876"/>
      <c r="TAM64" s="876"/>
      <c r="TAN64" s="876"/>
      <c r="TAO64" s="876"/>
      <c r="TAP64" s="876"/>
      <c r="TAQ64" s="876"/>
      <c r="TAR64" s="876"/>
      <c r="TAS64" s="876"/>
      <c r="TAT64" s="876"/>
      <c r="TAU64" s="876"/>
      <c r="TAV64" s="876"/>
      <c r="TAW64" s="876"/>
      <c r="TAX64" s="876"/>
      <c r="TAY64" s="876"/>
      <c r="TAZ64" s="876"/>
      <c r="TBA64" s="876"/>
      <c r="TBB64" s="876"/>
      <c r="TBC64" s="876"/>
      <c r="TBD64" s="876"/>
      <c r="TBE64" s="876"/>
      <c r="TBF64" s="876"/>
      <c r="TBG64" s="876"/>
      <c r="TBH64" s="876"/>
      <c r="TBI64" s="876"/>
      <c r="TBJ64" s="876"/>
      <c r="TBK64" s="876"/>
      <c r="TBL64" s="876"/>
      <c r="TBM64" s="876"/>
      <c r="TBN64" s="876"/>
      <c r="TBO64" s="876"/>
      <c r="TBP64" s="876"/>
      <c r="TBQ64" s="876"/>
      <c r="TBR64" s="876"/>
      <c r="TBS64" s="876"/>
      <c r="TBT64" s="876"/>
      <c r="TBU64" s="876"/>
      <c r="TBV64" s="876"/>
      <c r="TBW64" s="876"/>
      <c r="TBX64" s="876"/>
      <c r="TBY64" s="876"/>
      <c r="TBZ64" s="876"/>
      <c r="TCA64" s="876"/>
      <c r="TCB64" s="876"/>
      <c r="TCC64" s="876"/>
      <c r="TCD64" s="876"/>
      <c r="TCE64" s="876"/>
      <c r="TCF64" s="876"/>
      <c r="TCG64" s="876"/>
      <c r="TCH64" s="876"/>
      <c r="TCI64" s="876"/>
      <c r="TCJ64" s="876"/>
      <c r="TCK64" s="876"/>
      <c r="TCL64" s="876"/>
      <c r="TCM64" s="876"/>
      <c r="TCN64" s="876"/>
      <c r="TCO64" s="876"/>
      <c r="TCP64" s="876"/>
      <c r="TCQ64" s="876"/>
      <c r="TCR64" s="876"/>
      <c r="TCS64" s="876"/>
      <c r="TCT64" s="876"/>
      <c r="TCU64" s="876"/>
      <c r="TCV64" s="876"/>
      <c r="TCW64" s="876"/>
      <c r="TCX64" s="876"/>
      <c r="TCY64" s="876"/>
      <c r="TCZ64" s="876"/>
      <c r="TDA64" s="876"/>
      <c r="TDB64" s="876"/>
      <c r="TDC64" s="876"/>
      <c r="TDD64" s="876"/>
      <c r="TDE64" s="876"/>
      <c r="TDF64" s="876"/>
      <c r="TDG64" s="876"/>
      <c r="TDH64" s="876"/>
      <c r="TDI64" s="876"/>
      <c r="TDJ64" s="876"/>
      <c r="TDK64" s="876"/>
      <c r="TDL64" s="876"/>
      <c r="TDM64" s="876"/>
      <c r="TDN64" s="876"/>
      <c r="TDO64" s="876"/>
      <c r="TDP64" s="876"/>
      <c r="TDQ64" s="876"/>
      <c r="TDR64" s="876"/>
      <c r="TDS64" s="876"/>
      <c r="TDT64" s="876"/>
      <c r="TDU64" s="876"/>
      <c r="TDV64" s="876"/>
      <c r="TDW64" s="876"/>
      <c r="TDX64" s="876"/>
      <c r="TDY64" s="876"/>
      <c r="TDZ64" s="876"/>
      <c r="TEA64" s="876"/>
      <c r="TEB64" s="876"/>
      <c r="TEC64" s="876"/>
      <c r="TED64" s="876"/>
      <c r="TEE64" s="876"/>
      <c r="TEF64" s="876"/>
      <c r="TEG64" s="876"/>
      <c r="TEH64" s="876"/>
      <c r="TEI64" s="876"/>
      <c r="TEJ64" s="876"/>
      <c r="TEK64" s="876"/>
      <c r="TEL64" s="876"/>
      <c r="TEM64" s="876"/>
      <c r="TEN64" s="876"/>
      <c r="TEO64" s="876"/>
      <c r="TEP64" s="876"/>
      <c r="TEQ64" s="876"/>
      <c r="TER64" s="876"/>
      <c r="TES64" s="876"/>
      <c r="TET64" s="876"/>
      <c r="TEU64" s="876"/>
      <c r="TEV64" s="876"/>
      <c r="TEW64" s="876"/>
      <c r="TEX64" s="876"/>
      <c r="TEY64" s="876"/>
      <c r="TEZ64" s="876"/>
      <c r="TFA64" s="876"/>
      <c r="TFB64" s="876"/>
      <c r="TFC64" s="876"/>
      <c r="TFD64" s="876"/>
      <c r="TFE64" s="876"/>
      <c r="TFF64" s="876"/>
      <c r="TFG64" s="876"/>
      <c r="TFH64" s="876"/>
      <c r="TFI64" s="876"/>
      <c r="TFJ64" s="876"/>
      <c r="TFK64" s="876"/>
      <c r="TFL64" s="876"/>
      <c r="TFM64" s="876"/>
      <c r="TFN64" s="876"/>
      <c r="TFO64" s="876"/>
      <c r="TFP64" s="876"/>
      <c r="TFQ64" s="876"/>
      <c r="TFR64" s="876"/>
      <c r="TFS64" s="876"/>
      <c r="TFT64" s="876"/>
      <c r="TFU64" s="876"/>
      <c r="TFV64" s="876"/>
      <c r="TFW64" s="876"/>
      <c r="TFX64" s="876"/>
      <c r="TFY64" s="876"/>
      <c r="TFZ64" s="876"/>
      <c r="TGA64" s="876"/>
      <c r="TGB64" s="876"/>
      <c r="TGC64" s="876"/>
      <c r="TGD64" s="876"/>
      <c r="TGE64" s="876"/>
      <c r="TGF64" s="876"/>
      <c r="TGG64" s="876"/>
      <c r="TGH64" s="876"/>
      <c r="TGI64" s="876"/>
      <c r="TGJ64" s="876"/>
      <c r="TGK64" s="876"/>
      <c r="TGL64" s="876"/>
      <c r="TGM64" s="876"/>
      <c r="TGN64" s="876"/>
      <c r="TGO64" s="876"/>
      <c r="TGP64" s="876"/>
      <c r="TGQ64" s="876"/>
      <c r="TGR64" s="876"/>
      <c r="TGS64" s="876"/>
      <c r="TGT64" s="876"/>
      <c r="TGU64" s="876"/>
      <c r="TGV64" s="876"/>
      <c r="TGW64" s="876"/>
      <c r="TGX64" s="876"/>
      <c r="TGY64" s="876"/>
      <c r="TGZ64" s="876"/>
      <c r="THA64" s="876"/>
      <c r="THB64" s="876"/>
      <c r="THC64" s="876"/>
      <c r="THD64" s="876"/>
      <c r="THE64" s="876"/>
      <c r="THF64" s="876"/>
      <c r="THG64" s="876"/>
      <c r="THH64" s="876"/>
      <c r="THI64" s="876"/>
      <c r="THJ64" s="876"/>
      <c r="THK64" s="876"/>
      <c r="THL64" s="876"/>
      <c r="THM64" s="876"/>
      <c r="THN64" s="876"/>
      <c r="THO64" s="876"/>
      <c r="THP64" s="876"/>
      <c r="THQ64" s="876"/>
      <c r="THR64" s="876"/>
      <c r="THS64" s="876"/>
      <c r="THT64" s="876"/>
      <c r="THU64" s="876"/>
      <c r="THV64" s="876"/>
      <c r="THW64" s="876"/>
      <c r="THX64" s="876"/>
      <c r="THY64" s="876"/>
      <c r="THZ64" s="876"/>
      <c r="TIA64" s="876"/>
      <c r="TIB64" s="876"/>
      <c r="TIC64" s="876"/>
      <c r="TID64" s="876"/>
      <c r="TIE64" s="876"/>
      <c r="TIF64" s="876"/>
      <c r="TIG64" s="876"/>
      <c r="TIH64" s="876"/>
      <c r="TII64" s="876"/>
      <c r="TIJ64" s="876"/>
      <c r="TIK64" s="876"/>
      <c r="TIL64" s="876"/>
      <c r="TIM64" s="876"/>
      <c r="TIN64" s="876"/>
      <c r="TIO64" s="876"/>
      <c r="TIP64" s="876"/>
      <c r="TIQ64" s="876"/>
      <c r="TIR64" s="876"/>
      <c r="TIS64" s="876"/>
      <c r="TIT64" s="876"/>
      <c r="TIU64" s="876"/>
      <c r="TIV64" s="876"/>
      <c r="TIW64" s="876"/>
      <c r="TIX64" s="876"/>
      <c r="TIY64" s="876"/>
      <c r="TIZ64" s="876"/>
      <c r="TJA64" s="876"/>
      <c r="TJB64" s="876"/>
      <c r="TJC64" s="876"/>
      <c r="TJD64" s="876"/>
      <c r="TJE64" s="876"/>
      <c r="TJF64" s="876"/>
      <c r="TJG64" s="876"/>
      <c r="TJH64" s="876"/>
      <c r="TJI64" s="876"/>
      <c r="TJJ64" s="876"/>
      <c r="TJK64" s="876"/>
      <c r="TJL64" s="876"/>
      <c r="TJM64" s="876"/>
      <c r="TJN64" s="876"/>
      <c r="TJO64" s="876"/>
      <c r="TJP64" s="876"/>
      <c r="TJQ64" s="876"/>
      <c r="TJR64" s="876"/>
      <c r="TJS64" s="876"/>
      <c r="TJT64" s="876"/>
      <c r="TJU64" s="876"/>
      <c r="TJV64" s="876"/>
      <c r="TJW64" s="876"/>
      <c r="TJX64" s="876"/>
      <c r="TJY64" s="876"/>
      <c r="TJZ64" s="876"/>
      <c r="TKA64" s="876"/>
      <c r="TKB64" s="876"/>
      <c r="TKC64" s="876"/>
      <c r="TKD64" s="876"/>
      <c r="TKE64" s="876"/>
      <c r="TKF64" s="876"/>
      <c r="TKG64" s="876"/>
      <c r="TKH64" s="876"/>
      <c r="TKI64" s="876"/>
      <c r="TKJ64" s="876"/>
      <c r="TKK64" s="876"/>
      <c r="TKL64" s="876"/>
      <c r="TKM64" s="876"/>
      <c r="TKN64" s="876"/>
      <c r="TKO64" s="876"/>
      <c r="TKP64" s="876"/>
      <c r="TKQ64" s="876"/>
      <c r="TKR64" s="876"/>
      <c r="TKS64" s="876"/>
      <c r="TKT64" s="876"/>
      <c r="TKU64" s="876"/>
      <c r="TKV64" s="876"/>
      <c r="TKW64" s="876"/>
      <c r="TKX64" s="876"/>
      <c r="TKY64" s="876"/>
      <c r="TKZ64" s="876"/>
      <c r="TLA64" s="876"/>
      <c r="TLB64" s="876"/>
      <c r="TLC64" s="876"/>
      <c r="TLD64" s="876"/>
      <c r="TLE64" s="876"/>
      <c r="TLF64" s="876"/>
      <c r="TLG64" s="876"/>
      <c r="TLH64" s="876"/>
      <c r="TLI64" s="876"/>
      <c r="TLJ64" s="876"/>
      <c r="TLK64" s="876"/>
      <c r="TLL64" s="876"/>
      <c r="TLM64" s="876"/>
      <c r="TLN64" s="876"/>
      <c r="TLO64" s="876"/>
      <c r="TLP64" s="876"/>
      <c r="TLQ64" s="876"/>
      <c r="TLR64" s="876"/>
      <c r="TLS64" s="876"/>
      <c r="TLT64" s="876"/>
      <c r="TLU64" s="876"/>
      <c r="TLV64" s="876"/>
      <c r="TLW64" s="876"/>
      <c r="TLX64" s="876"/>
      <c r="TLY64" s="876"/>
      <c r="TLZ64" s="876"/>
      <c r="TMA64" s="876"/>
      <c r="TMB64" s="876"/>
      <c r="TMC64" s="876"/>
      <c r="TMD64" s="876"/>
      <c r="TME64" s="876"/>
      <c r="TMF64" s="876"/>
      <c r="TMG64" s="876"/>
      <c r="TMH64" s="876"/>
      <c r="TMI64" s="876"/>
      <c r="TMJ64" s="876"/>
      <c r="TMK64" s="876"/>
      <c r="TML64" s="876"/>
      <c r="TMM64" s="876"/>
      <c r="TMN64" s="876"/>
      <c r="TMO64" s="876"/>
      <c r="TMP64" s="876"/>
      <c r="TMQ64" s="876"/>
      <c r="TMR64" s="876"/>
      <c r="TMS64" s="876"/>
      <c r="TMT64" s="876"/>
      <c r="TMU64" s="876"/>
      <c r="TMV64" s="876"/>
      <c r="TMW64" s="876"/>
      <c r="TMX64" s="876"/>
      <c r="TMY64" s="876"/>
      <c r="TMZ64" s="876"/>
      <c r="TNA64" s="876"/>
      <c r="TNB64" s="876"/>
      <c r="TNC64" s="876"/>
      <c r="TND64" s="876"/>
      <c r="TNE64" s="876"/>
      <c r="TNF64" s="876"/>
      <c r="TNG64" s="876"/>
      <c r="TNH64" s="876"/>
      <c r="TNI64" s="876"/>
      <c r="TNJ64" s="876"/>
      <c r="TNK64" s="876"/>
      <c r="TNL64" s="876"/>
      <c r="TNM64" s="876"/>
      <c r="TNN64" s="876"/>
      <c r="TNO64" s="876"/>
      <c r="TNP64" s="876"/>
      <c r="TNQ64" s="876"/>
      <c r="TNR64" s="876"/>
      <c r="TNS64" s="876"/>
      <c r="TNT64" s="876"/>
      <c r="TNU64" s="876"/>
      <c r="TNV64" s="876"/>
      <c r="TNW64" s="876"/>
      <c r="TNX64" s="876"/>
      <c r="TNY64" s="876"/>
      <c r="TNZ64" s="876"/>
      <c r="TOA64" s="876"/>
      <c r="TOB64" s="876"/>
      <c r="TOC64" s="876"/>
      <c r="TOD64" s="876"/>
      <c r="TOE64" s="876"/>
      <c r="TOF64" s="876"/>
      <c r="TOG64" s="876"/>
      <c r="TOH64" s="876"/>
      <c r="TOI64" s="876"/>
      <c r="TOJ64" s="876"/>
      <c r="TOK64" s="876"/>
      <c r="TOL64" s="876"/>
      <c r="TOM64" s="876"/>
      <c r="TON64" s="876"/>
      <c r="TOO64" s="876"/>
      <c r="TOP64" s="876"/>
      <c r="TOQ64" s="876"/>
      <c r="TOR64" s="876"/>
      <c r="TOS64" s="876"/>
      <c r="TOT64" s="876"/>
      <c r="TOU64" s="876"/>
      <c r="TOV64" s="876"/>
      <c r="TOW64" s="876"/>
      <c r="TOX64" s="876"/>
      <c r="TOY64" s="876"/>
      <c r="TOZ64" s="876"/>
      <c r="TPA64" s="876"/>
      <c r="TPB64" s="876"/>
      <c r="TPC64" s="876"/>
      <c r="TPD64" s="876"/>
      <c r="TPE64" s="876"/>
      <c r="TPF64" s="876"/>
      <c r="TPG64" s="876"/>
      <c r="TPH64" s="876"/>
      <c r="TPI64" s="876"/>
      <c r="TPJ64" s="876"/>
      <c r="TPK64" s="876"/>
      <c r="TPL64" s="876"/>
      <c r="TPM64" s="876"/>
      <c r="TPN64" s="876"/>
      <c r="TPO64" s="876"/>
      <c r="TPP64" s="876"/>
      <c r="TPQ64" s="876"/>
      <c r="TPR64" s="876"/>
      <c r="TPS64" s="876"/>
      <c r="TPT64" s="876"/>
      <c r="TPU64" s="876"/>
      <c r="TPV64" s="876"/>
      <c r="TPW64" s="876"/>
      <c r="TPX64" s="876"/>
      <c r="TPY64" s="876"/>
      <c r="TPZ64" s="876"/>
      <c r="TQA64" s="876"/>
      <c r="TQB64" s="876"/>
      <c r="TQC64" s="876"/>
      <c r="TQD64" s="876"/>
      <c r="TQE64" s="876"/>
      <c r="TQF64" s="876"/>
      <c r="TQG64" s="876"/>
      <c r="TQH64" s="876"/>
      <c r="TQI64" s="876"/>
      <c r="TQJ64" s="876"/>
      <c r="TQK64" s="876"/>
      <c r="TQL64" s="876"/>
      <c r="TQM64" s="876"/>
      <c r="TQN64" s="876"/>
      <c r="TQO64" s="876"/>
      <c r="TQP64" s="876"/>
      <c r="TQQ64" s="876"/>
      <c r="TQR64" s="876"/>
      <c r="TQS64" s="876"/>
      <c r="TQT64" s="876"/>
      <c r="TQU64" s="876"/>
      <c r="TQV64" s="876"/>
      <c r="TQW64" s="876"/>
      <c r="TQX64" s="876"/>
      <c r="TQY64" s="876"/>
      <c r="TQZ64" s="876"/>
      <c r="TRA64" s="876"/>
      <c r="TRB64" s="876"/>
      <c r="TRC64" s="876"/>
      <c r="TRD64" s="876"/>
      <c r="TRE64" s="876"/>
      <c r="TRF64" s="876"/>
      <c r="TRG64" s="876"/>
      <c r="TRH64" s="876"/>
      <c r="TRI64" s="876"/>
      <c r="TRJ64" s="876"/>
      <c r="TRK64" s="876"/>
      <c r="TRL64" s="876"/>
      <c r="TRM64" s="876"/>
      <c r="TRN64" s="876"/>
      <c r="TRO64" s="876"/>
      <c r="TRP64" s="876"/>
      <c r="TRQ64" s="876"/>
      <c r="TRR64" s="876"/>
      <c r="TRS64" s="876"/>
      <c r="TRT64" s="876"/>
      <c r="TRU64" s="876"/>
      <c r="TRV64" s="876"/>
      <c r="TRW64" s="876"/>
      <c r="TRX64" s="876"/>
      <c r="TRY64" s="876"/>
      <c r="TRZ64" s="876"/>
      <c r="TSA64" s="876"/>
      <c r="TSB64" s="876"/>
      <c r="TSC64" s="876"/>
      <c r="TSD64" s="876"/>
      <c r="TSE64" s="876"/>
      <c r="TSF64" s="876"/>
      <c r="TSG64" s="876"/>
      <c r="TSH64" s="876"/>
      <c r="TSI64" s="876"/>
      <c r="TSJ64" s="876"/>
      <c r="TSK64" s="876"/>
      <c r="TSL64" s="876"/>
      <c r="TSM64" s="876"/>
      <c r="TSN64" s="876"/>
      <c r="TSO64" s="876"/>
      <c r="TSP64" s="876"/>
      <c r="TSQ64" s="876"/>
      <c r="TSR64" s="876"/>
      <c r="TSS64" s="876"/>
      <c r="TST64" s="876"/>
      <c r="TSU64" s="876"/>
      <c r="TSV64" s="876"/>
      <c r="TSW64" s="876"/>
      <c r="TSX64" s="876"/>
      <c r="TSY64" s="876"/>
      <c r="TSZ64" s="876"/>
      <c r="TTA64" s="876"/>
      <c r="TTB64" s="876"/>
      <c r="TTC64" s="876"/>
      <c r="TTD64" s="876"/>
      <c r="TTE64" s="876"/>
      <c r="TTF64" s="876"/>
      <c r="TTG64" s="876"/>
      <c r="TTH64" s="876"/>
      <c r="TTI64" s="876"/>
      <c r="TTJ64" s="876"/>
      <c r="TTK64" s="876"/>
      <c r="TTL64" s="876"/>
      <c r="TTM64" s="876"/>
      <c r="TTN64" s="876"/>
      <c r="TTO64" s="876"/>
      <c r="TTP64" s="876"/>
      <c r="TTQ64" s="876"/>
      <c r="TTR64" s="876"/>
      <c r="TTS64" s="876"/>
      <c r="TTT64" s="876"/>
      <c r="TTU64" s="876"/>
      <c r="TTV64" s="876"/>
      <c r="TTW64" s="876"/>
      <c r="TTX64" s="876"/>
      <c r="TTY64" s="876"/>
      <c r="TTZ64" s="876"/>
      <c r="TUA64" s="876"/>
      <c r="TUB64" s="876"/>
      <c r="TUC64" s="876"/>
      <c r="TUD64" s="876"/>
      <c r="TUE64" s="876"/>
      <c r="TUF64" s="876"/>
      <c r="TUG64" s="876"/>
      <c r="TUH64" s="876"/>
      <c r="TUI64" s="876"/>
      <c r="TUJ64" s="876"/>
      <c r="TUK64" s="876"/>
      <c r="TUL64" s="876"/>
      <c r="TUM64" s="876"/>
      <c r="TUN64" s="876"/>
      <c r="TUO64" s="876"/>
      <c r="TUP64" s="876"/>
      <c r="TUQ64" s="876"/>
      <c r="TUR64" s="876"/>
      <c r="TUS64" s="876"/>
      <c r="TUT64" s="876"/>
      <c r="TUU64" s="876"/>
      <c r="TUV64" s="876"/>
      <c r="TUW64" s="876"/>
      <c r="TUX64" s="876"/>
      <c r="TUY64" s="876"/>
      <c r="TUZ64" s="876"/>
      <c r="TVA64" s="876"/>
      <c r="TVB64" s="876"/>
      <c r="TVC64" s="876"/>
      <c r="TVD64" s="876"/>
      <c r="TVE64" s="876"/>
      <c r="TVF64" s="876"/>
      <c r="TVG64" s="876"/>
      <c r="TVH64" s="876"/>
      <c r="TVI64" s="876"/>
      <c r="TVJ64" s="876"/>
      <c r="TVK64" s="876"/>
      <c r="TVL64" s="876"/>
      <c r="TVM64" s="876"/>
      <c r="TVN64" s="876"/>
      <c r="TVO64" s="876"/>
      <c r="TVP64" s="876"/>
      <c r="TVQ64" s="876"/>
      <c r="TVR64" s="876"/>
      <c r="TVS64" s="876"/>
      <c r="TVT64" s="876"/>
      <c r="TVU64" s="876"/>
      <c r="TVV64" s="876"/>
      <c r="TVW64" s="876"/>
      <c r="TVX64" s="876"/>
      <c r="TVY64" s="876"/>
      <c r="TVZ64" s="876"/>
      <c r="TWA64" s="876"/>
      <c r="TWB64" s="876"/>
      <c r="TWC64" s="876"/>
      <c r="TWD64" s="876"/>
      <c r="TWE64" s="876"/>
      <c r="TWF64" s="876"/>
      <c r="TWG64" s="876"/>
      <c r="TWH64" s="876"/>
      <c r="TWI64" s="876"/>
      <c r="TWJ64" s="876"/>
      <c r="TWK64" s="876"/>
      <c r="TWL64" s="876"/>
      <c r="TWM64" s="876"/>
      <c r="TWN64" s="876"/>
      <c r="TWO64" s="876"/>
      <c r="TWP64" s="876"/>
      <c r="TWQ64" s="876"/>
      <c r="TWR64" s="876"/>
      <c r="TWS64" s="876"/>
      <c r="TWT64" s="876"/>
      <c r="TWU64" s="876"/>
      <c r="TWV64" s="876"/>
      <c r="TWW64" s="876"/>
      <c r="TWX64" s="876"/>
      <c r="TWY64" s="876"/>
      <c r="TWZ64" s="876"/>
      <c r="TXA64" s="876"/>
      <c r="TXB64" s="876"/>
      <c r="TXC64" s="876"/>
      <c r="TXD64" s="876"/>
      <c r="TXE64" s="876"/>
      <c r="TXF64" s="876"/>
      <c r="TXG64" s="876"/>
      <c r="TXH64" s="876"/>
      <c r="TXI64" s="876"/>
      <c r="TXJ64" s="876"/>
      <c r="TXK64" s="876"/>
      <c r="TXL64" s="876"/>
      <c r="TXM64" s="876"/>
      <c r="TXN64" s="876"/>
      <c r="TXO64" s="876"/>
      <c r="TXP64" s="876"/>
      <c r="TXQ64" s="876"/>
      <c r="TXR64" s="876"/>
      <c r="TXS64" s="876"/>
      <c r="TXT64" s="876"/>
      <c r="TXU64" s="876"/>
      <c r="TXV64" s="876"/>
      <c r="TXW64" s="876"/>
      <c r="TXX64" s="876"/>
      <c r="TXY64" s="876"/>
      <c r="TXZ64" s="876"/>
      <c r="TYA64" s="876"/>
      <c r="TYB64" s="876"/>
      <c r="TYC64" s="876"/>
      <c r="TYD64" s="876"/>
      <c r="TYE64" s="876"/>
      <c r="TYF64" s="876"/>
      <c r="TYG64" s="876"/>
      <c r="TYH64" s="876"/>
      <c r="TYI64" s="876"/>
      <c r="TYJ64" s="876"/>
      <c r="TYK64" s="876"/>
      <c r="TYL64" s="876"/>
      <c r="TYM64" s="876"/>
      <c r="TYN64" s="876"/>
      <c r="TYO64" s="876"/>
      <c r="TYP64" s="876"/>
      <c r="TYQ64" s="876"/>
      <c r="TYR64" s="876"/>
      <c r="TYS64" s="876"/>
      <c r="TYT64" s="876"/>
      <c r="TYU64" s="876"/>
      <c r="TYV64" s="876"/>
      <c r="TYW64" s="876"/>
      <c r="TYX64" s="876"/>
      <c r="TYY64" s="876"/>
      <c r="TYZ64" s="876"/>
      <c r="TZA64" s="876"/>
      <c r="TZB64" s="876"/>
      <c r="TZC64" s="876"/>
      <c r="TZD64" s="876"/>
      <c r="TZE64" s="876"/>
      <c r="TZF64" s="876"/>
      <c r="TZG64" s="876"/>
      <c r="TZH64" s="876"/>
      <c r="TZI64" s="876"/>
      <c r="TZJ64" s="876"/>
      <c r="TZK64" s="876"/>
      <c r="TZL64" s="876"/>
      <c r="TZM64" s="876"/>
      <c r="TZN64" s="876"/>
      <c r="TZO64" s="876"/>
      <c r="TZP64" s="876"/>
      <c r="TZQ64" s="876"/>
      <c r="TZR64" s="876"/>
      <c r="TZS64" s="876"/>
      <c r="TZT64" s="876"/>
      <c r="TZU64" s="876"/>
      <c r="TZV64" s="876"/>
      <c r="TZW64" s="876"/>
      <c r="TZX64" s="876"/>
      <c r="TZY64" s="876"/>
      <c r="TZZ64" s="876"/>
      <c r="UAA64" s="876"/>
      <c r="UAB64" s="876"/>
      <c r="UAC64" s="876"/>
      <c r="UAD64" s="876"/>
      <c r="UAE64" s="876"/>
      <c r="UAF64" s="876"/>
      <c r="UAG64" s="876"/>
      <c r="UAH64" s="876"/>
      <c r="UAI64" s="876"/>
      <c r="UAJ64" s="876"/>
      <c r="UAK64" s="876"/>
      <c r="UAL64" s="876"/>
      <c r="UAM64" s="876"/>
      <c r="UAN64" s="876"/>
      <c r="UAO64" s="876"/>
      <c r="UAP64" s="876"/>
      <c r="UAQ64" s="876"/>
      <c r="UAR64" s="876"/>
      <c r="UAS64" s="876"/>
      <c r="UAT64" s="876"/>
      <c r="UAU64" s="876"/>
      <c r="UAV64" s="876"/>
      <c r="UAW64" s="876"/>
      <c r="UAX64" s="876"/>
      <c r="UAY64" s="876"/>
      <c r="UAZ64" s="876"/>
      <c r="UBA64" s="876"/>
      <c r="UBB64" s="876"/>
      <c r="UBC64" s="876"/>
      <c r="UBD64" s="876"/>
      <c r="UBE64" s="876"/>
      <c r="UBF64" s="876"/>
      <c r="UBG64" s="876"/>
      <c r="UBH64" s="876"/>
      <c r="UBI64" s="876"/>
      <c r="UBJ64" s="876"/>
      <c r="UBK64" s="876"/>
      <c r="UBL64" s="876"/>
      <c r="UBM64" s="876"/>
      <c r="UBN64" s="876"/>
      <c r="UBO64" s="876"/>
      <c r="UBP64" s="876"/>
      <c r="UBQ64" s="876"/>
      <c r="UBR64" s="876"/>
      <c r="UBS64" s="876"/>
      <c r="UBT64" s="876"/>
      <c r="UBU64" s="876"/>
      <c r="UBV64" s="876"/>
      <c r="UBW64" s="876"/>
      <c r="UBX64" s="876"/>
      <c r="UBY64" s="876"/>
      <c r="UBZ64" s="876"/>
      <c r="UCA64" s="876"/>
      <c r="UCB64" s="876"/>
      <c r="UCC64" s="876"/>
      <c r="UCD64" s="876"/>
      <c r="UCE64" s="876"/>
      <c r="UCF64" s="876"/>
      <c r="UCG64" s="876"/>
      <c r="UCH64" s="876"/>
      <c r="UCI64" s="876"/>
      <c r="UCJ64" s="876"/>
      <c r="UCK64" s="876"/>
      <c r="UCL64" s="876"/>
      <c r="UCM64" s="876"/>
      <c r="UCN64" s="876"/>
      <c r="UCO64" s="876"/>
      <c r="UCP64" s="876"/>
      <c r="UCQ64" s="876"/>
      <c r="UCR64" s="876"/>
      <c r="UCS64" s="876"/>
      <c r="UCT64" s="876"/>
      <c r="UCU64" s="876"/>
      <c r="UCV64" s="876"/>
      <c r="UCW64" s="876"/>
      <c r="UCX64" s="876"/>
      <c r="UCY64" s="876"/>
      <c r="UCZ64" s="876"/>
      <c r="UDA64" s="876"/>
      <c r="UDB64" s="876"/>
      <c r="UDC64" s="876"/>
      <c r="UDD64" s="876"/>
      <c r="UDE64" s="876"/>
      <c r="UDF64" s="876"/>
      <c r="UDG64" s="876"/>
      <c r="UDH64" s="876"/>
      <c r="UDI64" s="876"/>
      <c r="UDJ64" s="876"/>
      <c r="UDK64" s="876"/>
      <c r="UDL64" s="876"/>
      <c r="UDM64" s="876"/>
      <c r="UDN64" s="876"/>
      <c r="UDO64" s="876"/>
      <c r="UDP64" s="876"/>
      <c r="UDQ64" s="876"/>
      <c r="UDR64" s="876"/>
      <c r="UDS64" s="876"/>
      <c r="UDT64" s="876"/>
      <c r="UDU64" s="876"/>
      <c r="UDV64" s="876"/>
      <c r="UDW64" s="876"/>
      <c r="UDX64" s="876"/>
      <c r="UDY64" s="876"/>
      <c r="UDZ64" s="876"/>
      <c r="UEA64" s="876"/>
      <c r="UEB64" s="876"/>
      <c r="UEC64" s="876"/>
      <c r="UED64" s="876"/>
      <c r="UEE64" s="876"/>
      <c r="UEF64" s="876"/>
      <c r="UEG64" s="876"/>
      <c r="UEH64" s="876"/>
      <c r="UEI64" s="876"/>
      <c r="UEJ64" s="876"/>
      <c r="UEK64" s="876"/>
      <c r="UEL64" s="876"/>
      <c r="UEM64" s="876"/>
      <c r="UEN64" s="876"/>
      <c r="UEO64" s="876"/>
      <c r="UEP64" s="876"/>
      <c r="UEQ64" s="876"/>
      <c r="UER64" s="876"/>
      <c r="UES64" s="876"/>
      <c r="UET64" s="876"/>
      <c r="UEU64" s="876"/>
      <c r="UEV64" s="876"/>
      <c r="UEW64" s="876"/>
      <c r="UEX64" s="876"/>
      <c r="UEY64" s="876"/>
      <c r="UEZ64" s="876"/>
      <c r="UFA64" s="876"/>
      <c r="UFB64" s="876"/>
      <c r="UFC64" s="876"/>
      <c r="UFD64" s="876"/>
      <c r="UFE64" s="876"/>
      <c r="UFF64" s="876"/>
      <c r="UFG64" s="876"/>
      <c r="UFH64" s="876"/>
      <c r="UFI64" s="876"/>
      <c r="UFJ64" s="876"/>
      <c r="UFK64" s="876"/>
      <c r="UFL64" s="876"/>
      <c r="UFM64" s="876"/>
      <c r="UFN64" s="876"/>
      <c r="UFO64" s="876"/>
      <c r="UFP64" s="876"/>
      <c r="UFQ64" s="876"/>
      <c r="UFR64" s="876"/>
      <c r="UFS64" s="876"/>
      <c r="UFT64" s="876"/>
      <c r="UFU64" s="876"/>
      <c r="UFV64" s="876"/>
      <c r="UFW64" s="876"/>
      <c r="UFX64" s="876"/>
      <c r="UFY64" s="876"/>
      <c r="UFZ64" s="876"/>
      <c r="UGA64" s="876"/>
      <c r="UGB64" s="876"/>
      <c r="UGC64" s="876"/>
      <c r="UGD64" s="876"/>
      <c r="UGE64" s="876"/>
      <c r="UGF64" s="876"/>
      <c r="UGG64" s="876"/>
      <c r="UGH64" s="876"/>
      <c r="UGI64" s="876"/>
      <c r="UGJ64" s="876"/>
      <c r="UGK64" s="876"/>
      <c r="UGL64" s="876"/>
      <c r="UGM64" s="876"/>
      <c r="UGN64" s="876"/>
      <c r="UGO64" s="876"/>
      <c r="UGP64" s="876"/>
      <c r="UGQ64" s="876"/>
      <c r="UGR64" s="876"/>
      <c r="UGS64" s="876"/>
      <c r="UGT64" s="876"/>
      <c r="UGU64" s="876"/>
      <c r="UGV64" s="876"/>
      <c r="UGW64" s="876"/>
      <c r="UGX64" s="876"/>
      <c r="UGY64" s="876"/>
      <c r="UGZ64" s="876"/>
      <c r="UHA64" s="876"/>
      <c r="UHB64" s="876"/>
      <c r="UHC64" s="876"/>
      <c r="UHD64" s="876"/>
      <c r="UHE64" s="876"/>
      <c r="UHF64" s="876"/>
      <c r="UHG64" s="876"/>
      <c r="UHH64" s="876"/>
      <c r="UHI64" s="876"/>
      <c r="UHJ64" s="876"/>
      <c r="UHK64" s="876"/>
      <c r="UHL64" s="876"/>
      <c r="UHM64" s="876"/>
      <c r="UHN64" s="876"/>
      <c r="UHO64" s="876"/>
      <c r="UHP64" s="876"/>
      <c r="UHQ64" s="876"/>
      <c r="UHR64" s="876"/>
      <c r="UHS64" s="876"/>
      <c r="UHT64" s="876"/>
      <c r="UHU64" s="876"/>
      <c r="UHV64" s="876"/>
      <c r="UHW64" s="876"/>
      <c r="UHX64" s="876"/>
      <c r="UHY64" s="876"/>
      <c r="UHZ64" s="876"/>
      <c r="UIA64" s="876"/>
      <c r="UIB64" s="876"/>
      <c r="UIC64" s="876"/>
      <c r="UID64" s="876"/>
      <c r="UIE64" s="876"/>
      <c r="UIF64" s="876"/>
      <c r="UIG64" s="876"/>
      <c r="UIH64" s="876"/>
      <c r="UII64" s="876"/>
      <c r="UIJ64" s="876"/>
      <c r="UIK64" s="876"/>
      <c r="UIL64" s="876"/>
      <c r="UIM64" s="876"/>
      <c r="UIN64" s="876"/>
      <c r="UIO64" s="876"/>
      <c r="UIP64" s="876"/>
      <c r="UIQ64" s="876"/>
      <c r="UIR64" s="876"/>
      <c r="UIS64" s="876"/>
      <c r="UIT64" s="876"/>
      <c r="UIU64" s="876"/>
      <c r="UIV64" s="876"/>
      <c r="UIW64" s="876"/>
      <c r="UIX64" s="876"/>
      <c r="UIY64" s="876"/>
      <c r="UIZ64" s="876"/>
      <c r="UJA64" s="876"/>
      <c r="UJB64" s="876"/>
      <c r="UJC64" s="876"/>
      <c r="UJD64" s="876"/>
      <c r="UJE64" s="876"/>
      <c r="UJF64" s="876"/>
      <c r="UJG64" s="876"/>
      <c r="UJH64" s="876"/>
      <c r="UJI64" s="876"/>
      <c r="UJJ64" s="876"/>
      <c r="UJK64" s="876"/>
      <c r="UJL64" s="876"/>
      <c r="UJM64" s="876"/>
      <c r="UJN64" s="876"/>
      <c r="UJO64" s="876"/>
      <c r="UJP64" s="876"/>
      <c r="UJQ64" s="876"/>
      <c r="UJR64" s="876"/>
      <c r="UJS64" s="876"/>
      <c r="UJT64" s="876"/>
      <c r="UJU64" s="876"/>
      <c r="UJV64" s="876"/>
      <c r="UJW64" s="876"/>
      <c r="UJX64" s="876"/>
      <c r="UJY64" s="876"/>
      <c r="UJZ64" s="876"/>
      <c r="UKA64" s="876"/>
      <c r="UKB64" s="876"/>
      <c r="UKC64" s="876"/>
      <c r="UKD64" s="876"/>
      <c r="UKE64" s="876"/>
      <c r="UKF64" s="876"/>
      <c r="UKG64" s="876"/>
      <c r="UKH64" s="876"/>
      <c r="UKI64" s="876"/>
      <c r="UKJ64" s="876"/>
      <c r="UKK64" s="876"/>
      <c r="UKL64" s="876"/>
      <c r="UKM64" s="876"/>
      <c r="UKN64" s="876"/>
      <c r="UKO64" s="876"/>
      <c r="UKP64" s="876"/>
      <c r="UKQ64" s="876"/>
      <c r="UKR64" s="876"/>
      <c r="UKS64" s="876"/>
      <c r="UKT64" s="876"/>
      <c r="UKU64" s="876"/>
      <c r="UKV64" s="876"/>
      <c r="UKW64" s="876"/>
      <c r="UKX64" s="876"/>
      <c r="UKY64" s="876"/>
      <c r="UKZ64" s="876"/>
      <c r="ULA64" s="876"/>
      <c r="ULB64" s="876"/>
      <c r="ULC64" s="876"/>
      <c r="ULD64" s="876"/>
      <c r="ULE64" s="876"/>
      <c r="ULF64" s="876"/>
      <c r="ULG64" s="876"/>
      <c r="ULH64" s="876"/>
      <c r="ULI64" s="876"/>
      <c r="ULJ64" s="876"/>
      <c r="ULK64" s="876"/>
      <c r="ULL64" s="876"/>
      <c r="ULM64" s="876"/>
      <c r="ULN64" s="876"/>
      <c r="ULO64" s="876"/>
      <c r="ULP64" s="876"/>
      <c r="ULQ64" s="876"/>
      <c r="ULR64" s="876"/>
      <c r="ULS64" s="876"/>
      <c r="ULT64" s="876"/>
      <c r="ULU64" s="876"/>
      <c r="ULV64" s="876"/>
      <c r="ULW64" s="876"/>
      <c r="ULX64" s="876"/>
      <c r="ULY64" s="876"/>
      <c r="ULZ64" s="876"/>
      <c r="UMA64" s="876"/>
      <c r="UMB64" s="876"/>
      <c r="UMC64" s="876"/>
      <c r="UMD64" s="876"/>
      <c r="UME64" s="876"/>
      <c r="UMF64" s="876"/>
      <c r="UMG64" s="876"/>
      <c r="UMH64" s="876"/>
      <c r="UMI64" s="876"/>
      <c r="UMJ64" s="876"/>
      <c r="UMK64" s="876"/>
      <c r="UML64" s="876"/>
      <c r="UMM64" s="876"/>
      <c r="UMN64" s="876"/>
      <c r="UMO64" s="876"/>
      <c r="UMP64" s="876"/>
      <c r="UMQ64" s="876"/>
      <c r="UMR64" s="876"/>
      <c r="UMS64" s="876"/>
      <c r="UMT64" s="876"/>
      <c r="UMU64" s="876"/>
      <c r="UMV64" s="876"/>
      <c r="UMW64" s="876"/>
      <c r="UMX64" s="876"/>
      <c r="UMY64" s="876"/>
      <c r="UMZ64" s="876"/>
      <c r="UNA64" s="876"/>
      <c r="UNB64" s="876"/>
      <c r="UNC64" s="876"/>
      <c r="UND64" s="876"/>
      <c r="UNE64" s="876"/>
      <c r="UNF64" s="876"/>
      <c r="UNG64" s="876"/>
      <c r="UNH64" s="876"/>
      <c r="UNI64" s="876"/>
      <c r="UNJ64" s="876"/>
      <c r="UNK64" s="876"/>
      <c r="UNL64" s="876"/>
      <c r="UNM64" s="876"/>
      <c r="UNN64" s="876"/>
      <c r="UNO64" s="876"/>
      <c r="UNP64" s="876"/>
      <c r="UNQ64" s="876"/>
      <c r="UNR64" s="876"/>
      <c r="UNS64" s="876"/>
      <c r="UNT64" s="876"/>
      <c r="UNU64" s="876"/>
      <c r="UNV64" s="876"/>
      <c r="UNW64" s="876"/>
      <c r="UNX64" s="876"/>
      <c r="UNY64" s="876"/>
      <c r="UNZ64" s="876"/>
      <c r="UOA64" s="876"/>
      <c r="UOB64" s="876"/>
      <c r="UOC64" s="876"/>
      <c r="UOD64" s="876"/>
      <c r="UOE64" s="876"/>
      <c r="UOF64" s="876"/>
      <c r="UOG64" s="876"/>
      <c r="UOH64" s="876"/>
      <c r="UOI64" s="876"/>
      <c r="UOJ64" s="876"/>
      <c r="UOK64" s="876"/>
      <c r="UOL64" s="876"/>
      <c r="UOM64" s="876"/>
      <c r="UON64" s="876"/>
      <c r="UOO64" s="876"/>
      <c r="UOP64" s="876"/>
      <c r="UOQ64" s="876"/>
      <c r="UOR64" s="876"/>
      <c r="UOS64" s="876"/>
      <c r="UOT64" s="876"/>
      <c r="UOU64" s="876"/>
      <c r="UOV64" s="876"/>
      <c r="UOW64" s="876"/>
      <c r="UOX64" s="876"/>
      <c r="UOY64" s="876"/>
      <c r="UOZ64" s="876"/>
      <c r="UPA64" s="876"/>
      <c r="UPB64" s="876"/>
      <c r="UPC64" s="876"/>
      <c r="UPD64" s="876"/>
      <c r="UPE64" s="876"/>
      <c r="UPF64" s="876"/>
      <c r="UPG64" s="876"/>
      <c r="UPH64" s="876"/>
      <c r="UPI64" s="876"/>
      <c r="UPJ64" s="876"/>
      <c r="UPK64" s="876"/>
      <c r="UPL64" s="876"/>
      <c r="UPM64" s="876"/>
      <c r="UPN64" s="876"/>
      <c r="UPO64" s="876"/>
      <c r="UPP64" s="876"/>
      <c r="UPQ64" s="876"/>
      <c r="UPR64" s="876"/>
      <c r="UPS64" s="876"/>
      <c r="UPT64" s="876"/>
      <c r="UPU64" s="876"/>
      <c r="UPV64" s="876"/>
      <c r="UPW64" s="876"/>
      <c r="UPX64" s="876"/>
      <c r="UPY64" s="876"/>
      <c r="UPZ64" s="876"/>
      <c r="UQA64" s="876"/>
      <c r="UQB64" s="876"/>
      <c r="UQC64" s="876"/>
      <c r="UQD64" s="876"/>
      <c r="UQE64" s="876"/>
      <c r="UQF64" s="876"/>
      <c r="UQG64" s="876"/>
      <c r="UQH64" s="876"/>
      <c r="UQI64" s="876"/>
      <c r="UQJ64" s="876"/>
      <c r="UQK64" s="876"/>
      <c r="UQL64" s="876"/>
      <c r="UQM64" s="876"/>
      <c r="UQN64" s="876"/>
      <c r="UQO64" s="876"/>
      <c r="UQP64" s="876"/>
      <c r="UQQ64" s="876"/>
      <c r="UQR64" s="876"/>
      <c r="UQS64" s="876"/>
      <c r="UQT64" s="876"/>
      <c r="UQU64" s="876"/>
      <c r="UQV64" s="876"/>
      <c r="UQW64" s="876"/>
      <c r="UQX64" s="876"/>
      <c r="UQY64" s="876"/>
      <c r="UQZ64" s="876"/>
      <c r="URA64" s="876"/>
      <c r="URB64" s="876"/>
      <c r="URC64" s="876"/>
      <c r="URD64" s="876"/>
      <c r="URE64" s="876"/>
      <c r="URF64" s="876"/>
      <c r="URG64" s="876"/>
      <c r="URH64" s="876"/>
      <c r="URI64" s="876"/>
      <c r="URJ64" s="876"/>
      <c r="URK64" s="876"/>
      <c r="URL64" s="876"/>
      <c r="URM64" s="876"/>
      <c r="URN64" s="876"/>
      <c r="URO64" s="876"/>
      <c r="URP64" s="876"/>
      <c r="URQ64" s="876"/>
      <c r="URR64" s="876"/>
      <c r="URS64" s="876"/>
      <c r="URT64" s="876"/>
      <c r="URU64" s="876"/>
      <c r="URV64" s="876"/>
      <c r="URW64" s="876"/>
      <c r="URX64" s="876"/>
      <c r="URY64" s="876"/>
      <c r="URZ64" s="876"/>
      <c r="USA64" s="876"/>
      <c r="USB64" s="876"/>
      <c r="USC64" s="876"/>
      <c r="USD64" s="876"/>
      <c r="USE64" s="876"/>
      <c r="USF64" s="876"/>
      <c r="USG64" s="876"/>
      <c r="USH64" s="876"/>
      <c r="USI64" s="876"/>
      <c r="USJ64" s="876"/>
      <c r="USK64" s="876"/>
      <c r="USL64" s="876"/>
      <c r="USM64" s="876"/>
      <c r="USN64" s="876"/>
      <c r="USO64" s="876"/>
      <c r="USP64" s="876"/>
      <c r="USQ64" s="876"/>
      <c r="USR64" s="876"/>
      <c r="USS64" s="876"/>
      <c r="UST64" s="876"/>
      <c r="USU64" s="876"/>
      <c r="USV64" s="876"/>
      <c r="USW64" s="876"/>
      <c r="USX64" s="876"/>
      <c r="USY64" s="876"/>
      <c r="USZ64" s="876"/>
      <c r="UTA64" s="876"/>
      <c r="UTB64" s="876"/>
      <c r="UTC64" s="876"/>
      <c r="UTD64" s="876"/>
      <c r="UTE64" s="876"/>
      <c r="UTF64" s="876"/>
      <c r="UTG64" s="876"/>
      <c r="UTH64" s="876"/>
      <c r="UTI64" s="876"/>
      <c r="UTJ64" s="876"/>
      <c r="UTK64" s="876"/>
      <c r="UTL64" s="876"/>
      <c r="UTM64" s="876"/>
      <c r="UTN64" s="876"/>
      <c r="UTO64" s="876"/>
      <c r="UTP64" s="876"/>
      <c r="UTQ64" s="876"/>
      <c r="UTR64" s="876"/>
      <c r="UTS64" s="876"/>
      <c r="UTT64" s="876"/>
      <c r="UTU64" s="876"/>
      <c r="UTV64" s="876"/>
      <c r="UTW64" s="876"/>
      <c r="UTX64" s="876"/>
      <c r="UTY64" s="876"/>
      <c r="UTZ64" s="876"/>
      <c r="UUA64" s="876"/>
      <c r="UUB64" s="876"/>
      <c r="UUC64" s="876"/>
      <c r="UUD64" s="876"/>
      <c r="UUE64" s="876"/>
      <c r="UUF64" s="876"/>
      <c r="UUG64" s="876"/>
      <c r="UUH64" s="876"/>
      <c r="UUI64" s="876"/>
      <c r="UUJ64" s="876"/>
      <c r="UUK64" s="876"/>
      <c r="UUL64" s="876"/>
      <c r="UUM64" s="876"/>
      <c r="UUN64" s="876"/>
      <c r="UUO64" s="876"/>
      <c r="UUP64" s="876"/>
      <c r="UUQ64" s="876"/>
      <c r="UUR64" s="876"/>
      <c r="UUS64" s="876"/>
      <c r="UUT64" s="876"/>
      <c r="UUU64" s="876"/>
      <c r="UUV64" s="876"/>
      <c r="UUW64" s="876"/>
      <c r="UUX64" s="876"/>
      <c r="UUY64" s="876"/>
      <c r="UUZ64" s="876"/>
      <c r="UVA64" s="876"/>
      <c r="UVB64" s="876"/>
      <c r="UVC64" s="876"/>
      <c r="UVD64" s="876"/>
      <c r="UVE64" s="876"/>
      <c r="UVF64" s="876"/>
      <c r="UVG64" s="876"/>
      <c r="UVH64" s="876"/>
      <c r="UVI64" s="876"/>
      <c r="UVJ64" s="876"/>
      <c r="UVK64" s="876"/>
      <c r="UVL64" s="876"/>
      <c r="UVM64" s="876"/>
      <c r="UVN64" s="876"/>
      <c r="UVO64" s="876"/>
      <c r="UVP64" s="876"/>
      <c r="UVQ64" s="876"/>
      <c r="UVR64" s="876"/>
      <c r="UVS64" s="876"/>
      <c r="UVT64" s="876"/>
      <c r="UVU64" s="876"/>
      <c r="UVV64" s="876"/>
      <c r="UVW64" s="876"/>
      <c r="UVX64" s="876"/>
      <c r="UVY64" s="876"/>
      <c r="UVZ64" s="876"/>
      <c r="UWA64" s="876"/>
      <c r="UWB64" s="876"/>
      <c r="UWC64" s="876"/>
      <c r="UWD64" s="876"/>
      <c r="UWE64" s="876"/>
      <c r="UWF64" s="876"/>
      <c r="UWG64" s="876"/>
      <c r="UWH64" s="876"/>
      <c r="UWI64" s="876"/>
      <c r="UWJ64" s="876"/>
      <c r="UWK64" s="876"/>
      <c r="UWL64" s="876"/>
      <c r="UWM64" s="876"/>
      <c r="UWN64" s="876"/>
      <c r="UWO64" s="876"/>
      <c r="UWP64" s="876"/>
      <c r="UWQ64" s="876"/>
      <c r="UWR64" s="876"/>
      <c r="UWS64" s="876"/>
      <c r="UWT64" s="876"/>
      <c r="UWU64" s="876"/>
      <c r="UWV64" s="876"/>
      <c r="UWW64" s="876"/>
      <c r="UWX64" s="876"/>
      <c r="UWY64" s="876"/>
      <c r="UWZ64" s="876"/>
      <c r="UXA64" s="876"/>
      <c r="UXB64" s="876"/>
      <c r="UXC64" s="876"/>
      <c r="UXD64" s="876"/>
      <c r="UXE64" s="876"/>
      <c r="UXF64" s="876"/>
      <c r="UXG64" s="876"/>
      <c r="UXH64" s="876"/>
      <c r="UXI64" s="876"/>
      <c r="UXJ64" s="876"/>
      <c r="UXK64" s="876"/>
      <c r="UXL64" s="876"/>
      <c r="UXM64" s="876"/>
      <c r="UXN64" s="876"/>
      <c r="UXO64" s="876"/>
      <c r="UXP64" s="876"/>
      <c r="UXQ64" s="876"/>
      <c r="UXR64" s="876"/>
      <c r="UXS64" s="876"/>
      <c r="UXT64" s="876"/>
      <c r="UXU64" s="876"/>
      <c r="UXV64" s="876"/>
      <c r="UXW64" s="876"/>
      <c r="UXX64" s="876"/>
      <c r="UXY64" s="876"/>
      <c r="UXZ64" s="876"/>
      <c r="UYA64" s="876"/>
      <c r="UYB64" s="876"/>
      <c r="UYC64" s="876"/>
      <c r="UYD64" s="876"/>
      <c r="UYE64" s="876"/>
      <c r="UYF64" s="876"/>
      <c r="UYG64" s="876"/>
      <c r="UYH64" s="876"/>
      <c r="UYI64" s="876"/>
      <c r="UYJ64" s="876"/>
      <c r="UYK64" s="876"/>
      <c r="UYL64" s="876"/>
      <c r="UYM64" s="876"/>
      <c r="UYN64" s="876"/>
      <c r="UYO64" s="876"/>
      <c r="UYP64" s="876"/>
      <c r="UYQ64" s="876"/>
      <c r="UYR64" s="876"/>
      <c r="UYS64" s="876"/>
      <c r="UYT64" s="876"/>
      <c r="UYU64" s="876"/>
      <c r="UYV64" s="876"/>
      <c r="UYW64" s="876"/>
      <c r="UYX64" s="876"/>
      <c r="UYY64" s="876"/>
      <c r="UYZ64" s="876"/>
      <c r="UZA64" s="876"/>
      <c r="UZB64" s="876"/>
      <c r="UZC64" s="876"/>
      <c r="UZD64" s="876"/>
      <c r="UZE64" s="876"/>
      <c r="UZF64" s="876"/>
      <c r="UZG64" s="876"/>
      <c r="UZH64" s="876"/>
      <c r="UZI64" s="876"/>
      <c r="UZJ64" s="876"/>
      <c r="UZK64" s="876"/>
      <c r="UZL64" s="876"/>
      <c r="UZM64" s="876"/>
      <c r="UZN64" s="876"/>
      <c r="UZO64" s="876"/>
      <c r="UZP64" s="876"/>
      <c r="UZQ64" s="876"/>
      <c r="UZR64" s="876"/>
      <c r="UZS64" s="876"/>
      <c r="UZT64" s="876"/>
      <c r="UZU64" s="876"/>
      <c r="UZV64" s="876"/>
      <c r="UZW64" s="876"/>
      <c r="UZX64" s="876"/>
      <c r="UZY64" s="876"/>
      <c r="UZZ64" s="876"/>
      <c r="VAA64" s="876"/>
      <c r="VAB64" s="876"/>
      <c r="VAC64" s="876"/>
      <c r="VAD64" s="876"/>
      <c r="VAE64" s="876"/>
      <c r="VAF64" s="876"/>
      <c r="VAG64" s="876"/>
      <c r="VAH64" s="876"/>
      <c r="VAI64" s="876"/>
      <c r="VAJ64" s="876"/>
      <c r="VAK64" s="876"/>
      <c r="VAL64" s="876"/>
      <c r="VAM64" s="876"/>
      <c r="VAN64" s="876"/>
      <c r="VAO64" s="876"/>
      <c r="VAP64" s="876"/>
      <c r="VAQ64" s="876"/>
      <c r="VAR64" s="876"/>
      <c r="VAS64" s="876"/>
      <c r="VAT64" s="876"/>
      <c r="VAU64" s="876"/>
      <c r="VAV64" s="876"/>
      <c r="VAW64" s="876"/>
      <c r="VAX64" s="876"/>
      <c r="VAY64" s="876"/>
      <c r="VAZ64" s="876"/>
      <c r="VBA64" s="876"/>
      <c r="VBB64" s="876"/>
      <c r="VBC64" s="876"/>
      <c r="VBD64" s="876"/>
      <c r="VBE64" s="876"/>
      <c r="VBF64" s="876"/>
      <c r="VBG64" s="876"/>
      <c r="VBH64" s="876"/>
      <c r="VBI64" s="876"/>
      <c r="VBJ64" s="876"/>
      <c r="VBK64" s="876"/>
      <c r="VBL64" s="876"/>
      <c r="VBM64" s="876"/>
      <c r="VBN64" s="876"/>
      <c r="VBO64" s="876"/>
      <c r="VBP64" s="876"/>
      <c r="VBQ64" s="876"/>
      <c r="VBR64" s="876"/>
      <c r="VBS64" s="876"/>
      <c r="VBT64" s="876"/>
      <c r="VBU64" s="876"/>
      <c r="VBV64" s="876"/>
      <c r="VBW64" s="876"/>
      <c r="VBX64" s="876"/>
      <c r="VBY64" s="876"/>
      <c r="VBZ64" s="876"/>
      <c r="VCA64" s="876"/>
      <c r="VCB64" s="876"/>
      <c r="VCC64" s="876"/>
      <c r="VCD64" s="876"/>
      <c r="VCE64" s="876"/>
      <c r="VCF64" s="876"/>
      <c r="VCG64" s="876"/>
      <c r="VCH64" s="876"/>
      <c r="VCI64" s="876"/>
      <c r="VCJ64" s="876"/>
      <c r="VCK64" s="876"/>
      <c r="VCL64" s="876"/>
      <c r="VCM64" s="876"/>
      <c r="VCN64" s="876"/>
      <c r="VCO64" s="876"/>
      <c r="VCP64" s="876"/>
      <c r="VCQ64" s="876"/>
      <c r="VCR64" s="876"/>
      <c r="VCS64" s="876"/>
      <c r="VCT64" s="876"/>
      <c r="VCU64" s="876"/>
      <c r="VCV64" s="876"/>
      <c r="VCW64" s="876"/>
      <c r="VCX64" s="876"/>
      <c r="VCY64" s="876"/>
      <c r="VCZ64" s="876"/>
      <c r="VDA64" s="876"/>
      <c r="VDB64" s="876"/>
      <c r="VDC64" s="876"/>
      <c r="VDD64" s="876"/>
      <c r="VDE64" s="876"/>
      <c r="VDF64" s="876"/>
      <c r="VDG64" s="876"/>
      <c r="VDH64" s="876"/>
      <c r="VDI64" s="876"/>
      <c r="VDJ64" s="876"/>
      <c r="VDK64" s="876"/>
      <c r="VDL64" s="876"/>
      <c r="VDM64" s="876"/>
      <c r="VDN64" s="876"/>
      <c r="VDO64" s="876"/>
      <c r="VDP64" s="876"/>
      <c r="VDQ64" s="876"/>
      <c r="VDR64" s="876"/>
      <c r="VDS64" s="876"/>
      <c r="VDT64" s="876"/>
      <c r="VDU64" s="876"/>
      <c r="VDV64" s="876"/>
      <c r="VDW64" s="876"/>
      <c r="VDX64" s="876"/>
      <c r="VDY64" s="876"/>
      <c r="VDZ64" s="876"/>
      <c r="VEA64" s="876"/>
      <c r="VEB64" s="876"/>
      <c r="VEC64" s="876"/>
      <c r="VED64" s="876"/>
      <c r="VEE64" s="876"/>
      <c r="VEF64" s="876"/>
      <c r="VEG64" s="876"/>
      <c r="VEH64" s="876"/>
      <c r="VEI64" s="876"/>
      <c r="VEJ64" s="876"/>
      <c r="VEK64" s="876"/>
      <c r="VEL64" s="876"/>
      <c r="VEM64" s="876"/>
      <c r="VEN64" s="876"/>
      <c r="VEO64" s="876"/>
      <c r="VEP64" s="876"/>
      <c r="VEQ64" s="876"/>
      <c r="VER64" s="876"/>
      <c r="VES64" s="876"/>
      <c r="VET64" s="876"/>
      <c r="VEU64" s="876"/>
      <c r="VEV64" s="876"/>
      <c r="VEW64" s="876"/>
      <c r="VEX64" s="876"/>
      <c r="VEY64" s="876"/>
      <c r="VEZ64" s="876"/>
      <c r="VFA64" s="876"/>
      <c r="VFB64" s="876"/>
      <c r="VFC64" s="876"/>
      <c r="VFD64" s="876"/>
      <c r="VFE64" s="876"/>
      <c r="VFF64" s="876"/>
      <c r="VFG64" s="876"/>
      <c r="VFH64" s="876"/>
      <c r="VFI64" s="876"/>
      <c r="VFJ64" s="876"/>
      <c r="VFK64" s="876"/>
      <c r="VFL64" s="876"/>
      <c r="VFM64" s="876"/>
      <c r="VFN64" s="876"/>
      <c r="VFO64" s="876"/>
      <c r="VFP64" s="876"/>
      <c r="VFQ64" s="876"/>
      <c r="VFR64" s="876"/>
      <c r="VFS64" s="876"/>
      <c r="VFT64" s="876"/>
      <c r="VFU64" s="876"/>
      <c r="VFV64" s="876"/>
      <c r="VFW64" s="876"/>
      <c r="VFX64" s="876"/>
      <c r="VFY64" s="876"/>
      <c r="VFZ64" s="876"/>
      <c r="VGA64" s="876"/>
      <c r="VGB64" s="876"/>
      <c r="VGC64" s="876"/>
      <c r="VGD64" s="876"/>
      <c r="VGE64" s="876"/>
      <c r="VGF64" s="876"/>
      <c r="VGG64" s="876"/>
      <c r="VGH64" s="876"/>
      <c r="VGI64" s="876"/>
      <c r="VGJ64" s="876"/>
      <c r="VGK64" s="876"/>
      <c r="VGL64" s="876"/>
      <c r="VGM64" s="876"/>
      <c r="VGN64" s="876"/>
      <c r="VGO64" s="876"/>
      <c r="VGP64" s="876"/>
      <c r="VGQ64" s="876"/>
      <c r="VGR64" s="876"/>
      <c r="VGS64" s="876"/>
      <c r="VGT64" s="876"/>
      <c r="VGU64" s="876"/>
      <c r="VGV64" s="876"/>
      <c r="VGW64" s="876"/>
      <c r="VGX64" s="876"/>
      <c r="VGY64" s="876"/>
      <c r="VGZ64" s="876"/>
      <c r="VHA64" s="876"/>
      <c r="VHB64" s="876"/>
      <c r="VHC64" s="876"/>
      <c r="VHD64" s="876"/>
      <c r="VHE64" s="876"/>
      <c r="VHF64" s="876"/>
      <c r="VHG64" s="876"/>
      <c r="VHH64" s="876"/>
      <c r="VHI64" s="876"/>
      <c r="VHJ64" s="876"/>
      <c r="VHK64" s="876"/>
      <c r="VHL64" s="876"/>
      <c r="VHM64" s="876"/>
      <c r="VHN64" s="876"/>
      <c r="VHO64" s="876"/>
      <c r="VHP64" s="876"/>
      <c r="VHQ64" s="876"/>
      <c r="VHR64" s="876"/>
      <c r="VHS64" s="876"/>
      <c r="VHT64" s="876"/>
      <c r="VHU64" s="876"/>
      <c r="VHV64" s="876"/>
      <c r="VHW64" s="876"/>
      <c r="VHX64" s="876"/>
      <c r="VHY64" s="876"/>
      <c r="VHZ64" s="876"/>
      <c r="VIA64" s="876"/>
      <c r="VIB64" s="876"/>
      <c r="VIC64" s="876"/>
      <c r="VID64" s="876"/>
      <c r="VIE64" s="876"/>
      <c r="VIF64" s="876"/>
      <c r="VIG64" s="876"/>
      <c r="VIH64" s="876"/>
      <c r="VII64" s="876"/>
      <c r="VIJ64" s="876"/>
      <c r="VIK64" s="876"/>
      <c r="VIL64" s="876"/>
      <c r="VIM64" s="876"/>
      <c r="VIN64" s="876"/>
      <c r="VIO64" s="876"/>
      <c r="VIP64" s="876"/>
      <c r="VIQ64" s="876"/>
      <c r="VIR64" s="876"/>
      <c r="VIS64" s="876"/>
      <c r="VIT64" s="876"/>
      <c r="VIU64" s="876"/>
      <c r="VIV64" s="876"/>
      <c r="VIW64" s="876"/>
      <c r="VIX64" s="876"/>
      <c r="VIY64" s="876"/>
      <c r="VIZ64" s="876"/>
      <c r="VJA64" s="876"/>
      <c r="VJB64" s="876"/>
      <c r="VJC64" s="876"/>
      <c r="VJD64" s="876"/>
      <c r="VJE64" s="876"/>
      <c r="VJF64" s="876"/>
      <c r="VJG64" s="876"/>
      <c r="VJH64" s="876"/>
      <c r="VJI64" s="876"/>
      <c r="VJJ64" s="876"/>
      <c r="VJK64" s="876"/>
      <c r="VJL64" s="876"/>
      <c r="VJM64" s="876"/>
      <c r="VJN64" s="876"/>
      <c r="VJO64" s="876"/>
      <c r="VJP64" s="876"/>
      <c r="VJQ64" s="876"/>
      <c r="VJR64" s="876"/>
      <c r="VJS64" s="876"/>
      <c r="VJT64" s="876"/>
      <c r="VJU64" s="876"/>
      <c r="VJV64" s="876"/>
      <c r="VJW64" s="876"/>
      <c r="VJX64" s="876"/>
      <c r="VJY64" s="876"/>
      <c r="VJZ64" s="876"/>
      <c r="VKA64" s="876"/>
      <c r="VKB64" s="876"/>
      <c r="VKC64" s="876"/>
      <c r="VKD64" s="876"/>
      <c r="VKE64" s="876"/>
      <c r="VKF64" s="876"/>
      <c r="VKG64" s="876"/>
      <c r="VKH64" s="876"/>
      <c r="VKI64" s="876"/>
      <c r="VKJ64" s="876"/>
      <c r="VKK64" s="876"/>
      <c r="VKL64" s="876"/>
      <c r="VKM64" s="876"/>
      <c r="VKN64" s="876"/>
      <c r="VKO64" s="876"/>
      <c r="VKP64" s="876"/>
      <c r="VKQ64" s="876"/>
      <c r="VKR64" s="876"/>
      <c r="VKS64" s="876"/>
      <c r="VKT64" s="876"/>
      <c r="VKU64" s="876"/>
      <c r="VKV64" s="876"/>
      <c r="VKW64" s="876"/>
      <c r="VKX64" s="876"/>
      <c r="VKY64" s="876"/>
      <c r="VKZ64" s="876"/>
      <c r="VLA64" s="876"/>
      <c r="VLB64" s="876"/>
      <c r="VLC64" s="876"/>
      <c r="VLD64" s="876"/>
      <c r="VLE64" s="876"/>
      <c r="VLF64" s="876"/>
      <c r="VLG64" s="876"/>
      <c r="VLH64" s="876"/>
      <c r="VLI64" s="876"/>
      <c r="VLJ64" s="876"/>
      <c r="VLK64" s="876"/>
      <c r="VLL64" s="876"/>
      <c r="VLM64" s="876"/>
      <c r="VLN64" s="876"/>
      <c r="VLO64" s="876"/>
      <c r="VLP64" s="876"/>
      <c r="VLQ64" s="876"/>
      <c r="VLR64" s="876"/>
      <c r="VLS64" s="876"/>
      <c r="VLT64" s="876"/>
      <c r="VLU64" s="876"/>
      <c r="VLV64" s="876"/>
      <c r="VLW64" s="876"/>
      <c r="VLX64" s="876"/>
      <c r="VLY64" s="876"/>
      <c r="VLZ64" s="876"/>
      <c r="VMA64" s="876"/>
      <c r="VMB64" s="876"/>
      <c r="VMC64" s="876"/>
      <c r="VMD64" s="876"/>
      <c r="VME64" s="876"/>
      <c r="VMF64" s="876"/>
      <c r="VMG64" s="876"/>
      <c r="VMH64" s="876"/>
      <c r="VMI64" s="876"/>
      <c r="VMJ64" s="876"/>
      <c r="VMK64" s="876"/>
      <c r="VML64" s="876"/>
      <c r="VMM64" s="876"/>
      <c r="VMN64" s="876"/>
      <c r="VMO64" s="876"/>
      <c r="VMP64" s="876"/>
      <c r="VMQ64" s="876"/>
      <c r="VMR64" s="876"/>
      <c r="VMS64" s="876"/>
      <c r="VMT64" s="876"/>
      <c r="VMU64" s="876"/>
      <c r="VMV64" s="876"/>
      <c r="VMW64" s="876"/>
      <c r="VMX64" s="876"/>
      <c r="VMY64" s="876"/>
      <c r="VMZ64" s="876"/>
      <c r="VNA64" s="876"/>
      <c r="VNB64" s="876"/>
      <c r="VNC64" s="876"/>
      <c r="VND64" s="876"/>
      <c r="VNE64" s="876"/>
      <c r="VNF64" s="876"/>
      <c r="VNG64" s="876"/>
      <c r="VNH64" s="876"/>
      <c r="VNI64" s="876"/>
      <c r="VNJ64" s="876"/>
      <c r="VNK64" s="876"/>
      <c r="VNL64" s="876"/>
      <c r="VNM64" s="876"/>
      <c r="VNN64" s="876"/>
      <c r="VNO64" s="876"/>
      <c r="VNP64" s="876"/>
      <c r="VNQ64" s="876"/>
      <c r="VNR64" s="876"/>
      <c r="VNS64" s="876"/>
      <c r="VNT64" s="876"/>
      <c r="VNU64" s="876"/>
      <c r="VNV64" s="876"/>
      <c r="VNW64" s="876"/>
      <c r="VNX64" s="876"/>
      <c r="VNY64" s="876"/>
      <c r="VNZ64" s="876"/>
      <c r="VOA64" s="876"/>
      <c r="VOB64" s="876"/>
      <c r="VOC64" s="876"/>
      <c r="VOD64" s="876"/>
      <c r="VOE64" s="876"/>
      <c r="VOF64" s="876"/>
      <c r="VOG64" s="876"/>
      <c r="VOH64" s="876"/>
      <c r="VOI64" s="876"/>
      <c r="VOJ64" s="876"/>
      <c r="VOK64" s="876"/>
      <c r="VOL64" s="876"/>
      <c r="VOM64" s="876"/>
      <c r="VON64" s="876"/>
      <c r="VOO64" s="876"/>
      <c r="VOP64" s="876"/>
      <c r="VOQ64" s="876"/>
      <c r="VOR64" s="876"/>
      <c r="VOS64" s="876"/>
      <c r="VOT64" s="876"/>
      <c r="VOU64" s="876"/>
      <c r="VOV64" s="876"/>
      <c r="VOW64" s="876"/>
      <c r="VOX64" s="876"/>
      <c r="VOY64" s="876"/>
      <c r="VOZ64" s="876"/>
      <c r="VPA64" s="876"/>
      <c r="VPB64" s="876"/>
      <c r="VPC64" s="876"/>
      <c r="VPD64" s="876"/>
      <c r="VPE64" s="876"/>
      <c r="VPF64" s="876"/>
      <c r="VPG64" s="876"/>
      <c r="VPH64" s="876"/>
      <c r="VPI64" s="876"/>
      <c r="VPJ64" s="876"/>
      <c r="VPK64" s="876"/>
      <c r="VPL64" s="876"/>
      <c r="VPM64" s="876"/>
      <c r="VPN64" s="876"/>
      <c r="VPO64" s="876"/>
      <c r="VPP64" s="876"/>
      <c r="VPQ64" s="876"/>
      <c r="VPR64" s="876"/>
      <c r="VPS64" s="876"/>
      <c r="VPT64" s="876"/>
      <c r="VPU64" s="876"/>
      <c r="VPV64" s="876"/>
      <c r="VPW64" s="876"/>
      <c r="VPX64" s="876"/>
      <c r="VPY64" s="876"/>
      <c r="VPZ64" s="876"/>
      <c r="VQA64" s="876"/>
      <c r="VQB64" s="876"/>
      <c r="VQC64" s="876"/>
      <c r="VQD64" s="876"/>
      <c r="VQE64" s="876"/>
      <c r="VQF64" s="876"/>
      <c r="VQG64" s="876"/>
      <c r="VQH64" s="876"/>
      <c r="VQI64" s="876"/>
      <c r="VQJ64" s="876"/>
      <c r="VQK64" s="876"/>
      <c r="VQL64" s="876"/>
      <c r="VQM64" s="876"/>
      <c r="VQN64" s="876"/>
      <c r="VQO64" s="876"/>
      <c r="VQP64" s="876"/>
      <c r="VQQ64" s="876"/>
      <c r="VQR64" s="876"/>
      <c r="VQS64" s="876"/>
      <c r="VQT64" s="876"/>
      <c r="VQU64" s="876"/>
      <c r="VQV64" s="876"/>
      <c r="VQW64" s="876"/>
      <c r="VQX64" s="876"/>
      <c r="VQY64" s="876"/>
      <c r="VQZ64" s="876"/>
      <c r="VRA64" s="876"/>
      <c r="VRB64" s="876"/>
      <c r="VRC64" s="876"/>
      <c r="VRD64" s="876"/>
      <c r="VRE64" s="876"/>
      <c r="VRF64" s="876"/>
      <c r="VRG64" s="876"/>
      <c r="VRH64" s="876"/>
      <c r="VRI64" s="876"/>
      <c r="VRJ64" s="876"/>
      <c r="VRK64" s="876"/>
      <c r="VRL64" s="876"/>
      <c r="VRM64" s="876"/>
      <c r="VRN64" s="876"/>
      <c r="VRO64" s="876"/>
      <c r="VRP64" s="876"/>
      <c r="VRQ64" s="876"/>
      <c r="VRR64" s="876"/>
      <c r="VRS64" s="876"/>
      <c r="VRT64" s="876"/>
      <c r="VRU64" s="876"/>
      <c r="VRV64" s="876"/>
      <c r="VRW64" s="876"/>
      <c r="VRX64" s="876"/>
      <c r="VRY64" s="876"/>
      <c r="VRZ64" s="876"/>
      <c r="VSA64" s="876"/>
      <c r="VSB64" s="876"/>
      <c r="VSC64" s="876"/>
      <c r="VSD64" s="876"/>
      <c r="VSE64" s="876"/>
      <c r="VSF64" s="876"/>
      <c r="VSG64" s="876"/>
      <c r="VSH64" s="876"/>
      <c r="VSI64" s="876"/>
      <c r="VSJ64" s="876"/>
      <c r="VSK64" s="876"/>
      <c r="VSL64" s="876"/>
      <c r="VSM64" s="876"/>
      <c r="VSN64" s="876"/>
      <c r="VSO64" s="876"/>
      <c r="VSP64" s="876"/>
      <c r="VSQ64" s="876"/>
      <c r="VSR64" s="876"/>
      <c r="VSS64" s="876"/>
      <c r="VST64" s="876"/>
      <c r="VSU64" s="876"/>
      <c r="VSV64" s="876"/>
      <c r="VSW64" s="876"/>
      <c r="VSX64" s="876"/>
      <c r="VSY64" s="876"/>
      <c r="VSZ64" s="876"/>
      <c r="VTA64" s="876"/>
      <c r="VTB64" s="876"/>
      <c r="VTC64" s="876"/>
      <c r="VTD64" s="876"/>
      <c r="VTE64" s="876"/>
      <c r="VTF64" s="876"/>
      <c r="VTG64" s="876"/>
      <c r="VTH64" s="876"/>
      <c r="VTI64" s="876"/>
      <c r="VTJ64" s="876"/>
      <c r="VTK64" s="876"/>
      <c r="VTL64" s="876"/>
      <c r="VTM64" s="876"/>
      <c r="VTN64" s="876"/>
      <c r="VTO64" s="876"/>
      <c r="VTP64" s="876"/>
      <c r="VTQ64" s="876"/>
      <c r="VTR64" s="876"/>
      <c r="VTS64" s="876"/>
      <c r="VTT64" s="876"/>
      <c r="VTU64" s="876"/>
      <c r="VTV64" s="876"/>
      <c r="VTW64" s="876"/>
      <c r="VTX64" s="876"/>
      <c r="VTY64" s="876"/>
      <c r="VTZ64" s="876"/>
      <c r="VUA64" s="876"/>
      <c r="VUB64" s="876"/>
      <c r="VUC64" s="876"/>
      <c r="VUD64" s="876"/>
      <c r="VUE64" s="876"/>
      <c r="VUF64" s="876"/>
      <c r="VUG64" s="876"/>
      <c r="VUH64" s="876"/>
      <c r="VUI64" s="876"/>
      <c r="VUJ64" s="876"/>
      <c r="VUK64" s="876"/>
      <c r="VUL64" s="876"/>
      <c r="VUM64" s="876"/>
      <c r="VUN64" s="876"/>
      <c r="VUO64" s="876"/>
      <c r="VUP64" s="876"/>
      <c r="VUQ64" s="876"/>
      <c r="VUR64" s="876"/>
      <c r="VUS64" s="876"/>
      <c r="VUT64" s="876"/>
      <c r="VUU64" s="876"/>
      <c r="VUV64" s="876"/>
      <c r="VUW64" s="876"/>
      <c r="VUX64" s="876"/>
      <c r="VUY64" s="876"/>
      <c r="VUZ64" s="876"/>
      <c r="VVA64" s="876"/>
      <c r="VVB64" s="876"/>
      <c r="VVC64" s="876"/>
      <c r="VVD64" s="876"/>
      <c r="VVE64" s="876"/>
      <c r="VVF64" s="876"/>
      <c r="VVG64" s="876"/>
      <c r="VVH64" s="876"/>
      <c r="VVI64" s="876"/>
      <c r="VVJ64" s="876"/>
      <c r="VVK64" s="876"/>
      <c r="VVL64" s="876"/>
      <c r="VVM64" s="876"/>
      <c r="VVN64" s="876"/>
      <c r="VVO64" s="876"/>
      <c r="VVP64" s="876"/>
      <c r="VVQ64" s="876"/>
      <c r="VVR64" s="876"/>
      <c r="VVS64" s="876"/>
      <c r="VVT64" s="876"/>
      <c r="VVU64" s="876"/>
      <c r="VVV64" s="876"/>
      <c r="VVW64" s="876"/>
      <c r="VVX64" s="876"/>
      <c r="VVY64" s="876"/>
      <c r="VVZ64" s="876"/>
      <c r="VWA64" s="876"/>
      <c r="VWB64" s="876"/>
      <c r="VWC64" s="876"/>
      <c r="VWD64" s="876"/>
      <c r="VWE64" s="876"/>
      <c r="VWF64" s="876"/>
      <c r="VWG64" s="876"/>
      <c r="VWH64" s="876"/>
      <c r="VWI64" s="876"/>
      <c r="VWJ64" s="876"/>
      <c r="VWK64" s="876"/>
      <c r="VWL64" s="876"/>
      <c r="VWM64" s="876"/>
      <c r="VWN64" s="876"/>
      <c r="VWO64" s="876"/>
      <c r="VWP64" s="876"/>
      <c r="VWQ64" s="876"/>
      <c r="VWR64" s="876"/>
      <c r="VWS64" s="876"/>
      <c r="VWT64" s="876"/>
      <c r="VWU64" s="876"/>
      <c r="VWV64" s="876"/>
      <c r="VWW64" s="876"/>
      <c r="VWX64" s="876"/>
      <c r="VWY64" s="876"/>
      <c r="VWZ64" s="876"/>
      <c r="VXA64" s="876"/>
      <c r="VXB64" s="876"/>
      <c r="VXC64" s="876"/>
      <c r="VXD64" s="876"/>
      <c r="VXE64" s="876"/>
      <c r="VXF64" s="876"/>
      <c r="VXG64" s="876"/>
      <c r="VXH64" s="876"/>
      <c r="VXI64" s="876"/>
      <c r="VXJ64" s="876"/>
      <c r="VXK64" s="876"/>
      <c r="VXL64" s="876"/>
      <c r="VXM64" s="876"/>
      <c r="VXN64" s="876"/>
      <c r="VXO64" s="876"/>
      <c r="VXP64" s="876"/>
      <c r="VXQ64" s="876"/>
      <c r="VXR64" s="876"/>
      <c r="VXS64" s="876"/>
      <c r="VXT64" s="876"/>
      <c r="VXU64" s="876"/>
      <c r="VXV64" s="876"/>
      <c r="VXW64" s="876"/>
      <c r="VXX64" s="876"/>
      <c r="VXY64" s="876"/>
      <c r="VXZ64" s="876"/>
      <c r="VYA64" s="876"/>
      <c r="VYB64" s="876"/>
      <c r="VYC64" s="876"/>
      <c r="VYD64" s="876"/>
      <c r="VYE64" s="876"/>
      <c r="VYF64" s="876"/>
      <c r="VYG64" s="876"/>
      <c r="VYH64" s="876"/>
      <c r="VYI64" s="876"/>
      <c r="VYJ64" s="876"/>
      <c r="VYK64" s="876"/>
      <c r="VYL64" s="876"/>
      <c r="VYM64" s="876"/>
      <c r="VYN64" s="876"/>
      <c r="VYO64" s="876"/>
      <c r="VYP64" s="876"/>
      <c r="VYQ64" s="876"/>
      <c r="VYR64" s="876"/>
      <c r="VYS64" s="876"/>
      <c r="VYT64" s="876"/>
      <c r="VYU64" s="876"/>
      <c r="VYV64" s="876"/>
      <c r="VYW64" s="876"/>
      <c r="VYX64" s="876"/>
      <c r="VYY64" s="876"/>
      <c r="VYZ64" s="876"/>
      <c r="VZA64" s="876"/>
      <c r="VZB64" s="876"/>
      <c r="VZC64" s="876"/>
      <c r="VZD64" s="876"/>
      <c r="VZE64" s="876"/>
      <c r="VZF64" s="876"/>
      <c r="VZG64" s="876"/>
      <c r="VZH64" s="876"/>
      <c r="VZI64" s="876"/>
      <c r="VZJ64" s="876"/>
      <c r="VZK64" s="876"/>
      <c r="VZL64" s="876"/>
      <c r="VZM64" s="876"/>
      <c r="VZN64" s="876"/>
      <c r="VZO64" s="876"/>
      <c r="VZP64" s="876"/>
      <c r="VZQ64" s="876"/>
      <c r="VZR64" s="876"/>
      <c r="VZS64" s="876"/>
      <c r="VZT64" s="876"/>
      <c r="VZU64" s="876"/>
      <c r="VZV64" s="876"/>
      <c r="VZW64" s="876"/>
      <c r="VZX64" s="876"/>
      <c r="VZY64" s="876"/>
      <c r="VZZ64" s="876"/>
      <c r="WAA64" s="876"/>
      <c r="WAB64" s="876"/>
      <c r="WAC64" s="876"/>
      <c r="WAD64" s="876"/>
      <c r="WAE64" s="876"/>
      <c r="WAF64" s="876"/>
      <c r="WAG64" s="876"/>
      <c r="WAH64" s="876"/>
      <c r="WAI64" s="876"/>
      <c r="WAJ64" s="876"/>
      <c r="WAK64" s="876"/>
      <c r="WAL64" s="876"/>
      <c r="WAM64" s="876"/>
      <c r="WAN64" s="876"/>
      <c r="WAO64" s="876"/>
      <c r="WAP64" s="876"/>
      <c r="WAQ64" s="876"/>
      <c r="WAR64" s="876"/>
      <c r="WAS64" s="876"/>
      <c r="WAT64" s="876"/>
      <c r="WAU64" s="876"/>
      <c r="WAV64" s="876"/>
      <c r="WAW64" s="876"/>
      <c r="WAX64" s="876"/>
      <c r="WAY64" s="876"/>
      <c r="WAZ64" s="876"/>
      <c r="WBA64" s="876"/>
      <c r="WBB64" s="876"/>
      <c r="WBC64" s="876"/>
      <c r="WBD64" s="876"/>
      <c r="WBE64" s="876"/>
      <c r="WBF64" s="876"/>
      <c r="WBG64" s="876"/>
      <c r="WBH64" s="876"/>
      <c r="WBI64" s="876"/>
      <c r="WBJ64" s="876"/>
      <c r="WBK64" s="876"/>
      <c r="WBL64" s="876"/>
      <c r="WBM64" s="876"/>
      <c r="WBN64" s="876"/>
      <c r="WBO64" s="876"/>
      <c r="WBP64" s="876"/>
      <c r="WBQ64" s="876"/>
      <c r="WBR64" s="876"/>
      <c r="WBS64" s="876"/>
      <c r="WBT64" s="876"/>
      <c r="WBU64" s="876"/>
      <c r="WBV64" s="876"/>
      <c r="WBW64" s="876"/>
      <c r="WBX64" s="876"/>
      <c r="WBY64" s="876"/>
      <c r="WBZ64" s="876"/>
      <c r="WCA64" s="876"/>
      <c r="WCB64" s="876"/>
      <c r="WCC64" s="876"/>
      <c r="WCD64" s="876"/>
      <c r="WCE64" s="876"/>
      <c r="WCF64" s="876"/>
      <c r="WCG64" s="876"/>
      <c r="WCH64" s="876"/>
      <c r="WCI64" s="876"/>
      <c r="WCJ64" s="876"/>
      <c r="WCK64" s="876"/>
      <c r="WCL64" s="876"/>
      <c r="WCM64" s="876"/>
      <c r="WCN64" s="876"/>
      <c r="WCO64" s="876"/>
      <c r="WCP64" s="876"/>
      <c r="WCQ64" s="876"/>
      <c r="WCR64" s="876"/>
      <c r="WCS64" s="876"/>
      <c r="WCT64" s="876"/>
      <c r="WCU64" s="876"/>
      <c r="WCV64" s="876"/>
      <c r="WCW64" s="876"/>
      <c r="WCX64" s="876"/>
      <c r="WCY64" s="876"/>
      <c r="WCZ64" s="876"/>
      <c r="WDA64" s="876"/>
      <c r="WDB64" s="876"/>
      <c r="WDC64" s="876"/>
      <c r="WDD64" s="876"/>
      <c r="WDE64" s="876"/>
      <c r="WDF64" s="876"/>
      <c r="WDG64" s="876"/>
      <c r="WDH64" s="876"/>
      <c r="WDI64" s="876"/>
      <c r="WDJ64" s="876"/>
      <c r="WDK64" s="876"/>
      <c r="WDL64" s="876"/>
      <c r="WDM64" s="876"/>
      <c r="WDN64" s="876"/>
      <c r="WDO64" s="876"/>
      <c r="WDP64" s="876"/>
      <c r="WDQ64" s="876"/>
      <c r="WDR64" s="876"/>
      <c r="WDS64" s="876"/>
      <c r="WDT64" s="876"/>
      <c r="WDU64" s="876"/>
      <c r="WDV64" s="876"/>
      <c r="WDW64" s="876"/>
      <c r="WDX64" s="876"/>
      <c r="WDY64" s="876"/>
      <c r="WDZ64" s="876"/>
      <c r="WEA64" s="876"/>
      <c r="WEB64" s="876"/>
      <c r="WEC64" s="876"/>
      <c r="WED64" s="876"/>
      <c r="WEE64" s="876"/>
      <c r="WEF64" s="876"/>
      <c r="WEG64" s="876"/>
      <c r="WEH64" s="876"/>
      <c r="WEI64" s="876"/>
      <c r="WEJ64" s="876"/>
      <c r="WEK64" s="876"/>
      <c r="WEL64" s="876"/>
      <c r="WEM64" s="876"/>
      <c r="WEN64" s="876"/>
      <c r="WEO64" s="876"/>
      <c r="WEP64" s="876"/>
      <c r="WEQ64" s="876"/>
      <c r="WER64" s="876"/>
      <c r="WES64" s="876"/>
      <c r="WET64" s="876"/>
      <c r="WEU64" s="876"/>
      <c r="WEV64" s="876"/>
      <c r="WEW64" s="876"/>
      <c r="WEX64" s="876"/>
      <c r="WEY64" s="876"/>
      <c r="WEZ64" s="876"/>
      <c r="WFA64" s="876"/>
      <c r="WFB64" s="876"/>
      <c r="WFC64" s="876"/>
      <c r="WFD64" s="876"/>
      <c r="WFE64" s="876"/>
      <c r="WFF64" s="876"/>
      <c r="WFG64" s="876"/>
      <c r="WFH64" s="876"/>
      <c r="WFI64" s="876"/>
      <c r="WFJ64" s="876"/>
      <c r="WFK64" s="876"/>
      <c r="WFL64" s="876"/>
      <c r="WFM64" s="876"/>
      <c r="WFN64" s="876"/>
      <c r="WFO64" s="876"/>
      <c r="WFP64" s="876"/>
      <c r="WFQ64" s="876"/>
      <c r="WFR64" s="876"/>
      <c r="WFS64" s="876"/>
      <c r="WFT64" s="876"/>
      <c r="WFU64" s="876"/>
      <c r="WFV64" s="876"/>
      <c r="WFW64" s="876"/>
      <c r="WFX64" s="876"/>
      <c r="WFY64" s="876"/>
      <c r="WFZ64" s="876"/>
      <c r="WGA64" s="876"/>
      <c r="WGB64" s="876"/>
      <c r="WGC64" s="876"/>
      <c r="WGD64" s="876"/>
      <c r="WGE64" s="876"/>
      <c r="WGF64" s="876"/>
      <c r="WGG64" s="876"/>
      <c r="WGH64" s="876"/>
      <c r="WGI64" s="876"/>
      <c r="WGJ64" s="876"/>
      <c r="WGK64" s="876"/>
      <c r="WGL64" s="876"/>
      <c r="WGM64" s="876"/>
      <c r="WGN64" s="876"/>
      <c r="WGO64" s="876"/>
      <c r="WGP64" s="876"/>
      <c r="WGQ64" s="876"/>
      <c r="WGR64" s="876"/>
      <c r="WGS64" s="876"/>
      <c r="WGT64" s="876"/>
      <c r="WGU64" s="876"/>
      <c r="WGV64" s="876"/>
      <c r="WGW64" s="876"/>
      <c r="WGX64" s="876"/>
      <c r="WGY64" s="876"/>
      <c r="WGZ64" s="876"/>
      <c r="WHA64" s="876"/>
      <c r="WHB64" s="876"/>
      <c r="WHC64" s="876"/>
      <c r="WHD64" s="876"/>
      <c r="WHE64" s="876"/>
      <c r="WHF64" s="876"/>
      <c r="WHG64" s="876"/>
      <c r="WHH64" s="876"/>
      <c r="WHI64" s="876"/>
      <c r="WHJ64" s="876"/>
      <c r="WHK64" s="876"/>
      <c r="WHL64" s="876"/>
      <c r="WHM64" s="876"/>
      <c r="WHN64" s="876"/>
      <c r="WHO64" s="876"/>
      <c r="WHP64" s="876"/>
      <c r="WHQ64" s="876"/>
      <c r="WHR64" s="876"/>
      <c r="WHS64" s="876"/>
      <c r="WHT64" s="876"/>
      <c r="WHU64" s="876"/>
      <c r="WHV64" s="876"/>
      <c r="WHW64" s="876"/>
      <c r="WHX64" s="876"/>
      <c r="WHY64" s="876"/>
      <c r="WHZ64" s="876"/>
      <c r="WIA64" s="876"/>
      <c r="WIB64" s="876"/>
      <c r="WIC64" s="876"/>
      <c r="WID64" s="876"/>
      <c r="WIE64" s="876"/>
      <c r="WIF64" s="876"/>
      <c r="WIG64" s="876"/>
      <c r="WIH64" s="876"/>
      <c r="WII64" s="876"/>
      <c r="WIJ64" s="876"/>
      <c r="WIK64" s="876"/>
      <c r="WIL64" s="876"/>
      <c r="WIM64" s="876"/>
      <c r="WIN64" s="876"/>
      <c r="WIO64" s="876"/>
      <c r="WIP64" s="876"/>
      <c r="WIQ64" s="876"/>
      <c r="WIR64" s="876"/>
      <c r="WIS64" s="876"/>
      <c r="WIT64" s="876"/>
      <c r="WIU64" s="876"/>
      <c r="WIV64" s="876"/>
      <c r="WIW64" s="876"/>
      <c r="WIX64" s="876"/>
      <c r="WIY64" s="876"/>
      <c r="WIZ64" s="876"/>
      <c r="WJA64" s="876"/>
      <c r="WJB64" s="876"/>
      <c r="WJC64" s="876"/>
      <c r="WJD64" s="876"/>
      <c r="WJE64" s="876"/>
      <c r="WJF64" s="876"/>
      <c r="WJG64" s="876"/>
      <c r="WJH64" s="876"/>
      <c r="WJI64" s="876"/>
      <c r="WJJ64" s="876"/>
      <c r="WJK64" s="876"/>
      <c r="WJL64" s="876"/>
      <c r="WJM64" s="876"/>
      <c r="WJN64" s="876"/>
      <c r="WJO64" s="876"/>
      <c r="WJP64" s="876"/>
      <c r="WJQ64" s="876"/>
      <c r="WJR64" s="876"/>
      <c r="WJS64" s="876"/>
      <c r="WJT64" s="876"/>
      <c r="WJU64" s="876"/>
      <c r="WJV64" s="876"/>
      <c r="WJW64" s="876"/>
      <c r="WJX64" s="876"/>
      <c r="WJY64" s="876"/>
      <c r="WJZ64" s="876"/>
      <c r="WKA64" s="876"/>
      <c r="WKB64" s="876"/>
      <c r="WKC64" s="876"/>
      <c r="WKD64" s="876"/>
      <c r="WKE64" s="876"/>
      <c r="WKF64" s="876"/>
      <c r="WKG64" s="876"/>
      <c r="WKH64" s="876"/>
      <c r="WKI64" s="876"/>
      <c r="WKJ64" s="876"/>
      <c r="WKK64" s="876"/>
      <c r="WKL64" s="876"/>
      <c r="WKM64" s="876"/>
      <c r="WKN64" s="876"/>
      <c r="WKO64" s="876"/>
      <c r="WKP64" s="876"/>
      <c r="WKQ64" s="876"/>
      <c r="WKR64" s="876"/>
      <c r="WKS64" s="876"/>
      <c r="WKT64" s="876"/>
      <c r="WKU64" s="876"/>
      <c r="WKV64" s="876"/>
      <c r="WKW64" s="876"/>
      <c r="WKX64" s="876"/>
      <c r="WKY64" s="876"/>
      <c r="WKZ64" s="876"/>
      <c r="WLA64" s="876"/>
      <c r="WLB64" s="876"/>
      <c r="WLC64" s="876"/>
      <c r="WLD64" s="876"/>
      <c r="WLE64" s="876"/>
      <c r="WLF64" s="876"/>
      <c r="WLG64" s="876"/>
      <c r="WLH64" s="876"/>
      <c r="WLI64" s="876"/>
      <c r="WLJ64" s="876"/>
      <c r="WLK64" s="876"/>
      <c r="WLL64" s="876"/>
      <c r="WLM64" s="876"/>
      <c r="WLN64" s="876"/>
      <c r="WLO64" s="876"/>
      <c r="WLP64" s="876"/>
      <c r="WLQ64" s="876"/>
      <c r="WLR64" s="876"/>
      <c r="WLS64" s="876"/>
      <c r="WLT64" s="876"/>
      <c r="WLU64" s="876"/>
      <c r="WLV64" s="876"/>
      <c r="WLW64" s="876"/>
      <c r="WLX64" s="876"/>
      <c r="WLY64" s="876"/>
      <c r="WLZ64" s="876"/>
      <c r="WMA64" s="876"/>
      <c r="WMB64" s="876"/>
      <c r="WMC64" s="876"/>
      <c r="WMD64" s="876"/>
      <c r="WME64" s="876"/>
      <c r="WMF64" s="876"/>
      <c r="WMG64" s="876"/>
      <c r="WMH64" s="876"/>
      <c r="WMI64" s="876"/>
      <c r="WMJ64" s="876"/>
      <c r="WMK64" s="876"/>
      <c r="WML64" s="876"/>
      <c r="WMM64" s="876"/>
      <c r="WMN64" s="876"/>
      <c r="WMO64" s="876"/>
      <c r="WMP64" s="876"/>
      <c r="WMQ64" s="876"/>
      <c r="WMR64" s="876"/>
      <c r="WMS64" s="876"/>
      <c r="WMT64" s="876"/>
      <c r="WMU64" s="876"/>
      <c r="WMV64" s="876"/>
      <c r="WMW64" s="876"/>
      <c r="WMX64" s="876"/>
      <c r="WMY64" s="876"/>
      <c r="WMZ64" s="876"/>
      <c r="WNA64" s="876"/>
      <c r="WNB64" s="876"/>
      <c r="WNC64" s="876"/>
      <c r="WND64" s="876"/>
      <c r="WNE64" s="876"/>
      <c r="WNF64" s="876"/>
      <c r="WNG64" s="876"/>
      <c r="WNH64" s="876"/>
      <c r="WNI64" s="876"/>
      <c r="WNJ64" s="876"/>
      <c r="WNK64" s="876"/>
      <c r="WNL64" s="876"/>
      <c r="WNM64" s="876"/>
      <c r="WNN64" s="876"/>
      <c r="WNO64" s="876"/>
      <c r="WNP64" s="876"/>
      <c r="WNQ64" s="876"/>
      <c r="WNR64" s="876"/>
      <c r="WNS64" s="876"/>
      <c r="WNT64" s="876"/>
      <c r="WNU64" s="876"/>
      <c r="WNV64" s="876"/>
      <c r="WNW64" s="876"/>
      <c r="WNX64" s="876"/>
      <c r="WNY64" s="876"/>
      <c r="WNZ64" s="876"/>
      <c r="WOA64" s="876"/>
      <c r="WOB64" s="876"/>
      <c r="WOC64" s="876"/>
      <c r="WOD64" s="876"/>
      <c r="WOE64" s="876"/>
      <c r="WOF64" s="876"/>
      <c r="WOG64" s="876"/>
      <c r="WOH64" s="876"/>
      <c r="WOI64" s="876"/>
      <c r="WOJ64" s="876"/>
      <c r="WOK64" s="876"/>
      <c r="WOL64" s="876"/>
      <c r="WOM64" s="876"/>
      <c r="WON64" s="876"/>
      <c r="WOO64" s="876"/>
      <c r="WOP64" s="876"/>
      <c r="WOQ64" s="876"/>
      <c r="WOR64" s="876"/>
      <c r="WOS64" s="876"/>
      <c r="WOT64" s="876"/>
      <c r="WOU64" s="876"/>
      <c r="WOV64" s="876"/>
      <c r="WOW64" s="876"/>
      <c r="WOX64" s="876"/>
      <c r="WOY64" s="876"/>
      <c r="WOZ64" s="876"/>
      <c r="WPA64" s="876"/>
      <c r="WPB64" s="876"/>
      <c r="WPC64" s="876"/>
      <c r="WPD64" s="876"/>
      <c r="WPE64" s="876"/>
      <c r="WPF64" s="876"/>
      <c r="WPG64" s="876"/>
      <c r="WPH64" s="876"/>
      <c r="WPI64" s="876"/>
      <c r="WPJ64" s="876"/>
      <c r="WPK64" s="876"/>
      <c r="WPL64" s="876"/>
      <c r="WPM64" s="876"/>
      <c r="WPN64" s="876"/>
      <c r="WPO64" s="876"/>
      <c r="WPP64" s="876"/>
      <c r="WPQ64" s="876"/>
      <c r="WPR64" s="876"/>
      <c r="WPS64" s="876"/>
      <c r="WPT64" s="876"/>
      <c r="WPU64" s="876"/>
      <c r="WPV64" s="876"/>
      <c r="WPW64" s="876"/>
      <c r="WPX64" s="876"/>
      <c r="WPY64" s="876"/>
      <c r="WPZ64" s="876"/>
      <c r="WQA64" s="876"/>
      <c r="WQB64" s="876"/>
      <c r="WQC64" s="876"/>
      <c r="WQD64" s="876"/>
      <c r="WQE64" s="876"/>
      <c r="WQF64" s="876"/>
      <c r="WQG64" s="876"/>
      <c r="WQH64" s="876"/>
      <c r="WQI64" s="876"/>
      <c r="WQJ64" s="876"/>
      <c r="WQK64" s="876"/>
      <c r="WQL64" s="876"/>
      <c r="WQM64" s="876"/>
      <c r="WQN64" s="876"/>
      <c r="WQO64" s="876"/>
      <c r="WQP64" s="876"/>
      <c r="WQQ64" s="876"/>
      <c r="WQR64" s="876"/>
      <c r="WQS64" s="876"/>
      <c r="WQT64" s="876"/>
      <c r="WQU64" s="876"/>
      <c r="WQV64" s="876"/>
      <c r="WQW64" s="876"/>
      <c r="WQX64" s="876"/>
      <c r="WQY64" s="876"/>
      <c r="WQZ64" s="876"/>
      <c r="WRA64" s="876"/>
      <c r="WRB64" s="876"/>
      <c r="WRC64" s="876"/>
      <c r="WRD64" s="876"/>
      <c r="WRE64" s="876"/>
      <c r="WRF64" s="876"/>
      <c r="WRG64" s="876"/>
      <c r="WRH64" s="876"/>
      <c r="WRI64" s="876"/>
      <c r="WRJ64" s="876"/>
      <c r="WRK64" s="876"/>
      <c r="WRL64" s="876"/>
      <c r="WRM64" s="876"/>
      <c r="WRN64" s="876"/>
      <c r="WRO64" s="876"/>
      <c r="WRP64" s="876"/>
      <c r="WRQ64" s="876"/>
      <c r="WRR64" s="876"/>
      <c r="WRS64" s="876"/>
      <c r="WRT64" s="876"/>
      <c r="WRU64" s="876"/>
      <c r="WRV64" s="876"/>
      <c r="WRW64" s="876"/>
      <c r="WRX64" s="876"/>
      <c r="WRY64" s="876"/>
      <c r="WRZ64" s="876"/>
      <c r="WSA64" s="876"/>
      <c r="WSB64" s="876"/>
      <c r="WSC64" s="876"/>
      <c r="WSD64" s="876"/>
      <c r="WSE64" s="876"/>
      <c r="WSF64" s="876"/>
      <c r="WSG64" s="876"/>
      <c r="WSH64" s="876"/>
      <c r="WSI64" s="876"/>
      <c r="WSJ64" s="876"/>
      <c r="WSK64" s="876"/>
      <c r="WSL64" s="876"/>
      <c r="WSM64" s="876"/>
      <c r="WSN64" s="876"/>
      <c r="WSO64" s="876"/>
      <c r="WSP64" s="876"/>
      <c r="WSQ64" s="876"/>
      <c r="WSR64" s="876"/>
      <c r="WSS64" s="876"/>
      <c r="WST64" s="876"/>
      <c r="WSU64" s="876"/>
      <c r="WSV64" s="876"/>
      <c r="WSW64" s="876"/>
      <c r="WSX64" s="876"/>
      <c r="WSY64" s="876"/>
      <c r="WSZ64" s="876"/>
      <c r="WTA64" s="876"/>
      <c r="WTB64" s="876"/>
      <c r="WTC64" s="876"/>
      <c r="WTD64" s="876"/>
      <c r="WTE64" s="876"/>
      <c r="WTF64" s="876"/>
      <c r="WTG64" s="876"/>
      <c r="WTH64" s="876"/>
      <c r="WTI64" s="876"/>
      <c r="WTJ64" s="876"/>
      <c r="WTK64" s="876"/>
      <c r="WTL64" s="876"/>
      <c r="WTM64" s="876"/>
      <c r="WTN64" s="876"/>
      <c r="WTO64" s="876"/>
      <c r="WTP64" s="876"/>
      <c r="WTQ64" s="876"/>
      <c r="WTR64" s="876"/>
      <c r="WTS64" s="876"/>
      <c r="WTT64" s="876"/>
      <c r="WTU64" s="876"/>
      <c r="WTV64" s="876"/>
      <c r="WTW64" s="876"/>
      <c r="WTX64" s="876"/>
      <c r="WTY64" s="876"/>
      <c r="WTZ64" s="876"/>
      <c r="WUA64" s="876"/>
      <c r="WUB64" s="876"/>
      <c r="WUC64" s="876"/>
      <c r="WUD64" s="876"/>
      <c r="WUE64" s="876"/>
      <c r="WUF64" s="876"/>
      <c r="WUG64" s="876"/>
      <c r="WUH64" s="876"/>
      <c r="WUI64" s="876"/>
      <c r="WUJ64" s="876"/>
      <c r="WUK64" s="876"/>
      <c r="WUL64" s="876"/>
      <c r="WUM64" s="876"/>
      <c r="WUN64" s="876"/>
      <c r="WUO64" s="876"/>
      <c r="WUP64" s="876"/>
      <c r="WUQ64" s="876"/>
      <c r="WUR64" s="876"/>
      <c r="WUS64" s="876"/>
      <c r="WUT64" s="876"/>
      <c r="WUU64" s="876"/>
      <c r="WUV64" s="876"/>
      <c r="WUW64" s="876"/>
      <c r="WUX64" s="876"/>
      <c r="WUY64" s="876"/>
      <c r="WUZ64" s="876"/>
      <c r="WVA64" s="876"/>
      <c r="WVB64" s="876"/>
      <c r="WVC64" s="876"/>
      <c r="WVD64" s="876"/>
      <c r="WVE64" s="876"/>
      <c r="WVF64" s="876"/>
      <c r="WVG64" s="876"/>
      <c r="WVH64" s="876"/>
      <c r="WVI64" s="876"/>
      <c r="WVJ64" s="876"/>
      <c r="WVK64" s="876"/>
      <c r="WVL64" s="876"/>
      <c r="WVM64" s="876"/>
      <c r="WVN64" s="876"/>
      <c r="WVO64" s="876"/>
      <c r="WVP64" s="876"/>
      <c r="WVQ64" s="876"/>
      <c r="WVR64" s="876"/>
      <c r="WVS64" s="876"/>
      <c r="WVT64" s="876"/>
      <c r="WVU64" s="876"/>
      <c r="WVV64" s="876"/>
      <c r="WVW64" s="876"/>
      <c r="WVX64" s="876"/>
      <c r="WVY64" s="876"/>
      <c r="WVZ64" s="876"/>
      <c r="WWA64" s="876"/>
      <c r="WWB64" s="876"/>
      <c r="WWC64" s="876"/>
      <c r="WWD64" s="876"/>
      <c r="WWE64" s="876"/>
      <c r="WWF64" s="876"/>
      <c r="WWG64" s="876"/>
      <c r="WWH64" s="876"/>
      <c r="WWI64" s="876"/>
      <c r="WWJ64" s="876"/>
      <c r="WWK64" s="876"/>
      <c r="WWL64" s="876"/>
      <c r="WWM64" s="876"/>
      <c r="WWN64" s="876"/>
      <c r="WWO64" s="876"/>
      <c r="WWP64" s="876"/>
      <c r="WWQ64" s="876"/>
      <c r="WWR64" s="876"/>
      <c r="WWS64" s="876"/>
      <c r="WWT64" s="876"/>
      <c r="WWU64" s="876"/>
      <c r="WWV64" s="876"/>
      <c r="WWW64" s="876"/>
      <c r="WWX64" s="876"/>
      <c r="WWY64" s="876"/>
      <c r="WWZ64" s="876"/>
      <c r="WXA64" s="876"/>
      <c r="WXB64" s="876"/>
      <c r="WXC64" s="876"/>
      <c r="WXD64" s="876"/>
      <c r="WXE64" s="876"/>
      <c r="WXF64" s="876"/>
      <c r="WXG64" s="876"/>
      <c r="WXH64" s="876"/>
      <c r="WXI64" s="876"/>
      <c r="WXJ64" s="876"/>
      <c r="WXK64" s="876"/>
      <c r="WXL64" s="876"/>
      <c r="WXM64" s="876"/>
      <c r="WXN64" s="876"/>
      <c r="WXO64" s="876"/>
      <c r="WXP64" s="876"/>
      <c r="WXQ64" s="876"/>
      <c r="WXR64" s="876"/>
      <c r="WXS64" s="876"/>
      <c r="WXT64" s="876"/>
      <c r="WXU64" s="876"/>
      <c r="WXV64" s="876"/>
      <c r="WXW64" s="876"/>
      <c r="WXX64" s="876"/>
      <c r="WXY64" s="876"/>
      <c r="WXZ64" s="876"/>
      <c r="WYA64" s="876"/>
      <c r="WYB64" s="876"/>
      <c r="WYC64" s="876"/>
      <c r="WYD64" s="876"/>
      <c r="WYE64" s="876"/>
      <c r="WYF64" s="876"/>
      <c r="WYG64" s="876"/>
      <c r="WYH64" s="876"/>
      <c r="WYI64" s="876"/>
      <c r="WYJ64" s="876"/>
      <c r="WYK64" s="876"/>
      <c r="WYL64" s="876"/>
      <c r="WYM64" s="876"/>
      <c r="WYN64" s="876"/>
      <c r="WYO64" s="876"/>
      <c r="WYP64" s="876"/>
      <c r="WYQ64" s="876"/>
      <c r="WYR64" s="876"/>
      <c r="WYS64" s="876"/>
      <c r="WYT64" s="876"/>
      <c r="WYU64" s="876"/>
      <c r="WYV64" s="876"/>
      <c r="WYW64" s="876"/>
      <c r="WYX64" s="876"/>
      <c r="WYY64" s="876"/>
      <c r="WYZ64" s="876"/>
      <c r="WZA64" s="876"/>
      <c r="WZB64" s="876"/>
      <c r="WZC64" s="876"/>
      <c r="WZD64" s="876"/>
      <c r="WZE64" s="876"/>
      <c r="WZF64" s="876"/>
      <c r="WZG64" s="876"/>
      <c r="WZH64" s="876"/>
      <c r="WZI64" s="876"/>
      <c r="WZJ64" s="876"/>
      <c r="WZK64" s="876"/>
      <c r="WZL64" s="876"/>
      <c r="WZM64" s="876"/>
      <c r="WZN64" s="876"/>
      <c r="WZO64" s="876"/>
      <c r="WZP64" s="876"/>
      <c r="WZQ64" s="876"/>
      <c r="WZR64" s="876"/>
      <c r="WZS64" s="876"/>
      <c r="WZT64" s="876"/>
      <c r="WZU64" s="876"/>
      <c r="WZV64" s="876"/>
      <c r="WZW64" s="876"/>
      <c r="WZX64" s="876"/>
      <c r="WZY64" s="876"/>
      <c r="WZZ64" s="876"/>
      <c r="XAA64" s="876"/>
      <c r="XAB64" s="876"/>
      <c r="XAC64" s="876"/>
      <c r="XAD64" s="876"/>
      <c r="XAE64" s="876"/>
      <c r="XAF64" s="876"/>
      <c r="XAG64" s="876"/>
      <c r="XAH64" s="876"/>
      <c r="XAI64" s="876"/>
      <c r="XAJ64" s="876"/>
      <c r="XAK64" s="876"/>
      <c r="XAL64" s="876"/>
      <c r="XAM64" s="876"/>
      <c r="XAN64" s="876"/>
      <c r="XAO64" s="876"/>
      <c r="XAP64" s="876"/>
      <c r="XAQ64" s="876"/>
      <c r="XAR64" s="876"/>
      <c r="XAS64" s="876"/>
      <c r="XAT64" s="876"/>
      <c r="XAU64" s="876"/>
      <c r="XAV64" s="876"/>
      <c r="XAW64" s="876"/>
      <c r="XAX64" s="876"/>
      <c r="XAY64" s="876"/>
      <c r="XAZ64" s="876"/>
      <c r="XBA64" s="876"/>
      <c r="XBB64" s="876"/>
      <c r="XBC64" s="876"/>
      <c r="XBD64" s="876"/>
      <c r="XBE64" s="876"/>
      <c r="XBF64" s="876"/>
      <c r="XBG64" s="876"/>
      <c r="XBH64" s="876"/>
      <c r="XBI64" s="876"/>
      <c r="XBJ64" s="876"/>
      <c r="XBK64" s="876"/>
      <c r="XBL64" s="876"/>
      <c r="XBM64" s="876"/>
      <c r="XBN64" s="876"/>
      <c r="XBO64" s="876"/>
      <c r="XBP64" s="876"/>
      <c r="XBQ64" s="876"/>
      <c r="XBR64" s="876"/>
      <c r="XBS64" s="876"/>
      <c r="XBT64" s="876"/>
      <c r="XBU64" s="876"/>
      <c r="XBV64" s="876"/>
      <c r="XBW64" s="876"/>
      <c r="XBX64" s="876"/>
      <c r="XBY64" s="876"/>
      <c r="XBZ64" s="876"/>
      <c r="XCA64" s="876"/>
      <c r="XCB64" s="876"/>
      <c r="XCC64" s="876"/>
      <c r="XCD64" s="876"/>
      <c r="XCE64" s="876"/>
      <c r="XCF64" s="876"/>
      <c r="XCG64" s="876"/>
      <c r="XCH64" s="876"/>
      <c r="XCI64" s="876"/>
      <c r="XCJ64" s="876"/>
      <c r="XCK64" s="876"/>
      <c r="XCL64" s="876"/>
      <c r="XCM64" s="876"/>
      <c r="XCN64" s="876"/>
      <c r="XCO64" s="876"/>
      <c r="XCP64" s="876"/>
      <c r="XCQ64" s="876"/>
      <c r="XCR64" s="876"/>
      <c r="XCS64" s="876"/>
      <c r="XCT64" s="876"/>
      <c r="XCU64" s="876"/>
      <c r="XCV64" s="876"/>
      <c r="XCW64" s="876"/>
      <c r="XCX64" s="876"/>
      <c r="XCY64" s="876"/>
      <c r="XCZ64" s="876"/>
      <c r="XDA64" s="876"/>
      <c r="XDB64" s="876"/>
      <c r="XDC64" s="876"/>
      <c r="XDD64" s="876"/>
      <c r="XDE64" s="876"/>
      <c r="XDF64" s="876"/>
      <c r="XDG64" s="876"/>
      <c r="XDH64" s="876"/>
      <c r="XDI64" s="876"/>
      <c r="XDJ64" s="876"/>
      <c r="XDK64" s="876"/>
      <c r="XDL64" s="876"/>
      <c r="XDM64" s="876"/>
      <c r="XDN64" s="876"/>
      <c r="XDO64" s="876"/>
      <c r="XDP64" s="876"/>
      <c r="XDQ64" s="876"/>
      <c r="XDR64" s="876"/>
      <c r="XDS64" s="876"/>
      <c r="XDT64" s="876"/>
      <c r="XDU64" s="876"/>
      <c r="XDV64" s="876"/>
      <c r="XDW64" s="876"/>
      <c r="XDX64" s="876"/>
      <c r="XDY64" s="876"/>
      <c r="XDZ64" s="876"/>
      <c r="XEA64" s="876"/>
      <c r="XEB64" s="876"/>
      <c r="XEC64" s="876"/>
      <c r="XED64" s="876"/>
      <c r="XEE64" s="876"/>
      <c r="XEF64" s="876"/>
      <c r="XEG64" s="876"/>
      <c r="XEH64" s="876"/>
      <c r="XEI64" s="876"/>
      <c r="XEJ64" s="876"/>
      <c r="XEK64" s="876"/>
      <c r="XEL64" s="876"/>
      <c r="XEM64" s="876"/>
      <c r="XEN64" s="876"/>
      <c r="XEO64" s="876"/>
      <c r="XEP64" s="876"/>
      <c r="XEQ64" s="876"/>
      <c r="XER64" s="876"/>
      <c r="XES64" s="876"/>
      <c r="XET64" s="876"/>
      <c r="XEU64" s="876"/>
      <c r="XEV64" s="876"/>
      <c r="XEW64" s="876"/>
      <c r="XEX64" s="876"/>
      <c r="XEY64" s="876"/>
      <c r="XEZ64" s="876"/>
      <c r="XFA64" s="876"/>
      <c r="XFB64" s="876"/>
      <c r="XFC64" s="876"/>
      <c r="XFD64" s="876"/>
    </row>
    <row r="65" spans="1:16384" s="877" customFormat="1" ht="10.5" customHeight="1">
      <c r="A65" s="880"/>
      <c r="B65" s="880"/>
      <c r="C65" s="880"/>
      <c r="D65" s="880"/>
      <c r="E65" s="880"/>
      <c r="F65" s="880"/>
      <c r="G65" s="880"/>
      <c r="H65" s="880"/>
      <c r="I65" s="880"/>
      <c r="J65" s="880"/>
      <c r="N65" s="876"/>
      <c r="O65" s="876"/>
      <c r="P65" s="876"/>
      <c r="Q65" s="876"/>
      <c r="R65" s="876"/>
      <c r="S65" s="876"/>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c r="AS65" s="876"/>
      <c r="AT65" s="876"/>
      <c r="AU65" s="876"/>
      <c r="AV65" s="876"/>
      <c r="AW65" s="876"/>
      <c r="AX65" s="876"/>
      <c r="AY65" s="876"/>
      <c r="AZ65" s="876"/>
      <c r="BA65" s="876"/>
      <c r="BB65" s="876"/>
      <c r="BC65" s="876"/>
      <c r="BD65" s="876"/>
      <c r="BE65" s="876"/>
      <c r="BF65" s="876"/>
      <c r="BG65" s="876"/>
      <c r="BH65" s="876"/>
      <c r="BI65" s="876"/>
      <c r="BJ65" s="876"/>
      <c r="BK65" s="876"/>
      <c r="BL65" s="876"/>
      <c r="BM65" s="876"/>
      <c r="BN65" s="876"/>
      <c r="BO65" s="876"/>
      <c r="BP65" s="876"/>
      <c r="BQ65" s="876"/>
      <c r="BR65" s="876"/>
      <c r="BS65" s="876"/>
      <c r="BT65" s="876"/>
      <c r="BU65" s="876"/>
      <c r="BV65" s="876"/>
      <c r="BW65" s="876"/>
      <c r="BX65" s="876"/>
      <c r="BY65" s="876"/>
      <c r="BZ65" s="876"/>
      <c r="CA65" s="876"/>
      <c r="CB65" s="876"/>
      <c r="CC65" s="876"/>
      <c r="CD65" s="876"/>
      <c r="CE65" s="876"/>
      <c r="CF65" s="876"/>
      <c r="CG65" s="876"/>
      <c r="CH65" s="876"/>
      <c r="CI65" s="876"/>
      <c r="CJ65" s="876"/>
      <c r="CK65" s="876"/>
      <c r="CL65" s="876"/>
      <c r="CM65" s="876"/>
      <c r="CN65" s="876"/>
      <c r="CO65" s="876"/>
      <c r="CP65" s="876"/>
      <c r="CQ65" s="876"/>
      <c r="CR65" s="876"/>
      <c r="CS65" s="876"/>
      <c r="CT65" s="876"/>
      <c r="CU65" s="876"/>
      <c r="CV65" s="876"/>
      <c r="CW65" s="876"/>
      <c r="CX65" s="876"/>
      <c r="CY65" s="876"/>
      <c r="CZ65" s="876"/>
      <c r="DA65" s="876"/>
      <c r="DB65" s="876"/>
      <c r="DC65" s="876"/>
      <c r="DD65" s="876"/>
      <c r="DE65" s="876"/>
      <c r="DF65" s="876"/>
      <c r="DG65" s="876"/>
      <c r="DH65" s="876"/>
      <c r="DI65" s="876"/>
      <c r="DJ65" s="876"/>
      <c r="DK65" s="876"/>
      <c r="DL65" s="876"/>
      <c r="DM65" s="876"/>
      <c r="DN65" s="876"/>
      <c r="DO65" s="876"/>
      <c r="DP65" s="876"/>
      <c r="DQ65" s="876"/>
      <c r="DR65" s="876"/>
      <c r="DS65" s="876"/>
      <c r="DT65" s="876"/>
      <c r="DU65" s="876"/>
      <c r="DV65" s="876"/>
      <c r="DW65" s="876"/>
      <c r="DX65" s="876"/>
      <c r="DY65" s="876"/>
      <c r="DZ65" s="876"/>
      <c r="EA65" s="876"/>
      <c r="EB65" s="876"/>
      <c r="EC65" s="876"/>
      <c r="ED65" s="876"/>
      <c r="EE65" s="876"/>
      <c r="EF65" s="876"/>
      <c r="EG65" s="876"/>
      <c r="EH65" s="876"/>
      <c r="EI65" s="876"/>
      <c r="EJ65" s="876"/>
      <c r="EK65" s="876"/>
      <c r="EL65" s="876"/>
      <c r="EM65" s="876"/>
      <c r="EN65" s="876"/>
      <c r="EO65" s="876"/>
      <c r="EP65" s="876"/>
      <c r="EQ65" s="876"/>
      <c r="ER65" s="876"/>
      <c r="ES65" s="876"/>
      <c r="ET65" s="876"/>
      <c r="EU65" s="876"/>
      <c r="EV65" s="876"/>
      <c r="EW65" s="876"/>
      <c r="EX65" s="876"/>
      <c r="EY65" s="876"/>
      <c r="EZ65" s="876"/>
      <c r="FA65" s="876"/>
      <c r="FB65" s="876"/>
      <c r="FC65" s="876"/>
      <c r="FD65" s="876"/>
      <c r="FE65" s="876"/>
      <c r="FF65" s="876"/>
      <c r="FG65" s="876"/>
      <c r="FH65" s="876"/>
      <c r="FI65" s="876"/>
      <c r="FJ65" s="876"/>
      <c r="FK65" s="876"/>
      <c r="FL65" s="876"/>
      <c r="FM65" s="876"/>
      <c r="FN65" s="876"/>
      <c r="FO65" s="876"/>
      <c r="FP65" s="876"/>
      <c r="FQ65" s="876"/>
      <c r="FR65" s="876"/>
      <c r="FS65" s="876"/>
      <c r="FT65" s="876"/>
      <c r="FU65" s="876"/>
      <c r="FV65" s="876"/>
      <c r="FW65" s="876"/>
      <c r="FX65" s="876"/>
      <c r="FY65" s="876"/>
      <c r="FZ65" s="876"/>
      <c r="GA65" s="876"/>
      <c r="GB65" s="876"/>
      <c r="GC65" s="876"/>
      <c r="GD65" s="876"/>
      <c r="GE65" s="876"/>
      <c r="GF65" s="876"/>
      <c r="GG65" s="876"/>
      <c r="GH65" s="876"/>
      <c r="GI65" s="876"/>
      <c r="GJ65" s="876"/>
      <c r="GK65" s="876"/>
      <c r="GL65" s="876"/>
      <c r="GM65" s="876"/>
      <c r="GN65" s="876"/>
      <c r="GO65" s="876"/>
      <c r="GP65" s="876"/>
      <c r="GQ65" s="876"/>
      <c r="GR65" s="876"/>
      <c r="GS65" s="876"/>
      <c r="GT65" s="876"/>
      <c r="GU65" s="876"/>
      <c r="GV65" s="876"/>
      <c r="GW65" s="876"/>
      <c r="GX65" s="876"/>
      <c r="GY65" s="876"/>
      <c r="GZ65" s="876"/>
      <c r="HA65" s="876"/>
      <c r="HB65" s="876"/>
      <c r="HC65" s="876"/>
      <c r="HD65" s="876"/>
      <c r="HE65" s="876"/>
      <c r="HF65" s="876"/>
      <c r="HG65" s="876"/>
      <c r="HH65" s="876"/>
      <c r="HI65" s="876"/>
      <c r="HJ65" s="876"/>
      <c r="HK65" s="876"/>
      <c r="HL65" s="876"/>
      <c r="HM65" s="876"/>
      <c r="HN65" s="876"/>
      <c r="HO65" s="876"/>
      <c r="HP65" s="876"/>
      <c r="HQ65" s="876"/>
      <c r="HR65" s="876"/>
      <c r="HS65" s="876"/>
      <c r="HT65" s="876"/>
      <c r="HU65" s="876"/>
      <c r="HV65" s="876"/>
      <c r="HW65" s="876"/>
      <c r="HX65" s="876"/>
      <c r="HY65" s="876"/>
      <c r="HZ65" s="876"/>
      <c r="IA65" s="876"/>
      <c r="IB65" s="876"/>
      <c r="IC65" s="876"/>
      <c r="ID65" s="876"/>
      <c r="IE65" s="876"/>
      <c r="IF65" s="876"/>
      <c r="IG65" s="876"/>
      <c r="IH65" s="876"/>
      <c r="II65" s="876"/>
      <c r="IJ65" s="876"/>
      <c r="IK65" s="876"/>
      <c r="IL65" s="876"/>
      <c r="IM65" s="876"/>
      <c r="IN65" s="876"/>
      <c r="IO65" s="876"/>
      <c r="IP65" s="876"/>
      <c r="IQ65" s="876"/>
      <c r="IR65" s="876"/>
      <c r="IS65" s="876"/>
      <c r="IT65" s="876"/>
      <c r="IU65" s="876"/>
      <c r="IV65" s="876"/>
      <c r="IW65" s="876"/>
      <c r="IX65" s="876"/>
      <c r="IY65" s="876"/>
      <c r="IZ65" s="876"/>
      <c r="JA65" s="876"/>
      <c r="JB65" s="876"/>
      <c r="JC65" s="876"/>
      <c r="JD65" s="876"/>
      <c r="JE65" s="876"/>
      <c r="JF65" s="876"/>
      <c r="JG65" s="876"/>
      <c r="JH65" s="876"/>
      <c r="JI65" s="876"/>
      <c r="JJ65" s="876"/>
      <c r="JK65" s="876"/>
      <c r="JL65" s="876"/>
      <c r="JM65" s="876"/>
      <c r="JN65" s="876"/>
      <c r="JO65" s="876"/>
      <c r="JP65" s="876"/>
      <c r="JQ65" s="876"/>
      <c r="JR65" s="876"/>
      <c r="JS65" s="876"/>
      <c r="JT65" s="876"/>
      <c r="JU65" s="876"/>
      <c r="JV65" s="876"/>
      <c r="JW65" s="876"/>
      <c r="JX65" s="876"/>
      <c r="JY65" s="876"/>
      <c r="JZ65" s="876"/>
      <c r="KA65" s="876"/>
      <c r="KB65" s="876"/>
      <c r="KC65" s="876"/>
      <c r="KD65" s="876"/>
      <c r="KE65" s="876"/>
      <c r="KF65" s="876"/>
      <c r="KG65" s="876"/>
      <c r="KH65" s="876"/>
      <c r="KI65" s="876"/>
      <c r="KJ65" s="876"/>
      <c r="KK65" s="876"/>
      <c r="KL65" s="876"/>
      <c r="KM65" s="876"/>
      <c r="KN65" s="876"/>
      <c r="KO65" s="876"/>
      <c r="KP65" s="876"/>
      <c r="KQ65" s="876"/>
      <c r="KR65" s="876"/>
      <c r="KS65" s="876"/>
      <c r="KT65" s="876"/>
      <c r="KU65" s="876"/>
      <c r="KV65" s="876"/>
      <c r="KW65" s="876"/>
      <c r="KX65" s="876"/>
      <c r="KY65" s="876"/>
      <c r="KZ65" s="876"/>
      <c r="LA65" s="876"/>
      <c r="LB65" s="876"/>
      <c r="LC65" s="876"/>
      <c r="LD65" s="876"/>
      <c r="LE65" s="876"/>
      <c r="LF65" s="876"/>
      <c r="LG65" s="876"/>
      <c r="LH65" s="876"/>
      <c r="LI65" s="876"/>
      <c r="LJ65" s="876"/>
      <c r="LK65" s="876"/>
      <c r="LL65" s="876"/>
      <c r="LM65" s="876"/>
      <c r="LN65" s="876"/>
      <c r="LO65" s="876"/>
      <c r="LP65" s="876"/>
      <c r="LQ65" s="876"/>
      <c r="LR65" s="876"/>
      <c r="LS65" s="876"/>
      <c r="LT65" s="876"/>
      <c r="LU65" s="876"/>
      <c r="LV65" s="876"/>
      <c r="LW65" s="876"/>
      <c r="LX65" s="876"/>
      <c r="LY65" s="876"/>
      <c r="LZ65" s="876"/>
      <c r="MA65" s="876"/>
      <c r="MB65" s="876"/>
      <c r="MC65" s="876"/>
      <c r="MD65" s="876"/>
      <c r="ME65" s="876"/>
      <c r="MF65" s="876"/>
      <c r="MG65" s="876"/>
      <c r="MH65" s="876"/>
      <c r="MI65" s="876"/>
      <c r="MJ65" s="876"/>
      <c r="MK65" s="876"/>
      <c r="ML65" s="876"/>
      <c r="MM65" s="876"/>
      <c r="MN65" s="876"/>
      <c r="MO65" s="876"/>
      <c r="MP65" s="876"/>
      <c r="MQ65" s="876"/>
      <c r="MR65" s="876"/>
      <c r="MS65" s="876"/>
      <c r="MT65" s="876"/>
      <c r="MU65" s="876"/>
      <c r="MV65" s="876"/>
      <c r="MW65" s="876"/>
      <c r="MX65" s="876"/>
      <c r="MY65" s="876"/>
      <c r="MZ65" s="876"/>
      <c r="NA65" s="876"/>
      <c r="NB65" s="876"/>
      <c r="NC65" s="876"/>
      <c r="ND65" s="876"/>
      <c r="NE65" s="876"/>
      <c r="NF65" s="876"/>
      <c r="NG65" s="876"/>
      <c r="NH65" s="876"/>
      <c r="NI65" s="876"/>
      <c r="NJ65" s="876"/>
      <c r="NK65" s="876"/>
      <c r="NL65" s="876"/>
      <c r="NM65" s="876"/>
      <c r="NN65" s="876"/>
      <c r="NO65" s="876"/>
      <c r="NP65" s="876"/>
      <c r="NQ65" s="876"/>
      <c r="NR65" s="876"/>
      <c r="NS65" s="876"/>
      <c r="NT65" s="876"/>
      <c r="NU65" s="876"/>
      <c r="NV65" s="876"/>
      <c r="NW65" s="876"/>
      <c r="NX65" s="876"/>
      <c r="NY65" s="876"/>
      <c r="NZ65" s="876"/>
      <c r="OA65" s="876"/>
      <c r="OB65" s="876"/>
      <c r="OC65" s="876"/>
      <c r="OD65" s="876"/>
      <c r="OE65" s="876"/>
      <c r="OF65" s="876"/>
      <c r="OG65" s="876"/>
      <c r="OH65" s="876"/>
      <c r="OI65" s="876"/>
      <c r="OJ65" s="876"/>
      <c r="OK65" s="876"/>
      <c r="OL65" s="876"/>
      <c r="OM65" s="876"/>
      <c r="ON65" s="876"/>
      <c r="OO65" s="876"/>
      <c r="OP65" s="876"/>
      <c r="OQ65" s="876"/>
      <c r="OR65" s="876"/>
      <c r="OS65" s="876"/>
      <c r="OT65" s="876"/>
      <c r="OU65" s="876"/>
      <c r="OV65" s="876"/>
      <c r="OW65" s="876"/>
      <c r="OX65" s="876"/>
      <c r="OY65" s="876"/>
      <c r="OZ65" s="876"/>
      <c r="PA65" s="876"/>
      <c r="PB65" s="876"/>
      <c r="PC65" s="876"/>
      <c r="PD65" s="876"/>
      <c r="PE65" s="876"/>
      <c r="PF65" s="876"/>
      <c r="PG65" s="876"/>
      <c r="PH65" s="876"/>
      <c r="PI65" s="876"/>
      <c r="PJ65" s="876"/>
      <c r="PK65" s="876"/>
      <c r="PL65" s="876"/>
      <c r="PM65" s="876"/>
      <c r="PN65" s="876"/>
      <c r="PO65" s="876"/>
      <c r="PP65" s="876"/>
      <c r="PQ65" s="876"/>
      <c r="PR65" s="876"/>
      <c r="PS65" s="876"/>
      <c r="PT65" s="876"/>
      <c r="PU65" s="876"/>
      <c r="PV65" s="876"/>
      <c r="PW65" s="876"/>
      <c r="PX65" s="876"/>
      <c r="PY65" s="876"/>
      <c r="PZ65" s="876"/>
      <c r="QA65" s="876"/>
      <c r="QB65" s="876"/>
      <c r="QC65" s="876"/>
      <c r="QD65" s="876"/>
      <c r="QE65" s="876"/>
      <c r="QF65" s="876"/>
      <c r="QG65" s="876"/>
      <c r="QH65" s="876"/>
      <c r="QI65" s="876"/>
      <c r="QJ65" s="876"/>
      <c r="QK65" s="876"/>
      <c r="QL65" s="876"/>
      <c r="QM65" s="876"/>
      <c r="QN65" s="876"/>
      <c r="QO65" s="876"/>
      <c r="QP65" s="876"/>
      <c r="QQ65" s="876"/>
      <c r="QR65" s="876"/>
      <c r="QS65" s="876"/>
      <c r="QT65" s="876"/>
      <c r="QU65" s="876"/>
      <c r="QV65" s="876"/>
      <c r="QW65" s="876"/>
      <c r="QX65" s="876"/>
      <c r="QY65" s="876"/>
      <c r="QZ65" s="876"/>
      <c r="RA65" s="876"/>
      <c r="RB65" s="876"/>
      <c r="RC65" s="876"/>
      <c r="RD65" s="876"/>
      <c r="RE65" s="876"/>
      <c r="RF65" s="876"/>
      <c r="RG65" s="876"/>
      <c r="RH65" s="876"/>
      <c r="RI65" s="876"/>
      <c r="RJ65" s="876"/>
      <c r="RK65" s="876"/>
      <c r="RL65" s="876"/>
      <c r="RM65" s="876"/>
      <c r="RN65" s="876"/>
      <c r="RO65" s="876"/>
      <c r="RP65" s="876"/>
      <c r="RQ65" s="876"/>
      <c r="RR65" s="876"/>
      <c r="RS65" s="876"/>
      <c r="RT65" s="876"/>
      <c r="RU65" s="876"/>
      <c r="RV65" s="876"/>
      <c r="RW65" s="876"/>
      <c r="RX65" s="876"/>
      <c r="RY65" s="876"/>
      <c r="RZ65" s="876"/>
      <c r="SA65" s="876"/>
      <c r="SB65" s="876"/>
      <c r="SC65" s="876"/>
      <c r="SD65" s="876"/>
      <c r="SE65" s="876"/>
      <c r="SF65" s="876"/>
      <c r="SG65" s="876"/>
      <c r="SH65" s="876"/>
      <c r="SI65" s="876"/>
      <c r="SJ65" s="876"/>
      <c r="SK65" s="876"/>
      <c r="SL65" s="876"/>
      <c r="SM65" s="876"/>
      <c r="SN65" s="876"/>
      <c r="SO65" s="876"/>
      <c r="SP65" s="876"/>
      <c r="SQ65" s="876"/>
      <c r="SR65" s="876"/>
      <c r="SS65" s="876"/>
      <c r="ST65" s="876"/>
      <c r="SU65" s="876"/>
      <c r="SV65" s="876"/>
      <c r="SW65" s="876"/>
      <c r="SX65" s="876"/>
      <c r="SY65" s="876"/>
      <c r="SZ65" s="876"/>
      <c r="TA65" s="876"/>
      <c r="TB65" s="876"/>
      <c r="TC65" s="876"/>
      <c r="TD65" s="876"/>
      <c r="TE65" s="876"/>
      <c r="TF65" s="876"/>
      <c r="TG65" s="876"/>
      <c r="TH65" s="876"/>
      <c r="TI65" s="876"/>
      <c r="TJ65" s="876"/>
      <c r="TK65" s="876"/>
      <c r="TL65" s="876"/>
      <c r="TM65" s="876"/>
      <c r="TN65" s="876"/>
      <c r="TO65" s="876"/>
      <c r="TP65" s="876"/>
      <c r="TQ65" s="876"/>
      <c r="TR65" s="876"/>
      <c r="TS65" s="876"/>
      <c r="TT65" s="876"/>
      <c r="TU65" s="876"/>
      <c r="TV65" s="876"/>
      <c r="TW65" s="876"/>
      <c r="TX65" s="876"/>
      <c r="TY65" s="876"/>
      <c r="TZ65" s="876"/>
      <c r="UA65" s="876"/>
      <c r="UB65" s="876"/>
      <c r="UC65" s="876"/>
      <c r="UD65" s="876"/>
      <c r="UE65" s="876"/>
      <c r="UF65" s="876"/>
      <c r="UG65" s="876"/>
      <c r="UH65" s="876"/>
      <c r="UI65" s="876"/>
      <c r="UJ65" s="876"/>
      <c r="UK65" s="876"/>
      <c r="UL65" s="876"/>
      <c r="UM65" s="876"/>
      <c r="UN65" s="876"/>
      <c r="UO65" s="876"/>
      <c r="UP65" s="876"/>
      <c r="UQ65" s="876"/>
      <c r="UR65" s="876"/>
      <c r="US65" s="876"/>
      <c r="UT65" s="876"/>
      <c r="UU65" s="876"/>
      <c r="UV65" s="876"/>
      <c r="UW65" s="876"/>
      <c r="UX65" s="876"/>
      <c r="UY65" s="876"/>
      <c r="UZ65" s="876"/>
      <c r="VA65" s="876"/>
      <c r="VB65" s="876"/>
      <c r="VC65" s="876"/>
      <c r="VD65" s="876"/>
      <c r="VE65" s="876"/>
      <c r="VF65" s="876"/>
      <c r="VG65" s="876"/>
      <c r="VH65" s="876"/>
      <c r="VI65" s="876"/>
      <c r="VJ65" s="876"/>
      <c r="VK65" s="876"/>
      <c r="VL65" s="876"/>
      <c r="VM65" s="876"/>
      <c r="VN65" s="876"/>
      <c r="VO65" s="876"/>
      <c r="VP65" s="876"/>
      <c r="VQ65" s="876"/>
      <c r="VR65" s="876"/>
      <c r="VS65" s="876"/>
      <c r="VT65" s="876"/>
      <c r="VU65" s="876"/>
      <c r="VV65" s="876"/>
      <c r="VW65" s="876"/>
      <c r="VX65" s="876"/>
      <c r="VY65" s="876"/>
      <c r="VZ65" s="876"/>
      <c r="WA65" s="876"/>
      <c r="WB65" s="876"/>
      <c r="WC65" s="876"/>
      <c r="WD65" s="876"/>
      <c r="WE65" s="876"/>
      <c r="WF65" s="876"/>
      <c r="WG65" s="876"/>
      <c r="WH65" s="876"/>
      <c r="WI65" s="876"/>
      <c r="WJ65" s="876"/>
      <c r="WK65" s="876"/>
      <c r="WL65" s="876"/>
      <c r="WM65" s="876"/>
      <c r="WN65" s="876"/>
      <c r="WO65" s="876"/>
      <c r="WP65" s="876"/>
      <c r="WQ65" s="876"/>
      <c r="WR65" s="876"/>
      <c r="WS65" s="876"/>
      <c r="WT65" s="876"/>
      <c r="WU65" s="876"/>
      <c r="WV65" s="876"/>
      <c r="WW65" s="876"/>
      <c r="WX65" s="876"/>
      <c r="WY65" s="876"/>
      <c r="WZ65" s="876"/>
      <c r="XA65" s="876"/>
      <c r="XB65" s="876"/>
      <c r="XC65" s="876"/>
      <c r="XD65" s="876"/>
      <c r="XE65" s="876"/>
      <c r="XF65" s="876"/>
      <c r="XG65" s="876"/>
      <c r="XH65" s="876"/>
      <c r="XI65" s="876"/>
      <c r="XJ65" s="876"/>
      <c r="XK65" s="876"/>
      <c r="XL65" s="876"/>
      <c r="XM65" s="876"/>
      <c r="XN65" s="876"/>
      <c r="XO65" s="876"/>
      <c r="XP65" s="876"/>
      <c r="XQ65" s="876"/>
      <c r="XR65" s="876"/>
      <c r="XS65" s="876"/>
      <c r="XT65" s="876"/>
      <c r="XU65" s="876"/>
      <c r="XV65" s="876"/>
      <c r="XW65" s="876"/>
      <c r="XX65" s="876"/>
      <c r="XY65" s="876"/>
      <c r="XZ65" s="876"/>
      <c r="YA65" s="876"/>
      <c r="YB65" s="876"/>
      <c r="YC65" s="876"/>
      <c r="YD65" s="876"/>
      <c r="YE65" s="876"/>
      <c r="YF65" s="876"/>
      <c r="YG65" s="876"/>
      <c r="YH65" s="876"/>
      <c r="YI65" s="876"/>
      <c r="YJ65" s="876"/>
      <c r="YK65" s="876"/>
      <c r="YL65" s="876"/>
      <c r="YM65" s="876"/>
      <c r="YN65" s="876"/>
      <c r="YO65" s="876"/>
      <c r="YP65" s="876"/>
      <c r="YQ65" s="876"/>
      <c r="YR65" s="876"/>
      <c r="YS65" s="876"/>
      <c r="YT65" s="876"/>
      <c r="YU65" s="876"/>
      <c r="YV65" s="876"/>
      <c r="YW65" s="876"/>
      <c r="YX65" s="876"/>
      <c r="YY65" s="876"/>
      <c r="YZ65" s="876"/>
      <c r="ZA65" s="876"/>
      <c r="ZB65" s="876"/>
      <c r="ZC65" s="876"/>
      <c r="ZD65" s="876"/>
      <c r="ZE65" s="876"/>
      <c r="ZF65" s="876"/>
      <c r="ZG65" s="876"/>
      <c r="ZH65" s="876"/>
      <c r="ZI65" s="876"/>
      <c r="ZJ65" s="876"/>
      <c r="ZK65" s="876"/>
      <c r="ZL65" s="876"/>
      <c r="ZM65" s="876"/>
      <c r="ZN65" s="876"/>
      <c r="ZO65" s="876"/>
      <c r="ZP65" s="876"/>
      <c r="ZQ65" s="876"/>
      <c r="ZR65" s="876"/>
      <c r="ZS65" s="876"/>
      <c r="ZT65" s="876"/>
      <c r="ZU65" s="876"/>
      <c r="ZV65" s="876"/>
      <c r="ZW65" s="876"/>
      <c r="ZX65" s="876"/>
      <c r="ZY65" s="876"/>
      <c r="ZZ65" s="876"/>
      <c r="AAA65" s="876"/>
      <c r="AAB65" s="876"/>
      <c r="AAC65" s="876"/>
      <c r="AAD65" s="876"/>
      <c r="AAE65" s="876"/>
      <c r="AAF65" s="876"/>
      <c r="AAG65" s="876"/>
      <c r="AAH65" s="876"/>
      <c r="AAI65" s="876"/>
      <c r="AAJ65" s="876"/>
      <c r="AAK65" s="876"/>
      <c r="AAL65" s="876"/>
      <c r="AAM65" s="876"/>
      <c r="AAN65" s="876"/>
      <c r="AAO65" s="876"/>
      <c r="AAP65" s="876"/>
      <c r="AAQ65" s="876"/>
      <c r="AAR65" s="876"/>
      <c r="AAS65" s="876"/>
      <c r="AAT65" s="876"/>
      <c r="AAU65" s="876"/>
      <c r="AAV65" s="876"/>
      <c r="AAW65" s="876"/>
      <c r="AAX65" s="876"/>
      <c r="AAY65" s="876"/>
      <c r="AAZ65" s="876"/>
      <c r="ABA65" s="876"/>
      <c r="ABB65" s="876"/>
      <c r="ABC65" s="876"/>
      <c r="ABD65" s="876"/>
      <c r="ABE65" s="876"/>
      <c r="ABF65" s="876"/>
      <c r="ABG65" s="876"/>
      <c r="ABH65" s="876"/>
      <c r="ABI65" s="876"/>
      <c r="ABJ65" s="876"/>
      <c r="ABK65" s="876"/>
      <c r="ABL65" s="876"/>
      <c r="ABM65" s="876"/>
      <c r="ABN65" s="876"/>
      <c r="ABO65" s="876"/>
      <c r="ABP65" s="876"/>
      <c r="ABQ65" s="876"/>
      <c r="ABR65" s="876"/>
      <c r="ABS65" s="876"/>
      <c r="ABT65" s="876"/>
      <c r="ABU65" s="876"/>
      <c r="ABV65" s="876"/>
      <c r="ABW65" s="876"/>
      <c r="ABX65" s="876"/>
      <c r="ABY65" s="876"/>
      <c r="ABZ65" s="876"/>
      <c r="ACA65" s="876"/>
      <c r="ACB65" s="876"/>
      <c r="ACC65" s="876"/>
      <c r="ACD65" s="876"/>
      <c r="ACE65" s="876"/>
      <c r="ACF65" s="876"/>
      <c r="ACG65" s="876"/>
      <c r="ACH65" s="876"/>
      <c r="ACI65" s="876"/>
      <c r="ACJ65" s="876"/>
      <c r="ACK65" s="876"/>
      <c r="ACL65" s="876"/>
      <c r="ACM65" s="876"/>
      <c r="ACN65" s="876"/>
      <c r="ACO65" s="876"/>
      <c r="ACP65" s="876"/>
      <c r="ACQ65" s="876"/>
      <c r="ACR65" s="876"/>
      <c r="ACS65" s="876"/>
      <c r="ACT65" s="876"/>
      <c r="ACU65" s="876"/>
      <c r="ACV65" s="876"/>
      <c r="ACW65" s="876"/>
      <c r="ACX65" s="876"/>
      <c r="ACY65" s="876"/>
      <c r="ACZ65" s="876"/>
      <c r="ADA65" s="876"/>
      <c r="ADB65" s="876"/>
      <c r="ADC65" s="876"/>
      <c r="ADD65" s="876"/>
      <c r="ADE65" s="876"/>
      <c r="ADF65" s="876"/>
      <c r="ADG65" s="876"/>
      <c r="ADH65" s="876"/>
      <c r="ADI65" s="876"/>
      <c r="ADJ65" s="876"/>
      <c r="ADK65" s="876"/>
      <c r="ADL65" s="876"/>
      <c r="ADM65" s="876"/>
      <c r="ADN65" s="876"/>
      <c r="ADO65" s="876"/>
      <c r="ADP65" s="876"/>
      <c r="ADQ65" s="876"/>
      <c r="ADR65" s="876"/>
      <c r="ADS65" s="876"/>
      <c r="ADT65" s="876"/>
      <c r="ADU65" s="876"/>
      <c r="ADV65" s="876"/>
      <c r="ADW65" s="876"/>
      <c r="ADX65" s="876"/>
      <c r="ADY65" s="876"/>
      <c r="ADZ65" s="876"/>
      <c r="AEA65" s="876"/>
      <c r="AEB65" s="876"/>
      <c r="AEC65" s="876"/>
      <c r="AED65" s="876"/>
      <c r="AEE65" s="876"/>
      <c r="AEF65" s="876"/>
      <c r="AEG65" s="876"/>
      <c r="AEH65" s="876"/>
      <c r="AEI65" s="876"/>
      <c r="AEJ65" s="876"/>
      <c r="AEK65" s="876"/>
      <c r="AEL65" s="876"/>
      <c r="AEM65" s="876"/>
      <c r="AEN65" s="876"/>
      <c r="AEO65" s="876"/>
      <c r="AEP65" s="876"/>
      <c r="AEQ65" s="876"/>
      <c r="AER65" s="876"/>
      <c r="AES65" s="876"/>
      <c r="AET65" s="876"/>
      <c r="AEU65" s="876"/>
      <c r="AEV65" s="876"/>
      <c r="AEW65" s="876"/>
      <c r="AEX65" s="876"/>
      <c r="AEY65" s="876"/>
      <c r="AEZ65" s="876"/>
      <c r="AFA65" s="876"/>
      <c r="AFB65" s="876"/>
      <c r="AFC65" s="876"/>
      <c r="AFD65" s="876"/>
      <c r="AFE65" s="876"/>
      <c r="AFF65" s="876"/>
      <c r="AFG65" s="876"/>
      <c r="AFH65" s="876"/>
      <c r="AFI65" s="876"/>
      <c r="AFJ65" s="876"/>
      <c r="AFK65" s="876"/>
      <c r="AFL65" s="876"/>
      <c r="AFM65" s="876"/>
      <c r="AFN65" s="876"/>
      <c r="AFO65" s="876"/>
      <c r="AFP65" s="876"/>
      <c r="AFQ65" s="876"/>
      <c r="AFR65" s="876"/>
      <c r="AFS65" s="876"/>
      <c r="AFT65" s="876"/>
      <c r="AFU65" s="876"/>
      <c r="AFV65" s="876"/>
      <c r="AFW65" s="876"/>
      <c r="AFX65" s="876"/>
      <c r="AFY65" s="876"/>
      <c r="AFZ65" s="876"/>
      <c r="AGA65" s="876"/>
      <c r="AGB65" s="876"/>
      <c r="AGC65" s="876"/>
      <c r="AGD65" s="876"/>
      <c r="AGE65" s="876"/>
      <c r="AGF65" s="876"/>
      <c r="AGG65" s="876"/>
      <c r="AGH65" s="876"/>
      <c r="AGI65" s="876"/>
      <c r="AGJ65" s="876"/>
      <c r="AGK65" s="876"/>
      <c r="AGL65" s="876"/>
      <c r="AGM65" s="876"/>
      <c r="AGN65" s="876"/>
      <c r="AGO65" s="876"/>
      <c r="AGP65" s="876"/>
      <c r="AGQ65" s="876"/>
      <c r="AGR65" s="876"/>
      <c r="AGS65" s="876"/>
      <c r="AGT65" s="876"/>
      <c r="AGU65" s="876"/>
      <c r="AGV65" s="876"/>
      <c r="AGW65" s="876"/>
      <c r="AGX65" s="876"/>
      <c r="AGY65" s="876"/>
      <c r="AGZ65" s="876"/>
      <c r="AHA65" s="876"/>
      <c r="AHB65" s="876"/>
      <c r="AHC65" s="876"/>
      <c r="AHD65" s="876"/>
      <c r="AHE65" s="876"/>
      <c r="AHF65" s="876"/>
      <c r="AHG65" s="876"/>
      <c r="AHH65" s="876"/>
      <c r="AHI65" s="876"/>
      <c r="AHJ65" s="876"/>
      <c r="AHK65" s="876"/>
      <c r="AHL65" s="876"/>
      <c r="AHM65" s="876"/>
      <c r="AHN65" s="876"/>
      <c r="AHO65" s="876"/>
      <c r="AHP65" s="876"/>
      <c r="AHQ65" s="876"/>
      <c r="AHR65" s="876"/>
      <c r="AHS65" s="876"/>
      <c r="AHT65" s="876"/>
      <c r="AHU65" s="876"/>
      <c r="AHV65" s="876"/>
      <c r="AHW65" s="876"/>
      <c r="AHX65" s="876"/>
      <c r="AHY65" s="876"/>
      <c r="AHZ65" s="876"/>
      <c r="AIA65" s="876"/>
      <c r="AIB65" s="876"/>
      <c r="AIC65" s="876"/>
      <c r="AID65" s="876"/>
      <c r="AIE65" s="876"/>
      <c r="AIF65" s="876"/>
      <c r="AIG65" s="876"/>
      <c r="AIH65" s="876"/>
      <c r="AII65" s="876"/>
      <c r="AIJ65" s="876"/>
      <c r="AIK65" s="876"/>
      <c r="AIL65" s="876"/>
      <c r="AIM65" s="876"/>
      <c r="AIN65" s="876"/>
      <c r="AIO65" s="876"/>
      <c r="AIP65" s="876"/>
      <c r="AIQ65" s="876"/>
      <c r="AIR65" s="876"/>
      <c r="AIS65" s="876"/>
      <c r="AIT65" s="876"/>
      <c r="AIU65" s="876"/>
      <c r="AIV65" s="876"/>
      <c r="AIW65" s="876"/>
      <c r="AIX65" s="876"/>
      <c r="AIY65" s="876"/>
      <c r="AIZ65" s="876"/>
      <c r="AJA65" s="876"/>
      <c r="AJB65" s="876"/>
      <c r="AJC65" s="876"/>
      <c r="AJD65" s="876"/>
      <c r="AJE65" s="876"/>
      <c r="AJF65" s="876"/>
      <c r="AJG65" s="876"/>
      <c r="AJH65" s="876"/>
      <c r="AJI65" s="876"/>
      <c r="AJJ65" s="876"/>
      <c r="AJK65" s="876"/>
      <c r="AJL65" s="876"/>
      <c r="AJM65" s="876"/>
      <c r="AJN65" s="876"/>
      <c r="AJO65" s="876"/>
      <c r="AJP65" s="876"/>
      <c r="AJQ65" s="876"/>
      <c r="AJR65" s="876"/>
      <c r="AJS65" s="876"/>
      <c r="AJT65" s="876"/>
      <c r="AJU65" s="876"/>
      <c r="AJV65" s="876"/>
      <c r="AJW65" s="876"/>
      <c r="AJX65" s="876"/>
      <c r="AJY65" s="876"/>
      <c r="AJZ65" s="876"/>
      <c r="AKA65" s="876"/>
      <c r="AKB65" s="876"/>
      <c r="AKC65" s="876"/>
      <c r="AKD65" s="876"/>
      <c r="AKE65" s="876"/>
      <c r="AKF65" s="876"/>
      <c r="AKG65" s="876"/>
      <c r="AKH65" s="876"/>
      <c r="AKI65" s="876"/>
      <c r="AKJ65" s="876"/>
      <c r="AKK65" s="876"/>
      <c r="AKL65" s="876"/>
      <c r="AKM65" s="876"/>
      <c r="AKN65" s="876"/>
      <c r="AKO65" s="876"/>
      <c r="AKP65" s="876"/>
      <c r="AKQ65" s="876"/>
      <c r="AKR65" s="876"/>
      <c r="AKS65" s="876"/>
      <c r="AKT65" s="876"/>
      <c r="AKU65" s="876"/>
      <c r="AKV65" s="876"/>
      <c r="AKW65" s="876"/>
      <c r="AKX65" s="876"/>
      <c r="AKY65" s="876"/>
      <c r="AKZ65" s="876"/>
      <c r="ALA65" s="876"/>
      <c r="ALB65" s="876"/>
      <c r="ALC65" s="876"/>
      <c r="ALD65" s="876"/>
      <c r="ALE65" s="876"/>
      <c r="ALF65" s="876"/>
      <c r="ALG65" s="876"/>
      <c r="ALH65" s="876"/>
      <c r="ALI65" s="876"/>
      <c r="ALJ65" s="876"/>
      <c r="ALK65" s="876"/>
      <c r="ALL65" s="876"/>
      <c r="ALM65" s="876"/>
      <c r="ALN65" s="876"/>
      <c r="ALO65" s="876"/>
      <c r="ALP65" s="876"/>
      <c r="ALQ65" s="876"/>
      <c r="ALR65" s="876"/>
      <c r="ALS65" s="876"/>
      <c r="ALT65" s="876"/>
      <c r="ALU65" s="876"/>
      <c r="ALV65" s="876"/>
      <c r="ALW65" s="876"/>
      <c r="ALX65" s="876"/>
      <c r="ALY65" s="876"/>
      <c r="ALZ65" s="876"/>
      <c r="AMA65" s="876"/>
      <c r="AMB65" s="876"/>
      <c r="AMC65" s="876"/>
      <c r="AMD65" s="876"/>
      <c r="AME65" s="876"/>
      <c r="AMF65" s="876"/>
      <c r="AMG65" s="876"/>
      <c r="AMH65" s="876"/>
      <c r="AMI65" s="876"/>
      <c r="AMJ65" s="876"/>
      <c r="AMK65" s="876"/>
      <c r="AML65" s="876"/>
      <c r="AMM65" s="876"/>
      <c r="AMN65" s="876"/>
      <c r="AMO65" s="876"/>
      <c r="AMP65" s="876"/>
      <c r="AMQ65" s="876"/>
      <c r="AMR65" s="876"/>
      <c r="AMS65" s="876"/>
      <c r="AMT65" s="876"/>
      <c r="AMU65" s="876"/>
      <c r="AMV65" s="876"/>
      <c r="AMW65" s="876"/>
      <c r="AMX65" s="876"/>
      <c r="AMY65" s="876"/>
      <c r="AMZ65" s="876"/>
      <c r="ANA65" s="876"/>
      <c r="ANB65" s="876"/>
      <c r="ANC65" s="876"/>
      <c r="AND65" s="876"/>
      <c r="ANE65" s="876"/>
      <c r="ANF65" s="876"/>
      <c r="ANG65" s="876"/>
      <c r="ANH65" s="876"/>
      <c r="ANI65" s="876"/>
      <c r="ANJ65" s="876"/>
      <c r="ANK65" s="876"/>
      <c r="ANL65" s="876"/>
      <c r="ANM65" s="876"/>
      <c r="ANN65" s="876"/>
      <c r="ANO65" s="876"/>
      <c r="ANP65" s="876"/>
      <c r="ANQ65" s="876"/>
      <c r="ANR65" s="876"/>
      <c r="ANS65" s="876"/>
      <c r="ANT65" s="876"/>
      <c r="ANU65" s="876"/>
      <c r="ANV65" s="876"/>
      <c r="ANW65" s="876"/>
      <c r="ANX65" s="876"/>
      <c r="ANY65" s="876"/>
      <c r="ANZ65" s="876"/>
      <c r="AOA65" s="876"/>
      <c r="AOB65" s="876"/>
      <c r="AOC65" s="876"/>
      <c r="AOD65" s="876"/>
      <c r="AOE65" s="876"/>
      <c r="AOF65" s="876"/>
      <c r="AOG65" s="876"/>
      <c r="AOH65" s="876"/>
      <c r="AOI65" s="876"/>
      <c r="AOJ65" s="876"/>
      <c r="AOK65" s="876"/>
      <c r="AOL65" s="876"/>
      <c r="AOM65" s="876"/>
      <c r="AON65" s="876"/>
      <c r="AOO65" s="876"/>
      <c r="AOP65" s="876"/>
      <c r="AOQ65" s="876"/>
      <c r="AOR65" s="876"/>
      <c r="AOS65" s="876"/>
      <c r="AOT65" s="876"/>
      <c r="AOU65" s="876"/>
      <c r="AOV65" s="876"/>
      <c r="AOW65" s="876"/>
      <c r="AOX65" s="876"/>
      <c r="AOY65" s="876"/>
      <c r="AOZ65" s="876"/>
      <c r="APA65" s="876"/>
      <c r="APB65" s="876"/>
      <c r="APC65" s="876"/>
      <c r="APD65" s="876"/>
      <c r="APE65" s="876"/>
      <c r="APF65" s="876"/>
      <c r="APG65" s="876"/>
      <c r="APH65" s="876"/>
      <c r="API65" s="876"/>
      <c r="APJ65" s="876"/>
      <c r="APK65" s="876"/>
      <c r="APL65" s="876"/>
      <c r="APM65" s="876"/>
      <c r="APN65" s="876"/>
      <c r="APO65" s="876"/>
      <c r="APP65" s="876"/>
      <c r="APQ65" s="876"/>
      <c r="APR65" s="876"/>
      <c r="APS65" s="876"/>
      <c r="APT65" s="876"/>
      <c r="APU65" s="876"/>
      <c r="APV65" s="876"/>
      <c r="APW65" s="876"/>
      <c r="APX65" s="876"/>
      <c r="APY65" s="876"/>
      <c r="APZ65" s="876"/>
      <c r="AQA65" s="876"/>
      <c r="AQB65" s="876"/>
      <c r="AQC65" s="876"/>
      <c r="AQD65" s="876"/>
      <c r="AQE65" s="876"/>
      <c r="AQF65" s="876"/>
      <c r="AQG65" s="876"/>
      <c r="AQH65" s="876"/>
      <c r="AQI65" s="876"/>
      <c r="AQJ65" s="876"/>
      <c r="AQK65" s="876"/>
      <c r="AQL65" s="876"/>
      <c r="AQM65" s="876"/>
      <c r="AQN65" s="876"/>
      <c r="AQO65" s="876"/>
      <c r="AQP65" s="876"/>
      <c r="AQQ65" s="876"/>
      <c r="AQR65" s="876"/>
      <c r="AQS65" s="876"/>
      <c r="AQT65" s="876"/>
      <c r="AQU65" s="876"/>
      <c r="AQV65" s="876"/>
      <c r="AQW65" s="876"/>
      <c r="AQX65" s="876"/>
      <c r="AQY65" s="876"/>
      <c r="AQZ65" s="876"/>
      <c r="ARA65" s="876"/>
      <c r="ARB65" s="876"/>
      <c r="ARC65" s="876"/>
      <c r="ARD65" s="876"/>
      <c r="ARE65" s="876"/>
      <c r="ARF65" s="876"/>
      <c r="ARG65" s="876"/>
      <c r="ARH65" s="876"/>
      <c r="ARI65" s="876"/>
      <c r="ARJ65" s="876"/>
      <c r="ARK65" s="876"/>
      <c r="ARL65" s="876"/>
      <c r="ARM65" s="876"/>
      <c r="ARN65" s="876"/>
      <c r="ARO65" s="876"/>
      <c r="ARP65" s="876"/>
      <c r="ARQ65" s="876"/>
      <c r="ARR65" s="876"/>
      <c r="ARS65" s="876"/>
      <c r="ART65" s="876"/>
      <c r="ARU65" s="876"/>
      <c r="ARV65" s="876"/>
      <c r="ARW65" s="876"/>
      <c r="ARX65" s="876"/>
      <c r="ARY65" s="876"/>
      <c r="ARZ65" s="876"/>
      <c r="ASA65" s="876"/>
      <c r="ASB65" s="876"/>
      <c r="ASC65" s="876"/>
      <c r="ASD65" s="876"/>
      <c r="ASE65" s="876"/>
      <c r="ASF65" s="876"/>
      <c r="ASG65" s="876"/>
      <c r="ASH65" s="876"/>
      <c r="ASI65" s="876"/>
      <c r="ASJ65" s="876"/>
      <c r="ASK65" s="876"/>
      <c r="ASL65" s="876"/>
      <c r="ASM65" s="876"/>
      <c r="ASN65" s="876"/>
      <c r="ASO65" s="876"/>
      <c r="ASP65" s="876"/>
      <c r="ASQ65" s="876"/>
      <c r="ASR65" s="876"/>
      <c r="ASS65" s="876"/>
      <c r="AST65" s="876"/>
      <c r="ASU65" s="876"/>
      <c r="ASV65" s="876"/>
      <c r="ASW65" s="876"/>
      <c r="ASX65" s="876"/>
      <c r="ASY65" s="876"/>
      <c r="ASZ65" s="876"/>
      <c r="ATA65" s="876"/>
      <c r="ATB65" s="876"/>
      <c r="ATC65" s="876"/>
      <c r="ATD65" s="876"/>
      <c r="ATE65" s="876"/>
      <c r="ATF65" s="876"/>
      <c r="ATG65" s="876"/>
      <c r="ATH65" s="876"/>
      <c r="ATI65" s="876"/>
      <c r="ATJ65" s="876"/>
      <c r="ATK65" s="876"/>
      <c r="ATL65" s="876"/>
      <c r="ATM65" s="876"/>
      <c r="ATN65" s="876"/>
      <c r="ATO65" s="876"/>
      <c r="ATP65" s="876"/>
      <c r="ATQ65" s="876"/>
      <c r="ATR65" s="876"/>
      <c r="ATS65" s="876"/>
      <c r="ATT65" s="876"/>
      <c r="ATU65" s="876"/>
      <c r="ATV65" s="876"/>
      <c r="ATW65" s="876"/>
      <c r="ATX65" s="876"/>
      <c r="ATY65" s="876"/>
      <c r="ATZ65" s="876"/>
      <c r="AUA65" s="876"/>
      <c r="AUB65" s="876"/>
      <c r="AUC65" s="876"/>
      <c r="AUD65" s="876"/>
      <c r="AUE65" s="876"/>
      <c r="AUF65" s="876"/>
      <c r="AUG65" s="876"/>
      <c r="AUH65" s="876"/>
      <c r="AUI65" s="876"/>
      <c r="AUJ65" s="876"/>
      <c r="AUK65" s="876"/>
      <c r="AUL65" s="876"/>
      <c r="AUM65" s="876"/>
      <c r="AUN65" s="876"/>
      <c r="AUO65" s="876"/>
      <c r="AUP65" s="876"/>
      <c r="AUQ65" s="876"/>
      <c r="AUR65" s="876"/>
      <c r="AUS65" s="876"/>
      <c r="AUT65" s="876"/>
      <c r="AUU65" s="876"/>
      <c r="AUV65" s="876"/>
      <c r="AUW65" s="876"/>
      <c r="AUX65" s="876"/>
      <c r="AUY65" s="876"/>
      <c r="AUZ65" s="876"/>
      <c r="AVA65" s="876"/>
      <c r="AVB65" s="876"/>
      <c r="AVC65" s="876"/>
      <c r="AVD65" s="876"/>
      <c r="AVE65" s="876"/>
      <c r="AVF65" s="876"/>
      <c r="AVG65" s="876"/>
      <c r="AVH65" s="876"/>
      <c r="AVI65" s="876"/>
      <c r="AVJ65" s="876"/>
      <c r="AVK65" s="876"/>
      <c r="AVL65" s="876"/>
      <c r="AVM65" s="876"/>
      <c r="AVN65" s="876"/>
      <c r="AVO65" s="876"/>
      <c r="AVP65" s="876"/>
      <c r="AVQ65" s="876"/>
      <c r="AVR65" s="876"/>
      <c r="AVS65" s="876"/>
      <c r="AVT65" s="876"/>
      <c r="AVU65" s="876"/>
      <c r="AVV65" s="876"/>
      <c r="AVW65" s="876"/>
      <c r="AVX65" s="876"/>
      <c r="AVY65" s="876"/>
      <c r="AVZ65" s="876"/>
      <c r="AWA65" s="876"/>
      <c r="AWB65" s="876"/>
      <c r="AWC65" s="876"/>
      <c r="AWD65" s="876"/>
      <c r="AWE65" s="876"/>
      <c r="AWF65" s="876"/>
      <c r="AWG65" s="876"/>
      <c r="AWH65" s="876"/>
      <c r="AWI65" s="876"/>
      <c r="AWJ65" s="876"/>
      <c r="AWK65" s="876"/>
      <c r="AWL65" s="876"/>
      <c r="AWM65" s="876"/>
      <c r="AWN65" s="876"/>
      <c r="AWO65" s="876"/>
      <c r="AWP65" s="876"/>
      <c r="AWQ65" s="876"/>
      <c r="AWR65" s="876"/>
      <c r="AWS65" s="876"/>
      <c r="AWT65" s="876"/>
      <c r="AWU65" s="876"/>
      <c r="AWV65" s="876"/>
      <c r="AWW65" s="876"/>
      <c r="AWX65" s="876"/>
      <c r="AWY65" s="876"/>
      <c r="AWZ65" s="876"/>
      <c r="AXA65" s="876"/>
      <c r="AXB65" s="876"/>
      <c r="AXC65" s="876"/>
      <c r="AXD65" s="876"/>
      <c r="AXE65" s="876"/>
      <c r="AXF65" s="876"/>
      <c r="AXG65" s="876"/>
      <c r="AXH65" s="876"/>
      <c r="AXI65" s="876"/>
      <c r="AXJ65" s="876"/>
      <c r="AXK65" s="876"/>
      <c r="AXL65" s="876"/>
      <c r="AXM65" s="876"/>
      <c r="AXN65" s="876"/>
      <c r="AXO65" s="876"/>
      <c r="AXP65" s="876"/>
      <c r="AXQ65" s="876"/>
      <c r="AXR65" s="876"/>
      <c r="AXS65" s="876"/>
      <c r="AXT65" s="876"/>
      <c r="AXU65" s="876"/>
      <c r="AXV65" s="876"/>
      <c r="AXW65" s="876"/>
      <c r="AXX65" s="876"/>
      <c r="AXY65" s="876"/>
      <c r="AXZ65" s="876"/>
      <c r="AYA65" s="876"/>
      <c r="AYB65" s="876"/>
      <c r="AYC65" s="876"/>
      <c r="AYD65" s="876"/>
      <c r="AYE65" s="876"/>
      <c r="AYF65" s="876"/>
      <c r="AYG65" s="876"/>
      <c r="AYH65" s="876"/>
      <c r="AYI65" s="876"/>
      <c r="AYJ65" s="876"/>
      <c r="AYK65" s="876"/>
      <c r="AYL65" s="876"/>
      <c r="AYM65" s="876"/>
      <c r="AYN65" s="876"/>
      <c r="AYO65" s="876"/>
      <c r="AYP65" s="876"/>
      <c r="AYQ65" s="876"/>
      <c r="AYR65" s="876"/>
      <c r="AYS65" s="876"/>
      <c r="AYT65" s="876"/>
      <c r="AYU65" s="876"/>
      <c r="AYV65" s="876"/>
      <c r="AYW65" s="876"/>
      <c r="AYX65" s="876"/>
      <c r="AYY65" s="876"/>
      <c r="AYZ65" s="876"/>
      <c r="AZA65" s="876"/>
      <c r="AZB65" s="876"/>
      <c r="AZC65" s="876"/>
      <c r="AZD65" s="876"/>
      <c r="AZE65" s="876"/>
      <c r="AZF65" s="876"/>
      <c r="AZG65" s="876"/>
      <c r="AZH65" s="876"/>
      <c r="AZI65" s="876"/>
      <c r="AZJ65" s="876"/>
      <c r="AZK65" s="876"/>
      <c r="AZL65" s="876"/>
      <c r="AZM65" s="876"/>
      <c r="AZN65" s="876"/>
      <c r="AZO65" s="876"/>
      <c r="AZP65" s="876"/>
      <c r="AZQ65" s="876"/>
      <c r="AZR65" s="876"/>
      <c r="AZS65" s="876"/>
      <c r="AZT65" s="876"/>
      <c r="AZU65" s="876"/>
      <c r="AZV65" s="876"/>
      <c r="AZW65" s="876"/>
      <c r="AZX65" s="876"/>
      <c r="AZY65" s="876"/>
      <c r="AZZ65" s="876"/>
      <c r="BAA65" s="876"/>
      <c r="BAB65" s="876"/>
      <c r="BAC65" s="876"/>
      <c r="BAD65" s="876"/>
      <c r="BAE65" s="876"/>
      <c r="BAF65" s="876"/>
      <c r="BAG65" s="876"/>
      <c r="BAH65" s="876"/>
      <c r="BAI65" s="876"/>
      <c r="BAJ65" s="876"/>
      <c r="BAK65" s="876"/>
      <c r="BAL65" s="876"/>
      <c r="BAM65" s="876"/>
      <c r="BAN65" s="876"/>
      <c r="BAO65" s="876"/>
      <c r="BAP65" s="876"/>
      <c r="BAQ65" s="876"/>
      <c r="BAR65" s="876"/>
      <c r="BAS65" s="876"/>
      <c r="BAT65" s="876"/>
      <c r="BAU65" s="876"/>
      <c r="BAV65" s="876"/>
      <c r="BAW65" s="876"/>
      <c r="BAX65" s="876"/>
      <c r="BAY65" s="876"/>
      <c r="BAZ65" s="876"/>
      <c r="BBA65" s="876"/>
      <c r="BBB65" s="876"/>
      <c r="BBC65" s="876"/>
      <c r="BBD65" s="876"/>
      <c r="BBE65" s="876"/>
      <c r="BBF65" s="876"/>
      <c r="BBG65" s="876"/>
      <c r="BBH65" s="876"/>
      <c r="BBI65" s="876"/>
      <c r="BBJ65" s="876"/>
      <c r="BBK65" s="876"/>
      <c r="BBL65" s="876"/>
      <c r="BBM65" s="876"/>
      <c r="BBN65" s="876"/>
      <c r="BBO65" s="876"/>
      <c r="BBP65" s="876"/>
      <c r="BBQ65" s="876"/>
      <c r="BBR65" s="876"/>
      <c r="BBS65" s="876"/>
      <c r="BBT65" s="876"/>
      <c r="BBU65" s="876"/>
      <c r="BBV65" s="876"/>
      <c r="BBW65" s="876"/>
      <c r="BBX65" s="876"/>
      <c r="BBY65" s="876"/>
      <c r="BBZ65" s="876"/>
      <c r="BCA65" s="876"/>
      <c r="BCB65" s="876"/>
      <c r="BCC65" s="876"/>
      <c r="BCD65" s="876"/>
      <c r="BCE65" s="876"/>
      <c r="BCF65" s="876"/>
      <c r="BCG65" s="876"/>
      <c r="BCH65" s="876"/>
      <c r="BCI65" s="876"/>
      <c r="BCJ65" s="876"/>
      <c r="BCK65" s="876"/>
      <c r="BCL65" s="876"/>
      <c r="BCM65" s="876"/>
      <c r="BCN65" s="876"/>
      <c r="BCO65" s="876"/>
      <c r="BCP65" s="876"/>
      <c r="BCQ65" s="876"/>
      <c r="BCR65" s="876"/>
      <c r="BCS65" s="876"/>
      <c r="BCT65" s="876"/>
      <c r="BCU65" s="876"/>
      <c r="BCV65" s="876"/>
      <c r="BCW65" s="876"/>
      <c r="BCX65" s="876"/>
      <c r="BCY65" s="876"/>
      <c r="BCZ65" s="876"/>
      <c r="BDA65" s="876"/>
      <c r="BDB65" s="876"/>
      <c r="BDC65" s="876"/>
      <c r="BDD65" s="876"/>
      <c r="BDE65" s="876"/>
      <c r="BDF65" s="876"/>
      <c r="BDG65" s="876"/>
      <c r="BDH65" s="876"/>
      <c r="BDI65" s="876"/>
      <c r="BDJ65" s="876"/>
      <c r="BDK65" s="876"/>
      <c r="BDL65" s="876"/>
      <c r="BDM65" s="876"/>
      <c r="BDN65" s="876"/>
      <c r="BDO65" s="876"/>
      <c r="BDP65" s="876"/>
      <c r="BDQ65" s="876"/>
      <c r="BDR65" s="876"/>
      <c r="BDS65" s="876"/>
      <c r="BDT65" s="876"/>
      <c r="BDU65" s="876"/>
      <c r="BDV65" s="876"/>
      <c r="BDW65" s="876"/>
      <c r="BDX65" s="876"/>
      <c r="BDY65" s="876"/>
      <c r="BDZ65" s="876"/>
      <c r="BEA65" s="876"/>
      <c r="BEB65" s="876"/>
      <c r="BEC65" s="876"/>
      <c r="BED65" s="876"/>
      <c r="BEE65" s="876"/>
      <c r="BEF65" s="876"/>
      <c r="BEG65" s="876"/>
      <c r="BEH65" s="876"/>
      <c r="BEI65" s="876"/>
      <c r="BEJ65" s="876"/>
      <c r="BEK65" s="876"/>
      <c r="BEL65" s="876"/>
      <c r="BEM65" s="876"/>
      <c r="BEN65" s="876"/>
      <c r="BEO65" s="876"/>
      <c r="BEP65" s="876"/>
      <c r="BEQ65" s="876"/>
      <c r="BER65" s="876"/>
      <c r="BES65" s="876"/>
      <c r="BET65" s="876"/>
      <c r="BEU65" s="876"/>
      <c r="BEV65" s="876"/>
      <c r="BEW65" s="876"/>
      <c r="BEX65" s="876"/>
      <c r="BEY65" s="876"/>
      <c r="BEZ65" s="876"/>
      <c r="BFA65" s="876"/>
      <c r="BFB65" s="876"/>
      <c r="BFC65" s="876"/>
      <c r="BFD65" s="876"/>
      <c r="BFE65" s="876"/>
      <c r="BFF65" s="876"/>
      <c r="BFG65" s="876"/>
      <c r="BFH65" s="876"/>
      <c r="BFI65" s="876"/>
      <c r="BFJ65" s="876"/>
      <c r="BFK65" s="876"/>
      <c r="BFL65" s="876"/>
      <c r="BFM65" s="876"/>
      <c r="BFN65" s="876"/>
      <c r="BFO65" s="876"/>
      <c r="BFP65" s="876"/>
      <c r="BFQ65" s="876"/>
      <c r="BFR65" s="876"/>
      <c r="BFS65" s="876"/>
      <c r="BFT65" s="876"/>
      <c r="BFU65" s="876"/>
      <c r="BFV65" s="876"/>
      <c r="BFW65" s="876"/>
      <c r="BFX65" s="876"/>
      <c r="BFY65" s="876"/>
      <c r="BFZ65" s="876"/>
      <c r="BGA65" s="876"/>
      <c r="BGB65" s="876"/>
      <c r="BGC65" s="876"/>
      <c r="BGD65" s="876"/>
      <c r="BGE65" s="876"/>
      <c r="BGF65" s="876"/>
      <c r="BGG65" s="876"/>
      <c r="BGH65" s="876"/>
      <c r="BGI65" s="876"/>
      <c r="BGJ65" s="876"/>
      <c r="BGK65" s="876"/>
      <c r="BGL65" s="876"/>
      <c r="BGM65" s="876"/>
      <c r="BGN65" s="876"/>
      <c r="BGO65" s="876"/>
      <c r="BGP65" s="876"/>
      <c r="BGQ65" s="876"/>
      <c r="BGR65" s="876"/>
      <c r="BGS65" s="876"/>
      <c r="BGT65" s="876"/>
      <c r="BGU65" s="876"/>
      <c r="BGV65" s="876"/>
      <c r="BGW65" s="876"/>
      <c r="BGX65" s="876"/>
      <c r="BGY65" s="876"/>
      <c r="BGZ65" s="876"/>
      <c r="BHA65" s="876"/>
      <c r="BHB65" s="876"/>
      <c r="BHC65" s="876"/>
      <c r="BHD65" s="876"/>
      <c r="BHE65" s="876"/>
      <c r="BHF65" s="876"/>
      <c r="BHG65" s="876"/>
      <c r="BHH65" s="876"/>
      <c r="BHI65" s="876"/>
      <c r="BHJ65" s="876"/>
      <c r="BHK65" s="876"/>
      <c r="BHL65" s="876"/>
      <c r="BHM65" s="876"/>
      <c r="BHN65" s="876"/>
      <c r="BHO65" s="876"/>
      <c r="BHP65" s="876"/>
      <c r="BHQ65" s="876"/>
      <c r="BHR65" s="876"/>
      <c r="BHS65" s="876"/>
      <c r="BHT65" s="876"/>
      <c r="BHU65" s="876"/>
      <c r="BHV65" s="876"/>
      <c r="BHW65" s="876"/>
      <c r="BHX65" s="876"/>
      <c r="BHY65" s="876"/>
      <c r="BHZ65" s="876"/>
      <c r="BIA65" s="876"/>
      <c r="BIB65" s="876"/>
      <c r="BIC65" s="876"/>
      <c r="BID65" s="876"/>
      <c r="BIE65" s="876"/>
      <c r="BIF65" s="876"/>
      <c r="BIG65" s="876"/>
      <c r="BIH65" s="876"/>
      <c r="BII65" s="876"/>
      <c r="BIJ65" s="876"/>
      <c r="BIK65" s="876"/>
      <c r="BIL65" s="876"/>
      <c r="BIM65" s="876"/>
      <c r="BIN65" s="876"/>
      <c r="BIO65" s="876"/>
      <c r="BIP65" s="876"/>
      <c r="BIQ65" s="876"/>
      <c r="BIR65" s="876"/>
      <c r="BIS65" s="876"/>
      <c r="BIT65" s="876"/>
      <c r="BIU65" s="876"/>
      <c r="BIV65" s="876"/>
      <c r="BIW65" s="876"/>
      <c r="BIX65" s="876"/>
      <c r="BIY65" s="876"/>
      <c r="BIZ65" s="876"/>
      <c r="BJA65" s="876"/>
      <c r="BJB65" s="876"/>
      <c r="BJC65" s="876"/>
      <c r="BJD65" s="876"/>
      <c r="BJE65" s="876"/>
      <c r="BJF65" s="876"/>
      <c r="BJG65" s="876"/>
      <c r="BJH65" s="876"/>
      <c r="BJI65" s="876"/>
      <c r="BJJ65" s="876"/>
      <c r="BJK65" s="876"/>
      <c r="BJL65" s="876"/>
      <c r="BJM65" s="876"/>
      <c r="BJN65" s="876"/>
      <c r="BJO65" s="876"/>
      <c r="BJP65" s="876"/>
      <c r="BJQ65" s="876"/>
      <c r="BJR65" s="876"/>
      <c r="BJS65" s="876"/>
      <c r="BJT65" s="876"/>
      <c r="BJU65" s="876"/>
      <c r="BJV65" s="876"/>
      <c r="BJW65" s="876"/>
      <c r="BJX65" s="876"/>
      <c r="BJY65" s="876"/>
      <c r="BJZ65" s="876"/>
      <c r="BKA65" s="876"/>
      <c r="BKB65" s="876"/>
      <c r="BKC65" s="876"/>
      <c r="BKD65" s="876"/>
      <c r="BKE65" s="876"/>
      <c r="BKF65" s="876"/>
      <c r="BKG65" s="876"/>
      <c r="BKH65" s="876"/>
      <c r="BKI65" s="876"/>
      <c r="BKJ65" s="876"/>
      <c r="BKK65" s="876"/>
      <c r="BKL65" s="876"/>
      <c r="BKM65" s="876"/>
      <c r="BKN65" s="876"/>
      <c r="BKO65" s="876"/>
      <c r="BKP65" s="876"/>
      <c r="BKQ65" s="876"/>
      <c r="BKR65" s="876"/>
      <c r="BKS65" s="876"/>
      <c r="BKT65" s="876"/>
      <c r="BKU65" s="876"/>
      <c r="BKV65" s="876"/>
      <c r="BKW65" s="876"/>
      <c r="BKX65" s="876"/>
      <c r="BKY65" s="876"/>
      <c r="BKZ65" s="876"/>
      <c r="BLA65" s="876"/>
      <c r="BLB65" s="876"/>
      <c r="BLC65" s="876"/>
      <c r="BLD65" s="876"/>
      <c r="BLE65" s="876"/>
      <c r="BLF65" s="876"/>
      <c r="BLG65" s="876"/>
      <c r="BLH65" s="876"/>
      <c r="BLI65" s="876"/>
      <c r="BLJ65" s="876"/>
      <c r="BLK65" s="876"/>
      <c r="BLL65" s="876"/>
      <c r="BLM65" s="876"/>
      <c r="BLN65" s="876"/>
      <c r="BLO65" s="876"/>
      <c r="BLP65" s="876"/>
      <c r="BLQ65" s="876"/>
      <c r="BLR65" s="876"/>
      <c r="BLS65" s="876"/>
      <c r="BLT65" s="876"/>
      <c r="BLU65" s="876"/>
      <c r="BLV65" s="876"/>
      <c r="BLW65" s="876"/>
      <c r="BLX65" s="876"/>
      <c r="BLY65" s="876"/>
      <c r="BLZ65" s="876"/>
      <c r="BMA65" s="876"/>
      <c r="BMB65" s="876"/>
      <c r="BMC65" s="876"/>
      <c r="BMD65" s="876"/>
      <c r="BME65" s="876"/>
      <c r="BMF65" s="876"/>
      <c r="BMG65" s="876"/>
      <c r="BMH65" s="876"/>
      <c r="BMI65" s="876"/>
      <c r="BMJ65" s="876"/>
      <c r="BMK65" s="876"/>
      <c r="BML65" s="876"/>
      <c r="BMM65" s="876"/>
      <c r="BMN65" s="876"/>
      <c r="BMO65" s="876"/>
      <c r="BMP65" s="876"/>
      <c r="BMQ65" s="876"/>
      <c r="BMR65" s="876"/>
      <c r="BMS65" s="876"/>
      <c r="BMT65" s="876"/>
      <c r="BMU65" s="876"/>
      <c r="BMV65" s="876"/>
      <c r="BMW65" s="876"/>
      <c r="BMX65" s="876"/>
      <c r="BMY65" s="876"/>
      <c r="BMZ65" s="876"/>
      <c r="BNA65" s="876"/>
      <c r="BNB65" s="876"/>
      <c r="BNC65" s="876"/>
      <c r="BND65" s="876"/>
      <c r="BNE65" s="876"/>
      <c r="BNF65" s="876"/>
      <c r="BNG65" s="876"/>
      <c r="BNH65" s="876"/>
      <c r="BNI65" s="876"/>
      <c r="BNJ65" s="876"/>
      <c r="BNK65" s="876"/>
      <c r="BNL65" s="876"/>
      <c r="BNM65" s="876"/>
      <c r="BNN65" s="876"/>
      <c r="BNO65" s="876"/>
      <c r="BNP65" s="876"/>
      <c r="BNQ65" s="876"/>
      <c r="BNR65" s="876"/>
      <c r="BNS65" s="876"/>
      <c r="BNT65" s="876"/>
      <c r="BNU65" s="876"/>
      <c r="BNV65" s="876"/>
      <c r="BNW65" s="876"/>
      <c r="BNX65" s="876"/>
      <c r="BNY65" s="876"/>
      <c r="BNZ65" s="876"/>
      <c r="BOA65" s="876"/>
      <c r="BOB65" s="876"/>
      <c r="BOC65" s="876"/>
      <c r="BOD65" s="876"/>
      <c r="BOE65" s="876"/>
      <c r="BOF65" s="876"/>
      <c r="BOG65" s="876"/>
      <c r="BOH65" s="876"/>
      <c r="BOI65" s="876"/>
      <c r="BOJ65" s="876"/>
      <c r="BOK65" s="876"/>
      <c r="BOL65" s="876"/>
      <c r="BOM65" s="876"/>
      <c r="BON65" s="876"/>
      <c r="BOO65" s="876"/>
      <c r="BOP65" s="876"/>
      <c r="BOQ65" s="876"/>
      <c r="BOR65" s="876"/>
      <c r="BOS65" s="876"/>
      <c r="BOT65" s="876"/>
      <c r="BOU65" s="876"/>
      <c r="BOV65" s="876"/>
      <c r="BOW65" s="876"/>
      <c r="BOX65" s="876"/>
      <c r="BOY65" s="876"/>
      <c r="BOZ65" s="876"/>
      <c r="BPA65" s="876"/>
      <c r="BPB65" s="876"/>
      <c r="BPC65" s="876"/>
      <c r="BPD65" s="876"/>
      <c r="BPE65" s="876"/>
      <c r="BPF65" s="876"/>
      <c r="BPG65" s="876"/>
      <c r="BPH65" s="876"/>
      <c r="BPI65" s="876"/>
      <c r="BPJ65" s="876"/>
      <c r="BPK65" s="876"/>
      <c r="BPL65" s="876"/>
      <c r="BPM65" s="876"/>
      <c r="BPN65" s="876"/>
      <c r="BPO65" s="876"/>
      <c r="BPP65" s="876"/>
      <c r="BPQ65" s="876"/>
      <c r="BPR65" s="876"/>
      <c r="BPS65" s="876"/>
      <c r="BPT65" s="876"/>
      <c r="BPU65" s="876"/>
      <c r="BPV65" s="876"/>
      <c r="BPW65" s="876"/>
      <c r="BPX65" s="876"/>
      <c r="BPY65" s="876"/>
      <c r="BPZ65" s="876"/>
      <c r="BQA65" s="876"/>
      <c r="BQB65" s="876"/>
      <c r="BQC65" s="876"/>
      <c r="BQD65" s="876"/>
      <c r="BQE65" s="876"/>
      <c r="BQF65" s="876"/>
      <c r="BQG65" s="876"/>
      <c r="BQH65" s="876"/>
      <c r="BQI65" s="876"/>
      <c r="BQJ65" s="876"/>
      <c r="BQK65" s="876"/>
      <c r="BQL65" s="876"/>
      <c r="BQM65" s="876"/>
      <c r="BQN65" s="876"/>
      <c r="BQO65" s="876"/>
      <c r="BQP65" s="876"/>
      <c r="BQQ65" s="876"/>
      <c r="BQR65" s="876"/>
      <c r="BQS65" s="876"/>
      <c r="BQT65" s="876"/>
      <c r="BQU65" s="876"/>
      <c r="BQV65" s="876"/>
      <c r="BQW65" s="876"/>
      <c r="BQX65" s="876"/>
      <c r="BQY65" s="876"/>
      <c r="BQZ65" s="876"/>
      <c r="BRA65" s="876"/>
      <c r="BRB65" s="876"/>
      <c r="BRC65" s="876"/>
      <c r="BRD65" s="876"/>
      <c r="BRE65" s="876"/>
      <c r="BRF65" s="876"/>
      <c r="BRG65" s="876"/>
      <c r="BRH65" s="876"/>
      <c r="BRI65" s="876"/>
      <c r="BRJ65" s="876"/>
      <c r="BRK65" s="876"/>
      <c r="BRL65" s="876"/>
      <c r="BRM65" s="876"/>
      <c r="BRN65" s="876"/>
      <c r="BRO65" s="876"/>
      <c r="BRP65" s="876"/>
      <c r="BRQ65" s="876"/>
      <c r="BRR65" s="876"/>
      <c r="BRS65" s="876"/>
      <c r="BRT65" s="876"/>
      <c r="BRU65" s="876"/>
      <c r="BRV65" s="876"/>
      <c r="BRW65" s="876"/>
      <c r="BRX65" s="876"/>
      <c r="BRY65" s="876"/>
      <c r="BRZ65" s="876"/>
      <c r="BSA65" s="876"/>
      <c r="BSB65" s="876"/>
      <c r="BSC65" s="876"/>
      <c r="BSD65" s="876"/>
      <c r="BSE65" s="876"/>
      <c r="BSF65" s="876"/>
      <c r="BSG65" s="876"/>
      <c r="BSH65" s="876"/>
      <c r="BSI65" s="876"/>
      <c r="BSJ65" s="876"/>
      <c r="BSK65" s="876"/>
      <c r="BSL65" s="876"/>
      <c r="BSM65" s="876"/>
      <c r="BSN65" s="876"/>
      <c r="BSO65" s="876"/>
      <c r="BSP65" s="876"/>
      <c r="BSQ65" s="876"/>
      <c r="BSR65" s="876"/>
      <c r="BSS65" s="876"/>
      <c r="BST65" s="876"/>
      <c r="BSU65" s="876"/>
      <c r="BSV65" s="876"/>
      <c r="BSW65" s="876"/>
      <c r="BSX65" s="876"/>
      <c r="BSY65" s="876"/>
      <c r="BSZ65" s="876"/>
      <c r="BTA65" s="876"/>
      <c r="BTB65" s="876"/>
      <c r="BTC65" s="876"/>
      <c r="BTD65" s="876"/>
      <c r="BTE65" s="876"/>
      <c r="BTF65" s="876"/>
      <c r="BTG65" s="876"/>
      <c r="BTH65" s="876"/>
      <c r="BTI65" s="876"/>
      <c r="BTJ65" s="876"/>
      <c r="BTK65" s="876"/>
      <c r="BTL65" s="876"/>
      <c r="BTM65" s="876"/>
      <c r="BTN65" s="876"/>
      <c r="BTO65" s="876"/>
      <c r="BTP65" s="876"/>
      <c r="BTQ65" s="876"/>
      <c r="BTR65" s="876"/>
      <c r="BTS65" s="876"/>
      <c r="BTT65" s="876"/>
      <c r="BTU65" s="876"/>
      <c r="BTV65" s="876"/>
      <c r="BTW65" s="876"/>
      <c r="BTX65" s="876"/>
      <c r="BTY65" s="876"/>
      <c r="BTZ65" s="876"/>
      <c r="BUA65" s="876"/>
      <c r="BUB65" s="876"/>
      <c r="BUC65" s="876"/>
      <c r="BUD65" s="876"/>
      <c r="BUE65" s="876"/>
      <c r="BUF65" s="876"/>
      <c r="BUG65" s="876"/>
      <c r="BUH65" s="876"/>
      <c r="BUI65" s="876"/>
      <c r="BUJ65" s="876"/>
      <c r="BUK65" s="876"/>
      <c r="BUL65" s="876"/>
      <c r="BUM65" s="876"/>
      <c r="BUN65" s="876"/>
      <c r="BUO65" s="876"/>
      <c r="BUP65" s="876"/>
      <c r="BUQ65" s="876"/>
      <c r="BUR65" s="876"/>
      <c r="BUS65" s="876"/>
      <c r="BUT65" s="876"/>
      <c r="BUU65" s="876"/>
      <c r="BUV65" s="876"/>
      <c r="BUW65" s="876"/>
      <c r="BUX65" s="876"/>
      <c r="BUY65" s="876"/>
      <c r="BUZ65" s="876"/>
      <c r="BVA65" s="876"/>
      <c r="BVB65" s="876"/>
      <c r="BVC65" s="876"/>
      <c r="BVD65" s="876"/>
      <c r="BVE65" s="876"/>
      <c r="BVF65" s="876"/>
      <c r="BVG65" s="876"/>
      <c r="BVH65" s="876"/>
      <c r="BVI65" s="876"/>
      <c r="BVJ65" s="876"/>
      <c r="BVK65" s="876"/>
      <c r="BVL65" s="876"/>
      <c r="BVM65" s="876"/>
      <c r="BVN65" s="876"/>
      <c r="BVO65" s="876"/>
      <c r="BVP65" s="876"/>
      <c r="BVQ65" s="876"/>
      <c r="BVR65" s="876"/>
      <c r="BVS65" s="876"/>
      <c r="BVT65" s="876"/>
      <c r="BVU65" s="876"/>
      <c r="BVV65" s="876"/>
      <c r="BVW65" s="876"/>
      <c r="BVX65" s="876"/>
      <c r="BVY65" s="876"/>
      <c r="BVZ65" s="876"/>
      <c r="BWA65" s="876"/>
      <c r="BWB65" s="876"/>
      <c r="BWC65" s="876"/>
      <c r="BWD65" s="876"/>
      <c r="BWE65" s="876"/>
      <c r="BWF65" s="876"/>
      <c r="BWG65" s="876"/>
      <c r="BWH65" s="876"/>
      <c r="BWI65" s="876"/>
      <c r="BWJ65" s="876"/>
      <c r="BWK65" s="876"/>
      <c r="BWL65" s="876"/>
      <c r="BWM65" s="876"/>
      <c r="BWN65" s="876"/>
      <c r="BWO65" s="876"/>
      <c r="BWP65" s="876"/>
      <c r="BWQ65" s="876"/>
      <c r="BWR65" s="876"/>
      <c r="BWS65" s="876"/>
      <c r="BWT65" s="876"/>
      <c r="BWU65" s="876"/>
      <c r="BWV65" s="876"/>
      <c r="BWW65" s="876"/>
      <c r="BWX65" s="876"/>
      <c r="BWY65" s="876"/>
      <c r="BWZ65" s="876"/>
      <c r="BXA65" s="876"/>
      <c r="BXB65" s="876"/>
      <c r="BXC65" s="876"/>
      <c r="BXD65" s="876"/>
      <c r="BXE65" s="876"/>
      <c r="BXF65" s="876"/>
      <c r="BXG65" s="876"/>
      <c r="BXH65" s="876"/>
      <c r="BXI65" s="876"/>
      <c r="BXJ65" s="876"/>
      <c r="BXK65" s="876"/>
      <c r="BXL65" s="876"/>
      <c r="BXM65" s="876"/>
      <c r="BXN65" s="876"/>
      <c r="BXO65" s="876"/>
      <c r="BXP65" s="876"/>
      <c r="BXQ65" s="876"/>
      <c r="BXR65" s="876"/>
      <c r="BXS65" s="876"/>
      <c r="BXT65" s="876"/>
      <c r="BXU65" s="876"/>
      <c r="BXV65" s="876"/>
      <c r="BXW65" s="876"/>
      <c r="BXX65" s="876"/>
      <c r="BXY65" s="876"/>
      <c r="BXZ65" s="876"/>
      <c r="BYA65" s="876"/>
      <c r="BYB65" s="876"/>
      <c r="BYC65" s="876"/>
      <c r="BYD65" s="876"/>
      <c r="BYE65" s="876"/>
      <c r="BYF65" s="876"/>
      <c r="BYG65" s="876"/>
      <c r="BYH65" s="876"/>
      <c r="BYI65" s="876"/>
      <c r="BYJ65" s="876"/>
      <c r="BYK65" s="876"/>
      <c r="BYL65" s="876"/>
      <c r="BYM65" s="876"/>
      <c r="BYN65" s="876"/>
      <c r="BYO65" s="876"/>
      <c r="BYP65" s="876"/>
      <c r="BYQ65" s="876"/>
      <c r="BYR65" s="876"/>
      <c r="BYS65" s="876"/>
      <c r="BYT65" s="876"/>
      <c r="BYU65" s="876"/>
      <c r="BYV65" s="876"/>
      <c r="BYW65" s="876"/>
      <c r="BYX65" s="876"/>
      <c r="BYY65" s="876"/>
      <c r="BYZ65" s="876"/>
      <c r="BZA65" s="876"/>
      <c r="BZB65" s="876"/>
      <c r="BZC65" s="876"/>
      <c r="BZD65" s="876"/>
      <c r="BZE65" s="876"/>
      <c r="BZF65" s="876"/>
      <c r="BZG65" s="876"/>
      <c r="BZH65" s="876"/>
      <c r="BZI65" s="876"/>
      <c r="BZJ65" s="876"/>
      <c r="BZK65" s="876"/>
      <c r="BZL65" s="876"/>
      <c r="BZM65" s="876"/>
      <c r="BZN65" s="876"/>
      <c r="BZO65" s="876"/>
      <c r="BZP65" s="876"/>
      <c r="BZQ65" s="876"/>
      <c r="BZR65" s="876"/>
      <c r="BZS65" s="876"/>
      <c r="BZT65" s="876"/>
      <c r="BZU65" s="876"/>
      <c r="BZV65" s="876"/>
      <c r="BZW65" s="876"/>
      <c r="BZX65" s="876"/>
      <c r="BZY65" s="876"/>
      <c r="BZZ65" s="876"/>
      <c r="CAA65" s="876"/>
      <c r="CAB65" s="876"/>
      <c r="CAC65" s="876"/>
      <c r="CAD65" s="876"/>
      <c r="CAE65" s="876"/>
      <c r="CAF65" s="876"/>
      <c r="CAG65" s="876"/>
      <c r="CAH65" s="876"/>
      <c r="CAI65" s="876"/>
      <c r="CAJ65" s="876"/>
      <c r="CAK65" s="876"/>
      <c r="CAL65" s="876"/>
      <c r="CAM65" s="876"/>
      <c r="CAN65" s="876"/>
      <c r="CAO65" s="876"/>
      <c r="CAP65" s="876"/>
      <c r="CAQ65" s="876"/>
      <c r="CAR65" s="876"/>
      <c r="CAS65" s="876"/>
      <c r="CAT65" s="876"/>
      <c r="CAU65" s="876"/>
      <c r="CAV65" s="876"/>
      <c r="CAW65" s="876"/>
      <c r="CAX65" s="876"/>
      <c r="CAY65" s="876"/>
      <c r="CAZ65" s="876"/>
      <c r="CBA65" s="876"/>
      <c r="CBB65" s="876"/>
      <c r="CBC65" s="876"/>
      <c r="CBD65" s="876"/>
      <c r="CBE65" s="876"/>
      <c r="CBF65" s="876"/>
      <c r="CBG65" s="876"/>
      <c r="CBH65" s="876"/>
      <c r="CBI65" s="876"/>
      <c r="CBJ65" s="876"/>
      <c r="CBK65" s="876"/>
      <c r="CBL65" s="876"/>
      <c r="CBM65" s="876"/>
      <c r="CBN65" s="876"/>
      <c r="CBO65" s="876"/>
      <c r="CBP65" s="876"/>
      <c r="CBQ65" s="876"/>
      <c r="CBR65" s="876"/>
      <c r="CBS65" s="876"/>
      <c r="CBT65" s="876"/>
      <c r="CBU65" s="876"/>
      <c r="CBV65" s="876"/>
      <c r="CBW65" s="876"/>
      <c r="CBX65" s="876"/>
      <c r="CBY65" s="876"/>
      <c r="CBZ65" s="876"/>
      <c r="CCA65" s="876"/>
      <c r="CCB65" s="876"/>
      <c r="CCC65" s="876"/>
      <c r="CCD65" s="876"/>
      <c r="CCE65" s="876"/>
      <c r="CCF65" s="876"/>
      <c r="CCG65" s="876"/>
      <c r="CCH65" s="876"/>
      <c r="CCI65" s="876"/>
      <c r="CCJ65" s="876"/>
      <c r="CCK65" s="876"/>
      <c r="CCL65" s="876"/>
      <c r="CCM65" s="876"/>
      <c r="CCN65" s="876"/>
      <c r="CCO65" s="876"/>
      <c r="CCP65" s="876"/>
      <c r="CCQ65" s="876"/>
      <c r="CCR65" s="876"/>
      <c r="CCS65" s="876"/>
      <c r="CCT65" s="876"/>
      <c r="CCU65" s="876"/>
      <c r="CCV65" s="876"/>
      <c r="CCW65" s="876"/>
      <c r="CCX65" s="876"/>
      <c r="CCY65" s="876"/>
      <c r="CCZ65" s="876"/>
      <c r="CDA65" s="876"/>
      <c r="CDB65" s="876"/>
      <c r="CDC65" s="876"/>
      <c r="CDD65" s="876"/>
      <c r="CDE65" s="876"/>
      <c r="CDF65" s="876"/>
      <c r="CDG65" s="876"/>
      <c r="CDH65" s="876"/>
      <c r="CDI65" s="876"/>
      <c r="CDJ65" s="876"/>
      <c r="CDK65" s="876"/>
      <c r="CDL65" s="876"/>
      <c r="CDM65" s="876"/>
      <c r="CDN65" s="876"/>
      <c r="CDO65" s="876"/>
      <c r="CDP65" s="876"/>
      <c r="CDQ65" s="876"/>
      <c r="CDR65" s="876"/>
      <c r="CDS65" s="876"/>
      <c r="CDT65" s="876"/>
      <c r="CDU65" s="876"/>
      <c r="CDV65" s="876"/>
      <c r="CDW65" s="876"/>
      <c r="CDX65" s="876"/>
      <c r="CDY65" s="876"/>
      <c r="CDZ65" s="876"/>
      <c r="CEA65" s="876"/>
      <c r="CEB65" s="876"/>
      <c r="CEC65" s="876"/>
      <c r="CED65" s="876"/>
      <c r="CEE65" s="876"/>
      <c r="CEF65" s="876"/>
      <c r="CEG65" s="876"/>
      <c r="CEH65" s="876"/>
      <c r="CEI65" s="876"/>
      <c r="CEJ65" s="876"/>
      <c r="CEK65" s="876"/>
      <c r="CEL65" s="876"/>
      <c r="CEM65" s="876"/>
      <c r="CEN65" s="876"/>
      <c r="CEO65" s="876"/>
      <c r="CEP65" s="876"/>
      <c r="CEQ65" s="876"/>
      <c r="CER65" s="876"/>
      <c r="CES65" s="876"/>
      <c r="CET65" s="876"/>
      <c r="CEU65" s="876"/>
      <c r="CEV65" s="876"/>
      <c r="CEW65" s="876"/>
      <c r="CEX65" s="876"/>
      <c r="CEY65" s="876"/>
      <c r="CEZ65" s="876"/>
      <c r="CFA65" s="876"/>
      <c r="CFB65" s="876"/>
      <c r="CFC65" s="876"/>
      <c r="CFD65" s="876"/>
      <c r="CFE65" s="876"/>
      <c r="CFF65" s="876"/>
      <c r="CFG65" s="876"/>
      <c r="CFH65" s="876"/>
      <c r="CFI65" s="876"/>
      <c r="CFJ65" s="876"/>
      <c r="CFK65" s="876"/>
      <c r="CFL65" s="876"/>
      <c r="CFM65" s="876"/>
      <c r="CFN65" s="876"/>
      <c r="CFO65" s="876"/>
      <c r="CFP65" s="876"/>
      <c r="CFQ65" s="876"/>
      <c r="CFR65" s="876"/>
      <c r="CFS65" s="876"/>
      <c r="CFT65" s="876"/>
      <c r="CFU65" s="876"/>
      <c r="CFV65" s="876"/>
      <c r="CFW65" s="876"/>
      <c r="CFX65" s="876"/>
      <c r="CFY65" s="876"/>
      <c r="CFZ65" s="876"/>
      <c r="CGA65" s="876"/>
      <c r="CGB65" s="876"/>
      <c r="CGC65" s="876"/>
      <c r="CGD65" s="876"/>
      <c r="CGE65" s="876"/>
      <c r="CGF65" s="876"/>
      <c r="CGG65" s="876"/>
      <c r="CGH65" s="876"/>
      <c r="CGI65" s="876"/>
      <c r="CGJ65" s="876"/>
      <c r="CGK65" s="876"/>
      <c r="CGL65" s="876"/>
      <c r="CGM65" s="876"/>
      <c r="CGN65" s="876"/>
      <c r="CGO65" s="876"/>
      <c r="CGP65" s="876"/>
      <c r="CGQ65" s="876"/>
      <c r="CGR65" s="876"/>
      <c r="CGS65" s="876"/>
      <c r="CGT65" s="876"/>
      <c r="CGU65" s="876"/>
      <c r="CGV65" s="876"/>
      <c r="CGW65" s="876"/>
      <c r="CGX65" s="876"/>
      <c r="CGY65" s="876"/>
      <c r="CGZ65" s="876"/>
      <c r="CHA65" s="876"/>
      <c r="CHB65" s="876"/>
      <c r="CHC65" s="876"/>
      <c r="CHD65" s="876"/>
      <c r="CHE65" s="876"/>
      <c r="CHF65" s="876"/>
      <c r="CHG65" s="876"/>
      <c r="CHH65" s="876"/>
      <c r="CHI65" s="876"/>
      <c r="CHJ65" s="876"/>
      <c r="CHK65" s="876"/>
      <c r="CHL65" s="876"/>
      <c r="CHM65" s="876"/>
      <c r="CHN65" s="876"/>
      <c r="CHO65" s="876"/>
      <c r="CHP65" s="876"/>
      <c r="CHQ65" s="876"/>
      <c r="CHR65" s="876"/>
      <c r="CHS65" s="876"/>
      <c r="CHT65" s="876"/>
      <c r="CHU65" s="876"/>
      <c r="CHV65" s="876"/>
      <c r="CHW65" s="876"/>
      <c r="CHX65" s="876"/>
      <c r="CHY65" s="876"/>
      <c r="CHZ65" s="876"/>
      <c r="CIA65" s="876"/>
      <c r="CIB65" s="876"/>
      <c r="CIC65" s="876"/>
      <c r="CID65" s="876"/>
      <c r="CIE65" s="876"/>
      <c r="CIF65" s="876"/>
      <c r="CIG65" s="876"/>
      <c r="CIH65" s="876"/>
      <c r="CII65" s="876"/>
      <c r="CIJ65" s="876"/>
      <c r="CIK65" s="876"/>
      <c r="CIL65" s="876"/>
      <c r="CIM65" s="876"/>
      <c r="CIN65" s="876"/>
      <c r="CIO65" s="876"/>
      <c r="CIP65" s="876"/>
      <c r="CIQ65" s="876"/>
      <c r="CIR65" s="876"/>
      <c r="CIS65" s="876"/>
      <c r="CIT65" s="876"/>
      <c r="CIU65" s="876"/>
      <c r="CIV65" s="876"/>
      <c r="CIW65" s="876"/>
      <c r="CIX65" s="876"/>
      <c r="CIY65" s="876"/>
      <c r="CIZ65" s="876"/>
      <c r="CJA65" s="876"/>
      <c r="CJB65" s="876"/>
      <c r="CJC65" s="876"/>
      <c r="CJD65" s="876"/>
      <c r="CJE65" s="876"/>
      <c r="CJF65" s="876"/>
      <c r="CJG65" s="876"/>
      <c r="CJH65" s="876"/>
      <c r="CJI65" s="876"/>
      <c r="CJJ65" s="876"/>
      <c r="CJK65" s="876"/>
      <c r="CJL65" s="876"/>
      <c r="CJM65" s="876"/>
      <c r="CJN65" s="876"/>
      <c r="CJO65" s="876"/>
      <c r="CJP65" s="876"/>
      <c r="CJQ65" s="876"/>
      <c r="CJR65" s="876"/>
      <c r="CJS65" s="876"/>
      <c r="CJT65" s="876"/>
      <c r="CJU65" s="876"/>
      <c r="CJV65" s="876"/>
      <c r="CJW65" s="876"/>
      <c r="CJX65" s="876"/>
      <c r="CJY65" s="876"/>
      <c r="CJZ65" s="876"/>
      <c r="CKA65" s="876"/>
      <c r="CKB65" s="876"/>
      <c r="CKC65" s="876"/>
      <c r="CKD65" s="876"/>
      <c r="CKE65" s="876"/>
      <c r="CKF65" s="876"/>
      <c r="CKG65" s="876"/>
      <c r="CKH65" s="876"/>
      <c r="CKI65" s="876"/>
      <c r="CKJ65" s="876"/>
      <c r="CKK65" s="876"/>
      <c r="CKL65" s="876"/>
      <c r="CKM65" s="876"/>
      <c r="CKN65" s="876"/>
      <c r="CKO65" s="876"/>
      <c r="CKP65" s="876"/>
      <c r="CKQ65" s="876"/>
      <c r="CKR65" s="876"/>
      <c r="CKS65" s="876"/>
      <c r="CKT65" s="876"/>
      <c r="CKU65" s="876"/>
      <c r="CKV65" s="876"/>
      <c r="CKW65" s="876"/>
      <c r="CKX65" s="876"/>
      <c r="CKY65" s="876"/>
      <c r="CKZ65" s="876"/>
      <c r="CLA65" s="876"/>
      <c r="CLB65" s="876"/>
      <c r="CLC65" s="876"/>
      <c r="CLD65" s="876"/>
      <c r="CLE65" s="876"/>
      <c r="CLF65" s="876"/>
      <c r="CLG65" s="876"/>
      <c r="CLH65" s="876"/>
      <c r="CLI65" s="876"/>
      <c r="CLJ65" s="876"/>
      <c r="CLK65" s="876"/>
      <c r="CLL65" s="876"/>
      <c r="CLM65" s="876"/>
      <c r="CLN65" s="876"/>
      <c r="CLO65" s="876"/>
      <c r="CLP65" s="876"/>
      <c r="CLQ65" s="876"/>
      <c r="CLR65" s="876"/>
      <c r="CLS65" s="876"/>
      <c r="CLT65" s="876"/>
      <c r="CLU65" s="876"/>
      <c r="CLV65" s="876"/>
      <c r="CLW65" s="876"/>
      <c r="CLX65" s="876"/>
      <c r="CLY65" s="876"/>
      <c r="CLZ65" s="876"/>
      <c r="CMA65" s="876"/>
      <c r="CMB65" s="876"/>
      <c r="CMC65" s="876"/>
      <c r="CMD65" s="876"/>
      <c r="CME65" s="876"/>
      <c r="CMF65" s="876"/>
      <c r="CMG65" s="876"/>
      <c r="CMH65" s="876"/>
      <c r="CMI65" s="876"/>
      <c r="CMJ65" s="876"/>
      <c r="CMK65" s="876"/>
      <c r="CML65" s="876"/>
      <c r="CMM65" s="876"/>
      <c r="CMN65" s="876"/>
      <c r="CMO65" s="876"/>
      <c r="CMP65" s="876"/>
      <c r="CMQ65" s="876"/>
      <c r="CMR65" s="876"/>
      <c r="CMS65" s="876"/>
      <c r="CMT65" s="876"/>
      <c r="CMU65" s="876"/>
      <c r="CMV65" s="876"/>
      <c r="CMW65" s="876"/>
      <c r="CMX65" s="876"/>
      <c r="CMY65" s="876"/>
      <c r="CMZ65" s="876"/>
      <c r="CNA65" s="876"/>
      <c r="CNB65" s="876"/>
      <c r="CNC65" s="876"/>
      <c r="CND65" s="876"/>
      <c r="CNE65" s="876"/>
      <c r="CNF65" s="876"/>
      <c r="CNG65" s="876"/>
      <c r="CNH65" s="876"/>
      <c r="CNI65" s="876"/>
      <c r="CNJ65" s="876"/>
      <c r="CNK65" s="876"/>
      <c r="CNL65" s="876"/>
      <c r="CNM65" s="876"/>
      <c r="CNN65" s="876"/>
      <c r="CNO65" s="876"/>
      <c r="CNP65" s="876"/>
      <c r="CNQ65" s="876"/>
      <c r="CNR65" s="876"/>
      <c r="CNS65" s="876"/>
      <c r="CNT65" s="876"/>
      <c r="CNU65" s="876"/>
      <c r="CNV65" s="876"/>
      <c r="CNW65" s="876"/>
      <c r="CNX65" s="876"/>
      <c r="CNY65" s="876"/>
      <c r="CNZ65" s="876"/>
      <c r="COA65" s="876"/>
      <c r="COB65" s="876"/>
      <c r="COC65" s="876"/>
      <c r="COD65" s="876"/>
      <c r="COE65" s="876"/>
      <c r="COF65" s="876"/>
      <c r="COG65" s="876"/>
      <c r="COH65" s="876"/>
      <c r="COI65" s="876"/>
      <c r="COJ65" s="876"/>
      <c r="COK65" s="876"/>
      <c r="COL65" s="876"/>
      <c r="COM65" s="876"/>
      <c r="CON65" s="876"/>
      <c r="COO65" s="876"/>
      <c r="COP65" s="876"/>
      <c r="COQ65" s="876"/>
      <c r="COR65" s="876"/>
      <c r="COS65" s="876"/>
      <c r="COT65" s="876"/>
      <c r="COU65" s="876"/>
      <c r="COV65" s="876"/>
      <c r="COW65" s="876"/>
      <c r="COX65" s="876"/>
      <c r="COY65" s="876"/>
      <c r="COZ65" s="876"/>
      <c r="CPA65" s="876"/>
      <c r="CPB65" s="876"/>
      <c r="CPC65" s="876"/>
      <c r="CPD65" s="876"/>
      <c r="CPE65" s="876"/>
      <c r="CPF65" s="876"/>
      <c r="CPG65" s="876"/>
      <c r="CPH65" s="876"/>
      <c r="CPI65" s="876"/>
      <c r="CPJ65" s="876"/>
      <c r="CPK65" s="876"/>
      <c r="CPL65" s="876"/>
      <c r="CPM65" s="876"/>
      <c r="CPN65" s="876"/>
      <c r="CPO65" s="876"/>
      <c r="CPP65" s="876"/>
      <c r="CPQ65" s="876"/>
      <c r="CPR65" s="876"/>
      <c r="CPS65" s="876"/>
      <c r="CPT65" s="876"/>
      <c r="CPU65" s="876"/>
      <c r="CPV65" s="876"/>
      <c r="CPW65" s="876"/>
      <c r="CPX65" s="876"/>
      <c r="CPY65" s="876"/>
      <c r="CPZ65" s="876"/>
      <c r="CQA65" s="876"/>
      <c r="CQB65" s="876"/>
      <c r="CQC65" s="876"/>
      <c r="CQD65" s="876"/>
      <c r="CQE65" s="876"/>
      <c r="CQF65" s="876"/>
      <c r="CQG65" s="876"/>
      <c r="CQH65" s="876"/>
      <c r="CQI65" s="876"/>
      <c r="CQJ65" s="876"/>
      <c r="CQK65" s="876"/>
      <c r="CQL65" s="876"/>
      <c r="CQM65" s="876"/>
      <c r="CQN65" s="876"/>
      <c r="CQO65" s="876"/>
      <c r="CQP65" s="876"/>
      <c r="CQQ65" s="876"/>
      <c r="CQR65" s="876"/>
      <c r="CQS65" s="876"/>
      <c r="CQT65" s="876"/>
      <c r="CQU65" s="876"/>
      <c r="CQV65" s="876"/>
      <c r="CQW65" s="876"/>
      <c r="CQX65" s="876"/>
      <c r="CQY65" s="876"/>
      <c r="CQZ65" s="876"/>
      <c r="CRA65" s="876"/>
      <c r="CRB65" s="876"/>
      <c r="CRC65" s="876"/>
      <c r="CRD65" s="876"/>
      <c r="CRE65" s="876"/>
      <c r="CRF65" s="876"/>
      <c r="CRG65" s="876"/>
      <c r="CRH65" s="876"/>
      <c r="CRI65" s="876"/>
      <c r="CRJ65" s="876"/>
      <c r="CRK65" s="876"/>
      <c r="CRL65" s="876"/>
      <c r="CRM65" s="876"/>
      <c r="CRN65" s="876"/>
      <c r="CRO65" s="876"/>
      <c r="CRP65" s="876"/>
      <c r="CRQ65" s="876"/>
      <c r="CRR65" s="876"/>
      <c r="CRS65" s="876"/>
      <c r="CRT65" s="876"/>
      <c r="CRU65" s="876"/>
      <c r="CRV65" s="876"/>
      <c r="CRW65" s="876"/>
      <c r="CRX65" s="876"/>
      <c r="CRY65" s="876"/>
      <c r="CRZ65" s="876"/>
      <c r="CSA65" s="876"/>
      <c r="CSB65" s="876"/>
      <c r="CSC65" s="876"/>
      <c r="CSD65" s="876"/>
      <c r="CSE65" s="876"/>
      <c r="CSF65" s="876"/>
      <c r="CSG65" s="876"/>
      <c r="CSH65" s="876"/>
      <c r="CSI65" s="876"/>
      <c r="CSJ65" s="876"/>
      <c r="CSK65" s="876"/>
      <c r="CSL65" s="876"/>
      <c r="CSM65" s="876"/>
      <c r="CSN65" s="876"/>
      <c r="CSO65" s="876"/>
      <c r="CSP65" s="876"/>
      <c r="CSQ65" s="876"/>
      <c r="CSR65" s="876"/>
      <c r="CSS65" s="876"/>
      <c r="CST65" s="876"/>
      <c r="CSU65" s="876"/>
      <c r="CSV65" s="876"/>
      <c r="CSW65" s="876"/>
      <c r="CSX65" s="876"/>
      <c r="CSY65" s="876"/>
      <c r="CSZ65" s="876"/>
      <c r="CTA65" s="876"/>
      <c r="CTB65" s="876"/>
      <c r="CTC65" s="876"/>
      <c r="CTD65" s="876"/>
      <c r="CTE65" s="876"/>
      <c r="CTF65" s="876"/>
      <c r="CTG65" s="876"/>
      <c r="CTH65" s="876"/>
      <c r="CTI65" s="876"/>
      <c r="CTJ65" s="876"/>
      <c r="CTK65" s="876"/>
      <c r="CTL65" s="876"/>
      <c r="CTM65" s="876"/>
      <c r="CTN65" s="876"/>
      <c r="CTO65" s="876"/>
      <c r="CTP65" s="876"/>
      <c r="CTQ65" s="876"/>
      <c r="CTR65" s="876"/>
      <c r="CTS65" s="876"/>
      <c r="CTT65" s="876"/>
      <c r="CTU65" s="876"/>
      <c r="CTV65" s="876"/>
      <c r="CTW65" s="876"/>
      <c r="CTX65" s="876"/>
      <c r="CTY65" s="876"/>
      <c r="CTZ65" s="876"/>
      <c r="CUA65" s="876"/>
      <c r="CUB65" s="876"/>
      <c r="CUC65" s="876"/>
      <c r="CUD65" s="876"/>
      <c r="CUE65" s="876"/>
      <c r="CUF65" s="876"/>
      <c r="CUG65" s="876"/>
      <c r="CUH65" s="876"/>
      <c r="CUI65" s="876"/>
      <c r="CUJ65" s="876"/>
      <c r="CUK65" s="876"/>
      <c r="CUL65" s="876"/>
      <c r="CUM65" s="876"/>
      <c r="CUN65" s="876"/>
      <c r="CUO65" s="876"/>
      <c r="CUP65" s="876"/>
      <c r="CUQ65" s="876"/>
      <c r="CUR65" s="876"/>
      <c r="CUS65" s="876"/>
      <c r="CUT65" s="876"/>
      <c r="CUU65" s="876"/>
      <c r="CUV65" s="876"/>
      <c r="CUW65" s="876"/>
      <c r="CUX65" s="876"/>
      <c r="CUY65" s="876"/>
      <c r="CUZ65" s="876"/>
      <c r="CVA65" s="876"/>
      <c r="CVB65" s="876"/>
      <c r="CVC65" s="876"/>
      <c r="CVD65" s="876"/>
      <c r="CVE65" s="876"/>
      <c r="CVF65" s="876"/>
      <c r="CVG65" s="876"/>
      <c r="CVH65" s="876"/>
      <c r="CVI65" s="876"/>
      <c r="CVJ65" s="876"/>
      <c r="CVK65" s="876"/>
      <c r="CVL65" s="876"/>
      <c r="CVM65" s="876"/>
      <c r="CVN65" s="876"/>
      <c r="CVO65" s="876"/>
      <c r="CVP65" s="876"/>
      <c r="CVQ65" s="876"/>
      <c r="CVR65" s="876"/>
      <c r="CVS65" s="876"/>
      <c r="CVT65" s="876"/>
      <c r="CVU65" s="876"/>
      <c r="CVV65" s="876"/>
      <c r="CVW65" s="876"/>
      <c r="CVX65" s="876"/>
      <c r="CVY65" s="876"/>
      <c r="CVZ65" s="876"/>
      <c r="CWA65" s="876"/>
      <c r="CWB65" s="876"/>
      <c r="CWC65" s="876"/>
      <c r="CWD65" s="876"/>
      <c r="CWE65" s="876"/>
      <c r="CWF65" s="876"/>
      <c r="CWG65" s="876"/>
      <c r="CWH65" s="876"/>
      <c r="CWI65" s="876"/>
      <c r="CWJ65" s="876"/>
      <c r="CWK65" s="876"/>
      <c r="CWL65" s="876"/>
      <c r="CWM65" s="876"/>
      <c r="CWN65" s="876"/>
      <c r="CWO65" s="876"/>
      <c r="CWP65" s="876"/>
      <c r="CWQ65" s="876"/>
      <c r="CWR65" s="876"/>
      <c r="CWS65" s="876"/>
      <c r="CWT65" s="876"/>
      <c r="CWU65" s="876"/>
      <c r="CWV65" s="876"/>
      <c r="CWW65" s="876"/>
      <c r="CWX65" s="876"/>
      <c r="CWY65" s="876"/>
      <c r="CWZ65" s="876"/>
      <c r="CXA65" s="876"/>
      <c r="CXB65" s="876"/>
      <c r="CXC65" s="876"/>
      <c r="CXD65" s="876"/>
      <c r="CXE65" s="876"/>
      <c r="CXF65" s="876"/>
      <c r="CXG65" s="876"/>
      <c r="CXH65" s="876"/>
      <c r="CXI65" s="876"/>
      <c r="CXJ65" s="876"/>
      <c r="CXK65" s="876"/>
      <c r="CXL65" s="876"/>
      <c r="CXM65" s="876"/>
      <c r="CXN65" s="876"/>
      <c r="CXO65" s="876"/>
      <c r="CXP65" s="876"/>
      <c r="CXQ65" s="876"/>
      <c r="CXR65" s="876"/>
      <c r="CXS65" s="876"/>
      <c r="CXT65" s="876"/>
      <c r="CXU65" s="876"/>
      <c r="CXV65" s="876"/>
      <c r="CXW65" s="876"/>
      <c r="CXX65" s="876"/>
      <c r="CXY65" s="876"/>
      <c r="CXZ65" s="876"/>
      <c r="CYA65" s="876"/>
      <c r="CYB65" s="876"/>
      <c r="CYC65" s="876"/>
      <c r="CYD65" s="876"/>
      <c r="CYE65" s="876"/>
      <c r="CYF65" s="876"/>
      <c r="CYG65" s="876"/>
      <c r="CYH65" s="876"/>
      <c r="CYI65" s="876"/>
      <c r="CYJ65" s="876"/>
      <c r="CYK65" s="876"/>
      <c r="CYL65" s="876"/>
      <c r="CYM65" s="876"/>
      <c r="CYN65" s="876"/>
      <c r="CYO65" s="876"/>
      <c r="CYP65" s="876"/>
      <c r="CYQ65" s="876"/>
      <c r="CYR65" s="876"/>
      <c r="CYS65" s="876"/>
      <c r="CYT65" s="876"/>
      <c r="CYU65" s="876"/>
      <c r="CYV65" s="876"/>
      <c r="CYW65" s="876"/>
      <c r="CYX65" s="876"/>
      <c r="CYY65" s="876"/>
      <c r="CYZ65" s="876"/>
      <c r="CZA65" s="876"/>
      <c r="CZB65" s="876"/>
      <c r="CZC65" s="876"/>
      <c r="CZD65" s="876"/>
      <c r="CZE65" s="876"/>
      <c r="CZF65" s="876"/>
      <c r="CZG65" s="876"/>
      <c r="CZH65" s="876"/>
      <c r="CZI65" s="876"/>
      <c r="CZJ65" s="876"/>
      <c r="CZK65" s="876"/>
      <c r="CZL65" s="876"/>
      <c r="CZM65" s="876"/>
      <c r="CZN65" s="876"/>
      <c r="CZO65" s="876"/>
      <c r="CZP65" s="876"/>
      <c r="CZQ65" s="876"/>
      <c r="CZR65" s="876"/>
      <c r="CZS65" s="876"/>
      <c r="CZT65" s="876"/>
      <c r="CZU65" s="876"/>
      <c r="CZV65" s="876"/>
      <c r="CZW65" s="876"/>
      <c r="CZX65" s="876"/>
      <c r="CZY65" s="876"/>
      <c r="CZZ65" s="876"/>
      <c r="DAA65" s="876"/>
      <c r="DAB65" s="876"/>
      <c r="DAC65" s="876"/>
      <c r="DAD65" s="876"/>
      <c r="DAE65" s="876"/>
      <c r="DAF65" s="876"/>
      <c r="DAG65" s="876"/>
      <c r="DAH65" s="876"/>
      <c r="DAI65" s="876"/>
      <c r="DAJ65" s="876"/>
      <c r="DAK65" s="876"/>
      <c r="DAL65" s="876"/>
      <c r="DAM65" s="876"/>
      <c r="DAN65" s="876"/>
      <c r="DAO65" s="876"/>
      <c r="DAP65" s="876"/>
      <c r="DAQ65" s="876"/>
      <c r="DAR65" s="876"/>
      <c r="DAS65" s="876"/>
      <c r="DAT65" s="876"/>
      <c r="DAU65" s="876"/>
      <c r="DAV65" s="876"/>
      <c r="DAW65" s="876"/>
      <c r="DAX65" s="876"/>
      <c r="DAY65" s="876"/>
      <c r="DAZ65" s="876"/>
      <c r="DBA65" s="876"/>
      <c r="DBB65" s="876"/>
      <c r="DBC65" s="876"/>
      <c r="DBD65" s="876"/>
      <c r="DBE65" s="876"/>
      <c r="DBF65" s="876"/>
      <c r="DBG65" s="876"/>
      <c r="DBH65" s="876"/>
      <c r="DBI65" s="876"/>
      <c r="DBJ65" s="876"/>
      <c r="DBK65" s="876"/>
      <c r="DBL65" s="876"/>
      <c r="DBM65" s="876"/>
      <c r="DBN65" s="876"/>
      <c r="DBO65" s="876"/>
      <c r="DBP65" s="876"/>
      <c r="DBQ65" s="876"/>
      <c r="DBR65" s="876"/>
      <c r="DBS65" s="876"/>
      <c r="DBT65" s="876"/>
      <c r="DBU65" s="876"/>
      <c r="DBV65" s="876"/>
      <c r="DBW65" s="876"/>
      <c r="DBX65" s="876"/>
      <c r="DBY65" s="876"/>
      <c r="DBZ65" s="876"/>
      <c r="DCA65" s="876"/>
      <c r="DCB65" s="876"/>
      <c r="DCC65" s="876"/>
      <c r="DCD65" s="876"/>
      <c r="DCE65" s="876"/>
      <c r="DCF65" s="876"/>
      <c r="DCG65" s="876"/>
      <c r="DCH65" s="876"/>
      <c r="DCI65" s="876"/>
      <c r="DCJ65" s="876"/>
      <c r="DCK65" s="876"/>
      <c r="DCL65" s="876"/>
      <c r="DCM65" s="876"/>
      <c r="DCN65" s="876"/>
      <c r="DCO65" s="876"/>
      <c r="DCP65" s="876"/>
      <c r="DCQ65" s="876"/>
      <c r="DCR65" s="876"/>
      <c r="DCS65" s="876"/>
      <c r="DCT65" s="876"/>
      <c r="DCU65" s="876"/>
      <c r="DCV65" s="876"/>
      <c r="DCW65" s="876"/>
      <c r="DCX65" s="876"/>
      <c r="DCY65" s="876"/>
      <c r="DCZ65" s="876"/>
      <c r="DDA65" s="876"/>
      <c r="DDB65" s="876"/>
      <c r="DDC65" s="876"/>
      <c r="DDD65" s="876"/>
      <c r="DDE65" s="876"/>
      <c r="DDF65" s="876"/>
      <c r="DDG65" s="876"/>
      <c r="DDH65" s="876"/>
      <c r="DDI65" s="876"/>
      <c r="DDJ65" s="876"/>
      <c r="DDK65" s="876"/>
      <c r="DDL65" s="876"/>
      <c r="DDM65" s="876"/>
      <c r="DDN65" s="876"/>
      <c r="DDO65" s="876"/>
      <c r="DDP65" s="876"/>
      <c r="DDQ65" s="876"/>
      <c r="DDR65" s="876"/>
      <c r="DDS65" s="876"/>
      <c r="DDT65" s="876"/>
      <c r="DDU65" s="876"/>
      <c r="DDV65" s="876"/>
      <c r="DDW65" s="876"/>
      <c r="DDX65" s="876"/>
      <c r="DDY65" s="876"/>
      <c r="DDZ65" s="876"/>
      <c r="DEA65" s="876"/>
      <c r="DEB65" s="876"/>
      <c r="DEC65" s="876"/>
      <c r="DED65" s="876"/>
      <c r="DEE65" s="876"/>
      <c r="DEF65" s="876"/>
      <c r="DEG65" s="876"/>
      <c r="DEH65" s="876"/>
      <c r="DEI65" s="876"/>
      <c r="DEJ65" s="876"/>
      <c r="DEK65" s="876"/>
      <c r="DEL65" s="876"/>
      <c r="DEM65" s="876"/>
      <c r="DEN65" s="876"/>
      <c r="DEO65" s="876"/>
      <c r="DEP65" s="876"/>
      <c r="DEQ65" s="876"/>
      <c r="DER65" s="876"/>
      <c r="DES65" s="876"/>
      <c r="DET65" s="876"/>
      <c r="DEU65" s="876"/>
      <c r="DEV65" s="876"/>
      <c r="DEW65" s="876"/>
      <c r="DEX65" s="876"/>
      <c r="DEY65" s="876"/>
      <c r="DEZ65" s="876"/>
      <c r="DFA65" s="876"/>
      <c r="DFB65" s="876"/>
      <c r="DFC65" s="876"/>
      <c r="DFD65" s="876"/>
      <c r="DFE65" s="876"/>
      <c r="DFF65" s="876"/>
      <c r="DFG65" s="876"/>
      <c r="DFH65" s="876"/>
      <c r="DFI65" s="876"/>
      <c r="DFJ65" s="876"/>
      <c r="DFK65" s="876"/>
      <c r="DFL65" s="876"/>
      <c r="DFM65" s="876"/>
      <c r="DFN65" s="876"/>
      <c r="DFO65" s="876"/>
      <c r="DFP65" s="876"/>
      <c r="DFQ65" s="876"/>
      <c r="DFR65" s="876"/>
      <c r="DFS65" s="876"/>
      <c r="DFT65" s="876"/>
      <c r="DFU65" s="876"/>
      <c r="DFV65" s="876"/>
      <c r="DFW65" s="876"/>
      <c r="DFX65" s="876"/>
      <c r="DFY65" s="876"/>
      <c r="DFZ65" s="876"/>
      <c r="DGA65" s="876"/>
      <c r="DGB65" s="876"/>
      <c r="DGC65" s="876"/>
      <c r="DGD65" s="876"/>
      <c r="DGE65" s="876"/>
      <c r="DGF65" s="876"/>
      <c r="DGG65" s="876"/>
      <c r="DGH65" s="876"/>
      <c r="DGI65" s="876"/>
      <c r="DGJ65" s="876"/>
      <c r="DGK65" s="876"/>
      <c r="DGL65" s="876"/>
      <c r="DGM65" s="876"/>
      <c r="DGN65" s="876"/>
      <c r="DGO65" s="876"/>
      <c r="DGP65" s="876"/>
      <c r="DGQ65" s="876"/>
      <c r="DGR65" s="876"/>
      <c r="DGS65" s="876"/>
      <c r="DGT65" s="876"/>
      <c r="DGU65" s="876"/>
      <c r="DGV65" s="876"/>
      <c r="DGW65" s="876"/>
      <c r="DGX65" s="876"/>
      <c r="DGY65" s="876"/>
      <c r="DGZ65" s="876"/>
      <c r="DHA65" s="876"/>
      <c r="DHB65" s="876"/>
      <c r="DHC65" s="876"/>
      <c r="DHD65" s="876"/>
      <c r="DHE65" s="876"/>
      <c r="DHF65" s="876"/>
      <c r="DHG65" s="876"/>
      <c r="DHH65" s="876"/>
      <c r="DHI65" s="876"/>
      <c r="DHJ65" s="876"/>
      <c r="DHK65" s="876"/>
      <c r="DHL65" s="876"/>
      <c r="DHM65" s="876"/>
      <c r="DHN65" s="876"/>
      <c r="DHO65" s="876"/>
      <c r="DHP65" s="876"/>
      <c r="DHQ65" s="876"/>
      <c r="DHR65" s="876"/>
      <c r="DHS65" s="876"/>
      <c r="DHT65" s="876"/>
      <c r="DHU65" s="876"/>
      <c r="DHV65" s="876"/>
      <c r="DHW65" s="876"/>
      <c r="DHX65" s="876"/>
      <c r="DHY65" s="876"/>
      <c r="DHZ65" s="876"/>
      <c r="DIA65" s="876"/>
      <c r="DIB65" s="876"/>
      <c r="DIC65" s="876"/>
      <c r="DID65" s="876"/>
      <c r="DIE65" s="876"/>
      <c r="DIF65" s="876"/>
      <c r="DIG65" s="876"/>
      <c r="DIH65" s="876"/>
      <c r="DII65" s="876"/>
      <c r="DIJ65" s="876"/>
      <c r="DIK65" s="876"/>
      <c r="DIL65" s="876"/>
      <c r="DIM65" s="876"/>
      <c r="DIN65" s="876"/>
      <c r="DIO65" s="876"/>
      <c r="DIP65" s="876"/>
      <c r="DIQ65" s="876"/>
      <c r="DIR65" s="876"/>
      <c r="DIS65" s="876"/>
      <c r="DIT65" s="876"/>
      <c r="DIU65" s="876"/>
      <c r="DIV65" s="876"/>
      <c r="DIW65" s="876"/>
      <c r="DIX65" s="876"/>
      <c r="DIY65" s="876"/>
      <c r="DIZ65" s="876"/>
      <c r="DJA65" s="876"/>
      <c r="DJB65" s="876"/>
      <c r="DJC65" s="876"/>
      <c r="DJD65" s="876"/>
      <c r="DJE65" s="876"/>
      <c r="DJF65" s="876"/>
      <c r="DJG65" s="876"/>
      <c r="DJH65" s="876"/>
      <c r="DJI65" s="876"/>
      <c r="DJJ65" s="876"/>
      <c r="DJK65" s="876"/>
      <c r="DJL65" s="876"/>
      <c r="DJM65" s="876"/>
      <c r="DJN65" s="876"/>
      <c r="DJO65" s="876"/>
      <c r="DJP65" s="876"/>
      <c r="DJQ65" s="876"/>
      <c r="DJR65" s="876"/>
      <c r="DJS65" s="876"/>
      <c r="DJT65" s="876"/>
      <c r="DJU65" s="876"/>
      <c r="DJV65" s="876"/>
      <c r="DJW65" s="876"/>
      <c r="DJX65" s="876"/>
      <c r="DJY65" s="876"/>
      <c r="DJZ65" s="876"/>
      <c r="DKA65" s="876"/>
      <c r="DKB65" s="876"/>
      <c r="DKC65" s="876"/>
      <c r="DKD65" s="876"/>
      <c r="DKE65" s="876"/>
      <c r="DKF65" s="876"/>
      <c r="DKG65" s="876"/>
      <c r="DKH65" s="876"/>
      <c r="DKI65" s="876"/>
      <c r="DKJ65" s="876"/>
      <c r="DKK65" s="876"/>
      <c r="DKL65" s="876"/>
      <c r="DKM65" s="876"/>
      <c r="DKN65" s="876"/>
      <c r="DKO65" s="876"/>
      <c r="DKP65" s="876"/>
      <c r="DKQ65" s="876"/>
      <c r="DKR65" s="876"/>
      <c r="DKS65" s="876"/>
      <c r="DKT65" s="876"/>
      <c r="DKU65" s="876"/>
      <c r="DKV65" s="876"/>
      <c r="DKW65" s="876"/>
      <c r="DKX65" s="876"/>
      <c r="DKY65" s="876"/>
      <c r="DKZ65" s="876"/>
      <c r="DLA65" s="876"/>
      <c r="DLB65" s="876"/>
      <c r="DLC65" s="876"/>
      <c r="DLD65" s="876"/>
      <c r="DLE65" s="876"/>
      <c r="DLF65" s="876"/>
      <c r="DLG65" s="876"/>
      <c r="DLH65" s="876"/>
      <c r="DLI65" s="876"/>
      <c r="DLJ65" s="876"/>
      <c r="DLK65" s="876"/>
      <c r="DLL65" s="876"/>
      <c r="DLM65" s="876"/>
      <c r="DLN65" s="876"/>
      <c r="DLO65" s="876"/>
      <c r="DLP65" s="876"/>
      <c r="DLQ65" s="876"/>
      <c r="DLR65" s="876"/>
      <c r="DLS65" s="876"/>
      <c r="DLT65" s="876"/>
      <c r="DLU65" s="876"/>
      <c r="DLV65" s="876"/>
      <c r="DLW65" s="876"/>
      <c r="DLX65" s="876"/>
      <c r="DLY65" s="876"/>
      <c r="DLZ65" s="876"/>
      <c r="DMA65" s="876"/>
      <c r="DMB65" s="876"/>
      <c r="DMC65" s="876"/>
      <c r="DMD65" s="876"/>
      <c r="DME65" s="876"/>
      <c r="DMF65" s="876"/>
      <c r="DMG65" s="876"/>
      <c r="DMH65" s="876"/>
      <c r="DMI65" s="876"/>
      <c r="DMJ65" s="876"/>
      <c r="DMK65" s="876"/>
      <c r="DML65" s="876"/>
      <c r="DMM65" s="876"/>
      <c r="DMN65" s="876"/>
      <c r="DMO65" s="876"/>
      <c r="DMP65" s="876"/>
      <c r="DMQ65" s="876"/>
      <c r="DMR65" s="876"/>
      <c r="DMS65" s="876"/>
      <c r="DMT65" s="876"/>
      <c r="DMU65" s="876"/>
      <c r="DMV65" s="876"/>
      <c r="DMW65" s="876"/>
      <c r="DMX65" s="876"/>
      <c r="DMY65" s="876"/>
      <c r="DMZ65" s="876"/>
      <c r="DNA65" s="876"/>
      <c r="DNB65" s="876"/>
      <c r="DNC65" s="876"/>
      <c r="DND65" s="876"/>
      <c r="DNE65" s="876"/>
      <c r="DNF65" s="876"/>
      <c r="DNG65" s="876"/>
      <c r="DNH65" s="876"/>
      <c r="DNI65" s="876"/>
      <c r="DNJ65" s="876"/>
      <c r="DNK65" s="876"/>
      <c r="DNL65" s="876"/>
      <c r="DNM65" s="876"/>
      <c r="DNN65" s="876"/>
      <c r="DNO65" s="876"/>
      <c r="DNP65" s="876"/>
      <c r="DNQ65" s="876"/>
      <c r="DNR65" s="876"/>
      <c r="DNS65" s="876"/>
      <c r="DNT65" s="876"/>
      <c r="DNU65" s="876"/>
      <c r="DNV65" s="876"/>
      <c r="DNW65" s="876"/>
      <c r="DNX65" s="876"/>
      <c r="DNY65" s="876"/>
      <c r="DNZ65" s="876"/>
      <c r="DOA65" s="876"/>
      <c r="DOB65" s="876"/>
      <c r="DOC65" s="876"/>
      <c r="DOD65" s="876"/>
      <c r="DOE65" s="876"/>
      <c r="DOF65" s="876"/>
      <c r="DOG65" s="876"/>
      <c r="DOH65" s="876"/>
      <c r="DOI65" s="876"/>
      <c r="DOJ65" s="876"/>
      <c r="DOK65" s="876"/>
      <c r="DOL65" s="876"/>
      <c r="DOM65" s="876"/>
      <c r="DON65" s="876"/>
      <c r="DOO65" s="876"/>
      <c r="DOP65" s="876"/>
      <c r="DOQ65" s="876"/>
      <c r="DOR65" s="876"/>
      <c r="DOS65" s="876"/>
      <c r="DOT65" s="876"/>
      <c r="DOU65" s="876"/>
      <c r="DOV65" s="876"/>
      <c r="DOW65" s="876"/>
      <c r="DOX65" s="876"/>
      <c r="DOY65" s="876"/>
      <c r="DOZ65" s="876"/>
      <c r="DPA65" s="876"/>
      <c r="DPB65" s="876"/>
      <c r="DPC65" s="876"/>
      <c r="DPD65" s="876"/>
      <c r="DPE65" s="876"/>
      <c r="DPF65" s="876"/>
      <c r="DPG65" s="876"/>
      <c r="DPH65" s="876"/>
      <c r="DPI65" s="876"/>
      <c r="DPJ65" s="876"/>
      <c r="DPK65" s="876"/>
      <c r="DPL65" s="876"/>
      <c r="DPM65" s="876"/>
      <c r="DPN65" s="876"/>
      <c r="DPO65" s="876"/>
      <c r="DPP65" s="876"/>
      <c r="DPQ65" s="876"/>
      <c r="DPR65" s="876"/>
      <c r="DPS65" s="876"/>
      <c r="DPT65" s="876"/>
      <c r="DPU65" s="876"/>
      <c r="DPV65" s="876"/>
      <c r="DPW65" s="876"/>
      <c r="DPX65" s="876"/>
      <c r="DPY65" s="876"/>
      <c r="DPZ65" s="876"/>
      <c r="DQA65" s="876"/>
      <c r="DQB65" s="876"/>
      <c r="DQC65" s="876"/>
      <c r="DQD65" s="876"/>
      <c r="DQE65" s="876"/>
      <c r="DQF65" s="876"/>
      <c r="DQG65" s="876"/>
      <c r="DQH65" s="876"/>
      <c r="DQI65" s="876"/>
      <c r="DQJ65" s="876"/>
      <c r="DQK65" s="876"/>
      <c r="DQL65" s="876"/>
      <c r="DQM65" s="876"/>
      <c r="DQN65" s="876"/>
      <c r="DQO65" s="876"/>
      <c r="DQP65" s="876"/>
      <c r="DQQ65" s="876"/>
      <c r="DQR65" s="876"/>
      <c r="DQS65" s="876"/>
      <c r="DQT65" s="876"/>
      <c r="DQU65" s="876"/>
      <c r="DQV65" s="876"/>
      <c r="DQW65" s="876"/>
      <c r="DQX65" s="876"/>
      <c r="DQY65" s="876"/>
      <c r="DQZ65" s="876"/>
      <c r="DRA65" s="876"/>
      <c r="DRB65" s="876"/>
      <c r="DRC65" s="876"/>
      <c r="DRD65" s="876"/>
      <c r="DRE65" s="876"/>
      <c r="DRF65" s="876"/>
      <c r="DRG65" s="876"/>
      <c r="DRH65" s="876"/>
      <c r="DRI65" s="876"/>
      <c r="DRJ65" s="876"/>
      <c r="DRK65" s="876"/>
      <c r="DRL65" s="876"/>
      <c r="DRM65" s="876"/>
      <c r="DRN65" s="876"/>
      <c r="DRO65" s="876"/>
      <c r="DRP65" s="876"/>
      <c r="DRQ65" s="876"/>
      <c r="DRR65" s="876"/>
      <c r="DRS65" s="876"/>
      <c r="DRT65" s="876"/>
      <c r="DRU65" s="876"/>
      <c r="DRV65" s="876"/>
      <c r="DRW65" s="876"/>
      <c r="DRX65" s="876"/>
      <c r="DRY65" s="876"/>
      <c r="DRZ65" s="876"/>
      <c r="DSA65" s="876"/>
      <c r="DSB65" s="876"/>
      <c r="DSC65" s="876"/>
      <c r="DSD65" s="876"/>
      <c r="DSE65" s="876"/>
      <c r="DSF65" s="876"/>
      <c r="DSG65" s="876"/>
      <c r="DSH65" s="876"/>
      <c r="DSI65" s="876"/>
      <c r="DSJ65" s="876"/>
      <c r="DSK65" s="876"/>
      <c r="DSL65" s="876"/>
      <c r="DSM65" s="876"/>
      <c r="DSN65" s="876"/>
      <c r="DSO65" s="876"/>
      <c r="DSP65" s="876"/>
      <c r="DSQ65" s="876"/>
      <c r="DSR65" s="876"/>
      <c r="DSS65" s="876"/>
      <c r="DST65" s="876"/>
      <c r="DSU65" s="876"/>
      <c r="DSV65" s="876"/>
      <c r="DSW65" s="876"/>
      <c r="DSX65" s="876"/>
      <c r="DSY65" s="876"/>
      <c r="DSZ65" s="876"/>
      <c r="DTA65" s="876"/>
      <c r="DTB65" s="876"/>
      <c r="DTC65" s="876"/>
      <c r="DTD65" s="876"/>
      <c r="DTE65" s="876"/>
      <c r="DTF65" s="876"/>
      <c r="DTG65" s="876"/>
      <c r="DTH65" s="876"/>
      <c r="DTI65" s="876"/>
      <c r="DTJ65" s="876"/>
      <c r="DTK65" s="876"/>
      <c r="DTL65" s="876"/>
      <c r="DTM65" s="876"/>
      <c r="DTN65" s="876"/>
      <c r="DTO65" s="876"/>
      <c r="DTP65" s="876"/>
      <c r="DTQ65" s="876"/>
      <c r="DTR65" s="876"/>
      <c r="DTS65" s="876"/>
      <c r="DTT65" s="876"/>
      <c r="DTU65" s="876"/>
      <c r="DTV65" s="876"/>
      <c r="DTW65" s="876"/>
      <c r="DTX65" s="876"/>
      <c r="DTY65" s="876"/>
      <c r="DTZ65" s="876"/>
      <c r="DUA65" s="876"/>
      <c r="DUB65" s="876"/>
      <c r="DUC65" s="876"/>
      <c r="DUD65" s="876"/>
      <c r="DUE65" s="876"/>
      <c r="DUF65" s="876"/>
      <c r="DUG65" s="876"/>
      <c r="DUH65" s="876"/>
      <c r="DUI65" s="876"/>
      <c r="DUJ65" s="876"/>
      <c r="DUK65" s="876"/>
      <c r="DUL65" s="876"/>
      <c r="DUM65" s="876"/>
      <c r="DUN65" s="876"/>
      <c r="DUO65" s="876"/>
      <c r="DUP65" s="876"/>
      <c r="DUQ65" s="876"/>
      <c r="DUR65" s="876"/>
      <c r="DUS65" s="876"/>
      <c r="DUT65" s="876"/>
      <c r="DUU65" s="876"/>
      <c r="DUV65" s="876"/>
      <c r="DUW65" s="876"/>
      <c r="DUX65" s="876"/>
      <c r="DUY65" s="876"/>
      <c r="DUZ65" s="876"/>
      <c r="DVA65" s="876"/>
      <c r="DVB65" s="876"/>
      <c r="DVC65" s="876"/>
      <c r="DVD65" s="876"/>
      <c r="DVE65" s="876"/>
      <c r="DVF65" s="876"/>
      <c r="DVG65" s="876"/>
      <c r="DVH65" s="876"/>
      <c r="DVI65" s="876"/>
      <c r="DVJ65" s="876"/>
      <c r="DVK65" s="876"/>
      <c r="DVL65" s="876"/>
      <c r="DVM65" s="876"/>
      <c r="DVN65" s="876"/>
      <c r="DVO65" s="876"/>
      <c r="DVP65" s="876"/>
      <c r="DVQ65" s="876"/>
      <c r="DVR65" s="876"/>
      <c r="DVS65" s="876"/>
      <c r="DVT65" s="876"/>
      <c r="DVU65" s="876"/>
      <c r="DVV65" s="876"/>
      <c r="DVW65" s="876"/>
      <c r="DVX65" s="876"/>
      <c r="DVY65" s="876"/>
      <c r="DVZ65" s="876"/>
      <c r="DWA65" s="876"/>
      <c r="DWB65" s="876"/>
      <c r="DWC65" s="876"/>
      <c r="DWD65" s="876"/>
      <c r="DWE65" s="876"/>
      <c r="DWF65" s="876"/>
      <c r="DWG65" s="876"/>
      <c r="DWH65" s="876"/>
      <c r="DWI65" s="876"/>
      <c r="DWJ65" s="876"/>
      <c r="DWK65" s="876"/>
      <c r="DWL65" s="876"/>
      <c r="DWM65" s="876"/>
      <c r="DWN65" s="876"/>
      <c r="DWO65" s="876"/>
      <c r="DWP65" s="876"/>
      <c r="DWQ65" s="876"/>
      <c r="DWR65" s="876"/>
      <c r="DWS65" s="876"/>
      <c r="DWT65" s="876"/>
      <c r="DWU65" s="876"/>
      <c r="DWV65" s="876"/>
      <c r="DWW65" s="876"/>
      <c r="DWX65" s="876"/>
      <c r="DWY65" s="876"/>
      <c r="DWZ65" s="876"/>
      <c r="DXA65" s="876"/>
      <c r="DXB65" s="876"/>
      <c r="DXC65" s="876"/>
      <c r="DXD65" s="876"/>
      <c r="DXE65" s="876"/>
      <c r="DXF65" s="876"/>
      <c r="DXG65" s="876"/>
      <c r="DXH65" s="876"/>
      <c r="DXI65" s="876"/>
      <c r="DXJ65" s="876"/>
      <c r="DXK65" s="876"/>
      <c r="DXL65" s="876"/>
      <c r="DXM65" s="876"/>
      <c r="DXN65" s="876"/>
      <c r="DXO65" s="876"/>
      <c r="DXP65" s="876"/>
      <c r="DXQ65" s="876"/>
      <c r="DXR65" s="876"/>
      <c r="DXS65" s="876"/>
      <c r="DXT65" s="876"/>
      <c r="DXU65" s="876"/>
      <c r="DXV65" s="876"/>
      <c r="DXW65" s="876"/>
      <c r="DXX65" s="876"/>
      <c r="DXY65" s="876"/>
      <c r="DXZ65" s="876"/>
      <c r="DYA65" s="876"/>
      <c r="DYB65" s="876"/>
      <c r="DYC65" s="876"/>
      <c r="DYD65" s="876"/>
      <c r="DYE65" s="876"/>
      <c r="DYF65" s="876"/>
      <c r="DYG65" s="876"/>
      <c r="DYH65" s="876"/>
      <c r="DYI65" s="876"/>
      <c r="DYJ65" s="876"/>
      <c r="DYK65" s="876"/>
      <c r="DYL65" s="876"/>
      <c r="DYM65" s="876"/>
      <c r="DYN65" s="876"/>
      <c r="DYO65" s="876"/>
      <c r="DYP65" s="876"/>
      <c r="DYQ65" s="876"/>
      <c r="DYR65" s="876"/>
      <c r="DYS65" s="876"/>
      <c r="DYT65" s="876"/>
      <c r="DYU65" s="876"/>
      <c r="DYV65" s="876"/>
      <c r="DYW65" s="876"/>
      <c r="DYX65" s="876"/>
      <c r="DYY65" s="876"/>
      <c r="DYZ65" s="876"/>
      <c r="DZA65" s="876"/>
      <c r="DZB65" s="876"/>
      <c r="DZC65" s="876"/>
      <c r="DZD65" s="876"/>
      <c r="DZE65" s="876"/>
      <c r="DZF65" s="876"/>
      <c r="DZG65" s="876"/>
      <c r="DZH65" s="876"/>
      <c r="DZI65" s="876"/>
      <c r="DZJ65" s="876"/>
      <c r="DZK65" s="876"/>
      <c r="DZL65" s="876"/>
      <c r="DZM65" s="876"/>
      <c r="DZN65" s="876"/>
      <c r="DZO65" s="876"/>
      <c r="DZP65" s="876"/>
      <c r="DZQ65" s="876"/>
      <c r="DZR65" s="876"/>
      <c r="DZS65" s="876"/>
      <c r="DZT65" s="876"/>
      <c r="DZU65" s="876"/>
      <c r="DZV65" s="876"/>
      <c r="DZW65" s="876"/>
      <c r="DZX65" s="876"/>
      <c r="DZY65" s="876"/>
      <c r="DZZ65" s="876"/>
      <c r="EAA65" s="876"/>
      <c r="EAB65" s="876"/>
      <c r="EAC65" s="876"/>
      <c r="EAD65" s="876"/>
      <c r="EAE65" s="876"/>
      <c r="EAF65" s="876"/>
      <c r="EAG65" s="876"/>
      <c r="EAH65" s="876"/>
      <c r="EAI65" s="876"/>
      <c r="EAJ65" s="876"/>
      <c r="EAK65" s="876"/>
      <c r="EAL65" s="876"/>
      <c r="EAM65" s="876"/>
      <c r="EAN65" s="876"/>
      <c r="EAO65" s="876"/>
      <c r="EAP65" s="876"/>
      <c r="EAQ65" s="876"/>
      <c r="EAR65" s="876"/>
      <c r="EAS65" s="876"/>
      <c r="EAT65" s="876"/>
      <c r="EAU65" s="876"/>
      <c r="EAV65" s="876"/>
      <c r="EAW65" s="876"/>
      <c r="EAX65" s="876"/>
      <c r="EAY65" s="876"/>
      <c r="EAZ65" s="876"/>
      <c r="EBA65" s="876"/>
      <c r="EBB65" s="876"/>
      <c r="EBC65" s="876"/>
      <c r="EBD65" s="876"/>
      <c r="EBE65" s="876"/>
      <c r="EBF65" s="876"/>
      <c r="EBG65" s="876"/>
      <c r="EBH65" s="876"/>
      <c r="EBI65" s="876"/>
      <c r="EBJ65" s="876"/>
      <c r="EBK65" s="876"/>
      <c r="EBL65" s="876"/>
      <c r="EBM65" s="876"/>
      <c r="EBN65" s="876"/>
      <c r="EBO65" s="876"/>
      <c r="EBP65" s="876"/>
      <c r="EBQ65" s="876"/>
      <c r="EBR65" s="876"/>
      <c r="EBS65" s="876"/>
      <c r="EBT65" s="876"/>
      <c r="EBU65" s="876"/>
      <c r="EBV65" s="876"/>
      <c r="EBW65" s="876"/>
      <c r="EBX65" s="876"/>
      <c r="EBY65" s="876"/>
      <c r="EBZ65" s="876"/>
      <c r="ECA65" s="876"/>
      <c r="ECB65" s="876"/>
      <c r="ECC65" s="876"/>
      <c r="ECD65" s="876"/>
      <c r="ECE65" s="876"/>
      <c r="ECF65" s="876"/>
      <c r="ECG65" s="876"/>
      <c r="ECH65" s="876"/>
      <c r="ECI65" s="876"/>
      <c r="ECJ65" s="876"/>
      <c r="ECK65" s="876"/>
      <c r="ECL65" s="876"/>
      <c r="ECM65" s="876"/>
      <c r="ECN65" s="876"/>
      <c r="ECO65" s="876"/>
      <c r="ECP65" s="876"/>
      <c r="ECQ65" s="876"/>
      <c r="ECR65" s="876"/>
      <c r="ECS65" s="876"/>
      <c r="ECT65" s="876"/>
      <c r="ECU65" s="876"/>
      <c r="ECV65" s="876"/>
      <c r="ECW65" s="876"/>
      <c r="ECX65" s="876"/>
      <c r="ECY65" s="876"/>
      <c r="ECZ65" s="876"/>
      <c r="EDA65" s="876"/>
      <c r="EDB65" s="876"/>
      <c r="EDC65" s="876"/>
      <c r="EDD65" s="876"/>
      <c r="EDE65" s="876"/>
      <c r="EDF65" s="876"/>
      <c r="EDG65" s="876"/>
      <c r="EDH65" s="876"/>
      <c r="EDI65" s="876"/>
      <c r="EDJ65" s="876"/>
      <c r="EDK65" s="876"/>
      <c r="EDL65" s="876"/>
      <c r="EDM65" s="876"/>
      <c r="EDN65" s="876"/>
      <c r="EDO65" s="876"/>
      <c r="EDP65" s="876"/>
      <c r="EDQ65" s="876"/>
      <c r="EDR65" s="876"/>
      <c r="EDS65" s="876"/>
      <c r="EDT65" s="876"/>
      <c r="EDU65" s="876"/>
      <c r="EDV65" s="876"/>
      <c r="EDW65" s="876"/>
      <c r="EDX65" s="876"/>
      <c r="EDY65" s="876"/>
      <c r="EDZ65" s="876"/>
      <c r="EEA65" s="876"/>
      <c r="EEB65" s="876"/>
      <c r="EEC65" s="876"/>
      <c r="EED65" s="876"/>
      <c r="EEE65" s="876"/>
      <c r="EEF65" s="876"/>
      <c r="EEG65" s="876"/>
      <c r="EEH65" s="876"/>
      <c r="EEI65" s="876"/>
      <c r="EEJ65" s="876"/>
      <c r="EEK65" s="876"/>
      <c r="EEL65" s="876"/>
      <c r="EEM65" s="876"/>
      <c r="EEN65" s="876"/>
      <c r="EEO65" s="876"/>
      <c r="EEP65" s="876"/>
      <c r="EEQ65" s="876"/>
      <c r="EER65" s="876"/>
      <c r="EES65" s="876"/>
      <c r="EET65" s="876"/>
      <c r="EEU65" s="876"/>
      <c r="EEV65" s="876"/>
      <c r="EEW65" s="876"/>
      <c r="EEX65" s="876"/>
      <c r="EEY65" s="876"/>
      <c r="EEZ65" s="876"/>
      <c r="EFA65" s="876"/>
      <c r="EFB65" s="876"/>
      <c r="EFC65" s="876"/>
      <c r="EFD65" s="876"/>
      <c r="EFE65" s="876"/>
      <c r="EFF65" s="876"/>
      <c r="EFG65" s="876"/>
      <c r="EFH65" s="876"/>
      <c r="EFI65" s="876"/>
      <c r="EFJ65" s="876"/>
      <c r="EFK65" s="876"/>
      <c r="EFL65" s="876"/>
      <c r="EFM65" s="876"/>
      <c r="EFN65" s="876"/>
      <c r="EFO65" s="876"/>
      <c r="EFP65" s="876"/>
      <c r="EFQ65" s="876"/>
      <c r="EFR65" s="876"/>
      <c r="EFS65" s="876"/>
      <c r="EFT65" s="876"/>
      <c r="EFU65" s="876"/>
      <c r="EFV65" s="876"/>
      <c r="EFW65" s="876"/>
      <c r="EFX65" s="876"/>
      <c r="EFY65" s="876"/>
      <c r="EFZ65" s="876"/>
      <c r="EGA65" s="876"/>
      <c r="EGB65" s="876"/>
      <c r="EGC65" s="876"/>
      <c r="EGD65" s="876"/>
      <c r="EGE65" s="876"/>
      <c r="EGF65" s="876"/>
      <c r="EGG65" s="876"/>
      <c r="EGH65" s="876"/>
      <c r="EGI65" s="876"/>
      <c r="EGJ65" s="876"/>
      <c r="EGK65" s="876"/>
      <c r="EGL65" s="876"/>
      <c r="EGM65" s="876"/>
      <c r="EGN65" s="876"/>
      <c r="EGO65" s="876"/>
      <c r="EGP65" s="876"/>
      <c r="EGQ65" s="876"/>
      <c r="EGR65" s="876"/>
      <c r="EGS65" s="876"/>
      <c r="EGT65" s="876"/>
      <c r="EGU65" s="876"/>
      <c r="EGV65" s="876"/>
      <c r="EGW65" s="876"/>
      <c r="EGX65" s="876"/>
      <c r="EGY65" s="876"/>
      <c r="EGZ65" s="876"/>
      <c r="EHA65" s="876"/>
      <c r="EHB65" s="876"/>
      <c r="EHC65" s="876"/>
      <c r="EHD65" s="876"/>
      <c r="EHE65" s="876"/>
      <c r="EHF65" s="876"/>
      <c r="EHG65" s="876"/>
      <c r="EHH65" s="876"/>
      <c r="EHI65" s="876"/>
      <c r="EHJ65" s="876"/>
      <c r="EHK65" s="876"/>
      <c r="EHL65" s="876"/>
      <c r="EHM65" s="876"/>
      <c r="EHN65" s="876"/>
      <c r="EHO65" s="876"/>
      <c r="EHP65" s="876"/>
      <c r="EHQ65" s="876"/>
      <c r="EHR65" s="876"/>
      <c r="EHS65" s="876"/>
      <c r="EHT65" s="876"/>
      <c r="EHU65" s="876"/>
      <c r="EHV65" s="876"/>
      <c r="EHW65" s="876"/>
      <c r="EHX65" s="876"/>
      <c r="EHY65" s="876"/>
      <c r="EHZ65" s="876"/>
      <c r="EIA65" s="876"/>
      <c r="EIB65" s="876"/>
      <c r="EIC65" s="876"/>
      <c r="EID65" s="876"/>
      <c r="EIE65" s="876"/>
      <c r="EIF65" s="876"/>
      <c r="EIG65" s="876"/>
      <c r="EIH65" s="876"/>
      <c r="EII65" s="876"/>
      <c r="EIJ65" s="876"/>
      <c r="EIK65" s="876"/>
      <c r="EIL65" s="876"/>
      <c r="EIM65" s="876"/>
      <c r="EIN65" s="876"/>
      <c r="EIO65" s="876"/>
      <c r="EIP65" s="876"/>
      <c r="EIQ65" s="876"/>
      <c r="EIR65" s="876"/>
      <c r="EIS65" s="876"/>
      <c r="EIT65" s="876"/>
      <c r="EIU65" s="876"/>
      <c r="EIV65" s="876"/>
      <c r="EIW65" s="876"/>
      <c r="EIX65" s="876"/>
      <c r="EIY65" s="876"/>
      <c r="EIZ65" s="876"/>
      <c r="EJA65" s="876"/>
      <c r="EJB65" s="876"/>
      <c r="EJC65" s="876"/>
      <c r="EJD65" s="876"/>
      <c r="EJE65" s="876"/>
      <c r="EJF65" s="876"/>
      <c r="EJG65" s="876"/>
      <c r="EJH65" s="876"/>
      <c r="EJI65" s="876"/>
      <c r="EJJ65" s="876"/>
      <c r="EJK65" s="876"/>
      <c r="EJL65" s="876"/>
      <c r="EJM65" s="876"/>
      <c r="EJN65" s="876"/>
      <c r="EJO65" s="876"/>
      <c r="EJP65" s="876"/>
      <c r="EJQ65" s="876"/>
      <c r="EJR65" s="876"/>
      <c r="EJS65" s="876"/>
      <c r="EJT65" s="876"/>
      <c r="EJU65" s="876"/>
      <c r="EJV65" s="876"/>
      <c r="EJW65" s="876"/>
      <c r="EJX65" s="876"/>
      <c r="EJY65" s="876"/>
      <c r="EJZ65" s="876"/>
      <c r="EKA65" s="876"/>
      <c r="EKB65" s="876"/>
      <c r="EKC65" s="876"/>
      <c r="EKD65" s="876"/>
      <c r="EKE65" s="876"/>
      <c r="EKF65" s="876"/>
      <c r="EKG65" s="876"/>
      <c r="EKH65" s="876"/>
      <c r="EKI65" s="876"/>
      <c r="EKJ65" s="876"/>
      <c r="EKK65" s="876"/>
      <c r="EKL65" s="876"/>
      <c r="EKM65" s="876"/>
      <c r="EKN65" s="876"/>
      <c r="EKO65" s="876"/>
      <c r="EKP65" s="876"/>
      <c r="EKQ65" s="876"/>
      <c r="EKR65" s="876"/>
      <c r="EKS65" s="876"/>
      <c r="EKT65" s="876"/>
      <c r="EKU65" s="876"/>
      <c r="EKV65" s="876"/>
      <c r="EKW65" s="876"/>
      <c r="EKX65" s="876"/>
      <c r="EKY65" s="876"/>
      <c r="EKZ65" s="876"/>
      <c r="ELA65" s="876"/>
      <c r="ELB65" s="876"/>
      <c r="ELC65" s="876"/>
      <c r="ELD65" s="876"/>
      <c r="ELE65" s="876"/>
      <c r="ELF65" s="876"/>
      <c r="ELG65" s="876"/>
      <c r="ELH65" s="876"/>
      <c r="ELI65" s="876"/>
      <c r="ELJ65" s="876"/>
      <c r="ELK65" s="876"/>
      <c r="ELL65" s="876"/>
      <c r="ELM65" s="876"/>
      <c r="ELN65" s="876"/>
      <c r="ELO65" s="876"/>
      <c r="ELP65" s="876"/>
      <c r="ELQ65" s="876"/>
      <c r="ELR65" s="876"/>
      <c r="ELS65" s="876"/>
      <c r="ELT65" s="876"/>
      <c r="ELU65" s="876"/>
      <c r="ELV65" s="876"/>
      <c r="ELW65" s="876"/>
      <c r="ELX65" s="876"/>
      <c r="ELY65" s="876"/>
      <c r="ELZ65" s="876"/>
      <c r="EMA65" s="876"/>
      <c r="EMB65" s="876"/>
      <c r="EMC65" s="876"/>
      <c r="EMD65" s="876"/>
      <c r="EME65" s="876"/>
      <c r="EMF65" s="876"/>
      <c r="EMG65" s="876"/>
      <c r="EMH65" s="876"/>
      <c r="EMI65" s="876"/>
      <c r="EMJ65" s="876"/>
      <c r="EMK65" s="876"/>
      <c r="EML65" s="876"/>
      <c r="EMM65" s="876"/>
      <c r="EMN65" s="876"/>
      <c r="EMO65" s="876"/>
      <c r="EMP65" s="876"/>
      <c r="EMQ65" s="876"/>
      <c r="EMR65" s="876"/>
      <c r="EMS65" s="876"/>
      <c r="EMT65" s="876"/>
      <c r="EMU65" s="876"/>
      <c r="EMV65" s="876"/>
      <c r="EMW65" s="876"/>
      <c r="EMX65" s="876"/>
      <c r="EMY65" s="876"/>
      <c r="EMZ65" s="876"/>
      <c r="ENA65" s="876"/>
      <c r="ENB65" s="876"/>
      <c r="ENC65" s="876"/>
      <c r="END65" s="876"/>
      <c r="ENE65" s="876"/>
      <c r="ENF65" s="876"/>
      <c r="ENG65" s="876"/>
      <c r="ENH65" s="876"/>
      <c r="ENI65" s="876"/>
      <c r="ENJ65" s="876"/>
      <c r="ENK65" s="876"/>
      <c r="ENL65" s="876"/>
      <c r="ENM65" s="876"/>
      <c r="ENN65" s="876"/>
      <c r="ENO65" s="876"/>
      <c r="ENP65" s="876"/>
      <c r="ENQ65" s="876"/>
      <c r="ENR65" s="876"/>
      <c r="ENS65" s="876"/>
      <c r="ENT65" s="876"/>
      <c r="ENU65" s="876"/>
      <c r="ENV65" s="876"/>
      <c r="ENW65" s="876"/>
      <c r="ENX65" s="876"/>
      <c r="ENY65" s="876"/>
      <c r="ENZ65" s="876"/>
      <c r="EOA65" s="876"/>
      <c r="EOB65" s="876"/>
      <c r="EOC65" s="876"/>
      <c r="EOD65" s="876"/>
      <c r="EOE65" s="876"/>
      <c r="EOF65" s="876"/>
      <c r="EOG65" s="876"/>
      <c r="EOH65" s="876"/>
      <c r="EOI65" s="876"/>
      <c r="EOJ65" s="876"/>
      <c r="EOK65" s="876"/>
      <c r="EOL65" s="876"/>
      <c r="EOM65" s="876"/>
      <c r="EON65" s="876"/>
      <c r="EOO65" s="876"/>
      <c r="EOP65" s="876"/>
      <c r="EOQ65" s="876"/>
      <c r="EOR65" s="876"/>
      <c r="EOS65" s="876"/>
      <c r="EOT65" s="876"/>
      <c r="EOU65" s="876"/>
      <c r="EOV65" s="876"/>
      <c r="EOW65" s="876"/>
      <c r="EOX65" s="876"/>
      <c r="EOY65" s="876"/>
      <c r="EOZ65" s="876"/>
      <c r="EPA65" s="876"/>
      <c r="EPB65" s="876"/>
      <c r="EPC65" s="876"/>
      <c r="EPD65" s="876"/>
      <c r="EPE65" s="876"/>
      <c r="EPF65" s="876"/>
      <c r="EPG65" s="876"/>
      <c r="EPH65" s="876"/>
      <c r="EPI65" s="876"/>
      <c r="EPJ65" s="876"/>
      <c r="EPK65" s="876"/>
      <c r="EPL65" s="876"/>
      <c r="EPM65" s="876"/>
      <c r="EPN65" s="876"/>
      <c r="EPO65" s="876"/>
      <c r="EPP65" s="876"/>
      <c r="EPQ65" s="876"/>
      <c r="EPR65" s="876"/>
      <c r="EPS65" s="876"/>
      <c r="EPT65" s="876"/>
      <c r="EPU65" s="876"/>
      <c r="EPV65" s="876"/>
      <c r="EPW65" s="876"/>
      <c r="EPX65" s="876"/>
      <c r="EPY65" s="876"/>
      <c r="EPZ65" s="876"/>
      <c r="EQA65" s="876"/>
      <c r="EQB65" s="876"/>
      <c r="EQC65" s="876"/>
      <c r="EQD65" s="876"/>
      <c r="EQE65" s="876"/>
      <c r="EQF65" s="876"/>
      <c r="EQG65" s="876"/>
      <c r="EQH65" s="876"/>
      <c r="EQI65" s="876"/>
      <c r="EQJ65" s="876"/>
      <c r="EQK65" s="876"/>
      <c r="EQL65" s="876"/>
      <c r="EQM65" s="876"/>
      <c r="EQN65" s="876"/>
      <c r="EQO65" s="876"/>
      <c r="EQP65" s="876"/>
      <c r="EQQ65" s="876"/>
      <c r="EQR65" s="876"/>
      <c r="EQS65" s="876"/>
      <c r="EQT65" s="876"/>
      <c r="EQU65" s="876"/>
      <c r="EQV65" s="876"/>
      <c r="EQW65" s="876"/>
      <c r="EQX65" s="876"/>
      <c r="EQY65" s="876"/>
      <c r="EQZ65" s="876"/>
      <c r="ERA65" s="876"/>
      <c r="ERB65" s="876"/>
      <c r="ERC65" s="876"/>
      <c r="ERD65" s="876"/>
      <c r="ERE65" s="876"/>
      <c r="ERF65" s="876"/>
      <c r="ERG65" s="876"/>
      <c r="ERH65" s="876"/>
      <c r="ERI65" s="876"/>
      <c r="ERJ65" s="876"/>
      <c r="ERK65" s="876"/>
      <c r="ERL65" s="876"/>
      <c r="ERM65" s="876"/>
      <c r="ERN65" s="876"/>
      <c r="ERO65" s="876"/>
      <c r="ERP65" s="876"/>
      <c r="ERQ65" s="876"/>
      <c r="ERR65" s="876"/>
      <c r="ERS65" s="876"/>
      <c r="ERT65" s="876"/>
      <c r="ERU65" s="876"/>
      <c r="ERV65" s="876"/>
      <c r="ERW65" s="876"/>
      <c r="ERX65" s="876"/>
      <c r="ERY65" s="876"/>
      <c r="ERZ65" s="876"/>
      <c r="ESA65" s="876"/>
      <c r="ESB65" s="876"/>
      <c r="ESC65" s="876"/>
      <c r="ESD65" s="876"/>
      <c r="ESE65" s="876"/>
      <c r="ESF65" s="876"/>
      <c r="ESG65" s="876"/>
      <c r="ESH65" s="876"/>
      <c r="ESI65" s="876"/>
      <c r="ESJ65" s="876"/>
      <c r="ESK65" s="876"/>
      <c r="ESL65" s="876"/>
      <c r="ESM65" s="876"/>
      <c r="ESN65" s="876"/>
      <c r="ESO65" s="876"/>
      <c r="ESP65" s="876"/>
      <c r="ESQ65" s="876"/>
      <c r="ESR65" s="876"/>
      <c r="ESS65" s="876"/>
      <c r="EST65" s="876"/>
      <c r="ESU65" s="876"/>
      <c r="ESV65" s="876"/>
      <c r="ESW65" s="876"/>
      <c r="ESX65" s="876"/>
      <c r="ESY65" s="876"/>
      <c r="ESZ65" s="876"/>
      <c r="ETA65" s="876"/>
      <c r="ETB65" s="876"/>
      <c r="ETC65" s="876"/>
      <c r="ETD65" s="876"/>
      <c r="ETE65" s="876"/>
      <c r="ETF65" s="876"/>
      <c r="ETG65" s="876"/>
      <c r="ETH65" s="876"/>
      <c r="ETI65" s="876"/>
      <c r="ETJ65" s="876"/>
      <c r="ETK65" s="876"/>
      <c r="ETL65" s="876"/>
      <c r="ETM65" s="876"/>
      <c r="ETN65" s="876"/>
      <c r="ETO65" s="876"/>
      <c r="ETP65" s="876"/>
      <c r="ETQ65" s="876"/>
      <c r="ETR65" s="876"/>
      <c r="ETS65" s="876"/>
      <c r="ETT65" s="876"/>
      <c r="ETU65" s="876"/>
      <c r="ETV65" s="876"/>
      <c r="ETW65" s="876"/>
      <c r="ETX65" s="876"/>
      <c r="ETY65" s="876"/>
      <c r="ETZ65" s="876"/>
      <c r="EUA65" s="876"/>
      <c r="EUB65" s="876"/>
      <c r="EUC65" s="876"/>
      <c r="EUD65" s="876"/>
      <c r="EUE65" s="876"/>
      <c r="EUF65" s="876"/>
      <c r="EUG65" s="876"/>
      <c r="EUH65" s="876"/>
      <c r="EUI65" s="876"/>
      <c r="EUJ65" s="876"/>
      <c r="EUK65" s="876"/>
      <c r="EUL65" s="876"/>
      <c r="EUM65" s="876"/>
      <c r="EUN65" s="876"/>
      <c r="EUO65" s="876"/>
      <c r="EUP65" s="876"/>
      <c r="EUQ65" s="876"/>
      <c r="EUR65" s="876"/>
      <c r="EUS65" s="876"/>
      <c r="EUT65" s="876"/>
      <c r="EUU65" s="876"/>
      <c r="EUV65" s="876"/>
      <c r="EUW65" s="876"/>
      <c r="EUX65" s="876"/>
      <c r="EUY65" s="876"/>
      <c r="EUZ65" s="876"/>
      <c r="EVA65" s="876"/>
      <c r="EVB65" s="876"/>
      <c r="EVC65" s="876"/>
      <c r="EVD65" s="876"/>
      <c r="EVE65" s="876"/>
      <c r="EVF65" s="876"/>
      <c r="EVG65" s="876"/>
      <c r="EVH65" s="876"/>
      <c r="EVI65" s="876"/>
      <c r="EVJ65" s="876"/>
      <c r="EVK65" s="876"/>
      <c r="EVL65" s="876"/>
      <c r="EVM65" s="876"/>
      <c r="EVN65" s="876"/>
      <c r="EVO65" s="876"/>
      <c r="EVP65" s="876"/>
      <c r="EVQ65" s="876"/>
      <c r="EVR65" s="876"/>
      <c r="EVS65" s="876"/>
      <c r="EVT65" s="876"/>
      <c r="EVU65" s="876"/>
      <c r="EVV65" s="876"/>
      <c r="EVW65" s="876"/>
      <c r="EVX65" s="876"/>
      <c r="EVY65" s="876"/>
      <c r="EVZ65" s="876"/>
      <c r="EWA65" s="876"/>
      <c r="EWB65" s="876"/>
      <c r="EWC65" s="876"/>
      <c r="EWD65" s="876"/>
      <c r="EWE65" s="876"/>
      <c r="EWF65" s="876"/>
      <c r="EWG65" s="876"/>
      <c r="EWH65" s="876"/>
      <c r="EWI65" s="876"/>
      <c r="EWJ65" s="876"/>
      <c r="EWK65" s="876"/>
      <c r="EWL65" s="876"/>
      <c r="EWM65" s="876"/>
      <c r="EWN65" s="876"/>
      <c r="EWO65" s="876"/>
      <c r="EWP65" s="876"/>
      <c r="EWQ65" s="876"/>
      <c r="EWR65" s="876"/>
      <c r="EWS65" s="876"/>
      <c r="EWT65" s="876"/>
      <c r="EWU65" s="876"/>
      <c r="EWV65" s="876"/>
      <c r="EWW65" s="876"/>
      <c r="EWX65" s="876"/>
      <c r="EWY65" s="876"/>
      <c r="EWZ65" s="876"/>
      <c r="EXA65" s="876"/>
      <c r="EXB65" s="876"/>
      <c r="EXC65" s="876"/>
      <c r="EXD65" s="876"/>
      <c r="EXE65" s="876"/>
      <c r="EXF65" s="876"/>
      <c r="EXG65" s="876"/>
      <c r="EXH65" s="876"/>
      <c r="EXI65" s="876"/>
      <c r="EXJ65" s="876"/>
      <c r="EXK65" s="876"/>
      <c r="EXL65" s="876"/>
      <c r="EXM65" s="876"/>
      <c r="EXN65" s="876"/>
      <c r="EXO65" s="876"/>
      <c r="EXP65" s="876"/>
      <c r="EXQ65" s="876"/>
      <c r="EXR65" s="876"/>
      <c r="EXS65" s="876"/>
      <c r="EXT65" s="876"/>
      <c r="EXU65" s="876"/>
      <c r="EXV65" s="876"/>
      <c r="EXW65" s="876"/>
      <c r="EXX65" s="876"/>
      <c r="EXY65" s="876"/>
      <c r="EXZ65" s="876"/>
      <c r="EYA65" s="876"/>
      <c r="EYB65" s="876"/>
      <c r="EYC65" s="876"/>
      <c r="EYD65" s="876"/>
      <c r="EYE65" s="876"/>
      <c r="EYF65" s="876"/>
      <c r="EYG65" s="876"/>
      <c r="EYH65" s="876"/>
      <c r="EYI65" s="876"/>
      <c r="EYJ65" s="876"/>
      <c r="EYK65" s="876"/>
      <c r="EYL65" s="876"/>
      <c r="EYM65" s="876"/>
      <c r="EYN65" s="876"/>
      <c r="EYO65" s="876"/>
      <c r="EYP65" s="876"/>
      <c r="EYQ65" s="876"/>
      <c r="EYR65" s="876"/>
      <c r="EYS65" s="876"/>
      <c r="EYT65" s="876"/>
      <c r="EYU65" s="876"/>
      <c r="EYV65" s="876"/>
      <c r="EYW65" s="876"/>
      <c r="EYX65" s="876"/>
      <c r="EYY65" s="876"/>
      <c r="EYZ65" s="876"/>
      <c r="EZA65" s="876"/>
      <c r="EZB65" s="876"/>
      <c r="EZC65" s="876"/>
      <c r="EZD65" s="876"/>
      <c r="EZE65" s="876"/>
      <c r="EZF65" s="876"/>
      <c r="EZG65" s="876"/>
      <c r="EZH65" s="876"/>
      <c r="EZI65" s="876"/>
      <c r="EZJ65" s="876"/>
      <c r="EZK65" s="876"/>
      <c r="EZL65" s="876"/>
      <c r="EZM65" s="876"/>
      <c r="EZN65" s="876"/>
      <c r="EZO65" s="876"/>
      <c r="EZP65" s="876"/>
      <c r="EZQ65" s="876"/>
      <c r="EZR65" s="876"/>
      <c r="EZS65" s="876"/>
      <c r="EZT65" s="876"/>
      <c r="EZU65" s="876"/>
      <c r="EZV65" s="876"/>
      <c r="EZW65" s="876"/>
      <c r="EZX65" s="876"/>
      <c r="EZY65" s="876"/>
      <c r="EZZ65" s="876"/>
      <c r="FAA65" s="876"/>
      <c r="FAB65" s="876"/>
      <c r="FAC65" s="876"/>
      <c r="FAD65" s="876"/>
      <c r="FAE65" s="876"/>
      <c r="FAF65" s="876"/>
      <c r="FAG65" s="876"/>
      <c r="FAH65" s="876"/>
      <c r="FAI65" s="876"/>
      <c r="FAJ65" s="876"/>
      <c r="FAK65" s="876"/>
      <c r="FAL65" s="876"/>
      <c r="FAM65" s="876"/>
      <c r="FAN65" s="876"/>
      <c r="FAO65" s="876"/>
      <c r="FAP65" s="876"/>
      <c r="FAQ65" s="876"/>
      <c r="FAR65" s="876"/>
      <c r="FAS65" s="876"/>
      <c r="FAT65" s="876"/>
      <c r="FAU65" s="876"/>
      <c r="FAV65" s="876"/>
      <c r="FAW65" s="876"/>
      <c r="FAX65" s="876"/>
      <c r="FAY65" s="876"/>
      <c r="FAZ65" s="876"/>
      <c r="FBA65" s="876"/>
      <c r="FBB65" s="876"/>
      <c r="FBC65" s="876"/>
      <c r="FBD65" s="876"/>
      <c r="FBE65" s="876"/>
      <c r="FBF65" s="876"/>
      <c r="FBG65" s="876"/>
      <c r="FBH65" s="876"/>
      <c r="FBI65" s="876"/>
      <c r="FBJ65" s="876"/>
      <c r="FBK65" s="876"/>
      <c r="FBL65" s="876"/>
      <c r="FBM65" s="876"/>
      <c r="FBN65" s="876"/>
      <c r="FBO65" s="876"/>
      <c r="FBP65" s="876"/>
      <c r="FBQ65" s="876"/>
      <c r="FBR65" s="876"/>
      <c r="FBS65" s="876"/>
      <c r="FBT65" s="876"/>
      <c r="FBU65" s="876"/>
      <c r="FBV65" s="876"/>
      <c r="FBW65" s="876"/>
      <c r="FBX65" s="876"/>
      <c r="FBY65" s="876"/>
      <c r="FBZ65" s="876"/>
      <c r="FCA65" s="876"/>
      <c r="FCB65" s="876"/>
      <c r="FCC65" s="876"/>
      <c r="FCD65" s="876"/>
      <c r="FCE65" s="876"/>
      <c r="FCF65" s="876"/>
      <c r="FCG65" s="876"/>
      <c r="FCH65" s="876"/>
      <c r="FCI65" s="876"/>
      <c r="FCJ65" s="876"/>
      <c r="FCK65" s="876"/>
      <c r="FCL65" s="876"/>
      <c r="FCM65" s="876"/>
      <c r="FCN65" s="876"/>
      <c r="FCO65" s="876"/>
      <c r="FCP65" s="876"/>
      <c r="FCQ65" s="876"/>
      <c r="FCR65" s="876"/>
      <c r="FCS65" s="876"/>
      <c r="FCT65" s="876"/>
      <c r="FCU65" s="876"/>
      <c r="FCV65" s="876"/>
      <c r="FCW65" s="876"/>
      <c r="FCX65" s="876"/>
      <c r="FCY65" s="876"/>
      <c r="FCZ65" s="876"/>
      <c r="FDA65" s="876"/>
      <c r="FDB65" s="876"/>
      <c r="FDC65" s="876"/>
      <c r="FDD65" s="876"/>
      <c r="FDE65" s="876"/>
      <c r="FDF65" s="876"/>
      <c r="FDG65" s="876"/>
      <c r="FDH65" s="876"/>
      <c r="FDI65" s="876"/>
      <c r="FDJ65" s="876"/>
      <c r="FDK65" s="876"/>
      <c r="FDL65" s="876"/>
      <c r="FDM65" s="876"/>
      <c r="FDN65" s="876"/>
      <c r="FDO65" s="876"/>
      <c r="FDP65" s="876"/>
      <c r="FDQ65" s="876"/>
      <c r="FDR65" s="876"/>
      <c r="FDS65" s="876"/>
      <c r="FDT65" s="876"/>
      <c r="FDU65" s="876"/>
      <c r="FDV65" s="876"/>
      <c r="FDW65" s="876"/>
      <c r="FDX65" s="876"/>
      <c r="FDY65" s="876"/>
      <c r="FDZ65" s="876"/>
      <c r="FEA65" s="876"/>
      <c r="FEB65" s="876"/>
      <c r="FEC65" s="876"/>
      <c r="FED65" s="876"/>
      <c r="FEE65" s="876"/>
      <c r="FEF65" s="876"/>
      <c r="FEG65" s="876"/>
      <c r="FEH65" s="876"/>
      <c r="FEI65" s="876"/>
      <c r="FEJ65" s="876"/>
      <c r="FEK65" s="876"/>
      <c r="FEL65" s="876"/>
      <c r="FEM65" s="876"/>
      <c r="FEN65" s="876"/>
      <c r="FEO65" s="876"/>
      <c r="FEP65" s="876"/>
      <c r="FEQ65" s="876"/>
      <c r="FER65" s="876"/>
      <c r="FES65" s="876"/>
      <c r="FET65" s="876"/>
      <c r="FEU65" s="876"/>
      <c r="FEV65" s="876"/>
      <c r="FEW65" s="876"/>
      <c r="FEX65" s="876"/>
      <c r="FEY65" s="876"/>
      <c r="FEZ65" s="876"/>
      <c r="FFA65" s="876"/>
      <c r="FFB65" s="876"/>
      <c r="FFC65" s="876"/>
      <c r="FFD65" s="876"/>
      <c r="FFE65" s="876"/>
      <c r="FFF65" s="876"/>
      <c r="FFG65" s="876"/>
      <c r="FFH65" s="876"/>
      <c r="FFI65" s="876"/>
      <c r="FFJ65" s="876"/>
      <c r="FFK65" s="876"/>
      <c r="FFL65" s="876"/>
      <c r="FFM65" s="876"/>
      <c r="FFN65" s="876"/>
      <c r="FFO65" s="876"/>
      <c r="FFP65" s="876"/>
      <c r="FFQ65" s="876"/>
      <c r="FFR65" s="876"/>
      <c r="FFS65" s="876"/>
      <c r="FFT65" s="876"/>
      <c r="FFU65" s="876"/>
      <c r="FFV65" s="876"/>
      <c r="FFW65" s="876"/>
      <c r="FFX65" s="876"/>
      <c r="FFY65" s="876"/>
      <c r="FFZ65" s="876"/>
      <c r="FGA65" s="876"/>
      <c r="FGB65" s="876"/>
      <c r="FGC65" s="876"/>
      <c r="FGD65" s="876"/>
      <c r="FGE65" s="876"/>
      <c r="FGF65" s="876"/>
      <c r="FGG65" s="876"/>
      <c r="FGH65" s="876"/>
      <c r="FGI65" s="876"/>
      <c r="FGJ65" s="876"/>
      <c r="FGK65" s="876"/>
      <c r="FGL65" s="876"/>
      <c r="FGM65" s="876"/>
      <c r="FGN65" s="876"/>
      <c r="FGO65" s="876"/>
      <c r="FGP65" s="876"/>
      <c r="FGQ65" s="876"/>
      <c r="FGR65" s="876"/>
      <c r="FGS65" s="876"/>
      <c r="FGT65" s="876"/>
      <c r="FGU65" s="876"/>
      <c r="FGV65" s="876"/>
      <c r="FGW65" s="876"/>
      <c r="FGX65" s="876"/>
      <c r="FGY65" s="876"/>
      <c r="FGZ65" s="876"/>
      <c r="FHA65" s="876"/>
      <c r="FHB65" s="876"/>
      <c r="FHC65" s="876"/>
      <c r="FHD65" s="876"/>
      <c r="FHE65" s="876"/>
      <c r="FHF65" s="876"/>
      <c r="FHG65" s="876"/>
      <c r="FHH65" s="876"/>
      <c r="FHI65" s="876"/>
      <c r="FHJ65" s="876"/>
      <c r="FHK65" s="876"/>
      <c r="FHL65" s="876"/>
      <c r="FHM65" s="876"/>
      <c r="FHN65" s="876"/>
      <c r="FHO65" s="876"/>
      <c r="FHP65" s="876"/>
      <c r="FHQ65" s="876"/>
      <c r="FHR65" s="876"/>
      <c r="FHS65" s="876"/>
      <c r="FHT65" s="876"/>
      <c r="FHU65" s="876"/>
      <c r="FHV65" s="876"/>
      <c r="FHW65" s="876"/>
      <c r="FHX65" s="876"/>
      <c r="FHY65" s="876"/>
      <c r="FHZ65" s="876"/>
      <c r="FIA65" s="876"/>
      <c r="FIB65" s="876"/>
      <c r="FIC65" s="876"/>
      <c r="FID65" s="876"/>
      <c r="FIE65" s="876"/>
      <c r="FIF65" s="876"/>
      <c r="FIG65" s="876"/>
      <c r="FIH65" s="876"/>
      <c r="FII65" s="876"/>
      <c r="FIJ65" s="876"/>
      <c r="FIK65" s="876"/>
      <c r="FIL65" s="876"/>
      <c r="FIM65" s="876"/>
      <c r="FIN65" s="876"/>
      <c r="FIO65" s="876"/>
      <c r="FIP65" s="876"/>
      <c r="FIQ65" s="876"/>
      <c r="FIR65" s="876"/>
      <c r="FIS65" s="876"/>
      <c r="FIT65" s="876"/>
      <c r="FIU65" s="876"/>
      <c r="FIV65" s="876"/>
      <c r="FIW65" s="876"/>
      <c r="FIX65" s="876"/>
      <c r="FIY65" s="876"/>
      <c r="FIZ65" s="876"/>
      <c r="FJA65" s="876"/>
      <c r="FJB65" s="876"/>
      <c r="FJC65" s="876"/>
      <c r="FJD65" s="876"/>
      <c r="FJE65" s="876"/>
      <c r="FJF65" s="876"/>
      <c r="FJG65" s="876"/>
      <c r="FJH65" s="876"/>
      <c r="FJI65" s="876"/>
      <c r="FJJ65" s="876"/>
      <c r="FJK65" s="876"/>
      <c r="FJL65" s="876"/>
      <c r="FJM65" s="876"/>
      <c r="FJN65" s="876"/>
      <c r="FJO65" s="876"/>
      <c r="FJP65" s="876"/>
      <c r="FJQ65" s="876"/>
      <c r="FJR65" s="876"/>
      <c r="FJS65" s="876"/>
      <c r="FJT65" s="876"/>
      <c r="FJU65" s="876"/>
      <c r="FJV65" s="876"/>
      <c r="FJW65" s="876"/>
      <c r="FJX65" s="876"/>
      <c r="FJY65" s="876"/>
      <c r="FJZ65" s="876"/>
      <c r="FKA65" s="876"/>
      <c r="FKB65" s="876"/>
      <c r="FKC65" s="876"/>
      <c r="FKD65" s="876"/>
      <c r="FKE65" s="876"/>
      <c r="FKF65" s="876"/>
      <c r="FKG65" s="876"/>
      <c r="FKH65" s="876"/>
      <c r="FKI65" s="876"/>
      <c r="FKJ65" s="876"/>
      <c r="FKK65" s="876"/>
      <c r="FKL65" s="876"/>
      <c r="FKM65" s="876"/>
      <c r="FKN65" s="876"/>
      <c r="FKO65" s="876"/>
      <c r="FKP65" s="876"/>
      <c r="FKQ65" s="876"/>
      <c r="FKR65" s="876"/>
      <c r="FKS65" s="876"/>
      <c r="FKT65" s="876"/>
      <c r="FKU65" s="876"/>
      <c r="FKV65" s="876"/>
      <c r="FKW65" s="876"/>
      <c r="FKX65" s="876"/>
      <c r="FKY65" s="876"/>
      <c r="FKZ65" s="876"/>
      <c r="FLA65" s="876"/>
      <c r="FLB65" s="876"/>
      <c r="FLC65" s="876"/>
      <c r="FLD65" s="876"/>
      <c r="FLE65" s="876"/>
      <c r="FLF65" s="876"/>
      <c r="FLG65" s="876"/>
      <c r="FLH65" s="876"/>
      <c r="FLI65" s="876"/>
      <c r="FLJ65" s="876"/>
      <c r="FLK65" s="876"/>
      <c r="FLL65" s="876"/>
      <c r="FLM65" s="876"/>
      <c r="FLN65" s="876"/>
      <c r="FLO65" s="876"/>
      <c r="FLP65" s="876"/>
      <c r="FLQ65" s="876"/>
      <c r="FLR65" s="876"/>
      <c r="FLS65" s="876"/>
      <c r="FLT65" s="876"/>
      <c r="FLU65" s="876"/>
      <c r="FLV65" s="876"/>
      <c r="FLW65" s="876"/>
      <c r="FLX65" s="876"/>
      <c r="FLY65" s="876"/>
      <c r="FLZ65" s="876"/>
      <c r="FMA65" s="876"/>
      <c r="FMB65" s="876"/>
      <c r="FMC65" s="876"/>
      <c r="FMD65" s="876"/>
      <c r="FME65" s="876"/>
      <c r="FMF65" s="876"/>
      <c r="FMG65" s="876"/>
      <c r="FMH65" s="876"/>
      <c r="FMI65" s="876"/>
      <c r="FMJ65" s="876"/>
      <c r="FMK65" s="876"/>
      <c r="FML65" s="876"/>
      <c r="FMM65" s="876"/>
      <c r="FMN65" s="876"/>
      <c r="FMO65" s="876"/>
      <c r="FMP65" s="876"/>
      <c r="FMQ65" s="876"/>
      <c r="FMR65" s="876"/>
      <c r="FMS65" s="876"/>
      <c r="FMT65" s="876"/>
      <c r="FMU65" s="876"/>
      <c r="FMV65" s="876"/>
      <c r="FMW65" s="876"/>
      <c r="FMX65" s="876"/>
      <c r="FMY65" s="876"/>
      <c r="FMZ65" s="876"/>
      <c r="FNA65" s="876"/>
      <c r="FNB65" s="876"/>
      <c r="FNC65" s="876"/>
      <c r="FND65" s="876"/>
      <c r="FNE65" s="876"/>
      <c r="FNF65" s="876"/>
      <c r="FNG65" s="876"/>
      <c r="FNH65" s="876"/>
      <c r="FNI65" s="876"/>
      <c r="FNJ65" s="876"/>
      <c r="FNK65" s="876"/>
      <c r="FNL65" s="876"/>
      <c r="FNM65" s="876"/>
      <c r="FNN65" s="876"/>
      <c r="FNO65" s="876"/>
      <c r="FNP65" s="876"/>
      <c r="FNQ65" s="876"/>
      <c r="FNR65" s="876"/>
      <c r="FNS65" s="876"/>
      <c r="FNT65" s="876"/>
      <c r="FNU65" s="876"/>
      <c r="FNV65" s="876"/>
      <c r="FNW65" s="876"/>
      <c r="FNX65" s="876"/>
      <c r="FNY65" s="876"/>
      <c r="FNZ65" s="876"/>
      <c r="FOA65" s="876"/>
      <c r="FOB65" s="876"/>
      <c r="FOC65" s="876"/>
      <c r="FOD65" s="876"/>
      <c r="FOE65" s="876"/>
      <c r="FOF65" s="876"/>
      <c r="FOG65" s="876"/>
      <c r="FOH65" s="876"/>
      <c r="FOI65" s="876"/>
      <c r="FOJ65" s="876"/>
      <c r="FOK65" s="876"/>
      <c r="FOL65" s="876"/>
      <c r="FOM65" s="876"/>
      <c r="FON65" s="876"/>
      <c r="FOO65" s="876"/>
      <c r="FOP65" s="876"/>
      <c r="FOQ65" s="876"/>
      <c r="FOR65" s="876"/>
      <c r="FOS65" s="876"/>
      <c r="FOT65" s="876"/>
      <c r="FOU65" s="876"/>
      <c r="FOV65" s="876"/>
      <c r="FOW65" s="876"/>
      <c r="FOX65" s="876"/>
      <c r="FOY65" s="876"/>
      <c r="FOZ65" s="876"/>
      <c r="FPA65" s="876"/>
      <c r="FPB65" s="876"/>
      <c r="FPC65" s="876"/>
      <c r="FPD65" s="876"/>
      <c r="FPE65" s="876"/>
      <c r="FPF65" s="876"/>
      <c r="FPG65" s="876"/>
      <c r="FPH65" s="876"/>
      <c r="FPI65" s="876"/>
      <c r="FPJ65" s="876"/>
      <c r="FPK65" s="876"/>
      <c r="FPL65" s="876"/>
      <c r="FPM65" s="876"/>
      <c r="FPN65" s="876"/>
      <c r="FPO65" s="876"/>
      <c r="FPP65" s="876"/>
      <c r="FPQ65" s="876"/>
      <c r="FPR65" s="876"/>
      <c r="FPS65" s="876"/>
      <c r="FPT65" s="876"/>
      <c r="FPU65" s="876"/>
      <c r="FPV65" s="876"/>
      <c r="FPW65" s="876"/>
      <c r="FPX65" s="876"/>
      <c r="FPY65" s="876"/>
      <c r="FPZ65" s="876"/>
      <c r="FQA65" s="876"/>
      <c r="FQB65" s="876"/>
      <c r="FQC65" s="876"/>
      <c r="FQD65" s="876"/>
      <c r="FQE65" s="876"/>
      <c r="FQF65" s="876"/>
      <c r="FQG65" s="876"/>
      <c r="FQH65" s="876"/>
      <c r="FQI65" s="876"/>
      <c r="FQJ65" s="876"/>
      <c r="FQK65" s="876"/>
      <c r="FQL65" s="876"/>
      <c r="FQM65" s="876"/>
      <c r="FQN65" s="876"/>
      <c r="FQO65" s="876"/>
      <c r="FQP65" s="876"/>
      <c r="FQQ65" s="876"/>
      <c r="FQR65" s="876"/>
      <c r="FQS65" s="876"/>
      <c r="FQT65" s="876"/>
      <c r="FQU65" s="876"/>
      <c r="FQV65" s="876"/>
      <c r="FQW65" s="876"/>
      <c r="FQX65" s="876"/>
      <c r="FQY65" s="876"/>
      <c r="FQZ65" s="876"/>
      <c r="FRA65" s="876"/>
      <c r="FRB65" s="876"/>
      <c r="FRC65" s="876"/>
      <c r="FRD65" s="876"/>
      <c r="FRE65" s="876"/>
      <c r="FRF65" s="876"/>
      <c r="FRG65" s="876"/>
      <c r="FRH65" s="876"/>
      <c r="FRI65" s="876"/>
      <c r="FRJ65" s="876"/>
      <c r="FRK65" s="876"/>
      <c r="FRL65" s="876"/>
      <c r="FRM65" s="876"/>
      <c r="FRN65" s="876"/>
      <c r="FRO65" s="876"/>
      <c r="FRP65" s="876"/>
      <c r="FRQ65" s="876"/>
      <c r="FRR65" s="876"/>
      <c r="FRS65" s="876"/>
      <c r="FRT65" s="876"/>
      <c r="FRU65" s="876"/>
      <c r="FRV65" s="876"/>
      <c r="FRW65" s="876"/>
      <c r="FRX65" s="876"/>
      <c r="FRY65" s="876"/>
      <c r="FRZ65" s="876"/>
      <c r="FSA65" s="876"/>
      <c r="FSB65" s="876"/>
      <c r="FSC65" s="876"/>
      <c r="FSD65" s="876"/>
      <c r="FSE65" s="876"/>
      <c r="FSF65" s="876"/>
      <c r="FSG65" s="876"/>
      <c r="FSH65" s="876"/>
      <c r="FSI65" s="876"/>
      <c r="FSJ65" s="876"/>
      <c r="FSK65" s="876"/>
      <c r="FSL65" s="876"/>
      <c r="FSM65" s="876"/>
      <c r="FSN65" s="876"/>
      <c r="FSO65" s="876"/>
      <c r="FSP65" s="876"/>
      <c r="FSQ65" s="876"/>
      <c r="FSR65" s="876"/>
      <c r="FSS65" s="876"/>
      <c r="FST65" s="876"/>
      <c r="FSU65" s="876"/>
      <c r="FSV65" s="876"/>
      <c r="FSW65" s="876"/>
      <c r="FSX65" s="876"/>
      <c r="FSY65" s="876"/>
      <c r="FSZ65" s="876"/>
      <c r="FTA65" s="876"/>
      <c r="FTB65" s="876"/>
      <c r="FTC65" s="876"/>
      <c r="FTD65" s="876"/>
      <c r="FTE65" s="876"/>
      <c r="FTF65" s="876"/>
      <c r="FTG65" s="876"/>
      <c r="FTH65" s="876"/>
      <c r="FTI65" s="876"/>
      <c r="FTJ65" s="876"/>
      <c r="FTK65" s="876"/>
      <c r="FTL65" s="876"/>
      <c r="FTM65" s="876"/>
      <c r="FTN65" s="876"/>
      <c r="FTO65" s="876"/>
      <c r="FTP65" s="876"/>
      <c r="FTQ65" s="876"/>
      <c r="FTR65" s="876"/>
      <c r="FTS65" s="876"/>
      <c r="FTT65" s="876"/>
      <c r="FTU65" s="876"/>
      <c r="FTV65" s="876"/>
      <c r="FTW65" s="876"/>
      <c r="FTX65" s="876"/>
      <c r="FTY65" s="876"/>
      <c r="FTZ65" s="876"/>
      <c r="FUA65" s="876"/>
      <c r="FUB65" s="876"/>
      <c r="FUC65" s="876"/>
      <c r="FUD65" s="876"/>
      <c r="FUE65" s="876"/>
      <c r="FUF65" s="876"/>
      <c r="FUG65" s="876"/>
      <c r="FUH65" s="876"/>
      <c r="FUI65" s="876"/>
      <c r="FUJ65" s="876"/>
      <c r="FUK65" s="876"/>
      <c r="FUL65" s="876"/>
      <c r="FUM65" s="876"/>
      <c r="FUN65" s="876"/>
      <c r="FUO65" s="876"/>
      <c r="FUP65" s="876"/>
      <c r="FUQ65" s="876"/>
      <c r="FUR65" s="876"/>
      <c r="FUS65" s="876"/>
      <c r="FUT65" s="876"/>
      <c r="FUU65" s="876"/>
      <c r="FUV65" s="876"/>
      <c r="FUW65" s="876"/>
      <c r="FUX65" s="876"/>
      <c r="FUY65" s="876"/>
      <c r="FUZ65" s="876"/>
      <c r="FVA65" s="876"/>
      <c r="FVB65" s="876"/>
      <c r="FVC65" s="876"/>
      <c r="FVD65" s="876"/>
      <c r="FVE65" s="876"/>
      <c r="FVF65" s="876"/>
      <c r="FVG65" s="876"/>
      <c r="FVH65" s="876"/>
      <c r="FVI65" s="876"/>
      <c r="FVJ65" s="876"/>
      <c r="FVK65" s="876"/>
      <c r="FVL65" s="876"/>
      <c r="FVM65" s="876"/>
      <c r="FVN65" s="876"/>
      <c r="FVO65" s="876"/>
      <c r="FVP65" s="876"/>
      <c r="FVQ65" s="876"/>
      <c r="FVR65" s="876"/>
      <c r="FVS65" s="876"/>
      <c r="FVT65" s="876"/>
      <c r="FVU65" s="876"/>
      <c r="FVV65" s="876"/>
      <c r="FVW65" s="876"/>
      <c r="FVX65" s="876"/>
      <c r="FVY65" s="876"/>
      <c r="FVZ65" s="876"/>
      <c r="FWA65" s="876"/>
      <c r="FWB65" s="876"/>
      <c r="FWC65" s="876"/>
      <c r="FWD65" s="876"/>
      <c r="FWE65" s="876"/>
      <c r="FWF65" s="876"/>
      <c r="FWG65" s="876"/>
      <c r="FWH65" s="876"/>
      <c r="FWI65" s="876"/>
      <c r="FWJ65" s="876"/>
      <c r="FWK65" s="876"/>
      <c r="FWL65" s="876"/>
      <c r="FWM65" s="876"/>
      <c r="FWN65" s="876"/>
      <c r="FWO65" s="876"/>
      <c r="FWP65" s="876"/>
      <c r="FWQ65" s="876"/>
      <c r="FWR65" s="876"/>
      <c r="FWS65" s="876"/>
      <c r="FWT65" s="876"/>
      <c r="FWU65" s="876"/>
      <c r="FWV65" s="876"/>
      <c r="FWW65" s="876"/>
      <c r="FWX65" s="876"/>
      <c r="FWY65" s="876"/>
      <c r="FWZ65" s="876"/>
      <c r="FXA65" s="876"/>
      <c r="FXB65" s="876"/>
      <c r="FXC65" s="876"/>
      <c r="FXD65" s="876"/>
      <c r="FXE65" s="876"/>
      <c r="FXF65" s="876"/>
      <c r="FXG65" s="876"/>
      <c r="FXH65" s="876"/>
      <c r="FXI65" s="876"/>
      <c r="FXJ65" s="876"/>
      <c r="FXK65" s="876"/>
      <c r="FXL65" s="876"/>
      <c r="FXM65" s="876"/>
      <c r="FXN65" s="876"/>
      <c r="FXO65" s="876"/>
      <c r="FXP65" s="876"/>
      <c r="FXQ65" s="876"/>
      <c r="FXR65" s="876"/>
      <c r="FXS65" s="876"/>
      <c r="FXT65" s="876"/>
      <c r="FXU65" s="876"/>
      <c r="FXV65" s="876"/>
      <c r="FXW65" s="876"/>
      <c r="FXX65" s="876"/>
      <c r="FXY65" s="876"/>
      <c r="FXZ65" s="876"/>
      <c r="FYA65" s="876"/>
      <c r="FYB65" s="876"/>
      <c r="FYC65" s="876"/>
      <c r="FYD65" s="876"/>
      <c r="FYE65" s="876"/>
      <c r="FYF65" s="876"/>
      <c r="FYG65" s="876"/>
      <c r="FYH65" s="876"/>
      <c r="FYI65" s="876"/>
      <c r="FYJ65" s="876"/>
      <c r="FYK65" s="876"/>
      <c r="FYL65" s="876"/>
      <c r="FYM65" s="876"/>
      <c r="FYN65" s="876"/>
      <c r="FYO65" s="876"/>
      <c r="FYP65" s="876"/>
      <c r="FYQ65" s="876"/>
      <c r="FYR65" s="876"/>
      <c r="FYS65" s="876"/>
      <c r="FYT65" s="876"/>
      <c r="FYU65" s="876"/>
      <c r="FYV65" s="876"/>
      <c r="FYW65" s="876"/>
      <c r="FYX65" s="876"/>
      <c r="FYY65" s="876"/>
      <c r="FYZ65" s="876"/>
      <c r="FZA65" s="876"/>
      <c r="FZB65" s="876"/>
      <c r="FZC65" s="876"/>
      <c r="FZD65" s="876"/>
      <c r="FZE65" s="876"/>
      <c r="FZF65" s="876"/>
      <c r="FZG65" s="876"/>
      <c r="FZH65" s="876"/>
      <c r="FZI65" s="876"/>
      <c r="FZJ65" s="876"/>
      <c r="FZK65" s="876"/>
      <c r="FZL65" s="876"/>
      <c r="FZM65" s="876"/>
      <c r="FZN65" s="876"/>
      <c r="FZO65" s="876"/>
      <c r="FZP65" s="876"/>
      <c r="FZQ65" s="876"/>
      <c r="FZR65" s="876"/>
      <c r="FZS65" s="876"/>
      <c r="FZT65" s="876"/>
      <c r="FZU65" s="876"/>
      <c r="FZV65" s="876"/>
      <c r="FZW65" s="876"/>
      <c r="FZX65" s="876"/>
      <c r="FZY65" s="876"/>
      <c r="FZZ65" s="876"/>
      <c r="GAA65" s="876"/>
      <c r="GAB65" s="876"/>
      <c r="GAC65" s="876"/>
      <c r="GAD65" s="876"/>
      <c r="GAE65" s="876"/>
      <c r="GAF65" s="876"/>
      <c r="GAG65" s="876"/>
      <c r="GAH65" s="876"/>
      <c r="GAI65" s="876"/>
      <c r="GAJ65" s="876"/>
      <c r="GAK65" s="876"/>
      <c r="GAL65" s="876"/>
      <c r="GAM65" s="876"/>
      <c r="GAN65" s="876"/>
      <c r="GAO65" s="876"/>
      <c r="GAP65" s="876"/>
      <c r="GAQ65" s="876"/>
      <c r="GAR65" s="876"/>
      <c r="GAS65" s="876"/>
      <c r="GAT65" s="876"/>
      <c r="GAU65" s="876"/>
      <c r="GAV65" s="876"/>
      <c r="GAW65" s="876"/>
      <c r="GAX65" s="876"/>
      <c r="GAY65" s="876"/>
      <c r="GAZ65" s="876"/>
      <c r="GBA65" s="876"/>
      <c r="GBB65" s="876"/>
      <c r="GBC65" s="876"/>
      <c r="GBD65" s="876"/>
      <c r="GBE65" s="876"/>
      <c r="GBF65" s="876"/>
      <c r="GBG65" s="876"/>
      <c r="GBH65" s="876"/>
      <c r="GBI65" s="876"/>
      <c r="GBJ65" s="876"/>
      <c r="GBK65" s="876"/>
      <c r="GBL65" s="876"/>
      <c r="GBM65" s="876"/>
      <c r="GBN65" s="876"/>
      <c r="GBO65" s="876"/>
      <c r="GBP65" s="876"/>
      <c r="GBQ65" s="876"/>
      <c r="GBR65" s="876"/>
      <c r="GBS65" s="876"/>
      <c r="GBT65" s="876"/>
      <c r="GBU65" s="876"/>
      <c r="GBV65" s="876"/>
      <c r="GBW65" s="876"/>
      <c r="GBX65" s="876"/>
      <c r="GBY65" s="876"/>
      <c r="GBZ65" s="876"/>
      <c r="GCA65" s="876"/>
      <c r="GCB65" s="876"/>
      <c r="GCC65" s="876"/>
      <c r="GCD65" s="876"/>
      <c r="GCE65" s="876"/>
      <c r="GCF65" s="876"/>
      <c r="GCG65" s="876"/>
      <c r="GCH65" s="876"/>
      <c r="GCI65" s="876"/>
      <c r="GCJ65" s="876"/>
      <c r="GCK65" s="876"/>
      <c r="GCL65" s="876"/>
      <c r="GCM65" s="876"/>
      <c r="GCN65" s="876"/>
      <c r="GCO65" s="876"/>
      <c r="GCP65" s="876"/>
      <c r="GCQ65" s="876"/>
      <c r="GCR65" s="876"/>
      <c r="GCS65" s="876"/>
      <c r="GCT65" s="876"/>
      <c r="GCU65" s="876"/>
      <c r="GCV65" s="876"/>
      <c r="GCW65" s="876"/>
      <c r="GCX65" s="876"/>
      <c r="GCY65" s="876"/>
      <c r="GCZ65" s="876"/>
      <c r="GDA65" s="876"/>
      <c r="GDB65" s="876"/>
      <c r="GDC65" s="876"/>
      <c r="GDD65" s="876"/>
      <c r="GDE65" s="876"/>
      <c r="GDF65" s="876"/>
      <c r="GDG65" s="876"/>
      <c r="GDH65" s="876"/>
      <c r="GDI65" s="876"/>
      <c r="GDJ65" s="876"/>
      <c r="GDK65" s="876"/>
      <c r="GDL65" s="876"/>
      <c r="GDM65" s="876"/>
      <c r="GDN65" s="876"/>
      <c r="GDO65" s="876"/>
      <c r="GDP65" s="876"/>
      <c r="GDQ65" s="876"/>
      <c r="GDR65" s="876"/>
      <c r="GDS65" s="876"/>
      <c r="GDT65" s="876"/>
      <c r="GDU65" s="876"/>
      <c r="GDV65" s="876"/>
      <c r="GDW65" s="876"/>
      <c r="GDX65" s="876"/>
      <c r="GDY65" s="876"/>
      <c r="GDZ65" s="876"/>
      <c r="GEA65" s="876"/>
      <c r="GEB65" s="876"/>
      <c r="GEC65" s="876"/>
      <c r="GED65" s="876"/>
      <c r="GEE65" s="876"/>
      <c r="GEF65" s="876"/>
      <c r="GEG65" s="876"/>
      <c r="GEH65" s="876"/>
      <c r="GEI65" s="876"/>
      <c r="GEJ65" s="876"/>
      <c r="GEK65" s="876"/>
      <c r="GEL65" s="876"/>
      <c r="GEM65" s="876"/>
      <c r="GEN65" s="876"/>
      <c r="GEO65" s="876"/>
      <c r="GEP65" s="876"/>
      <c r="GEQ65" s="876"/>
      <c r="GER65" s="876"/>
      <c r="GES65" s="876"/>
      <c r="GET65" s="876"/>
      <c r="GEU65" s="876"/>
      <c r="GEV65" s="876"/>
      <c r="GEW65" s="876"/>
      <c r="GEX65" s="876"/>
      <c r="GEY65" s="876"/>
      <c r="GEZ65" s="876"/>
      <c r="GFA65" s="876"/>
      <c r="GFB65" s="876"/>
      <c r="GFC65" s="876"/>
      <c r="GFD65" s="876"/>
      <c r="GFE65" s="876"/>
      <c r="GFF65" s="876"/>
      <c r="GFG65" s="876"/>
      <c r="GFH65" s="876"/>
      <c r="GFI65" s="876"/>
      <c r="GFJ65" s="876"/>
      <c r="GFK65" s="876"/>
      <c r="GFL65" s="876"/>
      <c r="GFM65" s="876"/>
      <c r="GFN65" s="876"/>
      <c r="GFO65" s="876"/>
      <c r="GFP65" s="876"/>
      <c r="GFQ65" s="876"/>
      <c r="GFR65" s="876"/>
      <c r="GFS65" s="876"/>
      <c r="GFT65" s="876"/>
      <c r="GFU65" s="876"/>
      <c r="GFV65" s="876"/>
      <c r="GFW65" s="876"/>
      <c r="GFX65" s="876"/>
      <c r="GFY65" s="876"/>
      <c r="GFZ65" s="876"/>
      <c r="GGA65" s="876"/>
      <c r="GGB65" s="876"/>
      <c r="GGC65" s="876"/>
      <c r="GGD65" s="876"/>
      <c r="GGE65" s="876"/>
      <c r="GGF65" s="876"/>
      <c r="GGG65" s="876"/>
      <c r="GGH65" s="876"/>
      <c r="GGI65" s="876"/>
      <c r="GGJ65" s="876"/>
      <c r="GGK65" s="876"/>
      <c r="GGL65" s="876"/>
      <c r="GGM65" s="876"/>
      <c r="GGN65" s="876"/>
      <c r="GGO65" s="876"/>
      <c r="GGP65" s="876"/>
      <c r="GGQ65" s="876"/>
      <c r="GGR65" s="876"/>
      <c r="GGS65" s="876"/>
      <c r="GGT65" s="876"/>
      <c r="GGU65" s="876"/>
      <c r="GGV65" s="876"/>
      <c r="GGW65" s="876"/>
      <c r="GGX65" s="876"/>
      <c r="GGY65" s="876"/>
      <c r="GGZ65" s="876"/>
      <c r="GHA65" s="876"/>
      <c r="GHB65" s="876"/>
      <c r="GHC65" s="876"/>
      <c r="GHD65" s="876"/>
      <c r="GHE65" s="876"/>
      <c r="GHF65" s="876"/>
      <c r="GHG65" s="876"/>
      <c r="GHH65" s="876"/>
      <c r="GHI65" s="876"/>
      <c r="GHJ65" s="876"/>
      <c r="GHK65" s="876"/>
      <c r="GHL65" s="876"/>
      <c r="GHM65" s="876"/>
      <c r="GHN65" s="876"/>
      <c r="GHO65" s="876"/>
      <c r="GHP65" s="876"/>
      <c r="GHQ65" s="876"/>
      <c r="GHR65" s="876"/>
      <c r="GHS65" s="876"/>
      <c r="GHT65" s="876"/>
      <c r="GHU65" s="876"/>
      <c r="GHV65" s="876"/>
      <c r="GHW65" s="876"/>
      <c r="GHX65" s="876"/>
      <c r="GHY65" s="876"/>
      <c r="GHZ65" s="876"/>
      <c r="GIA65" s="876"/>
      <c r="GIB65" s="876"/>
      <c r="GIC65" s="876"/>
      <c r="GID65" s="876"/>
      <c r="GIE65" s="876"/>
      <c r="GIF65" s="876"/>
      <c r="GIG65" s="876"/>
      <c r="GIH65" s="876"/>
      <c r="GII65" s="876"/>
      <c r="GIJ65" s="876"/>
      <c r="GIK65" s="876"/>
      <c r="GIL65" s="876"/>
      <c r="GIM65" s="876"/>
      <c r="GIN65" s="876"/>
      <c r="GIO65" s="876"/>
      <c r="GIP65" s="876"/>
      <c r="GIQ65" s="876"/>
      <c r="GIR65" s="876"/>
      <c r="GIS65" s="876"/>
      <c r="GIT65" s="876"/>
      <c r="GIU65" s="876"/>
      <c r="GIV65" s="876"/>
      <c r="GIW65" s="876"/>
      <c r="GIX65" s="876"/>
      <c r="GIY65" s="876"/>
      <c r="GIZ65" s="876"/>
      <c r="GJA65" s="876"/>
      <c r="GJB65" s="876"/>
      <c r="GJC65" s="876"/>
      <c r="GJD65" s="876"/>
      <c r="GJE65" s="876"/>
      <c r="GJF65" s="876"/>
      <c r="GJG65" s="876"/>
      <c r="GJH65" s="876"/>
      <c r="GJI65" s="876"/>
      <c r="GJJ65" s="876"/>
      <c r="GJK65" s="876"/>
      <c r="GJL65" s="876"/>
      <c r="GJM65" s="876"/>
      <c r="GJN65" s="876"/>
      <c r="GJO65" s="876"/>
      <c r="GJP65" s="876"/>
      <c r="GJQ65" s="876"/>
      <c r="GJR65" s="876"/>
      <c r="GJS65" s="876"/>
      <c r="GJT65" s="876"/>
      <c r="GJU65" s="876"/>
      <c r="GJV65" s="876"/>
      <c r="GJW65" s="876"/>
      <c r="GJX65" s="876"/>
      <c r="GJY65" s="876"/>
      <c r="GJZ65" s="876"/>
      <c r="GKA65" s="876"/>
      <c r="GKB65" s="876"/>
      <c r="GKC65" s="876"/>
      <c r="GKD65" s="876"/>
      <c r="GKE65" s="876"/>
      <c r="GKF65" s="876"/>
      <c r="GKG65" s="876"/>
      <c r="GKH65" s="876"/>
      <c r="GKI65" s="876"/>
      <c r="GKJ65" s="876"/>
      <c r="GKK65" s="876"/>
      <c r="GKL65" s="876"/>
      <c r="GKM65" s="876"/>
      <c r="GKN65" s="876"/>
      <c r="GKO65" s="876"/>
      <c r="GKP65" s="876"/>
      <c r="GKQ65" s="876"/>
      <c r="GKR65" s="876"/>
      <c r="GKS65" s="876"/>
      <c r="GKT65" s="876"/>
      <c r="GKU65" s="876"/>
      <c r="GKV65" s="876"/>
      <c r="GKW65" s="876"/>
      <c r="GKX65" s="876"/>
      <c r="GKY65" s="876"/>
      <c r="GKZ65" s="876"/>
      <c r="GLA65" s="876"/>
      <c r="GLB65" s="876"/>
      <c r="GLC65" s="876"/>
      <c r="GLD65" s="876"/>
      <c r="GLE65" s="876"/>
      <c r="GLF65" s="876"/>
      <c r="GLG65" s="876"/>
      <c r="GLH65" s="876"/>
      <c r="GLI65" s="876"/>
      <c r="GLJ65" s="876"/>
      <c r="GLK65" s="876"/>
      <c r="GLL65" s="876"/>
      <c r="GLM65" s="876"/>
      <c r="GLN65" s="876"/>
      <c r="GLO65" s="876"/>
      <c r="GLP65" s="876"/>
      <c r="GLQ65" s="876"/>
      <c r="GLR65" s="876"/>
      <c r="GLS65" s="876"/>
      <c r="GLT65" s="876"/>
      <c r="GLU65" s="876"/>
      <c r="GLV65" s="876"/>
      <c r="GLW65" s="876"/>
      <c r="GLX65" s="876"/>
      <c r="GLY65" s="876"/>
      <c r="GLZ65" s="876"/>
      <c r="GMA65" s="876"/>
      <c r="GMB65" s="876"/>
      <c r="GMC65" s="876"/>
      <c r="GMD65" s="876"/>
      <c r="GME65" s="876"/>
      <c r="GMF65" s="876"/>
      <c r="GMG65" s="876"/>
      <c r="GMH65" s="876"/>
      <c r="GMI65" s="876"/>
      <c r="GMJ65" s="876"/>
      <c r="GMK65" s="876"/>
      <c r="GML65" s="876"/>
      <c r="GMM65" s="876"/>
      <c r="GMN65" s="876"/>
      <c r="GMO65" s="876"/>
      <c r="GMP65" s="876"/>
      <c r="GMQ65" s="876"/>
      <c r="GMR65" s="876"/>
      <c r="GMS65" s="876"/>
      <c r="GMT65" s="876"/>
      <c r="GMU65" s="876"/>
      <c r="GMV65" s="876"/>
      <c r="GMW65" s="876"/>
      <c r="GMX65" s="876"/>
      <c r="GMY65" s="876"/>
      <c r="GMZ65" s="876"/>
      <c r="GNA65" s="876"/>
      <c r="GNB65" s="876"/>
      <c r="GNC65" s="876"/>
      <c r="GND65" s="876"/>
      <c r="GNE65" s="876"/>
      <c r="GNF65" s="876"/>
      <c r="GNG65" s="876"/>
      <c r="GNH65" s="876"/>
      <c r="GNI65" s="876"/>
      <c r="GNJ65" s="876"/>
      <c r="GNK65" s="876"/>
      <c r="GNL65" s="876"/>
      <c r="GNM65" s="876"/>
      <c r="GNN65" s="876"/>
      <c r="GNO65" s="876"/>
      <c r="GNP65" s="876"/>
      <c r="GNQ65" s="876"/>
      <c r="GNR65" s="876"/>
      <c r="GNS65" s="876"/>
      <c r="GNT65" s="876"/>
      <c r="GNU65" s="876"/>
      <c r="GNV65" s="876"/>
      <c r="GNW65" s="876"/>
      <c r="GNX65" s="876"/>
      <c r="GNY65" s="876"/>
      <c r="GNZ65" s="876"/>
      <c r="GOA65" s="876"/>
      <c r="GOB65" s="876"/>
      <c r="GOC65" s="876"/>
      <c r="GOD65" s="876"/>
      <c r="GOE65" s="876"/>
      <c r="GOF65" s="876"/>
      <c r="GOG65" s="876"/>
      <c r="GOH65" s="876"/>
      <c r="GOI65" s="876"/>
      <c r="GOJ65" s="876"/>
      <c r="GOK65" s="876"/>
      <c r="GOL65" s="876"/>
      <c r="GOM65" s="876"/>
      <c r="GON65" s="876"/>
      <c r="GOO65" s="876"/>
      <c r="GOP65" s="876"/>
      <c r="GOQ65" s="876"/>
      <c r="GOR65" s="876"/>
      <c r="GOS65" s="876"/>
      <c r="GOT65" s="876"/>
      <c r="GOU65" s="876"/>
      <c r="GOV65" s="876"/>
      <c r="GOW65" s="876"/>
      <c r="GOX65" s="876"/>
      <c r="GOY65" s="876"/>
      <c r="GOZ65" s="876"/>
      <c r="GPA65" s="876"/>
      <c r="GPB65" s="876"/>
      <c r="GPC65" s="876"/>
      <c r="GPD65" s="876"/>
      <c r="GPE65" s="876"/>
      <c r="GPF65" s="876"/>
      <c r="GPG65" s="876"/>
      <c r="GPH65" s="876"/>
      <c r="GPI65" s="876"/>
      <c r="GPJ65" s="876"/>
      <c r="GPK65" s="876"/>
      <c r="GPL65" s="876"/>
      <c r="GPM65" s="876"/>
      <c r="GPN65" s="876"/>
      <c r="GPO65" s="876"/>
      <c r="GPP65" s="876"/>
      <c r="GPQ65" s="876"/>
      <c r="GPR65" s="876"/>
      <c r="GPS65" s="876"/>
      <c r="GPT65" s="876"/>
      <c r="GPU65" s="876"/>
      <c r="GPV65" s="876"/>
      <c r="GPW65" s="876"/>
      <c r="GPX65" s="876"/>
      <c r="GPY65" s="876"/>
      <c r="GPZ65" s="876"/>
      <c r="GQA65" s="876"/>
      <c r="GQB65" s="876"/>
      <c r="GQC65" s="876"/>
      <c r="GQD65" s="876"/>
      <c r="GQE65" s="876"/>
      <c r="GQF65" s="876"/>
      <c r="GQG65" s="876"/>
      <c r="GQH65" s="876"/>
      <c r="GQI65" s="876"/>
      <c r="GQJ65" s="876"/>
      <c r="GQK65" s="876"/>
      <c r="GQL65" s="876"/>
      <c r="GQM65" s="876"/>
      <c r="GQN65" s="876"/>
      <c r="GQO65" s="876"/>
      <c r="GQP65" s="876"/>
      <c r="GQQ65" s="876"/>
      <c r="GQR65" s="876"/>
      <c r="GQS65" s="876"/>
      <c r="GQT65" s="876"/>
      <c r="GQU65" s="876"/>
      <c r="GQV65" s="876"/>
      <c r="GQW65" s="876"/>
      <c r="GQX65" s="876"/>
      <c r="GQY65" s="876"/>
      <c r="GQZ65" s="876"/>
      <c r="GRA65" s="876"/>
      <c r="GRB65" s="876"/>
      <c r="GRC65" s="876"/>
      <c r="GRD65" s="876"/>
      <c r="GRE65" s="876"/>
      <c r="GRF65" s="876"/>
      <c r="GRG65" s="876"/>
      <c r="GRH65" s="876"/>
      <c r="GRI65" s="876"/>
      <c r="GRJ65" s="876"/>
      <c r="GRK65" s="876"/>
      <c r="GRL65" s="876"/>
      <c r="GRM65" s="876"/>
      <c r="GRN65" s="876"/>
      <c r="GRO65" s="876"/>
      <c r="GRP65" s="876"/>
      <c r="GRQ65" s="876"/>
      <c r="GRR65" s="876"/>
      <c r="GRS65" s="876"/>
      <c r="GRT65" s="876"/>
      <c r="GRU65" s="876"/>
      <c r="GRV65" s="876"/>
      <c r="GRW65" s="876"/>
      <c r="GRX65" s="876"/>
      <c r="GRY65" s="876"/>
      <c r="GRZ65" s="876"/>
      <c r="GSA65" s="876"/>
      <c r="GSB65" s="876"/>
      <c r="GSC65" s="876"/>
      <c r="GSD65" s="876"/>
      <c r="GSE65" s="876"/>
      <c r="GSF65" s="876"/>
      <c r="GSG65" s="876"/>
      <c r="GSH65" s="876"/>
      <c r="GSI65" s="876"/>
      <c r="GSJ65" s="876"/>
      <c r="GSK65" s="876"/>
      <c r="GSL65" s="876"/>
      <c r="GSM65" s="876"/>
      <c r="GSN65" s="876"/>
      <c r="GSO65" s="876"/>
      <c r="GSP65" s="876"/>
      <c r="GSQ65" s="876"/>
      <c r="GSR65" s="876"/>
      <c r="GSS65" s="876"/>
      <c r="GST65" s="876"/>
      <c r="GSU65" s="876"/>
      <c r="GSV65" s="876"/>
      <c r="GSW65" s="876"/>
      <c r="GSX65" s="876"/>
      <c r="GSY65" s="876"/>
      <c r="GSZ65" s="876"/>
      <c r="GTA65" s="876"/>
      <c r="GTB65" s="876"/>
      <c r="GTC65" s="876"/>
      <c r="GTD65" s="876"/>
      <c r="GTE65" s="876"/>
      <c r="GTF65" s="876"/>
      <c r="GTG65" s="876"/>
      <c r="GTH65" s="876"/>
      <c r="GTI65" s="876"/>
      <c r="GTJ65" s="876"/>
      <c r="GTK65" s="876"/>
      <c r="GTL65" s="876"/>
      <c r="GTM65" s="876"/>
      <c r="GTN65" s="876"/>
      <c r="GTO65" s="876"/>
      <c r="GTP65" s="876"/>
      <c r="GTQ65" s="876"/>
      <c r="GTR65" s="876"/>
      <c r="GTS65" s="876"/>
      <c r="GTT65" s="876"/>
      <c r="GTU65" s="876"/>
      <c r="GTV65" s="876"/>
      <c r="GTW65" s="876"/>
      <c r="GTX65" s="876"/>
      <c r="GTY65" s="876"/>
      <c r="GTZ65" s="876"/>
      <c r="GUA65" s="876"/>
      <c r="GUB65" s="876"/>
      <c r="GUC65" s="876"/>
      <c r="GUD65" s="876"/>
      <c r="GUE65" s="876"/>
      <c r="GUF65" s="876"/>
      <c r="GUG65" s="876"/>
      <c r="GUH65" s="876"/>
      <c r="GUI65" s="876"/>
      <c r="GUJ65" s="876"/>
      <c r="GUK65" s="876"/>
      <c r="GUL65" s="876"/>
      <c r="GUM65" s="876"/>
      <c r="GUN65" s="876"/>
      <c r="GUO65" s="876"/>
      <c r="GUP65" s="876"/>
      <c r="GUQ65" s="876"/>
      <c r="GUR65" s="876"/>
      <c r="GUS65" s="876"/>
      <c r="GUT65" s="876"/>
      <c r="GUU65" s="876"/>
      <c r="GUV65" s="876"/>
      <c r="GUW65" s="876"/>
      <c r="GUX65" s="876"/>
      <c r="GUY65" s="876"/>
      <c r="GUZ65" s="876"/>
      <c r="GVA65" s="876"/>
      <c r="GVB65" s="876"/>
      <c r="GVC65" s="876"/>
      <c r="GVD65" s="876"/>
      <c r="GVE65" s="876"/>
      <c r="GVF65" s="876"/>
      <c r="GVG65" s="876"/>
      <c r="GVH65" s="876"/>
      <c r="GVI65" s="876"/>
      <c r="GVJ65" s="876"/>
      <c r="GVK65" s="876"/>
      <c r="GVL65" s="876"/>
      <c r="GVM65" s="876"/>
      <c r="GVN65" s="876"/>
      <c r="GVO65" s="876"/>
      <c r="GVP65" s="876"/>
      <c r="GVQ65" s="876"/>
      <c r="GVR65" s="876"/>
      <c r="GVS65" s="876"/>
      <c r="GVT65" s="876"/>
      <c r="GVU65" s="876"/>
      <c r="GVV65" s="876"/>
      <c r="GVW65" s="876"/>
      <c r="GVX65" s="876"/>
      <c r="GVY65" s="876"/>
      <c r="GVZ65" s="876"/>
      <c r="GWA65" s="876"/>
      <c r="GWB65" s="876"/>
      <c r="GWC65" s="876"/>
      <c r="GWD65" s="876"/>
      <c r="GWE65" s="876"/>
      <c r="GWF65" s="876"/>
      <c r="GWG65" s="876"/>
      <c r="GWH65" s="876"/>
      <c r="GWI65" s="876"/>
      <c r="GWJ65" s="876"/>
      <c r="GWK65" s="876"/>
      <c r="GWL65" s="876"/>
      <c r="GWM65" s="876"/>
      <c r="GWN65" s="876"/>
      <c r="GWO65" s="876"/>
      <c r="GWP65" s="876"/>
      <c r="GWQ65" s="876"/>
      <c r="GWR65" s="876"/>
      <c r="GWS65" s="876"/>
      <c r="GWT65" s="876"/>
      <c r="GWU65" s="876"/>
      <c r="GWV65" s="876"/>
      <c r="GWW65" s="876"/>
      <c r="GWX65" s="876"/>
      <c r="GWY65" s="876"/>
      <c r="GWZ65" s="876"/>
      <c r="GXA65" s="876"/>
      <c r="GXB65" s="876"/>
      <c r="GXC65" s="876"/>
      <c r="GXD65" s="876"/>
      <c r="GXE65" s="876"/>
      <c r="GXF65" s="876"/>
      <c r="GXG65" s="876"/>
      <c r="GXH65" s="876"/>
      <c r="GXI65" s="876"/>
      <c r="GXJ65" s="876"/>
      <c r="GXK65" s="876"/>
      <c r="GXL65" s="876"/>
      <c r="GXM65" s="876"/>
      <c r="GXN65" s="876"/>
      <c r="GXO65" s="876"/>
      <c r="GXP65" s="876"/>
      <c r="GXQ65" s="876"/>
      <c r="GXR65" s="876"/>
      <c r="GXS65" s="876"/>
      <c r="GXT65" s="876"/>
      <c r="GXU65" s="876"/>
      <c r="GXV65" s="876"/>
      <c r="GXW65" s="876"/>
      <c r="GXX65" s="876"/>
      <c r="GXY65" s="876"/>
      <c r="GXZ65" s="876"/>
      <c r="GYA65" s="876"/>
      <c r="GYB65" s="876"/>
      <c r="GYC65" s="876"/>
      <c r="GYD65" s="876"/>
      <c r="GYE65" s="876"/>
      <c r="GYF65" s="876"/>
      <c r="GYG65" s="876"/>
      <c r="GYH65" s="876"/>
      <c r="GYI65" s="876"/>
      <c r="GYJ65" s="876"/>
      <c r="GYK65" s="876"/>
      <c r="GYL65" s="876"/>
      <c r="GYM65" s="876"/>
      <c r="GYN65" s="876"/>
      <c r="GYO65" s="876"/>
      <c r="GYP65" s="876"/>
      <c r="GYQ65" s="876"/>
      <c r="GYR65" s="876"/>
      <c r="GYS65" s="876"/>
      <c r="GYT65" s="876"/>
      <c r="GYU65" s="876"/>
      <c r="GYV65" s="876"/>
      <c r="GYW65" s="876"/>
      <c r="GYX65" s="876"/>
      <c r="GYY65" s="876"/>
      <c r="GYZ65" s="876"/>
      <c r="GZA65" s="876"/>
      <c r="GZB65" s="876"/>
      <c r="GZC65" s="876"/>
      <c r="GZD65" s="876"/>
      <c r="GZE65" s="876"/>
      <c r="GZF65" s="876"/>
      <c r="GZG65" s="876"/>
      <c r="GZH65" s="876"/>
      <c r="GZI65" s="876"/>
      <c r="GZJ65" s="876"/>
      <c r="GZK65" s="876"/>
      <c r="GZL65" s="876"/>
      <c r="GZM65" s="876"/>
      <c r="GZN65" s="876"/>
      <c r="GZO65" s="876"/>
      <c r="GZP65" s="876"/>
      <c r="GZQ65" s="876"/>
      <c r="GZR65" s="876"/>
      <c r="GZS65" s="876"/>
      <c r="GZT65" s="876"/>
      <c r="GZU65" s="876"/>
      <c r="GZV65" s="876"/>
      <c r="GZW65" s="876"/>
      <c r="GZX65" s="876"/>
      <c r="GZY65" s="876"/>
      <c r="GZZ65" s="876"/>
      <c r="HAA65" s="876"/>
      <c r="HAB65" s="876"/>
      <c r="HAC65" s="876"/>
      <c r="HAD65" s="876"/>
      <c r="HAE65" s="876"/>
      <c r="HAF65" s="876"/>
      <c r="HAG65" s="876"/>
      <c r="HAH65" s="876"/>
      <c r="HAI65" s="876"/>
      <c r="HAJ65" s="876"/>
      <c r="HAK65" s="876"/>
      <c r="HAL65" s="876"/>
      <c r="HAM65" s="876"/>
      <c r="HAN65" s="876"/>
      <c r="HAO65" s="876"/>
      <c r="HAP65" s="876"/>
      <c r="HAQ65" s="876"/>
      <c r="HAR65" s="876"/>
      <c r="HAS65" s="876"/>
      <c r="HAT65" s="876"/>
      <c r="HAU65" s="876"/>
      <c r="HAV65" s="876"/>
      <c r="HAW65" s="876"/>
      <c r="HAX65" s="876"/>
      <c r="HAY65" s="876"/>
      <c r="HAZ65" s="876"/>
      <c r="HBA65" s="876"/>
      <c r="HBB65" s="876"/>
      <c r="HBC65" s="876"/>
      <c r="HBD65" s="876"/>
      <c r="HBE65" s="876"/>
      <c r="HBF65" s="876"/>
      <c r="HBG65" s="876"/>
      <c r="HBH65" s="876"/>
      <c r="HBI65" s="876"/>
      <c r="HBJ65" s="876"/>
      <c r="HBK65" s="876"/>
      <c r="HBL65" s="876"/>
      <c r="HBM65" s="876"/>
      <c r="HBN65" s="876"/>
      <c r="HBO65" s="876"/>
      <c r="HBP65" s="876"/>
      <c r="HBQ65" s="876"/>
      <c r="HBR65" s="876"/>
      <c r="HBS65" s="876"/>
      <c r="HBT65" s="876"/>
      <c r="HBU65" s="876"/>
      <c r="HBV65" s="876"/>
      <c r="HBW65" s="876"/>
      <c r="HBX65" s="876"/>
      <c r="HBY65" s="876"/>
      <c r="HBZ65" s="876"/>
      <c r="HCA65" s="876"/>
      <c r="HCB65" s="876"/>
      <c r="HCC65" s="876"/>
      <c r="HCD65" s="876"/>
      <c r="HCE65" s="876"/>
      <c r="HCF65" s="876"/>
      <c r="HCG65" s="876"/>
      <c r="HCH65" s="876"/>
      <c r="HCI65" s="876"/>
      <c r="HCJ65" s="876"/>
      <c r="HCK65" s="876"/>
      <c r="HCL65" s="876"/>
      <c r="HCM65" s="876"/>
      <c r="HCN65" s="876"/>
      <c r="HCO65" s="876"/>
      <c r="HCP65" s="876"/>
      <c r="HCQ65" s="876"/>
      <c r="HCR65" s="876"/>
      <c r="HCS65" s="876"/>
      <c r="HCT65" s="876"/>
      <c r="HCU65" s="876"/>
      <c r="HCV65" s="876"/>
      <c r="HCW65" s="876"/>
      <c r="HCX65" s="876"/>
      <c r="HCY65" s="876"/>
      <c r="HCZ65" s="876"/>
      <c r="HDA65" s="876"/>
      <c r="HDB65" s="876"/>
      <c r="HDC65" s="876"/>
      <c r="HDD65" s="876"/>
      <c r="HDE65" s="876"/>
      <c r="HDF65" s="876"/>
      <c r="HDG65" s="876"/>
      <c r="HDH65" s="876"/>
      <c r="HDI65" s="876"/>
      <c r="HDJ65" s="876"/>
      <c r="HDK65" s="876"/>
      <c r="HDL65" s="876"/>
      <c r="HDM65" s="876"/>
      <c r="HDN65" s="876"/>
      <c r="HDO65" s="876"/>
      <c r="HDP65" s="876"/>
      <c r="HDQ65" s="876"/>
      <c r="HDR65" s="876"/>
      <c r="HDS65" s="876"/>
      <c r="HDT65" s="876"/>
      <c r="HDU65" s="876"/>
      <c r="HDV65" s="876"/>
      <c r="HDW65" s="876"/>
      <c r="HDX65" s="876"/>
      <c r="HDY65" s="876"/>
      <c r="HDZ65" s="876"/>
      <c r="HEA65" s="876"/>
      <c r="HEB65" s="876"/>
      <c r="HEC65" s="876"/>
      <c r="HED65" s="876"/>
      <c r="HEE65" s="876"/>
      <c r="HEF65" s="876"/>
      <c r="HEG65" s="876"/>
      <c r="HEH65" s="876"/>
      <c r="HEI65" s="876"/>
      <c r="HEJ65" s="876"/>
      <c r="HEK65" s="876"/>
      <c r="HEL65" s="876"/>
      <c r="HEM65" s="876"/>
      <c r="HEN65" s="876"/>
      <c r="HEO65" s="876"/>
      <c r="HEP65" s="876"/>
      <c r="HEQ65" s="876"/>
      <c r="HER65" s="876"/>
      <c r="HES65" s="876"/>
      <c r="HET65" s="876"/>
      <c r="HEU65" s="876"/>
      <c r="HEV65" s="876"/>
      <c r="HEW65" s="876"/>
      <c r="HEX65" s="876"/>
      <c r="HEY65" s="876"/>
      <c r="HEZ65" s="876"/>
      <c r="HFA65" s="876"/>
      <c r="HFB65" s="876"/>
      <c r="HFC65" s="876"/>
      <c r="HFD65" s="876"/>
      <c r="HFE65" s="876"/>
      <c r="HFF65" s="876"/>
      <c r="HFG65" s="876"/>
      <c r="HFH65" s="876"/>
      <c r="HFI65" s="876"/>
      <c r="HFJ65" s="876"/>
      <c r="HFK65" s="876"/>
      <c r="HFL65" s="876"/>
      <c r="HFM65" s="876"/>
      <c r="HFN65" s="876"/>
      <c r="HFO65" s="876"/>
      <c r="HFP65" s="876"/>
      <c r="HFQ65" s="876"/>
      <c r="HFR65" s="876"/>
      <c r="HFS65" s="876"/>
      <c r="HFT65" s="876"/>
      <c r="HFU65" s="876"/>
      <c r="HFV65" s="876"/>
      <c r="HFW65" s="876"/>
      <c r="HFX65" s="876"/>
      <c r="HFY65" s="876"/>
      <c r="HFZ65" s="876"/>
      <c r="HGA65" s="876"/>
      <c r="HGB65" s="876"/>
      <c r="HGC65" s="876"/>
      <c r="HGD65" s="876"/>
      <c r="HGE65" s="876"/>
      <c r="HGF65" s="876"/>
      <c r="HGG65" s="876"/>
      <c r="HGH65" s="876"/>
      <c r="HGI65" s="876"/>
      <c r="HGJ65" s="876"/>
      <c r="HGK65" s="876"/>
      <c r="HGL65" s="876"/>
      <c r="HGM65" s="876"/>
      <c r="HGN65" s="876"/>
      <c r="HGO65" s="876"/>
      <c r="HGP65" s="876"/>
      <c r="HGQ65" s="876"/>
      <c r="HGR65" s="876"/>
      <c r="HGS65" s="876"/>
      <c r="HGT65" s="876"/>
      <c r="HGU65" s="876"/>
      <c r="HGV65" s="876"/>
      <c r="HGW65" s="876"/>
      <c r="HGX65" s="876"/>
      <c r="HGY65" s="876"/>
      <c r="HGZ65" s="876"/>
      <c r="HHA65" s="876"/>
      <c r="HHB65" s="876"/>
      <c r="HHC65" s="876"/>
      <c r="HHD65" s="876"/>
      <c r="HHE65" s="876"/>
      <c r="HHF65" s="876"/>
      <c r="HHG65" s="876"/>
      <c r="HHH65" s="876"/>
      <c r="HHI65" s="876"/>
      <c r="HHJ65" s="876"/>
      <c r="HHK65" s="876"/>
      <c r="HHL65" s="876"/>
      <c r="HHM65" s="876"/>
      <c r="HHN65" s="876"/>
      <c r="HHO65" s="876"/>
      <c r="HHP65" s="876"/>
      <c r="HHQ65" s="876"/>
      <c r="HHR65" s="876"/>
      <c r="HHS65" s="876"/>
      <c r="HHT65" s="876"/>
      <c r="HHU65" s="876"/>
      <c r="HHV65" s="876"/>
      <c r="HHW65" s="876"/>
      <c r="HHX65" s="876"/>
      <c r="HHY65" s="876"/>
      <c r="HHZ65" s="876"/>
      <c r="HIA65" s="876"/>
      <c r="HIB65" s="876"/>
      <c r="HIC65" s="876"/>
      <c r="HID65" s="876"/>
      <c r="HIE65" s="876"/>
      <c r="HIF65" s="876"/>
      <c r="HIG65" s="876"/>
      <c r="HIH65" s="876"/>
      <c r="HII65" s="876"/>
      <c r="HIJ65" s="876"/>
      <c r="HIK65" s="876"/>
      <c r="HIL65" s="876"/>
      <c r="HIM65" s="876"/>
      <c r="HIN65" s="876"/>
      <c r="HIO65" s="876"/>
      <c r="HIP65" s="876"/>
      <c r="HIQ65" s="876"/>
      <c r="HIR65" s="876"/>
      <c r="HIS65" s="876"/>
      <c r="HIT65" s="876"/>
      <c r="HIU65" s="876"/>
      <c r="HIV65" s="876"/>
      <c r="HIW65" s="876"/>
      <c r="HIX65" s="876"/>
      <c r="HIY65" s="876"/>
      <c r="HIZ65" s="876"/>
      <c r="HJA65" s="876"/>
      <c r="HJB65" s="876"/>
      <c r="HJC65" s="876"/>
      <c r="HJD65" s="876"/>
      <c r="HJE65" s="876"/>
      <c r="HJF65" s="876"/>
      <c r="HJG65" s="876"/>
      <c r="HJH65" s="876"/>
      <c r="HJI65" s="876"/>
      <c r="HJJ65" s="876"/>
      <c r="HJK65" s="876"/>
      <c r="HJL65" s="876"/>
      <c r="HJM65" s="876"/>
      <c r="HJN65" s="876"/>
      <c r="HJO65" s="876"/>
      <c r="HJP65" s="876"/>
      <c r="HJQ65" s="876"/>
      <c r="HJR65" s="876"/>
      <c r="HJS65" s="876"/>
      <c r="HJT65" s="876"/>
      <c r="HJU65" s="876"/>
      <c r="HJV65" s="876"/>
      <c r="HJW65" s="876"/>
      <c r="HJX65" s="876"/>
      <c r="HJY65" s="876"/>
      <c r="HJZ65" s="876"/>
      <c r="HKA65" s="876"/>
      <c r="HKB65" s="876"/>
      <c r="HKC65" s="876"/>
      <c r="HKD65" s="876"/>
      <c r="HKE65" s="876"/>
      <c r="HKF65" s="876"/>
      <c r="HKG65" s="876"/>
      <c r="HKH65" s="876"/>
      <c r="HKI65" s="876"/>
      <c r="HKJ65" s="876"/>
      <c r="HKK65" s="876"/>
      <c r="HKL65" s="876"/>
      <c r="HKM65" s="876"/>
      <c r="HKN65" s="876"/>
      <c r="HKO65" s="876"/>
      <c r="HKP65" s="876"/>
      <c r="HKQ65" s="876"/>
      <c r="HKR65" s="876"/>
      <c r="HKS65" s="876"/>
      <c r="HKT65" s="876"/>
      <c r="HKU65" s="876"/>
      <c r="HKV65" s="876"/>
      <c r="HKW65" s="876"/>
      <c r="HKX65" s="876"/>
      <c r="HKY65" s="876"/>
      <c r="HKZ65" s="876"/>
      <c r="HLA65" s="876"/>
      <c r="HLB65" s="876"/>
      <c r="HLC65" s="876"/>
      <c r="HLD65" s="876"/>
      <c r="HLE65" s="876"/>
      <c r="HLF65" s="876"/>
      <c r="HLG65" s="876"/>
      <c r="HLH65" s="876"/>
      <c r="HLI65" s="876"/>
      <c r="HLJ65" s="876"/>
      <c r="HLK65" s="876"/>
      <c r="HLL65" s="876"/>
      <c r="HLM65" s="876"/>
      <c r="HLN65" s="876"/>
      <c r="HLO65" s="876"/>
      <c r="HLP65" s="876"/>
      <c r="HLQ65" s="876"/>
      <c r="HLR65" s="876"/>
      <c r="HLS65" s="876"/>
      <c r="HLT65" s="876"/>
      <c r="HLU65" s="876"/>
      <c r="HLV65" s="876"/>
      <c r="HLW65" s="876"/>
      <c r="HLX65" s="876"/>
      <c r="HLY65" s="876"/>
      <c r="HLZ65" s="876"/>
      <c r="HMA65" s="876"/>
      <c r="HMB65" s="876"/>
      <c r="HMC65" s="876"/>
      <c r="HMD65" s="876"/>
      <c r="HME65" s="876"/>
      <c r="HMF65" s="876"/>
      <c r="HMG65" s="876"/>
      <c r="HMH65" s="876"/>
      <c r="HMI65" s="876"/>
      <c r="HMJ65" s="876"/>
      <c r="HMK65" s="876"/>
      <c r="HML65" s="876"/>
      <c r="HMM65" s="876"/>
      <c r="HMN65" s="876"/>
      <c r="HMO65" s="876"/>
      <c r="HMP65" s="876"/>
      <c r="HMQ65" s="876"/>
      <c r="HMR65" s="876"/>
      <c r="HMS65" s="876"/>
      <c r="HMT65" s="876"/>
      <c r="HMU65" s="876"/>
      <c r="HMV65" s="876"/>
      <c r="HMW65" s="876"/>
      <c r="HMX65" s="876"/>
      <c r="HMY65" s="876"/>
      <c r="HMZ65" s="876"/>
      <c r="HNA65" s="876"/>
      <c r="HNB65" s="876"/>
      <c r="HNC65" s="876"/>
      <c r="HND65" s="876"/>
      <c r="HNE65" s="876"/>
      <c r="HNF65" s="876"/>
      <c r="HNG65" s="876"/>
      <c r="HNH65" s="876"/>
      <c r="HNI65" s="876"/>
      <c r="HNJ65" s="876"/>
      <c r="HNK65" s="876"/>
      <c r="HNL65" s="876"/>
      <c r="HNM65" s="876"/>
      <c r="HNN65" s="876"/>
      <c r="HNO65" s="876"/>
      <c r="HNP65" s="876"/>
      <c r="HNQ65" s="876"/>
      <c r="HNR65" s="876"/>
      <c r="HNS65" s="876"/>
      <c r="HNT65" s="876"/>
      <c r="HNU65" s="876"/>
      <c r="HNV65" s="876"/>
      <c r="HNW65" s="876"/>
      <c r="HNX65" s="876"/>
      <c r="HNY65" s="876"/>
      <c r="HNZ65" s="876"/>
      <c r="HOA65" s="876"/>
      <c r="HOB65" s="876"/>
      <c r="HOC65" s="876"/>
      <c r="HOD65" s="876"/>
      <c r="HOE65" s="876"/>
      <c r="HOF65" s="876"/>
      <c r="HOG65" s="876"/>
      <c r="HOH65" s="876"/>
      <c r="HOI65" s="876"/>
      <c r="HOJ65" s="876"/>
      <c r="HOK65" s="876"/>
      <c r="HOL65" s="876"/>
      <c r="HOM65" s="876"/>
      <c r="HON65" s="876"/>
      <c r="HOO65" s="876"/>
      <c r="HOP65" s="876"/>
      <c r="HOQ65" s="876"/>
      <c r="HOR65" s="876"/>
      <c r="HOS65" s="876"/>
      <c r="HOT65" s="876"/>
      <c r="HOU65" s="876"/>
      <c r="HOV65" s="876"/>
      <c r="HOW65" s="876"/>
      <c r="HOX65" s="876"/>
      <c r="HOY65" s="876"/>
      <c r="HOZ65" s="876"/>
      <c r="HPA65" s="876"/>
      <c r="HPB65" s="876"/>
      <c r="HPC65" s="876"/>
      <c r="HPD65" s="876"/>
      <c r="HPE65" s="876"/>
      <c r="HPF65" s="876"/>
      <c r="HPG65" s="876"/>
      <c r="HPH65" s="876"/>
      <c r="HPI65" s="876"/>
      <c r="HPJ65" s="876"/>
      <c r="HPK65" s="876"/>
      <c r="HPL65" s="876"/>
      <c r="HPM65" s="876"/>
      <c r="HPN65" s="876"/>
      <c r="HPO65" s="876"/>
      <c r="HPP65" s="876"/>
      <c r="HPQ65" s="876"/>
      <c r="HPR65" s="876"/>
      <c r="HPS65" s="876"/>
      <c r="HPT65" s="876"/>
      <c r="HPU65" s="876"/>
      <c r="HPV65" s="876"/>
      <c r="HPW65" s="876"/>
      <c r="HPX65" s="876"/>
      <c r="HPY65" s="876"/>
      <c r="HPZ65" s="876"/>
      <c r="HQA65" s="876"/>
      <c r="HQB65" s="876"/>
      <c r="HQC65" s="876"/>
      <c r="HQD65" s="876"/>
      <c r="HQE65" s="876"/>
      <c r="HQF65" s="876"/>
      <c r="HQG65" s="876"/>
      <c r="HQH65" s="876"/>
      <c r="HQI65" s="876"/>
      <c r="HQJ65" s="876"/>
      <c r="HQK65" s="876"/>
      <c r="HQL65" s="876"/>
      <c r="HQM65" s="876"/>
      <c r="HQN65" s="876"/>
      <c r="HQO65" s="876"/>
      <c r="HQP65" s="876"/>
      <c r="HQQ65" s="876"/>
      <c r="HQR65" s="876"/>
      <c r="HQS65" s="876"/>
      <c r="HQT65" s="876"/>
      <c r="HQU65" s="876"/>
      <c r="HQV65" s="876"/>
      <c r="HQW65" s="876"/>
      <c r="HQX65" s="876"/>
      <c r="HQY65" s="876"/>
      <c r="HQZ65" s="876"/>
      <c r="HRA65" s="876"/>
      <c r="HRB65" s="876"/>
      <c r="HRC65" s="876"/>
      <c r="HRD65" s="876"/>
      <c r="HRE65" s="876"/>
      <c r="HRF65" s="876"/>
      <c r="HRG65" s="876"/>
      <c r="HRH65" s="876"/>
      <c r="HRI65" s="876"/>
      <c r="HRJ65" s="876"/>
      <c r="HRK65" s="876"/>
      <c r="HRL65" s="876"/>
      <c r="HRM65" s="876"/>
      <c r="HRN65" s="876"/>
      <c r="HRO65" s="876"/>
      <c r="HRP65" s="876"/>
      <c r="HRQ65" s="876"/>
      <c r="HRR65" s="876"/>
      <c r="HRS65" s="876"/>
      <c r="HRT65" s="876"/>
      <c r="HRU65" s="876"/>
      <c r="HRV65" s="876"/>
      <c r="HRW65" s="876"/>
      <c r="HRX65" s="876"/>
      <c r="HRY65" s="876"/>
      <c r="HRZ65" s="876"/>
      <c r="HSA65" s="876"/>
      <c r="HSB65" s="876"/>
      <c r="HSC65" s="876"/>
      <c r="HSD65" s="876"/>
      <c r="HSE65" s="876"/>
      <c r="HSF65" s="876"/>
      <c r="HSG65" s="876"/>
      <c r="HSH65" s="876"/>
      <c r="HSI65" s="876"/>
      <c r="HSJ65" s="876"/>
      <c r="HSK65" s="876"/>
      <c r="HSL65" s="876"/>
      <c r="HSM65" s="876"/>
      <c r="HSN65" s="876"/>
      <c r="HSO65" s="876"/>
      <c r="HSP65" s="876"/>
      <c r="HSQ65" s="876"/>
      <c r="HSR65" s="876"/>
      <c r="HSS65" s="876"/>
      <c r="HST65" s="876"/>
      <c r="HSU65" s="876"/>
      <c r="HSV65" s="876"/>
      <c r="HSW65" s="876"/>
      <c r="HSX65" s="876"/>
      <c r="HSY65" s="876"/>
      <c r="HSZ65" s="876"/>
      <c r="HTA65" s="876"/>
      <c r="HTB65" s="876"/>
      <c r="HTC65" s="876"/>
      <c r="HTD65" s="876"/>
      <c r="HTE65" s="876"/>
      <c r="HTF65" s="876"/>
      <c r="HTG65" s="876"/>
      <c r="HTH65" s="876"/>
      <c r="HTI65" s="876"/>
      <c r="HTJ65" s="876"/>
      <c r="HTK65" s="876"/>
      <c r="HTL65" s="876"/>
      <c r="HTM65" s="876"/>
      <c r="HTN65" s="876"/>
      <c r="HTO65" s="876"/>
      <c r="HTP65" s="876"/>
      <c r="HTQ65" s="876"/>
      <c r="HTR65" s="876"/>
      <c r="HTS65" s="876"/>
      <c r="HTT65" s="876"/>
      <c r="HTU65" s="876"/>
      <c r="HTV65" s="876"/>
      <c r="HTW65" s="876"/>
      <c r="HTX65" s="876"/>
      <c r="HTY65" s="876"/>
      <c r="HTZ65" s="876"/>
      <c r="HUA65" s="876"/>
      <c r="HUB65" s="876"/>
      <c r="HUC65" s="876"/>
      <c r="HUD65" s="876"/>
      <c r="HUE65" s="876"/>
      <c r="HUF65" s="876"/>
      <c r="HUG65" s="876"/>
      <c r="HUH65" s="876"/>
      <c r="HUI65" s="876"/>
      <c r="HUJ65" s="876"/>
      <c r="HUK65" s="876"/>
      <c r="HUL65" s="876"/>
      <c r="HUM65" s="876"/>
      <c r="HUN65" s="876"/>
      <c r="HUO65" s="876"/>
      <c r="HUP65" s="876"/>
      <c r="HUQ65" s="876"/>
      <c r="HUR65" s="876"/>
      <c r="HUS65" s="876"/>
      <c r="HUT65" s="876"/>
      <c r="HUU65" s="876"/>
      <c r="HUV65" s="876"/>
      <c r="HUW65" s="876"/>
      <c r="HUX65" s="876"/>
      <c r="HUY65" s="876"/>
      <c r="HUZ65" s="876"/>
      <c r="HVA65" s="876"/>
      <c r="HVB65" s="876"/>
      <c r="HVC65" s="876"/>
      <c r="HVD65" s="876"/>
      <c r="HVE65" s="876"/>
      <c r="HVF65" s="876"/>
      <c r="HVG65" s="876"/>
      <c r="HVH65" s="876"/>
      <c r="HVI65" s="876"/>
      <c r="HVJ65" s="876"/>
      <c r="HVK65" s="876"/>
      <c r="HVL65" s="876"/>
      <c r="HVM65" s="876"/>
      <c r="HVN65" s="876"/>
      <c r="HVO65" s="876"/>
      <c r="HVP65" s="876"/>
      <c r="HVQ65" s="876"/>
      <c r="HVR65" s="876"/>
      <c r="HVS65" s="876"/>
      <c r="HVT65" s="876"/>
      <c r="HVU65" s="876"/>
      <c r="HVV65" s="876"/>
      <c r="HVW65" s="876"/>
      <c r="HVX65" s="876"/>
      <c r="HVY65" s="876"/>
      <c r="HVZ65" s="876"/>
      <c r="HWA65" s="876"/>
      <c r="HWB65" s="876"/>
      <c r="HWC65" s="876"/>
      <c r="HWD65" s="876"/>
      <c r="HWE65" s="876"/>
      <c r="HWF65" s="876"/>
      <c r="HWG65" s="876"/>
      <c r="HWH65" s="876"/>
      <c r="HWI65" s="876"/>
      <c r="HWJ65" s="876"/>
      <c r="HWK65" s="876"/>
      <c r="HWL65" s="876"/>
      <c r="HWM65" s="876"/>
      <c r="HWN65" s="876"/>
      <c r="HWO65" s="876"/>
      <c r="HWP65" s="876"/>
      <c r="HWQ65" s="876"/>
      <c r="HWR65" s="876"/>
      <c r="HWS65" s="876"/>
      <c r="HWT65" s="876"/>
      <c r="HWU65" s="876"/>
      <c r="HWV65" s="876"/>
      <c r="HWW65" s="876"/>
      <c r="HWX65" s="876"/>
      <c r="HWY65" s="876"/>
      <c r="HWZ65" s="876"/>
      <c r="HXA65" s="876"/>
      <c r="HXB65" s="876"/>
      <c r="HXC65" s="876"/>
      <c r="HXD65" s="876"/>
      <c r="HXE65" s="876"/>
      <c r="HXF65" s="876"/>
      <c r="HXG65" s="876"/>
      <c r="HXH65" s="876"/>
      <c r="HXI65" s="876"/>
      <c r="HXJ65" s="876"/>
      <c r="HXK65" s="876"/>
      <c r="HXL65" s="876"/>
      <c r="HXM65" s="876"/>
      <c r="HXN65" s="876"/>
      <c r="HXO65" s="876"/>
      <c r="HXP65" s="876"/>
      <c r="HXQ65" s="876"/>
      <c r="HXR65" s="876"/>
      <c r="HXS65" s="876"/>
      <c r="HXT65" s="876"/>
      <c r="HXU65" s="876"/>
      <c r="HXV65" s="876"/>
      <c r="HXW65" s="876"/>
      <c r="HXX65" s="876"/>
      <c r="HXY65" s="876"/>
      <c r="HXZ65" s="876"/>
      <c r="HYA65" s="876"/>
      <c r="HYB65" s="876"/>
      <c r="HYC65" s="876"/>
      <c r="HYD65" s="876"/>
      <c r="HYE65" s="876"/>
      <c r="HYF65" s="876"/>
      <c r="HYG65" s="876"/>
      <c r="HYH65" s="876"/>
      <c r="HYI65" s="876"/>
      <c r="HYJ65" s="876"/>
      <c r="HYK65" s="876"/>
      <c r="HYL65" s="876"/>
      <c r="HYM65" s="876"/>
      <c r="HYN65" s="876"/>
      <c r="HYO65" s="876"/>
      <c r="HYP65" s="876"/>
      <c r="HYQ65" s="876"/>
      <c r="HYR65" s="876"/>
      <c r="HYS65" s="876"/>
      <c r="HYT65" s="876"/>
      <c r="HYU65" s="876"/>
      <c r="HYV65" s="876"/>
      <c r="HYW65" s="876"/>
      <c r="HYX65" s="876"/>
      <c r="HYY65" s="876"/>
      <c r="HYZ65" s="876"/>
      <c r="HZA65" s="876"/>
      <c r="HZB65" s="876"/>
      <c r="HZC65" s="876"/>
      <c r="HZD65" s="876"/>
      <c r="HZE65" s="876"/>
      <c r="HZF65" s="876"/>
      <c r="HZG65" s="876"/>
      <c r="HZH65" s="876"/>
      <c r="HZI65" s="876"/>
      <c r="HZJ65" s="876"/>
      <c r="HZK65" s="876"/>
      <c r="HZL65" s="876"/>
      <c r="HZM65" s="876"/>
      <c r="HZN65" s="876"/>
      <c r="HZO65" s="876"/>
      <c r="HZP65" s="876"/>
      <c r="HZQ65" s="876"/>
      <c r="HZR65" s="876"/>
      <c r="HZS65" s="876"/>
      <c r="HZT65" s="876"/>
      <c r="HZU65" s="876"/>
      <c r="HZV65" s="876"/>
      <c r="HZW65" s="876"/>
      <c r="HZX65" s="876"/>
      <c r="HZY65" s="876"/>
      <c r="HZZ65" s="876"/>
      <c r="IAA65" s="876"/>
      <c r="IAB65" s="876"/>
      <c r="IAC65" s="876"/>
      <c r="IAD65" s="876"/>
      <c r="IAE65" s="876"/>
      <c r="IAF65" s="876"/>
      <c r="IAG65" s="876"/>
      <c r="IAH65" s="876"/>
      <c r="IAI65" s="876"/>
      <c r="IAJ65" s="876"/>
      <c r="IAK65" s="876"/>
      <c r="IAL65" s="876"/>
      <c r="IAM65" s="876"/>
      <c r="IAN65" s="876"/>
      <c r="IAO65" s="876"/>
      <c r="IAP65" s="876"/>
      <c r="IAQ65" s="876"/>
      <c r="IAR65" s="876"/>
      <c r="IAS65" s="876"/>
      <c r="IAT65" s="876"/>
      <c r="IAU65" s="876"/>
      <c r="IAV65" s="876"/>
      <c r="IAW65" s="876"/>
      <c r="IAX65" s="876"/>
      <c r="IAY65" s="876"/>
      <c r="IAZ65" s="876"/>
      <c r="IBA65" s="876"/>
      <c r="IBB65" s="876"/>
      <c r="IBC65" s="876"/>
      <c r="IBD65" s="876"/>
      <c r="IBE65" s="876"/>
      <c r="IBF65" s="876"/>
      <c r="IBG65" s="876"/>
      <c r="IBH65" s="876"/>
      <c r="IBI65" s="876"/>
      <c r="IBJ65" s="876"/>
      <c r="IBK65" s="876"/>
      <c r="IBL65" s="876"/>
      <c r="IBM65" s="876"/>
      <c r="IBN65" s="876"/>
      <c r="IBO65" s="876"/>
      <c r="IBP65" s="876"/>
      <c r="IBQ65" s="876"/>
      <c r="IBR65" s="876"/>
      <c r="IBS65" s="876"/>
      <c r="IBT65" s="876"/>
      <c r="IBU65" s="876"/>
      <c r="IBV65" s="876"/>
      <c r="IBW65" s="876"/>
      <c r="IBX65" s="876"/>
      <c r="IBY65" s="876"/>
      <c r="IBZ65" s="876"/>
      <c r="ICA65" s="876"/>
      <c r="ICB65" s="876"/>
      <c r="ICC65" s="876"/>
      <c r="ICD65" s="876"/>
      <c r="ICE65" s="876"/>
      <c r="ICF65" s="876"/>
      <c r="ICG65" s="876"/>
      <c r="ICH65" s="876"/>
      <c r="ICI65" s="876"/>
      <c r="ICJ65" s="876"/>
      <c r="ICK65" s="876"/>
      <c r="ICL65" s="876"/>
      <c r="ICM65" s="876"/>
      <c r="ICN65" s="876"/>
      <c r="ICO65" s="876"/>
      <c r="ICP65" s="876"/>
      <c r="ICQ65" s="876"/>
      <c r="ICR65" s="876"/>
      <c r="ICS65" s="876"/>
      <c r="ICT65" s="876"/>
      <c r="ICU65" s="876"/>
      <c r="ICV65" s="876"/>
      <c r="ICW65" s="876"/>
      <c r="ICX65" s="876"/>
      <c r="ICY65" s="876"/>
      <c r="ICZ65" s="876"/>
      <c r="IDA65" s="876"/>
      <c r="IDB65" s="876"/>
      <c r="IDC65" s="876"/>
      <c r="IDD65" s="876"/>
      <c r="IDE65" s="876"/>
      <c r="IDF65" s="876"/>
      <c r="IDG65" s="876"/>
      <c r="IDH65" s="876"/>
      <c r="IDI65" s="876"/>
      <c r="IDJ65" s="876"/>
      <c r="IDK65" s="876"/>
      <c r="IDL65" s="876"/>
      <c r="IDM65" s="876"/>
      <c r="IDN65" s="876"/>
      <c r="IDO65" s="876"/>
      <c r="IDP65" s="876"/>
      <c r="IDQ65" s="876"/>
      <c r="IDR65" s="876"/>
      <c r="IDS65" s="876"/>
      <c r="IDT65" s="876"/>
      <c r="IDU65" s="876"/>
      <c r="IDV65" s="876"/>
      <c r="IDW65" s="876"/>
      <c r="IDX65" s="876"/>
      <c r="IDY65" s="876"/>
      <c r="IDZ65" s="876"/>
      <c r="IEA65" s="876"/>
      <c r="IEB65" s="876"/>
      <c r="IEC65" s="876"/>
      <c r="IED65" s="876"/>
      <c r="IEE65" s="876"/>
      <c r="IEF65" s="876"/>
      <c r="IEG65" s="876"/>
      <c r="IEH65" s="876"/>
      <c r="IEI65" s="876"/>
      <c r="IEJ65" s="876"/>
      <c r="IEK65" s="876"/>
      <c r="IEL65" s="876"/>
      <c r="IEM65" s="876"/>
      <c r="IEN65" s="876"/>
      <c r="IEO65" s="876"/>
      <c r="IEP65" s="876"/>
      <c r="IEQ65" s="876"/>
      <c r="IER65" s="876"/>
      <c r="IES65" s="876"/>
      <c r="IET65" s="876"/>
      <c r="IEU65" s="876"/>
      <c r="IEV65" s="876"/>
      <c r="IEW65" s="876"/>
      <c r="IEX65" s="876"/>
      <c r="IEY65" s="876"/>
      <c r="IEZ65" s="876"/>
      <c r="IFA65" s="876"/>
      <c r="IFB65" s="876"/>
      <c r="IFC65" s="876"/>
      <c r="IFD65" s="876"/>
      <c r="IFE65" s="876"/>
      <c r="IFF65" s="876"/>
      <c r="IFG65" s="876"/>
      <c r="IFH65" s="876"/>
      <c r="IFI65" s="876"/>
      <c r="IFJ65" s="876"/>
      <c r="IFK65" s="876"/>
      <c r="IFL65" s="876"/>
      <c r="IFM65" s="876"/>
      <c r="IFN65" s="876"/>
      <c r="IFO65" s="876"/>
      <c r="IFP65" s="876"/>
      <c r="IFQ65" s="876"/>
      <c r="IFR65" s="876"/>
      <c r="IFS65" s="876"/>
      <c r="IFT65" s="876"/>
      <c r="IFU65" s="876"/>
      <c r="IFV65" s="876"/>
      <c r="IFW65" s="876"/>
      <c r="IFX65" s="876"/>
      <c r="IFY65" s="876"/>
      <c r="IFZ65" s="876"/>
      <c r="IGA65" s="876"/>
      <c r="IGB65" s="876"/>
      <c r="IGC65" s="876"/>
      <c r="IGD65" s="876"/>
      <c r="IGE65" s="876"/>
      <c r="IGF65" s="876"/>
      <c r="IGG65" s="876"/>
      <c r="IGH65" s="876"/>
      <c r="IGI65" s="876"/>
      <c r="IGJ65" s="876"/>
      <c r="IGK65" s="876"/>
      <c r="IGL65" s="876"/>
      <c r="IGM65" s="876"/>
      <c r="IGN65" s="876"/>
      <c r="IGO65" s="876"/>
      <c r="IGP65" s="876"/>
      <c r="IGQ65" s="876"/>
      <c r="IGR65" s="876"/>
      <c r="IGS65" s="876"/>
      <c r="IGT65" s="876"/>
      <c r="IGU65" s="876"/>
      <c r="IGV65" s="876"/>
      <c r="IGW65" s="876"/>
      <c r="IGX65" s="876"/>
      <c r="IGY65" s="876"/>
      <c r="IGZ65" s="876"/>
      <c r="IHA65" s="876"/>
      <c r="IHB65" s="876"/>
      <c r="IHC65" s="876"/>
      <c r="IHD65" s="876"/>
      <c r="IHE65" s="876"/>
      <c r="IHF65" s="876"/>
      <c r="IHG65" s="876"/>
      <c r="IHH65" s="876"/>
      <c r="IHI65" s="876"/>
      <c r="IHJ65" s="876"/>
      <c r="IHK65" s="876"/>
      <c r="IHL65" s="876"/>
      <c r="IHM65" s="876"/>
      <c r="IHN65" s="876"/>
      <c r="IHO65" s="876"/>
      <c r="IHP65" s="876"/>
      <c r="IHQ65" s="876"/>
      <c r="IHR65" s="876"/>
      <c r="IHS65" s="876"/>
      <c r="IHT65" s="876"/>
      <c r="IHU65" s="876"/>
      <c r="IHV65" s="876"/>
      <c r="IHW65" s="876"/>
      <c r="IHX65" s="876"/>
      <c r="IHY65" s="876"/>
      <c r="IHZ65" s="876"/>
      <c r="IIA65" s="876"/>
      <c r="IIB65" s="876"/>
      <c r="IIC65" s="876"/>
      <c r="IID65" s="876"/>
      <c r="IIE65" s="876"/>
      <c r="IIF65" s="876"/>
      <c r="IIG65" s="876"/>
      <c r="IIH65" s="876"/>
      <c r="III65" s="876"/>
      <c r="IIJ65" s="876"/>
      <c r="IIK65" s="876"/>
      <c r="IIL65" s="876"/>
      <c r="IIM65" s="876"/>
      <c r="IIN65" s="876"/>
      <c r="IIO65" s="876"/>
      <c r="IIP65" s="876"/>
      <c r="IIQ65" s="876"/>
      <c r="IIR65" s="876"/>
      <c r="IIS65" s="876"/>
      <c r="IIT65" s="876"/>
      <c r="IIU65" s="876"/>
      <c r="IIV65" s="876"/>
      <c r="IIW65" s="876"/>
      <c r="IIX65" s="876"/>
      <c r="IIY65" s="876"/>
      <c r="IIZ65" s="876"/>
      <c r="IJA65" s="876"/>
      <c r="IJB65" s="876"/>
      <c r="IJC65" s="876"/>
      <c r="IJD65" s="876"/>
      <c r="IJE65" s="876"/>
      <c r="IJF65" s="876"/>
      <c r="IJG65" s="876"/>
      <c r="IJH65" s="876"/>
      <c r="IJI65" s="876"/>
      <c r="IJJ65" s="876"/>
      <c r="IJK65" s="876"/>
      <c r="IJL65" s="876"/>
      <c r="IJM65" s="876"/>
      <c r="IJN65" s="876"/>
      <c r="IJO65" s="876"/>
      <c r="IJP65" s="876"/>
      <c r="IJQ65" s="876"/>
      <c r="IJR65" s="876"/>
      <c r="IJS65" s="876"/>
      <c r="IJT65" s="876"/>
      <c r="IJU65" s="876"/>
      <c r="IJV65" s="876"/>
      <c r="IJW65" s="876"/>
      <c r="IJX65" s="876"/>
      <c r="IJY65" s="876"/>
      <c r="IJZ65" s="876"/>
      <c r="IKA65" s="876"/>
      <c r="IKB65" s="876"/>
      <c r="IKC65" s="876"/>
      <c r="IKD65" s="876"/>
      <c r="IKE65" s="876"/>
      <c r="IKF65" s="876"/>
      <c r="IKG65" s="876"/>
      <c r="IKH65" s="876"/>
      <c r="IKI65" s="876"/>
      <c r="IKJ65" s="876"/>
      <c r="IKK65" s="876"/>
      <c r="IKL65" s="876"/>
      <c r="IKM65" s="876"/>
      <c r="IKN65" s="876"/>
      <c r="IKO65" s="876"/>
      <c r="IKP65" s="876"/>
      <c r="IKQ65" s="876"/>
      <c r="IKR65" s="876"/>
      <c r="IKS65" s="876"/>
      <c r="IKT65" s="876"/>
      <c r="IKU65" s="876"/>
      <c r="IKV65" s="876"/>
      <c r="IKW65" s="876"/>
      <c r="IKX65" s="876"/>
      <c r="IKY65" s="876"/>
      <c r="IKZ65" s="876"/>
      <c r="ILA65" s="876"/>
      <c r="ILB65" s="876"/>
      <c r="ILC65" s="876"/>
      <c r="ILD65" s="876"/>
      <c r="ILE65" s="876"/>
      <c r="ILF65" s="876"/>
      <c r="ILG65" s="876"/>
      <c r="ILH65" s="876"/>
      <c r="ILI65" s="876"/>
      <c r="ILJ65" s="876"/>
      <c r="ILK65" s="876"/>
      <c r="ILL65" s="876"/>
      <c r="ILM65" s="876"/>
      <c r="ILN65" s="876"/>
      <c r="ILO65" s="876"/>
      <c r="ILP65" s="876"/>
      <c r="ILQ65" s="876"/>
      <c r="ILR65" s="876"/>
      <c r="ILS65" s="876"/>
      <c r="ILT65" s="876"/>
      <c r="ILU65" s="876"/>
      <c r="ILV65" s="876"/>
      <c r="ILW65" s="876"/>
      <c r="ILX65" s="876"/>
      <c r="ILY65" s="876"/>
      <c r="ILZ65" s="876"/>
      <c r="IMA65" s="876"/>
      <c r="IMB65" s="876"/>
      <c r="IMC65" s="876"/>
      <c r="IMD65" s="876"/>
      <c r="IME65" s="876"/>
      <c r="IMF65" s="876"/>
      <c r="IMG65" s="876"/>
      <c r="IMH65" s="876"/>
      <c r="IMI65" s="876"/>
      <c r="IMJ65" s="876"/>
      <c r="IMK65" s="876"/>
      <c r="IML65" s="876"/>
      <c r="IMM65" s="876"/>
      <c r="IMN65" s="876"/>
      <c r="IMO65" s="876"/>
      <c r="IMP65" s="876"/>
      <c r="IMQ65" s="876"/>
      <c r="IMR65" s="876"/>
      <c r="IMS65" s="876"/>
      <c r="IMT65" s="876"/>
      <c r="IMU65" s="876"/>
      <c r="IMV65" s="876"/>
      <c r="IMW65" s="876"/>
      <c r="IMX65" s="876"/>
      <c r="IMY65" s="876"/>
      <c r="IMZ65" s="876"/>
      <c r="INA65" s="876"/>
      <c r="INB65" s="876"/>
      <c r="INC65" s="876"/>
      <c r="IND65" s="876"/>
      <c r="INE65" s="876"/>
      <c r="INF65" s="876"/>
      <c r="ING65" s="876"/>
      <c r="INH65" s="876"/>
      <c r="INI65" s="876"/>
      <c r="INJ65" s="876"/>
      <c r="INK65" s="876"/>
      <c r="INL65" s="876"/>
      <c r="INM65" s="876"/>
      <c r="INN65" s="876"/>
      <c r="INO65" s="876"/>
      <c r="INP65" s="876"/>
      <c r="INQ65" s="876"/>
      <c r="INR65" s="876"/>
      <c r="INS65" s="876"/>
      <c r="INT65" s="876"/>
      <c r="INU65" s="876"/>
      <c r="INV65" s="876"/>
      <c r="INW65" s="876"/>
      <c r="INX65" s="876"/>
      <c r="INY65" s="876"/>
      <c r="INZ65" s="876"/>
      <c r="IOA65" s="876"/>
      <c r="IOB65" s="876"/>
      <c r="IOC65" s="876"/>
      <c r="IOD65" s="876"/>
      <c r="IOE65" s="876"/>
      <c r="IOF65" s="876"/>
      <c r="IOG65" s="876"/>
      <c r="IOH65" s="876"/>
      <c r="IOI65" s="876"/>
      <c r="IOJ65" s="876"/>
      <c r="IOK65" s="876"/>
      <c r="IOL65" s="876"/>
      <c r="IOM65" s="876"/>
      <c r="ION65" s="876"/>
      <c r="IOO65" s="876"/>
      <c r="IOP65" s="876"/>
      <c r="IOQ65" s="876"/>
      <c r="IOR65" s="876"/>
      <c r="IOS65" s="876"/>
      <c r="IOT65" s="876"/>
      <c r="IOU65" s="876"/>
      <c r="IOV65" s="876"/>
      <c r="IOW65" s="876"/>
      <c r="IOX65" s="876"/>
      <c r="IOY65" s="876"/>
      <c r="IOZ65" s="876"/>
      <c r="IPA65" s="876"/>
      <c r="IPB65" s="876"/>
      <c r="IPC65" s="876"/>
      <c r="IPD65" s="876"/>
      <c r="IPE65" s="876"/>
      <c r="IPF65" s="876"/>
      <c r="IPG65" s="876"/>
      <c r="IPH65" s="876"/>
      <c r="IPI65" s="876"/>
      <c r="IPJ65" s="876"/>
      <c r="IPK65" s="876"/>
      <c r="IPL65" s="876"/>
      <c r="IPM65" s="876"/>
      <c r="IPN65" s="876"/>
      <c r="IPO65" s="876"/>
      <c r="IPP65" s="876"/>
      <c r="IPQ65" s="876"/>
      <c r="IPR65" s="876"/>
      <c r="IPS65" s="876"/>
      <c r="IPT65" s="876"/>
      <c r="IPU65" s="876"/>
      <c r="IPV65" s="876"/>
      <c r="IPW65" s="876"/>
      <c r="IPX65" s="876"/>
      <c r="IPY65" s="876"/>
      <c r="IPZ65" s="876"/>
      <c r="IQA65" s="876"/>
      <c r="IQB65" s="876"/>
      <c r="IQC65" s="876"/>
      <c r="IQD65" s="876"/>
      <c r="IQE65" s="876"/>
      <c r="IQF65" s="876"/>
      <c r="IQG65" s="876"/>
      <c r="IQH65" s="876"/>
      <c r="IQI65" s="876"/>
      <c r="IQJ65" s="876"/>
      <c r="IQK65" s="876"/>
      <c r="IQL65" s="876"/>
      <c r="IQM65" s="876"/>
      <c r="IQN65" s="876"/>
      <c r="IQO65" s="876"/>
      <c r="IQP65" s="876"/>
      <c r="IQQ65" s="876"/>
      <c r="IQR65" s="876"/>
      <c r="IQS65" s="876"/>
      <c r="IQT65" s="876"/>
      <c r="IQU65" s="876"/>
      <c r="IQV65" s="876"/>
      <c r="IQW65" s="876"/>
      <c r="IQX65" s="876"/>
      <c r="IQY65" s="876"/>
      <c r="IQZ65" s="876"/>
      <c r="IRA65" s="876"/>
      <c r="IRB65" s="876"/>
      <c r="IRC65" s="876"/>
      <c r="IRD65" s="876"/>
      <c r="IRE65" s="876"/>
      <c r="IRF65" s="876"/>
      <c r="IRG65" s="876"/>
      <c r="IRH65" s="876"/>
      <c r="IRI65" s="876"/>
      <c r="IRJ65" s="876"/>
      <c r="IRK65" s="876"/>
      <c r="IRL65" s="876"/>
      <c r="IRM65" s="876"/>
      <c r="IRN65" s="876"/>
      <c r="IRO65" s="876"/>
      <c r="IRP65" s="876"/>
      <c r="IRQ65" s="876"/>
      <c r="IRR65" s="876"/>
      <c r="IRS65" s="876"/>
      <c r="IRT65" s="876"/>
      <c r="IRU65" s="876"/>
      <c r="IRV65" s="876"/>
      <c r="IRW65" s="876"/>
      <c r="IRX65" s="876"/>
      <c r="IRY65" s="876"/>
      <c r="IRZ65" s="876"/>
      <c r="ISA65" s="876"/>
      <c r="ISB65" s="876"/>
      <c r="ISC65" s="876"/>
      <c r="ISD65" s="876"/>
      <c r="ISE65" s="876"/>
      <c r="ISF65" s="876"/>
      <c r="ISG65" s="876"/>
      <c r="ISH65" s="876"/>
      <c r="ISI65" s="876"/>
      <c r="ISJ65" s="876"/>
      <c r="ISK65" s="876"/>
      <c r="ISL65" s="876"/>
      <c r="ISM65" s="876"/>
      <c r="ISN65" s="876"/>
      <c r="ISO65" s="876"/>
      <c r="ISP65" s="876"/>
      <c r="ISQ65" s="876"/>
      <c r="ISR65" s="876"/>
      <c r="ISS65" s="876"/>
      <c r="IST65" s="876"/>
      <c r="ISU65" s="876"/>
      <c r="ISV65" s="876"/>
      <c r="ISW65" s="876"/>
      <c r="ISX65" s="876"/>
      <c r="ISY65" s="876"/>
      <c r="ISZ65" s="876"/>
      <c r="ITA65" s="876"/>
      <c r="ITB65" s="876"/>
      <c r="ITC65" s="876"/>
      <c r="ITD65" s="876"/>
      <c r="ITE65" s="876"/>
      <c r="ITF65" s="876"/>
      <c r="ITG65" s="876"/>
      <c r="ITH65" s="876"/>
      <c r="ITI65" s="876"/>
      <c r="ITJ65" s="876"/>
      <c r="ITK65" s="876"/>
      <c r="ITL65" s="876"/>
      <c r="ITM65" s="876"/>
      <c r="ITN65" s="876"/>
      <c r="ITO65" s="876"/>
      <c r="ITP65" s="876"/>
      <c r="ITQ65" s="876"/>
      <c r="ITR65" s="876"/>
      <c r="ITS65" s="876"/>
      <c r="ITT65" s="876"/>
      <c r="ITU65" s="876"/>
      <c r="ITV65" s="876"/>
      <c r="ITW65" s="876"/>
      <c r="ITX65" s="876"/>
      <c r="ITY65" s="876"/>
      <c r="ITZ65" s="876"/>
      <c r="IUA65" s="876"/>
      <c r="IUB65" s="876"/>
      <c r="IUC65" s="876"/>
      <c r="IUD65" s="876"/>
      <c r="IUE65" s="876"/>
      <c r="IUF65" s="876"/>
      <c r="IUG65" s="876"/>
      <c r="IUH65" s="876"/>
      <c r="IUI65" s="876"/>
      <c r="IUJ65" s="876"/>
      <c r="IUK65" s="876"/>
      <c r="IUL65" s="876"/>
      <c r="IUM65" s="876"/>
      <c r="IUN65" s="876"/>
      <c r="IUO65" s="876"/>
      <c r="IUP65" s="876"/>
      <c r="IUQ65" s="876"/>
      <c r="IUR65" s="876"/>
      <c r="IUS65" s="876"/>
      <c r="IUT65" s="876"/>
      <c r="IUU65" s="876"/>
      <c r="IUV65" s="876"/>
      <c r="IUW65" s="876"/>
      <c r="IUX65" s="876"/>
      <c r="IUY65" s="876"/>
      <c r="IUZ65" s="876"/>
      <c r="IVA65" s="876"/>
      <c r="IVB65" s="876"/>
      <c r="IVC65" s="876"/>
      <c r="IVD65" s="876"/>
      <c r="IVE65" s="876"/>
      <c r="IVF65" s="876"/>
      <c r="IVG65" s="876"/>
      <c r="IVH65" s="876"/>
      <c r="IVI65" s="876"/>
      <c r="IVJ65" s="876"/>
      <c r="IVK65" s="876"/>
      <c r="IVL65" s="876"/>
      <c r="IVM65" s="876"/>
      <c r="IVN65" s="876"/>
      <c r="IVO65" s="876"/>
      <c r="IVP65" s="876"/>
      <c r="IVQ65" s="876"/>
      <c r="IVR65" s="876"/>
      <c r="IVS65" s="876"/>
      <c r="IVT65" s="876"/>
      <c r="IVU65" s="876"/>
      <c r="IVV65" s="876"/>
      <c r="IVW65" s="876"/>
      <c r="IVX65" s="876"/>
      <c r="IVY65" s="876"/>
      <c r="IVZ65" s="876"/>
      <c r="IWA65" s="876"/>
      <c r="IWB65" s="876"/>
      <c r="IWC65" s="876"/>
      <c r="IWD65" s="876"/>
      <c r="IWE65" s="876"/>
      <c r="IWF65" s="876"/>
      <c r="IWG65" s="876"/>
      <c r="IWH65" s="876"/>
      <c r="IWI65" s="876"/>
      <c r="IWJ65" s="876"/>
      <c r="IWK65" s="876"/>
      <c r="IWL65" s="876"/>
      <c r="IWM65" s="876"/>
      <c r="IWN65" s="876"/>
      <c r="IWO65" s="876"/>
      <c r="IWP65" s="876"/>
      <c r="IWQ65" s="876"/>
      <c r="IWR65" s="876"/>
      <c r="IWS65" s="876"/>
      <c r="IWT65" s="876"/>
      <c r="IWU65" s="876"/>
      <c r="IWV65" s="876"/>
      <c r="IWW65" s="876"/>
      <c r="IWX65" s="876"/>
      <c r="IWY65" s="876"/>
      <c r="IWZ65" s="876"/>
      <c r="IXA65" s="876"/>
      <c r="IXB65" s="876"/>
      <c r="IXC65" s="876"/>
      <c r="IXD65" s="876"/>
      <c r="IXE65" s="876"/>
      <c r="IXF65" s="876"/>
      <c r="IXG65" s="876"/>
      <c r="IXH65" s="876"/>
      <c r="IXI65" s="876"/>
      <c r="IXJ65" s="876"/>
      <c r="IXK65" s="876"/>
      <c r="IXL65" s="876"/>
      <c r="IXM65" s="876"/>
      <c r="IXN65" s="876"/>
      <c r="IXO65" s="876"/>
      <c r="IXP65" s="876"/>
      <c r="IXQ65" s="876"/>
      <c r="IXR65" s="876"/>
      <c r="IXS65" s="876"/>
      <c r="IXT65" s="876"/>
      <c r="IXU65" s="876"/>
      <c r="IXV65" s="876"/>
      <c r="IXW65" s="876"/>
      <c r="IXX65" s="876"/>
      <c r="IXY65" s="876"/>
      <c r="IXZ65" s="876"/>
      <c r="IYA65" s="876"/>
      <c r="IYB65" s="876"/>
      <c r="IYC65" s="876"/>
      <c r="IYD65" s="876"/>
      <c r="IYE65" s="876"/>
      <c r="IYF65" s="876"/>
      <c r="IYG65" s="876"/>
      <c r="IYH65" s="876"/>
      <c r="IYI65" s="876"/>
      <c r="IYJ65" s="876"/>
      <c r="IYK65" s="876"/>
      <c r="IYL65" s="876"/>
      <c r="IYM65" s="876"/>
      <c r="IYN65" s="876"/>
      <c r="IYO65" s="876"/>
      <c r="IYP65" s="876"/>
      <c r="IYQ65" s="876"/>
      <c r="IYR65" s="876"/>
      <c r="IYS65" s="876"/>
      <c r="IYT65" s="876"/>
      <c r="IYU65" s="876"/>
      <c r="IYV65" s="876"/>
      <c r="IYW65" s="876"/>
      <c r="IYX65" s="876"/>
      <c r="IYY65" s="876"/>
      <c r="IYZ65" s="876"/>
      <c r="IZA65" s="876"/>
      <c r="IZB65" s="876"/>
      <c r="IZC65" s="876"/>
      <c r="IZD65" s="876"/>
      <c r="IZE65" s="876"/>
      <c r="IZF65" s="876"/>
      <c r="IZG65" s="876"/>
      <c r="IZH65" s="876"/>
      <c r="IZI65" s="876"/>
      <c r="IZJ65" s="876"/>
      <c r="IZK65" s="876"/>
      <c r="IZL65" s="876"/>
      <c r="IZM65" s="876"/>
      <c r="IZN65" s="876"/>
      <c r="IZO65" s="876"/>
      <c r="IZP65" s="876"/>
      <c r="IZQ65" s="876"/>
      <c r="IZR65" s="876"/>
      <c r="IZS65" s="876"/>
      <c r="IZT65" s="876"/>
      <c r="IZU65" s="876"/>
      <c r="IZV65" s="876"/>
      <c r="IZW65" s="876"/>
      <c r="IZX65" s="876"/>
      <c r="IZY65" s="876"/>
      <c r="IZZ65" s="876"/>
      <c r="JAA65" s="876"/>
      <c r="JAB65" s="876"/>
      <c r="JAC65" s="876"/>
      <c r="JAD65" s="876"/>
      <c r="JAE65" s="876"/>
      <c r="JAF65" s="876"/>
      <c r="JAG65" s="876"/>
      <c r="JAH65" s="876"/>
      <c r="JAI65" s="876"/>
      <c r="JAJ65" s="876"/>
      <c r="JAK65" s="876"/>
      <c r="JAL65" s="876"/>
      <c r="JAM65" s="876"/>
      <c r="JAN65" s="876"/>
      <c r="JAO65" s="876"/>
      <c r="JAP65" s="876"/>
      <c r="JAQ65" s="876"/>
      <c r="JAR65" s="876"/>
      <c r="JAS65" s="876"/>
      <c r="JAT65" s="876"/>
      <c r="JAU65" s="876"/>
      <c r="JAV65" s="876"/>
      <c r="JAW65" s="876"/>
      <c r="JAX65" s="876"/>
      <c r="JAY65" s="876"/>
      <c r="JAZ65" s="876"/>
      <c r="JBA65" s="876"/>
      <c r="JBB65" s="876"/>
      <c r="JBC65" s="876"/>
      <c r="JBD65" s="876"/>
      <c r="JBE65" s="876"/>
      <c r="JBF65" s="876"/>
      <c r="JBG65" s="876"/>
      <c r="JBH65" s="876"/>
      <c r="JBI65" s="876"/>
      <c r="JBJ65" s="876"/>
      <c r="JBK65" s="876"/>
      <c r="JBL65" s="876"/>
      <c r="JBM65" s="876"/>
      <c r="JBN65" s="876"/>
      <c r="JBO65" s="876"/>
      <c r="JBP65" s="876"/>
      <c r="JBQ65" s="876"/>
      <c r="JBR65" s="876"/>
      <c r="JBS65" s="876"/>
      <c r="JBT65" s="876"/>
      <c r="JBU65" s="876"/>
      <c r="JBV65" s="876"/>
      <c r="JBW65" s="876"/>
      <c r="JBX65" s="876"/>
      <c r="JBY65" s="876"/>
      <c r="JBZ65" s="876"/>
      <c r="JCA65" s="876"/>
      <c r="JCB65" s="876"/>
      <c r="JCC65" s="876"/>
      <c r="JCD65" s="876"/>
      <c r="JCE65" s="876"/>
      <c r="JCF65" s="876"/>
      <c r="JCG65" s="876"/>
      <c r="JCH65" s="876"/>
      <c r="JCI65" s="876"/>
      <c r="JCJ65" s="876"/>
      <c r="JCK65" s="876"/>
      <c r="JCL65" s="876"/>
      <c r="JCM65" s="876"/>
      <c r="JCN65" s="876"/>
      <c r="JCO65" s="876"/>
      <c r="JCP65" s="876"/>
      <c r="JCQ65" s="876"/>
      <c r="JCR65" s="876"/>
      <c r="JCS65" s="876"/>
      <c r="JCT65" s="876"/>
      <c r="JCU65" s="876"/>
      <c r="JCV65" s="876"/>
      <c r="JCW65" s="876"/>
      <c r="JCX65" s="876"/>
      <c r="JCY65" s="876"/>
      <c r="JCZ65" s="876"/>
      <c r="JDA65" s="876"/>
      <c r="JDB65" s="876"/>
      <c r="JDC65" s="876"/>
      <c r="JDD65" s="876"/>
      <c r="JDE65" s="876"/>
      <c r="JDF65" s="876"/>
      <c r="JDG65" s="876"/>
      <c r="JDH65" s="876"/>
      <c r="JDI65" s="876"/>
      <c r="JDJ65" s="876"/>
      <c r="JDK65" s="876"/>
      <c r="JDL65" s="876"/>
      <c r="JDM65" s="876"/>
      <c r="JDN65" s="876"/>
      <c r="JDO65" s="876"/>
      <c r="JDP65" s="876"/>
      <c r="JDQ65" s="876"/>
      <c r="JDR65" s="876"/>
      <c r="JDS65" s="876"/>
      <c r="JDT65" s="876"/>
      <c r="JDU65" s="876"/>
      <c r="JDV65" s="876"/>
      <c r="JDW65" s="876"/>
      <c r="JDX65" s="876"/>
      <c r="JDY65" s="876"/>
      <c r="JDZ65" s="876"/>
      <c r="JEA65" s="876"/>
      <c r="JEB65" s="876"/>
      <c r="JEC65" s="876"/>
      <c r="JED65" s="876"/>
      <c r="JEE65" s="876"/>
      <c r="JEF65" s="876"/>
      <c r="JEG65" s="876"/>
      <c r="JEH65" s="876"/>
      <c r="JEI65" s="876"/>
      <c r="JEJ65" s="876"/>
      <c r="JEK65" s="876"/>
      <c r="JEL65" s="876"/>
      <c r="JEM65" s="876"/>
      <c r="JEN65" s="876"/>
      <c r="JEO65" s="876"/>
      <c r="JEP65" s="876"/>
      <c r="JEQ65" s="876"/>
      <c r="JER65" s="876"/>
      <c r="JES65" s="876"/>
      <c r="JET65" s="876"/>
      <c r="JEU65" s="876"/>
      <c r="JEV65" s="876"/>
      <c r="JEW65" s="876"/>
      <c r="JEX65" s="876"/>
      <c r="JEY65" s="876"/>
      <c r="JEZ65" s="876"/>
      <c r="JFA65" s="876"/>
      <c r="JFB65" s="876"/>
      <c r="JFC65" s="876"/>
      <c r="JFD65" s="876"/>
      <c r="JFE65" s="876"/>
      <c r="JFF65" s="876"/>
      <c r="JFG65" s="876"/>
      <c r="JFH65" s="876"/>
      <c r="JFI65" s="876"/>
      <c r="JFJ65" s="876"/>
      <c r="JFK65" s="876"/>
      <c r="JFL65" s="876"/>
      <c r="JFM65" s="876"/>
      <c r="JFN65" s="876"/>
      <c r="JFO65" s="876"/>
      <c r="JFP65" s="876"/>
      <c r="JFQ65" s="876"/>
      <c r="JFR65" s="876"/>
      <c r="JFS65" s="876"/>
      <c r="JFT65" s="876"/>
      <c r="JFU65" s="876"/>
      <c r="JFV65" s="876"/>
      <c r="JFW65" s="876"/>
      <c r="JFX65" s="876"/>
      <c r="JFY65" s="876"/>
      <c r="JFZ65" s="876"/>
      <c r="JGA65" s="876"/>
      <c r="JGB65" s="876"/>
      <c r="JGC65" s="876"/>
      <c r="JGD65" s="876"/>
      <c r="JGE65" s="876"/>
      <c r="JGF65" s="876"/>
      <c r="JGG65" s="876"/>
      <c r="JGH65" s="876"/>
      <c r="JGI65" s="876"/>
      <c r="JGJ65" s="876"/>
      <c r="JGK65" s="876"/>
      <c r="JGL65" s="876"/>
      <c r="JGM65" s="876"/>
      <c r="JGN65" s="876"/>
      <c r="JGO65" s="876"/>
      <c r="JGP65" s="876"/>
      <c r="JGQ65" s="876"/>
      <c r="JGR65" s="876"/>
      <c r="JGS65" s="876"/>
      <c r="JGT65" s="876"/>
      <c r="JGU65" s="876"/>
      <c r="JGV65" s="876"/>
      <c r="JGW65" s="876"/>
      <c r="JGX65" s="876"/>
      <c r="JGY65" s="876"/>
      <c r="JGZ65" s="876"/>
      <c r="JHA65" s="876"/>
      <c r="JHB65" s="876"/>
      <c r="JHC65" s="876"/>
      <c r="JHD65" s="876"/>
      <c r="JHE65" s="876"/>
      <c r="JHF65" s="876"/>
      <c r="JHG65" s="876"/>
      <c r="JHH65" s="876"/>
      <c r="JHI65" s="876"/>
      <c r="JHJ65" s="876"/>
      <c r="JHK65" s="876"/>
      <c r="JHL65" s="876"/>
      <c r="JHM65" s="876"/>
      <c r="JHN65" s="876"/>
      <c r="JHO65" s="876"/>
      <c r="JHP65" s="876"/>
      <c r="JHQ65" s="876"/>
      <c r="JHR65" s="876"/>
      <c r="JHS65" s="876"/>
      <c r="JHT65" s="876"/>
      <c r="JHU65" s="876"/>
      <c r="JHV65" s="876"/>
      <c r="JHW65" s="876"/>
      <c r="JHX65" s="876"/>
      <c r="JHY65" s="876"/>
      <c r="JHZ65" s="876"/>
      <c r="JIA65" s="876"/>
      <c r="JIB65" s="876"/>
      <c r="JIC65" s="876"/>
      <c r="JID65" s="876"/>
      <c r="JIE65" s="876"/>
      <c r="JIF65" s="876"/>
      <c r="JIG65" s="876"/>
      <c r="JIH65" s="876"/>
      <c r="JII65" s="876"/>
      <c r="JIJ65" s="876"/>
      <c r="JIK65" s="876"/>
      <c r="JIL65" s="876"/>
      <c r="JIM65" s="876"/>
      <c r="JIN65" s="876"/>
      <c r="JIO65" s="876"/>
      <c r="JIP65" s="876"/>
      <c r="JIQ65" s="876"/>
      <c r="JIR65" s="876"/>
      <c r="JIS65" s="876"/>
      <c r="JIT65" s="876"/>
      <c r="JIU65" s="876"/>
      <c r="JIV65" s="876"/>
      <c r="JIW65" s="876"/>
      <c r="JIX65" s="876"/>
      <c r="JIY65" s="876"/>
      <c r="JIZ65" s="876"/>
      <c r="JJA65" s="876"/>
      <c r="JJB65" s="876"/>
      <c r="JJC65" s="876"/>
      <c r="JJD65" s="876"/>
      <c r="JJE65" s="876"/>
      <c r="JJF65" s="876"/>
      <c r="JJG65" s="876"/>
      <c r="JJH65" s="876"/>
      <c r="JJI65" s="876"/>
      <c r="JJJ65" s="876"/>
      <c r="JJK65" s="876"/>
      <c r="JJL65" s="876"/>
      <c r="JJM65" s="876"/>
      <c r="JJN65" s="876"/>
      <c r="JJO65" s="876"/>
      <c r="JJP65" s="876"/>
      <c r="JJQ65" s="876"/>
      <c r="JJR65" s="876"/>
      <c r="JJS65" s="876"/>
      <c r="JJT65" s="876"/>
      <c r="JJU65" s="876"/>
      <c r="JJV65" s="876"/>
      <c r="JJW65" s="876"/>
      <c r="JJX65" s="876"/>
      <c r="JJY65" s="876"/>
      <c r="JJZ65" s="876"/>
      <c r="JKA65" s="876"/>
      <c r="JKB65" s="876"/>
      <c r="JKC65" s="876"/>
      <c r="JKD65" s="876"/>
      <c r="JKE65" s="876"/>
      <c r="JKF65" s="876"/>
      <c r="JKG65" s="876"/>
      <c r="JKH65" s="876"/>
      <c r="JKI65" s="876"/>
      <c r="JKJ65" s="876"/>
      <c r="JKK65" s="876"/>
      <c r="JKL65" s="876"/>
      <c r="JKM65" s="876"/>
      <c r="JKN65" s="876"/>
      <c r="JKO65" s="876"/>
      <c r="JKP65" s="876"/>
      <c r="JKQ65" s="876"/>
      <c r="JKR65" s="876"/>
      <c r="JKS65" s="876"/>
      <c r="JKT65" s="876"/>
      <c r="JKU65" s="876"/>
      <c r="JKV65" s="876"/>
      <c r="JKW65" s="876"/>
      <c r="JKX65" s="876"/>
      <c r="JKY65" s="876"/>
      <c r="JKZ65" s="876"/>
      <c r="JLA65" s="876"/>
      <c r="JLB65" s="876"/>
      <c r="JLC65" s="876"/>
      <c r="JLD65" s="876"/>
      <c r="JLE65" s="876"/>
      <c r="JLF65" s="876"/>
      <c r="JLG65" s="876"/>
      <c r="JLH65" s="876"/>
      <c r="JLI65" s="876"/>
      <c r="JLJ65" s="876"/>
      <c r="JLK65" s="876"/>
      <c r="JLL65" s="876"/>
      <c r="JLM65" s="876"/>
      <c r="JLN65" s="876"/>
      <c r="JLO65" s="876"/>
      <c r="JLP65" s="876"/>
      <c r="JLQ65" s="876"/>
      <c r="JLR65" s="876"/>
      <c r="JLS65" s="876"/>
      <c r="JLT65" s="876"/>
      <c r="JLU65" s="876"/>
      <c r="JLV65" s="876"/>
      <c r="JLW65" s="876"/>
      <c r="JLX65" s="876"/>
      <c r="JLY65" s="876"/>
      <c r="JLZ65" s="876"/>
      <c r="JMA65" s="876"/>
      <c r="JMB65" s="876"/>
      <c r="JMC65" s="876"/>
      <c r="JMD65" s="876"/>
      <c r="JME65" s="876"/>
      <c r="JMF65" s="876"/>
      <c r="JMG65" s="876"/>
      <c r="JMH65" s="876"/>
      <c r="JMI65" s="876"/>
      <c r="JMJ65" s="876"/>
      <c r="JMK65" s="876"/>
      <c r="JML65" s="876"/>
      <c r="JMM65" s="876"/>
      <c r="JMN65" s="876"/>
      <c r="JMO65" s="876"/>
      <c r="JMP65" s="876"/>
      <c r="JMQ65" s="876"/>
      <c r="JMR65" s="876"/>
      <c r="JMS65" s="876"/>
      <c r="JMT65" s="876"/>
      <c r="JMU65" s="876"/>
      <c r="JMV65" s="876"/>
      <c r="JMW65" s="876"/>
      <c r="JMX65" s="876"/>
      <c r="JMY65" s="876"/>
      <c r="JMZ65" s="876"/>
      <c r="JNA65" s="876"/>
      <c r="JNB65" s="876"/>
      <c r="JNC65" s="876"/>
      <c r="JND65" s="876"/>
      <c r="JNE65" s="876"/>
      <c r="JNF65" s="876"/>
      <c r="JNG65" s="876"/>
      <c r="JNH65" s="876"/>
      <c r="JNI65" s="876"/>
      <c r="JNJ65" s="876"/>
      <c r="JNK65" s="876"/>
      <c r="JNL65" s="876"/>
      <c r="JNM65" s="876"/>
      <c r="JNN65" s="876"/>
      <c r="JNO65" s="876"/>
      <c r="JNP65" s="876"/>
      <c r="JNQ65" s="876"/>
      <c r="JNR65" s="876"/>
      <c r="JNS65" s="876"/>
      <c r="JNT65" s="876"/>
      <c r="JNU65" s="876"/>
      <c r="JNV65" s="876"/>
      <c r="JNW65" s="876"/>
      <c r="JNX65" s="876"/>
      <c r="JNY65" s="876"/>
      <c r="JNZ65" s="876"/>
      <c r="JOA65" s="876"/>
      <c r="JOB65" s="876"/>
      <c r="JOC65" s="876"/>
      <c r="JOD65" s="876"/>
      <c r="JOE65" s="876"/>
      <c r="JOF65" s="876"/>
      <c r="JOG65" s="876"/>
      <c r="JOH65" s="876"/>
      <c r="JOI65" s="876"/>
      <c r="JOJ65" s="876"/>
      <c r="JOK65" s="876"/>
      <c r="JOL65" s="876"/>
      <c r="JOM65" s="876"/>
      <c r="JON65" s="876"/>
      <c r="JOO65" s="876"/>
      <c r="JOP65" s="876"/>
      <c r="JOQ65" s="876"/>
      <c r="JOR65" s="876"/>
      <c r="JOS65" s="876"/>
      <c r="JOT65" s="876"/>
      <c r="JOU65" s="876"/>
      <c r="JOV65" s="876"/>
      <c r="JOW65" s="876"/>
      <c r="JOX65" s="876"/>
      <c r="JOY65" s="876"/>
      <c r="JOZ65" s="876"/>
      <c r="JPA65" s="876"/>
      <c r="JPB65" s="876"/>
      <c r="JPC65" s="876"/>
      <c r="JPD65" s="876"/>
      <c r="JPE65" s="876"/>
      <c r="JPF65" s="876"/>
      <c r="JPG65" s="876"/>
      <c r="JPH65" s="876"/>
      <c r="JPI65" s="876"/>
      <c r="JPJ65" s="876"/>
      <c r="JPK65" s="876"/>
      <c r="JPL65" s="876"/>
      <c r="JPM65" s="876"/>
      <c r="JPN65" s="876"/>
      <c r="JPO65" s="876"/>
      <c r="JPP65" s="876"/>
      <c r="JPQ65" s="876"/>
      <c r="JPR65" s="876"/>
      <c r="JPS65" s="876"/>
      <c r="JPT65" s="876"/>
      <c r="JPU65" s="876"/>
      <c r="JPV65" s="876"/>
      <c r="JPW65" s="876"/>
      <c r="JPX65" s="876"/>
      <c r="JPY65" s="876"/>
      <c r="JPZ65" s="876"/>
      <c r="JQA65" s="876"/>
      <c r="JQB65" s="876"/>
      <c r="JQC65" s="876"/>
      <c r="JQD65" s="876"/>
      <c r="JQE65" s="876"/>
      <c r="JQF65" s="876"/>
      <c r="JQG65" s="876"/>
      <c r="JQH65" s="876"/>
      <c r="JQI65" s="876"/>
      <c r="JQJ65" s="876"/>
      <c r="JQK65" s="876"/>
      <c r="JQL65" s="876"/>
      <c r="JQM65" s="876"/>
      <c r="JQN65" s="876"/>
      <c r="JQO65" s="876"/>
      <c r="JQP65" s="876"/>
      <c r="JQQ65" s="876"/>
      <c r="JQR65" s="876"/>
      <c r="JQS65" s="876"/>
      <c r="JQT65" s="876"/>
      <c r="JQU65" s="876"/>
      <c r="JQV65" s="876"/>
      <c r="JQW65" s="876"/>
      <c r="JQX65" s="876"/>
      <c r="JQY65" s="876"/>
      <c r="JQZ65" s="876"/>
      <c r="JRA65" s="876"/>
      <c r="JRB65" s="876"/>
      <c r="JRC65" s="876"/>
      <c r="JRD65" s="876"/>
      <c r="JRE65" s="876"/>
      <c r="JRF65" s="876"/>
      <c r="JRG65" s="876"/>
      <c r="JRH65" s="876"/>
      <c r="JRI65" s="876"/>
      <c r="JRJ65" s="876"/>
      <c r="JRK65" s="876"/>
      <c r="JRL65" s="876"/>
      <c r="JRM65" s="876"/>
      <c r="JRN65" s="876"/>
      <c r="JRO65" s="876"/>
      <c r="JRP65" s="876"/>
      <c r="JRQ65" s="876"/>
      <c r="JRR65" s="876"/>
      <c r="JRS65" s="876"/>
      <c r="JRT65" s="876"/>
      <c r="JRU65" s="876"/>
      <c r="JRV65" s="876"/>
      <c r="JRW65" s="876"/>
      <c r="JRX65" s="876"/>
      <c r="JRY65" s="876"/>
      <c r="JRZ65" s="876"/>
      <c r="JSA65" s="876"/>
      <c r="JSB65" s="876"/>
      <c r="JSC65" s="876"/>
      <c r="JSD65" s="876"/>
      <c r="JSE65" s="876"/>
      <c r="JSF65" s="876"/>
      <c r="JSG65" s="876"/>
      <c r="JSH65" s="876"/>
      <c r="JSI65" s="876"/>
      <c r="JSJ65" s="876"/>
      <c r="JSK65" s="876"/>
      <c r="JSL65" s="876"/>
      <c r="JSM65" s="876"/>
      <c r="JSN65" s="876"/>
      <c r="JSO65" s="876"/>
      <c r="JSP65" s="876"/>
      <c r="JSQ65" s="876"/>
      <c r="JSR65" s="876"/>
      <c r="JSS65" s="876"/>
      <c r="JST65" s="876"/>
      <c r="JSU65" s="876"/>
      <c r="JSV65" s="876"/>
      <c r="JSW65" s="876"/>
      <c r="JSX65" s="876"/>
      <c r="JSY65" s="876"/>
      <c r="JSZ65" s="876"/>
      <c r="JTA65" s="876"/>
      <c r="JTB65" s="876"/>
      <c r="JTC65" s="876"/>
      <c r="JTD65" s="876"/>
      <c r="JTE65" s="876"/>
      <c r="JTF65" s="876"/>
      <c r="JTG65" s="876"/>
      <c r="JTH65" s="876"/>
      <c r="JTI65" s="876"/>
      <c r="JTJ65" s="876"/>
      <c r="JTK65" s="876"/>
      <c r="JTL65" s="876"/>
      <c r="JTM65" s="876"/>
      <c r="JTN65" s="876"/>
      <c r="JTO65" s="876"/>
      <c r="JTP65" s="876"/>
      <c r="JTQ65" s="876"/>
      <c r="JTR65" s="876"/>
      <c r="JTS65" s="876"/>
      <c r="JTT65" s="876"/>
      <c r="JTU65" s="876"/>
      <c r="JTV65" s="876"/>
      <c r="JTW65" s="876"/>
      <c r="JTX65" s="876"/>
      <c r="JTY65" s="876"/>
      <c r="JTZ65" s="876"/>
      <c r="JUA65" s="876"/>
      <c r="JUB65" s="876"/>
      <c r="JUC65" s="876"/>
      <c r="JUD65" s="876"/>
      <c r="JUE65" s="876"/>
      <c r="JUF65" s="876"/>
      <c r="JUG65" s="876"/>
      <c r="JUH65" s="876"/>
      <c r="JUI65" s="876"/>
      <c r="JUJ65" s="876"/>
      <c r="JUK65" s="876"/>
      <c r="JUL65" s="876"/>
      <c r="JUM65" s="876"/>
      <c r="JUN65" s="876"/>
      <c r="JUO65" s="876"/>
      <c r="JUP65" s="876"/>
      <c r="JUQ65" s="876"/>
      <c r="JUR65" s="876"/>
      <c r="JUS65" s="876"/>
      <c r="JUT65" s="876"/>
      <c r="JUU65" s="876"/>
      <c r="JUV65" s="876"/>
      <c r="JUW65" s="876"/>
      <c r="JUX65" s="876"/>
      <c r="JUY65" s="876"/>
      <c r="JUZ65" s="876"/>
      <c r="JVA65" s="876"/>
      <c r="JVB65" s="876"/>
      <c r="JVC65" s="876"/>
      <c r="JVD65" s="876"/>
      <c r="JVE65" s="876"/>
      <c r="JVF65" s="876"/>
      <c r="JVG65" s="876"/>
      <c r="JVH65" s="876"/>
      <c r="JVI65" s="876"/>
      <c r="JVJ65" s="876"/>
      <c r="JVK65" s="876"/>
      <c r="JVL65" s="876"/>
      <c r="JVM65" s="876"/>
      <c r="JVN65" s="876"/>
      <c r="JVO65" s="876"/>
      <c r="JVP65" s="876"/>
      <c r="JVQ65" s="876"/>
      <c r="JVR65" s="876"/>
      <c r="JVS65" s="876"/>
      <c r="JVT65" s="876"/>
      <c r="JVU65" s="876"/>
      <c r="JVV65" s="876"/>
      <c r="JVW65" s="876"/>
      <c r="JVX65" s="876"/>
      <c r="JVY65" s="876"/>
      <c r="JVZ65" s="876"/>
      <c r="JWA65" s="876"/>
      <c r="JWB65" s="876"/>
      <c r="JWC65" s="876"/>
      <c r="JWD65" s="876"/>
      <c r="JWE65" s="876"/>
      <c r="JWF65" s="876"/>
      <c r="JWG65" s="876"/>
      <c r="JWH65" s="876"/>
      <c r="JWI65" s="876"/>
      <c r="JWJ65" s="876"/>
      <c r="JWK65" s="876"/>
      <c r="JWL65" s="876"/>
      <c r="JWM65" s="876"/>
      <c r="JWN65" s="876"/>
      <c r="JWO65" s="876"/>
      <c r="JWP65" s="876"/>
      <c r="JWQ65" s="876"/>
      <c r="JWR65" s="876"/>
      <c r="JWS65" s="876"/>
      <c r="JWT65" s="876"/>
      <c r="JWU65" s="876"/>
      <c r="JWV65" s="876"/>
      <c r="JWW65" s="876"/>
      <c r="JWX65" s="876"/>
      <c r="JWY65" s="876"/>
      <c r="JWZ65" s="876"/>
      <c r="JXA65" s="876"/>
      <c r="JXB65" s="876"/>
      <c r="JXC65" s="876"/>
      <c r="JXD65" s="876"/>
      <c r="JXE65" s="876"/>
      <c r="JXF65" s="876"/>
      <c r="JXG65" s="876"/>
      <c r="JXH65" s="876"/>
      <c r="JXI65" s="876"/>
      <c r="JXJ65" s="876"/>
      <c r="JXK65" s="876"/>
      <c r="JXL65" s="876"/>
      <c r="JXM65" s="876"/>
      <c r="JXN65" s="876"/>
      <c r="JXO65" s="876"/>
      <c r="JXP65" s="876"/>
      <c r="JXQ65" s="876"/>
      <c r="JXR65" s="876"/>
      <c r="JXS65" s="876"/>
      <c r="JXT65" s="876"/>
      <c r="JXU65" s="876"/>
      <c r="JXV65" s="876"/>
      <c r="JXW65" s="876"/>
      <c r="JXX65" s="876"/>
      <c r="JXY65" s="876"/>
      <c r="JXZ65" s="876"/>
      <c r="JYA65" s="876"/>
      <c r="JYB65" s="876"/>
      <c r="JYC65" s="876"/>
      <c r="JYD65" s="876"/>
      <c r="JYE65" s="876"/>
      <c r="JYF65" s="876"/>
      <c r="JYG65" s="876"/>
      <c r="JYH65" s="876"/>
      <c r="JYI65" s="876"/>
      <c r="JYJ65" s="876"/>
      <c r="JYK65" s="876"/>
      <c r="JYL65" s="876"/>
      <c r="JYM65" s="876"/>
      <c r="JYN65" s="876"/>
      <c r="JYO65" s="876"/>
      <c r="JYP65" s="876"/>
      <c r="JYQ65" s="876"/>
      <c r="JYR65" s="876"/>
      <c r="JYS65" s="876"/>
      <c r="JYT65" s="876"/>
      <c r="JYU65" s="876"/>
      <c r="JYV65" s="876"/>
      <c r="JYW65" s="876"/>
      <c r="JYX65" s="876"/>
      <c r="JYY65" s="876"/>
      <c r="JYZ65" s="876"/>
      <c r="JZA65" s="876"/>
      <c r="JZB65" s="876"/>
      <c r="JZC65" s="876"/>
      <c r="JZD65" s="876"/>
      <c r="JZE65" s="876"/>
      <c r="JZF65" s="876"/>
      <c r="JZG65" s="876"/>
      <c r="JZH65" s="876"/>
      <c r="JZI65" s="876"/>
      <c r="JZJ65" s="876"/>
      <c r="JZK65" s="876"/>
      <c r="JZL65" s="876"/>
      <c r="JZM65" s="876"/>
      <c r="JZN65" s="876"/>
      <c r="JZO65" s="876"/>
      <c r="JZP65" s="876"/>
      <c r="JZQ65" s="876"/>
      <c r="JZR65" s="876"/>
      <c r="JZS65" s="876"/>
      <c r="JZT65" s="876"/>
      <c r="JZU65" s="876"/>
      <c r="JZV65" s="876"/>
      <c r="JZW65" s="876"/>
      <c r="JZX65" s="876"/>
      <c r="JZY65" s="876"/>
      <c r="JZZ65" s="876"/>
      <c r="KAA65" s="876"/>
      <c r="KAB65" s="876"/>
      <c r="KAC65" s="876"/>
      <c r="KAD65" s="876"/>
      <c r="KAE65" s="876"/>
      <c r="KAF65" s="876"/>
      <c r="KAG65" s="876"/>
      <c r="KAH65" s="876"/>
      <c r="KAI65" s="876"/>
      <c r="KAJ65" s="876"/>
      <c r="KAK65" s="876"/>
      <c r="KAL65" s="876"/>
      <c r="KAM65" s="876"/>
      <c r="KAN65" s="876"/>
      <c r="KAO65" s="876"/>
      <c r="KAP65" s="876"/>
      <c r="KAQ65" s="876"/>
      <c r="KAR65" s="876"/>
      <c r="KAS65" s="876"/>
      <c r="KAT65" s="876"/>
      <c r="KAU65" s="876"/>
      <c r="KAV65" s="876"/>
      <c r="KAW65" s="876"/>
      <c r="KAX65" s="876"/>
      <c r="KAY65" s="876"/>
      <c r="KAZ65" s="876"/>
      <c r="KBA65" s="876"/>
      <c r="KBB65" s="876"/>
      <c r="KBC65" s="876"/>
      <c r="KBD65" s="876"/>
      <c r="KBE65" s="876"/>
      <c r="KBF65" s="876"/>
      <c r="KBG65" s="876"/>
      <c r="KBH65" s="876"/>
      <c r="KBI65" s="876"/>
      <c r="KBJ65" s="876"/>
      <c r="KBK65" s="876"/>
      <c r="KBL65" s="876"/>
      <c r="KBM65" s="876"/>
      <c r="KBN65" s="876"/>
      <c r="KBO65" s="876"/>
      <c r="KBP65" s="876"/>
      <c r="KBQ65" s="876"/>
      <c r="KBR65" s="876"/>
      <c r="KBS65" s="876"/>
      <c r="KBT65" s="876"/>
      <c r="KBU65" s="876"/>
      <c r="KBV65" s="876"/>
      <c r="KBW65" s="876"/>
      <c r="KBX65" s="876"/>
      <c r="KBY65" s="876"/>
      <c r="KBZ65" s="876"/>
      <c r="KCA65" s="876"/>
      <c r="KCB65" s="876"/>
      <c r="KCC65" s="876"/>
      <c r="KCD65" s="876"/>
      <c r="KCE65" s="876"/>
      <c r="KCF65" s="876"/>
      <c r="KCG65" s="876"/>
      <c r="KCH65" s="876"/>
      <c r="KCI65" s="876"/>
      <c r="KCJ65" s="876"/>
      <c r="KCK65" s="876"/>
      <c r="KCL65" s="876"/>
      <c r="KCM65" s="876"/>
      <c r="KCN65" s="876"/>
      <c r="KCO65" s="876"/>
      <c r="KCP65" s="876"/>
      <c r="KCQ65" s="876"/>
      <c r="KCR65" s="876"/>
      <c r="KCS65" s="876"/>
      <c r="KCT65" s="876"/>
      <c r="KCU65" s="876"/>
      <c r="KCV65" s="876"/>
      <c r="KCW65" s="876"/>
      <c r="KCX65" s="876"/>
      <c r="KCY65" s="876"/>
      <c r="KCZ65" s="876"/>
      <c r="KDA65" s="876"/>
      <c r="KDB65" s="876"/>
      <c r="KDC65" s="876"/>
      <c r="KDD65" s="876"/>
      <c r="KDE65" s="876"/>
      <c r="KDF65" s="876"/>
      <c r="KDG65" s="876"/>
      <c r="KDH65" s="876"/>
      <c r="KDI65" s="876"/>
      <c r="KDJ65" s="876"/>
      <c r="KDK65" s="876"/>
      <c r="KDL65" s="876"/>
      <c r="KDM65" s="876"/>
      <c r="KDN65" s="876"/>
      <c r="KDO65" s="876"/>
      <c r="KDP65" s="876"/>
      <c r="KDQ65" s="876"/>
      <c r="KDR65" s="876"/>
      <c r="KDS65" s="876"/>
      <c r="KDT65" s="876"/>
      <c r="KDU65" s="876"/>
      <c r="KDV65" s="876"/>
      <c r="KDW65" s="876"/>
      <c r="KDX65" s="876"/>
      <c r="KDY65" s="876"/>
      <c r="KDZ65" s="876"/>
      <c r="KEA65" s="876"/>
      <c r="KEB65" s="876"/>
      <c r="KEC65" s="876"/>
      <c r="KED65" s="876"/>
      <c r="KEE65" s="876"/>
      <c r="KEF65" s="876"/>
      <c r="KEG65" s="876"/>
      <c r="KEH65" s="876"/>
      <c r="KEI65" s="876"/>
      <c r="KEJ65" s="876"/>
      <c r="KEK65" s="876"/>
      <c r="KEL65" s="876"/>
      <c r="KEM65" s="876"/>
      <c r="KEN65" s="876"/>
      <c r="KEO65" s="876"/>
      <c r="KEP65" s="876"/>
      <c r="KEQ65" s="876"/>
      <c r="KER65" s="876"/>
      <c r="KES65" s="876"/>
      <c r="KET65" s="876"/>
      <c r="KEU65" s="876"/>
      <c r="KEV65" s="876"/>
      <c r="KEW65" s="876"/>
      <c r="KEX65" s="876"/>
      <c r="KEY65" s="876"/>
      <c r="KEZ65" s="876"/>
      <c r="KFA65" s="876"/>
      <c r="KFB65" s="876"/>
      <c r="KFC65" s="876"/>
      <c r="KFD65" s="876"/>
      <c r="KFE65" s="876"/>
      <c r="KFF65" s="876"/>
      <c r="KFG65" s="876"/>
      <c r="KFH65" s="876"/>
      <c r="KFI65" s="876"/>
      <c r="KFJ65" s="876"/>
      <c r="KFK65" s="876"/>
      <c r="KFL65" s="876"/>
      <c r="KFM65" s="876"/>
      <c r="KFN65" s="876"/>
      <c r="KFO65" s="876"/>
      <c r="KFP65" s="876"/>
      <c r="KFQ65" s="876"/>
      <c r="KFR65" s="876"/>
      <c r="KFS65" s="876"/>
      <c r="KFT65" s="876"/>
      <c r="KFU65" s="876"/>
      <c r="KFV65" s="876"/>
      <c r="KFW65" s="876"/>
      <c r="KFX65" s="876"/>
      <c r="KFY65" s="876"/>
      <c r="KFZ65" s="876"/>
      <c r="KGA65" s="876"/>
      <c r="KGB65" s="876"/>
      <c r="KGC65" s="876"/>
      <c r="KGD65" s="876"/>
      <c r="KGE65" s="876"/>
      <c r="KGF65" s="876"/>
      <c r="KGG65" s="876"/>
      <c r="KGH65" s="876"/>
      <c r="KGI65" s="876"/>
      <c r="KGJ65" s="876"/>
      <c r="KGK65" s="876"/>
      <c r="KGL65" s="876"/>
      <c r="KGM65" s="876"/>
      <c r="KGN65" s="876"/>
      <c r="KGO65" s="876"/>
      <c r="KGP65" s="876"/>
      <c r="KGQ65" s="876"/>
      <c r="KGR65" s="876"/>
      <c r="KGS65" s="876"/>
      <c r="KGT65" s="876"/>
      <c r="KGU65" s="876"/>
      <c r="KGV65" s="876"/>
      <c r="KGW65" s="876"/>
      <c r="KGX65" s="876"/>
      <c r="KGY65" s="876"/>
      <c r="KGZ65" s="876"/>
      <c r="KHA65" s="876"/>
      <c r="KHB65" s="876"/>
      <c r="KHC65" s="876"/>
      <c r="KHD65" s="876"/>
      <c r="KHE65" s="876"/>
      <c r="KHF65" s="876"/>
      <c r="KHG65" s="876"/>
      <c r="KHH65" s="876"/>
      <c r="KHI65" s="876"/>
      <c r="KHJ65" s="876"/>
      <c r="KHK65" s="876"/>
      <c r="KHL65" s="876"/>
      <c r="KHM65" s="876"/>
      <c r="KHN65" s="876"/>
      <c r="KHO65" s="876"/>
      <c r="KHP65" s="876"/>
      <c r="KHQ65" s="876"/>
      <c r="KHR65" s="876"/>
      <c r="KHS65" s="876"/>
      <c r="KHT65" s="876"/>
      <c r="KHU65" s="876"/>
      <c r="KHV65" s="876"/>
      <c r="KHW65" s="876"/>
      <c r="KHX65" s="876"/>
      <c r="KHY65" s="876"/>
      <c r="KHZ65" s="876"/>
      <c r="KIA65" s="876"/>
      <c r="KIB65" s="876"/>
      <c r="KIC65" s="876"/>
      <c r="KID65" s="876"/>
      <c r="KIE65" s="876"/>
      <c r="KIF65" s="876"/>
      <c r="KIG65" s="876"/>
      <c r="KIH65" s="876"/>
      <c r="KII65" s="876"/>
      <c r="KIJ65" s="876"/>
      <c r="KIK65" s="876"/>
      <c r="KIL65" s="876"/>
      <c r="KIM65" s="876"/>
      <c r="KIN65" s="876"/>
      <c r="KIO65" s="876"/>
      <c r="KIP65" s="876"/>
      <c r="KIQ65" s="876"/>
      <c r="KIR65" s="876"/>
      <c r="KIS65" s="876"/>
      <c r="KIT65" s="876"/>
      <c r="KIU65" s="876"/>
      <c r="KIV65" s="876"/>
      <c r="KIW65" s="876"/>
      <c r="KIX65" s="876"/>
      <c r="KIY65" s="876"/>
      <c r="KIZ65" s="876"/>
      <c r="KJA65" s="876"/>
      <c r="KJB65" s="876"/>
      <c r="KJC65" s="876"/>
      <c r="KJD65" s="876"/>
      <c r="KJE65" s="876"/>
      <c r="KJF65" s="876"/>
      <c r="KJG65" s="876"/>
      <c r="KJH65" s="876"/>
      <c r="KJI65" s="876"/>
      <c r="KJJ65" s="876"/>
      <c r="KJK65" s="876"/>
      <c r="KJL65" s="876"/>
      <c r="KJM65" s="876"/>
      <c r="KJN65" s="876"/>
      <c r="KJO65" s="876"/>
      <c r="KJP65" s="876"/>
      <c r="KJQ65" s="876"/>
      <c r="KJR65" s="876"/>
      <c r="KJS65" s="876"/>
      <c r="KJT65" s="876"/>
      <c r="KJU65" s="876"/>
      <c r="KJV65" s="876"/>
      <c r="KJW65" s="876"/>
      <c r="KJX65" s="876"/>
      <c r="KJY65" s="876"/>
      <c r="KJZ65" s="876"/>
      <c r="KKA65" s="876"/>
      <c r="KKB65" s="876"/>
      <c r="KKC65" s="876"/>
      <c r="KKD65" s="876"/>
      <c r="KKE65" s="876"/>
      <c r="KKF65" s="876"/>
      <c r="KKG65" s="876"/>
      <c r="KKH65" s="876"/>
      <c r="KKI65" s="876"/>
      <c r="KKJ65" s="876"/>
      <c r="KKK65" s="876"/>
      <c r="KKL65" s="876"/>
      <c r="KKM65" s="876"/>
      <c r="KKN65" s="876"/>
      <c r="KKO65" s="876"/>
      <c r="KKP65" s="876"/>
      <c r="KKQ65" s="876"/>
      <c r="KKR65" s="876"/>
      <c r="KKS65" s="876"/>
      <c r="KKT65" s="876"/>
      <c r="KKU65" s="876"/>
      <c r="KKV65" s="876"/>
      <c r="KKW65" s="876"/>
      <c r="KKX65" s="876"/>
      <c r="KKY65" s="876"/>
      <c r="KKZ65" s="876"/>
      <c r="KLA65" s="876"/>
      <c r="KLB65" s="876"/>
      <c r="KLC65" s="876"/>
      <c r="KLD65" s="876"/>
      <c r="KLE65" s="876"/>
      <c r="KLF65" s="876"/>
      <c r="KLG65" s="876"/>
      <c r="KLH65" s="876"/>
      <c r="KLI65" s="876"/>
      <c r="KLJ65" s="876"/>
      <c r="KLK65" s="876"/>
      <c r="KLL65" s="876"/>
      <c r="KLM65" s="876"/>
      <c r="KLN65" s="876"/>
      <c r="KLO65" s="876"/>
      <c r="KLP65" s="876"/>
      <c r="KLQ65" s="876"/>
      <c r="KLR65" s="876"/>
      <c r="KLS65" s="876"/>
      <c r="KLT65" s="876"/>
      <c r="KLU65" s="876"/>
      <c r="KLV65" s="876"/>
      <c r="KLW65" s="876"/>
      <c r="KLX65" s="876"/>
      <c r="KLY65" s="876"/>
      <c r="KLZ65" s="876"/>
      <c r="KMA65" s="876"/>
      <c r="KMB65" s="876"/>
      <c r="KMC65" s="876"/>
      <c r="KMD65" s="876"/>
      <c r="KME65" s="876"/>
      <c r="KMF65" s="876"/>
      <c r="KMG65" s="876"/>
      <c r="KMH65" s="876"/>
      <c r="KMI65" s="876"/>
      <c r="KMJ65" s="876"/>
      <c r="KMK65" s="876"/>
      <c r="KML65" s="876"/>
      <c r="KMM65" s="876"/>
      <c r="KMN65" s="876"/>
      <c r="KMO65" s="876"/>
      <c r="KMP65" s="876"/>
      <c r="KMQ65" s="876"/>
      <c r="KMR65" s="876"/>
      <c r="KMS65" s="876"/>
      <c r="KMT65" s="876"/>
      <c r="KMU65" s="876"/>
      <c r="KMV65" s="876"/>
      <c r="KMW65" s="876"/>
      <c r="KMX65" s="876"/>
      <c r="KMY65" s="876"/>
      <c r="KMZ65" s="876"/>
      <c r="KNA65" s="876"/>
      <c r="KNB65" s="876"/>
      <c r="KNC65" s="876"/>
      <c r="KND65" s="876"/>
      <c r="KNE65" s="876"/>
      <c r="KNF65" s="876"/>
      <c r="KNG65" s="876"/>
      <c r="KNH65" s="876"/>
      <c r="KNI65" s="876"/>
      <c r="KNJ65" s="876"/>
      <c r="KNK65" s="876"/>
      <c r="KNL65" s="876"/>
      <c r="KNM65" s="876"/>
      <c r="KNN65" s="876"/>
      <c r="KNO65" s="876"/>
      <c r="KNP65" s="876"/>
      <c r="KNQ65" s="876"/>
      <c r="KNR65" s="876"/>
      <c r="KNS65" s="876"/>
      <c r="KNT65" s="876"/>
      <c r="KNU65" s="876"/>
      <c r="KNV65" s="876"/>
      <c r="KNW65" s="876"/>
      <c r="KNX65" s="876"/>
      <c r="KNY65" s="876"/>
      <c r="KNZ65" s="876"/>
      <c r="KOA65" s="876"/>
      <c r="KOB65" s="876"/>
      <c r="KOC65" s="876"/>
      <c r="KOD65" s="876"/>
      <c r="KOE65" s="876"/>
      <c r="KOF65" s="876"/>
      <c r="KOG65" s="876"/>
      <c r="KOH65" s="876"/>
      <c r="KOI65" s="876"/>
      <c r="KOJ65" s="876"/>
      <c r="KOK65" s="876"/>
      <c r="KOL65" s="876"/>
      <c r="KOM65" s="876"/>
      <c r="KON65" s="876"/>
      <c r="KOO65" s="876"/>
      <c r="KOP65" s="876"/>
      <c r="KOQ65" s="876"/>
      <c r="KOR65" s="876"/>
      <c r="KOS65" s="876"/>
      <c r="KOT65" s="876"/>
      <c r="KOU65" s="876"/>
      <c r="KOV65" s="876"/>
      <c r="KOW65" s="876"/>
      <c r="KOX65" s="876"/>
      <c r="KOY65" s="876"/>
      <c r="KOZ65" s="876"/>
      <c r="KPA65" s="876"/>
      <c r="KPB65" s="876"/>
      <c r="KPC65" s="876"/>
      <c r="KPD65" s="876"/>
      <c r="KPE65" s="876"/>
      <c r="KPF65" s="876"/>
      <c r="KPG65" s="876"/>
      <c r="KPH65" s="876"/>
      <c r="KPI65" s="876"/>
      <c r="KPJ65" s="876"/>
      <c r="KPK65" s="876"/>
      <c r="KPL65" s="876"/>
      <c r="KPM65" s="876"/>
      <c r="KPN65" s="876"/>
      <c r="KPO65" s="876"/>
      <c r="KPP65" s="876"/>
      <c r="KPQ65" s="876"/>
      <c r="KPR65" s="876"/>
      <c r="KPS65" s="876"/>
      <c r="KPT65" s="876"/>
      <c r="KPU65" s="876"/>
      <c r="KPV65" s="876"/>
      <c r="KPW65" s="876"/>
      <c r="KPX65" s="876"/>
      <c r="KPY65" s="876"/>
      <c r="KPZ65" s="876"/>
      <c r="KQA65" s="876"/>
      <c r="KQB65" s="876"/>
      <c r="KQC65" s="876"/>
      <c r="KQD65" s="876"/>
      <c r="KQE65" s="876"/>
      <c r="KQF65" s="876"/>
      <c r="KQG65" s="876"/>
      <c r="KQH65" s="876"/>
      <c r="KQI65" s="876"/>
      <c r="KQJ65" s="876"/>
      <c r="KQK65" s="876"/>
      <c r="KQL65" s="876"/>
      <c r="KQM65" s="876"/>
      <c r="KQN65" s="876"/>
      <c r="KQO65" s="876"/>
      <c r="KQP65" s="876"/>
      <c r="KQQ65" s="876"/>
      <c r="KQR65" s="876"/>
      <c r="KQS65" s="876"/>
      <c r="KQT65" s="876"/>
      <c r="KQU65" s="876"/>
      <c r="KQV65" s="876"/>
      <c r="KQW65" s="876"/>
      <c r="KQX65" s="876"/>
      <c r="KQY65" s="876"/>
      <c r="KQZ65" s="876"/>
      <c r="KRA65" s="876"/>
      <c r="KRB65" s="876"/>
      <c r="KRC65" s="876"/>
      <c r="KRD65" s="876"/>
      <c r="KRE65" s="876"/>
      <c r="KRF65" s="876"/>
      <c r="KRG65" s="876"/>
      <c r="KRH65" s="876"/>
      <c r="KRI65" s="876"/>
      <c r="KRJ65" s="876"/>
      <c r="KRK65" s="876"/>
      <c r="KRL65" s="876"/>
      <c r="KRM65" s="876"/>
      <c r="KRN65" s="876"/>
      <c r="KRO65" s="876"/>
      <c r="KRP65" s="876"/>
      <c r="KRQ65" s="876"/>
      <c r="KRR65" s="876"/>
      <c r="KRS65" s="876"/>
      <c r="KRT65" s="876"/>
      <c r="KRU65" s="876"/>
      <c r="KRV65" s="876"/>
      <c r="KRW65" s="876"/>
      <c r="KRX65" s="876"/>
      <c r="KRY65" s="876"/>
      <c r="KRZ65" s="876"/>
      <c r="KSA65" s="876"/>
      <c r="KSB65" s="876"/>
      <c r="KSC65" s="876"/>
      <c r="KSD65" s="876"/>
      <c r="KSE65" s="876"/>
      <c r="KSF65" s="876"/>
      <c r="KSG65" s="876"/>
      <c r="KSH65" s="876"/>
      <c r="KSI65" s="876"/>
      <c r="KSJ65" s="876"/>
      <c r="KSK65" s="876"/>
      <c r="KSL65" s="876"/>
      <c r="KSM65" s="876"/>
      <c r="KSN65" s="876"/>
      <c r="KSO65" s="876"/>
      <c r="KSP65" s="876"/>
      <c r="KSQ65" s="876"/>
      <c r="KSR65" s="876"/>
      <c r="KSS65" s="876"/>
      <c r="KST65" s="876"/>
      <c r="KSU65" s="876"/>
      <c r="KSV65" s="876"/>
      <c r="KSW65" s="876"/>
      <c r="KSX65" s="876"/>
      <c r="KSY65" s="876"/>
      <c r="KSZ65" s="876"/>
      <c r="KTA65" s="876"/>
      <c r="KTB65" s="876"/>
      <c r="KTC65" s="876"/>
      <c r="KTD65" s="876"/>
      <c r="KTE65" s="876"/>
      <c r="KTF65" s="876"/>
      <c r="KTG65" s="876"/>
      <c r="KTH65" s="876"/>
      <c r="KTI65" s="876"/>
      <c r="KTJ65" s="876"/>
      <c r="KTK65" s="876"/>
      <c r="KTL65" s="876"/>
      <c r="KTM65" s="876"/>
      <c r="KTN65" s="876"/>
      <c r="KTO65" s="876"/>
      <c r="KTP65" s="876"/>
      <c r="KTQ65" s="876"/>
      <c r="KTR65" s="876"/>
      <c r="KTS65" s="876"/>
      <c r="KTT65" s="876"/>
      <c r="KTU65" s="876"/>
      <c r="KTV65" s="876"/>
      <c r="KTW65" s="876"/>
      <c r="KTX65" s="876"/>
      <c r="KTY65" s="876"/>
      <c r="KTZ65" s="876"/>
      <c r="KUA65" s="876"/>
      <c r="KUB65" s="876"/>
      <c r="KUC65" s="876"/>
      <c r="KUD65" s="876"/>
      <c r="KUE65" s="876"/>
      <c r="KUF65" s="876"/>
      <c r="KUG65" s="876"/>
      <c r="KUH65" s="876"/>
      <c r="KUI65" s="876"/>
      <c r="KUJ65" s="876"/>
      <c r="KUK65" s="876"/>
      <c r="KUL65" s="876"/>
      <c r="KUM65" s="876"/>
      <c r="KUN65" s="876"/>
      <c r="KUO65" s="876"/>
      <c r="KUP65" s="876"/>
      <c r="KUQ65" s="876"/>
      <c r="KUR65" s="876"/>
      <c r="KUS65" s="876"/>
      <c r="KUT65" s="876"/>
      <c r="KUU65" s="876"/>
      <c r="KUV65" s="876"/>
      <c r="KUW65" s="876"/>
      <c r="KUX65" s="876"/>
      <c r="KUY65" s="876"/>
      <c r="KUZ65" s="876"/>
      <c r="KVA65" s="876"/>
      <c r="KVB65" s="876"/>
      <c r="KVC65" s="876"/>
      <c r="KVD65" s="876"/>
      <c r="KVE65" s="876"/>
      <c r="KVF65" s="876"/>
      <c r="KVG65" s="876"/>
      <c r="KVH65" s="876"/>
      <c r="KVI65" s="876"/>
      <c r="KVJ65" s="876"/>
      <c r="KVK65" s="876"/>
      <c r="KVL65" s="876"/>
      <c r="KVM65" s="876"/>
      <c r="KVN65" s="876"/>
      <c r="KVO65" s="876"/>
      <c r="KVP65" s="876"/>
      <c r="KVQ65" s="876"/>
      <c r="KVR65" s="876"/>
      <c r="KVS65" s="876"/>
      <c r="KVT65" s="876"/>
      <c r="KVU65" s="876"/>
      <c r="KVV65" s="876"/>
      <c r="KVW65" s="876"/>
      <c r="KVX65" s="876"/>
      <c r="KVY65" s="876"/>
      <c r="KVZ65" s="876"/>
      <c r="KWA65" s="876"/>
      <c r="KWB65" s="876"/>
      <c r="KWC65" s="876"/>
      <c r="KWD65" s="876"/>
      <c r="KWE65" s="876"/>
      <c r="KWF65" s="876"/>
      <c r="KWG65" s="876"/>
      <c r="KWH65" s="876"/>
      <c r="KWI65" s="876"/>
      <c r="KWJ65" s="876"/>
      <c r="KWK65" s="876"/>
      <c r="KWL65" s="876"/>
      <c r="KWM65" s="876"/>
      <c r="KWN65" s="876"/>
      <c r="KWO65" s="876"/>
      <c r="KWP65" s="876"/>
      <c r="KWQ65" s="876"/>
      <c r="KWR65" s="876"/>
      <c r="KWS65" s="876"/>
      <c r="KWT65" s="876"/>
      <c r="KWU65" s="876"/>
      <c r="KWV65" s="876"/>
      <c r="KWW65" s="876"/>
      <c r="KWX65" s="876"/>
      <c r="KWY65" s="876"/>
      <c r="KWZ65" s="876"/>
      <c r="KXA65" s="876"/>
      <c r="KXB65" s="876"/>
      <c r="KXC65" s="876"/>
      <c r="KXD65" s="876"/>
      <c r="KXE65" s="876"/>
      <c r="KXF65" s="876"/>
      <c r="KXG65" s="876"/>
      <c r="KXH65" s="876"/>
      <c r="KXI65" s="876"/>
      <c r="KXJ65" s="876"/>
      <c r="KXK65" s="876"/>
      <c r="KXL65" s="876"/>
      <c r="KXM65" s="876"/>
      <c r="KXN65" s="876"/>
      <c r="KXO65" s="876"/>
      <c r="KXP65" s="876"/>
      <c r="KXQ65" s="876"/>
      <c r="KXR65" s="876"/>
      <c r="KXS65" s="876"/>
      <c r="KXT65" s="876"/>
      <c r="KXU65" s="876"/>
      <c r="KXV65" s="876"/>
      <c r="KXW65" s="876"/>
      <c r="KXX65" s="876"/>
      <c r="KXY65" s="876"/>
      <c r="KXZ65" s="876"/>
      <c r="KYA65" s="876"/>
      <c r="KYB65" s="876"/>
      <c r="KYC65" s="876"/>
      <c r="KYD65" s="876"/>
      <c r="KYE65" s="876"/>
      <c r="KYF65" s="876"/>
      <c r="KYG65" s="876"/>
      <c r="KYH65" s="876"/>
      <c r="KYI65" s="876"/>
      <c r="KYJ65" s="876"/>
      <c r="KYK65" s="876"/>
      <c r="KYL65" s="876"/>
      <c r="KYM65" s="876"/>
      <c r="KYN65" s="876"/>
      <c r="KYO65" s="876"/>
      <c r="KYP65" s="876"/>
      <c r="KYQ65" s="876"/>
      <c r="KYR65" s="876"/>
      <c r="KYS65" s="876"/>
      <c r="KYT65" s="876"/>
      <c r="KYU65" s="876"/>
      <c r="KYV65" s="876"/>
      <c r="KYW65" s="876"/>
      <c r="KYX65" s="876"/>
      <c r="KYY65" s="876"/>
      <c r="KYZ65" s="876"/>
      <c r="KZA65" s="876"/>
      <c r="KZB65" s="876"/>
      <c r="KZC65" s="876"/>
      <c r="KZD65" s="876"/>
      <c r="KZE65" s="876"/>
      <c r="KZF65" s="876"/>
      <c r="KZG65" s="876"/>
      <c r="KZH65" s="876"/>
      <c r="KZI65" s="876"/>
      <c r="KZJ65" s="876"/>
      <c r="KZK65" s="876"/>
      <c r="KZL65" s="876"/>
      <c r="KZM65" s="876"/>
      <c r="KZN65" s="876"/>
      <c r="KZO65" s="876"/>
      <c r="KZP65" s="876"/>
      <c r="KZQ65" s="876"/>
      <c r="KZR65" s="876"/>
      <c r="KZS65" s="876"/>
      <c r="KZT65" s="876"/>
      <c r="KZU65" s="876"/>
      <c r="KZV65" s="876"/>
      <c r="KZW65" s="876"/>
      <c r="KZX65" s="876"/>
      <c r="KZY65" s="876"/>
      <c r="KZZ65" s="876"/>
      <c r="LAA65" s="876"/>
      <c r="LAB65" s="876"/>
      <c r="LAC65" s="876"/>
      <c r="LAD65" s="876"/>
      <c r="LAE65" s="876"/>
      <c r="LAF65" s="876"/>
      <c r="LAG65" s="876"/>
      <c r="LAH65" s="876"/>
      <c r="LAI65" s="876"/>
      <c r="LAJ65" s="876"/>
      <c r="LAK65" s="876"/>
      <c r="LAL65" s="876"/>
      <c r="LAM65" s="876"/>
      <c r="LAN65" s="876"/>
      <c r="LAO65" s="876"/>
      <c r="LAP65" s="876"/>
      <c r="LAQ65" s="876"/>
      <c r="LAR65" s="876"/>
      <c r="LAS65" s="876"/>
      <c r="LAT65" s="876"/>
      <c r="LAU65" s="876"/>
      <c r="LAV65" s="876"/>
      <c r="LAW65" s="876"/>
      <c r="LAX65" s="876"/>
      <c r="LAY65" s="876"/>
      <c r="LAZ65" s="876"/>
      <c r="LBA65" s="876"/>
      <c r="LBB65" s="876"/>
      <c r="LBC65" s="876"/>
      <c r="LBD65" s="876"/>
      <c r="LBE65" s="876"/>
      <c r="LBF65" s="876"/>
      <c r="LBG65" s="876"/>
      <c r="LBH65" s="876"/>
      <c r="LBI65" s="876"/>
      <c r="LBJ65" s="876"/>
      <c r="LBK65" s="876"/>
      <c r="LBL65" s="876"/>
      <c r="LBM65" s="876"/>
      <c r="LBN65" s="876"/>
      <c r="LBO65" s="876"/>
      <c r="LBP65" s="876"/>
      <c r="LBQ65" s="876"/>
      <c r="LBR65" s="876"/>
      <c r="LBS65" s="876"/>
      <c r="LBT65" s="876"/>
      <c r="LBU65" s="876"/>
      <c r="LBV65" s="876"/>
      <c r="LBW65" s="876"/>
      <c r="LBX65" s="876"/>
      <c r="LBY65" s="876"/>
      <c r="LBZ65" s="876"/>
      <c r="LCA65" s="876"/>
      <c r="LCB65" s="876"/>
      <c r="LCC65" s="876"/>
      <c r="LCD65" s="876"/>
      <c r="LCE65" s="876"/>
      <c r="LCF65" s="876"/>
      <c r="LCG65" s="876"/>
      <c r="LCH65" s="876"/>
      <c r="LCI65" s="876"/>
      <c r="LCJ65" s="876"/>
      <c r="LCK65" s="876"/>
      <c r="LCL65" s="876"/>
      <c r="LCM65" s="876"/>
      <c r="LCN65" s="876"/>
      <c r="LCO65" s="876"/>
      <c r="LCP65" s="876"/>
      <c r="LCQ65" s="876"/>
      <c r="LCR65" s="876"/>
      <c r="LCS65" s="876"/>
      <c r="LCT65" s="876"/>
      <c r="LCU65" s="876"/>
      <c r="LCV65" s="876"/>
      <c r="LCW65" s="876"/>
      <c r="LCX65" s="876"/>
      <c r="LCY65" s="876"/>
      <c r="LCZ65" s="876"/>
      <c r="LDA65" s="876"/>
      <c r="LDB65" s="876"/>
      <c r="LDC65" s="876"/>
      <c r="LDD65" s="876"/>
      <c r="LDE65" s="876"/>
      <c r="LDF65" s="876"/>
      <c r="LDG65" s="876"/>
      <c r="LDH65" s="876"/>
      <c r="LDI65" s="876"/>
      <c r="LDJ65" s="876"/>
      <c r="LDK65" s="876"/>
      <c r="LDL65" s="876"/>
      <c r="LDM65" s="876"/>
      <c r="LDN65" s="876"/>
      <c r="LDO65" s="876"/>
      <c r="LDP65" s="876"/>
      <c r="LDQ65" s="876"/>
      <c r="LDR65" s="876"/>
      <c r="LDS65" s="876"/>
      <c r="LDT65" s="876"/>
      <c r="LDU65" s="876"/>
      <c r="LDV65" s="876"/>
      <c r="LDW65" s="876"/>
      <c r="LDX65" s="876"/>
      <c r="LDY65" s="876"/>
      <c r="LDZ65" s="876"/>
      <c r="LEA65" s="876"/>
      <c r="LEB65" s="876"/>
      <c r="LEC65" s="876"/>
      <c r="LED65" s="876"/>
      <c r="LEE65" s="876"/>
      <c r="LEF65" s="876"/>
      <c r="LEG65" s="876"/>
      <c r="LEH65" s="876"/>
      <c r="LEI65" s="876"/>
      <c r="LEJ65" s="876"/>
      <c r="LEK65" s="876"/>
      <c r="LEL65" s="876"/>
      <c r="LEM65" s="876"/>
      <c r="LEN65" s="876"/>
      <c r="LEO65" s="876"/>
      <c r="LEP65" s="876"/>
      <c r="LEQ65" s="876"/>
      <c r="LER65" s="876"/>
      <c r="LES65" s="876"/>
      <c r="LET65" s="876"/>
      <c r="LEU65" s="876"/>
      <c r="LEV65" s="876"/>
      <c r="LEW65" s="876"/>
      <c r="LEX65" s="876"/>
      <c r="LEY65" s="876"/>
      <c r="LEZ65" s="876"/>
      <c r="LFA65" s="876"/>
      <c r="LFB65" s="876"/>
      <c r="LFC65" s="876"/>
      <c r="LFD65" s="876"/>
      <c r="LFE65" s="876"/>
      <c r="LFF65" s="876"/>
      <c r="LFG65" s="876"/>
      <c r="LFH65" s="876"/>
      <c r="LFI65" s="876"/>
      <c r="LFJ65" s="876"/>
      <c r="LFK65" s="876"/>
      <c r="LFL65" s="876"/>
      <c r="LFM65" s="876"/>
      <c r="LFN65" s="876"/>
      <c r="LFO65" s="876"/>
      <c r="LFP65" s="876"/>
      <c r="LFQ65" s="876"/>
      <c r="LFR65" s="876"/>
      <c r="LFS65" s="876"/>
      <c r="LFT65" s="876"/>
      <c r="LFU65" s="876"/>
      <c r="LFV65" s="876"/>
      <c r="LFW65" s="876"/>
      <c r="LFX65" s="876"/>
      <c r="LFY65" s="876"/>
      <c r="LFZ65" s="876"/>
      <c r="LGA65" s="876"/>
      <c r="LGB65" s="876"/>
      <c r="LGC65" s="876"/>
      <c r="LGD65" s="876"/>
      <c r="LGE65" s="876"/>
      <c r="LGF65" s="876"/>
      <c r="LGG65" s="876"/>
      <c r="LGH65" s="876"/>
      <c r="LGI65" s="876"/>
      <c r="LGJ65" s="876"/>
      <c r="LGK65" s="876"/>
      <c r="LGL65" s="876"/>
      <c r="LGM65" s="876"/>
      <c r="LGN65" s="876"/>
      <c r="LGO65" s="876"/>
      <c r="LGP65" s="876"/>
      <c r="LGQ65" s="876"/>
      <c r="LGR65" s="876"/>
      <c r="LGS65" s="876"/>
      <c r="LGT65" s="876"/>
      <c r="LGU65" s="876"/>
      <c r="LGV65" s="876"/>
      <c r="LGW65" s="876"/>
      <c r="LGX65" s="876"/>
      <c r="LGY65" s="876"/>
      <c r="LGZ65" s="876"/>
      <c r="LHA65" s="876"/>
      <c r="LHB65" s="876"/>
      <c r="LHC65" s="876"/>
      <c r="LHD65" s="876"/>
      <c r="LHE65" s="876"/>
      <c r="LHF65" s="876"/>
      <c r="LHG65" s="876"/>
      <c r="LHH65" s="876"/>
      <c r="LHI65" s="876"/>
      <c r="LHJ65" s="876"/>
      <c r="LHK65" s="876"/>
      <c r="LHL65" s="876"/>
      <c r="LHM65" s="876"/>
      <c r="LHN65" s="876"/>
      <c r="LHO65" s="876"/>
      <c r="LHP65" s="876"/>
      <c r="LHQ65" s="876"/>
      <c r="LHR65" s="876"/>
      <c r="LHS65" s="876"/>
      <c r="LHT65" s="876"/>
      <c r="LHU65" s="876"/>
      <c r="LHV65" s="876"/>
      <c r="LHW65" s="876"/>
      <c r="LHX65" s="876"/>
      <c r="LHY65" s="876"/>
      <c r="LHZ65" s="876"/>
      <c r="LIA65" s="876"/>
      <c r="LIB65" s="876"/>
      <c r="LIC65" s="876"/>
      <c r="LID65" s="876"/>
      <c r="LIE65" s="876"/>
      <c r="LIF65" s="876"/>
      <c r="LIG65" s="876"/>
      <c r="LIH65" s="876"/>
      <c r="LII65" s="876"/>
      <c r="LIJ65" s="876"/>
      <c r="LIK65" s="876"/>
      <c r="LIL65" s="876"/>
      <c r="LIM65" s="876"/>
      <c r="LIN65" s="876"/>
      <c r="LIO65" s="876"/>
      <c r="LIP65" s="876"/>
      <c r="LIQ65" s="876"/>
      <c r="LIR65" s="876"/>
      <c r="LIS65" s="876"/>
      <c r="LIT65" s="876"/>
      <c r="LIU65" s="876"/>
      <c r="LIV65" s="876"/>
      <c r="LIW65" s="876"/>
      <c r="LIX65" s="876"/>
      <c r="LIY65" s="876"/>
      <c r="LIZ65" s="876"/>
      <c r="LJA65" s="876"/>
      <c r="LJB65" s="876"/>
      <c r="LJC65" s="876"/>
      <c r="LJD65" s="876"/>
      <c r="LJE65" s="876"/>
      <c r="LJF65" s="876"/>
      <c r="LJG65" s="876"/>
      <c r="LJH65" s="876"/>
      <c r="LJI65" s="876"/>
      <c r="LJJ65" s="876"/>
      <c r="LJK65" s="876"/>
      <c r="LJL65" s="876"/>
      <c r="LJM65" s="876"/>
      <c r="LJN65" s="876"/>
      <c r="LJO65" s="876"/>
      <c r="LJP65" s="876"/>
      <c r="LJQ65" s="876"/>
      <c r="LJR65" s="876"/>
      <c r="LJS65" s="876"/>
      <c r="LJT65" s="876"/>
      <c r="LJU65" s="876"/>
      <c r="LJV65" s="876"/>
      <c r="LJW65" s="876"/>
      <c r="LJX65" s="876"/>
      <c r="LJY65" s="876"/>
      <c r="LJZ65" s="876"/>
      <c r="LKA65" s="876"/>
      <c r="LKB65" s="876"/>
      <c r="LKC65" s="876"/>
      <c r="LKD65" s="876"/>
      <c r="LKE65" s="876"/>
      <c r="LKF65" s="876"/>
      <c r="LKG65" s="876"/>
      <c r="LKH65" s="876"/>
      <c r="LKI65" s="876"/>
      <c r="LKJ65" s="876"/>
      <c r="LKK65" s="876"/>
      <c r="LKL65" s="876"/>
      <c r="LKM65" s="876"/>
      <c r="LKN65" s="876"/>
      <c r="LKO65" s="876"/>
      <c r="LKP65" s="876"/>
      <c r="LKQ65" s="876"/>
      <c r="LKR65" s="876"/>
      <c r="LKS65" s="876"/>
      <c r="LKT65" s="876"/>
      <c r="LKU65" s="876"/>
      <c r="LKV65" s="876"/>
      <c r="LKW65" s="876"/>
      <c r="LKX65" s="876"/>
      <c r="LKY65" s="876"/>
      <c r="LKZ65" s="876"/>
      <c r="LLA65" s="876"/>
      <c r="LLB65" s="876"/>
      <c r="LLC65" s="876"/>
      <c r="LLD65" s="876"/>
      <c r="LLE65" s="876"/>
      <c r="LLF65" s="876"/>
      <c r="LLG65" s="876"/>
      <c r="LLH65" s="876"/>
      <c r="LLI65" s="876"/>
      <c r="LLJ65" s="876"/>
      <c r="LLK65" s="876"/>
      <c r="LLL65" s="876"/>
      <c r="LLM65" s="876"/>
      <c r="LLN65" s="876"/>
      <c r="LLO65" s="876"/>
      <c r="LLP65" s="876"/>
      <c r="LLQ65" s="876"/>
      <c r="LLR65" s="876"/>
      <c r="LLS65" s="876"/>
      <c r="LLT65" s="876"/>
      <c r="LLU65" s="876"/>
      <c r="LLV65" s="876"/>
      <c r="LLW65" s="876"/>
      <c r="LLX65" s="876"/>
      <c r="LLY65" s="876"/>
      <c r="LLZ65" s="876"/>
      <c r="LMA65" s="876"/>
      <c r="LMB65" s="876"/>
      <c r="LMC65" s="876"/>
      <c r="LMD65" s="876"/>
      <c r="LME65" s="876"/>
      <c r="LMF65" s="876"/>
      <c r="LMG65" s="876"/>
      <c r="LMH65" s="876"/>
      <c r="LMI65" s="876"/>
      <c r="LMJ65" s="876"/>
      <c r="LMK65" s="876"/>
      <c r="LML65" s="876"/>
      <c r="LMM65" s="876"/>
      <c r="LMN65" s="876"/>
      <c r="LMO65" s="876"/>
      <c r="LMP65" s="876"/>
      <c r="LMQ65" s="876"/>
      <c r="LMR65" s="876"/>
      <c r="LMS65" s="876"/>
      <c r="LMT65" s="876"/>
      <c r="LMU65" s="876"/>
      <c r="LMV65" s="876"/>
      <c r="LMW65" s="876"/>
      <c r="LMX65" s="876"/>
      <c r="LMY65" s="876"/>
      <c r="LMZ65" s="876"/>
      <c r="LNA65" s="876"/>
      <c r="LNB65" s="876"/>
      <c r="LNC65" s="876"/>
      <c r="LND65" s="876"/>
      <c r="LNE65" s="876"/>
      <c r="LNF65" s="876"/>
      <c r="LNG65" s="876"/>
      <c r="LNH65" s="876"/>
      <c r="LNI65" s="876"/>
      <c r="LNJ65" s="876"/>
      <c r="LNK65" s="876"/>
      <c r="LNL65" s="876"/>
      <c r="LNM65" s="876"/>
      <c r="LNN65" s="876"/>
      <c r="LNO65" s="876"/>
      <c r="LNP65" s="876"/>
      <c r="LNQ65" s="876"/>
      <c r="LNR65" s="876"/>
      <c r="LNS65" s="876"/>
      <c r="LNT65" s="876"/>
      <c r="LNU65" s="876"/>
      <c r="LNV65" s="876"/>
      <c r="LNW65" s="876"/>
      <c r="LNX65" s="876"/>
      <c r="LNY65" s="876"/>
      <c r="LNZ65" s="876"/>
      <c r="LOA65" s="876"/>
      <c r="LOB65" s="876"/>
      <c r="LOC65" s="876"/>
      <c r="LOD65" s="876"/>
      <c r="LOE65" s="876"/>
      <c r="LOF65" s="876"/>
      <c r="LOG65" s="876"/>
      <c r="LOH65" s="876"/>
      <c r="LOI65" s="876"/>
      <c r="LOJ65" s="876"/>
      <c r="LOK65" s="876"/>
      <c r="LOL65" s="876"/>
      <c r="LOM65" s="876"/>
      <c r="LON65" s="876"/>
      <c r="LOO65" s="876"/>
      <c r="LOP65" s="876"/>
      <c r="LOQ65" s="876"/>
      <c r="LOR65" s="876"/>
      <c r="LOS65" s="876"/>
      <c r="LOT65" s="876"/>
      <c r="LOU65" s="876"/>
      <c r="LOV65" s="876"/>
      <c r="LOW65" s="876"/>
      <c r="LOX65" s="876"/>
      <c r="LOY65" s="876"/>
      <c r="LOZ65" s="876"/>
      <c r="LPA65" s="876"/>
      <c r="LPB65" s="876"/>
      <c r="LPC65" s="876"/>
      <c r="LPD65" s="876"/>
      <c r="LPE65" s="876"/>
      <c r="LPF65" s="876"/>
      <c r="LPG65" s="876"/>
      <c r="LPH65" s="876"/>
      <c r="LPI65" s="876"/>
      <c r="LPJ65" s="876"/>
      <c r="LPK65" s="876"/>
      <c r="LPL65" s="876"/>
      <c r="LPM65" s="876"/>
      <c r="LPN65" s="876"/>
      <c r="LPO65" s="876"/>
      <c r="LPP65" s="876"/>
      <c r="LPQ65" s="876"/>
      <c r="LPR65" s="876"/>
      <c r="LPS65" s="876"/>
      <c r="LPT65" s="876"/>
      <c r="LPU65" s="876"/>
      <c r="LPV65" s="876"/>
      <c r="LPW65" s="876"/>
      <c r="LPX65" s="876"/>
      <c r="LPY65" s="876"/>
      <c r="LPZ65" s="876"/>
      <c r="LQA65" s="876"/>
      <c r="LQB65" s="876"/>
      <c r="LQC65" s="876"/>
      <c r="LQD65" s="876"/>
      <c r="LQE65" s="876"/>
      <c r="LQF65" s="876"/>
      <c r="LQG65" s="876"/>
      <c r="LQH65" s="876"/>
      <c r="LQI65" s="876"/>
      <c r="LQJ65" s="876"/>
      <c r="LQK65" s="876"/>
      <c r="LQL65" s="876"/>
      <c r="LQM65" s="876"/>
      <c r="LQN65" s="876"/>
      <c r="LQO65" s="876"/>
      <c r="LQP65" s="876"/>
      <c r="LQQ65" s="876"/>
      <c r="LQR65" s="876"/>
      <c r="LQS65" s="876"/>
      <c r="LQT65" s="876"/>
      <c r="LQU65" s="876"/>
      <c r="LQV65" s="876"/>
      <c r="LQW65" s="876"/>
      <c r="LQX65" s="876"/>
      <c r="LQY65" s="876"/>
      <c r="LQZ65" s="876"/>
      <c r="LRA65" s="876"/>
      <c r="LRB65" s="876"/>
      <c r="LRC65" s="876"/>
      <c r="LRD65" s="876"/>
      <c r="LRE65" s="876"/>
      <c r="LRF65" s="876"/>
      <c r="LRG65" s="876"/>
      <c r="LRH65" s="876"/>
      <c r="LRI65" s="876"/>
      <c r="LRJ65" s="876"/>
      <c r="LRK65" s="876"/>
      <c r="LRL65" s="876"/>
      <c r="LRM65" s="876"/>
      <c r="LRN65" s="876"/>
      <c r="LRO65" s="876"/>
      <c r="LRP65" s="876"/>
      <c r="LRQ65" s="876"/>
      <c r="LRR65" s="876"/>
      <c r="LRS65" s="876"/>
      <c r="LRT65" s="876"/>
      <c r="LRU65" s="876"/>
      <c r="LRV65" s="876"/>
      <c r="LRW65" s="876"/>
      <c r="LRX65" s="876"/>
      <c r="LRY65" s="876"/>
      <c r="LRZ65" s="876"/>
      <c r="LSA65" s="876"/>
      <c r="LSB65" s="876"/>
      <c r="LSC65" s="876"/>
      <c r="LSD65" s="876"/>
      <c r="LSE65" s="876"/>
      <c r="LSF65" s="876"/>
      <c r="LSG65" s="876"/>
      <c r="LSH65" s="876"/>
      <c r="LSI65" s="876"/>
      <c r="LSJ65" s="876"/>
      <c r="LSK65" s="876"/>
      <c r="LSL65" s="876"/>
      <c r="LSM65" s="876"/>
      <c r="LSN65" s="876"/>
      <c r="LSO65" s="876"/>
      <c r="LSP65" s="876"/>
      <c r="LSQ65" s="876"/>
      <c r="LSR65" s="876"/>
      <c r="LSS65" s="876"/>
      <c r="LST65" s="876"/>
      <c r="LSU65" s="876"/>
      <c r="LSV65" s="876"/>
      <c r="LSW65" s="876"/>
      <c r="LSX65" s="876"/>
      <c r="LSY65" s="876"/>
      <c r="LSZ65" s="876"/>
      <c r="LTA65" s="876"/>
      <c r="LTB65" s="876"/>
      <c r="LTC65" s="876"/>
      <c r="LTD65" s="876"/>
      <c r="LTE65" s="876"/>
      <c r="LTF65" s="876"/>
      <c r="LTG65" s="876"/>
      <c r="LTH65" s="876"/>
      <c r="LTI65" s="876"/>
      <c r="LTJ65" s="876"/>
      <c r="LTK65" s="876"/>
      <c r="LTL65" s="876"/>
      <c r="LTM65" s="876"/>
      <c r="LTN65" s="876"/>
      <c r="LTO65" s="876"/>
      <c r="LTP65" s="876"/>
      <c r="LTQ65" s="876"/>
      <c r="LTR65" s="876"/>
      <c r="LTS65" s="876"/>
      <c r="LTT65" s="876"/>
      <c r="LTU65" s="876"/>
      <c r="LTV65" s="876"/>
      <c r="LTW65" s="876"/>
      <c r="LTX65" s="876"/>
      <c r="LTY65" s="876"/>
      <c r="LTZ65" s="876"/>
      <c r="LUA65" s="876"/>
      <c r="LUB65" s="876"/>
      <c r="LUC65" s="876"/>
      <c r="LUD65" s="876"/>
      <c r="LUE65" s="876"/>
      <c r="LUF65" s="876"/>
      <c r="LUG65" s="876"/>
      <c r="LUH65" s="876"/>
      <c r="LUI65" s="876"/>
      <c r="LUJ65" s="876"/>
      <c r="LUK65" s="876"/>
      <c r="LUL65" s="876"/>
      <c r="LUM65" s="876"/>
      <c r="LUN65" s="876"/>
      <c r="LUO65" s="876"/>
      <c r="LUP65" s="876"/>
      <c r="LUQ65" s="876"/>
      <c r="LUR65" s="876"/>
      <c r="LUS65" s="876"/>
      <c r="LUT65" s="876"/>
      <c r="LUU65" s="876"/>
      <c r="LUV65" s="876"/>
      <c r="LUW65" s="876"/>
      <c r="LUX65" s="876"/>
      <c r="LUY65" s="876"/>
      <c r="LUZ65" s="876"/>
      <c r="LVA65" s="876"/>
      <c r="LVB65" s="876"/>
      <c r="LVC65" s="876"/>
      <c r="LVD65" s="876"/>
      <c r="LVE65" s="876"/>
      <c r="LVF65" s="876"/>
      <c r="LVG65" s="876"/>
      <c r="LVH65" s="876"/>
      <c r="LVI65" s="876"/>
      <c r="LVJ65" s="876"/>
      <c r="LVK65" s="876"/>
      <c r="LVL65" s="876"/>
      <c r="LVM65" s="876"/>
      <c r="LVN65" s="876"/>
      <c r="LVO65" s="876"/>
      <c r="LVP65" s="876"/>
      <c r="LVQ65" s="876"/>
      <c r="LVR65" s="876"/>
      <c r="LVS65" s="876"/>
      <c r="LVT65" s="876"/>
      <c r="LVU65" s="876"/>
      <c r="LVV65" s="876"/>
      <c r="LVW65" s="876"/>
      <c r="LVX65" s="876"/>
      <c r="LVY65" s="876"/>
      <c r="LVZ65" s="876"/>
      <c r="LWA65" s="876"/>
      <c r="LWB65" s="876"/>
      <c r="LWC65" s="876"/>
      <c r="LWD65" s="876"/>
      <c r="LWE65" s="876"/>
      <c r="LWF65" s="876"/>
      <c r="LWG65" s="876"/>
      <c r="LWH65" s="876"/>
      <c r="LWI65" s="876"/>
      <c r="LWJ65" s="876"/>
      <c r="LWK65" s="876"/>
      <c r="LWL65" s="876"/>
      <c r="LWM65" s="876"/>
      <c r="LWN65" s="876"/>
      <c r="LWO65" s="876"/>
      <c r="LWP65" s="876"/>
      <c r="LWQ65" s="876"/>
      <c r="LWR65" s="876"/>
      <c r="LWS65" s="876"/>
      <c r="LWT65" s="876"/>
      <c r="LWU65" s="876"/>
      <c r="LWV65" s="876"/>
      <c r="LWW65" s="876"/>
      <c r="LWX65" s="876"/>
      <c r="LWY65" s="876"/>
      <c r="LWZ65" s="876"/>
      <c r="LXA65" s="876"/>
      <c r="LXB65" s="876"/>
      <c r="LXC65" s="876"/>
      <c r="LXD65" s="876"/>
      <c r="LXE65" s="876"/>
      <c r="LXF65" s="876"/>
      <c r="LXG65" s="876"/>
      <c r="LXH65" s="876"/>
      <c r="LXI65" s="876"/>
      <c r="LXJ65" s="876"/>
      <c r="LXK65" s="876"/>
      <c r="LXL65" s="876"/>
      <c r="LXM65" s="876"/>
      <c r="LXN65" s="876"/>
      <c r="LXO65" s="876"/>
      <c r="LXP65" s="876"/>
      <c r="LXQ65" s="876"/>
      <c r="LXR65" s="876"/>
      <c r="LXS65" s="876"/>
      <c r="LXT65" s="876"/>
      <c r="LXU65" s="876"/>
      <c r="LXV65" s="876"/>
      <c r="LXW65" s="876"/>
      <c r="LXX65" s="876"/>
      <c r="LXY65" s="876"/>
      <c r="LXZ65" s="876"/>
      <c r="LYA65" s="876"/>
      <c r="LYB65" s="876"/>
      <c r="LYC65" s="876"/>
      <c r="LYD65" s="876"/>
      <c r="LYE65" s="876"/>
      <c r="LYF65" s="876"/>
      <c r="LYG65" s="876"/>
      <c r="LYH65" s="876"/>
      <c r="LYI65" s="876"/>
      <c r="LYJ65" s="876"/>
      <c r="LYK65" s="876"/>
      <c r="LYL65" s="876"/>
      <c r="LYM65" s="876"/>
      <c r="LYN65" s="876"/>
      <c r="LYO65" s="876"/>
      <c r="LYP65" s="876"/>
      <c r="LYQ65" s="876"/>
      <c r="LYR65" s="876"/>
      <c r="LYS65" s="876"/>
      <c r="LYT65" s="876"/>
      <c r="LYU65" s="876"/>
      <c r="LYV65" s="876"/>
      <c r="LYW65" s="876"/>
      <c r="LYX65" s="876"/>
      <c r="LYY65" s="876"/>
      <c r="LYZ65" s="876"/>
      <c r="LZA65" s="876"/>
      <c r="LZB65" s="876"/>
      <c r="LZC65" s="876"/>
      <c r="LZD65" s="876"/>
      <c r="LZE65" s="876"/>
      <c r="LZF65" s="876"/>
      <c r="LZG65" s="876"/>
      <c r="LZH65" s="876"/>
      <c r="LZI65" s="876"/>
      <c r="LZJ65" s="876"/>
      <c r="LZK65" s="876"/>
      <c r="LZL65" s="876"/>
      <c r="LZM65" s="876"/>
      <c r="LZN65" s="876"/>
      <c r="LZO65" s="876"/>
      <c r="LZP65" s="876"/>
      <c r="LZQ65" s="876"/>
      <c r="LZR65" s="876"/>
      <c r="LZS65" s="876"/>
      <c r="LZT65" s="876"/>
      <c r="LZU65" s="876"/>
      <c r="LZV65" s="876"/>
      <c r="LZW65" s="876"/>
      <c r="LZX65" s="876"/>
      <c r="LZY65" s="876"/>
      <c r="LZZ65" s="876"/>
      <c r="MAA65" s="876"/>
      <c r="MAB65" s="876"/>
      <c r="MAC65" s="876"/>
      <c r="MAD65" s="876"/>
      <c r="MAE65" s="876"/>
      <c r="MAF65" s="876"/>
      <c r="MAG65" s="876"/>
      <c r="MAH65" s="876"/>
      <c r="MAI65" s="876"/>
      <c r="MAJ65" s="876"/>
      <c r="MAK65" s="876"/>
      <c r="MAL65" s="876"/>
      <c r="MAM65" s="876"/>
      <c r="MAN65" s="876"/>
      <c r="MAO65" s="876"/>
      <c r="MAP65" s="876"/>
      <c r="MAQ65" s="876"/>
      <c r="MAR65" s="876"/>
      <c r="MAS65" s="876"/>
      <c r="MAT65" s="876"/>
      <c r="MAU65" s="876"/>
      <c r="MAV65" s="876"/>
      <c r="MAW65" s="876"/>
      <c r="MAX65" s="876"/>
      <c r="MAY65" s="876"/>
      <c r="MAZ65" s="876"/>
      <c r="MBA65" s="876"/>
      <c r="MBB65" s="876"/>
      <c r="MBC65" s="876"/>
      <c r="MBD65" s="876"/>
      <c r="MBE65" s="876"/>
      <c r="MBF65" s="876"/>
      <c r="MBG65" s="876"/>
      <c r="MBH65" s="876"/>
      <c r="MBI65" s="876"/>
      <c r="MBJ65" s="876"/>
      <c r="MBK65" s="876"/>
      <c r="MBL65" s="876"/>
      <c r="MBM65" s="876"/>
      <c r="MBN65" s="876"/>
      <c r="MBO65" s="876"/>
      <c r="MBP65" s="876"/>
      <c r="MBQ65" s="876"/>
      <c r="MBR65" s="876"/>
      <c r="MBS65" s="876"/>
      <c r="MBT65" s="876"/>
      <c r="MBU65" s="876"/>
      <c r="MBV65" s="876"/>
      <c r="MBW65" s="876"/>
      <c r="MBX65" s="876"/>
      <c r="MBY65" s="876"/>
      <c r="MBZ65" s="876"/>
      <c r="MCA65" s="876"/>
      <c r="MCB65" s="876"/>
      <c r="MCC65" s="876"/>
      <c r="MCD65" s="876"/>
      <c r="MCE65" s="876"/>
      <c r="MCF65" s="876"/>
      <c r="MCG65" s="876"/>
      <c r="MCH65" s="876"/>
      <c r="MCI65" s="876"/>
      <c r="MCJ65" s="876"/>
      <c r="MCK65" s="876"/>
      <c r="MCL65" s="876"/>
      <c r="MCM65" s="876"/>
      <c r="MCN65" s="876"/>
      <c r="MCO65" s="876"/>
      <c r="MCP65" s="876"/>
      <c r="MCQ65" s="876"/>
      <c r="MCR65" s="876"/>
      <c r="MCS65" s="876"/>
      <c r="MCT65" s="876"/>
      <c r="MCU65" s="876"/>
      <c r="MCV65" s="876"/>
      <c r="MCW65" s="876"/>
      <c r="MCX65" s="876"/>
      <c r="MCY65" s="876"/>
      <c r="MCZ65" s="876"/>
      <c r="MDA65" s="876"/>
      <c r="MDB65" s="876"/>
      <c r="MDC65" s="876"/>
      <c r="MDD65" s="876"/>
      <c r="MDE65" s="876"/>
      <c r="MDF65" s="876"/>
      <c r="MDG65" s="876"/>
      <c r="MDH65" s="876"/>
      <c r="MDI65" s="876"/>
      <c r="MDJ65" s="876"/>
      <c r="MDK65" s="876"/>
      <c r="MDL65" s="876"/>
      <c r="MDM65" s="876"/>
      <c r="MDN65" s="876"/>
      <c r="MDO65" s="876"/>
      <c r="MDP65" s="876"/>
      <c r="MDQ65" s="876"/>
      <c r="MDR65" s="876"/>
      <c r="MDS65" s="876"/>
      <c r="MDT65" s="876"/>
      <c r="MDU65" s="876"/>
      <c r="MDV65" s="876"/>
      <c r="MDW65" s="876"/>
      <c r="MDX65" s="876"/>
      <c r="MDY65" s="876"/>
      <c r="MDZ65" s="876"/>
      <c r="MEA65" s="876"/>
      <c r="MEB65" s="876"/>
      <c r="MEC65" s="876"/>
      <c r="MED65" s="876"/>
      <c r="MEE65" s="876"/>
      <c r="MEF65" s="876"/>
      <c r="MEG65" s="876"/>
      <c r="MEH65" s="876"/>
      <c r="MEI65" s="876"/>
      <c r="MEJ65" s="876"/>
      <c r="MEK65" s="876"/>
      <c r="MEL65" s="876"/>
      <c r="MEM65" s="876"/>
      <c r="MEN65" s="876"/>
      <c r="MEO65" s="876"/>
      <c r="MEP65" s="876"/>
      <c r="MEQ65" s="876"/>
      <c r="MER65" s="876"/>
      <c r="MES65" s="876"/>
      <c r="MET65" s="876"/>
      <c r="MEU65" s="876"/>
      <c r="MEV65" s="876"/>
      <c r="MEW65" s="876"/>
      <c r="MEX65" s="876"/>
      <c r="MEY65" s="876"/>
      <c r="MEZ65" s="876"/>
      <c r="MFA65" s="876"/>
      <c r="MFB65" s="876"/>
      <c r="MFC65" s="876"/>
      <c r="MFD65" s="876"/>
      <c r="MFE65" s="876"/>
      <c r="MFF65" s="876"/>
      <c r="MFG65" s="876"/>
      <c r="MFH65" s="876"/>
      <c r="MFI65" s="876"/>
      <c r="MFJ65" s="876"/>
      <c r="MFK65" s="876"/>
      <c r="MFL65" s="876"/>
      <c r="MFM65" s="876"/>
      <c r="MFN65" s="876"/>
      <c r="MFO65" s="876"/>
      <c r="MFP65" s="876"/>
      <c r="MFQ65" s="876"/>
      <c r="MFR65" s="876"/>
      <c r="MFS65" s="876"/>
      <c r="MFT65" s="876"/>
      <c r="MFU65" s="876"/>
      <c r="MFV65" s="876"/>
      <c r="MFW65" s="876"/>
      <c r="MFX65" s="876"/>
      <c r="MFY65" s="876"/>
      <c r="MFZ65" s="876"/>
      <c r="MGA65" s="876"/>
      <c r="MGB65" s="876"/>
      <c r="MGC65" s="876"/>
      <c r="MGD65" s="876"/>
      <c r="MGE65" s="876"/>
      <c r="MGF65" s="876"/>
      <c r="MGG65" s="876"/>
      <c r="MGH65" s="876"/>
      <c r="MGI65" s="876"/>
      <c r="MGJ65" s="876"/>
      <c r="MGK65" s="876"/>
      <c r="MGL65" s="876"/>
      <c r="MGM65" s="876"/>
      <c r="MGN65" s="876"/>
      <c r="MGO65" s="876"/>
      <c r="MGP65" s="876"/>
      <c r="MGQ65" s="876"/>
      <c r="MGR65" s="876"/>
      <c r="MGS65" s="876"/>
      <c r="MGT65" s="876"/>
      <c r="MGU65" s="876"/>
      <c r="MGV65" s="876"/>
      <c r="MGW65" s="876"/>
      <c r="MGX65" s="876"/>
      <c r="MGY65" s="876"/>
      <c r="MGZ65" s="876"/>
      <c r="MHA65" s="876"/>
      <c r="MHB65" s="876"/>
      <c r="MHC65" s="876"/>
      <c r="MHD65" s="876"/>
      <c r="MHE65" s="876"/>
      <c r="MHF65" s="876"/>
      <c r="MHG65" s="876"/>
      <c r="MHH65" s="876"/>
      <c r="MHI65" s="876"/>
      <c r="MHJ65" s="876"/>
      <c r="MHK65" s="876"/>
      <c r="MHL65" s="876"/>
      <c r="MHM65" s="876"/>
      <c r="MHN65" s="876"/>
      <c r="MHO65" s="876"/>
      <c r="MHP65" s="876"/>
      <c r="MHQ65" s="876"/>
      <c r="MHR65" s="876"/>
      <c r="MHS65" s="876"/>
      <c r="MHT65" s="876"/>
      <c r="MHU65" s="876"/>
      <c r="MHV65" s="876"/>
      <c r="MHW65" s="876"/>
      <c r="MHX65" s="876"/>
      <c r="MHY65" s="876"/>
      <c r="MHZ65" s="876"/>
      <c r="MIA65" s="876"/>
      <c r="MIB65" s="876"/>
      <c r="MIC65" s="876"/>
      <c r="MID65" s="876"/>
      <c r="MIE65" s="876"/>
      <c r="MIF65" s="876"/>
      <c r="MIG65" s="876"/>
      <c r="MIH65" s="876"/>
      <c r="MII65" s="876"/>
      <c r="MIJ65" s="876"/>
      <c r="MIK65" s="876"/>
      <c r="MIL65" s="876"/>
      <c r="MIM65" s="876"/>
      <c r="MIN65" s="876"/>
      <c r="MIO65" s="876"/>
      <c r="MIP65" s="876"/>
      <c r="MIQ65" s="876"/>
      <c r="MIR65" s="876"/>
      <c r="MIS65" s="876"/>
      <c r="MIT65" s="876"/>
      <c r="MIU65" s="876"/>
      <c r="MIV65" s="876"/>
      <c r="MIW65" s="876"/>
      <c r="MIX65" s="876"/>
      <c r="MIY65" s="876"/>
      <c r="MIZ65" s="876"/>
      <c r="MJA65" s="876"/>
      <c r="MJB65" s="876"/>
      <c r="MJC65" s="876"/>
      <c r="MJD65" s="876"/>
      <c r="MJE65" s="876"/>
      <c r="MJF65" s="876"/>
      <c r="MJG65" s="876"/>
      <c r="MJH65" s="876"/>
      <c r="MJI65" s="876"/>
      <c r="MJJ65" s="876"/>
      <c r="MJK65" s="876"/>
      <c r="MJL65" s="876"/>
      <c r="MJM65" s="876"/>
      <c r="MJN65" s="876"/>
      <c r="MJO65" s="876"/>
      <c r="MJP65" s="876"/>
      <c r="MJQ65" s="876"/>
      <c r="MJR65" s="876"/>
      <c r="MJS65" s="876"/>
      <c r="MJT65" s="876"/>
      <c r="MJU65" s="876"/>
      <c r="MJV65" s="876"/>
      <c r="MJW65" s="876"/>
      <c r="MJX65" s="876"/>
      <c r="MJY65" s="876"/>
      <c r="MJZ65" s="876"/>
      <c r="MKA65" s="876"/>
      <c r="MKB65" s="876"/>
      <c r="MKC65" s="876"/>
      <c r="MKD65" s="876"/>
      <c r="MKE65" s="876"/>
      <c r="MKF65" s="876"/>
      <c r="MKG65" s="876"/>
      <c r="MKH65" s="876"/>
      <c r="MKI65" s="876"/>
      <c r="MKJ65" s="876"/>
      <c r="MKK65" s="876"/>
      <c r="MKL65" s="876"/>
      <c r="MKM65" s="876"/>
      <c r="MKN65" s="876"/>
      <c r="MKO65" s="876"/>
      <c r="MKP65" s="876"/>
      <c r="MKQ65" s="876"/>
      <c r="MKR65" s="876"/>
      <c r="MKS65" s="876"/>
      <c r="MKT65" s="876"/>
      <c r="MKU65" s="876"/>
      <c r="MKV65" s="876"/>
      <c r="MKW65" s="876"/>
      <c r="MKX65" s="876"/>
      <c r="MKY65" s="876"/>
      <c r="MKZ65" s="876"/>
      <c r="MLA65" s="876"/>
      <c r="MLB65" s="876"/>
      <c r="MLC65" s="876"/>
      <c r="MLD65" s="876"/>
      <c r="MLE65" s="876"/>
      <c r="MLF65" s="876"/>
      <c r="MLG65" s="876"/>
      <c r="MLH65" s="876"/>
      <c r="MLI65" s="876"/>
      <c r="MLJ65" s="876"/>
      <c r="MLK65" s="876"/>
      <c r="MLL65" s="876"/>
      <c r="MLM65" s="876"/>
      <c r="MLN65" s="876"/>
      <c r="MLO65" s="876"/>
      <c r="MLP65" s="876"/>
      <c r="MLQ65" s="876"/>
      <c r="MLR65" s="876"/>
      <c r="MLS65" s="876"/>
      <c r="MLT65" s="876"/>
      <c r="MLU65" s="876"/>
      <c r="MLV65" s="876"/>
      <c r="MLW65" s="876"/>
      <c r="MLX65" s="876"/>
      <c r="MLY65" s="876"/>
      <c r="MLZ65" s="876"/>
      <c r="MMA65" s="876"/>
      <c r="MMB65" s="876"/>
      <c r="MMC65" s="876"/>
      <c r="MMD65" s="876"/>
      <c r="MME65" s="876"/>
      <c r="MMF65" s="876"/>
      <c r="MMG65" s="876"/>
      <c r="MMH65" s="876"/>
      <c r="MMI65" s="876"/>
      <c r="MMJ65" s="876"/>
      <c r="MMK65" s="876"/>
      <c r="MML65" s="876"/>
      <c r="MMM65" s="876"/>
      <c r="MMN65" s="876"/>
      <c r="MMO65" s="876"/>
      <c r="MMP65" s="876"/>
      <c r="MMQ65" s="876"/>
      <c r="MMR65" s="876"/>
      <c r="MMS65" s="876"/>
      <c r="MMT65" s="876"/>
      <c r="MMU65" s="876"/>
      <c r="MMV65" s="876"/>
      <c r="MMW65" s="876"/>
      <c r="MMX65" s="876"/>
      <c r="MMY65" s="876"/>
      <c r="MMZ65" s="876"/>
      <c r="MNA65" s="876"/>
      <c r="MNB65" s="876"/>
      <c r="MNC65" s="876"/>
      <c r="MND65" s="876"/>
      <c r="MNE65" s="876"/>
      <c r="MNF65" s="876"/>
      <c r="MNG65" s="876"/>
      <c r="MNH65" s="876"/>
      <c r="MNI65" s="876"/>
      <c r="MNJ65" s="876"/>
      <c r="MNK65" s="876"/>
      <c r="MNL65" s="876"/>
      <c r="MNM65" s="876"/>
      <c r="MNN65" s="876"/>
      <c r="MNO65" s="876"/>
      <c r="MNP65" s="876"/>
      <c r="MNQ65" s="876"/>
      <c r="MNR65" s="876"/>
      <c r="MNS65" s="876"/>
      <c r="MNT65" s="876"/>
      <c r="MNU65" s="876"/>
      <c r="MNV65" s="876"/>
      <c r="MNW65" s="876"/>
      <c r="MNX65" s="876"/>
      <c r="MNY65" s="876"/>
      <c r="MNZ65" s="876"/>
      <c r="MOA65" s="876"/>
      <c r="MOB65" s="876"/>
      <c r="MOC65" s="876"/>
      <c r="MOD65" s="876"/>
      <c r="MOE65" s="876"/>
      <c r="MOF65" s="876"/>
      <c r="MOG65" s="876"/>
      <c r="MOH65" s="876"/>
      <c r="MOI65" s="876"/>
      <c r="MOJ65" s="876"/>
      <c r="MOK65" s="876"/>
      <c r="MOL65" s="876"/>
      <c r="MOM65" s="876"/>
      <c r="MON65" s="876"/>
      <c r="MOO65" s="876"/>
      <c r="MOP65" s="876"/>
      <c r="MOQ65" s="876"/>
      <c r="MOR65" s="876"/>
      <c r="MOS65" s="876"/>
      <c r="MOT65" s="876"/>
      <c r="MOU65" s="876"/>
      <c r="MOV65" s="876"/>
      <c r="MOW65" s="876"/>
      <c r="MOX65" s="876"/>
      <c r="MOY65" s="876"/>
      <c r="MOZ65" s="876"/>
      <c r="MPA65" s="876"/>
      <c r="MPB65" s="876"/>
      <c r="MPC65" s="876"/>
      <c r="MPD65" s="876"/>
      <c r="MPE65" s="876"/>
      <c r="MPF65" s="876"/>
      <c r="MPG65" s="876"/>
      <c r="MPH65" s="876"/>
      <c r="MPI65" s="876"/>
      <c r="MPJ65" s="876"/>
      <c r="MPK65" s="876"/>
      <c r="MPL65" s="876"/>
      <c r="MPM65" s="876"/>
      <c r="MPN65" s="876"/>
      <c r="MPO65" s="876"/>
      <c r="MPP65" s="876"/>
      <c r="MPQ65" s="876"/>
      <c r="MPR65" s="876"/>
      <c r="MPS65" s="876"/>
      <c r="MPT65" s="876"/>
      <c r="MPU65" s="876"/>
      <c r="MPV65" s="876"/>
      <c r="MPW65" s="876"/>
      <c r="MPX65" s="876"/>
      <c r="MPY65" s="876"/>
      <c r="MPZ65" s="876"/>
      <c r="MQA65" s="876"/>
      <c r="MQB65" s="876"/>
      <c r="MQC65" s="876"/>
      <c r="MQD65" s="876"/>
      <c r="MQE65" s="876"/>
      <c r="MQF65" s="876"/>
      <c r="MQG65" s="876"/>
      <c r="MQH65" s="876"/>
      <c r="MQI65" s="876"/>
      <c r="MQJ65" s="876"/>
      <c r="MQK65" s="876"/>
      <c r="MQL65" s="876"/>
      <c r="MQM65" s="876"/>
      <c r="MQN65" s="876"/>
      <c r="MQO65" s="876"/>
      <c r="MQP65" s="876"/>
      <c r="MQQ65" s="876"/>
      <c r="MQR65" s="876"/>
      <c r="MQS65" s="876"/>
      <c r="MQT65" s="876"/>
      <c r="MQU65" s="876"/>
      <c r="MQV65" s="876"/>
      <c r="MQW65" s="876"/>
      <c r="MQX65" s="876"/>
      <c r="MQY65" s="876"/>
      <c r="MQZ65" s="876"/>
      <c r="MRA65" s="876"/>
      <c r="MRB65" s="876"/>
      <c r="MRC65" s="876"/>
      <c r="MRD65" s="876"/>
      <c r="MRE65" s="876"/>
      <c r="MRF65" s="876"/>
      <c r="MRG65" s="876"/>
      <c r="MRH65" s="876"/>
      <c r="MRI65" s="876"/>
      <c r="MRJ65" s="876"/>
      <c r="MRK65" s="876"/>
      <c r="MRL65" s="876"/>
      <c r="MRM65" s="876"/>
      <c r="MRN65" s="876"/>
      <c r="MRO65" s="876"/>
      <c r="MRP65" s="876"/>
      <c r="MRQ65" s="876"/>
      <c r="MRR65" s="876"/>
      <c r="MRS65" s="876"/>
      <c r="MRT65" s="876"/>
      <c r="MRU65" s="876"/>
      <c r="MRV65" s="876"/>
      <c r="MRW65" s="876"/>
      <c r="MRX65" s="876"/>
      <c r="MRY65" s="876"/>
      <c r="MRZ65" s="876"/>
      <c r="MSA65" s="876"/>
      <c r="MSB65" s="876"/>
      <c r="MSC65" s="876"/>
      <c r="MSD65" s="876"/>
      <c r="MSE65" s="876"/>
      <c r="MSF65" s="876"/>
      <c r="MSG65" s="876"/>
      <c r="MSH65" s="876"/>
      <c r="MSI65" s="876"/>
      <c r="MSJ65" s="876"/>
      <c r="MSK65" s="876"/>
      <c r="MSL65" s="876"/>
      <c r="MSM65" s="876"/>
      <c r="MSN65" s="876"/>
      <c r="MSO65" s="876"/>
      <c r="MSP65" s="876"/>
      <c r="MSQ65" s="876"/>
      <c r="MSR65" s="876"/>
      <c r="MSS65" s="876"/>
      <c r="MST65" s="876"/>
      <c r="MSU65" s="876"/>
      <c r="MSV65" s="876"/>
      <c r="MSW65" s="876"/>
      <c r="MSX65" s="876"/>
      <c r="MSY65" s="876"/>
      <c r="MSZ65" s="876"/>
      <c r="MTA65" s="876"/>
      <c r="MTB65" s="876"/>
      <c r="MTC65" s="876"/>
      <c r="MTD65" s="876"/>
      <c r="MTE65" s="876"/>
      <c r="MTF65" s="876"/>
      <c r="MTG65" s="876"/>
      <c r="MTH65" s="876"/>
      <c r="MTI65" s="876"/>
      <c r="MTJ65" s="876"/>
      <c r="MTK65" s="876"/>
      <c r="MTL65" s="876"/>
      <c r="MTM65" s="876"/>
      <c r="MTN65" s="876"/>
      <c r="MTO65" s="876"/>
      <c r="MTP65" s="876"/>
      <c r="MTQ65" s="876"/>
      <c r="MTR65" s="876"/>
      <c r="MTS65" s="876"/>
      <c r="MTT65" s="876"/>
      <c r="MTU65" s="876"/>
      <c r="MTV65" s="876"/>
      <c r="MTW65" s="876"/>
      <c r="MTX65" s="876"/>
      <c r="MTY65" s="876"/>
      <c r="MTZ65" s="876"/>
      <c r="MUA65" s="876"/>
      <c r="MUB65" s="876"/>
      <c r="MUC65" s="876"/>
      <c r="MUD65" s="876"/>
      <c r="MUE65" s="876"/>
      <c r="MUF65" s="876"/>
      <c r="MUG65" s="876"/>
      <c r="MUH65" s="876"/>
      <c r="MUI65" s="876"/>
      <c r="MUJ65" s="876"/>
      <c r="MUK65" s="876"/>
      <c r="MUL65" s="876"/>
      <c r="MUM65" s="876"/>
      <c r="MUN65" s="876"/>
      <c r="MUO65" s="876"/>
      <c r="MUP65" s="876"/>
      <c r="MUQ65" s="876"/>
      <c r="MUR65" s="876"/>
      <c r="MUS65" s="876"/>
      <c r="MUT65" s="876"/>
      <c r="MUU65" s="876"/>
      <c r="MUV65" s="876"/>
      <c r="MUW65" s="876"/>
      <c r="MUX65" s="876"/>
      <c r="MUY65" s="876"/>
      <c r="MUZ65" s="876"/>
      <c r="MVA65" s="876"/>
      <c r="MVB65" s="876"/>
      <c r="MVC65" s="876"/>
      <c r="MVD65" s="876"/>
      <c r="MVE65" s="876"/>
      <c r="MVF65" s="876"/>
      <c r="MVG65" s="876"/>
      <c r="MVH65" s="876"/>
      <c r="MVI65" s="876"/>
      <c r="MVJ65" s="876"/>
      <c r="MVK65" s="876"/>
      <c r="MVL65" s="876"/>
      <c r="MVM65" s="876"/>
      <c r="MVN65" s="876"/>
      <c r="MVO65" s="876"/>
      <c r="MVP65" s="876"/>
      <c r="MVQ65" s="876"/>
      <c r="MVR65" s="876"/>
      <c r="MVS65" s="876"/>
      <c r="MVT65" s="876"/>
      <c r="MVU65" s="876"/>
      <c r="MVV65" s="876"/>
      <c r="MVW65" s="876"/>
      <c r="MVX65" s="876"/>
      <c r="MVY65" s="876"/>
      <c r="MVZ65" s="876"/>
      <c r="MWA65" s="876"/>
      <c r="MWB65" s="876"/>
      <c r="MWC65" s="876"/>
      <c r="MWD65" s="876"/>
      <c r="MWE65" s="876"/>
      <c r="MWF65" s="876"/>
      <c r="MWG65" s="876"/>
      <c r="MWH65" s="876"/>
      <c r="MWI65" s="876"/>
      <c r="MWJ65" s="876"/>
      <c r="MWK65" s="876"/>
      <c r="MWL65" s="876"/>
      <c r="MWM65" s="876"/>
      <c r="MWN65" s="876"/>
      <c r="MWO65" s="876"/>
      <c r="MWP65" s="876"/>
      <c r="MWQ65" s="876"/>
      <c r="MWR65" s="876"/>
      <c r="MWS65" s="876"/>
      <c r="MWT65" s="876"/>
      <c r="MWU65" s="876"/>
      <c r="MWV65" s="876"/>
      <c r="MWW65" s="876"/>
      <c r="MWX65" s="876"/>
      <c r="MWY65" s="876"/>
      <c r="MWZ65" s="876"/>
      <c r="MXA65" s="876"/>
      <c r="MXB65" s="876"/>
      <c r="MXC65" s="876"/>
      <c r="MXD65" s="876"/>
      <c r="MXE65" s="876"/>
      <c r="MXF65" s="876"/>
      <c r="MXG65" s="876"/>
      <c r="MXH65" s="876"/>
      <c r="MXI65" s="876"/>
      <c r="MXJ65" s="876"/>
      <c r="MXK65" s="876"/>
      <c r="MXL65" s="876"/>
      <c r="MXM65" s="876"/>
      <c r="MXN65" s="876"/>
      <c r="MXO65" s="876"/>
      <c r="MXP65" s="876"/>
      <c r="MXQ65" s="876"/>
      <c r="MXR65" s="876"/>
      <c r="MXS65" s="876"/>
      <c r="MXT65" s="876"/>
      <c r="MXU65" s="876"/>
      <c r="MXV65" s="876"/>
      <c r="MXW65" s="876"/>
      <c r="MXX65" s="876"/>
      <c r="MXY65" s="876"/>
      <c r="MXZ65" s="876"/>
      <c r="MYA65" s="876"/>
      <c r="MYB65" s="876"/>
      <c r="MYC65" s="876"/>
      <c r="MYD65" s="876"/>
      <c r="MYE65" s="876"/>
      <c r="MYF65" s="876"/>
      <c r="MYG65" s="876"/>
      <c r="MYH65" s="876"/>
      <c r="MYI65" s="876"/>
      <c r="MYJ65" s="876"/>
      <c r="MYK65" s="876"/>
      <c r="MYL65" s="876"/>
      <c r="MYM65" s="876"/>
      <c r="MYN65" s="876"/>
      <c r="MYO65" s="876"/>
      <c r="MYP65" s="876"/>
      <c r="MYQ65" s="876"/>
      <c r="MYR65" s="876"/>
      <c r="MYS65" s="876"/>
      <c r="MYT65" s="876"/>
      <c r="MYU65" s="876"/>
      <c r="MYV65" s="876"/>
      <c r="MYW65" s="876"/>
      <c r="MYX65" s="876"/>
      <c r="MYY65" s="876"/>
      <c r="MYZ65" s="876"/>
      <c r="MZA65" s="876"/>
      <c r="MZB65" s="876"/>
      <c r="MZC65" s="876"/>
      <c r="MZD65" s="876"/>
      <c r="MZE65" s="876"/>
      <c r="MZF65" s="876"/>
      <c r="MZG65" s="876"/>
      <c r="MZH65" s="876"/>
      <c r="MZI65" s="876"/>
      <c r="MZJ65" s="876"/>
      <c r="MZK65" s="876"/>
      <c r="MZL65" s="876"/>
      <c r="MZM65" s="876"/>
      <c r="MZN65" s="876"/>
      <c r="MZO65" s="876"/>
      <c r="MZP65" s="876"/>
      <c r="MZQ65" s="876"/>
      <c r="MZR65" s="876"/>
      <c r="MZS65" s="876"/>
      <c r="MZT65" s="876"/>
      <c r="MZU65" s="876"/>
      <c r="MZV65" s="876"/>
      <c r="MZW65" s="876"/>
      <c r="MZX65" s="876"/>
      <c r="MZY65" s="876"/>
      <c r="MZZ65" s="876"/>
      <c r="NAA65" s="876"/>
      <c r="NAB65" s="876"/>
      <c r="NAC65" s="876"/>
      <c r="NAD65" s="876"/>
      <c r="NAE65" s="876"/>
      <c r="NAF65" s="876"/>
      <c r="NAG65" s="876"/>
      <c r="NAH65" s="876"/>
      <c r="NAI65" s="876"/>
      <c r="NAJ65" s="876"/>
      <c r="NAK65" s="876"/>
      <c r="NAL65" s="876"/>
      <c r="NAM65" s="876"/>
      <c r="NAN65" s="876"/>
      <c r="NAO65" s="876"/>
      <c r="NAP65" s="876"/>
      <c r="NAQ65" s="876"/>
      <c r="NAR65" s="876"/>
      <c r="NAS65" s="876"/>
      <c r="NAT65" s="876"/>
      <c r="NAU65" s="876"/>
      <c r="NAV65" s="876"/>
      <c r="NAW65" s="876"/>
      <c r="NAX65" s="876"/>
      <c r="NAY65" s="876"/>
      <c r="NAZ65" s="876"/>
      <c r="NBA65" s="876"/>
      <c r="NBB65" s="876"/>
      <c r="NBC65" s="876"/>
      <c r="NBD65" s="876"/>
      <c r="NBE65" s="876"/>
      <c r="NBF65" s="876"/>
      <c r="NBG65" s="876"/>
      <c r="NBH65" s="876"/>
      <c r="NBI65" s="876"/>
      <c r="NBJ65" s="876"/>
      <c r="NBK65" s="876"/>
      <c r="NBL65" s="876"/>
      <c r="NBM65" s="876"/>
      <c r="NBN65" s="876"/>
      <c r="NBO65" s="876"/>
      <c r="NBP65" s="876"/>
      <c r="NBQ65" s="876"/>
      <c r="NBR65" s="876"/>
      <c r="NBS65" s="876"/>
      <c r="NBT65" s="876"/>
      <c r="NBU65" s="876"/>
      <c r="NBV65" s="876"/>
      <c r="NBW65" s="876"/>
      <c r="NBX65" s="876"/>
      <c r="NBY65" s="876"/>
      <c r="NBZ65" s="876"/>
      <c r="NCA65" s="876"/>
      <c r="NCB65" s="876"/>
      <c r="NCC65" s="876"/>
      <c r="NCD65" s="876"/>
      <c r="NCE65" s="876"/>
      <c r="NCF65" s="876"/>
      <c r="NCG65" s="876"/>
      <c r="NCH65" s="876"/>
      <c r="NCI65" s="876"/>
      <c r="NCJ65" s="876"/>
      <c r="NCK65" s="876"/>
      <c r="NCL65" s="876"/>
      <c r="NCM65" s="876"/>
      <c r="NCN65" s="876"/>
      <c r="NCO65" s="876"/>
      <c r="NCP65" s="876"/>
      <c r="NCQ65" s="876"/>
      <c r="NCR65" s="876"/>
      <c r="NCS65" s="876"/>
      <c r="NCT65" s="876"/>
      <c r="NCU65" s="876"/>
      <c r="NCV65" s="876"/>
      <c r="NCW65" s="876"/>
      <c r="NCX65" s="876"/>
      <c r="NCY65" s="876"/>
      <c r="NCZ65" s="876"/>
      <c r="NDA65" s="876"/>
      <c r="NDB65" s="876"/>
      <c r="NDC65" s="876"/>
      <c r="NDD65" s="876"/>
      <c r="NDE65" s="876"/>
      <c r="NDF65" s="876"/>
      <c r="NDG65" s="876"/>
      <c r="NDH65" s="876"/>
      <c r="NDI65" s="876"/>
      <c r="NDJ65" s="876"/>
      <c r="NDK65" s="876"/>
      <c r="NDL65" s="876"/>
      <c r="NDM65" s="876"/>
      <c r="NDN65" s="876"/>
      <c r="NDO65" s="876"/>
      <c r="NDP65" s="876"/>
      <c r="NDQ65" s="876"/>
      <c r="NDR65" s="876"/>
      <c r="NDS65" s="876"/>
      <c r="NDT65" s="876"/>
      <c r="NDU65" s="876"/>
      <c r="NDV65" s="876"/>
      <c r="NDW65" s="876"/>
      <c r="NDX65" s="876"/>
      <c r="NDY65" s="876"/>
      <c r="NDZ65" s="876"/>
      <c r="NEA65" s="876"/>
      <c r="NEB65" s="876"/>
      <c r="NEC65" s="876"/>
      <c r="NED65" s="876"/>
      <c r="NEE65" s="876"/>
      <c r="NEF65" s="876"/>
      <c r="NEG65" s="876"/>
      <c r="NEH65" s="876"/>
      <c r="NEI65" s="876"/>
      <c r="NEJ65" s="876"/>
      <c r="NEK65" s="876"/>
      <c r="NEL65" s="876"/>
      <c r="NEM65" s="876"/>
      <c r="NEN65" s="876"/>
      <c r="NEO65" s="876"/>
      <c r="NEP65" s="876"/>
      <c r="NEQ65" s="876"/>
      <c r="NER65" s="876"/>
      <c r="NES65" s="876"/>
      <c r="NET65" s="876"/>
      <c r="NEU65" s="876"/>
      <c r="NEV65" s="876"/>
      <c r="NEW65" s="876"/>
      <c r="NEX65" s="876"/>
      <c r="NEY65" s="876"/>
      <c r="NEZ65" s="876"/>
      <c r="NFA65" s="876"/>
      <c r="NFB65" s="876"/>
      <c r="NFC65" s="876"/>
      <c r="NFD65" s="876"/>
      <c r="NFE65" s="876"/>
      <c r="NFF65" s="876"/>
      <c r="NFG65" s="876"/>
      <c r="NFH65" s="876"/>
      <c r="NFI65" s="876"/>
      <c r="NFJ65" s="876"/>
      <c r="NFK65" s="876"/>
      <c r="NFL65" s="876"/>
      <c r="NFM65" s="876"/>
      <c r="NFN65" s="876"/>
      <c r="NFO65" s="876"/>
      <c r="NFP65" s="876"/>
      <c r="NFQ65" s="876"/>
      <c r="NFR65" s="876"/>
      <c r="NFS65" s="876"/>
      <c r="NFT65" s="876"/>
      <c r="NFU65" s="876"/>
      <c r="NFV65" s="876"/>
      <c r="NFW65" s="876"/>
      <c r="NFX65" s="876"/>
      <c r="NFY65" s="876"/>
      <c r="NFZ65" s="876"/>
      <c r="NGA65" s="876"/>
      <c r="NGB65" s="876"/>
      <c r="NGC65" s="876"/>
      <c r="NGD65" s="876"/>
      <c r="NGE65" s="876"/>
      <c r="NGF65" s="876"/>
      <c r="NGG65" s="876"/>
      <c r="NGH65" s="876"/>
      <c r="NGI65" s="876"/>
      <c r="NGJ65" s="876"/>
      <c r="NGK65" s="876"/>
      <c r="NGL65" s="876"/>
      <c r="NGM65" s="876"/>
      <c r="NGN65" s="876"/>
      <c r="NGO65" s="876"/>
      <c r="NGP65" s="876"/>
      <c r="NGQ65" s="876"/>
      <c r="NGR65" s="876"/>
      <c r="NGS65" s="876"/>
      <c r="NGT65" s="876"/>
      <c r="NGU65" s="876"/>
      <c r="NGV65" s="876"/>
      <c r="NGW65" s="876"/>
      <c r="NGX65" s="876"/>
      <c r="NGY65" s="876"/>
      <c r="NGZ65" s="876"/>
      <c r="NHA65" s="876"/>
      <c r="NHB65" s="876"/>
      <c r="NHC65" s="876"/>
      <c r="NHD65" s="876"/>
      <c r="NHE65" s="876"/>
      <c r="NHF65" s="876"/>
      <c r="NHG65" s="876"/>
      <c r="NHH65" s="876"/>
      <c r="NHI65" s="876"/>
      <c r="NHJ65" s="876"/>
      <c r="NHK65" s="876"/>
      <c r="NHL65" s="876"/>
      <c r="NHM65" s="876"/>
      <c r="NHN65" s="876"/>
      <c r="NHO65" s="876"/>
      <c r="NHP65" s="876"/>
      <c r="NHQ65" s="876"/>
      <c r="NHR65" s="876"/>
      <c r="NHS65" s="876"/>
      <c r="NHT65" s="876"/>
      <c r="NHU65" s="876"/>
      <c r="NHV65" s="876"/>
      <c r="NHW65" s="876"/>
      <c r="NHX65" s="876"/>
      <c r="NHY65" s="876"/>
      <c r="NHZ65" s="876"/>
      <c r="NIA65" s="876"/>
      <c r="NIB65" s="876"/>
      <c r="NIC65" s="876"/>
      <c r="NID65" s="876"/>
      <c r="NIE65" s="876"/>
      <c r="NIF65" s="876"/>
      <c r="NIG65" s="876"/>
      <c r="NIH65" s="876"/>
      <c r="NII65" s="876"/>
      <c r="NIJ65" s="876"/>
      <c r="NIK65" s="876"/>
      <c r="NIL65" s="876"/>
      <c r="NIM65" s="876"/>
      <c r="NIN65" s="876"/>
      <c r="NIO65" s="876"/>
      <c r="NIP65" s="876"/>
      <c r="NIQ65" s="876"/>
      <c r="NIR65" s="876"/>
      <c r="NIS65" s="876"/>
      <c r="NIT65" s="876"/>
      <c r="NIU65" s="876"/>
      <c r="NIV65" s="876"/>
      <c r="NIW65" s="876"/>
      <c r="NIX65" s="876"/>
      <c r="NIY65" s="876"/>
      <c r="NIZ65" s="876"/>
      <c r="NJA65" s="876"/>
      <c r="NJB65" s="876"/>
      <c r="NJC65" s="876"/>
      <c r="NJD65" s="876"/>
      <c r="NJE65" s="876"/>
      <c r="NJF65" s="876"/>
      <c r="NJG65" s="876"/>
      <c r="NJH65" s="876"/>
      <c r="NJI65" s="876"/>
      <c r="NJJ65" s="876"/>
      <c r="NJK65" s="876"/>
      <c r="NJL65" s="876"/>
      <c r="NJM65" s="876"/>
      <c r="NJN65" s="876"/>
      <c r="NJO65" s="876"/>
      <c r="NJP65" s="876"/>
      <c r="NJQ65" s="876"/>
      <c r="NJR65" s="876"/>
      <c r="NJS65" s="876"/>
      <c r="NJT65" s="876"/>
      <c r="NJU65" s="876"/>
      <c r="NJV65" s="876"/>
      <c r="NJW65" s="876"/>
      <c r="NJX65" s="876"/>
      <c r="NJY65" s="876"/>
      <c r="NJZ65" s="876"/>
      <c r="NKA65" s="876"/>
      <c r="NKB65" s="876"/>
      <c r="NKC65" s="876"/>
      <c r="NKD65" s="876"/>
      <c r="NKE65" s="876"/>
      <c r="NKF65" s="876"/>
      <c r="NKG65" s="876"/>
      <c r="NKH65" s="876"/>
      <c r="NKI65" s="876"/>
      <c r="NKJ65" s="876"/>
      <c r="NKK65" s="876"/>
      <c r="NKL65" s="876"/>
      <c r="NKM65" s="876"/>
      <c r="NKN65" s="876"/>
      <c r="NKO65" s="876"/>
      <c r="NKP65" s="876"/>
      <c r="NKQ65" s="876"/>
      <c r="NKR65" s="876"/>
      <c r="NKS65" s="876"/>
      <c r="NKT65" s="876"/>
      <c r="NKU65" s="876"/>
      <c r="NKV65" s="876"/>
      <c r="NKW65" s="876"/>
      <c r="NKX65" s="876"/>
      <c r="NKY65" s="876"/>
      <c r="NKZ65" s="876"/>
      <c r="NLA65" s="876"/>
      <c r="NLB65" s="876"/>
      <c r="NLC65" s="876"/>
      <c r="NLD65" s="876"/>
      <c r="NLE65" s="876"/>
      <c r="NLF65" s="876"/>
      <c r="NLG65" s="876"/>
      <c r="NLH65" s="876"/>
      <c r="NLI65" s="876"/>
      <c r="NLJ65" s="876"/>
      <c r="NLK65" s="876"/>
      <c r="NLL65" s="876"/>
      <c r="NLM65" s="876"/>
      <c r="NLN65" s="876"/>
      <c r="NLO65" s="876"/>
      <c r="NLP65" s="876"/>
      <c r="NLQ65" s="876"/>
      <c r="NLR65" s="876"/>
      <c r="NLS65" s="876"/>
      <c r="NLT65" s="876"/>
      <c r="NLU65" s="876"/>
      <c r="NLV65" s="876"/>
      <c r="NLW65" s="876"/>
      <c r="NLX65" s="876"/>
      <c r="NLY65" s="876"/>
      <c r="NLZ65" s="876"/>
      <c r="NMA65" s="876"/>
      <c r="NMB65" s="876"/>
      <c r="NMC65" s="876"/>
      <c r="NMD65" s="876"/>
      <c r="NME65" s="876"/>
      <c r="NMF65" s="876"/>
      <c r="NMG65" s="876"/>
      <c r="NMH65" s="876"/>
      <c r="NMI65" s="876"/>
      <c r="NMJ65" s="876"/>
      <c r="NMK65" s="876"/>
      <c r="NML65" s="876"/>
      <c r="NMM65" s="876"/>
      <c r="NMN65" s="876"/>
      <c r="NMO65" s="876"/>
      <c r="NMP65" s="876"/>
      <c r="NMQ65" s="876"/>
      <c r="NMR65" s="876"/>
      <c r="NMS65" s="876"/>
      <c r="NMT65" s="876"/>
      <c r="NMU65" s="876"/>
      <c r="NMV65" s="876"/>
      <c r="NMW65" s="876"/>
      <c r="NMX65" s="876"/>
      <c r="NMY65" s="876"/>
      <c r="NMZ65" s="876"/>
      <c r="NNA65" s="876"/>
      <c r="NNB65" s="876"/>
      <c r="NNC65" s="876"/>
      <c r="NND65" s="876"/>
      <c r="NNE65" s="876"/>
      <c r="NNF65" s="876"/>
      <c r="NNG65" s="876"/>
      <c r="NNH65" s="876"/>
      <c r="NNI65" s="876"/>
      <c r="NNJ65" s="876"/>
      <c r="NNK65" s="876"/>
      <c r="NNL65" s="876"/>
      <c r="NNM65" s="876"/>
      <c r="NNN65" s="876"/>
      <c r="NNO65" s="876"/>
      <c r="NNP65" s="876"/>
      <c r="NNQ65" s="876"/>
      <c r="NNR65" s="876"/>
      <c r="NNS65" s="876"/>
      <c r="NNT65" s="876"/>
      <c r="NNU65" s="876"/>
      <c r="NNV65" s="876"/>
      <c r="NNW65" s="876"/>
      <c r="NNX65" s="876"/>
      <c r="NNY65" s="876"/>
      <c r="NNZ65" s="876"/>
      <c r="NOA65" s="876"/>
      <c r="NOB65" s="876"/>
      <c r="NOC65" s="876"/>
      <c r="NOD65" s="876"/>
      <c r="NOE65" s="876"/>
      <c r="NOF65" s="876"/>
      <c r="NOG65" s="876"/>
      <c r="NOH65" s="876"/>
      <c r="NOI65" s="876"/>
      <c r="NOJ65" s="876"/>
      <c r="NOK65" s="876"/>
      <c r="NOL65" s="876"/>
      <c r="NOM65" s="876"/>
      <c r="NON65" s="876"/>
      <c r="NOO65" s="876"/>
      <c r="NOP65" s="876"/>
      <c r="NOQ65" s="876"/>
      <c r="NOR65" s="876"/>
      <c r="NOS65" s="876"/>
      <c r="NOT65" s="876"/>
      <c r="NOU65" s="876"/>
      <c r="NOV65" s="876"/>
      <c r="NOW65" s="876"/>
      <c r="NOX65" s="876"/>
      <c r="NOY65" s="876"/>
      <c r="NOZ65" s="876"/>
      <c r="NPA65" s="876"/>
      <c r="NPB65" s="876"/>
      <c r="NPC65" s="876"/>
      <c r="NPD65" s="876"/>
      <c r="NPE65" s="876"/>
      <c r="NPF65" s="876"/>
      <c r="NPG65" s="876"/>
      <c r="NPH65" s="876"/>
      <c r="NPI65" s="876"/>
      <c r="NPJ65" s="876"/>
      <c r="NPK65" s="876"/>
      <c r="NPL65" s="876"/>
      <c r="NPM65" s="876"/>
      <c r="NPN65" s="876"/>
      <c r="NPO65" s="876"/>
      <c r="NPP65" s="876"/>
      <c r="NPQ65" s="876"/>
      <c r="NPR65" s="876"/>
      <c r="NPS65" s="876"/>
      <c r="NPT65" s="876"/>
      <c r="NPU65" s="876"/>
      <c r="NPV65" s="876"/>
      <c r="NPW65" s="876"/>
      <c r="NPX65" s="876"/>
      <c r="NPY65" s="876"/>
      <c r="NPZ65" s="876"/>
      <c r="NQA65" s="876"/>
      <c r="NQB65" s="876"/>
      <c r="NQC65" s="876"/>
      <c r="NQD65" s="876"/>
      <c r="NQE65" s="876"/>
      <c r="NQF65" s="876"/>
      <c r="NQG65" s="876"/>
      <c r="NQH65" s="876"/>
      <c r="NQI65" s="876"/>
      <c r="NQJ65" s="876"/>
      <c r="NQK65" s="876"/>
      <c r="NQL65" s="876"/>
      <c r="NQM65" s="876"/>
      <c r="NQN65" s="876"/>
      <c r="NQO65" s="876"/>
      <c r="NQP65" s="876"/>
      <c r="NQQ65" s="876"/>
      <c r="NQR65" s="876"/>
      <c r="NQS65" s="876"/>
      <c r="NQT65" s="876"/>
      <c r="NQU65" s="876"/>
      <c r="NQV65" s="876"/>
      <c r="NQW65" s="876"/>
      <c r="NQX65" s="876"/>
      <c r="NQY65" s="876"/>
      <c r="NQZ65" s="876"/>
      <c r="NRA65" s="876"/>
      <c r="NRB65" s="876"/>
      <c r="NRC65" s="876"/>
      <c r="NRD65" s="876"/>
      <c r="NRE65" s="876"/>
      <c r="NRF65" s="876"/>
      <c r="NRG65" s="876"/>
      <c r="NRH65" s="876"/>
      <c r="NRI65" s="876"/>
      <c r="NRJ65" s="876"/>
      <c r="NRK65" s="876"/>
      <c r="NRL65" s="876"/>
      <c r="NRM65" s="876"/>
      <c r="NRN65" s="876"/>
      <c r="NRO65" s="876"/>
      <c r="NRP65" s="876"/>
      <c r="NRQ65" s="876"/>
      <c r="NRR65" s="876"/>
      <c r="NRS65" s="876"/>
      <c r="NRT65" s="876"/>
      <c r="NRU65" s="876"/>
      <c r="NRV65" s="876"/>
      <c r="NRW65" s="876"/>
      <c r="NRX65" s="876"/>
      <c r="NRY65" s="876"/>
      <c r="NRZ65" s="876"/>
      <c r="NSA65" s="876"/>
      <c r="NSB65" s="876"/>
      <c r="NSC65" s="876"/>
      <c r="NSD65" s="876"/>
      <c r="NSE65" s="876"/>
      <c r="NSF65" s="876"/>
      <c r="NSG65" s="876"/>
      <c r="NSH65" s="876"/>
      <c r="NSI65" s="876"/>
      <c r="NSJ65" s="876"/>
      <c r="NSK65" s="876"/>
      <c r="NSL65" s="876"/>
      <c r="NSM65" s="876"/>
      <c r="NSN65" s="876"/>
      <c r="NSO65" s="876"/>
      <c r="NSP65" s="876"/>
      <c r="NSQ65" s="876"/>
      <c r="NSR65" s="876"/>
      <c r="NSS65" s="876"/>
      <c r="NST65" s="876"/>
      <c r="NSU65" s="876"/>
      <c r="NSV65" s="876"/>
      <c r="NSW65" s="876"/>
      <c r="NSX65" s="876"/>
      <c r="NSY65" s="876"/>
      <c r="NSZ65" s="876"/>
      <c r="NTA65" s="876"/>
      <c r="NTB65" s="876"/>
      <c r="NTC65" s="876"/>
      <c r="NTD65" s="876"/>
      <c r="NTE65" s="876"/>
      <c r="NTF65" s="876"/>
      <c r="NTG65" s="876"/>
      <c r="NTH65" s="876"/>
      <c r="NTI65" s="876"/>
      <c r="NTJ65" s="876"/>
      <c r="NTK65" s="876"/>
      <c r="NTL65" s="876"/>
      <c r="NTM65" s="876"/>
      <c r="NTN65" s="876"/>
      <c r="NTO65" s="876"/>
      <c r="NTP65" s="876"/>
      <c r="NTQ65" s="876"/>
      <c r="NTR65" s="876"/>
      <c r="NTS65" s="876"/>
      <c r="NTT65" s="876"/>
      <c r="NTU65" s="876"/>
      <c r="NTV65" s="876"/>
      <c r="NTW65" s="876"/>
      <c r="NTX65" s="876"/>
      <c r="NTY65" s="876"/>
      <c r="NTZ65" s="876"/>
      <c r="NUA65" s="876"/>
      <c r="NUB65" s="876"/>
      <c r="NUC65" s="876"/>
      <c r="NUD65" s="876"/>
      <c r="NUE65" s="876"/>
      <c r="NUF65" s="876"/>
      <c r="NUG65" s="876"/>
      <c r="NUH65" s="876"/>
      <c r="NUI65" s="876"/>
      <c r="NUJ65" s="876"/>
      <c r="NUK65" s="876"/>
      <c r="NUL65" s="876"/>
      <c r="NUM65" s="876"/>
      <c r="NUN65" s="876"/>
      <c r="NUO65" s="876"/>
      <c r="NUP65" s="876"/>
      <c r="NUQ65" s="876"/>
      <c r="NUR65" s="876"/>
      <c r="NUS65" s="876"/>
      <c r="NUT65" s="876"/>
      <c r="NUU65" s="876"/>
      <c r="NUV65" s="876"/>
      <c r="NUW65" s="876"/>
      <c r="NUX65" s="876"/>
      <c r="NUY65" s="876"/>
      <c r="NUZ65" s="876"/>
      <c r="NVA65" s="876"/>
      <c r="NVB65" s="876"/>
      <c r="NVC65" s="876"/>
      <c r="NVD65" s="876"/>
      <c r="NVE65" s="876"/>
      <c r="NVF65" s="876"/>
      <c r="NVG65" s="876"/>
      <c r="NVH65" s="876"/>
      <c r="NVI65" s="876"/>
      <c r="NVJ65" s="876"/>
      <c r="NVK65" s="876"/>
      <c r="NVL65" s="876"/>
      <c r="NVM65" s="876"/>
      <c r="NVN65" s="876"/>
      <c r="NVO65" s="876"/>
      <c r="NVP65" s="876"/>
      <c r="NVQ65" s="876"/>
      <c r="NVR65" s="876"/>
      <c r="NVS65" s="876"/>
      <c r="NVT65" s="876"/>
      <c r="NVU65" s="876"/>
      <c r="NVV65" s="876"/>
      <c r="NVW65" s="876"/>
      <c r="NVX65" s="876"/>
      <c r="NVY65" s="876"/>
      <c r="NVZ65" s="876"/>
      <c r="NWA65" s="876"/>
      <c r="NWB65" s="876"/>
      <c r="NWC65" s="876"/>
      <c r="NWD65" s="876"/>
      <c r="NWE65" s="876"/>
      <c r="NWF65" s="876"/>
      <c r="NWG65" s="876"/>
      <c r="NWH65" s="876"/>
      <c r="NWI65" s="876"/>
      <c r="NWJ65" s="876"/>
      <c r="NWK65" s="876"/>
      <c r="NWL65" s="876"/>
      <c r="NWM65" s="876"/>
      <c r="NWN65" s="876"/>
      <c r="NWO65" s="876"/>
      <c r="NWP65" s="876"/>
      <c r="NWQ65" s="876"/>
      <c r="NWR65" s="876"/>
      <c r="NWS65" s="876"/>
      <c r="NWT65" s="876"/>
      <c r="NWU65" s="876"/>
      <c r="NWV65" s="876"/>
      <c r="NWW65" s="876"/>
      <c r="NWX65" s="876"/>
      <c r="NWY65" s="876"/>
      <c r="NWZ65" s="876"/>
      <c r="NXA65" s="876"/>
      <c r="NXB65" s="876"/>
      <c r="NXC65" s="876"/>
      <c r="NXD65" s="876"/>
      <c r="NXE65" s="876"/>
      <c r="NXF65" s="876"/>
      <c r="NXG65" s="876"/>
      <c r="NXH65" s="876"/>
      <c r="NXI65" s="876"/>
      <c r="NXJ65" s="876"/>
      <c r="NXK65" s="876"/>
      <c r="NXL65" s="876"/>
      <c r="NXM65" s="876"/>
      <c r="NXN65" s="876"/>
      <c r="NXO65" s="876"/>
      <c r="NXP65" s="876"/>
      <c r="NXQ65" s="876"/>
      <c r="NXR65" s="876"/>
      <c r="NXS65" s="876"/>
      <c r="NXT65" s="876"/>
      <c r="NXU65" s="876"/>
      <c r="NXV65" s="876"/>
      <c r="NXW65" s="876"/>
      <c r="NXX65" s="876"/>
      <c r="NXY65" s="876"/>
      <c r="NXZ65" s="876"/>
      <c r="NYA65" s="876"/>
      <c r="NYB65" s="876"/>
      <c r="NYC65" s="876"/>
      <c r="NYD65" s="876"/>
      <c r="NYE65" s="876"/>
      <c r="NYF65" s="876"/>
      <c r="NYG65" s="876"/>
      <c r="NYH65" s="876"/>
      <c r="NYI65" s="876"/>
      <c r="NYJ65" s="876"/>
      <c r="NYK65" s="876"/>
      <c r="NYL65" s="876"/>
      <c r="NYM65" s="876"/>
      <c r="NYN65" s="876"/>
      <c r="NYO65" s="876"/>
      <c r="NYP65" s="876"/>
      <c r="NYQ65" s="876"/>
      <c r="NYR65" s="876"/>
      <c r="NYS65" s="876"/>
      <c r="NYT65" s="876"/>
      <c r="NYU65" s="876"/>
      <c r="NYV65" s="876"/>
      <c r="NYW65" s="876"/>
      <c r="NYX65" s="876"/>
      <c r="NYY65" s="876"/>
      <c r="NYZ65" s="876"/>
      <c r="NZA65" s="876"/>
      <c r="NZB65" s="876"/>
      <c r="NZC65" s="876"/>
      <c r="NZD65" s="876"/>
      <c r="NZE65" s="876"/>
      <c r="NZF65" s="876"/>
      <c r="NZG65" s="876"/>
      <c r="NZH65" s="876"/>
      <c r="NZI65" s="876"/>
      <c r="NZJ65" s="876"/>
      <c r="NZK65" s="876"/>
      <c r="NZL65" s="876"/>
      <c r="NZM65" s="876"/>
      <c r="NZN65" s="876"/>
      <c r="NZO65" s="876"/>
      <c r="NZP65" s="876"/>
      <c r="NZQ65" s="876"/>
      <c r="NZR65" s="876"/>
      <c r="NZS65" s="876"/>
      <c r="NZT65" s="876"/>
      <c r="NZU65" s="876"/>
      <c r="NZV65" s="876"/>
      <c r="NZW65" s="876"/>
      <c r="NZX65" s="876"/>
      <c r="NZY65" s="876"/>
      <c r="NZZ65" s="876"/>
      <c r="OAA65" s="876"/>
      <c r="OAB65" s="876"/>
      <c r="OAC65" s="876"/>
      <c r="OAD65" s="876"/>
      <c r="OAE65" s="876"/>
      <c r="OAF65" s="876"/>
      <c r="OAG65" s="876"/>
      <c r="OAH65" s="876"/>
      <c r="OAI65" s="876"/>
      <c r="OAJ65" s="876"/>
      <c r="OAK65" s="876"/>
      <c r="OAL65" s="876"/>
      <c r="OAM65" s="876"/>
      <c r="OAN65" s="876"/>
      <c r="OAO65" s="876"/>
      <c r="OAP65" s="876"/>
      <c r="OAQ65" s="876"/>
      <c r="OAR65" s="876"/>
      <c r="OAS65" s="876"/>
      <c r="OAT65" s="876"/>
      <c r="OAU65" s="876"/>
      <c r="OAV65" s="876"/>
      <c r="OAW65" s="876"/>
      <c r="OAX65" s="876"/>
      <c r="OAY65" s="876"/>
      <c r="OAZ65" s="876"/>
      <c r="OBA65" s="876"/>
      <c r="OBB65" s="876"/>
      <c r="OBC65" s="876"/>
      <c r="OBD65" s="876"/>
      <c r="OBE65" s="876"/>
      <c r="OBF65" s="876"/>
      <c r="OBG65" s="876"/>
      <c r="OBH65" s="876"/>
      <c r="OBI65" s="876"/>
      <c r="OBJ65" s="876"/>
      <c r="OBK65" s="876"/>
      <c r="OBL65" s="876"/>
      <c r="OBM65" s="876"/>
      <c r="OBN65" s="876"/>
      <c r="OBO65" s="876"/>
      <c r="OBP65" s="876"/>
      <c r="OBQ65" s="876"/>
      <c r="OBR65" s="876"/>
      <c r="OBS65" s="876"/>
      <c r="OBT65" s="876"/>
      <c r="OBU65" s="876"/>
      <c r="OBV65" s="876"/>
      <c r="OBW65" s="876"/>
      <c r="OBX65" s="876"/>
      <c r="OBY65" s="876"/>
      <c r="OBZ65" s="876"/>
      <c r="OCA65" s="876"/>
      <c r="OCB65" s="876"/>
      <c r="OCC65" s="876"/>
      <c r="OCD65" s="876"/>
      <c r="OCE65" s="876"/>
      <c r="OCF65" s="876"/>
      <c r="OCG65" s="876"/>
      <c r="OCH65" s="876"/>
      <c r="OCI65" s="876"/>
      <c r="OCJ65" s="876"/>
      <c r="OCK65" s="876"/>
      <c r="OCL65" s="876"/>
      <c r="OCM65" s="876"/>
      <c r="OCN65" s="876"/>
      <c r="OCO65" s="876"/>
      <c r="OCP65" s="876"/>
      <c r="OCQ65" s="876"/>
      <c r="OCR65" s="876"/>
      <c r="OCS65" s="876"/>
      <c r="OCT65" s="876"/>
      <c r="OCU65" s="876"/>
      <c r="OCV65" s="876"/>
      <c r="OCW65" s="876"/>
      <c r="OCX65" s="876"/>
      <c r="OCY65" s="876"/>
      <c r="OCZ65" s="876"/>
      <c r="ODA65" s="876"/>
      <c r="ODB65" s="876"/>
      <c r="ODC65" s="876"/>
      <c r="ODD65" s="876"/>
      <c r="ODE65" s="876"/>
      <c r="ODF65" s="876"/>
      <c r="ODG65" s="876"/>
      <c r="ODH65" s="876"/>
      <c r="ODI65" s="876"/>
      <c r="ODJ65" s="876"/>
      <c r="ODK65" s="876"/>
      <c r="ODL65" s="876"/>
      <c r="ODM65" s="876"/>
      <c r="ODN65" s="876"/>
      <c r="ODO65" s="876"/>
      <c r="ODP65" s="876"/>
      <c r="ODQ65" s="876"/>
      <c r="ODR65" s="876"/>
      <c r="ODS65" s="876"/>
      <c r="ODT65" s="876"/>
      <c r="ODU65" s="876"/>
      <c r="ODV65" s="876"/>
      <c r="ODW65" s="876"/>
      <c r="ODX65" s="876"/>
      <c r="ODY65" s="876"/>
      <c r="ODZ65" s="876"/>
      <c r="OEA65" s="876"/>
      <c r="OEB65" s="876"/>
      <c r="OEC65" s="876"/>
      <c r="OED65" s="876"/>
      <c r="OEE65" s="876"/>
      <c r="OEF65" s="876"/>
      <c r="OEG65" s="876"/>
      <c r="OEH65" s="876"/>
      <c r="OEI65" s="876"/>
      <c r="OEJ65" s="876"/>
      <c r="OEK65" s="876"/>
      <c r="OEL65" s="876"/>
      <c r="OEM65" s="876"/>
      <c r="OEN65" s="876"/>
      <c r="OEO65" s="876"/>
      <c r="OEP65" s="876"/>
      <c r="OEQ65" s="876"/>
      <c r="OER65" s="876"/>
      <c r="OES65" s="876"/>
      <c r="OET65" s="876"/>
      <c r="OEU65" s="876"/>
      <c r="OEV65" s="876"/>
      <c r="OEW65" s="876"/>
      <c r="OEX65" s="876"/>
      <c r="OEY65" s="876"/>
      <c r="OEZ65" s="876"/>
      <c r="OFA65" s="876"/>
      <c r="OFB65" s="876"/>
      <c r="OFC65" s="876"/>
      <c r="OFD65" s="876"/>
      <c r="OFE65" s="876"/>
      <c r="OFF65" s="876"/>
      <c r="OFG65" s="876"/>
      <c r="OFH65" s="876"/>
      <c r="OFI65" s="876"/>
      <c r="OFJ65" s="876"/>
      <c r="OFK65" s="876"/>
      <c r="OFL65" s="876"/>
      <c r="OFM65" s="876"/>
      <c r="OFN65" s="876"/>
      <c r="OFO65" s="876"/>
      <c r="OFP65" s="876"/>
      <c r="OFQ65" s="876"/>
      <c r="OFR65" s="876"/>
      <c r="OFS65" s="876"/>
      <c r="OFT65" s="876"/>
      <c r="OFU65" s="876"/>
      <c r="OFV65" s="876"/>
      <c r="OFW65" s="876"/>
      <c r="OFX65" s="876"/>
      <c r="OFY65" s="876"/>
      <c r="OFZ65" s="876"/>
      <c r="OGA65" s="876"/>
      <c r="OGB65" s="876"/>
      <c r="OGC65" s="876"/>
      <c r="OGD65" s="876"/>
      <c r="OGE65" s="876"/>
      <c r="OGF65" s="876"/>
      <c r="OGG65" s="876"/>
      <c r="OGH65" s="876"/>
      <c r="OGI65" s="876"/>
      <c r="OGJ65" s="876"/>
      <c r="OGK65" s="876"/>
      <c r="OGL65" s="876"/>
      <c r="OGM65" s="876"/>
      <c r="OGN65" s="876"/>
      <c r="OGO65" s="876"/>
      <c r="OGP65" s="876"/>
      <c r="OGQ65" s="876"/>
      <c r="OGR65" s="876"/>
      <c r="OGS65" s="876"/>
      <c r="OGT65" s="876"/>
      <c r="OGU65" s="876"/>
      <c r="OGV65" s="876"/>
      <c r="OGW65" s="876"/>
      <c r="OGX65" s="876"/>
      <c r="OGY65" s="876"/>
      <c r="OGZ65" s="876"/>
      <c r="OHA65" s="876"/>
      <c r="OHB65" s="876"/>
      <c r="OHC65" s="876"/>
      <c r="OHD65" s="876"/>
      <c r="OHE65" s="876"/>
      <c r="OHF65" s="876"/>
      <c r="OHG65" s="876"/>
      <c r="OHH65" s="876"/>
      <c r="OHI65" s="876"/>
      <c r="OHJ65" s="876"/>
      <c r="OHK65" s="876"/>
      <c r="OHL65" s="876"/>
      <c r="OHM65" s="876"/>
      <c r="OHN65" s="876"/>
      <c r="OHO65" s="876"/>
      <c r="OHP65" s="876"/>
      <c r="OHQ65" s="876"/>
      <c r="OHR65" s="876"/>
      <c r="OHS65" s="876"/>
      <c r="OHT65" s="876"/>
      <c r="OHU65" s="876"/>
      <c r="OHV65" s="876"/>
      <c r="OHW65" s="876"/>
      <c r="OHX65" s="876"/>
      <c r="OHY65" s="876"/>
      <c r="OHZ65" s="876"/>
      <c r="OIA65" s="876"/>
      <c r="OIB65" s="876"/>
      <c r="OIC65" s="876"/>
      <c r="OID65" s="876"/>
      <c r="OIE65" s="876"/>
      <c r="OIF65" s="876"/>
      <c r="OIG65" s="876"/>
      <c r="OIH65" s="876"/>
      <c r="OII65" s="876"/>
      <c r="OIJ65" s="876"/>
      <c r="OIK65" s="876"/>
      <c r="OIL65" s="876"/>
      <c r="OIM65" s="876"/>
      <c r="OIN65" s="876"/>
      <c r="OIO65" s="876"/>
      <c r="OIP65" s="876"/>
      <c r="OIQ65" s="876"/>
      <c r="OIR65" s="876"/>
      <c r="OIS65" s="876"/>
      <c r="OIT65" s="876"/>
      <c r="OIU65" s="876"/>
      <c r="OIV65" s="876"/>
      <c r="OIW65" s="876"/>
      <c r="OIX65" s="876"/>
      <c r="OIY65" s="876"/>
      <c r="OIZ65" s="876"/>
      <c r="OJA65" s="876"/>
      <c r="OJB65" s="876"/>
      <c r="OJC65" s="876"/>
      <c r="OJD65" s="876"/>
      <c r="OJE65" s="876"/>
      <c r="OJF65" s="876"/>
      <c r="OJG65" s="876"/>
      <c r="OJH65" s="876"/>
      <c r="OJI65" s="876"/>
      <c r="OJJ65" s="876"/>
      <c r="OJK65" s="876"/>
      <c r="OJL65" s="876"/>
      <c r="OJM65" s="876"/>
      <c r="OJN65" s="876"/>
      <c r="OJO65" s="876"/>
      <c r="OJP65" s="876"/>
      <c r="OJQ65" s="876"/>
      <c r="OJR65" s="876"/>
      <c r="OJS65" s="876"/>
      <c r="OJT65" s="876"/>
      <c r="OJU65" s="876"/>
      <c r="OJV65" s="876"/>
      <c r="OJW65" s="876"/>
      <c r="OJX65" s="876"/>
      <c r="OJY65" s="876"/>
      <c r="OJZ65" s="876"/>
      <c r="OKA65" s="876"/>
      <c r="OKB65" s="876"/>
      <c r="OKC65" s="876"/>
      <c r="OKD65" s="876"/>
      <c r="OKE65" s="876"/>
      <c r="OKF65" s="876"/>
      <c r="OKG65" s="876"/>
      <c r="OKH65" s="876"/>
      <c r="OKI65" s="876"/>
      <c r="OKJ65" s="876"/>
      <c r="OKK65" s="876"/>
      <c r="OKL65" s="876"/>
      <c r="OKM65" s="876"/>
      <c r="OKN65" s="876"/>
      <c r="OKO65" s="876"/>
      <c r="OKP65" s="876"/>
      <c r="OKQ65" s="876"/>
      <c r="OKR65" s="876"/>
      <c r="OKS65" s="876"/>
      <c r="OKT65" s="876"/>
      <c r="OKU65" s="876"/>
      <c r="OKV65" s="876"/>
      <c r="OKW65" s="876"/>
      <c r="OKX65" s="876"/>
      <c r="OKY65" s="876"/>
      <c r="OKZ65" s="876"/>
      <c r="OLA65" s="876"/>
      <c r="OLB65" s="876"/>
      <c r="OLC65" s="876"/>
      <c r="OLD65" s="876"/>
      <c r="OLE65" s="876"/>
      <c r="OLF65" s="876"/>
      <c r="OLG65" s="876"/>
      <c r="OLH65" s="876"/>
      <c r="OLI65" s="876"/>
      <c r="OLJ65" s="876"/>
      <c r="OLK65" s="876"/>
      <c r="OLL65" s="876"/>
      <c r="OLM65" s="876"/>
      <c r="OLN65" s="876"/>
      <c r="OLO65" s="876"/>
      <c r="OLP65" s="876"/>
      <c r="OLQ65" s="876"/>
      <c r="OLR65" s="876"/>
      <c r="OLS65" s="876"/>
      <c r="OLT65" s="876"/>
      <c r="OLU65" s="876"/>
      <c r="OLV65" s="876"/>
      <c r="OLW65" s="876"/>
      <c r="OLX65" s="876"/>
      <c r="OLY65" s="876"/>
      <c r="OLZ65" s="876"/>
      <c r="OMA65" s="876"/>
      <c r="OMB65" s="876"/>
      <c r="OMC65" s="876"/>
      <c r="OMD65" s="876"/>
      <c r="OME65" s="876"/>
      <c r="OMF65" s="876"/>
      <c r="OMG65" s="876"/>
      <c r="OMH65" s="876"/>
      <c r="OMI65" s="876"/>
      <c r="OMJ65" s="876"/>
      <c r="OMK65" s="876"/>
      <c r="OML65" s="876"/>
      <c r="OMM65" s="876"/>
      <c r="OMN65" s="876"/>
      <c r="OMO65" s="876"/>
      <c r="OMP65" s="876"/>
      <c r="OMQ65" s="876"/>
      <c r="OMR65" s="876"/>
      <c r="OMS65" s="876"/>
      <c r="OMT65" s="876"/>
      <c r="OMU65" s="876"/>
      <c r="OMV65" s="876"/>
      <c r="OMW65" s="876"/>
      <c r="OMX65" s="876"/>
      <c r="OMY65" s="876"/>
      <c r="OMZ65" s="876"/>
      <c r="ONA65" s="876"/>
      <c r="ONB65" s="876"/>
      <c r="ONC65" s="876"/>
      <c r="OND65" s="876"/>
      <c r="ONE65" s="876"/>
      <c r="ONF65" s="876"/>
      <c r="ONG65" s="876"/>
      <c r="ONH65" s="876"/>
      <c r="ONI65" s="876"/>
      <c r="ONJ65" s="876"/>
      <c r="ONK65" s="876"/>
      <c r="ONL65" s="876"/>
      <c r="ONM65" s="876"/>
      <c r="ONN65" s="876"/>
      <c r="ONO65" s="876"/>
      <c r="ONP65" s="876"/>
      <c r="ONQ65" s="876"/>
      <c r="ONR65" s="876"/>
      <c r="ONS65" s="876"/>
      <c r="ONT65" s="876"/>
      <c r="ONU65" s="876"/>
      <c r="ONV65" s="876"/>
      <c r="ONW65" s="876"/>
      <c r="ONX65" s="876"/>
      <c r="ONY65" s="876"/>
      <c r="ONZ65" s="876"/>
      <c r="OOA65" s="876"/>
      <c r="OOB65" s="876"/>
      <c r="OOC65" s="876"/>
      <c r="OOD65" s="876"/>
      <c r="OOE65" s="876"/>
      <c r="OOF65" s="876"/>
      <c r="OOG65" s="876"/>
      <c r="OOH65" s="876"/>
      <c r="OOI65" s="876"/>
      <c r="OOJ65" s="876"/>
      <c r="OOK65" s="876"/>
      <c r="OOL65" s="876"/>
      <c r="OOM65" s="876"/>
      <c r="OON65" s="876"/>
      <c r="OOO65" s="876"/>
      <c r="OOP65" s="876"/>
      <c r="OOQ65" s="876"/>
      <c r="OOR65" s="876"/>
      <c r="OOS65" s="876"/>
      <c r="OOT65" s="876"/>
      <c r="OOU65" s="876"/>
      <c r="OOV65" s="876"/>
      <c r="OOW65" s="876"/>
      <c r="OOX65" s="876"/>
      <c r="OOY65" s="876"/>
      <c r="OOZ65" s="876"/>
      <c r="OPA65" s="876"/>
      <c r="OPB65" s="876"/>
      <c r="OPC65" s="876"/>
      <c r="OPD65" s="876"/>
      <c r="OPE65" s="876"/>
      <c r="OPF65" s="876"/>
      <c r="OPG65" s="876"/>
      <c r="OPH65" s="876"/>
      <c r="OPI65" s="876"/>
      <c r="OPJ65" s="876"/>
      <c r="OPK65" s="876"/>
      <c r="OPL65" s="876"/>
      <c r="OPM65" s="876"/>
      <c r="OPN65" s="876"/>
      <c r="OPO65" s="876"/>
      <c r="OPP65" s="876"/>
      <c r="OPQ65" s="876"/>
      <c r="OPR65" s="876"/>
      <c r="OPS65" s="876"/>
      <c r="OPT65" s="876"/>
      <c r="OPU65" s="876"/>
      <c r="OPV65" s="876"/>
      <c r="OPW65" s="876"/>
      <c r="OPX65" s="876"/>
      <c r="OPY65" s="876"/>
      <c r="OPZ65" s="876"/>
      <c r="OQA65" s="876"/>
      <c r="OQB65" s="876"/>
      <c r="OQC65" s="876"/>
      <c r="OQD65" s="876"/>
      <c r="OQE65" s="876"/>
      <c r="OQF65" s="876"/>
      <c r="OQG65" s="876"/>
      <c r="OQH65" s="876"/>
      <c r="OQI65" s="876"/>
      <c r="OQJ65" s="876"/>
      <c r="OQK65" s="876"/>
      <c r="OQL65" s="876"/>
      <c r="OQM65" s="876"/>
      <c r="OQN65" s="876"/>
      <c r="OQO65" s="876"/>
      <c r="OQP65" s="876"/>
      <c r="OQQ65" s="876"/>
      <c r="OQR65" s="876"/>
      <c r="OQS65" s="876"/>
      <c r="OQT65" s="876"/>
      <c r="OQU65" s="876"/>
      <c r="OQV65" s="876"/>
      <c r="OQW65" s="876"/>
      <c r="OQX65" s="876"/>
      <c r="OQY65" s="876"/>
      <c r="OQZ65" s="876"/>
      <c r="ORA65" s="876"/>
      <c r="ORB65" s="876"/>
      <c r="ORC65" s="876"/>
      <c r="ORD65" s="876"/>
      <c r="ORE65" s="876"/>
      <c r="ORF65" s="876"/>
      <c r="ORG65" s="876"/>
      <c r="ORH65" s="876"/>
      <c r="ORI65" s="876"/>
      <c r="ORJ65" s="876"/>
      <c r="ORK65" s="876"/>
      <c r="ORL65" s="876"/>
      <c r="ORM65" s="876"/>
      <c r="ORN65" s="876"/>
      <c r="ORO65" s="876"/>
      <c r="ORP65" s="876"/>
      <c r="ORQ65" s="876"/>
      <c r="ORR65" s="876"/>
      <c r="ORS65" s="876"/>
      <c r="ORT65" s="876"/>
      <c r="ORU65" s="876"/>
      <c r="ORV65" s="876"/>
      <c r="ORW65" s="876"/>
      <c r="ORX65" s="876"/>
      <c r="ORY65" s="876"/>
      <c r="ORZ65" s="876"/>
      <c r="OSA65" s="876"/>
      <c r="OSB65" s="876"/>
      <c r="OSC65" s="876"/>
      <c r="OSD65" s="876"/>
      <c r="OSE65" s="876"/>
      <c r="OSF65" s="876"/>
      <c r="OSG65" s="876"/>
      <c r="OSH65" s="876"/>
      <c r="OSI65" s="876"/>
      <c r="OSJ65" s="876"/>
      <c r="OSK65" s="876"/>
      <c r="OSL65" s="876"/>
      <c r="OSM65" s="876"/>
      <c r="OSN65" s="876"/>
      <c r="OSO65" s="876"/>
      <c r="OSP65" s="876"/>
      <c r="OSQ65" s="876"/>
      <c r="OSR65" s="876"/>
      <c r="OSS65" s="876"/>
      <c r="OST65" s="876"/>
      <c r="OSU65" s="876"/>
      <c r="OSV65" s="876"/>
      <c r="OSW65" s="876"/>
      <c r="OSX65" s="876"/>
      <c r="OSY65" s="876"/>
      <c r="OSZ65" s="876"/>
      <c r="OTA65" s="876"/>
      <c r="OTB65" s="876"/>
      <c r="OTC65" s="876"/>
      <c r="OTD65" s="876"/>
      <c r="OTE65" s="876"/>
      <c r="OTF65" s="876"/>
      <c r="OTG65" s="876"/>
      <c r="OTH65" s="876"/>
      <c r="OTI65" s="876"/>
      <c r="OTJ65" s="876"/>
      <c r="OTK65" s="876"/>
      <c r="OTL65" s="876"/>
      <c r="OTM65" s="876"/>
      <c r="OTN65" s="876"/>
      <c r="OTO65" s="876"/>
      <c r="OTP65" s="876"/>
      <c r="OTQ65" s="876"/>
      <c r="OTR65" s="876"/>
      <c r="OTS65" s="876"/>
      <c r="OTT65" s="876"/>
      <c r="OTU65" s="876"/>
      <c r="OTV65" s="876"/>
      <c r="OTW65" s="876"/>
      <c r="OTX65" s="876"/>
      <c r="OTY65" s="876"/>
      <c r="OTZ65" s="876"/>
      <c r="OUA65" s="876"/>
      <c r="OUB65" s="876"/>
      <c r="OUC65" s="876"/>
      <c r="OUD65" s="876"/>
      <c r="OUE65" s="876"/>
      <c r="OUF65" s="876"/>
      <c r="OUG65" s="876"/>
      <c r="OUH65" s="876"/>
      <c r="OUI65" s="876"/>
      <c r="OUJ65" s="876"/>
      <c r="OUK65" s="876"/>
      <c r="OUL65" s="876"/>
      <c r="OUM65" s="876"/>
      <c r="OUN65" s="876"/>
      <c r="OUO65" s="876"/>
      <c r="OUP65" s="876"/>
      <c r="OUQ65" s="876"/>
      <c r="OUR65" s="876"/>
      <c r="OUS65" s="876"/>
      <c r="OUT65" s="876"/>
      <c r="OUU65" s="876"/>
      <c r="OUV65" s="876"/>
      <c r="OUW65" s="876"/>
      <c r="OUX65" s="876"/>
      <c r="OUY65" s="876"/>
      <c r="OUZ65" s="876"/>
      <c r="OVA65" s="876"/>
      <c r="OVB65" s="876"/>
      <c r="OVC65" s="876"/>
      <c r="OVD65" s="876"/>
      <c r="OVE65" s="876"/>
      <c r="OVF65" s="876"/>
      <c r="OVG65" s="876"/>
      <c r="OVH65" s="876"/>
      <c r="OVI65" s="876"/>
      <c r="OVJ65" s="876"/>
      <c r="OVK65" s="876"/>
      <c r="OVL65" s="876"/>
      <c r="OVM65" s="876"/>
      <c r="OVN65" s="876"/>
      <c r="OVO65" s="876"/>
      <c r="OVP65" s="876"/>
      <c r="OVQ65" s="876"/>
      <c r="OVR65" s="876"/>
      <c r="OVS65" s="876"/>
      <c r="OVT65" s="876"/>
      <c r="OVU65" s="876"/>
      <c r="OVV65" s="876"/>
      <c r="OVW65" s="876"/>
      <c r="OVX65" s="876"/>
      <c r="OVY65" s="876"/>
      <c r="OVZ65" s="876"/>
      <c r="OWA65" s="876"/>
      <c r="OWB65" s="876"/>
      <c r="OWC65" s="876"/>
      <c r="OWD65" s="876"/>
      <c r="OWE65" s="876"/>
      <c r="OWF65" s="876"/>
      <c r="OWG65" s="876"/>
      <c r="OWH65" s="876"/>
      <c r="OWI65" s="876"/>
      <c r="OWJ65" s="876"/>
      <c r="OWK65" s="876"/>
      <c r="OWL65" s="876"/>
      <c r="OWM65" s="876"/>
      <c r="OWN65" s="876"/>
      <c r="OWO65" s="876"/>
      <c r="OWP65" s="876"/>
      <c r="OWQ65" s="876"/>
      <c r="OWR65" s="876"/>
      <c r="OWS65" s="876"/>
      <c r="OWT65" s="876"/>
      <c r="OWU65" s="876"/>
      <c r="OWV65" s="876"/>
      <c r="OWW65" s="876"/>
      <c r="OWX65" s="876"/>
      <c r="OWY65" s="876"/>
      <c r="OWZ65" s="876"/>
      <c r="OXA65" s="876"/>
      <c r="OXB65" s="876"/>
      <c r="OXC65" s="876"/>
      <c r="OXD65" s="876"/>
      <c r="OXE65" s="876"/>
      <c r="OXF65" s="876"/>
      <c r="OXG65" s="876"/>
      <c r="OXH65" s="876"/>
      <c r="OXI65" s="876"/>
      <c r="OXJ65" s="876"/>
      <c r="OXK65" s="876"/>
      <c r="OXL65" s="876"/>
      <c r="OXM65" s="876"/>
      <c r="OXN65" s="876"/>
      <c r="OXO65" s="876"/>
      <c r="OXP65" s="876"/>
      <c r="OXQ65" s="876"/>
      <c r="OXR65" s="876"/>
      <c r="OXS65" s="876"/>
      <c r="OXT65" s="876"/>
      <c r="OXU65" s="876"/>
      <c r="OXV65" s="876"/>
      <c r="OXW65" s="876"/>
      <c r="OXX65" s="876"/>
      <c r="OXY65" s="876"/>
      <c r="OXZ65" s="876"/>
      <c r="OYA65" s="876"/>
      <c r="OYB65" s="876"/>
      <c r="OYC65" s="876"/>
      <c r="OYD65" s="876"/>
      <c r="OYE65" s="876"/>
      <c r="OYF65" s="876"/>
      <c r="OYG65" s="876"/>
      <c r="OYH65" s="876"/>
      <c r="OYI65" s="876"/>
      <c r="OYJ65" s="876"/>
      <c r="OYK65" s="876"/>
      <c r="OYL65" s="876"/>
      <c r="OYM65" s="876"/>
      <c r="OYN65" s="876"/>
      <c r="OYO65" s="876"/>
      <c r="OYP65" s="876"/>
      <c r="OYQ65" s="876"/>
      <c r="OYR65" s="876"/>
      <c r="OYS65" s="876"/>
      <c r="OYT65" s="876"/>
      <c r="OYU65" s="876"/>
      <c r="OYV65" s="876"/>
      <c r="OYW65" s="876"/>
      <c r="OYX65" s="876"/>
      <c r="OYY65" s="876"/>
      <c r="OYZ65" s="876"/>
      <c r="OZA65" s="876"/>
      <c r="OZB65" s="876"/>
      <c r="OZC65" s="876"/>
      <c r="OZD65" s="876"/>
      <c r="OZE65" s="876"/>
      <c r="OZF65" s="876"/>
      <c r="OZG65" s="876"/>
      <c r="OZH65" s="876"/>
      <c r="OZI65" s="876"/>
      <c r="OZJ65" s="876"/>
      <c r="OZK65" s="876"/>
      <c r="OZL65" s="876"/>
      <c r="OZM65" s="876"/>
      <c r="OZN65" s="876"/>
      <c r="OZO65" s="876"/>
      <c r="OZP65" s="876"/>
      <c r="OZQ65" s="876"/>
      <c r="OZR65" s="876"/>
      <c r="OZS65" s="876"/>
      <c r="OZT65" s="876"/>
      <c r="OZU65" s="876"/>
      <c r="OZV65" s="876"/>
      <c r="OZW65" s="876"/>
      <c r="OZX65" s="876"/>
      <c r="OZY65" s="876"/>
      <c r="OZZ65" s="876"/>
      <c r="PAA65" s="876"/>
      <c r="PAB65" s="876"/>
      <c r="PAC65" s="876"/>
      <c r="PAD65" s="876"/>
      <c r="PAE65" s="876"/>
      <c r="PAF65" s="876"/>
      <c r="PAG65" s="876"/>
      <c r="PAH65" s="876"/>
      <c r="PAI65" s="876"/>
      <c r="PAJ65" s="876"/>
      <c r="PAK65" s="876"/>
      <c r="PAL65" s="876"/>
      <c r="PAM65" s="876"/>
      <c r="PAN65" s="876"/>
      <c r="PAO65" s="876"/>
      <c r="PAP65" s="876"/>
      <c r="PAQ65" s="876"/>
      <c r="PAR65" s="876"/>
      <c r="PAS65" s="876"/>
      <c r="PAT65" s="876"/>
      <c r="PAU65" s="876"/>
      <c r="PAV65" s="876"/>
      <c r="PAW65" s="876"/>
      <c r="PAX65" s="876"/>
      <c r="PAY65" s="876"/>
      <c r="PAZ65" s="876"/>
      <c r="PBA65" s="876"/>
      <c r="PBB65" s="876"/>
      <c r="PBC65" s="876"/>
      <c r="PBD65" s="876"/>
      <c r="PBE65" s="876"/>
      <c r="PBF65" s="876"/>
      <c r="PBG65" s="876"/>
      <c r="PBH65" s="876"/>
      <c r="PBI65" s="876"/>
      <c r="PBJ65" s="876"/>
      <c r="PBK65" s="876"/>
      <c r="PBL65" s="876"/>
      <c r="PBM65" s="876"/>
      <c r="PBN65" s="876"/>
      <c r="PBO65" s="876"/>
      <c r="PBP65" s="876"/>
      <c r="PBQ65" s="876"/>
      <c r="PBR65" s="876"/>
      <c r="PBS65" s="876"/>
      <c r="PBT65" s="876"/>
      <c r="PBU65" s="876"/>
      <c r="PBV65" s="876"/>
      <c r="PBW65" s="876"/>
      <c r="PBX65" s="876"/>
      <c r="PBY65" s="876"/>
      <c r="PBZ65" s="876"/>
      <c r="PCA65" s="876"/>
      <c r="PCB65" s="876"/>
      <c r="PCC65" s="876"/>
      <c r="PCD65" s="876"/>
      <c r="PCE65" s="876"/>
      <c r="PCF65" s="876"/>
      <c r="PCG65" s="876"/>
      <c r="PCH65" s="876"/>
      <c r="PCI65" s="876"/>
      <c r="PCJ65" s="876"/>
      <c r="PCK65" s="876"/>
      <c r="PCL65" s="876"/>
      <c r="PCM65" s="876"/>
      <c r="PCN65" s="876"/>
      <c r="PCO65" s="876"/>
      <c r="PCP65" s="876"/>
      <c r="PCQ65" s="876"/>
      <c r="PCR65" s="876"/>
      <c r="PCS65" s="876"/>
      <c r="PCT65" s="876"/>
      <c r="PCU65" s="876"/>
      <c r="PCV65" s="876"/>
      <c r="PCW65" s="876"/>
      <c r="PCX65" s="876"/>
      <c r="PCY65" s="876"/>
      <c r="PCZ65" s="876"/>
      <c r="PDA65" s="876"/>
      <c r="PDB65" s="876"/>
      <c r="PDC65" s="876"/>
      <c r="PDD65" s="876"/>
      <c r="PDE65" s="876"/>
      <c r="PDF65" s="876"/>
      <c r="PDG65" s="876"/>
      <c r="PDH65" s="876"/>
      <c r="PDI65" s="876"/>
      <c r="PDJ65" s="876"/>
      <c r="PDK65" s="876"/>
      <c r="PDL65" s="876"/>
      <c r="PDM65" s="876"/>
      <c r="PDN65" s="876"/>
      <c r="PDO65" s="876"/>
      <c r="PDP65" s="876"/>
      <c r="PDQ65" s="876"/>
      <c r="PDR65" s="876"/>
      <c r="PDS65" s="876"/>
      <c r="PDT65" s="876"/>
      <c r="PDU65" s="876"/>
      <c r="PDV65" s="876"/>
      <c r="PDW65" s="876"/>
      <c r="PDX65" s="876"/>
      <c r="PDY65" s="876"/>
      <c r="PDZ65" s="876"/>
      <c r="PEA65" s="876"/>
      <c r="PEB65" s="876"/>
      <c r="PEC65" s="876"/>
      <c r="PED65" s="876"/>
      <c r="PEE65" s="876"/>
      <c r="PEF65" s="876"/>
      <c r="PEG65" s="876"/>
      <c r="PEH65" s="876"/>
      <c r="PEI65" s="876"/>
      <c r="PEJ65" s="876"/>
      <c r="PEK65" s="876"/>
      <c r="PEL65" s="876"/>
      <c r="PEM65" s="876"/>
      <c r="PEN65" s="876"/>
      <c r="PEO65" s="876"/>
      <c r="PEP65" s="876"/>
      <c r="PEQ65" s="876"/>
      <c r="PER65" s="876"/>
      <c r="PES65" s="876"/>
      <c r="PET65" s="876"/>
      <c r="PEU65" s="876"/>
      <c r="PEV65" s="876"/>
      <c r="PEW65" s="876"/>
      <c r="PEX65" s="876"/>
      <c r="PEY65" s="876"/>
      <c r="PEZ65" s="876"/>
      <c r="PFA65" s="876"/>
      <c r="PFB65" s="876"/>
      <c r="PFC65" s="876"/>
      <c r="PFD65" s="876"/>
      <c r="PFE65" s="876"/>
      <c r="PFF65" s="876"/>
      <c r="PFG65" s="876"/>
      <c r="PFH65" s="876"/>
      <c r="PFI65" s="876"/>
      <c r="PFJ65" s="876"/>
      <c r="PFK65" s="876"/>
      <c r="PFL65" s="876"/>
      <c r="PFM65" s="876"/>
      <c r="PFN65" s="876"/>
      <c r="PFO65" s="876"/>
      <c r="PFP65" s="876"/>
      <c r="PFQ65" s="876"/>
      <c r="PFR65" s="876"/>
      <c r="PFS65" s="876"/>
      <c r="PFT65" s="876"/>
      <c r="PFU65" s="876"/>
      <c r="PFV65" s="876"/>
      <c r="PFW65" s="876"/>
      <c r="PFX65" s="876"/>
      <c r="PFY65" s="876"/>
      <c r="PFZ65" s="876"/>
      <c r="PGA65" s="876"/>
      <c r="PGB65" s="876"/>
      <c r="PGC65" s="876"/>
      <c r="PGD65" s="876"/>
      <c r="PGE65" s="876"/>
      <c r="PGF65" s="876"/>
      <c r="PGG65" s="876"/>
      <c r="PGH65" s="876"/>
      <c r="PGI65" s="876"/>
      <c r="PGJ65" s="876"/>
      <c r="PGK65" s="876"/>
      <c r="PGL65" s="876"/>
      <c r="PGM65" s="876"/>
      <c r="PGN65" s="876"/>
      <c r="PGO65" s="876"/>
      <c r="PGP65" s="876"/>
      <c r="PGQ65" s="876"/>
      <c r="PGR65" s="876"/>
      <c r="PGS65" s="876"/>
      <c r="PGT65" s="876"/>
      <c r="PGU65" s="876"/>
      <c r="PGV65" s="876"/>
      <c r="PGW65" s="876"/>
      <c r="PGX65" s="876"/>
      <c r="PGY65" s="876"/>
      <c r="PGZ65" s="876"/>
      <c r="PHA65" s="876"/>
      <c r="PHB65" s="876"/>
      <c r="PHC65" s="876"/>
      <c r="PHD65" s="876"/>
      <c r="PHE65" s="876"/>
      <c r="PHF65" s="876"/>
      <c r="PHG65" s="876"/>
      <c r="PHH65" s="876"/>
      <c r="PHI65" s="876"/>
      <c r="PHJ65" s="876"/>
      <c r="PHK65" s="876"/>
      <c r="PHL65" s="876"/>
      <c r="PHM65" s="876"/>
      <c r="PHN65" s="876"/>
      <c r="PHO65" s="876"/>
      <c r="PHP65" s="876"/>
      <c r="PHQ65" s="876"/>
      <c r="PHR65" s="876"/>
      <c r="PHS65" s="876"/>
      <c r="PHT65" s="876"/>
      <c r="PHU65" s="876"/>
      <c r="PHV65" s="876"/>
      <c r="PHW65" s="876"/>
      <c r="PHX65" s="876"/>
      <c r="PHY65" s="876"/>
      <c r="PHZ65" s="876"/>
      <c r="PIA65" s="876"/>
      <c r="PIB65" s="876"/>
      <c r="PIC65" s="876"/>
      <c r="PID65" s="876"/>
      <c r="PIE65" s="876"/>
      <c r="PIF65" s="876"/>
      <c r="PIG65" s="876"/>
      <c r="PIH65" s="876"/>
      <c r="PII65" s="876"/>
      <c r="PIJ65" s="876"/>
      <c r="PIK65" s="876"/>
      <c r="PIL65" s="876"/>
      <c r="PIM65" s="876"/>
      <c r="PIN65" s="876"/>
      <c r="PIO65" s="876"/>
      <c r="PIP65" s="876"/>
      <c r="PIQ65" s="876"/>
      <c r="PIR65" s="876"/>
      <c r="PIS65" s="876"/>
      <c r="PIT65" s="876"/>
      <c r="PIU65" s="876"/>
      <c r="PIV65" s="876"/>
      <c r="PIW65" s="876"/>
      <c r="PIX65" s="876"/>
      <c r="PIY65" s="876"/>
      <c r="PIZ65" s="876"/>
      <c r="PJA65" s="876"/>
      <c r="PJB65" s="876"/>
      <c r="PJC65" s="876"/>
      <c r="PJD65" s="876"/>
      <c r="PJE65" s="876"/>
      <c r="PJF65" s="876"/>
      <c r="PJG65" s="876"/>
      <c r="PJH65" s="876"/>
      <c r="PJI65" s="876"/>
      <c r="PJJ65" s="876"/>
      <c r="PJK65" s="876"/>
      <c r="PJL65" s="876"/>
      <c r="PJM65" s="876"/>
      <c r="PJN65" s="876"/>
      <c r="PJO65" s="876"/>
      <c r="PJP65" s="876"/>
      <c r="PJQ65" s="876"/>
      <c r="PJR65" s="876"/>
      <c r="PJS65" s="876"/>
      <c r="PJT65" s="876"/>
      <c r="PJU65" s="876"/>
      <c r="PJV65" s="876"/>
      <c r="PJW65" s="876"/>
      <c r="PJX65" s="876"/>
      <c r="PJY65" s="876"/>
      <c r="PJZ65" s="876"/>
      <c r="PKA65" s="876"/>
      <c r="PKB65" s="876"/>
      <c r="PKC65" s="876"/>
      <c r="PKD65" s="876"/>
      <c r="PKE65" s="876"/>
      <c r="PKF65" s="876"/>
      <c r="PKG65" s="876"/>
      <c r="PKH65" s="876"/>
      <c r="PKI65" s="876"/>
      <c r="PKJ65" s="876"/>
      <c r="PKK65" s="876"/>
      <c r="PKL65" s="876"/>
      <c r="PKM65" s="876"/>
      <c r="PKN65" s="876"/>
      <c r="PKO65" s="876"/>
      <c r="PKP65" s="876"/>
      <c r="PKQ65" s="876"/>
      <c r="PKR65" s="876"/>
      <c r="PKS65" s="876"/>
      <c r="PKT65" s="876"/>
      <c r="PKU65" s="876"/>
      <c r="PKV65" s="876"/>
      <c r="PKW65" s="876"/>
      <c r="PKX65" s="876"/>
      <c r="PKY65" s="876"/>
      <c r="PKZ65" s="876"/>
      <c r="PLA65" s="876"/>
      <c r="PLB65" s="876"/>
      <c r="PLC65" s="876"/>
      <c r="PLD65" s="876"/>
      <c r="PLE65" s="876"/>
      <c r="PLF65" s="876"/>
      <c r="PLG65" s="876"/>
      <c r="PLH65" s="876"/>
      <c r="PLI65" s="876"/>
      <c r="PLJ65" s="876"/>
      <c r="PLK65" s="876"/>
      <c r="PLL65" s="876"/>
      <c r="PLM65" s="876"/>
      <c r="PLN65" s="876"/>
      <c r="PLO65" s="876"/>
      <c r="PLP65" s="876"/>
      <c r="PLQ65" s="876"/>
      <c r="PLR65" s="876"/>
      <c r="PLS65" s="876"/>
      <c r="PLT65" s="876"/>
      <c r="PLU65" s="876"/>
      <c r="PLV65" s="876"/>
      <c r="PLW65" s="876"/>
      <c r="PLX65" s="876"/>
      <c r="PLY65" s="876"/>
      <c r="PLZ65" s="876"/>
      <c r="PMA65" s="876"/>
      <c r="PMB65" s="876"/>
      <c r="PMC65" s="876"/>
      <c r="PMD65" s="876"/>
      <c r="PME65" s="876"/>
      <c r="PMF65" s="876"/>
      <c r="PMG65" s="876"/>
      <c r="PMH65" s="876"/>
      <c r="PMI65" s="876"/>
      <c r="PMJ65" s="876"/>
      <c r="PMK65" s="876"/>
      <c r="PML65" s="876"/>
      <c r="PMM65" s="876"/>
      <c r="PMN65" s="876"/>
      <c r="PMO65" s="876"/>
      <c r="PMP65" s="876"/>
      <c r="PMQ65" s="876"/>
      <c r="PMR65" s="876"/>
      <c r="PMS65" s="876"/>
      <c r="PMT65" s="876"/>
      <c r="PMU65" s="876"/>
      <c r="PMV65" s="876"/>
      <c r="PMW65" s="876"/>
      <c r="PMX65" s="876"/>
      <c r="PMY65" s="876"/>
      <c r="PMZ65" s="876"/>
      <c r="PNA65" s="876"/>
      <c r="PNB65" s="876"/>
      <c r="PNC65" s="876"/>
      <c r="PND65" s="876"/>
      <c r="PNE65" s="876"/>
      <c r="PNF65" s="876"/>
      <c r="PNG65" s="876"/>
      <c r="PNH65" s="876"/>
      <c r="PNI65" s="876"/>
      <c r="PNJ65" s="876"/>
      <c r="PNK65" s="876"/>
      <c r="PNL65" s="876"/>
      <c r="PNM65" s="876"/>
      <c r="PNN65" s="876"/>
      <c r="PNO65" s="876"/>
      <c r="PNP65" s="876"/>
      <c r="PNQ65" s="876"/>
      <c r="PNR65" s="876"/>
      <c r="PNS65" s="876"/>
      <c r="PNT65" s="876"/>
      <c r="PNU65" s="876"/>
      <c r="PNV65" s="876"/>
      <c r="PNW65" s="876"/>
      <c r="PNX65" s="876"/>
      <c r="PNY65" s="876"/>
      <c r="PNZ65" s="876"/>
      <c r="POA65" s="876"/>
      <c r="POB65" s="876"/>
      <c r="POC65" s="876"/>
      <c r="POD65" s="876"/>
      <c r="POE65" s="876"/>
      <c r="POF65" s="876"/>
      <c r="POG65" s="876"/>
      <c r="POH65" s="876"/>
      <c r="POI65" s="876"/>
      <c r="POJ65" s="876"/>
      <c r="POK65" s="876"/>
      <c r="POL65" s="876"/>
      <c r="POM65" s="876"/>
      <c r="PON65" s="876"/>
      <c r="POO65" s="876"/>
      <c r="POP65" s="876"/>
      <c r="POQ65" s="876"/>
      <c r="POR65" s="876"/>
      <c r="POS65" s="876"/>
      <c r="POT65" s="876"/>
      <c r="POU65" s="876"/>
      <c r="POV65" s="876"/>
      <c r="POW65" s="876"/>
      <c r="POX65" s="876"/>
      <c r="POY65" s="876"/>
      <c r="POZ65" s="876"/>
      <c r="PPA65" s="876"/>
      <c r="PPB65" s="876"/>
      <c r="PPC65" s="876"/>
      <c r="PPD65" s="876"/>
      <c r="PPE65" s="876"/>
      <c r="PPF65" s="876"/>
      <c r="PPG65" s="876"/>
      <c r="PPH65" s="876"/>
      <c r="PPI65" s="876"/>
      <c r="PPJ65" s="876"/>
      <c r="PPK65" s="876"/>
      <c r="PPL65" s="876"/>
      <c r="PPM65" s="876"/>
      <c r="PPN65" s="876"/>
      <c r="PPO65" s="876"/>
      <c r="PPP65" s="876"/>
      <c r="PPQ65" s="876"/>
      <c r="PPR65" s="876"/>
      <c r="PPS65" s="876"/>
      <c r="PPT65" s="876"/>
      <c r="PPU65" s="876"/>
      <c r="PPV65" s="876"/>
      <c r="PPW65" s="876"/>
      <c r="PPX65" s="876"/>
      <c r="PPY65" s="876"/>
      <c r="PPZ65" s="876"/>
      <c r="PQA65" s="876"/>
      <c r="PQB65" s="876"/>
      <c r="PQC65" s="876"/>
      <c r="PQD65" s="876"/>
      <c r="PQE65" s="876"/>
      <c r="PQF65" s="876"/>
      <c r="PQG65" s="876"/>
      <c r="PQH65" s="876"/>
      <c r="PQI65" s="876"/>
      <c r="PQJ65" s="876"/>
      <c r="PQK65" s="876"/>
      <c r="PQL65" s="876"/>
      <c r="PQM65" s="876"/>
      <c r="PQN65" s="876"/>
      <c r="PQO65" s="876"/>
      <c r="PQP65" s="876"/>
      <c r="PQQ65" s="876"/>
      <c r="PQR65" s="876"/>
      <c r="PQS65" s="876"/>
      <c r="PQT65" s="876"/>
      <c r="PQU65" s="876"/>
      <c r="PQV65" s="876"/>
      <c r="PQW65" s="876"/>
      <c r="PQX65" s="876"/>
      <c r="PQY65" s="876"/>
      <c r="PQZ65" s="876"/>
      <c r="PRA65" s="876"/>
      <c r="PRB65" s="876"/>
      <c r="PRC65" s="876"/>
      <c r="PRD65" s="876"/>
      <c r="PRE65" s="876"/>
      <c r="PRF65" s="876"/>
      <c r="PRG65" s="876"/>
      <c r="PRH65" s="876"/>
      <c r="PRI65" s="876"/>
      <c r="PRJ65" s="876"/>
      <c r="PRK65" s="876"/>
      <c r="PRL65" s="876"/>
      <c r="PRM65" s="876"/>
      <c r="PRN65" s="876"/>
      <c r="PRO65" s="876"/>
      <c r="PRP65" s="876"/>
      <c r="PRQ65" s="876"/>
      <c r="PRR65" s="876"/>
      <c r="PRS65" s="876"/>
      <c r="PRT65" s="876"/>
      <c r="PRU65" s="876"/>
      <c r="PRV65" s="876"/>
      <c r="PRW65" s="876"/>
      <c r="PRX65" s="876"/>
      <c r="PRY65" s="876"/>
      <c r="PRZ65" s="876"/>
      <c r="PSA65" s="876"/>
      <c r="PSB65" s="876"/>
      <c r="PSC65" s="876"/>
      <c r="PSD65" s="876"/>
      <c r="PSE65" s="876"/>
      <c r="PSF65" s="876"/>
      <c r="PSG65" s="876"/>
      <c r="PSH65" s="876"/>
      <c r="PSI65" s="876"/>
      <c r="PSJ65" s="876"/>
      <c r="PSK65" s="876"/>
      <c r="PSL65" s="876"/>
      <c r="PSM65" s="876"/>
      <c r="PSN65" s="876"/>
      <c r="PSO65" s="876"/>
      <c r="PSP65" s="876"/>
      <c r="PSQ65" s="876"/>
      <c r="PSR65" s="876"/>
      <c r="PSS65" s="876"/>
      <c r="PST65" s="876"/>
      <c r="PSU65" s="876"/>
      <c r="PSV65" s="876"/>
      <c r="PSW65" s="876"/>
      <c r="PSX65" s="876"/>
      <c r="PSY65" s="876"/>
      <c r="PSZ65" s="876"/>
      <c r="PTA65" s="876"/>
      <c r="PTB65" s="876"/>
      <c r="PTC65" s="876"/>
      <c r="PTD65" s="876"/>
      <c r="PTE65" s="876"/>
      <c r="PTF65" s="876"/>
      <c r="PTG65" s="876"/>
      <c r="PTH65" s="876"/>
      <c r="PTI65" s="876"/>
      <c r="PTJ65" s="876"/>
      <c r="PTK65" s="876"/>
      <c r="PTL65" s="876"/>
      <c r="PTM65" s="876"/>
      <c r="PTN65" s="876"/>
      <c r="PTO65" s="876"/>
      <c r="PTP65" s="876"/>
      <c r="PTQ65" s="876"/>
      <c r="PTR65" s="876"/>
      <c r="PTS65" s="876"/>
      <c r="PTT65" s="876"/>
      <c r="PTU65" s="876"/>
      <c r="PTV65" s="876"/>
      <c r="PTW65" s="876"/>
      <c r="PTX65" s="876"/>
      <c r="PTY65" s="876"/>
      <c r="PTZ65" s="876"/>
      <c r="PUA65" s="876"/>
      <c r="PUB65" s="876"/>
      <c r="PUC65" s="876"/>
      <c r="PUD65" s="876"/>
      <c r="PUE65" s="876"/>
      <c r="PUF65" s="876"/>
      <c r="PUG65" s="876"/>
      <c r="PUH65" s="876"/>
      <c r="PUI65" s="876"/>
      <c r="PUJ65" s="876"/>
      <c r="PUK65" s="876"/>
      <c r="PUL65" s="876"/>
      <c r="PUM65" s="876"/>
      <c r="PUN65" s="876"/>
      <c r="PUO65" s="876"/>
      <c r="PUP65" s="876"/>
      <c r="PUQ65" s="876"/>
      <c r="PUR65" s="876"/>
      <c r="PUS65" s="876"/>
      <c r="PUT65" s="876"/>
      <c r="PUU65" s="876"/>
      <c r="PUV65" s="876"/>
      <c r="PUW65" s="876"/>
      <c r="PUX65" s="876"/>
      <c r="PUY65" s="876"/>
      <c r="PUZ65" s="876"/>
      <c r="PVA65" s="876"/>
      <c r="PVB65" s="876"/>
      <c r="PVC65" s="876"/>
      <c r="PVD65" s="876"/>
      <c r="PVE65" s="876"/>
      <c r="PVF65" s="876"/>
      <c r="PVG65" s="876"/>
      <c r="PVH65" s="876"/>
      <c r="PVI65" s="876"/>
      <c r="PVJ65" s="876"/>
      <c r="PVK65" s="876"/>
      <c r="PVL65" s="876"/>
      <c r="PVM65" s="876"/>
      <c r="PVN65" s="876"/>
      <c r="PVO65" s="876"/>
      <c r="PVP65" s="876"/>
      <c r="PVQ65" s="876"/>
      <c r="PVR65" s="876"/>
      <c r="PVS65" s="876"/>
      <c r="PVT65" s="876"/>
      <c r="PVU65" s="876"/>
      <c r="PVV65" s="876"/>
      <c r="PVW65" s="876"/>
      <c r="PVX65" s="876"/>
      <c r="PVY65" s="876"/>
      <c r="PVZ65" s="876"/>
      <c r="PWA65" s="876"/>
      <c r="PWB65" s="876"/>
      <c r="PWC65" s="876"/>
      <c r="PWD65" s="876"/>
      <c r="PWE65" s="876"/>
      <c r="PWF65" s="876"/>
      <c r="PWG65" s="876"/>
      <c r="PWH65" s="876"/>
      <c r="PWI65" s="876"/>
      <c r="PWJ65" s="876"/>
      <c r="PWK65" s="876"/>
      <c r="PWL65" s="876"/>
      <c r="PWM65" s="876"/>
      <c r="PWN65" s="876"/>
      <c r="PWO65" s="876"/>
      <c r="PWP65" s="876"/>
      <c r="PWQ65" s="876"/>
      <c r="PWR65" s="876"/>
      <c r="PWS65" s="876"/>
      <c r="PWT65" s="876"/>
      <c r="PWU65" s="876"/>
      <c r="PWV65" s="876"/>
      <c r="PWW65" s="876"/>
      <c r="PWX65" s="876"/>
      <c r="PWY65" s="876"/>
      <c r="PWZ65" s="876"/>
      <c r="PXA65" s="876"/>
      <c r="PXB65" s="876"/>
      <c r="PXC65" s="876"/>
      <c r="PXD65" s="876"/>
      <c r="PXE65" s="876"/>
      <c r="PXF65" s="876"/>
      <c r="PXG65" s="876"/>
      <c r="PXH65" s="876"/>
      <c r="PXI65" s="876"/>
      <c r="PXJ65" s="876"/>
      <c r="PXK65" s="876"/>
      <c r="PXL65" s="876"/>
      <c r="PXM65" s="876"/>
      <c r="PXN65" s="876"/>
      <c r="PXO65" s="876"/>
      <c r="PXP65" s="876"/>
      <c r="PXQ65" s="876"/>
      <c r="PXR65" s="876"/>
      <c r="PXS65" s="876"/>
      <c r="PXT65" s="876"/>
      <c r="PXU65" s="876"/>
      <c r="PXV65" s="876"/>
      <c r="PXW65" s="876"/>
      <c r="PXX65" s="876"/>
      <c r="PXY65" s="876"/>
      <c r="PXZ65" s="876"/>
      <c r="PYA65" s="876"/>
      <c r="PYB65" s="876"/>
      <c r="PYC65" s="876"/>
      <c r="PYD65" s="876"/>
      <c r="PYE65" s="876"/>
      <c r="PYF65" s="876"/>
      <c r="PYG65" s="876"/>
      <c r="PYH65" s="876"/>
      <c r="PYI65" s="876"/>
      <c r="PYJ65" s="876"/>
      <c r="PYK65" s="876"/>
      <c r="PYL65" s="876"/>
      <c r="PYM65" s="876"/>
      <c r="PYN65" s="876"/>
      <c r="PYO65" s="876"/>
      <c r="PYP65" s="876"/>
      <c r="PYQ65" s="876"/>
      <c r="PYR65" s="876"/>
      <c r="PYS65" s="876"/>
      <c r="PYT65" s="876"/>
      <c r="PYU65" s="876"/>
      <c r="PYV65" s="876"/>
      <c r="PYW65" s="876"/>
      <c r="PYX65" s="876"/>
      <c r="PYY65" s="876"/>
      <c r="PYZ65" s="876"/>
      <c r="PZA65" s="876"/>
      <c r="PZB65" s="876"/>
      <c r="PZC65" s="876"/>
      <c r="PZD65" s="876"/>
      <c r="PZE65" s="876"/>
      <c r="PZF65" s="876"/>
      <c r="PZG65" s="876"/>
      <c r="PZH65" s="876"/>
      <c r="PZI65" s="876"/>
      <c r="PZJ65" s="876"/>
      <c r="PZK65" s="876"/>
      <c r="PZL65" s="876"/>
      <c r="PZM65" s="876"/>
      <c r="PZN65" s="876"/>
      <c r="PZO65" s="876"/>
      <c r="PZP65" s="876"/>
      <c r="PZQ65" s="876"/>
      <c r="PZR65" s="876"/>
      <c r="PZS65" s="876"/>
      <c r="PZT65" s="876"/>
      <c r="PZU65" s="876"/>
      <c r="PZV65" s="876"/>
      <c r="PZW65" s="876"/>
      <c r="PZX65" s="876"/>
      <c r="PZY65" s="876"/>
      <c r="PZZ65" s="876"/>
      <c r="QAA65" s="876"/>
      <c r="QAB65" s="876"/>
      <c r="QAC65" s="876"/>
      <c r="QAD65" s="876"/>
      <c r="QAE65" s="876"/>
      <c r="QAF65" s="876"/>
      <c r="QAG65" s="876"/>
      <c r="QAH65" s="876"/>
      <c r="QAI65" s="876"/>
      <c r="QAJ65" s="876"/>
      <c r="QAK65" s="876"/>
      <c r="QAL65" s="876"/>
      <c r="QAM65" s="876"/>
      <c r="QAN65" s="876"/>
      <c r="QAO65" s="876"/>
      <c r="QAP65" s="876"/>
      <c r="QAQ65" s="876"/>
      <c r="QAR65" s="876"/>
      <c r="QAS65" s="876"/>
      <c r="QAT65" s="876"/>
      <c r="QAU65" s="876"/>
      <c r="QAV65" s="876"/>
      <c r="QAW65" s="876"/>
      <c r="QAX65" s="876"/>
      <c r="QAY65" s="876"/>
      <c r="QAZ65" s="876"/>
      <c r="QBA65" s="876"/>
      <c r="QBB65" s="876"/>
      <c r="QBC65" s="876"/>
      <c r="QBD65" s="876"/>
      <c r="QBE65" s="876"/>
      <c r="QBF65" s="876"/>
      <c r="QBG65" s="876"/>
      <c r="QBH65" s="876"/>
      <c r="QBI65" s="876"/>
      <c r="QBJ65" s="876"/>
      <c r="QBK65" s="876"/>
      <c r="QBL65" s="876"/>
      <c r="QBM65" s="876"/>
      <c r="QBN65" s="876"/>
      <c r="QBO65" s="876"/>
      <c r="QBP65" s="876"/>
      <c r="QBQ65" s="876"/>
      <c r="QBR65" s="876"/>
      <c r="QBS65" s="876"/>
      <c r="QBT65" s="876"/>
      <c r="QBU65" s="876"/>
      <c r="QBV65" s="876"/>
      <c r="QBW65" s="876"/>
      <c r="QBX65" s="876"/>
      <c r="QBY65" s="876"/>
      <c r="QBZ65" s="876"/>
      <c r="QCA65" s="876"/>
      <c r="QCB65" s="876"/>
      <c r="QCC65" s="876"/>
      <c r="QCD65" s="876"/>
      <c r="QCE65" s="876"/>
      <c r="QCF65" s="876"/>
      <c r="QCG65" s="876"/>
      <c r="QCH65" s="876"/>
      <c r="QCI65" s="876"/>
      <c r="QCJ65" s="876"/>
      <c r="QCK65" s="876"/>
      <c r="QCL65" s="876"/>
      <c r="QCM65" s="876"/>
      <c r="QCN65" s="876"/>
      <c r="QCO65" s="876"/>
      <c r="QCP65" s="876"/>
      <c r="QCQ65" s="876"/>
      <c r="QCR65" s="876"/>
      <c r="QCS65" s="876"/>
      <c r="QCT65" s="876"/>
      <c r="QCU65" s="876"/>
      <c r="QCV65" s="876"/>
      <c r="QCW65" s="876"/>
      <c r="QCX65" s="876"/>
      <c r="QCY65" s="876"/>
      <c r="QCZ65" s="876"/>
      <c r="QDA65" s="876"/>
      <c r="QDB65" s="876"/>
      <c r="QDC65" s="876"/>
      <c r="QDD65" s="876"/>
      <c r="QDE65" s="876"/>
      <c r="QDF65" s="876"/>
      <c r="QDG65" s="876"/>
      <c r="QDH65" s="876"/>
      <c r="QDI65" s="876"/>
      <c r="QDJ65" s="876"/>
      <c r="QDK65" s="876"/>
      <c r="QDL65" s="876"/>
      <c r="QDM65" s="876"/>
      <c r="QDN65" s="876"/>
      <c r="QDO65" s="876"/>
      <c r="QDP65" s="876"/>
      <c r="QDQ65" s="876"/>
      <c r="QDR65" s="876"/>
      <c r="QDS65" s="876"/>
      <c r="QDT65" s="876"/>
      <c r="QDU65" s="876"/>
      <c r="QDV65" s="876"/>
      <c r="QDW65" s="876"/>
      <c r="QDX65" s="876"/>
      <c r="QDY65" s="876"/>
      <c r="QDZ65" s="876"/>
      <c r="QEA65" s="876"/>
      <c r="QEB65" s="876"/>
      <c r="QEC65" s="876"/>
      <c r="QED65" s="876"/>
      <c r="QEE65" s="876"/>
      <c r="QEF65" s="876"/>
      <c r="QEG65" s="876"/>
      <c r="QEH65" s="876"/>
      <c r="QEI65" s="876"/>
      <c r="QEJ65" s="876"/>
      <c r="QEK65" s="876"/>
      <c r="QEL65" s="876"/>
      <c r="QEM65" s="876"/>
      <c r="QEN65" s="876"/>
      <c r="QEO65" s="876"/>
      <c r="QEP65" s="876"/>
      <c r="QEQ65" s="876"/>
      <c r="QER65" s="876"/>
      <c r="QES65" s="876"/>
      <c r="QET65" s="876"/>
      <c r="QEU65" s="876"/>
      <c r="QEV65" s="876"/>
      <c r="QEW65" s="876"/>
      <c r="QEX65" s="876"/>
      <c r="QEY65" s="876"/>
      <c r="QEZ65" s="876"/>
      <c r="QFA65" s="876"/>
      <c r="QFB65" s="876"/>
      <c r="QFC65" s="876"/>
      <c r="QFD65" s="876"/>
      <c r="QFE65" s="876"/>
      <c r="QFF65" s="876"/>
      <c r="QFG65" s="876"/>
      <c r="QFH65" s="876"/>
      <c r="QFI65" s="876"/>
      <c r="QFJ65" s="876"/>
      <c r="QFK65" s="876"/>
      <c r="QFL65" s="876"/>
      <c r="QFM65" s="876"/>
      <c r="QFN65" s="876"/>
      <c r="QFO65" s="876"/>
      <c r="QFP65" s="876"/>
      <c r="QFQ65" s="876"/>
      <c r="QFR65" s="876"/>
      <c r="QFS65" s="876"/>
      <c r="QFT65" s="876"/>
      <c r="QFU65" s="876"/>
      <c r="QFV65" s="876"/>
      <c r="QFW65" s="876"/>
      <c r="QFX65" s="876"/>
      <c r="QFY65" s="876"/>
      <c r="QFZ65" s="876"/>
      <c r="QGA65" s="876"/>
      <c r="QGB65" s="876"/>
      <c r="QGC65" s="876"/>
      <c r="QGD65" s="876"/>
      <c r="QGE65" s="876"/>
      <c r="QGF65" s="876"/>
      <c r="QGG65" s="876"/>
      <c r="QGH65" s="876"/>
      <c r="QGI65" s="876"/>
      <c r="QGJ65" s="876"/>
      <c r="QGK65" s="876"/>
      <c r="QGL65" s="876"/>
      <c r="QGM65" s="876"/>
      <c r="QGN65" s="876"/>
      <c r="QGO65" s="876"/>
      <c r="QGP65" s="876"/>
      <c r="QGQ65" s="876"/>
      <c r="QGR65" s="876"/>
      <c r="QGS65" s="876"/>
      <c r="QGT65" s="876"/>
      <c r="QGU65" s="876"/>
      <c r="QGV65" s="876"/>
      <c r="QGW65" s="876"/>
      <c r="QGX65" s="876"/>
      <c r="QGY65" s="876"/>
      <c r="QGZ65" s="876"/>
      <c r="QHA65" s="876"/>
      <c r="QHB65" s="876"/>
      <c r="QHC65" s="876"/>
      <c r="QHD65" s="876"/>
      <c r="QHE65" s="876"/>
      <c r="QHF65" s="876"/>
      <c r="QHG65" s="876"/>
      <c r="QHH65" s="876"/>
      <c r="QHI65" s="876"/>
      <c r="QHJ65" s="876"/>
      <c r="QHK65" s="876"/>
      <c r="QHL65" s="876"/>
      <c r="QHM65" s="876"/>
      <c r="QHN65" s="876"/>
      <c r="QHO65" s="876"/>
      <c r="QHP65" s="876"/>
      <c r="QHQ65" s="876"/>
      <c r="QHR65" s="876"/>
      <c r="QHS65" s="876"/>
      <c r="QHT65" s="876"/>
      <c r="QHU65" s="876"/>
      <c r="QHV65" s="876"/>
      <c r="QHW65" s="876"/>
      <c r="QHX65" s="876"/>
      <c r="QHY65" s="876"/>
      <c r="QHZ65" s="876"/>
      <c r="QIA65" s="876"/>
      <c r="QIB65" s="876"/>
      <c r="QIC65" s="876"/>
      <c r="QID65" s="876"/>
      <c r="QIE65" s="876"/>
      <c r="QIF65" s="876"/>
      <c r="QIG65" s="876"/>
      <c r="QIH65" s="876"/>
      <c r="QII65" s="876"/>
      <c r="QIJ65" s="876"/>
      <c r="QIK65" s="876"/>
      <c r="QIL65" s="876"/>
      <c r="QIM65" s="876"/>
      <c r="QIN65" s="876"/>
      <c r="QIO65" s="876"/>
      <c r="QIP65" s="876"/>
      <c r="QIQ65" s="876"/>
      <c r="QIR65" s="876"/>
      <c r="QIS65" s="876"/>
      <c r="QIT65" s="876"/>
      <c r="QIU65" s="876"/>
      <c r="QIV65" s="876"/>
      <c r="QIW65" s="876"/>
      <c r="QIX65" s="876"/>
      <c r="QIY65" s="876"/>
      <c r="QIZ65" s="876"/>
      <c r="QJA65" s="876"/>
      <c r="QJB65" s="876"/>
      <c r="QJC65" s="876"/>
      <c r="QJD65" s="876"/>
      <c r="QJE65" s="876"/>
      <c r="QJF65" s="876"/>
      <c r="QJG65" s="876"/>
      <c r="QJH65" s="876"/>
      <c r="QJI65" s="876"/>
      <c r="QJJ65" s="876"/>
      <c r="QJK65" s="876"/>
      <c r="QJL65" s="876"/>
      <c r="QJM65" s="876"/>
      <c r="QJN65" s="876"/>
      <c r="QJO65" s="876"/>
      <c r="QJP65" s="876"/>
      <c r="QJQ65" s="876"/>
      <c r="QJR65" s="876"/>
      <c r="QJS65" s="876"/>
      <c r="QJT65" s="876"/>
      <c r="QJU65" s="876"/>
      <c r="QJV65" s="876"/>
      <c r="QJW65" s="876"/>
      <c r="QJX65" s="876"/>
      <c r="QJY65" s="876"/>
      <c r="QJZ65" s="876"/>
      <c r="QKA65" s="876"/>
      <c r="QKB65" s="876"/>
      <c r="QKC65" s="876"/>
      <c r="QKD65" s="876"/>
      <c r="QKE65" s="876"/>
      <c r="QKF65" s="876"/>
      <c r="QKG65" s="876"/>
      <c r="QKH65" s="876"/>
      <c r="QKI65" s="876"/>
      <c r="QKJ65" s="876"/>
      <c r="QKK65" s="876"/>
      <c r="QKL65" s="876"/>
      <c r="QKM65" s="876"/>
      <c r="QKN65" s="876"/>
      <c r="QKO65" s="876"/>
      <c r="QKP65" s="876"/>
      <c r="QKQ65" s="876"/>
      <c r="QKR65" s="876"/>
      <c r="QKS65" s="876"/>
      <c r="QKT65" s="876"/>
      <c r="QKU65" s="876"/>
      <c r="QKV65" s="876"/>
      <c r="QKW65" s="876"/>
      <c r="QKX65" s="876"/>
      <c r="QKY65" s="876"/>
      <c r="QKZ65" s="876"/>
      <c r="QLA65" s="876"/>
      <c r="QLB65" s="876"/>
      <c r="QLC65" s="876"/>
      <c r="QLD65" s="876"/>
      <c r="QLE65" s="876"/>
      <c r="QLF65" s="876"/>
      <c r="QLG65" s="876"/>
      <c r="QLH65" s="876"/>
      <c r="QLI65" s="876"/>
      <c r="QLJ65" s="876"/>
      <c r="QLK65" s="876"/>
      <c r="QLL65" s="876"/>
      <c r="QLM65" s="876"/>
      <c r="QLN65" s="876"/>
      <c r="QLO65" s="876"/>
      <c r="QLP65" s="876"/>
      <c r="QLQ65" s="876"/>
      <c r="QLR65" s="876"/>
      <c r="QLS65" s="876"/>
      <c r="QLT65" s="876"/>
      <c r="QLU65" s="876"/>
      <c r="QLV65" s="876"/>
      <c r="QLW65" s="876"/>
      <c r="QLX65" s="876"/>
      <c r="QLY65" s="876"/>
      <c r="QLZ65" s="876"/>
      <c r="QMA65" s="876"/>
      <c r="QMB65" s="876"/>
      <c r="QMC65" s="876"/>
      <c r="QMD65" s="876"/>
      <c r="QME65" s="876"/>
      <c r="QMF65" s="876"/>
      <c r="QMG65" s="876"/>
      <c r="QMH65" s="876"/>
      <c r="QMI65" s="876"/>
      <c r="QMJ65" s="876"/>
      <c r="QMK65" s="876"/>
      <c r="QML65" s="876"/>
      <c r="QMM65" s="876"/>
      <c r="QMN65" s="876"/>
      <c r="QMO65" s="876"/>
      <c r="QMP65" s="876"/>
      <c r="QMQ65" s="876"/>
      <c r="QMR65" s="876"/>
      <c r="QMS65" s="876"/>
      <c r="QMT65" s="876"/>
      <c r="QMU65" s="876"/>
      <c r="QMV65" s="876"/>
      <c r="QMW65" s="876"/>
      <c r="QMX65" s="876"/>
      <c r="QMY65" s="876"/>
      <c r="QMZ65" s="876"/>
      <c r="QNA65" s="876"/>
      <c r="QNB65" s="876"/>
      <c r="QNC65" s="876"/>
      <c r="QND65" s="876"/>
      <c r="QNE65" s="876"/>
      <c r="QNF65" s="876"/>
      <c r="QNG65" s="876"/>
      <c r="QNH65" s="876"/>
      <c r="QNI65" s="876"/>
      <c r="QNJ65" s="876"/>
      <c r="QNK65" s="876"/>
      <c r="QNL65" s="876"/>
      <c r="QNM65" s="876"/>
      <c r="QNN65" s="876"/>
      <c r="QNO65" s="876"/>
      <c r="QNP65" s="876"/>
      <c r="QNQ65" s="876"/>
      <c r="QNR65" s="876"/>
      <c r="QNS65" s="876"/>
      <c r="QNT65" s="876"/>
      <c r="QNU65" s="876"/>
      <c r="QNV65" s="876"/>
      <c r="QNW65" s="876"/>
      <c r="QNX65" s="876"/>
      <c r="QNY65" s="876"/>
      <c r="QNZ65" s="876"/>
      <c r="QOA65" s="876"/>
      <c r="QOB65" s="876"/>
      <c r="QOC65" s="876"/>
      <c r="QOD65" s="876"/>
      <c r="QOE65" s="876"/>
      <c r="QOF65" s="876"/>
      <c r="QOG65" s="876"/>
      <c r="QOH65" s="876"/>
      <c r="QOI65" s="876"/>
      <c r="QOJ65" s="876"/>
      <c r="QOK65" s="876"/>
      <c r="QOL65" s="876"/>
      <c r="QOM65" s="876"/>
      <c r="QON65" s="876"/>
      <c r="QOO65" s="876"/>
      <c r="QOP65" s="876"/>
      <c r="QOQ65" s="876"/>
      <c r="QOR65" s="876"/>
      <c r="QOS65" s="876"/>
      <c r="QOT65" s="876"/>
      <c r="QOU65" s="876"/>
      <c r="QOV65" s="876"/>
      <c r="QOW65" s="876"/>
      <c r="QOX65" s="876"/>
      <c r="QOY65" s="876"/>
      <c r="QOZ65" s="876"/>
      <c r="QPA65" s="876"/>
      <c r="QPB65" s="876"/>
      <c r="QPC65" s="876"/>
      <c r="QPD65" s="876"/>
      <c r="QPE65" s="876"/>
      <c r="QPF65" s="876"/>
      <c r="QPG65" s="876"/>
      <c r="QPH65" s="876"/>
      <c r="QPI65" s="876"/>
      <c r="QPJ65" s="876"/>
      <c r="QPK65" s="876"/>
      <c r="QPL65" s="876"/>
      <c r="QPM65" s="876"/>
      <c r="QPN65" s="876"/>
      <c r="QPO65" s="876"/>
      <c r="QPP65" s="876"/>
      <c r="QPQ65" s="876"/>
      <c r="QPR65" s="876"/>
      <c r="QPS65" s="876"/>
      <c r="QPT65" s="876"/>
      <c r="QPU65" s="876"/>
      <c r="QPV65" s="876"/>
      <c r="QPW65" s="876"/>
      <c r="QPX65" s="876"/>
      <c r="QPY65" s="876"/>
      <c r="QPZ65" s="876"/>
      <c r="QQA65" s="876"/>
      <c r="QQB65" s="876"/>
      <c r="QQC65" s="876"/>
      <c r="QQD65" s="876"/>
      <c r="QQE65" s="876"/>
      <c r="QQF65" s="876"/>
      <c r="QQG65" s="876"/>
      <c r="QQH65" s="876"/>
      <c r="QQI65" s="876"/>
      <c r="QQJ65" s="876"/>
      <c r="QQK65" s="876"/>
      <c r="QQL65" s="876"/>
      <c r="QQM65" s="876"/>
      <c r="QQN65" s="876"/>
      <c r="QQO65" s="876"/>
      <c r="QQP65" s="876"/>
      <c r="QQQ65" s="876"/>
      <c r="QQR65" s="876"/>
      <c r="QQS65" s="876"/>
      <c r="QQT65" s="876"/>
      <c r="QQU65" s="876"/>
      <c r="QQV65" s="876"/>
      <c r="QQW65" s="876"/>
      <c r="QQX65" s="876"/>
      <c r="QQY65" s="876"/>
      <c r="QQZ65" s="876"/>
      <c r="QRA65" s="876"/>
      <c r="QRB65" s="876"/>
      <c r="QRC65" s="876"/>
      <c r="QRD65" s="876"/>
      <c r="QRE65" s="876"/>
      <c r="QRF65" s="876"/>
      <c r="QRG65" s="876"/>
      <c r="QRH65" s="876"/>
      <c r="QRI65" s="876"/>
      <c r="QRJ65" s="876"/>
      <c r="QRK65" s="876"/>
      <c r="QRL65" s="876"/>
      <c r="QRM65" s="876"/>
      <c r="QRN65" s="876"/>
      <c r="QRO65" s="876"/>
      <c r="QRP65" s="876"/>
      <c r="QRQ65" s="876"/>
      <c r="QRR65" s="876"/>
      <c r="QRS65" s="876"/>
      <c r="QRT65" s="876"/>
      <c r="QRU65" s="876"/>
      <c r="QRV65" s="876"/>
      <c r="QRW65" s="876"/>
      <c r="QRX65" s="876"/>
      <c r="QRY65" s="876"/>
      <c r="QRZ65" s="876"/>
      <c r="QSA65" s="876"/>
      <c r="QSB65" s="876"/>
      <c r="QSC65" s="876"/>
      <c r="QSD65" s="876"/>
      <c r="QSE65" s="876"/>
      <c r="QSF65" s="876"/>
      <c r="QSG65" s="876"/>
      <c r="QSH65" s="876"/>
      <c r="QSI65" s="876"/>
      <c r="QSJ65" s="876"/>
      <c r="QSK65" s="876"/>
      <c r="QSL65" s="876"/>
      <c r="QSM65" s="876"/>
      <c r="QSN65" s="876"/>
      <c r="QSO65" s="876"/>
      <c r="QSP65" s="876"/>
      <c r="QSQ65" s="876"/>
      <c r="QSR65" s="876"/>
      <c r="QSS65" s="876"/>
      <c r="QST65" s="876"/>
      <c r="QSU65" s="876"/>
      <c r="QSV65" s="876"/>
      <c r="QSW65" s="876"/>
      <c r="QSX65" s="876"/>
      <c r="QSY65" s="876"/>
      <c r="QSZ65" s="876"/>
      <c r="QTA65" s="876"/>
      <c r="QTB65" s="876"/>
      <c r="QTC65" s="876"/>
      <c r="QTD65" s="876"/>
      <c r="QTE65" s="876"/>
      <c r="QTF65" s="876"/>
      <c r="QTG65" s="876"/>
      <c r="QTH65" s="876"/>
      <c r="QTI65" s="876"/>
      <c r="QTJ65" s="876"/>
      <c r="QTK65" s="876"/>
      <c r="QTL65" s="876"/>
      <c r="QTM65" s="876"/>
      <c r="QTN65" s="876"/>
      <c r="QTO65" s="876"/>
      <c r="QTP65" s="876"/>
      <c r="QTQ65" s="876"/>
      <c r="QTR65" s="876"/>
      <c r="QTS65" s="876"/>
      <c r="QTT65" s="876"/>
      <c r="QTU65" s="876"/>
      <c r="QTV65" s="876"/>
      <c r="QTW65" s="876"/>
      <c r="QTX65" s="876"/>
      <c r="QTY65" s="876"/>
      <c r="QTZ65" s="876"/>
      <c r="QUA65" s="876"/>
      <c r="QUB65" s="876"/>
      <c r="QUC65" s="876"/>
      <c r="QUD65" s="876"/>
      <c r="QUE65" s="876"/>
      <c r="QUF65" s="876"/>
      <c r="QUG65" s="876"/>
      <c r="QUH65" s="876"/>
      <c r="QUI65" s="876"/>
      <c r="QUJ65" s="876"/>
      <c r="QUK65" s="876"/>
      <c r="QUL65" s="876"/>
      <c r="QUM65" s="876"/>
      <c r="QUN65" s="876"/>
      <c r="QUO65" s="876"/>
      <c r="QUP65" s="876"/>
      <c r="QUQ65" s="876"/>
      <c r="QUR65" s="876"/>
      <c r="QUS65" s="876"/>
      <c r="QUT65" s="876"/>
      <c r="QUU65" s="876"/>
      <c r="QUV65" s="876"/>
      <c r="QUW65" s="876"/>
      <c r="QUX65" s="876"/>
      <c r="QUY65" s="876"/>
      <c r="QUZ65" s="876"/>
      <c r="QVA65" s="876"/>
      <c r="QVB65" s="876"/>
      <c r="QVC65" s="876"/>
      <c r="QVD65" s="876"/>
      <c r="QVE65" s="876"/>
      <c r="QVF65" s="876"/>
      <c r="QVG65" s="876"/>
      <c r="QVH65" s="876"/>
      <c r="QVI65" s="876"/>
      <c r="QVJ65" s="876"/>
      <c r="QVK65" s="876"/>
      <c r="QVL65" s="876"/>
      <c r="QVM65" s="876"/>
      <c r="QVN65" s="876"/>
      <c r="QVO65" s="876"/>
      <c r="QVP65" s="876"/>
      <c r="QVQ65" s="876"/>
      <c r="QVR65" s="876"/>
      <c r="QVS65" s="876"/>
      <c r="QVT65" s="876"/>
      <c r="QVU65" s="876"/>
      <c r="QVV65" s="876"/>
      <c r="QVW65" s="876"/>
      <c r="QVX65" s="876"/>
      <c r="QVY65" s="876"/>
      <c r="QVZ65" s="876"/>
      <c r="QWA65" s="876"/>
      <c r="QWB65" s="876"/>
      <c r="QWC65" s="876"/>
      <c r="QWD65" s="876"/>
      <c r="QWE65" s="876"/>
      <c r="QWF65" s="876"/>
      <c r="QWG65" s="876"/>
      <c r="QWH65" s="876"/>
      <c r="QWI65" s="876"/>
      <c r="QWJ65" s="876"/>
      <c r="QWK65" s="876"/>
      <c r="QWL65" s="876"/>
      <c r="QWM65" s="876"/>
      <c r="QWN65" s="876"/>
      <c r="QWO65" s="876"/>
      <c r="QWP65" s="876"/>
      <c r="QWQ65" s="876"/>
      <c r="QWR65" s="876"/>
      <c r="QWS65" s="876"/>
      <c r="QWT65" s="876"/>
      <c r="QWU65" s="876"/>
      <c r="QWV65" s="876"/>
      <c r="QWW65" s="876"/>
      <c r="QWX65" s="876"/>
      <c r="QWY65" s="876"/>
      <c r="QWZ65" s="876"/>
      <c r="QXA65" s="876"/>
      <c r="QXB65" s="876"/>
      <c r="QXC65" s="876"/>
      <c r="QXD65" s="876"/>
      <c r="QXE65" s="876"/>
      <c r="QXF65" s="876"/>
      <c r="QXG65" s="876"/>
      <c r="QXH65" s="876"/>
      <c r="QXI65" s="876"/>
      <c r="QXJ65" s="876"/>
      <c r="QXK65" s="876"/>
      <c r="QXL65" s="876"/>
      <c r="QXM65" s="876"/>
      <c r="QXN65" s="876"/>
      <c r="QXO65" s="876"/>
      <c r="QXP65" s="876"/>
      <c r="QXQ65" s="876"/>
      <c r="QXR65" s="876"/>
      <c r="QXS65" s="876"/>
      <c r="QXT65" s="876"/>
      <c r="QXU65" s="876"/>
      <c r="QXV65" s="876"/>
      <c r="QXW65" s="876"/>
      <c r="QXX65" s="876"/>
      <c r="QXY65" s="876"/>
      <c r="QXZ65" s="876"/>
      <c r="QYA65" s="876"/>
      <c r="QYB65" s="876"/>
      <c r="QYC65" s="876"/>
      <c r="QYD65" s="876"/>
      <c r="QYE65" s="876"/>
      <c r="QYF65" s="876"/>
      <c r="QYG65" s="876"/>
      <c r="QYH65" s="876"/>
      <c r="QYI65" s="876"/>
      <c r="QYJ65" s="876"/>
      <c r="QYK65" s="876"/>
      <c r="QYL65" s="876"/>
      <c r="QYM65" s="876"/>
      <c r="QYN65" s="876"/>
      <c r="QYO65" s="876"/>
      <c r="QYP65" s="876"/>
      <c r="QYQ65" s="876"/>
      <c r="QYR65" s="876"/>
      <c r="QYS65" s="876"/>
      <c r="QYT65" s="876"/>
      <c r="QYU65" s="876"/>
      <c r="QYV65" s="876"/>
      <c r="QYW65" s="876"/>
      <c r="QYX65" s="876"/>
      <c r="QYY65" s="876"/>
      <c r="QYZ65" s="876"/>
      <c r="QZA65" s="876"/>
      <c r="QZB65" s="876"/>
      <c r="QZC65" s="876"/>
      <c r="QZD65" s="876"/>
      <c r="QZE65" s="876"/>
      <c r="QZF65" s="876"/>
      <c r="QZG65" s="876"/>
      <c r="QZH65" s="876"/>
      <c r="QZI65" s="876"/>
      <c r="QZJ65" s="876"/>
      <c r="QZK65" s="876"/>
      <c r="QZL65" s="876"/>
      <c r="QZM65" s="876"/>
      <c r="QZN65" s="876"/>
      <c r="QZO65" s="876"/>
      <c r="QZP65" s="876"/>
      <c r="QZQ65" s="876"/>
      <c r="QZR65" s="876"/>
      <c r="QZS65" s="876"/>
      <c r="QZT65" s="876"/>
      <c r="QZU65" s="876"/>
      <c r="QZV65" s="876"/>
      <c r="QZW65" s="876"/>
      <c r="QZX65" s="876"/>
      <c r="QZY65" s="876"/>
      <c r="QZZ65" s="876"/>
      <c r="RAA65" s="876"/>
      <c r="RAB65" s="876"/>
      <c r="RAC65" s="876"/>
      <c r="RAD65" s="876"/>
      <c r="RAE65" s="876"/>
      <c r="RAF65" s="876"/>
      <c r="RAG65" s="876"/>
      <c r="RAH65" s="876"/>
      <c r="RAI65" s="876"/>
      <c r="RAJ65" s="876"/>
      <c r="RAK65" s="876"/>
      <c r="RAL65" s="876"/>
      <c r="RAM65" s="876"/>
      <c r="RAN65" s="876"/>
      <c r="RAO65" s="876"/>
      <c r="RAP65" s="876"/>
      <c r="RAQ65" s="876"/>
      <c r="RAR65" s="876"/>
      <c r="RAS65" s="876"/>
      <c r="RAT65" s="876"/>
      <c r="RAU65" s="876"/>
      <c r="RAV65" s="876"/>
      <c r="RAW65" s="876"/>
      <c r="RAX65" s="876"/>
      <c r="RAY65" s="876"/>
      <c r="RAZ65" s="876"/>
      <c r="RBA65" s="876"/>
      <c r="RBB65" s="876"/>
      <c r="RBC65" s="876"/>
      <c r="RBD65" s="876"/>
      <c r="RBE65" s="876"/>
      <c r="RBF65" s="876"/>
      <c r="RBG65" s="876"/>
      <c r="RBH65" s="876"/>
      <c r="RBI65" s="876"/>
      <c r="RBJ65" s="876"/>
      <c r="RBK65" s="876"/>
      <c r="RBL65" s="876"/>
      <c r="RBM65" s="876"/>
      <c r="RBN65" s="876"/>
      <c r="RBO65" s="876"/>
      <c r="RBP65" s="876"/>
      <c r="RBQ65" s="876"/>
      <c r="RBR65" s="876"/>
      <c r="RBS65" s="876"/>
      <c r="RBT65" s="876"/>
      <c r="RBU65" s="876"/>
      <c r="RBV65" s="876"/>
      <c r="RBW65" s="876"/>
      <c r="RBX65" s="876"/>
      <c r="RBY65" s="876"/>
      <c r="RBZ65" s="876"/>
      <c r="RCA65" s="876"/>
      <c r="RCB65" s="876"/>
      <c r="RCC65" s="876"/>
      <c r="RCD65" s="876"/>
      <c r="RCE65" s="876"/>
      <c r="RCF65" s="876"/>
      <c r="RCG65" s="876"/>
      <c r="RCH65" s="876"/>
      <c r="RCI65" s="876"/>
      <c r="RCJ65" s="876"/>
      <c r="RCK65" s="876"/>
      <c r="RCL65" s="876"/>
      <c r="RCM65" s="876"/>
      <c r="RCN65" s="876"/>
      <c r="RCO65" s="876"/>
      <c r="RCP65" s="876"/>
      <c r="RCQ65" s="876"/>
      <c r="RCR65" s="876"/>
      <c r="RCS65" s="876"/>
      <c r="RCT65" s="876"/>
      <c r="RCU65" s="876"/>
      <c r="RCV65" s="876"/>
      <c r="RCW65" s="876"/>
      <c r="RCX65" s="876"/>
      <c r="RCY65" s="876"/>
      <c r="RCZ65" s="876"/>
      <c r="RDA65" s="876"/>
      <c r="RDB65" s="876"/>
      <c r="RDC65" s="876"/>
      <c r="RDD65" s="876"/>
      <c r="RDE65" s="876"/>
      <c r="RDF65" s="876"/>
      <c r="RDG65" s="876"/>
      <c r="RDH65" s="876"/>
      <c r="RDI65" s="876"/>
      <c r="RDJ65" s="876"/>
      <c r="RDK65" s="876"/>
      <c r="RDL65" s="876"/>
      <c r="RDM65" s="876"/>
      <c r="RDN65" s="876"/>
      <c r="RDO65" s="876"/>
      <c r="RDP65" s="876"/>
      <c r="RDQ65" s="876"/>
      <c r="RDR65" s="876"/>
      <c r="RDS65" s="876"/>
      <c r="RDT65" s="876"/>
      <c r="RDU65" s="876"/>
      <c r="RDV65" s="876"/>
      <c r="RDW65" s="876"/>
      <c r="RDX65" s="876"/>
      <c r="RDY65" s="876"/>
      <c r="RDZ65" s="876"/>
      <c r="REA65" s="876"/>
      <c r="REB65" s="876"/>
      <c r="REC65" s="876"/>
      <c r="RED65" s="876"/>
      <c r="REE65" s="876"/>
      <c r="REF65" s="876"/>
      <c r="REG65" s="876"/>
      <c r="REH65" s="876"/>
      <c r="REI65" s="876"/>
      <c r="REJ65" s="876"/>
      <c r="REK65" s="876"/>
      <c r="REL65" s="876"/>
      <c r="REM65" s="876"/>
      <c r="REN65" s="876"/>
      <c r="REO65" s="876"/>
      <c r="REP65" s="876"/>
      <c r="REQ65" s="876"/>
      <c r="RER65" s="876"/>
      <c r="RES65" s="876"/>
      <c r="RET65" s="876"/>
      <c r="REU65" s="876"/>
      <c r="REV65" s="876"/>
      <c r="REW65" s="876"/>
      <c r="REX65" s="876"/>
      <c r="REY65" s="876"/>
      <c r="REZ65" s="876"/>
      <c r="RFA65" s="876"/>
      <c r="RFB65" s="876"/>
      <c r="RFC65" s="876"/>
      <c r="RFD65" s="876"/>
      <c r="RFE65" s="876"/>
      <c r="RFF65" s="876"/>
      <c r="RFG65" s="876"/>
      <c r="RFH65" s="876"/>
      <c r="RFI65" s="876"/>
      <c r="RFJ65" s="876"/>
      <c r="RFK65" s="876"/>
      <c r="RFL65" s="876"/>
      <c r="RFM65" s="876"/>
      <c r="RFN65" s="876"/>
      <c r="RFO65" s="876"/>
      <c r="RFP65" s="876"/>
      <c r="RFQ65" s="876"/>
      <c r="RFR65" s="876"/>
      <c r="RFS65" s="876"/>
      <c r="RFT65" s="876"/>
      <c r="RFU65" s="876"/>
      <c r="RFV65" s="876"/>
      <c r="RFW65" s="876"/>
      <c r="RFX65" s="876"/>
      <c r="RFY65" s="876"/>
      <c r="RFZ65" s="876"/>
      <c r="RGA65" s="876"/>
      <c r="RGB65" s="876"/>
      <c r="RGC65" s="876"/>
      <c r="RGD65" s="876"/>
      <c r="RGE65" s="876"/>
      <c r="RGF65" s="876"/>
      <c r="RGG65" s="876"/>
      <c r="RGH65" s="876"/>
      <c r="RGI65" s="876"/>
      <c r="RGJ65" s="876"/>
      <c r="RGK65" s="876"/>
      <c r="RGL65" s="876"/>
      <c r="RGM65" s="876"/>
      <c r="RGN65" s="876"/>
      <c r="RGO65" s="876"/>
      <c r="RGP65" s="876"/>
      <c r="RGQ65" s="876"/>
      <c r="RGR65" s="876"/>
      <c r="RGS65" s="876"/>
      <c r="RGT65" s="876"/>
      <c r="RGU65" s="876"/>
      <c r="RGV65" s="876"/>
      <c r="RGW65" s="876"/>
      <c r="RGX65" s="876"/>
      <c r="RGY65" s="876"/>
      <c r="RGZ65" s="876"/>
      <c r="RHA65" s="876"/>
      <c r="RHB65" s="876"/>
      <c r="RHC65" s="876"/>
      <c r="RHD65" s="876"/>
      <c r="RHE65" s="876"/>
      <c r="RHF65" s="876"/>
      <c r="RHG65" s="876"/>
      <c r="RHH65" s="876"/>
      <c r="RHI65" s="876"/>
      <c r="RHJ65" s="876"/>
      <c r="RHK65" s="876"/>
      <c r="RHL65" s="876"/>
      <c r="RHM65" s="876"/>
      <c r="RHN65" s="876"/>
      <c r="RHO65" s="876"/>
      <c r="RHP65" s="876"/>
      <c r="RHQ65" s="876"/>
      <c r="RHR65" s="876"/>
      <c r="RHS65" s="876"/>
      <c r="RHT65" s="876"/>
      <c r="RHU65" s="876"/>
      <c r="RHV65" s="876"/>
      <c r="RHW65" s="876"/>
      <c r="RHX65" s="876"/>
      <c r="RHY65" s="876"/>
      <c r="RHZ65" s="876"/>
      <c r="RIA65" s="876"/>
      <c r="RIB65" s="876"/>
      <c r="RIC65" s="876"/>
      <c r="RID65" s="876"/>
      <c r="RIE65" s="876"/>
      <c r="RIF65" s="876"/>
      <c r="RIG65" s="876"/>
      <c r="RIH65" s="876"/>
      <c r="RII65" s="876"/>
      <c r="RIJ65" s="876"/>
      <c r="RIK65" s="876"/>
      <c r="RIL65" s="876"/>
      <c r="RIM65" s="876"/>
      <c r="RIN65" s="876"/>
      <c r="RIO65" s="876"/>
      <c r="RIP65" s="876"/>
      <c r="RIQ65" s="876"/>
      <c r="RIR65" s="876"/>
      <c r="RIS65" s="876"/>
      <c r="RIT65" s="876"/>
      <c r="RIU65" s="876"/>
      <c r="RIV65" s="876"/>
      <c r="RIW65" s="876"/>
      <c r="RIX65" s="876"/>
      <c r="RIY65" s="876"/>
      <c r="RIZ65" s="876"/>
      <c r="RJA65" s="876"/>
      <c r="RJB65" s="876"/>
      <c r="RJC65" s="876"/>
      <c r="RJD65" s="876"/>
      <c r="RJE65" s="876"/>
      <c r="RJF65" s="876"/>
      <c r="RJG65" s="876"/>
      <c r="RJH65" s="876"/>
      <c r="RJI65" s="876"/>
      <c r="RJJ65" s="876"/>
      <c r="RJK65" s="876"/>
      <c r="RJL65" s="876"/>
      <c r="RJM65" s="876"/>
      <c r="RJN65" s="876"/>
      <c r="RJO65" s="876"/>
      <c r="RJP65" s="876"/>
      <c r="RJQ65" s="876"/>
      <c r="RJR65" s="876"/>
      <c r="RJS65" s="876"/>
      <c r="RJT65" s="876"/>
      <c r="RJU65" s="876"/>
      <c r="RJV65" s="876"/>
      <c r="RJW65" s="876"/>
      <c r="RJX65" s="876"/>
      <c r="RJY65" s="876"/>
      <c r="RJZ65" s="876"/>
      <c r="RKA65" s="876"/>
      <c r="RKB65" s="876"/>
      <c r="RKC65" s="876"/>
      <c r="RKD65" s="876"/>
      <c r="RKE65" s="876"/>
      <c r="RKF65" s="876"/>
      <c r="RKG65" s="876"/>
      <c r="RKH65" s="876"/>
      <c r="RKI65" s="876"/>
      <c r="RKJ65" s="876"/>
      <c r="RKK65" s="876"/>
      <c r="RKL65" s="876"/>
      <c r="RKM65" s="876"/>
      <c r="RKN65" s="876"/>
      <c r="RKO65" s="876"/>
      <c r="RKP65" s="876"/>
      <c r="RKQ65" s="876"/>
      <c r="RKR65" s="876"/>
      <c r="RKS65" s="876"/>
      <c r="RKT65" s="876"/>
      <c r="RKU65" s="876"/>
      <c r="RKV65" s="876"/>
      <c r="RKW65" s="876"/>
      <c r="RKX65" s="876"/>
      <c r="RKY65" s="876"/>
      <c r="RKZ65" s="876"/>
      <c r="RLA65" s="876"/>
      <c r="RLB65" s="876"/>
      <c r="RLC65" s="876"/>
      <c r="RLD65" s="876"/>
      <c r="RLE65" s="876"/>
      <c r="RLF65" s="876"/>
      <c r="RLG65" s="876"/>
      <c r="RLH65" s="876"/>
      <c r="RLI65" s="876"/>
      <c r="RLJ65" s="876"/>
      <c r="RLK65" s="876"/>
      <c r="RLL65" s="876"/>
      <c r="RLM65" s="876"/>
      <c r="RLN65" s="876"/>
      <c r="RLO65" s="876"/>
      <c r="RLP65" s="876"/>
      <c r="RLQ65" s="876"/>
      <c r="RLR65" s="876"/>
      <c r="RLS65" s="876"/>
      <c r="RLT65" s="876"/>
      <c r="RLU65" s="876"/>
      <c r="RLV65" s="876"/>
      <c r="RLW65" s="876"/>
      <c r="RLX65" s="876"/>
      <c r="RLY65" s="876"/>
      <c r="RLZ65" s="876"/>
      <c r="RMA65" s="876"/>
      <c r="RMB65" s="876"/>
      <c r="RMC65" s="876"/>
      <c r="RMD65" s="876"/>
      <c r="RME65" s="876"/>
      <c r="RMF65" s="876"/>
      <c r="RMG65" s="876"/>
      <c r="RMH65" s="876"/>
      <c r="RMI65" s="876"/>
      <c r="RMJ65" s="876"/>
      <c r="RMK65" s="876"/>
      <c r="RML65" s="876"/>
      <c r="RMM65" s="876"/>
      <c r="RMN65" s="876"/>
      <c r="RMO65" s="876"/>
      <c r="RMP65" s="876"/>
      <c r="RMQ65" s="876"/>
      <c r="RMR65" s="876"/>
      <c r="RMS65" s="876"/>
      <c r="RMT65" s="876"/>
      <c r="RMU65" s="876"/>
      <c r="RMV65" s="876"/>
      <c r="RMW65" s="876"/>
      <c r="RMX65" s="876"/>
      <c r="RMY65" s="876"/>
      <c r="RMZ65" s="876"/>
      <c r="RNA65" s="876"/>
      <c r="RNB65" s="876"/>
      <c r="RNC65" s="876"/>
      <c r="RND65" s="876"/>
      <c r="RNE65" s="876"/>
      <c r="RNF65" s="876"/>
      <c r="RNG65" s="876"/>
      <c r="RNH65" s="876"/>
      <c r="RNI65" s="876"/>
      <c r="RNJ65" s="876"/>
      <c r="RNK65" s="876"/>
      <c r="RNL65" s="876"/>
      <c r="RNM65" s="876"/>
      <c r="RNN65" s="876"/>
      <c r="RNO65" s="876"/>
      <c r="RNP65" s="876"/>
      <c r="RNQ65" s="876"/>
      <c r="RNR65" s="876"/>
      <c r="RNS65" s="876"/>
      <c r="RNT65" s="876"/>
      <c r="RNU65" s="876"/>
      <c r="RNV65" s="876"/>
      <c r="RNW65" s="876"/>
      <c r="RNX65" s="876"/>
      <c r="RNY65" s="876"/>
      <c r="RNZ65" s="876"/>
      <c r="ROA65" s="876"/>
      <c r="ROB65" s="876"/>
      <c r="ROC65" s="876"/>
      <c r="ROD65" s="876"/>
      <c r="ROE65" s="876"/>
      <c r="ROF65" s="876"/>
      <c r="ROG65" s="876"/>
      <c r="ROH65" s="876"/>
      <c r="ROI65" s="876"/>
      <c r="ROJ65" s="876"/>
      <c r="ROK65" s="876"/>
      <c r="ROL65" s="876"/>
      <c r="ROM65" s="876"/>
      <c r="RON65" s="876"/>
      <c r="ROO65" s="876"/>
      <c r="ROP65" s="876"/>
      <c r="ROQ65" s="876"/>
      <c r="ROR65" s="876"/>
      <c r="ROS65" s="876"/>
      <c r="ROT65" s="876"/>
      <c r="ROU65" s="876"/>
      <c r="ROV65" s="876"/>
      <c r="ROW65" s="876"/>
      <c r="ROX65" s="876"/>
      <c r="ROY65" s="876"/>
      <c r="ROZ65" s="876"/>
      <c r="RPA65" s="876"/>
      <c r="RPB65" s="876"/>
      <c r="RPC65" s="876"/>
      <c r="RPD65" s="876"/>
      <c r="RPE65" s="876"/>
      <c r="RPF65" s="876"/>
      <c r="RPG65" s="876"/>
      <c r="RPH65" s="876"/>
      <c r="RPI65" s="876"/>
      <c r="RPJ65" s="876"/>
      <c r="RPK65" s="876"/>
      <c r="RPL65" s="876"/>
      <c r="RPM65" s="876"/>
      <c r="RPN65" s="876"/>
      <c r="RPO65" s="876"/>
      <c r="RPP65" s="876"/>
      <c r="RPQ65" s="876"/>
      <c r="RPR65" s="876"/>
      <c r="RPS65" s="876"/>
      <c r="RPT65" s="876"/>
      <c r="RPU65" s="876"/>
      <c r="RPV65" s="876"/>
      <c r="RPW65" s="876"/>
      <c r="RPX65" s="876"/>
      <c r="RPY65" s="876"/>
      <c r="RPZ65" s="876"/>
      <c r="RQA65" s="876"/>
      <c r="RQB65" s="876"/>
      <c r="RQC65" s="876"/>
      <c r="RQD65" s="876"/>
      <c r="RQE65" s="876"/>
      <c r="RQF65" s="876"/>
      <c r="RQG65" s="876"/>
      <c r="RQH65" s="876"/>
      <c r="RQI65" s="876"/>
      <c r="RQJ65" s="876"/>
      <c r="RQK65" s="876"/>
      <c r="RQL65" s="876"/>
      <c r="RQM65" s="876"/>
      <c r="RQN65" s="876"/>
      <c r="RQO65" s="876"/>
      <c r="RQP65" s="876"/>
      <c r="RQQ65" s="876"/>
      <c r="RQR65" s="876"/>
      <c r="RQS65" s="876"/>
      <c r="RQT65" s="876"/>
      <c r="RQU65" s="876"/>
      <c r="RQV65" s="876"/>
      <c r="RQW65" s="876"/>
      <c r="RQX65" s="876"/>
      <c r="RQY65" s="876"/>
      <c r="RQZ65" s="876"/>
      <c r="RRA65" s="876"/>
      <c r="RRB65" s="876"/>
      <c r="RRC65" s="876"/>
      <c r="RRD65" s="876"/>
      <c r="RRE65" s="876"/>
      <c r="RRF65" s="876"/>
      <c r="RRG65" s="876"/>
      <c r="RRH65" s="876"/>
      <c r="RRI65" s="876"/>
      <c r="RRJ65" s="876"/>
      <c r="RRK65" s="876"/>
      <c r="RRL65" s="876"/>
      <c r="RRM65" s="876"/>
      <c r="RRN65" s="876"/>
      <c r="RRO65" s="876"/>
      <c r="RRP65" s="876"/>
      <c r="RRQ65" s="876"/>
      <c r="RRR65" s="876"/>
      <c r="RRS65" s="876"/>
      <c r="RRT65" s="876"/>
      <c r="RRU65" s="876"/>
      <c r="RRV65" s="876"/>
      <c r="RRW65" s="876"/>
      <c r="RRX65" s="876"/>
      <c r="RRY65" s="876"/>
      <c r="RRZ65" s="876"/>
      <c r="RSA65" s="876"/>
      <c r="RSB65" s="876"/>
      <c r="RSC65" s="876"/>
      <c r="RSD65" s="876"/>
      <c r="RSE65" s="876"/>
      <c r="RSF65" s="876"/>
      <c r="RSG65" s="876"/>
      <c r="RSH65" s="876"/>
      <c r="RSI65" s="876"/>
      <c r="RSJ65" s="876"/>
      <c r="RSK65" s="876"/>
      <c r="RSL65" s="876"/>
      <c r="RSM65" s="876"/>
      <c r="RSN65" s="876"/>
      <c r="RSO65" s="876"/>
      <c r="RSP65" s="876"/>
      <c r="RSQ65" s="876"/>
      <c r="RSR65" s="876"/>
      <c r="RSS65" s="876"/>
      <c r="RST65" s="876"/>
      <c r="RSU65" s="876"/>
      <c r="RSV65" s="876"/>
      <c r="RSW65" s="876"/>
      <c r="RSX65" s="876"/>
      <c r="RSY65" s="876"/>
      <c r="RSZ65" s="876"/>
      <c r="RTA65" s="876"/>
      <c r="RTB65" s="876"/>
      <c r="RTC65" s="876"/>
      <c r="RTD65" s="876"/>
      <c r="RTE65" s="876"/>
      <c r="RTF65" s="876"/>
      <c r="RTG65" s="876"/>
      <c r="RTH65" s="876"/>
      <c r="RTI65" s="876"/>
      <c r="RTJ65" s="876"/>
      <c r="RTK65" s="876"/>
      <c r="RTL65" s="876"/>
      <c r="RTM65" s="876"/>
      <c r="RTN65" s="876"/>
      <c r="RTO65" s="876"/>
      <c r="RTP65" s="876"/>
      <c r="RTQ65" s="876"/>
      <c r="RTR65" s="876"/>
      <c r="RTS65" s="876"/>
      <c r="RTT65" s="876"/>
      <c r="RTU65" s="876"/>
      <c r="RTV65" s="876"/>
      <c r="RTW65" s="876"/>
      <c r="RTX65" s="876"/>
      <c r="RTY65" s="876"/>
      <c r="RTZ65" s="876"/>
      <c r="RUA65" s="876"/>
      <c r="RUB65" s="876"/>
      <c r="RUC65" s="876"/>
      <c r="RUD65" s="876"/>
      <c r="RUE65" s="876"/>
      <c r="RUF65" s="876"/>
      <c r="RUG65" s="876"/>
      <c r="RUH65" s="876"/>
      <c r="RUI65" s="876"/>
      <c r="RUJ65" s="876"/>
      <c r="RUK65" s="876"/>
      <c r="RUL65" s="876"/>
      <c r="RUM65" s="876"/>
      <c r="RUN65" s="876"/>
      <c r="RUO65" s="876"/>
      <c r="RUP65" s="876"/>
      <c r="RUQ65" s="876"/>
      <c r="RUR65" s="876"/>
      <c r="RUS65" s="876"/>
      <c r="RUT65" s="876"/>
      <c r="RUU65" s="876"/>
      <c r="RUV65" s="876"/>
      <c r="RUW65" s="876"/>
      <c r="RUX65" s="876"/>
      <c r="RUY65" s="876"/>
      <c r="RUZ65" s="876"/>
      <c r="RVA65" s="876"/>
      <c r="RVB65" s="876"/>
      <c r="RVC65" s="876"/>
      <c r="RVD65" s="876"/>
      <c r="RVE65" s="876"/>
      <c r="RVF65" s="876"/>
      <c r="RVG65" s="876"/>
      <c r="RVH65" s="876"/>
      <c r="RVI65" s="876"/>
      <c r="RVJ65" s="876"/>
      <c r="RVK65" s="876"/>
      <c r="RVL65" s="876"/>
      <c r="RVM65" s="876"/>
      <c r="RVN65" s="876"/>
      <c r="RVO65" s="876"/>
      <c r="RVP65" s="876"/>
      <c r="RVQ65" s="876"/>
      <c r="RVR65" s="876"/>
      <c r="RVS65" s="876"/>
      <c r="RVT65" s="876"/>
      <c r="RVU65" s="876"/>
      <c r="RVV65" s="876"/>
      <c r="RVW65" s="876"/>
      <c r="RVX65" s="876"/>
      <c r="RVY65" s="876"/>
      <c r="RVZ65" s="876"/>
      <c r="RWA65" s="876"/>
      <c r="RWB65" s="876"/>
      <c r="RWC65" s="876"/>
      <c r="RWD65" s="876"/>
      <c r="RWE65" s="876"/>
      <c r="RWF65" s="876"/>
      <c r="RWG65" s="876"/>
      <c r="RWH65" s="876"/>
      <c r="RWI65" s="876"/>
      <c r="RWJ65" s="876"/>
      <c r="RWK65" s="876"/>
      <c r="RWL65" s="876"/>
      <c r="RWM65" s="876"/>
      <c r="RWN65" s="876"/>
      <c r="RWO65" s="876"/>
      <c r="RWP65" s="876"/>
      <c r="RWQ65" s="876"/>
      <c r="RWR65" s="876"/>
      <c r="RWS65" s="876"/>
      <c r="RWT65" s="876"/>
      <c r="RWU65" s="876"/>
      <c r="RWV65" s="876"/>
      <c r="RWW65" s="876"/>
      <c r="RWX65" s="876"/>
      <c r="RWY65" s="876"/>
      <c r="RWZ65" s="876"/>
      <c r="RXA65" s="876"/>
      <c r="RXB65" s="876"/>
      <c r="RXC65" s="876"/>
      <c r="RXD65" s="876"/>
      <c r="RXE65" s="876"/>
      <c r="RXF65" s="876"/>
      <c r="RXG65" s="876"/>
      <c r="RXH65" s="876"/>
      <c r="RXI65" s="876"/>
      <c r="RXJ65" s="876"/>
      <c r="RXK65" s="876"/>
      <c r="RXL65" s="876"/>
      <c r="RXM65" s="876"/>
      <c r="RXN65" s="876"/>
      <c r="RXO65" s="876"/>
      <c r="RXP65" s="876"/>
      <c r="RXQ65" s="876"/>
      <c r="RXR65" s="876"/>
      <c r="RXS65" s="876"/>
      <c r="RXT65" s="876"/>
      <c r="RXU65" s="876"/>
      <c r="RXV65" s="876"/>
      <c r="RXW65" s="876"/>
      <c r="RXX65" s="876"/>
      <c r="RXY65" s="876"/>
      <c r="RXZ65" s="876"/>
      <c r="RYA65" s="876"/>
      <c r="RYB65" s="876"/>
      <c r="RYC65" s="876"/>
      <c r="RYD65" s="876"/>
      <c r="RYE65" s="876"/>
      <c r="RYF65" s="876"/>
      <c r="RYG65" s="876"/>
      <c r="RYH65" s="876"/>
      <c r="RYI65" s="876"/>
      <c r="RYJ65" s="876"/>
      <c r="RYK65" s="876"/>
      <c r="RYL65" s="876"/>
      <c r="RYM65" s="876"/>
      <c r="RYN65" s="876"/>
      <c r="RYO65" s="876"/>
      <c r="RYP65" s="876"/>
      <c r="RYQ65" s="876"/>
      <c r="RYR65" s="876"/>
      <c r="RYS65" s="876"/>
      <c r="RYT65" s="876"/>
      <c r="RYU65" s="876"/>
      <c r="RYV65" s="876"/>
      <c r="RYW65" s="876"/>
      <c r="RYX65" s="876"/>
      <c r="RYY65" s="876"/>
      <c r="RYZ65" s="876"/>
      <c r="RZA65" s="876"/>
      <c r="RZB65" s="876"/>
      <c r="RZC65" s="876"/>
      <c r="RZD65" s="876"/>
      <c r="RZE65" s="876"/>
      <c r="RZF65" s="876"/>
      <c r="RZG65" s="876"/>
      <c r="RZH65" s="876"/>
      <c r="RZI65" s="876"/>
      <c r="RZJ65" s="876"/>
      <c r="RZK65" s="876"/>
      <c r="RZL65" s="876"/>
      <c r="RZM65" s="876"/>
      <c r="RZN65" s="876"/>
      <c r="RZO65" s="876"/>
      <c r="RZP65" s="876"/>
      <c r="RZQ65" s="876"/>
      <c r="RZR65" s="876"/>
      <c r="RZS65" s="876"/>
      <c r="RZT65" s="876"/>
      <c r="RZU65" s="876"/>
      <c r="RZV65" s="876"/>
      <c r="RZW65" s="876"/>
      <c r="RZX65" s="876"/>
      <c r="RZY65" s="876"/>
      <c r="RZZ65" s="876"/>
      <c r="SAA65" s="876"/>
      <c r="SAB65" s="876"/>
      <c r="SAC65" s="876"/>
      <c r="SAD65" s="876"/>
      <c r="SAE65" s="876"/>
      <c r="SAF65" s="876"/>
      <c r="SAG65" s="876"/>
      <c r="SAH65" s="876"/>
      <c r="SAI65" s="876"/>
      <c r="SAJ65" s="876"/>
      <c r="SAK65" s="876"/>
      <c r="SAL65" s="876"/>
      <c r="SAM65" s="876"/>
      <c r="SAN65" s="876"/>
      <c r="SAO65" s="876"/>
      <c r="SAP65" s="876"/>
      <c r="SAQ65" s="876"/>
      <c r="SAR65" s="876"/>
      <c r="SAS65" s="876"/>
      <c r="SAT65" s="876"/>
      <c r="SAU65" s="876"/>
      <c r="SAV65" s="876"/>
      <c r="SAW65" s="876"/>
      <c r="SAX65" s="876"/>
      <c r="SAY65" s="876"/>
      <c r="SAZ65" s="876"/>
      <c r="SBA65" s="876"/>
      <c r="SBB65" s="876"/>
      <c r="SBC65" s="876"/>
      <c r="SBD65" s="876"/>
      <c r="SBE65" s="876"/>
      <c r="SBF65" s="876"/>
      <c r="SBG65" s="876"/>
      <c r="SBH65" s="876"/>
      <c r="SBI65" s="876"/>
      <c r="SBJ65" s="876"/>
      <c r="SBK65" s="876"/>
      <c r="SBL65" s="876"/>
      <c r="SBM65" s="876"/>
      <c r="SBN65" s="876"/>
      <c r="SBO65" s="876"/>
      <c r="SBP65" s="876"/>
      <c r="SBQ65" s="876"/>
      <c r="SBR65" s="876"/>
      <c r="SBS65" s="876"/>
      <c r="SBT65" s="876"/>
      <c r="SBU65" s="876"/>
      <c r="SBV65" s="876"/>
      <c r="SBW65" s="876"/>
      <c r="SBX65" s="876"/>
      <c r="SBY65" s="876"/>
      <c r="SBZ65" s="876"/>
      <c r="SCA65" s="876"/>
      <c r="SCB65" s="876"/>
      <c r="SCC65" s="876"/>
      <c r="SCD65" s="876"/>
      <c r="SCE65" s="876"/>
      <c r="SCF65" s="876"/>
      <c r="SCG65" s="876"/>
      <c r="SCH65" s="876"/>
      <c r="SCI65" s="876"/>
      <c r="SCJ65" s="876"/>
      <c r="SCK65" s="876"/>
      <c r="SCL65" s="876"/>
      <c r="SCM65" s="876"/>
      <c r="SCN65" s="876"/>
      <c r="SCO65" s="876"/>
      <c r="SCP65" s="876"/>
      <c r="SCQ65" s="876"/>
      <c r="SCR65" s="876"/>
      <c r="SCS65" s="876"/>
      <c r="SCT65" s="876"/>
      <c r="SCU65" s="876"/>
      <c r="SCV65" s="876"/>
      <c r="SCW65" s="876"/>
      <c r="SCX65" s="876"/>
      <c r="SCY65" s="876"/>
      <c r="SCZ65" s="876"/>
      <c r="SDA65" s="876"/>
      <c r="SDB65" s="876"/>
      <c r="SDC65" s="876"/>
      <c r="SDD65" s="876"/>
      <c r="SDE65" s="876"/>
      <c r="SDF65" s="876"/>
      <c r="SDG65" s="876"/>
      <c r="SDH65" s="876"/>
      <c r="SDI65" s="876"/>
      <c r="SDJ65" s="876"/>
      <c r="SDK65" s="876"/>
      <c r="SDL65" s="876"/>
      <c r="SDM65" s="876"/>
      <c r="SDN65" s="876"/>
      <c r="SDO65" s="876"/>
      <c r="SDP65" s="876"/>
      <c r="SDQ65" s="876"/>
      <c r="SDR65" s="876"/>
      <c r="SDS65" s="876"/>
      <c r="SDT65" s="876"/>
      <c r="SDU65" s="876"/>
      <c r="SDV65" s="876"/>
      <c r="SDW65" s="876"/>
      <c r="SDX65" s="876"/>
      <c r="SDY65" s="876"/>
      <c r="SDZ65" s="876"/>
      <c r="SEA65" s="876"/>
      <c r="SEB65" s="876"/>
      <c r="SEC65" s="876"/>
      <c r="SED65" s="876"/>
      <c r="SEE65" s="876"/>
      <c r="SEF65" s="876"/>
      <c r="SEG65" s="876"/>
      <c r="SEH65" s="876"/>
      <c r="SEI65" s="876"/>
      <c r="SEJ65" s="876"/>
      <c r="SEK65" s="876"/>
      <c r="SEL65" s="876"/>
      <c r="SEM65" s="876"/>
      <c r="SEN65" s="876"/>
      <c r="SEO65" s="876"/>
      <c r="SEP65" s="876"/>
      <c r="SEQ65" s="876"/>
      <c r="SER65" s="876"/>
      <c r="SES65" s="876"/>
      <c r="SET65" s="876"/>
      <c r="SEU65" s="876"/>
      <c r="SEV65" s="876"/>
      <c r="SEW65" s="876"/>
      <c r="SEX65" s="876"/>
      <c r="SEY65" s="876"/>
      <c r="SEZ65" s="876"/>
      <c r="SFA65" s="876"/>
      <c r="SFB65" s="876"/>
      <c r="SFC65" s="876"/>
      <c r="SFD65" s="876"/>
      <c r="SFE65" s="876"/>
      <c r="SFF65" s="876"/>
      <c r="SFG65" s="876"/>
      <c r="SFH65" s="876"/>
      <c r="SFI65" s="876"/>
      <c r="SFJ65" s="876"/>
      <c r="SFK65" s="876"/>
      <c r="SFL65" s="876"/>
      <c r="SFM65" s="876"/>
      <c r="SFN65" s="876"/>
      <c r="SFO65" s="876"/>
      <c r="SFP65" s="876"/>
      <c r="SFQ65" s="876"/>
      <c r="SFR65" s="876"/>
      <c r="SFS65" s="876"/>
      <c r="SFT65" s="876"/>
      <c r="SFU65" s="876"/>
      <c r="SFV65" s="876"/>
      <c r="SFW65" s="876"/>
      <c r="SFX65" s="876"/>
      <c r="SFY65" s="876"/>
      <c r="SFZ65" s="876"/>
      <c r="SGA65" s="876"/>
      <c r="SGB65" s="876"/>
      <c r="SGC65" s="876"/>
      <c r="SGD65" s="876"/>
      <c r="SGE65" s="876"/>
      <c r="SGF65" s="876"/>
      <c r="SGG65" s="876"/>
      <c r="SGH65" s="876"/>
      <c r="SGI65" s="876"/>
      <c r="SGJ65" s="876"/>
      <c r="SGK65" s="876"/>
      <c r="SGL65" s="876"/>
      <c r="SGM65" s="876"/>
      <c r="SGN65" s="876"/>
      <c r="SGO65" s="876"/>
      <c r="SGP65" s="876"/>
      <c r="SGQ65" s="876"/>
      <c r="SGR65" s="876"/>
      <c r="SGS65" s="876"/>
      <c r="SGT65" s="876"/>
      <c r="SGU65" s="876"/>
      <c r="SGV65" s="876"/>
      <c r="SGW65" s="876"/>
      <c r="SGX65" s="876"/>
      <c r="SGY65" s="876"/>
      <c r="SGZ65" s="876"/>
      <c r="SHA65" s="876"/>
      <c r="SHB65" s="876"/>
      <c r="SHC65" s="876"/>
      <c r="SHD65" s="876"/>
      <c r="SHE65" s="876"/>
      <c r="SHF65" s="876"/>
      <c r="SHG65" s="876"/>
      <c r="SHH65" s="876"/>
      <c r="SHI65" s="876"/>
      <c r="SHJ65" s="876"/>
      <c r="SHK65" s="876"/>
      <c r="SHL65" s="876"/>
      <c r="SHM65" s="876"/>
      <c r="SHN65" s="876"/>
      <c r="SHO65" s="876"/>
      <c r="SHP65" s="876"/>
      <c r="SHQ65" s="876"/>
      <c r="SHR65" s="876"/>
      <c r="SHS65" s="876"/>
      <c r="SHT65" s="876"/>
      <c r="SHU65" s="876"/>
      <c r="SHV65" s="876"/>
      <c r="SHW65" s="876"/>
      <c r="SHX65" s="876"/>
      <c r="SHY65" s="876"/>
      <c r="SHZ65" s="876"/>
      <c r="SIA65" s="876"/>
      <c r="SIB65" s="876"/>
      <c r="SIC65" s="876"/>
      <c r="SID65" s="876"/>
      <c r="SIE65" s="876"/>
      <c r="SIF65" s="876"/>
      <c r="SIG65" s="876"/>
      <c r="SIH65" s="876"/>
      <c r="SII65" s="876"/>
      <c r="SIJ65" s="876"/>
      <c r="SIK65" s="876"/>
      <c r="SIL65" s="876"/>
      <c r="SIM65" s="876"/>
      <c r="SIN65" s="876"/>
      <c r="SIO65" s="876"/>
      <c r="SIP65" s="876"/>
      <c r="SIQ65" s="876"/>
      <c r="SIR65" s="876"/>
      <c r="SIS65" s="876"/>
      <c r="SIT65" s="876"/>
      <c r="SIU65" s="876"/>
      <c r="SIV65" s="876"/>
      <c r="SIW65" s="876"/>
      <c r="SIX65" s="876"/>
      <c r="SIY65" s="876"/>
      <c r="SIZ65" s="876"/>
      <c r="SJA65" s="876"/>
      <c r="SJB65" s="876"/>
      <c r="SJC65" s="876"/>
      <c r="SJD65" s="876"/>
      <c r="SJE65" s="876"/>
      <c r="SJF65" s="876"/>
      <c r="SJG65" s="876"/>
      <c r="SJH65" s="876"/>
      <c r="SJI65" s="876"/>
      <c r="SJJ65" s="876"/>
      <c r="SJK65" s="876"/>
      <c r="SJL65" s="876"/>
      <c r="SJM65" s="876"/>
      <c r="SJN65" s="876"/>
      <c r="SJO65" s="876"/>
      <c r="SJP65" s="876"/>
      <c r="SJQ65" s="876"/>
      <c r="SJR65" s="876"/>
      <c r="SJS65" s="876"/>
      <c r="SJT65" s="876"/>
      <c r="SJU65" s="876"/>
      <c r="SJV65" s="876"/>
      <c r="SJW65" s="876"/>
      <c r="SJX65" s="876"/>
      <c r="SJY65" s="876"/>
      <c r="SJZ65" s="876"/>
      <c r="SKA65" s="876"/>
      <c r="SKB65" s="876"/>
      <c r="SKC65" s="876"/>
      <c r="SKD65" s="876"/>
      <c r="SKE65" s="876"/>
      <c r="SKF65" s="876"/>
      <c r="SKG65" s="876"/>
      <c r="SKH65" s="876"/>
      <c r="SKI65" s="876"/>
      <c r="SKJ65" s="876"/>
      <c r="SKK65" s="876"/>
      <c r="SKL65" s="876"/>
      <c r="SKM65" s="876"/>
      <c r="SKN65" s="876"/>
      <c r="SKO65" s="876"/>
      <c r="SKP65" s="876"/>
      <c r="SKQ65" s="876"/>
      <c r="SKR65" s="876"/>
      <c r="SKS65" s="876"/>
      <c r="SKT65" s="876"/>
      <c r="SKU65" s="876"/>
      <c r="SKV65" s="876"/>
      <c r="SKW65" s="876"/>
      <c r="SKX65" s="876"/>
      <c r="SKY65" s="876"/>
      <c r="SKZ65" s="876"/>
      <c r="SLA65" s="876"/>
      <c r="SLB65" s="876"/>
      <c r="SLC65" s="876"/>
      <c r="SLD65" s="876"/>
      <c r="SLE65" s="876"/>
      <c r="SLF65" s="876"/>
      <c r="SLG65" s="876"/>
      <c r="SLH65" s="876"/>
      <c r="SLI65" s="876"/>
      <c r="SLJ65" s="876"/>
      <c r="SLK65" s="876"/>
      <c r="SLL65" s="876"/>
      <c r="SLM65" s="876"/>
      <c r="SLN65" s="876"/>
      <c r="SLO65" s="876"/>
      <c r="SLP65" s="876"/>
      <c r="SLQ65" s="876"/>
      <c r="SLR65" s="876"/>
      <c r="SLS65" s="876"/>
      <c r="SLT65" s="876"/>
      <c r="SLU65" s="876"/>
      <c r="SLV65" s="876"/>
      <c r="SLW65" s="876"/>
      <c r="SLX65" s="876"/>
      <c r="SLY65" s="876"/>
      <c r="SLZ65" s="876"/>
      <c r="SMA65" s="876"/>
      <c r="SMB65" s="876"/>
      <c r="SMC65" s="876"/>
      <c r="SMD65" s="876"/>
      <c r="SME65" s="876"/>
      <c r="SMF65" s="876"/>
      <c r="SMG65" s="876"/>
      <c r="SMH65" s="876"/>
      <c r="SMI65" s="876"/>
      <c r="SMJ65" s="876"/>
      <c r="SMK65" s="876"/>
      <c r="SML65" s="876"/>
      <c r="SMM65" s="876"/>
      <c r="SMN65" s="876"/>
      <c r="SMO65" s="876"/>
      <c r="SMP65" s="876"/>
      <c r="SMQ65" s="876"/>
      <c r="SMR65" s="876"/>
      <c r="SMS65" s="876"/>
      <c r="SMT65" s="876"/>
      <c r="SMU65" s="876"/>
      <c r="SMV65" s="876"/>
      <c r="SMW65" s="876"/>
      <c r="SMX65" s="876"/>
      <c r="SMY65" s="876"/>
      <c r="SMZ65" s="876"/>
      <c r="SNA65" s="876"/>
      <c r="SNB65" s="876"/>
      <c r="SNC65" s="876"/>
      <c r="SND65" s="876"/>
      <c r="SNE65" s="876"/>
      <c r="SNF65" s="876"/>
      <c r="SNG65" s="876"/>
      <c r="SNH65" s="876"/>
      <c r="SNI65" s="876"/>
      <c r="SNJ65" s="876"/>
      <c r="SNK65" s="876"/>
      <c r="SNL65" s="876"/>
      <c r="SNM65" s="876"/>
      <c r="SNN65" s="876"/>
      <c r="SNO65" s="876"/>
      <c r="SNP65" s="876"/>
      <c r="SNQ65" s="876"/>
      <c r="SNR65" s="876"/>
      <c r="SNS65" s="876"/>
      <c r="SNT65" s="876"/>
      <c r="SNU65" s="876"/>
      <c r="SNV65" s="876"/>
      <c r="SNW65" s="876"/>
      <c r="SNX65" s="876"/>
      <c r="SNY65" s="876"/>
      <c r="SNZ65" s="876"/>
      <c r="SOA65" s="876"/>
      <c r="SOB65" s="876"/>
      <c r="SOC65" s="876"/>
      <c r="SOD65" s="876"/>
      <c r="SOE65" s="876"/>
      <c r="SOF65" s="876"/>
      <c r="SOG65" s="876"/>
      <c r="SOH65" s="876"/>
      <c r="SOI65" s="876"/>
      <c r="SOJ65" s="876"/>
      <c r="SOK65" s="876"/>
      <c r="SOL65" s="876"/>
      <c r="SOM65" s="876"/>
      <c r="SON65" s="876"/>
      <c r="SOO65" s="876"/>
      <c r="SOP65" s="876"/>
      <c r="SOQ65" s="876"/>
      <c r="SOR65" s="876"/>
      <c r="SOS65" s="876"/>
      <c r="SOT65" s="876"/>
      <c r="SOU65" s="876"/>
      <c r="SOV65" s="876"/>
      <c r="SOW65" s="876"/>
      <c r="SOX65" s="876"/>
      <c r="SOY65" s="876"/>
      <c r="SOZ65" s="876"/>
      <c r="SPA65" s="876"/>
      <c r="SPB65" s="876"/>
      <c r="SPC65" s="876"/>
      <c r="SPD65" s="876"/>
      <c r="SPE65" s="876"/>
      <c r="SPF65" s="876"/>
      <c r="SPG65" s="876"/>
      <c r="SPH65" s="876"/>
      <c r="SPI65" s="876"/>
      <c r="SPJ65" s="876"/>
      <c r="SPK65" s="876"/>
      <c r="SPL65" s="876"/>
      <c r="SPM65" s="876"/>
      <c r="SPN65" s="876"/>
      <c r="SPO65" s="876"/>
      <c r="SPP65" s="876"/>
      <c r="SPQ65" s="876"/>
      <c r="SPR65" s="876"/>
      <c r="SPS65" s="876"/>
      <c r="SPT65" s="876"/>
      <c r="SPU65" s="876"/>
      <c r="SPV65" s="876"/>
      <c r="SPW65" s="876"/>
      <c r="SPX65" s="876"/>
      <c r="SPY65" s="876"/>
      <c r="SPZ65" s="876"/>
      <c r="SQA65" s="876"/>
      <c r="SQB65" s="876"/>
      <c r="SQC65" s="876"/>
      <c r="SQD65" s="876"/>
      <c r="SQE65" s="876"/>
      <c r="SQF65" s="876"/>
      <c r="SQG65" s="876"/>
      <c r="SQH65" s="876"/>
      <c r="SQI65" s="876"/>
      <c r="SQJ65" s="876"/>
      <c r="SQK65" s="876"/>
      <c r="SQL65" s="876"/>
      <c r="SQM65" s="876"/>
      <c r="SQN65" s="876"/>
      <c r="SQO65" s="876"/>
      <c r="SQP65" s="876"/>
      <c r="SQQ65" s="876"/>
      <c r="SQR65" s="876"/>
      <c r="SQS65" s="876"/>
      <c r="SQT65" s="876"/>
      <c r="SQU65" s="876"/>
      <c r="SQV65" s="876"/>
      <c r="SQW65" s="876"/>
      <c r="SQX65" s="876"/>
      <c r="SQY65" s="876"/>
      <c r="SQZ65" s="876"/>
      <c r="SRA65" s="876"/>
      <c r="SRB65" s="876"/>
      <c r="SRC65" s="876"/>
      <c r="SRD65" s="876"/>
      <c r="SRE65" s="876"/>
      <c r="SRF65" s="876"/>
      <c r="SRG65" s="876"/>
      <c r="SRH65" s="876"/>
      <c r="SRI65" s="876"/>
      <c r="SRJ65" s="876"/>
      <c r="SRK65" s="876"/>
      <c r="SRL65" s="876"/>
      <c r="SRM65" s="876"/>
      <c r="SRN65" s="876"/>
      <c r="SRO65" s="876"/>
      <c r="SRP65" s="876"/>
      <c r="SRQ65" s="876"/>
      <c r="SRR65" s="876"/>
      <c r="SRS65" s="876"/>
      <c r="SRT65" s="876"/>
      <c r="SRU65" s="876"/>
      <c r="SRV65" s="876"/>
      <c r="SRW65" s="876"/>
      <c r="SRX65" s="876"/>
      <c r="SRY65" s="876"/>
      <c r="SRZ65" s="876"/>
      <c r="SSA65" s="876"/>
      <c r="SSB65" s="876"/>
      <c r="SSC65" s="876"/>
      <c r="SSD65" s="876"/>
      <c r="SSE65" s="876"/>
      <c r="SSF65" s="876"/>
      <c r="SSG65" s="876"/>
      <c r="SSH65" s="876"/>
      <c r="SSI65" s="876"/>
      <c r="SSJ65" s="876"/>
      <c r="SSK65" s="876"/>
      <c r="SSL65" s="876"/>
      <c r="SSM65" s="876"/>
      <c r="SSN65" s="876"/>
      <c r="SSO65" s="876"/>
      <c r="SSP65" s="876"/>
      <c r="SSQ65" s="876"/>
      <c r="SSR65" s="876"/>
      <c r="SSS65" s="876"/>
      <c r="SST65" s="876"/>
      <c r="SSU65" s="876"/>
      <c r="SSV65" s="876"/>
      <c r="SSW65" s="876"/>
      <c r="SSX65" s="876"/>
      <c r="SSY65" s="876"/>
      <c r="SSZ65" s="876"/>
      <c r="STA65" s="876"/>
      <c r="STB65" s="876"/>
      <c r="STC65" s="876"/>
      <c r="STD65" s="876"/>
      <c r="STE65" s="876"/>
      <c r="STF65" s="876"/>
      <c r="STG65" s="876"/>
      <c r="STH65" s="876"/>
      <c r="STI65" s="876"/>
      <c r="STJ65" s="876"/>
      <c r="STK65" s="876"/>
      <c r="STL65" s="876"/>
      <c r="STM65" s="876"/>
      <c r="STN65" s="876"/>
      <c r="STO65" s="876"/>
      <c r="STP65" s="876"/>
      <c r="STQ65" s="876"/>
      <c r="STR65" s="876"/>
      <c r="STS65" s="876"/>
      <c r="STT65" s="876"/>
      <c r="STU65" s="876"/>
      <c r="STV65" s="876"/>
      <c r="STW65" s="876"/>
      <c r="STX65" s="876"/>
      <c r="STY65" s="876"/>
      <c r="STZ65" s="876"/>
      <c r="SUA65" s="876"/>
      <c r="SUB65" s="876"/>
      <c r="SUC65" s="876"/>
      <c r="SUD65" s="876"/>
      <c r="SUE65" s="876"/>
      <c r="SUF65" s="876"/>
      <c r="SUG65" s="876"/>
      <c r="SUH65" s="876"/>
      <c r="SUI65" s="876"/>
      <c r="SUJ65" s="876"/>
      <c r="SUK65" s="876"/>
      <c r="SUL65" s="876"/>
      <c r="SUM65" s="876"/>
      <c r="SUN65" s="876"/>
      <c r="SUO65" s="876"/>
      <c r="SUP65" s="876"/>
      <c r="SUQ65" s="876"/>
      <c r="SUR65" s="876"/>
      <c r="SUS65" s="876"/>
      <c r="SUT65" s="876"/>
      <c r="SUU65" s="876"/>
      <c r="SUV65" s="876"/>
      <c r="SUW65" s="876"/>
      <c r="SUX65" s="876"/>
      <c r="SUY65" s="876"/>
      <c r="SUZ65" s="876"/>
      <c r="SVA65" s="876"/>
      <c r="SVB65" s="876"/>
      <c r="SVC65" s="876"/>
      <c r="SVD65" s="876"/>
      <c r="SVE65" s="876"/>
      <c r="SVF65" s="876"/>
      <c r="SVG65" s="876"/>
      <c r="SVH65" s="876"/>
      <c r="SVI65" s="876"/>
      <c r="SVJ65" s="876"/>
      <c r="SVK65" s="876"/>
      <c r="SVL65" s="876"/>
      <c r="SVM65" s="876"/>
      <c r="SVN65" s="876"/>
      <c r="SVO65" s="876"/>
      <c r="SVP65" s="876"/>
      <c r="SVQ65" s="876"/>
      <c r="SVR65" s="876"/>
      <c r="SVS65" s="876"/>
      <c r="SVT65" s="876"/>
      <c r="SVU65" s="876"/>
      <c r="SVV65" s="876"/>
      <c r="SVW65" s="876"/>
      <c r="SVX65" s="876"/>
      <c r="SVY65" s="876"/>
      <c r="SVZ65" s="876"/>
      <c r="SWA65" s="876"/>
      <c r="SWB65" s="876"/>
      <c r="SWC65" s="876"/>
      <c r="SWD65" s="876"/>
      <c r="SWE65" s="876"/>
      <c r="SWF65" s="876"/>
      <c r="SWG65" s="876"/>
      <c r="SWH65" s="876"/>
      <c r="SWI65" s="876"/>
      <c r="SWJ65" s="876"/>
      <c r="SWK65" s="876"/>
      <c r="SWL65" s="876"/>
      <c r="SWM65" s="876"/>
      <c r="SWN65" s="876"/>
      <c r="SWO65" s="876"/>
      <c r="SWP65" s="876"/>
      <c r="SWQ65" s="876"/>
      <c r="SWR65" s="876"/>
      <c r="SWS65" s="876"/>
      <c r="SWT65" s="876"/>
      <c r="SWU65" s="876"/>
      <c r="SWV65" s="876"/>
      <c r="SWW65" s="876"/>
      <c r="SWX65" s="876"/>
      <c r="SWY65" s="876"/>
      <c r="SWZ65" s="876"/>
      <c r="SXA65" s="876"/>
      <c r="SXB65" s="876"/>
      <c r="SXC65" s="876"/>
      <c r="SXD65" s="876"/>
      <c r="SXE65" s="876"/>
      <c r="SXF65" s="876"/>
      <c r="SXG65" s="876"/>
      <c r="SXH65" s="876"/>
      <c r="SXI65" s="876"/>
      <c r="SXJ65" s="876"/>
      <c r="SXK65" s="876"/>
      <c r="SXL65" s="876"/>
      <c r="SXM65" s="876"/>
      <c r="SXN65" s="876"/>
      <c r="SXO65" s="876"/>
      <c r="SXP65" s="876"/>
      <c r="SXQ65" s="876"/>
      <c r="SXR65" s="876"/>
      <c r="SXS65" s="876"/>
      <c r="SXT65" s="876"/>
      <c r="SXU65" s="876"/>
      <c r="SXV65" s="876"/>
      <c r="SXW65" s="876"/>
      <c r="SXX65" s="876"/>
      <c r="SXY65" s="876"/>
      <c r="SXZ65" s="876"/>
      <c r="SYA65" s="876"/>
      <c r="SYB65" s="876"/>
      <c r="SYC65" s="876"/>
      <c r="SYD65" s="876"/>
      <c r="SYE65" s="876"/>
      <c r="SYF65" s="876"/>
      <c r="SYG65" s="876"/>
      <c r="SYH65" s="876"/>
      <c r="SYI65" s="876"/>
      <c r="SYJ65" s="876"/>
      <c r="SYK65" s="876"/>
      <c r="SYL65" s="876"/>
      <c r="SYM65" s="876"/>
      <c r="SYN65" s="876"/>
      <c r="SYO65" s="876"/>
      <c r="SYP65" s="876"/>
      <c r="SYQ65" s="876"/>
      <c r="SYR65" s="876"/>
      <c r="SYS65" s="876"/>
      <c r="SYT65" s="876"/>
      <c r="SYU65" s="876"/>
      <c r="SYV65" s="876"/>
      <c r="SYW65" s="876"/>
      <c r="SYX65" s="876"/>
      <c r="SYY65" s="876"/>
      <c r="SYZ65" s="876"/>
      <c r="SZA65" s="876"/>
      <c r="SZB65" s="876"/>
      <c r="SZC65" s="876"/>
      <c r="SZD65" s="876"/>
      <c r="SZE65" s="876"/>
      <c r="SZF65" s="876"/>
      <c r="SZG65" s="876"/>
      <c r="SZH65" s="876"/>
      <c r="SZI65" s="876"/>
      <c r="SZJ65" s="876"/>
      <c r="SZK65" s="876"/>
      <c r="SZL65" s="876"/>
      <c r="SZM65" s="876"/>
      <c r="SZN65" s="876"/>
      <c r="SZO65" s="876"/>
      <c r="SZP65" s="876"/>
      <c r="SZQ65" s="876"/>
      <c r="SZR65" s="876"/>
      <c r="SZS65" s="876"/>
      <c r="SZT65" s="876"/>
      <c r="SZU65" s="876"/>
      <c r="SZV65" s="876"/>
      <c r="SZW65" s="876"/>
      <c r="SZX65" s="876"/>
      <c r="SZY65" s="876"/>
      <c r="SZZ65" s="876"/>
      <c r="TAA65" s="876"/>
      <c r="TAB65" s="876"/>
      <c r="TAC65" s="876"/>
      <c r="TAD65" s="876"/>
      <c r="TAE65" s="876"/>
      <c r="TAF65" s="876"/>
      <c r="TAG65" s="876"/>
      <c r="TAH65" s="876"/>
      <c r="TAI65" s="876"/>
      <c r="TAJ65" s="876"/>
      <c r="TAK65" s="876"/>
      <c r="TAL65" s="876"/>
      <c r="TAM65" s="876"/>
      <c r="TAN65" s="876"/>
      <c r="TAO65" s="876"/>
      <c r="TAP65" s="876"/>
      <c r="TAQ65" s="876"/>
      <c r="TAR65" s="876"/>
      <c r="TAS65" s="876"/>
      <c r="TAT65" s="876"/>
      <c r="TAU65" s="876"/>
      <c r="TAV65" s="876"/>
      <c r="TAW65" s="876"/>
      <c r="TAX65" s="876"/>
      <c r="TAY65" s="876"/>
      <c r="TAZ65" s="876"/>
      <c r="TBA65" s="876"/>
      <c r="TBB65" s="876"/>
      <c r="TBC65" s="876"/>
      <c r="TBD65" s="876"/>
      <c r="TBE65" s="876"/>
      <c r="TBF65" s="876"/>
      <c r="TBG65" s="876"/>
      <c r="TBH65" s="876"/>
      <c r="TBI65" s="876"/>
      <c r="TBJ65" s="876"/>
      <c r="TBK65" s="876"/>
      <c r="TBL65" s="876"/>
      <c r="TBM65" s="876"/>
      <c r="TBN65" s="876"/>
      <c r="TBO65" s="876"/>
      <c r="TBP65" s="876"/>
      <c r="TBQ65" s="876"/>
      <c r="TBR65" s="876"/>
      <c r="TBS65" s="876"/>
      <c r="TBT65" s="876"/>
      <c r="TBU65" s="876"/>
      <c r="TBV65" s="876"/>
      <c r="TBW65" s="876"/>
      <c r="TBX65" s="876"/>
      <c r="TBY65" s="876"/>
      <c r="TBZ65" s="876"/>
      <c r="TCA65" s="876"/>
      <c r="TCB65" s="876"/>
      <c r="TCC65" s="876"/>
      <c r="TCD65" s="876"/>
      <c r="TCE65" s="876"/>
      <c r="TCF65" s="876"/>
      <c r="TCG65" s="876"/>
      <c r="TCH65" s="876"/>
      <c r="TCI65" s="876"/>
      <c r="TCJ65" s="876"/>
      <c r="TCK65" s="876"/>
      <c r="TCL65" s="876"/>
      <c r="TCM65" s="876"/>
      <c r="TCN65" s="876"/>
      <c r="TCO65" s="876"/>
      <c r="TCP65" s="876"/>
      <c r="TCQ65" s="876"/>
      <c r="TCR65" s="876"/>
      <c r="TCS65" s="876"/>
      <c r="TCT65" s="876"/>
      <c r="TCU65" s="876"/>
      <c r="TCV65" s="876"/>
      <c r="TCW65" s="876"/>
      <c r="TCX65" s="876"/>
      <c r="TCY65" s="876"/>
      <c r="TCZ65" s="876"/>
      <c r="TDA65" s="876"/>
      <c r="TDB65" s="876"/>
      <c r="TDC65" s="876"/>
      <c r="TDD65" s="876"/>
      <c r="TDE65" s="876"/>
      <c r="TDF65" s="876"/>
      <c r="TDG65" s="876"/>
      <c r="TDH65" s="876"/>
      <c r="TDI65" s="876"/>
      <c r="TDJ65" s="876"/>
      <c r="TDK65" s="876"/>
      <c r="TDL65" s="876"/>
      <c r="TDM65" s="876"/>
      <c r="TDN65" s="876"/>
      <c r="TDO65" s="876"/>
      <c r="TDP65" s="876"/>
      <c r="TDQ65" s="876"/>
      <c r="TDR65" s="876"/>
      <c r="TDS65" s="876"/>
      <c r="TDT65" s="876"/>
      <c r="TDU65" s="876"/>
      <c r="TDV65" s="876"/>
      <c r="TDW65" s="876"/>
      <c r="TDX65" s="876"/>
      <c r="TDY65" s="876"/>
      <c r="TDZ65" s="876"/>
      <c r="TEA65" s="876"/>
      <c r="TEB65" s="876"/>
      <c r="TEC65" s="876"/>
      <c r="TED65" s="876"/>
      <c r="TEE65" s="876"/>
      <c r="TEF65" s="876"/>
      <c r="TEG65" s="876"/>
      <c r="TEH65" s="876"/>
      <c r="TEI65" s="876"/>
      <c r="TEJ65" s="876"/>
      <c r="TEK65" s="876"/>
      <c r="TEL65" s="876"/>
      <c r="TEM65" s="876"/>
      <c r="TEN65" s="876"/>
      <c r="TEO65" s="876"/>
      <c r="TEP65" s="876"/>
      <c r="TEQ65" s="876"/>
      <c r="TER65" s="876"/>
      <c r="TES65" s="876"/>
      <c r="TET65" s="876"/>
      <c r="TEU65" s="876"/>
      <c r="TEV65" s="876"/>
      <c r="TEW65" s="876"/>
      <c r="TEX65" s="876"/>
      <c r="TEY65" s="876"/>
      <c r="TEZ65" s="876"/>
      <c r="TFA65" s="876"/>
      <c r="TFB65" s="876"/>
      <c r="TFC65" s="876"/>
      <c r="TFD65" s="876"/>
      <c r="TFE65" s="876"/>
      <c r="TFF65" s="876"/>
      <c r="TFG65" s="876"/>
      <c r="TFH65" s="876"/>
      <c r="TFI65" s="876"/>
      <c r="TFJ65" s="876"/>
      <c r="TFK65" s="876"/>
      <c r="TFL65" s="876"/>
      <c r="TFM65" s="876"/>
      <c r="TFN65" s="876"/>
      <c r="TFO65" s="876"/>
      <c r="TFP65" s="876"/>
      <c r="TFQ65" s="876"/>
      <c r="TFR65" s="876"/>
      <c r="TFS65" s="876"/>
      <c r="TFT65" s="876"/>
      <c r="TFU65" s="876"/>
      <c r="TFV65" s="876"/>
      <c r="TFW65" s="876"/>
      <c r="TFX65" s="876"/>
      <c r="TFY65" s="876"/>
      <c r="TFZ65" s="876"/>
      <c r="TGA65" s="876"/>
      <c r="TGB65" s="876"/>
      <c r="TGC65" s="876"/>
      <c r="TGD65" s="876"/>
      <c r="TGE65" s="876"/>
      <c r="TGF65" s="876"/>
      <c r="TGG65" s="876"/>
      <c r="TGH65" s="876"/>
      <c r="TGI65" s="876"/>
      <c r="TGJ65" s="876"/>
      <c r="TGK65" s="876"/>
      <c r="TGL65" s="876"/>
      <c r="TGM65" s="876"/>
      <c r="TGN65" s="876"/>
      <c r="TGO65" s="876"/>
      <c r="TGP65" s="876"/>
      <c r="TGQ65" s="876"/>
      <c r="TGR65" s="876"/>
      <c r="TGS65" s="876"/>
      <c r="TGT65" s="876"/>
      <c r="TGU65" s="876"/>
      <c r="TGV65" s="876"/>
      <c r="TGW65" s="876"/>
      <c r="TGX65" s="876"/>
      <c r="TGY65" s="876"/>
      <c r="TGZ65" s="876"/>
      <c r="THA65" s="876"/>
      <c r="THB65" s="876"/>
      <c r="THC65" s="876"/>
      <c r="THD65" s="876"/>
      <c r="THE65" s="876"/>
      <c r="THF65" s="876"/>
      <c r="THG65" s="876"/>
      <c r="THH65" s="876"/>
      <c r="THI65" s="876"/>
      <c r="THJ65" s="876"/>
      <c r="THK65" s="876"/>
      <c r="THL65" s="876"/>
      <c r="THM65" s="876"/>
      <c r="THN65" s="876"/>
      <c r="THO65" s="876"/>
      <c r="THP65" s="876"/>
      <c r="THQ65" s="876"/>
      <c r="THR65" s="876"/>
      <c r="THS65" s="876"/>
      <c r="THT65" s="876"/>
      <c r="THU65" s="876"/>
      <c r="THV65" s="876"/>
      <c r="THW65" s="876"/>
      <c r="THX65" s="876"/>
      <c r="THY65" s="876"/>
      <c r="THZ65" s="876"/>
      <c r="TIA65" s="876"/>
      <c r="TIB65" s="876"/>
      <c r="TIC65" s="876"/>
      <c r="TID65" s="876"/>
      <c r="TIE65" s="876"/>
      <c r="TIF65" s="876"/>
      <c r="TIG65" s="876"/>
      <c r="TIH65" s="876"/>
      <c r="TII65" s="876"/>
      <c r="TIJ65" s="876"/>
      <c r="TIK65" s="876"/>
      <c r="TIL65" s="876"/>
      <c r="TIM65" s="876"/>
      <c r="TIN65" s="876"/>
      <c r="TIO65" s="876"/>
      <c r="TIP65" s="876"/>
      <c r="TIQ65" s="876"/>
      <c r="TIR65" s="876"/>
      <c r="TIS65" s="876"/>
      <c r="TIT65" s="876"/>
      <c r="TIU65" s="876"/>
      <c r="TIV65" s="876"/>
      <c r="TIW65" s="876"/>
      <c r="TIX65" s="876"/>
      <c r="TIY65" s="876"/>
      <c r="TIZ65" s="876"/>
      <c r="TJA65" s="876"/>
      <c r="TJB65" s="876"/>
      <c r="TJC65" s="876"/>
      <c r="TJD65" s="876"/>
      <c r="TJE65" s="876"/>
      <c r="TJF65" s="876"/>
      <c r="TJG65" s="876"/>
      <c r="TJH65" s="876"/>
      <c r="TJI65" s="876"/>
      <c r="TJJ65" s="876"/>
      <c r="TJK65" s="876"/>
      <c r="TJL65" s="876"/>
      <c r="TJM65" s="876"/>
      <c r="TJN65" s="876"/>
      <c r="TJO65" s="876"/>
      <c r="TJP65" s="876"/>
      <c r="TJQ65" s="876"/>
      <c r="TJR65" s="876"/>
      <c r="TJS65" s="876"/>
      <c r="TJT65" s="876"/>
      <c r="TJU65" s="876"/>
      <c r="TJV65" s="876"/>
      <c r="TJW65" s="876"/>
      <c r="TJX65" s="876"/>
      <c r="TJY65" s="876"/>
      <c r="TJZ65" s="876"/>
      <c r="TKA65" s="876"/>
      <c r="TKB65" s="876"/>
      <c r="TKC65" s="876"/>
      <c r="TKD65" s="876"/>
      <c r="TKE65" s="876"/>
      <c r="TKF65" s="876"/>
      <c r="TKG65" s="876"/>
      <c r="TKH65" s="876"/>
      <c r="TKI65" s="876"/>
      <c r="TKJ65" s="876"/>
      <c r="TKK65" s="876"/>
      <c r="TKL65" s="876"/>
      <c r="TKM65" s="876"/>
      <c r="TKN65" s="876"/>
      <c r="TKO65" s="876"/>
      <c r="TKP65" s="876"/>
      <c r="TKQ65" s="876"/>
      <c r="TKR65" s="876"/>
      <c r="TKS65" s="876"/>
      <c r="TKT65" s="876"/>
      <c r="TKU65" s="876"/>
      <c r="TKV65" s="876"/>
      <c r="TKW65" s="876"/>
      <c r="TKX65" s="876"/>
      <c r="TKY65" s="876"/>
      <c r="TKZ65" s="876"/>
      <c r="TLA65" s="876"/>
      <c r="TLB65" s="876"/>
      <c r="TLC65" s="876"/>
      <c r="TLD65" s="876"/>
      <c r="TLE65" s="876"/>
      <c r="TLF65" s="876"/>
      <c r="TLG65" s="876"/>
      <c r="TLH65" s="876"/>
      <c r="TLI65" s="876"/>
      <c r="TLJ65" s="876"/>
      <c r="TLK65" s="876"/>
      <c r="TLL65" s="876"/>
      <c r="TLM65" s="876"/>
      <c r="TLN65" s="876"/>
      <c r="TLO65" s="876"/>
      <c r="TLP65" s="876"/>
      <c r="TLQ65" s="876"/>
      <c r="TLR65" s="876"/>
      <c r="TLS65" s="876"/>
      <c r="TLT65" s="876"/>
      <c r="TLU65" s="876"/>
      <c r="TLV65" s="876"/>
      <c r="TLW65" s="876"/>
      <c r="TLX65" s="876"/>
      <c r="TLY65" s="876"/>
      <c r="TLZ65" s="876"/>
      <c r="TMA65" s="876"/>
      <c r="TMB65" s="876"/>
      <c r="TMC65" s="876"/>
      <c r="TMD65" s="876"/>
      <c r="TME65" s="876"/>
      <c r="TMF65" s="876"/>
      <c r="TMG65" s="876"/>
      <c r="TMH65" s="876"/>
      <c r="TMI65" s="876"/>
      <c r="TMJ65" s="876"/>
      <c r="TMK65" s="876"/>
      <c r="TML65" s="876"/>
      <c r="TMM65" s="876"/>
      <c r="TMN65" s="876"/>
      <c r="TMO65" s="876"/>
      <c r="TMP65" s="876"/>
      <c r="TMQ65" s="876"/>
      <c r="TMR65" s="876"/>
      <c r="TMS65" s="876"/>
      <c r="TMT65" s="876"/>
      <c r="TMU65" s="876"/>
      <c r="TMV65" s="876"/>
      <c r="TMW65" s="876"/>
      <c r="TMX65" s="876"/>
      <c r="TMY65" s="876"/>
      <c r="TMZ65" s="876"/>
      <c r="TNA65" s="876"/>
      <c r="TNB65" s="876"/>
      <c r="TNC65" s="876"/>
      <c r="TND65" s="876"/>
      <c r="TNE65" s="876"/>
      <c r="TNF65" s="876"/>
      <c r="TNG65" s="876"/>
      <c r="TNH65" s="876"/>
      <c r="TNI65" s="876"/>
      <c r="TNJ65" s="876"/>
      <c r="TNK65" s="876"/>
      <c r="TNL65" s="876"/>
      <c r="TNM65" s="876"/>
      <c r="TNN65" s="876"/>
      <c r="TNO65" s="876"/>
      <c r="TNP65" s="876"/>
      <c r="TNQ65" s="876"/>
      <c r="TNR65" s="876"/>
      <c r="TNS65" s="876"/>
      <c r="TNT65" s="876"/>
      <c r="TNU65" s="876"/>
      <c r="TNV65" s="876"/>
      <c r="TNW65" s="876"/>
      <c r="TNX65" s="876"/>
      <c r="TNY65" s="876"/>
      <c r="TNZ65" s="876"/>
      <c r="TOA65" s="876"/>
      <c r="TOB65" s="876"/>
      <c r="TOC65" s="876"/>
      <c r="TOD65" s="876"/>
      <c r="TOE65" s="876"/>
      <c r="TOF65" s="876"/>
      <c r="TOG65" s="876"/>
      <c r="TOH65" s="876"/>
      <c r="TOI65" s="876"/>
      <c r="TOJ65" s="876"/>
      <c r="TOK65" s="876"/>
      <c r="TOL65" s="876"/>
      <c r="TOM65" s="876"/>
      <c r="TON65" s="876"/>
      <c r="TOO65" s="876"/>
      <c r="TOP65" s="876"/>
      <c r="TOQ65" s="876"/>
      <c r="TOR65" s="876"/>
      <c r="TOS65" s="876"/>
      <c r="TOT65" s="876"/>
      <c r="TOU65" s="876"/>
      <c r="TOV65" s="876"/>
      <c r="TOW65" s="876"/>
      <c r="TOX65" s="876"/>
      <c r="TOY65" s="876"/>
      <c r="TOZ65" s="876"/>
      <c r="TPA65" s="876"/>
      <c r="TPB65" s="876"/>
      <c r="TPC65" s="876"/>
      <c r="TPD65" s="876"/>
      <c r="TPE65" s="876"/>
      <c r="TPF65" s="876"/>
      <c r="TPG65" s="876"/>
      <c r="TPH65" s="876"/>
      <c r="TPI65" s="876"/>
      <c r="TPJ65" s="876"/>
      <c r="TPK65" s="876"/>
      <c r="TPL65" s="876"/>
      <c r="TPM65" s="876"/>
      <c r="TPN65" s="876"/>
      <c r="TPO65" s="876"/>
      <c r="TPP65" s="876"/>
      <c r="TPQ65" s="876"/>
      <c r="TPR65" s="876"/>
      <c r="TPS65" s="876"/>
      <c r="TPT65" s="876"/>
      <c r="TPU65" s="876"/>
      <c r="TPV65" s="876"/>
      <c r="TPW65" s="876"/>
      <c r="TPX65" s="876"/>
      <c r="TPY65" s="876"/>
      <c r="TPZ65" s="876"/>
      <c r="TQA65" s="876"/>
      <c r="TQB65" s="876"/>
      <c r="TQC65" s="876"/>
      <c r="TQD65" s="876"/>
      <c r="TQE65" s="876"/>
      <c r="TQF65" s="876"/>
      <c r="TQG65" s="876"/>
      <c r="TQH65" s="876"/>
      <c r="TQI65" s="876"/>
      <c r="TQJ65" s="876"/>
      <c r="TQK65" s="876"/>
      <c r="TQL65" s="876"/>
      <c r="TQM65" s="876"/>
      <c r="TQN65" s="876"/>
      <c r="TQO65" s="876"/>
      <c r="TQP65" s="876"/>
      <c r="TQQ65" s="876"/>
      <c r="TQR65" s="876"/>
      <c r="TQS65" s="876"/>
      <c r="TQT65" s="876"/>
      <c r="TQU65" s="876"/>
      <c r="TQV65" s="876"/>
      <c r="TQW65" s="876"/>
      <c r="TQX65" s="876"/>
      <c r="TQY65" s="876"/>
      <c r="TQZ65" s="876"/>
      <c r="TRA65" s="876"/>
      <c r="TRB65" s="876"/>
      <c r="TRC65" s="876"/>
      <c r="TRD65" s="876"/>
      <c r="TRE65" s="876"/>
      <c r="TRF65" s="876"/>
      <c r="TRG65" s="876"/>
      <c r="TRH65" s="876"/>
      <c r="TRI65" s="876"/>
      <c r="TRJ65" s="876"/>
      <c r="TRK65" s="876"/>
      <c r="TRL65" s="876"/>
      <c r="TRM65" s="876"/>
      <c r="TRN65" s="876"/>
      <c r="TRO65" s="876"/>
      <c r="TRP65" s="876"/>
      <c r="TRQ65" s="876"/>
      <c r="TRR65" s="876"/>
      <c r="TRS65" s="876"/>
      <c r="TRT65" s="876"/>
      <c r="TRU65" s="876"/>
      <c r="TRV65" s="876"/>
      <c r="TRW65" s="876"/>
      <c r="TRX65" s="876"/>
      <c r="TRY65" s="876"/>
      <c r="TRZ65" s="876"/>
      <c r="TSA65" s="876"/>
      <c r="TSB65" s="876"/>
      <c r="TSC65" s="876"/>
      <c r="TSD65" s="876"/>
      <c r="TSE65" s="876"/>
      <c r="TSF65" s="876"/>
      <c r="TSG65" s="876"/>
      <c r="TSH65" s="876"/>
      <c r="TSI65" s="876"/>
      <c r="TSJ65" s="876"/>
      <c r="TSK65" s="876"/>
      <c r="TSL65" s="876"/>
      <c r="TSM65" s="876"/>
      <c r="TSN65" s="876"/>
      <c r="TSO65" s="876"/>
      <c r="TSP65" s="876"/>
      <c r="TSQ65" s="876"/>
      <c r="TSR65" s="876"/>
      <c r="TSS65" s="876"/>
      <c r="TST65" s="876"/>
      <c r="TSU65" s="876"/>
      <c r="TSV65" s="876"/>
      <c r="TSW65" s="876"/>
      <c r="TSX65" s="876"/>
      <c r="TSY65" s="876"/>
      <c r="TSZ65" s="876"/>
      <c r="TTA65" s="876"/>
      <c r="TTB65" s="876"/>
      <c r="TTC65" s="876"/>
      <c r="TTD65" s="876"/>
      <c r="TTE65" s="876"/>
      <c r="TTF65" s="876"/>
      <c r="TTG65" s="876"/>
      <c r="TTH65" s="876"/>
      <c r="TTI65" s="876"/>
      <c r="TTJ65" s="876"/>
      <c r="TTK65" s="876"/>
      <c r="TTL65" s="876"/>
      <c r="TTM65" s="876"/>
      <c r="TTN65" s="876"/>
      <c r="TTO65" s="876"/>
      <c r="TTP65" s="876"/>
      <c r="TTQ65" s="876"/>
      <c r="TTR65" s="876"/>
      <c r="TTS65" s="876"/>
      <c r="TTT65" s="876"/>
      <c r="TTU65" s="876"/>
      <c r="TTV65" s="876"/>
      <c r="TTW65" s="876"/>
      <c r="TTX65" s="876"/>
      <c r="TTY65" s="876"/>
      <c r="TTZ65" s="876"/>
      <c r="TUA65" s="876"/>
      <c r="TUB65" s="876"/>
      <c r="TUC65" s="876"/>
      <c r="TUD65" s="876"/>
      <c r="TUE65" s="876"/>
      <c r="TUF65" s="876"/>
      <c r="TUG65" s="876"/>
      <c r="TUH65" s="876"/>
      <c r="TUI65" s="876"/>
      <c r="TUJ65" s="876"/>
      <c r="TUK65" s="876"/>
      <c r="TUL65" s="876"/>
      <c r="TUM65" s="876"/>
      <c r="TUN65" s="876"/>
      <c r="TUO65" s="876"/>
      <c r="TUP65" s="876"/>
      <c r="TUQ65" s="876"/>
      <c r="TUR65" s="876"/>
      <c r="TUS65" s="876"/>
      <c r="TUT65" s="876"/>
      <c r="TUU65" s="876"/>
      <c r="TUV65" s="876"/>
      <c r="TUW65" s="876"/>
      <c r="TUX65" s="876"/>
      <c r="TUY65" s="876"/>
      <c r="TUZ65" s="876"/>
      <c r="TVA65" s="876"/>
      <c r="TVB65" s="876"/>
      <c r="TVC65" s="876"/>
      <c r="TVD65" s="876"/>
      <c r="TVE65" s="876"/>
      <c r="TVF65" s="876"/>
      <c r="TVG65" s="876"/>
      <c r="TVH65" s="876"/>
      <c r="TVI65" s="876"/>
      <c r="TVJ65" s="876"/>
      <c r="TVK65" s="876"/>
      <c r="TVL65" s="876"/>
      <c r="TVM65" s="876"/>
      <c r="TVN65" s="876"/>
      <c r="TVO65" s="876"/>
      <c r="TVP65" s="876"/>
      <c r="TVQ65" s="876"/>
      <c r="TVR65" s="876"/>
      <c r="TVS65" s="876"/>
      <c r="TVT65" s="876"/>
      <c r="TVU65" s="876"/>
      <c r="TVV65" s="876"/>
      <c r="TVW65" s="876"/>
      <c r="TVX65" s="876"/>
      <c r="TVY65" s="876"/>
      <c r="TVZ65" s="876"/>
      <c r="TWA65" s="876"/>
      <c r="TWB65" s="876"/>
      <c r="TWC65" s="876"/>
      <c r="TWD65" s="876"/>
      <c r="TWE65" s="876"/>
      <c r="TWF65" s="876"/>
      <c r="TWG65" s="876"/>
      <c r="TWH65" s="876"/>
      <c r="TWI65" s="876"/>
      <c r="TWJ65" s="876"/>
      <c r="TWK65" s="876"/>
      <c r="TWL65" s="876"/>
      <c r="TWM65" s="876"/>
      <c r="TWN65" s="876"/>
      <c r="TWO65" s="876"/>
      <c r="TWP65" s="876"/>
      <c r="TWQ65" s="876"/>
      <c r="TWR65" s="876"/>
      <c r="TWS65" s="876"/>
      <c r="TWT65" s="876"/>
      <c r="TWU65" s="876"/>
      <c r="TWV65" s="876"/>
      <c r="TWW65" s="876"/>
      <c r="TWX65" s="876"/>
      <c r="TWY65" s="876"/>
      <c r="TWZ65" s="876"/>
      <c r="TXA65" s="876"/>
      <c r="TXB65" s="876"/>
      <c r="TXC65" s="876"/>
      <c r="TXD65" s="876"/>
      <c r="TXE65" s="876"/>
      <c r="TXF65" s="876"/>
      <c r="TXG65" s="876"/>
      <c r="TXH65" s="876"/>
      <c r="TXI65" s="876"/>
      <c r="TXJ65" s="876"/>
      <c r="TXK65" s="876"/>
      <c r="TXL65" s="876"/>
      <c r="TXM65" s="876"/>
      <c r="TXN65" s="876"/>
      <c r="TXO65" s="876"/>
      <c r="TXP65" s="876"/>
      <c r="TXQ65" s="876"/>
      <c r="TXR65" s="876"/>
      <c r="TXS65" s="876"/>
      <c r="TXT65" s="876"/>
      <c r="TXU65" s="876"/>
      <c r="TXV65" s="876"/>
      <c r="TXW65" s="876"/>
      <c r="TXX65" s="876"/>
      <c r="TXY65" s="876"/>
      <c r="TXZ65" s="876"/>
      <c r="TYA65" s="876"/>
      <c r="TYB65" s="876"/>
      <c r="TYC65" s="876"/>
      <c r="TYD65" s="876"/>
      <c r="TYE65" s="876"/>
      <c r="TYF65" s="876"/>
      <c r="TYG65" s="876"/>
      <c r="TYH65" s="876"/>
      <c r="TYI65" s="876"/>
      <c r="TYJ65" s="876"/>
      <c r="TYK65" s="876"/>
      <c r="TYL65" s="876"/>
      <c r="TYM65" s="876"/>
      <c r="TYN65" s="876"/>
      <c r="TYO65" s="876"/>
      <c r="TYP65" s="876"/>
      <c r="TYQ65" s="876"/>
      <c r="TYR65" s="876"/>
      <c r="TYS65" s="876"/>
      <c r="TYT65" s="876"/>
      <c r="TYU65" s="876"/>
      <c r="TYV65" s="876"/>
      <c r="TYW65" s="876"/>
      <c r="TYX65" s="876"/>
      <c r="TYY65" s="876"/>
      <c r="TYZ65" s="876"/>
      <c r="TZA65" s="876"/>
      <c r="TZB65" s="876"/>
      <c r="TZC65" s="876"/>
      <c r="TZD65" s="876"/>
      <c r="TZE65" s="876"/>
      <c r="TZF65" s="876"/>
      <c r="TZG65" s="876"/>
      <c r="TZH65" s="876"/>
      <c r="TZI65" s="876"/>
      <c r="TZJ65" s="876"/>
      <c r="TZK65" s="876"/>
      <c r="TZL65" s="876"/>
      <c r="TZM65" s="876"/>
      <c r="TZN65" s="876"/>
      <c r="TZO65" s="876"/>
      <c r="TZP65" s="876"/>
      <c r="TZQ65" s="876"/>
      <c r="TZR65" s="876"/>
      <c r="TZS65" s="876"/>
      <c r="TZT65" s="876"/>
      <c r="TZU65" s="876"/>
      <c r="TZV65" s="876"/>
      <c r="TZW65" s="876"/>
      <c r="TZX65" s="876"/>
      <c r="TZY65" s="876"/>
      <c r="TZZ65" s="876"/>
      <c r="UAA65" s="876"/>
      <c r="UAB65" s="876"/>
      <c r="UAC65" s="876"/>
      <c r="UAD65" s="876"/>
      <c r="UAE65" s="876"/>
      <c r="UAF65" s="876"/>
      <c r="UAG65" s="876"/>
      <c r="UAH65" s="876"/>
      <c r="UAI65" s="876"/>
      <c r="UAJ65" s="876"/>
      <c r="UAK65" s="876"/>
      <c r="UAL65" s="876"/>
      <c r="UAM65" s="876"/>
      <c r="UAN65" s="876"/>
      <c r="UAO65" s="876"/>
      <c r="UAP65" s="876"/>
      <c r="UAQ65" s="876"/>
      <c r="UAR65" s="876"/>
      <c r="UAS65" s="876"/>
      <c r="UAT65" s="876"/>
      <c r="UAU65" s="876"/>
      <c r="UAV65" s="876"/>
      <c r="UAW65" s="876"/>
      <c r="UAX65" s="876"/>
      <c r="UAY65" s="876"/>
      <c r="UAZ65" s="876"/>
      <c r="UBA65" s="876"/>
      <c r="UBB65" s="876"/>
      <c r="UBC65" s="876"/>
      <c r="UBD65" s="876"/>
      <c r="UBE65" s="876"/>
      <c r="UBF65" s="876"/>
      <c r="UBG65" s="876"/>
      <c r="UBH65" s="876"/>
      <c r="UBI65" s="876"/>
      <c r="UBJ65" s="876"/>
      <c r="UBK65" s="876"/>
      <c r="UBL65" s="876"/>
      <c r="UBM65" s="876"/>
      <c r="UBN65" s="876"/>
      <c r="UBO65" s="876"/>
      <c r="UBP65" s="876"/>
      <c r="UBQ65" s="876"/>
      <c r="UBR65" s="876"/>
      <c r="UBS65" s="876"/>
      <c r="UBT65" s="876"/>
      <c r="UBU65" s="876"/>
      <c r="UBV65" s="876"/>
      <c r="UBW65" s="876"/>
      <c r="UBX65" s="876"/>
      <c r="UBY65" s="876"/>
      <c r="UBZ65" s="876"/>
      <c r="UCA65" s="876"/>
      <c r="UCB65" s="876"/>
      <c r="UCC65" s="876"/>
      <c r="UCD65" s="876"/>
      <c r="UCE65" s="876"/>
      <c r="UCF65" s="876"/>
      <c r="UCG65" s="876"/>
      <c r="UCH65" s="876"/>
      <c r="UCI65" s="876"/>
      <c r="UCJ65" s="876"/>
      <c r="UCK65" s="876"/>
      <c r="UCL65" s="876"/>
      <c r="UCM65" s="876"/>
      <c r="UCN65" s="876"/>
      <c r="UCO65" s="876"/>
      <c r="UCP65" s="876"/>
      <c r="UCQ65" s="876"/>
      <c r="UCR65" s="876"/>
      <c r="UCS65" s="876"/>
      <c r="UCT65" s="876"/>
      <c r="UCU65" s="876"/>
      <c r="UCV65" s="876"/>
      <c r="UCW65" s="876"/>
      <c r="UCX65" s="876"/>
      <c r="UCY65" s="876"/>
      <c r="UCZ65" s="876"/>
      <c r="UDA65" s="876"/>
      <c r="UDB65" s="876"/>
      <c r="UDC65" s="876"/>
      <c r="UDD65" s="876"/>
      <c r="UDE65" s="876"/>
      <c r="UDF65" s="876"/>
      <c r="UDG65" s="876"/>
      <c r="UDH65" s="876"/>
      <c r="UDI65" s="876"/>
      <c r="UDJ65" s="876"/>
      <c r="UDK65" s="876"/>
      <c r="UDL65" s="876"/>
      <c r="UDM65" s="876"/>
      <c r="UDN65" s="876"/>
      <c r="UDO65" s="876"/>
      <c r="UDP65" s="876"/>
      <c r="UDQ65" s="876"/>
      <c r="UDR65" s="876"/>
      <c r="UDS65" s="876"/>
      <c r="UDT65" s="876"/>
      <c r="UDU65" s="876"/>
      <c r="UDV65" s="876"/>
      <c r="UDW65" s="876"/>
      <c r="UDX65" s="876"/>
      <c r="UDY65" s="876"/>
      <c r="UDZ65" s="876"/>
      <c r="UEA65" s="876"/>
      <c r="UEB65" s="876"/>
      <c r="UEC65" s="876"/>
      <c r="UED65" s="876"/>
      <c r="UEE65" s="876"/>
      <c r="UEF65" s="876"/>
      <c r="UEG65" s="876"/>
      <c r="UEH65" s="876"/>
      <c r="UEI65" s="876"/>
      <c r="UEJ65" s="876"/>
      <c r="UEK65" s="876"/>
      <c r="UEL65" s="876"/>
      <c r="UEM65" s="876"/>
      <c r="UEN65" s="876"/>
      <c r="UEO65" s="876"/>
      <c r="UEP65" s="876"/>
      <c r="UEQ65" s="876"/>
      <c r="UER65" s="876"/>
      <c r="UES65" s="876"/>
      <c r="UET65" s="876"/>
      <c r="UEU65" s="876"/>
      <c r="UEV65" s="876"/>
      <c r="UEW65" s="876"/>
      <c r="UEX65" s="876"/>
      <c r="UEY65" s="876"/>
      <c r="UEZ65" s="876"/>
      <c r="UFA65" s="876"/>
      <c r="UFB65" s="876"/>
      <c r="UFC65" s="876"/>
      <c r="UFD65" s="876"/>
      <c r="UFE65" s="876"/>
      <c r="UFF65" s="876"/>
      <c r="UFG65" s="876"/>
      <c r="UFH65" s="876"/>
      <c r="UFI65" s="876"/>
      <c r="UFJ65" s="876"/>
      <c r="UFK65" s="876"/>
      <c r="UFL65" s="876"/>
      <c r="UFM65" s="876"/>
      <c r="UFN65" s="876"/>
      <c r="UFO65" s="876"/>
      <c r="UFP65" s="876"/>
      <c r="UFQ65" s="876"/>
      <c r="UFR65" s="876"/>
      <c r="UFS65" s="876"/>
      <c r="UFT65" s="876"/>
      <c r="UFU65" s="876"/>
      <c r="UFV65" s="876"/>
      <c r="UFW65" s="876"/>
      <c r="UFX65" s="876"/>
      <c r="UFY65" s="876"/>
      <c r="UFZ65" s="876"/>
      <c r="UGA65" s="876"/>
      <c r="UGB65" s="876"/>
      <c r="UGC65" s="876"/>
      <c r="UGD65" s="876"/>
      <c r="UGE65" s="876"/>
      <c r="UGF65" s="876"/>
      <c r="UGG65" s="876"/>
      <c r="UGH65" s="876"/>
      <c r="UGI65" s="876"/>
      <c r="UGJ65" s="876"/>
      <c r="UGK65" s="876"/>
      <c r="UGL65" s="876"/>
      <c r="UGM65" s="876"/>
      <c r="UGN65" s="876"/>
      <c r="UGO65" s="876"/>
      <c r="UGP65" s="876"/>
      <c r="UGQ65" s="876"/>
      <c r="UGR65" s="876"/>
      <c r="UGS65" s="876"/>
      <c r="UGT65" s="876"/>
      <c r="UGU65" s="876"/>
      <c r="UGV65" s="876"/>
      <c r="UGW65" s="876"/>
      <c r="UGX65" s="876"/>
      <c r="UGY65" s="876"/>
      <c r="UGZ65" s="876"/>
      <c r="UHA65" s="876"/>
      <c r="UHB65" s="876"/>
      <c r="UHC65" s="876"/>
      <c r="UHD65" s="876"/>
      <c r="UHE65" s="876"/>
      <c r="UHF65" s="876"/>
      <c r="UHG65" s="876"/>
      <c r="UHH65" s="876"/>
      <c r="UHI65" s="876"/>
      <c r="UHJ65" s="876"/>
      <c r="UHK65" s="876"/>
      <c r="UHL65" s="876"/>
      <c r="UHM65" s="876"/>
      <c r="UHN65" s="876"/>
      <c r="UHO65" s="876"/>
      <c r="UHP65" s="876"/>
      <c r="UHQ65" s="876"/>
      <c r="UHR65" s="876"/>
      <c r="UHS65" s="876"/>
      <c r="UHT65" s="876"/>
      <c r="UHU65" s="876"/>
      <c r="UHV65" s="876"/>
      <c r="UHW65" s="876"/>
      <c r="UHX65" s="876"/>
      <c r="UHY65" s="876"/>
      <c r="UHZ65" s="876"/>
      <c r="UIA65" s="876"/>
      <c r="UIB65" s="876"/>
      <c r="UIC65" s="876"/>
      <c r="UID65" s="876"/>
      <c r="UIE65" s="876"/>
      <c r="UIF65" s="876"/>
      <c r="UIG65" s="876"/>
      <c r="UIH65" s="876"/>
      <c r="UII65" s="876"/>
      <c r="UIJ65" s="876"/>
      <c r="UIK65" s="876"/>
      <c r="UIL65" s="876"/>
      <c r="UIM65" s="876"/>
      <c r="UIN65" s="876"/>
      <c r="UIO65" s="876"/>
      <c r="UIP65" s="876"/>
      <c r="UIQ65" s="876"/>
      <c r="UIR65" s="876"/>
      <c r="UIS65" s="876"/>
      <c r="UIT65" s="876"/>
      <c r="UIU65" s="876"/>
      <c r="UIV65" s="876"/>
      <c r="UIW65" s="876"/>
      <c r="UIX65" s="876"/>
      <c r="UIY65" s="876"/>
      <c r="UIZ65" s="876"/>
      <c r="UJA65" s="876"/>
      <c r="UJB65" s="876"/>
      <c r="UJC65" s="876"/>
      <c r="UJD65" s="876"/>
      <c r="UJE65" s="876"/>
      <c r="UJF65" s="876"/>
      <c r="UJG65" s="876"/>
      <c r="UJH65" s="876"/>
      <c r="UJI65" s="876"/>
      <c r="UJJ65" s="876"/>
      <c r="UJK65" s="876"/>
      <c r="UJL65" s="876"/>
      <c r="UJM65" s="876"/>
      <c r="UJN65" s="876"/>
      <c r="UJO65" s="876"/>
      <c r="UJP65" s="876"/>
      <c r="UJQ65" s="876"/>
      <c r="UJR65" s="876"/>
      <c r="UJS65" s="876"/>
      <c r="UJT65" s="876"/>
      <c r="UJU65" s="876"/>
      <c r="UJV65" s="876"/>
      <c r="UJW65" s="876"/>
      <c r="UJX65" s="876"/>
      <c r="UJY65" s="876"/>
      <c r="UJZ65" s="876"/>
      <c r="UKA65" s="876"/>
      <c r="UKB65" s="876"/>
      <c r="UKC65" s="876"/>
      <c r="UKD65" s="876"/>
      <c r="UKE65" s="876"/>
      <c r="UKF65" s="876"/>
      <c r="UKG65" s="876"/>
      <c r="UKH65" s="876"/>
      <c r="UKI65" s="876"/>
      <c r="UKJ65" s="876"/>
      <c r="UKK65" s="876"/>
      <c r="UKL65" s="876"/>
      <c r="UKM65" s="876"/>
      <c r="UKN65" s="876"/>
      <c r="UKO65" s="876"/>
      <c r="UKP65" s="876"/>
      <c r="UKQ65" s="876"/>
      <c r="UKR65" s="876"/>
      <c r="UKS65" s="876"/>
      <c r="UKT65" s="876"/>
      <c r="UKU65" s="876"/>
      <c r="UKV65" s="876"/>
      <c r="UKW65" s="876"/>
      <c r="UKX65" s="876"/>
      <c r="UKY65" s="876"/>
      <c r="UKZ65" s="876"/>
      <c r="ULA65" s="876"/>
      <c r="ULB65" s="876"/>
      <c r="ULC65" s="876"/>
      <c r="ULD65" s="876"/>
      <c r="ULE65" s="876"/>
      <c r="ULF65" s="876"/>
      <c r="ULG65" s="876"/>
      <c r="ULH65" s="876"/>
      <c r="ULI65" s="876"/>
      <c r="ULJ65" s="876"/>
      <c r="ULK65" s="876"/>
      <c r="ULL65" s="876"/>
      <c r="ULM65" s="876"/>
      <c r="ULN65" s="876"/>
      <c r="ULO65" s="876"/>
      <c r="ULP65" s="876"/>
      <c r="ULQ65" s="876"/>
      <c r="ULR65" s="876"/>
      <c r="ULS65" s="876"/>
      <c r="ULT65" s="876"/>
      <c r="ULU65" s="876"/>
      <c r="ULV65" s="876"/>
      <c r="ULW65" s="876"/>
      <c r="ULX65" s="876"/>
      <c r="ULY65" s="876"/>
      <c r="ULZ65" s="876"/>
      <c r="UMA65" s="876"/>
      <c r="UMB65" s="876"/>
      <c r="UMC65" s="876"/>
      <c r="UMD65" s="876"/>
      <c r="UME65" s="876"/>
      <c r="UMF65" s="876"/>
      <c r="UMG65" s="876"/>
      <c r="UMH65" s="876"/>
      <c r="UMI65" s="876"/>
      <c r="UMJ65" s="876"/>
      <c r="UMK65" s="876"/>
      <c r="UML65" s="876"/>
      <c r="UMM65" s="876"/>
      <c r="UMN65" s="876"/>
      <c r="UMO65" s="876"/>
      <c r="UMP65" s="876"/>
      <c r="UMQ65" s="876"/>
      <c r="UMR65" s="876"/>
      <c r="UMS65" s="876"/>
      <c r="UMT65" s="876"/>
      <c r="UMU65" s="876"/>
      <c r="UMV65" s="876"/>
      <c r="UMW65" s="876"/>
      <c r="UMX65" s="876"/>
      <c r="UMY65" s="876"/>
      <c r="UMZ65" s="876"/>
      <c r="UNA65" s="876"/>
      <c r="UNB65" s="876"/>
      <c r="UNC65" s="876"/>
      <c r="UND65" s="876"/>
      <c r="UNE65" s="876"/>
      <c r="UNF65" s="876"/>
      <c r="UNG65" s="876"/>
      <c r="UNH65" s="876"/>
      <c r="UNI65" s="876"/>
      <c r="UNJ65" s="876"/>
      <c r="UNK65" s="876"/>
      <c r="UNL65" s="876"/>
      <c r="UNM65" s="876"/>
      <c r="UNN65" s="876"/>
      <c r="UNO65" s="876"/>
      <c r="UNP65" s="876"/>
      <c r="UNQ65" s="876"/>
      <c r="UNR65" s="876"/>
      <c r="UNS65" s="876"/>
      <c r="UNT65" s="876"/>
      <c r="UNU65" s="876"/>
      <c r="UNV65" s="876"/>
      <c r="UNW65" s="876"/>
      <c r="UNX65" s="876"/>
      <c r="UNY65" s="876"/>
      <c r="UNZ65" s="876"/>
      <c r="UOA65" s="876"/>
      <c r="UOB65" s="876"/>
      <c r="UOC65" s="876"/>
      <c r="UOD65" s="876"/>
      <c r="UOE65" s="876"/>
      <c r="UOF65" s="876"/>
      <c r="UOG65" s="876"/>
      <c r="UOH65" s="876"/>
      <c r="UOI65" s="876"/>
      <c r="UOJ65" s="876"/>
      <c r="UOK65" s="876"/>
      <c r="UOL65" s="876"/>
      <c r="UOM65" s="876"/>
      <c r="UON65" s="876"/>
      <c r="UOO65" s="876"/>
      <c r="UOP65" s="876"/>
      <c r="UOQ65" s="876"/>
      <c r="UOR65" s="876"/>
      <c r="UOS65" s="876"/>
      <c r="UOT65" s="876"/>
      <c r="UOU65" s="876"/>
      <c r="UOV65" s="876"/>
      <c r="UOW65" s="876"/>
      <c r="UOX65" s="876"/>
      <c r="UOY65" s="876"/>
      <c r="UOZ65" s="876"/>
      <c r="UPA65" s="876"/>
      <c r="UPB65" s="876"/>
      <c r="UPC65" s="876"/>
      <c r="UPD65" s="876"/>
      <c r="UPE65" s="876"/>
      <c r="UPF65" s="876"/>
      <c r="UPG65" s="876"/>
      <c r="UPH65" s="876"/>
      <c r="UPI65" s="876"/>
      <c r="UPJ65" s="876"/>
      <c r="UPK65" s="876"/>
      <c r="UPL65" s="876"/>
      <c r="UPM65" s="876"/>
      <c r="UPN65" s="876"/>
      <c r="UPO65" s="876"/>
      <c r="UPP65" s="876"/>
      <c r="UPQ65" s="876"/>
      <c r="UPR65" s="876"/>
      <c r="UPS65" s="876"/>
      <c r="UPT65" s="876"/>
      <c r="UPU65" s="876"/>
      <c r="UPV65" s="876"/>
      <c r="UPW65" s="876"/>
      <c r="UPX65" s="876"/>
      <c r="UPY65" s="876"/>
      <c r="UPZ65" s="876"/>
      <c r="UQA65" s="876"/>
      <c r="UQB65" s="876"/>
      <c r="UQC65" s="876"/>
      <c r="UQD65" s="876"/>
      <c r="UQE65" s="876"/>
      <c r="UQF65" s="876"/>
      <c r="UQG65" s="876"/>
      <c r="UQH65" s="876"/>
      <c r="UQI65" s="876"/>
      <c r="UQJ65" s="876"/>
      <c r="UQK65" s="876"/>
      <c r="UQL65" s="876"/>
      <c r="UQM65" s="876"/>
      <c r="UQN65" s="876"/>
      <c r="UQO65" s="876"/>
      <c r="UQP65" s="876"/>
      <c r="UQQ65" s="876"/>
      <c r="UQR65" s="876"/>
      <c r="UQS65" s="876"/>
      <c r="UQT65" s="876"/>
      <c r="UQU65" s="876"/>
      <c r="UQV65" s="876"/>
      <c r="UQW65" s="876"/>
      <c r="UQX65" s="876"/>
      <c r="UQY65" s="876"/>
      <c r="UQZ65" s="876"/>
      <c r="URA65" s="876"/>
      <c r="URB65" s="876"/>
      <c r="URC65" s="876"/>
      <c r="URD65" s="876"/>
      <c r="URE65" s="876"/>
      <c r="URF65" s="876"/>
      <c r="URG65" s="876"/>
      <c r="URH65" s="876"/>
      <c r="URI65" s="876"/>
      <c r="URJ65" s="876"/>
      <c r="URK65" s="876"/>
      <c r="URL65" s="876"/>
      <c r="URM65" s="876"/>
      <c r="URN65" s="876"/>
      <c r="URO65" s="876"/>
      <c r="URP65" s="876"/>
      <c r="URQ65" s="876"/>
      <c r="URR65" s="876"/>
      <c r="URS65" s="876"/>
      <c r="URT65" s="876"/>
      <c r="URU65" s="876"/>
      <c r="URV65" s="876"/>
      <c r="URW65" s="876"/>
      <c r="URX65" s="876"/>
      <c r="URY65" s="876"/>
      <c r="URZ65" s="876"/>
      <c r="USA65" s="876"/>
      <c r="USB65" s="876"/>
      <c r="USC65" s="876"/>
      <c r="USD65" s="876"/>
      <c r="USE65" s="876"/>
      <c r="USF65" s="876"/>
      <c r="USG65" s="876"/>
      <c r="USH65" s="876"/>
      <c r="USI65" s="876"/>
      <c r="USJ65" s="876"/>
      <c r="USK65" s="876"/>
      <c r="USL65" s="876"/>
      <c r="USM65" s="876"/>
      <c r="USN65" s="876"/>
      <c r="USO65" s="876"/>
      <c r="USP65" s="876"/>
      <c r="USQ65" s="876"/>
      <c r="USR65" s="876"/>
      <c r="USS65" s="876"/>
      <c r="UST65" s="876"/>
      <c r="USU65" s="876"/>
      <c r="USV65" s="876"/>
      <c r="USW65" s="876"/>
      <c r="USX65" s="876"/>
      <c r="USY65" s="876"/>
      <c r="USZ65" s="876"/>
      <c r="UTA65" s="876"/>
      <c r="UTB65" s="876"/>
      <c r="UTC65" s="876"/>
      <c r="UTD65" s="876"/>
      <c r="UTE65" s="876"/>
      <c r="UTF65" s="876"/>
      <c r="UTG65" s="876"/>
      <c r="UTH65" s="876"/>
      <c r="UTI65" s="876"/>
      <c r="UTJ65" s="876"/>
      <c r="UTK65" s="876"/>
      <c r="UTL65" s="876"/>
      <c r="UTM65" s="876"/>
      <c r="UTN65" s="876"/>
      <c r="UTO65" s="876"/>
      <c r="UTP65" s="876"/>
      <c r="UTQ65" s="876"/>
      <c r="UTR65" s="876"/>
      <c r="UTS65" s="876"/>
      <c r="UTT65" s="876"/>
      <c r="UTU65" s="876"/>
      <c r="UTV65" s="876"/>
      <c r="UTW65" s="876"/>
      <c r="UTX65" s="876"/>
      <c r="UTY65" s="876"/>
      <c r="UTZ65" s="876"/>
      <c r="UUA65" s="876"/>
      <c r="UUB65" s="876"/>
      <c r="UUC65" s="876"/>
      <c r="UUD65" s="876"/>
      <c r="UUE65" s="876"/>
      <c r="UUF65" s="876"/>
      <c r="UUG65" s="876"/>
      <c r="UUH65" s="876"/>
      <c r="UUI65" s="876"/>
      <c r="UUJ65" s="876"/>
      <c r="UUK65" s="876"/>
      <c r="UUL65" s="876"/>
      <c r="UUM65" s="876"/>
      <c r="UUN65" s="876"/>
      <c r="UUO65" s="876"/>
      <c r="UUP65" s="876"/>
      <c r="UUQ65" s="876"/>
      <c r="UUR65" s="876"/>
      <c r="UUS65" s="876"/>
      <c r="UUT65" s="876"/>
      <c r="UUU65" s="876"/>
      <c r="UUV65" s="876"/>
      <c r="UUW65" s="876"/>
      <c r="UUX65" s="876"/>
      <c r="UUY65" s="876"/>
      <c r="UUZ65" s="876"/>
      <c r="UVA65" s="876"/>
      <c r="UVB65" s="876"/>
      <c r="UVC65" s="876"/>
      <c r="UVD65" s="876"/>
      <c r="UVE65" s="876"/>
      <c r="UVF65" s="876"/>
      <c r="UVG65" s="876"/>
      <c r="UVH65" s="876"/>
      <c r="UVI65" s="876"/>
      <c r="UVJ65" s="876"/>
      <c r="UVK65" s="876"/>
      <c r="UVL65" s="876"/>
      <c r="UVM65" s="876"/>
      <c r="UVN65" s="876"/>
      <c r="UVO65" s="876"/>
      <c r="UVP65" s="876"/>
      <c r="UVQ65" s="876"/>
      <c r="UVR65" s="876"/>
      <c r="UVS65" s="876"/>
      <c r="UVT65" s="876"/>
      <c r="UVU65" s="876"/>
      <c r="UVV65" s="876"/>
      <c r="UVW65" s="876"/>
      <c r="UVX65" s="876"/>
      <c r="UVY65" s="876"/>
      <c r="UVZ65" s="876"/>
      <c r="UWA65" s="876"/>
      <c r="UWB65" s="876"/>
      <c r="UWC65" s="876"/>
      <c r="UWD65" s="876"/>
      <c r="UWE65" s="876"/>
      <c r="UWF65" s="876"/>
      <c r="UWG65" s="876"/>
      <c r="UWH65" s="876"/>
      <c r="UWI65" s="876"/>
      <c r="UWJ65" s="876"/>
      <c r="UWK65" s="876"/>
      <c r="UWL65" s="876"/>
      <c r="UWM65" s="876"/>
      <c r="UWN65" s="876"/>
      <c r="UWO65" s="876"/>
      <c r="UWP65" s="876"/>
      <c r="UWQ65" s="876"/>
      <c r="UWR65" s="876"/>
      <c r="UWS65" s="876"/>
      <c r="UWT65" s="876"/>
      <c r="UWU65" s="876"/>
      <c r="UWV65" s="876"/>
      <c r="UWW65" s="876"/>
      <c r="UWX65" s="876"/>
      <c r="UWY65" s="876"/>
      <c r="UWZ65" s="876"/>
      <c r="UXA65" s="876"/>
      <c r="UXB65" s="876"/>
      <c r="UXC65" s="876"/>
      <c r="UXD65" s="876"/>
      <c r="UXE65" s="876"/>
      <c r="UXF65" s="876"/>
      <c r="UXG65" s="876"/>
      <c r="UXH65" s="876"/>
      <c r="UXI65" s="876"/>
      <c r="UXJ65" s="876"/>
      <c r="UXK65" s="876"/>
      <c r="UXL65" s="876"/>
      <c r="UXM65" s="876"/>
      <c r="UXN65" s="876"/>
      <c r="UXO65" s="876"/>
      <c r="UXP65" s="876"/>
      <c r="UXQ65" s="876"/>
      <c r="UXR65" s="876"/>
      <c r="UXS65" s="876"/>
      <c r="UXT65" s="876"/>
      <c r="UXU65" s="876"/>
      <c r="UXV65" s="876"/>
      <c r="UXW65" s="876"/>
      <c r="UXX65" s="876"/>
      <c r="UXY65" s="876"/>
      <c r="UXZ65" s="876"/>
      <c r="UYA65" s="876"/>
      <c r="UYB65" s="876"/>
      <c r="UYC65" s="876"/>
      <c r="UYD65" s="876"/>
      <c r="UYE65" s="876"/>
      <c r="UYF65" s="876"/>
      <c r="UYG65" s="876"/>
      <c r="UYH65" s="876"/>
      <c r="UYI65" s="876"/>
      <c r="UYJ65" s="876"/>
      <c r="UYK65" s="876"/>
      <c r="UYL65" s="876"/>
      <c r="UYM65" s="876"/>
      <c r="UYN65" s="876"/>
      <c r="UYO65" s="876"/>
      <c r="UYP65" s="876"/>
      <c r="UYQ65" s="876"/>
      <c r="UYR65" s="876"/>
      <c r="UYS65" s="876"/>
      <c r="UYT65" s="876"/>
      <c r="UYU65" s="876"/>
      <c r="UYV65" s="876"/>
      <c r="UYW65" s="876"/>
      <c r="UYX65" s="876"/>
      <c r="UYY65" s="876"/>
      <c r="UYZ65" s="876"/>
      <c r="UZA65" s="876"/>
      <c r="UZB65" s="876"/>
      <c r="UZC65" s="876"/>
      <c r="UZD65" s="876"/>
      <c r="UZE65" s="876"/>
      <c r="UZF65" s="876"/>
      <c r="UZG65" s="876"/>
      <c r="UZH65" s="876"/>
      <c r="UZI65" s="876"/>
      <c r="UZJ65" s="876"/>
      <c r="UZK65" s="876"/>
      <c r="UZL65" s="876"/>
      <c r="UZM65" s="876"/>
      <c r="UZN65" s="876"/>
      <c r="UZO65" s="876"/>
      <c r="UZP65" s="876"/>
      <c r="UZQ65" s="876"/>
      <c r="UZR65" s="876"/>
      <c r="UZS65" s="876"/>
      <c r="UZT65" s="876"/>
      <c r="UZU65" s="876"/>
      <c r="UZV65" s="876"/>
      <c r="UZW65" s="876"/>
      <c r="UZX65" s="876"/>
      <c r="UZY65" s="876"/>
      <c r="UZZ65" s="876"/>
      <c r="VAA65" s="876"/>
      <c r="VAB65" s="876"/>
      <c r="VAC65" s="876"/>
      <c r="VAD65" s="876"/>
      <c r="VAE65" s="876"/>
      <c r="VAF65" s="876"/>
      <c r="VAG65" s="876"/>
      <c r="VAH65" s="876"/>
      <c r="VAI65" s="876"/>
      <c r="VAJ65" s="876"/>
      <c r="VAK65" s="876"/>
      <c r="VAL65" s="876"/>
      <c r="VAM65" s="876"/>
      <c r="VAN65" s="876"/>
      <c r="VAO65" s="876"/>
      <c r="VAP65" s="876"/>
      <c r="VAQ65" s="876"/>
      <c r="VAR65" s="876"/>
      <c r="VAS65" s="876"/>
      <c r="VAT65" s="876"/>
      <c r="VAU65" s="876"/>
      <c r="VAV65" s="876"/>
      <c r="VAW65" s="876"/>
      <c r="VAX65" s="876"/>
      <c r="VAY65" s="876"/>
      <c r="VAZ65" s="876"/>
      <c r="VBA65" s="876"/>
      <c r="VBB65" s="876"/>
      <c r="VBC65" s="876"/>
      <c r="VBD65" s="876"/>
      <c r="VBE65" s="876"/>
      <c r="VBF65" s="876"/>
      <c r="VBG65" s="876"/>
      <c r="VBH65" s="876"/>
      <c r="VBI65" s="876"/>
      <c r="VBJ65" s="876"/>
      <c r="VBK65" s="876"/>
      <c r="VBL65" s="876"/>
      <c r="VBM65" s="876"/>
      <c r="VBN65" s="876"/>
      <c r="VBO65" s="876"/>
      <c r="VBP65" s="876"/>
      <c r="VBQ65" s="876"/>
      <c r="VBR65" s="876"/>
      <c r="VBS65" s="876"/>
      <c r="VBT65" s="876"/>
      <c r="VBU65" s="876"/>
      <c r="VBV65" s="876"/>
      <c r="VBW65" s="876"/>
      <c r="VBX65" s="876"/>
      <c r="VBY65" s="876"/>
      <c r="VBZ65" s="876"/>
      <c r="VCA65" s="876"/>
      <c r="VCB65" s="876"/>
      <c r="VCC65" s="876"/>
      <c r="VCD65" s="876"/>
      <c r="VCE65" s="876"/>
      <c r="VCF65" s="876"/>
      <c r="VCG65" s="876"/>
      <c r="VCH65" s="876"/>
      <c r="VCI65" s="876"/>
      <c r="VCJ65" s="876"/>
      <c r="VCK65" s="876"/>
      <c r="VCL65" s="876"/>
      <c r="VCM65" s="876"/>
      <c r="VCN65" s="876"/>
      <c r="VCO65" s="876"/>
      <c r="VCP65" s="876"/>
      <c r="VCQ65" s="876"/>
      <c r="VCR65" s="876"/>
      <c r="VCS65" s="876"/>
      <c r="VCT65" s="876"/>
      <c r="VCU65" s="876"/>
      <c r="VCV65" s="876"/>
      <c r="VCW65" s="876"/>
      <c r="VCX65" s="876"/>
      <c r="VCY65" s="876"/>
      <c r="VCZ65" s="876"/>
      <c r="VDA65" s="876"/>
      <c r="VDB65" s="876"/>
      <c r="VDC65" s="876"/>
      <c r="VDD65" s="876"/>
      <c r="VDE65" s="876"/>
      <c r="VDF65" s="876"/>
      <c r="VDG65" s="876"/>
      <c r="VDH65" s="876"/>
      <c r="VDI65" s="876"/>
      <c r="VDJ65" s="876"/>
      <c r="VDK65" s="876"/>
      <c r="VDL65" s="876"/>
      <c r="VDM65" s="876"/>
      <c r="VDN65" s="876"/>
      <c r="VDO65" s="876"/>
      <c r="VDP65" s="876"/>
      <c r="VDQ65" s="876"/>
      <c r="VDR65" s="876"/>
      <c r="VDS65" s="876"/>
      <c r="VDT65" s="876"/>
      <c r="VDU65" s="876"/>
      <c r="VDV65" s="876"/>
      <c r="VDW65" s="876"/>
      <c r="VDX65" s="876"/>
      <c r="VDY65" s="876"/>
      <c r="VDZ65" s="876"/>
      <c r="VEA65" s="876"/>
      <c r="VEB65" s="876"/>
      <c r="VEC65" s="876"/>
      <c r="VED65" s="876"/>
      <c r="VEE65" s="876"/>
      <c r="VEF65" s="876"/>
      <c r="VEG65" s="876"/>
      <c r="VEH65" s="876"/>
      <c r="VEI65" s="876"/>
      <c r="VEJ65" s="876"/>
      <c r="VEK65" s="876"/>
      <c r="VEL65" s="876"/>
      <c r="VEM65" s="876"/>
      <c r="VEN65" s="876"/>
      <c r="VEO65" s="876"/>
      <c r="VEP65" s="876"/>
      <c r="VEQ65" s="876"/>
      <c r="VER65" s="876"/>
      <c r="VES65" s="876"/>
      <c r="VET65" s="876"/>
      <c r="VEU65" s="876"/>
      <c r="VEV65" s="876"/>
      <c r="VEW65" s="876"/>
      <c r="VEX65" s="876"/>
      <c r="VEY65" s="876"/>
      <c r="VEZ65" s="876"/>
      <c r="VFA65" s="876"/>
      <c r="VFB65" s="876"/>
      <c r="VFC65" s="876"/>
      <c r="VFD65" s="876"/>
      <c r="VFE65" s="876"/>
      <c r="VFF65" s="876"/>
      <c r="VFG65" s="876"/>
      <c r="VFH65" s="876"/>
      <c r="VFI65" s="876"/>
      <c r="VFJ65" s="876"/>
      <c r="VFK65" s="876"/>
      <c r="VFL65" s="876"/>
      <c r="VFM65" s="876"/>
      <c r="VFN65" s="876"/>
      <c r="VFO65" s="876"/>
      <c r="VFP65" s="876"/>
      <c r="VFQ65" s="876"/>
      <c r="VFR65" s="876"/>
      <c r="VFS65" s="876"/>
      <c r="VFT65" s="876"/>
      <c r="VFU65" s="876"/>
      <c r="VFV65" s="876"/>
      <c r="VFW65" s="876"/>
      <c r="VFX65" s="876"/>
      <c r="VFY65" s="876"/>
      <c r="VFZ65" s="876"/>
      <c r="VGA65" s="876"/>
      <c r="VGB65" s="876"/>
      <c r="VGC65" s="876"/>
      <c r="VGD65" s="876"/>
      <c r="VGE65" s="876"/>
      <c r="VGF65" s="876"/>
      <c r="VGG65" s="876"/>
      <c r="VGH65" s="876"/>
      <c r="VGI65" s="876"/>
      <c r="VGJ65" s="876"/>
      <c r="VGK65" s="876"/>
      <c r="VGL65" s="876"/>
      <c r="VGM65" s="876"/>
      <c r="VGN65" s="876"/>
      <c r="VGO65" s="876"/>
      <c r="VGP65" s="876"/>
      <c r="VGQ65" s="876"/>
      <c r="VGR65" s="876"/>
      <c r="VGS65" s="876"/>
      <c r="VGT65" s="876"/>
      <c r="VGU65" s="876"/>
      <c r="VGV65" s="876"/>
      <c r="VGW65" s="876"/>
      <c r="VGX65" s="876"/>
      <c r="VGY65" s="876"/>
      <c r="VGZ65" s="876"/>
      <c r="VHA65" s="876"/>
      <c r="VHB65" s="876"/>
      <c r="VHC65" s="876"/>
      <c r="VHD65" s="876"/>
      <c r="VHE65" s="876"/>
      <c r="VHF65" s="876"/>
      <c r="VHG65" s="876"/>
      <c r="VHH65" s="876"/>
      <c r="VHI65" s="876"/>
      <c r="VHJ65" s="876"/>
      <c r="VHK65" s="876"/>
      <c r="VHL65" s="876"/>
      <c r="VHM65" s="876"/>
      <c r="VHN65" s="876"/>
      <c r="VHO65" s="876"/>
      <c r="VHP65" s="876"/>
      <c r="VHQ65" s="876"/>
      <c r="VHR65" s="876"/>
      <c r="VHS65" s="876"/>
      <c r="VHT65" s="876"/>
      <c r="VHU65" s="876"/>
      <c r="VHV65" s="876"/>
      <c r="VHW65" s="876"/>
      <c r="VHX65" s="876"/>
      <c r="VHY65" s="876"/>
      <c r="VHZ65" s="876"/>
      <c r="VIA65" s="876"/>
      <c r="VIB65" s="876"/>
      <c r="VIC65" s="876"/>
      <c r="VID65" s="876"/>
      <c r="VIE65" s="876"/>
      <c r="VIF65" s="876"/>
      <c r="VIG65" s="876"/>
      <c r="VIH65" s="876"/>
      <c r="VII65" s="876"/>
      <c r="VIJ65" s="876"/>
      <c r="VIK65" s="876"/>
      <c r="VIL65" s="876"/>
      <c r="VIM65" s="876"/>
      <c r="VIN65" s="876"/>
      <c r="VIO65" s="876"/>
      <c r="VIP65" s="876"/>
      <c r="VIQ65" s="876"/>
      <c r="VIR65" s="876"/>
      <c r="VIS65" s="876"/>
      <c r="VIT65" s="876"/>
      <c r="VIU65" s="876"/>
      <c r="VIV65" s="876"/>
      <c r="VIW65" s="876"/>
      <c r="VIX65" s="876"/>
      <c r="VIY65" s="876"/>
      <c r="VIZ65" s="876"/>
      <c r="VJA65" s="876"/>
      <c r="VJB65" s="876"/>
      <c r="VJC65" s="876"/>
      <c r="VJD65" s="876"/>
      <c r="VJE65" s="876"/>
      <c r="VJF65" s="876"/>
      <c r="VJG65" s="876"/>
      <c r="VJH65" s="876"/>
      <c r="VJI65" s="876"/>
      <c r="VJJ65" s="876"/>
      <c r="VJK65" s="876"/>
      <c r="VJL65" s="876"/>
      <c r="VJM65" s="876"/>
      <c r="VJN65" s="876"/>
      <c r="VJO65" s="876"/>
      <c r="VJP65" s="876"/>
      <c r="VJQ65" s="876"/>
      <c r="VJR65" s="876"/>
      <c r="VJS65" s="876"/>
      <c r="VJT65" s="876"/>
      <c r="VJU65" s="876"/>
      <c r="VJV65" s="876"/>
      <c r="VJW65" s="876"/>
      <c r="VJX65" s="876"/>
      <c r="VJY65" s="876"/>
      <c r="VJZ65" s="876"/>
      <c r="VKA65" s="876"/>
      <c r="VKB65" s="876"/>
      <c r="VKC65" s="876"/>
      <c r="VKD65" s="876"/>
      <c r="VKE65" s="876"/>
      <c r="VKF65" s="876"/>
      <c r="VKG65" s="876"/>
      <c r="VKH65" s="876"/>
      <c r="VKI65" s="876"/>
      <c r="VKJ65" s="876"/>
      <c r="VKK65" s="876"/>
      <c r="VKL65" s="876"/>
      <c r="VKM65" s="876"/>
      <c r="VKN65" s="876"/>
      <c r="VKO65" s="876"/>
      <c r="VKP65" s="876"/>
      <c r="VKQ65" s="876"/>
      <c r="VKR65" s="876"/>
      <c r="VKS65" s="876"/>
      <c r="VKT65" s="876"/>
      <c r="VKU65" s="876"/>
      <c r="VKV65" s="876"/>
      <c r="VKW65" s="876"/>
      <c r="VKX65" s="876"/>
      <c r="VKY65" s="876"/>
      <c r="VKZ65" s="876"/>
      <c r="VLA65" s="876"/>
      <c r="VLB65" s="876"/>
      <c r="VLC65" s="876"/>
      <c r="VLD65" s="876"/>
      <c r="VLE65" s="876"/>
      <c r="VLF65" s="876"/>
      <c r="VLG65" s="876"/>
      <c r="VLH65" s="876"/>
      <c r="VLI65" s="876"/>
      <c r="VLJ65" s="876"/>
      <c r="VLK65" s="876"/>
      <c r="VLL65" s="876"/>
      <c r="VLM65" s="876"/>
      <c r="VLN65" s="876"/>
      <c r="VLO65" s="876"/>
      <c r="VLP65" s="876"/>
      <c r="VLQ65" s="876"/>
      <c r="VLR65" s="876"/>
      <c r="VLS65" s="876"/>
      <c r="VLT65" s="876"/>
      <c r="VLU65" s="876"/>
      <c r="VLV65" s="876"/>
      <c r="VLW65" s="876"/>
      <c r="VLX65" s="876"/>
      <c r="VLY65" s="876"/>
      <c r="VLZ65" s="876"/>
      <c r="VMA65" s="876"/>
      <c r="VMB65" s="876"/>
      <c r="VMC65" s="876"/>
      <c r="VMD65" s="876"/>
      <c r="VME65" s="876"/>
      <c r="VMF65" s="876"/>
      <c r="VMG65" s="876"/>
      <c r="VMH65" s="876"/>
      <c r="VMI65" s="876"/>
      <c r="VMJ65" s="876"/>
      <c r="VMK65" s="876"/>
      <c r="VML65" s="876"/>
      <c r="VMM65" s="876"/>
      <c r="VMN65" s="876"/>
      <c r="VMO65" s="876"/>
      <c r="VMP65" s="876"/>
      <c r="VMQ65" s="876"/>
      <c r="VMR65" s="876"/>
      <c r="VMS65" s="876"/>
      <c r="VMT65" s="876"/>
      <c r="VMU65" s="876"/>
      <c r="VMV65" s="876"/>
      <c r="VMW65" s="876"/>
      <c r="VMX65" s="876"/>
      <c r="VMY65" s="876"/>
      <c r="VMZ65" s="876"/>
      <c r="VNA65" s="876"/>
      <c r="VNB65" s="876"/>
      <c r="VNC65" s="876"/>
      <c r="VND65" s="876"/>
      <c r="VNE65" s="876"/>
      <c r="VNF65" s="876"/>
      <c r="VNG65" s="876"/>
      <c r="VNH65" s="876"/>
      <c r="VNI65" s="876"/>
      <c r="VNJ65" s="876"/>
      <c r="VNK65" s="876"/>
      <c r="VNL65" s="876"/>
      <c r="VNM65" s="876"/>
      <c r="VNN65" s="876"/>
      <c r="VNO65" s="876"/>
      <c r="VNP65" s="876"/>
      <c r="VNQ65" s="876"/>
      <c r="VNR65" s="876"/>
      <c r="VNS65" s="876"/>
      <c r="VNT65" s="876"/>
      <c r="VNU65" s="876"/>
      <c r="VNV65" s="876"/>
      <c r="VNW65" s="876"/>
      <c r="VNX65" s="876"/>
      <c r="VNY65" s="876"/>
      <c r="VNZ65" s="876"/>
      <c r="VOA65" s="876"/>
      <c r="VOB65" s="876"/>
      <c r="VOC65" s="876"/>
      <c r="VOD65" s="876"/>
      <c r="VOE65" s="876"/>
      <c r="VOF65" s="876"/>
      <c r="VOG65" s="876"/>
      <c r="VOH65" s="876"/>
      <c r="VOI65" s="876"/>
      <c r="VOJ65" s="876"/>
      <c r="VOK65" s="876"/>
      <c r="VOL65" s="876"/>
      <c r="VOM65" s="876"/>
      <c r="VON65" s="876"/>
      <c r="VOO65" s="876"/>
      <c r="VOP65" s="876"/>
      <c r="VOQ65" s="876"/>
      <c r="VOR65" s="876"/>
      <c r="VOS65" s="876"/>
      <c r="VOT65" s="876"/>
      <c r="VOU65" s="876"/>
      <c r="VOV65" s="876"/>
      <c r="VOW65" s="876"/>
      <c r="VOX65" s="876"/>
      <c r="VOY65" s="876"/>
      <c r="VOZ65" s="876"/>
      <c r="VPA65" s="876"/>
      <c r="VPB65" s="876"/>
      <c r="VPC65" s="876"/>
      <c r="VPD65" s="876"/>
      <c r="VPE65" s="876"/>
      <c r="VPF65" s="876"/>
      <c r="VPG65" s="876"/>
      <c r="VPH65" s="876"/>
      <c r="VPI65" s="876"/>
      <c r="VPJ65" s="876"/>
      <c r="VPK65" s="876"/>
      <c r="VPL65" s="876"/>
      <c r="VPM65" s="876"/>
      <c r="VPN65" s="876"/>
      <c r="VPO65" s="876"/>
      <c r="VPP65" s="876"/>
      <c r="VPQ65" s="876"/>
      <c r="VPR65" s="876"/>
      <c r="VPS65" s="876"/>
      <c r="VPT65" s="876"/>
      <c r="VPU65" s="876"/>
      <c r="VPV65" s="876"/>
      <c r="VPW65" s="876"/>
      <c r="VPX65" s="876"/>
      <c r="VPY65" s="876"/>
      <c r="VPZ65" s="876"/>
      <c r="VQA65" s="876"/>
      <c r="VQB65" s="876"/>
      <c r="VQC65" s="876"/>
      <c r="VQD65" s="876"/>
      <c r="VQE65" s="876"/>
      <c r="VQF65" s="876"/>
      <c r="VQG65" s="876"/>
      <c r="VQH65" s="876"/>
      <c r="VQI65" s="876"/>
      <c r="VQJ65" s="876"/>
      <c r="VQK65" s="876"/>
      <c r="VQL65" s="876"/>
      <c r="VQM65" s="876"/>
      <c r="VQN65" s="876"/>
      <c r="VQO65" s="876"/>
      <c r="VQP65" s="876"/>
      <c r="VQQ65" s="876"/>
      <c r="VQR65" s="876"/>
      <c r="VQS65" s="876"/>
      <c r="VQT65" s="876"/>
      <c r="VQU65" s="876"/>
      <c r="VQV65" s="876"/>
      <c r="VQW65" s="876"/>
      <c r="VQX65" s="876"/>
      <c r="VQY65" s="876"/>
      <c r="VQZ65" s="876"/>
      <c r="VRA65" s="876"/>
      <c r="VRB65" s="876"/>
      <c r="VRC65" s="876"/>
      <c r="VRD65" s="876"/>
      <c r="VRE65" s="876"/>
      <c r="VRF65" s="876"/>
      <c r="VRG65" s="876"/>
      <c r="VRH65" s="876"/>
      <c r="VRI65" s="876"/>
      <c r="VRJ65" s="876"/>
      <c r="VRK65" s="876"/>
      <c r="VRL65" s="876"/>
      <c r="VRM65" s="876"/>
      <c r="VRN65" s="876"/>
      <c r="VRO65" s="876"/>
      <c r="VRP65" s="876"/>
      <c r="VRQ65" s="876"/>
      <c r="VRR65" s="876"/>
      <c r="VRS65" s="876"/>
      <c r="VRT65" s="876"/>
      <c r="VRU65" s="876"/>
      <c r="VRV65" s="876"/>
      <c r="VRW65" s="876"/>
      <c r="VRX65" s="876"/>
      <c r="VRY65" s="876"/>
      <c r="VRZ65" s="876"/>
      <c r="VSA65" s="876"/>
      <c r="VSB65" s="876"/>
      <c r="VSC65" s="876"/>
      <c r="VSD65" s="876"/>
      <c r="VSE65" s="876"/>
      <c r="VSF65" s="876"/>
      <c r="VSG65" s="876"/>
      <c r="VSH65" s="876"/>
      <c r="VSI65" s="876"/>
      <c r="VSJ65" s="876"/>
      <c r="VSK65" s="876"/>
      <c r="VSL65" s="876"/>
      <c r="VSM65" s="876"/>
      <c r="VSN65" s="876"/>
      <c r="VSO65" s="876"/>
      <c r="VSP65" s="876"/>
      <c r="VSQ65" s="876"/>
      <c r="VSR65" s="876"/>
      <c r="VSS65" s="876"/>
      <c r="VST65" s="876"/>
      <c r="VSU65" s="876"/>
      <c r="VSV65" s="876"/>
      <c r="VSW65" s="876"/>
      <c r="VSX65" s="876"/>
      <c r="VSY65" s="876"/>
      <c r="VSZ65" s="876"/>
      <c r="VTA65" s="876"/>
      <c r="VTB65" s="876"/>
      <c r="VTC65" s="876"/>
      <c r="VTD65" s="876"/>
      <c r="VTE65" s="876"/>
      <c r="VTF65" s="876"/>
      <c r="VTG65" s="876"/>
      <c r="VTH65" s="876"/>
      <c r="VTI65" s="876"/>
      <c r="VTJ65" s="876"/>
      <c r="VTK65" s="876"/>
      <c r="VTL65" s="876"/>
      <c r="VTM65" s="876"/>
      <c r="VTN65" s="876"/>
      <c r="VTO65" s="876"/>
      <c r="VTP65" s="876"/>
      <c r="VTQ65" s="876"/>
      <c r="VTR65" s="876"/>
      <c r="VTS65" s="876"/>
      <c r="VTT65" s="876"/>
      <c r="VTU65" s="876"/>
      <c r="VTV65" s="876"/>
      <c r="VTW65" s="876"/>
      <c r="VTX65" s="876"/>
      <c r="VTY65" s="876"/>
      <c r="VTZ65" s="876"/>
      <c r="VUA65" s="876"/>
      <c r="VUB65" s="876"/>
      <c r="VUC65" s="876"/>
      <c r="VUD65" s="876"/>
      <c r="VUE65" s="876"/>
      <c r="VUF65" s="876"/>
      <c r="VUG65" s="876"/>
      <c r="VUH65" s="876"/>
      <c r="VUI65" s="876"/>
      <c r="VUJ65" s="876"/>
      <c r="VUK65" s="876"/>
      <c r="VUL65" s="876"/>
      <c r="VUM65" s="876"/>
      <c r="VUN65" s="876"/>
      <c r="VUO65" s="876"/>
      <c r="VUP65" s="876"/>
      <c r="VUQ65" s="876"/>
      <c r="VUR65" s="876"/>
      <c r="VUS65" s="876"/>
      <c r="VUT65" s="876"/>
      <c r="VUU65" s="876"/>
      <c r="VUV65" s="876"/>
      <c r="VUW65" s="876"/>
      <c r="VUX65" s="876"/>
      <c r="VUY65" s="876"/>
      <c r="VUZ65" s="876"/>
      <c r="VVA65" s="876"/>
      <c r="VVB65" s="876"/>
      <c r="VVC65" s="876"/>
      <c r="VVD65" s="876"/>
      <c r="VVE65" s="876"/>
      <c r="VVF65" s="876"/>
      <c r="VVG65" s="876"/>
      <c r="VVH65" s="876"/>
      <c r="VVI65" s="876"/>
      <c r="VVJ65" s="876"/>
      <c r="VVK65" s="876"/>
      <c r="VVL65" s="876"/>
      <c r="VVM65" s="876"/>
      <c r="VVN65" s="876"/>
      <c r="VVO65" s="876"/>
      <c r="VVP65" s="876"/>
      <c r="VVQ65" s="876"/>
      <c r="VVR65" s="876"/>
      <c r="VVS65" s="876"/>
      <c r="VVT65" s="876"/>
      <c r="VVU65" s="876"/>
      <c r="VVV65" s="876"/>
      <c r="VVW65" s="876"/>
      <c r="VVX65" s="876"/>
      <c r="VVY65" s="876"/>
      <c r="VVZ65" s="876"/>
      <c r="VWA65" s="876"/>
      <c r="VWB65" s="876"/>
      <c r="VWC65" s="876"/>
      <c r="VWD65" s="876"/>
      <c r="VWE65" s="876"/>
      <c r="VWF65" s="876"/>
      <c r="VWG65" s="876"/>
      <c r="VWH65" s="876"/>
      <c r="VWI65" s="876"/>
      <c r="VWJ65" s="876"/>
      <c r="VWK65" s="876"/>
      <c r="VWL65" s="876"/>
      <c r="VWM65" s="876"/>
      <c r="VWN65" s="876"/>
      <c r="VWO65" s="876"/>
      <c r="VWP65" s="876"/>
      <c r="VWQ65" s="876"/>
      <c r="VWR65" s="876"/>
      <c r="VWS65" s="876"/>
      <c r="VWT65" s="876"/>
      <c r="VWU65" s="876"/>
      <c r="VWV65" s="876"/>
      <c r="VWW65" s="876"/>
      <c r="VWX65" s="876"/>
      <c r="VWY65" s="876"/>
      <c r="VWZ65" s="876"/>
      <c r="VXA65" s="876"/>
      <c r="VXB65" s="876"/>
      <c r="VXC65" s="876"/>
      <c r="VXD65" s="876"/>
      <c r="VXE65" s="876"/>
      <c r="VXF65" s="876"/>
      <c r="VXG65" s="876"/>
      <c r="VXH65" s="876"/>
      <c r="VXI65" s="876"/>
      <c r="VXJ65" s="876"/>
      <c r="VXK65" s="876"/>
      <c r="VXL65" s="876"/>
      <c r="VXM65" s="876"/>
      <c r="VXN65" s="876"/>
      <c r="VXO65" s="876"/>
      <c r="VXP65" s="876"/>
      <c r="VXQ65" s="876"/>
      <c r="VXR65" s="876"/>
      <c r="VXS65" s="876"/>
      <c r="VXT65" s="876"/>
      <c r="VXU65" s="876"/>
      <c r="VXV65" s="876"/>
      <c r="VXW65" s="876"/>
      <c r="VXX65" s="876"/>
      <c r="VXY65" s="876"/>
      <c r="VXZ65" s="876"/>
      <c r="VYA65" s="876"/>
      <c r="VYB65" s="876"/>
      <c r="VYC65" s="876"/>
      <c r="VYD65" s="876"/>
      <c r="VYE65" s="876"/>
      <c r="VYF65" s="876"/>
      <c r="VYG65" s="876"/>
      <c r="VYH65" s="876"/>
      <c r="VYI65" s="876"/>
      <c r="VYJ65" s="876"/>
      <c r="VYK65" s="876"/>
      <c r="VYL65" s="876"/>
      <c r="VYM65" s="876"/>
      <c r="VYN65" s="876"/>
      <c r="VYO65" s="876"/>
      <c r="VYP65" s="876"/>
      <c r="VYQ65" s="876"/>
      <c r="VYR65" s="876"/>
      <c r="VYS65" s="876"/>
      <c r="VYT65" s="876"/>
      <c r="VYU65" s="876"/>
      <c r="VYV65" s="876"/>
      <c r="VYW65" s="876"/>
      <c r="VYX65" s="876"/>
      <c r="VYY65" s="876"/>
      <c r="VYZ65" s="876"/>
      <c r="VZA65" s="876"/>
      <c r="VZB65" s="876"/>
      <c r="VZC65" s="876"/>
      <c r="VZD65" s="876"/>
      <c r="VZE65" s="876"/>
      <c r="VZF65" s="876"/>
      <c r="VZG65" s="876"/>
      <c r="VZH65" s="876"/>
      <c r="VZI65" s="876"/>
      <c r="VZJ65" s="876"/>
      <c r="VZK65" s="876"/>
      <c r="VZL65" s="876"/>
      <c r="VZM65" s="876"/>
      <c r="VZN65" s="876"/>
      <c r="VZO65" s="876"/>
      <c r="VZP65" s="876"/>
      <c r="VZQ65" s="876"/>
      <c r="VZR65" s="876"/>
      <c r="VZS65" s="876"/>
      <c r="VZT65" s="876"/>
      <c r="VZU65" s="876"/>
      <c r="VZV65" s="876"/>
      <c r="VZW65" s="876"/>
      <c r="VZX65" s="876"/>
      <c r="VZY65" s="876"/>
      <c r="VZZ65" s="876"/>
      <c r="WAA65" s="876"/>
      <c r="WAB65" s="876"/>
      <c r="WAC65" s="876"/>
      <c r="WAD65" s="876"/>
      <c r="WAE65" s="876"/>
      <c r="WAF65" s="876"/>
      <c r="WAG65" s="876"/>
      <c r="WAH65" s="876"/>
      <c r="WAI65" s="876"/>
      <c r="WAJ65" s="876"/>
      <c r="WAK65" s="876"/>
      <c r="WAL65" s="876"/>
      <c r="WAM65" s="876"/>
      <c r="WAN65" s="876"/>
      <c r="WAO65" s="876"/>
      <c r="WAP65" s="876"/>
      <c r="WAQ65" s="876"/>
      <c r="WAR65" s="876"/>
      <c r="WAS65" s="876"/>
      <c r="WAT65" s="876"/>
      <c r="WAU65" s="876"/>
      <c r="WAV65" s="876"/>
      <c r="WAW65" s="876"/>
      <c r="WAX65" s="876"/>
      <c r="WAY65" s="876"/>
      <c r="WAZ65" s="876"/>
      <c r="WBA65" s="876"/>
      <c r="WBB65" s="876"/>
      <c r="WBC65" s="876"/>
      <c r="WBD65" s="876"/>
      <c r="WBE65" s="876"/>
      <c r="WBF65" s="876"/>
      <c r="WBG65" s="876"/>
      <c r="WBH65" s="876"/>
      <c r="WBI65" s="876"/>
      <c r="WBJ65" s="876"/>
      <c r="WBK65" s="876"/>
      <c r="WBL65" s="876"/>
      <c r="WBM65" s="876"/>
      <c r="WBN65" s="876"/>
      <c r="WBO65" s="876"/>
      <c r="WBP65" s="876"/>
      <c r="WBQ65" s="876"/>
      <c r="WBR65" s="876"/>
      <c r="WBS65" s="876"/>
      <c r="WBT65" s="876"/>
      <c r="WBU65" s="876"/>
      <c r="WBV65" s="876"/>
      <c r="WBW65" s="876"/>
      <c r="WBX65" s="876"/>
      <c r="WBY65" s="876"/>
      <c r="WBZ65" s="876"/>
      <c r="WCA65" s="876"/>
      <c r="WCB65" s="876"/>
      <c r="WCC65" s="876"/>
      <c r="WCD65" s="876"/>
      <c r="WCE65" s="876"/>
      <c r="WCF65" s="876"/>
      <c r="WCG65" s="876"/>
      <c r="WCH65" s="876"/>
      <c r="WCI65" s="876"/>
      <c r="WCJ65" s="876"/>
      <c r="WCK65" s="876"/>
      <c r="WCL65" s="876"/>
      <c r="WCM65" s="876"/>
      <c r="WCN65" s="876"/>
      <c r="WCO65" s="876"/>
      <c r="WCP65" s="876"/>
      <c r="WCQ65" s="876"/>
      <c r="WCR65" s="876"/>
      <c r="WCS65" s="876"/>
      <c r="WCT65" s="876"/>
      <c r="WCU65" s="876"/>
      <c r="WCV65" s="876"/>
      <c r="WCW65" s="876"/>
      <c r="WCX65" s="876"/>
      <c r="WCY65" s="876"/>
      <c r="WCZ65" s="876"/>
      <c r="WDA65" s="876"/>
      <c r="WDB65" s="876"/>
      <c r="WDC65" s="876"/>
      <c r="WDD65" s="876"/>
      <c r="WDE65" s="876"/>
      <c r="WDF65" s="876"/>
      <c r="WDG65" s="876"/>
      <c r="WDH65" s="876"/>
      <c r="WDI65" s="876"/>
      <c r="WDJ65" s="876"/>
      <c r="WDK65" s="876"/>
      <c r="WDL65" s="876"/>
      <c r="WDM65" s="876"/>
      <c r="WDN65" s="876"/>
      <c r="WDO65" s="876"/>
      <c r="WDP65" s="876"/>
      <c r="WDQ65" s="876"/>
      <c r="WDR65" s="876"/>
      <c r="WDS65" s="876"/>
      <c r="WDT65" s="876"/>
      <c r="WDU65" s="876"/>
      <c r="WDV65" s="876"/>
      <c r="WDW65" s="876"/>
      <c r="WDX65" s="876"/>
      <c r="WDY65" s="876"/>
      <c r="WDZ65" s="876"/>
      <c r="WEA65" s="876"/>
      <c r="WEB65" s="876"/>
      <c r="WEC65" s="876"/>
      <c r="WED65" s="876"/>
      <c r="WEE65" s="876"/>
      <c r="WEF65" s="876"/>
      <c r="WEG65" s="876"/>
      <c r="WEH65" s="876"/>
      <c r="WEI65" s="876"/>
      <c r="WEJ65" s="876"/>
      <c r="WEK65" s="876"/>
      <c r="WEL65" s="876"/>
      <c r="WEM65" s="876"/>
      <c r="WEN65" s="876"/>
      <c r="WEO65" s="876"/>
      <c r="WEP65" s="876"/>
      <c r="WEQ65" s="876"/>
      <c r="WER65" s="876"/>
      <c r="WES65" s="876"/>
      <c r="WET65" s="876"/>
      <c r="WEU65" s="876"/>
      <c r="WEV65" s="876"/>
      <c r="WEW65" s="876"/>
      <c r="WEX65" s="876"/>
      <c r="WEY65" s="876"/>
      <c r="WEZ65" s="876"/>
      <c r="WFA65" s="876"/>
      <c r="WFB65" s="876"/>
      <c r="WFC65" s="876"/>
      <c r="WFD65" s="876"/>
      <c r="WFE65" s="876"/>
      <c r="WFF65" s="876"/>
      <c r="WFG65" s="876"/>
      <c r="WFH65" s="876"/>
      <c r="WFI65" s="876"/>
      <c r="WFJ65" s="876"/>
      <c r="WFK65" s="876"/>
      <c r="WFL65" s="876"/>
      <c r="WFM65" s="876"/>
      <c r="WFN65" s="876"/>
      <c r="WFO65" s="876"/>
      <c r="WFP65" s="876"/>
      <c r="WFQ65" s="876"/>
      <c r="WFR65" s="876"/>
      <c r="WFS65" s="876"/>
      <c r="WFT65" s="876"/>
      <c r="WFU65" s="876"/>
      <c r="WFV65" s="876"/>
      <c r="WFW65" s="876"/>
      <c r="WFX65" s="876"/>
      <c r="WFY65" s="876"/>
      <c r="WFZ65" s="876"/>
      <c r="WGA65" s="876"/>
      <c r="WGB65" s="876"/>
      <c r="WGC65" s="876"/>
      <c r="WGD65" s="876"/>
      <c r="WGE65" s="876"/>
      <c r="WGF65" s="876"/>
      <c r="WGG65" s="876"/>
      <c r="WGH65" s="876"/>
      <c r="WGI65" s="876"/>
      <c r="WGJ65" s="876"/>
      <c r="WGK65" s="876"/>
      <c r="WGL65" s="876"/>
      <c r="WGM65" s="876"/>
      <c r="WGN65" s="876"/>
      <c r="WGO65" s="876"/>
      <c r="WGP65" s="876"/>
      <c r="WGQ65" s="876"/>
      <c r="WGR65" s="876"/>
      <c r="WGS65" s="876"/>
      <c r="WGT65" s="876"/>
      <c r="WGU65" s="876"/>
      <c r="WGV65" s="876"/>
      <c r="WGW65" s="876"/>
      <c r="WGX65" s="876"/>
      <c r="WGY65" s="876"/>
      <c r="WGZ65" s="876"/>
      <c r="WHA65" s="876"/>
      <c r="WHB65" s="876"/>
      <c r="WHC65" s="876"/>
      <c r="WHD65" s="876"/>
      <c r="WHE65" s="876"/>
      <c r="WHF65" s="876"/>
      <c r="WHG65" s="876"/>
      <c r="WHH65" s="876"/>
      <c r="WHI65" s="876"/>
      <c r="WHJ65" s="876"/>
      <c r="WHK65" s="876"/>
      <c r="WHL65" s="876"/>
      <c r="WHM65" s="876"/>
      <c r="WHN65" s="876"/>
      <c r="WHO65" s="876"/>
      <c r="WHP65" s="876"/>
      <c r="WHQ65" s="876"/>
      <c r="WHR65" s="876"/>
      <c r="WHS65" s="876"/>
      <c r="WHT65" s="876"/>
      <c r="WHU65" s="876"/>
      <c r="WHV65" s="876"/>
      <c r="WHW65" s="876"/>
      <c r="WHX65" s="876"/>
      <c r="WHY65" s="876"/>
      <c r="WHZ65" s="876"/>
      <c r="WIA65" s="876"/>
      <c r="WIB65" s="876"/>
      <c r="WIC65" s="876"/>
      <c r="WID65" s="876"/>
      <c r="WIE65" s="876"/>
      <c r="WIF65" s="876"/>
      <c r="WIG65" s="876"/>
      <c r="WIH65" s="876"/>
      <c r="WII65" s="876"/>
      <c r="WIJ65" s="876"/>
      <c r="WIK65" s="876"/>
      <c r="WIL65" s="876"/>
      <c r="WIM65" s="876"/>
      <c r="WIN65" s="876"/>
      <c r="WIO65" s="876"/>
      <c r="WIP65" s="876"/>
      <c r="WIQ65" s="876"/>
      <c r="WIR65" s="876"/>
      <c r="WIS65" s="876"/>
      <c r="WIT65" s="876"/>
      <c r="WIU65" s="876"/>
      <c r="WIV65" s="876"/>
      <c r="WIW65" s="876"/>
      <c r="WIX65" s="876"/>
      <c r="WIY65" s="876"/>
      <c r="WIZ65" s="876"/>
      <c r="WJA65" s="876"/>
      <c r="WJB65" s="876"/>
      <c r="WJC65" s="876"/>
      <c r="WJD65" s="876"/>
      <c r="WJE65" s="876"/>
      <c r="WJF65" s="876"/>
      <c r="WJG65" s="876"/>
      <c r="WJH65" s="876"/>
      <c r="WJI65" s="876"/>
      <c r="WJJ65" s="876"/>
      <c r="WJK65" s="876"/>
      <c r="WJL65" s="876"/>
      <c r="WJM65" s="876"/>
      <c r="WJN65" s="876"/>
      <c r="WJO65" s="876"/>
      <c r="WJP65" s="876"/>
      <c r="WJQ65" s="876"/>
      <c r="WJR65" s="876"/>
      <c r="WJS65" s="876"/>
      <c r="WJT65" s="876"/>
      <c r="WJU65" s="876"/>
      <c r="WJV65" s="876"/>
      <c r="WJW65" s="876"/>
      <c r="WJX65" s="876"/>
      <c r="WJY65" s="876"/>
      <c r="WJZ65" s="876"/>
      <c r="WKA65" s="876"/>
      <c r="WKB65" s="876"/>
      <c r="WKC65" s="876"/>
      <c r="WKD65" s="876"/>
      <c r="WKE65" s="876"/>
      <c r="WKF65" s="876"/>
      <c r="WKG65" s="876"/>
      <c r="WKH65" s="876"/>
      <c r="WKI65" s="876"/>
      <c r="WKJ65" s="876"/>
      <c r="WKK65" s="876"/>
      <c r="WKL65" s="876"/>
      <c r="WKM65" s="876"/>
      <c r="WKN65" s="876"/>
      <c r="WKO65" s="876"/>
      <c r="WKP65" s="876"/>
      <c r="WKQ65" s="876"/>
      <c r="WKR65" s="876"/>
      <c r="WKS65" s="876"/>
      <c r="WKT65" s="876"/>
      <c r="WKU65" s="876"/>
      <c r="WKV65" s="876"/>
      <c r="WKW65" s="876"/>
      <c r="WKX65" s="876"/>
      <c r="WKY65" s="876"/>
      <c r="WKZ65" s="876"/>
      <c r="WLA65" s="876"/>
      <c r="WLB65" s="876"/>
      <c r="WLC65" s="876"/>
      <c r="WLD65" s="876"/>
      <c r="WLE65" s="876"/>
      <c r="WLF65" s="876"/>
      <c r="WLG65" s="876"/>
      <c r="WLH65" s="876"/>
      <c r="WLI65" s="876"/>
      <c r="WLJ65" s="876"/>
      <c r="WLK65" s="876"/>
      <c r="WLL65" s="876"/>
      <c r="WLM65" s="876"/>
      <c r="WLN65" s="876"/>
      <c r="WLO65" s="876"/>
      <c r="WLP65" s="876"/>
      <c r="WLQ65" s="876"/>
      <c r="WLR65" s="876"/>
      <c r="WLS65" s="876"/>
      <c r="WLT65" s="876"/>
      <c r="WLU65" s="876"/>
      <c r="WLV65" s="876"/>
      <c r="WLW65" s="876"/>
      <c r="WLX65" s="876"/>
      <c r="WLY65" s="876"/>
      <c r="WLZ65" s="876"/>
      <c r="WMA65" s="876"/>
      <c r="WMB65" s="876"/>
      <c r="WMC65" s="876"/>
      <c r="WMD65" s="876"/>
      <c r="WME65" s="876"/>
      <c r="WMF65" s="876"/>
      <c r="WMG65" s="876"/>
      <c r="WMH65" s="876"/>
      <c r="WMI65" s="876"/>
      <c r="WMJ65" s="876"/>
      <c r="WMK65" s="876"/>
      <c r="WML65" s="876"/>
      <c r="WMM65" s="876"/>
      <c r="WMN65" s="876"/>
      <c r="WMO65" s="876"/>
      <c r="WMP65" s="876"/>
      <c r="WMQ65" s="876"/>
      <c r="WMR65" s="876"/>
      <c r="WMS65" s="876"/>
      <c r="WMT65" s="876"/>
      <c r="WMU65" s="876"/>
      <c r="WMV65" s="876"/>
      <c r="WMW65" s="876"/>
      <c r="WMX65" s="876"/>
      <c r="WMY65" s="876"/>
      <c r="WMZ65" s="876"/>
      <c r="WNA65" s="876"/>
      <c r="WNB65" s="876"/>
      <c r="WNC65" s="876"/>
      <c r="WND65" s="876"/>
      <c r="WNE65" s="876"/>
      <c r="WNF65" s="876"/>
      <c r="WNG65" s="876"/>
      <c r="WNH65" s="876"/>
      <c r="WNI65" s="876"/>
      <c r="WNJ65" s="876"/>
      <c r="WNK65" s="876"/>
      <c r="WNL65" s="876"/>
      <c r="WNM65" s="876"/>
      <c r="WNN65" s="876"/>
      <c r="WNO65" s="876"/>
      <c r="WNP65" s="876"/>
      <c r="WNQ65" s="876"/>
      <c r="WNR65" s="876"/>
      <c r="WNS65" s="876"/>
      <c r="WNT65" s="876"/>
      <c r="WNU65" s="876"/>
      <c r="WNV65" s="876"/>
      <c r="WNW65" s="876"/>
      <c r="WNX65" s="876"/>
      <c r="WNY65" s="876"/>
      <c r="WNZ65" s="876"/>
      <c r="WOA65" s="876"/>
      <c r="WOB65" s="876"/>
      <c r="WOC65" s="876"/>
      <c r="WOD65" s="876"/>
      <c r="WOE65" s="876"/>
      <c r="WOF65" s="876"/>
      <c r="WOG65" s="876"/>
      <c r="WOH65" s="876"/>
      <c r="WOI65" s="876"/>
      <c r="WOJ65" s="876"/>
      <c r="WOK65" s="876"/>
      <c r="WOL65" s="876"/>
      <c r="WOM65" s="876"/>
      <c r="WON65" s="876"/>
      <c r="WOO65" s="876"/>
      <c r="WOP65" s="876"/>
      <c r="WOQ65" s="876"/>
      <c r="WOR65" s="876"/>
      <c r="WOS65" s="876"/>
      <c r="WOT65" s="876"/>
      <c r="WOU65" s="876"/>
      <c r="WOV65" s="876"/>
      <c r="WOW65" s="876"/>
      <c r="WOX65" s="876"/>
      <c r="WOY65" s="876"/>
      <c r="WOZ65" s="876"/>
      <c r="WPA65" s="876"/>
      <c r="WPB65" s="876"/>
      <c r="WPC65" s="876"/>
      <c r="WPD65" s="876"/>
      <c r="WPE65" s="876"/>
      <c r="WPF65" s="876"/>
      <c r="WPG65" s="876"/>
      <c r="WPH65" s="876"/>
      <c r="WPI65" s="876"/>
      <c r="WPJ65" s="876"/>
      <c r="WPK65" s="876"/>
      <c r="WPL65" s="876"/>
      <c r="WPM65" s="876"/>
      <c r="WPN65" s="876"/>
      <c r="WPO65" s="876"/>
      <c r="WPP65" s="876"/>
      <c r="WPQ65" s="876"/>
      <c r="WPR65" s="876"/>
      <c r="WPS65" s="876"/>
      <c r="WPT65" s="876"/>
      <c r="WPU65" s="876"/>
      <c r="WPV65" s="876"/>
      <c r="WPW65" s="876"/>
      <c r="WPX65" s="876"/>
      <c r="WPY65" s="876"/>
      <c r="WPZ65" s="876"/>
      <c r="WQA65" s="876"/>
      <c r="WQB65" s="876"/>
      <c r="WQC65" s="876"/>
      <c r="WQD65" s="876"/>
      <c r="WQE65" s="876"/>
      <c r="WQF65" s="876"/>
      <c r="WQG65" s="876"/>
      <c r="WQH65" s="876"/>
      <c r="WQI65" s="876"/>
      <c r="WQJ65" s="876"/>
      <c r="WQK65" s="876"/>
      <c r="WQL65" s="876"/>
      <c r="WQM65" s="876"/>
      <c r="WQN65" s="876"/>
      <c r="WQO65" s="876"/>
      <c r="WQP65" s="876"/>
      <c r="WQQ65" s="876"/>
      <c r="WQR65" s="876"/>
      <c r="WQS65" s="876"/>
      <c r="WQT65" s="876"/>
      <c r="WQU65" s="876"/>
      <c r="WQV65" s="876"/>
      <c r="WQW65" s="876"/>
      <c r="WQX65" s="876"/>
      <c r="WQY65" s="876"/>
      <c r="WQZ65" s="876"/>
      <c r="WRA65" s="876"/>
      <c r="WRB65" s="876"/>
      <c r="WRC65" s="876"/>
      <c r="WRD65" s="876"/>
      <c r="WRE65" s="876"/>
      <c r="WRF65" s="876"/>
      <c r="WRG65" s="876"/>
      <c r="WRH65" s="876"/>
      <c r="WRI65" s="876"/>
      <c r="WRJ65" s="876"/>
      <c r="WRK65" s="876"/>
      <c r="WRL65" s="876"/>
      <c r="WRM65" s="876"/>
      <c r="WRN65" s="876"/>
      <c r="WRO65" s="876"/>
      <c r="WRP65" s="876"/>
      <c r="WRQ65" s="876"/>
      <c r="WRR65" s="876"/>
      <c r="WRS65" s="876"/>
      <c r="WRT65" s="876"/>
      <c r="WRU65" s="876"/>
      <c r="WRV65" s="876"/>
      <c r="WRW65" s="876"/>
      <c r="WRX65" s="876"/>
      <c r="WRY65" s="876"/>
      <c r="WRZ65" s="876"/>
      <c r="WSA65" s="876"/>
      <c r="WSB65" s="876"/>
      <c r="WSC65" s="876"/>
      <c r="WSD65" s="876"/>
      <c r="WSE65" s="876"/>
      <c r="WSF65" s="876"/>
      <c r="WSG65" s="876"/>
      <c r="WSH65" s="876"/>
      <c r="WSI65" s="876"/>
      <c r="WSJ65" s="876"/>
      <c r="WSK65" s="876"/>
      <c r="WSL65" s="876"/>
      <c r="WSM65" s="876"/>
      <c r="WSN65" s="876"/>
      <c r="WSO65" s="876"/>
      <c r="WSP65" s="876"/>
      <c r="WSQ65" s="876"/>
      <c r="WSR65" s="876"/>
      <c r="WSS65" s="876"/>
      <c r="WST65" s="876"/>
      <c r="WSU65" s="876"/>
      <c r="WSV65" s="876"/>
      <c r="WSW65" s="876"/>
      <c r="WSX65" s="876"/>
      <c r="WSY65" s="876"/>
      <c r="WSZ65" s="876"/>
      <c r="WTA65" s="876"/>
      <c r="WTB65" s="876"/>
      <c r="WTC65" s="876"/>
      <c r="WTD65" s="876"/>
      <c r="WTE65" s="876"/>
      <c r="WTF65" s="876"/>
      <c r="WTG65" s="876"/>
      <c r="WTH65" s="876"/>
      <c r="WTI65" s="876"/>
      <c r="WTJ65" s="876"/>
      <c r="WTK65" s="876"/>
      <c r="WTL65" s="876"/>
      <c r="WTM65" s="876"/>
      <c r="WTN65" s="876"/>
      <c r="WTO65" s="876"/>
      <c r="WTP65" s="876"/>
      <c r="WTQ65" s="876"/>
      <c r="WTR65" s="876"/>
      <c r="WTS65" s="876"/>
      <c r="WTT65" s="876"/>
      <c r="WTU65" s="876"/>
      <c r="WTV65" s="876"/>
      <c r="WTW65" s="876"/>
      <c r="WTX65" s="876"/>
      <c r="WTY65" s="876"/>
      <c r="WTZ65" s="876"/>
      <c r="WUA65" s="876"/>
      <c r="WUB65" s="876"/>
      <c r="WUC65" s="876"/>
      <c r="WUD65" s="876"/>
      <c r="WUE65" s="876"/>
      <c r="WUF65" s="876"/>
      <c r="WUG65" s="876"/>
      <c r="WUH65" s="876"/>
      <c r="WUI65" s="876"/>
      <c r="WUJ65" s="876"/>
      <c r="WUK65" s="876"/>
      <c r="WUL65" s="876"/>
      <c r="WUM65" s="876"/>
      <c r="WUN65" s="876"/>
      <c r="WUO65" s="876"/>
      <c r="WUP65" s="876"/>
      <c r="WUQ65" s="876"/>
      <c r="WUR65" s="876"/>
      <c r="WUS65" s="876"/>
      <c r="WUT65" s="876"/>
      <c r="WUU65" s="876"/>
      <c r="WUV65" s="876"/>
      <c r="WUW65" s="876"/>
      <c r="WUX65" s="876"/>
      <c r="WUY65" s="876"/>
      <c r="WUZ65" s="876"/>
      <c r="WVA65" s="876"/>
      <c r="WVB65" s="876"/>
      <c r="WVC65" s="876"/>
      <c r="WVD65" s="876"/>
      <c r="WVE65" s="876"/>
      <c r="WVF65" s="876"/>
      <c r="WVG65" s="876"/>
      <c r="WVH65" s="876"/>
      <c r="WVI65" s="876"/>
      <c r="WVJ65" s="876"/>
      <c r="WVK65" s="876"/>
      <c r="WVL65" s="876"/>
      <c r="WVM65" s="876"/>
      <c r="WVN65" s="876"/>
      <c r="WVO65" s="876"/>
      <c r="WVP65" s="876"/>
      <c r="WVQ65" s="876"/>
      <c r="WVR65" s="876"/>
      <c r="WVS65" s="876"/>
      <c r="WVT65" s="876"/>
      <c r="WVU65" s="876"/>
      <c r="WVV65" s="876"/>
      <c r="WVW65" s="876"/>
      <c r="WVX65" s="876"/>
      <c r="WVY65" s="876"/>
      <c r="WVZ65" s="876"/>
      <c r="WWA65" s="876"/>
      <c r="WWB65" s="876"/>
      <c r="WWC65" s="876"/>
      <c r="WWD65" s="876"/>
      <c r="WWE65" s="876"/>
      <c r="WWF65" s="876"/>
      <c r="WWG65" s="876"/>
      <c r="WWH65" s="876"/>
      <c r="WWI65" s="876"/>
      <c r="WWJ65" s="876"/>
      <c r="WWK65" s="876"/>
      <c r="WWL65" s="876"/>
      <c r="WWM65" s="876"/>
      <c r="WWN65" s="876"/>
      <c r="WWO65" s="876"/>
      <c r="WWP65" s="876"/>
      <c r="WWQ65" s="876"/>
      <c r="WWR65" s="876"/>
      <c r="WWS65" s="876"/>
      <c r="WWT65" s="876"/>
      <c r="WWU65" s="876"/>
      <c r="WWV65" s="876"/>
      <c r="WWW65" s="876"/>
      <c r="WWX65" s="876"/>
      <c r="WWY65" s="876"/>
      <c r="WWZ65" s="876"/>
      <c r="WXA65" s="876"/>
      <c r="WXB65" s="876"/>
      <c r="WXC65" s="876"/>
      <c r="WXD65" s="876"/>
      <c r="WXE65" s="876"/>
      <c r="WXF65" s="876"/>
      <c r="WXG65" s="876"/>
      <c r="WXH65" s="876"/>
      <c r="WXI65" s="876"/>
      <c r="WXJ65" s="876"/>
      <c r="WXK65" s="876"/>
      <c r="WXL65" s="876"/>
      <c r="WXM65" s="876"/>
      <c r="WXN65" s="876"/>
      <c r="WXO65" s="876"/>
      <c r="WXP65" s="876"/>
      <c r="WXQ65" s="876"/>
      <c r="WXR65" s="876"/>
      <c r="WXS65" s="876"/>
      <c r="WXT65" s="876"/>
      <c r="WXU65" s="876"/>
      <c r="WXV65" s="876"/>
      <c r="WXW65" s="876"/>
      <c r="WXX65" s="876"/>
      <c r="WXY65" s="876"/>
      <c r="WXZ65" s="876"/>
      <c r="WYA65" s="876"/>
      <c r="WYB65" s="876"/>
      <c r="WYC65" s="876"/>
      <c r="WYD65" s="876"/>
      <c r="WYE65" s="876"/>
      <c r="WYF65" s="876"/>
      <c r="WYG65" s="876"/>
      <c r="WYH65" s="876"/>
      <c r="WYI65" s="876"/>
      <c r="WYJ65" s="876"/>
      <c r="WYK65" s="876"/>
      <c r="WYL65" s="876"/>
      <c r="WYM65" s="876"/>
      <c r="WYN65" s="876"/>
      <c r="WYO65" s="876"/>
      <c r="WYP65" s="876"/>
      <c r="WYQ65" s="876"/>
      <c r="WYR65" s="876"/>
      <c r="WYS65" s="876"/>
      <c r="WYT65" s="876"/>
      <c r="WYU65" s="876"/>
      <c r="WYV65" s="876"/>
      <c r="WYW65" s="876"/>
      <c r="WYX65" s="876"/>
      <c r="WYY65" s="876"/>
      <c r="WYZ65" s="876"/>
      <c r="WZA65" s="876"/>
      <c r="WZB65" s="876"/>
      <c r="WZC65" s="876"/>
      <c r="WZD65" s="876"/>
      <c r="WZE65" s="876"/>
      <c r="WZF65" s="876"/>
      <c r="WZG65" s="876"/>
      <c r="WZH65" s="876"/>
      <c r="WZI65" s="876"/>
      <c r="WZJ65" s="876"/>
      <c r="WZK65" s="876"/>
      <c r="WZL65" s="876"/>
      <c r="WZM65" s="876"/>
      <c r="WZN65" s="876"/>
      <c r="WZO65" s="876"/>
      <c r="WZP65" s="876"/>
      <c r="WZQ65" s="876"/>
      <c r="WZR65" s="876"/>
      <c r="WZS65" s="876"/>
      <c r="WZT65" s="876"/>
      <c r="WZU65" s="876"/>
      <c r="WZV65" s="876"/>
      <c r="WZW65" s="876"/>
      <c r="WZX65" s="876"/>
      <c r="WZY65" s="876"/>
      <c r="WZZ65" s="876"/>
      <c r="XAA65" s="876"/>
      <c r="XAB65" s="876"/>
      <c r="XAC65" s="876"/>
      <c r="XAD65" s="876"/>
      <c r="XAE65" s="876"/>
      <c r="XAF65" s="876"/>
      <c r="XAG65" s="876"/>
      <c r="XAH65" s="876"/>
      <c r="XAI65" s="876"/>
      <c r="XAJ65" s="876"/>
      <c r="XAK65" s="876"/>
      <c r="XAL65" s="876"/>
      <c r="XAM65" s="876"/>
      <c r="XAN65" s="876"/>
      <c r="XAO65" s="876"/>
      <c r="XAP65" s="876"/>
      <c r="XAQ65" s="876"/>
      <c r="XAR65" s="876"/>
      <c r="XAS65" s="876"/>
      <c r="XAT65" s="876"/>
      <c r="XAU65" s="876"/>
      <c r="XAV65" s="876"/>
      <c r="XAW65" s="876"/>
      <c r="XAX65" s="876"/>
      <c r="XAY65" s="876"/>
      <c r="XAZ65" s="876"/>
      <c r="XBA65" s="876"/>
      <c r="XBB65" s="876"/>
      <c r="XBC65" s="876"/>
      <c r="XBD65" s="876"/>
      <c r="XBE65" s="876"/>
      <c r="XBF65" s="876"/>
      <c r="XBG65" s="876"/>
      <c r="XBH65" s="876"/>
      <c r="XBI65" s="876"/>
      <c r="XBJ65" s="876"/>
      <c r="XBK65" s="876"/>
      <c r="XBL65" s="876"/>
      <c r="XBM65" s="876"/>
      <c r="XBN65" s="876"/>
      <c r="XBO65" s="876"/>
      <c r="XBP65" s="876"/>
      <c r="XBQ65" s="876"/>
      <c r="XBR65" s="876"/>
      <c r="XBS65" s="876"/>
      <c r="XBT65" s="876"/>
      <c r="XBU65" s="876"/>
      <c r="XBV65" s="876"/>
      <c r="XBW65" s="876"/>
      <c r="XBX65" s="876"/>
      <c r="XBY65" s="876"/>
      <c r="XBZ65" s="876"/>
      <c r="XCA65" s="876"/>
      <c r="XCB65" s="876"/>
      <c r="XCC65" s="876"/>
      <c r="XCD65" s="876"/>
      <c r="XCE65" s="876"/>
      <c r="XCF65" s="876"/>
      <c r="XCG65" s="876"/>
      <c r="XCH65" s="876"/>
      <c r="XCI65" s="876"/>
      <c r="XCJ65" s="876"/>
      <c r="XCK65" s="876"/>
      <c r="XCL65" s="876"/>
      <c r="XCM65" s="876"/>
      <c r="XCN65" s="876"/>
      <c r="XCO65" s="876"/>
      <c r="XCP65" s="876"/>
      <c r="XCQ65" s="876"/>
      <c r="XCR65" s="876"/>
      <c r="XCS65" s="876"/>
      <c r="XCT65" s="876"/>
      <c r="XCU65" s="876"/>
      <c r="XCV65" s="876"/>
      <c r="XCW65" s="876"/>
      <c r="XCX65" s="876"/>
      <c r="XCY65" s="876"/>
      <c r="XCZ65" s="876"/>
      <c r="XDA65" s="876"/>
      <c r="XDB65" s="876"/>
      <c r="XDC65" s="876"/>
      <c r="XDD65" s="876"/>
      <c r="XDE65" s="876"/>
      <c r="XDF65" s="876"/>
      <c r="XDG65" s="876"/>
      <c r="XDH65" s="876"/>
      <c r="XDI65" s="876"/>
      <c r="XDJ65" s="876"/>
      <c r="XDK65" s="876"/>
      <c r="XDL65" s="876"/>
      <c r="XDM65" s="876"/>
      <c r="XDN65" s="876"/>
      <c r="XDO65" s="876"/>
      <c r="XDP65" s="876"/>
      <c r="XDQ65" s="876"/>
      <c r="XDR65" s="876"/>
      <c r="XDS65" s="876"/>
      <c r="XDT65" s="876"/>
      <c r="XDU65" s="876"/>
      <c r="XDV65" s="876"/>
      <c r="XDW65" s="876"/>
      <c r="XDX65" s="876"/>
      <c r="XDY65" s="876"/>
      <c r="XDZ65" s="876"/>
      <c r="XEA65" s="876"/>
      <c r="XEB65" s="876"/>
      <c r="XEC65" s="876"/>
      <c r="XED65" s="876"/>
      <c r="XEE65" s="876"/>
      <c r="XEF65" s="876"/>
      <c r="XEG65" s="876"/>
      <c r="XEH65" s="876"/>
      <c r="XEI65" s="876"/>
      <c r="XEJ65" s="876"/>
      <c r="XEK65" s="876"/>
      <c r="XEL65" s="876"/>
      <c r="XEM65" s="876"/>
      <c r="XEN65" s="876"/>
      <c r="XEO65" s="876"/>
      <c r="XEP65" s="876"/>
      <c r="XEQ65" s="876"/>
      <c r="XER65" s="876"/>
      <c r="XES65" s="876"/>
      <c r="XET65" s="876"/>
      <c r="XEU65" s="876"/>
      <c r="XEV65" s="876"/>
      <c r="XEW65" s="876"/>
      <c r="XEX65" s="876"/>
      <c r="XEY65" s="876"/>
      <c r="XEZ65" s="876"/>
      <c r="XFA65" s="876"/>
      <c r="XFB65" s="876"/>
      <c r="XFC65" s="876"/>
      <c r="XFD65" s="876"/>
    </row>
    <row r="66" spans="1:16384" s="877" customFormat="1" ht="10.5" customHeight="1">
      <c r="A66" s="880"/>
      <c r="B66" s="880"/>
      <c r="C66" s="880"/>
      <c r="D66" s="880"/>
      <c r="E66" s="880"/>
      <c r="F66" s="880"/>
      <c r="G66" s="880"/>
      <c r="H66" s="880"/>
      <c r="I66" s="880"/>
      <c r="J66" s="880"/>
      <c r="K66" s="876"/>
      <c r="L66" s="876"/>
      <c r="M66" s="876"/>
    </row>
    <row r="67" spans="1:16384" s="877" customFormat="1" ht="10.5" customHeight="1">
      <c r="A67" s="880"/>
      <c r="B67" s="880"/>
      <c r="C67" s="880"/>
      <c r="D67" s="880"/>
      <c r="E67" s="880"/>
      <c r="F67" s="880"/>
      <c r="G67" s="880"/>
      <c r="H67" s="880"/>
      <c r="I67" s="880"/>
      <c r="J67" s="880"/>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6"/>
      <c r="BE67" s="876"/>
      <c r="BF67" s="876"/>
      <c r="BG67" s="876"/>
      <c r="BH67" s="876"/>
      <c r="BI67" s="876"/>
      <c r="BJ67" s="876"/>
      <c r="BK67" s="876"/>
      <c r="BL67" s="876"/>
      <c r="BM67" s="876"/>
      <c r="BN67" s="876"/>
      <c r="BO67" s="876"/>
      <c r="BP67" s="876"/>
      <c r="BQ67" s="876"/>
      <c r="BR67" s="876"/>
      <c r="BS67" s="876"/>
      <c r="BT67" s="876"/>
      <c r="BU67" s="876"/>
      <c r="BV67" s="876"/>
      <c r="BW67" s="876"/>
      <c r="BX67" s="876"/>
      <c r="BY67" s="876"/>
      <c r="BZ67" s="876"/>
      <c r="CA67" s="876"/>
      <c r="CB67" s="876"/>
      <c r="CC67" s="876"/>
      <c r="CD67" s="876"/>
      <c r="CE67" s="876"/>
      <c r="CF67" s="876"/>
      <c r="CG67" s="876"/>
      <c r="CH67" s="876"/>
      <c r="CI67" s="876"/>
      <c r="CJ67" s="876"/>
      <c r="CK67" s="876"/>
      <c r="CL67" s="876"/>
      <c r="CM67" s="876"/>
      <c r="CN67" s="876"/>
      <c r="CO67" s="876"/>
      <c r="CP67" s="876"/>
      <c r="CQ67" s="876"/>
      <c r="CR67" s="876"/>
      <c r="CS67" s="876"/>
      <c r="CT67" s="876"/>
      <c r="CU67" s="876"/>
      <c r="CV67" s="876"/>
      <c r="CW67" s="876"/>
      <c r="CX67" s="876"/>
      <c r="CY67" s="876"/>
      <c r="CZ67" s="876"/>
      <c r="DA67" s="876"/>
      <c r="DB67" s="876"/>
      <c r="DC67" s="876"/>
      <c r="DD67" s="876"/>
      <c r="DE67" s="876"/>
      <c r="DF67" s="876"/>
      <c r="DG67" s="876"/>
      <c r="DH67" s="876"/>
      <c r="DI67" s="876"/>
      <c r="DJ67" s="876"/>
      <c r="DK67" s="876"/>
      <c r="DL67" s="876"/>
      <c r="DM67" s="876"/>
      <c r="DN67" s="876"/>
      <c r="DO67" s="876"/>
      <c r="DP67" s="876"/>
      <c r="DQ67" s="876"/>
      <c r="DR67" s="876"/>
      <c r="DS67" s="876"/>
      <c r="DT67" s="876"/>
      <c r="DU67" s="876"/>
      <c r="DV67" s="876"/>
      <c r="DW67" s="876"/>
      <c r="DX67" s="876"/>
      <c r="DY67" s="876"/>
      <c r="DZ67" s="876"/>
      <c r="EA67" s="876"/>
      <c r="EB67" s="876"/>
      <c r="EC67" s="876"/>
      <c r="ED67" s="876"/>
      <c r="EE67" s="876"/>
      <c r="EF67" s="876"/>
      <c r="EG67" s="876"/>
      <c r="EH67" s="876"/>
      <c r="EI67" s="876"/>
      <c r="EJ67" s="876"/>
      <c r="EK67" s="876"/>
      <c r="EL67" s="876"/>
      <c r="EM67" s="876"/>
      <c r="EN67" s="876"/>
      <c r="EO67" s="876"/>
      <c r="EP67" s="876"/>
      <c r="EQ67" s="876"/>
      <c r="ER67" s="876"/>
      <c r="ES67" s="876"/>
      <c r="ET67" s="876"/>
      <c r="EU67" s="876"/>
      <c r="EV67" s="876"/>
      <c r="EW67" s="876"/>
      <c r="EX67" s="876"/>
      <c r="EY67" s="876"/>
      <c r="EZ67" s="876"/>
      <c r="FA67" s="876"/>
      <c r="FB67" s="876"/>
      <c r="FC67" s="876"/>
      <c r="FD67" s="876"/>
      <c r="FE67" s="876"/>
      <c r="FF67" s="876"/>
      <c r="FG67" s="876"/>
      <c r="FH67" s="876"/>
      <c r="FI67" s="876"/>
      <c r="FJ67" s="876"/>
      <c r="FK67" s="876"/>
      <c r="FL67" s="876"/>
      <c r="FM67" s="876"/>
      <c r="FN67" s="876"/>
      <c r="FO67" s="876"/>
      <c r="FP67" s="876"/>
      <c r="FQ67" s="876"/>
      <c r="FR67" s="876"/>
      <c r="FS67" s="876"/>
      <c r="FT67" s="876"/>
      <c r="FU67" s="876"/>
      <c r="FV67" s="876"/>
      <c r="FW67" s="876"/>
      <c r="FX67" s="876"/>
      <c r="FY67" s="876"/>
      <c r="FZ67" s="876"/>
      <c r="GA67" s="876"/>
      <c r="GB67" s="876"/>
      <c r="GC67" s="876"/>
      <c r="GD67" s="876"/>
      <c r="GE67" s="876"/>
      <c r="GF67" s="876"/>
      <c r="GG67" s="876"/>
      <c r="GH67" s="876"/>
      <c r="GI67" s="876"/>
      <c r="GJ67" s="876"/>
      <c r="GK67" s="876"/>
      <c r="GL67" s="876"/>
      <c r="GM67" s="876"/>
      <c r="GN67" s="876"/>
      <c r="GO67" s="876"/>
      <c r="GP67" s="876"/>
      <c r="GQ67" s="876"/>
      <c r="GR67" s="876"/>
      <c r="GS67" s="876"/>
      <c r="GT67" s="876"/>
      <c r="GU67" s="876"/>
      <c r="GV67" s="876"/>
      <c r="GW67" s="876"/>
      <c r="GX67" s="876"/>
      <c r="GY67" s="876"/>
      <c r="GZ67" s="876"/>
      <c r="HA67" s="876"/>
      <c r="HB67" s="876"/>
      <c r="HC67" s="876"/>
      <c r="HD67" s="876"/>
      <c r="HE67" s="876"/>
      <c r="HF67" s="876"/>
      <c r="HG67" s="876"/>
      <c r="HH67" s="876"/>
      <c r="HI67" s="876"/>
      <c r="HJ67" s="876"/>
      <c r="HK67" s="876"/>
      <c r="HL67" s="876"/>
      <c r="HM67" s="876"/>
      <c r="HN67" s="876"/>
      <c r="HO67" s="876"/>
      <c r="HP67" s="876"/>
      <c r="HQ67" s="876"/>
      <c r="HR67" s="876"/>
      <c r="HS67" s="876"/>
      <c r="HT67" s="876"/>
      <c r="HU67" s="876"/>
      <c r="HV67" s="876"/>
      <c r="HW67" s="876"/>
      <c r="HX67" s="876"/>
      <c r="HY67" s="876"/>
      <c r="HZ67" s="876"/>
      <c r="IA67" s="876"/>
      <c r="IB67" s="876"/>
      <c r="IC67" s="876"/>
      <c r="ID67" s="876"/>
      <c r="IE67" s="876"/>
      <c r="IF67" s="876"/>
      <c r="IG67" s="876"/>
      <c r="IH67" s="876"/>
      <c r="II67" s="876"/>
      <c r="IJ67" s="876"/>
      <c r="IK67" s="876"/>
      <c r="IL67" s="876"/>
      <c r="IM67" s="876"/>
      <c r="IN67" s="876"/>
      <c r="IO67" s="876"/>
      <c r="IP67" s="876"/>
      <c r="IQ67" s="876"/>
      <c r="IR67" s="876"/>
      <c r="IS67" s="876"/>
      <c r="IT67" s="876"/>
      <c r="IU67" s="876"/>
      <c r="IV67" s="876"/>
      <c r="IW67" s="876"/>
      <c r="IX67" s="876"/>
      <c r="IY67" s="876"/>
      <c r="IZ67" s="876"/>
      <c r="JA67" s="876"/>
      <c r="JB67" s="876"/>
      <c r="JC67" s="876"/>
      <c r="JD67" s="876"/>
      <c r="JE67" s="876"/>
      <c r="JF67" s="876"/>
      <c r="JG67" s="876"/>
      <c r="JH67" s="876"/>
      <c r="JI67" s="876"/>
      <c r="JJ67" s="876"/>
      <c r="JK67" s="876"/>
      <c r="JL67" s="876"/>
      <c r="JM67" s="876"/>
      <c r="JN67" s="876"/>
      <c r="JO67" s="876"/>
      <c r="JP67" s="876"/>
      <c r="JQ67" s="876"/>
      <c r="JR67" s="876"/>
      <c r="JS67" s="876"/>
      <c r="JT67" s="876"/>
      <c r="JU67" s="876"/>
      <c r="JV67" s="876"/>
      <c r="JW67" s="876"/>
      <c r="JX67" s="876"/>
      <c r="JY67" s="876"/>
      <c r="JZ67" s="876"/>
      <c r="KA67" s="876"/>
      <c r="KB67" s="876"/>
      <c r="KC67" s="876"/>
      <c r="KD67" s="876"/>
      <c r="KE67" s="876"/>
      <c r="KF67" s="876"/>
      <c r="KG67" s="876"/>
      <c r="KH67" s="876"/>
      <c r="KI67" s="876"/>
      <c r="KJ67" s="876"/>
      <c r="KK67" s="876"/>
      <c r="KL67" s="876"/>
      <c r="KM67" s="876"/>
      <c r="KN67" s="876"/>
      <c r="KO67" s="876"/>
      <c r="KP67" s="876"/>
      <c r="KQ67" s="876"/>
      <c r="KR67" s="876"/>
      <c r="KS67" s="876"/>
      <c r="KT67" s="876"/>
      <c r="KU67" s="876"/>
      <c r="KV67" s="876"/>
      <c r="KW67" s="876"/>
      <c r="KX67" s="876"/>
      <c r="KY67" s="876"/>
      <c r="KZ67" s="876"/>
      <c r="LA67" s="876"/>
      <c r="LB67" s="876"/>
      <c r="LC67" s="876"/>
      <c r="LD67" s="876"/>
      <c r="LE67" s="876"/>
      <c r="LF67" s="876"/>
      <c r="LG67" s="876"/>
      <c r="LH67" s="876"/>
      <c r="LI67" s="876"/>
      <c r="LJ67" s="876"/>
      <c r="LK67" s="876"/>
      <c r="LL67" s="876"/>
      <c r="LM67" s="876"/>
      <c r="LN67" s="876"/>
      <c r="LO67" s="876"/>
      <c r="LP67" s="876"/>
      <c r="LQ67" s="876"/>
      <c r="LR67" s="876"/>
      <c r="LS67" s="876"/>
      <c r="LT67" s="876"/>
      <c r="LU67" s="876"/>
      <c r="LV67" s="876"/>
      <c r="LW67" s="876"/>
      <c r="LX67" s="876"/>
      <c r="LY67" s="876"/>
      <c r="LZ67" s="876"/>
      <c r="MA67" s="876"/>
      <c r="MB67" s="876"/>
      <c r="MC67" s="876"/>
      <c r="MD67" s="876"/>
      <c r="ME67" s="876"/>
      <c r="MF67" s="876"/>
      <c r="MG67" s="876"/>
      <c r="MH67" s="876"/>
      <c r="MI67" s="876"/>
      <c r="MJ67" s="876"/>
      <c r="MK67" s="876"/>
      <c r="ML67" s="876"/>
      <c r="MM67" s="876"/>
      <c r="MN67" s="876"/>
      <c r="MO67" s="876"/>
      <c r="MP67" s="876"/>
      <c r="MQ67" s="876"/>
      <c r="MR67" s="876"/>
      <c r="MS67" s="876"/>
      <c r="MT67" s="876"/>
      <c r="MU67" s="876"/>
      <c r="MV67" s="876"/>
      <c r="MW67" s="876"/>
      <c r="MX67" s="876"/>
      <c r="MY67" s="876"/>
      <c r="MZ67" s="876"/>
      <c r="NA67" s="876"/>
      <c r="NB67" s="876"/>
      <c r="NC67" s="876"/>
      <c r="ND67" s="876"/>
      <c r="NE67" s="876"/>
      <c r="NF67" s="876"/>
      <c r="NG67" s="876"/>
      <c r="NH67" s="876"/>
      <c r="NI67" s="876"/>
      <c r="NJ67" s="876"/>
      <c r="NK67" s="876"/>
      <c r="NL67" s="876"/>
      <c r="NM67" s="876"/>
      <c r="NN67" s="876"/>
      <c r="NO67" s="876"/>
      <c r="NP67" s="876"/>
      <c r="NQ67" s="876"/>
      <c r="NR67" s="876"/>
      <c r="NS67" s="876"/>
      <c r="NT67" s="876"/>
      <c r="NU67" s="876"/>
      <c r="NV67" s="876"/>
      <c r="NW67" s="876"/>
      <c r="NX67" s="876"/>
      <c r="NY67" s="876"/>
      <c r="NZ67" s="876"/>
      <c r="OA67" s="876"/>
      <c r="OB67" s="876"/>
      <c r="OC67" s="876"/>
      <c r="OD67" s="876"/>
      <c r="OE67" s="876"/>
      <c r="OF67" s="876"/>
      <c r="OG67" s="876"/>
      <c r="OH67" s="876"/>
      <c r="OI67" s="876"/>
      <c r="OJ67" s="876"/>
      <c r="OK67" s="876"/>
      <c r="OL67" s="876"/>
      <c r="OM67" s="876"/>
      <c r="ON67" s="876"/>
      <c r="OO67" s="876"/>
      <c r="OP67" s="876"/>
      <c r="OQ67" s="876"/>
      <c r="OR67" s="876"/>
      <c r="OS67" s="876"/>
      <c r="OT67" s="876"/>
      <c r="OU67" s="876"/>
      <c r="OV67" s="876"/>
      <c r="OW67" s="876"/>
      <c r="OX67" s="876"/>
      <c r="OY67" s="876"/>
      <c r="OZ67" s="876"/>
      <c r="PA67" s="876"/>
      <c r="PB67" s="876"/>
      <c r="PC67" s="876"/>
      <c r="PD67" s="876"/>
      <c r="PE67" s="876"/>
      <c r="PF67" s="876"/>
      <c r="PG67" s="876"/>
      <c r="PH67" s="876"/>
      <c r="PI67" s="876"/>
      <c r="PJ67" s="876"/>
      <c r="PK67" s="876"/>
      <c r="PL67" s="876"/>
      <c r="PM67" s="876"/>
      <c r="PN67" s="876"/>
      <c r="PO67" s="876"/>
      <c r="PP67" s="876"/>
      <c r="PQ67" s="876"/>
      <c r="PR67" s="876"/>
      <c r="PS67" s="876"/>
      <c r="PT67" s="876"/>
      <c r="PU67" s="876"/>
      <c r="PV67" s="876"/>
      <c r="PW67" s="876"/>
      <c r="PX67" s="876"/>
      <c r="PY67" s="876"/>
      <c r="PZ67" s="876"/>
      <c r="QA67" s="876"/>
      <c r="QB67" s="876"/>
      <c r="QC67" s="876"/>
      <c r="QD67" s="876"/>
      <c r="QE67" s="876"/>
      <c r="QF67" s="876"/>
      <c r="QG67" s="876"/>
      <c r="QH67" s="876"/>
      <c r="QI67" s="876"/>
      <c r="QJ67" s="876"/>
      <c r="QK67" s="876"/>
      <c r="QL67" s="876"/>
      <c r="QM67" s="876"/>
      <c r="QN67" s="876"/>
      <c r="QO67" s="876"/>
      <c r="QP67" s="876"/>
      <c r="QQ67" s="876"/>
      <c r="QR67" s="876"/>
      <c r="QS67" s="876"/>
      <c r="QT67" s="876"/>
      <c r="QU67" s="876"/>
      <c r="QV67" s="876"/>
      <c r="QW67" s="876"/>
      <c r="QX67" s="876"/>
      <c r="QY67" s="876"/>
      <c r="QZ67" s="876"/>
      <c r="RA67" s="876"/>
      <c r="RB67" s="876"/>
      <c r="RC67" s="876"/>
      <c r="RD67" s="876"/>
      <c r="RE67" s="876"/>
      <c r="RF67" s="876"/>
      <c r="RG67" s="876"/>
      <c r="RH67" s="876"/>
      <c r="RI67" s="876"/>
      <c r="RJ67" s="876"/>
      <c r="RK67" s="876"/>
      <c r="RL67" s="876"/>
      <c r="RM67" s="876"/>
      <c r="RN67" s="876"/>
      <c r="RO67" s="876"/>
      <c r="RP67" s="876"/>
      <c r="RQ67" s="876"/>
      <c r="RR67" s="876"/>
      <c r="RS67" s="876"/>
      <c r="RT67" s="876"/>
      <c r="RU67" s="876"/>
      <c r="RV67" s="876"/>
      <c r="RW67" s="876"/>
      <c r="RX67" s="876"/>
      <c r="RY67" s="876"/>
      <c r="RZ67" s="876"/>
      <c r="SA67" s="876"/>
      <c r="SB67" s="876"/>
      <c r="SC67" s="876"/>
      <c r="SD67" s="876"/>
      <c r="SE67" s="876"/>
      <c r="SF67" s="876"/>
      <c r="SG67" s="876"/>
      <c r="SH67" s="876"/>
      <c r="SI67" s="876"/>
      <c r="SJ67" s="876"/>
      <c r="SK67" s="876"/>
      <c r="SL67" s="876"/>
      <c r="SM67" s="876"/>
      <c r="SN67" s="876"/>
      <c r="SO67" s="876"/>
      <c r="SP67" s="876"/>
      <c r="SQ67" s="876"/>
      <c r="SR67" s="876"/>
      <c r="SS67" s="876"/>
      <c r="ST67" s="876"/>
      <c r="SU67" s="876"/>
      <c r="SV67" s="876"/>
      <c r="SW67" s="876"/>
      <c r="SX67" s="876"/>
      <c r="SY67" s="876"/>
      <c r="SZ67" s="876"/>
      <c r="TA67" s="876"/>
      <c r="TB67" s="876"/>
      <c r="TC67" s="876"/>
      <c r="TD67" s="876"/>
      <c r="TE67" s="876"/>
      <c r="TF67" s="876"/>
      <c r="TG67" s="876"/>
      <c r="TH67" s="876"/>
      <c r="TI67" s="876"/>
      <c r="TJ67" s="876"/>
      <c r="TK67" s="876"/>
      <c r="TL67" s="876"/>
      <c r="TM67" s="876"/>
      <c r="TN67" s="876"/>
      <c r="TO67" s="876"/>
      <c r="TP67" s="876"/>
      <c r="TQ67" s="876"/>
      <c r="TR67" s="876"/>
      <c r="TS67" s="876"/>
      <c r="TT67" s="876"/>
      <c r="TU67" s="876"/>
      <c r="TV67" s="876"/>
      <c r="TW67" s="876"/>
      <c r="TX67" s="876"/>
      <c r="TY67" s="876"/>
      <c r="TZ67" s="876"/>
      <c r="UA67" s="876"/>
      <c r="UB67" s="876"/>
      <c r="UC67" s="876"/>
      <c r="UD67" s="876"/>
      <c r="UE67" s="876"/>
      <c r="UF67" s="876"/>
      <c r="UG67" s="876"/>
      <c r="UH67" s="876"/>
      <c r="UI67" s="876"/>
      <c r="UJ67" s="876"/>
      <c r="UK67" s="876"/>
      <c r="UL67" s="876"/>
      <c r="UM67" s="876"/>
      <c r="UN67" s="876"/>
      <c r="UO67" s="876"/>
      <c r="UP67" s="876"/>
      <c r="UQ67" s="876"/>
      <c r="UR67" s="876"/>
      <c r="US67" s="876"/>
      <c r="UT67" s="876"/>
      <c r="UU67" s="876"/>
      <c r="UV67" s="876"/>
      <c r="UW67" s="876"/>
      <c r="UX67" s="876"/>
      <c r="UY67" s="876"/>
      <c r="UZ67" s="876"/>
      <c r="VA67" s="876"/>
      <c r="VB67" s="876"/>
      <c r="VC67" s="876"/>
      <c r="VD67" s="876"/>
      <c r="VE67" s="876"/>
      <c r="VF67" s="876"/>
      <c r="VG67" s="876"/>
      <c r="VH67" s="876"/>
      <c r="VI67" s="876"/>
      <c r="VJ67" s="876"/>
      <c r="VK67" s="876"/>
      <c r="VL67" s="876"/>
      <c r="VM67" s="876"/>
      <c r="VN67" s="876"/>
      <c r="VO67" s="876"/>
      <c r="VP67" s="876"/>
      <c r="VQ67" s="876"/>
      <c r="VR67" s="876"/>
      <c r="VS67" s="876"/>
      <c r="VT67" s="876"/>
      <c r="VU67" s="876"/>
      <c r="VV67" s="876"/>
      <c r="VW67" s="876"/>
      <c r="VX67" s="876"/>
      <c r="VY67" s="876"/>
      <c r="VZ67" s="876"/>
      <c r="WA67" s="876"/>
      <c r="WB67" s="876"/>
      <c r="WC67" s="876"/>
      <c r="WD67" s="876"/>
      <c r="WE67" s="876"/>
      <c r="WF67" s="876"/>
      <c r="WG67" s="876"/>
      <c r="WH67" s="876"/>
      <c r="WI67" s="876"/>
      <c r="WJ67" s="876"/>
      <c r="WK67" s="876"/>
      <c r="WL67" s="876"/>
      <c r="WM67" s="876"/>
      <c r="WN67" s="876"/>
      <c r="WO67" s="876"/>
      <c r="WP67" s="876"/>
      <c r="WQ67" s="876"/>
      <c r="WR67" s="876"/>
      <c r="WS67" s="876"/>
      <c r="WT67" s="876"/>
      <c r="WU67" s="876"/>
      <c r="WV67" s="876"/>
      <c r="WW67" s="876"/>
      <c r="WX67" s="876"/>
      <c r="WY67" s="876"/>
      <c r="WZ67" s="876"/>
      <c r="XA67" s="876"/>
      <c r="XB67" s="876"/>
      <c r="XC67" s="876"/>
      <c r="XD67" s="876"/>
      <c r="XE67" s="876"/>
      <c r="XF67" s="876"/>
      <c r="XG67" s="876"/>
      <c r="XH67" s="876"/>
      <c r="XI67" s="876"/>
      <c r="XJ67" s="876"/>
      <c r="XK67" s="876"/>
      <c r="XL67" s="876"/>
      <c r="XM67" s="876"/>
      <c r="XN67" s="876"/>
      <c r="XO67" s="876"/>
      <c r="XP67" s="876"/>
      <c r="XQ67" s="876"/>
      <c r="XR67" s="876"/>
      <c r="XS67" s="876"/>
      <c r="XT67" s="876"/>
      <c r="XU67" s="876"/>
      <c r="XV67" s="876"/>
      <c r="XW67" s="876"/>
      <c r="XX67" s="876"/>
      <c r="XY67" s="876"/>
      <c r="XZ67" s="876"/>
      <c r="YA67" s="876"/>
      <c r="YB67" s="876"/>
      <c r="YC67" s="876"/>
      <c r="YD67" s="876"/>
      <c r="YE67" s="876"/>
      <c r="YF67" s="876"/>
      <c r="YG67" s="876"/>
      <c r="YH67" s="876"/>
      <c r="YI67" s="876"/>
      <c r="YJ67" s="876"/>
      <c r="YK67" s="876"/>
      <c r="YL67" s="876"/>
      <c r="YM67" s="876"/>
      <c r="YN67" s="876"/>
      <c r="YO67" s="876"/>
      <c r="YP67" s="876"/>
      <c r="YQ67" s="876"/>
      <c r="YR67" s="876"/>
      <c r="YS67" s="876"/>
      <c r="YT67" s="876"/>
      <c r="YU67" s="876"/>
      <c r="YV67" s="876"/>
      <c r="YW67" s="876"/>
      <c r="YX67" s="876"/>
      <c r="YY67" s="876"/>
      <c r="YZ67" s="876"/>
      <c r="ZA67" s="876"/>
      <c r="ZB67" s="876"/>
      <c r="ZC67" s="876"/>
      <c r="ZD67" s="876"/>
      <c r="ZE67" s="876"/>
      <c r="ZF67" s="876"/>
      <c r="ZG67" s="876"/>
      <c r="ZH67" s="876"/>
      <c r="ZI67" s="876"/>
      <c r="ZJ67" s="876"/>
      <c r="ZK67" s="876"/>
      <c r="ZL67" s="876"/>
      <c r="ZM67" s="876"/>
      <c r="ZN67" s="876"/>
      <c r="ZO67" s="876"/>
      <c r="ZP67" s="876"/>
      <c r="ZQ67" s="876"/>
      <c r="ZR67" s="876"/>
      <c r="ZS67" s="876"/>
      <c r="ZT67" s="876"/>
      <c r="ZU67" s="876"/>
      <c r="ZV67" s="876"/>
      <c r="ZW67" s="876"/>
      <c r="ZX67" s="876"/>
      <c r="ZY67" s="876"/>
      <c r="ZZ67" s="876"/>
      <c r="AAA67" s="876"/>
      <c r="AAB67" s="876"/>
      <c r="AAC67" s="876"/>
      <c r="AAD67" s="876"/>
      <c r="AAE67" s="876"/>
      <c r="AAF67" s="876"/>
      <c r="AAG67" s="876"/>
      <c r="AAH67" s="876"/>
      <c r="AAI67" s="876"/>
      <c r="AAJ67" s="876"/>
      <c r="AAK67" s="876"/>
      <c r="AAL67" s="876"/>
      <c r="AAM67" s="876"/>
      <c r="AAN67" s="876"/>
      <c r="AAO67" s="876"/>
      <c r="AAP67" s="876"/>
      <c r="AAQ67" s="876"/>
      <c r="AAR67" s="876"/>
      <c r="AAS67" s="876"/>
      <c r="AAT67" s="876"/>
      <c r="AAU67" s="876"/>
      <c r="AAV67" s="876"/>
      <c r="AAW67" s="876"/>
      <c r="AAX67" s="876"/>
      <c r="AAY67" s="876"/>
      <c r="AAZ67" s="876"/>
      <c r="ABA67" s="876"/>
      <c r="ABB67" s="876"/>
      <c r="ABC67" s="876"/>
      <c r="ABD67" s="876"/>
      <c r="ABE67" s="876"/>
      <c r="ABF67" s="876"/>
      <c r="ABG67" s="876"/>
      <c r="ABH67" s="876"/>
      <c r="ABI67" s="876"/>
      <c r="ABJ67" s="876"/>
      <c r="ABK67" s="876"/>
      <c r="ABL67" s="876"/>
      <c r="ABM67" s="876"/>
      <c r="ABN67" s="876"/>
      <c r="ABO67" s="876"/>
      <c r="ABP67" s="876"/>
      <c r="ABQ67" s="876"/>
      <c r="ABR67" s="876"/>
      <c r="ABS67" s="876"/>
      <c r="ABT67" s="876"/>
      <c r="ABU67" s="876"/>
      <c r="ABV67" s="876"/>
      <c r="ABW67" s="876"/>
      <c r="ABX67" s="876"/>
      <c r="ABY67" s="876"/>
      <c r="ABZ67" s="876"/>
      <c r="ACA67" s="876"/>
      <c r="ACB67" s="876"/>
      <c r="ACC67" s="876"/>
      <c r="ACD67" s="876"/>
      <c r="ACE67" s="876"/>
      <c r="ACF67" s="876"/>
      <c r="ACG67" s="876"/>
      <c r="ACH67" s="876"/>
      <c r="ACI67" s="876"/>
      <c r="ACJ67" s="876"/>
      <c r="ACK67" s="876"/>
      <c r="ACL67" s="876"/>
      <c r="ACM67" s="876"/>
      <c r="ACN67" s="876"/>
      <c r="ACO67" s="876"/>
      <c r="ACP67" s="876"/>
      <c r="ACQ67" s="876"/>
      <c r="ACR67" s="876"/>
      <c r="ACS67" s="876"/>
      <c r="ACT67" s="876"/>
      <c r="ACU67" s="876"/>
      <c r="ACV67" s="876"/>
      <c r="ACW67" s="876"/>
      <c r="ACX67" s="876"/>
      <c r="ACY67" s="876"/>
      <c r="ACZ67" s="876"/>
      <c r="ADA67" s="876"/>
      <c r="ADB67" s="876"/>
      <c r="ADC67" s="876"/>
      <c r="ADD67" s="876"/>
      <c r="ADE67" s="876"/>
      <c r="ADF67" s="876"/>
      <c r="ADG67" s="876"/>
      <c r="ADH67" s="876"/>
      <c r="ADI67" s="876"/>
      <c r="ADJ67" s="876"/>
      <c r="ADK67" s="876"/>
      <c r="ADL67" s="876"/>
      <c r="ADM67" s="876"/>
      <c r="ADN67" s="876"/>
      <c r="ADO67" s="876"/>
      <c r="ADP67" s="876"/>
      <c r="ADQ67" s="876"/>
      <c r="ADR67" s="876"/>
      <c r="ADS67" s="876"/>
      <c r="ADT67" s="876"/>
      <c r="ADU67" s="876"/>
      <c r="ADV67" s="876"/>
      <c r="ADW67" s="876"/>
      <c r="ADX67" s="876"/>
      <c r="ADY67" s="876"/>
      <c r="ADZ67" s="876"/>
      <c r="AEA67" s="876"/>
      <c r="AEB67" s="876"/>
      <c r="AEC67" s="876"/>
      <c r="AED67" s="876"/>
      <c r="AEE67" s="876"/>
      <c r="AEF67" s="876"/>
      <c r="AEG67" s="876"/>
      <c r="AEH67" s="876"/>
      <c r="AEI67" s="876"/>
      <c r="AEJ67" s="876"/>
      <c r="AEK67" s="876"/>
      <c r="AEL67" s="876"/>
      <c r="AEM67" s="876"/>
      <c r="AEN67" s="876"/>
      <c r="AEO67" s="876"/>
      <c r="AEP67" s="876"/>
      <c r="AEQ67" s="876"/>
      <c r="AER67" s="876"/>
      <c r="AES67" s="876"/>
      <c r="AET67" s="876"/>
      <c r="AEU67" s="876"/>
      <c r="AEV67" s="876"/>
      <c r="AEW67" s="876"/>
      <c r="AEX67" s="876"/>
      <c r="AEY67" s="876"/>
      <c r="AEZ67" s="876"/>
      <c r="AFA67" s="876"/>
      <c r="AFB67" s="876"/>
      <c r="AFC67" s="876"/>
      <c r="AFD67" s="876"/>
      <c r="AFE67" s="876"/>
      <c r="AFF67" s="876"/>
      <c r="AFG67" s="876"/>
      <c r="AFH67" s="876"/>
      <c r="AFI67" s="876"/>
      <c r="AFJ67" s="876"/>
      <c r="AFK67" s="876"/>
      <c r="AFL67" s="876"/>
      <c r="AFM67" s="876"/>
      <c r="AFN67" s="876"/>
      <c r="AFO67" s="876"/>
      <c r="AFP67" s="876"/>
      <c r="AFQ67" s="876"/>
      <c r="AFR67" s="876"/>
      <c r="AFS67" s="876"/>
      <c r="AFT67" s="876"/>
      <c r="AFU67" s="876"/>
      <c r="AFV67" s="876"/>
      <c r="AFW67" s="876"/>
      <c r="AFX67" s="876"/>
      <c r="AFY67" s="876"/>
      <c r="AFZ67" s="876"/>
      <c r="AGA67" s="876"/>
      <c r="AGB67" s="876"/>
      <c r="AGC67" s="876"/>
      <c r="AGD67" s="876"/>
      <c r="AGE67" s="876"/>
      <c r="AGF67" s="876"/>
      <c r="AGG67" s="876"/>
      <c r="AGH67" s="876"/>
      <c r="AGI67" s="876"/>
      <c r="AGJ67" s="876"/>
      <c r="AGK67" s="876"/>
      <c r="AGL67" s="876"/>
      <c r="AGM67" s="876"/>
      <c r="AGN67" s="876"/>
      <c r="AGO67" s="876"/>
      <c r="AGP67" s="876"/>
      <c r="AGQ67" s="876"/>
      <c r="AGR67" s="876"/>
      <c r="AGS67" s="876"/>
      <c r="AGT67" s="876"/>
      <c r="AGU67" s="876"/>
      <c r="AGV67" s="876"/>
      <c r="AGW67" s="876"/>
      <c r="AGX67" s="876"/>
      <c r="AGY67" s="876"/>
      <c r="AGZ67" s="876"/>
      <c r="AHA67" s="876"/>
      <c r="AHB67" s="876"/>
      <c r="AHC67" s="876"/>
      <c r="AHD67" s="876"/>
      <c r="AHE67" s="876"/>
      <c r="AHF67" s="876"/>
      <c r="AHG67" s="876"/>
      <c r="AHH67" s="876"/>
      <c r="AHI67" s="876"/>
      <c r="AHJ67" s="876"/>
      <c r="AHK67" s="876"/>
      <c r="AHL67" s="876"/>
      <c r="AHM67" s="876"/>
      <c r="AHN67" s="876"/>
      <c r="AHO67" s="876"/>
      <c r="AHP67" s="876"/>
      <c r="AHQ67" s="876"/>
      <c r="AHR67" s="876"/>
      <c r="AHS67" s="876"/>
      <c r="AHT67" s="876"/>
      <c r="AHU67" s="876"/>
      <c r="AHV67" s="876"/>
      <c r="AHW67" s="876"/>
      <c r="AHX67" s="876"/>
      <c r="AHY67" s="876"/>
      <c r="AHZ67" s="876"/>
      <c r="AIA67" s="876"/>
      <c r="AIB67" s="876"/>
      <c r="AIC67" s="876"/>
      <c r="AID67" s="876"/>
      <c r="AIE67" s="876"/>
      <c r="AIF67" s="876"/>
      <c r="AIG67" s="876"/>
      <c r="AIH67" s="876"/>
      <c r="AII67" s="876"/>
      <c r="AIJ67" s="876"/>
      <c r="AIK67" s="876"/>
      <c r="AIL67" s="876"/>
      <c r="AIM67" s="876"/>
      <c r="AIN67" s="876"/>
      <c r="AIO67" s="876"/>
      <c r="AIP67" s="876"/>
      <c r="AIQ67" s="876"/>
      <c r="AIR67" s="876"/>
      <c r="AIS67" s="876"/>
      <c r="AIT67" s="876"/>
      <c r="AIU67" s="876"/>
      <c r="AIV67" s="876"/>
      <c r="AIW67" s="876"/>
      <c r="AIX67" s="876"/>
      <c r="AIY67" s="876"/>
      <c r="AIZ67" s="876"/>
      <c r="AJA67" s="876"/>
      <c r="AJB67" s="876"/>
      <c r="AJC67" s="876"/>
      <c r="AJD67" s="876"/>
      <c r="AJE67" s="876"/>
      <c r="AJF67" s="876"/>
      <c r="AJG67" s="876"/>
      <c r="AJH67" s="876"/>
      <c r="AJI67" s="876"/>
      <c r="AJJ67" s="876"/>
      <c r="AJK67" s="876"/>
      <c r="AJL67" s="876"/>
      <c r="AJM67" s="876"/>
      <c r="AJN67" s="876"/>
      <c r="AJO67" s="876"/>
      <c r="AJP67" s="876"/>
      <c r="AJQ67" s="876"/>
      <c r="AJR67" s="876"/>
      <c r="AJS67" s="876"/>
      <c r="AJT67" s="876"/>
      <c r="AJU67" s="876"/>
      <c r="AJV67" s="876"/>
      <c r="AJW67" s="876"/>
      <c r="AJX67" s="876"/>
      <c r="AJY67" s="876"/>
      <c r="AJZ67" s="876"/>
      <c r="AKA67" s="876"/>
      <c r="AKB67" s="876"/>
      <c r="AKC67" s="876"/>
      <c r="AKD67" s="876"/>
      <c r="AKE67" s="876"/>
      <c r="AKF67" s="876"/>
      <c r="AKG67" s="876"/>
      <c r="AKH67" s="876"/>
      <c r="AKI67" s="876"/>
      <c r="AKJ67" s="876"/>
      <c r="AKK67" s="876"/>
      <c r="AKL67" s="876"/>
      <c r="AKM67" s="876"/>
      <c r="AKN67" s="876"/>
      <c r="AKO67" s="876"/>
      <c r="AKP67" s="876"/>
      <c r="AKQ67" s="876"/>
      <c r="AKR67" s="876"/>
      <c r="AKS67" s="876"/>
      <c r="AKT67" s="876"/>
      <c r="AKU67" s="876"/>
      <c r="AKV67" s="876"/>
      <c r="AKW67" s="876"/>
      <c r="AKX67" s="876"/>
      <c r="AKY67" s="876"/>
      <c r="AKZ67" s="876"/>
      <c r="ALA67" s="876"/>
      <c r="ALB67" s="876"/>
      <c r="ALC67" s="876"/>
      <c r="ALD67" s="876"/>
      <c r="ALE67" s="876"/>
      <c r="ALF67" s="876"/>
      <c r="ALG67" s="876"/>
      <c r="ALH67" s="876"/>
      <c r="ALI67" s="876"/>
      <c r="ALJ67" s="876"/>
      <c r="ALK67" s="876"/>
      <c r="ALL67" s="876"/>
      <c r="ALM67" s="876"/>
      <c r="ALN67" s="876"/>
      <c r="ALO67" s="876"/>
      <c r="ALP67" s="876"/>
      <c r="ALQ67" s="876"/>
      <c r="ALR67" s="876"/>
      <c r="ALS67" s="876"/>
      <c r="ALT67" s="876"/>
      <c r="ALU67" s="876"/>
      <c r="ALV67" s="876"/>
      <c r="ALW67" s="876"/>
      <c r="ALX67" s="876"/>
      <c r="ALY67" s="876"/>
      <c r="ALZ67" s="876"/>
      <c r="AMA67" s="876"/>
      <c r="AMB67" s="876"/>
      <c r="AMC67" s="876"/>
      <c r="AMD67" s="876"/>
      <c r="AME67" s="876"/>
      <c r="AMF67" s="876"/>
      <c r="AMG67" s="876"/>
      <c r="AMH67" s="876"/>
      <c r="AMI67" s="876"/>
      <c r="AMJ67" s="876"/>
      <c r="AMK67" s="876"/>
      <c r="AML67" s="876"/>
      <c r="AMM67" s="876"/>
      <c r="AMN67" s="876"/>
      <c r="AMO67" s="876"/>
      <c r="AMP67" s="876"/>
      <c r="AMQ67" s="876"/>
      <c r="AMR67" s="876"/>
      <c r="AMS67" s="876"/>
      <c r="AMT67" s="876"/>
      <c r="AMU67" s="876"/>
      <c r="AMV67" s="876"/>
      <c r="AMW67" s="876"/>
      <c r="AMX67" s="876"/>
      <c r="AMY67" s="876"/>
      <c r="AMZ67" s="876"/>
      <c r="ANA67" s="876"/>
      <c r="ANB67" s="876"/>
      <c r="ANC67" s="876"/>
      <c r="AND67" s="876"/>
      <c r="ANE67" s="876"/>
      <c r="ANF67" s="876"/>
      <c r="ANG67" s="876"/>
      <c r="ANH67" s="876"/>
      <c r="ANI67" s="876"/>
      <c r="ANJ67" s="876"/>
      <c r="ANK67" s="876"/>
      <c r="ANL67" s="876"/>
      <c r="ANM67" s="876"/>
      <c r="ANN67" s="876"/>
      <c r="ANO67" s="876"/>
      <c r="ANP67" s="876"/>
      <c r="ANQ67" s="876"/>
      <c r="ANR67" s="876"/>
      <c r="ANS67" s="876"/>
      <c r="ANT67" s="876"/>
      <c r="ANU67" s="876"/>
      <c r="ANV67" s="876"/>
      <c r="ANW67" s="876"/>
      <c r="ANX67" s="876"/>
      <c r="ANY67" s="876"/>
      <c r="ANZ67" s="876"/>
      <c r="AOA67" s="876"/>
      <c r="AOB67" s="876"/>
      <c r="AOC67" s="876"/>
      <c r="AOD67" s="876"/>
      <c r="AOE67" s="876"/>
      <c r="AOF67" s="876"/>
      <c r="AOG67" s="876"/>
      <c r="AOH67" s="876"/>
      <c r="AOI67" s="876"/>
      <c r="AOJ67" s="876"/>
      <c r="AOK67" s="876"/>
      <c r="AOL67" s="876"/>
      <c r="AOM67" s="876"/>
      <c r="AON67" s="876"/>
      <c r="AOO67" s="876"/>
      <c r="AOP67" s="876"/>
      <c r="AOQ67" s="876"/>
      <c r="AOR67" s="876"/>
      <c r="AOS67" s="876"/>
      <c r="AOT67" s="876"/>
      <c r="AOU67" s="876"/>
      <c r="AOV67" s="876"/>
      <c r="AOW67" s="876"/>
      <c r="AOX67" s="876"/>
      <c r="AOY67" s="876"/>
      <c r="AOZ67" s="876"/>
      <c r="APA67" s="876"/>
      <c r="APB67" s="876"/>
      <c r="APC67" s="876"/>
      <c r="APD67" s="876"/>
      <c r="APE67" s="876"/>
      <c r="APF67" s="876"/>
      <c r="APG67" s="876"/>
      <c r="APH67" s="876"/>
      <c r="API67" s="876"/>
      <c r="APJ67" s="876"/>
      <c r="APK67" s="876"/>
      <c r="APL67" s="876"/>
      <c r="APM67" s="876"/>
      <c r="APN67" s="876"/>
      <c r="APO67" s="876"/>
      <c r="APP67" s="876"/>
      <c r="APQ67" s="876"/>
      <c r="APR67" s="876"/>
      <c r="APS67" s="876"/>
      <c r="APT67" s="876"/>
      <c r="APU67" s="876"/>
      <c r="APV67" s="876"/>
      <c r="APW67" s="876"/>
      <c r="APX67" s="876"/>
      <c r="APY67" s="876"/>
      <c r="APZ67" s="876"/>
      <c r="AQA67" s="876"/>
      <c r="AQB67" s="876"/>
      <c r="AQC67" s="876"/>
      <c r="AQD67" s="876"/>
      <c r="AQE67" s="876"/>
      <c r="AQF67" s="876"/>
      <c r="AQG67" s="876"/>
      <c r="AQH67" s="876"/>
      <c r="AQI67" s="876"/>
      <c r="AQJ67" s="876"/>
      <c r="AQK67" s="876"/>
      <c r="AQL67" s="876"/>
      <c r="AQM67" s="876"/>
      <c r="AQN67" s="876"/>
      <c r="AQO67" s="876"/>
      <c r="AQP67" s="876"/>
      <c r="AQQ67" s="876"/>
      <c r="AQR67" s="876"/>
      <c r="AQS67" s="876"/>
      <c r="AQT67" s="876"/>
      <c r="AQU67" s="876"/>
      <c r="AQV67" s="876"/>
      <c r="AQW67" s="876"/>
      <c r="AQX67" s="876"/>
      <c r="AQY67" s="876"/>
      <c r="AQZ67" s="876"/>
      <c r="ARA67" s="876"/>
      <c r="ARB67" s="876"/>
      <c r="ARC67" s="876"/>
      <c r="ARD67" s="876"/>
      <c r="ARE67" s="876"/>
      <c r="ARF67" s="876"/>
      <c r="ARG67" s="876"/>
      <c r="ARH67" s="876"/>
      <c r="ARI67" s="876"/>
      <c r="ARJ67" s="876"/>
      <c r="ARK67" s="876"/>
      <c r="ARL67" s="876"/>
      <c r="ARM67" s="876"/>
      <c r="ARN67" s="876"/>
      <c r="ARO67" s="876"/>
      <c r="ARP67" s="876"/>
      <c r="ARQ67" s="876"/>
      <c r="ARR67" s="876"/>
      <c r="ARS67" s="876"/>
      <c r="ART67" s="876"/>
      <c r="ARU67" s="876"/>
      <c r="ARV67" s="876"/>
      <c r="ARW67" s="876"/>
      <c r="ARX67" s="876"/>
      <c r="ARY67" s="876"/>
      <c r="ARZ67" s="876"/>
      <c r="ASA67" s="876"/>
      <c r="ASB67" s="876"/>
      <c r="ASC67" s="876"/>
      <c r="ASD67" s="876"/>
      <c r="ASE67" s="876"/>
      <c r="ASF67" s="876"/>
      <c r="ASG67" s="876"/>
      <c r="ASH67" s="876"/>
      <c r="ASI67" s="876"/>
      <c r="ASJ67" s="876"/>
      <c r="ASK67" s="876"/>
      <c r="ASL67" s="876"/>
      <c r="ASM67" s="876"/>
      <c r="ASN67" s="876"/>
      <c r="ASO67" s="876"/>
      <c r="ASP67" s="876"/>
      <c r="ASQ67" s="876"/>
      <c r="ASR67" s="876"/>
      <c r="ASS67" s="876"/>
      <c r="AST67" s="876"/>
      <c r="ASU67" s="876"/>
      <c r="ASV67" s="876"/>
      <c r="ASW67" s="876"/>
      <c r="ASX67" s="876"/>
      <c r="ASY67" s="876"/>
      <c r="ASZ67" s="876"/>
      <c r="ATA67" s="876"/>
      <c r="ATB67" s="876"/>
      <c r="ATC67" s="876"/>
      <c r="ATD67" s="876"/>
      <c r="ATE67" s="876"/>
      <c r="ATF67" s="876"/>
      <c r="ATG67" s="876"/>
      <c r="ATH67" s="876"/>
      <c r="ATI67" s="876"/>
      <c r="ATJ67" s="876"/>
      <c r="ATK67" s="876"/>
      <c r="ATL67" s="876"/>
      <c r="ATM67" s="876"/>
      <c r="ATN67" s="876"/>
      <c r="ATO67" s="876"/>
      <c r="ATP67" s="876"/>
      <c r="ATQ67" s="876"/>
      <c r="ATR67" s="876"/>
      <c r="ATS67" s="876"/>
      <c r="ATT67" s="876"/>
      <c r="ATU67" s="876"/>
      <c r="ATV67" s="876"/>
      <c r="ATW67" s="876"/>
      <c r="ATX67" s="876"/>
      <c r="ATY67" s="876"/>
      <c r="ATZ67" s="876"/>
      <c r="AUA67" s="876"/>
      <c r="AUB67" s="876"/>
      <c r="AUC67" s="876"/>
      <c r="AUD67" s="876"/>
      <c r="AUE67" s="876"/>
      <c r="AUF67" s="876"/>
      <c r="AUG67" s="876"/>
      <c r="AUH67" s="876"/>
      <c r="AUI67" s="876"/>
      <c r="AUJ67" s="876"/>
      <c r="AUK67" s="876"/>
      <c r="AUL67" s="876"/>
      <c r="AUM67" s="876"/>
      <c r="AUN67" s="876"/>
      <c r="AUO67" s="876"/>
      <c r="AUP67" s="876"/>
      <c r="AUQ67" s="876"/>
      <c r="AUR67" s="876"/>
      <c r="AUS67" s="876"/>
      <c r="AUT67" s="876"/>
      <c r="AUU67" s="876"/>
      <c r="AUV67" s="876"/>
      <c r="AUW67" s="876"/>
      <c r="AUX67" s="876"/>
      <c r="AUY67" s="876"/>
      <c r="AUZ67" s="876"/>
      <c r="AVA67" s="876"/>
      <c r="AVB67" s="876"/>
      <c r="AVC67" s="876"/>
      <c r="AVD67" s="876"/>
      <c r="AVE67" s="876"/>
      <c r="AVF67" s="876"/>
      <c r="AVG67" s="876"/>
      <c r="AVH67" s="876"/>
      <c r="AVI67" s="876"/>
      <c r="AVJ67" s="876"/>
      <c r="AVK67" s="876"/>
      <c r="AVL67" s="876"/>
      <c r="AVM67" s="876"/>
      <c r="AVN67" s="876"/>
      <c r="AVO67" s="876"/>
      <c r="AVP67" s="876"/>
      <c r="AVQ67" s="876"/>
      <c r="AVR67" s="876"/>
      <c r="AVS67" s="876"/>
      <c r="AVT67" s="876"/>
      <c r="AVU67" s="876"/>
      <c r="AVV67" s="876"/>
      <c r="AVW67" s="876"/>
      <c r="AVX67" s="876"/>
      <c r="AVY67" s="876"/>
      <c r="AVZ67" s="876"/>
      <c r="AWA67" s="876"/>
      <c r="AWB67" s="876"/>
      <c r="AWC67" s="876"/>
      <c r="AWD67" s="876"/>
      <c r="AWE67" s="876"/>
      <c r="AWF67" s="876"/>
      <c r="AWG67" s="876"/>
      <c r="AWH67" s="876"/>
      <c r="AWI67" s="876"/>
      <c r="AWJ67" s="876"/>
      <c r="AWK67" s="876"/>
      <c r="AWL67" s="876"/>
      <c r="AWM67" s="876"/>
      <c r="AWN67" s="876"/>
      <c r="AWO67" s="876"/>
      <c r="AWP67" s="876"/>
      <c r="AWQ67" s="876"/>
      <c r="AWR67" s="876"/>
      <c r="AWS67" s="876"/>
      <c r="AWT67" s="876"/>
      <c r="AWU67" s="876"/>
      <c r="AWV67" s="876"/>
      <c r="AWW67" s="876"/>
      <c r="AWX67" s="876"/>
      <c r="AWY67" s="876"/>
      <c r="AWZ67" s="876"/>
      <c r="AXA67" s="876"/>
      <c r="AXB67" s="876"/>
      <c r="AXC67" s="876"/>
      <c r="AXD67" s="876"/>
      <c r="AXE67" s="876"/>
      <c r="AXF67" s="876"/>
      <c r="AXG67" s="876"/>
      <c r="AXH67" s="876"/>
      <c r="AXI67" s="876"/>
      <c r="AXJ67" s="876"/>
      <c r="AXK67" s="876"/>
      <c r="AXL67" s="876"/>
      <c r="AXM67" s="876"/>
      <c r="AXN67" s="876"/>
      <c r="AXO67" s="876"/>
      <c r="AXP67" s="876"/>
      <c r="AXQ67" s="876"/>
      <c r="AXR67" s="876"/>
      <c r="AXS67" s="876"/>
      <c r="AXT67" s="876"/>
      <c r="AXU67" s="876"/>
      <c r="AXV67" s="876"/>
      <c r="AXW67" s="876"/>
      <c r="AXX67" s="876"/>
      <c r="AXY67" s="876"/>
      <c r="AXZ67" s="876"/>
      <c r="AYA67" s="876"/>
      <c r="AYB67" s="876"/>
      <c r="AYC67" s="876"/>
      <c r="AYD67" s="876"/>
      <c r="AYE67" s="876"/>
      <c r="AYF67" s="876"/>
      <c r="AYG67" s="876"/>
      <c r="AYH67" s="876"/>
      <c r="AYI67" s="876"/>
      <c r="AYJ67" s="876"/>
      <c r="AYK67" s="876"/>
      <c r="AYL67" s="876"/>
      <c r="AYM67" s="876"/>
      <c r="AYN67" s="876"/>
      <c r="AYO67" s="876"/>
      <c r="AYP67" s="876"/>
      <c r="AYQ67" s="876"/>
      <c r="AYR67" s="876"/>
      <c r="AYS67" s="876"/>
      <c r="AYT67" s="876"/>
      <c r="AYU67" s="876"/>
      <c r="AYV67" s="876"/>
      <c r="AYW67" s="876"/>
      <c r="AYX67" s="876"/>
      <c r="AYY67" s="876"/>
      <c r="AYZ67" s="876"/>
      <c r="AZA67" s="876"/>
      <c r="AZB67" s="876"/>
      <c r="AZC67" s="876"/>
      <c r="AZD67" s="876"/>
      <c r="AZE67" s="876"/>
      <c r="AZF67" s="876"/>
      <c r="AZG67" s="876"/>
      <c r="AZH67" s="876"/>
      <c r="AZI67" s="876"/>
      <c r="AZJ67" s="876"/>
      <c r="AZK67" s="876"/>
      <c r="AZL67" s="876"/>
      <c r="AZM67" s="876"/>
      <c r="AZN67" s="876"/>
      <c r="AZO67" s="876"/>
      <c r="AZP67" s="876"/>
      <c r="AZQ67" s="876"/>
      <c r="AZR67" s="876"/>
      <c r="AZS67" s="876"/>
      <c r="AZT67" s="876"/>
      <c r="AZU67" s="876"/>
      <c r="AZV67" s="876"/>
      <c r="AZW67" s="876"/>
      <c r="AZX67" s="876"/>
      <c r="AZY67" s="876"/>
      <c r="AZZ67" s="876"/>
      <c r="BAA67" s="876"/>
      <c r="BAB67" s="876"/>
      <c r="BAC67" s="876"/>
      <c r="BAD67" s="876"/>
      <c r="BAE67" s="876"/>
      <c r="BAF67" s="876"/>
      <c r="BAG67" s="876"/>
      <c r="BAH67" s="876"/>
      <c r="BAI67" s="876"/>
      <c r="BAJ67" s="876"/>
      <c r="BAK67" s="876"/>
      <c r="BAL67" s="876"/>
      <c r="BAM67" s="876"/>
      <c r="BAN67" s="876"/>
      <c r="BAO67" s="876"/>
      <c r="BAP67" s="876"/>
      <c r="BAQ67" s="876"/>
      <c r="BAR67" s="876"/>
      <c r="BAS67" s="876"/>
      <c r="BAT67" s="876"/>
      <c r="BAU67" s="876"/>
      <c r="BAV67" s="876"/>
      <c r="BAW67" s="876"/>
      <c r="BAX67" s="876"/>
      <c r="BAY67" s="876"/>
      <c r="BAZ67" s="876"/>
      <c r="BBA67" s="876"/>
      <c r="BBB67" s="876"/>
      <c r="BBC67" s="876"/>
      <c r="BBD67" s="876"/>
      <c r="BBE67" s="876"/>
      <c r="BBF67" s="876"/>
      <c r="BBG67" s="876"/>
      <c r="BBH67" s="876"/>
      <c r="BBI67" s="876"/>
      <c r="BBJ67" s="876"/>
      <c r="BBK67" s="876"/>
      <c r="BBL67" s="876"/>
      <c r="BBM67" s="876"/>
      <c r="BBN67" s="876"/>
      <c r="BBO67" s="876"/>
      <c r="BBP67" s="876"/>
      <c r="BBQ67" s="876"/>
      <c r="BBR67" s="876"/>
      <c r="BBS67" s="876"/>
      <c r="BBT67" s="876"/>
      <c r="BBU67" s="876"/>
      <c r="BBV67" s="876"/>
      <c r="BBW67" s="876"/>
      <c r="BBX67" s="876"/>
      <c r="BBY67" s="876"/>
      <c r="BBZ67" s="876"/>
      <c r="BCA67" s="876"/>
      <c r="BCB67" s="876"/>
      <c r="BCC67" s="876"/>
      <c r="BCD67" s="876"/>
      <c r="BCE67" s="876"/>
      <c r="BCF67" s="876"/>
      <c r="BCG67" s="876"/>
      <c r="BCH67" s="876"/>
      <c r="BCI67" s="876"/>
      <c r="BCJ67" s="876"/>
      <c r="BCK67" s="876"/>
      <c r="BCL67" s="876"/>
      <c r="BCM67" s="876"/>
      <c r="BCN67" s="876"/>
      <c r="BCO67" s="876"/>
      <c r="BCP67" s="876"/>
      <c r="BCQ67" s="876"/>
      <c r="BCR67" s="876"/>
      <c r="BCS67" s="876"/>
      <c r="BCT67" s="876"/>
      <c r="BCU67" s="876"/>
      <c r="BCV67" s="876"/>
      <c r="BCW67" s="876"/>
      <c r="BCX67" s="876"/>
      <c r="BCY67" s="876"/>
      <c r="BCZ67" s="876"/>
      <c r="BDA67" s="876"/>
      <c r="BDB67" s="876"/>
      <c r="BDC67" s="876"/>
      <c r="BDD67" s="876"/>
      <c r="BDE67" s="876"/>
      <c r="BDF67" s="876"/>
      <c r="BDG67" s="876"/>
      <c r="BDH67" s="876"/>
      <c r="BDI67" s="876"/>
      <c r="BDJ67" s="876"/>
      <c r="BDK67" s="876"/>
      <c r="BDL67" s="876"/>
      <c r="BDM67" s="876"/>
      <c r="BDN67" s="876"/>
      <c r="BDO67" s="876"/>
      <c r="BDP67" s="876"/>
      <c r="BDQ67" s="876"/>
      <c r="BDR67" s="876"/>
      <c r="BDS67" s="876"/>
      <c r="BDT67" s="876"/>
      <c r="BDU67" s="876"/>
      <c r="BDV67" s="876"/>
      <c r="BDW67" s="876"/>
      <c r="BDX67" s="876"/>
      <c r="BDY67" s="876"/>
      <c r="BDZ67" s="876"/>
      <c r="BEA67" s="876"/>
      <c r="BEB67" s="876"/>
      <c r="BEC67" s="876"/>
      <c r="BED67" s="876"/>
      <c r="BEE67" s="876"/>
      <c r="BEF67" s="876"/>
      <c r="BEG67" s="876"/>
      <c r="BEH67" s="876"/>
      <c r="BEI67" s="876"/>
      <c r="BEJ67" s="876"/>
      <c r="BEK67" s="876"/>
      <c r="BEL67" s="876"/>
      <c r="BEM67" s="876"/>
      <c r="BEN67" s="876"/>
      <c r="BEO67" s="876"/>
      <c r="BEP67" s="876"/>
      <c r="BEQ67" s="876"/>
      <c r="BER67" s="876"/>
      <c r="BES67" s="876"/>
      <c r="BET67" s="876"/>
      <c r="BEU67" s="876"/>
      <c r="BEV67" s="876"/>
      <c r="BEW67" s="876"/>
      <c r="BEX67" s="876"/>
      <c r="BEY67" s="876"/>
      <c r="BEZ67" s="876"/>
      <c r="BFA67" s="876"/>
      <c r="BFB67" s="876"/>
      <c r="BFC67" s="876"/>
      <c r="BFD67" s="876"/>
      <c r="BFE67" s="876"/>
      <c r="BFF67" s="876"/>
      <c r="BFG67" s="876"/>
      <c r="BFH67" s="876"/>
      <c r="BFI67" s="876"/>
      <c r="BFJ67" s="876"/>
      <c r="BFK67" s="876"/>
      <c r="BFL67" s="876"/>
      <c r="BFM67" s="876"/>
      <c r="BFN67" s="876"/>
      <c r="BFO67" s="876"/>
      <c r="BFP67" s="876"/>
      <c r="BFQ67" s="876"/>
      <c r="BFR67" s="876"/>
      <c r="BFS67" s="876"/>
      <c r="BFT67" s="876"/>
      <c r="BFU67" s="876"/>
      <c r="BFV67" s="876"/>
      <c r="BFW67" s="876"/>
      <c r="BFX67" s="876"/>
      <c r="BFY67" s="876"/>
      <c r="BFZ67" s="876"/>
      <c r="BGA67" s="876"/>
      <c r="BGB67" s="876"/>
      <c r="BGC67" s="876"/>
      <c r="BGD67" s="876"/>
      <c r="BGE67" s="876"/>
      <c r="BGF67" s="876"/>
      <c r="BGG67" s="876"/>
      <c r="BGH67" s="876"/>
      <c r="BGI67" s="876"/>
      <c r="BGJ67" s="876"/>
      <c r="BGK67" s="876"/>
      <c r="BGL67" s="876"/>
      <c r="BGM67" s="876"/>
      <c r="BGN67" s="876"/>
      <c r="BGO67" s="876"/>
      <c r="BGP67" s="876"/>
      <c r="BGQ67" s="876"/>
      <c r="BGR67" s="876"/>
      <c r="BGS67" s="876"/>
      <c r="BGT67" s="876"/>
      <c r="BGU67" s="876"/>
      <c r="BGV67" s="876"/>
      <c r="BGW67" s="876"/>
      <c r="BGX67" s="876"/>
      <c r="BGY67" s="876"/>
      <c r="BGZ67" s="876"/>
      <c r="BHA67" s="876"/>
      <c r="BHB67" s="876"/>
      <c r="BHC67" s="876"/>
      <c r="BHD67" s="876"/>
      <c r="BHE67" s="876"/>
      <c r="BHF67" s="876"/>
      <c r="BHG67" s="876"/>
      <c r="BHH67" s="876"/>
      <c r="BHI67" s="876"/>
      <c r="BHJ67" s="876"/>
      <c r="BHK67" s="876"/>
      <c r="BHL67" s="876"/>
      <c r="BHM67" s="876"/>
      <c r="BHN67" s="876"/>
      <c r="BHO67" s="876"/>
      <c r="BHP67" s="876"/>
      <c r="BHQ67" s="876"/>
      <c r="BHR67" s="876"/>
      <c r="BHS67" s="876"/>
      <c r="BHT67" s="876"/>
      <c r="BHU67" s="876"/>
      <c r="BHV67" s="876"/>
      <c r="BHW67" s="876"/>
      <c r="BHX67" s="876"/>
      <c r="BHY67" s="876"/>
      <c r="BHZ67" s="876"/>
      <c r="BIA67" s="876"/>
      <c r="BIB67" s="876"/>
      <c r="BIC67" s="876"/>
      <c r="BID67" s="876"/>
      <c r="BIE67" s="876"/>
      <c r="BIF67" s="876"/>
      <c r="BIG67" s="876"/>
      <c r="BIH67" s="876"/>
      <c r="BII67" s="876"/>
      <c r="BIJ67" s="876"/>
      <c r="BIK67" s="876"/>
      <c r="BIL67" s="876"/>
      <c r="BIM67" s="876"/>
      <c r="BIN67" s="876"/>
      <c r="BIO67" s="876"/>
      <c r="BIP67" s="876"/>
      <c r="BIQ67" s="876"/>
      <c r="BIR67" s="876"/>
      <c r="BIS67" s="876"/>
      <c r="BIT67" s="876"/>
      <c r="BIU67" s="876"/>
      <c r="BIV67" s="876"/>
      <c r="BIW67" s="876"/>
      <c r="BIX67" s="876"/>
      <c r="BIY67" s="876"/>
      <c r="BIZ67" s="876"/>
      <c r="BJA67" s="876"/>
      <c r="BJB67" s="876"/>
      <c r="BJC67" s="876"/>
      <c r="BJD67" s="876"/>
      <c r="BJE67" s="876"/>
      <c r="BJF67" s="876"/>
      <c r="BJG67" s="876"/>
      <c r="BJH67" s="876"/>
      <c r="BJI67" s="876"/>
      <c r="BJJ67" s="876"/>
      <c r="BJK67" s="876"/>
      <c r="BJL67" s="876"/>
      <c r="BJM67" s="876"/>
      <c r="BJN67" s="876"/>
      <c r="BJO67" s="876"/>
      <c r="BJP67" s="876"/>
      <c r="BJQ67" s="876"/>
      <c r="BJR67" s="876"/>
      <c r="BJS67" s="876"/>
      <c r="BJT67" s="876"/>
      <c r="BJU67" s="876"/>
      <c r="BJV67" s="876"/>
      <c r="BJW67" s="876"/>
      <c r="BJX67" s="876"/>
      <c r="BJY67" s="876"/>
      <c r="BJZ67" s="876"/>
      <c r="BKA67" s="876"/>
      <c r="BKB67" s="876"/>
      <c r="BKC67" s="876"/>
      <c r="BKD67" s="876"/>
      <c r="BKE67" s="876"/>
      <c r="BKF67" s="876"/>
      <c r="BKG67" s="876"/>
      <c r="BKH67" s="876"/>
      <c r="BKI67" s="876"/>
      <c r="BKJ67" s="876"/>
      <c r="BKK67" s="876"/>
      <c r="BKL67" s="876"/>
      <c r="BKM67" s="876"/>
      <c r="BKN67" s="876"/>
      <c r="BKO67" s="876"/>
      <c r="BKP67" s="876"/>
      <c r="BKQ67" s="876"/>
      <c r="BKR67" s="876"/>
      <c r="BKS67" s="876"/>
      <c r="BKT67" s="876"/>
      <c r="BKU67" s="876"/>
      <c r="BKV67" s="876"/>
      <c r="BKW67" s="876"/>
      <c r="BKX67" s="876"/>
      <c r="BKY67" s="876"/>
      <c r="BKZ67" s="876"/>
      <c r="BLA67" s="876"/>
      <c r="BLB67" s="876"/>
      <c r="BLC67" s="876"/>
      <c r="BLD67" s="876"/>
      <c r="BLE67" s="876"/>
      <c r="BLF67" s="876"/>
      <c r="BLG67" s="876"/>
      <c r="BLH67" s="876"/>
      <c r="BLI67" s="876"/>
      <c r="BLJ67" s="876"/>
      <c r="BLK67" s="876"/>
      <c r="BLL67" s="876"/>
      <c r="BLM67" s="876"/>
      <c r="BLN67" s="876"/>
      <c r="BLO67" s="876"/>
      <c r="BLP67" s="876"/>
      <c r="BLQ67" s="876"/>
      <c r="BLR67" s="876"/>
      <c r="BLS67" s="876"/>
      <c r="BLT67" s="876"/>
      <c r="BLU67" s="876"/>
      <c r="BLV67" s="876"/>
      <c r="BLW67" s="876"/>
      <c r="BLX67" s="876"/>
      <c r="BLY67" s="876"/>
      <c r="BLZ67" s="876"/>
      <c r="BMA67" s="876"/>
      <c r="BMB67" s="876"/>
      <c r="BMC67" s="876"/>
      <c r="BMD67" s="876"/>
      <c r="BME67" s="876"/>
      <c r="BMF67" s="876"/>
      <c r="BMG67" s="876"/>
      <c r="BMH67" s="876"/>
      <c r="BMI67" s="876"/>
      <c r="BMJ67" s="876"/>
      <c r="BMK67" s="876"/>
      <c r="BML67" s="876"/>
      <c r="BMM67" s="876"/>
      <c r="BMN67" s="876"/>
      <c r="BMO67" s="876"/>
      <c r="BMP67" s="876"/>
      <c r="BMQ67" s="876"/>
      <c r="BMR67" s="876"/>
      <c r="BMS67" s="876"/>
      <c r="BMT67" s="876"/>
      <c r="BMU67" s="876"/>
      <c r="BMV67" s="876"/>
      <c r="BMW67" s="876"/>
      <c r="BMX67" s="876"/>
      <c r="BMY67" s="876"/>
      <c r="BMZ67" s="876"/>
      <c r="BNA67" s="876"/>
      <c r="BNB67" s="876"/>
      <c r="BNC67" s="876"/>
      <c r="BND67" s="876"/>
      <c r="BNE67" s="876"/>
      <c r="BNF67" s="876"/>
      <c r="BNG67" s="876"/>
      <c r="BNH67" s="876"/>
      <c r="BNI67" s="876"/>
      <c r="BNJ67" s="876"/>
      <c r="BNK67" s="876"/>
      <c r="BNL67" s="876"/>
      <c r="BNM67" s="876"/>
      <c r="BNN67" s="876"/>
      <c r="BNO67" s="876"/>
      <c r="BNP67" s="876"/>
      <c r="BNQ67" s="876"/>
      <c r="BNR67" s="876"/>
      <c r="BNS67" s="876"/>
      <c r="BNT67" s="876"/>
      <c r="BNU67" s="876"/>
      <c r="BNV67" s="876"/>
      <c r="BNW67" s="876"/>
      <c r="BNX67" s="876"/>
      <c r="BNY67" s="876"/>
      <c r="BNZ67" s="876"/>
      <c r="BOA67" s="876"/>
      <c r="BOB67" s="876"/>
      <c r="BOC67" s="876"/>
      <c r="BOD67" s="876"/>
      <c r="BOE67" s="876"/>
      <c r="BOF67" s="876"/>
      <c r="BOG67" s="876"/>
      <c r="BOH67" s="876"/>
      <c r="BOI67" s="876"/>
      <c r="BOJ67" s="876"/>
      <c r="BOK67" s="876"/>
      <c r="BOL67" s="876"/>
      <c r="BOM67" s="876"/>
      <c r="BON67" s="876"/>
      <c r="BOO67" s="876"/>
      <c r="BOP67" s="876"/>
      <c r="BOQ67" s="876"/>
      <c r="BOR67" s="876"/>
      <c r="BOS67" s="876"/>
      <c r="BOT67" s="876"/>
      <c r="BOU67" s="876"/>
      <c r="BOV67" s="876"/>
      <c r="BOW67" s="876"/>
      <c r="BOX67" s="876"/>
      <c r="BOY67" s="876"/>
      <c r="BOZ67" s="876"/>
      <c r="BPA67" s="876"/>
      <c r="BPB67" s="876"/>
      <c r="BPC67" s="876"/>
      <c r="BPD67" s="876"/>
      <c r="BPE67" s="876"/>
      <c r="BPF67" s="876"/>
      <c r="BPG67" s="876"/>
      <c r="BPH67" s="876"/>
      <c r="BPI67" s="876"/>
      <c r="BPJ67" s="876"/>
      <c r="BPK67" s="876"/>
      <c r="BPL67" s="876"/>
      <c r="BPM67" s="876"/>
      <c r="BPN67" s="876"/>
      <c r="BPO67" s="876"/>
      <c r="BPP67" s="876"/>
      <c r="BPQ67" s="876"/>
      <c r="BPR67" s="876"/>
      <c r="BPS67" s="876"/>
      <c r="BPT67" s="876"/>
      <c r="BPU67" s="876"/>
      <c r="BPV67" s="876"/>
      <c r="BPW67" s="876"/>
      <c r="BPX67" s="876"/>
      <c r="BPY67" s="876"/>
      <c r="BPZ67" s="876"/>
      <c r="BQA67" s="876"/>
      <c r="BQB67" s="876"/>
      <c r="BQC67" s="876"/>
      <c r="BQD67" s="876"/>
      <c r="BQE67" s="876"/>
      <c r="BQF67" s="876"/>
      <c r="BQG67" s="876"/>
      <c r="BQH67" s="876"/>
      <c r="BQI67" s="876"/>
      <c r="BQJ67" s="876"/>
      <c r="BQK67" s="876"/>
      <c r="BQL67" s="876"/>
      <c r="BQM67" s="876"/>
      <c r="BQN67" s="876"/>
      <c r="BQO67" s="876"/>
      <c r="BQP67" s="876"/>
      <c r="BQQ67" s="876"/>
      <c r="BQR67" s="876"/>
      <c r="BQS67" s="876"/>
      <c r="BQT67" s="876"/>
      <c r="BQU67" s="876"/>
      <c r="BQV67" s="876"/>
      <c r="BQW67" s="876"/>
      <c r="BQX67" s="876"/>
      <c r="BQY67" s="876"/>
      <c r="BQZ67" s="876"/>
      <c r="BRA67" s="876"/>
      <c r="BRB67" s="876"/>
      <c r="BRC67" s="876"/>
      <c r="BRD67" s="876"/>
      <c r="BRE67" s="876"/>
      <c r="BRF67" s="876"/>
      <c r="BRG67" s="876"/>
      <c r="BRH67" s="876"/>
      <c r="BRI67" s="876"/>
      <c r="BRJ67" s="876"/>
      <c r="BRK67" s="876"/>
      <c r="BRL67" s="876"/>
      <c r="BRM67" s="876"/>
      <c r="BRN67" s="876"/>
      <c r="BRO67" s="876"/>
      <c r="BRP67" s="876"/>
      <c r="BRQ67" s="876"/>
      <c r="BRR67" s="876"/>
      <c r="BRS67" s="876"/>
      <c r="BRT67" s="876"/>
      <c r="BRU67" s="876"/>
      <c r="BRV67" s="876"/>
      <c r="BRW67" s="876"/>
      <c r="BRX67" s="876"/>
      <c r="BRY67" s="876"/>
      <c r="BRZ67" s="876"/>
      <c r="BSA67" s="876"/>
      <c r="BSB67" s="876"/>
      <c r="BSC67" s="876"/>
      <c r="BSD67" s="876"/>
      <c r="BSE67" s="876"/>
      <c r="BSF67" s="876"/>
      <c r="BSG67" s="876"/>
      <c r="BSH67" s="876"/>
      <c r="BSI67" s="876"/>
      <c r="BSJ67" s="876"/>
      <c r="BSK67" s="876"/>
      <c r="BSL67" s="876"/>
      <c r="BSM67" s="876"/>
      <c r="BSN67" s="876"/>
      <c r="BSO67" s="876"/>
      <c r="BSP67" s="876"/>
      <c r="BSQ67" s="876"/>
      <c r="BSR67" s="876"/>
      <c r="BSS67" s="876"/>
      <c r="BST67" s="876"/>
      <c r="BSU67" s="876"/>
      <c r="BSV67" s="876"/>
      <c r="BSW67" s="876"/>
      <c r="BSX67" s="876"/>
      <c r="BSY67" s="876"/>
      <c r="BSZ67" s="876"/>
      <c r="BTA67" s="876"/>
      <c r="BTB67" s="876"/>
      <c r="BTC67" s="876"/>
      <c r="BTD67" s="876"/>
      <c r="BTE67" s="876"/>
      <c r="BTF67" s="876"/>
      <c r="BTG67" s="876"/>
      <c r="BTH67" s="876"/>
      <c r="BTI67" s="876"/>
      <c r="BTJ67" s="876"/>
      <c r="BTK67" s="876"/>
      <c r="BTL67" s="876"/>
      <c r="BTM67" s="876"/>
      <c r="BTN67" s="876"/>
      <c r="BTO67" s="876"/>
      <c r="BTP67" s="876"/>
      <c r="BTQ67" s="876"/>
      <c r="BTR67" s="876"/>
      <c r="BTS67" s="876"/>
      <c r="BTT67" s="876"/>
      <c r="BTU67" s="876"/>
      <c r="BTV67" s="876"/>
      <c r="BTW67" s="876"/>
      <c r="BTX67" s="876"/>
      <c r="BTY67" s="876"/>
      <c r="BTZ67" s="876"/>
      <c r="BUA67" s="876"/>
      <c r="BUB67" s="876"/>
      <c r="BUC67" s="876"/>
      <c r="BUD67" s="876"/>
      <c r="BUE67" s="876"/>
      <c r="BUF67" s="876"/>
      <c r="BUG67" s="876"/>
      <c r="BUH67" s="876"/>
      <c r="BUI67" s="876"/>
      <c r="BUJ67" s="876"/>
      <c r="BUK67" s="876"/>
      <c r="BUL67" s="876"/>
      <c r="BUM67" s="876"/>
      <c r="BUN67" s="876"/>
      <c r="BUO67" s="876"/>
      <c r="BUP67" s="876"/>
      <c r="BUQ67" s="876"/>
      <c r="BUR67" s="876"/>
      <c r="BUS67" s="876"/>
      <c r="BUT67" s="876"/>
      <c r="BUU67" s="876"/>
      <c r="BUV67" s="876"/>
      <c r="BUW67" s="876"/>
      <c r="BUX67" s="876"/>
      <c r="BUY67" s="876"/>
      <c r="BUZ67" s="876"/>
      <c r="BVA67" s="876"/>
      <c r="BVB67" s="876"/>
      <c r="BVC67" s="876"/>
      <c r="BVD67" s="876"/>
      <c r="BVE67" s="876"/>
      <c r="BVF67" s="876"/>
      <c r="BVG67" s="876"/>
      <c r="BVH67" s="876"/>
      <c r="BVI67" s="876"/>
      <c r="BVJ67" s="876"/>
      <c r="BVK67" s="876"/>
      <c r="BVL67" s="876"/>
      <c r="BVM67" s="876"/>
      <c r="BVN67" s="876"/>
      <c r="BVO67" s="876"/>
      <c r="BVP67" s="876"/>
      <c r="BVQ67" s="876"/>
      <c r="BVR67" s="876"/>
      <c r="BVS67" s="876"/>
      <c r="BVT67" s="876"/>
      <c r="BVU67" s="876"/>
      <c r="BVV67" s="876"/>
      <c r="BVW67" s="876"/>
      <c r="BVX67" s="876"/>
      <c r="BVY67" s="876"/>
      <c r="BVZ67" s="876"/>
      <c r="BWA67" s="876"/>
      <c r="BWB67" s="876"/>
      <c r="BWC67" s="876"/>
      <c r="BWD67" s="876"/>
      <c r="BWE67" s="876"/>
      <c r="BWF67" s="876"/>
      <c r="BWG67" s="876"/>
      <c r="BWH67" s="876"/>
      <c r="BWI67" s="876"/>
      <c r="BWJ67" s="876"/>
      <c r="BWK67" s="876"/>
      <c r="BWL67" s="876"/>
      <c r="BWM67" s="876"/>
      <c r="BWN67" s="876"/>
      <c r="BWO67" s="876"/>
      <c r="BWP67" s="876"/>
      <c r="BWQ67" s="876"/>
      <c r="BWR67" s="876"/>
      <c r="BWS67" s="876"/>
      <c r="BWT67" s="876"/>
      <c r="BWU67" s="876"/>
      <c r="BWV67" s="876"/>
      <c r="BWW67" s="876"/>
      <c r="BWX67" s="876"/>
      <c r="BWY67" s="876"/>
      <c r="BWZ67" s="876"/>
      <c r="BXA67" s="876"/>
      <c r="BXB67" s="876"/>
      <c r="BXC67" s="876"/>
      <c r="BXD67" s="876"/>
      <c r="BXE67" s="876"/>
      <c r="BXF67" s="876"/>
      <c r="BXG67" s="876"/>
      <c r="BXH67" s="876"/>
      <c r="BXI67" s="876"/>
      <c r="BXJ67" s="876"/>
      <c r="BXK67" s="876"/>
      <c r="BXL67" s="876"/>
      <c r="BXM67" s="876"/>
      <c r="BXN67" s="876"/>
      <c r="BXO67" s="876"/>
      <c r="BXP67" s="876"/>
      <c r="BXQ67" s="876"/>
      <c r="BXR67" s="876"/>
      <c r="BXS67" s="876"/>
      <c r="BXT67" s="876"/>
      <c r="BXU67" s="876"/>
      <c r="BXV67" s="876"/>
      <c r="BXW67" s="876"/>
      <c r="BXX67" s="876"/>
      <c r="BXY67" s="876"/>
      <c r="BXZ67" s="876"/>
      <c r="BYA67" s="876"/>
      <c r="BYB67" s="876"/>
      <c r="BYC67" s="876"/>
      <c r="BYD67" s="876"/>
      <c r="BYE67" s="876"/>
      <c r="BYF67" s="876"/>
      <c r="BYG67" s="876"/>
      <c r="BYH67" s="876"/>
      <c r="BYI67" s="876"/>
      <c r="BYJ67" s="876"/>
      <c r="BYK67" s="876"/>
      <c r="BYL67" s="876"/>
      <c r="BYM67" s="876"/>
      <c r="BYN67" s="876"/>
      <c r="BYO67" s="876"/>
      <c r="BYP67" s="876"/>
      <c r="BYQ67" s="876"/>
      <c r="BYR67" s="876"/>
      <c r="BYS67" s="876"/>
      <c r="BYT67" s="876"/>
      <c r="BYU67" s="876"/>
      <c r="BYV67" s="876"/>
      <c r="BYW67" s="876"/>
      <c r="BYX67" s="876"/>
      <c r="BYY67" s="876"/>
      <c r="BYZ67" s="876"/>
      <c r="BZA67" s="876"/>
      <c r="BZB67" s="876"/>
      <c r="BZC67" s="876"/>
      <c r="BZD67" s="876"/>
      <c r="BZE67" s="876"/>
      <c r="BZF67" s="876"/>
      <c r="BZG67" s="876"/>
      <c r="BZH67" s="876"/>
      <c r="BZI67" s="876"/>
      <c r="BZJ67" s="876"/>
      <c r="BZK67" s="876"/>
      <c r="BZL67" s="876"/>
      <c r="BZM67" s="876"/>
      <c r="BZN67" s="876"/>
      <c r="BZO67" s="876"/>
      <c r="BZP67" s="876"/>
      <c r="BZQ67" s="876"/>
      <c r="BZR67" s="876"/>
      <c r="BZS67" s="876"/>
      <c r="BZT67" s="876"/>
      <c r="BZU67" s="876"/>
      <c r="BZV67" s="876"/>
      <c r="BZW67" s="876"/>
      <c r="BZX67" s="876"/>
      <c r="BZY67" s="876"/>
      <c r="BZZ67" s="876"/>
      <c r="CAA67" s="876"/>
      <c r="CAB67" s="876"/>
      <c r="CAC67" s="876"/>
      <c r="CAD67" s="876"/>
      <c r="CAE67" s="876"/>
      <c r="CAF67" s="876"/>
      <c r="CAG67" s="876"/>
      <c r="CAH67" s="876"/>
      <c r="CAI67" s="876"/>
      <c r="CAJ67" s="876"/>
      <c r="CAK67" s="876"/>
      <c r="CAL67" s="876"/>
      <c r="CAM67" s="876"/>
      <c r="CAN67" s="876"/>
      <c r="CAO67" s="876"/>
      <c r="CAP67" s="876"/>
      <c r="CAQ67" s="876"/>
      <c r="CAR67" s="876"/>
      <c r="CAS67" s="876"/>
      <c r="CAT67" s="876"/>
      <c r="CAU67" s="876"/>
      <c r="CAV67" s="876"/>
      <c r="CAW67" s="876"/>
      <c r="CAX67" s="876"/>
      <c r="CAY67" s="876"/>
      <c r="CAZ67" s="876"/>
      <c r="CBA67" s="876"/>
      <c r="CBB67" s="876"/>
      <c r="CBC67" s="876"/>
      <c r="CBD67" s="876"/>
      <c r="CBE67" s="876"/>
      <c r="CBF67" s="876"/>
      <c r="CBG67" s="876"/>
      <c r="CBH67" s="876"/>
      <c r="CBI67" s="876"/>
      <c r="CBJ67" s="876"/>
      <c r="CBK67" s="876"/>
      <c r="CBL67" s="876"/>
      <c r="CBM67" s="876"/>
      <c r="CBN67" s="876"/>
      <c r="CBO67" s="876"/>
      <c r="CBP67" s="876"/>
      <c r="CBQ67" s="876"/>
      <c r="CBR67" s="876"/>
      <c r="CBS67" s="876"/>
      <c r="CBT67" s="876"/>
      <c r="CBU67" s="876"/>
      <c r="CBV67" s="876"/>
      <c r="CBW67" s="876"/>
      <c r="CBX67" s="876"/>
      <c r="CBY67" s="876"/>
      <c r="CBZ67" s="876"/>
      <c r="CCA67" s="876"/>
      <c r="CCB67" s="876"/>
      <c r="CCC67" s="876"/>
      <c r="CCD67" s="876"/>
      <c r="CCE67" s="876"/>
      <c r="CCF67" s="876"/>
      <c r="CCG67" s="876"/>
      <c r="CCH67" s="876"/>
      <c r="CCI67" s="876"/>
      <c r="CCJ67" s="876"/>
      <c r="CCK67" s="876"/>
      <c r="CCL67" s="876"/>
      <c r="CCM67" s="876"/>
      <c r="CCN67" s="876"/>
      <c r="CCO67" s="876"/>
      <c r="CCP67" s="876"/>
      <c r="CCQ67" s="876"/>
      <c r="CCR67" s="876"/>
      <c r="CCS67" s="876"/>
      <c r="CCT67" s="876"/>
      <c r="CCU67" s="876"/>
      <c r="CCV67" s="876"/>
      <c r="CCW67" s="876"/>
      <c r="CCX67" s="876"/>
      <c r="CCY67" s="876"/>
      <c r="CCZ67" s="876"/>
      <c r="CDA67" s="876"/>
      <c r="CDB67" s="876"/>
      <c r="CDC67" s="876"/>
      <c r="CDD67" s="876"/>
      <c r="CDE67" s="876"/>
      <c r="CDF67" s="876"/>
      <c r="CDG67" s="876"/>
      <c r="CDH67" s="876"/>
      <c r="CDI67" s="876"/>
      <c r="CDJ67" s="876"/>
      <c r="CDK67" s="876"/>
      <c r="CDL67" s="876"/>
      <c r="CDM67" s="876"/>
      <c r="CDN67" s="876"/>
      <c r="CDO67" s="876"/>
      <c r="CDP67" s="876"/>
      <c r="CDQ67" s="876"/>
      <c r="CDR67" s="876"/>
      <c r="CDS67" s="876"/>
      <c r="CDT67" s="876"/>
      <c r="CDU67" s="876"/>
      <c r="CDV67" s="876"/>
      <c r="CDW67" s="876"/>
      <c r="CDX67" s="876"/>
      <c r="CDY67" s="876"/>
      <c r="CDZ67" s="876"/>
      <c r="CEA67" s="876"/>
      <c r="CEB67" s="876"/>
      <c r="CEC67" s="876"/>
      <c r="CED67" s="876"/>
      <c r="CEE67" s="876"/>
      <c r="CEF67" s="876"/>
      <c r="CEG67" s="876"/>
      <c r="CEH67" s="876"/>
      <c r="CEI67" s="876"/>
      <c r="CEJ67" s="876"/>
      <c r="CEK67" s="876"/>
      <c r="CEL67" s="876"/>
      <c r="CEM67" s="876"/>
      <c r="CEN67" s="876"/>
      <c r="CEO67" s="876"/>
      <c r="CEP67" s="876"/>
      <c r="CEQ67" s="876"/>
      <c r="CER67" s="876"/>
      <c r="CES67" s="876"/>
      <c r="CET67" s="876"/>
      <c r="CEU67" s="876"/>
      <c r="CEV67" s="876"/>
      <c r="CEW67" s="876"/>
      <c r="CEX67" s="876"/>
      <c r="CEY67" s="876"/>
      <c r="CEZ67" s="876"/>
      <c r="CFA67" s="876"/>
      <c r="CFB67" s="876"/>
      <c r="CFC67" s="876"/>
      <c r="CFD67" s="876"/>
      <c r="CFE67" s="876"/>
      <c r="CFF67" s="876"/>
      <c r="CFG67" s="876"/>
      <c r="CFH67" s="876"/>
      <c r="CFI67" s="876"/>
      <c r="CFJ67" s="876"/>
      <c r="CFK67" s="876"/>
      <c r="CFL67" s="876"/>
      <c r="CFM67" s="876"/>
      <c r="CFN67" s="876"/>
      <c r="CFO67" s="876"/>
      <c r="CFP67" s="876"/>
      <c r="CFQ67" s="876"/>
      <c r="CFR67" s="876"/>
      <c r="CFS67" s="876"/>
      <c r="CFT67" s="876"/>
      <c r="CFU67" s="876"/>
      <c r="CFV67" s="876"/>
      <c r="CFW67" s="876"/>
      <c r="CFX67" s="876"/>
      <c r="CFY67" s="876"/>
      <c r="CFZ67" s="876"/>
      <c r="CGA67" s="876"/>
      <c r="CGB67" s="876"/>
      <c r="CGC67" s="876"/>
      <c r="CGD67" s="876"/>
      <c r="CGE67" s="876"/>
      <c r="CGF67" s="876"/>
      <c r="CGG67" s="876"/>
      <c r="CGH67" s="876"/>
      <c r="CGI67" s="876"/>
      <c r="CGJ67" s="876"/>
      <c r="CGK67" s="876"/>
      <c r="CGL67" s="876"/>
      <c r="CGM67" s="876"/>
      <c r="CGN67" s="876"/>
      <c r="CGO67" s="876"/>
      <c r="CGP67" s="876"/>
      <c r="CGQ67" s="876"/>
      <c r="CGR67" s="876"/>
      <c r="CGS67" s="876"/>
      <c r="CGT67" s="876"/>
      <c r="CGU67" s="876"/>
      <c r="CGV67" s="876"/>
      <c r="CGW67" s="876"/>
      <c r="CGX67" s="876"/>
      <c r="CGY67" s="876"/>
      <c r="CGZ67" s="876"/>
      <c r="CHA67" s="876"/>
      <c r="CHB67" s="876"/>
      <c r="CHC67" s="876"/>
      <c r="CHD67" s="876"/>
      <c r="CHE67" s="876"/>
      <c r="CHF67" s="876"/>
      <c r="CHG67" s="876"/>
      <c r="CHH67" s="876"/>
      <c r="CHI67" s="876"/>
      <c r="CHJ67" s="876"/>
      <c r="CHK67" s="876"/>
      <c r="CHL67" s="876"/>
      <c r="CHM67" s="876"/>
      <c r="CHN67" s="876"/>
      <c r="CHO67" s="876"/>
      <c r="CHP67" s="876"/>
      <c r="CHQ67" s="876"/>
      <c r="CHR67" s="876"/>
      <c r="CHS67" s="876"/>
      <c r="CHT67" s="876"/>
      <c r="CHU67" s="876"/>
      <c r="CHV67" s="876"/>
      <c r="CHW67" s="876"/>
      <c r="CHX67" s="876"/>
      <c r="CHY67" s="876"/>
      <c r="CHZ67" s="876"/>
      <c r="CIA67" s="876"/>
      <c r="CIB67" s="876"/>
      <c r="CIC67" s="876"/>
      <c r="CID67" s="876"/>
      <c r="CIE67" s="876"/>
      <c r="CIF67" s="876"/>
      <c r="CIG67" s="876"/>
      <c r="CIH67" s="876"/>
      <c r="CII67" s="876"/>
      <c r="CIJ67" s="876"/>
      <c r="CIK67" s="876"/>
      <c r="CIL67" s="876"/>
      <c r="CIM67" s="876"/>
      <c r="CIN67" s="876"/>
      <c r="CIO67" s="876"/>
      <c r="CIP67" s="876"/>
      <c r="CIQ67" s="876"/>
      <c r="CIR67" s="876"/>
      <c r="CIS67" s="876"/>
      <c r="CIT67" s="876"/>
      <c r="CIU67" s="876"/>
      <c r="CIV67" s="876"/>
      <c r="CIW67" s="876"/>
      <c r="CIX67" s="876"/>
      <c r="CIY67" s="876"/>
      <c r="CIZ67" s="876"/>
      <c r="CJA67" s="876"/>
      <c r="CJB67" s="876"/>
      <c r="CJC67" s="876"/>
      <c r="CJD67" s="876"/>
      <c r="CJE67" s="876"/>
      <c r="CJF67" s="876"/>
      <c r="CJG67" s="876"/>
      <c r="CJH67" s="876"/>
      <c r="CJI67" s="876"/>
      <c r="CJJ67" s="876"/>
      <c r="CJK67" s="876"/>
      <c r="CJL67" s="876"/>
      <c r="CJM67" s="876"/>
      <c r="CJN67" s="876"/>
      <c r="CJO67" s="876"/>
      <c r="CJP67" s="876"/>
      <c r="CJQ67" s="876"/>
      <c r="CJR67" s="876"/>
      <c r="CJS67" s="876"/>
      <c r="CJT67" s="876"/>
      <c r="CJU67" s="876"/>
      <c r="CJV67" s="876"/>
      <c r="CJW67" s="876"/>
      <c r="CJX67" s="876"/>
      <c r="CJY67" s="876"/>
      <c r="CJZ67" s="876"/>
      <c r="CKA67" s="876"/>
      <c r="CKB67" s="876"/>
      <c r="CKC67" s="876"/>
      <c r="CKD67" s="876"/>
      <c r="CKE67" s="876"/>
      <c r="CKF67" s="876"/>
      <c r="CKG67" s="876"/>
      <c r="CKH67" s="876"/>
      <c r="CKI67" s="876"/>
      <c r="CKJ67" s="876"/>
      <c r="CKK67" s="876"/>
      <c r="CKL67" s="876"/>
      <c r="CKM67" s="876"/>
      <c r="CKN67" s="876"/>
      <c r="CKO67" s="876"/>
      <c r="CKP67" s="876"/>
      <c r="CKQ67" s="876"/>
      <c r="CKR67" s="876"/>
      <c r="CKS67" s="876"/>
      <c r="CKT67" s="876"/>
      <c r="CKU67" s="876"/>
      <c r="CKV67" s="876"/>
      <c r="CKW67" s="876"/>
      <c r="CKX67" s="876"/>
      <c r="CKY67" s="876"/>
      <c r="CKZ67" s="876"/>
      <c r="CLA67" s="876"/>
      <c r="CLB67" s="876"/>
      <c r="CLC67" s="876"/>
      <c r="CLD67" s="876"/>
      <c r="CLE67" s="876"/>
      <c r="CLF67" s="876"/>
      <c r="CLG67" s="876"/>
      <c r="CLH67" s="876"/>
      <c r="CLI67" s="876"/>
      <c r="CLJ67" s="876"/>
      <c r="CLK67" s="876"/>
      <c r="CLL67" s="876"/>
      <c r="CLM67" s="876"/>
      <c r="CLN67" s="876"/>
      <c r="CLO67" s="876"/>
      <c r="CLP67" s="876"/>
      <c r="CLQ67" s="876"/>
      <c r="CLR67" s="876"/>
      <c r="CLS67" s="876"/>
      <c r="CLT67" s="876"/>
      <c r="CLU67" s="876"/>
      <c r="CLV67" s="876"/>
      <c r="CLW67" s="876"/>
      <c r="CLX67" s="876"/>
      <c r="CLY67" s="876"/>
      <c r="CLZ67" s="876"/>
      <c r="CMA67" s="876"/>
      <c r="CMB67" s="876"/>
      <c r="CMC67" s="876"/>
      <c r="CMD67" s="876"/>
      <c r="CME67" s="876"/>
      <c r="CMF67" s="876"/>
      <c r="CMG67" s="876"/>
      <c r="CMH67" s="876"/>
      <c r="CMI67" s="876"/>
      <c r="CMJ67" s="876"/>
      <c r="CMK67" s="876"/>
      <c r="CML67" s="876"/>
      <c r="CMM67" s="876"/>
      <c r="CMN67" s="876"/>
      <c r="CMO67" s="876"/>
      <c r="CMP67" s="876"/>
      <c r="CMQ67" s="876"/>
      <c r="CMR67" s="876"/>
      <c r="CMS67" s="876"/>
      <c r="CMT67" s="876"/>
      <c r="CMU67" s="876"/>
      <c r="CMV67" s="876"/>
      <c r="CMW67" s="876"/>
      <c r="CMX67" s="876"/>
      <c r="CMY67" s="876"/>
      <c r="CMZ67" s="876"/>
      <c r="CNA67" s="876"/>
      <c r="CNB67" s="876"/>
      <c r="CNC67" s="876"/>
      <c r="CND67" s="876"/>
      <c r="CNE67" s="876"/>
      <c r="CNF67" s="876"/>
      <c r="CNG67" s="876"/>
      <c r="CNH67" s="876"/>
      <c r="CNI67" s="876"/>
      <c r="CNJ67" s="876"/>
      <c r="CNK67" s="876"/>
      <c r="CNL67" s="876"/>
      <c r="CNM67" s="876"/>
      <c r="CNN67" s="876"/>
      <c r="CNO67" s="876"/>
      <c r="CNP67" s="876"/>
      <c r="CNQ67" s="876"/>
      <c r="CNR67" s="876"/>
      <c r="CNS67" s="876"/>
      <c r="CNT67" s="876"/>
      <c r="CNU67" s="876"/>
      <c r="CNV67" s="876"/>
      <c r="CNW67" s="876"/>
      <c r="CNX67" s="876"/>
      <c r="CNY67" s="876"/>
      <c r="CNZ67" s="876"/>
      <c r="COA67" s="876"/>
      <c r="COB67" s="876"/>
      <c r="COC67" s="876"/>
      <c r="COD67" s="876"/>
      <c r="COE67" s="876"/>
      <c r="COF67" s="876"/>
      <c r="COG67" s="876"/>
      <c r="COH67" s="876"/>
      <c r="COI67" s="876"/>
      <c r="COJ67" s="876"/>
      <c r="COK67" s="876"/>
      <c r="COL67" s="876"/>
      <c r="COM67" s="876"/>
      <c r="CON67" s="876"/>
      <c r="COO67" s="876"/>
      <c r="COP67" s="876"/>
      <c r="COQ67" s="876"/>
      <c r="COR67" s="876"/>
      <c r="COS67" s="876"/>
      <c r="COT67" s="876"/>
      <c r="COU67" s="876"/>
      <c r="COV67" s="876"/>
      <c r="COW67" s="876"/>
      <c r="COX67" s="876"/>
      <c r="COY67" s="876"/>
      <c r="COZ67" s="876"/>
      <c r="CPA67" s="876"/>
      <c r="CPB67" s="876"/>
      <c r="CPC67" s="876"/>
      <c r="CPD67" s="876"/>
      <c r="CPE67" s="876"/>
      <c r="CPF67" s="876"/>
      <c r="CPG67" s="876"/>
      <c r="CPH67" s="876"/>
      <c r="CPI67" s="876"/>
      <c r="CPJ67" s="876"/>
      <c r="CPK67" s="876"/>
      <c r="CPL67" s="876"/>
      <c r="CPM67" s="876"/>
      <c r="CPN67" s="876"/>
      <c r="CPO67" s="876"/>
      <c r="CPP67" s="876"/>
      <c r="CPQ67" s="876"/>
      <c r="CPR67" s="876"/>
      <c r="CPS67" s="876"/>
      <c r="CPT67" s="876"/>
      <c r="CPU67" s="876"/>
      <c r="CPV67" s="876"/>
      <c r="CPW67" s="876"/>
      <c r="CPX67" s="876"/>
      <c r="CPY67" s="876"/>
      <c r="CPZ67" s="876"/>
      <c r="CQA67" s="876"/>
      <c r="CQB67" s="876"/>
      <c r="CQC67" s="876"/>
      <c r="CQD67" s="876"/>
      <c r="CQE67" s="876"/>
      <c r="CQF67" s="876"/>
      <c r="CQG67" s="876"/>
      <c r="CQH67" s="876"/>
      <c r="CQI67" s="876"/>
      <c r="CQJ67" s="876"/>
      <c r="CQK67" s="876"/>
      <c r="CQL67" s="876"/>
      <c r="CQM67" s="876"/>
      <c r="CQN67" s="876"/>
      <c r="CQO67" s="876"/>
      <c r="CQP67" s="876"/>
      <c r="CQQ67" s="876"/>
      <c r="CQR67" s="876"/>
      <c r="CQS67" s="876"/>
      <c r="CQT67" s="876"/>
      <c r="CQU67" s="876"/>
      <c r="CQV67" s="876"/>
      <c r="CQW67" s="876"/>
      <c r="CQX67" s="876"/>
      <c r="CQY67" s="876"/>
      <c r="CQZ67" s="876"/>
      <c r="CRA67" s="876"/>
      <c r="CRB67" s="876"/>
      <c r="CRC67" s="876"/>
      <c r="CRD67" s="876"/>
      <c r="CRE67" s="876"/>
      <c r="CRF67" s="876"/>
      <c r="CRG67" s="876"/>
      <c r="CRH67" s="876"/>
      <c r="CRI67" s="876"/>
      <c r="CRJ67" s="876"/>
      <c r="CRK67" s="876"/>
      <c r="CRL67" s="876"/>
      <c r="CRM67" s="876"/>
      <c r="CRN67" s="876"/>
      <c r="CRO67" s="876"/>
      <c r="CRP67" s="876"/>
      <c r="CRQ67" s="876"/>
      <c r="CRR67" s="876"/>
      <c r="CRS67" s="876"/>
      <c r="CRT67" s="876"/>
      <c r="CRU67" s="876"/>
      <c r="CRV67" s="876"/>
      <c r="CRW67" s="876"/>
      <c r="CRX67" s="876"/>
      <c r="CRY67" s="876"/>
      <c r="CRZ67" s="876"/>
      <c r="CSA67" s="876"/>
      <c r="CSB67" s="876"/>
      <c r="CSC67" s="876"/>
      <c r="CSD67" s="876"/>
      <c r="CSE67" s="876"/>
      <c r="CSF67" s="876"/>
      <c r="CSG67" s="876"/>
      <c r="CSH67" s="876"/>
      <c r="CSI67" s="876"/>
      <c r="CSJ67" s="876"/>
      <c r="CSK67" s="876"/>
      <c r="CSL67" s="876"/>
      <c r="CSM67" s="876"/>
      <c r="CSN67" s="876"/>
      <c r="CSO67" s="876"/>
      <c r="CSP67" s="876"/>
      <c r="CSQ67" s="876"/>
      <c r="CSR67" s="876"/>
      <c r="CSS67" s="876"/>
      <c r="CST67" s="876"/>
      <c r="CSU67" s="876"/>
      <c r="CSV67" s="876"/>
      <c r="CSW67" s="876"/>
      <c r="CSX67" s="876"/>
      <c r="CSY67" s="876"/>
      <c r="CSZ67" s="876"/>
      <c r="CTA67" s="876"/>
      <c r="CTB67" s="876"/>
      <c r="CTC67" s="876"/>
      <c r="CTD67" s="876"/>
      <c r="CTE67" s="876"/>
      <c r="CTF67" s="876"/>
      <c r="CTG67" s="876"/>
      <c r="CTH67" s="876"/>
      <c r="CTI67" s="876"/>
      <c r="CTJ67" s="876"/>
      <c r="CTK67" s="876"/>
      <c r="CTL67" s="876"/>
      <c r="CTM67" s="876"/>
      <c r="CTN67" s="876"/>
      <c r="CTO67" s="876"/>
      <c r="CTP67" s="876"/>
      <c r="CTQ67" s="876"/>
      <c r="CTR67" s="876"/>
      <c r="CTS67" s="876"/>
      <c r="CTT67" s="876"/>
      <c r="CTU67" s="876"/>
      <c r="CTV67" s="876"/>
      <c r="CTW67" s="876"/>
      <c r="CTX67" s="876"/>
      <c r="CTY67" s="876"/>
      <c r="CTZ67" s="876"/>
      <c r="CUA67" s="876"/>
      <c r="CUB67" s="876"/>
      <c r="CUC67" s="876"/>
      <c r="CUD67" s="876"/>
      <c r="CUE67" s="876"/>
      <c r="CUF67" s="876"/>
      <c r="CUG67" s="876"/>
      <c r="CUH67" s="876"/>
      <c r="CUI67" s="876"/>
      <c r="CUJ67" s="876"/>
      <c r="CUK67" s="876"/>
      <c r="CUL67" s="876"/>
      <c r="CUM67" s="876"/>
      <c r="CUN67" s="876"/>
      <c r="CUO67" s="876"/>
      <c r="CUP67" s="876"/>
      <c r="CUQ67" s="876"/>
      <c r="CUR67" s="876"/>
      <c r="CUS67" s="876"/>
      <c r="CUT67" s="876"/>
      <c r="CUU67" s="876"/>
      <c r="CUV67" s="876"/>
      <c r="CUW67" s="876"/>
      <c r="CUX67" s="876"/>
      <c r="CUY67" s="876"/>
      <c r="CUZ67" s="876"/>
      <c r="CVA67" s="876"/>
      <c r="CVB67" s="876"/>
      <c r="CVC67" s="876"/>
      <c r="CVD67" s="876"/>
      <c r="CVE67" s="876"/>
      <c r="CVF67" s="876"/>
      <c r="CVG67" s="876"/>
      <c r="CVH67" s="876"/>
      <c r="CVI67" s="876"/>
      <c r="CVJ67" s="876"/>
      <c r="CVK67" s="876"/>
      <c r="CVL67" s="876"/>
      <c r="CVM67" s="876"/>
      <c r="CVN67" s="876"/>
      <c r="CVO67" s="876"/>
      <c r="CVP67" s="876"/>
      <c r="CVQ67" s="876"/>
      <c r="CVR67" s="876"/>
      <c r="CVS67" s="876"/>
      <c r="CVT67" s="876"/>
      <c r="CVU67" s="876"/>
      <c r="CVV67" s="876"/>
      <c r="CVW67" s="876"/>
      <c r="CVX67" s="876"/>
      <c r="CVY67" s="876"/>
      <c r="CVZ67" s="876"/>
      <c r="CWA67" s="876"/>
      <c r="CWB67" s="876"/>
      <c r="CWC67" s="876"/>
      <c r="CWD67" s="876"/>
      <c r="CWE67" s="876"/>
      <c r="CWF67" s="876"/>
      <c r="CWG67" s="876"/>
      <c r="CWH67" s="876"/>
      <c r="CWI67" s="876"/>
      <c r="CWJ67" s="876"/>
      <c r="CWK67" s="876"/>
      <c r="CWL67" s="876"/>
      <c r="CWM67" s="876"/>
      <c r="CWN67" s="876"/>
      <c r="CWO67" s="876"/>
      <c r="CWP67" s="876"/>
      <c r="CWQ67" s="876"/>
      <c r="CWR67" s="876"/>
      <c r="CWS67" s="876"/>
      <c r="CWT67" s="876"/>
      <c r="CWU67" s="876"/>
      <c r="CWV67" s="876"/>
      <c r="CWW67" s="876"/>
      <c r="CWX67" s="876"/>
      <c r="CWY67" s="876"/>
      <c r="CWZ67" s="876"/>
      <c r="CXA67" s="876"/>
      <c r="CXB67" s="876"/>
      <c r="CXC67" s="876"/>
      <c r="CXD67" s="876"/>
      <c r="CXE67" s="876"/>
      <c r="CXF67" s="876"/>
      <c r="CXG67" s="876"/>
      <c r="CXH67" s="876"/>
      <c r="CXI67" s="876"/>
      <c r="CXJ67" s="876"/>
      <c r="CXK67" s="876"/>
      <c r="CXL67" s="876"/>
      <c r="CXM67" s="876"/>
      <c r="CXN67" s="876"/>
      <c r="CXO67" s="876"/>
      <c r="CXP67" s="876"/>
      <c r="CXQ67" s="876"/>
      <c r="CXR67" s="876"/>
      <c r="CXS67" s="876"/>
      <c r="CXT67" s="876"/>
      <c r="CXU67" s="876"/>
      <c r="CXV67" s="876"/>
      <c r="CXW67" s="876"/>
      <c r="CXX67" s="876"/>
      <c r="CXY67" s="876"/>
      <c r="CXZ67" s="876"/>
      <c r="CYA67" s="876"/>
      <c r="CYB67" s="876"/>
      <c r="CYC67" s="876"/>
      <c r="CYD67" s="876"/>
      <c r="CYE67" s="876"/>
      <c r="CYF67" s="876"/>
      <c r="CYG67" s="876"/>
      <c r="CYH67" s="876"/>
      <c r="CYI67" s="876"/>
      <c r="CYJ67" s="876"/>
      <c r="CYK67" s="876"/>
      <c r="CYL67" s="876"/>
      <c r="CYM67" s="876"/>
      <c r="CYN67" s="876"/>
      <c r="CYO67" s="876"/>
      <c r="CYP67" s="876"/>
      <c r="CYQ67" s="876"/>
      <c r="CYR67" s="876"/>
      <c r="CYS67" s="876"/>
      <c r="CYT67" s="876"/>
      <c r="CYU67" s="876"/>
      <c r="CYV67" s="876"/>
      <c r="CYW67" s="876"/>
      <c r="CYX67" s="876"/>
      <c r="CYY67" s="876"/>
      <c r="CYZ67" s="876"/>
      <c r="CZA67" s="876"/>
      <c r="CZB67" s="876"/>
      <c r="CZC67" s="876"/>
      <c r="CZD67" s="876"/>
      <c r="CZE67" s="876"/>
      <c r="CZF67" s="876"/>
      <c r="CZG67" s="876"/>
      <c r="CZH67" s="876"/>
      <c r="CZI67" s="876"/>
      <c r="CZJ67" s="876"/>
      <c r="CZK67" s="876"/>
      <c r="CZL67" s="876"/>
      <c r="CZM67" s="876"/>
      <c r="CZN67" s="876"/>
      <c r="CZO67" s="876"/>
      <c r="CZP67" s="876"/>
      <c r="CZQ67" s="876"/>
      <c r="CZR67" s="876"/>
      <c r="CZS67" s="876"/>
      <c r="CZT67" s="876"/>
      <c r="CZU67" s="876"/>
      <c r="CZV67" s="876"/>
      <c r="CZW67" s="876"/>
      <c r="CZX67" s="876"/>
      <c r="CZY67" s="876"/>
      <c r="CZZ67" s="876"/>
      <c r="DAA67" s="876"/>
      <c r="DAB67" s="876"/>
      <c r="DAC67" s="876"/>
      <c r="DAD67" s="876"/>
      <c r="DAE67" s="876"/>
      <c r="DAF67" s="876"/>
      <c r="DAG67" s="876"/>
      <c r="DAH67" s="876"/>
      <c r="DAI67" s="876"/>
      <c r="DAJ67" s="876"/>
      <c r="DAK67" s="876"/>
      <c r="DAL67" s="876"/>
      <c r="DAM67" s="876"/>
      <c r="DAN67" s="876"/>
      <c r="DAO67" s="876"/>
      <c r="DAP67" s="876"/>
      <c r="DAQ67" s="876"/>
      <c r="DAR67" s="876"/>
      <c r="DAS67" s="876"/>
      <c r="DAT67" s="876"/>
      <c r="DAU67" s="876"/>
      <c r="DAV67" s="876"/>
      <c r="DAW67" s="876"/>
      <c r="DAX67" s="876"/>
      <c r="DAY67" s="876"/>
      <c r="DAZ67" s="876"/>
      <c r="DBA67" s="876"/>
      <c r="DBB67" s="876"/>
      <c r="DBC67" s="876"/>
      <c r="DBD67" s="876"/>
      <c r="DBE67" s="876"/>
      <c r="DBF67" s="876"/>
      <c r="DBG67" s="876"/>
      <c r="DBH67" s="876"/>
      <c r="DBI67" s="876"/>
      <c r="DBJ67" s="876"/>
      <c r="DBK67" s="876"/>
      <c r="DBL67" s="876"/>
      <c r="DBM67" s="876"/>
      <c r="DBN67" s="876"/>
      <c r="DBO67" s="876"/>
      <c r="DBP67" s="876"/>
      <c r="DBQ67" s="876"/>
      <c r="DBR67" s="876"/>
      <c r="DBS67" s="876"/>
      <c r="DBT67" s="876"/>
      <c r="DBU67" s="876"/>
      <c r="DBV67" s="876"/>
      <c r="DBW67" s="876"/>
      <c r="DBX67" s="876"/>
      <c r="DBY67" s="876"/>
      <c r="DBZ67" s="876"/>
      <c r="DCA67" s="876"/>
      <c r="DCB67" s="876"/>
      <c r="DCC67" s="876"/>
      <c r="DCD67" s="876"/>
      <c r="DCE67" s="876"/>
      <c r="DCF67" s="876"/>
      <c r="DCG67" s="876"/>
      <c r="DCH67" s="876"/>
      <c r="DCI67" s="876"/>
      <c r="DCJ67" s="876"/>
      <c r="DCK67" s="876"/>
      <c r="DCL67" s="876"/>
      <c r="DCM67" s="876"/>
      <c r="DCN67" s="876"/>
      <c r="DCO67" s="876"/>
      <c r="DCP67" s="876"/>
      <c r="DCQ67" s="876"/>
      <c r="DCR67" s="876"/>
      <c r="DCS67" s="876"/>
      <c r="DCT67" s="876"/>
      <c r="DCU67" s="876"/>
      <c r="DCV67" s="876"/>
      <c r="DCW67" s="876"/>
      <c r="DCX67" s="876"/>
      <c r="DCY67" s="876"/>
      <c r="DCZ67" s="876"/>
      <c r="DDA67" s="876"/>
      <c r="DDB67" s="876"/>
      <c r="DDC67" s="876"/>
      <c r="DDD67" s="876"/>
      <c r="DDE67" s="876"/>
      <c r="DDF67" s="876"/>
      <c r="DDG67" s="876"/>
      <c r="DDH67" s="876"/>
      <c r="DDI67" s="876"/>
      <c r="DDJ67" s="876"/>
      <c r="DDK67" s="876"/>
      <c r="DDL67" s="876"/>
      <c r="DDM67" s="876"/>
      <c r="DDN67" s="876"/>
      <c r="DDO67" s="876"/>
      <c r="DDP67" s="876"/>
      <c r="DDQ67" s="876"/>
      <c r="DDR67" s="876"/>
      <c r="DDS67" s="876"/>
      <c r="DDT67" s="876"/>
      <c r="DDU67" s="876"/>
      <c r="DDV67" s="876"/>
      <c r="DDW67" s="876"/>
      <c r="DDX67" s="876"/>
      <c r="DDY67" s="876"/>
      <c r="DDZ67" s="876"/>
      <c r="DEA67" s="876"/>
      <c r="DEB67" s="876"/>
      <c r="DEC67" s="876"/>
      <c r="DED67" s="876"/>
      <c r="DEE67" s="876"/>
      <c r="DEF67" s="876"/>
      <c r="DEG67" s="876"/>
      <c r="DEH67" s="876"/>
      <c r="DEI67" s="876"/>
      <c r="DEJ67" s="876"/>
      <c r="DEK67" s="876"/>
      <c r="DEL67" s="876"/>
      <c r="DEM67" s="876"/>
      <c r="DEN67" s="876"/>
      <c r="DEO67" s="876"/>
      <c r="DEP67" s="876"/>
      <c r="DEQ67" s="876"/>
      <c r="DER67" s="876"/>
      <c r="DES67" s="876"/>
      <c r="DET67" s="876"/>
      <c r="DEU67" s="876"/>
      <c r="DEV67" s="876"/>
      <c r="DEW67" s="876"/>
      <c r="DEX67" s="876"/>
      <c r="DEY67" s="876"/>
      <c r="DEZ67" s="876"/>
      <c r="DFA67" s="876"/>
      <c r="DFB67" s="876"/>
      <c r="DFC67" s="876"/>
      <c r="DFD67" s="876"/>
      <c r="DFE67" s="876"/>
      <c r="DFF67" s="876"/>
      <c r="DFG67" s="876"/>
      <c r="DFH67" s="876"/>
      <c r="DFI67" s="876"/>
      <c r="DFJ67" s="876"/>
      <c r="DFK67" s="876"/>
      <c r="DFL67" s="876"/>
      <c r="DFM67" s="876"/>
      <c r="DFN67" s="876"/>
      <c r="DFO67" s="876"/>
      <c r="DFP67" s="876"/>
      <c r="DFQ67" s="876"/>
      <c r="DFR67" s="876"/>
      <c r="DFS67" s="876"/>
      <c r="DFT67" s="876"/>
      <c r="DFU67" s="876"/>
      <c r="DFV67" s="876"/>
      <c r="DFW67" s="876"/>
      <c r="DFX67" s="876"/>
      <c r="DFY67" s="876"/>
      <c r="DFZ67" s="876"/>
      <c r="DGA67" s="876"/>
      <c r="DGB67" s="876"/>
      <c r="DGC67" s="876"/>
      <c r="DGD67" s="876"/>
      <c r="DGE67" s="876"/>
      <c r="DGF67" s="876"/>
      <c r="DGG67" s="876"/>
      <c r="DGH67" s="876"/>
      <c r="DGI67" s="876"/>
      <c r="DGJ67" s="876"/>
      <c r="DGK67" s="876"/>
      <c r="DGL67" s="876"/>
      <c r="DGM67" s="876"/>
      <c r="DGN67" s="876"/>
      <c r="DGO67" s="876"/>
      <c r="DGP67" s="876"/>
      <c r="DGQ67" s="876"/>
      <c r="DGR67" s="876"/>
      <c r="DGS67" s="876"/>
      <c r="DGT67" s="876"/>
      <c r="DGU67" s="876"/>
      <c r="DGV67" s="876"/>
      <c r="DGW67" s="876"/>
      <c r="DGX67" s="876"/>
      <c r="DGY67" s="876"/>
      <c r="DGZ67" s="876"/>
      <c r="DHA67" s="876"/>
      <c r="DHB67" s="876"/>
      <c r="DHC67" s="876"/>
      <c r="DHD67" s="876"/>
      <c r="DHE67" s="876"/>
      <c r="DHF67" s="876"/>
      <c r="DHG67" s="876"/>
      <c r="DHH67" s="876"/>
      <c r="DHI67" s="876"/>
      <c r="DHJ67" s="876"/>
      <c r="DHK67" s="876"/>
      <c r="DHL67" s="876"/>
      <c r="DHM67" s="876"/>
      <c r="DHN67" s="876"/>
      <c r="DHO67" s="876"/>
      <c r="DHP67" s="876"/>
      <c r="DHQ67" s="876"/>
      <c r="DHR67" s="876"/>
      <c r="DHS67" s="876"/>
      <c r="DHT67" s="876"/>
      <c r="DHU67" s="876"/>
      <c r="DHV67" s="876"/>
      <c r="DHW67" s="876"/>
      <c r="DHX67" s="876"/>
      <c r="DHY67" s="876"/>
      <c r="DHZ67" s="876"/>
      <c r="DIA67" s="876"/>
      <c r="DIB67" s="876"/>
      <c r="DIC67" s="876"/>
      <c r="DID67" s="876"/>
      <c r="DIE67" s="876"/>
      <c r="DIF67" s="876"/>
      <c r="DIG67" s="876"/>
      <c r="DIH67" s="876"/>
      <c r="DII67" s="876"/>
      <c r="DIJ67" s="876"/>
      <c r="DIK67" s="876"/>
      <c r="DIL67" s="876"/>
      <c r="DIM67" s="876"/>
      <c r="DIN67" s="876"/>
      <c r="DIO67" s="876"/>
      <c r="DIP67" s="876"/>
      <c r="DIQ67" s="876"/>
      <c r="DIR67" s="876"/>
      <c r="DIS67" s="876"/>
      <c r="DIT67" s="876"/>
      <c r="DIU67" s="876"/>
      <c r="DIV67" s="876"/>
      <c r="DIW67" s="876"/>
      <c r="DIX67" s="876"/>
      <c r="DIY67" s="876"/>
      <c r="DIZ67" s="876"/>
      <c r="DJA67" s="876"/>
      <c r="DJB67" s="876"/>
      <c r="DJC67" s="876"/>
      <c r="DJD67" s="876"/>
      <c r="DJE67" s="876"/>
      <c r="DJF67" s="876"/>
      <c r="DJG67" s="876"/>
      <c r="DJH67" s="876"/>
      <c r="DJI67" s="876"/>
      <c r="DJJ67" s="876"/>
      <c r="DJK67" s="876"/>
      <c r="DJL67" s="876"/>
      <c r="DJM67" s="876"/>
      <c r="DJN67" s="876"/>
      <c r="DJO67" s="876"/>
      <c r="DJP67" s="876"/>
      <c r="DJQ67" s="876"/>
      <c r="DJR67" s="876"/>
      <c r="DJS67" s="876"/>
      <c r="DJT67" s="876"/>
      <c r="DJU67" s="876"/>
      <c r="DJV67" s="876"/>
      <c r="DJW67" s="876"/>
      <c r="DJX67" s="876"/>
      <c r="DJY67" s="876"/>
      <c r="DJZ67" s="876"/>
      <c r="DKA67" s="876"/>
      <c r="DKB67" s="876"/>
      <c r="DKC67" s="876"/>
      <c r="DKD67" s="876"/>
      <c r="DKE67" s="876"/>
      <c r="DKF67" s="876"/>
      <c r="DKG67" s="876"/>
      <c r="DKH67" s="876"/>
      <c r="DKI67" s="876"/>
      <c r="DKJ67" s="876"/>
      <c r="DKK67" s="876"/>
      <c r="DKL67" s="876"/>
      <c r="DKM67" s="876"/>
      <c r="DKN67" s="876"/>
      <c r="DKO67" s="876"/>
      <c r="DKP67" s="876"/>
      <c r="DKQ67" s="876"/>
      <c r="DKR67" s="876"/>
      <c r="DKS67" s="876"/>
      <c r="DKT67" s="876"/>
      <c r="DKU67" s="876"/>
      <c r="DKV67" s="876"/>
      <c r="DKW67" s="876"/>
      <c r="DKX67" s="876"/>
      <c r="DKY67" s="876"/>
      <c r="DKZ67" s="876"/>
      <c r="DLA67" s="876"/>
      <c r="DLB67" s="876"/>
      <c r="DLC67" s="876"/>
      <c r="DLD67" s="876"/>
      <c r="DLE67" s="876"/>
      <c r="DLF67" s="876"/>
      <c r="DLG67" s="876"/>
      <c r="DLH67" s="876"/>
      <c r="DLI67" s="876"/>
      <c r="DLJ67" s="876"/>
      <c r="DLK67" s="876"/>
      <c r="DLL67" s="876"/>
      <c r="DLM67" s="876"/>
      <c r="DLN67" s="876"/>
      <c r="DLO67" s="876"/>
      <c r="DLP67" s="876"/>
      <c r="DLQ67" s="876"/>
      <c r="DLR67" s="876"/>
      <c r="DLS67" s="876"/>
      <c r="DLT67" s="876"/>
      <c r="DLU67" s="876"/>
      <c r="DLV67" s="876"/>
      <c r="DLW67" s="876"/>
      <c r="DLX67" s="876"/>
      <c r="DLY67" s="876"/>
      <c r="DLZ67" s="876"/>
      <c r="DMA67" s="876"/>
      <c r="DMB67" s="876"/>
      <c r="DMC67" s="876"/>
      <c r="DMD67" s="876"/>
      <c r="DME67" s="876"/>
      <c r="DMF67" s="876"/>
      <c r="DMG67" s="876"/>
      <c r="DMH67" s="876"/>
      <c r="DMI67" s="876"/>
      <c r="DMJ67" s="876"/>
      <c r="DMK67" s="876"/>
      <c r="DML67" s="876"/>
      <c r="DMM67" s="876"/>
      <c r="DMN67" s="876"/>
      <c r="DMO67" s="876"/>
      <c r="DMP67" s="876"/>
      <c r="DMQ67" s="876"/>
      <c r="DMR67" s="876"/>
      <c r="DMS67" s="876"/>
      <c r="DMT67" s="876"/>
      <c r="DMU67" s="876"/>
      <c r="DMV67" s="876"/>
      <c r="DMW67" s="876"/>
      <c r="DMX67" s="876"/>
      <c r="DMY67" s="876"/>
      <c r="DMZ67" s="876"/>
      <c r="DNA67" s="876"/>
      <c r="DNB67" s="876"/>
      <c r="DNC67" s="876"/>
      <c r="DND67" s="876"/>
      <c r="DNE67" s="876"/>
      <c r="DNF67" s="876"/>
      <c r="DNG67" s="876"/>
      <c r="DNH67" s="876"/>
      <c r="DNI67" s="876"/>
      <c r="DNJ67" s="876"/>
      <c r="DNK67" s="876"/>
      <c r="DNL67" s="876"/>
      <c r="DNM67" s="876"/>
      <c r="DNN67" s="876"/>
      <c r="DNO67" s="876"/>
      <c r="DNP67" s="876"/>
      <c r="DNQ67" s="876"/>
      <c r="DNR67" s="876"/>
      <c r="DNS67" s="876"/>
      <c r="DNT67" s="876"/>
      <c r="DNU67" s="876"/>
      <c r="DNV67" s="876"/>
      <c r="DNW67" s="876"/>
      <c r="DNX67" s="876"/>
      <c r="DNY67" s="876"/>
      <c r="DNZ67" s="876"/>
      <c r="DOA67" s="876"/>
      <c r="DOB67" s="876"/>
      <c r="DOC67" s="876"/>
      <c r="DOD67" s="876"/>
      <c r="DOE67" s="876"/>
      <c r="DOF67" s="876"/>
      <c r="DOG67" s="876"/>
      <c r="DOH67" s="876"/>
      <c r="DOI67" s="876"/>
      <c r="DOJ67" s="876"/>
      <c r="DOK67" s="876"/>
      <c r="DOL67" s="876"/>
      <c r="DOM67" s="876"/>
      <c r="DON67" s="876"/>
      <c r="DOO67" s="876"/>
      <c r="DOP67" s="876"/>
      <c r="DOQ67" s="876"/>
      <c r="DOR67" s="876"/>
      <c r="DOS67" s="876"/>
      <c r="DOT67" s="876"/>
      <c r="DOU67" s="876"/>
      <c r="DOV67" s="876"/>
      <c r="DOW67" s="876"/>
      <c r="DOX67" s="876"/>
      <c r="DOY67" s="876"/>
      <c r="DOZ67" s="876"/>
      <c r="DPA67" s="876"/>
      <c r="DPB67" s="876"/>
      <c r="DPC67" s="876"/>
      <c r="DPD67" s="876"/>
      <c r="DPE67" s="876"/>
      <c r="DPF67" s="876"/>
      <c r="DPG67" s="876"/>
      <c r="DPH67" s="876"/>
      <c r="DPI67" s="876"/>
      <c r="DPJ67" s="876"/>
      <c r="DPK67" s="876"/>
      <c r="DPL67" s="876"/>
      <c r="DPM67" s="876"/>
      <c r="DPN67" s="876"/>
      <c r="DPO67" s="876"/>
      <c r="DPP67" s="876"/>
      <c r="DPQ67" s="876"/>
      <c r="DPR67" s="876"/>
      <c r="DPS67" s="876"/>
      <c r="DPT67" s="876"/>
      <c r="DPU67" s="876"/>
      <c r="DPV67" s="876"/>
      <c r="DPW67" s="876"/>
      <c r="DPX67" s="876"/>
      <c r="DPY67" s="876"/>
      <c r="DPZ67" s="876"/>
      <c r="DQA67" s="876"/>
      <c r="DQB67" s="876"/>
      <c r="DQC67" s="876"/>
      <c r="DQD67" s="876"/>
      <c r="DQE67" s="876"/>
      <c r="DQF67" s="876"/>
      <c r="DQG67" s="876"/>
      <c r="DQH67" s="876"/>
      <c r="DQI67" s="876"/>
      <c r="DQJ67" s="876"/>
      <c r="DQK67" s="876"/>
      <c r="DQL67" s="876"/>
      <c r="DQM67" s="876"/>
      <c r="DQN67" s="876"/>
      <c r="DQO67" s="876"/>
      <c r="DQP67" s="876"/>
      <c r="DQQ67" s="876"/>
      <c r="DQR67" s="876"/>
      <c r="DQS67" s="876"/>
      <c r="DQT67" s="876"/>
      <c r="DQU67" s="876"/>
      <c r="DQV67" s="876"/>
      <c r="DQW67" s="876"/>
      <c r="DQX67" s="876"/>
      <c r="DQY67" s="876"/>
      <c r="DQZ67" s="876"/>
      <c r="DRA67" s="876"/>
      <c r="DRB67" s="876"/>
      <c r="DRC67" s="876"/>
      <c r="DRD67" s="876"/>
      <c r="DRE67" s="876"/>
      <c r="DRF67" s="876"/>
      <c r="DRG67" s="876"/>
      <c r="DRH67" s="876"/>
      <c r="DRI67" s="876"/>
      <c r="DRJ67" s="876"/>
      <c r="DRK67" s="876"/>
      <c r="DRL67" s="876"/>
      <c r="DRM67" s="876"/>
      <c r="DRN67" s="876"/>
      <c r="DRO67" s="876"/>
      <c r="DRP67" s="876"/>
      <c r="DRQ67" s="876"/>
      <c r="DRR67" s="876"/>
      <c r="DRS67" s="876"/>
      <c r="DRT67" s="876"/>
      <c r="DRU67" s="876"/>
      <c r="DRV67" s="876"/>
      <c r="DRW67" s="876"/>
      <c r="DRX67" s="876"/>
      <c r="DRY67" s="876"/>
      <c r="DRZ67" s="876"/>
      <c r="DSA67" s="876"/>
      <c r="DSB67" s="876"/>
      <c r="DSC67" s="876"/>
      <c r="DSD67" s="876"/>
      <c r="DSE67" s="876"/>
      <c r="DSF67" s="876"/>
      <c r="DSG67" s="876"/>
      <c r="DSH67" s="876"/>
      <c r="DSI67" s="876"/>
      <c r="DSJ67" s="876"/>
      <c r="DSK67" s="876"/>
      <c r="DSL67" s="876"/>
      <c r="DSM67" s="876"/>
      <c r="DSN67" s="876"/>
      <c r="DSO67" s="876"/>
      <c r="DSP67" s="876"/>
      <c r="DSQ67" s="876"/>
      <c r="DSR67" s="876"/>
      <c r="DSS67" s="876"/>
      <c r="DST67" s="876"/>
      <c r="DSU67" s="876"/>
      <c r="DSV67" s="876"/>
      <c r="DSW67" s="876"/>
      <c r="DSX67" s="876"/>
      <c r="DSY67" s="876"/>
      <c r="DSZ67" s="876"/>
      <c r="DTA67" s="876"/>
      <c r="DTB67" s="876"/>
      <c r="DTC67" s="876"/>
      <c r="DTD67" s="876"/>
      <c r="DTE67" s="876"/>
      <c r="DTF67" s="876"/>
      <c r="DTG67" s="876"/>
      <c r="DTH67" s="876"/>
      <c r="DTI67" s="876"/>
      <c r="DTJ67" s="876"/>
      <c r="DTK67" s="876"/>
      <c r="DTL67" s="876"/>
      <c r="DTM67" s="876"/>
      <c r="DTN67" s="876"/>
      <c r="DTO67" s="876"/>
      <c r="DTP67" s="876"/>
      <c r="DTQ67" s="876"/>
      <c r="DTR67" s="876"/>
      <c r="DTS67" s="876"/>
      <c r="DTT67" s="876"/>
      <c r="DTU67" s="876"/>
      <c r="DTV67" s="876"/>
      <c r="DTW67" s="876"/>
      <c r="DTX67" s="876"/>
      <c r="DTY67" s="876"/>
      <c r="DTZ67" s="876"/>
      <c r="DUA67" s="876"/>
      <c r="DUB67" s="876"/>
      <c r="DUC67" s="876"/>
      <c r="DUD67" s="876"/>
      <c r="DUE67" s="876"/>
      <c r="DUF67" s="876"/>
      <c r="DUG67" s="876"/>
      <c r="DUH67" s="876"/>
      <c r="DUI67" s="876"/>
      <c r="DUJ67" s="876"/>
      <c r="DUK67" s="876"/>
      <c r="DUL67" s="876"/>
      <c r="DUM67" s="876"/>
      <c r="DUN67" s="876"/>
      <c r="DUO67" s="876"/>
      <c r="DUP67" s="876"/>
      <c r="DUQ67" s="876"/>
      <c r="DUR67" s="876"/>
      <c r="DUS67" s="876"/>
      <c r="DUT67" s="876"/>
      <c r="DUU67" s="876"/>
      <c r="DUV67" s="876"/>
      <c r="DUW67" s="876"/>
      <c r="DUX67" s="876"/>
      <c r="DUY67" s="876"/>
      <c r="DUZ67" s="876"/>
      <c r="DVA67" s="876"/>
      <c r="DVB67" s="876"/>
      <c r="DVC67" s="876"/>
      <c r="DVD67" s="876"/>
      <c r="DVE67" s="876"/>
      <c r="DVF67" s="876"/>
      <c r="DVG67" s="876"/>
      <c r="DVH67" s="876"/>
      <c r="DVI67" s="876"/>
      <c r="DVJ67" s="876"/>
      <c r="DVK67" s="876"/>
      <c r="DVL67" s="876"/>
      <c r="DVM67" s="876"/>
      <c r="DVN67" s="876"/>
      <c r="DVO67" s="876"/>
      <c r="DVP67" s="876"/>
      <c r="DVQ67" s="876"/>
      <c r="DVR67" s="876"/>
      <c r="DVS67" s="876"/>
      <c r="DVT67" s="876"/>
      <c r="DVU67" s="876"/>
      <c r="DVV67" s="876"/>
      <c r="DVW67" s="876"/>
      <c r="DVX67" s="876"/>
      <c r="DVY67" s="876"/>
      <c r="DVZ67" s="876"/>
      <c r="DWA67" s="876"/>
      <c r="DWB67" s="876"/>
      <c r="DWC67" s="876"/>
      <c r="DWD67" s="876"/>
      <c r="DWE67" s="876"/>
      <c r="DWF67" s="876"/>
      <c r="DWG67" s="876"/>
      <c r="DWH67" s="876"/>
      <c r="DWI67" s="876"/>
      <c r="DWJ67" s="876"/>
      <c r="DWK67" s="876"/>
      <c r="DWL67" s="876"/>
      <c r="DWM67" s="876"/>
      <c r="DWN67" s="876"/>
      <c r="DWO67" s="876"/>
      <c r="DWP67" s="876"/>
      <c r="DWQ67" s="876"/>
      <c r="DWR67" s="876"/>
      <c r="DWS67" s="876"/>
      <c r="DWT67" s="876"/>
      <c r="DWU67" s="876"/>
      <c r="DWV67" s="876"/>
      <c r="DWW67" s="876"/>
      <c r="DWX67" s="876"/>
      <c r="DWY67" s="876"/>
      <c r="DWZ67" s="876"/>
      <c r="DXA67" s="876"/>
      <c r="DXB67" s="876"/>
      <c r="DXC67" s="876"/>
      <c r="DXD67" s="876"/>
      <c r="DXE67" s="876"/>
      <c r="DXF67" s="876"/>
      <c r="DXG67" s="876"/>
      <c r="DXH67" s="876"/>
      <c r="DXI67" s="876"/>
      <c r="DXJ67" s="876"/>
      <c r="DXK67" s="876"/>
      <c r="DXL67" s="876"/>
      <c r="DXM67" s="876"/>
      <c r="DXN67" s="876"/>
      <c r="DXO67" s="876"/>
      <c r="DXP67" s="876"/>
      <c r="DXQ67" s="876"/>
      <c r="DXR67" s="876"/>
      <c r="DXS67" s="876"/>
      <c r="DXT67" s="876"/>
      <c r="DXU67" s="876"/>
      <c r="DXV67" s="876"/>
      <c r="DXW67" s="876"/>
      <c r="DXX67" s="876"/>
      <c r="DXY67" s="876"/>
      <c r="DXZ67" s="876"/>
      <c r="DYA67" s="876"/>
      <c r="DYB67" s="876"/>
      <c r="DYC67" s="876"/>
      <c r="DYD67" s="876"/>
      <c r="DYE67" s="876"/>
      <c r="DYF67" s="876"/>
      <c r="DYG67" s="876"/>
      <c r="DYH67" s="876"/>
      <c r="DYI67" s="876"/>
      <c r="DYJ67" s="876"/>
      <c r="DYK67" s="876"/>
      <c r="DYL67" s="876"/>
      <c r="DYM67" s="876"/>
      <c r="DYN67" s="876"/>
      <c r="DYO67" s="876"/>
      <c r="DYP67" s="876"/>
      <c r="DYQ67" s="876"/>
      <c r="DYR67" s="876"/>
      <c r="DYS67" s="876"/>
      <c r="DYT67" s="876"/>
      <c r="DYU67" s="876"/>
      <c r="DYV67" s="876"/>
      <c r="DYW67" s="876"/>
      <c r="DYX67" s="876"/>
      <c r="DYY67" s="876"/>
      <c r="DYZ67" s="876"/>
      <c r="DZA67" s="876"/>
      <c r="DZB67" s="876"/>
      <c r="DZC67" s="876"/>
      <c r="DZD67" s="876"/>
      <c r="DZE67" s="876"/>
      <c r="DZF67" s="876"/>
      <c r="DZG67" s="876"/>
      <c r="DZH67" s="876"/>
      <c r="DZI67" s="876"/>
      <c r="DZJ67" s="876"/>
      <c r="DZK67" s="876"/>
      <c r="DZL67" s="876"/>
      <c r="DZM67" s="876"/>
      <c r="DZN67" s="876"/>
      <c r="DZO67" s="876"/>
      <c r="DZP67" s="876"/>
      <c r="DZQ67" s="876"/>
      <c r="DZR67" s="876"/>
      <c r="DZS67" s="876"/>
      <c r="DZT67" s="876"/>
      <c r="DZU67" s="876"/>
      <c r="DZV67" s="876"/>
      <c r="DZW67" s="876"/>
      <c r="DZX67" s="876"/>
      <c r="DZY67" s="876"/>
      <c r="DZZ67" s="876"/>
      <c r="EAA67" s="876"/>
      <c r="EAB67" s="876"/>
      <c r="EAC67" s="876"/>
      <c r="EAD67" s="876"/>
      <c r="EAE67" s="876"/>
      <c r="EAF67" s="876"/>
      <c r="EAG67" s="876"/>
      <c r="EAH67" s="876"/>
      <c r="EAI67" s="876"/>
      <c r="EAJ67" s="876"/>
      <c r="EAK67" s="876"/>
      <c r="EAL67" s="876"/>
      <c r="EAM67" s="876"/>
      <c r="EAN67" s="876"/>
      <c r="EAO67" s="876"/>
      <c r="EAP67" s="876"/>
      <c r="EAQ67" s="876"/>
      <c r="EAR67" s="876"/>
      <c r="EAS67" s="876"/>
      <c r="EAT67" s="876"/>
      <c r="EAU67" s="876"/>
      <c r="EAV67" s="876"/>
      <c r="EAW67" s="876"/>
      <c r="EAX67" s="876"/>
      <c r="EAY67" s="876"/>
      <c r="EAZ67" s="876"/>
      <c r="EBA67" s="876"/>
      <c r="EBB67" s="876"/>
      <c r="EBC67" s="876"/>
      <c r="EBD67" s="876"/>
      <c r="EBE67" s="876"/>
      <c r="EBF67" s="876"/>
      <c r="EBG67" s="876"/>
      <c r="EBH67" s="876"/>
      <c r="EBI67" s="876"/>
      <c r="EBJ67" s="876"/>
      <c r="EBK67" s="876"/>
      <c r="EBL67" s="876"/>
      <c r="EBM67" s="876"/>
      <c r="EBN67" s="876"/>
      <c r="EBO67" s="876"/>
      <c r="EBP67" s="876"/>
      <c r="EBQ67" s="876"/>
      <c r="EBR67" s="876"/>
      <c r="EBS67" s="876"/>
      <c r="EBT67" s="876"/>
      <c r="EBU67" s="876"/>
      <c r="EBV67" s="876"/>
      <c r="EBW67" s="876"/>
      <c r="EBX67" s="876"/>
      <c r="EBY67" s="876"/>
      <c r="EBZ67" s="876"/>
      <c r="ECA67" s="876"/>
      <c r="ECB67" s="876"/>
      <c r="ECC67" s="876"/>
      <c r="ECD67" s="876"/>
      <c r="ECE67" s="876"/>
      <c r="ECF67" s="876"/>
      <c r="ECG67" s="876"/>
      <c r="ECH67" s="876"/>
      <c r="ECI67" s="876"/>
      <c r="ECJ67" s="876"/>
      <c r="ECK67" s="876"/>
      <c r="ECL67" s="876"/>
      <c r="ECM67" s="876"/>
      <c r="ECN67" s="876"/>
      <c r="ECO67" s="876"/>
      <c r="ECP67" s="876"/>
      <c r="ECQ67" s="876"/>
      <c r="ECR67" s="876"/>
      <c r="ECS67" s="876"/>
      <c r="ECT67" s="876"/>
      <c r="ECU67" s="876"/>
      <c r="ECV67" s="876"/>
      <c r="ECW67" s="876"/>
      <c r="ECX67" s="876"/>
      <c r="ECY67" s="876"/>
      <c r="ECZ67" s="876"/>
      <c r="EDA67" s="876"/>
      <c r="EDB67" s="876"/>
      <c r="EDC67" s="876"/>
      <c r="EDD67" s="876"/>
      <c r="EDE67" s="876"/>
      <c r="EDF67" s="876"/>
      <c r="EDG67" s="876"/>
      <c r="EDH67" s="876"/>
      <c r="EDI67" s="876"/>
      <c r="EDJ67" s="876"/>
      <c r="EDK67" s="876"/>
      <c r="EDL67" s="876"/>
      <c r="EDM67" s="876"/>
      <c r="EDN67" s="876"/>
      <c r="EDO67" s="876"/>
      <c r="EDP67" s="876"/>
      <c r="EDQ67" s="876"/>
      <c r="EDR67" s="876"/>
      <c r="EDS67" s="876"/>
      <c r="EDT67" s="876"/>
      <c r="EDU67" s="876"/>
      <c r="EDV67" s="876"/>
      <c r="EDW67" s="876"/>
      <c r="EDX67" s="876"/>
      <c r="EDY67" s="876"/>
      <c r="EDZ67" s="876"/>
      <c r="EEA67" s="876"/>
      <c r="EEB67" s="876"/>
      <c r="EEC67" s="876"/>
      <c r="EED67" s="876"/>
      <c r="EEE67" s="876"/>
      <c r="EEF67" s="876"/>
      <c r="EEG67" s="876"/>
      <c r="EEH67" s="876"/>
      <c r="EEI67" s="876"/>
      <c r="EEJ67" s="876"/>
      <c r="EEK67" s="876"/>
      <c r="EEL67" s="876"/>
      <c r="EEM67" s="876"/>
      <c r="EEN67" s="876"/>
      <c r="EEO67" s="876"/>
      <c r="EEP67" s="876"/>
      <c r="EEQ67" s="876"/>
      <c r="EER67" s="876"/>
      <c r="EES67" s="876"/>
      <c r="EET67" s="876"/>
      <c r="EEU67" s="876"/>
      <c r="EEV67" s="876"/>
      <c r="EEW67" s="876"/>
      <c r="EEX67" s="876"/>
      <c r="EEY67" s="876"/>
      <c r="EEZ67" s="876"/>
      <c r="EFA67" s="876"/>
      <c r="EFB67" s="876"/>
      <c r="EFC67" s="876"/>
      <c r="EFD67" s="876"/>
      <c r="EFE67" s="876"/>
      <c r="EFF67" s="876"/>
      <c r="EFG67" s="876"/>
      <c r="EFH67" s="876"/>
      <c r="EFI67" s="876"/>
      <c r="EFJ67" s="876"/>
      <c r="EFK67" s="876"/>
      <c r="EFL67" s="876"/>
      <c r="EFM67" s="876"/>
      <c r="EFN67" s="876"/>
      <c r="EFO67" s="876"/>
      <c r="EFP67" s="876"/>
      <c r="EFQ67" s="876"/>
      <c r="EFR67" s="876"/>
      <c r="EFS67" s="876"/>
      <c r="EFT67" s="876"/>
      <c r="EFU67" s="876"/>
      <c r="EFV67" s="876"/>
      <c r="EFW67" s="876"/>
      <c r="EFX67" s="876"/>
      <c r="EFY67" s="876"/>
      <c r="EFZ67" s="876"/>
      <c r="EGA67" s="876"/>
      <c r="EGB67" s="876"/>
      <c r="EGC67" s="876"/>
      <c r="EGD67" s="876"/>
      <c r="EGE67" s="876"/>
      <c r="EGF67" s="876"/>
      <c r="EGG67" s="876"/>
      <c r="EGH67" s="876"/>
      <c r="EGI67" s="876"/>
      <c r="EGJ67" s="876"/>
      <c r="EGK67" s="876"/>
      <c r="EGL67" s="876"/>
      <c r="EGM67" s="876"/>
      <c r="EGN67" s="876"/>
      <c r="EGO67" s="876"/>
      <c r="EGP67" s="876"/>
      <c r="EGQ67" s="876"/>
      <c r="EGR67" s="876"/>
      <c r="EGS67" s="876"/>
      <c r="EGT67" s="876"/>
      <c r="EGU67" s="876"/>
      <c r="EGV67" s="876"/>
      <c r="EGW67" s="876"/>
      <c r="EGX67" s="876"/>
      <c r="EGY67" s="876"/>
      <c r="EGZ67" s="876"/>
      <c r="EHA67" s="876"/>
      <c r="EHB67" s="876"/>
      <c r="EHC67" s="876"/>
      <c r="EHD67" s="876"/>
      <c r="EHE67" s="876"/>
      <c r="EHF67" s="876"/>
      <c r="EHG67" s="876"/>
      <c r="EHH67" s="876"/>
      <c r="EHI67" s="876"/>
      <c r="EHJ67" s="876"/>
      <c r="EHK67" s="876"/>
      <c r="EHL67" s="876"/>
      <c r="EHM67" s="876"/>
      <c r="EHN67" s="876"/>
      <c r="EHO67" s="876"/>
      <c r="EHP67" s="876"/>
      <c r="EHQ67" s="876"/>
      <c r="EHR67" s="876"/>
      <c r="EHS67" s="876"/>
      <c r="EHT67" s="876"/>
      <c r="EHU67" s="876"/>
      <c r="EHV67" s="876"/>
      <c r="EHW67" s="876"/>
      <c r="EHX67" s="876"/>
      <c r="EHY67" s="876"/>
      <c r="EHZ67" s="876"/>
      <c r="EIA67" s="876"/>
      <c r="EIB67" s="876"/>
      <c r="EIC67" s="876"/>
      <c r="EID67" s="876"/>
      <c r="EIE67" s="876"/>
      <c r="EIF67" s="876"/>
      <c r="EIG67" s="876"/>
      <c r="EIH67" s="876"/>
      <c r="EII67" s="876"/>
      <c r="EIJ67" s="876"/>
      <c r="EIK67" s="876"/>
      <c r="EIL67" s="876"/>
      <c r="EIM67" s="876"/>
      <c r="EIN67" s="876"/>
      <c r="EIO67" s="876"/>
      <c r="EIP67" s="876"/>
      <c r="EIQ67" s="876"/>
      <c r="EIR67" s="876"/>
      <c r="EIS67" s="876"/>
      <c r="EIT67" s="876"/>
      <c r="EIU67" s="876"/>
      <c r="EIV67" s="876"/>
      <c r="EIW67" s="876"/>
      <c r="EIX67" s="876"/>
      <c r="EIY67" s="876"/>
      <c r="EIZ67" s="876"/>
      <c r="EJA67" s="876"/>
      <c r="EJB67" s="876"/>
      <c r="EJC67" s="876"/>
      <c r="EJD67" s="876"/>
      <c r="EJE67" s="876"/>
      <c r="EJF67" s="876"/>
      <c r="EJG67" s="876"/>
      <c r="EJH67" s="876"/>
      <c r="EJI67" s="876"/>
      <c r="EJJ67" s="876"/>
      <c r="EJK67" s="876"/>
      <c r="EJL67" s="876"/>
      <c r="EJM67" s="876"/>
      <c r="EJN67" s="876"/>
      <c r="EJO67" s="876"/>
      <c r="EJP67" s="876"/>
      <c r="EJQ67" s="876"/>
      <c r="EJR67" s="876"/>
      <c r="EJS67" s="876"/>
      <c r="EJT67" s="876"/>
      <c r="EJU67" s="876"/>
      <c r="EJV67" s="876"/>
      <c r="EJW67" s="876"/>
      <c r="EJX67" s="876"/>
      <c r="EJY67" s="876"/>
      <c r="EJZ67" s="876"/>
      <c r="EKA67" s="876"/>
      <c r="EKB67" s="876"/>
      <c r="EKC67" s="876"/>
      <c r="EKD67" s="876"/>
      <c r="EKE67" s="876"/>
      <c r="EKF67" s="876"/>
      <c r="EKG67" s="876"/>
      <c r="EKH67" s="876"/>
      <c r="EKI67" s="876"/>
      <c r="EKJ67" s="876"/>
      <c r="EKK67" s="876"/>
      <c r="EKL67" s="876"/>
      <c r="EKM67" s="876"/>
      <c r="EKN67" s="876"/>
      <c r="EKO67" s="876"/>
      <c r="EKP67" s="876"/>
      <c r="EKQ67" s="876"/>
      <c r="EKR67" s="876"/>
      <c r="EKS67" s="876"/>
      <c r="EKT67" s="876"/>
      <c r="EKU67" s="876"/>
      <c r="EKV67" s="876"/>
      <c r="EKW67" s="876"/>
      <c r="EKX67" s="876"/>
      <c r="EKY67" s="876"/>
      <c r="EKZ67" s="876"/>
      <c r="ELA67" s="876"/>
      <c r="ELB67" s="876"/>
      <c r="ELC67" s="876"/>
      <c r="ELD67" s="876"/>
      <c r="ELE67" s="876"/>
      <c r="ELF67" s="876"/>
      <c r="ELG67" s="876"/>
      <c r="ELH67" s="876"/>
      <c r="ELI67" s="876"/>
      <c r="ELJ67" s="876"/>
      <c r="ELK67" s="876"/>
      <c r="ELL67" s="876"/>
      <c r="ELM67" s="876"/>
      <c r="ELN67" s="876"/>
      <c r="ELO67" s="876"/>
      <c r="ELP67" s="876"/>
      <c r="ELQ67" s="876"/>
      <c r="ELR67" s="876"/>
      <c r="ELS67" s="876"/>
      <c r="ELT67" s="876"/>
      <c r="ELU67" s="876"/>
      <c r="ELV67" s="876"/>
      <c r="ELW67" s="876"/>
      <c r="ELX67" s="876"/>
      <c r="ELY67" s="876"/>
      <c r="ELZ67" s="876"/>
      <c r="EMA67" s="876"/>
      <c r="EMB67" s="876"/>
      <c r="EMC67" s="876"/>
      <c r="EMD67" s="876"/>
      <c r="EME67" s="876"/>
      <c r="EMF67" s="876"/>
      <c r="EMG67" s="876"/>
      <c r="EMH67" s="876"/>
      <c r="EMI67" s="876"/>
      <c r="EMJ67" s="876"/>
      <c r="EMK67" s="876"/>
      <c r="EML67" s="876"/>
      <c r="EMM67" s="876"/>
      <c r="EMN67" s="876"/>
      <c r="EMO67" s="876"/>
      <c r="EMP67" s="876"/>
      <c r="EMQ67" s="876"/>
      <c r="EMR67" s="876"/>
      <c r="EMS67" s="876"/>
      <c r="EMT67" s="876"/>
      <c r="EMU67" s="876"/>
      <c r="EMV67" s="876"/>
      <c r="EMW67" s="876"/>
      <c r="EMX67" s="876"/>
      <c r="EMY67" s="876"/>
      <c r="EMZ67" s="876"/>
      <c r="ENA67" s="876"/>
      <c r="ENB67" s="876"/>
      <c r="ENC67" s="876"/>
      <c r="END67" s="876"/>
      <c r="ENE67" s="876"/>
      <c r="ENF67" s="876"/>
      <c r="ENG67" s="876"/>
      <c r="ENH67" s="876"/>
      <c r="ENI67" s="876"/>
      <c r="ENJ67" s="876"/>
      <c r="ENK67" s="876"/>
      <c r="ENL67" s="876"/>
      <c r="ENM67" s="876"/>
      <c r="ENN67" s="876"/>
      <c r="ENO67" s="876"/>
      <c r="ENP67" s="876"/>
      <c r="ENQ67" s="876"/>
      <c r="ENR67" s="876"/>
      <c r="ENS67" s="876"/>
      <c r="ENT67" s="876"/>
      <c r="ENU67" s="876"/>
      <c r="ENV67" s="876"/>
      <c r="ENW67" s="876"/>
      <c r="ENX67" s="876"/>
      <c r="ENY67" s="876"/>
      <c r="ENZ67" s="876"/>
      <c r="EOA67" s="876"/>
      <c r="EOB67" s="876"/>
      <c r="EOC67" s="876"/>
      <c r="EOD67" s="876"/>
      <c r="EOE67" s="876"/>
      <c r="EOF67" s="876"/>
      <c r="EOG67" s="876"/>
      <c r="EOH67" s="876"/>
      <c r="EOI67" s="876"/>
      <c r="EOJ67" s="876"/>
      <c r="EOK67" s="876"/>
      <c r="EOL67" s="876"/>
      <c r="EOM67" s="876"/>
      <c r="EON67" s="876"/>
      <c r="EOO67" s="876"/>
      <c r="EOP67" s="876"/>
      <c r="EOQ67" s="876"/>
      <c r="EOR67" s="876"/>
      <c r="EOS67" s="876"/>
      <c r="EOT67" s="876"/>
      <c r="EOU67" s="876"/>
      <c r="EOV67" s="876"/>
      <c r="EOW67" s="876"/>
      <c r="EOX67" s="876"/>
      <c r="EOY67" s="876"/>
      <c r="EOZ67" s="876"/>
      <c r="EPA67" s="876"/>
      <c r="EPB67" s="876"/>
      <c r="EPC67" s="876"/>
      <c r="EPD67" s="876"/>
      <c r="EPE67" s="876"/>
      <c r="EPF67" s="876"/>
      <c r="EPG67" s="876"/>
      <c r="EPH67" s="876"/>
      <c r="EPI67" s="876"/>
      <c r="EPJ67" s="876"/>
      <c r="EPK67" s="876"/>
      <c r="EPL67" s="876"/>
      <c r="EPM67" s="876"/>
      <c r="EPN67" s="876"/>
      <c r="EPO67" s="876"/>
      <c r="EPP67" s="876"/>
      <c r="EPQ67" s="876"/>
      <c r="EPR67" s="876"/>
      <c r="EPS67" s="876"/>
      <c r="EPT67" s="876"/>
      <c r="EPU67" s="876"/>
      <c r="EPV67" s="876"/>
      <c r="EPW67" s="876"/>
      <c r="EPX67" s="876"/>
      <c r="EPY67" s="876"/>
      <c r="EPZ67" s="876"/>
      <c r="EQA67" s="876"/>
      <c r="EQB67" s="876"/>
      <c r="EQC67" s="876"/>
      <c r="EQD67" s="876"/>
      <c r="EQE67" s="876"/>
      <c r="EQF67" s="876"/>
      <c r="EQG67" s="876"/>
      <c r="EQH67" s="876"/>
      <c r="EQI67" s="876"/>
      <c r="EQJ67" s="876"/>
      <c r="EQK67" s="876"/>
      <c r="EQL67" s="876"/>
      <c r="EQM67" s="876"/>
      <c r="EQN67" s="876"/>
      <c r="EQO67" s="876"/>
      <c r="EQP67" s="876"/>
      <c r="EQQ67" s="876"/>
      <c r="EQR67" s="876"/>
      <c r="EQS67" s="876"/>
      <c r="EQT67" s="876"/>
      <c r="EQU67" s="876"/>
      <c r="EQV67" s="876"/>
      <c r="EQW67" s="876"/>
      <c r="EQX67" s="876"/>
      <c r="EQY67" s="876"/>
      <c r="EQZ67" s="876"/>
      <c r="ERA67" s="876"/>
      <c r="ERB67" s="876"/>
      <c r="ERC67" s="876"/>
      <c r="ERD67" s="876"/>
      <c r="ERE67" s="876"/>
      <c r="ERF67" s="876"/>
      <c r="ERG67" s="876"/>
      <c r="ERH67" s="876"/>
      <c r="ERI67" s="876"/>
      <c r="ERJ67" s="876"/>
      <c r="ERK67" s="876"/>
      <c r="ERL67" s="876"/>
      <c r="ERM67" s="876"/>
      <c r="ERN67" s="876"/>
      <c r="ERO67" s="876"/>
      <c r="ERP67" s="876"/>
      <c r="ERQ67" s="876"/>
      <c r="ERR67" s="876"/>
      <c r="ERS67" s="876"/>
      <c r="ERT67" s="876"/>
      <c r="ERU67" s="876"/>
      <c r="ERV67" s="876"/>
      <c r="ERW67" s="876"/>
      <c r="ERX67" s="876"/>
      <c r="ERY67" s="876"/>
      <c r="ERZ67" s="876"/>
      <c r="ESA67" s="876"/>
      <c r="ESB67" s="876"/>
      <c r="ESC67" s="876"/>
      <c r="ESD67" s="876"/>
      <c r="ESE67" s="876"/>
      <c r="ESF67" s="876"/>
      <c r="ESG67" s="876"/>
      <c r="ESH67" s="876"/>
      <c r="ESI67" s="876"/>
      <c r="ESJ67" s="876"/>
      <c r="ESK67" s="876"/>
      <c r="ESL67" s="876"/>
      <c r="ESM67" s="876"/>
      <c r="ESN67" s="876"/>
      <c r="ESO67" s="876"/>
      <c r="ESP67" s="876"/>
      <c r="ESQ67" s="876"/>
      <c r="ESR67" s="876"/>
      <c r="ESS67" s="876"/>
      <c r="EST67" s="876"/>
      <c r="ESU67" s="876"/>
      <c r="ESV67" s="876"/>
      <c r="ESW67" s="876"/>
      <c r="ESX67" s="876"/>
      <c r="ESY67" s="876"/>
      <c r="ESZ67" s="876"/>
      <c r="ETA67" s="876"/>
      <c r="ETB67" s="876"/>
      <c r="ETC67" s="876"/>
      <c r="ETD67" s="876"/>
      <c r="ETE67" s="876"/>
      <c r="ETF67" s="876"/>
      <c r="ETG67" s="876"/>
      <c r="ETH67" s="876"/>
      <c r="ETI67" s="876"/>
      <c r="ETJ67" s="876"/>
      <c r="ETK67" s="876"/>
      <c r="ETL67" s="876"/>
      <c r="ETM67" s="876"/>
      <c r="ETN67" s="876"/>
      <c r="ETO67" s="876"/>
      <c r="ETP67" s="876"/>
      <c r="ETQ67" s="876"/>
      <c r="ETR67" s="876"/>
      <c r="ETS67" s="876"/>
      <c r="ETT67" s="876"/>
      <c r="ETU67" s="876"/>
      <c r="ETV67" s="876"/>
      <c r="ETW67" s="876"/>
      <c r="ETX67" s="876"/>
      <c r="ETY67" s="876"/>
      <c r="ETZ67" s="876"/>
      <c r="EUA67" s="876"/>
      <c r="EUB67" s="876"/>
      <c r="EUC67" s="876"/>
      <c r="EUD67" s="876"/>
      <c r="EUE67" s="876"/>
      <c r="EUF67" s="876"/>
      <c r="EUG67" s="876"/>
      <c r="EUH67" s="876"/>
      <c r="EUI67" s="876"/>
      <c r="EUJ67" s="876"/>
      <c r="EUK67" s="876"/>
      <c r="EUL67" s="876"/>
      <c r="EUM67" s="876"/>
      <c r="EUN67" s="876"/>
      <c r="EUO67" s="876"/>
      <c r="EUP67" s="876"/>
      <c r="EUQ67" s="876"/>
      <c r="EUR67" s="876"/>
      <c r="EUS67" s="876"/>
      <c r="EUT67" s="876"/>
      <c r="EUU67" s="876"/>
      <c r="EUV67" s="876"/>
      <c r="EUW67" s="876"/>
      <c r="EUX67" s="876"/>
      <c r="EUY67" s="876"/>
      <c r="EUZ67" s="876"/>
      <c r="EVA67" s="876"/>
      <c r="EVB67" s="876"/>
      <c r="EVC67" s="876"/>
      <c r="EVD67" s="876"/>
      <c r="EVE67" s="876"/>
      <c r="EVF67" s="876"/>
      <c r="EVG67" s="876"/>
      <c r="EVH67" s="876"/>
      <c r="EVI67" s="876"/>
      <c r="EVJ67" s="876"/>
      <c r="EVK67" s="876"/>
      <c r="EVL67" s="876"/>
      <c r="EVM67" s="876"/>
      <c r="EVN67" s="876"/>
      <c r="EVO67" s="876"/>
      <c r="EVP67" s="876"/>
      <c r="EVQ67" s="876"/>
      <c r="EVR67" s="876"/>
      <c r="EVS67" s="876"/>
      <c r="EVT67" s="876"/>
      <c r="EVU67" s="876"/>
      <c r="EVV67" s="876"/>
      <c r="EVW67" s="876"/>
      <c r="EVX67" s="876"/>
      <c r="EVY67" s="876"/>
      <c r="EVZ67" s="876"/>
      <c r="EWA67" s="876"/>
      <c r="EWB67" s="876"/>
      <c r="EWC67" s="876"/>
      <c r="EWD67" s="876"/>
      <c r="EWE67" s="876"/>
      <c r="EWF67" s="876"/>
      <c r="EWG67" s="876"/>
      <c r="EWH67" s="876"/>
      <c r="EWI67" s="876"/>
      <c r="EWJ67" s="876"/>
      <c r="EWK67" s="876"/>
      <c r="EWL67" s="876"/>
      <c r="EWM67" s="876"/>
      <c r="EWN67" s="876"/>
      <c r="EWO67" s="876"/>
      <c r="EWP67" s="876"/>
      <c r="EWQ67" s="876"/>
      <c r="EWR67" s="876"/>
      <c r="EWS67" s="876"/>
      <c r="EWT67" s="876"/>
      <c r="EWU67" s="876"/>
      <c r="EWV67" s="876"/>
      <c r="EWW67" s="876"/>
      <c r="EWX67" s="876"/>
      <c r="EWY67" s="876"/>
      <c r="EWZ67" s="876"/>
      <c r="EXA67" s="876"/>
      <c r="EXB67" s="876"/>
      <c r="EXC67" s="876"/>
      <c r="EXD67" s="876"/>
      <c r="EXE67" s="876"/>
      <c r="EXF67" s="876"/>
      <c r="EXG67" s="876"/>
      <c r="EXH67" s="876"/>
      <c r="EXI67" s="876"/>
      <c r="EXJ67" s="876"/>
      <c r="EXK67" s="876"/>
      <c r="EXL67" s="876"/>
      <c r="EXM67" s="876"/>
      <c r="EXN67" s="876"/>
      <c r="EXO67" s="876"/>
      <c r="EXP67" s="876"/>
      <c r="EXQ67" s="876"/>
      <c r="EXR67" s="876"/>
      <c r="EXS67" s="876"/>
      <c r="EXT67" s="876"/>
      <c r="EXU67" s="876"/>
      <c r="EXV67" s="876"/>
      <c r="EXW67" s="876"/>
      <c r="EXX67" s="876"/>
      <c r="EXY67" s="876"/>
      <c r="EXZ67" s="876"/>
      <c r="EYA67" s="876"/>
      <c r="EYB67" s="876"/>
      <c r="EYC67" s="876"/>
      <c r="EYD67" s="876"/>
      <c r="EYE67" s="876"/>
      <c r="EYF67" s="876"/>
      <c r="EYG67" s="876"/>
      <c r="EYH67" s="876"/>
      <c r="EYI67" s="876"/>
      <c r="EYJ67" s="876"/>
      <c r="EYK67" s="876"/>
      <c r="EYL67" s="876"/>
      <c r="EYM67" s="876"/>
      <c r="EYN67" s="876"/>
      <c r="EYO67" s="876"/>
      <c r="EYP67" s="876"/>
      <c r="EYQ67" s="876"/>
      <c r="EYR67" s="876"/>
      <c r="EYS67" s="876"/>
      <c r="EYT67" s="876"/>
      <c r="EYU67" s="876"/>
      <c r="EYV67" s="876"/>
      <c r="EYW67" s="876"/>
      <c r="EYX67" s="876"/>
      <c r="EYY67" s="876"/>
      <c r="EYZ67" s="876"/>
      <c r="EZA67" s="876"/>
      <c r="EZB67" s="876"/>
      <c r="EZC67" s="876"/>
      <c r="EZD67" s="876"/>
      <c r="EZE67" s="876"/>
      <c r="EZF67" s="876"/>
      <c r="EZG67" s="876"/>
      <c r="EZH67" s="876"/>
      <c r="EZI67" s="876"/>
      <c r="EZJ67" s="876"/>
      <c r="EZK67" s="876"/>
      <c r="EZL67" s="876"/>
      <c r="EZM67" s="876"/>
      <c r="EZN67" s="876"/>
      <c r="EZO67" s="876"/>
      <c r="EZP67" s="876"/>
      <c r="EZQ67" s="876"/>
      <c r="EZR67" s="876"/>
      <c r="EZS67" s="876"/>
      <c r="EZT67" s="876"/>
      <c r="EZU67" s="876"/>
      <c r="EZV67" s="876"/>
      <c r="EZW67" s="876"/>
      <c r="EZX67" s="876"/>
      <c r="EZY67" s="876"/>
      <c r="EZZ67" s="876"/>
      <c r="FAA67" s="876"/>
      <c r="FAB67" s="876"/>
      <c r="FAC67" s="876"/>
      <c r="FAD67" s="876"/>
      <c r="FAE67" s="876"/>
      <c r="FAF67" s="876"/>
      <c r="FAG67" s="876"/>
      <c r="FAH67" s="876"/>
      <c r="FAI67" s="876"/>
      <c r="FAJ67" s="876"/>
      <c r="FAK67" s="876"/>
      <c r="FAL67" s="876"/>
      <c r="FAM67" s="876"/>
      <c r="FAN67" s="876"/>
      <c r="FAO67" s="876"/>
      <c r="FAP67" s="876"/>
      <c r="FAQ67" s="876"/>
      <c r="FAR67" s="876"/>
      <c r="FAS67" s="876"/>
      <c r="FAT67" s="876"/>
      <c r="FAU67" s="876"/>
      <c r="FAV67" s="876"/>
      <c r="FAW67" s="876"/>
      <c r="FAX67" s="876"/>
      <c r="FAY67" s="876"/>
      <c r="FAZ67" s="876"/>
      <c r="FBA67" s="876"/>
      <c r="FBB67" s="876"/>
      <c r="FBC67" s="876"/>
      <c r="FBD67" s="876"/>
      <c r="FBE67" s="876"/>
      <c r="FBF67" s="876"/>
      <c r="FBG67" s="876"/>
      <c r="FBH67" s="876"/>
      <c r="FBI67" s="876"/>
      <c r="FBJ67" s="876"/>
      <c r="FBK67" s="876"/>
      <c r="FBL67" s="876"/>
      <c r="FBM67" s="876"/>
      <c r="FBN67" s="876"/>
      <c r="FBO67" s="876"/>
      <c r="FBP67" s="876"/>
      <c r="FBQ67" s="876"/>
      <c r="FBR67" s="876"/>
      <c r="FBS67" s="876"/>
      <c r="FBT67" s="876"/>
      <c r="FBU67" s="876"/>
      <c r="FBV67" s="876"/>
      <c r="FBW67" s="876"/>
      <c r="FBX67" s="876"/>
      <c r="FBY67" s="876"/>
      <c r="FBZ67" s="876"/>
      <c r="FCA67" s="876"/>
      <c r="FCB67" s="876"/>
      <c r="FCC67" s="876"/>
      <c r="FCD67" s="876"/>
      <c r="FCE67" s="876"/>
      <c r="FCF67" s="876"/>
      <c r="FCG67" s="876"/>
      <c r="FCH67" s="876"/>
      <c r="FCI67" s="876"/>
      <c r="FCJ67" s="876"/>
      <c r="FCK67" s="876"/>
      <c r="FCL67" s="876"/>
      <c r="FCM67" s="876"/>
      <c r="FCN67" s="876"/>
      <c r="FCO67" s="876"/>
      <c r="FCP67" s="876"/>
      <c r="FCQ67" s="876"/>
      <c r="FCR67" s="876"/>
      <c r="FCS67" s="876"/>
      <c r="FCT67" s="876"/>
      <c r="FCU67" s="876"/>
      <c r="FCV67" s="876"/>
      <c r="FCW67" s="876"/>
      <c r="FCX67" s="876"/>
      <c r="FCY67" s="876"/>
      <c r="FCZ67" s="876"/>
      <c r="FDA67" s="876"/>
      <c r="FDB67" s="876"/>
      <c r="FDC67" s="876"/>
      <c r="FDD67" s="876"/>
      <c r="FDE67" s="876"/>
      <c r="FDF67" s="876"/>
      <c r="FDG67" s="876"/>
      <c r="FDH67" s="876"/>
      <c r="FDI67" s="876"/>
      <c r="FDJ67" s="876"/>
      <c r="FDK67" s="876"/>
      <c r="FDL67" s="876"/>
      <c r="FDM67" s="876"/>
      <c r="FDN67" s="876"/>
      <c r="FDO67" s="876"/>
      <c r="FDP67" s="876"/>
      <c r="FDQ67" s="876"/>
      <c r="FDR67" s="876"/>
      <c r="FDS67" s="876"/>
      <c r="FDT67" s="876"/>
      <c r="FDU67" s="876"/>
      <c r="FDV67" s="876"/>
      <c r="FDW67" s="876"/>
      <c r="FDX67" s="876"/>
      <c r="FDY67" s="876"/>
      <c r="FDZ67" s="876"/>
      <c r="FEA67" s="876"/>
      <c r="FEB67" s="876"/>
      <c r="FEC67" s="876"/>
      <c r="FED67" s="876"/>
      <c r="FEE67" s="876"/>
      <c r="FEF67" s="876"/>
      <c r="FEG67" s="876"/>
      <c r="FEH67" s="876"/>
      <c r="FEI67" s="876"/>
      <c r="FEJ67" s="876"/>
      <c r="FEK67" s="876"/>
      <c r="FEL67" s="876"/>
      <c r="FEM67" s="876"/>
      <c r="FEN67" s="876"/>
      <c r="FEO67" s="876"/>
      <c r="FEP67" s="876"/>
      <c r="FEQ67" s="876"/>
      <c r="FER67" s="876"/>
      <c r="FES67" s="876"/>
      <c r="FET67" s="876"/>
      <c r="FEU67" s="876"/>
      <c r="FEV67" s="876"/>
      <c r="FEW67" s="876"/>
      <c r="FEX67" s="876"/>
      <c r="FEY67" s="876"/>
      <c r="FEZ67" s="876"/>
      <c r="FFA67" s="876"/>
      <c r="FFB67" s="876"/>
      <c r="FFC67" s="876"/>
      <c r="FFD67" s="876"/>
      <c r="FFE67" s="876"/>
      <c r="FFF67" s="876"/>
      <c r="FFG67" s="876"/>
      <c r="FFH67" s="876"/>
      <c r="FFI67" s="876"/>
      <c r="FFJ67" s="876"/>
      <c r="FFK67" s="876"/>
      <c r="FFL67" s="876"/>
      <c r="FFM67" s="876"/>
      <c r="FFN67" s="876"/>
      <c r="FFO67" s="876"/>
      <c r="FFP67" s="876"/>
      <c r="FFQ67" s="876"/>
      <c r="FFR67" s="876"/>
      <c r="FFS67" s="876"/>
      <c r="FFT67" s="876"/>
      <c r="FFU67" s="876"/>
      <c r="FFV67" s="876"/>
      <c r="FFW67" s="876"/>
      <c r="FFX67" s="876"/>
      <c r="FFY67" s="876"/>
      <c r="FFZ67" s="876"/>
      <c r="FGA67" s="876"/>
      <c r="FGB67" s="876"/>
      <c r="FGC67" s="876"/>
      <c r="FGD67" s="876"/>
      <c r="FGE67" s="876"/>
      <c r="FGF67" s="876"/>
      <c r="FGG67" s="876"/>
      <c r="FGH67" s="876"/>
      <c r="FGI67" s="876"/>
      <c r="FGJ67" s="876"/>
      <c r="FGK67" s="876"/>
      <c r="FGL67" s="876"/>
      <c r="FGM67" s="876"/>
      <c r="FGN67" s="876"/>
      <c r="FGO67" s="876"/>
      <c r="FGP67" s="876"/>
      <c r="FGQ67" s="876"/>
      <c r="FGR67" s="876"/>
      <c r="FGS67" s="876"/>
      <c r="FGT67" s="876"/>
      <c r="FGU67" s="876"/>
      <c r="FGV67" s="876"/>
      <c r="FGW67" s="876"/>
      <c r="FGX67" s="876"/>
      <c r="FGY67" s="876"/>
      <c r="FGZ67" s="876"/>
      <c r="FHA67" s="876"/>
      <c r="FHB67" s="876"/>
      <c r="FHC67" s="876"/>
      <c r="FHD67" s="876"/>
      <c r="FHE67" s="876"/>
      <c r="FHF67" s="876"/>
      <c r="FHG67" s="876"/>
      <c r="FHH67" s="876"/>
      <c r="FHI67" s="876"/>
      <c r="FHJ67" s="876"/>
      <c r="FHK67" s="876"/>
      <c r="FHL67" s="876"/>
      <c r="FHM67" s="876"/>
      <c r="FHN67" s="876"/>
      <c r="FHO67" s="876"/>
      <c r="FHP67" s="876"/>
      <c r="FHQ67" s="876"/>
      <c r="FHR67" s="876"/>
      <c r="FHS67" s="876"/>
      <c r="FHT67" s="876"/>
      <c r="FHU67" s="876"/>
      <c r="FHV67" s="876"/>
      <c r="FHW67" s="876"/>
      <c r="FHX67" s="876"/>
      <c r="FHY67" s="876"/>
      <c r="FHZ67" s="876"/>
      <c r="FIA67" s="876"/>
      <c r="FIB67" s="876"/>
      <c r="FIC67" s="876"/>
      <c r="FID67" s="876"/>
      <c r="FIE67" s="876"/>
      <c r="FIF67" s="876"/>
      <c r="FIG67" s="876"/>
      <c r="FIH67" s="876"/>
      <c r="FII67" s="876"/>
      <c r="FIJ67" s="876"/>
      <c r="FIK67" s="876"/>
      <c r="FIL67" s="876"/>
      <c r="FIM67" s="876"/>
      <c r="FIN67" s="876"/>
      <c r="FIO67" s="876"/>
      <c r="FIP67" s="876"/>
      <c r="FIQ67" s="876"/>
      <c r="FIR67" s="876"/>
      <c r="FIS67" s="876"/>
      <c r="FIT67" s="876"/>
      <c r="FIU67" s="876"/>
      <c r="FIV67" s="876"/>
      <c r="FIW67" s="876"/>
      <c r="FIX67" s="876"/>
      <c r="FIY67" s="876"/>
      <c r="FIZ67" s="876"/>
      <c r="FJA67" s="876"/>
      <c r="FJB67" s="876"/>
      <c r="FJC67" s="876"/>
      <c r="FJD67" s="876"/>
      <c r="FJE67" s="876"/>
      <c r="FJF67" s="876"/>
      <c r="FJG67" s="876"/>
      <c r="FJH67" s="876"/>
      <c r="FJI67" s="876"/>
      <c r="FJJ67" s="876"/>
      <c r="FJK67" s="876"/>
      <c r="FJL67" s="876"/>
      <c r="FJM67" s="876"/>
      <c r="FJN67" s="876"/>
      <c r="FJO67" s="876"/>
      <c r="FJP67" s="876"/>
      <c r="FJQ67" s="876"/>
      <c r="FJR67" s="876"/>
      <c r="FJS67" s="876"/>
      <c r="FJT67" s="876"/>
      <c r="FJU67" s="876"/>
      <c r="FJV67" s="876"/>
      <c r="FJW67" s="876"/>
      <c r="FJX67" s="876"/>
      <c r="FJY67" s="876"/>
      <c r="FJZ67" s="876"/>
      <c r="FKA67" s="876"/>
      <c r="FKB67" s="876"/>
      <c r="FKC67" s="876"/>
      <c r="FKD67" s="876"/>
      <c r="FKE67" s="876"/>
      <c r="FKF67" s="876"/>
      <c r="FKG67" s="876"/>
      <c r="FKH67" s="876"/>
      <c r="FKI67" s="876"/>
      <c r="FKJ67" s="876"/>
      <c r="FKK67" s="876"/>
      <c r="FKL67" s="876"/>
      <c r="FKM67" s="876"/>
      <c r="FKN67" s="876"/>
      <c r="FKO67" s="876"/>
      <c r="FKP67" s="876"/>
      <c r="FKQ67" s="876"/>
      <c r="FKR67" s="876"/>
      <c r="FKS67" s="876"/>
      <c r="FKT67" s="876"/>
      <c r="FKU67" s="876"/>
      <c r="FKV67" s="876"/>
      <c r="FKW67" s="876"/>
      <c r="FKX67" s="876"/>
      <c r="FKY67" s="876"/>
      <c r="FKZ67" s="876"/>
      <c r="FLA67" s="876"/>
      <c r="FLB67" s="876"/>
      <c r="FLC67" s="876"/>
      <c r="FLD67" s="876"/>
      <c r="FLE67" s="876"/>
      <c r="FLF67" s="876"/>
      <c r="FLG67" s="876"/>
      <c r="FLH67" s="876"/>
      <c r="FLI67" s="876"/>
      <c r="FLJ67" s="876"/>
      <c r="FLK67" s="876"/>
      <c r="FLL67" s="876"/>
      <c r="FLM67" s="876"/>
      <c r="FLN67" s="876"/>
      <c r="FLO67" s="876"/>
      <c r="FLP67" s="876"/>
      <c r="FLQ67" s="876"/>
      <c r="FLR67" s="876"/>
      <c r="FLS67" s="876"/>
      <c r="FLT67" s="876"/>
      <c r="FLU67" s="876"/>
      <c r="FLV67" s="876"/>
      <c r="FLW67" s="876"/>
      <c r="FLX67" s="876"/>
      <c r="FLY67" s="876"/>
      <c r="FLZ67" s="876"/>
      <c r="FMA67" s="876"/>
      <c r="FMB67" s="876"/>
      <c r="FMC67" s="876"/>
      <c r="FMD67" s="876"/>
      <c r="FME67" s="876"/>
      <c r="FMF67" s="876"/>
      <c r="FMG67" s="876"/>
      <c r="FMH67" s="876"/>
      <c r="FMI67" s="876"/>
      <c r="FMJ67" s="876"/>
      <c r="FMK67" s="876"/>
      <c r="FML67" s="876"/>
      <c r="FMM67" s="876"/>
      <c r="FMN67" s="876"/>
      <c r="FMO67" s="876"/>
      <c r="FMP67" s="876"/>
      <c r="FMQ67" s="876"/>
      <c r="FMR67" s="876"/>
      <c r="FMS67" s="876"/>
      <c r="FMT67" s="876"/>
      <c r="FMU67" s="876"/>
      <c r="FMV67" s="876"/>
      <c r="FMW67" s="876"/>
      <c r="FMX67" s="876"/>
      <c r="FMY67" s="876"/>
      <c r="FMZ67" s="876"/>
      <c r="FNA67" s="876"/>
      <c r="FNB67" s="876"/>
      <c r="FNC67" s="876"/>
      <c r="FND67" s="876"/>
      <c r="FNE67" s="876"/>
      <c r="FNF67" s="876"/>
      <c r="FNG67" s="876"/>
      <c r="FNH67" s="876"/>
      <c r="FNI67" s="876"/>
      <c r="FNJ67" s="876"/>
      <c r="FNK67" s="876"/>
      <c r="FNL67" s="876"/>
      <c r="FNM67" s="876"/>
      <c r="FNN67" s="876"/>
      <c r="FNO67" s="876"/>
      <c r="FNP67" s="876"/>
      <c r="FNQ67" s="876"/>
      <c r="FNR67" s="876"/>
      <c r="FNS67" s="876"/>
      <c r="FNT67" s="876"/>
      <c r="FNU67" s="876"/>
      <c r="FNV67" s="876"/>
      <c r="FNW67" s="876"/>
      <c r="FNX67" s="876"/>
      <c r="FNY67" s="876"/>
      <c r="FNZ67" s="876"/>
      <c r="FOA67" s="876"/>
      <c r="FOB67" s="876"/>
      <c r="FOC67" s="876"/>
      <c r="FOD67" s="876"/>
      <c r="FOE67" s="876"/>
      <c r="FOF67" s="876"/>
      <c r="FOG67" s="876"/>
      <c r="FOH67" s="876"/>
      <c r="FOI67" s="876"/>
      <c r="FOJ67" s="876"/>
      <c r="FOK67" s="876"/>
      <c r="FOL67" s="876"/>
      <c r="FOM67" s="876"/>
      <c r="FON67" s="876"/>
      <c r="FOO67" s="876"/>
      <c r="FOP67" s="876"/>
      <c r="FOQ67" s="876"/>
      <c r="FOR67" s="876"/>
      <c r="FOS67" s="876"/>
      <c r="FOT67" s="876"/>
      <c r="FOU67" s="876"/>
      <c r="FOV67" s="876"/>
      <c r="FOW67" s="876"/>
      <c r="FOX67" s="876"/>
      <c r="FOY67" s="876"/>
      <c r="FOZ67" s="876"/>
      <c r="FPA67" s="876"/>
      <c r="FPB67" s="876"/>
      <c r="FPC67" s="876"/>
      <c r="FPD67" s="876"/>
      <c r="FPE67" s="876"/>
      <c r="FPF67" s="876"/>
      <c r="FPG67" s="876"/>
      <c r="FPH67" s="876"/>
      <c r="FPI67" s="876"/>
      <c r="FPJ67" s="876"/>
      <c r="FPK67" s="876"/>
      <c r="FPL67" s="876"/>
      <c r="FPM67" s="876"/>
      <c r="FPN67" s="876"/>
      <c r="FPO67" s="876"/>
      <c r="FPP67" s="876"/>
      <c r="FPQ67" s="876"/>
      <c r="FPR67" s="876"/>
      <c r="FPS67" s="876"/>
      <c r="FPT67" s="876"/>
      <c r="FPU67" s="876"/>
      <c r="FPV67" s="876"/>
      <c r="FPW67" s="876"/>
      <c r="FPX67" s="876"/>
      <c r="FPY67" s="876"/>
      <c r="FPZ67" s="876"/>
      <c r="FQA67" s="876"/>
      <c r="FQB67" s="876"/>
      <c r="FQC67" s="876"/>
      <c r="FQD67" s="876"/>
      <c r="FQE67" s="876"/>
      <c r="FQF67" s="876"/>
      <c r="FQG67" s="876"/>
      <c r="FQH67" s="876"/>
      <c r="FQI67" s="876"/>
      <c r="FQJ67" s="876"/>
      <c r="FQK67" s="876"/>
      <c r="FQL67" s="876"/>
      <c r="FQM67" s="876"/>
      <c r="FQN67" s="876"/>
      <c r="FQO67" s="876"/>
      <c r="FQP67" s="876"/>
      <c r="FQQ67" s="876"/>
      <c r="FQR67" s="876"/>
      <c r="FQS67" s="876"/>
      <c r="FQT67" s="876"/>
      <c r="FQU67" s="876"/>
      <c r="FQV67" s="876"/>
      <c r="FQW67" s="876"/>
      <c r="FQX67" s="876"/>
      <c r="FQY67" s="876"/>
      <c r="FQZ67" s="876"/>
      <c r="FRA67" s="876"/>
      <c r="FRB67" s="876"/>
      <c r="FRC67" s="876"/>
      <c r="FRD67" s="876"/>
      <c r="FRE67" s="876"/>
      <c r="FRF67" s="876"/>
      <c r="FRG67" s="876"/>
      <c r="FRH67" s="876"/>
      <c r="FRI67" s="876"/>
      <c r="FRJ67" s="876"/>
      <c r="FRK67" s="876"/>
      <c r="FRL67" s="876"/>
      <c r="FRM67" s="876"/>
      <c r="FRN67" s="876"/>
      <c r="FRO67" s="876"/>
      <c r="FRP67" s="876"/>
      <c r="FRQ67" s="876"/>
      <c r="FRR67" s="876"/>
      <c r="FRS67" s="876"/>
      <c r="FRT67" s="876"/>
      <c r="FRU67" s="876"/>
      <c r="FRV67" s="876"/>
      <c r="FRW67" s="876"/>
      <c r="FRX67" s="876"/>
      <c r="FRY67" s="876"/>
      <c r="FRZ67" s="876"/>
      <c r="FSA67" s="876"/>
      <c r="FSB67" s="876"/>
      <c r="FSC67" s="876"/>
      <c r="FSD67" s="876"/>
      <c r="FSE67" s="876"/>
      <c r="FSF67" s="876"/>
      <c r="FSG67" s="876"/>
      <c r="FSH67" s="876"/>
      <c r="FSI67" s="876"/>
      <c r="FSJ67" s="876"/>
      <c r="FSK67" s="876"/>
      <c r="FSL67" s="876"/>
      <c r="FSM67" s="876"/>
      <c r="FSN67" s="876"/>
      <c r="FSO67" s="876"/>
      <c r="FSP67" s="876"/>
      <c r="FSQ67" s="876"/>
      <c r="FSR67" s="876"/>
      <c r="FSS67" s="876"/>
      <c r="FST67" s="876"/>
      <c r="FSU67" s="876"/>
      <c r="FSV67" s="876"/>
      <c r="FSW67" s="876"/>
      <c r="FSX67" s="876"/>
      <c r="FSY67" s="876"/>
      <c r="FSZ67" s="876"/>
      <c r="FTA67" s="876"/>
      <c r="FTB67" s="876"/>
      <c r="FTC67" s="876"/>
      <c r="FTD67" s="876"/>
      <c r="FTE67" s="876"/>
      <c r="FTF67" s="876"/>
      <c r="FTG67" s="876"/>
      <c r="FTH67" s="876"/>
      <c r="FTI67" s="876"/>
      <c r="FTJ67" s="876"/>
      <c r="FTK67" s="876"/>
      <c r="FTL67" s="876"/>
      <c r="FTM67" s="876"/>
      <c r="FTN67" s="876"/>
      <c r="FTO67" s="876"/>
      <c r="FTP67" s="876"/>
      <c r="FTQ67" s="876"/>
      <c r="FTR67" s="876"/>
      <c r="FTS67" s="876"/>
      <c r="FTT67" s="876"/>
      <c r="FTU67" s="876"/>
      <c r="FTV67" s="876"/>
      <c r="FTW67" s="876"/>
      <c r="FTX67" s="876"/>
      <c r="FTY67" s="876"/>
      <c r="FTZ67" s="876"/>
      <c r="FUA67" s="876"/>
      <c r="FUB67" s="876"/>
      <c r="FUC67" s="876"/>
      <c r="FUD67" s="876"/>
      <c r="FUE67" s="876"/>
      <c r="FUF67" s="876"/>
      <c r="FUG67" s="876"/>
      <c r="FUH67" s="876"/>
      <c r="FUI67" s="876"/>
      <c r="FUJ67" s="876"/>
      <c r="FUK67" s="876"/>
      <c r="FUL67" s="876"/>
      <c r="FUM67" s="876"/>
      <c r="FUN67" s="876"/>
      <c r="FUO67" s="876"/>
      <c r="FUP67" s="876"/>
      <c r="FUQ67" s="876"/>
      <c r="FUR67" s="876"/>
      <c r="FUS67" s="876"/>
      <c r="FUT67" s="876"/>
      <c r="FUU67" s="876"/>
      <c r="FUV67" s="876"/>
      <c r="FUW67" s="876"/>
      <c r="FUX67" s="876"/>
      <c r="FUY67" s="876"/>
      <c r="FUZ67" s="876"/>
      <c r="FVA67" s="876"/>
      <c r="FVB67" s="876"/>
      <c r="FVC67" s="876"/>
      <c r="FVD67" s="876"/>
      <c r="FVE67" s="876"/>
      <c r="FVF67" s="876"/>
      <c r="FVG67" s="876"/>
      <c r="FVH67" s="876"/>
      <c r="FVI67" s="876"/>
      <c r="FVJ67" s="876"/>
      <c r="FVK67" s="876"/>
      <c r="FVL67" s="876"/>
      <c r="FVM67" s="876"/>
      <c r="FVN67" s="876"/>
      <c r="FVO67" s="876"/>
      <c r="FVP67" s="876"/>
      <c r="FVQ67" s="876"/>
      <c r="FVR67" s="876"/>
      <c r="FVS67" s="876"/>
      <c r="FVT67" s="876"/>
      <c r="FVU67" s="876"/>
      <c r="FVV67" s="876"/>
      <c r="FVW67" s="876"/>
      <c r="FVX67" s="876"/>
      <c r="FVY67" s="876"/>
      <c r="FVZ67" s="876"/>
      <c r="FWA67" s="876"/>
      <c r="FWB67" s="876"/>
      <c r="FWC67" s="876"/>
      <c r="FWD67" s="876"/>
      <c r="FWE67" s="876"/>
      <c r="FWF67" s="876"/>
      <c r="FWG67" s="876"/>
      <c r="FWH67" s="876"/>
      <c r="FWI67" s="876"/>
      <c r="FWJ67" s="876"/>
      <c r="FWK67" s="876"/>
      <c r="FWL67" s="876"/>
      <c r="FWM67" s="876"/>
      <c r="FWN67" s="876"/>
      <c r="FWO67" s="876"/>
      <c r="FWP67" s="876"/>
      <c r="FWQ67" s="876"/>
      <c r="FWR67" s="876"/>
      <c r="FWS67" s="876"/>
      <c r="FWT67" s="876"/>
      <c r="FWU67" s="876"/>
      <c r="FWV67" s="876"/>
      <c r="FWW67" s="876"/>
      <c r="FWX67" s="876"/>
      <c r="FWY67" s="876"/>
      <c r="FWZ67" s="876"/>
      <c r="FXA67" s="876"/>
      <c r="FXB67" s="876"/>
      <c r="FXC67" s="876"/>
      <c r="FXD67" s="876"/>
      <c r="FXE67" s="876"/>
      <c r="FXF67" s="876"/>
      <c r="FXG67" s="876"/>
      <c r="FXH67" s="876"/>
      <c r="FXI67" s="876"/>
      <c r="FXJ67" s="876"/>
      <c r="FXK67" s="876"/>
      <c r="FXL67" s="876"/>
      <c r="FXM67" s="876"/>
      <c r="FXN67" s="876"/>
      <c r="FXO67" s="876"/>
      <c r="FXP67" s="876"/>
      <c r="FXQ67" s="876"/>
      <c r="FXR67" s="876"/>
      <c r="FXS67" s="876"/>
      <c r="FXT67" s="876"/>
      <c r="FXU67" s="876"/>
      <c r="FXV67" s="876"/>
      <c r="FXW67" s="876"/>
      <c r="FXX67" s="876"/>
      <c r="FXY67" s="876"/>
      <c r="FXZ67" s="876"/>
      <c r="FYA67" s="876"/>
      <c r="FYB67" s="876"/>
      <c r="FYC67" s="876"/>
      <c r="FYD67" s="876"/>
      <c r="FYE67" s="876"/>
      <c r="FYF67" s="876"/>
      <c r="FYG67" s="876"/>
      <c r="FYH67" s="876"/>
      <c r="FYI67" s="876"/>
      <c r="FYJ67" s="876"/>
      <c r="FYK67" s="876"/>
      <c r="FYL67" s="876"/>
      <c r="FYM67" s="876"/>
      <c r="FYN67" s="876"/>
      <c r="FYO67" s="876"/>
      <c r="FYP67" s="876"/>
      <c r="FYQ67" s="876"/>
      <c r="FYR67" s="876"/>
      <c r="FYS67" s="876"/>
      <c r="FYT67" s="876"/>
      <c r="FYU67" s="876"/>
      <c r="FYV67" s="876"/>
      <c r="FYW67" s="876"/>
      <c r="FYX67" s="876"/>
      <c r="FYY67" s="876"/>
      <c r="FYZ67" s="876"/>
      <c r="FZA67" s="876"/>
      <c r="FZB67" s="876"/>
      <c r="FZC67" s="876"/>
      <c r="FZD67" s="876"/>
      <c r="FZE67" s="876"/>
      <c r="FZF67" s="876"/>
      <c r="FZG67" s="876"/>
      <c r="FZH67" s="876"/>
      <c r="FZI67" s="876"/>
      <c r="FZJ67" s="876"/>
      <c r="FZK67" s="876"/>
      <c r="FZL67" s="876"/>
      <c r="FZM67" s="876"/>
      <c r="FZN67" s="876"/>
      <c r="FZO67" s="876"/>
      <c r="FZP67" s="876"/>
      <c r="FZQ67" s="876"/>
      <c r="FZR67" s="876"/>
      <c r="FZS67" s="876"/>
      <c r="FZT67" s="876"/>
      <c r="FZU67" s="876"/>
      <c r="FZV67" s="876"/>
      <c r="FZW67" s="876"/>
      <c r="FZX67" s="876"/>
      <c r="FZY67" s="876"/>
      <c r="FZZ67" s="876"/>
      <c r="GAA67" s="876"/>
      <c r="GAB67" s="876"/>
      <c r="GAC67" s="876"/>
      <c r="GAD67" s="876"/>
      <c r="GAE67" s="876"/>
      <c r="GAF67" s="876"/>
      <c r="GAG67" s="876"/>
      <c r="GAH67" s="876"/>
      <c r="GAI67" s="876"/>
      <c r="GAJ67" s="876"/>
      <c r="GAK67" s="876"/>
      <c r="GAL67" s="876"/>
      <c r="GAM67" s="876"/>
      <c r="GAN67" s="876"/>
      <c r="GAO67" s="876"/>
      <c r="GAP67" s="876"/>
      <c r="GAQ67" s="876"/>
      <c r="GAR67" s="876"/>
      <c r="GAS67" s="876"/>
      <c r="GAT67" s="876"/>
      <c r="GAU67" s="876"/>
      <c r="GAV67" s="876"/>
      <c r="GAW67" s="876"/>
      <c r="GAX67" s="876"/>
      <c r="GAY67" s="876"/>
      <c r="GAZ67" s="876"/>
      <c r="GBA67" s="876"/>
      <c r="GBB67" s="876"/>
      <c r="GBC67" s="876"/>
      <c r="GBD67" s="876"/>
      <c r="GBE67" s="876"/>
      <c r="GBF67" s="876"/>
      <c r="GBG67" s="876"/>
      <c r="GBH67" s="876"/>
      <c r="GBI67" s="876"/>
      <c r="GBJ67" s="876"/>
      <c r="GBK67" s="876"/>
      <c r="GBL67" s="876"/>
      <c r="GBM67" s="876"/>
      <c r="GBN67" s="876"/>
      <c r="GBO67" s="876"/>
      <c r="GBP67" s="876"/>
      <c r="GBQ67" s="876"/>
      <c r="GBR67" s="876"/>
      <c r="GBS67" s="876"/>
      <c r="GBT67" s="876"/>
      <c r="GBU67" s="876"/>
      <c r="GBV67" s="876"/>
      <c r="GBW67" s="876"/>
      <c r="GBX67" s="876"/>
      <c r="GBY67" s="876"/>
      <c r="GBZ67" s="876"/>
      <c r="GCA67" s="876"/>
      <c r="GCB67" s="876"/>
      <c r="GCC67" s="876"/>
      <c r="GCD67" s="876"/>
      <c r="GCE67" s="876"/>
      <c r="GCF67" s="876"/>
      <c r="GCG67" s="876"/>
      <c r="GCH67" s="876"/>
      <c r="GCI67" s="876"/>
      <c r="GCJ67" s="876"/>
      <c r="GCK67" s="876"/>
      <c r="GCL67" s="876"/>
      <c r="GCM67" s="876"/>
      <c r="GCN67" s="876"/>
      <c r="GCO67" s="876"/>
      <c r="GCP67" s="876"/>
      <c r="GCQ67" s="876"/>
      <c r="GCR67" s="876"/>
      <c r="GCS67" s="876"/>
      <c r="GCT67" s="876"/>
      <c r="GCU67" s="876"/>
      <c r="GCV67" s="876"/>
      <c r="GCW67" s="876"/>
      <c r="GCX67" s="876"/>
      <c r="GCY67" s="876"/>
      <c r="GCZ67" s="876"/>
      <c r="GDA67" s="876"/>
      <c r="GDB67" s="876"/>
      <c r="GDC67" s="876"/>
      <c r="GDD67" s="876"/>
      <c r="GDE67" s="876"/>
      <c r="GDF67" s="876"/>
      <c r="GDG67" s="876"/>
      <c r="GDH67" s="876"/>
      <c r="GDI67" s="876"/>
      <c r="GDJ67" s="876"/>
      <c r="GDK67" s="876"/>
      <c r="GDL67" s="876"/>
      <c r="GDM67" s="876"/>
      <c r="GDN67" s="876"/>
      <c r="GDO67" s="876"/>
      <c r="GDP67" s="876"/>
      <c r="GDQ67" s="876"/>
      <c r="GDR67" s="876"/>
      <c r="GDS67" s="876"/>
      <c r="GDT67" s="876"/>
      <c r="GDU67" s="876"/>
      <c r="GDV67" s="876"/>
      <c r="GDW67" s="876"/>
      <c r="GDX67" s="876"/>
      <c r="GDY67" s="876"/>
      <c r="GDZ67" s="876"/>
      <c r="GEA67" s="876"/>
      <c r="GEB67" s="876"/>
      <c r="GEC67" s="876"/>
      <c r="GED67" s="876"/>
      <c r="GEE67" s="876"/>
      <c r="GEF67" s="876"/>
      <c r="GEG67" s="876"/>
      <c r="GEH67" s="876"/>
      <c r="GEI67" s="876"/>
      <c r="GEJ67" s="876"/>
      <c r="GEK67" s="876"/>
      <c r="GEL67" s="876"/>
      <c r="GEM67" s="876"/>
      <c r="GEN67" s="876"/>
      <c r="GEO67" s="876"/>
      <c r="GEP67" s="876"/>
      <c r="GEQ67" s="876"/>
      <c r="GER67" s="876"/>
      <c r="GES67" s="876"/>
      <c r="GET67" s="876"/>
      <c r="GEU67" s="876"/>
      <c r="GEV67" s="876"/>
      <c r="GEW67" s="876"/>
      <c r="GEX67" s="876"/>
      <c r="GEY67" s="876"/>
      <c r="GEZ67" s="876"/>
      <c r="GFA67" s="876"/>
      <c r="GFB67" s="876"/>
      <c r="GFC67" s="876"/>
      <c r="GFD67" s="876"/>
      <c r="GFE67" s="876"/>
      <c r="GFF67" s="876"/>
      <c r="GFG67" s="876"/>
      <c r="GFH67" s="876"/>
      <c r="GFI67" s="876"/>
      <c r="GFJ67" s="876"/>
      <c r="GFK67" s="876"/>
      <c r="GFL67" s="876"/>
      <c r="GFM67" s="876"/>
      <c r="GFN67" s="876"/>
      <c r="GFO67" s="876"/>
      <c r="GFP67" s="876"/>
      <c r="GFQ67" s="876"/>
      <c r="GFR67" s="876"/>
      <c r="GFS67" s="876"/>
      <c r="GFT67" s="876"/>
      <c r="GFU67" s="876"/>
      <c r="GFV67" s="876"/>
      <c r="GFW67" s="876"/>
      <c r="GFX67" s="876"/>
      <c r="GFY67" s="876"/>
      <c r="GFZ67" s="876"/>
      <c r="GGA67" s="876"/>
      <c r="GGB67" s="876"/>
      <c r="GGC67" s="876"/>
      <c r="GGD67" s="876"/>
      <c r="GGE67" s="876"/>
      <c r="GGF67" s="876"/>
      <c r="GGG67" s="876"/>
      <c r="GGH67" s="876"/>
      <c r="GGI67" s="876"/>
      <c r="GGJ67" s="876"/>
      <c r="GGK67" s="876"/>
      <c r="GGL67" s="876"/>
      <c r="GGM67" s="876"/>
      <c r="GGN67" s="876"/>
      <c r="GGO67" s="876"/>
      <c r="GGP67" s="876"/>
      <c r="GGQ67" s="876"/>
      <c r="GGR67" s="876"/>
      <c r="GGS67" s="876"/>
      <c r="GGT67" s="876"/>
      <c r="GGU67" s="876"/>
      <c r="GGV67" s="876"/>
      <c r="GGW67" s="876"/>
      <c r="GGX67" s="876"/>
      <c r="GGY67" s="876"/>
      <c r="GGZ67" s="876"/>
      <c r="GHA67" s="876"/>
      <c r="GHB67" s="876"/>
      <c r="GHC67" s="876"/>
      <c r="GHD67" s="876"/>
      <c r="GHE67" s="876"/>
      <c r="GHF67" s="876"/>
      <c r="GHG67" s="876"/>
      <c r="GHH67" s="876"/>
      <c r="GHI67" s="876"/>
      <c r="GHJ67" s="876"/>
      <c r="GHK67" s="876"/>
      <c r="GHL67" s="876"/>
      <c r="GHM67" s="876"/>
      <c r="GHN67" s="876"/>
      <c r="GHO67" s="876"/>
      <c r="GHP67" s="876"/>
      <c r="GHQ67" s="876"/>
      <c r="GHR67" s="876"/>
      <c r="GHS67" s="876"/>
      <c r="GHT67" s="876"/>
      <c r="GHU67" s="876"/>
      <c r="GHV67" s="876"/>
      <c r="GHW67" s="876"/>
      <c r="GHX67" s="876"/>
      <c r="GHY67" s="876"/>
      <c r="GHZ67" s="876"/>
      <c r="GIA67" s="876"/>
      <c r="GIB67" s="876"/>
      <c r="GIC67" s="876"/>
      <c r="GID67" s="876"/>
      <c r="GIE67" s="876"/>
      <c r="GIF67" s="876"/>
      <c r="GIG67" s="876"/>
      <c r="GIH67" s="876"/>
      <c r="GII67" s="876"/>
      <c r="GIJ67" s="876"/>
      <c r="GIK67" s="876"/>
      <c r="GIL67" s="876"/>
      <c r="GIM67" s="876"/>
      <c r="GIN67" s="876"/>
      <c r="GIO67" s="876"/>
      <c r="GIP67" s="876"/>
      <c r="GIQ67" s="876"/>
      <c r="GIR67" s="876"/>
      <c r="GIS67" s="876"/>
      <c r="GIT67" s="876"/>
      <c r="GIU67" s="876"/>
      <c r="GIV67" s="876"/>
      <c r="GIW67" s="876"/>
      <c r="GIX67" s="876"/>
      <c r="GIY67" s="876"/>
      <c r="GIZ67" s="876"/>
      <c r="GJA67" s="876"/>
      <c r="GJB67" s="876"/>
      <c r="GJC67" s="876"/>
      <c r="GJD67" s="876"/>
      <c r="GJE67" s="876"/>
      <c r="GJF67" s="876"/>
      <c r="GJG67" s="876"/>
      <c r="GJH67" s="876"/>
      <c r="GJI67" s="876"/>
      <c r="GJJ67" s="876"/>
      <c r="GJK67" s="876"/>
      <c r="GJL67" s="876"/>
      <c r="GJM67" s="876"/>
      <c r="GJN67" s="876"/>
      <c r="GJO67" s="876"/>
      <c r="GJP67" s="876"/>
      <c r="GJQ67" s="876"/>
      <c r="GJR67" s="876"/>
      <c r="GJS67" s="876"/>
      <c r="GJT67" s="876"/>
      <c r="GJU67" s="876"/>
      <c r="GJV67" s="876"/>
      <c r="GJW67" s="876"/>
      <c r="GJX67" s="876"/>
      <c r="GJY67" s="876"/>
      <c r="GJZ67" s="876"/>
      <c r="GKA67" s="876"/>
      <c r="GKB67" s="876"/>
      <c r="GKC67" s="876"/>
      <c r="GKD67" s="876"/>
      <c r="GKE67" s="876"/>
      <c r="GKF67" s="876"/>
      <c r="GKG67" s="876"/>
      <c r="GKH67" s="876"/>
      <c r="GKI67" s="876"/>
      <c r="GKJ67" s="876"/>
      <c r="GKK67" s="876"/>
      <c r="GKL67" s="876"/>
      <c r="GKM67" s="876"/>
      <c r="GKN67" s="876"/>
      <c r="GKO67" s="876"/>
      <c r="GKP67" s="876"/>
      <c r="GKQ67" s="876"/>
      <c r="GKR67" s="876"/>
      <c r="GKS67" s="876"/>
      <c r="GKT67" s="876"/>
      <c r="GKU67" s="876"/>
      <c r="GKV67" s="876"/>
      <c r="GKW67" s="876"/>
      <c r="GKX67" s="876"/>
      <c r="GKY67" s="876"/>
      <c r="GKZ67" s="876"/>
      <c r="GLA67" s="876"/>
      <c r="GLB67" s="876"/>
      <c r="GLC67" s="876"/>
      <c r="GLD67" s="876"/>
      <c r="GLE67" s="876"/>
      <c r="GLF67" s="876"/>
      <c r="GLG67" s="876"/>
      <c r="GLH67" s="876"/>
      <c r="GLI67" s="876"/>
      <c r="GLJ67" s="876"/>
      <c r="GLK67" s="876"/>
      <c r="GLL67" s="876"/>
      <c r="GLM67" s="876"/>
      <c r="GLN67" s="876"/>
      <c r="GLO67" s="876"/>
      <c r="GLP67" s="876"/>
      <c r="GLQ67" s="876"/>
      <c r="GLR67" s="876"/>
      <c r="GLS67" s="876"/>
      <c r="GLT67" s="876"/>
      <c r="GLU67" s="876"/>
      <c r="GLV67" s="876"/>
      <c r="GLW67" s="876"/>
      <c r="GLX67" s="876"/>
      <c r="GLY67" s="876"/>
      <c r="GLZ67" s="876"/>
      <c r="GMA67" s="876"/>
      <c r="GMB67" s="876"/>
      <c r="GMC67" s="876"/>
      <c r="GMD67" s="876"/>
      <c r="GME67" s="876"/>
      <c r="GMF67" s="876"/>
      <c r="GMG67" s="876"/>
      <c r="GMH67" s="876"/>
      <c r="GMI67" s="876"/>
      <c r="GMJ67" s="876"/>
      <c r="GMK67" s="876"/>
      <c r="GML67" s="876"/>
      <c r="GMM67" s="876"/>
      <c r="GMN67" s="876"/>
      <c r="GMO67" s="876"/>
      <c r="GMP67" s="876"/>
      <c r="GMQ67" s="876"/>
      <c r="GMR67" s="876"/>
      <c r="GMS67" s="876"/>
      <c r="GMT67" s="876"/>
      <c r="GMU67" s="876"/>
      <c r="GMV67" s="876"/>
      <c r="GMW67" s="876"/>
      <c r="GMX67" s="876"/>
      <c r="GMY67" s="876"/>
      <c r="GMZ67" s="876"/>
      <c r="GNA67" s="876"/>
      <c r="GNB67" s="876"/>
      <c r="GNC67" s="876"/>
      <c r="GND67" s="876"/>
      <c r="GNE67" s="876"/>
      <c r="GNF67" s="876"/>
      <c r="GNG67" s="876"/>
      <c r="GNH67" s="876"/>
      <c r="GNI67" s="876"/>
      <c r="GNJ67" s="876"/>
      <c r="GNK67" s="876"/>
      <c r="GNL67" s="876"/>
      <c r="GNM67" s="876"/>
      <c r="GNN67" s="876"/>
      <c r="GNO67" s="876"/>
      <c r="GNP67" s="876"/>
      <c r="GNQ67" s="876"/>
      <c r="GNR67" s="876"/>
      <c r="GNS67" s="876"/>
      <c r="GNT67" s="876"/>
      <c r="GNU67" s="876"/>
      <c r="GNV67" s="876"/>
      <c r="GNW67" s="876"/>
      <c r="GNX67" s="876"/>
      <c r="GNY67" s="876"/>
      <c r="GNZ67" s="876"/>
      <c r="GOA67" s="876"/>
      <c r="GOB67" s="876"/>
      <c r="GOC67" s="876"/>
      <c r="GOD67" s="876"/>
      <c r="GOE67" s="876"/>
      <c r="GOF67" s="876"/>
      <c r="GOG67" s="876"/>
      <c r="GOH67" s="876"/>
      <c r="GOI67" s="876"/>
      <c r="GOJ67" s="876"/>
      <c r="GOK67" s="876"/>
      <c r="GOL67" s="876"/>
      <c r="GOM67" s="876"/>
      <c r="GON67" s="876"/>
      <c r="GOO67" s="876"/>
      <c r="GOP67" s="876"/>
      <c r="GOQ67" s="876"/>
      <c r="GOR67" s="876"/>
      <c r="GOS67" s="876"/>
      <c r="GOT67" s="876"/>
      <c r="GOU67" s="876"/>
      <c r="GOV67" s="876"/>
      <c r="GOW67" s="876"/>
      <c r="GOX67" s="876"/>
      <c r="GOY67" s="876"/>
      <c r="GOZ67" s="876"/>
      <c r="GPA67" s="876"/>
      <c r="GPB67" s="876"/>
      <c r="GPC67" s="876"/>
      <c r="GPD67" s="876"/>
      <c r="GPE67" s="876"/>
      <c r="GPF67" s="876"/>
      <c r="GPG67" s="876"/>
      <c r="GPH67" s="876"/>
      <c r="GPI67" s="876"/>
      <c r="GPJ67" s="876"/>
      <c r="GPK67" s="876"/>
      <c r="GPL67" s="876"/>
      <c r="GPM67" s="876"/>
      <c r="GPN67" s="876"/>
      <c r="GPO67" s="876"/>
      <c r="GPP67" s="876"/>
      <c r="GPQ67" s="876"/>
      <c r="GPR67" s="876"/>
      <c r="GPS67" s="876"/>
      <c r="GPT67" s="876"/>
      <c r="GPU67" s="876"/>
      <c r="GPV67" s="876"/>
      <c r="GPW67" s="876"/>
      <c r="GPX67" s="876"/>
      <c r="GPY67" s="876"/>
      <c r="GPZ67" s="876"/>
      <c r="GQA67" s="876"/>
      <c r="GQB67" s="876"/>
      <c r="GQC67" s="876"/>
      <c r="GQD67" s="876"/>
      <c r="GQE67" s="876"/>
      <c r="GQF67" s="876"/>
      <c r="GQG67" s="876"/>
      <c r="GQH67" s="876"/>
      <c r="GQI67" s="876"/>
      <c r="GQJ67" s="876"/>
      <c r="GQK67" s="876"/>
      <c r="GQL67" s="876"/>
      <c r="GQM67" s="876"/>
      <c r="GQN67" s="876"/>
      <c r="GQO67" s="876"/>
      <c r="GQP67" s="876"/>
      <c r="GQQ67" s="876"/>
      <c r="GQR67" s="876"/>
      <c r="GQS67" s="876"/>
      <c r="GQT67" s="876"/>
      <c r="GQU67" s="876"/>
      <c r="GQV67" s="876"/>
      <c r="GQW67" s="876"/>
      <c r="GQX67" s="876"/>
      <c r="GQY67" s="876"/>
      <c r="GQZ67" s="876"/>
      <c r="GRA67" s="876"/>
      <c r="GRB67" s="876"/>
      <c r="GRC67" s="876"/>
      <c r="GRD67" s="876"/>
      <c r="GRE67" s="876"/>
      <c r="GRF67" s="876"/>
      <c r="GRG67" s="876"/>
      <c r="GRH67" s="876"/>
      <c r="GRI67" s="876"/>
      <c r="GRJ67" s="876"/>
      <c r="GRK67" s="876"/>
      <c r="GRL67" s="876"/>
      <c r="GRM67" s="876"/>
      <c r="GRN67" s="876"/>
      <c r="GRO67" s="876"/>
      <c r="GRP67" s="876"/>
      <c r="GRQ67" s="876"/>
      <c r="GRR67" s="876"/>
      <c r="GRS67" s="876"/>
      <c r="GRT67" s="876"/>
      <c r="GRU67" s="876"/>
      <c r="GRV67" s="876"/>
      <c r="GRW67" s="876"/>
      <c r="GRX67" s="876"/>
      <c r="GRY67" s="876"/>
      <c r="GRZ67" s="876"/>
      <c r="GSA67" s="876"/>
      <c r="GSB67" s="876"/>
      <c r="GSC67" s="876"/>
      <c r="GSD67" s="876"/>
      <c r="GSE67" s="876"/>
      <c r="GSF67" s="876"/>
      <c r="GSG67" s="876"/>
      <c r="GSH67" s="876"/>
      <c r="GSI67" s="876"/>
      <c r="GSJ67" s="876"/>
      <c r="GSK67" s="876"/>
      <c r="GSL67" s="876"/>
      <c r="GSM67" s="876"/>
      <c r="GSN67" s="876"/>
      <c r="GSO67" s="876"/>
      <c r="GSP67" s="876"/>
      <c r="GSQ67" s="876"/>
      <c r="GSR67" s="876"/>
      <c r="GSS67" s="876"/>
      <c r="GST67" s="876"/>
      <c r="GSU67" s="876"/>
      <c r="GSV67" s="876"/>
      <c r="GSW67" s="876"/>
      <c r="GSX67" s="876"/>
      <c r="GSY67" s="876"/>
      <c r="GSZ67" s="876"/>
      <c r="GTA67" s="876"/>
      <c r="GTB67" s="876"/>
      <c r="GTC67" s="876"/>
      <c r="GTD67" s="876"/>
      <c r="GTE67" s="876"/>
      <c r="GTF67" s="876"/>
      <c r="GTG67" s="876"/>
      <c r="GTH67" s="876"/>
      <c r="GTI67" s="876"/>
      <c r="GTJ67" s="876"/>
      <c r="GTK67" s="876"/>
      <c r="GTL67" s="876"/>
      <c r="GTM67" s="876"/>
      <c r="GTN67" s="876"/>
      <c r="GTO67" s="876"/>
      <c r="GTP67" s="876"/>
      <c r="GTQ67" s="876"/>
      <c r="GTR67" s="876"/>
      <c r="GTS67" s="876"/>
      <c r="GTT67" s="876"/>
      <c r="GTU67" s="876"/>
      <c r="GTV67" s="876"/>
      <c r="GTW67" s="876"/>
      <c r="GTX67" s="876"/>
      <c r="GTY67" s="876"/>
      <c r="GTZ67" s="876"/>
      <c r="GUA67" s="876"/>
      <c r="GUB67" s="876"/>
      <c r="GUC67" s="876"/>
      <c r="GUD67" s="876"/>
      <c r="GUE67" s="876"/>
      <c r="GUF67" s="876"/>
      <c r="GUG67" s="876"/>
      <c r="GUH67" s="876"/>
      <c r="GUI67" s="876"/>
      <c r="GUJ67" s="876"/>
      <c r="GUK67" s="876"/>
      <c r="GUL67" s="876"/>
      <c r="GUM67" s="876"/>
      <c r="GUN67" s="876"/>
      <c r="GUO67" s="876"/>
      <c r="GUP67" s="876"/>
      <c r="GUQ67" s="876"/>
      <c r="GUR67" s="876"/>
      <c r="GUS67" s="876"/>
      <c r="GUT67" s="876"/>
      <c r="GUU67" s="876"/>
      <c r="GUV67" s="876"/>
      <c r="GUW67" s="876"/>
      <c r="GUX67" s="876"/>
      <c r="GUY67" s="876"/>
      <c r="GUZ67" s="876"/>
      <c r="GVA67" s="876"/>
      <c r="GVB67" s="876"/>
      <c r="GVC67" s="876"/>
      <c r="GVD67" s="876"/>
      <c r="GVE67" s="876"/>
      <c r="GVF67" s="876"/>
      <c r="GVG67" s="876"/>
      <c r="GVH67" s="876"/>
      <c r="GVI67" s="876"/>
      <c r="GVJ67" s="876"/>
      <c r="GVK67" s="876"/>
      <c r="GVL67" s="876"/>
      <c r="GVM67" s="876"/>
      <c r="GVN67" s="876"/>
      <c r="GVO67" s="876"/>
      <c r="GVP67" s="876"/>
      <c r="GVQ67" s="876"/>
      <c r="GVR67" s="876"/>
      <c r="GVS67" s="876"/>
      <c r="GVT67" s="876"/>
      <c r="GVU67" s="876"/>
      <c r="GVV67" s="876"/>
      <c r="GVW67" s="876"/>
      <c r="GVX67" s="876"/>
      <c r="GVY67" s="876"/>
      <c r="GVZ67" s="876"/>
      <c r="GWA67" s="876"/>
      <c r="GWB67" s="876"/>
      <c r="GWC67" s="876"/>
      <c r="GWD67" s="876"/>
      <c r="GWE67" s="876"/>
      <c r="GWF67" s="876"/>
      <c r="GWG67" s="876"/>
      <c r="GWH67" s="876"/>
      <c r="GWI67" s="876"/>
      <c r="GWJ67" s="876"/>
      <c r="GWK67" s="876"/>
      <c r="GWL67" s="876"/>
      <c r="GWM67" s="876"/>
      <c r="GWN67" s="876"/>
      <c r="GWO67" s="876"/>
      <c r="GWP67" s="876"/>
      <c r="GWQ67" s="876"/>
      <c r="GWR67" s="876"/>
      <c r="GWS67" s="876"/>
      <c r="GWT67" s="876"/>
      <c r="GWU67" s="876"/>
      <c r="GWV67" s="876"/>
      <c r="GWW67" s="876"/>
      <c r="GWX67" s="876"/>
      <c r="GWY67" s="876"/>
      <c r="GWZ67" s="876"/>
      <c r="GXA67" s="876"/>
      <c r="GXB67" s="876"/>
      <c r="GXC67" s="876"/>
      <c r="GXD67" s="876"/>
      <c r="GXE67" s="876"/>
      <c r="GXF67" s="876"/>
      <c r="GXG67" s="876"/>
      <c r="GXH67" s="876"/>
      <c r="GXI67" s="876"/>
      <c r="GXJ67" s="876"/>
      <c r="GXK67" s="876"/>
      <c r="GXL67" s="876"/>
      <c r="GXM67" s="876"/>
      <c r="GXN67" s="876"/>
      <c r="GXO67" s="876"/>
      <c r="GXP67" s="876"/>
      <c r="GXQ67" s="876"/>
      <c r="GXR67" s="876"/>
      <c r="GXS67" s="876"/>
      <c r="GXT67" s="876"/>
      <c r="GXU67" s="876"/>
      <c r="GXV67" s="876"/>
      <c r="GXW67" s="876"/>
      <c r="GXX67" s="876"/>
      <c r="GXY67" s="876"/>
      <c r="GXZ67" s="876"/>
      <c r="GYA67" s="876"/>
      <c r="GYB67" s="876"/>
      <c r="GYC67" s="876"/>
      <c r="GYD67" s="876"/>
      <c r="GYE67" s="876"/>
      <c r="GYF67" s="876"/>
      <c r="GYG67" s="876"/>
      <c r="GYH67" s="876"/>
      <c r="GYI67" s="876"/>
      <c r="GYJ67" s="876"/>
      <c r="GYK67" s="876"/>
      <c r="GYL67" s="876"/>
      <c r="GYM67" s="876"/>
      <c r="GYN67" s="876"/>
      <c r="GYO67" s="876"/>
      <c r="GYP67" s="876"/>
      <c r="GYQ67" s="876"/>
      <c r="GYR67" s="876"/>
      <c r="GYS67" s="876"/>
      <c r="GYT67" s="876"/>
      <c r="GYU67" s="876"/>
      <c r="GYV67" s="876"/>
      <c r="GYW67" s="876"/>
      <c r="GYX67" s="876"/>
      <c r="GYY67" s="876"/>
      <c r="GYZ67" s="876"/>
      <c r="GZA67" s="876"/>
      <c r="GZB67" s="876"/>
      <c r="GZC67" s="876"/>
      <c r="GZD67" s="876"/>
      <c r="GZE67" s="876"/>
      <c r="GZF67" s="876"/>
      <c r="GZG67" s="876"/>
      <c r="GZH67" s="876"/>
      <c r="GZI67" s="876"/>
      <c r="GZJ67" s="876"/>
      <c r="GZK67" s="876"/>
      <c r="GZL67" s="876"/>
      <c r="GZM67" s="876"/>
      <c r="GZN67" s="876"/>
      <c r="GZO67" s="876"/>
      <c r="GZP67" s="876"/>
      <c r="GZQ67" s="876"/>
      <c r="GZR67" s="876"/>
      <c r="GZS67" s="876"/>
      <c r="GZT67" s="876"/>
      <c r="GZU67" s="876"/>
      <c r="GZV67" s="876"/>
      <c r="GZW67" s="876"/>
      <c r="GZX67" s="876"/>
      <c r="GZY67" s="876"/>
      <c r="GZZ67" s="876"/>
      <c r="HAA67" s="876"/>
      <c r="HAB67" s="876"/>
      <c r="HAC67" s="876"/>
      <c r="HAD67" s="876"/>
      <c r="HAE67" s="876"/>
      <c r="HAF67" s="876"/>
      <c r="HAG67" s="876"/>
      <c r="HAH67" s="876"/>
      <c r="HAI67" s="876"/>
      <c r="HAJ67" s="876"/>
      <c r="HAK67" s="876"/>
      <c r="HAL67" s="876"/>
      <c r="HAM67" s="876"/>
      <c r="HAN67" s="876"/>
      <c r="HAO67" s="876"/>
      <c r="HAP67" s="876"/>
      <c r="HAQ67" s="876"/>
      <c r="HAR67" s="876"/>
      <c r="HAS67" s="876"/>
      <c r="HAT67" s="876"/>
      <c r="HAU67" s="876"/>
      <c r="HAV67" s="876"/>
      <c r="HAW67" s="876"/>
      <c r="HAX67" s="876"/>
      <c r="HAY67" s="876"/>
      <c r="HAZ67" s="876"/>
      <c r="HBA67" s="876"/>
      <c r="HBB67" s="876"/>
      <c r="HBC67" s="876"/>
      <c r="HBD67" s="876"/>
      <c r="HBE67" s="876"/>
      <c r="HBF67" s="876"/>
      <c r="HBG67" s="876"/>
      <c r="HBH67" s="876"/>
      <c r="HBI67" s="876"/>
      <c r="HBJ67" s="876"/>
      <c r="HBK67" s="876"/>
      <c r="HBL67" s="876"/>
      <c r="HBM67" s="876"/>
      <c r="HBN67" s="876"/>
      <c r="HBO67" s="876"/>
      <c r="HBP67" s="876"/>
      <c r="HBQ67" s="876"/>
      <c r="HBR67" s="876"/>
      <c r="HBS67" s="876"/>
      <c r="HBT67" s="876"/>
      <c r="HBU67" s="876"/>
      <c r="HBV67" s="876"/>
      <c r="HBW67" s="876"/>
      <c r="HBX67" s="876"/>
      <c r="HBY67" s="876"/>
      <c r="HBZ67" s="876"/>
      <c r="HCA67" s="876"/>
      <c r="HCB67" s="876"/>
      <c r="HCC67" s="876"/>
      <c r="HCD67" s="876"/>
      <c r="HCE67" s="876"/>
      <c r="HCF67" s="876"/>
      <c r="HCG67" s="876"/>
      <c r="HCH67" s="876"/>
      <c r="HCI67" s="876"/>
      <c r="HCJ67" s="876"/>
      <c r="HCK67" s="876"/>
      <c r="HCL67" s="876"/>
      <c r="HCM67" s="876"/>
      <c r="HCN67" s="876"/>
      <c r="HCO67" s="876"/>
      <c r="HCP67" s="876"/>
      <c r="HCQ67" s="876"/>
      <c r="HCR67" s="876"/>
      <c r="HCS67" s="876"/>
      <c r="HCT67" s="876"/>
      <c r="HCU67" s="876"/>
      <c r="HCV67" s="876"/>
      <c r="HCW67" s="876"/>
      <c r="HCX67" s="876"/>
      <c r="HCY67" s="876"/>
      <c r="HCZ67" s="876"/>
      <c r="HDA67" s="876"/>
      <c r="HDB67" s="876"/>
      <c r="HDC67" s="876"/>
      <c r="HDD67" s="876"/>
      <c r="HDE67" s="876"/>
      <c r="HDF67" s="876"/>
      <c r="HDG67" s="876"/>
      <c r="HDH67" s="876"/>
      <c r="HDI67" s="876"/>
      <c r="HDJ67" s="876"/>
      <c r="HDK67" s="876"/>
      <c r="HDL67" s="876"/>
      <c r="HDM67" s="876"/>
      <c r="HDN67" s="876"/>
      <c r="HDO67" s="876"/>
      <c r="HDP67" s="876"/>
      <c r="HDQ67" s="876"/>
      <c r="HDR67" s="876"/>
      <c r="HDS67" s="876"/>
      <c r="HDT67" s="876"/>
      <c r="HDU67" s="876"/>
      <c r="HDV67" s="876"/>
      <c r="HDW67" s="876"/>
      <c r="HDX67" s="876"/>
      <c r="HDY67" s="876"/>
      <c r="HDZ67" s="876"/>
      <c r="HEA67" s="876"/>
      <c r="HEB67" s="876"/>
      <c r="HEC67" s="876"/>
      <c r="HED67" s="876"/>
      <c r="HEE67" s="876"/>
      <c r="HEF67" s="876"/>
      <c r="HEG67" s="876"/>
      <c r="HEH67" s="876"/>
      <c r="HEI67" s="876"/>
      <c r="HEJ67" s="876"/>
      <c r="HEK67" s="876"/>
      <c r="HEL67" s="876"/>
      <c r="HEM67" s="876"/>
      <c r="HEN67" s="876"/>
      <c r="HEO67" s="876"/>
      <c r="HEP67" s="876"/>
      <c r="HEQ67" s="876"/>
      <c r="HER67" s="876"/>
      <c r="HES67" s="876"/>
      <c r="HET67" s="876"/>
      <c r="HEU67" s="876"/>
      <c r="HEV67" s="876"/>
      <c r="HEW67" s="876"/>
      <c r="HEX67" s="876"/>
      <c r="HEY67" s="876"/>
      <c r="HEZ67" s="876"/>
      <c r="HFA67" s="876"/>
      <c r="HFB67" s="876"/>
      <c r="HFC67" s="876"/>
      <c r="HFD67" s="876"/>
      <c r="HFE67" s="876"/>
      <c r="HFF67" s="876"/>
      <c r="HFG67" s="876"/>
      <c r="HFH67" s="876"/>
      <c r="HFI67" s="876"/>
      <c r="HFJ67" s="876"/>
      <c r="HFK67" s="876"/>
      <c r="HFL67" s="876"/>
      <c r="HFM67" s="876"/>
      <c r="HFN67" s="876"/>
      <c r="HFO67" s="876"/>
      <c r="HFP67" s="876"/>
      <c r="HFQ67" s="876"/>
      <c r="HFR67" s="876"/>
      <c r="HFS67" s="876"/>
      <c r="HFT67" s="876"/>
      <c r="HFU67" s="876"/>
      <c r="HFV67" s="876"/>
      <c r="HFW67" s="876"/>
      <c r="HFX67" s="876"/>
      <c r="HFY67" s="876"/>
      <c r="HFZ67" s="876"/>
      <c r="HGA67" s="876"/>
      <c r="HGB67" s="876"/>
      <c r="HGC67" s="876"/>
      <c r="HGD67" s="876"/>
      <c r="HGE67" s="876"/>
      <c r="HGF67" s="876"/>
      <c r="HGG67" s="876"/>
      <c r="HGH67" s="876"/>
      <c r="HGI67" s="876"/>
      <c r="HGJ67" s="876"/>
      <c r="HGK67" s="876"/>
      <c r="HGL67" s="876"/>
      <c r="HGM67" s="876"/>
      <c r="HGN67" s="876"/>
      <c r="HGO67" s="876"/>
      <c r="HGP67" s="876"/>
      <c r="HGQ67" s="876"/>
      <c r="HGR67" s="876"/>
      <c r="HGS67" s="876"/>
      <c r="HGT67" s="876"/>
      <c r="HGU67" s="876"/>
      <c r="HGV67" s="876"/>
      <c r="HGW67" s="876"/>
      <c r="HGX67" s="876"/>
      <c r="HGY67" s="876"/>
      <c r="HGZ67" s="876"/>
      <c r="HHA67" s="876"/>
      <c r="HHB67" s="876"/>
      <c r="HHC67" s="876"/>
      <c r="HHD67" s="876"/>
      <c r="HHE67" s="876"/>
      <c r="HHF67" s="876"/>
      <c r="HHG67" s="876"/>
      <c r="HHH67" s="876"/>
      <c r="HHI67" s="876"/>
      <c r="HHJ67" s="876"/>
      <c r="HHK67" s="876"/>
      <c r="HHL67" s="876"/>
      <c r="HHM67" s="876"/>
      <c r="HHN67" s="876"/>
      <c r="HHO67" s="876"/>
      <c r="HHP67" s="876"/>
      <c r="HHQ67" s="876"/>
      <c r="HHR67" s="876"/>
      <c r="HHS67" s="876"/>
      <c r="HHT67" s="876"/>
      <c r="HHU67" s="876"/>
      <c r="HHV67" s="876"/>
      <c r="HHW67" s="876"/>
      <c r="HHX67" s="876"/>
      <c r="HHY67" s="876"/>
      <c r="HHZ67" s="876"/>
      <c r="HIA67" s="876"/>
      <c r="HIB67" s="876"/>
      <c r="HIC67" s="876"/>
      <c r="HID67" s="876"/>
      <c r="HIE67" s="876"/>
      <c r="HIF67" s="876"/>
      <c r="HIG67" s="876"/>
      <c r="HIH67" s="876"/>
      <c r="HII67" s="876"/>
      <c r="HIJ67" s="876"/>
      <c r="HIK67" s="876"/>
      <c r="HIL67" s="876"/>
      <c r="HIM67" s="876"/>
      <c r="HIN67" s="876"/>
      <c r="HIO67" s="876"/>
      <c r="HIP67" s="876"/>
      <c r="HIQ67" s="876"/>
      <c r="HIR67" s="876"/>
      <c r="HIS67" s="876"/>
      <c r="HIT67" s="876"/>
      <c r="HIU67" s="876"/>
      <c r="HIV67" s="876"/>
      <c r="HIW67" s="876"/>
      <c r="HIX67" s="876"/>
      <c r="HIY67" s="876"/>
      <c r="HIZ67" s="876"/>
      <c r="HJA67" s="876"/>
      <c r="HJB67" s="876"/>
      <c r="HJC67" s="876"/>
      <c r="HJD67" s="876"/>
      <c r="HJE67" s="876"/>
      <c r="HJF67" s="876"/>
      <c r="HJG67" s="876"/>
      <c r="HJH67" s="876"/>
      <c r="HJI67" s="876"/>
      <c r="HJJ67" s="876"/>
      <c r="HJK67" s="876"/>
      <c r="HJL67" s="876"/>
      <c r="HJM67" s="876"/>
      <c r="HJN67" s="876"/>
      <c r="HJO67" s="876"/>
      <c r="HJP67" s="876"/>
      <c r="HJQ67" s="876"/>
      <c r="HJR67" s="876"/>
      <c r="HJS67" s="876"/>
      <c r="HJT67" s="876"/>
      <c r="HJU67" s="876"/>
      <c r="HJV67" s="876"/>
      <c r="HJW67" s="876"/>
      <c r="HJX67" s="876"/>
      <c r="HJY67" s="876"/>
      <c r="HJZ67" s="876"/>
      <c r="HKA67" s="876"/>
      <c r="HKB67" s="876"/>
      <c r="HKC67" s="876"/>
      <c r="HKD67" s="876"/>
      <c r="HKE67" s="876"/>
      <c r="HKF67" s="876"/>
      <c r="HKG67" s="876"/>
      <c r="HKH67" s="876"/>
      <c r="HKI67" s="876"/>
      <c r="HKJ67" s="876"/>
      <c r="HKK67" s="876"/>
      <c r="HKL67" s="876"/>
      <c r="HKM67" s="876"/>
      <c r="HKN67" s="876"/>
      <c r="HKO67" s="876"/>
      <c r="HKP67" s="876"/>
      <c r="HKQ67" s="876"/>
      <c r="HKR67" s="876"/>
      <c r="HKS67" s="876"/>
      <c r="HKT67" s="876"/>
      <c r="HKU67" s="876"/>
      <c r="HKV67" s="876"/>
      <c r="HKW67" s="876"/>
      <c r="HKX67" s="876"/>
      <c r="HKY67" s="876"/>
      <c r="HKZ67" s="876"/>
      <c r="HLA67" s="876"/>
      <c r="HLB67" s="876"/>
      <c r="HLC67" s="876"/>
      <c r="HLD67" s="876"/>
      <c r="HLE67" s="876"/>
      <c r="HLF67" s="876"/>
      <c r="HLG67" s="876"/>
      <c r="HLH67" s="876"/>
      <c r="HLI67" s="876"/>
      <c r="HLJ67" s="876"/>
      <c r="HLK67" s="876"/>
      <c r="HLL67" s="876"/>
      <c r="HLM67" s="876"/>
      <c r="HLN67" s="876"/>
      <c r="HLO67" s="876"/>
      <c r="HLP67" s="876"/>
      <c r="HLQ67" s="876"/>
      <c r="HLR67" s="876"/>
      <c r="HLS67" s="876"/>
      <c r="HLT67" s="876"/>
      <c r="HLU67" s="876"/>
      <c r="HLV67" s="876"/>
      <c r="HLW67" s="876"/>
      <c r="HLX67" s="876"/>
      <c r="HLY67" s="876"/>
      <c r="HLZ67" s="876"/>
      <c r="HMA67" s="876"/>
      <c r="HMB67" s="876"/>
      <c r="HMC67" s="876"/>
      <c r="HMD67" s="876"/>
      <c r="HME67" s="876"/>
      <c r="HMF67" s="876"/>
      <c r="HMG67" s="876"/>
      <c r="HMH67" s="876"/>
      <c r="HMI67" s="876"/>
      <c r="HMJ67" s="876"/>
      <c r="HMK67" s="876"/>
      <c r="HML67" s="876"/>
      <c r="HMM67" s="876"/>
      <c r="HMN67" s="876"/>
      <c r="HMO67" s="876"/>
      <c r="HMP67" s="876"/>
      <c r="HMQ67" s="876"/>
      <c r="HMR67" s="876"/>
      <c r="HMS67" s="876"/>
      <c r="HMT67" s="876"/>
      <c r="HMU67" s="876"/>
      <c r="HMV67" s="876"/>
      <c r="HMW67" s="876"/>
      <c r="HMX67" s="876"/>
      <c r="HMY67" s="876"/>
      <c r="HMZ67" s="876"/>
      <c r="HNA67" s="876"/>
      <c r="HNB67" s="876"/>
      <c r="HNC67" s="876"/>
      <c r="HND67" s="876"/>
      <c r="HNE67" s="876"/>
      <c r="HNF67" s="876"/>
      <c r="HNG67" s="876"/>
      <c r="HNH67" s="876"/>
      <c r="HNI67" s="876"/>
      <c r="HNJ67" s="876"/>
      <c r="HNK67" s="876"/>
      <c r="HNL67" s="876"/>
      <c r="HNM67" s="876"/>
      <c r="HNN67" s="876"/>
      <c r="HNO67" s="876"/>
      <c r="HNP67" s="876"/>
      <c r="HNQ67" s="876"/>
      <c r="HNR67" s="876"/>
      <c r="HNS67" s="876"/>
      <c r="HNT67" s="876"/>
      <c r="HNU67" s="876"/>
      <c r="HNV67" s="876"/>
      <c r="HNW67" s="876"/>
      <c r="HNX67" s="876"/>
      <c r="HNY67" s="876"/>
      <c r="HNZ67" s="876"/>
      <c r="HOA67" s="876"/>
      <c r="HOB67" s="876"/>
      <c r="HOC67" s="876"/>
      <c r="HOD67" s="876"/>
      <c r="HOE67" s="876"/>
      <c r="HOF67" s="876"/>
      <c r="HOG67" s="876"/>
      <c r="HOH67" s="876"/>
      <c r="HOI67" s="876"/>
      <c r="HOJ67" s="876"/>
      <c r="HOK67" s="876"/>
      <c r="HOL67" s="876"/>
      <c r="HOM67" s="876"/>
      <c r="HON67" s="876"/>
      <c r="HOO67" s="876"/>
      <c r="HOP67" s="876"/>
      <c r="HOQ67" s="876"/>
      <c r="HOR67" s="876"/>
      <c r="HOS67" s="876"/>
      <c r="HOT67" s="876"/>
      <c r="HOU67" s="876"/>
      <c r="HOV67" s="876"/>
      <c r="HOW67" s="876"/>
      <c r="HOX67" s="876"/>
      <c r="HOY67" s="876"/>
      <c r="HOZ67" s="876"/>
      <c r="HPA67" s="876"/>
      <c r="HPB67" s="876"/>
      <c r="HPC67" s="876"/>
      <c r="HPD67" s="876"/>
      <c r="HPE67" s="876"/>
      <c r="HPF67" s="876"/>
      <c r="HPG67" s="876"/>
      <c r="HPH67" s="876"/>
      <c r="HPI67" s="876"/>
      <c r="HPJ67" s="876"/>
      <c r="HPK67" s="876"/>
      <c r="HPL67" s="876"/>
      <c r="HPM67" s="876"/>
      <c r="HPN67" s="876"/>
      <c r="HPO67" s="876"/>
      <c r="HPP67" s="876"/>
      <c r="HPQ67" s="876"/>
      <c r="HPR67" s="876"/>
      <c r="HPS67" s="876"/>
      <c r="HPT67" s="876"/>
      <c r="HPU67" s="876"/>
      <c r="HPV67" s="876"/>
      <c r="HPW67" s="876"/>
      <c r="HPX67" s="876"/>
      <c r="HPY67" s="876"/>
      <c r="HPZ67" s="876"/>
      <c r="HQA67" s="876"/>
      <c r="HQB67" s="876"/>
      <c r="HQC67" s="876"/>
      <c r="HQD67" s="876"/>
      <c r="HQE67" s="876"/>
      <c r="HQF67" s="876"/>
      <c r="HQG67" s="876"/>
      <c r="HQH67" s="876"/>
      <c r="HQI67" s="876"/>
      <c r="HQJ67" s="876"/>
      <c r="HQK67" s="876"/>
      <c r="HQL67" s="876"/>
      <c r="HQM67" s="876"/>
      <c r="HQN67" s="876"/>
      <c r="HQO67" s="876"/>
      <c r="HQP67" s="876"/>
      <c r="HQQ67" s="876"/>
      <c r="HQR67" s="876"/>
      <c r="HQS67" s="876"/>
      <c r="HQT67" s="876"/>
      <c r="HQU67" s="876"/>
      <c r="HQV67" s="876"/>
      <c r="HQW67" s="876"/>
      <c r="HQX67" s="876"/>
      <c r="HQY67" s="876"/>
      <c r="HQZ67" s="876"/>
      <c r="HRA67" s="876"/>
      <c r="HRB67" s="876"/>
      <c r="HRC67" s="876"/>
      <c r="HRD67" s="876"/>
      <c r="HRE67" s="876"/>
      <c r="HRF67" s="876"/>
      <c r="HRG67" s="876"/>
      <c r="HRH67" s="876"/>
      <c r="HRI67" s="876"/>
      <c r="HRJ67" s="876"/>
      <c r="HRK67" s="876"/>
      <c r="HRL67" s="876"/>
      <c r="HRM67" s="876"/>
      <c r="HRN67" s="876"/>
      <c r="HRO67" s="876"/>
      <c r="HRP67" s="876"/>
      <c r="HRQ67" s="876"/>
      <c r="HRR67" s="876"/>
      <c r="HRS67" s="876"/>
      <c r="HRT67" s="876"/>
      <c r="HRU67" s="876"/>
      <c r="HRV67" s="876"/>
      <c r="HRW67" s="876"/>
      <c r="HRX67" s="876"/>
      <c r="HRY67" s="876"/>
      <c r="HRZ67" s="876"/>
      <c r="HSA67" s="876"/>
      <c r="HSB67" s="876"/>
      <c r="HSC67" s="876"/>
      <c r="HSD67" s="876"/>
      <c r="HSE67" s="876"/>
      <c r="HSF67" s="876"/>
      <c r="HSG67" s="876"/>
      <c r="HSH67" s="876"/>
      <c r="HSI67" s="876"/>
      <c r="HSJ67" s="876"/>
      <c r="HSK67" s="876"/>
      <c r="HSL67" s="876"/>
      <c r="HSM67" s="876"/>
      <c r="HSN67" s="876"/>
      <c r="HSO67" s="876"/>
      <c r="HSP67" s="876"/>
      <c r="HSQ67" s="876"/>
      <c r="HSR67" s="876"/>
      <c r="HSS67" s="876"/>
      <c r="HST67" s="876"/>
      <c r="HSU67" s="876"/>
      <c r="HSV67" s="876"/>
      <c r="HSW67" s="876"/>
      <c r="HSX67" s="876"/>
      <c r="HSY67" s="876"/>
      <c r="HSZ67" s="876"/>
      <c r="HTA67" s="876"/>
      <c r="HTB67" s="876"/>
      <c r="HTC67" s="876"/>
      <c r="HTD67" s="876"/>
      <c r="HTE67" s="876"/>
      <c r="HTF67" s="876"/>
      <c r="HTG67" s="876"/>
      <c r="HTH67" s="876"/>
      <c r="HTI67" s="876"/>
      <c r="HTJ67" s="876"/>
      <c r="HTK67" s="876"/>
      <c r="HTL67" s="876"/>
      <c r="HTM67" s="876"/>
      <c r="HTN67" s="876"/>
      <c r="HTO67" s="876"/>
      <c r="HTP67" s="876"/>
      <c r="HTQ67" s="876"/>
      <c r="HTR67" s="876"/>
      <c r="HTS67" s="876"/>
      <c r="HTT67" s="876"/>
      <c r="HTU67" s="876"/>
      <c r="HTV67" s="876"/>
      <c r="HTW67" s="876"/>
      <c r="HTX67" s="876"/>
      <c r="HTY67" s="876"/>
      <c r="HTZ67" s="876"/>
      <c r="HUA67" s="876"/>
      <c r="HUB67" s="876"/>
      <c r="HUC67" s="876"/>
      <c r="HUD67" s="876"/>
      <c r="HUE67" s="876"/>
      <c r="HUF67" s="876"/>
      <c r="HUG67" s="876"/>
      <c r="HUH67" s="876"/>
      <c r="HUI67" s="876"/>
      <c r="HUJ67" s="876"/>
      <c r="HUK67" s="876"/>
      <c r="HUL67" s="876"/>
      <c r="HUM67" s="876"/>
      <c r="HUN67" s="876"/>
      <c r="HUO67" s="876"/>
      <c r="HUP67" s="876"/>
      <c r="HUQ67" s="876"/>
      <c r="HUR67" s="876"/>
      <c r="HUS67" s="876"/>
      <c r="HUT67" s="876"/>
      <c r="HUU67" s="876"/>
      <c r="HUV67" s="876"/>
      <c r="HUW67" s="876"/>
      <c r="HUX67" s="876"/>
      <c r="HUY67" s="876"/>
      <c r="HUZ67" s="876"/>
      <c r="HVA67" s="876"/>
      <c r="HVB67" s="876"/>
      <c r="HVC67" s="876"/>
      <c r="HVD67" s="876"/>
      <c r="HVE67" s="876"/>
      <c r="HVF67" s="876"/>
      <c r="HVG67" s="876"/>
      <c r="HVH67" s="876"/>
      <c r="HVI67" s="876"/>
      <c r="HVJ67" s="876"/>
      <c r="HVK67" s="876"/>
      <c r="HVL67" s="876"/>
      <c r="HVM67" s="876"/>
      <c r="HVN67" s="876"/>
      <c r="HVO67" s="876"/>
      <c r="HVP67" s="876"/>
      <c r="HVQ67" s="876"/>
      <c r="HVR67" s="876"/>
      <c r="HVS67" s="876"/>
      <c r="HVT67" s="876"/>
      <c r="HVU67" s="876"/>
      <c r="HVV67" s="876"/>
      <c r="HVW67" s="876"/>
      <c r="HVX67" s="876"/>
      <c r="HVY67" s="876"/>
      <c r="HVZ67" s="876"/>
      <c r="HWA67" s="876"/>
      <c r="HWB67" s="876"/>
      <c r="HWC67" s="876"/>
      <c r="HWD67" s="876"/>
      <c r="HWE67" s="876"/>
      <c r="HWF67" s="876"/>
      <c r="HWG67" s="876"/>
      <c r="HWH67" s="876"/>
      <c r="HWI67" s="876"/>
      <c r="HWJ67" s="876"/>
      <c r="HWK67" s="876"/>
      <c r="HWL67" s="876"/>
      <c r="HWM67" s="876"/>
      <c r="HWN67" s="876"/>
      <c r="HWO67" s="876"/>
      <c r="HWP67" s="876"/>
      <c r="HWQ67" s="876"/>
      <c r="HWR67" s="876"/>
      <c r="HWS67" s="876"/>
      <c r="HWT67" s="876"/>
      <c r="HWU67" s="876"/>
      <c r="HWV67" s="876"/>
      <c r="HWW67" s="876"/>
      <c r="HWX67" s="876"/>
      <c r="HWY67" s="876"/>
      <c r="HWZ67" s="876"/>
      <c r="HXA67" s="876"/>
      <c r="HXB67" s="876"/>
      <c r="HXC67" s="876"/>
      <c r="HXD67" s="876"/>
      <c r="HXE67" s="876"/>
      <c r="HXF67" s="876"/>
      <c r="HXG67" s="876"/>
      <c r="HXH67" s="876"/>
      <c r="HXI67" s="876"/>
      <c r="HXJ67" s="876"/>
      <c r="HXK67" s="876"/>
      <c r="HXL67" s="876"/>
      <c r="HXM67" s="876"/>
      <c r="HXN67" s="876"/>
      <c r="HXO67" s="876"/>
      <c r="HXP67" s="876"/>
      <c r="HXQ67" s="876"/>
      <c r="HXR67" s="876"/>
      <c r="HXS67" s="876"/>
      <c r="HXT67" s="876"/>
      <c r="HXU67" s="876"/>
      <c r="HXV67" s="876"/>
      <c r="HXW67" s="876"/>
      <c r="HXX67" s="876"/>
      <c r="HXY67" s="876"/>
      <c r="HXZ67" s="876"/>
      <c r="HYA67" s="876"/>
      <c r="HYB67" s="876"/>
      <c r="HYC67" s="876"/>
      <c r="HYD67" s="876"/>
      <c r="HYE67" s="876"/>
      <c r="HYF67" s="876"/>
      <c r="HYG67" s="876"/>
      <c r="HYH67" s="876"/>
      <c r="HYI67" s="876"/>
      <c r="HYJ67" s="876"/>
      <c r="HYK67" s="876"/>
      <c r="HYL67" s="876"/>
      <c r="HYM67" s="876"/>
      <c r="HYN67" s="876"/>
      <c r="HYO67" s="876"/>
      <c r="HYP67" s="876"/>
      <c r="HYQ67" s="876"/>
      <c r="HYR67" s="876"/>
      <c r="HYS67" s="876"/>
      <c r="HYT67" s="876"/>
      <c r="HYU67" s="876"/>
      <c r="HYV67" s="876"/>
      <c r="HYW67" s="876"/>
      <c r="HYX67" s="876"/>
      <c r="HYY67" s="876"/>
      <c r="HYZ67" s="876"/>
      <c r="HZA67" s="876"/>
      <c r="HZB67" s="876"/>
      <c r="HZC67" s="876"/>
      <c r="HZD67" s="876"/>
      <c r="HZE67" s="876"/>
      <c r="HZF67" s="876"/>
      <c r="HZG67" s="876"/>
      <c r="HZH67" s="876"/>
      <c r="HZI67" s="876"/>
      <c r="HZJ67" s="876"/>
      <c r="HZK67" s="876"/>
      <c r="HZL67" s="876"/>
      <c r="HZM67" s="876"/>
      <c r="HZN67" s="876"/>
      <c r="HZO67" s="876"/>
      <c r="HZP67" s="876"/>
      <c r="HZQ67" s="876"/>
      <c r="HZR67" s="876"/>
      <c r="HZS67" s="876"/>
      <c r="HZT67" s="876"/>
      <c r="HZU67" s="876"/>
      <c r="HZV67" s="876"/>
      <c r="HZW67" s="876"/>
      <c r="HZX67" s="876"/>
      <c r="HZY67" s="876"/>
      <c r="HZZ67" s="876"/>
      <c r="IAA67" s="876"/>
      <c r="IAB67" s="876"/>
      <c r="IAC67" s="876"/>
      <c r="IAD67" s="876"/>
      <c r="IAE67" s="876"/>
      <c r="IAF67" s="876"/>
      <c r="IAG67" s="876"/>
      <c r="IAH67" s="876"/>
      <c r="IAI67" s="876"/>
      <c r="IAJ67" s="876"/>
      <c r="IAK67" s="876"/>
      <c r="IAL67" s="876"/>
      <c r="IAM67" s="876"/>
      <c r="IAN67" s="876"/>
      <c r="IAO67" s="876"/>
      <c r="IAP67" s="876"/>
      <c r="IAQ67" s="876"/>
      <c r="IAR67" s="876"/>
      <c r="IAS67" s="876"/>
      <c r="IAT67" s="876"/>
      <c r="IAU67" s="876"/>
      <c r="IAV67" s="876"/>
      <c r="IAW67" s="876"/>
      <c r="IAX67" s="876"/>
      <c r="IAY67" s="876"/>
      <c r="IAZ67" s="876"/>
      <c r="IBA67" s="876"/>
      <c r="IBB67" s="876"/>
      <c r="IBC67" s="876"/>
      <c r="IBD67" s="876"/>
      <c r="IBE67" s="876"/>
      <c r="IBF67" s="876"/>
      <c r="IBG67" s="876"/>
      <c r="IBH67" s="876"/>
      <c r="IBI67" s="876"/>
      <c r="IBJ67" s="876"/>
      <c r="IBK67" s="876"/>
      <c r="IBL67" s="876"/>
      <c r="IBM67" s="876"/>
      <c r="IBN67" s="876"/>
      <c r="IBO67" s="876"/>
      <c r="IBP67" s="876"/>
      <c r="IBQ67" s="876"/>
      <c r="IBR67" s="876"/>
      <c r="IBS67" s="876"/>
      <c r="IBT67" s="876"/>
      <c r="IBU67" s="876"/>
      <c r="IBV67" s="876"/>
      <c r="IBW67" s="876"/>
      <c r="IBX67" s="876"/>
      <c r="IBY67" s="876"/>
      <c r="IBZ67" s="876"/>
      <c r="ICA67" s="876"/>
      <c r="ICB67" s="876"/>
      <c r="ICC67" s="876"/>
      <c r="ICD67" s="876"/>
      <c r="ICE67" s="876"/>
      <c r="ICF67" s="876"/>
      <c r="ICG67" s="876"/>
      <c r="ICH67" s="876"/>
      <c r="ICI67" s="876"/>
      <c r="ICJ67" s="876"/>
      <c r="ICK67" s="876"/>
      <c r="ICL67" s="876"/>
      <c r="ICM67" s="876"/>
      <c r="ICN67" s="876"/>
      <c r="ICO67" s="876"/>
      <c r="ICP67" s="876"/>
      <c r="ICQ67" s="876"/>
      <c r="ICR67" s="876"/>
      <c r="ICS67" s="876"/>
      <c r="ICT67" s="876"/>
      <c r="ICU67" s="876"/>
      <c r="ICV67" s="876"/>
      <c r="ICW67" s="876"/>
      <c r="ICX67" s="876"/>
      <c r="ICY67" s="876"/>
      <c r="ICZ67" s="876"/>
      <c r="IDA67" s="876"/>
      <c r="IDB67" s="876"/>
      <c r="IDC67" s="876"/>
      <c r="IDD67" s="876"/>
      <c r="IDE67" s="876"/>
      <c r="IDF67" s="876"/>
      <c r="IDG67" s="876"/>
      <c r="IDH67" s="876"/>
      <c r="IDI67" s="876"/>
      <c r="IDJ67" s="876"/>
      <c r="IDK67" s="876"/>
      <c r="IDL67" s="876"/>
      <c r="IDM67" s="876"/>
      <c r="IDN67" s="876"/>
      <c r="IDO67" s="876"/>
      <c r="IDP67" s="876"/>
      <c r="IDQ67" s="876"/>
      <c r="IDR67" s="876"/>
      <c r="IDS67" s="876"/>
      <c r="IDT67" s="876"/>
      <c r="IDU67" s="876"/>
      <c r="IDV67" s="876"/>
      <c r="IDW67" s="876"/>
      <c r="IDX67" s="876"/>
      <c r="IDY67" s="876"/>
      <c r="IDZ67" s="876"/>
      <c r="IEA67" s="876"/>
      <c r="IEB67" s="876"/>
      <c r="IEC67" s="876"/>
      <c r="IED67" s="876"/>
      <c r="IEE67" s="876"/>
      <c r="IEF67" s="876"/>
      <c r="IEG67" s="876"/>
      <c r="IEH67" s="876"/>
      <c r="IEI67" s="876"/>
      <c r="IEJ67" s="876"/>
      <c r="IEK67" s="876"/>
      <c r="IEL67" s="876"/>
      <c r="IEM67" s="876"/>
      <c r="IEN67" s="876"/>
      <c r="IEO67" s="876"/>
      <c r="IEP67" s="876"/>
      <c r="IEQ67" s="876"/>
      <c r="IER67" s="876"/>
      <c r="IES67" s="876"/>
      <c r="IET67" s="876"/>
      <c r="IEU67" s="876"/>
      <c r="IEV67" s="876"/>
      <c r="IEW67" s="876"/>
      <c r="IEX67" s="876"/>
      <c r="IEY67" s="876"/>
      <c r="IEZ67" s="876"/>
      <c r="IFA67" s="876"/>
      <c r="IFB67" s="876"/>
      <c r="IFC67" s="876"/>
      <c r="IFD67" s="876"/>
      <c r="IFE67" s="876"/>
      <c r="IFF67" s="876"/>
      <c r="IFG67" s="876"/>
      <c r="IFH67" s="876"/>
      <c r="IFI67" s="876"/>
      <c r="IFJ67" s="876"/>
      <c r="IFK67" s="876"/>
      <c r="IFL67" s="876"/>
      <c r="IFM67" s="876"/>
      <c r="IFN67" s="876"/>
      <c r="IFO67" s="876"/>
      <c r="IFP67" s="876"/>
      <c r="IFQ67" s="876"/>
      <c r="IFR67" s="876"/>
      <c r="IFS67" s="876"/>
      <c r="IFT67" s="876"/>
      <c r="IFU67" s="876"/>
      <c r="IFV67" s="876"/>
      <c r="IFW67" s="876"/>
      <c r="IFX67" s="876"/>
      <c r="IFY67" s="876"/>
      <c r="IFZ67" s="876"/>
      <c r="IGA67" s="876"/>
      <c r="IGB67" s="876"/>
      <c r="IGC67" s="876"/>
      <c r="IGD67" s="876"/>
      <c r="IGE67" s="876"/>
      <c r="IGF67" s="876"/>
      <c r="IGG67" s="876"/>
      <c r="IGH67" s="876"/>
      <c r="IGI67" s="876"/>
      <c r="IGJ67" s="876"/>
      <c r="IGK67" s="876"/>
      <c r="IGL67" s="876"/>
      <c r="IGM67" s="876"/>
      <c r="IGN67" s="876"/>
      <c r="IGO67" s="876"/>
      <c r="IGP67" s="876"/>
      <c r="IGQ67" s="876"/>
      <c r="IGR67" s="876"/>
      <c r="IGS67" s="876"/>
      <c r="IGT67" s="876"/>
      <c r="IGU67" s="876"/>
      <c r="IGV67" s="876"/>
      <c r="IGW67" s="876"/>
      <c r="IGX67" s="876"/>
      <c r="IGY67" s="876"/>
      <c r="IGZ67" s="876"/>
      <c r="IHA67" s="876"/>
      <c r="IHB67" s="876"/>
      <c r="IHC67" s="876"/>
      <c r="IHD67" s="876"/>
      <c r="IHE67" s="876"/>
      <c r="IHF67" s="876"/>
      <c r="IHG67" s="876"/>
      <c r="IHH67" s="876"/>
      <c r="IHI67" s="876"/>
      <c r="IHJ67" s="876"/>
      <c r="IHK67" s="876"/>
      <c r="IHL67" s="876"/>
      <c r="IHM67" s="876"/>
      <c r="IHN67" s="876"/>
      <c r="IHO67" s="876"/>
      <c r="IHP67" s="876"/>
      <c r="IHQ67" s="876"/>
      <c r="IHR67" s="876"/>
      <c r="IHS67" s="876"/>
      <c r="IHT67" s="876"/>
      <c r="IHU67" s="876"/>
      <c r="IHV67" s="876"/>
      <c r="IHW67" s="876"/>
      <c r="IHX67" s="876"/>
      <c r="IHY67" s="876"/>
      <c r="IHZ67" s="876"/>
      <c r="IIA67" s="876"/>
      <c r="IIB67" s="876"/>
      <c r="IIC67" s="876"/>
      <c r="IID67" s="876"/>
      <c r="IIE67" s="876"/>
      <c r="IIF67" s="876"/>
      <c r="IIG67" s="876"/>
      <c r="IIH67" s="876"/>
      <c r="III67" s="876"/>
      <c r="IIJ67" s="876"/>
      <c r="IIK67" s="876"/>
      <c r="IIL67" s="876"/>
      <c r="IIM67" s="876"/>
      <c r="IIN67" s="876"/>
      <c r="IIO67" s="876"/>
      <c r="IIP67" s="876"/>
      <c r="IIQ67" s="876"/>
      <c r="IIR67" s="876"/>
      <c r="IIS67" s="876"/>
      <c r="IIT67" s="876"/>
      <c r="IIU67" s="876"/>
      <c r="IIV67" s="876"/>
      <c r="IIW67" s="876"/>
      <c r="IIX67" s="876"/>
      <c r="IIY67" s="876"/>
      <c r="IIZ67" s="876"/>
      <c r="IJA67" s="876"/>
      <c r="IJB67" s="876"/>
      <c r="IJC67" s="876"/>
      <c r="IJD67" s="876"/>
      <c r="IJE67" s="876"/>
      <c r="IJF67" s="876"/>
      <c r="IJG67" s="876"/>
      <c r="IJH67" s="876"/>
      <c r="IJI67" s="876"/>
      <c r="IJJ67" s="876"/>
      <c r="IJK67" s="876"/>
      <c r="IJL67" s="876"/>
      <c r="IJM67" s="876"/>
      <c r="IJN67" s="876"/>
      <c r="IJO67" s="876"/>
      <c r="IJP67" s="876"/>
      <c r="IJQ67" s="876"/>
      <c r="IJR67" s="876"/>
      <c r="IJS67" s="876"/>
      <c r="IJT67" s="876"/>
      <c r="IJU67" s="876"/>
      <c r="IJV67" s="876"/>
      <c r="IJW67" s="876"/>
      <c r="IJX67" s="876"/>
      <c r="IJY67" s="876"/>
      <c r="IJZ67" s="876"/>
      <c r="IKA67" s="876"/>
      <c r="IKB67" s="876"/>
      <c r="IKC67" s="876"/>
      <c r="IKD67" s="876"/>
      <c r="IKE67" s="876"/>
      <c r="IKF67" s="876"/>
      <c r="IKG67" s="876"/>
      <c r="IKH67" s="876"/>
      <c r="IKI67" s="876"/>
      <c r="IKJ67" s="876"/>
      <c r="IKK67" s="876"/>
      <c r="IKL67" s="876"/>
      <c r="IKM67" s="876"/>
      <c r="IKN67" s="876"/>
      <c r="IKO67" s="876"/>
      <c r="IKP67" s="876"/>
      <c r="IKQ67" s="876"/>
      <c r="IKR67" s="876"/>
      <c r="IKS67" s="876"/>
      <c r="IKT67" s="876"/>
      <c r="IKU67" s="876"/>
      <c r="IKV67" s="876"/>
      <c r="IKW67" s="876"/>
      <c r="IKX67" s="876"/>
      <c r="IKY67" s="876"/>
      <c r="IKZ67" s="876"/>
      <c r="ILA67" s="876"/>
      <c r="ILB67" s="876"/>
      <c r="ILC67" s="876"/>
      <c r="ILD67" s="876"/>
      <c r="ILE67" s="876"/>
      <c r="ILF67" s="876"/>
      <c r="ILG67" s="876"/>
      <c r="ILH67" s="876"/>
      <c r="ILI67" s="876"/>
      <c r="ILJ67" s="876"/>
      <c r="ILK67" s="876"/>
      <c r="ILL67" s="876"/>
      <c r="ILM67" s="876"/>
      <c r="ILN67" s="876"/>
      <c r="ILO67" s="876"/>
      <c r="ILP67" s="876"/>
      <c r="ILQ67" s="876"/>
      <c r="ILR67" s="876"/>
      <c r="ILS67" s="876"/>
      <c r="ILT67" s="876"/>
      <c r="ILU67" s="876"/>
      <c r="ILV67" s="876"/>
      <c r="ILW67" s="876"/>
      <c r="ILX67" s="876"/>
      <c r="ILY67" s="876"/>
      <c r="ILZ67" s="876"/>
      <c r="IMA67" s="876"/>
      <c r="IMB67" s="876"/>
      <c r="IMC67" s="876"/>
      <c r="IMD67" s="876"/>
      <c r="IME67" s="876"/>
      <c r="IMF67" s="876"/>
      <c r="IMG67" s="876"/>
      <c r="IMH67" s="876"/>
      <c r="IMI67" s="876"/>
      <c r="IMJ67" s="876"/>
      <c r="IMK67" s="876"/>
      <c r="IML67" s="876"/>
      <c r="IMM67" s="876"/>
      <c r="IMN67" s="876"/>
      <c r="IMO67" s="876"/>
      <c r="IMP67" s="876"/>
      <c r="IMQ67" s="876"/>
      <c r="IMR67" s="876"/>
      <c r="IMS67" s="876"/>
      <c r="IMT67" s="876"/>
      <c r="IMU67" s="876"/>
      <c r="IMV67" s="876"/>
      <c r="IMW67" s="876"/>
      <c r="IMX67" s="876"/>
      <c r="IMY67" s="876"/>
      <c r="IMZ67" s="876"/>
      <c r="INA67" s="876"/>
      <c r="INB67" s="876"/>
      <c r="INC67" s="876"/>
      <c r="IND67" s="876"/>
      <c r="INE67" s="876"/>
      <c r="INF67" s="876"/>
      <c r="ING67" s="876"/>
      <c r="INH67" s="876"/>
      <c r="INI67" s="876"/>
      <c r="INJ67" s="876"/>
      <c r="INK67" s="876"/>
      <c r="INL67" s="876"/>
      <c r="INM67" s="876"/>
      <c r="INN67" s="876"/>
      <c r="INO67" s="876"/>
      <c r="INP67" s="876"/>
      <c r="INQ67" s="876"/>
      <c r="INR67" s="876"/>
      <c r="INS67" s="876"/>
      <c r="INT67" s="876"/>
      <c r="INU67" s="876"/>
      <c r="INV67" s="876"/>
      <c r="INW67" s="876"/>
      <c r="INX67" s="876"/>
      <c r="INY67" s="876"/>
      <c r="INZ67" s="876"/>
      <c r="IOA67" s="876"/>
      <c r="IOB67" s="876"/>
      <c r="IOC67" s="876"/>
      <c r="IOD67" s="876"/>
      <c r="IOE67" s="876"/>
      <c r="IOF67" s="876"/>
      <c r="IOG67" s="876"/>
      <c r="IOH67" s="876"/>
      <c r="IOI67" s="876"/>
      <c r="IOJ67" s="876"/>
      <c r="IOK67" s="876"/>
      <c r="IOL67" s="876"/>
      <c r="IOM67" s="876"/>
      <c r="ION67" s="876"/>
      <c r="IOO67" s="876"/>
      <c r="IOP67" s="876"/>
      <c r="IOQ67" s="876"/>
      <c r="IOR67" s="876"/>
      <c r="IOS67" s="876"/>
      <c r="IOT67" s="876"/>
      <c r="IOU67" s="876"/>
      <c r="IOV67" s="876"/>
      <c r="IOW67" s="876"/>
      <c r="IOX67" s="876"/>
      <c r="IOY67" s="876"/>
      <c r="IOZ67" s="876"/>
      <c r="IPA67" s="876"/>
      <c r="IPB67" s="876"/>
      <c r="IPC67" s="876"/>
      <c r="IPD67" s="876"/>
      <c r="IPE67" s="876"/>
      <c r="IPF67" s="876"/>
      <c r="IPG67" s="876"/>
      <c r="IPH67" s="876"/>
      <c r="IPI67" s="876"/>
      <c r="IPJ67" s="876"/>
      <c r="IPK67" s="876"/>
      <c r="IPL67" s="876"/>
      <c r="IPM67" s="876"/>
      <c r="IPN67" s="876"/>
      <c r="IPO67" s="876"/>
      <c r="IPP67" s="876"/>
      <c r="IPQ67" s="876"/>
      <c r="IPR67" s="876"/>
      <c r="IPS67" s="876"/>
      <c r="IPT67" s="876"/>
      <c r="IPU67" s="876"/>
      <c r="IPV67" s="876"/>
      <c r="IPW67" s="876"/>
      <c r="IPX67" s="876"/>
      <c r="IPY67" s="876"/>
      <c r="IPZ67" s="876"/>
      <c r="IQA67" s="876"/>
      <c r="IQB67" s="876"/>
      <c r="IQC67" s="876"/>
      <c r="IQD67" s="876"/>
      <c r="IQE67" s="876"/>
      <c r="IQF67" s="876"/>
      <c r="IQG67" s="876"/>
      <c r="IQH67" s="876"/>
      <c r="IQI67" s="876"/>
      <c r="IQJ67" s="876"/>
      <c r="IQK67" s="876"/>
      <c r="IQL67" s="876"/>
      <c r="IQM67" s="876"/>
      <c r="IQN67" s="876"/>
      <c r="IQO67" s="876"/>
      <c r="IQP67" s="876"/>
      <c r="IQQ67" s="876"/>
      <c r="IQR67" s="876"/>
      <c r="IQS67" s="876"/>
      <c r="IQT67" s="876"/>
      <c r="IQU67" s="876"/>
      <c r="IQV67" s="876"/>
      <c r="IQW67" s="876"/>
      <c r="IQX67" s="876"/>
      <c r="IQY67" s="876"/>
      <c r="IQZ67" s="876"/>
      <c r="IRA67" s="876"/>
      <c r="IRB67" s="876"/>
      <c r="IRC67" s="876"/>
      <c r="IRD67" s="876"/>
      <c r="IRE67" s="876"/>
      <c r="IRF67" s="876"/>
      <c r="IRG67" s="876"/>
      <c r="IRH67" s="876"/>
      <c r="IRI67" s="876"/>
      <c r="IRJ67" s="876"/>
      <c r="IRK67" s="876"/>
      <c r="IRL67" s="876"/>
      <c r="IRM67" s="876"/>
      <c r="IRN67" s="876"/>
      <c r="IRO67" s="876"/>
      <c r="IRP67" s="876"/>
      <c r="IRQ67" s="876"/>
      <c r="IRR67" s="876"/>
      <c r="IRS67" s="876"/>
      <c r="IRT67" s="876"/>
      <c r="IRU67" s="876"/>
      <c r="IRV67" s="876"/>
      <c r="IRW67" s="876"/>
      <c r="IRX67" s="876"/>
      <c r="IRY67" s="876"/>
      <c r="IRZ67" s="876"/>
      <c r="ISA67" s="876"/>
      <c r="ISB67" s="876"/>
      <c r="ISC67" s="876"/>
      <c r="ISD67" s="876"/>
      <c r="ISE67" s="876"/>
      <c r="ISF67" s="876"/>
      <c r="ISG67" s="876"/>
      <c r="ISH67" s="876"/>
      <c r="ISI67" s="876"/>
      <c r="ISJ67" s="876"/>
      <c r="ISK67" s="876"/>
      <c r="ISL67" s="876"/>
      <c r="ISM67" s="876"/>
      <c r="ISN67" s="876"/>
      <c r="ISO67" s="876"/>
      <c r="ISP67" s="876"/>
      <c r="ISQ67" s="876"/>
      <c r="ISR67" s="876"/>
      <c r="ISS67" s="876"/>
      <c r="IST67" s="876"/>
      <c r="ISU67" s="876"/>
      <c r="ISV67" s="876"/>
      <c r="ISW67" s="876"/>
      <c r="ISX67" s="876"/>
      <c r="ISY67" s="876"/>
      <c r="ISZ67" s="876"/>
      <c r="ITA67" s="876"/>
      <c r="ITB67" s="876"/>
      <c r="ITC67" s="876"/>
      <c r="ITD67" s="876"/>
      <c r="ITE67" s="876"/>
      <c r="ITF67" s="876"/>
      <c r="ITG67" s="876"/>
      <c r="ITH67" s="876"/>
      <c r="ITI67" s="876"/>
      <c r="ITJ67" s="876"/>
      <c r="ITK67" s="876"/>
      <c r="ITL67" s="876"/>
      <c r="ITM67" s="876"/>
      <c r="ITN67" s="876"/>
      <c r="ITO67" s="876"/>
      <c r="ITP67" s="876"/>
      <c r="ITQ67" s="876"/>
      <c r="ITR67" s="876"/>
      <c r="ITS67" s="876"/>
      <c r="ITT67" s="876"/>
      <c r="ITU67" s="876"/>
      <c r="ITV67" s="876"/>
      <c r="ITW67" s="876"/>
      <c r="ITX67" s="876"/>
      <c r="ITY67" s="876"/>
      <c r="ITZ67" s="876"/>
      <c r="IUA67" s="876"/>
      <c r="IUB67" s="876"/>
      <c r="IUC67" s="876"/>
      <c r="IUD67" s="876"/>
      <c r="IUE67" s="876"/>
      <c r="IUF67" s="876"/>
      <c r="IUG67" s="876"/>
      <c r="IUH67" s="876"/>
      <c r="IUI67" s="876"/>
      <c r="IUJ67" s="876"/>
      <c r="IUK67" s="876"/>
      <c r="IUL67" s="876"/>
      <c r="IUM67" s="876"/>
      <c r="IUN67" s="876"/>
      <c r="IUO67" s="876"/>
      <c r="IUP67" s="876"/>
      <c r="IUQ67" s="876"/>
      <c r="IUR67" s="876"/>
      <c r="IUS67" s="876"/>
      <c r="IUT67" s="876"/>
      <c r="IUU67" s="876"/>
      <c r="IUV67" s="876"/>
      <c r="IUW67" s="876"/>
      <c r="IUX67" s="876"/>
      <c r="IUY67" s="876"/>
      <c r="IUZ67" s="876"/>
      <c r="IVA67" s="876"/>
      <c r="IVB67" s="876"/>
      <c r="IVC67" s="876"/>
      <c r="IVD67" s="876"/>
      <c r="IVE67" s="876"/>
      <c r="IVF67" s="876"/>
      <c r="IVG67" s="876"/>
      <c r="IVH67" s="876"/>
      <c r="IVI67" s="876"/>
      <c r="IVJ67" s="876"/>
      <c r="IVK67" s="876"/>
      <c r="IVL67" s="876"/>
      <c r="IVM67" s="876"/>
      <c r="IVN67" s="876"/>
      <c r="IVO67" s="876"/>
      <c r="IVP67" s="876"/>
      <c r="IVQ67" s="876"/>
      <c r="IVR67" s="876"/>
      <c r="IVS67" s="876"/>
      <c r="IVT67" s="876"/>
      <c r="IVU67" s="876"/>
      <c r="IVV67" s="876"/>
      <c r="IVW67" s="876"/>
      <c r="IVX67" s="876"/>
      <c r="IVY67" s="876"/>
      <c r="IVZ67" s="876"/>
      <c r="IWA67" s="876"/>
      <c r="IWB67" s="876"/>
      <c r="IWC67" s="876"/>
      <c r="IWD67" s="876"/>
      <c r="IWE67" s="876"/>
      <c r="IWF67" s="876"/>
      <c r="IWG67" s="876"/>
      <c r="IWH67" s="876"/>
      <c r="IWI67" s="876"/>
      <c r="IWJ67" s="876"/>
      <c r="IWK67" s="876"/>
      <c r="IWL67" s="876"/>
      <c r="IWM67" s="876"/>
      <c r="IWN67" s="876"/>
      <c r="IWO67" s="876"/>
      <c r="IWP67" s="876"/>
      <c r="IWQ67" s="876"/>
      <c r="IWR67" s="876"/>
      <c r="IWS67" s="876"/>
      <c r="IWT67" s="876"/>
      <c r="IWU67" s="876"/>
      <c r="IWV67" s="876"/>
      <c r="IWW67" s="876"/>
      <c r="IWX67" s="876"/>
      <c r="IWY67" s="876"/>
      <c r="IWZ67" s="876"/>
      <c r="IXA67" s="876"/>
      <c r="IXB67" s="876"/>
      <c r="IXC67" s="876"/>
      <c r="IXD67" s="876"/>
      <c r="IXE67" s="876"/>
      <c r="IXF67" s="876"/>
      <c r="IXG67" s="876"/>
      <c r="IXH67" s="876"/>
      <c r="IXI67" s="876"/>
      <c r="IXJ67" s="876"/>
      <c r="IXK67" s="876"/>
      <c r="IXL67" s="876"/>
      <c r="IXM67" s="876"/>
      <c r="IXN67" s="876"/>
      <c r="IXO67" s="876"/>
      <c r="IXP67" s="876"/>
      <c r="IXQ67" s="876"/>
      <c r="IXR67" s="876"/>
      <c r="IXS67" s="876"/>
      <c r="IXT67" s="876"/>
      <c r="IXU67" s="876"/>
      <c r="IXV67" s="876"/>
      <c r="IXW67" s="876"/>
      <c r="IXX67" s="876"/>
      <c r="IXY67" s="876"/>
      <c r="IXZ67" s="876"/>
      <c r="IYA67" s="876"/>
      <c r="IYB67" s="876"/>
      <c r="IYC67" s="876"/>
      <c r="IYD67" s="876"/>
      <c r="IYE67" s="876"/>
      <c r="IYF67" s="876"/>
      <c r="IYG67" s="876"/>
      <c r="IYH67" s="876"/>
      <c r="IYI67" s="876"/>
      <c r="IYJ67" s="876"/>
      <c r="IYK67" s="876"/>
      <c r="IYL67" s="876"/>
      <c r="IYM67" s="876"/>
      <c r="IYN67" s="876"/>
      <c r="IYO67" s="876"/>
      <c r="IYP67" s="876"/>
      <c r="IYQ67" s="876"/>
      <c r="IYR67" s="876"/>
      <c r="IYS67" s="876"/>
      <c r="IYT67" s="876"/>
      <c r="IYU67" s="876"/>
      <c r="IYV67" s="876"/>
      <c r="IYW67" s="876"/>
      <c r="IYX67" s="876"/>
      <c r="IYY67" s="876"/>
      <c r="IYZ67" s="876"/>
      <c r="IZA67" s="876"/>
      <c r="IZB67" s="876"/>
      <c r="IZC67" s="876"/>
      <c r="IZD67" s="876"/>
      <c r="IZE67" s="876"/>
      <c r="IZF67" s="876"/>
      <c r="IZG67" s="876"/>
      <c r="IZH67" s="876"/>
      <c r="IZI67" s="876"/>
      <c r="IZJ67" s="876"/>
      <c r="IZK67" s="876"/>
      <c r="IZL67" s="876"/>
      <c r="IZM67" s="876"/>
      <c r="IZN67" s="876"/>
      <c r="IZO67" s="876"/>
      <c r="IZP67" s="876"/>
      <c r="IZQ67" s="876"/>
      <c r="IZR67" s="876"/>
      <c r="IZS67" s="876"/>
      <c r="IZT67" s="876"/>
      <c r="IZU67" s="876"/>
      <c r="IZV67" s="876"/>
      <c r="IZW67" s="876"/>
      <c r="IZX67" s="876"/>
      <c r="IZY67" s="876"/>
      <c r="IZZ67" s="876"/>
      <c r="JAA67" s="876"/>
      <c r="JAB67" s="876"/>
      <c r="JAC67" s="876"/>
      <c r="JAD67" s="876"/>
      <c r="JAE67" s="876"/>
      <c r="JAF67" s="876"/>
      <c r="JAG67" s="876"/>
      <c r="JAH67" s="876"/>
      <c r="JAI67" s="876"/>
      <c r="JAJ67" s="876"/>
      <c r="JAK67" s="876"/>
      <c r="JAL67" s="876"/>
      <c r="JAM67" s="876"/>
      <c r="JAN67" s="876"/>
      <c r="JAO67" s="876"/>
      <c r="JAP67" s="876"/>
      <c r="JAQ67" s="876"/>
      <c r="JAR67" s="876"/>
      <c r="JAS67" s="876"/>
      <c r="JAT67" s="876"/>
      <c r="JAU67" s="876"/>
      <c r="JAV67" s="876"/>
      <c r="JAW67" s="876"/>
      <c r="JAX67" s="876"/>
      <c r="JAY67" s="876"/>
      <c r="JAZ67" s="876"/>
      <c r="JBA67" s="876"/>
      <c r="JBB67" s="876"/>
      <c r="JBC67" s="876"/>
      <c r="JBD67" s="876"/>
      <c r="JBE67" s="876"/>
      <c r="JBF67" s="876"/>
      <c r="JBG67" s="876"/>
      <c r="JBH67" s="876"/>
      <c r="JBI67" s="876"/>
      <c r="JBJ67" s="876"/>
      <c r="JBK67" s="876"/>
      <c r="JBL67" s="876"/>
      <c r="JBM67" s="876"/>
      <c r="JBN67" s="876"/>
      <c r="JBO67" s="876"/>
      <c r="JBP67" s="876"/>
      <c r="JBQ67" s="876"/>
      <c r="JBR67" s="876"/>
      <c r="JBS67" s="876"/>
      <c r="JBT67" s="876"/>
      <c r="JBU67" s="876"/>
      <c r="JBV67" s="876"/>
      <c r="JBW67" s="876"/>
      <c r="JBX67" s="876"/>
      <c r="JBY67" s="876"/>
      <c r="JBZ67" s="876"/>
      <c r="JCA67" s="876"/>
      <c r="JCB67" s="876"/>
      <c r="JCC67" s="876"/>
      <c r="JCD67" s="876"/>
      <c r="JCE67" s="876"/>
      <c r="JCF67" s="876"/>
      <c r="JCG67" s="876"/>
      <c r="JCH67" s="876"/>
      <c r="JCI67" s="876"/>
      <c r="JCJ67" s="876"/>
      <c r="JCK67" s="876"/>
      <c r="JCL67" s="876"/>
      <c r="JCM67" s="876"/>
      <c r="JCN67" s="876"/>
      <c r="JCO67" s="876"/>
      <c r="JCP67" s="876"/>
      <c r="JCQ67" s="876"/>
      <c r="JCR67" s="876"/>
      <c r="JCS67" s="876"/>
      <c r="JCT67" s="876"/>
      <c r="JCU67" s="876"/>
      <c r="JCV67" s="876"/>
      <c r="JCW67" s="876"/>
      <c r="JCX67" s="876"/>
      <c r="JCY67" s="876"/>
      <c r="JCZ67" s="876"/>
      <c r="JDA67" s="876"/>
      <c r="JDB67" s="876"/>
      <c r="JDC67" s="876"/>
      <c r="JDD67" s="876"/>
      <c r="JDE67" s="876"/>
      <c r="JDF67" s="876"/>
      <c r="JDG67" s="876"/>
      <c r="JDH67" s="876"/>
      <c r="JDI67" s="876"/>
      <c r="JDJ67" s="876"/>
      <c r="JDK67" s="876"/>
      <c r="JDL67" s="876"/>
      <c r="JDM67" s="876"/>
      <c r="JDN67" s="876"/>
      <c r="JDO67" s="876"/>
      <c r="JDP67" s="876"/>
      <c r="JDQ67" s="876"/>
      <c r="JDR67" s="876"/>
      <c r="JDS67" s="876"/>
      <c r="JDT67" s="876"/>
      <c r="JDU67" s="876"/>
      <c r="JDV67" s="876"/>
      <c r="JDW67" s="876"/>
      <c r="JDX67" s="876"/>
      <c r="JDY67" s="876"/>
      <c r="JDZ67" s="876"/>
      <c r="JEA67" s="876"/>
      <c r="JEB67" s="876"/>
      <c r="JEC67" s="876"/>
      <c r="JED67" s="876"/>
      <c r="JEE67" s="876"/>
      <c r="JEF67" s="876"/>
      <c r="JEG67" s="876"/>
      <c r="JEH67" s="876"/>
      <c r="JEI67" s="876"/>
      <c r="JEJ67" s="876"/>
      <c r="JEK67" s="876"/>
      <c r="JEL67" s="876"/>
      <c r="JEM67" s="876"/>
      <c r="JEN67" s="876"/>
      <c r="JEO67" s="876"/>
      <c r="JEP67" s="876"/>
      <c r="JEQ67" s="876"/>
      <c r="JER67" s="876"/>
      <c r="JES67" s="876"/>
      <c r="JET67" s="876"/>
      <c r="JEU67" s="876"/>
      <c r="JEV67" s="876"/>
      <c r="JEW67" s="876"/>
      <c r="JEX67" s="876"/>
      <c r="JEY67" s="876"/>
      <c r="JEZ67" s="876"/>
      <c r="JFA67" s="876"/>
      <c r="JFB67" s="876"/>
      <c r="JFC67" s="876"/>
      <c r="JFD67" s="876"/>
      <c r="JFE67" s="876"/>
      <c r="JFF67" s="876"/>
      <c r="JFG67" s="876"/>
      <c r="JFH67" s="876"/>
      <c r="JFI67" s="876"/>
      <c r="JFJ67" s="876"/>
      <c r="JFK67" s="876"/>
      <c r="JFL67" s="876"/>
      <c r="JFM67" s="876"/>
      <c r="JFN67" s="876"/>
      <c r="JFO67" s="876"/>
      <c r="JFP67" s="876"/>
      <c r="JFQ67" s="876"/>
      <c r="JFR67" s="876"/>
      <c r="JFS67" s="876"/>
      <c r="JFT67" s="876"/>
      <c r="JFU67" s="876"/>
      <c r="JFV67" s="876"/>
      <c r="JFW67" s="876"/>
      <c r="JFX67" s="876"/>
      <c r="JFY67" s="876"/>
      <c r="JFZ67" s="876"/>
      <c r="JGA67" s="876"/>
      <c r="JGB67" s="876"/>
      <c r="JGC67" s="876"/>
      <c r="JGD67" s="876"/>
      <c r="JGE67" s="876"/>
      <c r="JGF67" s="876"/>
      <c r="JGG67" s="876"/>
      <c r="JGH67" s="876"/>
      <c r="JGI67" s="876"/>
      <c r="JGJ67" s="876"/>
      <c r="JGK67" s="876"/>
      <c r="JGL67" s="876"/>
      <c r="JGM67" s="876"/>
      <c r="JGN67" s="876"/>
      <c r="JGO67" s="876"/>
      <c r="JGP67" s="876"/>
      <c r="JGQ67" s="876"/>
      <c r="JGR67" s="876"/>
      <c r="JGS67" s="876"/>
      <c r="JGT67" s="876"/>
      <c r="JGU67" s="876"/>
      <c r="JGV67" s="876"/>
      <c r="JGW67" s="876"/>
      <c r="JGX67" s="876"/>
      <c r="JGY67" s="876"/>
      <c r="JGZ67" s="876"/>
      <c r="JHA67" s="876"/>
      <c r="JHB67" s="876"/>
      <c r="JHC67" s="876"/>
      <c r="JHD67" s="876"/>
      <c r="JHE67" s="876"/>
      <c r="JHF67" s="876"/>
      <c r="JHG67" s="876"/>
      <c r="JHH67" s="876"/>
      <c r="JHI67" s="876"/>
      <c r="JHJ67" s="876"/>
      <c r="JHK67" s="876"/>
      <c r="JHL67" s="876"/>
      <c r="JHM67" s="876"/>
      <c r="JHN67" s="876"/>
      <c r="JHO67" s="876"/>
      <c r="JHP67" s="876"/>
      <c r="JHQ67" s="876"/>
      <c r="JHR67" s="876"/>
      <c r="JHS67" s="876"/>
      <c r="JHT67" s="876"/>
      <c r="JHU67" s="876"/>
      <c r="JHV67" s="876"/>
      <c r="JHW67" s="876"/>
      <c r="JHX67" s="876"/>
      <c r="JHY67" s="876"/>
      <c r="JHZ67" s="876"/>
      <c r="JIA67" s="876"/>
      <c r="JIB67" s="876"/>
      <c r="JIC67" s="876"/>
      <c r="JID67" s="876"/>
      <c r="JIE67" s="876"/>
      <c r="JIF67" s="876"/>
      <c r="JIG67" s="876"/>
      <c r="JIH67" s="876"/>
      <c r="JII67" s="876"/>
      <c r="JIJ67" s="876"/>
      <c r="JIK67" s="876"/>
      <c r="JIL67" s="876"/>
      <c r="JIM67" s="876"/>
      <c r="JIN67" s="876"/>
      <c r="JIO67" s="876"/>
      <c r="JIP67" s="876"/>
      <c r="JIQ67" s="876"/>
      <c r="JIR67" s="876"/>
      <c r="JIS67" s="876"/>
      <c r="JIT67" s="876"/>
      <c r="JIU67" s="876"/>
      <c r="JIV67" s="876"/>
      <c r="JIW67" s="876"/>
      <c r="JIX67" s="876"/>
      <c r="JIY67" s="876"/>
      <c r="JIZ67" s="876"/>
      <c r="JJA67" s="876"/>
      <c r="JJB67" s="876"/>
      <c r="JJC67" s="876"/>
      <c r="JJD67" s="876"/>
      <c r="JJE67" s="876"/>
      <c r="JJF67" s="876"/>
      <c r="JJG67" s="876"/>
      <c r="JJH67" s="876"/>
      <c r="JJI67" s="876"/>
      <c r="JJJ67" s="876"/>
      <c r="JJK67" s="876"/>
      <c r="JJL67" s="876"/>
      <c r="JJM67" s="876"/>
      <c r="JJN67" s="876"/>
      <c r="JJO67" s="876"/>
      <c r="JJP67" s="876"/>
      <c r="JJQ67" s="876"/>
      <c r="JJR67" s="876"/>
      <c r="JJS67" s="876"/>
      <c r="JJT67" s="876"/>
      <c r="JJU67" s="876"/>
      <c r="JJV67" s="876"/>
      <c r="JJW67" s="876"/>
      <c r="JJX67" s="876"/>
      <c r="JJY67" s="876"/>
      <c r="JJZ67" s="876"/>
      <c r="JKA67" s="876"/>
      <c r="JKB67" s="876"/>
      <c r="JKC67" s="876"/>
      <c r="JKD67" s="876"/>
      <c r="JKE67" s="876"/>
      <c r="JKF67" s="876"/>
      <c r="JKG67" s="876"/>
      <c r="JKH67" s="876"/>
      <c r="JKI67" s="876"/>
      <c r="JKJ67" s="876"/>
      <c r="JKK67" s="876"/>
      <c r="JKL67" s="876"/>
      <c r="JKM67" s="876"/>
      <c r="JKN67" s="876"/>
      <c r="JKO67" s="876"/>
      <c r="JKP67" s="876"/>
      <c r="JKQ67" s="876"/>
      <c r="JKR67" s="876"/>
      <c r="JKS67" s="876"/>
      <c r="JKT67" s="876"/>
      <c r="JKU67" s="876"/>
      <c r="JKV67" s="876"/>
      <c r="JKW67" s="876"/>
      <c r="JKX67" s="876"/>
      <c r="JKY67" s="876"/>
      <c r="JKZ67" s="876"/>
      <c r="JLA67" s="876"/>
      <c r="JLB67" s="876"/>
      <c r="JLC67" s="876"/>
      <c r="JLD67" s="876"/>
      <c r="JLE67" s="876"/>
      <c r="JLF67" s="876"/>
      <c r="JLG67" s="876"/>
      <c r="JLH67" s="876"/>
      <c r="JLI67" s="876"/>
      <c r="JLJ67" s="876"/>
      <c r="JLK67" s="876"/>
      <c r="JLL67" s="876"/>
      <c r="JLM67" s="876"/>
      <c r="JLN67" s="876"/>
      <c r="JLO67" s="876"/>
      <c r="JLP67" s="876"/>
      <c r="JLQ67" s="876"/>
      <c r="JLR67" s="876"/>
      <c r="JLS67" s="876"/>
      <c r="JLT67" s="876"/>
      <c r="JLU67" s="876"/>
      <c r="JLV67" s="876"/>
      <c r="JLW67" s="876"/>
      <c r="JLX67" s="876"/>
      <c r="JLY67" s="876"/>
      <c r="JLZ67" s="876"/>
      <c r="JMA67" s="876"/>
      <c r="JMB67" s="876"/>
      <c r="JMC67" s="876"/>
      <c r="JMD67" s="876"/>
      <c r="JME67" s="876"/>
      <c r="JMF67" s="876"/>
      <c r="JMG67" s="876"/>
      <c r="JMH67" s="876"/>
      <c r="JMI67" s="876"/>
      <c r="JMJ67" s="876"/>
      <c r="JMK67" s="876"/>
      <c r="JML67" s="876"/>
      <c r="JMM67" s="876"/>
      <c r="JMN67" s="876"/>
      <c r="JMO67" s="876"/>
      <c r="JMP67" s="876"/>
      <c r="JMQ67" s="876"/>
      <c r="JMR67" s="876"/>
      <c r="JMS67" s="876"/>
      <c r="JMT67" s="876"/>
      <c r="JMU67" s="876"/>
      <c r="JMV67" s="876"/>
      <c r="JMW67" s="876"/>
      <c r="JMX67" s="876"/>
      <c r="JMY67" s="876"/>
      <c r="JMZ67" s="876"/>
      <c r="JNA67" s="876"/>
      <c r="JNB67" s="876"/>
      <c r="JNC67" s="876"/>
      <c r="JND67" s="876"/>
      <c r="JNE67" s="876"/>
      <c r="JNF67" s="876"/>
      <c r="JNG67" s="876"/>
      <c r="JNH67" s="876"/>
      <c r="JNI67" s="876"/>
      <c r="JNJ67" s="876"/>
      <c r="JNK67" s="876"/>
      <c r="JNL67" s="876"/>
      <c r="JNM67" s="876"/>
      <c r="JNN67" s="876"/>
      <c r="JNO67" s="876"/>
      <c r="JNP67" s="876"/>
      <c r="JNQ67" s="876"/>
      <c r="JNR67" s="876"/>
      <c r="JNS67" s="876"/>
      <c r="JNT67" s="876"/>
      <c r="JNU67" s="876"/>
      <c r="JNV67" s="876"/>
      <c r="JNW67" s="876"/>
      <c r="JNX67" s="876"/>
      <c r="JNY67" s="876"/>
      <c r="JNZ67" s="876"/>
      <c r="JOA67" s="876"/>
      <c r="JOB67" s="876"/>
      <c r="JOC67" s="876"/>
      <c r="JOD67" s="876"/>
      <c r="JOE67" s="876"/>
      <c r="JOF67" s="876"/>
      <c r="JOG67" s="876"/>
      <c r="JOH67" s="876"/>
      <c r="JOI67" s="876"/>
      <c r="JOJ67" s="876"/>
      <c r="JOK67" s="876"/>
      <c r="JOL67" s="876"/>
      <c r="JOM67" s="876"/>
      <c r="JON67" s="876"/>
      <c r="JOO67" s="876"/>
      <c r="JOP67" s="876"/>
      <c r="JOQ67" s="876"/>
      <c r="JOR67" s="876"/>
      <c r="JOS67" s="876"/>
      <c r="JOT67" s="876"/>
      <c r="JOU67" s="876"/>
      <c r="JOV67" s="876"/>
      <c r="JOW67" s="876"/>
      <c r="JOX67" s="876"/>
      <c r="JOY67" s="876"/>
      <c r="JOZ67" s="876"/>
      <c r="JPA67" s="876"/>
      <c r="JPB67" s="876"/>
      <c r="JPC67" s="876"/>
      <c r="JPD67" s="876"/>
      <c r="JPE67" s="876"/>
      <c r="JPF67" s="876"/>
      <c r="JPG67" s="876"/>
      <c r="JPH67" s="876"/>
      <c r="JPI67" s="876"/>
      <c r="JPJ67" s="876"/>
      <c r="JPK67" s="876"/>
      <c r="JPL67" s="876"/>
      <c r="JPM67" s="876"/>
      <c r="JPN67" s="876"/>
      <c r="JPO67" s="876"/>
      <c r="JPP67" s="876"/>
      <c r="JPQ67" s="876"/>
      <c r="JPR67" s="876"/>
      <c r="JPS67" s="876"/>
      <c r="JPT67" s="876"/>
      <c r="JPU67" s="876"/>
      <c r="JPV67" s="876"/>
      <c r="JPW67" s="876"/>
      <c r="JPX67" s="876"/>
      <c r="JPY67" s="876"/>
      <c r="JPZ67" s="876"/>
      <c r="JQA67" s="876"/>
      <c r="JQB67" s="876"/>
      <c r="JQC67" s="876"/>
      <c r="JQD67" s="876"/>
      <c r="JQE67" s="876"/>
      <c r="JQF67" s="876"/>
      <c r="JQG67" s="876"/>
      <c r="JQH67" s="876"/>
      <c r="JQI67" s="876"/>
      <c r="JQJ67" s="876"/>
      <c r="JQK67" s="876"/>
      <c r="JQL67" s="876"/>
      <c r="JQM67" s="876"/>
      <c r="JQN67" s="876"/>
      <c r="JQO67" s="876"/>
      <c r="JQP67" s="876"/>
      <c r="JQQ67" s="876"/>
      <c r="JQR67" s="876"/>
      <c r="JQS67" s="876"/>
      <c r="JQT67" s="876"/>
      <c r="JQU67" s="876"/>
      <c r="JQV67" s="876"/>
      <c r="JQW67" s="876"/>
      <c r="JQX67" s="876"/>
      <c r="JQY67" s="876"/>
      <c r="JQZ67" s="876"/>
      <c r="JRA67" s="876"/>
      <c r="JRB67" s="876"/>
      <c r="JRC67" s="876"/>
      <c r="JRD67" s="876"/>
      <c r="JRE67" s="876"/>
      <c r="JRF67" s="876"/>
      <c r="JRG67" s="876"/>
      <c r="JRH67" s="876"/>
      <c r="JRI67" s="876"/>
      <c r="JRJ67" s="876"/>
      <c r="JRK67" s="876"/>
      <c r="JRL67" s="876"/>
      <c r="JRM67" s="876"/>
      <c r="JRN67" s="876"/>
      <c r="JRO67" s="876"/>
      <c r="JRP67" s="876"/>
      <c r="JRQ67" s="876"/>
      <c r="JRR67" s="876"/>
      <c r="JRS67" s="876"/>
      <c r="JRT67" s="876"/>
      <c r="JRU67" s="876"/>
      <c r="JRV67" s="876"/>
      <c r="JRW67" s="876"/>
      <c r="JRX67" s="876"/>
      <c r="JRY67" s="876"/>
      <c r="JRZ67" s="876"/>
      <c r="JSA67" s="876"/>
      <c r="JSB67" s="876"/>
      <c r="JSC67" s="876"/>
      <c r="JSD67" s="876"/>
      <c r="JSE67" s="876"/>
      <c r="JSF67" s="876"/>
      <c r="JSG67" s="876"/>
      <c r="JSH67" s="876"/>
      <c r="JSI67" s="876"/>
      <c r="JSJ67" s="876"/>
      <c r="JSK67" s="876"/>
      <c r="JSL67" s="876"/>
      <c r="JSM67" s="876"/>
      <c r="JSN67" s="876"/>
      <c r="JSO67" s="876"/>
      <c r="JSP67" s="876"/>
      <c r="JSQ67" s="876"/>
      <c r="JSR67" s="876"/>
      <c r="JSS67" s="876"/>
      <c r="JST67" s="876"/>
      <c r="JSU67" s="876"/>
      <c r="JSV67" s="876"/>
      <c r="JSW67" s="876"/>
      <c r="JSX67" s="876"/>
      <c r="JSY67" s="876"/>
      <c r="JSZ67" s="876"/>
      <c r="JTA67" s="876"/>
      <c r="JTB67" s="876"/>
      <c r="JTC67" s="876"/>
      <c r="JTD67" s="876"/>
      <c r="JTE67" s="876"/>
      <c r="JTF67" s="876"/>
      <c r="JTG67" s="876"/>
      <c r="JTH67" s="876"/>
      <c r="JTI67" s="876"/>
      <c r="JTJ67" s="876"/>
      <c r="JTK67" s="876"/>
      <c r="JTL67" s="876"/>
      <c r="JTM67" s="876"/>
      <c r="JTN67" s="876"/>
      <c r="JTO67" s="876"/>
      <c r="JTP67" s="876"/>
      <c r="JTQ67" s="876"/>
      <c r="JTR67" s="876"/>
      <c r="JTS67" s="876"/>
      <c r="JTT67" s="876"/>
      <c r="JTU67" s="876"/>
      <c r="JTV67" s="876"/>
      <c r="JTW67" s="876"/>
      <c r="JTX67" s="876"/>
      <c r="JTY67" s="876"/>
      <c r="JTZ67" s="876"/>
      <c r="JUA67" s="876"/>
      <c r="JUB67" s="876"/>
      <c r="JUC67" s="876"/>
      <c r="JUD67" s="876"/>
      <c r="JUE67" s="876"/>
      <c r="JUF67" s="876"/>
      <c r="JUG67" s="876"/>
      <c r="JUH67" s="876"/>
      <c r="JUI67" s="876"/>
      <c r="JUJ67" s="876"/>
      <c r="JUK67" s="876"/>
      <c r="JUL67" s="876"/>
      <c r="JUM67" s="876"/>
      <c r="JUN67" s="876"/>
      <c r="JUO67" s="876"/>
      <c r="JUP67" s="876"/>
      <c r="JUQ67" s="876"/>
      <c r="JUR67" s="876"/>
      <c r="JUS67" s="876"/>
      <c r="JUT67" s="876"/>
      <c r="JUU67" s="876"/>
      <c r="JUV67" s="876"/>
      <c r="JUW67" s="876"/>
      <c r="JUX67" s="876"/>
      <c r="JUY67" s="876"/>
      <c r="JUZ67" s="876"/>
      <c r="JVA67" s="876"/>
      <c r="JVB67" s="876"/>
      <c r="JVC67" s="876"/>
      <c r="JVD67" s="876"/>
      <c r="JVE67" s="876"/>
      <c r="JVF67" s="876"/>
      <c r="JVG67" s="876"/>
      <c r="JVH67" s="876"/>
      <c r="JVI67" s="876"/>
      <c r="JVJ67" s="876"/>
      <c r="JVK67" s="876"/>
      <c r="JVL67" s="876"/>
      <c r="JVM67" s="876"/>
      <c r="JVN67" s="876"/>
      <c r="JVO67" s="876"/>
      <c r="JVP67" s="876"/>
      <c r="JVQ67" s="876"/>
      <c r="JVR67" s="876"/>
      <c r="JVS67" s="876"/>
      <c r="JVT67" s="876"/>
      <c r="JVU67" s="876"/>
      <c r="JVV67" s="876"/>
      <c r="JVW67" s="876"/>
      <c r="JVX67" s="876"/>
      <c r="JVY67" s="876"/>
      <c r="JVZ67" s="876"/>
      <c r="JWA67" s="876"/>
      <c r="JWB67" s="876"/>
      <c r="JWC67" s="876"/>
      <c r="JWD67" s="876"/>
      <c r="JWE67" s="876"/>
      <c r="JWF67" s="876"/>
      <c r="JWG67" s="876"/>
      <c r="JWH67" s="876"/>
      <c r="JWI67" s="876"/>
      <c r="JWJ67" s="876"/>
      <c r="JWK67" s="876"/>
      <c r="JWL67" s="876"/>
      <c r="JWM67" s="876"/>
      <c r="JWN67" s="876"/>
      <c r="JWO67" s="876"/>
      <c r="JWP67" s="876"/>
      <c r="JWQ67" s="876"/>
      <c r="JWR67" s="876"/>
      <c r="JWS67" s="876"/>
      <c r="JWT67" s="876"/>
      <c r="JWU67" s="876"/>
      <c r="JWV67" s="876"/>
      <c r="JWW67" s="876"/>
      <c r="JWX67" s="876"/>
      <c r="JWY67" s="876"/>
      <c r="JWZ67" s="876"/>
      <c r="JXA67" s="876"/>
      <c r="JXB67" s="876"/>
      <c r="JXC67" s="876"/>
      <c r="JXD67" s="876"/>
      <c r="JXE67" s="876"/>
      <c r="JXF67" s="876"/>
      <c r="JXG67" s="876"/>
      <c r="JXH67" s="876"/>
      <c r="JXI67" s="876"/>
      <c r="JXJ67" s="876"/>
      <c r="JXK67" s="876"/>
      <c r="JXL67" s="876"/>
      <c r="JXM67" s="876"/>
      <c r="JXN67" s="876"/>
      <c r="JXO67" s="876"/>
      <c r="JXP67" s="876"/>
      <c r="JXQ67" s="876"/>
      <c r="JXR67" s="876"/>
      <c r="JXS67" s="876"/>
      <c r="JXT67" s="876"/>
      <c r="JXU67" s="876"/>
      <c r="JXV67" s="876"/>
      <c r="JXW67" s="876"/>
      <c r="JXX67" s="876"/>
      <c r="JXY67" s="876"/>
      <c r="JXZ67" s="876"/>
      <c r="JYA67" s="876"/>
      <c r="JYB67" s="876"/>
      <c r="JYC67" s="876"/>
      <c r="JYD67" s="876"/>
      <c r="JYE67" s="876"/>
      <c r="JYF67" s="876"/>
      <c r="JYG67" s="876"/>
      <c r="JYH67" s="876"/>
      <c r="JYI67" s="876"/>
      <c r="JYJ67" s="876"/>
      <c r="JYK67" s="876"/>
      <c r="JYL67" s="876"/>
      <c r="JYM67" s="876"/>
      <c r="JYN67" s="876"/>
      <c r="JYO67" s="876"/>
      <c r="JYP67" s="876"/>
      <c r="JYQ67" s="876"/>
      <c r="JYR67" s="876"/>
      <c r="JYS67" s="876"/>
      <c r="JYT67" s="876"/>
      <c r="JYU67" s="876"/>
      <c r="JYV67" s="876"/>
      <c r="JYW67" s="876"/>
      <c r="JYX67" s="876"/>
      <c r="JYY67" s="876"/>
      <c r="JYZ67" s="876"/>
      <c r="JZA67" s="876"/>
      <c r="JZB67" s="876"/>
      <c r="JZC67" s="876"/>
      <c r="JZD67" s="876"/>
      <c r="JZE67" s="876"/>
      <c r="JZF67" s="876"/>
      <c r="JZG67" s="876"/>
      <c r="JZH67" s="876"/>
      <c r="JZI67" s="876"/>
      <c r="JZJ67" s="876"/>
      <c r="JZK67" s="876"/>
      <c r="JZL67" s="876"/>
      <c r="JZM67" s="876"/>
      <c r="JZN67" s="876"/>
      <c r="JZO67" s="876"/>
      <c r="JZP67" s="876"/>
      <c r="JZQ67" s="876"/>
      <c r="JZR67" s="876"/>
      <c r="JZS67" s="876"/>
      <c r="JZT67" s="876"/>
      <c r="JZU67" s="876"/>
      <c r="JZV67" s="876"/>
      <c r="JZW67" s="876"/>
      <c r="JZX67" s="876"/>
      <c r="JZY67" s="876"/>
      <c r="JZZ67" s="876"/>
      <c r="KAA67" s="876"/>
      <c r="KAB67" s="876"/>
      <c r="KAC67" s="876"/>
      <c r="KAD67" s="876"/>
      <c r="KAE67" s="876"/>
      <c r="KAF67" s="876"/>
      <c r="KAG67" s="876"/>
      <c r="KAH67" s="876"/>
      <c r="KAI67" s="876"/>
      <c r="KAJ67" s="876"/>
      <c r="KAK67" s="876"/>
      <c r="KAL67" s="876"/>
      <c r="KAM67" s="876"/>
      <c r="KAN67" s="876"/>
      <c r="KAO67" s="876"/>
      <c r="KAP67" s="876"/>
      <c r="KAQ67" s="876"/>
      <c r="KAR67" s="876"/>
      <c r="KAS67" s="876"/>
      <c r="KAT67" s="876"/>
      <c r="KAU67" s="876"/>
      <c r="KAV67" s="876"/>
      <c r="KAW67" s="876"/>
      <c r="KAX67" s="876"/>
      <c r="KAY67" s="876"/>
      <c r="KAZ67" s="876"/>
      <c r="KBA67" s="876"/>
      <c r="KBB67" s="876"/>
      <c r="KBC67" s="876"/>
      <c r="KBD67" s="876"/>
      <c r="KBE67" s="876"/>
      <c r="KBF67" s="876"/>
      <c r="KBG67" s="876"/>
      <c r="KBH67" s="876"/>
      <c r="KBI67" s="876"/>
      <c r="KBJ67" s="876"/>
      <c r="KBK67" s="876"/>
      <c r="KBL67" s="876"/>
      <c r="KBM67" s="876"/>
      <c r="KBN67" s="876"/>
      <c r="KBO67" s="876"/>
      <c r="KBP67" s="876"/>
      <c r="KBQ67" s="876"/>
      <c r="KBR67" s="876"/>
      <c r="KBS67" s="876"/>
      <c r="KBT67" s="876"/>
      <c r="KBU67" s="876"/>
      <c r="KBV67" s="876"/>
      <c r="KBW67" s="876"/>
      <c r="KBX67" s="876"/>
      <c r="KBY67" s="876"/>
      <c r="KBZ67" s="876"/>
      <c r="KCA67" s="876"/>
      <c r="KCB67" s="876"/>
      <c r="KCC67" s="876"/>
      <c r="KCD67" s="876"/>
      <c r="KCE67" s="876"/>
      <c r="KCF67" s="876"/>
      <c r="KCG67" s="876"/>
      <c r="KCH67" s="876"/>
      <c r="KCI67" s="876"/>
      <c r="KCJ67" s="876"/>
      <c r="KCK67" s="876"/>
      <c r="KCL67" s="876"/>
      <c r="KCM67" s="876"/>
      <c r="KCN67" s="876"/>
      <c r="KCO67" s="876"/>
      <c r="KCP67" s="876"/>
      <c r="KCQ67" s="876"/>
      <c r="KCR67" s="876"/>
      <c r="KCS67" s="876"/>
      <c r="KCT67" s="876"/>
      <c r="KCU67" s="876"/>
      <c r="KCV67" s="876"/>
      <c r="KCW67" s="876"/>
      <c r="KCX67" s="876"/>
      <c r="KCY67" s="876"/>
      <c r="KCZ67" s="876"/>
      <c r="KDA67" s="876"/>
      <c r="KDB67" s="876"/>
      <c r="KDC67" s="876"/>
      <c r="KDD67" s="876"/>
      <c r="KDE67" s="876"/>
      <c r="KDF67" s="876"/>
      <c r="KDG67" s="876"/>
      <c r="KDH67" s="876"/>
      <c r="KDI67" s="876"/>
      <c r="KDJ67" s="876"/>
      <c r="KDK67" s="876"/>
      <c r="KDL67" s="876"/>
      <c r="KDM67" s="876"/>
      <c r="KDN67" s="876"/>
      <c r="KDO67" s="876"/>
      <c r="KDP67" s="876"/>
      <c r="KDQ67" s="876"/>
      <c r="KDR67" s="876"/>
      <c r="KDS67" s="876"/>
      <c r="KDT67" s="876"/>
      <c r="KDU67" s="876"/>
      <c r="KDV67" s="876"/>
      <c r="KDW67" s="876"/>
      <c r="KDX67" s="876"/>
      <c r="KDY67" s="876"/>
      <c r="KDZ67" s="876"/>
      <c r="KEA67" s="876"/>
      <c r="KEB67" s="876"/>
      <c r="KEC67" s="876"/>
      <c r="KED67" s="876"/>
      <c r="KEE67" s="876"/>
      <c r="KEF67" s="876"/>
      <c r="KEG67" s="876"/>
      <c r="KEH67" s="876"/>
      <c r="KEI67" s="876"/>
      <c r="KEJ67" s="876"/>
      <c r="KEK67" s="876"/>
      <c r="KEL67" s="876"/>
      <c r="KEM67" s="876"/>
      <c r="KEN67" s="876"/>
      <c r="KEO67" s="876"/>
      <c r="KEP67" s="876"/>
      <c r="KEQ67" s="876"/>
      <c r="KER67" s="876"/>
      <c r="KES67" s="876"/>
      <c r="KET67" s="876"/>
      <c r="KEU67" s="876"/>
      <c r="KEV67" s="876"/>
      <c r="KEW67" s="876"/>
      <c r="KEX67" s="876"/>
      <c r="KEY67" s="876"/>
      <c r="KEZ67" s="876"/>
      <c r="KFA67" s="876"/>
      <c r="KFB67" s="876"/>
      <c r="KFC67" s="876"/>
      <c r="KFD67" s="876"/>
      <c r="KFE67" s="876"/>
      <c r="KFF67" s="876"/>
      <c r="KFG67" s="876"/>
      <c r="KFH67" s="876"/>
      <c r="KFI67" s="876"/>
      <c r="KFJ67" s="876"/>
      <c r="KFK67" s="876"/>
      <c r="KFL67" s="876"/>
      <c r="KFM67" s="876"/>
      <c r="KFN67" s="876"/>
      <c r="KFO67" s="876"/>
      <c r="KFP67" s="876"/>
      <c r="KFQ67" s="876"/>
      <c r="KFR67" s="876"/>
      <c r="KFS67" s="876"/>
      <c r="KFT67" s="876"/>
      <c r="KFU67" s="876"/>
      <c r="KFV67" s="876"/>
      <c r="KFW67" s="876"/>
      <c r="KFX67" s="876"/>
      <c r="KFY67" s="876"/>
      <c r="KFZ67" s="876"/>
      <c r="KGA67" s="876"/>
      <c r="KGB67" s="876"/>
      <c r="KGC67" s="876"/>
      <c r="KGD67" s="876"/>
      <c r="KGE67" s="876"/>
      <c r="KGF67" s="876"/>
      <c r="KGG67" s="876"/>
      <c r="KGH67" s="876"/>
      <c r="KGI67" s="876"/>
      <c r="KGJ67" s="876"/>
      <c r="KGK67" s="876"/>
      <c r="KGL67" s="876"/>
      <c r="KGM67" s="876"/>
      <c r="KGN67" s="876"/>
      <c r="KGO67" s="876"/>
      <c r="KGP67" s="876"/>
      <c r="KGQ67" s="876"/>
      <c r="KGR67" s="876"/>
      <c r="KGS67" s="876"/>
      <c r="KGT67" s="876"/>
      <c r="KGU67" s="876"/>
      <c r="KGV67" s="876"/>
      <c r="KGW67" s="876"/>
      <c r="KGX67" s="876"/>
      <c r="KGY67" s="876"/>
      <c r="KGZ67" s="876"/>
      <c r="KHA67" s="876"/>
      <c r="KHB67" s="876"/>
      <c r="KHC67" s="876"/>
      <c r="KHD67" s="876"/>
      <c r="KHE67" s="876"/>
      <c r="KHF67" s="876"/>
      <c r="KHG67" s="876"/>
      <c r="KHH67" s="876"/>
      <c r="KHI67" s="876"/>
      <c r="KHJ67" s="876"/>
      <c r="KHK67" s="876"/>
      <c r="KHL67" s="876"/>
      <c r="KHM67" s="876"/>
      <c r="KHN67" s="876"/>
      <c r="KHO67" s="876"/>
      <c r="KHP67" s="876"/>
      <c r="KHQ67" s="876"/>
      <c r="KHR67" s="876"/>
      <c r="KHS67" s="876"/>
      <c r="KHT67" s="876"/>
      <c r="KHU67" s="876"/>
      <c r="KHV67" s="876"/>
      <c r="KHW67" s="876"/>
      <c r="KHX67" s="876"/>
      <c r="KHY67" s="876"/>
      <c r="KHZ67" s="876"/>
      <c r="KIA67" s="876"/>
      <c r="KIB67" s="876"/>
      <c r="KIC67" s="876"/>
      <c r="KID67" s="876"/>
      <c r="KIE67" s="876"/>
      <c r="KIF67" s="876"/>
      <c r="KIG67" s="876"/>
      <c r="KIH67" s="876"/>
      <c r="KII67" s="876"/>
      <c r="KIJ67" s="876"/>
      <c r="KIK67" s="876"/>
      <c r="KIL67" s="876"/>
      <c r="KIM67" s="876"/>
      <c r="KIN67" s="876"/>
      <c r="KIO67" s="876"/>
      <c r="KIP67" s="876"/>
      <c r="KIQ67" s="876"/>
      <c r="KIR67" s="876"/>
      <c r="KIS67" s="876"/>
      <c r="KIT67" s="876"/>
      <c r="KIU67" s="876"/>
      <c r="KIV67" s="876"/>
      <c r="KIW67" s="876"/>
      <c r="KIX67" s="876"/>
      <c r="KIY67" s="876"/>
      <c r="KIZ67" s="876"/>
      <c r="KJA67" s="876"/>
      <c r="KJB67" s="876"/>
      <c r="KJC67" s="876"/>
      <c r="KJD67" s="876"/>
      <c r="KJE67" s="876"/>
      <c r="KJF67" s="876"/>
      <c r="KJG67" s="876"/>
      <c r="KJH67" s="876"/>
      <c r="KJI67" s="876"/>
      <c r="KJJ67" s="876"/>
      <c r="KJK67" s="876"/>
      <c r="KJL67" s="876"/>
      <c r="KJM67" s="876"/>
      <c r="KJN67" s="876"/>
      <c r="KJO67" s="876"/>
      <c r="KJP67" s="876"/>
      <c r="KJQ67" s="876"/>
      <c r="KJR67" s="876"/>
      <c r="KJS67" s="876"/>
      <c r="KJT67" s="876"/>
      <c r="KJU67" s="876"/>
      <c r="KJV67" s="876"/>
      <c r="KJW67" s="876"/>
      <c r="KJX67" s="876"/>
      <c r="KJY67" s="876"/>
      <c r="KJZ67" s="876"/>
      <c r="KKA67" s="876"/>
      <c r="KKB67" s="876"/>
      <c r="KKC67" s="876"/>
      <c r="KKD67" s="876"/>
      <c r="KKE67" s="876"/>
      <c r="KKF67" s="876"/>
      <c r="KKG67" s="876"/>
      <c r="KKH67" s="876"/>
      <c r="KKI67" s="876"/>
      <c r="KKJ67" s="876"/>
      <c r="KKK67" s="876"/>
      <c r="KKL67" s="876"/>
      <c r="KKM67" s="876"/>
      <c r="KKN67" s="876"/>
      <c r="KKO67" s="876"/>
      <c r="KKP67" s="876"/>
      <c r="KKQ67" s="876"/>
      <c r="KKR67" s="876"/>
      <c r="KKS67" s="876"/>
      <c r="KKT67" s="876"/>
      <c r="KKU67" s="876"/>
      <c r="KKV67" s="876"/>
      <c r="KKW67" s="876"/>
      <c r="KKX67" s="876"/>
      <c r="KKY67" s="876"/>
      <c r="KKZ67" s="876"/>
      <c r="KLA67" s="876"/>
      <c r="KLB67" s="876"/>
      <c r="KLC67" s="876"/>
      <c r="KLD67" s="876"/>
      <c r="KLE67" s="876"/>
      <c r="KLF67" s="876"/>
      <c r="KLG67" s="876"/>
      <c r="KLH67" s="876"/>
      <c r="KLI67" s="876"/>
      <c r="KLJ67" s="876"/>
      <c r="KLK67" s="876"/>
      <c r="KLL67" s="876"/>
      <c r="KLM67" s="876"/>
      <c r="KLN67" s="876"/>
      <c r="KLO67" s="876"/>
      <c r="KLP67" s="876"/>
      <c r="KLQ67" s="876"/>
      <c r="KLR67" s="876"/>
      <c r="KLS67" s="876"/>
      <c r="KLT67" s="876"/>
      <c r="KLU67" s="876"/>
      <c r="KLV67" s="876"/>
      <c r="KLW67" s="876"/>
      <c r="KLX67" s="876"/>
      <c r="KLY67" s="876"/>
      <c r="KLZ67" s="876"/>
      <c r="KMA67" s="876"/>
      <c r="KMB67" s="876"/>
      <c r="KMC67" s="876"/>
      <c r="KMD67" s="876"/>
      <c r="KME67" s="876"/>
      <c r="KMF67" s="876"/>
      <c r="KMG67" s="876"/>
      <c r="KMH67" s="876"/>
      <c r="KMI67" s="876"/>
      <c r="KMJ67" s="876"/>
      <c r="KMK67" s="876"/>
      <c r="KML67" s="876"/>
      <c r="KMM67" s="876"/>
      <c r="KMN67" s="876"/>
      <c r="KMO67" s="876"/>
      <c r="KMP67" s="876"/>
      <c r="KMQ67" s="876"/>
      <c r="KMR67" s="876"/>
      <c r="KMS67" s="876"/>
      <c r="KMT67" s="876"/>
      <c r="KMU67" s="876"/>
      <c r="KMV67" s="876"/>
      <c r="KMW67" s="876"/>
      <c r="KMX67" s="876"/>
      <c r="KMY67" s="876"/>
      <c r="KMZ67" s="876"/>
      <c r="KNA67" s="876"/>
      <c r="KNB67" s="876"/>
      <c r="KNC67" s="876"/>
      <c r="KND67" s="876"/>
      <c r="KNE67" s="876"/>
      <c r="KNF67" s="876"/>
      <c r="KNG67" s="876"/>
      <c r="KNH67" s="876"/>
      <c r="KNI67" s="876"/>
      <c r="KNJ67" s="876"/>
      <c r="KNK67" s="876"/>
      <c r="KNL67" s="876"/>
      <c r="KNM67" s="876"/>
      <c r="KNN67" s="876"/>
      <c r="KNO67" s="876"/>
      <c r="KNP67" s="876"/>
      <c r="KNQ67" s="876"/>
      <c r="KNR67" s="876"/>
      <c r="KNS67" s="876"/>
      <c r="KNT67" s="876"/>
      <c r="KNU67" s="876"/>
      <c r="KNV67" s="876"/>
      <c r="KNW67" s="876"/>
      <c r="KNX67" s="876"/>
      <c r="KNY67" s="876"/>
      <c r="KNZ67" s="876"/>
      <c r="KOA67" s="876"/>
      <c r="KOB67" s="876"/>
      <c r="KOC67" s="876"/>
      <c r="KOD67" s="876"/>
      <c r="KOE67" s="876"/>
      <c r="KOF67" s="876"/>
      <c r="KOG67" s="876"/>
      <c r="KOH67" s="876"/>
      <c r="KOI67" s="876"/>
      <c r="KOJ67" s="876"/>
      <c r="KOK67" s="876"/>
      <c r="KOL67" s="876"/>
      <c r="KOM67" s="876"/>
      <c r="KON67" s="876"/>
      <c r="KOO67" s="876"/>
      <c r="KOP67" s="876"/>
      <c r="KOQ67" s="876"/>
      <c r="KOR67" s="876"/>
      <c r="KOS67" s="876"/>
      <c r="KOT67" s="876"/>
      <c r="KOU67" s="876"/>
      <c r="KOV67" s="876"/>
      <c r="KOW67" s="876"/>
      <c r="KOX67" s="876"/>
      <c r="KOY67" s="876"/>
      <c r="KOZ67" s="876"/>
      <c r="KPA67" s="876"/>
      <c r="KPB67" s="876"/>
      <c r="KPC67" s="876"/>
      <c r="KPD67" s="876"/>
      <c r="KPE67" s="876"/>
      <c r="KPF67" s="876"/>
      <c r="KPG67" s="876"/>
      <c r="KPH67" s="876"/>
      <c r="KPI67" s="876"/>
      <c r="KPJ67" s="876"/>
      <c r="KPK67" s="876"/>
      <c r="KPL67" s="876"/>
      <c r="KPM67" s="876"/>
      <c r="KPN67" s="876"/>
      <c r="KPO67" s="876"/>
      <c r="KPP67" s="876"/>
      <c r="KPQ67" s="876"/>
      <c r="KPR67" s="876"/>
      <c r="KPS67" s="876"/>
      <c r="KPT67" s="876"/>
      <c r="KPU67" s="876"/>
      <c r="KPV67" s="876"/>
      <c r="KPW67" s="876"/>
      <c r="KPX67" s="876"/>
      <c r="KPY67" s="876"/>
      <c r="KPZ67" s="876"/>
      <c r="KQA67" s="876"/>
      <c r="KQB67" s="876"/>
      <c r="KQC67" s="876"/>
      <c r="KQD67" s="876"/>
      <c r="KQE67" s="876"/>
      <c r="KQF67" s="876"/>
      <c r="KQG67" s="876"/>
      <c r="KQH67" s="876"/>
      <c r="KQI67" s="876"/>
      <c r="KQJ67" s="876"/>
      <c r="KQK67" s="876"/>
      <c r="KQL67" s="876"/>
      <c r="KQM67" s="876"/>
      <c r="KQN67" s="876"/>
      <c r="KQO67" s="876"/>
      <c r="KQP67" s="876"/>
      <c r="KQQ67" s="876"/>
      <c r="KQR67" s="876"/>
      <c r="KQS67" s="876"/>
      <c r="KQT67" s="876"/>
      <c r="KQU67" s="876"/>
      <c r="KQV67" s="876"/>
      <c r="KQW67" s="876"/>
      <c r="KQX67" s="876"/>
      <c r="KQY67" s="876"/>
      <c r="KQZ67" s="876"/>
      <c r="KRA67" s="876"/>
      <c r="KRB67" s="876"/>
      <c r="KRC67" s="876"/>
      <c r="KRD67" s="876"/>
      <c r="KRE67" s="876"/>
      <c r="KRF67" s="876"/>
      <c r="KRG67" s="876"/>
      <c r="KRH67" s="876"/>
      <c r="KRI67" s="876"/>
      <c r="KRJ67" s="876"/>
      <c r="KRK67" s="876"/>
      <c r="KRL67" s="876"/>
      <c r="KRM67" s="876"/>
      <c r="KRN67" s="876"/>
      <c r="KRO67" s="876"/>
      <c r="KRP67" s="876"/>
      <c r="KRQ67" s="876"/>
      <c r="KRR67" s="876"/>
      <c r="KRS67" s="876"/>
      <c r="KRT67" s="876"/>
      <c r="KRU67" s="876"/>
      <c r="KRV67" s="876"/>
      <c r="KRW67" s="876"/>
      <c r="KRX67" s="876"/>
      <c r="KRY67" s="876"/>
      <c r="KRZ67" s="876"/>
      <c r="KSA67" s="876"/>
      <c r="KSB67" s="876"/>
      <c r="KSC67" s="876"/>
      <c r="KSD67" s="876"/>
      <c r="KSE67" s="876"/>
      <c r="KSF67" s="876"/>
      <c r="KSG67" s="876"/>
      <c r="KSH67" s="876"/>
      <c r="KSI67" s="876"/>
      <c r="KSJ67" s="876"/>
      <c r="KSK67" s="876"/>
      <c r="KSL67" s="876"/>
      <c r="KSM67" s="876"/>
      <c r="KSN67" s="876"/>
      <c r="KSO67" s="876"/>
      <c r="KSP67" s="876"/>
      <c r="KSQ67" s="876"/>
      <c r="KSR67" s="876"/>
      <c r="KSS67" s="876"/>
      <c r="KST67" s="876"/>
      <c r="KSU67" s="876"/>
      <c r="KSV67" s="876"/>
      <c r="KSW67" s="876"/>
      <c r="KSX67" s="876"/>
      <c r="KSY67" s="876"/>
      <c r="KSZ67" s="876"/>
      <c r="KTA67" s="876"/>
      <c r="KTB67" s="876"/>
      <c r="KTC67" s="876"/>
      <c r="KTD67" s="876"/>
      <c r="KTE67" s="876"/>
      <c r="KTF67" s="876"/>
      <c r="KTG67" s="876"/>
      <c r="KTH67" s="876"/>
      <c r="KTI67" s="876"/>
      <c r="KTJ67" s="876"/>
      <c r="KTK67" s="876"/>
      <c r="KTL67" s="876"/>
      <c r="KTM67" s="876"/>
      <c r="KTN67" s="876"/>
      <c r="KTO67" s="876"/>
      <c r="KTP67" s="876"/>
      <c r="KTQ67" s="876"/>
      <c r="KTR67" s="876"/>
      <c r="KTS67" s="876"/>
      <c r="KTT67" s="876"/>
      <c r="KTU67" s="876"/>
      <c r="KTV67" s="876"/>
      <c r="KTW67" s="876"/>
      <c r="KTX67" s="876"/>
      <c r="KTY67" s="876"/>
      <c r="KTZ67" s="876"/>
      <c r="KUA67" s="876"/>
      <c r="KUB67" s="876"/>
      <c r="KUC67" s="876"/>
      <c r="KUD67" s="876"/>
      <c r="KUE67" s="876"/>
      <c r="KUF67" s="876"/>
      <c r="KUG67" s="876"/>
      <c r="KUH67" s="876"/>
      <c r="KUI67" s="876"/>
      <c r="KUJ67" s="876"/>
      <c r="KUK67" s="876"/>
      <c r="KUL67" s="876"/>
      <c r="KUM67" s="876"/>
      <c r="KUN67" s="876"/>
      <c r="KUO67" s="876"/>
      <c r="KUP67" s="876"/>
      <c r="KUQ67" s="876"/>
      <c r="KUR67" s="876"/>
      <c r="KUS67" s="876"/>
      <c r="KUT67" s="876"/>
      <c r="KUU67" s="876"/>
      <c r="KUV67" s="876"/>
      <c r="KUW67" s="876"/>
      <c r="KUX67" s="876"/>
      <c r="KUY67" s="876"/>
      <c r="KUZ67" s="876"/>
      <c r="KVA67" s="876"/>
      <c r="KVB67" s="876"/>
      <c r="KVC67" s="876"/>
      <c r="KVD67" s="876"/>
      <c r="KVE67" s="876"/>
      <c r="KVF67" s="876"/>
      <c r="KVG67" s="876"/>
      <c r="KVH67" s="876"/>
      <c r="KVI67" s="876"/>
      <c r="KVJ67" s="876"/>
      <c r="KVK67" s="876"/>
      <c r="KVL67" s="876"/>
      <c r="KVM67" s="876"/>
      <c r="KVN67" s="876"/>
      <c r="KVO67" s="876"/>
      <c r="KVP67" s="876"/>
      <c r="KVQ67" s="876"/>
      <c r="KVR67" s="876"/>
      <c r="KVS67" s="876"/>
      <c r="KVT67" s="876"/>
      <c r="KVU67" s="876"/>
      <c r="KVV67" s="876"/>
      <c r="KVW67" s="876"/>
      <c r="KVX67" s="876"/>
      <c r="KVY67" s="876"/>
      <c r="KVZ67" s="876"/>
      <c r="KWA67" s="876"/>
      <c r="KWB67" s="876"/>
      <c r="KWC67" s="876"/>
      <c r="KWD67" s="876"/>
      <c r="KWE67" s="876"/>
      <c r="KWF67" s="876"/>
      <c r="KWG67" s="876"/>
      <c r="KWH67" s="876"/>
      <c r="KWI67" s="876"/>
      <c r="KWJ67" s="876"/>
      <c r="KWK67" s="876"/>
      <c r="KWL67" s="876"/>
      <c r="KWM67" s="876"/>
      <c r="KWN67" s="876"/>
      <c r="KWO67" s="876"/>
      <c r="KWP67" s="876"/>
      <c r="KWQ67" s="876"/>
      <c r="KWR67" s="876"/>
      <c r="KWS67" s="876"/>
      <c r="KWT67" s="876"/>
      <c r="KWU67" s="876"/>
      <c r="KWV67" s="876"/>
      <c r="KWW67" s="876"/>
      <c r="KWX67" s="876"/>
      <c r="KWY67" s="876"/>
      <c r="KWZ67" s="876"/>
      <c r="KXA67" s="876"/>
      <c r="KXB67" s="876"/>
      <c r="KXC67" s="876"/>
      <c r="KXD67" s="876"/>
      <c r="KXE67" s="876"/>
      <c r="KXF67" s="876"/>
      <c r="KXG67" s="876"/>
      <c r="KXH67" s="876"/>
      <c r="KXI67" s="876"/>
      <c r="KXJ67" s="876"/>
      <c r="KXK67" s="876"/>
      <c r="KXL67" s="876"/>
      <c r="KXM67" s="876"/>
      <c r="KXN67" s="876"/>
      <c r="KXO67" s="876"/>
      <c r="KXP67" s="876"/>
      <c r="KXQ67" s="876"/>
      <c r="KXR67" s="876"/>
      <c r="KXS67" s="876"/>
      <c r="KXT67" s="876"/>
      <c r="KXU67" s="876"/>
      <c r="KXV67" s="876"/>
      <c r="KXW67" s="876"/>
      <c r="KXX67" s="876"/>
      <c r="KXY67" s="876"/>
      <c r="KXZ67" s="876"/>
      <c r="KYA67" s="876"/>
      <c r="KYB67" s="876"/>
      <c r="KYC67" s="876"/>
      <c r="KYD67" s="876"/>
      <c r="KYE67" s="876"/>
      <c r="KYF67" s="876"/>
      <c r="KYG67" s="876"/>
      <c r="KYH67" s="876"/>
      <c r="KYI67" s="876"/>
      <c r="KYJ67" s="876"/>
      <c r="KYK67" s="876"/>
      <c r="KYL67" s="876"/>
      <c r="KYM67" s="876"/>
      <c r="KYN67" s="876"/>
      <c r="KYO67" s="876"/>
      <c r="KYP67" s="876"/>
      <c r="KYQ67" s="876"/>
      <c r="KYR67" s="876"/>
      <c r="KYS67" s="876"/>
      <c r="KYT67" s="876"/>
      <c r="KYU67" s="876"/>
      <c r="KYV67" s="876"/>
      <c r="KYW67" s="876"/>
      <c r="KYX67" s="876"/>
      <c r="KYY67" s="876"/>
      <c r="KYZ67" s="876"/>
      <c r="KZA67" s="876"/>
      <c r="KZB67" s="876"/>
      <c r="KZC67" s="876"/>
      <c r="KZD67" s="876"/>
      <c r="KZE67" s="876"/>
      <c r="KZF67" s="876"/>
      <c r="KZG67" s="876"/>
      <c r="KZH67" s="876"/>
      <c r="KZI67" s="876"/>
      <c r="KZJ67" s="876"/>
      <c r="KZK67" s="876"/>
      <c r="KZL67" s="876"/>
      <c r="KZM67" s="876"/>
      <c r="KZN67" s="876"/>
      <c r="KZO67" s="876"/>
      <c r="KZP67" s="876"/>
      <c r="KZQ67" s="876"/>
      <c r="KZR67" s="876"/>
      <c r="KZS67" s="876"/>
      <c r="KZT67" s="876"/>
      <c r="KZU67" s="876"/>
      <c r="KZV67" s="876"/>
      <c r="KZW67" s="876"/>
      <c r="KZX67" s="876"/>
      <c r="KZY67" s="876"/>
      <c r="KZZ67" s="876"/>
      <c r="LAA67" s="876"/>
      <c r="LAB67" s="876"/>
      <c r="LAC67" s="876"/>
      <c r="LAD67" s="876"/>
      <c r="LAE67" s="876"/>
      <c r="LAF67" s="876"/>
      <c r="LAG67" s="876"/>
      <c r="LAH67" s="876"/>
      <c r="LAI67" s="876"/>
      <c r="LAJ67" s="876"/>
      <c r="LAK67" s="876"/>
      <c r="LAL67" s="876"/>
      <c r="LAM67" s="876"/>
      <c r="LAN67" s="876"/>
      <c r="LAO67" s="876"/>
      <c r="LAP67" s="876"/>
      <c r="LAQ67" s="876"/>
      <c r="LAR67" s="876"/>
      <c r="LAS67" s="876"/>
      <c r="LAT67" s="876"/>
      <c r="LAU67" s="876"/>
      <c r="LAV67" s="876"/>
      <c r="LAW67" s="876"/>
      <c r="LAX67" s="876"/>
      <c r="LAY67" s="876"/>
      <c r="LAZ67" s="876"/>
      <c r="LBA67" s="876"/>
      <c r="LBB67" s="876"/>
      <c r="LBC67" s="876"/>
      <c r="LBD67" s="876"/>
      <c r="LBE67" s="876"/>
      <c r="LBF67" s="876"/>
      <c r="LBG67" s="876"/>
      <c r="LBH67" s="876"/>
      <c r="LBI67" s="876"/>
      <c r="LBJ67" s="876"/>
      <c r="LBK67" s="876"/>
      <c r="LBL67" s="876"/>
      <c r="LBM67" s="876"/>
      <c r="LBN67" s="876"/>
      <c r="LBO67" s="876"/>
      <c r="LBP67" s="876"/>
      <c r="LBQ67" s="876"/>
      <c r="LBR67" s="876"/>
      <c r="LBS67" s="876"/>
      <c r="LBT67" s="876"/>
      <c r="LBU67" s="876"/>
      <c r="LBV67" s="876"/>
      <c r="LBW67" s="876"/>
      <c r="LBX67" s="876"/>
      <c r="LBY67" s="876"/>
      <c r="LBZ67" s="876"/>
      <c r="LCA67" s="876"/>
      <c r="LCB67" s="876"/>
      <c r="LCC67" s="876"/>
      <c r="LCD67" s="876"/>
      <c r="LCE67" s="876"/>
      <c r="LCF67" s="876"/>
      <c r="LCG67" s="876"/>
      <c r="LCH67" s="876"/>
      <c r="LCI67" s="876"/>
      <c r="LCJ67" s="876"/>
      <c r="LCK67" s="876"/>
      <c r="LCL67" s="876"/>
      <c r="LCM67" s="876"/>
      <c r="LCN67" s="876"/>
      <c r="LCO67" s="876"/>
      <c r="LCP67" s="876"/>
      <c r="LCQ67" s="876"/>
      <c r="LCR67" s="876"/>
      <c r="LCS67" s="876"/>
      <c r="LCT67" s="876"/>
      <c r="LCU67" s="876"/>
      <c r="LCV67" s="876"/>
      <c r="LCW67" s="876"/>
      <c r="LCX67" s="876"/>
      <c r="LCY67" s="876"/>
      <c r="LCZ67" s="876"/>
      <c r="LDA67" s="876"/>
      <c r="LDB67" s="876"/>
      <c r="LDC67" s="876"/>
      <c r="LDD67" s="876"/>
      <c r="LDE67" s="876"/>
      <c r="LDF67" s="876"/>
      <c r="LDG67" s="876"/>
      <c r="LDH67" s="876"/>
      <c r="LDI67" s="876"/>
      <c r="LDJ67" s="876"/>
      <c r="LDK67" s="876"/>
      <c r="LDL67" s="876"/>
      <c r="LDM67" s="876"/>
      <c r="LDN67" s="876"/>
      <c r="LDO67" s="876"/>
      <c r="LDP67" s="876"/>
      <c r="LDQ67" s="876"/>
      <c r="LDR67" s="876"/>
      <c r="LDS67" s="876"/>
      <c r="LDT67" s="876"/>
      <c r="LDU67" s="876"/>
      <c r="LDV67" s="876"/>
      <c r="LDW67" s="876"/>
      <c r="LDX67" s="876"/>
      <c r="LDY67" s="876"/>
      <c r="LDZ67" s="876"/>
      <c r="LEA67" s="876"/>
      <c r="LEB67" s="876"/>
      <c r="LEC67" s="876"/>
      <c r="LED67" s="876"/>
      <c r="LEE67" s="876"/>
      <c r="LEF67" s="876"/>
      <c r="LEG67" s="876"/>
      <c r="LEH67" s="876"/>
      <c r="LEI67" s="876"/>
      <c r="LEJ67" s="876"/>
      <c r="LEK67" s="876"/>
      <c r="LEL67" s="876"/>
      <c r="LEM67" s="876"/>
      <c r="LEN67" s="876"/>
      <c r="LEO67" s="876"/>
      <c r="LEP67" s="876"/>
      <c r="LEQ67" s="876"/>
      <c r="LER67" s="876"/>
      <c r="LES67" s="876"/>
      <c r="LET67" s="876"/>
      <c r="LEU67" s="876"/>
      <c r="LEV67" s="876"/>
      <c r="LEW67" s="876"/>
      <c r="LEX67" s="876"/>
      <c r="LEY67" s="876"/>
      <c r="LEZ67" s="876"/>
      <c r="LFA67" s="876"/>
      <c r="LFB67" s="876"/>
      <c r="LFC67" s="876"/>
      <c r="LFD67" s="876"/>
      <c r="LFE67" s="876"/>
      <c r="LFF67" s="876"/>
      <c r="LFG67" s="876"/>
      <c r="LFH67" s="876"/>
      <c r="LFI67" s="876"/>
      <c r="LFJ67" s="876"/>
      <c r="LFK67" s="876"/>
      <c r="LFL67" s="876"/>
      <c r="LFM67" s="876"/>
      <c r="LFN67" s="876"/>
      <c r="LFO67" s="876"/>
      <c r="LFP67" s="876"/>
      <c r="LFQ67" s="876"/>
      <c r="LFR67" s="876"/>
      <c r="LFS67" s="876"/>
      <c r="LFT67" s="876"/>
      <c r="LFU67" s="876"/>
      <c r="LFV67" s="876"/>
      <c r="LFW67" s="876"/>
      <c r="LFX67" s="876"/>
      <c r="LFY67" s="876"/>
      <c r="LFZ67" s="876"/>
      <c r="LGA67" s="876"/>
      <c r="LGB67" s="876"/>
      <c r="LGC67" s="876"/>
      <c r="LGD67" s="876"/>
      <c r="LGE67" s="876"/>
      <c r="LGF67" s="876"/>
      <c r="LGG67" s="876"/>
      <c r="LGH67" s="876"/>
      <c r="LGI67" s="876"/>
      <c r="LGJ67" s="876"/>
      <c r="LGK67" s="876"/>
      <c r="LGL67" s="876"/>
      <c r="LGM67" s="876"/>
      <c r="LGN67" s="876"/>
      <c r="LGO67" s="876"/>
      <c r="LGP67" s="876"/>
      <c r="LGQ67" s="876"/>
      <c r="LGR67" s="876"/>
      <c r="LGS67" s="876"/>
      <c r="LGT67" s="876"/>
      <c r="LGU67" s="876"/>
      <c r="LGV67" s="876"/>
      <c r="LGW67" s="876"/>
      <c r="LGX67" s="876"/>
      <c r="LGY67" s="876"/>
      <c r="LGZ67" s="876"/>
      <c r="LHA67" s="876"/>
      <c r="LHB67" s="876"/>
      <c r="LHC67" s="876"/>
      <c r="LHD67" s="876"/>
      <c r="LHE67" s="876"/>
      <c r="LHF67" s="876"/>
      <c r="LHG67" s="876"/>
      <c r="LHH67" s="876"/>
      <c r="LHI67" s="876"/>
      <c r="LHJ67" s="876"/>
      <c r="LHK67" s="876"/>
      <c r="LHL67" s="876"/>
      <c r="LHM67" s="876"/>
      <c r="LHN67" s="876"/>
      <c r="LHO67" s="876"/>
      <c r="LHP67" s="876"/>
      <c r="LHQ67" s="876"/>
      <c r="LHR67" s="876"/>
      <c r="LHS67" s="876"/>
      <c r="LHT67" s="876"/>
      <c r="LHU67" s="876"/>
      <c r="LHV67" s="876"/>
      <c r="LHW67" s="876"/>
      <c r="LHX67" s="876"/>
      <c r="LHY67" s="876"/>
      <c r="LHZ67" s="876"/>
      <c r="LIA67" s="876"/>
      <c r="LIB67" s="876"/>
      <c r="LIC67" s="876"/>
      <c r="LID67" s="876"/>
      <c r="LIE67" s="876"/>
      <c r="LIF67" s="876"/>
      <c r="LIG67" s="876"/>
      <c r="LIH67" s="876"/>
      <c r="LII67" s="876"/>
      <c r="LIJ67" s="876"/>
      <c r="LIK67" s="876"/>
      <c r="LIL67" s="876"/>
      <c r="LIM67" s="876"/>
      <c r="LIN67" s="876"/>
      <c r="LIO67" s="876"/>
      <c r="LIP67" s="876"/>
      <c r="LIQ67" s="876"/>
      <c r="LIR67" s="876"/>
      <c r="LIS67" s="876"/>
      <c r="LIT67" s="876"/>
      <c r="LIU67" s="876"/>
      <c r="LIV67" s="876"/>
      <c r="LIW67" s="876"/>
      <c r="LIX67" s="876"/>
      <c r="LIY67" s="876"/>
      <c r="LIZ67" s="876"/>
      <c r="LJA67" s="876"/>
      <c r="LJB67" s="876"/>
      <c r="LJC67" s="876"/>
      <c r="LJD67" s="876"/>
      <c r="LJE67" s="876"/>
      <c r="LJF67" s="876"/>
      <c r="LJG67" s="876"/>
      <c r="LJH67" s="876"/>
      <c r="LJI67" s="876"/>
      <c r="LJJ67" s="876"/>
      <c r="LJK67" s="876"/>
      <c r="LJL67" s="876"/>
      <c r="LJM67" s="876"/>
      <c r="LJN67" s="876"/>
      <c r="LJO67" s="876"/>
      <c r="LJP67" s="876"/>
      <c r="LJQ67" s="876"/>
      <c r="LJR67" s="876"/>
      <c r="LJS67" s="876"/>
      <c r="LJT67" s="876"/>
      <c r="LJU67" s="876"/>
      <c r="LJV67" s="876"/>
      <c r="LJW67" s="876"/>
      <c r="LJX67" s="876"/>
      <c r="LJY67" s="876"/>
      <c r="LJZ67" s="876"/>
      <c r="LKA67" s="876"/>
      <c r="LKB67" s="876"/>
      <c r="LKC67" s="876"/>
      <c r="LKD67" s="876"/>
      <c r="LKE67" s="876"/>
      <c r="LKF67" s="876"/>
      <c r="LKG67" s="876"/>
      <c r="LKH67" s="876"/>
      <c r="LKI67" s="876"/>
      <c r="LKJ67" s="876"/>
      <c r="LKK67" s="876"/>
      <c r="LKL67" s="876"/>
      <c r="LKM67" s="876"/>
      <c r="LKN67" s="876"/>
      <c r="LKO67" s="876"/>
      <c r="LKP67" s="876"/>
      <c r="LKQ67" s="876"/>
      <c r="LKR67" s="876"/>
      <c r="LKS67" s="876"/>
      <c r="LKT67" s="876"/>
      <c r="LKU67" s="876"/>
      <c r="LKV67" s="876"/>
      <c r="LKW67" s="876"/>
      <c r="LKX67" s="876"/>
      <c r="LKY67" s="876"/>
      <c r="LKZ67" s="876"/>
      <c r="LLA67" s="876"/>
      <c r="LLB67" s="876"/>
      <c r="LLC67" s="876"/>
      <c r="LLD67" s="876"/>
      <c r="LLE67" s="876"/>
      <c r="LLF67" s="876"/>
      <c r="LLG67" s="876"/>
      <c r="LLH67" s="876"/>
      <c r="LLI67" s="876"/>
      <c r="LLJ67" s="876"/>
      <c r="LLK67" s="876"/>
      <c r="LLL67" s="876"/>
      <c r="LLM67" s="876"/>
      <c r="LLN67" s="876"/>
      <c r="LLO67" s="876"/>
      <c r="LLP67" s="876"/>
      <c r="LLQ67" s="876"/>
      <c r="LLR67" s="876"/>
      <c r="LLS67" s="876"/>
      <c r="LLT67" s="876"/>
      <c r="LLU67" s="876"/>
      <c r="LLV67" s="876"/>
      <c r="LLW67" s="876"/>
      <c r="LLX67" s="876"/>
      <c r="LLY67" s="876"/>
      <c r="LLZ67" s="876"/>
      <c r="LMA67" s="876"/>
      <c r="LMB67" s="876"/>
      <c r="LMC67" s="876"/>
      <c r="LMD67" s="876"/>
      <c r="LME67" s="876"/>
      <c r="LMF67" s="876"/>
      <c r="LMG67" s="876"/>
      <c r="LMH67" s="876"/>
      <c r="LMI67" s="876"/>
      <c r="LMJ67" s="876"/>
      <c r="LMK67" s="876"/>
      <c r="LML67" s="876"/>
      <c r="LMM67" s="876"/>
      <c r="LMN67" s="876"/>
      <c r="LMO67" s="876"/>
      <c r="LMP67" s="876"/>
      <c r="LMQ67" s="876"/>
      <c r="LMR67" s="876"/>
      <c r="LMS67" s="876"/>
      <c r="LMT67" s="876"/>
      <c r="LMU67" s="876"/>
      <c r="LMV67" s="876"/>
      <c r="LMW67" s="876"/>
      <c r="LMX67" s="876"/>
      <c r="LMY67" s="876"/>
      <c r="LMZ67" s="876"/>
      <c r="LNA67" s="876"/>
      <c r="LNB67" s="876"/>
      <c r="LNC67" s="876"/>
      <c r="LND67" s="876"/>
      <c r="LNE67" s="876"/>
      <c r="LNF67" s="876"/>
      <c r="LNG67" s="876"/>
      <c r="LNH67" s="876"/>
      <c r="LNI67" s="876"/>
      <c r="LNJ67" s="876"/>
      <c r="LNK67" s="876"/>
      <c r="LNL67" s="876"/>
      <c r="LNM67" s="876"/>
      <c r="LNN67" s="876"/>
      <c r="LNO67" s="876"/>
      <c r="LNP67" s="876"/>
      <c r="LNQ67" s="876"/>
      <c r="LNR67" s="876"/>
      <c r="LNS67" s="876"/>
      <c r="LNT67" s="876"/>
      <c r="LNU67" s="876"/>
      <c r="LNV67" s="876"/>
      <c r="LNW67" s="876"/>
      <c r="LNX67" s="876"/>
      <c r="LNY67" s="876"/>
      <c r="LNZ67" s="876"/>
      <c r="LOA67" s="876"/>
      <c r="LOB67" s="876"/>
      <c r="LOC67" s="876"/>
      <c r="LOD67" s="876"/>
      <c r="LOE67" s="876"/>
      <c r="LOF67" s="876"/>
      <c r="LOG67" s="876"/>
      <c r="LOH67" s="876"/>
      <c r="LOI67" s="876"/>
      <c r="LOJ67" s="876"/>
      <c r="LOK67" s="876"/>
      <c r="LOL67" s="876"/>
      <c r="LOM67" s="876"/>
      <c r="LON67" s="876"/>
      <c r="LOO67" s="876"/>
      <c r="LOP67" s="876"/>
      <c r="LOQ67" s="876"/>
      <c r="LOR67" s="876"/>
      <c r="LOS67" s="876"/>
      <c r="LOT67" s="876"/>
      <c r="LOU67" s="876"/>
      <c r="LOV67" s="876"/>
      <c r="LOW67" s="876"/>
      <c r="LOX67" s="876"/>
      <c r="LOY67" s="876"/>
      <c r="LOZ67" s="876"/>
      <c r="LPA67" s="876"/>
      <c r="LPB67" s="876"/>
      <c r="LPC67" s="876"/>
      <c r="LPD67" s="876"/>
      <c r="LPE67" s="876"/>
      <c r="LPF67" s="876"/>
      <c r="LPG67" s="876"/>
      <c r="LPH67" s="876"/>
      <c r="LPI67" s="876"/>
      <c r="LPJ67" s="876"/>
      <c r="LPK67" s="876"/>
      <c r="LPL67" s="876"/>
      <c r="LPM67" s="876"/>
      <c r="LPN67" s="876"/>
      <c r="LPO67" s="876"/>
      <c r="LPP67" s="876"/>
      <c r="LPQ67" s="876"/>
      <c r="LPR67" s="876"/>
      <c r="LPS67" s="876"/>
      <c r="LPT67" s="876"/>
      <c r="LPU67" s="876"/>
      <c r="LPV67" s="876"/>
      <c r="LPW67" s="876"/>
      <c r="LPX67" s="876"/>
      <c r="LPY67" s="876"/>
      <c r="LPZ67" s="876"/>
      <c r="LQA67" s="876"/>
      <c r="LQB67" s="876"/>
      <c r="LQC67" s="876"/>
      <c r="LQD67" s="876"/>
      <c r="LQE67" s="876"/>
      <c r="LQF67" s="876"/>
      <c r="LQG67" s="876"/>
      <c r="LQH67" s="876"/>
      <c r="LQI67" s="876"/>
      <c r="LQJ67" s="876"/>
      <c r="LQK67" s="876"/>
      <c r="LQL67" s="876"/>
      <c r="LQM67" s="876"/>
      <c r="LQN67" s="876"/>
      <c r="LQO67" s="876"/>
      <c r="LQP67" s="876"/>
      <c r="LQQ67" s="876"/>
      <c r="LQR67" s="876"/>
      <c r="LQS67" s="876"/>
      <c r="LQT67" s="876"/>
      <c r="LQU67" s="876"/>
      <c r="LQV67" s="876"/>
      <c r="LQW67" s="876"/>
      <c r="LQX67" s="876"/>
      <c r="LQY67" s="876"/>
      <c r="LQZ67" s="876"/>
      <c r="LRA67" s="876"/>
      <c r="LRB67" s="876"/>
      <c r="LRC67" s="876"/>
      <c r="LRD67" s="876"/>
      <c r="LRE67" s="876"/>
      <c r="LRF67" s="876"/>
      <c r="LRG67" s="876"/>
      <c r="LRH67" s="876"/>
      <c r="LRI67" s="876"/>
      <c r="LRJ67" s="876"/>
      <c r="LRK67" s="876"/>
      <c r="LRL67" s="876"/>
      <c r="LRM67" s="876"/>
      <c r="LRN67" s="876"/>
      <c r="LRO67" s="876"/>
      <c r="LRP67" s="876"/>
      <c r="LRQ67" s="876"/>
      <c r="LRR67" s="876"/>
      <c r="LRS67" s="876"/>
      <c r="LRT67" s="876"/>
      <c r="LRU67" s="876"/>
      <c r="LRV67" s="876"/>
      <c r="LRW67" s="876"/>
      <c r="LRX67" s="876"/>
      <c r="LRY67" s="876"/>
      <c r="LRZ67" s="876"/>
      <c r="LSA67" s="876"/>
      <c r="LSB67" s="876"/>
      <c r="LSC67" s="876"/>
      <c r="LSD67" s="876"/>
      <c r="LSE67" s="876"/>
      <c r="LSF67" s="876"/>
      <c r="LSG67" s="876"/>
      <c r="LSH67" s="876"/>
      <c r="LSI67" s="876"/>
      <c r="LSJ67" s="876"/>
      <c r="LSK67" s="876"/>
      <c r="LSL67" s="876"/>
      <c r="LSM67" s="876"/>
      <c r="LSN67" s="876"/>
      <c r="LSO67" s="876"/>
      <c r="LSP67" s="876"/>
      <c r="LSQ67" s="876"/>
      <c r="LSR67" s="876"/>
      <c r="LSS67" s="876"/>
      <c r="LST67" s="876"/>
      <c r="LSU67" s="876"/>
      <c r="LSV67" s="876"/>
      <c r="LSW67" s="876"/>
      <c r="LSX67" s="876"/>
      <c r="LSY67" s="876"/>
      <c r="LSZ67" s="876"/>
      <c r="LTA67" s="876"/>
      <c r="LTB67" s="876"/>
      <c r="LTC67" s="876"/>
      <c r="LTD67" s="876"/>
      <c r="LTE67" s="876"/>
      <c r="LTF67" s="876"/>
      <c r="LTG67" s="876"/>
      <c r="LTH67" s="876"/>
      <c r="LTI67" s="876"/>
      <c r="LTJ67" s="876"/>
      <c r="LTK67" s="876"/>
      <c r="LTL67" s="876"/>
      <c r="LTM67" s="876"/>
      <c r="LTN67" s="876"/>
      <c r="LTO67" s="876"/>
      <c r="LTP67" s="876"/>
      <c r="LTQ67" s="876"/>
      <c r="LTR67" s="876"/>
      <c r="LTS67" s="876"/>
      <c r="LTT67" s="876"/>
      <c r="LTU67" s="876"/>
      <c r="LTV67" s="876"/>
      <c r="LTW67" s="876"/>
      <c r="LTX67" s="876"/>
      <c r="LTY67" s="876"/>
      <c r="LTZ67" s="876"/>
      <c r="LUA67" s="876"/>
      <c r="LUB67" s="876"/>
      <c r="LUC67" s="876"/>
      <c r="LUD67" s="876"/>
      <c r="LUE67" s="876"/>
      <c r="LUF67" s="876"/>
      <c r="LUG67" s="876"/>
      <c r="LUH67" s="876"/>
      <c r="LUI67" s="876"/>
      <c r="LUJ67" s="876"/>
      <c r="LUK67" s="876"/>
      <c r="LUL67" s="876"/>
      <c r="LUM67" s="876"/>
      <c r="LUN67" s="876"/>
      <c r="LUO67" s="876"/>
      <c r="LUP67" s="876"/>
      <c r="LUQ67" s="876"/>
      <c r="LUR67" s="876"/>
      <c r="LUS67" s="876"/>
      <c r="LUT67" s="876"/>
      <c r="LUU67" s="876"/>
      <c r="LUV67" s="876"/>
      <c r="LUW67" s="876"/>
      <c r="LUX67" s="876"/>
      <c r="LUY67" s="876"/>
      <c r="LUZ67" s="876"/>
      <c r="LVA67" s="876"/>
      <c r="LVB67" s="876"/>
      <c r="LVC67" s="876"/>
      <c r="LVD67" s="876"/>
      <c r="LVE67" s="876"/>
      <c r="LVF67" s="876"/>
      <c r="LVG67" s="876"/>
      <c r="LVH67" s="876"/>
      <c r="LVI67" s="876"/>
      <c r="LVJ67" s="876"/>
      <c r="LVK67" s="876"/>
      <c r="LVL67" s="876"/>
      <c r="LVM67" s="876"/>
      <c r="LVN67" s="876"/>
      <c r="LVO67" s="876"/>
      <c r="LVP67" s="876"/>
      <c r="LVQ67" s="876"/>
      <c r="LVR67" s="876"/>
      <c r="LVS67" s="876"/>
      <c r="LVT67" s="876"/>
      <c r="LVU67" s="876"/>
      <c r="LVV67" s="876"/>
      <c r="LVW67" s="876"/>
      <c r="LVX67" s="876"/>
      <c r="LVY67" s="876"/>
      <c r="LVZ67" s="876"/>
      <c r="LWA67" s="876"/>
      <c r="LWB67" s="876"/>
      <c r="LWC67" s="876"/>
      <c r="LWD67" s="876"/>
      <c r="LWE67" s="876"/>
      <c r="LWF67" s="876"/>
      <c r="LWG67" s="876"/>
      <c r="LWH67" s="876"/>
      <c r="LWI67" s="876"/>
      <c r="LWJ67" s="876"/>
      <c r="LWK67" s="876"/>
      <c r="LWL67" s="876"/>
      <c r="LWM67" s="876"/>
      <c r="LWN67" s="876"/>
      <c r="LWO67" s="876"/>
      <c r="LWP67" s="876"/>
      <c r="LWQ67" s="876"/>
      <c r="LWR67" s="876"/>
      <c r="LWS67" s="876"/>
      <c r="LWT67" s="876"/>
      <c r="LWU67" s="876"/>
      <c r="LWV67" s="876"/>
      <c r="LWW67" s="876"/>
      <c r="LWX67" s="876"/>
      <c r="LWY67" s="876"/>
      <c r="LWZ67" s="876"/>
      <c r="LXA67" s="876"/>
      <c r="LXB67" s="876"/>
      <c r="LXC67" s="876"/>
      <c r="LXD67" s="876"/>
      <c r="LXE67" s="876"/>
      <c r="LXF67" s="876"/>
      <c r="LXG67" s="876"/>
      <c r="LXH67" s="876"/>
      <c r="LXI67" s="876"/>
      <c r="LXJ67" s="876"/>
      <c r="LXK67" s="876"/>
      <c r="LXL67" s="876"/>
      <c r="LXM67" s="876"/>
      <c r="LXN67" s="876"/>
      <c r="LXO67" s="876"/>
      <c r="LXP67" s="876"/>
      <c r="LXQ67" s="876"/>
      <c r="LXR67" s="876"/>
      <c r="LXS67" s="876"/>
      <c r="LXT67" s="876"/>
      <c r="LXU67" s="876"/>
      <c r="LXV67" s="876"/>
      <c r="LXW67" s="876"/>
      <c r="LXX67" s="876"/>
      <c r="LXY67" s="876"/>
      <c r="LXZ67" s="876"/>
      <c r="LYA67" s="876"/>
      <c r="LYB67" s="876"/>
      <c r="LYC67" s="876"/>
      <c r="LYD67" s="876"/>
      <c r="LYE67" s="876"/>
      <c r="LYF67" s="876"/>
      <c r="LYG67" s="876"/>
      <c r="LYH67" s="876"/>
      <c r="LYI67" s="876"/>
      <c r="LYJ67" s="876"/>
      <c r="LYK67" s="876"/>
      <c r="LYL67" s="876"/>
      <c r="LYM67" s="876"/>
      <c r="LYN67" s="876"/>
      <c r="LYO67" s="876"/>
      <c r="LYP67" s="876"/>
      <c r="LYQ67" s="876"/>
      <c r="LYR67" s="876"/>
      <c r="LYS67" s="876"/>
      <c r="LYT67" s="876"/>
      <c r="LYU67" s="876"/>
      <c r="LYV67" s="876"/>
      <c r="LYW67" s="876"/>
      <c r="LYX67" s="876"/>
      <c r="LYY67" s="876"/>
      <c r="LYZ67" s="876"/>
      <c r="LZA67" s="876"/>
      <c r="LZB67" s="876"/>
      <c r="LZC67" s="876"/>
      <c r="LZD67" s="876"/>
      <c r="LZE67" s="876"/>
      <c r="LZF67" s="876"/>
      <c r="LZG67" s="876"/>
      <c r="LZH67" s="876"/>
      <c r="LZI67" s="876"/>
      <c r="LZJ67" s="876"/>
      <c r="LZK67" s="876"/>
      <c r="LZL67" s="876"/>
      <c r="LZM67" s="876"/>
      <c r="LZN67" s="876"/>
      <c r="LZO67" s="876"/>
      <c r="LZP67" s="876"/>
      <c r="LZQ67" s="876"/>
      <c r="LZR67" s="876"/>
      <c r="LZS67" s="876"/>
      <c r="LZT67" s="876"/>
      <c r="LZU67" s="876"/>
      <c r="LZV67" s="876"/>
      <c r="LZW67" s="876"/>
      <c r="LZX67" s="876"/>
      <c r="LZY67" s="876"/>
      <c r="LZZ67" s="876"/>
      <c r="MAA67" s="876"/>
      <c r="MAB67" s="876"/>
      <c r="MAC67" s="876"/>
      <c r="MAD67" s="876"/>
      <c r="MAE67" s="876"/>
      <c r="MAF67" s="876"/>
      <c r="MAG67" s="876"/>
      <c r="MAH67" s="876"/>
      <c r="MAI67" s="876"/>
      <c r="MAJ67" s="876"/>
      <c r="MAK67" s="876"/>
      <c r="MAL67" s="876"/>
      <c r="MAM67" s="876"/>
      <c r="MAN67" s="876"/>
      <c r="MAO67" s="876"/>
      <c r="MAP67" s="876"/>
      <c r="MAQ67" s="876"/>
      <c r="MAR67" s="876"/>
      <c r="MAS67" s="876"/>
      <c r="MAT67" s="876"/>
      <c r="MAU67" s="876"/>
      <c r="MAV67" s="876"/>
      <c r="MAW67" s="876"/>
      <c r="MAX67" s="876"/>
      <c r="MAY67" s="876"/>
      <c r="MAZ67" s="876"/>
      <c r="MBA67" s="876"/>
      <c r="MBB67" s="876"/>
      <c r="MBC67" s="876"/>
      <c r="MBD67" s="876"/>
      <c r="MBE67" s="876"/>
      <c r="MBF67" s="876"/>
      <c r="MBG67" s="876"/>
      <c r="MBH67" s="876"/>
      <c r="MBI67" s="876"/>
      <c r="MBJ67" s="876"/>
      <c r="MBK67" s="876"/>
      <c r="MBL67" s="876"/>
      <c r="MBM67" s="876"/>
      <c r="MBN67" s="876"/>
      <c r="MBO67" s="876"/>
      <c r="MBP67" s="876"/>
      <c r="MBQ67" s="876"/>
      <c r="MBR67" s="876"/>
      <c r="MBS67" s="876"/>
      <c r="MBT67" s="876"/>
      <c r="MBU67" s="876"/>
      <c r="MBV67" s="876"/>
      <c r="MBW67" s="876"/>
      <c r="MBX67" s="876"/>
      <c r="MBY67" s="876"/>
      <c r="MBZ67" s="876"/>
      <c r="MCA67" s="876"/>
      <c r="MCB67" s="876"/>
      <c r="MCC67" s="876"/>
      <c r="MCD67" s="876"/>
      <c r="MCE67" s="876"/>
      <c r="MCF67" s="876"/>
      <c r="MCG67" s="876"/>
      <c r="MCH67" s="876"/>
      <c r="MCI67" s="876"/>
      <c r="MCJ67" s="876"/>
      <c r="MCK67" s="876"/>
      <c r="MCL67" s="876"/>
      <c r="MCM67" s="876"/>
      <c r="MCN67" s="876"/>
      <c r="MCO67" s="876"/>
      <c r="MCP67" s="876"/>
      <c r="MCQ67" s="876"/>
      <c r="MCR67" s="876"/>
      <c r="MCS67" s="876"/>
      <c r="MCT67" s="876"/>
      <c r="MCU67" s="876"/>
      <c r="MCV67" s="876"/>
      <c r="MCW67" s="876"/>
      <c r="MCX67" s="876"/>
      <c r="MCY67" s="876"/>
      <c r="MCZ67" s="876"/>
      <c r="MDA67" s="876"/>
      <c r="MDB67" s="876"/>
      <c r="MDC67" s="876"/>
      <c r="MDD67" s="876"/>
      <c r="MDE67" s="876"/>
      <c r="MDF67" s="876"/>
      <c r="MDG67" s="876"/>
      <c r="MDH67" s="876"/>
      <c r="MDI67" s="876"/>
      <c r="MDJ67" s="876"/>
      <c r="MDK67" s="876"/>
      <c r="MDL67" s="876"/>
      <c r="MDM67" s="876"/>
      <c r="MDN67" s="876"/>
      <c r="MDO67" s="876"/>
      <c r="MDP67" s="876"/>
      <c r="MDQ67" s="876"/>
      <c r="MDR67" s="876"/>
      <c r="MDS67" s="876"/>
      <c r="MDT67" s="876"/>
      <c r="MDU67" s="876"/>
      <c r="MDV67" s="876"/>
      <c r="MDW67" s="876"/>
      <c r="MDX67" s="876"/>
      <c r="MDY67" s="876"/>
      <c r="MDZ67" s="876"/>
      <c r="MEA67" s="876"/>
      <c r="MEB67" s="876"/>
      <c r="MEC67" s="876"/>
      <c r="MED67" s="876"/>
      <c r="MEE67" s="876"/>
      <c r="MEF67" s="876"/>
      <c r="MEG67" s="876"/>
      <c r="MEH67" s="876"/>
      <c r="MEI67" s="876"/>
      <c r="MEJ67" s="876"/>
      <c r="MEK67" s="876"/>
      <c r="MEL67" s="876"/>
      <c r="MEM67" s="876"/>
      <c r="MEN67" s="876"/>
      <c r="MEO67" s="876"/>
      <c r="MEP67" s="876"/>
      <c r="MEQ67" s="876"/>
      <c r="MER67" s="876"/>
      <c r="MES67" s="876"/>
      <c r="MET67" s="876"/>
      <c r="MEU67" s="876"/>
      <c r="MEV67" s="876"/>
      <c r="MEW67" s="876"/>
      <c r="MEX67" s="876"/>
      <c r="MEY67" s="876"/>
      <c r="MEZ67" s="876"/>
      <c r="MFA67" s="876"/>
      <c r="MFB67" s="876"/>
      <c r="MFC67" s="876"/>
      <c r="MFD67" s="876"/>
      <c r="MFE67" s="876"/>
      <c r="MFF67" s="876"/>
      <c r="MFG67" s="876"/>
      <c r="MFH67" s="876"/>
      <c r="MFI67" s="876"/>
      <c r="MFJ67" s="876"/>
      <c r="MFK67" s="876"/>
      <c r="MFL67" s="876"/>
      <c r="MFM67" s="876"/>
      <c r="MFN67" s="876"/>
      <c r="MFO67" s="876"/>
      <c r="MFP67" s="876"/>
      <c r="MFQ67" s="876"/>
      <c r="MFR67" s="876"/>
      <c r="MFS67" s="876"/>
      <c r="MFT67" s="876"/>
      <c r="MFU67" s="876"/>
      <c r="MFV67" s="876"/>
      <c r="MFW67" s="876"/>
      <c r="MFX67" s="876"/>
      <c r="MFY67" s="876"/>
      <c r="MFZ67" s="876"/>
      <c r="MGA67" s="876"/>
      <c r="MGB67" s="876"/>
      <c r="MGC67" s="876"/>
      <c r="MGD67" s="876"/>
      <c r="MGE67" s="876"/>
      <c r="MGF67" s="876"/>
      <c r="MGG67" s="876"/>
      <c r="MGH67" s="876"/>
      <c r="MGI67" s="876"/>
      <c r="MGJ67" s="876"/>
      <c r="MGK67" s="876"/>
      <c r="MGL67" s="876"/>
      <c r="MGM67" s="876"/>
      <c r="MGN67" s="876"/>
      <c r="MGO67" s="876"/>
      <c r="MGP67" s="876"/>
      <c r="MGQ67" s="876"/>
      <c r="MGR67" s="876"/>
      <c r="MGS67" s="876"/>
      <c r="MGT67" s="876"/>
      <c r="MGU67" s="876"/>
      <c r="MGV67" s="876"/>
      <c r="MGW67" s="876"/>
      <c r="MGX67" s="876"/>
      <c r="MGY67" s="876"/>
      <c r="MGZ67" s="876"/>
      <c r="MHA67" s="876"/>
      <c r="MHB67" s="876"/>
      <c r="MHC67" s="876"/>
      <c r="MHD67" s="876"/>
      <c r="MHE67" s="876"/>
      <c r="MHF67" s="876"/>
      <c r="MHG67" s="876"/>
      <c r="MHH67" s="876"/>
      <c r="MHI67" s="876"/>
      <c r="MHJ67" s="876"/>
      <c r="MHK67" s="876"/>
      <c r="MHL67" s="876"/>
      <c r="MHM67" s="876"/>
      <c r="MHN67" s="876"/>
      <c r="MHO67" s="876"/>
      <c r="MHP67" s="876"/>
      <c r="MHQ67" s="876"/>
      <c r="MHR67" s="876"/>
      <c r="MHS67" s="876"/>
      <c r="MHT67" s="876"/>
      <c r="MHU67" s="876"/>
      <c r="MHV67" s="876"/>
      <c r="MHW67" s="876"/>
      <c r="MHX67" s="876"/>
      <c r="MHY67" s="876"/>
      <c r="MHZ67" s="876"/>
      <c r="MIA67" s="876"/>
      <c r="MIB67" s="876"/>
      <c r="MIC67" s="876"/>
      <c r="MID67" s="876"/>
      <c r="MIE67" s="876"/>
      <c r="MIF67" s="876"/>
      <c r="MIG67" s="876"/>
      <c r="MIH67" s="876"/>
      <c r="MII67" s="876"/>
      <c r="MIJ67" s="876"/>
      <c r="MIK67" s="876"/>
      <c r="MIL67" s="876"/>
      <c r="MIM67" s="876"/>
      <c r="MIN67" s="876"/>
      <c r="MIO67" s="876"/>
      <c r="MIP67" s="876"/>
      <c r="MIQ67" s="876"/>
      <c r="MIR67" s="876"/>
      <c r="MIS67" s="876"/>
      <c r="MIT67" s="876"/>
      <c r="MIU67" s="876"/>
      <c r="MIV67" s="876"/>
      <c r="MIW67" s="876"/>
      <c r="MIX67" s="876"/>
      <c r="MIY67" s="876"/>
      <c r="MIZ67" s="876"/>
      <c r="MJA67" s="876"/>
      <c r="MJB67" s="876"/>
      <c r="MJC67" s="876"/>
      <c r="MJD67" s="876"/>
      <c r="MJE67" s="876"/>
      <c r="MJF67" s="876"/>
      <c r="MJG67" s="876"/>
      <c r="MJH67" s="876"/>
      <c r="MJI67" s="876"/>
      <c r="MJJ67" s="876"/>
      <c r="MJK67" s="876"/>
      <c r="MJL67" s="876"/>
      <c r="MJM67" s="876"/>
      <c r="MJN67" s="876"/>
      <c r="MJO67" s="876"/>
      <c r="MJP67" s="876"/>
      <c r="MJQ67" s="876"/>
      <c r="MJR67" s="876"/>
      <c r="MJS67" s="876"/>
      <c r="MJT67" s="876"/>
      <c r="MJU67" s="876"/>
      <c r="MJV67" s="876"/>
      <c r="MJW67" s="876"/>
      <c r="MJX67" s="876"/>
      <c r="MJY67" s="876"/>
      <c r="MJZ67" s="876"/>
      <c r="MKA67" s="876"/>
      <c r="MKB67" s="876"/>
      <c r="MKC67" s="876"/>
      <c r="MKD67" s="876"/>
      <c r="MKE67" s="876"/>
      <c r="MKF67" s="876"/>
      <c r="MKG67" s="876"/>
      <c r="MKH67" s="876"/>
      <c r="MKI67" s="876"/>
      <c r="MKJ67" s="876"/>
      <c r="MKK67" s="876"/>
      <c r="MKL67" s="876"/>
      <c r="MKM67" s="876"/>
      <c r="MKN67" s="876"/>
      <c r="MKO67" s="876"/>
      <c r="MKP67" s="876"/>
      <c r="MKQ67" s="876"/>
      <c r="MKR67" s="876"/>
      <c r="MKS67" s="876"/>
      <c r="MKT67" s="876"/>
      <c r="MKU67" s="876"/>
      <c r="MKV67" s="876"/>
      <c r="MKW67" s="876"/>
      <c r="MKX67" s="876"/>
      <c r="MKY67" s="876"/>
      <c r="MKZ67" s="876"/>
      <c r="MLA67" s="876"/>
      <c r="MLB67" s="876"/>
      <c r="MLC67" s="876"/>
      <c r="MLD67" s="876"/>
      <c r="MLE67" s="876"/>
      <c r="MLF67" s="876"/>
      <c r="MLG67" s="876"/>
      <c r="MLH67" s="876"/>
      <c r="MLI67" s="876"/>
      <c r="MLJ67" s="876"/>
      <c r="MLK67" s="876"/>
      <c r="MLL67" s="876"/>
      <c r="MLM67" s="876"/>
      <c r="MLN67" s="876"/>
      <c r="MLO67" s="876"/>
      <c r="MLP67" s="876"/>
      <c r="MLQ67" s="876"/>
      <c r="MLR67" s="876"/>
      <c r="MLS67" s="876"/>
      <c r="MLT67" s="876"/>
      <c r="MLU67" s="876"/>
      <c r="MLV67" s="876"/>
      <c r="MLW67" s="876"/>
      <c r="MLX67" s="876"/>
      <c r="MLY67" s="876"/>
      <c r="MLZ67" s="876"/>
      <c r="MMA67" s="876"/>
      <c r="MMB67" s="876"/>
      <c r="MMC67" s="876"/>
      <c r="MMD67" s="876"/>
      <c r="MME67" s="876"/>
      <c r="MMF67" s="876"/>
      <c r="MMG67" s="876"/>
      <c r="MMH67" s="876"/>
      <c r="MMI67" s="876"/>
      <c r="MMJ67" s="876"/>
      <c r="MMK67" s="876"/>
      <c r="MML67" s="876"/>
      <c r="MMM67" s="876"/>
      <c r="MMN67" s="876"/>
      <c r="MMO67" s="876"/>
      <c r="MMP67" s="876"/>
      <c r="MMQ67" s="876"/>
      <c r="MMR67" s="876"/>
      <c r="MMS67" s="876"/>
      <c r="MMT67" s="876"/>
      <c r="MMU67" s="876"/>
      <c r="MMV67" s="876"/>
      <c r="MMW67" s="876"/>
      <c r="MMX67" s="876"/>
      <c r="MMY67" s="876"/>
      <c r="MMZ67" s="876"/>
      <c r="MNA67" s="876"/>
      <c r="MNB67" s="876"/>
      <c r="MNC67" s="876"/>
      <c r="MND67" s="876"/>
      <c r="MNE67" s="876"/>
      <c r="MNF67" s="876"/>
      <c r="MNG67" s="876"/>
      <c r="MNH67" s="876"/>
      <c r="MNI67" s="876"/>
      <c r="MNJ67" s="876"/>
      <c r="MNK67" s="876"/>
      <c r="MNL67" s="876"/>
      <c r="MNM67" s="876"/>
      <c r="MNN67" s="876"/>
      <c r="MNO67" s="876"/>
      <c r="MNP67" s="876"/>
      <c r="MNQ67" s="876"/>
      <c r="MNR67" s="876"/>
      <c r="MNS67" s="876"/>
      <c r="MNT67" s="876"/>
      <c r="MNU67" s="876"/>
      <c r="MNV67" s="876"/>
      <c r="MNW67" s="876"/>
      <c r="MNX67" s="876"/>
      <c r="MNY67" s="876"/>
      <c r="MNZ67" s="876"/>
      <c r="MOA67" s="876"/>
      <c r="MOB67" s="876"/>
      <c r="MOC67" s="876"/>
      <c r="MOD67" s="876"/>
      <c r="MOE67" s="876"/>
      <c r="MOF67" s="876"/>
      <c r="MOG67" s="876"/>
      <c r="MOH67" s="876"/>
      <c r="MOI67" s="876"/>
      <c r="MOJ67" s="876"/>
      <c r="MOK67" s="876"/>
      <c r="MOL67" s="876"/>
      <c r="MOM67" s="876"/>
      <c r="MON67" s="876"/>
      <c r="MOO67" s="876"/>
      <c r="MOP67" s="876"/>
      <c r="MOQ67" s="876"/>
      <c r="MOR67" s="876"/>
      <c r="MOS67" s="876"/>
      <c r="MOT67" s="876"/>
      <c r="MOU67" s="876"/>
      <c r="MOV67" s="876"/>
      <c r="MOW67" s="876"/>
      <c r="MOX67" s="876"/>
      <c r="MOY67" s="876"/>
      <c r="MOZ67" s="876"/>
      <c r="MPA67" s="876"/>
      <c r="MPB67" s="876"/>
      <c r="MPC67" s="876"/>
      <c r="MPD67" s="876"/>
      <c r="MPE67" s="876"/>
      <c r="MPF67" s="876"/>
      <c r="MPG67" s="876"/>
      <c r="MPH67" s="876"/>
      <c r="MPI67" s="876"/>
      <c r="MPJ67" s="876"/>
      <c r="MPK67" s="876"/>
      <c r="MPL67" s="876"/>
      <c r="MPM67" s="876"/>
      <c r="MPN67" s="876"/>
      <c r="MPO67" s="876"/>
      <c r="MPP67" s="876"/>
      <c r="MPQ67" s="876"/>
      <c r="MPR67" s="876"/>
      <c r="MPS67" s="876"/>
      <c r="MPT67" s="876"/>
      <c r="MPU67" s="876"/>
      <c r="MPV67" s="876"/>
      <c r="MPW67" s="876"/>
      <c r="MPX67" s="876"/>
      <c r="MPY67" s="876"/>
      <c r="MPZ67" s="876"/>
      <c r="MQA67" s="876"/>
      <c r="MQB67" s="876"/>
      <c r="MQC67" s="876"/>
      <c r="MQD67" s="876"/>
      <c r="MQE67" s="876"/>
      <c r="MQF67" s="876"/>
      <c r="MQG67" s="876"/>
      <c r="MQH67" s="876"/>
      <c r="MQI67" s="876"/>
      <c r="MQJ67" s="876"/>
      <c r="MQK67" s="876"/>
      <c r="MQL67" s="876"/>
      <c r="MQM67" s="876"/>
      <c r="MQN67" s="876"/>
      <c r="MQO67" s="876"/>
      <c r="MQP67" s="876"/>
      <c r="MQQ67" s="876"/>
      <c r="MQR67" s="876"/>
      <c r="MQS67" s="876"/>
      <c r="MQT67" s="876"/>
      <c r="MQU67" s="876"/>
      <c r="MQV67" s="876"/>
      <c r="MQW67" s="876"/>
      <c r="MQX67" s="876"/>
      <c r="MQY67" s="876"/>
      <c r="MQZ67" s="876"/>
      <c r="MRA67" s="876"/>
      <c r="MRB67" s="876"/>
      <c r="MRC67" s="876"/>
      <c r="MRD67" s="876"/>
      <c r="MRE67" s="876"/>
      <c r="MRF67" s="876"/>
      <c r="MRG67" s="876"/>
      <c r="MRH67" s="876"/>
      <c r="MRI67" s="876"/>
      <c r="MRJ67" s="876"/>
      <c r="MRK67" s="876"/>
      <c r="MRL67" s="876"/>
      <c r="MRM67" s="876"/>
      <c r="MRN67" s="876"/>
      <c r="MRO67" s="876"/>
      <c r="MRP67" s="876"/>
      <c r="MRQ67" s="876"/>
      <c r="MRR67" s="876"/>
      <c r="MRS67" s="876"/>
      <c r="MRT67" s="876"/>
      <c r="MRU67" s="876"/>
      <c r="MRV67" s="876"/>
      <c r="MRW67" s="876"/>
      <c r="MRX67" s="876"/>
      <c r="MRY67" s="876"/>
      <c r="MRZ67" s="876"/>
      <c r="MSA67" s="876"/>
      <c r="MSB67" s="876"/>
      <c r="MSC67" s="876"/>
      <c r="MSD67" s="876"/>
      <c r="MSE67" s="876"/>
      <c r="MSF67" s="876"/>
      <c r="MSG67" s="876"/>
      <c r="MSH67" s="876"/>
      <c r="MSI67" s="876"/>
      <c r="MSJ67" s="876"/>
      <c r="MSK67" s="876"/>
      <c r="MSL67" s="876"/>
      <c r="MSM67" s="876"/>
      <c r="MSN67" s="876"/>
      <c r="MSO67" s="876"/>
      <c r="MSP67" s="876"/>
      <c r="MSQ67" s="876"/>
      <c r="MSR67" s="876"/>
      <c r="MSS67" s="876"/>
      <c r="MST67" s="876"/>
      <c r="MSU67" s="876"/>
      <c r="MSV67" s="876"/>
      <c r="MSW67" s="876"/>
      <c r="MSX67" s="876"/>
      <c r="MSY67" s="876"/>
      <c r="MSZ67" s="876"/>
      <c r="MTA67" s="876"/>
      <c r="MTB67" s="876"/>
      <c r="MTC67" s="876"/>
      <c r="MTD67" s="876"/>
      <c r="MTE67" s="876"/>
      <c r="MTF67" s="876"/>
      <c r="MTG67" s="876"/>
      <c r="MTH67" s="876"/>
      <c r="MTI67" s="876"/>
      <c r="MTJ67" s="876"/>
      <c r="MTK67" s="876"/>
      <c r="MTL67" s="876"/>
      <c r="MTM67" s="876"/>
      <c r="MTN67" s="876"/>
      <c r="MTO67" s="876"/>
      <c r="MTP67" s="876"/>
      <c r="MTQ67" s="876"/>
      <c r="MTR67" s="876"/>
      <c r="MTS67" s="876"/>
      <c r="MTT67" s="876"/>
      <c r="MTU67" s="876"/>
      <c r="MTV67" s="876"/>
      <c r="MTW67" s="876"/>
      <c r="MTX67" s="876"/>
      <c r="MTY67" s="876"/>
      <c r="MTZ67" s="876"/>
      <c r="MUA67" s="876"/>
      <c r="MUB67" s="876"/>
      <c r="MUC67" s="876"/>
      <c r="MUD67" s="876"/>
      <c r="MUE67" s="876"/>
      <c r="MUF67" s="876"/>
      <c r="MUG67" s="876"/>
      <c r="MUH67" s="876"/>
      <c r="MUI67" s="876"/>
      <c r="MUJ67" s="876"/>
      <c r="MUK67" s="876"/>
      <c r="MUL67" s="876"/>
      <c r="MUM67" s="876"/>
      <c r="MUN67" s="876"/>
      <c r="MUO67" s="876"/>
      <c r="MUP67" s="876"/>
      <c r="MUQ67" s="876"/>
      <c r="MUR67" s="876"/>
      <c r="MUS67" s="876"/>
      <c r="MUT67" s="876"/>
      <c r="MUU67" s="876"/>
      <c r="MUV67" s="876"/>
      <c r="MUW67" s="876"/>
      <c r="MUX67" s="876"/>
      <c r="MUY67" s="876"/>
      <c r="MUZ67" s="876"/>
      <c r="MVA67" s="876"/>
      <c r="MVB67" s="876"/>
      <c r="MVC67" s="876"/>
      <c r="MVD67" s="876"/>
      <c r="MVE67" s="876"/>
      <c r="MVF67" s="876"/>
      <c r="MVG67" s="876"/>
      <c r="MVH67" s="876"/>
      <c r="MVI67" s="876"/>
      <c r="MVJ67" s="876"/>
      <c r="MVK67" s="876"/>
      <c r="MVL67" s="876"/>
      <c r="MVM67" s="876"/>
      <c r="MVN67" s="876"/>
      <c r="MVO67" s="876"/>
      <c r="MVP67" s="876"/>
      <c r="MVQ67" s="876"/>
      <c r="MVR67" s="876"/>
      <c r="MVS67" s="876"/>
      <c r="MVT67" s="876"/>
      <c r="MVU67" s="876"/>
      <c r="MVV67" s="876"/>
      <c r="MVW67" s="876"/>
      <c r="MVX67" s="876"/>
      <c r="MVY67" s="876"/>
      <c r="MVZ67" s="876"/>
      <c r="MWA67" s="876"/>
      <c r="MWB67" s="876"/>
      <c r="MWC67" s="876"/>
      <c r="MWD67" s="876"/>
      <c r="MWE67" s="876"/>
      <c r="MWF67" s="876"/>
      <c r="MWG67" s="876"/>
      <c r="MWH67" s="876"/>
      <c r="MWI67" s="876"/>
      <c r="MWJ67" s="876"/>
      <c r="MWK67" s="876"/>
      <c r="MWL67" s="876"/>
      <c r="MWM67" s="876"/>
      <c r="MWN67" s="876"/>
      <c r="MWO67" s="876"/>
      <c r="MWP67" s="876"/>
      <c r="MWQ67" s="876"/>
      <c r="MWR67" s="876"/>
      <c r="MWS67" s="876"/>
      <c r="MWT67" s="876"/>
      <c r="MWU67" s="876"/>
      <c r="MWV67" s="876"/>
      <c r="MWW67" s="876"/>
      <c r="MWX67" s="876"/>
      <c r="MWY67" s="876"/>
      <c r="MWZ67" s="876"/>
      <c r="MXA67" s="876"/>
      <c r="MXB67" s="876"/>
      <c r="MXC67" s="876"/>
      <c r="MXD67" s="876"/>
      <c r="MXE67" s="876"/>
      <c r="MXF67" s="876"/>
      <c r="MXG67" s="876"/>
      <c r="MXH67" s="876"/>
      <c r="MXI67" s="876"/>
      <c r="MXJ67" s="876"/>
      <c r="MXK67" s="876"/>
      <c r="MXL67" s="876"/>
      <c r="MXM67" s="876"/>
      <c r="MXN67" s="876"/>
      <c r="MXO67" s="876"/>
      <c r="MXP67" s="876"/>
      <c r="MXQ67" s="876"/>
      <c r="MXR67" s="876"/>
      <c r="MXS67" s="876"/>
      <c r="MXT67" s="876"/>
      <c r="MXU67" s="876"/>
      <c r="MXV67" s="876"/>
      <c r="MXW67" s="876"/>
      <c r="MXX67" s="876"/>
      <c r="MXY67" s="876"/>
      <c r="MXZ67" s="876"/>
      <c r="MYA67" s="876"/>
      <c r="MYB67" s="876"/>
      <c r="MYC67" s="876"/>
      <c r="MYD67" s="876"/>
      <c r="MYE67" s="876"/>
      <c r="MYF67" s="876"/>
      <c r="MYG67" s="876"/>
      <c r="MYH67" s="876"/>
      <c r="MYI67" s="876"/>
      <c r="MYJ67" s="876"/>
      <c r="MYK67" s="876"/>
      <c r="MYL67" s="876"/>
      <c r="MYM67" s="876"/>
      <c r="MYN67" s="876"/>
      <c r="MYO67" s="876"/>
      <c r="MYP67" s="876"/>
      <c r="MYQ67" s="876"/>
      <c r="MYR67" s="876"/>
      <c r="MYS67" s="876"/>
      <c r="MYT67" s="876"/>
      <c r="MYU67" s="876"/>
      <c r="MYV67" s="876"/>
      <c r="MYW67" s="876"/>
      <c r="MYX67" s="876"/>
      <c r="MYY67" s="876"/>
      <c r="MYZ67" s="876"/>
      <c r="MZA67" s="876"/>
      <c r="MZB67" s="876"/>
      <c r="MZC67" s="876"/>
      <c r="MZD67" s="876"/>
      <c r="MZE67" s="876"/>
      <c r="MZF67" s="876"/>
      <c r="MZG67" s="876"/>
      <c r="MZH67" s="876"/>
      <c r="MZI67" s="876"/>
      <c r="MZJ67" s="876"/>
      <c r="MZK67" s="876"/>
      <c r="MZL67" s="876"/>
      <c r="MZM67" s="876"/>
      <c r="MZN67" s="876"/>
      <c r="MZO67" s="876"/>
      <c r="MZP67" s="876"/>
      <c r="MZQ67" s="876"/>
      <c r="MZR67" s="876"/>
      <c r="MZS67" s="876"/>
      <c r="MZT67" s="876"/>
      <c r="MZU67" s="876"/>
      <c r="MZV67" s="876"/>
      <c r="MZW67" s="876"/>
      <c r="MZX67" s="876"/>
      <c r="MZY67" s="876"/>
      <c r="MZZ67" s="876"/>
      <c r="NAA67" s="876"/>
      <c r="NAB67" s="876"/>
      <c r="NAC67" s="876"/>
      <c r="NAD67" s="876"/>
      <c r="NAE67" s="876"/>
      <c r="NAF67" s="876"/>
      <c r="NAG67" s="876"/>
      <c r="NAH67" s="876"/>
      <c r="NAI67" s="876"/>
      <c r="NAJ67" s="876"/>
      <c r="NAK67" s="876"/>
      <c r="NAL67" s="876"/>
      <c r="NAM67" s="876"/>
      <c r="NAN67" s="876"/>
      <c r="NAO67" s="876"/>
      <c r="NAP67" s="876"/>
      <c r="NAQ67" s="876"/>
      <c r="NAR67" s="876"/>
      <c r="NAS67" s="876"/>
      <c r="NAT67" s="876"/>
      <c r="NAU67" s="876"/>
      <c r="NAV67" s="876"/>
      <c r="NAW67" s="876"/>
      <c r="NAX67" s="876"/>
      <c r="NAY67" s="876"/>
      <c r="NAZ67" s="876"/>
      <c r="NBA67" s="876"/>
      <c r="NBB67" s="876"/>
      <c r="NBC67" s="876"/>
      <c r="NBD67" s="876"/>
      <c r="NBE67" s="876"/>
      <c r="NBF67" s="876"/>
      <c r="NBG67" s="876"/>
      <c r="NBH67" s="876"/>
      <c r="NBI67" s="876"/>
      <c r="NBJ67" s="876"/>
      <c r="NBK67" s="876"/>
      <c r="NBL67" s="876"/>
      <c r="NBM67" s="876"/>
      <c r="NBN67" s="876"/>
      <c r="NBO67" s="876"/>
      <c r="NBP67" s="876"/>
      <c r="NBQ67" s="876"/>
      <c r="NBR67" s="876"/>
      <c r="NBS67" s="876"/>
      <c r="NBT67" s="876"/>
      <c r="NBU67" s="876"/>
      <c r="NBV67" s="876"/>
      <c r="NBW67" s="876"/>
      <c r="NBX67" s="876"/>
      <c r="NBY67" s="876"/>
      <c r="NBZ67" s="876"/>
      <c r="NCA67" s="876"/>
      <c r="NCB67" s="876"/>
      <c r="NCC67" s="876"/>
      <c r="NCD67" s="876"/>
      <c r="NCE67" s="876"/>
      <c r="NCF67" s="876"/>
      <c r="NCG67" s="876"/>
      <c r="NCH67" s="876"/>
      <c r="NCI67" s="876"/>
      <c r="NCJ67" s="876"/>
      <c r="NCK67" s="876"/>
      <c r="NCL67" s="876"/>
      <c r="NCM67" s="876"/>
      <c r="NCN67" s="876"/>
      <c r="NCO67" s="876"/>
      <c r="NCP67" s="876"/>
      <c r="NCQ67" s="876"/>
      <c r="NCR67" s="876"/>
      <c r="NCS67" s="876"/>
      <c r="NCT67" s="876"/>
      <c r="NCU67" s="876"/>
      <c r="NCV67" s="876"/>
      <c r="NCW67" s="876"/>
      <c r="NCX67" s="876"/>
      <c r="NCY67" s="876"/>
      <c r="NCZ67" s="876"/>
      <c r="NDA67" s="876"/>
      <c r="NDB67" s="876"/>
      <c r="NDC67" s="876"/>
      <c r="NDD67" s="876"/>
      <c r="NDE67" s="876"/>
      <c r="NDF67" s="876"/>
      <c r="NDG67" s="876"/>
      <c r="NDH67" s="876"/>
      <c r="NDI67" s="876"/>
      <c r="NDJ67" s="876"/>
      <c r="NDK67" s="876"/>
      <c r="NDL67" s="876"/>
      <c r="NDM67" s="876"/>
      <c r="NDN67" s="876"/>
      <c r="NDO67" s="876"/>
      <c r="NDP67" s="876"/>
      <c r="NDQ67" s="876"/>
      <c r="NDR67" s="876"/>
      <c r="NDS67" s="876"/>
      <c r="NDT67" s="876"/>
      <c r="NDU67" s="876"/>
      <c r="NDV67" s="876"/>
      <c r="NDW67" s="876"/>
      <c r="NDX67" s="876"/>
      <c r="NDY67" s="876"/>
      <c r="NDZ67" s="876"/>
      <c r="NEA67" s="876"/>
      <c r="NEB67" s="876"/>
      <c r="NEC67" s="876"/>
      <c r="NED67" s="876"/>
      <c r="NEE67" s="876"/>
      <c r="NEF67" s="876"/>
      <c r="NEG67" s="876"/>
      <c r="NEH67" s="876"/>
      <c r="NEI67" s="876"/>
      <c r="NEJ67" s="876"/>
      <c r="NEK67" s="876"/>
      <c r="NEL67" s="876"/>
      <c r="NEM67" s="876"/>
      <c r="NEN67" s="876"/>
      <c r="NEO67" s="876"/>
      <c r="NEP67" s="876"/>
      <c r="NEQ67" s="876"/>
      <c r="NER67" s="876"/>
      <c r="NES67" s="876"/>
      <c r="NET67" s="876"/>
      <c r="NEU67" s="876"/>
      <c r="NEV67" s="876"/>
      <c r="NEW67" s="876"/>
      <c r="NEX67" s="876"/>
      <c r="NEY67" s="876"/>
      <c r="NEZ67" s="876"/>
      <c r="NFA67" s="876"/>
      <c r="NFB67" s="876"/>
      <c r="NFC67" s="876"/>
      <c r="NFD67" s="876"/>
      <c r="NFE67" s="876"/>
      <c r="NFF67" s="876"/>
      <c r="NFG67" s="876"/>
      <c r="NFH67" s="876"/>
      <c r="NFI67" s="876"/>
      <c r="NFJ67" s="876"/>
      <c r="NFK67" s="876"/>
      <c r="NFL67" s="876"/>
      <c r="NFM67" s="876"/>
      <c r="NFN67" s="876"/>
      <c r="NFO67" s="876"/>
      <c r="NFP67" s="876"/>
      <c r="NFQ67" s="876"/>
      <c r="NFR67" s="876"/>
      <c r="NFS67" s="876"/>
      <c r="NFT67" s="876"/>
      <c r="NFU67" s="876"/>
      <c r="NFV67" s="876"/>
      <c r="NFW67" s="876"/>
      <c r="NFX67" s="876"/>
      <c r="NFY67" s="876"/>
      <c r="NFZ67" s="876"/>
      <c r="NGA67" s="876"/>
      <c r="NGB67" s="876"/>
      <c r="NGC67" s="876"/>
      <c r="NGD67" s="876"/>
      <c r="NGE67" s="876"/>
      <c r="NGF67" s="876"/>
      <c r="NGG67" s="876"/>
      <c r="NGH67" s="876"/>
      <c r="NGI67" s="876"/>
      <c r="NGJ67" s="876"/>
      <c r="NGK67" s="876"/>
      <c r="NGL67" s="876"/>
      <c r="NGM67" s="876"/>
      <c r="NGN67" s="876"/>
      <c r="NGO67" s="876"/>
      <c r="NGP67" s="876"/>
      <c r="NGQ67" s="876"/>
      <c r="NGR67" s="876"/>
      <c r="NGS67" s="876"/>
      <c r="NGT67" s="876"/>
      <c r="NGU67" s="876"/>
      <c r="NGV67" s="876"/>
      <c r="NGW67" s="876"/>
      <c r="NGX67" s="876"/>
      <c r="NGY67" s="876"/>
      <c r="NGZ67" s="876"/>
      <c r="NHA67" s="876"/>
      <c r="NHB67" s="876"/>
      <c r="NHC67" s="876"/>
      <c r="NHD67" s="876"/>
      <c r="NHE67" s="876"/>
      <c r="NHF67" s="876"/>
      <c r="NHG67" s="876"/>
      <c r="NHH67" s="876"/>
      <c r="NHI67" s="876"/>
      <c r="NHJ67" s="876"/>
      <c r="NHK67" s="876"/>
      <c r="NHL67" s="876"/>
      <c r="NHM67" s="876"/>
      <c r="NHN67" s="876"/>
      <c r="NHO67" s="876"/>
      <c r="NHP67" s="876"/>
      <c r="NHQ67" s="876"/>
      <c r="NHR67" s="876"/>
      <c r="NHS67" s="876"/>
      <c r="NHT67" s="876"/>
      <c r="NHU67" s="876"/>
      <c r="NHV67" s="876"/>
      <c r="NHW67" s="876"/>
      <c r="NHX67" s="876"/>
      <c r="NHY67" s="876"/>
      <c r="NHZ67" s="876"/>
      <c r="NIA67" s="876"/>
      <c r="NIB67" s="876"/>
      <c r="NIC67" s="876"/>
      <c r="NID67" s="876"/>
      <c r="NIE67" s="876"/>
      <c r="NIF67" s="876"/>
      <c r="NIG67" s="876"/>
      <c r="NIH67" s="876"/>
      <c r="NII67" s="876"/>
      <c r="NIJ67" s="876"/>
      <c r="NIK67" s="876"/>
      <c r="NIL67" s="876"/>
      <c r="NIM67" s="876"/>
      <c r="NIN67" s="876"/>
      <c r="NIO67" s="876"/>
      <c r="NIP67" s="876"/>
      <c r="NIQ67" s="876"/>
      <c r="NIR67" s="876"/>
      <c r="NIS67" s="876"/>
      <c r="NIT67" s="876"/>
      <c r="NIU67" s="876"/>
      <c r="NIV67" s="876"/>
      <c r="NIW67" s="876"/>
      <c r="NIX67" s="876"/>
      <c r="NIY67" s="876"/>
      <c r="NIZ67" s="876"/>
      <c r="NJA67" s="876"/>
      <c r="NJB67" s="876"/>
      <c r="NJC67" s="876"/>
      <c r="NJD67" s="876"/>
      <c r="NJE67" s="876"/>
      <c r="NJF67" s="876"/>
      <c r="NJG67" s="876"/>
      <c r="NJH67" s="876"/>
      <c r="NJI67" s="876"/>
      <c r="NJJ67" s="876"/>
      <c r="NJK67" s="876"/>
      <c r="NJL67" s="876"/>
      <c r="NJM67" s="876"/>
      <c r="NJN67" s="876"/>
      <c r="NJO67" s="876"/>
      <c r="NJP67" s="876"/>
      <c r="NJQ67" s="876"/>
      <c r="NJR67" s="876"/>
      <c r="NJS67" s="876"/>
      <c r="NJT67" s="876"/>
      <c r="NJU67" s="876"/>
      <c r="NJV67" s="876"/>
      <c r="NJW67" s="876"/>
      <c r="NJX67" s="876"/>
      <c r="NJY67" s="876"/>
      <c r="NJZ67" s="876"/>
      <c r="NKA67" s="876"/>
      <c r="NKB67" s="876"/>
      <c r="NKC67" s="876"/>
      <c r="NKD67" s="876"/>
      <c r="NKE67" s="876"/>
      <c r="NKF67" s="876"/>
      <c r="NKG67" s="876"/>
      <c r="NKH67" s="876"/>
      <c r="NKI67" s="876"/>
      <c r="NKJ67" s="876"/>
      <c r="NKK67" s="876"/>
      <c r="NKL67" s="876"/>
      <c r="NKM67" s="876"/>
      <c r="NKN67" s="876"/>
      <c r="NKO67" s="876"/>
      <c r="NKP67" s="876"/>
      <c r="NKQ67" s="876"/>
      <c r="NKR67" s="876"/>
      <c r="NKS67" s="876"/>
      <c r="NKT67" s="876"/>
      <c r="NKU67" s="876"/>
      <c r="NKV67" s="876"/>
      <c r="NKW67" s="876"/>
      <c r="NKX67" s="876"/>
      <c r="NKY67" s="876"/>
      <c r="NKZ67" s="876"/>
      <c r="NLA67" s="876"/>
      <c r="NLB67" s="876"/>
      <c r="NLC67" s="876"/>
      <c r="NLD67" s="876"/>
      <c r="NLE67" s="876"/>
      <c r="NLF67" s="876"/>
      <c r="NLG67" s="876"/>
      <c r="NLH67" s="876"/>
      <c r="NLI67" s="876"/>
      <c r="NLJ67" s="876"/>
      <c r="NLK67" s="876"/>
      <c r="NLL67" s="876"/>
      <c r="NLM67" s="876"/>
      <c r="NLN67" s="876"/>
      <c r="NLO67" s="876"/>
      <c r="NLP67" s="876"/>
      <c r="NLQ67" s="876"/>
      <c r="NLR67" s="876"/>
      <c r="NLS67" s="876"/>
      <c r="NLT67" s="876"/>
      <c r="NLU67" s="876"/>
      <c r="NLV67" s="876"/>
      <c r="NLW67" s="876"/>
      <c r="NLX67" s="876"/>
      <c r="NLY67" s="876"/>
      <c r="NLZ67" s="876"/>
      <c r="NMA67" s="876"/>
      <c r="NMB67" s="876"/>
      <c r="NMC67" s="876"/>
      <c r="NMD67" s="876"/>
      <c r="NME67" s="876"/>
      <c r="NMF67" s="876"/>
      <c r="NMG67" s="876"/>
      <c r="NMH67" s="876"/>
      <c r="NMI67" s="876"/>
      <c r="NMJ67" s="876"/>
      <c r="NMK67" s="876"/>
      <c r="NML67" s="876"/>
      <c r="NMM67" s="876"/>
      <c r="NMN67" s="876"/>
      <c r="NMO67" s="876"/>
      <c r="NMP67" s="876"/>
      <c r="NMQ67" s="876"/>
      <c r="NMR67" s="876"/>
      <c r="NMS67" s="876"/>
      <c r="NMT67" s="876"/>
      <c r="NMU67" s="876"/>
      <c r="NMV67" s="876"/>
      <c r="NMW67" s="876"/>
      <c r="NMX67" s="876"/>
      <c r="NMY67" s="876"/>
      <c r="NMZ67" s="876"/>
      <c r="NNA67" s="876"/>
      <c r="NNB67" s="876"/>
      <c r="NNC67" s="876"/>
      <c r="NND67" s="876"/>
      <c r="NNE67" s="876"/>
      <c r="NNF67" s="876"/>
      <c r="NNG67" s="876"/>
      <c r="NNH67" s="876"/>
      <c r="NNI67" s="876"/>
      <c r="NNJ67" s="876"/>
      <c r="NNK67" s="876"/>
      <c r="NNL67" s="876"/>
      <c r="NNM67" s="876"/>
      <c r="NNN67" s="876"/>
      <c r="NNO67" s="876"/>
      <c r="NNP67" s="876"/>
      <c r="NNQ67" s="876"/>
      <c r="NNR67" s="876"/>
      <c r="NNS67" s="876"/>
      <c r="NNT67" s="876"/>
      <c r="NNU67" s="876"/>
      <c r="NNV67" s="876"/>
      <c r="NNW67" s="876"/>
      <c r="NNX67" s="876"/>
      <c r="NNY67" s="876"/>
      <c r="NNZ67" s="876"/>
      <c r="NOA67" s="876"/>
      <c r="NOB67" s="876"/>
      <c r="NOC67" s="876"/>
      <c r="NOD67" s="876"/>
      <c r="NOE67" s="876"/>
      <c r="NOF67" s="876"/>
      <c r="NOG67" s="876"/>
      <c r="NOH67" s="876"/>
      <c r="NOI67" s="876"/>
      <c r="NOJ67" s="876"/>
      <c r="NOK67" s="876"/>
      <c r="NOL67" s="876"/>
      <c r="NOM67" s="876"/>
      <c r="NON67" s="876"/>
      <c r="NOO67" s="876"/>
      <c r="NOP67" s="876"/>
      <c r="NOQ67" s="876"/>
      <c r="NOR67" s="876"/>
      <c r="NOS67" s="876"/>
      <c r="NOT67" s="876"/>
      <c r="NOU67" s="876"/>
      <c r="NOV67" s="876"/>
      <c r="NOW67" s="876"/>
      <c r="NOX67" s="876"/>
      <c r="NOY67" s="876"/>
      <c r="NOZ67" s="876"/>
      <c r="NPA67" s="876"/>
      <c r="NPB67" s="876"/>
      <c r="NPC67" s="876"/>
      <c r="NPD67" s="876"/>
      <c r="NPE67" s="876"/>
      <c r="NPF67" s="876"/>
      <c r="NPG67" s="876"/>
      <c r="NPH67" s="876"/>
      <c r="NPI67" s="876"/>
      <c r="NPJ67" s="876"/>
      <c r="NPK67" s="876"/>
      <c r="NPL67" s="876"/>
      <c r="NPM67" s="876"/>
      <c r="NPN67" s="876"/>
      <c r="NPO67" s="876"/>
      <c r="NPP67" s="876"/>
      <c r="NPQ67" s="876"/>
      <c r="NPR67" s="876"/>
      <c r="NPS67" s="876"/>
      <c r="NPT67" s="876"/>
      <c r="NPU67" s="876"/>
      <c r="NPV67" s="876"/>
      <c r="NPW67" s="876"/>
      <c r="NPX67" s="876"/>
      <c r="NPY67" s="876"/>
      <c r="NPZ67" s="876"/>
      <c r="NQA67" s="876"/>
      <c r="NQB67" s="876"/>
      <c r="NQC67" s="876"/>
      <c r="NQD67" s="876"/>
      <c r="NQE67" s="876"/>
      <c r="NQF67" s="876"/>
      <c r="NQG67" s="876"/>
      <c r="NQH67" s="876"/>
      <c r="NQI67" s="876"/>
      <c r="NQJ67" s="876"/>
      <c r="NQK67" s="876"/>
      <c r="NQL67" s="876"/>
      <c r="NQM67" s="876"/>
      <c r="NQN67" s="876"/>
      <c r="NQO67" s="876"/>
      <c r="NQP67" s="876"/>
      <c r="NQQ67" s="876"/>
      <c r="NQR67" s="876"/>
      <c r="NQS67" s="876"/>
      <c r="NQT67" s="876"/>
      <c r="NQU67" s="876"/>
      <c r="NQV67" s="876"/>
      <c r="NQW67" s="876"/>
      <c r="NQX67" s="876"/>
      <c r="NQY67" s="876"/>
      <c r="NQZ67" s="876"/>
      <c r="NRA67" s="876"/>
      <c r="NRB67" s="876"/>
      <c r="NRC67" s="876"/>
      <c r="NRD67" s="876"/>
      <c r="NRE67" s="876"/>
      <c r="NRF67" s="876"/>
      <c r="NRG67" s="876"/>
      <c r="NRH67" s="876"/>
      <c r="NRI67" s="876"/>
      <c r="NRJ67" s="876"/>
      <c r="NRK67" s="876"/>
      <c r="NRL67" s="876"/>
      <c r="NRM67" s="876"/>
      <c r="NRN67" s="876"/>
      <c r="NRO67" s="876"/>
      <c r="NRP67" s="876"/>
      <c r="NRQ67" s="876"/>
      <c r="NRR67" s="876"/>
      <c r="NRS67" s="876"/>
      <c r="NRT67" s="876"/>
      <c r="NRU67" s="876"/>
      <c r="NRV67" s="876"/>
      <c r="NRW67" s="876"/>
      <c r="NRX67" s="876"/>
      <c r="NRY67" s="876"/>
      <c r="NRZ67" s="876"/>
      <c r="NSA67" s="876"/>
      <c r="NSB67" s="876"/>
      <c r="NSC67" s="876"/>
      <c r="NSD67" s="876"/>
      <c r="NSE67" s="876"/>
      <c r="NSF67" s="876"/>
      <c r="NSG67" s="876"/>
      <c r="NSH67" s="876"/>
      <c r="NSI67" s="876"/>
      <c r="NSJ67" s="876"/>
      <c r="NSK67" s="876"/>
      <c r="NSL67" s="876"/>
      <c r="NSM67" s="876"/>
      <c r="NSN67" s="876"/>
      <c r="NSO67" s="876"/>
      <c r="NSP67" s="876"/>
      <c r="NSQ67" s="876"/>
      <c r="NSR67" s="876"/>
      <c r="NSS67" s="876"/>
      <c r="NST67" s="876"/>
      <c r="NSU67" s="876"/>
      <c r="NSV67" s="876"/>
      <c r="NSW67" s="876"/>
      <c r="NSX67" s="876"/>
      <c r="NSY67" s="876"/>
      <c r="NSZ67" s="876"/>
      <c r="NTA67" s="876"/>
      <c r="NTB67" s="876"/>
      <c r="NTC67" s="876"/>
      <c r="NTD67" s="876"/>
      <c r="NTE67" s="876"/>
      <c r="NTF67" s="876"/>
      <c r="NTG67" s="876"/>
      <c r="NTH67" s="876"/>
      <c r="NTI67" s="876"/>
      <c r="NTJ67" s="876"/>
      <c r="NTK67" s="876"/>
      <c r="NTL67" s="876"/>
      <c r="NTM67" s="876"/>
      <c r="NTN67" s="876"/>
      <c r="NTO67" s="876"/>
      <c r="NTP67" s="876"/>
      <c r="NTQ67" s="876"/>
      <c r="NTR67" s="876"/>
      <c r="NTS67" s="876"/>
      <c r="NTT67" s="876"/>
      <c r="NTU67" s="876"/>
      <c r="NTV67" s="876"/>
      <c r="NTW67" s="876"/>
      <c r="NTX67" s="876"/>
      <c r="NTY67" s="876"/>
      <c r="NTZ67" s="876"/>
      <c r="NUA67" s="876"/>
      <c r="NUB67" s="876"/>
      <c r="NUC67" s="876"/>
      <c r="NUD67" s="876"/>
      <c r="NUE67" s="876"/>
      <c r="NUF67" s="876"/>
      <c r="NUG67" s="876"/>
      <c r="NUH67" s="876"/>
      <c r="NUI67" s="876"/>
      <c r="NUJ67" s="876"/>
      <c r="NUK67" s="876"/>
      <c r="NUL67" s="876"/>
      <c r="NUM67" s="876"/>
      <c r="NUN67" s="876"/>
      <c r="NUO67" s="876"/>
      <c r="NUP67" s="876"/>
      <c r="NUQ67" s="876"/>
      <c r="NUR67" s="876"/>
      <c r="NUS67" s="876"/>
      <c r="NUT67" s="876"/>
      <c r="NUU67" s="876"/>
      <c r="NUV67" s="876"/>
      <c r="NUW67" s="876"/>
      <c r="NUX67" s="876"/>
      <c r="NUY67" s="876"/>
      <c r="NUZ67" s="876"/>
      <c r="NVA67" s="876"/>
      <c r="NVB67" s="876"/>
      <c r="NVC67" s="876"/>
      <c r="NVD67" s="876"/>
      <c r="NVE67" s="876"/>
      <c r="NVF67" s="876"/>
      <c r="NVG67" s="876"/>
      <c r="NVH67" s="876"/>
      <c r="NVI67" s="876"/>
      <c r="NVJ67" s="876"/>
      <c r="NVK67" s="876"/>
      <c r="NVL67" s="876"/>
      <c r="NVM67" s="876"/>
      <c r="NVN67" s="876"/>
      <c r="NVO67" s="876"/>
      <c r="NVP67" s="876"/>
      <c r="NVQ67" s="876"/>
      <c r="NVR67" s="876"/>
      <c r="NVS67" s="876"/>
      <c r="NVT67" s="876"/>
      <c r="NVU67" s="876"/>
      <c r="NVV67" s="876"/>
      <c r="NVW67" s="876"/>
      <c r="NVX67" s="876"/>
      <c r="NVY67" s="876"/>
      <c r="NVZ67" s="876"/>
      <c r="NWA67" s="876"/>
      <c r="NWB67" s="876"/>
      <c r="NWC67" s="876"/>
      <c r="NWD67" s="876"/>
      <c r="NWE67" s="876"/>
      <c r="NWF67" s="876"/>
      <c r="NWG67" s="876"/>
      <c r="NWH67" s="876"/>
      <c r="NWI67" s="876"/>
      <c r="NWJ67" s="876"/>
      <c r="NWK67" s="876"/>
      <c r="NWL67" s="876"/>
      <c r="NWM67" s="876"/>
      <c r="NWN67" s="876"/>
      <c r="NWO67" s="876"/>
      <c r="NWP67" s="876"/>
      <c r="NWQ67" s="876"/>
      <c r="NWR67" s="876"/>
      <c r="NWS67" s="876"/>
      <c r="NWT67" s="876"/>
      <c r="NWU67" s="876"/>
      <c r="NWV67" s="876"/>
      <c r="NWW67" s="876"/>
      <c r="NWX67" s="876"/>
      <c r="NWY67" s="876"/>
      <c r="NWZ67" s="876"/>
      <c r="NXA67" s="876"/>
      <c r="NXB67" s="876"/>
      <c r="NXC67" s="876"/>
      <c r="NXD67" s="876"/>
      <c r="NXE67" s="876"/>
      <c r="NXF67" s="876"/>
      <c r="NXG67" s="876"/>
      <c r="NXH67" s="876"/>
      <c r="NXI67" s="876"/>
      <c r="NXJ67" s="876"/>
      <c r="NXK67" s="876"/>
      <c r="NXL67" s="876"/>
      <c r="NXM67" s="876"/>
      <c r="NXN67" s="876"/>
      <c r="NXO67" s="876"/>
      <c r="NXP67" s="876"/>
      <c r="NXQ67" s="876"/>
      <c r="NXR67" s="876"/>
      <c r="NXS67" s="876"/>
      <c r="NXT67" s="876"/>
      <c r="NXU67" s="876"/>
      <c r="NXV67" s="876"/>
      <c r="NXW67" s="876"/>
      <c r="NXX67" s="876"/>
      <c r="NXY67" s="876"/>
      <c r="NXZ67" s="876"/>
      <c r="NYA67" s="876"/>
      <c r="NYB67" s="876"/>
      <c r="NYC67" s="876"/>
      <c r="NYD67" s="876"/>
      <c r="NYE67" s="876"/>
      <c r="NYF67" s="876"/>
      <c r="NYG67" s="876"/>
      <c r="NYH67" s="876"/>
      <c r="NYI67" s="876"/>
      <c r="NYJ67" s="876"/>
      <c r="NYK67" s="876"/>
      <c r="NYL67" s="876"/>
      <c r="NYM67" s="876"/>
      <c r="NYN67" s="876"/>
      <c r="NYO67" s="876"/>
      <c r="NYP67" s="876"/>
      <c r="NYQ67" s="876"/>
      <c r="NYR67" s="876"/>
      <c r="NYS67" s="876"/>
      <c r="NYT67" s="876"/>
      <c r="NYU67" s="876"/>
      <c r="NYV67" s="876"/>
      <c r="NYW67" s="876"/>
      <c r="NYX67" s="876"/>
      <c r="NYY67" s="876"/>
      <c r="NYZ67" s="876"/>
      <c r="NZA67" s="876"/>
      <c r="NZB67" s="876"/>
      <c r="NZC67" s="876"/>
      <c r="NZD67" s="876"/>
      <c r="NZE67" s="876"/>
      <c r="NZF67" s="876"/>
      <c r="NZG67" s="876"/>
      <c r="NZH67" s="876"/>
      <c r="NZI67" s="876"/>
      <c r="NZJ67" s="876"/>
      <c r="NZK67" s="876"/>
      <c r="NZL67" s="876"/>
      <c r="NZM67" s="876"/>
      <c r="NZN67" s="876"/>
      <c r="NZO67" s="876"/>
      <c r="NZP67" s="876"/>
      <c r="NZQ67" s="876"/>
      <c r="NZR67" s="876"/>
      <c r="NZS67" s="876"/>
      <c r="NZT67" s="876"/>
      <c r="NZU67" s="876"/>
      <c r="NZV67" s="876"/>
      <c r="NZW67" s="876"/>
      <c r="NZX67" s="876"/>
      <c r="NZY67" s="876"/>
      <c r="NZZ67" s="876"/>
      <c r="OAA67" s="876"/>
      <c r="OAB67" s="876"/>
      <c r="OAC67" s="876"/>
      <c r="OAD67" s="876"/>
      <c r="OAE67" s="876"/>
      <c r="OAF67" s="876"/>
      <c r="OAG67" s="876"/>
      <c r="OAH67" s="876"/>
      <c r="OAI67" s="876"/>
      <c r="OAJ67" s="876"/>
      <c r="OAK67" s="876"/>
      <c r="OAL67" s="876"/>
      <c r="OAM67" s="876"/>
      <c r="OAN67" s="876"/>
      <c r="OAO67" s="876"/>
      <c r="OAP67" s="876"/>
      <c r="OAQ67" s="876"/>
      <c r="OAR67" s="876"/>
      <c r="OAS67" s="876"/>
      <c r="OAT67" s="876"/>
      <c r="OAU67" s="876"/>
      <c r="OAV67" s="876"/>
      <c r="OAW67" s="876"/>
      <c r="OAX67" s="876"/>
      <c r="OAY67" s="876"/>
      <c r="OAZ67" s="876"/>
      <c r="OBA67" s="876"/>
      <c r="OBB67" s="876"/>
      <c r="OBC67" s="876"/>
      <c r="OBD67" s="876"/>
      <c r="OBE67" s="876"/>
      <c r="OBF67" s="876"/>
      <c r="OBG67" s="876"/>
      <c r="OBH67" s="876"/>
      <c r="OBI67" s="876"/>
      <c r="OBJ67" s="876"/>
      <c r="OBK67" s="876"/>
      <c r="OBL67" s="876"/>
      <c r="OBM67" s="876"/>
      <c r="OBN67" s="876"/>
      <c r="OBO67" s="876"/>
      <c r="OBP67" s="876"/>
      <c r="OBQ67" s="876"/>
      <c r="OBR67" s="876"/>
      <c r="OBS67" s="876"/>
      <c r="OBT67" s="876"/>
      <c r="OBU67" s="876"/>
      <c r="OBV67" s="876"/>
      <c r="OBW67" s="876"/>
      <c r="OBX67" s="876"/>
      <c r="OBY67" s="876"/>
      <c r="OBZ67" s="876"/>
      <c r="OCA67" s="876"/>
      <c r="OCB67" s="876"/>
      <c r="OCC67" s="876"/>
      <c r="OCD67" s="876"/>
      <c r="OCE67" s="876"/>
      <c r="OCF67" s="876"/>
      <c r="OCG67" s="876"/>
      <c r="OCH67" s="876"/>
      <c r="OCI67" s="876"/>
      <c r="OCJ67" s="876"/>
      <c r="OCK67" s="876"/>
      <c r="OCL67" s="876"/>
      <c r="OCM67" s="876"/>
      <c r="OCN67" s="876"/>
      <c r="OCO67" s="876"/>
      <c r="OCP67" s="876"/>
      <c r="OCQ67" s="876"/>
      <c r="OCR67" s="876"/>
      <c r="OCS67" s="876"/>
      <c r="OCT67" s="876"/>
      <c r="OCU67" s="876"/>
      <c r="OCV67" s="876"/>
      <c r="OCW67" s="876"/>
      <c r="OCX67" s="876"/>
      <c r="OCY67" s="876"/>
      <c r="OCZ67" s="876"/>
      <c r="ODA67" s="876"/>
      <c r="ODB67" s="876"/>
      <c r="ODC67" s="876"/>
      <c r="ODD67" s="876"/>
      <c r="ODE67" s="876"/>
      <c r="ODF67" s="876"/>
      <c r="ODG67" s="876"/>
      <c r="ODH67" s="876"/>
      <c r="ODI67" s="876"/>
      <c r="ODJ67" s="876"/>
      <c r="ODK67" s="876"/>
      <c r="ODL67" s="876"/>
      <c r="ODM67" s="876"/>
      <c r="ODN67" s="876"/>
      <c r="ODO67" s="876"/>
      <c r="ODP67" s="876"/>
      <c r="ODQ67" s="876"/>
      <c r="ODR67" s="876"/>
      <c r="ODS67" s="876"/>
      <c r="ODT67" s="876"/>
      <c r="ODU67" s="876"/>
      <c r="ODV67" s="876"/>
      <c r="ODW67" s="876"/>
      <c r="ODX67" s="876"/>
      <c r="ODY67" s="876"/>
      <c r="ODZ67" s="876"/>
      <c r="OEA67" s="876"/>
      <c r="OEB67" s="876"/>
      <c r="OEC67" s="876"/>
      <c r="OED67" s="876"/>
      <c r="OEE67" s="876"/>
      <c r="OEF67" s="876"/>
      <c r="OEG67" s="876"/>
      <c r="OEH67" s="876"/>
      <c r="OEI67" s="876"/>
      <c r="OEJ67" s="876"/>
      <c r="OEK67" s="876"/>
      <c r="OEL67" s="876"/>
      <c r="OEM67" s="876"/>
      <c r="OEN67" s="876"/>
      <c r="OEO67" s="876"/>
      <c r="OEP67" s="876"/>
      <c r="OEQ67" s="876"/>
      <c r="OER67" s="876"/>
      <c r="OES67" s="876"/>
      <c r="OET67" s="876"/>
      <c r="OEU67" s="876"/>
      <c r="OEV67" s="876"/>
      <c r="OEW67" s="876"/>
      <c r="OEX67" s="876"/>
      <c r="OEY67" s="876"/>
      <c r="OEZ67" s="876"/>
      <c r="OFA67" s="876"/>
      <c r="OFB67" s="876"/>
      <c r="OFC67" s="876"/>
      <c r="OFD67" s="876"/>
      <c r="OFE67" s="876"/>
      <c r="OFF67" s="876"/>
      <c r="OFG67" s="876"/>
      <c r="OFH67" s="876"/>
      <c r="OFI67" s="876"/>
      <c r="OFJ67" s="876"/>
      <c r="OFK67" s="876"/>
      <c r="OFL67" s="876"/>
      <c r="OFM67" s="876"/>
      <c r="OFN67" s="876"/>
      <c r="OFO67" s="876"/>
      <c r="OFP67" s="876"/>
      <c r="OFQ67" s="876"/>
      <c r="OFR67" s="876"/>
      <c r="OFS67" s="876"/>
      <c r="OFT67" s="876"/>
      <c r="OFU67" s="876"/>
      <c r="OFV67" s="876"/>
      <c r="OFW67" s="876"/>
      <c r="OFX67" s="876"/>
      <c r="OFY67" s="876"/>
      <c r="OFZ67" s="876"/>
      <c r="OGA67" s="876"/>
      <c r="OGB67" s="876"/>
      <c r="OGC67" s="876"/>
      <c r="OGD67" s="876"/>
      <c r="OGE67" s="876"/>
      <c r="OGF67" s="876"/>
      <c r="OGG67" s="876"/>
      <c r="OGH67" s="876"/>
      <c r="OGI67" s="876"/>
      <c r="OGJ67" s="876"/>
      <c r="OGK67" s="876"/>
      <c r="OGL67" s="876"/>
      <c r="OGM67" s="876"/>
      <c r="OGN67" s="876"/>
      <c r="OGO67" s="876"/>
      <c r="OGP67" s="876"/>
      <c r="OGQ67" s="876"/>
      <c r="OGR67" s="876"/>
      <c r="OGS67" s="876"/>
      <c r="OGT67" s="876"/>
      <c r="OGU67" s="876"/>
      <c r="OGV67" s="876"/>
      <c r="OGW67" s="876"/>
      <c r="OGX67" s="876"/>
      <c r="OGY67" s="876"/>
      <c r="OGZ67" s="876"/>
      <c r="OHA67" s="876"/>
      <c r="OHB67" s="876"/>
      <c r="OHC67" s="876"/>
      <c r="OHD67" s="876"/>
      <c r="OHE67" s="876"/>
      <c r="OHF67" s="876"/>
      <c r="OHG67" s="876"/>
      <c r="OHH67" s="876"/>
      <c r="OHI67" s="876"/>
      <c r="OHJ67" s="876"/>
      <c r="OHK67" s="876"/>
      <c r="OHL67" s="876"/>
      <c r="OHM67" s="876"/>
      <c r="OHN67" s="876"/>
      <c r="OHO67" s="876"/>
      <c r="OHP67" s="876"/>
      <c r="OHQ67" s="876"/>
      <c r="OHR67" s="876"/>
      <c r="OHS67" s="876"/>
      <c r="OHT67" s="876"/>
      <c r="OHU67" s="876"/>
      <c r="OHV67" s="876"/>
      <c r="OHW67" s="876"/>
      <c r="OHX67" s="876"/>
      <c r="OHY67" s="876"/>
      <c r="OHZ67" s="876"/>
      <c r="OIA67" s="876"/>
      <c r="OIB67" s="876"/>
      <c r="OIC67" s="876"/>
      <c r="OID67" s="876"/>
      <c r="OIE67" s="876"/>
      <c r="OIF67" s="876"/>
      <c r="OIG67" s="876"/>
      <c r="OIH67" s="876"/>
      <c r="OII67" s="876"/>
      <c r="OIJ67" s="876"/>
      <c r="OIK67" s="876"/>
      <c r="OIL67" s="876"/>
      <c r="OIM67" s="876"/>
      <c r="OIN67" s="876"/>
      <c r="OIO67" s="876"/>
      <c r="OIP67" s="876"/>
      <c r="OIQ67" s="876"/>
      <c r="OIR67" s="876"/>
      <c r="OIS67" s="876"/>
      <c r="OIT67" s="876"/>
      <c r="OIU67" s="876"/>
      <c r="OIV67" s="876"/>
      <c r="OIW67" s="876"/>
      <c r="OIX67" s="876"/>
      <c r="OIY67" s="876"/>
      <c r="OIZ67" s="876"/>
      <c r="OJA67" s="876"/>
      <c r="OJB67" s="876"/>
      <c r="OJC67" s="876"/>
      <c r="OJD67" s="876"/>
      <c r="OJE67" s="876"/>
      <c r="OJF67" s="876"/>
      <c r="OJG67" s="876"/>
      <c r="OJH67" s="876"/>
      <c r="OJI67" s="876"/>
      <c r="OJJ67" s="876"/>
      <c r="OJK67" s="876"/>
      <c r="OJL67" s="876"/>
      <c r="OJM67" s="876"/>
      <c r="OJN67" s="876"/>
      <c r="OJO67" s="876"/>
      <c r="OJP67" s="876"/>
      <c r="OJQ67" s="876"/>
      <c r="OJR67" s="876"/>
      <c r="OJS67" s="876"/>
      <c r="OJT67" s="876"/>
      <c r="OJU67" s="876"/>
      <c r="OJV67" s="876"/>
      <c r="OJW67" s="876"/>
      <c r="OJX67" s="876"/>
      <c r="OJY67" s="876"/>
      <c r="OJZ67" s="876"/>
      <c r="OKA67" s="876"/>
      <c r="OKB67" s="876"/>
      <c r="OKC67" s="876"/>
      <c r="OKD67" s="876"/>
      <c r="OKE67" s="876"/>
      <c r="OKF67" s="876"/>
      <c r="OKG67" s="876"/>
      <c r="OKH67" s="876"/>
      <c r="OKI67" s="876"/>
      <c r="OKJ67" s="876"/>
      <c r="OKK67" s="876"/>
      <c r="OKL67" s="876"/>
      <c r="OKM67" s="876"/>
      <c r="OKN67" s="876"/>
      <c r="OKO67" s="876"/>
      <c r="OKP67" s="876"/>
      <c r="OKQ67" s="876"/>
      <c r="OKR67" s="876"/>
      <c r="OKS67" s="876"/>
      <c r="OKT67" s="876"/>
      <c r="OKU67" s="876"/>
      <c r="OKV67" s="876"/>
      <c r="OKW67" s="876"/>
      <c r="OKX67" s="876"/>
      <c r="OKY67" s="876"/>
      <c r="OKZ67" s="876"/>
      <c r="OLA67" s="876"/>
      <c r="OLB67" s="876"/>
      <c r="OLC67" s="876"/>
      <c r="OLD67" s="876"/>
      <c r="OLE67" s="876"/>
      <c r="OLF67" s="876"/>
      <c r="OLG67" s="876"/>
      <c r="OLH67" s="876"/>
      <c r="OLI67" s="876"/>
      <c r="OLJ67" s="876"/>
      <c r="OLK67" s="876"/>
      <c r="OLL67" s="876"/>
      <c r="OLM67" s="876"/>
      <c r="OLN67" s="876"/>
      <c r="OLO67" s="876"/>
      <c r="OLP67" s="876"/>
      <c r="OLQ67" s="876"/>
      <c r="OLR67" s="876"/>
      <c r="OLS67" s="876"/>
      <c r="OLT67" s="876"/>
      <c r="OLU67" s="876"/>
      <c r="OLV67" s="876"/>
      <c r="OLW67" s="876"/>
      <c r="OLX67" s="876"/>
      <c r="OLY67" s="876"/>
      <c r="OLZ67" s="876"/>
      <c r="OMA67" s="876"/>
      <c r="OMB67" s="876"/>
      <c r="OMC67" s="876"/>
      <c r="OMD67" s="876"/>
      <c r="OME67" s="876"/>
      <c r="OMF67" s="876"/>
      <c r="OMG67" s="876"/>
      <c r="OMH67" s="876"/>
      <c r="OMI67" s="876"/>
      <c r="OMJ67" s="876"/>
      <c r="OMK67" s="876"/>
      <c r="OML67" s="876"/>
      <c r="OMM67" s="876"/>
      <c r="OMN67" s="876"/>
      <c r="OMO67" s="876"/>
      <c r="OMP67" s="876"/>
      <c r="OMQ67" s="876"/>
      <c r="OMR67" s="876"/>
      <c r="OMS67" s="876"/>
      <c r="OMT67" s="876"/>
      <c r="OMU67" s="876"/>
      <c r="OMV67" s="876"/>
      <c r="OMW67" s="876"/>
      <c r="OMX67" s="876"/>
      <c r="OMY67" s="876"/>
      <c r="OMZ67" s="876"/>
      <c r="ONA67" s="876"/>
      <c r="ONB67" s="876"/>
      <c r="ONC67" s="876"/>
      <c r="OND67" s="876"/>
      <c r="ONE67" s="876"/>
      <c r="ONF67" s="876"/>
      <c r="ONG67" s="876"/>
      <c r="ONH67" s="876"/>
      <c r="ONI67" s="876"/>
      <c r="ONJ67" s="876"/>
      <c r="ONK67" s="876"/>
      <c r="ONL67" s="876"/>
      <c r="ONM67" s="876"/>
      <c r="ONN67" s="876"/>
      <c r="ONO67" s="876"/>
      <c r="ONP67" s="876"/>
      <c r="ONQ67" s="876"/>
      <c r="ONR67" s="876"/>
      <c r="ONS67" s="876"/>
      <c r="ONT67" s="876"/>
      <c r="ONU67" s="876"/>
      <c r="ONV67" s="876"/>
      <c r="ONW67" s="876"/>
      <c r="ONX67" s="876"/>
      <c r="ONY67" s="876"/>
      <c r="ONZ67" s="876"/>
      <c r="OOA67" s="876"/>
      <c r="OOB67" s="876"/>
      <c r="OOC67" s="876"/>
      <c r="OOD67" s="876"/>
      <c r="OOE67" s="876"/>
      <c r="OOF67" s="876"/>
      <c r="OOG67" s="876"/>
      <c r="OOH67" s="876"/>
      <c r="OOI67" s="876"/>
      <c r="OOJ67" s="876"/>
      <c r="OOK67" s="876"/>
      <c r="OOL67" s="876"/>
      <c r="OOM67" s="876"/>
      <c r="OON67" s="876"/>
      <c r="OOO67" s="876"/>
      <c r="OOP67" s="876"/>
      <c r="OOQ67" s="876"/>
      <c r="OOR67" s="876"/>
      <c r="OOS67" s="876"/>
      <c r="OOT67" s="876"/>
      <c r="OOU67" s="876"/>
      <c r="OOV67" s="876"/>
      <c r="OOW67" s="876"/>
      <c r="OOX67" s="876"/>
      <c r="OOY67" s="876"/>
      <c r="OOZ67" s="876"/>
      <c r="OPA67" s="876"/>
      <c r="OPB67" s="876"/>
      <c r="OPC67" s="876"/>
      <c r="OPD67" s="876"/>
      <c r="OPE67" s="876"/>
      <c r="OPF67" s="876"/>
      <c r="OPG67" s="876"/>
      <c r="OPH67" s="876"/>
      <c r="OPI67" s="876"/>
      <c r="OPJ67" s="876"/>
      <c r="OPK67" s="876"/>
      <c r="OPL67" s="876"/>
      <c r="OPM67" s="876"/>
      <c r="OPN67" s="876"/>
      <c r="OPO67" s="876"/>
      <c r="OPP67" s="876"/>
      <c r="OPQ67" s="876"/>
      <c r="OPR67" s="876"/>
      <c r="OPS67" s="876"/>
      <c r="OPT67" s="876"/>
      <c r="OPU67" s="876"/>
      <c r="OPV67" s="876"/>
      <c r="OPW67" s="876"/>
      <c r="OPX67" s="876"/>
      <c r="OPY67" s="876"/>
      <c r="OPZ67" s="876"/>
      <c r="OQA67" s="876"/>
      <c r="OQB67" s="876"/>
      <c r="OQC67" s="876"/>
      <c r="OQD67" s="876"/>
      <c r="OQE67" s="876"/>
      <c r="OQF67" s="876"/>
      <c r="OQG67" s="876"/>
      <c r="OQH67" s="876"/>
      <c r="OQI67" s="876"/>
      <c r="OQJ67" s="876"/>
      <c r="OQK67" s="876"/>
      <c r="OQL67" s="876"/>
      <c r="OQM67" s="876"/>
      <c r="OQN67" s="876"/>
      <c r="OQO67" s="876"/>
      <c r="OQP67" s="876"/>
      <c r="OQQ67" s="876"/>
      <c r="OQR67" s="876"/>
      <c r="OQS67" s="876"/>
      <c r="OQT67" s="876"/>
      <c r="OQU67" s="876"/>
      <c r="OQV67" s="876"/>
      <c r="OQW67" s="876"/>
      <c r="OQX67" s="876"/>
      <c r="OQY67" s="876"/>
      <c r="OQZ67" s="876"/>
      <c r="ORA67" s="876"/>
      <c r="ORB67" s="876"/>
      <c r="ORC67" s="876"/>
      <c r="ORD67" s="876"/>
      <c r="ORE67" s="876"/>
      <c r="ORF67" s="876"/>
      <c r="ORG67" s="876"/>
      <c r="ORH67" s="876"/>
      <c r="ORI67" s="876"/>
      <c r="ORJ67" s="876"/>
      <c r="ORK67" s="876"/>
      <c r="ORL67" s="876"/>
      <c r="ORM67" s="876"/>
      <c r="ORN67" s="876"/>
      <c r="ORO67" s="876"/>
      <c r="ORP67" s="876"/>
      <c r="ORQ67" s="876"/>
      <c r="ORR67" s="876"/>
      <c r="ORS67" s="876"/>
      <c r="ORT67" s="876"/>
      <c r="ORU67" s="876"/>
      <c r="ORV67" s="876"/>
      <c r="ORW67" s="876"/>
      <c r="ORX67" s="876"/>
      <c r="ORY67" s="876"/>
      <c r="ORZ67" s="876"/>
      <c r="OSA67" s="876"/>
      <c r="OSB67" s="876"/>
      <c r="OSC67" s="876"/>
      <c r="OSD67" s="876"/>
      <c r="OSE67" s="876"/>
      <c r="OSF67" s="876"/>
      <c r="OSG67" s="876"/>
      <c r="OSH67" s="876"/>
      <c r="OSI67" s="876"/>
      <c r="OSJ67" s="876"/>
      <c r="OSK67" s="876"/>
      <c r="OSL67" s="876"/>
      <c r="OSM67" s="876"/>
      <c r="OSN67" s="876"/>
      <c r="OSO67" s="876"/>
      <c r="OSP67" s="876"/>
      <c r="OSQ67" s="876"/>
      <c r="OSR67" s="876"/>
      <c r="OSS67" s="876"/>
      <c r="OST67" s="876"/>
      <c r="OSU67" s="876"/>
      <c r="OSV67" s="876"/>
      <c r="OSW67" s="876"/>
      <c r="OSX67" s="876"/>
      <c r="OSY67" s="876"/>
      <c r="OSZ67" s="876"/>
      <c r="OTA67" s="876"/>
      <c r="OTB67" s="876"/>
      <c r="OTC67" s="876"/>
      <c r="OTD67" s="876"/>
      <c r="OTE67" s="876"/>
      <c r="OTF67" s="876"/>
      <c r="OTG67" s="876"/>
      <c r="OTH67" s="876"/>
      <c r="OTI67" s="876"/>
      <c r="OTJ67" s="876"/>
      <c r="OTK67" s="876"/>
      <c r="OTL67" s="876"/>
      <c r="OTM67" s="876"/>
      <c r="OTN67" s="876"/>
      <c r="OTO67" s="876"/>
      <c r="OTP67" s="876"/>
      <c r="OTQ67" s="876"/>
      <c r="OTR67" s="876"/>
      <c r="OTS67" s="876"/>
      <c r="OTT67" s="876"/>
      <c r="OTU67" s="876"/>
      <c r="OTV67" s="876"/>
      <c r="OTW67" s="876"/>
      <c r="OTX67" s="876"/>
      <c r="OTY67" s="876"/>
      <c r="OTZ67" s="876"/>
      <c r="OUA67" s="876"/>
      <c r="OUB67" s="876"/>
      <c r="OUC67" s="876"/>
      <c r="OUD67" s="876"/>
      <c r="OUE67" s="876"/>
      <c r="OUF67" s="876"/>
      <c r="OUG67" s="876"/>
      <c r="OUH67" s="876"/>
      <c r="OUI67" s="876"/>
      <c r="OUJ67" s="876"/>
      <c r="OUK67" s="876"/>
      <c r="OUL67" s="876"/>
      <c r="OUM67" s="876"/>
      <c r="OUN67" s="876"/>
      <c r="OUO67" s="876"/>
      <c r="OUP67" s="876"/>
      <c r="OUQ67" s="876"/>
      <c r="OUR67" s="876"/>
      <c r="OUS67" s="876"/>
      <c r="OUT67" s="876"/>
      <c r="OUU67" s="876"/>
      <c r="OUV67" s="876"/>
      <c r="OUW67" s="876"/>
      <c r="OUX67" s="876"/>
      <c r="OUY67" s="876"/>
      <c r="OUZ67" s="876"/>
      <c r="OVA67" s="876"/>
      <c r="OVB67" s="876"/>
      <c r="OVC67" s="876"/>
      <c r="OVD67" s="876"/>
      <c r="OVE67" s="876"/>
      <c r="OVF67" s="876"/>
      <c r="OVG67" s="876"/>
      <c r="OVH67" s="876"/>
      <c r="OVI67" s="876"/>
      <c r="OVJ67" s="876"/>
      <c r="OVK67" s="876"/>
      <c r="OVL67" s="876"/>
      <c r="OVM67" s="876"/>
      <c r="OVN67" s="876"/>
      <c r="OVO67" s="876"/>
      <c r="OVP67" s="876"/>
      <c r="OVQ67" s="876"/>
      <c r="OVR67" s="876"/>
      <c r="OVS67" s="876"/>
      <c r="OVT67" s="876"/>
      <c r="OVU67" s="876"/>
      <c r="OVV67" s="876"/>
      <c r="OVW67" s="876"/>
      <c r="OVX67" s="876"/>
      <c r="OVY67" s="876"/>
      <c r="OVZ67" s="876"/>
      <c r="OWA67" s="876"/>
      <c r="OWB67" s="876"/>
      <c r="OWC67" s="876"/>
      <c r="OWD67" s="876"/>
      <c r="OWE67" s="876"/>
      <c r="OWF67" s="876"/>
      <c r="OWG67" s="876"/>
      <c r="OWH67" s="876"/>
      <c r="OWI67" s="876"/>
      <c r="OWJ67" s="876"/>
      <c r="OWK67" s="876"/>
      <c r="OWL67" s="876"/>
      <c r="OWM67" s="876"/>
      <c r="OWN67" s="876"/>
      <c r="OWO67" s="876"/>
      <c r="OWP67" s="876"/>
      <c r="OWQ67" s="876"/>
      <c r="OWR67" s="876"/>
      <c r="OWS67" s="876"/>
      <c r="OWT67" s="876"/>
      <c r="OWU67" s="876"/>
      <c r="OWV67" s="876"/>
      <c r="OWW67" s="876"/>
      <c r="OWX67" s="876"/>
      <c r="OWY67" s="876"/>
      <c r="OWZ67" s="876"/>
      <c r="OXA67" s="876"/>
      <c r="OXB67" s="876"/>
      <c r="OXC67" s="876"/>
      <c r="OXD67" s="876"/>
      <c r="OXE67" s="876"/>
      <c r="OXF67" s="876"/>
      <c r="OXG67" s="876"/>
      <c r="OXH67" s="876"/>
      <c r="OXI67" s="876"/>
      <c r="OXJ67" s="876"/>
      <c r="OXK67" s="876"/>
      <c r="OXL67" s="876"/>
      <c r="OXM67" s="876"/>
      <c r="OXN67" s="876"/>
      <c r="OXO67" s="876"/>
      <c r="OXP67" s="876"/>
      <c r="OXQ67" s="876"/>
      <c r="OXR67" s="876"/>
      <c r="OXS67" s="876"/>
      <c r="OXT67" s="876"/>
      <c r="OXU67" s="876"/>
      <c r="OXV67" s="876"/>
      <c r="OXW67" s="876"/>
      <c r="OXX67" s="876"/>
      <c r="OXY67" s="876"/>
      <c r="OXZ67" s="876"/>
      <c r="OYA67" s="876"/>
      <c r="OYB67" s="876"/>
      <c r="OYC67" s="876"/>
      <c r="OYD67" s="876"/>
      <c r="OYE67" s="876"/>
      <c r="OYF67" s="876"/>
      <c r="OYG67" s="876"/>
      <c r="OYH67" s="876"/>
      <c r="OYI67" s="876"/>
      <c r="OYJ67" s="876"/>
      <c r="OYK67" s="876"/>
      <c r="OYL67" s="876"/>
      <c r="OYM67" s="876"/>
      <c r="OYN67" s="876"/>
      <c r="OYO67" s="876"/>
      <c r="OYP67" s="876"/>
      <c r="OYQ67" s="876"/>
      <c r="OYR67" s="876"/>
      <c r="OYS67" s="876"/>
      <c r="OYT67" s="876"/>
      <c r="OYU67" s="876"/>
      <c r="OYV67" s="876"/>
      <c r="OYW67" s="876"/>
      <c r="OYX67" s="876"/>
      <c r="OYY67" s="876"/>
      <c r="OYZ67" s="876"/>
      <c r="OZA67" s="876"/>
      <c r="OZB67" s="876"/>
      <c r="OZC67" s="876"/>
      <c r="OZD67" s="876"/>
      <c r="OZE67" s="876"/>
      <c r="OZF67" s="876"/>
      <c r="OZG67" s="876"/>
      <c r="OZH67" s="876"/>
      <c r="OZI67" s="876"/>
      <c r="OZJ67" s="876"/>
      <c r="OZK67" s="876"/>
      <c r="OZL67" s="876"/>
      <c r="OZM67" s="876"/>
      <c r="OZN67" s="876"/>
      <c r="OZO67" s="876"/>
      <c r="OZP67" s="876"/>
      <c r="OZQ67" s="876"/>
      <c r="OZR67" s="876"/>
      <c r="OZS67" s="876"/>
      <c r="OZT67" s="876"/>
      <c r="OZU67" s="876"/>
      <c r="OZV67" s="876"/>
      <c r="OZW67" s="876"/>
      <c r="OZX67" s="876"/>
      <c r="OZY67" s="876"/>
      <c r="OZZ67" s="876"/>
      <c r="PAA67" s="876"/>
      <c r="PAB67" s="876"/>
      <c r="PAC67" s="876"/>
      <c r="PAD67" s="876"/>
      <c r="PAE67" s="876"/>
      <c r="PAF67" s="876"/>
      <c r="PAG67" s="876"/>
      <c r="PAH67" s="876"/>
      <c r="PAI67" s="876"/>
      <c r="PAJ67" s="876"/>
      <c r="PAK67" s="876"/>
      <c r="PAL67" s="876"/>
      <c r="PAM67" s="876"/>
      <c r="PAN67" s="876"/>
      <c r="PAO67" s="876"/>
      <c r="PAP67" s="876"/>
      <c r="PAQ67" s="876"/>
      <c r="PAR67" s="876"/>
      <c r="PAS67" s="876"/>
      <c r="PAT67" s="876"/>
      <c r="PAU67" s="876"/>
      <c r="PAV67" s="876"/>
      <c r="PAW67" s="876"/>
      <c r="PAX67" s="876"/>
      <c r="PAY67" s="876"/>
      <c r="PAZ67" s="876"/>
      <c r="PBA67" s="876"/>
      <c r="PBB67" s="876"/>
      <c r="PBC67" s="876"/>
      <c r="PBD67" s="876"/>
      <c r="PBE67" s="876"/>
      <c r="PBF67" s="876"/>
      <c r="PBG67" s="876"/>
      <c r="PBH67" s="876"/>
      <c r="PBI67" s="876"/>
      <c r="PBJ67" s="876"/>
      <c r="PBK67" s="876"/>
      <c r="PBL67" s="876"/>
      <c r="PBM67" s="876"/>
      <c r="PBN67" s="876"/>
      <c r="PBO67" s="876"/>
      <c r="PBP67" s="876"/>
      <c r="PBQ67" s="876"/>
      <c r="PBR67" s="876"/>
      <c r="PBS67" s="876"/>
      <c r="PBT67" s="876"/>
      <c r="PBU67" s="876"/>
      <c r="PBV67" s="876"/>
      <c r="PBW67" s="876"/>
      <c r="PBX67" s="876"/>
      <c r="PBY67" s="876"/>
      <c r="PBZ67" s="876"/>
      <c r="PCA67" s="876"/>
      <c r="PCB67" s="876"/>
      <c r="PCC67" s="876"/>
      <c r="PCD67" s="876"/>
      <c r="PCE67" s="876"/>
      <c r="PCF67" s="876"/>
      <c r="PCG67" s="876"/>
      <c r="PCH67" s="876"/>
      <c r="PCI67" s="876"/>
      <c r="PCJ67" s="876"/>
      <c r="PCK67" s="876"/>
      <c r="PCL67" s="876"/>
      <c r="PCM67" s="876"/>
      <c r="PCN67" s="876"/>
      <c r="PCO67" s="876"/>
      <c r="PCP67" s="876"/>
      <c r="PCQ67" s="876"/>
      <c r="PCR67" s="876"/>
      <c r="PCS67" s="876"/>
      <c r="PCT67" s="876"/>
      <c r="PCU67" s="876"/>
      <c r="PCV67" s="876"/>
      <c r="PCW67" s="876"/>
      <c r="PCX67" s="876"/>
      <c r="PCY67" s="876"/>
      <c r="PCZ67" s="876"/>
      <c r="PDA67" s="876"/>
      <c r="PDB67" s="876"/>
      <c r="PDC67" s="876"/>
      <c r="PDD67" s="876"/>
      <c r="PDE67" s="876"/>
      <c r="PDF67" s="876"/>
      <c r="PDG67" s="876"/>
      <c r="PDH67" s="876"/>
      <c r="PDI67" s="876"/>
      <c r="PDJ67" s="876"/>
      <c r="PDK67" s="876"/>
      <c r="PDL67" s="876"/>
      <c r="PDM67" s="876"/>
      <c r="PDN67" s="876"/>
      <c r="PDO67" s="876"/>
      <c r="PDP67" s="876"/>
      <c r="PDQ67" s="876"/>
      <c r="PDR67" s="876"/>
      <c r="PDS67" s="876"/>
      <c r="PDT67" s="876"/>
      <c r="PDU67" s="876"/>
      <c r="PDV67" s="876"/>
      <c r="PDW67" s="876"/>
      <c r="PDX67" s="876"/>
      <c r="PDY67" s="876"/>
      <c r="PDZ67" s="876"/>
      <c r="PEA67" s="876"/>
      <c r="PEB67" s="876"/>
      <c r="PEC67" s="876"/>
      <c r="PED67" s="876"/>
      <c r="PEE67" s="876"/>
      <c r="PEF67" s="876"/>
      <c r="PEG67" s="876"/>
      <c r="PEH67" s="876"/>
      <c r="PEI67" s="876"/>
      <c r="PEJ67" s="876"/>
      <c r="PEK67" s="876"/>
      <c r="PEL67" s="876"/>
      <c r="PEM67" s="876"/>
      <c r="PEN67" s="876"/>
      <c r="PEO67" s="876"/>
      <c r="PEP67" s="876"/>
      <c r="PEQ67" s="876"/>
      <c r="PER67" s="876"/>
      <c r="PES67" s="876"/>
      <c r="PET67" s="876"/>
      <c r="PEU67" s="876"/>
      <c r="PEV67" s="876"/>
      <c r="PEW67" s="876"/>
      <c r="PEX67" s="876"/>
      <c r="PEY67" s="876"/>
      <c r="PEZ67" s="876"/>
      <c r="PFA67" s="876"/>
      <c r="PFB67" s="876"/>
      <c r="PFC67" s="876"/>
      <c r="PFD67" s="876"/>
      <c r="PFE67" s="876"/>
      <c r="PFF67" s="876"/>
      <c r="PFG67" s="876"/>
      <c r="PFH67" s="876"/>
      <c r="PFI67" s="876"/>
      <c r="PFJ67" s="876"/>
      <c r="PFK67" s="876"/>
      <c r="PFL67" s="876"/>
      <c r="PFM67" s="876"/>
      <c r="PFN67" s="876"/>
      <c r="PFO67" s="876"/>
      <c r="PFP67" s="876"/>
      <c r="PFQ67" s="876"/>
      <c r="PFR67" s="876"/>
      <c r="PFS67" s="876"/>
      <c r="PFT67" s="876"/>
      <c r="PFU67" s="876"/>
      <c r="PFV67" s="876"/>
      <c r="PFW67" s="876"/>
      <c r="PFX67" s="876"/>
      <c r="PFY67" s="876"/>
      <c r="PFZ67" s="876"/>
      <c r="PGA67" s="876"/>
      <c r="PGB67" s="876"/>
      <c r="PGC67" s="876"/>
      <c r="PGD67" s="876"/>
      <c r="PGE67" s="876"/>
      <c r="PGF67" s="876"/>
      <c r="PGG67" s="876"/>
      <c r="PGH67" s="876"/>
      <c r="PGI67" s="876"/>
      <c r="PGJ67" s="876"/>
      <c r="PGK67" s="876"/>
      <c r="PGL67" s="876"/>
      <c r="PGM67" s="876"/>
      <c r="PGN67" s="876"/>
      <c r="PGO67" s="876"/>
      <c r="PGP67" s="876"/>
      <c r="PGQ67" s="876"/>
      <c r="PGR67" s="876"/>
      <c r="PGS67" s="876"/>
      <c r="PGT67" s="876"/>
      <c r="PGU67" s="876"/>
      <c r="PGV67" s="876"/>
      <c r="PGW67" s="876"/>
      <c r="PGX67" s="876"/>
      <c r="PGY67" s="876"/>
      <c r="PGZ67" s="876"/>
      <c r="PHA67" s="876"/>
      <c r="PHB67" s="876"/>
      <c r="PHC67" s="876"/>
      <c r="PHD67" s="876"/>
      <c r="PHE67" s="876"/>
      <c r="PHF67" s="876"/>
      <c r="PHG67" s="876"/>
      <c r="PHH67" s="876"/>
      <c r="PHI67" s="876"/>
      <c r="PHJ67" s="876"/>
      <c r="PHK67" s="876"/>
      <c r="PHL67" s="876"/>
      <c r="PHM67" s="876"/>
      <c r="PHN67" s="876"/>
      <c r="PHO67" s="876"/>
      <c r="PHP67" s="876"/>
      <c r="PHQ67" s="876"/>
      <c r="PHR67" s="876"/>
      <c r="PHS67" s="876"/>
      <c r="PHT67" s="876"/>
      <c r="PHU67" s="876"/>
      <c r="PHV67" s="876"/>
      <c r="PHW67" s="876"/>
      <c r="PHX67" s="876"/>
      <c r="PHY67" s="876"/>
      <c r="PHZ67" s="876"/>
      <c r="PIA67" s="876"/>
      <c r="PIB67" s="876"/>
      <c r="PIC67" s="876"/>
      <c r="PID67" s="876"/>
      <c r="PIE67" s="876"/>
      <c r="PIF67" s="876"/>
      <c r="PIG67" s="876"/>
      <c r="PIH67" s="876"/>
      <c r="PII67" s="876"/>
      <c r="PIJ67" s="876"/>
      <c r="PIK67" s="876"/>
      <c r="PIL67" s="876"/>
      <c r="PIM67" s="876"/>
      <c r="PIN67" s="876"/>
      <c r="PIO67" s="876"/>
      <c r="PIP67" s="876"/>
      <c r="PIQ67" s="876"/>
      <c r="PIR67" s="876"/>
      <c r="PIS67" s="876"/>
      <c r="PIT67" s="876"/>
      <c r="PIU67" s="876"/>
      <c r="PIV67" s="876"/>
      <c r="PIW67" s="876"/>
      <c r="PIX67" s="876"/>
      <c r="PIY67" s="876"/>
      <c r="PIZ67" s="876"/>
      <c r="PJA67" s="876"/>
      <c r="PJB67" s="876"/>
      <c r="PJC67" s="876"/>
      <c r="PJD67" s="876"/>
      <c r="PJE67" s="876"/>
      <c r="PJF67" s="876"/>
      <c r="PJG67" s="876"/>
      <c r="PJH67" s="876"/>
      <c r="PJI67" s="876"/>
      <c r="PJJ67" s="876"/>
      <c r="PJK67" s="876"/>
      <c r="PJL67" s="876"/>
      <c r="PJM67" s="876"/>
      <c r="PJN67" s="876"/>
      <c r="PJO67" s="876"/>
      <c r="PJP67" s="876"/>
      <c r="PJQ67" s="876"/>
      <c r="PJR67" s="876"/>
      <c r="PJS67" s="876"/>
      <c r="PJT67" s="876"/>
      <c r="PJU67" s="876"/>
      <c r="PJV67" s="876"/>
      <c r="PJW67" s="876"/>
      <c r="PJX67" s="876"/>
      <c r="PJY67" s="876"/>
      <c r="PJZ67" s="876"/>
      <c r="PKA67" s="876"/>
      <c r="PKB67" s="876"/>
      <c r="PKC67" s="876"/>
      <c r="PKD67" s="876"/>
      <c r="PKE67" s="876"/>
      <c r="PKF67" s="876"/>
      <c r="PKG67" s="876"/>
      <c r="PKH67" s="876"/>
      <c r="PKI67" s="876"/>
      <c r="PKJ67" s="876"/>
      <c r="PKK67" s="876"/>
      <c r="PKL67" s="876"/>
      <c r="PKM67" s="876"/>
      <c r="PKN67" s="876"/>
      <c r="PKO67" s="876"/>
      <c r="PKP67" s="876"/>
      <c r="PKQ67" s="876"/>
      <c r="PKR67" s="876"/>
      <c r="PKS67" s="876"/>
      <c r="PKT67" s="876"/>
      <c r="PKU67" s="876"/>
      <c r="PKV67" s="876"/>
      <c r="PKW67" s="876"/>
      <c r="PKX67" s="876"/>
      <c r="PKY67" s="876"/>
      <c r="PKZ67" s="876"/>
      <c r="PLA67" s="876"/>
      <c r="PLB67" s="876"/>
      <c r="PLC67" s="876"/>
      <c r="PLD67" s="876"/>
      <c r="PLE67" s="876"/>
      <c r="PLF67" s="876"/>
      <c r="PLG67" s="876"/>
      <c r="PLH67" s="876"/>
      <c r="PLI67" s="876"/>
      <c r="PLJ67" s="876"/>
      <c r="PLK67" s="876"/>
      <c r="PLL67" s="876"/>
      <c r="PLM67" s="876"/>
      <c r="PLN67" s="876"/>
      <c r="PLO67" s="876"/>
      <c r="PLP67" s="876"/>
      <c r="PLQ67" s="876"/>
      <c r="PLR67" s="876"/>
      <c r="PLS67" s="876"/>
      <c r="PLT67" s="876"/>
      <c r="PLU67" s="876"/>
      <c r="PLV67" s="876"/>
      <c r="PLW67" s="876"/>
      <c r="PLX67" s="876"/>
      <c r="PLY67" s="876"/>
      <c r="PLZ67" s="876"/>
      <c r="PMA67" s="876"/>
      <c r="PMB67" s="876"/>
      <c r="PMC67" s="876"/>
      <c r="PMD67" s="876"/>
      <c r="PME67" s="876"/>
      <c r="PMF67" s="876"/>
      <c r="PMG67" s="876"/>
      <c r="PMH67" s="876"/>
      <c r="PMI67" s="876"/>
      <c r="PMJ67" s="876"/>
      <c r="PMK67" s="876"/>
      <c r="PML67" s="876"/>
      <c r="PMM67" s="876"/>
      <c r="PMN67" s="876"/>
      <c r="PMO67" s="876"/>
      <c r="PMP67" s="876"/>
      <c r="PMQ67" s="876"/>
      <c r="PMR67" s="876"/>
      <c r="PMS67" s="876"/>
      <c r="PMT67" s="876"/>
      <c r="PMU67" s="876"/>
      <c r="PMV67" s="876"/>
      <c r="PMW67" s="876"/>
      <c r="PMX67" s="876"/>
      <c r="PMY67" s="876"/>
      <c r="PMZ67" s="876"/>
      <c r="PNA67" s="876"/>
      <c r="PNB67" s="876"/>
      <c r="PNC67" s="876"/>
      <c r="PND67" s="876"/>
      <c r="PNE67" s="876"/>
      <c r="PNF67" s="876"/>
      <c r="PNG67" s="876"/>
      <c r="PNH67" s="876"/>
      <c r="PNI67" s="876"/>
      <c r="PNJ67" s="876"/>
      <c r="PNK67" s="876"/>
      <c r="PNL67" s="876"/>
      <c r="PNM67" s="876"/>
      <c r="PNN67" s="876"/>
      <c r="PNO67" s="876"/>
      <c r="PNP67" s="876"/>
      <c r="PNQ67" s="876"/>
      <c r="PNR67" s="876"/>
      <c r="PNS67" s="876"/>
      <c r="PNT67" s="876"/>
      <c r="PNU67" s="876"/>
      <c r="PNV67" s="876"/>
      <c r="PNW67" s="876"/>
      <c r="PNX67" s="876"/>
      <c r="PNY67" s="876"/>
      <c r="PNZ67" s="876"/>
      <c r="POA67" s="876"/>
      <c r="POB67" s="876"/>
      <c r="POC67" s="876"/>
      <c r="POD67" s="876"/>
      <c r="POE67" s="876"/>
      <c r="POF67" s="876"/>
      <c r="POG67" s="876"/>
      <c r="POH67" s="876"/>
      <c r="POI67" s="876"/>
      <c r="POJ67" s="876"/>
      <c r="POK67" s="876"/>
      <c r="POL67" s="876"/>
      <c r="POM67" s="876"/>
      <c r="PON67" s="876"/>
      <c r="POO67" s="876"/>
      <c r="POP67" s="876"/>
      <c r="POQ67" s="876"/>
      <c r="POR67" s="876"/>
      <c r="POS67" s="876"/>
      <c r="POT67" s="876"/>
      <c r="POU67" s="876"/>
      <c r="POV67" s="876"/>
      <c r="POW67" s="876"/>
      <c r="POX67" s="876"/>
      <c r="POY67" s="876"/>
      <c r="POZ67" s="876"/>
      <c r="PPA67" s="876"/>
      <c r="PPB67" s="876"/>
      <c r="PPC67" s="876"/>
      <c r="PPD67" s="876"/>
      <c r="PPE67" s="876"/>
      <c r="PPF67" s="876"/>
      <c r="PPG67" s="876"/>
      <c r="PPH67" s="876"/>
      <c r="PPI67" s="876"/>
      <c r="PPJ67" s="876"/>
      <c r="PPK67" s="876"/>
      <c r="PPL67" s="876"/>
      <c r="PPM67" s="876"/>
      <c r="PPN67" s="876"/>
      <c r="PPO67" s="876"/>
      <c r="PPP67" s="876"/>
      <c r="PPQ67" s="876"/>
      <c r="PPR67" s="876"/>
      <c r="PPS67" s="876"/>
      <c r="PPT67" s="876"/>
      <c r="PPU67" s="876"/>
      <c r="PPV67" s="876"/>
      <c r="PPW67" s="876"/>
      <c r="PPX67" s="876"/>
      <c r="PPY67" s="876"/>
      <c r="PPZ67" s="876"/>
      <c r="PQA67" s="876"/>
      <c r="PQB67" s="876"/>
      <c r="PQC67" s="876"/>
      <c r="PQD67" s="876"/>
      <c r="PQE67" s="876"/>
      <c r="PQF67" s="876"/>
      <c r="PQG67" s="876"/>
      <c r="PQH67" s="876"/>
      <c r="PQI67" s="876"/>
      <c r="PQJ67" s="876"/>
      <c r="PQK67" s="876"/>
      <c r="PQL67" s="876"/>
      <c r="PQM67" s="876"/>
      <c r="PQN67" s="876"/>
      <c r="PQO67" s="876"/>
      <c r="PQP67" s="876"/>
      <c r="PQQ67" s="876"/>
      <c r="PQR67" s="876"/>
      <c r="PQS67" s="876"/>
      <c r="PQT67" s="876"/>
      <c r="PQU67" s="876"/>
      <c r="PQV67" s="876"/>
      <c r="PQW67" s="876"/>
      <c r="PQX67" s="876"/>
      <c r="PQY67" s="876"/>
      <c r="PQZ67" s="876"/>
      <c r="PRA67" s="876"/>
      <c r="PRB67" s="876"/>
      <c r="PRC67" s="876"/>
      <c r="PRD67" s="876"/>
      <c r="PRE67" s="876"/>
      <c r="PRF67" s="876"/>
      <c r="PRG67" s="876"/>
      <c r="PRH67" s="876"/>
      <c r="PRI67" s="876"/>
      <c r="PRJ67" s="876"/>
      <c r="PRK67" s="876"/>
      <c r="PRL67" s="876"/>
      <c r="PRM67" s="876"/>
      <c r="PRN67" s="876"/>
      <c r="PRO67" s="876"/>
      <c r="PRP67" s="876"/>
      <c r="PRQ67" s="876"/>
      <c r="PRR67" s="876"/>
      <c r="PRS67" s="876"/>
      <c r="PRT67" s="876"/>
      <c r="PRU67" s="876"/>
      <c r="PRV67" s="876"/>
      <c r="PRW67" s="876"/>
      <c r="PRX67" s="876"/>
      <c r="PRY67" s="876"/>
      <c r="PRZ67" s="876"/>
      <c r="PSA67" s="876"/>
      <c r="PSB67" s="876"/>
      <c r="PSC67" s="876"/>
      <c r="PSD67" s="876"/>
      <c r="PSE67" s="876"/>
      <c r="PSF67" s="876"/>
      <c r="PSG67" s="876"/>
      <c r="PSH67" s="876"/>
      <c r="PSI67" s="876"/>
      <c r="PSJ67" s="876"/>
      <c r="PSK67" s="876"/>
      <c r="PSL67" s="876"/>
      <c r="PSM67" s="876"/>
      <c r="PSN67" s="876"/>
      <c r="PSO67" s="876"/>
      <c r="PSP67" s="876"/>
      <c r="PSQ67" s="876"/>
      <c r="PSR67" s="876"/>
      <c r="PSS67" s="876"/>
      <c r="PST67" s="876"/>
      <c r="PSU67" s="876"/>
      <c r="PSV67" s="876"/>
      <c r="PSW67" s="876"/>
      <c r="PSX67" s="876"/>
      <c r="PSY67" s="876"/>
      <c r="PSZ67" s="876"/>
      <c r="PTA67" s="876"/>
      <c r="PTB67" s="876"/>
      <c r="PTC67" s="876"/>
      <c r="PTD67" s="876"/>
      <c r="PTE67" s="876"/>
      <c r="PTF67" s="876"/>
      <c r="PTG67" s="876"/>
      <c r="PTH67" s="876"/>
      <c r="PTI67" s="876"/>
      <c r="PTJ67" s="876"/>
      <c r="PTK67" s="876"/>
      <c r="PTL67" s="876"/>
      <c r="PTM67" s="876"/>
      <c r="PTN67" s="876"/>
      <c r="PTO67" s="876"/>
      <c r="PTP67" s="876"/>
      <c r="PTQ67" s="876"/>
      <c r="PTR67" s="876"/>
      <c r="PTS67" s="876"/>
      <c r="PTT67" s="876"/>
      <c r="PTU67" s="876"/>
      <c r="PTV67" s="876"/>
      <c r="PTW67" s="876"/>
      <c r="PTX67" s="876"/>
      <c r="PTY67" s="876"/>
      <c r="PTZ67" s="876"/>
      <c r="PUA67" s="876"/>
      <c r="PUB67" s="876"/>
      <c r="PUC67" s="876"/>
      <c r="PUD67" s="876"/>
      <c r="PUE67" s="876"/>
      <c r="PUF67" s="876"/>
      <c r="PUG67" s="876"/>
      <c r="PUH67" s="876"/>
      <c r="PUI67" s="876"/>
      <c r="PUJ67" s="876"/>
      <c r="PUK67" s="876"/>
      <c r="PUL67" s="876"/>
      <c r="PUM67" s="876"/>
      <c r="PUN67" s="876"/>
      <c r="PUO67" s="876"/>
      <c r="PUP67" s="876"/>
      <c r="PUQ67" s="876"/>
      <c r="PUR67" s="876"/>
      <c r="PUS67" s="876"/>
      <c r="PUT67" s="876"/>
      <c r="PUU67" s="876"/>
      <c r="PUV67" s="876"/>
      <c r="PUW67" s="876"/>
      <c r="PUX67" s="876"/>
      <c r="PUY67" s="876"/>
      <c r="PUZ67" s="876"/>
      <c r="PVA67" s="876"/>
      <c r="PVB67" s="876"/>
      <c r="PVC67" s="876"/>
      <c r="PVD67" s="876"/>
      <c r="PVE67" s="876"/>
      <c r="PVF67" s="876"/>
      <c r="PVG67" s="876"/>
      <c r="PVH67" s="876"/>
      <c r="PVI67" s="876"/>
      <c r="PVJ67" s="876"/>
      <c r="PVK67" s="876"/>
      <c r="PVL67" s="876"/>
      <c r="PVM67" s="876"/>
      <c r="PVN67" s="876"/>
      <c r="PVO67" s="876"/>
      <c r="PVP67" s="876"/>
      <c r="PVQ67" s="876"/>
      <c r="PVR67" s="876"/>
      <c r="PVS67" s="876"/>
      <c r="PVT67" s="876"/>
      <c r="PVU67" s="876"/>
      <c r="PVV67" s="876"/>
      <c r="PVW67" s="876"/>
      <c r="PVX67" s="876"/>
      <c r="PVY67" s="876"/>
      <c r="PVZ67" s="876"/>
      <c r="PWA67" s="876"/>
      <c r="PWB67" s="876"/>
      <c r="PWC67" s="876"/>
      <c r="PWD67" s="876"/>
      <c r="PWE67" s="876"/>
      <c r="PWF67" s="876"/>
      <c r="PWG67" s="876"/>
      <c r="PWH67" s="876"/>
      <c r="PWI67" s="876"/>
      <c r="PWJ67" s="876"/>
      <c r="PWK67" s="876"/>
      <c r="PWL67" s="876"/>
      <c r="PWM67" s="876"/>
      <c r="PWN67" s="876"/>
      <c r="PWO67" s="876"/>
      <c r="PWP67" s="876"/>
      <c r="PWQ67" s="876"/>
      <c r="PWR67" s="876"/>
      <c r="PWS67" s="876"/>
      <c r="PWT67" s="876"/>
      <c r="PWU67" s="876"/>
      <c r="PWV67" s="876"/>
      <c r="PWW67" s="876"/>
      <c r="PWX67" s="876"/>
      <c r="PWY67" s="876"/>
      <c r="PWZ67" s="876"/>
      <c r="PXA67" s="876"/>
      <c r="PXB67" s="876"/>
      <c r="PXC67" s="876"/>
      <c r="PXD67" s="876"/>
      <c r="PXE67" s="876"/>
      <c r="PXF67" s="876"/>
      <c r="PXG67" s="876"/>
      <c r="PXH67" s="876"/>
      <c r="PXI67" s="876"/>
      <c r="PXJ67" s="876"/>
      <c r="PXK67" s="876"/>
      <c r="PXL67" s="876"/>
      <c r="PXM67" s="876"/>
      <c r="PXN67" s="876"/>
      <c r="PXO67" s="876"/>
      <c r="PXP67" s="876"/>
      <c r="PXQ67" s="876"/>
      <c r="PXR67" s="876"/>
      <c r="PXS67" s="876"/>
      <c r="PXT67" s="876"/>
      <c r="PXU67" s="876"/>
      <c r="PXV67" s="876"/>
      <c r="PXW67" s="876"/>
      <c r="PXX67" s="876"/>
      <c r="PXY67" s="876"/>
      <c r="PXZ67" s="876"/>
      <c r="PYA67" s="876"/>
      <c r="PYB67" s="876"/>
      <c r="PYC67" s="876"/>
      <c r="PYD67" s="876"/>
      <c r="PYE67" s="876"/>
      <c r="PYF67" s="876"/>
      <c r="PYG67" s="876"/>
      <c r="PYH67" s="876"/>
      <c r="PYI67" s="876"/>
      <c r="PYJ67" s="876"/>
      <c r="PYK67" s="876"/>
      <c r="PYL67" s="876"/>
      <c r="PYM67" s="876"/>
      <c r="PYN67" s="876"/>
      <c r="PYO67" s="876"/>
      <c r="PYP67" s="876"/>
      <c r="PYQ67" s="876"/>
      <c r="PYR67" s="876"/>
      <c r="PYS67" s="876"/>
      <c r="PYT67" s="876"/>
      <c r="PYU67" s="876"/>
      <c r="PYV67" s="876"/>
      <c r="PYW67" s="876"/>
      <c r="PYX67" s="876"/>
      <c r="PYY67" s="876"/>
      <c r="PYZ67" s="876"/>
      <c r="PZA67" s="876"/>
      <c r="PZB67" s="876"/>
      <c r="PZC67" s="876"/>
      <c r="PZD67" s="876"/>
      <c r="PZE67" s="876"/>
      <c r="PZF67" s="876"/>
      <c r="PZG67" s="876"/>
      <c r="PZH67" s="876"/>
      <c r="PZI67" s="876"/>
      <c r="PZJ67" s="876"/>
      <c r="PZK67" s="876"/>
      <c r="PZL67" s="876"/>
      <c r="PZM67" s="876"/>
      <c r="PZN67" s="876"/>
      <c r="PZO67" s="876"/>
      <c r="PZP67" s="876"/>
      <c r="PZQ67" s="876"/>
      <c r="PZR67" s="876"/>
      <c r="PZS67" s="876"/>
      <c r="PZT67" s="876"/>
      <c r="PZU67" s="876"/>
      <c r="PZV67" s="876"/>
      <c r="PZW67" s="876"/>
      <c r="PZX67" s="876"/>
      <c r="PZY67" s="876"/>
      <c r="PZZ67" s="876"/>
      <c r="QAA67" s="876"/>
      <c r="QAB67" s="876"/>
      <c r="QAC67" s="876"/>
      <c r="QAD67" s="876"/>
      <c r="QAE67" s="876"/>
      <c r="QAF67" s="876"/>
      <c r="QAG67" s="876"/>
      <c r="QAH67" s="876"/>
      <c r="QAI67" s="876"/>
      <c r="QAJ67" s="876"/>
      <c r="QAK67" s="876"/>
      <c r="QAL67" s="876"/>
      <c r="QAM67" s="876"/>
      <c r="QAN67" s="876"/>
      <c r="QAO67" s="876"/>
      <c r="QAP67" s="876"/>
      <c r="QAQ67" s="876"/>
      <c r="QAR67" s="876"/>
      <c r="QAS67" s="876"/>
      <c r="QAT67" s="876"/>
      <c r="QAU67" s="876"/>
      <c r="QAV67" s="876"/>
      <c r="QAW67" s="876"/>
      <c r="QAX67" s="876"/>
      <c r="QAY67" s="876"/>
      <c r="QAZ67" s="876"/>
      <c r="QBA67" s="876"/>
      <c r="QBB67" s="876"/>
      <c r="QBC67" s="876"/>
      <c r="QBD67" s="876"/>
      <c r="QBE67" s="876"/>
      <c r="QBF67" s="876"/>
      <c r="QBG67" s="876"/>
      <c r="QBH67" s="876"/>
      <c r="QBI67" s="876"/>
      <c r="QBJ67" s="876"/>
      <c r="QBK67" s="876"/>
      <c r="QBL67" s="876"/>
      <c r="QBM67" s="876"/>
      <c r="QBN67" s="876"/>
      <c r="QBO67" s="876"/>
      <c r="QBP67" s="876"/>
      <c r="QBQ67" s="876"/>
      <c r="QBR67" s="876"/>
      <c r="QBS67" s="876"/>
      <c r="QBT67" s="876"/>
      <c r="QBU67" s="876"/>
      <c r="QBV67" s="876"/>
      <c r="QBW67" s="876"/>
      <c r="QBX67" s="876"/>
      <c r="QBY67" s="876"/>
      <c r="QBZ67" s="876"/>
      <c r="QCA67" s="876"/>
      <c r="QCB67" s="876"/>
      <c r="QCC67" s="876"/>
      <c r="QCD67" s="876"/>
      <c r="QCE67" s="876"/>
      <c r="QCF67" s="876"/>
      <c r="QCG67" s="876"/>
      <c r="QCH67" s="876"/>
      <c r="QCI67" s="876"/>
      <c r="QCJ67" s="876"/>
      <c r="QCK67" s="876"/>
      <c r="QCL67" s="876"/>
      <c r="QCM67" s="876"/>
      <c r="QCN67" s="876"/>
      <c r="QCO67" s="876"/>
      <c r="QCP67" s="876"/>
      <c r="QCQ67" s="876"/>
      <c r="QCR67" s="876"/>
      <c r="QCS67" s="876"/>
      <c r="QCT67" s="876"/>
      <c r="QCU67" s="876"/>
      <c r="QCV67" s="876"/>
      <c r="QCW67" s="876"/>
      <c r="QCX67" s="876"/>
      <c r="QCY67" s="876"/>
      <c r="QCZ67" s="876"/>
      <c r="QDA67" s="876"/>
      <c r="QDB67" s="876"/>
      <c r="QDC67" s="876"/>
      <c r="QDD67" s="876"/>
      <c r="QDE67" s="876"/>
      <c r="QDF67" s="876"/>
      <c r="QDG67" s="876"/>
      <c r="QDH67" s="876"/>
      <c r="QDI67" s="876"/>
      <c r="QDJ67" s="876"/>
      <c r="QDK67" s="876"/>
      <c r="QDL67" s="876"/>
      <c r="QDM67" s="876"/>
      <c r="QDN67" s="876"/>
      <c r="QDO67" s="876"/>
      <c r="QDP67" s="876"/>
      <c r="QDQ67" s="876"/>
      <c r="QDR67" s="876"/>
      <c r="QDS67" s="876"/>
      <c r="QDT67" s="876"/>
      <c r="QDU67" s="876"/>
      <c r="QDV67" s="876"/>
      <c r="QDW67" s="876"/>
      <c r="QDX67" s="876"/>
      <c r="QDY67" s="876"/>
      <c r="QDZ67" s="876"/>
      <c r="QEA67" s="876"/>
      <c r="QEB67" s="876"/>
      <c r="QEC67" s="876"/>
      <c r="QED67" s="876"/>
      <c r="QEE67" s="876"/>
      <c r="QEF67" s="876"/>
      <c r="QEG67" s="876"/>
      <c r="QEH67" s="876"/>
      <c r="QEI67" s="876"/>
      <c r="QEJ67" s="876"/>
      <c r="QEK67" s="876"/>
      <c r="QEL67" s="876"/>
      <c r="QEM67" s="876"/>
      <c r="QEN67" s="876"/>
      <c r="QEO67" s="876"/>
      <c r="QEP67" s="876"/>
      <c r="QEQ67" s="876"/>
      <c r="QER67" s="876"/>
      <c r="QES67" s="876"/>
      <c r="QET67" s="876"/>
      <c r="QEU67" s="876"/>
      <c r="QEV67" s="876"/>
      <c r="QEW67" s="876"/>
      <c r="QEX67" s="876"/>
      <c r="QEY67" s="876"/>
      <c r="QEZ67" s="876"/>
      <c r="QFA67" s="876"/>
      <c r="QFB67" s="876"/>
      <c r="QFC67" s="876"/>
      <c r="QFD67" s="876"/>
      <c r="QFE67" s="876"/>
      <c r="QFF67" s="876"/>
      <c r="QFG67" s="876"/>
      <c r="QFH67" s="876"/>
      <c r="QFI67" s="876"/>
      <c r="QFJ67" s="876"/>
      <c r="QFK67" s="876"/>
      <c r="QFL67" s="876"/>
      <c r="QFM67" s="876"/>
      <c r="QFN67" s="876"/>
      <c r="QFO67" s="876"/>
      <c r="QFP67" s="876"/>
      <c r="QFQ67" s="876"/>
      <c r="QFR67" s="876"/>
      <c r="QFS67" s="876"/>
      <c r="QFT67" s="876"/>
      <c r="QFU67" s="876"/>
      <c r="QFV67" s="876"/>
      <c r="QFW67" s="876"/>
      <c r="QFX67" s="876"/>
      <c r="QFY67" s="876"/>
      <c r="QFZ67" s="876"/>
      <c r="QGA67" s="876"/>
      <c r="QGB67" s="876"/>
      <c r="QGC67" s="876"/>
      <c r="QGD67" s="876"/>
      <c r="QGE67" s="876"/>
      <c r="QGF67" s="876"/>
      <c r="QGG67" s="876"/>
      <c r="QGH67" s="876"/>
      <c r="QGI67" s="876"/>
      <c r="QGJ67" s="876"/>
      <c r="QGK67" s="876"/>
      <c r="QGL67" s="876"/>
      <c r="QGM67" s="876"/>
      <c r="QGN67" s="876"/>
      <c r="QGO67" s="876"/>
      <c r="QGP67" s="876"/>
      <c r="QGQ67" s="876"/>
      <c r="QGR67" s="876"/>
      <c r="QGS67" s="876"/>
      <c r="QGT67" s="876"/>
      <c r="QGU67" s="876"/>
      <c r="QGV67" s="876"/>
      <c r="QGW67" s="876"/>
      <c r="QGX67" s="876"/>
      <c r="QGY67" s="876"/>
      <c r="QGZ67" s="876"/>
      <c r="QHA67" s="876"/>
      <c r="QHB67" s="876"/>
      <c r="QHC67" s="876"/>
      <c r="QHD67" s="876"/>
      <c r="QHE67" s="876"/>
      <c r="QHF67" s="876"/>
      <c r="QHG67" s="876"/>
      <c r="QHH67" s="876"/>
      <c r="QHI67" s="876"/>
      <c r="QHJ67" s="876"/>
      <c r="QHK67" s="876"/>
      <c r="QHL67" s="876"/>
      <c r="QHM67" s="876"/>
      <c r="QHN67" s="876"/>
      <c r="QHO67" s="876"/>
      <c r="QHP67" s="876"/>
      <c r="QHQ67" s="876"/>
      <c r="QHR67" s="876"/>
      <c r="QHS67" s="876"/>
      <c r="QHT67" s="876"/>
      <c r="QHU67" s="876"/>
      <c r="QHV67" s="876"/>
      <c r="QHW67" s="876"/>
      <c r="QHX67" s="876"/>
      <c r="QHY67" s="876"/>
      <c r="QHZ67" s="876"/>
      <c r="QIA67" s="876"/>
      <c r="QIB67" s="876"/>
      <c r="QIC67" s="876"/>
      <c r="QID67" s="876"/>
      <c r="QIE67" s="876"/>
      <c r="QIF67" s="876"/>
      <c r="QIG67" s="876"/>
      <c r="QIH67" s="876"/>
      <c r="QII67" s="876"/>
      <c r="QIJ67" s="876"/>
      <c r="QIK67" s="876"/>
      <c r="QIL67" s="876"/>
      <c r="QIM67" s="876"/>
      <c r="QIN67" s="876"/>
      <c r="QIO67" s="876"/>
      <c r="QIP67" s="876"/>
      <c r="QIQ67" s="876"/>
      <c r="QIR67" s="876"/>
      <c r="QIS67" s="876"/>
      <c r="QIT67" s="876"/>
      <c r="QIU67" s="876"/>
      <c r="QIV67" s="876"/>
      <c r="QIW67" s="876"/>
      <c r="QIX67" s="876"/>
      <c r="QIY67" s="876"/>
      <c r="QIZ67" s="876"/>
      <c r="QJA67" s="876"/>
      <c r="QJB67" s="876"/>
      <c r="QJC67" s="876"/>
      <c r="QJD67" s="876"/>
      <c r="QJE67" s="876"/>
      <c r="QJF67" s="876"/>
      <c r="QJG67" s="876"/>
      <c r="QJH67" s="876"/>
      <c r="QJI67" s="876"/>
      <c r="QJJ67" s="876"/>
      <c r="QJK67" s="876"/>
      <c r="QJL67" s="876"/>
      <c r="QJM67" s="876"/>
      <c r="QJN67" s="876"/>
      <c r="QJO67" s="876"/>
      <c r="QJP67" s="876"/>
      <c r="QJQ67" s="876"/>
      <c r="QJR67" s="876"/>
      <c r="QJS67" s="876"/>
      <c r="QJT67" s="876"/>
      <c r="QJU67" s="876"/>
      <c r="QJV67" s="876"/>
      <c r="QJW67" s="876"/>
      <c r="QJX67" s="876"/>
      <c r="QJY67" s="876"/>
      <c r="QJZ67" s="876"/>
      <c r="QKA67" s="876"/>
      <c r="QKB67" s="876"/>
      <c r="QKC67" s="876"/>
      <c r="QKD67" s="876"/>
      <c r="QKE67" s="876"/>
      <c r="QKF67" s="876"/>
      <c r="QKG67" s="876"/>
      <c r="QKH67" s="876"/>
      <c r="QKI67" s="876"/>
      <c r="QKJ67" s="876"/>
      <c r="QKK67" s="876"/>
      <c r="QKL67" s="876"/>
      <c r="QKM67" s="876"/>
      <c r="QKN67" s="876"/>
      <c r="QKO67" s="876"/>
      <c r="QKP67" s="876"/>
      <c r="QKQ67" s="876"/>
      <c r="QKR67" s="876"/>
      <c r="QKS67" s="876"/>
      <c r="QKT67" s="876"/>
      <c r="QKU67" s="876"/>
      <c r="QKV67" s="876"/>
      <c r="QKW67" s="876"/>
      <c r="QKX67" s="876"/>
      <c r="QKY67" s="876"/>
      <c r="QKZ67" s="876"/>
      <c r="QLA67" s="876"/>
      <c r="QLB67" s="876"/>
      <c r="QLC67" s="876"/>
      <c r="QLD67" s="876"/>
      <c r="QLE67" s="876"/>
      <c r="QLF67" s="876"/>
      <c r="QLG67" s="876"/>
      <c r="QLH67" s="876"/>
      <c r="QLI67" s="876"/>
      <c r="QLJ67" s="876"/>
      <c r="QLK67" s="876"/>
      <c r="QLL67" s="876"/>
      <c r="QLM67" s="876"/>
      <c r="QLN67" s="876"/>
      <c r="QLO67" s="876"/>
      <c r="QLP67" s="876"/>
      <c r="QLQ67" s="876"/>
      <c r="QLR67" s="876"/>
      <c r="QLS67" s="876"/>
      <c r="QLT67" s="876"/>
      <c r="QLU67" s="876"/>
      <c r="QLV67" s="876"/>
      <c r="QLW67" s="876"/>
      <c r="QLX67" s="876"/>
      <c r="QLY67" s="876"/>
      <c r="QLZ67" s="876"/>
      <c r="QMA67" s="876"/>
      <c r="QMB67" s="876"/>
      <c r="QMC67" s="876"/>
      <c r="QMD67" s="876"/>
      <c r="QME67" s="876"/>
      <c r="QMF67" s="876"/>
      <c r="QMG67" s="876"/>
      <c r="QMH67" s="876"/>
      <c r="QMI67" s="876"/>
      <c r="QMJ67" s="876"/>
      <c r="QMK67" s="876"/>
      <c r="QML67" s="876"/>
      <c r="QMM67" s="876"/>
      <c r="QMN67" s="876"/>
      <c r="QMO67" s="876"/>
      <c r="QMP67" s="876"/>
      <c r="QMQ67" s="876"/>
      <c r="QMR67" s="876"/>
      <c r="QMS67" s="876"/>
      <c r="QMT67" s="876"/>
      <c r="QMU67" s="876"/>
      <c r="QMV67" s="876"/>
      <c r="QMW67" s="876"/>
      <c r="QMX67" s="876"/>
      <c r="QMY67" s="876"/>
      <c r="QMZ67" s="876"/>
      <c r="QNA67" s="876"/>
      <c r="QNB67" s="876"/>
      <c r="QNC67" s="876"/>
      <c r="QND67" s="876"/>
      <c r="QNE67" s="876"/>
      <c r="QNF67" s="876"/>
      <c r="QNG67" s="876"/>
      <c r="QNH67" s="876"/>
      <c r="QNI67" s="876"/>
      <c r="QNJ67" s="876"/>
      <c r="QNK67" s="876"/>
      <c r="QNL67" s="876"/>
      <c r="QNM67" s="876"/>
      <c r="QNN67" s="876"/>
      <c r="QNO67" s="876"/>
      <c r="QNP67" s="876"/>
      <c r="QNQ67" s="876"/>
      <c r="QNR67" s="876"/>
      <c r="QNS67" s="876"/>
      <c r="QNT67" s="876"/>
      <c r="QNU67" s="876"/>
      <c r="QNV67" s="876"/>
      <c r="QNW67" s="876"/>
      <c r="QNX67" s="876"/>
      <c r="QNY67" s="876"/>
      <c r="QNZ67" s="876"/>
      <c r="QOA67" s="876"/>
      <c r="QOB67" s="876"/>
      <c r="QOC67" s="876"/>
      <c r="QOD67" s="876"/>
      <c r="QOE67" s="876"/>
      <c r="QOF67" s="876"/>
      <c r="QOG67" s="876"/>
      <c r="QOH67" s="876"/>
      <c r="QOI67" s="876"/>
      <c r="QOJ67" s="876"/>
      <c r="QOK67" s="876"/>
      <c r="QOL67" s="876"/>
      <c r="QOM67" s="876"/>
      <c r="QON67" s="876"/>
      <c r="QOO67" s="876"/>
      <c r="QOP67" s="876"/>
      <c r="QOQ67" s="876"/>
      <c r="QOR67" s="876"/>
      <c r="QOS67" s="876"/>
      <c r="QOT67" s="876"/>
      <c r="QOU67" s="876"/>
      <c r="QOV67" s="876"/>
      <c r="QOW67" s="876"/>
      <c r="QOX67" s="876"/>
      <c r="QOY67" s="876"/>
      <c r="QOZ67" s="876"/>
      <c r="QPA67" s="876"/>
      <c r="QPB67" s="876"/>
      <c r="QPC67" s="876"/>
      <c r="QPD67" s="876"/>
      <c r="QPE67" s="876"/>
      <c r="QPF67" s="876"/>
      <c r="QPG67" s="876"/>
      <c r="QPH67" s="876"/>
      <c r="QPI67" s="876"/>
      <c r="QPJ67" s="876"/>
      <c r="QPK67" s="876"/>
      <c r="QPL67" s="876"/>
      <c r="QPM67" s="876"/>
      <c r="QPN67" s="876"/>
      <c r="QPO67" s="876"/>
      <c r="QPP67" s="876"/>
      <c r="QPQ67" s="876"/>
      <c r="QPR67" s="876"/>
      <c r="QPS67" s="876"/>
      <c r="QPT67" s="876"/>
      <c r="QPU67" s="876"/>
      <c r="QPV67" s="876"/>
      <c r="QPW67" s="876"/>
      <c r="QPX67" s="876"/>
      <c r="QPY67" s="876"/>
      <c r="QPZ67" s="876"/>
      <c r="QQA67" s="876"/>
      <c r="QQB67" s="876"/>
      <c r="QQC67" s="876"/>
      <c r="QQD67" s="876"/>
      <c r="QQE67" s="876"/>
      <c r="QQF67" s="876"/>
      <c r="QQG67" s="876"/>
      <c r="QQH67" s="876"/>
      <c r="QQI67" s="876"/>
      <c r="QQJ67" s="876"/>
      <c r="QQK67" s="876"/>
      <c r="QQL67" s="876"/>
      <c r="QQM67" s="876"/>
      <c r="QQN67" s="876"/>
      <c r="QQO67" s="876"/>
      <c r="QQP67" s="876"/>
      <c r="QQQ67" s="876"/>
      <c r="QQR67" s="876"/>
      <c r="QQS67" s="876"/>
      <c r="QQT67" s="876"/>
      <c r="QQU67" s="876"/>
      <c r="QQV67" s="876"/>
      <c r="QQW67" s="876"/>
      <c r="QQX67" s="876"/>
      <c r="QQY67" s="876"/>
      <c r="QQZ67" s="876"/>
      <c r="QRA67" s="876"/>
      <c r="QRB67" s="876"/>
      <c r="QRC67" s="876"/>
      <c r="QRD67" s="876"/>
      <c r="QRE67" s="876"/>
      <c r="QRF67" s="876"/>
      <c r="QRG67" s="876"/>
      <c r="QRH67" s="876"/>
      <c r="QRI67" s="876"/>
      <c r="QRJ67" s="876"/>
      <c r="QRK67" s="876"/>
      <c r="QRL67" s="876"/>
      <c r="QRM67" s="876"/>
      <c r="QRN67" s="876"/>
      <c r="QRO67" s="876"/>
      <c r="QRP67" s="876"/>
      <c r="QRQ67" s="876"/>
      <c r="QRR67" s="876"/>
      <c r="QRS67" s="876"/>
      <c r="QRT67" s="876"/>
      <c r="QRU67" s="876"/>
      <c r="QRV67" s="876"/>
      <c r="QRW67" s="876"/>
      <c r="QRX67" s="876"/>
      <c r="QRY67" s="876"/>
      <c r="QRZ67" s="876"/>
      <c r="QSA67" s="876"/>
      <c r="QSB67" s="876"/>
      <c r="QSC67" s="876"/>
      <c r="QSD67" s="876"/>
      <c r="QSE67" s="876"/>
      <c r="QSF67" s="876"/>
      <c r="QSG67" s="876"/>
      <c r="QSH67" s="876"/>
      <c r="QSI67" s="876"/>
      <c r="QSJ67" s="876"/>
      <c r="QSK67" s="876"/>
      <c r="QSL67" s="876"/>
      <c r="QSM67" s="876"/>
      <c r="QSN67" s="876"/>
      <c r="QSO67" s="876"/>
      <c r="QSP67" s="876"/>
      <c r="QSQ67" s="876"/>
      <c r="QSR67" s="876"/>
      <c r="QSS67" s="876"/>
      <c r="QST67" s="876"/>
      <c r="QSU67" s="876"/>
      <c r="QSV67" s="876"/>
      <c r="QSW67" s="876"/>
      <c r="QSX67" s="876"/>
      <c r="QSY67" s="876"/>
      <c r="QSZ67" s="876"/>
      <c r="QTA67" s="876"/>
      <c r="QTB67" s="876"/>
      <c r="QTC67" s="876"/>
      <c r="QTD67" s="876"/>
      <c r="QTE67" s="876"/>
      <c r="QTF67" s="876"/>
      <c r="QTG67" s="876"/>
      <c r="QTH67" s="876"/>
      <c r="QTI67" s="876"/>
      <c r="QTJ67" s="876"/>
      <c r="QTK67" s="876"/>
      <c r="QTL67" s="876"/>
      <c r="QTM67" s="876"/>
      <c r="QTN67" s="876"/>
      <c r="QTO67" s="876"/>
      <c r="QTP67" s="876"/>
      <c r="QTQ67" s="876"/>
      <c r="QTR67" s="876"/>
      <c r="QTS67" s="876"/>
      <c r="QTT67" s="876"/>
      <c r="QTU67" s="876"/>
      <c r="QTV67" s="876"/>
      <c r="QTW67" s="876"/>
      <c r="QTX67" s="876"/>
      <c r="QTY67" s="876"/>
      <c r="QTZ67" s="876"/>
      <c r="QUA67" s="876"/>
      <c r="QUB67" s="876"/>
      <c r="QUC67" s="876"/>
      <c r="QUD67" s="876"/>
      <c r="QUE67" s="876"/>
      <c r="QUF67" s="876"/>
      <c r="QUG67" s="876"/>
      <c r="QUH67" s="876"/>
      <c r="QUI67" s="876"/>
      <c r="QUJ67" s="876"/>
      <c r="QUK67" s="876"/>
      <c r="QUL67" s="876"/>
      <c r="QUM67" s="876"/>
      <c r="QUN67" s="876"/>
      <c r="QUO67" s="876"/>
      <c r="QUP67" s="876"/>
      <c r="QUQ67" s="876"/>
      <c r="QUR67" s="876"/>
      <c r="QUS67" s="876"/>
      <c r="QUT67" s="876"/>
      <c r="QUU67" s="876"/>
      <c r="QUV67" s="876"/>
      <c r="QUW67" s="876"/>
      <c r="QUX67" s="876"/>
      <c r="QUY67" s="876"/>
      <c r="QUZ67" s="876"/>
      <c r="QVA67" s="876"/>
      <c r="QVB67" s="876"/>
      <c r="QVC67" s="876"/>
      <c r="QVD67" s="876"/>
      <c r="QVE67" s="876"/>
      <c r="QVF67" s="876"/>
      <c r="QVG67" s="876"/>
      <c r="QVH67" s="876"/>
      <c r="QVI67" s="876"/>
      <c r="QVJ67" s="876"/>
      <c r="QVK67" s="876"/>
      <c r="QVL67" s="876"/>
      <c r="QVM67" s="876"/>
      <c r="QVN67" s="876"/>
      <c r="QVO67" s="876"/>
      <c r="QVP67" s="876"/>
      <c r="QVQ67" s="876"/>
      <c r="QVR67" s="876"/>
      <c r="QVS67" s="876"/>
      <c r="QVT67" s="876"/>
      <c r="QVU67" s="876"/>
      <c r="QVV67" s="876"/>
      <c r="QVW67" s="876"/>
      <c r="QVX67" s="876"/>
      <c r="QVY67" s="876"/>
      <c r="QVZ67" s="876"/>
      <c r="QWA67" s="876"/>
      <c r="QWB67" s="876"/>
      <c r="QWC67" s="876"/>
      <c r="QWD67" s="876"/>
      <c r="QWE67" s="876"/>
      <c r="QWF67" s="876"/>
      <c r="QWG67" s="876"/>
      <c r="QWH67" s="876"/>
      <c r="QWI67" s="876"/>
      <c r="QWJ67" s="876"/>
      <c r="QWK67" s="876"/>
      <c r="QWL67" s="876"/>
      <c r="QWM67" s="876"/>
      <c r="QWN67" s="876"/>
      <c r="QWO67" s="876"/>
      <c r="QWP67" s="876"/>
      <c r="QWQ67" s="876"/>
      <c r="QWR67" s="876"/>
      <c r="QWS67" s="876"/>
      <c r="QWT67" s="876"/>
      <c r="QWU67" s="876"/>
      <c r="QWV67" s="876"/>
      <c r="QWW67" s="876"/>
      <c r="QWX67" s="876"/>
      <c r="QWY67" s="876"/>
      <c r="QWZ67" s="876"/>
      <c r="QXA67" s="876"/>
      <c r="QXB67" s="876"/>
      <c r="QXC67" s="876"/>
      <c r="QXD67" s="876"/>
      <c r="QXE67" s="876"/>
      <c r="QXF67" s="876"/>
      <c r="QXG67" s="876"/>
      <c r="QXH67" s="876"/>
      <c r="QXI67" s="876"/>
      <c r="QXJ67" s="876"/>
      <c r="QXK67" s="876"/>
      <c r="QXL67" s="876"/>
      <c r="QXM67" s="876"/>
      <c r="QXN67" s="876"/>
      <c r="QXO67" s="876"/>
      <c r="QXP67" s="876"/>
      <c r="QXQ67" s="876"/>
      <c r="QXR67" s="876"/>
      <c r="QXS67" s="876"/>
      <c r="QXT67" s="876"/>
      <c r="QXU67" s="876"/>
      <c r="QXV67" s="876"/>
      <c r="QXW67" s="876"/>
      <c r="QXX67" s="876"/>
      <c r="QXY67" s="876"/>
      <c r="QXZ67" s="876"/>
      <c r="QYA67" s="876"/>
      <c r="QYB67" s="876"/>
      <c r="QYC67" s="876"/>
      <c r="QYD67" s="876"/>
      <c r="QYE67" s="876"/>
      <c r="QYF67" s="876"/>
      <c r="QYG67" s="876"/>
      <c r="QYH67" s="876"/>
      <c r="QYI67" s="876"/>
      <c r="QYJ67" s="876"/>
      <c r="QYK67" s="876"/>
      <c r="QYL67" s="876"/>
      <c r="QYM67" s="876"/>
      <c r="QYN67" s="876"/>
      <c r="QYO67" s="876"/>
      <c r="QYP67" s="876"/>
      <c r="QYQ67" s="876"/>
      <c r="QYR67" s="876"/>
      <c r="QYS67" s="876"/>
      <c r="QYT67" s="876"/>
      <c r="QYU67" s="876"/>
      <c r="QYV67" s="876"/>
      <c r="QYW67" s="876"/>
      <c r="QYX67" s="876"/>
      <c r="QYY67" s="876"/>
      <c r="QYZ67" s="876"/>
      <c r="QZA67" s="876"/>
      <c r="QZB67" s="876"/>
      <c r="QZC67" s="876"/>
      <c r="QZD67" s="876"/>
      <c r="QZE67" s="876"/>
      <c r="QZF67" s="876"/>
      <c r="QZG67" s="876"/>
      <c r="QZH67" s="876"/>
      <c r="QZI67" s="876"/>
      <c r="QZJ67" s="876"/>
      <c r="QZK67" s="876"/>
      <c r="QZL67" s="876"/>
      <c r="QZM67" s="876"/>
      <c r="QZN67" s="876"/>
      <c r="QZO67" s="876"/>
      <c r="QZP67" s="876"/>
      <c r="QZQ67" s="876"/>
      <c r="QZR67" s="876"/>
      <c r="QZS67" s="876"/>
      <c r="QZT67" s="876"/>
      <c r="QZU67" s="876"/>
      <c r="QZV67" s="876"/>
      <c r="QZW67" s="876"/>
      <c r="QZX67" s="876"/>
      <c r="QZY67" s="876"/>
      <c r="QZZ67" s="876"/>
      <c r="RAA67" s="876"/>
      <c r="RAB67" s="876"/>
      <c r="RAC67" s="876"/>
      <c r="RAD67" s="876"/>
      <c r="RAE67" s="876"/>
      <c r="RAF67" s="876"/>
      <c r="RAG67" s="876"/>
      <c r="RAH67" s="876"/>
      <c r="RAI67" s="876"/>
      <c r="RAJ67" s="876"/>
      <c r="RAK67" s="876"/>
      <c r="RAL67" s="876"/>
      <c r="RAM67" s="876"/>
      <c r="RAN67" s="876"/>
      <c r="RAO67" s="876"/>
      <c r="RAP67" s="876"/>
      <c r="RAQ67" s="876"/>
      <c r="RAR67" s="876"/>
      <c r="RAS67" s="876"/>
      <c r="RAT67" s="876"/>
      <c r="RAU67" s="876"/>
      <c r="RAV67" s="876"/>
      <c r="RAW67" s="876"/>
      <c r="RAX67" s="876"/>
      <c r="RAY67" s="876"/>
      <c r="RAZ67" s="876"/>
      <c r="RBA67" s="876"/>
      <c r="RBB67" s="876"/>
      <c r="RBC67" s="876"/>
      <c r="RBD67" s="876"/>
      <c r="RBE67" s="876"/>
      <c r="RBF67" s="876"/>
      <c r="RBG67" s="876"/>
      <c r="RBH67" s="876"/>
      <c r="RBI67" s="876"/>
      <c r="RBJ67" s="876"/>
      <c r="RBK67" s="876"/>
      <c r="RBL67" s="876"/>
      <c r="RBM67" s="876"/>
      <c r="RBN67" s="876"/>
      <c r="RBO67" s="876"/>
      <c r="RBP67" s="876"/>
      <c r="RBQ67" s="876"/>
      <c r="RBR67" s="876"/>
      <c r="RBS67" s="876"/>
      <c r="RBT67" s="876"/>
      <c r="RBU67" s="876"/>
      <c r="RBV67" s="876"/>
      <c r="RBW67" s="876"/>
      <c r="RBX67" s="876"/>
      <c r="RBY67" s="876"/>
      <c r="RBZ67" s="876"/>
      <c r="RCA67" s="876"/>
      <c r="RCB67" s="876"/>
      <c r="RCC67" s="876"/>
      <c r="RCD67" s="876"/>
      <c r="RCE67" s="876"/>
      <c r="RCF67" s="876"/>
      <c r="RCG67" s="876"/>
      <c r="RCH67" s="876"/>
      <c r="RCI67" s="876"/>
      <c r="RCJ67" s="876"/>
      <c r="RCK67" s="876"/>
      <c r="RCL67" s="876"/>
      <c r="RCM67" s="876"/>
      <c r="RCN67" s="876"/>
      <c r="RCO67" s="876"/>
      <c r="RCP67" s="876"/>
      <c r="RCQ67" s="876"/>
      <c r="RCR67" s="876"/>
      <c r="RCS67" s="876"/>
      <c r="RCT67" s="876"/>
      <c r="RCU67" s="876"/>
      <c r="RCV67" s="876"/>
      <c r="RCW67" s="876"/>
      <c r="RCX67" s="876"/>
      <c r="RCY67" s="876"/>
      <c r="RCZ67" s="876"/>
      <c r="RDA67" s="876"/>
      <c r="RDB67" s="876"/>
      <c r="RDC67" s="876"/>
      <c r="RDD67" s="876"/>
      <c r="RDE67" s="876"/>
      <c r="RDF67" s="876"/>
      <c r="RDG67" s="876"/>
      <c r="RDH67" s="876"/>
      <c r="RDI67" s="876"/>
      <c r="RDJ67" s="876"/>
      <c r="RDK67" s="876"/>
      <c r="RDL67" s="876"/>
      <c r="RDM67" s="876"/>
      <c r="RDN67" s="876"/>
      <c r="RDO67" s="876"/>
      <c r="RDP67" s="876"/>
      <c r="RDQ67" s="876"/>
      <c r="RDR67" s="876"/>
      <c r="RDS67" s="876"/>
      <c r="RDT67" s="876"/>
      <c r="RDU67" s="876"/>
      <c r="RDV67" s="876"/>
      <c r="RDW67" s="876"/>
      <c r="RDX67" s="876"/>
      <c r="RDY67" s="876"/>
      <c r="RDZ67" s="876"/>
      <c r="REA67" s="876"/>
      <c r="REB67" s="876"/>
      <c r="REC67" s="876"/>
      <c r="RED67" s="876"/>
      <c r="REE67" s="876"/>
      <c r="REF67" s="876"/>
      <c r="REG67" s="876"/>
      <c r="REH67" s="876"/>
      <c r="REI67" s="876"/>
      <c r="REJ67" s="876"/>
      <c r="REK67" s="876"/>
      <c r="REL67" s="876"/>
      <c r="REM67" s="876"/>
      <c r="REN67" s="876"/>
      <c r="REO67" s="876"/>
      <c r="REP67" s="876"/>
      <c r="REQ67" s="876"/>
      <c r="RER67" s="876"/>
      <c r="RES67" s="876"/>
      <c r="RET67" s="876"/>
      <c r="REU67" s="876"/>
      <c r="REV67" s="876"/>
      <c r="REW67" s="876"/>
      <c r="REX67" s="876"/>
      <c r="REY67" s="876"/>
      <c r="REZ67" s="876"/>
      <c r="RFA67" s="876"/>
      <c r="RFB67" s="876"/>
      <c r="RFC67" s="876"/>
      <c r="RFD67" s="876"/>
      <c r="RFE67" s="876"/>
      <c r="RFF67" s="876"/>
      <c r="RFG67" s="876"/>
      <c r="RFH67" s="876"/>
      <c r="RFI67" s="876"/>
      <c r="RFJ67" s="876"/>
      <c r="RFK67" s="876"/>
      <c r="RFL67" s="876"/>
      <c r="RFM67" s="876"/>
      <c r="RFN67" s="876"/>
      <c r="RFO67" s="876"/>
      <c r="RFP67" s="876"/>
      <c r="RFQ67" s="876"/>
      <c r="RFR67" s="876"/>
      <c r="RFS67" s="876"/>
      <c r="RFT67" s="876"/>
      <c r="RFU67" s="876"/>
      <c r="RFV67" s="876"/>
      <c r="RFW67" s="876"/>
      <c r="RFX67" s="876"/>
      <c r="RFY67" s="876"/>
      <c r="RFZ67" s="876"/>
      <c r="RGA67" s="876"/>
      <c r="RGB67" s="876"/>
      <c r="RGC67" s="876"/>
      <c r="RGD67" s="876"/>
      <c r="RGE67" s="876"/>
      <c r="RGF67" s="876"/>
      <c r="RGG67" s="876"/>
      <c r="RGH67" s="876"/>
      <c r="RGI67" s="876"/>
      <c r="RGJ67" s="876"/>
      <c r="RGK67" s="876"/>
      <c r="RGL67" s="876"/>
      <c r="RGM67" s="876"/>
      <c r="RGN67" s="876"/>
      <c r="RGO67" s="876"/>
      <c r="RGP67" s="876"/>
      <c r="RGQ67" s="876"/>
      <c r="RGR67" s="876"/>
      <c r="RGS67" s="876"/>
      <c r="RGT67" s="876"/>
      <c r="RGU67" s="876"/>
      <c r="RGV67" s="876"/>
      <c r="RGW67" s="876"/>
      <c r="RGX67" s="876"/>
      <c r="RGY67" s="876"/>
      <c r="RGZ67" s="876"/>
      <c r="RHA67" s="876"/>
      <c r="RHB67" s="876"/>
      <c r="RHC67" s="876"/>
      <c r="RHD67" s="876"/>
      <c r="RHE67" s="876"/>
      <c r="RHF67" s="876"/>
      <c r="RHG67" s="876"/>
      <c r="RHH67" s="876"/>
      <c r="RHI67" s="876"/>
      <c r="RHJ67" s="876"/>
      <c r="RHK67" s="876"/>
      <c r="RHL67" s="876"/>
      <c r="RHM67" s="876"/>
      <c r="RHN67" s="876"/>
      <c r="RHO67" s="876"/>
      <c r="RHP67" s="876"/>
      <c r="RHQ67" s="876"/>
      <c r="RHR67" s="876"/>
      <c r="RHS67" s="876"/>
      <c r="RHT67" s="876"/>
      <c r="RHU67" s="876"/>
      <c r="RHV67" s="876"/>
      <c r="RHW67" s="876"/>
      <c r="RHX67" s="876"/>
      <c r="RHY67" s="876"/>
      <c r="RHZ67" s="876"/>
      <c r="RIA67" s="876"/>
      <c r="RIB67" s="876"/>
      <c r="RIC67" s="876"/>
      <c r="RID67" s="876"/>
      <c r="RIE67" s="876"/>
      <c r="RIF67" s="876"/>
      <c r="RIG67" s="876"/>
      <c r="RIH67" s="876"/>
      <c r="RII67" s="876"/>
      <c r="RIJ67" s="876"/>
      <c r="RIK67" s="876"/>
      <c r="RIL67" s="876"/>
      <c r="RIM67" s="876"/>
      <c r="RIN67" s="876"/>
      <c r="RIO67" s="876"/>
      <c r="RIP67" s="876"/>
      <c r="RIQ67" s="876"/>
      <c r="RIR67" s="876"/>
      <c r="RIS67" s="876"/>
      <c r="RIT67" s="876"/>
      <c r="RIU67" s="876"/>
      <c r="RIV67" s="876"/>
      <c r="RIW67" s="876"/>
      <c r="RIX67" s="876"/>
      <c r="RIY67" s="876"/>
      <c r="RIZ67" s="876"/>
      <c r="RJA67" s="876"/>
      <c r="RJB67" s="876"/>
      <c r="RJC67" s="876"/>
      <c r="RJD67" s="876"/>
      <c r="RJE67" s="876"/>
      <c r="RJF67" s="876"/>
      <c r="RJG67" s="876"/>
      <c r="RJH67" s="876"/>
      <c r="RJI67" s="876"/>
      <c r="RJJ67" s="876"/>
      <c r="RJK67" s="876"/>
      <c r="RJL67" s="876"/>
      <c r="RJM67" s="876"/>
      <c r="RJN67" s="876"/>
      <c r="RJO67" s="876"/>
      <c r="RJP67" s="876"/>
      <c r="RJQ67" s="876"/>
      <c r="RJR67" s="876"/>
      <c r="RJS67" s="876"/>
      <c r="RJT67" s="876"/>
      <c r="RJU67" s="876"/>
      <c r="RJV67" s="876"/>
      <c r="RJW67" s="876"/>
      <c r="RJX67" s="876"/>
      <c r="RJY67" s="876"/>
      <c r="RJZ67" s="876"/>
      <c r="RKA67" s="876"/>
      <c r="RKB67" s="876"/>
      <c r="RKC67" s="876"/>
      <c r="RKD67" s="876"/>
      <c r="RKE67" s="876"/>
      <c r="RKF67" s="876"/>
      <c r="RKG67" s="876"/>
      <c r="RKH67" s="876"/>
      <c r="RKI67" s="876"/>
      <c r="RKJ67" s="876"/>
      <c r="RKK67" s="876"/>
      <c r="RKL67" s="876"/>
      <c r="RKM67" s="876"/>
      <c r="RKN67" s="876"/>
      <c r="RKO67" s="876"/>
      <c r="RKP67" s="876"/>
      <c r="RKQ67" s="876"/>
      <c r="RKR67" s="876"/>
      <c r="RKS67" s="876"/>
      <c r="RKT67" s="876"/>
      <c r="RKU67" s="876"/>
      <c r="RKV67" s="876"/>
      <c r="RKW67" s="876"/>
      <c r="RKX67" s="876"/>
      <c r="RKY67" s="876"/>
      <c r="RKZ67" s="876"/>
      <c r="RLA67" s="876"/>
      <c r="RLB67" s="876"/>
      <c r="RLC67" s="876"/>
      <c r="RLD67" s="876"/>
      <c r="RLE67" s="876"/>
      <c r="RLF67" s="876"/>
      <c r="RLG67" s="876"/>
      <c r="RLH67" s="876"/>
      <c r="RLI67" s="876"/>
      <c r="RLJ67" s="876"/>
      <c r="RLK67" s="876"/>
      <c r="RLL67" s="876"/>
      <c r="RLM67" s="876"/>
      <c r="RLN67" s="876"/>
      <c r="RLO67" s="876"/>
      <c r="RLP67" s="876"/>
      <c r="RLQ67" s="876"/>
      <c r="RLR67" s="876"/>
      <c r="RLS67" s="876"/>
      <c r="RLT67" s="876"/>
      <c r="RLU67" s="876"/>
      <c r="RLV67" s="876"/>
      <c r="RLW67" s="876"/>
      <c r="RLX67" s="876"/>
      <c r="RLY67" s="876"/>
      <c r="RLZ67" s="876"/>
      <c r="RMA67" s="876"/>
      <c r="RMB67" s="876"/>
      <c r="RMC67" s="876"/>
      <c r="RMD67" s="876"/>
      <c r="RME67" s="876"/>
      <c r="RMF67" s="876"/>
      <c r="RMG67" s="876"/>
      <c r="RMH67" s="876"/>
      <c r="RMI67" s="876"/>
      <c r="RMJ67" s="876"/>
      <c r="RMK67" s="876"/>
      <c r="RML67" s="876"/>
      <c r="RMM67" s="876"/>
      <c r="RMN67" s="876"/>
      <c r="RMO67" s="876"/>
      <c r="RMP67" s="876"/>
      <c r="RMQ67" s="876"/>
      <c r="RMR67" s="876"/>
      <c r="RMS67" s="876"/>
      <c r="RMT67" s="876"/>
      <c r="RMU67" s="876"/>
      <c r="RMV67" s="876"/>
      <c r="RMW67" s="876"/>
      <c r="RMX67" s="876"/>
      <c r="RMY67" s="876"/>
      <c r="RMZ67" s="876"/>
      <c r="RNA67" s="876"/>
      <c r="RNB67" s="876"/>
      <c r="RNC67" s="876"/>
      <c r="RND67" s="876"/>
      <c r="RNE67" s="876"/>
      <c r="RNF67" s="876"/>
      <c r="RNG67" s="876"/>
      <c r="RNH67" s="876"/>
      <c r="RNI67" s="876"/>
      <c r="RNJ67" s="876"/>
      <c r="RNK67" s="876"/>
      <c r="RNL67" s="876"/>
      <c r="RNM67" s="876"/>
      <c r="RNN67" s="876"/>
      <c r="RNO67" s="876"/>
      <c r="RNP67" s="876"/>
      <c r="RNQ67" s="876"/>
      <c r="RNR67" s="876"/>
      <c r="RNS67" s="876"/>
      <c r="RNT67" s="876"/>
      <c r="RNU67" s="876"/>
      <c r="RNV67" s="876"/>
      <c r="RNW67" s="876"/>
      <c r="RNX67" s="876"/>
      <c r="RNY67" s="876"/>
      <c r="RNZ67" s="876"/>
      <c r="ROA67" s="876"/>
      <c r="ROB67" s="876"/>
      <c r="ROC67" s="876"/>
      <c r="ROD67" s="876"/>
      <c r="ROE67" s="876"/>
      <c r="ROF67" s="876"/>
      <c r="ROG67" s="876"/>
      <c r="ROH67" s="876"/>
      <c r="ROI67" s="876"/>
      <c r="ROJ67" s="876"/>
      <c r="ROK67" s="876"/>
      <c r="ROL67" s="876"/>
      <c r="ROM67" s="876"/>
      <c r="RON67" s="876"/>
      <c r="ROO67" s="876"/>
      <c r="ROP67" s="876"/>
      <c r="ROQ67" s="876"/>
      <c r="ROR67" s="876"/>
      <c r="ROS67" s="876"/>
      <c r="ROT67" s="876"/>
      <c r="ROU67" s="876"/>
      <c r="ROV67" s="876"/>
      <c r="ROW67" s="876"/>
      <c r="ROX67" s="876"/>
      <c r="ROY67" s="876"/>
      <c r="ROZ67" s="876"/>
      <c r="RPA67" s="876"/>
      <c r="RPB67" s="876"/>
      <c r="RPC67" s="876"/>
      <c r="RPD67" s="876"/>
      <c r="RPE67" s="876"/>
      <c r="RPF67" s="876"/>
      <c r="RPG67" s="876"/>
      <c r="RPH67" s="876"/>
      <c r="RPI67" s="876"/>
      <c r="RPJ67" s="876"/>
      <c r="RPK67" s="876"/>
      <c r="RPL67" s="876"/>
      <c r="RPM67" s="876"/>
      <c r="RPN67" s="876"/>
      <c r="RPO67" s="876"/>
      <c r="RPP67" s="876"/>
      <c r="RPQ67" s="876"/>
      <c r="RPR67" s="876"/>
      <c r="RPS67" s="876"/>
      <c r="RPT67" s="876"/>
      <c r="RPU67" s="876"/>
      <c r="RPV67" s="876"/>
      <c r="RPW67" s="876"/>
      <c r="RPX67" s="876"/>
      <c r="RPY67" s="876"/>
      <c r="RPZ67" s="876"/>
      <c r="RQA67" s="876"/>
      <c r="RQB67" s="876"/>
      <c r="RQC67" s="876"/>
      <c r="RQD67" s="876"/>
      <c r="RQE67" s="876"/>
      <c r="RQF67" s="876"/>
      <c r="RQG67" s="876"/>
      <c r="RQH67" s="876"/>
      <c r="RQI67" s="876"/>
      <c r="RQJ67" s="876"/>
      <c r="RQK67" s="876"/>
      <c r="RQL67" s="876"/>
      <c r="RQM67" s="876"/>
      <c r="RQN67" s="876"/>
      <c r="RQO67" s="876"/>
      <c r="RQP67" s="876"/>
      <c r="RQQ67" s="876"/>
      <c r="RQR67" s="876"/>
      <c r="RQS67" s="876"/>
      <c r="RQT67" s="876"/>
      <c r="RQU67" s="876"/>
      <c r="RQV67" s="876"/>
      <c r="RQW67" s="876"/>
      <c r="RQX67" s="876"/>
      <c r="RQY67" s="876"/>
      <c r="RQZ67" s="876"/>
      <c r="RRA67" s="876"/>
      <c r="RRB67" s="876"/>
      <c r="RRC67" s="876"/>
      <c r="RRD67" s="876"/>
      <c r="RRE67" s="876"/>
      <c r="RRF67" s="876"/>
      <c r="RRG67" s="876"/>
      <c r="RRH67" s="876"/>
      <c r="RRI67" s="876"/>
      <c r="RRJ67" s="876"/>
      <c r="RRK67" s="876"/>
      <c r="RRL67" s="876"/>
      <c r="RRM67" s="876"/>
      <c r="RRN67" s="876"/>
      <c r="RRO67" s="876"/>
      <c r="RRP67" s="876"/>
      <c r="RRQ67" s="876"/>
      <c r="RRR67" s="876"/>
      <c r="RRS67" s="876"/>
      <c r="RRT67" s="876"/>
      <c r="RRU67" s="876"/>
      <c r="RRV67" s="876"/>
      <c r="RRW67" s="876"/>
      <c r="RRX67" s="876"/>
      <c r="RRY67" s="876"/>
      <c r="RRZ67" s="876"/>
      <c r="RSA67" s="876"/>
      <c r="RSB67" s="876"/>
      <c r="RSC67" s="876"/>
      <c r="RSD67" s="876"/>
      <c r="RSE67" s="876"/>
      <c r="RSF67" s="876"/>
      <c r="RSG67" s="876"/>
      <c r="RSH67" s="876"/>
      <c r="RSI67" s="876"/>
      <c r="RSJ67" s="876"/>
      <c r="RSK67" s="876"/>
      <c r="RSL67" s="876"/>
      <c r="RSM67" s="876"/>
      <c r="RSN67" s="876"/>
      <c r="RSO67" s="876"/>
      <c r="RSP67" s="876"/>
      <c r="RSQ67" s="876"/>
      <c r="RSR67" s="876"/>
      <c r="RSS67" s="876"/>
      <c r="RST67" s="876"/>
      <c r="RSU67" s="876"/>
      <c r="RSV67" s="876"/>
      <c r="RSW67" s="876"/>
      <c r="RSX67" s="876"/>
      <c r="RSY67" s="876"/>
      <c r="RSZ67" s="876"/>
      <c r="RTA67" s="876"/>
      <c r="RTB67" s="876"/>
      <c r="RTC67" s="876"/>
      <c r="RTD67" s="876"/>
      <c r="RTE67" s="876"/>
      <c r="RTF67" s="876"/>
      <c r="RTG67" s="876"/>
      <c r="RTH67" s="876"/>
      <c r="RTI67" s="876"/>
      <c r="RTJ67" s="876"/>
      <c r="RTK67" s="876"/>
      <c r="RTL67" s="876"/>
      <c r="RTM67" s="876"/>
      <c r="RTN67" s="876"/>
      <c r="RTO67" s="876"/>
      <c r="RTP67" s="876"/>
      <c r="RTQ67" s="876"/>
      <c r="RTR67" s="876"/>
      <c r="RTS67" s="876"/>
      <c r="RTT67" s="876"/>
      <c r="RTU67" s="876"/>
      <c r="RTV67" s="876"/>
      <c r="RTW67" s="876"/>
      <c r="RTX67" s="876"/>
      <c r="RTY67" s="876"/>
      <c r="RTZ67" s="876"/>
      <c r="RUA67" s="876"/>
      <c r="RUB67" s="876"/>
      <c r="RUC67" s="876"/>
      <c r="RUD67" s="876"/>
      <c r="RUE67" s="876"/>
      <c r="RUF67" s="876"/>
      <c r="RUG67" s="876"/>
      <c r="RUH67" s="876"/>
      <c r="RUI67" s="876"/>
      <c r="RUJ67" s="876"/>
      <c r="RUK67" s="876"/>
      <c r="RUL67" s="876"/>
      <c r="RUM67" s="876"/>
      <c r="RUN67" s="876"/>
      <c r="RUO67" s="876"/>
      <c r="RUP67" s="876"/>
      <c r="RUQ67" s="876"/>
      <c r="RUR67" s="876"/>
      <c r="RUS67" s="876"/>
      <c r="RUT67" s="876"/>
      <c r="RUU67" s="876"/>
      <c r="RUV67" s="876"/>
      <c r="RUW67" s="876"/>
      <c r="RUX67" s="876"/>
      <c r="RUY67" s="876"/>
      <c r="RUZ67" s="876"/>
      <c r="RVA67" s="876"/>
      <c r="RVB67" s="876"/>
      <c r="RVC67" s="876"/>
      <c r="RVD67" s="876"/>
      <c r="RVE67" s="876"/>
      <c r="RVF67" s="876"/>
      <c r="RVG67" s="876"/>
      <c r="RVH67" s="876"/>
      <c r="RVI67" s="876"/>
      <c r="RVJ67" s="876"/>
      <c r="RVK67" s="876"/>
      <c r="RVL67" s="876"/>
      <c r="RVM67" s="876"/>
      <c r="RVN67" s="876"/>
      <c r="RVO67" s="876"/>
      <c r="RVP67" s="876"/>
      <c r="RVQ67" s="876"/>
      <c r="RVR67" s="876"/>
      <c r="RVS67" s="876"/>
      <c r="RVT67" s="876"/>
      <c r="RVU67" s="876"/>
      <c r="RVV67" s="876"/>
      <c r="RVW67" s="876"/>
      <c r="RVX67" s="876"/>
      <c r="RVY67" s="876"/>
      <c r="RVZ67" s="876"/>
      <c r="RWA67" s="876"/>
      <c r="RWB67" s="876"/>
      <c r="RWC67" s="876"/>
      <c r="RWD67" s="876"/>
      <c r="RWE67" s="876"/>
      <c r="RWF67" s="876"/>
      <c r="RWG67" s="876"/>
      <c r="RWH67" s="876"/>
      <c r="RWI67" s="876"/>
      <c r="RWJ67" s="876"/>
      <c r="RWK67" s="876"/>
      <c r="RWL67" s="876"/>
      <c r="RWM67" s="876"/>
      <c r="RWN67" s="876"/>
      <c r="RWO67" s="876"/>
      <c r="RWP67" s="876"/>
      <c r="RWQ67" s="876"/>
      <c r="RWR67" s="876"/>
      <c r="RWS67" s="876"/>
      <c r="RWT67" s="876"/>
      <c r="RWU67" s="876"/>
      <c r="RWV67" s="876"/>
      <c r="RWW67" s="876"/>
      <c r="RWX67" s="876"/>
      <c r="RWY67" s="876"/>
      <c r="RWZ67" s="876"/>
      <c r="RXA67" s="876"/>
      <c r="RXB67" s="876"/>
      <c r="RXC67" s="876"/>
      <c r="RXD67" s="876"/>
      <c r="RXE67" s="876"/>
      <c r="RXF67" s="876"/>
      <c r="RXG67" s="876"/>
      <c r="RXH67" s="876"/>
      <c r="RXI67" s="876"/>
      <c r="RXJ67" s="876"/>
      <c r="RXK67" s="876"/>
      <c r="RXL67" s="876"/>
      <c r="RXM67" s="876"/>
      <c r="RXN67" s="876"/>
      <c r="RXO67" s="876"/>
      <c r="RXP67" s="876"/>
      <c r="RXQ67" s="876"/>
      <c r="RXR67" s="876"/>
      <c r="RXS67" s="876"/>
      <c r="RXT67" s="876"/>
      <c r="RXU67" s="876"/>
      <c r="RXV67" s="876"/>
      <c r="RXW67" s="876"/>
      <c r="RXX67" s="876"/>
      <c r="RXY67" s="876"/>
      <c r="RXZ67" s="876"/>
      <c r="RYA67" s="876"/>
      <c r="RYB67" s="876"/>
      <c r="RYC67" s="876"/>
      <c r="RYD67" s="876"/>
      <c r="RYE67" s="876"/>
      <c r="RYF67" s="876"/>
      <c r="RYG67" s="876"/>
      <c r="RYH67" s="876"/>
      <c r="RYI67" s="876"/>
      <c r="RYJ67" s="876"/>
      <c r="RYK67" s="876"/>
      <c r="RYL67" s="876"/>
      <c r="RYM67" s="876"/>
      <c r="RYN67" s="876"/>
      <c r="RYO67" s="876"/>
      <c r="RYP67" s="876"/>
      <c r="RYQ67" s="876"/>
      <c r="RYR67" s="876"/>
      <c r="RYS67" s="876"/>
      <c r="RYT67" s="876"/>
      <c r="RYU67" s="876"/>
      <c r="RYV67" s="876"/>
      <c r="RYW67" s="876"/>
      <c r="RYX67" s="876"/>
      <c r="RYY67" s="876"/>
      <c r="RYZ67" s="876"/>
      <c r="RZA67" s="876"/>
      <c r="RZB67" s="876"/>
      <c r="RZC67" s="876"/>
      <c r="RZD67" s="876"/>
      <c r="RZE67" s="876"/>
      <c r="RZF67" s="876"/>
      <c r="RZG67" s="876"/>
      <c r="RZH67" s="876"/>
      <c r="RZI67" s="876"/>
      <c r="RZJ67" s="876"/>
      <c r="RZK67" s="876"/>
      <c r="RZL67" s="876"/>
      <c r="RZM67" s="876"/>
      <c r="RZN67" s="876"/>
      <c r="RZO67" s="876"/>
      <c r="RZP67" s="876"/>
      <c r="RZQ67" s="876"/>
      <c r="RZR67" s="876"/>
      <c r="RZS67" s="876"/>
      <c r="RZT67" s="876"/>
      <c r="RZU67" s="876"/>
      <c r="RZV67" s="876"/>
      <c r="RZW67" s="876"/>
      <c r="RZX67" s="876"/>
      <c r="RZY67" s="876"/>
      <c r="RZZ67" s="876"/>
      <c r="SAA67" s="876"/>
      <c r="SAB67" s="876"/>
      <c r="SAC67" s="876"/>
      <c r="SAD67" s="876"/>
      <c r="SAE67" s="876"/>
      <c r="SAF67" s="876"/>
      <c r="SAG67" s="876"/>
      <c r="SAH67" s="876"/>
      <c r="SAI67" s="876"/>
      <c r="SAJ67" s="876"/>
      <c r="SAK67" s="876"/>
      <c r="SAL67" s="876"/>
      <c r="SAM67" s="876"/>
      <c r="SAN67" s="876"/>
      <c r="SAO67" s="876"/>
      <c r="SAP67" s="876"/>
      <c r="SAQ67" s="876"/>
      <c r="SAR67" s="876"/>
      <c r="SAS67" s="876"/>
      <c r="SAT67" s="876"/>
      <c r="SAU67" s="876"/>
      <c r="SAV67" s="876"/>
      <c r="SAW67" s="876"/>
      <c r="SAX67" s="876"/>
      <c r="SAY67" s="876"/>
      <c r="SAZ67" s="876"/>
      <c r="SBA67" s="876"/>
      <c r="SBB67" s="876"/>
      <c r="SBC67" s="876"/>
      <c r="SBD67" s="876"/>
      <c r="SBE67" s="876"/>
      <c r="SBF67" s="876"/>
      <c r="SBG67" s="876"/>
      <c r="SBH67" s="876"/>
      <c r="SBI67" s="876"/>
      <c r="SBJ67" s="876"/>
      <c r="SBK67" s="876"/>
      <c r="SBL67" s="876"/>
      <c r="SBM67" s="876"/>
      <c r="SBN67" s="876"/>
      <c r="SBO67" s="876"/>
      <c r="SBP67" s="876"/>
      <c r="SBQ67" s="876"/>
      <c r="SBR67" s="876"/>
      <c r="SBS67" s="876"/>
      <c r="SBT67" s="876"/>
      <c r="SBU67" s="876"/>
      <c r="SBV67" s="876"/>
      <c r="SBW67" s="876"/>
      <c r="SBX67" s="876"/>
      <c r="SBY67" s="876"/>
      <c r="SBZ67" s="876"/>
      <c r="SCA67" s="876"/>
      <c r="SCB67" s="876"/>
      <c r="SCC67" s="876"/>
      <c r="SCD67" s="876"/>
      <c r="SCE67" s="876"/>
      <c r="SCF67" s="876"/>
      <c r="SCG67" s="876"/>
      <c r="SCH67" s="876"/>
      <c r="SCI67" s="876"/>
      <c r="SCJ67" s="876"/>
      <c r="SCK67" s="876"/>
      <c r="SCL67" s="876"/>
      <c r="SCM67" s="876"/>
      <c r="SCN67" s="876"/>
      <c r="SCO67" s="876"/>
      <c r="SCP67" s="876"/>
      <c r="SCQ67" s="876"/>
      <c r="SCR67" s="876"/>
      <c r="SCS67" s="876"/>
      <c r="SCT67" s="876"/>
      <c r="SCU67" s="876"/>
      <c r="SCV67" s="876"/>
      <c r="SCW67" s="876"/>
      <c r="SCX67" s="876"/>
      <c r="SCY67" s="876"/>
      <c r="SCZ67" s="876"/>
      <c r="SDA67" s="876"/>
      <c r="SDB67" s="876"/>
      <c r="SDC67" s="876"/>
      <c r="SDD67" s="876"/>
      <c r="SDE67" s="876"/>
      <c r="SDF67" s="876"/>
      <c r="SDG67" s="876"/>
      <c r="SDH67" s="876"/>
      <c r="SDI67" s="876"/>
      <c r="SDJ67" s="876"/>
      <c r="SDK67" s="876"/>
      <c r="SDL67" s="876"/>
      <c r="SDM67" s="876"/>
      <c r="SDN67" s="876"/>
      <c r="SDO67" s="876"/>
      <c r="SDP67" s="876"/>
      <c r="SDQ67" s="876"/>
      <c r="SDR67" s="876"/>
      <c r="SDS67" s="876"/>
      <c r="SDT67" s="876"/>
      <c r="SDU67" s="876"/>
      <c r="SDV67" s="876"/>
      <c r="SDW67" s="876"/>
      <c r="SDX67" s="876"/>
      <c r="SDY67" s="876"/>
      <c r="SDZ67" s="876"/>
      <c r="SEA67" s="876"/>
      <c r="SEB67" s="876"/>
      <c r="SEC67" s="876"/>
      <c r="SED67" s="876"/>
      <c r="SEE67" s="876"/>
      <c r="SEF67" s="876"/>
      <c r="SEG67" s="876"/>
      <c r="SEH67" s="876"/>
      <c r="SEI67" s="876"/>
      <c r="SEJ67" s="876"/>
      <c r="SEK67" s="876"/>
      <c r="SEL67" s="876"/>
      <c r="SEM67" s="876"/>
      <c r="SEN67" s="876"/>
      <c r="SEO67" s="876"/>
      <c r="SEP67" s="876"/>
      <c r="SEQ67" s="876"/>
      <c r="SER67" s="876"/>
      <c r="SES67" s="876"/>
      <c r="SET67" s="876"/>
      <c r="SEU67" s="876"/>
      <c r="SEV67" s="876"/>
      <c r="SEW67" s="876"/>
      <c r="SEX67" s="876"/>
      <c r="SEY67" s="876"/>
      <c r="SEZ67" s="876"/>
      <c r="SFA67" s="876"/>
      <c r="SFB67" s="876"/>
      <c r="SFC67" s="876"/>
      <c r="SFD67" s="876"/>
      <c r="SFE67" s="876"/>
      <c r="SFF67" s="876"/>
      <c r="SFG67" s="876"/>
      <c r="SFH67" s="876"/>
      <c r="SFI67" s="876"/>
      <c r="SFJ67" s="876"/>
      <c r="SFK67" s="876"/>
      <c r="SFL67" s="876"/>
      <c r="SFM67" s="876"/>
      <c r="SFN67" s="876"/>
      <c r="SFO67" s="876"/>
      <c r="SFP67" s="876"/>
      <c r="SFQ67" s="876"/>
      <c r="SFR67" s="876"/>
      <c r="SFS67" s="876"/>
      <c r="SFT67" s="876"/>
      <c r="SFU67" s="876"/>
      <c r="SFV67" s="876"/>
      <c r="SFW67" s="876"/>
      <c r="SFX67" s="876"/>
      <c r="SFY67" s="876"/>
      <c r="SFZ67" s="876"/>
      <c r="SGA67" s="876"/>
      <c r="SGB67" s="876"/>
      <c r="SGC67" s="876"/>
      <c r="SGD67" s="876"/>
      <c r="SGE67" s="876"/>
      <c r="SGF67" s="876"/>
      <c r="SGG67" s="876"/>
      <c r="SGH67" s="876"/>
      <c r="SGI67" s="876"/>
      <c r="SGJ67" s="876"/>
      <c r="SGK67" s="876"/>
      <c r="SGL67" s="876"/>
      <c r="SGM67" s="876"/>
      <c r="SGN67" s="876"/>
      <c r="SGO67" s="876"/>
      <c r="SGP67" s="876"/>
      <c r="SGQ67" s="876"/>
      <c r="SGR67" s="876"/>
      <c r="SGS67" s="876"/>
      <c r="SGT67" s="876"/>
      <c r="SGU67" s="876"/>
      <c r="SGV67" s="876"/>
      <c r="SGW67" s="876"/>
      <c r="SGX67" s="876"/>
      <c r="SGY67" s="876"/>
      <c r="SGZ67" s="876"/>
      <c r="SHA67" s="876"/>
      <c r="SHB67" s="876"/>
      <c r="SHC67" s="876"/>
      <c r="SHD67" s="876"/>
      <c r="SHE67" s="876"/>
      <c r="SHF67" s="876"/>
      <c r="SHG67" s="876"/>
      <c r="SHH67" s="876"/>
      <c r="SHI67" s="876"/>
      <c r="SHJ67" s="876"/>
      <c r="SHK67" s="876"/>
      <c r="SHL67" s="876"/>
      <c r="SHM67" s="876"/>
      <c r="SHN67" s="876"/>
      <c r="SHO67" s="876"/>
      <c r="SHP67" s="876"/>
      <c r="SHQ67" s="876"/>
      <c r="SHR67" s="876"/>
      <c r="SHS67" s="876"/>
      <c r="SHT67" s="876"/>
      <c r="SHU67" s="876"/>
      <c r="SHV67" s="876"/>
      <c r="SHW67" s="876"/>
      <c r="SHX67" s="876"/>
      <c r="SHY67" s="876"/>
      <c r="SHZ67" s="876"/>
      <c r="SIA67" s="876"/>
      <c r="SIB67" s="876"/>
      <c r="SIC67" s="876"/>
      <c r="SID67" s="876"/>
      <c r="SIE67" s="876"/>
      <c r="SIF67" s="876"/>
      <c r="SIG67" s="876"/>
      <c r="SIH67" s="876"/>
      <c r="SII67" s="876"/>
      <c r="SIJ67" s="876"/>
      <c r="SIK67" s="876"/>
      <c r="SIL67" s="876"/>
      <c r="SIM67" s="876"/>
      <c r="SIN67" s="876"/>
      <c r="SIO67" s="876"/>
      <c r="SIP67" s="876"/>
      <c r="SIQ67" s="876"/>
      <c r="SIR67" s="876"/>
      <c r="SIS67" s="876"/>
      <c r="SIT67" s="876"/>
      <c r="SIU67" s="876"/>
      <c r="SIV67" s="876"/>
      <c r="SIW67" s="876"/>
      <c r="SIX67" s="876"/>
      <c r="SIY67" s="876"/>
      <c r="SIZ67" s="876"/>
      <c r="SJA67" s="876"/>
      <c r="SJB67" s="876"/>
      <c r="SJC67" s="876"/>
      <c r="SJD67" s="876"/>
      <c r="SJE67" s="876"/>
      <c r="SJF67" s="876"/>
      <c r="SJG67" s="876"/>
      <c r="SJH67" s="876"/>
      <c r="SJI67" s="876"/>
      <c r="SJJ67" s="876"/>
      <c r="SJK67" s="876"/>
      <c r="SJL67" s="876"/>
      <c r="SJM67" s="876"/>
      <c r="SJN67" s="876"/>
      <c r="SJO67" s="876"/>
      <c r="SJP67" s="876"/>
      <c r="SJQ67" s="876"/>
      <c r="SJR67" s="876"/>
      <c r="SJS67" s="876"/>
      <c r="SJT67" s="876"/>
      <c r="SJU67" s="876"/>
      <c r="SJV67" s="876"/>
      <c r="SJW67" s="876"/>
      <c r="SJX67" s="876"/>
      <c r="SJY67" s="876"/>
      <c r="SJZ67" s="876"/>
      <c r="SKA67" s="876"/>
      <c r="SKB67" s="876"/>
      <c r="SKC67" s="876"/>
      <c r="SKD67" s="876"/>
      <c r="SKE67" s="876"/>
      <c r="SKF67" s="876"/>
      <c r="SKG67" s="876"/>
      <c r="SKH67" s="876"/>
      <c r="SKI67" s="876"/>
      <c r="SKJ67" s="876"/>
      <c r="SKK67" s="876"/>
      <c r="SKL67" s="876"/>
      <c r="SKM67" s="876"/>
      <c r="SKN67" s="876"/>
      <c r="SKO67" s="876"/>
      <c r="SKP67" s="876"/>
      <c r="SKQ67" s="876"/>
      <c r="SKR67" s="876"/>
      <c r="SKS67" s="876"/>
      <c r="SKT67" s="876"/>
      <c r="SKU67" s="876"/>
      <c r="SKV67" s="876"/>
      <c r="SKW67" s="876"/>
      <c r="SKX67" s="876"/>
      <c r="SKY67" s="876"/>
      <c r="SKZ67" s="876"/>
      <c r="SLA67" s="876"/>
      <c r="SLB67" s="876"/>
      <c r="SLC67" s="876"/>
      <c r="SLD67" s="876"/>
      <c r="SLE67" s="876"/>
      <c r="SLF67" s="876"/>
      <c r="SLG67" s="876"/>
      <c r="SLH67" s="876"/>
      <c r="SLI67" s="876"/>
      <c r="SLJ67" s="876"/>
      <c r="SLK67" s="876"/>
      <c r="SLL67" s="876"/>
      <c r="SLM67" s="876"/>
      <c r="SLN67" s="876"/>
      <c r="SLO67" s="876"/>
      <c r="SLP67" s="876"/>
      <c r="SLQ67" s="876"/>
      <c r="SLR67" s="876"/>
      <c r="SLS67" s="876"/>
      <c r="SLT67" s="876"/>
      <c r="SLU67" s="876"/>
      <c r="SLV67" s="876"/>
      <c r="SLW67" s="876"/>
      <c r="SLX67" s="876"/>
      <c r="SLY67" s="876"/>
      <c r="SLZ67" s="876"/>
      <c r="SMA67" s="876"/>
      <c r="SMB67" s="876"/>
      <c r="SMC67" s="876"/>
      <c r="SMD67" s="876"/>
      <c r="SME67" s="876"/>
      <c r="SMF67" s="876"/>
      <c r="SMG67" s="876"/>
      <c r="SMH67" s="876"/>
      <c r="SMI67" s="876"/>
      <c r="SMJ67" s="876"/>
      <c r="SMK67" s="876"/>
      <c r="SML67" s="876"/>
      <c r="SMM67" s="876"/>
      <c r="SMN67" s="876"/>
      <c r="SMO67" s="876"/>
      <c r="SMP67" s="876"/>
      <c r="SMQ67" s="876"/>
      <c r="SMR67" s="876"/>
      <c r="SMS67" s="876"/>
      <c r="SMT67" s="876"/>
      <c r="SMU67" s="876"/>
      <c r="SMV67" s="876"/>
      <c r="SMW67" s="876"/>
      <c r="SMX67" s="876"/>
      <c r="SMY67" s="876"/>
      <c r="SMZ67" s="876"/>
      <c r="SNA67" s="876"/>
      <c r="SNB67" s="876"/>
      <c r="SNC67" s="876"/>
      <c r="SND67" s="876"/>
      <c r="SNE67" s="876"/>
      <c r="SNF67" s="876"/>
      <c r="SNG67" s="876"/>
      <c r="SNH67" s="876"/>
      <c r="SNI67" s="876"/>
      <c r="SNJ67" s="876"/>
      <c r="SNK67" s="876"/>
      <c r="SNL67" s="876"/>
      <c r="SNM67" s="876"/>
      <c r="SNN67" s="876"/>
      <c r="SNO67" s="876"/>
      <c r="SNP67" s="876"/>
      <c r="SNQ67" s="876"/>
      <c r="SNR67" s="876"/>
      <c r="SNS67" s="876"/>
      <c r="SNT67" s="876"/>
      <c r="SNU67" s="876"/>
      <c r="SNV67" s="876"/>
      <c r="SNW67" s="876"/>
      <c r="SNX67" s="876"/>
      <c r="SNY67" s="876"/>
      <c r="SNZ67" s="876"/>
      <c r="SOA67" s="876"/>
      <c r="SOB67" s="876"/>
      <c r="SOC67" s="876"/>
      <c r="SOD67" s="876"/>
      <c r="SOE67" s="876"/>
      <c r="SOF67" s="876"/>
      <c r="SOG67" s="876"/>
      <c r="SOH67" s="876"/>
      <c r="SOI67" s="876"/>
      <c r="SOJ67" s="876"/>
      <c r="SOK67" s="876"/>
      <c r="SOL67" s="876"/>
      <c r="SOM67" s="876"/>
      <c r="SON67" s="876"/>
      <c r="SOO67" s="876"/>
      <c r="SOP67" s="876"/>
      <c r="SOQ67" s="876"/>
      <c r="SOR67" s="876"/>
      <c r="SOS67" s="876"/>
      <c r="SOT67" s="876"/>
      <c r="SOU67" s="876"/>
      <c r="SOV67" s="876"/>
      <c r="SOW67" s="876"/>
      <c r="SOX67" s="876"/>
      <c r="SOY67" s="876"/>
      <c r="SOZ67" s="876"/>
      <c r="SPA67" s="876"/>
      <c r="SPB67" s="876"/>
      <c r="SPC67" s="876"/>
      <c r="SPD67" s="876"/>
      <c r="SPE67" s="876"/>
      <c r="SPF67" s="876"/>
      <c r="SPG67" s="876"/>
      <c r="SPH67" s="876"/>
      <c r="SPI67" s="876"/>
      <c r="SPJ67" s="876"/>
      <c r="SPK67" s="876"/>
      <c r="SPL67" s="876"/>
      <c r="SPM67" s="876"/>
      <c r="SPN67" s="876"/>
      <c r="SPO67" s="876"/>
      <c r="SPP67" s="876"/>
      <c r="SPQ67" s="876"/>
      <c r="SPR67" s="876"/>
      <c r="SPS67" s="876"/>
      <c r="SPT67" s="876"/>
      <c r="SPU67" s="876"/>
      <c r="SPV67" s="876"/>
      <c r="SPW67" s="876"/>
      <c r="SPX67" s="876"/>
      <c r="SPY67" s="876"/>
      <c r="SPZ67" s="876"/>
      <c r="SQA67" s="876"/>
      <c r="SQB67" s="876"/>
      <c r="SQC67" s="876"/>
      <c r="SQD67" s="876"/>
      <c r="SQE67" s="876"/>
      <c r="SQF67" s="876"/>
      <c r="SQG67" s="876"/>
      <c r="SQH67" s="876"/>
      <c r="SQI67" s="876"/>
      <c r="SQJ67" s="876"/>
      <c r="SQK67" s="876"/>
      <c r="SQL67" s="876"/>
      <c r="SQM67" s="876"/>
      <c r="SQN67" s="876"/>
      <c r="SQO67" s="876"/>
      <c r="SQP67" s="876"/>
      <c r="SQQ67" s="876"/>
      <c r="SQR67" s="876"/>
      <c r="SQS67" s="876"/>
      <c r="SQT67" s="876"/>
      <c r="SQU67" s="876"/>
      <c r="SQV67" s="876"/>
      <c r="SQW67" s="876"/>
      <c r="SQX67" s="876"/>
      <c r="SQY67" s="876"/>
      <c r="SQZ67" s="876"/>
      <c r="SRA67" s="876"/>
      <c r="SRB67" s="876"/>
      <c r="SRC67" s="876"/>
      <c r="SRD67" s="876"/>
      <c r="SRE67" s="876"/>
      <c r="SRF67" s="876"/>
      <c r="SRG67" s="876"/>
      <c r="SRH67" s="876"/>
      <c r="SRI67" s="876"/>
      <c r="SRJ67" s="876"/>
      <c r="SRK67" s="876"/>
      <c r="SRL67" s="876"/>
      <c r="SRM67" s="876"/>
      <c r="SRN67" s="876"/>
      <c r="SRO67" s="876"/>
      <c r="SRP67" s="876"/>
      <c r="SRQ67" s="876"/>
      <c r="SRR67" s="876"/>
      <c r="SRS67" s="876"/>
      <c r="SRT67" s="876"/>
      <c r="SRU67" s="876"/>
      <c r="SRV67" s="876"/>
      <c r="SRW67" s="876"/>
      <c r="SRX67" s="876"/>
      <c r="SRY67" s="876"/>
      <c r="SRZ67" s="876"/>
      <c r="SSA67" s="876"/>
      <c r="SSB67" s="876"/>
      <c r="SSC67" s="876"/>
      <c r="SSD67" s="876"/>
      <c r="SSE67" s="876"/>
      <c r="SSF67" s="876"/>
      <c r="SSG67" s="876"/>
      <c r="SSH67" s="876"/>
      <c r="SSI67" s="876"/>
      <c r="SSJ67" s="876"/>
      <c r="SSK67" s="876"/>
      <c r="SSL67" s="876"/>
      <c r="SSM67" s="876"/>
      <c r="SSN67" s="876"/>
      <c r="SSO67" s="876"/>
      <c r="SSP67" s="876"/>
      <c r="SSQ67" s="876"/>
      <c r="SSR67" s="876"/>
      <c r="SSS67" s="876"/>
      <c r="SST67" s="876"/>
      <c r="SSU67" s="876"/>
      <c r="SSV67" s="876"/>
      <c r="SSW67" s="876"/>
      <c r="SSX67" s="876"/>
      <c r="SSY67" s="876"/>
      <c r="SSZ67" s="876"/>
      <c r="STA67" s="876"/>
      <c r="STB67" s="876"/>
      <c r="STC67" s="876"/>
      <c r="STD67" s="876"/>
      <c r="STE67" s="876"/>
      <c r="STF67" s="876"/>
      <c r="STG67" s="876"/>
      <c r="STH67" s="876"/>
      <c r="STI67" s="876"/>
      <c r="STJ67" s="876"/>
      <c r="STK67" s="876"/>
      <c r="STL67" s="876"/>
      <c r="STM67" s="876"/>
      <c r="STN67" s="876"/>
      <c r="STO67" s="876"/>
      <c r="STP67" s="876"/>
      <c r="STQ67" s="876"/>
      <c r="STR67" s="876"/>
      <c r="STS67" s="876"/>
      <c r="STT67" s="876"/>
      <c r="STU67" s="876"/>
      <c r="STV67" s="876"/>
      <c r="STW67" s="876"/>
      <c r="STX67" s="876"/>
      <c r="STY67" s="876"/>
      <c r="STZ67" s="876"/>
      <c r="SUA67" s="876"/>
      <c r="SUB67" s="876"/>
      <c r="SUC67" s="876"/>
      <c r="SUD67" s="876"/>
      <c r="SUE67" s="876"/>
      <c r="SUF67" s="876"/>
      <c r="SUG67" s="876"/>
      <c r="SUH67" s="876"/>
      <c r="SUI67" s="876"/>
      <c r="SUJ67" s="876"/>
      <c r="SUK67" s="876"/>
      <c r="SUL67" s="876"/>
      <c r="SUM67" s="876"/>
      <c r="SUN67" s="876"/>
      <c r="SUO67" s="876"/>
      <c r="SUP67" s="876"/>
      <c r="SUQ67" s="876"/>
      <c r="SUR67" s="876"/>
      <c r="SUS67" s="876"/>
      <c r="SUT67" s="876"/>
      <c r="SUU67" s="876"/>
      <c r="SUV67" s="876"/>
      <c r="SUW67" s="876"/>
      <c r="SUX67" s="876"/>
      <c r="SUY67" s="876"/>
      <c r="SUZ67" s="876"/>
      <c r="SVA67" s="876"/>
      <c r="SVB67" s="876"/>
      <c r="SVC67" s="876"/>
      <c r="SVD67" s="876"/>
      <c r="SVE67" s="876"/>
      <c r="SVF67" s="876"/>
      <c r="SVG67" s="876"/>
      <c r="SVH67" s="876"/>
      <c r="SVI67" s="876"/>
      <c r="SVJ67" s="876"/>
      <c r="SVK67" s="876"/>
      <c r="SVL67" s="876"/>
      <c r="SVM67" s="876"/>
      <c r="SVN67" s="876"/>
      <c r="SVO67" s="876"/>
      <c r="SVP67" s="876"/>
      <c r="SVQ67" s="876"/>
      <c r="SVR67" s="876"/>
      <c r="SVS67" s="876"/>
      <c r="SVT67" s="876"/>
      <c r="SVU67" s="876"/>
      <c r="SVV67" s="876"/>
      <c r="SVW67" s="876"/>
      <c r="SVX67" s="876"/>
      <c r="SVY67" s="876"/>
      <c r="SVZ67" s="876"/>
      <c r="SWA67" s="876"/>
      <c r="SWB67" s="876"/>
      <c r="SWC67" s="876"/>
      <c r="SWD67" s="876"/>
      <c r="SWE67" s="876"/>
      <c r="SWF67" s="876"/>
      <c r="SWG67" s="876"/>
      <c r="SWH67" s="876"/>
      <c r="SWI67" s="876"/>
      <c r="SWJ67" s="876"/>
      <c r="SWK67" s="876"/>
      <c r="SWL67" s="876"/>
      <c r="SWM67" s="876"/>
      <c r="SWN67" s="876"/>
      <c r="SWO67" s="876"/>
      <c r="SWP67" s="876"/>
      <c r="SWQ67" s="876"/>
      <c r="SWR67" s="876"/>
      <c r="SWS67" s="876"/>
      <c r="SWT67" s="876"/>
      <c r="SWU67" s="876"/>
      <c r="SWV67" s="876"/>
      <c r="SWW67" s="876"/>
      <c r="SWX67" s="876"/>
      <c r="SWY67" s="876"/>
      <c r="SWZ67" s="876"/>
      <c r="SXA67" s="876"/>
      <c r="SXB67" s="876"/>
      <c r="SXC67" s="876"/>
      <c r="SXD67" s="876"/>
      <c r="SXE67" s="876"/>
      <c r="SXF67" s="876"/>
      <c r="SXG67" s="876"/>
      <c r="SXH67" s="876"/>
      <c r="SXI67" s="876"/>
      <c r="SXJ67" s="876"/>
      <c r="SXK67" s="876"/>
      <c r="SXL67" s="876"/>
      <c r="SXM67" s="876"/>
      <c r="SXN67" s="876"/>
      <c r="SXO67" s="876"/>
      <c r="SXP67" s="876"/>
      <c r="SXQ67" s="876"/>
      <c r="SXR67" s="876"/>
      <c r="SXS67" s="876"/>
      <c r="SXT67" s="876"/>
      <c r="SXU67" s="876"/>
      <c r="SXV67" s="876"/>
      <c r="SXW67" s="876"/>
      <c r="SXX67" s="876"/>
      <c r="SXY67" s="876"/>
      <c r="SXZ67" s="876"/>
      <c r="SYA67" s="876"/>
      <c r="SYB67" s="876"/>
      <c r="SYC67" s="876"/>
      <c r="SYD67" s="876"/>
      <c r="SYE67" s="876"/>
      <c r="SYF67" s="876"/>
      <c r="SYG67" s="876"/>
      <c r="SYH67" s="876"/>
      <c r="SYI67" s="876"/>
      <c r="SYJ67" s="876"/>
      <c r="SYK67" s="876"/>
      <c r="SYL67" s="876"/>
      <c r="SYM67" s="876"/>
      <c r="SYN67" s="876"/>
      <c r="SYO67" s="876"/>
      <c r="SYP67" s="876"/>
      <c r="SYQ67" s="876"/>
      <c r="SYR67" s="876"/>
      <c r="SYS67" s="876"/>
      <c r="SYT67" s="876"/>
      <c r="SYU67" s="876"/>
      <c r="SYV67" s="876"/>
      <c r="SYW67" s="876"/>
      <c r="SYX67" s="876"/>
      <c r="SYY67" s="876"/>
      <c r="SYZ67" s="876"/>
      <c r="SZA67" s="876"/>
      <c r="SZB67" s="876"/>
      <c r="SZC67" s="876"/>
      <c r="SZD67" s="876"/>
      <c r="SZE67" s="876"/>
      <c r="SZF67" s="876"/>
      <c r="SZG67" s="876"/>
      <c r="SZH67" s="876"/>
      <c r="SZI67" s="876"/>
      <c r="SZJ67" s="876"/>
      <c r="SZK67" s="876"/>
      <c r="SZL67" s="876"/>
      <c r="SZM67" s="876"/>
      <c r="SZN67" s="876"/>
      <c r="SZO67" s="876"/>
      <c r="SZP67" s="876"/>
      <c r="SZQ67" s="876"/>
      <c r="SZR67" s="876"/>
      <c r="SZS67" s="876"/>
      <c r="SZT67" s="876"/>
      <c r="SZU67" s="876"/>
      <c r="SZV67" s="876"/>
      <c r="SZW67" s="876"/>
      <c r="SZX67" s="876"/>
      <c r="SZY67" s="876"/>
      <c r="SZZ67" s="876"/>
      <c r="TAA67" s="876"/>
      <c r="TAB67" s="876"/>
      <c r="TAC67" s="876"/>
      <c r="TAD67" s="876"/>
      <c r="TAE67" s="876"/>
      <c r="TAF67" s="876"/>
      <c r="TAG67" s="876"/>
      <c r="TAH67" s="876"/>
      <c r="TAI67" s="876"/>
      <c r="TAJ67" s="876"/>
      <c r="TAK67" s="876"/>
      <c r="TAL67" s="876"/>
      <c r="TAM67" s="876"/>
      <c r="TAN67" s="876"/>
      <c r="TAO67" s="876"/>
      <c r="TAP67" s="876"/>
      <c r="TAQ67" s="876"/>
      <c r="TAR67" s="876"/>
      <c r="TAS67" s="876"/>
      <c r="TAT67" s="876"/>
      <c r="TAU67" s="876"/>
      <c r="TAV67" s="876"/>
      <c r="TAW67" s="876"/>
      <c r="TAX67" s="876"/>
      <c r="TAY67" s="876"/>
      <c r="TAZ67" s="876"/>
      <c r="TBA67" s="876"/>
      <c r="TBB67" s="876"/>
      <c r="TBC67" s="876"/>
      <c r="TBD67" s="876"/>
      <c r="TBE67" s="876"/>
      <c r="TBF67" s="876"/>
      <c r="TBG67" s="876"/>
      <c r="TBH67" s="876"/>
      <c r="TBI67" s="876"/>
      <c r="TBJ67" s="876"/>
      <c r="TBK67" s="876"/>
      <c r="TBL67" s="876"/>
      <c r="TBM67" s="876"/>
      <c r="TBN67" s="876"/>
      <c r="TBO67" s="876"/>
      <c r="TBP67" s="876"/>
      <c r="TBQ67" s="876"/>
      <c r="TBR67" s="876"/>
      <c r="TBS67" s="876"/>
      <c r="TBT67" s="876"/>
      <c r="TBU67" s="876"/>
      <c r="TBV67" s="876"/>
      <c r="TBW67" s="876"/>
      <c r="TBX67" s="876"/>
      <c r="TBY67" s="876"/>
      <c r="TBZ67" s="876"/>
      <c r="TCA67" s="876"/>
      <c r="TCB67" s="876"/>
      <c r="TCC67" s="876"/>
      <c r="TCD67" s="876"/>
      <c r="TCE67" s="876"/>
      <c r="TCF67" s="876"/>
      <c r="TCG67" s="876"/>
      <c r="TCH67" s="876"/>
      <c r="TCI67" s="876"/>
      <c r="TCJ67" s="876"/>
      <c r="TCK67" s="876"/>
      <c r="TCL67" s="876"/>
      <c r="TCM67" s="876"/>
      <c r="TCN67" s="876"/>
      <c r="TCO67" s="876"/>
      <c r="TCP67" s="876"/>
      <c r="TCQ67" s="876"/>
      <c r="TCR67" s="876"/>
      <c r="TCS67" s="876"/>
      <c r="TCT67" s="876"/>
      <c r="TCU67" s="876"/>
      <c r="TCV67" s="876"/>
      <c r="TCW67" s="876"/>
      <c r="TCX67" s="876"/>
      <c r="TCY67" s="876"/>
      <c r="TCZ67" s="876"/>
      <c r="TDA67" s="876"/>
      <c r="TDB67" s="876"/>
      <c r="TDC67" s="876"/>
      <c r="TDD67" s="876"/>
      <c r="TDE67" s="876"/>
      <c r="TDF67" s="876"/>
      <c r="TDG67" s="876"/>
      <c r="TDH67" s="876"/>
      <c r="TDI67" s="876"/>
      <c r="TDJ67" s="876"/>
      <c r="TDK67" s="876"/>
      <c r="TDL67" s="876"/>
      <c r="TDM67" s="876"/>
      <c r="TDN67" s="876"/>
      <c r="TDO67" s="876"/>
      <c r="TDP67" s="876"/>
      <c r="TDQ67" s="876"/>
      <c r="TDR67" s="876"/>
      <c r="TDS67" s="876"/>
      <c r="TDT67" s="876"/>
      <c r="TDU67" s="876"/>
      <c r="TDV67" s="876"/>
      <c r="TDW67" s="876"/>
      <c r="TDX67" s="876"/>
      <c r="TDY67" s="876"/>
      <c r="TDZ67" s="876"/>
      <c r="TEA67" s="876"/>
      <c r="TEB67" s="876"/>
      <c r="TEC67" s="876"/>
      <c r="TED67" s="876"/>
      <c r="TEE67" s="876"/>
      <c r="TEF67" s="876"/>
      <c r="TEG67" s="876"/>
      <c r="TEH67" s="876"/>
      <c r="TEI67" s="876"/>
      <c r="TEJ67" s="876"/>
      <c r="TEK67" s="876"/>
      <c r="TEL67" s="876"/>
      <c r="TEM67" s="876"/>
      <c r="TEN67" s="876"/>
      <c r="TEO67" s="876"/>
      <c r="TEP67" s="876"/>
      <c r="TEQ67" s="876"/>
      <c r="TER67" s="876"/>
      <c r="TES67" s="876"/>
      <c r="TET67" s="876"/>
      <c r="TEU67" s="876"/>
      <c r="TEV67" s="876"/>
      <c r="TEW67" s="876"/>
      <c r="TEX67" s="876"/>
      <c r="TEY67" s="876"/>
      <c r="TEZ67" s="876"/>
      <c r="TFA67" s="876"/>
      <c r="TFB67" s="876"/>
      <c r="TFC67" s="876"/>
      <c r="TFD67" s="876"/>
      <c r="TFE67" s="876"/>
      <c r="TFF67" s="876"/>
      <c r="TFG67" s="876"/>
      <c r="TFH67" s="876"/>
      <c r="TFI67" s="876"/>
      <c r="TFJ67" s="876"/>
      <c r="TFK67" s="876"/>
      <c r="TFL67" s="876"/>
      <c r="TFM67" s="876"/>
      <c r="TFN67" s="876"/>
      <c r="TFO67" s="876"/>
      <c r="TFP67" s="876"/>
      <c r="TFQ67" s="876"/>
      <c r="TFR67" s="876"/>
      <c r="TFS67" s="876"/>
      <c r="TFT67" s="876"/>
      <c r="TFU67" s="876"/>
      <c r="TFV67" s="876"/>
      <c r="TFW67" s="876"/>
      <c r="TFX67" s="876"/>
      <c r="TFY67" s="876"/>
      <c r="TFZ67" s="876"/>
      <c r="TGA67" s="876"/>
      <c r="TGB67" s="876"/>
      <c r="TGC67" s="876"/>
      <c r="TGD67" s="876"/>
      <c r="TGE67" s="876"/>
      <c r="TGF67" s="876"/>
      <c r="TGG67" s="876"/>
      <c r="TGH67" s="876"/>
      <c r="TGI67" s="876"/>
      <c r="TGJ67" s="876"/>
      <c r="TGK67" s="876"/>
      <c r="TGL67" s="876"/>
      <c r="TGM67" s="876"/>
      <c r="TGN67" s="876"/>
      <c r="TGO67" s="876"/>
      <c r="TGP67" s="876"/>
      <c r="TGQ67" s="876"/>
      <c r="TGR67" s="876"/>
      <c r="TGS67" s="876"/>
      <c r="TGT67" s="876"/>
      <c r="TGU67" s="876"/>
      <c r="TGV67" s="876"/>
      <c r="TGW67" s="876"/>
      <c r="TGX67" s="876"/>
      <c r="TGY67" s="876"/>
      <c r="TGZ67" s="876"/>
      <c r="THA67" s="876"/>
      <c r="THB67" s="876"/>
      <c r="THC67" s="876"/>
      <c r="THD67" s="876"/>
      <c r="THE67" s="876"/>
      <c r="THF67" s="876"/>
      <c r="THG67" s="876"/>
      <c r="THH67" s="876"/>
      <c r="THI67" s="876"/>
      <c r="THJ67" s="876"/>
      <c r="THK67" s="876"/>
      <c r="THL67" s="876"/>
      <c r="THM67" s="876"/>
      <c r="THN67" s="876"/>
      <c r="THO67" s="876"/>
      <c r="THP67" s="876"/>
      <c r="THQ67" s="876"/>
      <c r="THR67" s="876"/>
      <c r="THS67" s="876"/>
      <c r="THT67" s="876"/>
      <c r="THU67" s="876"/>
      <c r="THV67" s="876"/>
      <c r="THW67" s="876"/>
      <c r="THX67" s="876"/>
      <c r="THY67" s="876"/>
      <c r="THZ67" s="876"/>
      <c r="TIA67" s="876"/>
      <c r="TIB67" s="876"/>
      <c r="TIC67" s="876"/>
      <c r="TID67" s="876"/>
      <c r="TIE67" s="876"/>
      <c r="TIF67" s="876"/>
      <c r="TIG67" s="876"/>
      <c r="TIH67" s="876"/>
      <c r="TII67" s="876"/>
      <c r="TIJ67" s="876"/>
      <c r="TIK67" s="876"/>
      <c r="TIL67" s="876"/>
      <c r="TIM67" s="876"/>
      <c r="TIN67" s="876"/>
      <c r="TIO67" s="876"/>
      <c r="TIP67" s="876"/>
      <c r="TIQ67" s="876"/>
      <c r="TIR67" s="876"/>
      <c r="TIS67" s="876"/>
      <c r="TIT67" s="876"/>
      <c r="TIU67" s="876"/>
      <c r="TIV67" s="876"/>
      <c r="TIW67" s="876"/>
      <c r="TIX67" s="876"/>
      <c r="TIY67" s="876"/>
      <c r="TIZ67" s="876"/>
      <c r="TJA67" s="876"/>
      <c r="TJB67" s="876"/>
      <c r="TJC67" s="876"/>
      <c r="TJD67" s="876"/>
      <c r="TJE67" s="876"/>
      <c r="TJF67" s="876"/>
      <c r="TJG67" s="876"/>
      <c r="TJH67" s="876"/>
      <c r="TJI67" s="876"/>
      <c r="TJJ67" s="876"/>
      <c r="TJK67" s="876"/>
      <c r="TJL67" s="876"/>
      <c r="TJM67" s="876"/>
      <c r="TJN67" s="876"/>
      <c r="TJO67" s="876"/>
      <c r="TJP67" s="876"/>
      <c r="TJQ67" s="876"/>
      <c r="TJR67" s="876"/>
      <c r="TJS67" s="876"/>
      <c r="TJT67" s="876"/>
      <c r="TJU67" s="876"/>
      <c r="TJV67" s="876"/>
      <c r="TJW67" s="876"/>
      <c r="TJX67" s="876"/>
      <c r="TJY67" s="876"/>
      <c r="TJZ67" s="876"/>
      <c r="TKA67" s="876"/>
      <c r="TKB67" s="876"/>
      <c r="TKC67" s="876"/>
      <c r="TKD67" s="876"/>
      <c r="TKE67" s="876"/>
      <c r="TKF67" s="876"/>
      <c r="TKG67" s="876"/>
      <c r="TKH67" s="876"/>
      <c r="TKI67" s="876"/>
      <c r="TKJ67" s="876"/>
      <c r="TKK67" s="876"/>
      <c r="TKL67" s="876"/>
      <c r="TKM67" s="876"/>
      <c r="TKN67" s="876"/>
      <c r="TKO67" s="876"/>
      <c r="TKP67" s="876"/>
      <c r="TKQ67" s="876"/>
      <c r="TKR67" s="876"/>
      <c r="TKS67" s="876"/>
      <c r="TKT67" s="876"/>
      <c r="TKU67" s="876"/>
      <c r="TKV67" s="876"/>
      <c r="TKW67" s="876"/>
      <c r="TKX67" s="876"/>
      <c r="TKY67" s="876"/>
      <c r="TKZ67" s="876"/>
      <c r="TLA67" s="876"/>
      <c r="TLB67" s="876"/>
      <c r="TLC67" s="876"/>
      <c r="TLD67" s="876"/>
      <c r="TLE67" s="876"/>
      <c r="TLF67" s="876"/>
      <c r="TLG67" s="876"/>
      <c r="TLH67" s="876"/>
      <c r="TLI67" s="876"/>
      <c r="TLJ67" s="876"/>
      <c r="TLK67" s="876"/>
      <c r="TLL67" s="876"/>
      <c r="TLM67" s="876"/>
      <c r="TLN67" s="876"/>
      <c r="TLO67" s="876"/>
      <c r="TLP67" s="876"/>
      <c r="TLQ67" s="876"/>
      <c r="TLR67" s="876"/>
      <c r="TLS67" s="876"/>
      <c r="TLT67" s="876"/>
      <c r="TLU67" s="876"/>
      <c r="TLV67" s="876"/>
      <c r="TLW67" s="876"/>
      <c r="TLX67" s="876"/>
      <c r="TLY67" s="876"/>
      <c r="TLZ67" s="876"/>
      <c r="TMA67" s="876"/>
      <c r="TMB67" s="876"/>
      <c r="TMC67" s="876"/>
      <c r="TMD67" s="876"/>
      <c r="TME67" s="876"/>
      <c r="TMF67" s="876"/>
      <c r="TMG67" s="876"/>
      <c r="TMH67" s="876"/>
      <c r="TMI67" s="876"/>
      <c r="TMJ67" s="876"/>
      <c r="TMK67" s="876"/>
      <c r="TML67" s="876"/>
      <c r="TMM67" s="876"/>
      <c r="TMN67" s="876"/>
      <c r="TMO67" s="876"/>
      <c r="TMP67" s="876"/>
      <c r="TMQ67" s="876"/>
      <c r="TMR67" s="876"/>
      <c r="TMS67" s="876"/>
      <c r="TMT67" s="876"/>
      <c r="TMU67" s="876"/>
      <c r="TMV67" s="876"/>
      <c r="TMW67" s="876"/>
      <c r="TMX67" s="876"/>
      <c r="TMY67" s="876"/>
      <c r="TMZ67" s="876"/>
      <c r="TNA67" s="876"/>
      <c r="TNB67" s="876"/>
      <c r="TNC67" s="876"/>
      <c r="TND67" s="876"/>
      <c r="TNE67" s="876"/>
      <c r="TNF67" s="876"/>
      <c r="TNG67" s="876"/>
      <c r="TNH67" s="876"/>
      <c r="TNI67" s="876"/>
      <c r="TNJ67" s="876"/>
      <c r="TNK67" s="876"/>
      <c r="TNL67" s="876"/>
      <c r="TNM67" s="876"/>
      <c r="TNN67" s="876"/>
      <c r="TNO67" s="876"/>
      <c r="TNP67" s="876"/>
      <c r="TNQ67" s="876"/>
      <c r="TNR67" s="876"/>
      <c r="TNS67" s="876"/>
      <c r="TNT67" s="876"/>
      <c r="TNU67" s="876"/>
      <c r="TNV67" s="876"/>
      <c r="TNW67" s="876"/>
      <c r="TNX67" s="876"/>
      <c r="TNY67" s="876"/>
      <c r="TNZ67" s="876"/>
      <c r="TOA67" s="876"/>
      <c r="TOB67" s="876"/>
      <c r="TOC67" s="876"/>
      <c r="TOD67" s="876"/>
      <c r="TOE67" s="876"/>
      <c r="TOF67" s="876"/>
      <c r="TOG67" s="876"/>
      <c r="TOH67" s="876"/>
      <c r="TOI67" s="876"/>
      <c r="TOJ67" s="876"/>
      <c r="TOK67" s="876"/>
      <c r="TOL67" s="876"/>
      <c r="TOM67" s="876"/>
      <c r="TON67" s="876"/>
      <c r="TOO67" s="876"/>
      <c r="TOP67" s="876"/>
      <c r="TOQ67" s="876"/>
      <c r="TOR67" s="876"/>
      <c r="TOS67" s="876"/>
      <c r="TOT67" s="876"/>
      <c r="TOU67" s="876"/>
      <c r="TOV67" s="876"/>
      <c r="TOW67" s="876"/>
      <c r="TOX67" s="876"/>
      <c r="TOY67" s="876"/>
      <c r="TOZ67" s="876"/>
      <c r="TPA67" s="876"/>
      <c r="TPB67" s="876"/>
      <c r="TPC67" s="876"/>
      <c r="TPD67" s="876"/>
      <c r="TPE67" s="876"/>
      <c r="TPF67" s="876"/>
      <c r="TPG67" s="876"/>
      <c r="TPH67" s="876"/>
      <c r="TPI67" s="876"/>
      <c r="TPJ67" s="876"/>
      <c r="TPK67" s="876"/>
      <c r="TPL67" s="876"/>
      <c r="TPM67" s="876"/>
      <c r="TPN67" s="876"/>
      <c r="TPO67" s="876"/>
      <c r="TPP67" s="876"/>
      <c r="TPQ67" s="876"/>
      <c r="TPR67" s="876"/>
      <c r="TPS67" s="876"/>
      <c r="TPT67" s="876"/>
      <c r="TPU67" s="876"/>
      <c r="TPV67" s="876"/>
      <c r="TPW67" s="876"/>
      <c r="TPX67" s="876"/>
      <c r="TPY67" s="876"/>
      <c r="TPZ67" s="876"/>
      <c r="TQA67" s="876"/>
      <c r="TQB67" s="876"/>
      <c r="TQC67" s="876"/>
      <c r="TQD67" s="876"/>
      <c r="TQE67" s="876"/>
      <c r="TQF67" s="876"/>
      <c r="TQG67" s="876"/>
      <c r="TQH67" s="876"/>
      <c r="TQI67" s="876"/>
      <c r="TQJ67" s="876"/>
      <c r="TQK67" s="876"/>
      <c r="TQL67" s="876"/>
      <c r="TQM67" s="876"/>
      <c r="TQN67" s="876"/>
      <c r="TQO67" s="876"/>
      <c r="TQP67" s="876"/>
      <c r="TQQ67" s="876"/>
      <c r="TQR67" s="876"/>
      <c r="TQS67" s="876"/>
      <c r="TQT67" s="876"/>
      <c r="TQU67" s="876"/>
      <c r="TQV67" s="876"/>
      <c r="TQW67" s="876"/>
      <c r="TQX67" s="876"/>
      <c r="TQY67" s="876"/>
      <c r="TQZ67" s="876"/>
      <c r="TRA67" s="876"/>
      <c r="TRB67" s="876"/>
      <c r="TRC67" s="876"/>
      <c r="TRD67" s="876"/>
      <c r="TRE67" s="876"/>
      <c r="TRF67" s="876"/>
      <c r="TRG67" s="876"/>
      <c r="TRH67" s="876"/>
      <c r="TRI67" s="876"/>
      <c r="TRJ67" s="876"/>
      <c r="TRK67" s="876"/>
      <c r="TRL67" s="876"/>
      <c r="TRM67" s="876"/>
      <c r="TRN67" s="876"/>
      <c r="TRO67" s="876"/>
      <c r="TRP67" s="876"/>
      <c r="TRQ67" s="876"/>
      <c r="TRR67" s="876"/>
      <c r="TRS67" s="876"/>
      <c r="TRT67" s="876"/>
      <c r="TRU67" s="876"/>
      <c r="TRV67" s="876"/>
      <c r="TRW67" s="876"/>
      <c r="TRX67" s="876"/>
      <c r="TRY67" s="876"/>
      <c r="TRZ67" s="876"/>
      <c r="TSA67" s="876"/>
      <c r="TSB67" s="876"/>
      <c r="TSC67" s="876"/>
      <c r="TSD67" s="876"/>
      <c r="TSE67" s="876"/>
      <c r="TSF67" s="876"/>
      <c r="TSG67" s="876"/>
      <c r="TSH67" s="876"/>
      <c r="TSI67" s="876"/>
      <c r="TSJ67" s="876"/>
      <c r="TSK67" s="876"/>
      <c r="TSL67" s="876"/>
      <c r="TSM67" s="876"/>
      <c r="TSN67" s="876"/>
      <c r="TSO67" s="876"/>
      <c r="TSP67" s="876"/>
      <c r="TSQ67" s="876"/>
      <c r="TSR67" s="876"/>
      <c r="TSS67" s="876"/>
      <c r="TST67" s="876"/>
      <c r="TSU67" s="876"/>
      <c r="TSV67" s="876"/>
      <c r="TSW67" s="876"/>
      <c r="TSX67" s="876"/>
      <c r="TSY67" s="876"/>
      <c r="TSZ67" s="876"/>
      <c r="TTA67" s="876"/>
      <c r="TTB67" s="876"/>
      <c r="TTC67" s="876"/>
      <c r="TTD67" s="876"/>
      <c r="TTE67" s="876"/>
      <c r="TTF67" s="876"/>
      <c r="TTG67" s="876"/>
      <c r="TTH67" s="876"/>
      <c r="TTI67" s="876"/>
      <c r="TTJ67" s="876"/>
      <c r="TTK67" s="876"/>
      <c r="TTL67" s="876"/>
      <c r="TTM67" s="876"/>
      <c r="TTN67" s="876"/>
      <c r="TTO67" s="876"/>
      <c r="TTP67" s="876"/>
      <c r="TTQ67" s="876"/>
      <c r="TTR67" s="876"/>
      <c r="TTS67" s="876"/>
      <c r="TTT67" s="876"/>
      <c r="TTU67" s="876"/>
      <c r="TTV67" s="876"/>
      <c r="TTW67" s="876"/>
      <c r="TTX67" s="876"/>
      <c r="TTY67" s="876"/>
      <c r="TTZ67" s="876"/>
      <c r="TUA67" s="876"/>
      <c r="TUB67" s="876"/>
      <c r="TUC67" s="876"/>
      <c r="TUD67" s="876"/>
      <c r="TUE67" s="876"/>
      <c r="TUF67" s="876"/>
      <c r="TUG67" s="876"/>
      <c r="TUH67" s="876"/>
      <c r="TUI67" s="876"/>
      <c r="TUJ67" s="876"/>
      <c r="TUK67" s="876"/>
      <c r="TUL67" s="876"/>
      <c r="TUM67" s="876"/>
      <c r="TUN67" s="876"/>
      <c r="TUO67" s="876"/>
      <c r="TUP67" s="876"/>
      <c r="TUQ67" s="876"/>
      <c r="TUR67" s="876"/>
      <c r="TUS67" s="876"/>
      <c r="TUT67" s="876"/>
      <c r="TUU67" s="876"/>
      <c r="TUV67" s="876"/>
      <c r="TUW67" s="876"/>
      <c r="TUX67" s="876"/>
      <c r="TUY67" s="876"/>
      <c r="TUZ67" s="876"/>
      <c r="TVA67" s="876"/>
      <c r="TVB67" s="876"/>
      <c r="TVC67" s="876"/>
      <c r="TVD67" s="876"/>
      <c r="TVE67" s="876"/>
      <c r="TVF67" s="876"/>
      <c r="TVG67" s="876"/>
      <c r="TVH67" s="876"/>
      <c r="TVI67" s="876"/>
      <c r="TVJ67" s="876"/>
      <c r="TVK67" s="876"/>
      <c r="TVL67" s="876"/>
      <c r="TVM67" s="876"/>
      <c r="TVN67" s="876"/>
      <c r="TVO67" s="876"/>
      <c r="TVP67" s="876"/>
      <c r="TVQ67" s="876"/>
      <c r="TVR67" s="876"/>
      <c r="TVS67" s="876"/>
      <c r="TVT67" s="876"/>
      <c r="TVU67" s="876"/>
      <c r="TVV67" s="876"/>
      <c r="TVW67" s="876"/>
      <c r="TVX67" s="876"/>
      <c r="TVY67" s="876"/>
      <c r="TVZ67" s="876"/>
      <c r="TWA67" s="876"/>
      <c r="TWB67" s="876"/>
      <c r="TWC67" s="876"/>
      <c r="TWD67" s="876"/>
      <c r="TWE67" s="876"/>
      <c r="TWF67" s="876"/>
      <c r="TWG67" s="876"/>
      <c r="TWH67" s="876"/>
      <c r="TWI67" s="876"/>
      <c r="TWJ67" s="876"/>
      <c r="TWK67" s="876"/>
      <c r="TWL67" s="876"/>
      <c r="TWM67" s="876"/>
      <c r="TWN67" s="876"/>
      <c r="TWO67" s="876"/>
      <c r="TWP67" s="876"/>
      <c r="TWQ67" s="876"/>
      <c r="TWR67" s="876"/>
      <c r="TWS67" s="876"/>
      <c r="TWT67" s="876"/>
      <c r="TWU67" s="876"/>
      <c r="TWV67" s="876"/>
      <c r="TWW67" s="876"/>
      <c r="TWX67" s="876"/>
      <c r="TWY67" s="876"/>
      <c r="TWZ67" s="876"/>
      <c r="TXA67" s="876"/>
      <c r="TXB67" s="876"/>
      <c r="TXC67" s="876"/>
      <c r="TXD67" s="876"/>
      <c r="TXE67" s="876"/>
      <c r="TXF67" s="876"/>
      <c r="TXG67" s="876"/>
      <c r="TXH67" s="876"/>
      <c r="TXI67" s="876"/>
      <c r="TXJ67" s="876"/>
      <c r="TXK67" s="876"/>
      <c r="TXL67" s="876"/>
      <c r="TXM67" s="876"/>
      <c r="TXN67" s="876"/>
      <c r="TXO67" s="876"/>
      <c r="TXP67" s="876"/>
      <c r="TXQ67" s="876"/>
      <c r="TXR67" s="876"/>
      <c r="TXS67" s="876"/>
      <c r="TXT67" s="876"/>
      <c r="TXU67" s="876"/>
      <c r="TXV67" s="876"/>
      <c r="TXW67" s="876"/>
      <c r="TXX67" s="876"/>
      <c r="TXY67" s="876"/>
      <c r="TXZ67" s="876"/>
      <c r="TYA67" s="876"/>
      <c r="TYB67" s="876"/>
      <c r="TYC67" s="876"/>
      <c r="TYD67" s="876"/>
      <c r="TYE67" s="876"/>
      <c r="TYF67" s="876"/>
      <c r="TYG67" s="876"/>
      <c r="TYH67" s="876"/>
      <c r="TYI67" s="876"/>
      <c r="TYJ67" s="876"/>
      <c r="TYK67" s="876"/>
      <c r="TYL67" s="876"/>
      <c r="TYM67" s="876"/>
      <c r="TYN67" s="876"/>
      <c r="TYO67" s="876"/>
      <c r="TYP67" s="876"/>
      <c r="TYQ67" s="876"/>
      <c r="TYR67" s="876"/>
      <c r="TYS67" s="876"/>
      <c r="TYT67" s="876"/>
      <c r="TYU67" s="876"/>
      <c r="TYV67" s="876"/>
      <c r="TYW67" s="876"/>
      <c r="TYX67" s="876"/>
      <c r="TYY67" s="876"/>
      <c r="TYZ67" s="876"/>
      <c r="TZA67" s="876"/>
      <c r="TZB67" s="876"/>
      <c r="TZC67" s="876"/>
      <c r="TZD67" s="876"/>
      <c r="TZE67" s="876"/>
      <c r="TZF67" s="876"/>
      <c r="TZG67" s="876"/>
      <c r="TZH67" s="876"/>
      <c r="TZI67" s="876"/>
      <c r="TZJ67" s="876"/>
      <c r="TZK67" s="876"/>
      <c r="TZL67" s="876"/>
      <c r="TZM67" s="876"/>
      <c r="TZN67" s="876"/>
      <c r="TZO67" s="876"/>
      <c r="TZP67" s="876"/>
      <c r="TZQ67" s="876"/>
      <c r="TZR67" s="876"/>
      <c r="TZS67" s="876"/>
      <c r="TZT67" s="876"/>
      <c r="TZU67" s="876"/>
      <c r="TZV67" s="876"/>
      <c r="TZW67" s="876"/>
      <c r="TZX67" s="876"/>
      <c r="TZY67" s="876"/>
      <c r="TZZ67" s="876"/>
      <c r="UAA67" s="876"/>
      <c r="UAB67" s="876"/>
      <c r="UAC67" s="876"/>
      <c r="UAD67" s="876"/>
      <c r="UAE67" s="876"/>
      <c r="UAF67" s="876"/>
      <c r="UAG67" s="876"/>
      <c r="UAH67" s="876"/>
      <c r="UAI67" s="876"/>
      <c r="UAJ67" s="876"/>
      <c r="UAK67" s="876"/>
      <c r="UAL67" s="876"/>
      <c r="UAM67" s="876"/>
      <c r="UAN67" s="876"/>
      <c r="UAO67" s="876"/>
      <c r="UAP67" s="876"/>
      <c r="UAQ67" s="876"/>
      <c r="UAR67" s="876"/>
      <c r="UAS67" s="876"/>
      <c r="UAT67" s="876"/>
      <c r="UAU67" s="876"/>
      <c r="UAV67" s="876"/>
      <c r="UAW67" s="876"/>
      <c r="UAX67" s="876"/>
      <c r="UAY67" s="876"/>
      <c r="UAZ67" s="876"/>
      <c r="UBA67" s="876"/>
      <c r="UBB67" s="876"/>
      <c r="UBC67" s="876"/>
      <c r="UBD67" s="876"/>
      <c r="UBE67" s="876"/>
      <c r="UBF67" s="876"/>
      <c r="UBG67" s="876"/>
      <c r="UBH67" s="876"/>
      <c r="UBI67" s="876"/>
      <c r="UBJ67" s="876"/>
      <c r="UBK67" s="876"/>
      <c r="UBL67" s="876"/>
      <c r="UBM67" s="876"/>
      <c r="UBN67" s="876"/>
      <c r="UBO67" s="876"/>
      <c r="UBP67" s="876"/>
      <c r="UBQ67" s="876"/>
      <c r="UBR67" s="876"/>
      <c r="UBS67" s="876"/>
      <c r="UBT67" s="876"/>
      <c r="UBU67" s="876"/>
      <c r="UBV67" s="876"/>
      <c r="UBW67" s="876"/>
      <c r="UBX67" s="876"/>
      <c r="UBY67" s="876"/>
      <c r="UBZ67" s="876"/>
      <c r="UCA67" s="876"/>
      <c r="UCB67" s="876"/>
      <c r="UCC67" s="876"/>
      <c r="UCD67" s="876"/>
      <c r="UCE67" s="876"/>
      <c r="UCF67" s="876"/>
      <c r="UCG67" s="876"/>
      <c r="UCH67" s="876"/>
      <c r="UCI67" s="876"/>
      <c r="UCJ67" s="876"/>
      <c r="UCK67" s="876"/>
      <c r="UCL67" s="876"/>
      <c r="UCM67" s="876"/>
      <c r="UCN67" s="876"/>
      <c r="UCO67" s="876"/>
      <c r="UCP67" s="876"/>
      <c r="UCQ67" s="876"/>
      <c r="UCR67" s="876"/>
      <c r="UCS67" s="876"/>
      <c r="UCT67" s="876"/>
      <c r="UCU67" s="876"/>
      <c r="UCV67" s="876"/>
      <c r="UCW67" s="876"/>
      <c r="UCX67" s="876"/>
      <c r="UCY67" s="876"/>
      <c r="UCZ67" s="876"/>
      <c r="UDA67" s="876"/>
      <c r="UDB67" s="876"/>
      <c r="UDC67" s="876"/>
      <c r="UDD67" s="876"/>
      <c r="UDE67" s="876"/>
      <c r="UDF67" s="876"/>
      <c r="UDG67" s="876"/>
      <c r="UDH67" s="876"/>
      <c r="UDI67" s="876"/>
      <c r="UDJ67" s="876"/>
      <c r="UDK67" s="876"/>
      <c r="UDL67" s="876"/>
      <c r="UDM67" s="876"/>
      <c r="UDN67" s="876"/>
      <c r="UDO67" s="876"/>
      <c r="UDP67" s="876"/>
      <c r="UDQ67" s="876"/>
      <c r="UDR67" s="876"/>
      <c r="UDS67" s="876"/>
      <c r="UDT67" s="876"/>
      <c r="UDU67" s="876"/>
      <c r="UDV67" s="876"/>
      <c r="UDW67" s="876"/>
      <c r="UDX67" s="876"/>
      <c r="UDY67" s="876"/>
      <c r="UDZ67" s="876"/>
      <c r="UEA67" s="876"/>
      <c r="UEB67" s="876"/>
      <c r="UEC67" s="876"/>
      <c r="UED67" s="876"/>
      <c r="UEE67" s="876"/>
      <c r="UEF67" s="876"/>
      <c r="UEG67" s="876"/>
      <c r="UEH67" s="876"/>
      <c r="UEI67" s="876"/>
      <c r="UEJ67" s="876"/>
      <c r="UEK67" s="876"/>
      <c r="UEL67" s="876"/>
      <c r="UEM67" s="876"/>
      <c r="UEN67" s="876"/>
      <c r="UEO67" s="876"/>
      <c r="UEP67" s="876"/>
      <c r="UEQ67" s="876"/>
      <c r="UER67" s="876"/>
      <c r="UES67" s="876"/>
      <c r="UET67" s="876"/>
      <c r="UEU67" s="876"/>
      <c r="UEV67" s="876"/>
      <c r="UEW67" s="876"/>
      <c r="UEX67" s="876"/>
      <c r="UEY67" s="876"/>
      <c r="UEZ67" s="876"/>
      <c r="UFA67" s="876"/>
      <c r="UFB67" s="876"/>
      <c r="UFC67" s="876"/>
      <c r="UFD67" s="876"/>
      <c r="UFE67" s="876"/>
      <c r="UFF67" s="876"/>
      <c r="UFG67" s="876"/>
      <c r="UFH67" s="876"/>
      <c r="UFI67" s="876"/>
      <c r="UFJ67" s="876"/>
      <c r="UFK67" s="876"/>
      <c r="UFL67" s="876"/>
      <c r="UFM67" s="876"/>
      <c r="UFN67" s="876"/>
      <c r="UFO67" s="876"/>
      <c r="UFP67" s="876"/>
      <c r="UFQ67" s="876"/>
      <c r="UFR67" s="876"/>
      <c r="UFS67" s="876"/>
      <c r="UFT67" s="876"/>
      <c r="UFU67" s="876"/>
      <c r="UFV67" s="876"/>
      <c r="UFW67" s="876"/>
      <c r="UFX67" s="876"/>
      <c r="UFY67" s="876"/>
      <c r="UFZ67" s="876"/>
      <c r="UGA67" s="876"/>
      <c r="UGB67" s="876"/>
      <c r="UGC67" s="876"/>
      <c r="UGD67" s="876"/>
      <c r="UGE67" s="876"/>
      <c r="UGF67" s="876"/>
      <c r="UGG67" s="876"/>
      <c r="UGH67" s="876"/>
      <c r="UGI67" s="876"/>
      <c r="UGJ67" s="876"/>
      <c r="UGK67" s="876"/>
      <c r="UGL67" s="876"/>
      <c r="UGM67" s="876"/>
      <c r="UGN67" s="876"/>
      <c r="UGO67" s="876"/>
      <c r="UGP67" s="876"/>
      <c r="UGQ67" s="876"/>
      <c r="UGR67" s="876"/>
      <c r="UGS67" s="876"/>
      <c r="UGT67" s="876"/>
      <c r="UGU67" s="876"/>
      <c r="UGV67" s="876"/>
      <c r="UGW67" s="876"/>
      <c r="UGX67" s="876"/>
      <c r="UGY67" s="876"/>
      <c r="UGZ67" s="876"/>
      <c r="UHA67" s="876"/>
      <c r="UHB67" s="876"/>
      <c r="UHC67" s="876"/>
      <c r="UHD67" s="876"/>
      <c r="UHE67" s="876"/>
      <c r="UHF67" s="876"/>
      <c r="UHG67" s="876"/>
      <c r="UHH67" s="876"/>
      <c r="UHI67" s="876"/>
      <c r="UHJ67" s="876"/>
      <c r="UHK67" s="876"/>
      <c r="UHL67" s="876"/>
      <c r="UHM67" s="876"/>
      <c r="UHN67" s="876"/>
      <c r="UHO67" s="876"/>
      <c r="UHP67" s="876"/>
      <c r="UHQ67" s="876"/>
      <c r="UHR67" s="876"/>
      <c r="UHS67" s="876"/>
      <c r="UHT67" s="876"/>
      <c r="UHU67" s="876"/>
      <c r="UHV67" s="876"/>
      <c r="UHW67" s="876"/>
      <c r="UHX67" s="876"/>
      <c r="UHY67" s="876"/>
      <c r="UHZ67" s="876"/>
      <c r="UIA67" s="876"/>
      <c r="UIB67" s="876"/>
      <c r="UIC67" s="876"/>
      <c r="UID67" s="876"/>
      <c r="UIE67" s="876"/>
      <c r="UIF67" s="876"/>
      <c r="UIG67" s="876"/>
      <c r="UIH67" s="876"/>
      <c r="UII67" s="876"/>
      <c r="UIJ67" s="876"/>
      <c r="UIK67" s="876"/>
      <c r="UIL67" s="876"/>
      <c r="UIM67" s="876"/>
      <c r="UIN67" s="876"/>
      <c r="UIO67" s="876"/>
      <c r="UIP67" s="876"/>
      <c r="UIQ67" s="876"/>
      <c r="UIR67" s="876"/>
      <c r="UIS67" s="876"/>
      <c r="UIT67" s="876"/>
      <c r="UIU67" s="876"/>
      <c r="UIV67" s="876"/>
      <c r="UIW67" s="876"/>
      <c r="UIX67" s="876"/>
      <c r="UIY67" s="876"/>
      <c r="UIZ67" s="876"/>
      <c r="UJA67" s="876"/>
      <c r="UJB67" s="876"/>
      <c r="UJC67" s="876"/>
      <c r="UJD67" s="876"/>
      <c r="UJE67" s="876"/>
      <c r="UJF67" s="876"/>
      <c r="UJG67" s="876"/>
      <c r="UJH67" s="876"/>
      <c r="UJI67" s="876"/>
      <c r="UJJ67" s="876"/>
      <c r="UJK67" s="876"/>
      <c r="UJL67" s="876"/>
      <c r="UJM67" s="876"/>
      <c r="UJN67" s="876"/>
      <c r="UJO67" s="876"/>
      <c r="UJP67" s="876"/>
      <c r="UJQ67" s="876"/>
      <c r="UJR67" s="876"/>
      <c r="UJS67" s="876"/>
      <c r="UJT67" s="876"/>
      <c r="UJU67" s="876"/>
      <c r="UJV67" s="876"/>
      <c r="UJW67" s="876"/>
      <c r="UJX67" s="876"/>
      <c r="UJY67" s="876"/>
      <c r="UJZ67" s="876"/>
      <c r="UKA67" s="876"/>
      <c r="UKB67" s="876"/>
      <c r="UKC67" s="876"/>
      <c r="UKD67" s="876"/>
      <c r="UKE67" s="876"/>
      <c r="UKF67" s="876"/>
      <c r="UKG67" s="876"/>
      <c r="UKH67" s="876"/>
      <c r="UKI67" s="876"/>
      <c r="UKJ67" s="876"/>
      <c r="UKK67" s="876"/>
      <c r="UKL67" s="876"/>
      <c r="UKM67" s="876"/>
      <c r="UKN67" s="876"/>
      <c r="UKO67" s="876"/>
      <c r="UKP67" s="876"/>
      <c r="UKQ67" s="876"/>
      <c r="UKR67" s="876"/>
      <c r="UKS67" s="876"/>
      <c r="UKT67" s="876"/>
      <c r="UKU67" s="876"/>
      <c r="UKV67" s="876"/>
      <c r="UKW67" s="876"/>
      <c r="UKX67" s="876"/>
      <c r="UKY67" s="876"/>
      <c r="UKZ67" s="876"/>
      <c r="ULA67" s="876"/>
      <c r="ULB67" s="876"/>
      <c r="ULC67" s="876"/>
      <c r="ULD67" s="876"/>
      <c r="ULE67" s="876"/>
      <c r="ULF67" s="876"/>
      <c r="ULG67" s="876"/>
      <c r="ULH67" s="876"/>
      <c r="ULI67" s="876"/>
      <c r="ULJ67" s="876"/>
      <c r="ULK67" s="876"/>
      <c r="ULL67" s="876"/>
      <c r="ULM67" s="876"/>
      <c r="ULN67" s="876"/>
      <c r="ULO67" s="876"/>
      <c r="ULP67" s="876"/>
      <c r="ULQ67" s="876"/>
      <c r="ULR67" s="876"/>
      <c r="ULS67" s="876"/>
      <c r="ULT67" s="876"/>
      <c r="ULU67" s="876"/>
      <c r="ULV67" s="876"/>
      <c r="ULW67" s="876"/>
      <c r="ULX67" s="876"/>
      <c r="ULY67" s="876"/>
      <c r="ULZ67" s="876"/>
      <c r="UMA67" s="876"/>
      <c r="UMB67" s="876"/>
      <c r="UMC67" s="876"/>
      <c r="UMD67" s="876"/>
      <c r="UME67" s="876"/>
      <c r="UMF67" s="876"/>
      <c r="UMG67" s="876"/>
      <c r="UMH67" s="876"/>
      <c r="UMI67" s="876"/>
      <c r="UMJ67" s="876"/>
      <c r="UMK67" s="876"/>
      <c r="UML67" s="876"/>
      <c r="UMM67" s="876"/>
      <c r="UMN67" s="876"/>
      <c r="UMO67" s="876"/>
      <c r="UMP67" s="876"/>
      <c r="UMQ67" s="876"/>
      <c r="UMR67" s="876"/>
      <c r="UMS67" s="876"/>
      <c r="UMT67" s="876"/>
      <c r="UMU67" s="876"/>
      <c r="UMV67" s="876"/>
      <c r="UMW67" s="876"/>
      <c r="UMX67" s="876"/>
      <c r="UMY67" s="876"/>
      <c r="UMZ67" s="876"/>
      <c r="UNA67" s="876"/>
      <c r="UNB67" s="876"/>
      <c r="UNC67" s="876"/>
      <c r="UND67" s="876"/>
      <c r="UNE67" s="876"/>
      <c r="UNF67" s="876"/>
      <c r="UNG67" s="876"/>
      <c r="UNH67" s="876"/>
      <c r="UNI67" s="876"/>
      <c r="UNJ67" s="876"/>
      <c r="UNK67" s="876"/>
      <c r="UNL67" s="876"/>
      <c r="UNM67" s="876"/>
      <c r="UNN67" s="876"/>
      <c r="UNO67" s="876"/>
      <c r="UNP67" s="876"/>
      <c r="UNQ67" s="876"/>
      <c r="UNR67" s="876"/>
      <c r="UNS67" s="876"/>
      <c r="UNT67" s="876"/>
      <c r="UNU67" s="876"/>
      <c r="UNV67" s="876"/>
      <c r="UNW67" s="876"/>
      <c r="UNX67" s="876"/>
      <c r="UNY67" s="876"/>
      <c r="UNZ67" s="876"/>
      <c r="UOA67" s="876"/>
      <c r="UOB67" s="876"/>
      <c r="UOC67" s="876"/>
      <c r="UOD67" s="876"/>
      <c r="UOE67" s="876"/>
      <c r="UOF67" s="876"/>
      <c r="UOG67" s="876"/>
      <c r="UOH67" s="876"/>
      <c r="UOI67" s="876"/>
      <c r="UOJ67" s="876"/>
      <c r="UOK67" s="876"/>
      <c r="UOL67" s="876"/>
      <c r="UOM67" s="876"/>
      <c r="UON67" s="876"/>
      <c r="UOO67" s="876"/>
      <c r="UOP67" s="876"/>
      <c r="UOQ67" s="876"/>
      <c r="UOR67" s="876"/>
      <c r="UOS67" s="876"/>
      <c r="UOT67" s="876"/>
      <c r="UOU67" s="876"/>
      <c r="UOV67" s="876"/>
      <c r="UOW67" s="876"/>
      <c r="UOX67" s="876"/>
      <c r="UOY67" s="876"/>
      <c r="UOZ67" s="876"/>
      <c r="UPA67" s="876"/>
      <c r="UPB67" s="876"/>
      <c r="UPC67" s="876"/>
      <c r="UPD67" s="876"/>
      <c r="UPE67" s="876"/>
      <c r="UPF67" s="876"/>
      <c r="UPG67" s="876"/>
      <c r="UPH67" s="876"/>
      <c r="UPI67" s="876"/>
      <c r="UPJ67" s="876"/>
      <c r="UPK67" s="876"/>
      <c r="UPL67" s="876"/>
      <c r="UPM67" s="876"/>
      <c r="UPN67" s="876"/>
      <c r="UPO67" s="876"/>
      <c r="UPP67" s="876"/>
      <c r="UPQ67" s="876"/>
      <c r="UPR67" s="876"/>
      <c r="UPS67" s="876"/>
      <c r="UPT67" s="876"/>
      <c r="UPU67" s="876"/>
      <c r="UPV67" s="876"/>
      <c r="UPW67" s="876"/>
      <c r="UPX67" s="876"/>
      <c r="UPY67" s="876"/>
      <c r="UPZ67" s="876"/>
      <c r="UQA67" s="876"/>
      <c r="UQB67" s="876"/>
      <c r="UQC67" s="876"/>
      <c r="UQD67" s="876"/>
      <c r="UQE67" s="876"/>
      <c r="UQF67" s="876"/>
      <c r="UQG67" s="876"/>
      <c r="UQH67" s="876"/>
      <c r="UQI67" s="876"/>
      <c r="UQJ67" s="876"/>
      <c r="UQK67" s="876"/>
      <c r="UQL67" s="876"/>
      <c r="UQM67" s="876"/>
      <c r="UQN67" s="876"/>
      <c r="UQO67" s="876"/>
      <c r="UQP67" s="876"/>
      <c r="UQQ67" s="876"/>
      <c r="UQR67" s="876"/>
      <c r="UQS67" s="876"/>
      <c r="UQT67" s="876"/>
      <c r="UQU67" s="876"/>
      <c r="UQV67" s="876"/>
      <c r="UQW67" s="876"/>
      <c r="UQX67" s="876"/>
      <c r="UQY67" s="876"/>
      <c r="UQZ67" s="876"/>
      <c r="URA67" s="876"/>
      <c r="URB67" s="876"/>
      <c r="URC67" s="876"/>
      <c r="URD67" s="876"/>
      <c r="URE67" s="876"/>
      <c r="URF67" s="876"/>
      <c r="URG67" s="876"/>
      <c r="URH67" s="876"/>
      <c r="URI67" s="876"/>
      <c r="URJ67" s="876"/>
      <c r="URK67" s="876"/>
      <c r="URL67" s="876"/>
      <c r="URM67" s="876"/>
      <c r="URN67" s="876"/>
      <c r="URO67" s="876"/>
      <c r="URP67" s="876"/>
      <c r="URQ67" s="876"/>
      <c r="URR67" s="876"/>
      <c r="URS67" s="876"/>
      <c r="URT67" s="876"/>
      <c r="URU67" s="876"/>
      <c r="URV67" s="876"/>
      <c r="URW67" s="876"/>
      <c r="URX67" s="876"/>
      <c r="URY67" s="876"/>
      <c r="URZ67" s="876"/>
      <c r="USA67" s="876"/>
      <c r="USB67" s="876"/>
      <c r="USC67" s="876"/>
      <c r="USD67" s="876"/>
      <c r="USE67" s="876"/>
      <c r="USF67" s="876"/>
      <c r="USG67" s="876"/>
      <c r="USH67" s="876"/>
      <c r="USI67" s="876"/>
      <c r="USJ67" s="876"/>
      <c r="USK67" s="876"/>
      <c r="USL67" s="876"/>
      <c r="USM67" s="876"/>
      <c r="USN67" s="876"/>
      <c r="USO67" s="876"/>
      <c r="USP67" s="876"/>
      <c r="USQ67" s="876"/>
      <c r="USR67" s="876"/>
      <c r="USS67" s="876"/>
      <c r="UST67" s="876"/>
      <c r="USU67" s="876"/>
      <c r="USV67" s="876"/>
      <c r="USW67" s="876"/>
      <c r="USX67" s="876"/>
      <c r="USY67" s="876"/>
      <c r="USZ67" s="876"/>
      <c r="UTA67" s="876"/>
      <c r="UTB67" s="876"/>
      <c r="UTC67" s="876"/>
      <c r="UTD67" s="876"/>
      <c r="UTE67" s="876"/>
      <c r="UTF67" s="876"/>
      <c r="UTG67" s="876"/>
      <c r="UTH67" s="876"/>
      <c r="UTI67" s="876"/>
      <c r="UTJ67" s="876"/>
      <c r="UTK67" s="876"/>
      <c r="UTL67" s="876"/>
      <c r="UTM67" s="876"/>
      <c r="UTN67" s="876"/>
      <c r="UTO67" s="876"/>
      <c r="UTP67" s="876"/>
      <c r="UTQ67" s="876"/>
      <c r="UTR67" s="876"/>
      <c r="UTS67" s="876"/>
      <c r="UTT67" s="876"/>
      <c r="UTU67" s="876"/>
      <c r="UTV67" s="876"/>
      <c r="UTW67" s="876"/>
      <c r="UTX67" s="876"/>
      <c r="UTY67" s="876"/>
      <c r="UTZ67" s="876"/>
      <c r="UUA67" s="876"/>
      <c r="UUB67" s="876"/>
      <c r="UUC67" s="876"/>
      <c r="UUD67" s="876"/>
      <c r="UUE67" s="876"/>
      <c r="UUF67" s="876"/>
      <c r="UUG67" s="876"/>
      <c r="UUH67" s="876"/>
      <c r="UUI67" s="876"/>
      <c r="UUJ67" s="876"/>
      <c r="UUK67" s="876"/>
      <c r="UUL67" s="876"/>
      <c r="UUM67" s="876"/>
      <c r="UUN67" s="876"/>
      <c r="UUO67" s="876"/>
      <c r="UUP67" s="876"/>
      <c r="UUQ67" s="876"/>
      <c r="UUR67" s="876"/>
      <c r="UUS67" s="876"/>
      <c r="UUT67" s="876"/>
      <c r="UUU67" s="876"/>
      <c r="UUV67" s="876"/>
      <c r="UUW67" s="876"/>
      <c r="UUX67" s="876"/>
      <c r="UUY67" s="876"/>
      <c r="UUZ67" s="876"/>
      <c r="UVA67" s="876"/>
      <c r="UVB67" s="876"/>
      <c r="UVC67" s="876"/>
      <c r="UVD67" s="876"/>
      <c r="UVE67" s="876"/>
      <c r="UVF67" s="876"/>
      <c r="UVG67" s="876"/>
      <c r="UVH67" s="876"/>
      <c r="UVI67" s="876"/>
      <c r="UVJ67" s="876"/>
      <c r="UVK67" s="876"/>
      <c r="UVL67" s="876"/>
      <c r="UVM67" s="876"/>
      <c r="UVN67" s="876"/>
      <c r="UVO67" s="876"/>
      <c r="UVP67" s="876"/>
      <c r="UVQ67" s="876"/>
      <c r="UVR67" s="876"/>
      <c r="UVS67" s="876"/>
      <c r="UVT67" s="876"/>
      <c r="UVU67" s="876"/>
      <c r="UVV67" s="876"/>
      <c r="UVW67" s="876"/>
      <c r="UVX67" s="876"/>
      <c r="UVY67" s="876"/>
      <c r="UVZ67" s="876"/>
      <c r="UWA67" s="876"/>
      <c r="UWB67" s="876"/>
      <c r="UWC67" s="876"/>
      <c r="UWD67" s="876"/>
      <c r="UWE67" s="876"/>
      <c r="UWF67" s="876"/>
      <c r="UWG67" s="876"/>
      <c r="UWH67" s="876"/>
      <c r="UWI67" s="876"/>
      <c r="UWJ67" s="876"/>
      <c r="UWK67" s="876"/>
      <c r="UWL67" s="876"/>
      <c r="UWM67" s="876"/>
      <c r="UWN67" s="876"/>
      <c r="UWO67" s="876"/>
      <c r="UWP67" s="876"/>
      <c r="UWQ67" s="876"/>
      <c r="UWR67" s="876"/>
      <c r="UWS67" s="876"/>
      <c r="UWT67" s="876"/>
      <c r="UWU67" s="876"/>
      <c r="UWV67" s="876"/>
      <c r="UWW67" s="876"/>
      <c r="UWX67" s="876"/>
      <c r="UWY67" s="876"/>
      <c r="UWZ67" s="876"/>
      <c r="UXA67" s="876"/>
      <c r="UXB67" s="876"/>
      <c r="UXC67" s="876"/>
      <c r="UXD67" s="876"/>
      <c r="UXE67" s="876"/>
      <c r="UXF67" s="876"/>
      <c r="UXG67" s="876"/>
      <c r="UXH67" s="876"/>
      <c r="UXI67" s="876"/>
      <c r="UXJ67" s="876"/>
      <c r="UXK67" s="876"/>
      <c r="UXL67" s="876"/>
      <c r="UXM67" s="876"/>
      <c r="UXN67" s="876"/>
      <c r="UXO67" s="876"/>
      <c r="UXP67" s="876"/>
      <c r="UXQ67" s="876"/>
      <c r="UXR67" s="876"/>
      <c r="UXS67" s="876"/>
      <c r="UXT67" s="876"/>
      <c r="UXU67" s="876"/>
      <c r="UXV67" s="876"/>
      <c r="UXW67" s="876"/>
      <c r="UXX67" s="876"/>
      <c r="UXY67" s="876"/>
      <c r="UXZ67" s="876"/>
      <c r="UYA67" s="876"/>
      <c r="UYB67" s="876"/>
      <c r="UYC67" s="876"/>
      <c r="UYD67" s="876"/>
      <c r="UYE67" s="876"/>
      <c r="UYF67" s="876"/>
      <c r="UYG67" s="876"/>
      <c r="UYH67" s="876"/>
      <c r="UYI67" s="876"/>
      <c r="UYJ67" s="876"/>
      <c r="UYK67" s="876"/>
      <c r="UYL67" s="876"/>
      <c r="UYM67" s="876"/>
      <c r="UYN67" s="876"/>
      <c r="UYO67" s="876"/>
      <c r="UYP67" s="876"/>
      <c r="UYQ67" s="876"/>
      <c r="UYR67" s="876"/>
      <c r="UYS67" s="876"/>
      <c r="UYT67" s="876"/>
      <c r="UYU67" s="876"/>
      <c r="UYV67" s="876"/>
      <c r="UYW67" s="876"/>
      <c r="UYX67" s="876"/>
      <c r="UYY67" s="876"/>
      <c r="UYZ67" s="876"/>
      <c r="UZA67" s="876"/>
      <c r="UZB67" s="876"/>
      <c r="UZC67" s="876"/>
      <c r="UZD67" s="876"/>
      <c r="UZE67" s="876"/>
      <c r="UZF67" s="876"/>
      <c r="UZG67" s="876"/>
      <c r="UZH67" s="876"/>
      <c r="UZI67" s="876"/>
      <c r="UZJ67" s="876"/>
      <c r="UZK67" s="876"/>
      <c r="UZL67" s="876"/>
      <c r="UZM67" s="876"/>
      <c r="UZN67" s="876"/>
      <c r="UZO67" s="876"/>
      <c r="UZP67" s="876"/>
      <c r="UZQ67" s="876"/>
      <c r="UZR67" s="876"/>
      <c r="UZS67" s="876"/>
      <c r="UZT67" s="876"/>
      <c r="UZU67" s="876"/>
      <c r="UZV67" s="876"/>
      <c r="UZW67" s="876"/>
      <c r="UZX67" s="876"/>
      <c r="UZY67" s="876"/>
      <c r="UZZ67" s="876"/>
      <c r="VAA67" s="876"/>
      <c r="VAB67" s="876"/>
      <c r="VAC67" s="876"/>
      <c r="VAD67" s="876"/>
      <c r="VAE67" s="876"/>
      <c r="VAF67" s="876"/>
      <c r="VAG67" s="876"/>
      <c r="VAH67" s="876"/>
      <c r="VAI67" s="876"/>
      <c r="VAJ67" s="876"/>
      <c r="VAK67" s="876"/>
      <c r="VAL67" s="876"/>
      <c r="VAM67" s="876"/>
      <c r="VAN67" s="876"/>
      <c r="VAO67" s="876"/>
      <c r="VAP67" s="876"/>
      <c r="VAQ67" s="876"/>
      <c r="VAR67" s="876"/>
      <c r="VAS67" s="876"/>
      <c r="VAT67" s="876"/>
      <c r="VAU67" s="876"/>
      <c r="VAV67" s="876"/>
      <c r="VAW67" s="876"/>
      <c r="VAX67" s="876"/>
      <c r="VAY67" s="876"/>
      <c r="VAZ67" s="876"/>
      <c r="VBA67" s="876"/>
      <c r="VBB67" s="876"/>
      <c r="VBC67" s="876"/>
      <c r="VBD67" s="876"/>
      <c r="VBE67" s="876"/>
      <c r="VBF67" s="876"/>
      <c r="VBG67" s="876"/>
      <c r="VBH67" s="876"/>
      <c r="VBI67" s="876"/>
      <c r="VBJ67" s="876"/>
      <c r="VBK67" s="876"/>
      <c r="VBL67" s="876"/>
      <c r="VBM67" s="876"/>
      <c r="VBN67" s="876"/>
      <c r="VBO67" s="876"/>
      <c r="VBP67" s="876"/>
      <c r="VBQ67" s="876"/>
      <c r="VBR67" s="876"/>
      <c r="VBS67" s="876"/>
      <c r="VBT67" s="876"/>
      <c r="VBU67" s="876"/>
      <c r="VBV67" s="876"/>
      <c r="VBW67" s="876"/>
      <c r="VBX67" s="876"/>
      <c r="VBY67" s="876"/>
      <c r="VBZ67" s="876"/>
      <c r="VCA67" s="876"/>
      <c r="VCB67" s="876"/>
      <c r="VCC67" s="876"/>
      <c r="VCD67" s="876"/>
      <c r="VCE67" s="876"/>
      <c r="VCF67" s="876"/>
      <c r="VCG67" s="876"/>
      <c r="VCH67" s="876"/>
      <c r="VCI67" s="876"/>
      <c r="VCJ67" s="876"/>
      <c r="VCK67" s="876"/>
      <c r="VCL67" s="876"/>
      <c r="VCM67" s="876"/>
      <c r="VCN67" s="876"/>
      <c r="VCO67" s="876"/>
      <c r="VCP67" s="876"/>
      <c r="VCQ67" s="876"/>
      <c r="VCR67" s="876"/>
      <c r="VCS67" s="876"/>
      <c r="VCT67" s="876"/>
      <c r="VCU67" s="876"/>
      <c r="VCV67" s="876"/>
      <c r="VCW67" s="876"/>
      <c r="VCX67" s="876"/>
      <c r="VCY67" s="876"/>
      <c r="VCZ67" s="876"/>
      <c r="VDA67" s="876"/>
      <c r="VDB67" s="876"/>
      <c r="VDC67" s="876"/>
      <c r="VDD67" s="876"/>
      <c r="VDE67" s="876"/>
      <c r="VDF67" s="876"/>
      <c r="VDG67" s="876"/>
      <c r="VDH67" s="876"/>
      <c r="VDI67" s="876"/>
      <c r="VDJ67" s="876"/>
      <c r="VDK67" s="876"/>
      <c r="VDL67" s="876"/>
      <c r="VDM67" s="876"/>
      <c r="VDN67" s="876"/>
      <c r="VDO67" s="876"/>
      <c r="VDP67" s="876"/>
      <c r="VDQ67" s="876"/>
      <c r="VDR67" s="876"/>
      <c r="VDS67" s="876"/>
      <c r="VDT67" s="876"/>
      <c r="VDU67" s="876"/>
      <c r="VDV67" s="876"/>
      <c r="VDW67" s="876"/>
      <c r="VDX67" s="876"/>
      <c r="VDY67" s="876"/>
      <c r="VDZ67" s="876"/>
      <c r="VEA67" s="876"/>
      <c r="VEB67" s="876"/>
      <c r="VEC67" s="876"/>
      <c r="VED67" s="876"/>
      <c r="VEE67" s="876"/>
      <c r="VEF67" s="876"/>
      <c r="VEG67" s="876"/>
      <c r="VEH67" s="876"/>
      <c r="VEI67" s="876"/>
      <c r="VEJ67" s="876"/>
      <c r="VEK67" s="876"/>
      <c r="VEL67" s="876"/>
      <c r="VEM67" s="876"/>
      <c r="VEN67" s="876"/>
      <c r="VEO67" s="876"/>
      <c r="VEP67" s="876"/>
      <c r="VEQ67" s="876"/>
      <c r="VER67" s="876"/>
      <c r="VES67" s="876"/>
      <c r="VET67" s="876"/>
      <c r="VEU67" s="876"/>
      <c r="VEV67" s="876"/>
      <c r="VEW67" s="876"/>
      <c r="VEX67" s="876"/>
      <c r="VEY67" s="876"/>
      <c r="VEZ67" s="876"/>
      <c r="VFA67" s="876"/>
      <c r="VFB67" s="876"/>
      <c r="VFC67" s="876"/>
      <c r="VFD67" s="876"/>
      <c r="VFE67" s="876"/>
      <c r="VFF67" s="876"/>
      <c r="VFG67" s="876"/>
      <c r="VFH67" s="876"/>
      <c r="VFI67" s="876"/>
      <c r="VFJ67" s="876"/>
      <c r="VFK67" s="876"/>
      <c r="VFL67" s="876"/>
      <c r="VFM67" s="876"/>
      <c r="VFN67" s="876"/>
      <c r="VFO67" s="876"/>
      <c r="VFP67" s="876"/>
      <c r="VFQ67" s="876"/>
      <c r="VFR67" s="876"/>
      <c r="VFS67" s="876"/>
      <c r="VFT67" s="876"/>
      <c r="VFU67" s="876"/>
      <c r="VFV67" s="876"/>
      <c r="VFW67" s="876"/>
      <c r="VFX67" s="876"/>
      <c r="VFY67" s="876"/>
      <c r="VFZ67" s="876"/>
      <c r="VGA67" s="876"/>
      <c r="VGB67" s="876"/>
      <c r="VGC67" s="876"/>
      <c r="VGD67" s="876"/>
      <c r="VGE67" s="876"/>
      <c r="VGF67" s="876"/>
      <c r="VGG67" s="876"/>
      <c r="VGH67" s="876"/>
      <c r="VGI67" s="876"/>
      <c r="VGJ67" s="876"/>
      <c r="VGK67" s="876"/>
      <c r="VGL67" s="876"/>
      <c r="VGM67" s="876"/>
      <c r="VGN67" s="876"/>
      <c r="VGO67" s="876"/>
      <c r="VGP67" s="876"/>
      <c r="VGQ67" s="876"/>
      <c r="VGR67" s="876"/>
      <c r="VGS67" s="876"/>
      <c r="VGT67" s="876"/>
      <c r="VGU67" s="876"/>
      <c r="VGV67" s="876"/>
      <c r="VGW67" s="876"/>
      <c r="VGX67" s="876"/>
      <c r="VGY67" s="876"/>
      <c r="VGZ67" s="876"/>
      <c r="VHA67" s="876"/>
      <c r="VHB67" s="876"/>
      <c r="VHC67" s="876"/>
      <c r="VHD67" s="876"/>
      <c r="VHE67" s="876"/>
      <c r="VHF67" s="876"/>
      <c r="VHG67" s="876"/>
      <c r="VHH67" s="876"/>
      <c r="VHI67" s="876"/>
      <c r="VHJ67" s="876"/>
      <c r="VHK67" s="876"/>
      <c r="VHL67" s="876"/>
      <c r="VHM67" s="876"/>
      <c r="VHN67" s="876"/>
      <c r="VHO67" s="876"/>
      <c r="VHP67" s="876"/>
      <c r="VHQ67" s="876"/>
      <c r="VHR67" s="876"/>
      <c r="VHS67" s="876"/>
      <c r="VHT67" s="876"/>
      <c r="VHU67" s="876"/>
      <c r="VHV67" s="876"/>
      <c r="VHW67" s="876"/>
      <c r="VHX67" s="876"/>
      <c r="VHY67" s="876"/>
      <c r="VHZ67" s="876"/>
      <c r="VIA67" s="876"/>
      <c r="VIB67" s="876"/>
      <c r="VIC67" s="876"/>
      <c r="VID67" s="876"/>
      <c r="VIE67" s="876"/>
      <c r="VIF67" s="876"/>
      <c r="VIG67" s="876"/>
      <c r="VIH67" s="876"/>
      <c r="VII67" s="876"/>
      <c r="VIJ67" s="876"/>
      <c r="VIK67" s="876"/>
      <c r="VIL67" s="876"/>
      <c r="VIM67" s="876"/>
      <c r="VIN67" s="876"/>
      <c r="VIO67" s="876"/>
      <c r="VIP67" s="876"/>
      <c r="VIQ67" s="876"/>
      <c r="VIR67" s="876"/>
      <c r="VIS67" s="876"/>
      <c r="VIT67" s="876"/>
      <c r="VIU67" s="876"/>
      <c r="VIV67" s="876"/>
      <c r="VIW67" s="876"/>
      <c r="VIX67" s="876"/>
      <c r="VIY67" s="876"/>
      <c r="VIZ67" s="876"/>
      <c r="VJA67" s="876"/>
      <c r="VJB67" s="876"/>
      <c r="VJC67" s="876"/>
      <c r="VJD67" s="876"/>
      <c r="VJE67" s="876"/>
      <c r="VJF67" s="876"/>
      <c r="VJG67" s="876"/>
      <c r="VJH67" s="876"/>
      <c r="VJI67" s="876"/>
      <c r="VJJ67" s="876"/>
      <c r="VJK67" s="876"/>
      <c r="VJL67" s="876"/>
      <c r="VJM67" s="876"/>
      <c r="VJN67" s="876"/>
      <c r="VJO67" s="876"/>
      <c r="VJP67" s="876"/>
      <c r="VJQ67" s="876"/>
      <c r="VJR67" s="876"/>
      <c r="VJS67" s="876"/>
      <c r="VJT67" s="876"/>
      <c r="VJU67" s="876"/>
      <c r="VJV67" s="876"/>
      <c r="VJW67" s="876"/>
      <c r="VJX67" s="876"/>
      <c r="VJY67" s="876"/>
      <c r="VJZ67" s="876"/>
      <c r="VKA67" s="876"/>
      <c r="VKB67" s="876"/>
      <c r="VKC67" s="876"/>
      <c r="VKD67" s="876"/>
      <c r="VKE67" s="876"/>
      <c r="VKF67" s="876"/>
      <c r="VKG67" s="876"/>
      <c r="VKH67" s="876"/>
      <c r="VKI67" s="876"/>
      <c r="VKJ67" s="876"/>
      <c r="VKK67" s="876"/>
      <c r="VKL67" s="876"/>
      <c r="VKM67" s="876"/>
      <c r="VKN67" s="876"/>
      <c r="VKO67" s="876"/>
      <c r="VKP67" s="876"/>
      <c r="VKQ67" s="876"/>
      <c r="VKR67" s="876"/>
      <c r="VKS67" s="876"/>
      <c r="VKT67" s="876"/>
      <c r="VKU67" s="876"/>
      <c r="VKV67" s="876"/>
      <c r="VKW67" s="876"/>
      <c r="VKX67" s="876"/>
      <c r="VKY67" s="876"/>
      <c r="VKZ67" s="876"/>
      <c r="VLA67" s="876"/>
      <c r="VLB67" s="876"/>
      <c r="VLC67" s="876"/>
      <c r="VLD67" s="876"/>
      <c r="VLE67" s="876"/>
      <c r="VLF67" s="876"/>
      <c r="VLG67" s="876"/>
      <c r="VLH67" s="876"/>
      <c r="VLI67" s="876"/>
      <c r="VLJ67" s="876"/>
      <c r="VLK67" s="876"/>
      <c r="VLL67" s="876"/>
      <c r="VLM67" s="876"/>
      <c r="VLN67" s="876"/>
      <c r="VLO67" s="876"/>
      <c r="VLP67" s="876"/>
      <c r="VLQ67" s="876"/>
      <c r="VLR67" s="876"/>
      <c r="VLS67" s="876"/>
      <c r="VLT67" s="876"/>
      <c r="VLU67" s="876"/>
      <c r="VLV67" s="876"/>
      <c r="VLW67" s="876"/>
      <c r="VLX67" s="876"/>
      <c r="VLY67" s="876"/>
      <c r="VLZ67" s="876"/>
      <c r="VMA67" s="876"/>
      <c r="VMB67" s="876"/>
      <c r="VMC67" s="876"/>
      <c r="VMD67" s="876"/>
      <c r="VME67" s="876"/>
      <c r="VMF67" s="876"/>
      <c r="VMG67" s="876"/>
      <c r="VMH67" s="876"/>
      <c r="VMI67" s="876"/>
      <c r="VMJ67" s="876"/>
      <c r="VMK67" s="876"/>
      <c r="VML67" s="876"/>
      <c r="VMM67" s="876"/>
      <c r="VMN67" s="876"/>
      <c r="VMO67" s="876"/>
      <c r="VMP67" s="876"/>
      <c r="VMQ67" s="876"/>
      <c r="VMR67" s="876"/>
      <c r="VMS67" s="876"/>
      <c r="VMT67" s="876"/>
      <c r="VMU67" s="876"/>
      <c r="VMV67" s="876"/>
      <c r="VMW67" s="876"/>
      <c r="VMX67" s="876"/>
      <c r="VMY67" s="876"/>
      <c r="VMZ67" s="876"/>
      <c r="VNA67" s="876"/>
      <c r="VNB67" s="876"/>
      <c r="VNC67" s="876"/>
      <c r="VND67" s="876"/>
      <c r="VNE67" s="876"/>
      <c r="VNF67" s="876"/>
      <c r="VNG67" s="876"/>
      <c r="VNH67" s="876"/>
      <c r="VNI67" s="876"/>
      <c r="VNJ67" s="876"/>
      <c r="VNK67" s="876"/>
      <c r="VNL67" s="876"/>
      <c r="VNM67" s="876"/>
      <c r="VNN67" s="876"/>
      <c r="VNO67" s="876"/>
      <c r="VNP67" s="876"/>
      <c r="VNQ67" s="876"/>
      <c r="VNR67" s="876"/>
      <c r="VNS67" s="876"/>
      <c r="VNT67" s="876"/>
      <c r="VNU67" s="876"/>
      <c r="VNV67" s="876"/>
      <c r="VNW67" s="876"/>
      <c r="VNX67" s="876"/>
      <c r="VNY67" s="876"/>
      <c r="VNZ67" s="876"/>
      <c r="VOA67" s="876"/>
      <c r="VOB67" s="876"/>
      <c r="VOC67" s="876"/>
      <c r="VOD67" s="876"/>
      <c r="VOE67" s="876"/>
      <c r="VOF67" s="876"/>
      <c r="VOG67" s="876"/>
      <c r="VOH67" s="876"/>
      <c r="VOI67" s="876"/>
      <c r="VOJ67" s="876"/>
      <c r="VOK67" s="876"/>
      <c r="VOL67" s="876"/>
      <c r="VOM67" s="876"/>
      <c r="VON67" s="876"/>
      <c r="VOO67" s="876"/>
      <c r="VOP67" s="876"/>
      <c r="VOQ67" s="876"/>
      <c r="VOR67" s="876"/>
      <c r="VOS67" s="876"/>
      <c r="VOT67" s="876"/>
      <c r="VOU67" s="876"/>
      <c r="VOV67" s="876"/>
      <c r="VOW67" s="876"/>
      <c r="VOX67" s="876"/>
      <c r="VOY67" s="876"/>
      <c r="VOZ67" s="876"/>
      <c r="VPA67" s="876"/>
      <c r="VPB67" s="876"/>
      <c r="VPC67" s="876"/>
      <c r="VPD67" s="876"/>
      <c r="VPE67" s="876"/>
      <c r="VPF67" s="876"/>
      <c r="VPG67" s="876"/>
      <c r="VPH67" s="876"/>
      <c r="VPI67" s="876"/>
      <c r="VPJ67" s="876"/>
      <c r="VPK67" s="876"/>
      <c r="VPL67" s="876"/>
      <c r="VPM67" s="876"/>
      <c r="VPN67" s="876"/>
      <c r="VPO67" s="876"/>
      <c r="VPP67" s="876"/>
      <c r="VPQ67" s="876"/>
      <c r="VPR67" s="876"/>
      <c r="VPS67" s="876"/>
      <c r="VPT67" s="876"/>
      <c r="VPU67" s="876"/>
      <c r="VPV67" s="876"/>
      <c r="VPW67" s="876"/>
      <c r="VPX67" s="876"/>
      <c r="VPY67" s="876"/>
      <c r="VPZ67" s="876"/>
      <c r="VQA67" s="876"/>
      <c r="VQB67" s="876"/>
      <c r="VQC67" s="876"/>
      <c r="VQD67" s="876"/>
      <c r="VQE67" s="876"/>
      <c r="VQF67" s="876"/>
      <c r="VQG67" s="876"/>
      <c r="VQH67" s="876"/>
      <c r="VQI67" s="876"/>
      <c r="VQJ67" s="876"/>
      <c r="VQK67" s="876"/>
      <c r="VQL67" s="876"/>
      <c r="VQM67" s="876"/>
      <c r="VQN67" s="876"/>
      <c r="VQO67" s="876"/>
      <c r="VQP67" s="876"/>
      <c r="VQQ67" s="876"/>
      <c r="VQR67" s="876"/>
      <c r="VQS67" s="876"/>
      <c r="VQT67" s="876"/>
      <c r="VQU67" s="876"/>
      <c r="VQV67" s="876"/>
      <c r="VQW67" s="876"/>
      <c r="VQX67" s="876"/>
      <c r="VQY67" s="876"/>
      <c r="VQZ67" s="876"/>
      <c r="VRA67" s="876"/>
      <c r="VRB67" s="876"/>
      <c r="VRC67" s="876"/>
      <c r="VRD67" s="876"/>
      <c r="VRE67" s="876"/>
      <c r="VRF67" s="876"/>
      <c r="VRG67" s="876"/>
      <c r="VRH67" s="876"/>
      <c r="VRI67" s="876"/>
      <c r="VRJ67" s="876"/>
      <c r="VRK67" s="876"/>
      <c r="VRL67" s="876"/>
      <c r="VRM67" s="876"/>
      <c r="VRN67" s="876"/>
      <c r="VRO67" s="876"/>
      <c r="VRP67" s="876"/>
      <c r="VRQ67" s="876"/>
      <c r="VRR67" s="876"/>
      <c r="VRS67" s="876"/>
      <c r="VRT67" s="876"/>
      <c r="VRU67" s="876"/>
      <c r="VRV67" s="876"/>
      <c r="VRW67" s="876"/>
      <c r="VRX67" s="876"/>
      <c r="VRY67" s="876"/>
      <c r="VRZ67" s="876"/>
      <c r="VSA67" s="876"/>
      <c r="VSB67" s="876"/>
      <c r="VSC67" s="876"/>
      <c r="VSD67" s="876"/>
      <c r="VSE67" s="876"/>
      <c r="VSF67" s="876"/>
      <c r="VSG67" s="876"/>
      <c r="VSH67" s="876"/>
      <c r="VSI67" s="876"/>
      <c r="VSJ67" s="876"/>
      <c r="VSK67" s="876"/>
      <c r="VSL67" s="876"/>
      <c r="VSM67" s="876"/>
      <c r="VSN67" s="876"/>
      <c r="VSO67" s="876"/>
      <c r="VSP67" s="876"/>
      <c r="VSQ67" s="876"/>
      <c r="VSR67" s="876"/>
      <c r="VSS67" s="876"/>
      <c r="VST67" s="876"/>
      <c r="VSU67" s="876"/>
      <c r="VSV67" s="876"/>
      <c r="VSW67" s="876"/>
      <c r="VSX67" s="876"/>
      <c r="VSY67" s="876"/>
      <c r="VSZ67" s="876"/>
      <c r="VTA67" s="876"/>
      <c r="VTB67" s="876"/>
      <c r="VTC67" s="876"/>
      <c r="VTD67" s="876"/>
      <c r="VTE67" s="876"/>
      <c r="VTF67" s="876"/>
      <c r="VTG67" s="876"/>
      <c r="VTH67" s="876"/>
      <c r="VTI67" s="876"/>
      <c r="VTJ67" s="876"/>
      <c r="VTK67" s="876"/>
      <c r="VTL67" s="876"/>
      <c r="VTM67" s="876"/>
      <c r="VTN67" s="876"/>
      <c r="VTO67" s="876"/>
      <c r="VTP67" s="876"/>
      <c r="VTQ67" s="876"/>
      <c r="VTR67" s="876"/>
      <c r="VTS67" s="876"/>
      <c r="VTT67" s="876"/>
      <c r="VTU67" s="876"/>
      <c r="VTV67" s="876"/>
      <c r="VTW67" s="876"/>
      <c r="VTX67" s="876"/>
      <c r="VTY67" s="876"/>
      <c r="VTZ67" s="876"/>
      <c r="VUA67" s="876"/>
      <c r="VUB67" s="876"/>
      <c r="VUC67" s="876"/>
      <c r="VUD67" s="876"/>
      <c r="VUE67" s="876"/>
      <c r="VUF67" s="876"/>
      <c r="VUG67" s="876"/>
      <c r="VUH67" s="876"/>
      <c r="VUI67" s="876"/>
      <c r="VUJ67" s="876"/>
      <c r="VUK67" s="876"/>
      <c r="VUL67" s="876"/>
      <c r="VUM67" s="876"/>
      <c r="VUN67" s="876"/>
      <c r="VUO67" s="876"/>
      <c r="VUP67" s="876"/>
      <c r="VUQ67" s="876"/>
      <c r="VUR67" s="876"/>
      <c r="VUS67" s="876"/>
      <c r="VUT67" s="876"/>
      <c r="VUU67" s="876"/>
      <c r="VUV67" s="876"/>
      <c r="VUW67" s="876"/>
      <c r="VUX67" s="876"/>
      <c r="VUY67" s="876"/>
      <c r="VUZ67" s="876"/>
      <c r="VVA67" s="876"/>
      <c r="VVB67" s="876"/>
      <c r="VVC67" s="876"/>
      <c r="VVD67" s="876"/>
      <c r="VVE67" s="876"/>
      <c r="VVF67" s="876"/>
      <c r="VVG67" s="876"/>
      <c r="VVH67" s="876"/>
      <c r="VVI67" s="876"/>
      <c r="VVJ67" s="876"/>
      <c r="VVK67" s="876"/>
      <c r="VVL67" s="876"/>
      <c r="VVM67" s="876"/>
      <c r="VVN67" s="876"/>
      <c r="VVO67" s="876"/>
      <c r="VVP67" s="876"/>
      <c r="VVQ67" s="876"/>
      <c r="VVR67" s="876"/>
      <c r="VVS67" s="876"/>
      <c r="VVT67" s="876"/>
      <c r="VVU67" s="876"/>
      <c r="VVV67" s="876"/>
      <c r="VVW67" s="876"/>
      <c r="VVX67" s="876"/>
      <c r="VVY67" s="876"/>
      <c r="VVZ67" s="876"/>
      <c r="VWA67" s="876"/>
      <c r="VWB67" s="876"/>
      <c r="VWC67" s="876"/>
      <c r="VWD67" s="876"/>
      <c r="VWE67" s="876"/>
      <c r="VWF67" s="876"/>
      <c r="VWG67" s="876"/>
      <c r="VWH67" s="876"/>
      <c r="VWI67" s="876"/>
      <c r="VWJ67" s="876"/>
      <c r="VWK67" s="876"/>
      <c r="VWL67" s="876"/>
      <c r="VWM67" s="876"/>
      <c r="VWN67" s="876"/>
      <c r="VWO67" s="876"/>
      <c r="VWP67" s="876"/>
      <c r="VWQ67" s="876"/>
      <c r="VWR67" s="876"/>
      <c r="VWS67" s="876"/>
      <c r="VWT67" s="876"/>
      <c r="VWU67" s="876"/>
      <c r="VWV67" s="876"/>
      <c r="VWW67" s="876"/>
      <c r="VWX67" s="876"/>
      <c r="VWY67" s="876"/>
      <c r="VWZ67" s="876"/>
      <c r="VXA67" s="876"/>
      <c r="VXB67" s="876"/>
      <c r="VXC67" s="876"/>
      <c r="VXD67" s="876"/>
      <c r="VXE67" s="876"/>
      <c r="VXF67" s="876"/>
      <c r="VXG67" s="876"/>
      <c r="VXH67" s="876"/>
      <c r="VXI67" s="876"/>
      <c r="VXJ67" s="876"/>
      <c r="VXK67" s="876"/>
      <c r="VXL67" s="876"/>
      <c r="VXM67" s="876"/>
      <c r="VXN67" s="876"/>
      <c r="VXO67" s="876"/>
      <c r="VXP67" s="876"/>
      <c r="VXQ67" s="876"/>
      <c r="VXR67" s="876"/>
      <c r="VXS67" s="876"/>
      <c r="VXT67" s="876"/>
      <c r="VXU67" s="876"/>
      <c r="VXV67" s="876"/>
      <c r="VXW67" s="876"/>
      <c r="VXX67" s="876"/>
      <c r="VXY67" s="876"/>
      <c r="VXZ67" s="876"/>
      <c r="VYA67" s="876"/>
      <c r="VYB67" s="876"/>
      <c r="VYC67" s="876"/>
      <c r="VYD67" s="876"/>
      <c r="VYE67" s="876"/>
      <c r="VYF67" s="876"/>
      <c r="VYG67" s="876"/>
      <c r="VYH67" s="876"/>
      <c r="VYI67" s="876"/>
      <c r="VYJ67" s="876"/>
      <c r="VYK67" s="876"/>
      <c r="VYL67" s="876"/>
      <c r="VYM67" s="876"/>
      <c r="VYN67" s="876"/>
      <c r="VYO67" s="876"/>
      <c r="VYP67" s="876"/>
      <c r="VYQ67" s="876"/>
      <c r="VYR67" s="876"/>
      <c r="VYS67" s="876"/>
      <c r="VYT67" s="876"/>
      <c r="VYU67" s="876"/>
      <c r="VYV67" s="876"/>
      <c r="VYW67" s="876"/>
      <c r="VYX67" s="876"/>
      <c r="VYY67" s="876"/>
      <c r="VYZ67" s="876"/>
      <c r="VZA67" s="876"/>
      <c r="VZB67" s="876"/>
      <c r="VZC67" s="876"/>
      <c r="VZD67" s="876"/>
      <c r="VZE67" s="876"/>
      <c r="VZF67" s="876"/>
      <c r="VZG67" s="876"/>
      <c r="VZH67" s="876"/>
      <c r="VZI67" s="876"/>
      <c r="VZJ67" s="876"/>
      <c r="VZK67" s="876"/>
      <c r="VZL67" s="876"/>
      <c r="VZM67" s="876"/>
      <c r="VZN67" s="876"/>
      <c r="VZO67" s="876"/>
      <c r="VZP67" s="876"/>
      <c r="VZQ67" s="876"/>
      <c r="VZR67" s="876"/>
      <c r="VZS67" s="876"/>
      <c r="VZT67" s="876"/>
      <c r="VZU67" s="876"/>
      <c r="VZV67" s="876"/>
      <c r="VZW67" s="876"/>
      <c r="VZX67" s="876"/>
      <c r="VZY67" s="876"/>
      <c r="VZZ67" s="876"/>
      <c r="WAA67" s="876"/>
      <c r="WAB67" s="876"/>
      <c r="WAC67" s="876"/>
      <c r="WAD67" s="876"/>
      <c r="WAE67" s="876"/>
      <c r="WAF67" s="876"/>
      <c r="WAG67" s="876"/>
      <c r="WAH67" s="876"/>
      <c r="WAI67" s="876"/>
      <c r="WAJ67" s="876"/>
      <c r="WAK67" s="876"/>
      <c r="WAL67" s="876"/>
      <c r="WAM67" s="876"/>
      <c r="WAN67" s="876"/>
      <c r="WAO67" s="876"/>
      <c r="WAP67" s="876"/>
      <c r="WAQ67" s="876"/>
      <c r="WAR67" s="876"/>
      <c r="WAS67" s="876"/>
      <c r="WAT67" s="876"/>
      <c r="WAU67" s="876"/>
      <c r="WAV67" s="876"/>
      <c r="WAW67" s="876"/>
      <c r="WAX67" s="876"/>
      <c r="WAY67" s="876"/>
      <c r="WAZ67" s="876"/>
      <c r="WBA67" s="876"/>
      <c r="WBB67" s="876"/>
      <c r="WBC67" s="876"/>
      <c r="WBD67" s="876"/>
      <c r="WBE67" s="876"/>
      <c r="WBF67" s="876"/>
      <c r="WBG67" s="876"/>
      <c r="WBH67" s="876"/>
      <c r="WBI67" s="876"/>
      <c r="WBJ67" s="876"/>
      <c r="WBK67" s="876"/>
      <c r="WBL67" s="876"/>
      <c r="WBM67" s="876"/>
      <c r="WBN67" s="876"/>
      <c r="WBO67" s="876"/>
      <c r="WBP67" s="876"/>
      <c r="WBQ67" s="876"/>
      <c r="WBR67" s="876"/>
      <c r="WBS67" s="876"/>
      <c r="WBT67" s="876"/>
      <c r="WBU67" s="876"/>
      <c r="WBV67" s="876"/>
      <c r="WBW67" s="876"/>
      <c r="WBX67" s="876"/>
      <c r="WBY67" s="876"/>
      <c r="WBZ67" s="876"/>
      <c r="WCA67" s="876"/>
      <c r="WCB67" s="876"/>
      <c r="WCC67" s="876"/>
      <c r="WCD67" s="876"/>
      <c r="WCE67" s="876"/>
      <c r="WCF67" s="876"/>
      <c r="WCG67" s="876"/>
      <c r="WCH67" s="876"/>
      <c r="WCI67" s="876"/>
      <c r="WCJ67" s="876"/>
      <c r="WCK67" s="876"/>
      <c r="WCL67" s="876"/>
      <c r="WCM67" s="876"/>
      <c r="WCN67" s="876"/>
      <c r="WCO67" s="876"/>
      <c r="WCP67" s="876"/>
      <c r="WCQ67" s="876"/>
      <c r="WCR67" s="876"/>
      <c r="WCS67" s="876"/>
      <c r="WCT67" s="876"/>
      <c r="WCU67" s="876"/>
      <c r="WCV67" s="876"/>
      <c r="WCW67" s="876"/>
      <c r="WCX67" s="876"/>
      <c r="WCY67" s="876"/>
      <c r="WCZ67" s="876"/>
      <c r="WDA67" s="876"/>
      <c r="WDB67" s="876"/>
      <c r="WDC67" s="876"/>
      <c r="WDD67" s="876"/>
      <c r="WDE67" s="876"/>
      <c r="WDF67" s="876"/>
      <c r="WDG67" s="876"/>
      <c r="WDH67" s="876"/>
      <c r="WDI67" s="876"/>
      <c r="WDJ67" s="876"/>
      <c r="WDK67" s="876"/>
      <c r="WDL67" s="876"/>
      <c r="WDM67" s="876"/>
      <c r="WDN67" s="876"/>
      <c r="WDO67" s="876"/>
      <c r="WDP67" s="876"/>
      <c r="WDQ67" s="876"/>
      <c r="WDR67" s="876"/>
      <c r="WDS67" s="876"/>
      <c r="WDT67" s="876"/>
      <c r="WDU67" s="876"/>
      <c r="WDV67" s="876"/>
      <c r="WDW67" s="876"/>
      <c r="WDX67" s="876"/>
      <c r="WDY67" s="876"/>
      <c r="WDZ67" s="876"/>
      <c r="WEA67" s="876"/>
      <c r="WEB67" s="876"/>
      <c r="WEC67" s="876"/>
      <c r="WED67" s="876"/>
      <c r="WEE67" s="876"/>
      <c r="WEF67" s="876"/>
      <c r="WEG67" s="876"/>
      <c r="WEH67" s="876"/>
      <c r="WEI67" s="876"/>
      <c r="WEJ67" s="876"/>
      <c r="WEK67" s="876"/>
      <c r="WEL67" s="876"/>
      <c r="WEM67" s="876"/>
      <c r="WEN67" s="876"/>
      <c r="WEO67" s="876"/>
      <c r="WEP67" s="876"/>
      <c r="WEQ67" s="876"/>
      <c r="WER67" s="876"/>
      <c r="WES67" s="876"/>
      <c r="WET67" s="876"/>
      <c r="WEU67" s="876"/>
      <c r="WEV67" s="876"/>
      <c r="WEW67" s="876"/>
      <c r="WEX67" s="876"/>
      <c r="WEY67" s="876"/>
      <c r="WEZ67" s="876"/>
      <c r="WFA67" s="876"/>
      <c r="WFB67" s="876"/>
      <c r="WFC67" s="876"/>
      <c r="WFD67" s="876"/>
      <c r="WFE67" s="876"/>
      <c r="WFF67" s="876"/>
      <c r="WFG67" s="876"/>
      <c r="WFH67" s="876"/>
      <c r="WFI67" s="876"/>
      <c r="WFJ67" s="876"/>
      <c r="WFK67" s="876"/>
      <c r="WFL67" s="876"/>
      <c r="WFM67" s="876"/>
      <c r="WFN67" s="876"/>
      <c r="WFO67" s="876"/>
      <c r="WFP67" s="876"/>
      <c r="WFQ67" s="876"/>
      <c r="WFR67" s="876"/>
      <c r="WFS67" s="876"/>
      <c r="WFT67" s="876"/>
      <c r="WFU67" s="876"/>
      <c r="WFV67" s="876"/>
      <c r="WFW67" s="876"/>
      <c r="WFX67" s="876"/>
      <c r="WFY67" s="876"/>
      <c r="WFZ67" s="876"/>
      <c r="WGA67" s="876"/>
      <c r="WGB67" s="876"/>
      <c r="WGC67" s="876"/>
      <c r="WGD67" s="876"/>
      <c r="WGE67" s="876"/>
      <c r="WGF67" s="876"/>
      <c r="WGG67" s="876"/>
      <c r="WGH67" s="876"/>
      <c r="WGI67" s="876"/>
      <c r="WGJ67" s="876"/>
      <c r="WGK67" s="876"/>
      <c r="WGL67" s="876"/>
      <c r="WGM67" s="876"/>
      <c r="WGN67" s="876"/>
      <c r="WGO67" s="876"/>
      <c r="WGP67" s="876"/>
      <c r="WGQ67" s="876"/>
      <c r="WGR67" s="876"/>
      <c r="WGS67" s="876"/>
      <c r="WGT67" s="876"/>
      <c r="WGU67" s="876"/>
      <c r="WGV67" s="876"/>
      <c r="WGW67" s="876"/>
      <c r="WGX67" s="876"/>
      <c r="WGY67" s="876"/>
      <c r="WGZ67" s="876"/>
      <c r="WHA67" s="876"/>
      <c r="WHB67" s="876"/>
      <c r="WHC67" s="876"/>
      <c r="WHD67" s="876"/>
      <c r="WHE67" s="876"/>
      <c r="WHF67" s="876"/>
      <c r="WHG67" s="876"/>
      <c r="WHH67" s="876"/>
      <c r="WHI67" s="876"/>
      <c r="WHJ67" s="876"/>
      <c r="WHK67" s="876"/>
      <c r="WHL67" s="876"/>
      <c r="WHM67" s="876"/>
      <c r="WHN67" s="876"/>
      <c r="WHO67" s="876"/>
      <c r="WHP67" s="876"/>
      <c r="WHQ67" s="876"/>
      <c r="WHR67" s="876"/>
      <c r="WHS67" s="876"/>
      <c r="WHT67" s="876"/>
      <c r="WHU67" s="876"/>
      <c r="WHV67" s="876"/>
      <c r="WHW67" s="876"/>
      <c r="WHX67" s="876"/>
      <c r="WHY67" s="876"/>
      <c r="WHZ67" s="876"/>
      <c r="WIA67" s="876"/>
      <c r="WIB67" s="876"/>
      <c r="WIC67" s="876"/>
      <c r="WID67" s="876"/>
      <c r="WIE67" s="876"/>
      <c r="WIF67" s="876"/>
      <c r="WIG67" s="876"/>
      <c r="WIH67" s="876"/>
      <c r="WII67" s="876"/>
      <c r="WIJ67" s="876"/>
      <c r="WIK67" s="876"/>
      <c r="WIL67" s="876"/>
      <c r="WIM67" s="876"/>
      <c r="WIN67" s="876"/>
      <c r="WIO67" s="876"/>
      <c r="WIP67" s="876"/>
      <c r="WIQ67" s="876"/>
      <c r="WIR67" s="876"/>
      <c r="WIS67" s="876"/>
      <c r="WIT67" s="876"/>
      <c r="WIU67" s="876"/>
      <c r="WIV67" s="876"/>
      <c r="WIW67" s="876"/>
      <c r="WIX67" s="876"/>
      <c r="WIY67" s="876"/>
      <c r="WIZ67" s="876"/>
      <c r="WJA67" s="876"/>
      <c r="WJB67" s="876"/>
      <c r="WJC67" s="876"/>
      <c r="WJD67" s="876"/>
      <c r="WJE67" s="876"/>
      <c r="WJF67" s="876"/>
      <c r="WJG67" s="876"/>
      <c r="WJH67" s="876"/>
      <c r="WJI67" s="876"/>
      <c r="WJJ67" s="876"/>
      <c r="WJK67" s="876"/>
      <c r="WJL67" s="876"/>
      <c r="WJM67" s="876"/>
      <c r="WJN67" s="876"/>
      <c r="WJO67" s="876"/>
      <c r="WJP67" s="876"/>
      <c r="WJQ67" s="876"/>
      <c r="WJR67" s="876"/>
      <c r="WJS67" s="876"/>
      <c r="WJT67" s="876"/>
      <c r="WJU67" s="876"/>
      <c r="WJV67" s="876"/>
      <c r="WJW67" s="876"/>
      <c r="WJX67" s="876"/>
      <c r="WJY67" s="876"/>
      <c r="WJZ67" s="876"/>
      <c r="WKA67" s="876"/>
      <c r="WKB67" s="876"/>
      <c r="WKC67" s="876"/>
      <c r="WKD67" s="876"/>
      <c r="WKE67" s="876"/>
      <c r="WKF67" s="876"/>
      <c r="WKG67" s="876"/>
      <c r="WKH67" s="876"/>
      <c r="WKI67" s="876"/>
      <c r="WKJ67" s="876"/>
      <c r="WKK67" s="876"/>
      <c r="WKL67" s="876"/>
      <c r="WKM67" s="876"/>
      <c r="WKN67" s="876"/>
      <c r="WKO67" s="876"/>
      <c r="WKP67" s="876"/>
      <c r="WKQ67" s="876"/>
      <c r="WKR67" s="876"/>
      <c r="WKS67" s="876"/>
      <c r="WKT67" s="876"/>
      <c r="WKU67" s="876"/>
      <c r="WKV67" s="876"/>
      <c r="WKW67" s="876"/>
      <c r="WKX67" s="876"/>
      <c r="WKY67" s="876"/>
      <c r="WKZ67" s="876"/>
      <c r="WLA67" s="876"/>
      <c r="WLB67" s="876"/>
      <c r="WLC67" s="876"/>
      <c r="WLD67" s="876"/>
      <c r="WLE67" s="876"/>
      <c r="WLF67" s="876"/>
      <c r="WLG67" s="876"/>
      <c r="WLH67" s="876"/>
      <c r="WLI67" s="876"/>
      <c r="WLJ67" s="876"/>
      <c r="WLK67" s="876"/>
      <c r="WLL67" s="876"/>
      <c r="WLM67" s="876"/>
      <c r="WLN67" s="876"/>
      <c r="WLO67" s="876"/>
      <c r="WLP67" s="876"/>
      <c r="WLQ67" s="876"/>
      <c r="WLR67" s="876"/>
      <c r="WLS67" s="876"/>
      <c r="WLT67" s="876"/>
      <c r="WLU67" s="876"/>
      <c r="WLV67" s="876"/>
      <c r="WLW67" s="876"/>
      <c r="WLX67" s="876"/>
      <c r="WLY67" s="876"/>
      <c r="WLZ67" s="876"/>
      <c r="WMA67" s="876"/>
      <c r="WMB67" s="876"/>
      <c r="WMC67" s="876"/>
      <c r="WMD67" s="876"/>
      <c r="WME67" s="876"/>
      <c r="WMF67" s="876"/>
      <c r="WMG67" s="876"/>
      <c r="WMH67" s="876"/>
      <c r="WMI67" s="876"/>
      <c r="WMJ67" s="876"/>
      <c r="WMK67" s="876"/>
      <c r="WML67" s="876"/>
      <c r="WMM67" s="876"/>
      <c r="WMN67" s="876"/>
      <c r="WMO67" s="876"/>
      <c r="WMP67" s="876"/>
      <c r="WMQ67" s="876"/>
      <c r="WMR67" s="876"/>
      <c r="WMS67" s="876"/>
      <c r="WMT67" s="876"/>
      <c r="WMU67" s="876"/>
      <c r="WMV67" s="876"/>
      <c r="WMW67" s="876"/>
      <c r="WMX67" s="876"/>
      <c r="WMY67" s="876"/>
      <c r="WMZ67" s="876"/>
      <c r="WNA67" s="876"/>
      <c r="WNB67" s="876"/>
      <c r="WNC67" s="876"/>
      <c r="WND67" s="876"/>
      <c r="WNE67" s="876"/>
      <c r="WNF67" s="876"/>
      <c r="WNG67" s="876"/>
      <c r="WNH67" s="876"/>
      <c r="WNI67" s="876"/>
      <c r="WNJ67" s="876"/>
      <c r="WNK67" s="876"/>
      <c r="WNL67" s="876"/>
      <c r="WNM67" s="876"/>
      <c r="WNN67" s="876"/>
      <c r="WNO67" s="876"/>
      <c r="WNP67" s="876"/>
      <c r="WNQ67" s="876"/>
      <c r="WNR67" s="876"/>
      <c r="WNS67" s="876"/>
      <c r="WNT67" s="876"/>
      <c r="WNU67" s="876"/>
      <c r="WNV67" s="876"/>
      <c r="WNW67" s="876"/>
      <c r="WNX67" s="876"/>
      <c r="WNY67" s="876"/>
      <c r="WNZ67" s="876"/>
      <c r="WOA67" s="876"/>
      <c r="WOB67" s="876"/>
      <c r="WOC67" s="876"/>
      <c r="WOD67" s="876"/>
      <c r="WOE67" s="876"/>
      <c r="WOF67" s="876"/>
      <c r="WOG67" s="876"/>
      <c r="WOH67" s="876"/>
      <c r="WOI67" s="876"/>
      <c r="WOJ67" s="876"/>
      <c r="WOK67" s="876"/>
      <c r="WOL67" s="876"/>
      <c r="WOM67" s="876"/>
      <c r="WON67" s="876"/>
      <c r="WOO67" s="876"/>
      <c r="WOP67" s="876"/>
      <c r="WOQ67" s="876"/>
      <c r="WOR67" s="876"/>
      <c r="WOS67" s="876"/>
      <c r="WOT67" s="876"/>
      <c r="WOU67" s="876"/>
      <c r="WOV67" s="876"/>
      <c r="WOW67" s="876"/>
      <c r="WOX67" s="876"/>
      <c r="WOY67" s="876"/>
      <c r="WOZ67" s="876"/>
      <c r="WPA67" s="876"/>
      <c r="WPB67" s="876"/>
      <c r="WPC67" s="876"/>
      <c r="WPD67" s="876"/>
      <c r="WPE67" s="876"/>
      <c r="WPF67" s="876"/>
      <c r="WPG67" s="876"/>
      <c r="WPH67" s="876"/>
      <c r="WPI67" s="876"/>
      <c r="WPJ67" s="876"/>
      <c r="WPK67" s="876"/>
      <c r="WPL67" s="876"/>
      <c r="WPM67" s="876"/>
      <c r="WPN67" s="876"/>
      <c r="WPO67" s="876"/>
      <c r="WPP67" s="876"/>
      <c r="WPQ67" s="876"/>
      <c r="WPR67" s="876"/>
      <c r="WPS67" s="876"/>
      <c r="WPT67" s="876"/>
      <c r="WPU67" s="876"/>
      <c r="WPV67" s="876"/>
      <c r="WPW67" s="876"/>
      <c r="WPX67" s="876"/>
      <c r="WPY67" s="876"/>
      <c r="WPZ67" s="876"/>
      <c r="WQA67" s="876"/>
      <c r="WQB67" s="876"/>
      <c r="WQC67" s="876"/>
      <c r="WQD67" s="876"/>
      <c r="WQE67" s="876"/>
      <c r="WQF67" s="876"/>
      <c r="WQG67" s="876"/>
      <c r="WQH67" s="876"/>
      <c r="WQI67" s="876"/>
      <c r="WQJ67" s="876"/>
      <c r="WQK67" s="876"/>
      <c r="WQL67" s="876"/>
      <c r="WQM67" s="876"/>
      <c r="WQN67" s="876"/>
      <c r="WQO67" s="876"/>
      <c r="WQP67" s="876"/>
      <c r="WQQ67" s="876"/>
      <c r="WQR67" s="876"/>
      <c r="WQS67" s="876"/>
      <c r="WQT67" s="876"/>
      <c r="WQU67" s="876"/>
      <c r="WQV67" s="876"/>
      <c r="WQW67" s="876"/>
      <c r="WQX67" s="876"/>
      <c r="WQY67" s="876"/>
      <c r="WQZ67" s="876"/>
      <c r="WRA67" s="876"/>
      <c r="WRB67" s="876"/>
      <c r="WRC67" s="876"/>
      <c r="WRD67" s="876"/>
      <c r="WRE67" s="876"/>
      <c r="WRF67" s="876"/>
      <c r="WRG67" s="876"/>
      <c r="WRH67" s="876"/>
      <c r="WRI67" s="876"/>
      <c r="WRJ67" s="876"/>
      <c r="WRK67" s="876"/>
      <c r="WRL67" s="876"/>
      <c r="WRM67" s="876"/>
      <c r="WRN67" s="876"/>
      <c r="WRO67" s="876"/>
      <c r="WRP67" s="876"/>
      <c r="WRQ67" s="876"/>
      <c r="WRR67" s="876"/>
      <c r="WRS67" s="876"/>
      <c r="WRT67" s="876"/>
      <c r="WRU67" s="876"/>
      <c r="WRV67" s="876"/>
      <c r="WRW67" s="876"/>
      <c r="WRX67" s="876"/>
      <c r="WRY67" s="876"/>
      <c r="WRZ67" s="876"/>
      <c r="WSA67" s="876"/>
      <c r="WSB67" s="876"/>
      <c r="WSC67" s="876"/>
      <c r="WSD67" s="876"/>
      <c r="WSE67" s="876"/>
      <c r="WSF67" s="876"/>
      <c r="WSG67" s="876"/>
      <c r="WSH67" s="876"/>
      <c r="WSI67" s="876"/>
      <c r="WSJ67" s="876"/>
      <c r="WSK67" s="876"/>
      <c r="WSL67" s="876"/>
      <c r="WSM67" s="876"/>
      <c r="WSN67" s="876"/>
      <c r="WSO67" s="876"/>
      <c r="WSP67" s="876"/>
      <c r="WSQ67" s="876"/>
      <c r="WSR67" s="876"/>
      <c r="WSS67" s="876"/>
      <c r="WST67" s="876"/>
      <c r="WSU67" s="876"/>
      <c r="WSV67" s="876"/>
      <c r="WSW67" s="876"/>
      <c r="WSX67" s="876"/>
      <c r="WSY67" s="876"/>
      <c r="WSZ67" s="876"/>
      <c r="WTA67" s="876"/>
      <c r="WTB67" s="876"/>
      <c r="WTC67" s="876"/>
      <c r="WTD67" s="876"/>
      <c r="WTE67" s="876"/>
      <c r="WTF67" s="876"/>
      <c r="WTG67" s="876"/>
      <c r="WTH67" s="876"/>
      <c r="WTI67" s="876"/>
      <c r="WTJ67" s="876"/>
      <c r="WTK67" s="876"/>
      <c r="WTL67" s="876"/>
      <c r="WTM67" s="876"/>
      <c r="WTN67" s="876"/>
      <c r="WTO67" s="876"/>
      <c r="WTP67" s="876"/>
      <c r="WTQ67" s="876"/>
      <c r="WTR67" s="876"/>
      <c r="WTS67" s="876"/>
      <c r="WTT67" s="876"/>
      <c r="WTU67" s="876"/>
      <c r="WTV67" s="876"/>
      <c r="WTW67" s="876"/>
      <c r="WTX67" s="876"/>
      <c r="WTY67" s="876"/>
      <c r="WTZ67" s="876"/>
      <c r="WUA67" s="876"/>
      <c r="WUB67" s="876"/>
      <c r="WUC67" s="876"/>
      <c r="WUD67" s="876"/>
      <c r="WUE67" s="876"/>
      <c r="WUF67" s="876"/>
      <c r="WUG67" s="876"/>
      <c r="WUH67" s="876"/>
      <c r="WUI67" s="876"/>
      <c r="WUJ67" s="876"/>
      <c r="WUK67" s="876"/>
      <c r="WUL67" s="876"/>
      <c r="WUM67" s="876"/>
      <c r="WUN67" s="876"/>
      <c r="WUO67" s="876"/>
      <c r="WUP67" s="876"/>
      <c r="WUQ67" s="876"/>
      <c r="WUR67" s="876"/>
      <c r="WUS67" s="876"/>
      <c r="WUT67" s="876"/>
      <c r="WUU67" s="876"/>
      <c r="WUV67" s="876"/>
      <c r="WUW67" s="876"/>
      <c r="WUX67" s="876"/>
      <c r="WUY67" s="876"/>
      <c r="WUZ67" s="876"/>
      <c r="WVA67" s="876"/>
      <c r="WVB67" s="876"/>
      <c r="WVC67" s="876"/>
      <c r="WVD67" s="876"/>
      <c r="WVE67" s="876"/>
      <c r="WVF67" s="876"/>
      <c r="WVG67" s="876"/>
      <c r="WVH67" s="876"/>
      <c r="WVI67" s="876"/>
      <c r="WVJ67" s="876"/>
      <c r="WVK67" s="876"/>
      <c r="WVL67" s="876"/>
      <c r="WVM67" s="876"/>
      <c r="WVN67" s="876"/>
      <c r="WVO67" s="876"/>
      <c r="WVP67" s="876"/>
      <c r="WVQ67" s="876"/>
      <c r="WVR67" s="876"/>
      <c r="WVS67" s="876"/>
      <c r="WVT67" s="876"/>
      <c r="WVU67" s="876"/>
      <c r="WVV67" s="876"/>
      <c r="WVW67" s="876"/>
      <c r="WVX67" s="876"/>
      <c r="WVY67" s="876"/>
      <c r="WVZ67" s="876"/>
      <c r="WWA67" s="876"/>
      <c r="WWB67" s="876"/>
      <c r="WWC67" s="876"/>
      <c r="WWD67" s="876"/>
      <c r="WWE67" s="876"/>
      <c r="WWF67" s="876"/>
      <c r="WWG67" s="876"/>
      <c r="WWH67" s="876"/>
      <c r="WWI67" s="876"/>
      <c r="WWJ67" s="876"/>
      <c r="WWK67" s="876"/>
      <c r="WWL67" s="876"/>
      <c r="WWM67" s="876"/>
      <c r="WWN67" s="876"/>
      <c r="WWO67" s="876"/>
      <c r="WWP67" s="876"/>
      <c r="WWQ67" s="876"/>
      <c r="WWR67" s="876"/>
      <c r="WWS67" s="876"/>
      <c r="WWT67" s="876"/>
      <c r="WWU67" s="876"/>
      <c r="WWV67" s="876"/>
      <c r="WWW67" s="876"/>
      <c r="WWX67" s="876"/>
      <c r="WWY67" s="876"/>
      <c r="WWZ67" s="876"/>
      <c r="WXA67" s="876"/>
      <c r="WXB67" s="876"/>
      <c r="WXC67" s="876"/>
      <c r="WXD67" s="876"/>
      <c r="WXE67" s="876"/>
      <c r="WXF67" s="876"/>
      <c r="WXG67" s="876"/>
      <c r="WXH67" s="876"/>
      <c r="WXI67" s="876"/>
      <c r="WXJ67" s="876"/>
      <c r="WXK67" s="876"/>
      <c r="WXL67" s="876"/>
      <c r="WXM67" s="876"/>
      <c r="WXN67" s="876"/>
      <c r="WXO67" s="876"/>
      <c r="WXP67" s="876"/>
      <c r="WXQ67" s="876"/>
      <c r="WXR67" s="876"/>
      <c r="WXS67" s="876"/>
      <c r="WXT67" s="876"/>
      <c r="WXU67" s="876"/>
      <c r="WXV67" s="876"/>
      <c r="WXW67" s="876"/>
      <c r="WXX67" s="876"/>
      <c r="WXY67" s="876"/>
      <c r="WXZ67" s="876"/>
      <c r="WYA67" s="876"/>
      <c r="WYB67" s="876"/>
      <c r="WYC67" s="876"/>
      <c r="WYD67" s="876"/>
      <c r="WYE67" s="876"/>
      <c r="WYF67" s="876"/>
      <c r="WYG67" s="876"/>
      <c r="WYH67" s="876"/>
      <c r="WYI67" s="876"/>
      <c r="WYJ67" s="876"/>
      <c r="WYK67" s="876"/>
      <c r="WYL67" s="876"/>
      <c r="WYM67" s="876"/>
      <c r="WYN67" s="876"/>
      <c r="WYO67" s="876"/>
      <c r="WYP67" s="876"/>
      <c r="WYQ67" s="876"/>
      <c r="WYR67" s="876"/>
      <c r="WYS67" s="876"/>
      <c r="WYT67" s="876"/>
      <c r="WYU67" s="876"/>
      <c r="WYV67" s="876"/>
      <c r="WYW67" s="876"/>
      <c r="WYX67" s="876"/>
      <c r="WYY67" s="876"/>
      <c r="WYZ67" s="876"/>
      <c r="WZA67" s="876"/>
      <c r="WZB67" s="876"/>
      <c r="WZC67" s="876"/>
      <c r="WZD67" s="876"/>
      <c r="WZE67" s="876"/>
      <c r="WZF67" s="876"/>
      <c r="WZG67" s="876"/>
      <c r="WZH67" s="876"/>
      <c r="WZI67" s="876"/>
      <c r="WZJ67" s="876"/>
      <c r="WZK67" s="876"/>
      <c r="WZL67" s="876"/>
      <c r="WZM67" s="876"/>
      <c r="WZN67" s="876"/>
      <c r="WZO67" s="876"/>
      <c r="WZP67" s="876"/>
      <c r="WZQ67" s="876"/>
      <c r="WZR67" s="876"/>
      <c r="WZS67" s="876"/>
      <c r="WZT67" s="876"/>
      <c r="WZU67" s="876"/>
      <c r="WZV67" s="876"/>
      <c r="WZW67" s="876"/>
      <c r="WZX67" s="876"/>
      <c r="WZY67" s="876"/>
      <c r="WZZ67" s="876"/>
      <c r="XAA67" s="876"/>
      <c r="XAB67" s="876"/>
      <c r="XAC67" s="876"/>
      <c r="XAD67" s="876"/>
      <c r="XAE67" s="876"/>
      <c r="XAF67" s="876"/>
      <c r="XAG67" s="876"/>
      <c r="XAH67" s="876"/>
      <c r="XAI67" s="876"/>
      <c r="XAJ67" s="876"/>
      <c r="XAK67" s="876"/>
      <c r="XAL67" s="876"/>
      <c r="XAM67" s="876"/>
      <c r="XAN67" s="876"/>
      <c r="XAO67" s="876"/>
      <c r="XAP67" s="876"/>
      <c r="XAQ67" s="876"/>
      <c r="XAR67" s="876"/>
      <c r="XAS67" s="876"/>
      <c r="XAT67" s="876"/>
      <c r="XAU67" s="876"/>
      <c r="XAV67" s="876"/>
      <c r="XAW67" s="876"/>
      <c r="XAX67" s="876"/>
      <c r="XAY67" s="876"/>
      <c r="XAZ67" s="876"/>
      <c r="XBA67" s="876"/>
      <c r="XBB67" s="876"/>
      <c r="XBC67" s="876"/>
      <c r="XBD67" s="876"/>
      <c r="XBE67" s="876"/>
      <c r="XBF67" s="876"/>
      <c r="XBG67" s="876"/>
      <c r="XBH67" s="876"/>
      <c r="XBI67" s="876"/>
      <c r="XBJ67" s="876"/>
      <c r="XBK67" s="876"/>
      <c r="XBL67" s="876"/>
      <c r="XBM67" s="876"/>
      <c r="XBN67" s="876"/>
      <c r="XBO67" s="876"/>
      <c r="XBP67" s="876"/>
      <c r="XBQ67" s="876"/>
      <c r="XBR67" s="876"/>
      <c r="XBS67" s="876"/>
      <c r="XBT67" s="876"/>
      <c r="XBU67" s="876"/>
      <c r="XBV67" s="876"/>
      <c r="XBW67" s="876"/>
      <c r="XBX67" s="876"/>
      <c r="XBY67" s="876"/>
      <c r="XBZ67" s="876"/>
      <c r="XCA67" s="876"/>
      <c r="XCB67" s="876"/>
      <c r="XCC67" s="876"/>
      <c r="XCD67" s="876"/>
      <c r="XCE67" s="876"/>
      <c r="XCF67" s="876"/>
      <c r="XCG67" s="876"/>
      <c r="XCH67" s="876"/>
      <c r="XCI67" s="876"/>
      <c r="XCJ67" s="876"/>
      <c r="XCK67" s="876"/>
      <c r="XCL67" s="876"/>
      <c r="XCM67" s="876"/>
      <c r="XCN67" s="876"/>
      <c r="XCO67" s="876"/>
      <c r="XCP67" s="876"/>
      <c r="XCQ67" s="876"/>
      <c r="XCR67" s="876"/>
      <c r="XCS67" s="876"/>
      <c r="XCT67" s="876"/>
      <c r="XCU67" s="876"/>
      <c r="XCV67" s="876"/>
      <c r="XCW67" s="876"/>
      <c r="XCX67" s="876"/>
      <c r="XCY67" s="876"/>
      <c r="XCZ67" s="876"/>
      <c r="XDA67" s="876"/>
      <c r="XDB67" s="876"/>
      <c r="XDC67" s="876"/>
      <c r="XDD67" s="876"/>
      <c r="XDE67" s="876"/>
      <c r="XDF67" s="876"/>
      <c r="XDG67" s="876"/>
      <c r="XDH67" s="876"/>
      <c r="XDI67" s="876"/>
      <c r="XDJ67" s="876"/>
      <c r="XDK67" s="876"/>
      <c r="XDL67" s="876"/>
      <c r="XDM67" s="876"/>
      <c r="XDN67" s="876"/>
      <c r="XDO67" s="876"/>
      <c r="XDP67" s="876"/>
      <c r="XDQ67" s="876"/>
      <c r="XDR67" s="876"/>
      <c r="XDS67" s="876"/>
      <c r="XDT67" s="876"/>
      <c r="XDU67" s="876"/>
      <c r="XDV67" s="876"/>
      <c r="XDW67" s="876"/>
      <c r="XDX67" s="876"/>
      <c r="XDY67" s="876"/>
      <c r="XDZ67" s="876"/>
      <c r="XEA67" s="876"/>
      <c r="XEB67" s="876"/>
      <c r="XEC67" s="876"/>
      <c r="XED67" s="876"/>
      <c r="XEE67" s="876"/>
      <c r="XEF67" s="876"/>
      <c r="XEG67" s="876"/>
      <c r="XEH67" s="876"/>
      <c r="XEI67" s="876"/>
      <c r="XEJ67" s="876"/>
      <c r="XEK67" s="876"/>
      <c r="XEL67" s="876"/>
      <c r="XEM67" s="876"/>
      <c r="XEN67" s="876"/>
      <c r="XEO67" s="876"/>
      <c r="XEP67" s="876"/>
      <c r="XEQ67" s="876"/>
      <c r="XER67" s="876"/>
      <c r="XES67" s="876"/>
      <c r="XET67" s="876"/>
      <c r="XEU67" s="876"/>
      <c r="XEV67" s="876"/>
      <c r="XEW67" s="876"/>
      <c r="XEX67" s="876"/>
      <c r="XEY67" s="876"/>
      <c r="XEZ67" s="876"/>
      <c r="XFA67" s="876"/>
      <c r="XFB67" s="876"/>
      <c r="XFC67" s="876"/>
      <c r="XFD67" s="876"/>
    </row>
    <row r="68" spans="1:16384" s="877" customFormat="1" ht="9.75" customHeight="1">
      <c r="A68" s="880"/>
      <c r="B68" s="880"/>
      <c r="C68" s="880"/>
      <c r="D68" s="880"/>
      <c r="E68" s="880"/>
      <c r="F68" s="880"/>
      <c r="G68" s="880"/>
      <c r="H68" s="880"/>
      <c r="I68" s="880"/>
      <c r="J68" s="880"/>
      <c r="K68" s="876"/>
      <c r="L68" s="876"/>
      <c r="M68" s="876"/>
    </row>
    <row r="69" spans="1:16384" s="877" customFormat="1" ht="9.75" customHeight="1">
      <c r="A69" s="880"/>
      <c r="B69" s="880"/>
      <c r="C69" s="880"/>
      <c r="D69" s="880"/>
      <c r="E69" s="880"/>
      <c r="F69" s="880"/>
      <c r="G69" s="880"/>
      <c r="H69" s="880"/>
      <c r="I69" s="880"/>
      <c r="J69" s="880"/>
      <c r="K69" s="876"/>
      <c r="L69" s="876"/>
      <c r="M69" s="876"/>
      <c r="N69" s="876"/>
      <c r="O69" s="876"/>
      <c r="P69" s="876"/>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c r="BA69" s="876"/>
      <c r="BB69" s="876"/>
      <c r="BC69" s="876"/>
      <c r="BD69" s="876"/>
      <c r="BE69" s="876"/>
      <c r="BF69" s="876"/>
      <c r="BG69" s="876"/>
      <c r="BH69" s="876"/>
      <c r="BI69" s="876"/>
      <c r="BJ69" s="876"/>
      <c r="BK69" s="876"/>
      <c r="BL69" s="876"/>
      <c r="BM69" s="876"/>
      <c r="BN69" s="876"/>
      <c r="BO69" s="876"/>
      <c r="BP69" s="876"/>
      <c r="BQ69" s="876"/>
      <c r="BR69" s="876"/>
      <c r="BS69" s="876"/>
      <c r="BT69" s="876"/>
      <c r="BU69" s="876"/>
      <c r="BV69" s="876"/>
      <c r="BW69" s="876"/>
      <c r="BX69" s="876"/>
      <c r="BY69" s="876"/>
      <c r="BZ69" s="876"/>
      <c r="CA69" s="876"/>
      <c r="CB69" s="876"/>
      <c r="CC69" s="876"/>
      <c r="CD69" s="876"/>
      <c r="CE69" s="876"/>
      <c r="CF69" s="876"/>
      <c r="CG69" s="876"/>
      <c r="CH69" s="876"/>
      <c r="CI69" s="876"/>
      <c r="CJ69" s="876"/>
      <c r="CK69" s="876"/>
      <c r="CL69" s="876"/>
      <c r="CM69" s="876"/>
      <c r="CN69" s="876"/>
      <c r="CO69" s="876"/>
      <c r="CP69" s="876"/>
      <c r="CQ69" s="876"/>
      <c r="CR69" s="876"/>
      <c r="CS69" s="876"/>
      <c r="CT69" s="876"/>
      <c r="CU69" s="876"/>
      <c r="CV69" s="876"/>
      <c r="CW69" s="876"/>
      <c r="CX69" s="876"/>
      <c r="CY69" s="876"/>
      <c r="CZ69" s="876"/>
      <c r="DA69" s="876"/>
      <c r="DB69" s="876"/>
      <c r="DC69" s="876"/>
      <c r="DD69" s="876"/>
      <c r="DE69" s="876"/>
      <c r="DF69" s="876"/>
      <c r="DG69" s="876"/>
      <c r="DH69" s="876"/>
      <c r="DI69" s="876"/>
      <c r="DJ69" s="876"/>
      <c r="DK69" s="876"/>
      <c r="DL69" s="876"/>
      <c r="DM69" s="876"/>
      <c r="DN69" s="876"/>
      <c r="DO69" s="876"/>
      <c r="DP69" s="876"/>
      <c r="DQ69" s="876"/>
      <c r="DR69" s="876"/>
      <c r="DS69" s="876"/>
      <c r="DT69" s="876"/>
      <c r="DU69" s="876"/>
      <c r="DV69" s="876"/>
      <c r="DW69" s="876"/>
      <c r="DX69" s="876"/>
      <c r="DY69" s="876"/>
      <c r="DZ69" s="876"/>
      <c r="EA69" s="876"/>
      <c r="EB69" s="876"/>
      <c r="EC69" s="876"/>
      <c r="ED69" s="876"/>
      <c r="EE69" s="876"/>
      <c r="EF69" s="876"/>
      <c r="EG69" s="876"/>
      <c r="EH69" s="876"/>
      <c r="EI69" s="876"/>
      <c r="EJ69" s="876"/>
      <c r="EK69" s="876"/>
      <c r="EL69" s="876"/>
      <c r="EM69" s="876"/>
      <c r="EN69" s="876"/>
      <c r="EO69" s="876"/>
      <c r="EP69" s="876"/>
      <c r="EQ69" s="876"/>
      <c r="ER69" s="876"/>
      <c r="ES69" s="876"/>
      <c r="ET69" s="876"/>
      <c r="EU69" s="876"/>
      <c r="EV69" s="876"/>
      <c r="EW69" s="876"/>
      <c r="EX69" s="876"/>
      <c r="EY69" s="876"/>
      <c r="EZ69" s="876"/>
      <c r="FA69" s="876"/>
      <c r="FB69" s="876"/>
      <c r="FC69" s="876"/>
      <c r="FD69" s="876"/>
      <c r="FE69" s="876"/>
      <c r="FF69" s="876"/>
      <c r="FG69" s="876"/>
      <c r="FH69" s="876"/>
      <c r="FI69" s="876"/>
      <c r="FJ69" s="876"/>
      <c r="FK69" s="876"/>
      <c r="FL69" s="876"/>
      <c r="FM69" s="876"/>
      <c r="FN69" s="876"/>
      <c r="FO69" s="876"/>
      <c r="FP69" s="876"/>
      <c r="FQ69" s="876"/>
      <c r="FR69" s="876"/>
      <c r="FS69" s="876"/>
      <c r="FT69" s="876"/>
      <c r="FU69" s="876"/>
      <c r="FV69" s="876"/>
      <c r="FW69" s="876"/>
      <c r="FX69" s="876"/>
      <c r="FY69" s="876"/>
      <c r="FZ69" s="876"/>
      <c r="GA69" s="876"/>
      <c r="GB69" s="876"/>
      <c r="GC69" s="876"/>
      <c r="GD69" s="876"/>
      <c r="GE69" s="876"/>
      <c r="GF69" s="876"/>
      <c r="GG69" s="876"/>
      <c r="GH69" s="876"/>
      <c r="GI69" s="876"/>
      <c r="GJ69" s="876"/>
      <c r="GK69" s="876"/>
      <c r="GL69" s="876"/>
      <c r="GM69" s="876"/>
      <c r="GN69" s="876"/>
      <c r="GO69" s="876"/>
      <c r="GP69" s="876"/>
      <c r="GQ69" s="876"/>
      <c r="GR69" s="876"/>
      <c r="GS69" s="876"/>
      <c r="GT69" s="876"/>
      <c r="GU69" s="876"/>
      <c r="GV69" s="876"/>
      <c r="GW69" s="876"/>
      <c r="GX69" s="876"/>
      <c r="GY69" s="876"/>
      <c r="GZ69" s="876"/>
      <c r="HA69" s="876"/>
      <c r="HB69" s="876"/>
      <c r="HC69" s="876"/>
      <c r="HD69" s="876"/>
      <c r="HE69" s="876"/>
      <c r="HF69" s="876"/>
      <c r="HG69" s="876"/>
      <c r="HH69" s="876"/>
      <c r="HI69" s="876"/>
      <c r="HJ69" s="876"/>
      <c r="HK69" s="876"/>
      <c r="HL69" s="876"/>
      <c r="HM69" s="876"/>
      <c r="HN69" s="876"/>
      <c r="HO69" s="876"/>
      <c r="HP69" s="876"/>
      <c r="HQ69" s="876"/>
      <c r="HR69" s="876"/>
      <c r="HS69" s="876"/>
      <c r="HT69" s="876"/>
      <c r="HU69" s="876"/>
      <c r="HV69" s="876"/>
      <c r="HW69" s="876"/>
      <c r="HX69" s="876"/>
      <c r="HY69" s="876"/>
      <c r="HZ69" s="876"/>
      <c r="IA69" s="876"/>
      <c r="IB69" s="876"/>
      <c r="IC69" s="876"/>
      <c r="ID69" s="876"/>
      <c r="IE69" s="876"/>
      <c r="IF69" s="876"/>
      <c r="IG69" s="876"/>
      <c r="IH69" s="876"/>
      <c r="II69" s="876"/>
      <c r="IJ69" s="876"/>
      <c r="IK69" s="876"/>
      <c r="IL69" s="876"/>
      <c r="IM69" s="876"/>
      <c r="IN69" s="876"/>
      <c r="IO69" s="876"/>
      <c r="IP69" s="876"/>
      <c r="IQ69" s="876"/>
      <c r="IR69" s="876"/>
      <c r="IS69" s="876"/>
      <c r="IT69" s="876"/>
      <c r="IU69" s="876"/>
      <c r="IV69" s="876"/>
      <c r="IW69" s="876"/>
      <c r="IX69" s="876"/>
      <c r="IY69" s="876"/>
      <c r="IZ69" s="876"/>
      <c r="JA69" s="876"/>
      <c r="JB69" s="876"/>
      <c r="JC69" s="876"/>
      <c r="JD69" s="876"/>
      <c r="JE69" s="876"/>
      <c r="JF69" s="876"/>
      <c r="JG69" s="876"/>
      <c r="JH69" s="876"/>
      <c r="JI69" s="876"/>
      <c r="JJ69" s="876"/>
      <c r="JK69" s="876"/>
      <c r="JL69" s="876"/>
      <c r="JM69" s="876"/>
      <c r="JN69" s="876"/>
      <c r="JO69" s="876"/>
      <c r="JP69" s="876"/>
      <c r="JQ69" s="876"/>
      <c r="JR69" s="876"/>
      <c r="JS69" s="876"/>
      <c r="JT69" s="876"/>
      <c r="JU69" s="876"/>
      <c r="JV69" s="876"/>
      <c r="JW69" s="876"/>
      <c r="JX69" s="876"/>
      <c r="JY69" s="876"/>
      <c r="JZ69" s="876"/>
      <c r="KA69" s="876"/>
      <c r="KB69" s="876"/>
      <c r="KC69" s="876"/>
      <c r="KD69" s="876"/>
      <c r="KE69" s="876"/>
      <c r="KF69" s="876"/>
      <c r="KG69" s="876"/>
      <c r="KH69" s="876"/>
      <c r="KI69" s="876"/>
      <c r="KJ69" s="876"/>
      <c r="KK69" s="876"/>
      <c r="KL69" s="876"/>
      <c r="KM69" s="876"/>
      <c r="KN69" s="876"/>
      <c r="KO69" s="876"/>
      <c r="KP69" s="876"/>
      <c r="KQ69" s="876"/>
      <c r="KR69" s="876"/>
      <c r="KS69" s="876"/>
      <c r="KT69" s="876"/>
      <c r="KU69" s="876"/>
      <c r="KV69" s="876"/>
      <c r="KW69" s="876"/>
      <c r="KX69" s="876"/>
      <c r="KY69" s="876"/>
      <c r="KZ69" s="876"/>
      <c r="LA69" s="876"/>
      <c r="LB69" s="876"/>
      <c r="LC69" s="876"/>
      <c r="LD69" s="876"/>
      <c r="LE69" s="876"/>
      <c r="LF69" s="876"/>
      <c r="LG69" s="876"/>
      <c r="LH69" s="876"/>
      <c r="LI69" s="876"/>
      <c r="LJ69" s="876"/>
      <c r="LK69" s="876"/>
      <c r="LL69" s="876"/>
      <c r="LM69" s="876"/>
      <c r="LN69" s="876"/>
      <c r="LO69" s="876"/>
      <c r="LP69" s="876"/>
      <c r="LQ69" s="876"/>
      <c r="LR69" s="876"/>
      <c r="LS69" s="876"/>
      <c r="LT69" s="876"/>
      <c r="LU69" s="876"/>
      <c r="LV69" s="876"/>
      <c r="LW69" s="876"/>
      <c r="LX69" s="876"/>
      <c r="LY69" s="876"/>
      <c r="LZ69" s="876"/>
      <c r="MA69" s="876"/>
      <c r="MB69" s="876"/>
      <c r="MC69" s="876"/>
      <c r="MD69" s="876"/>
      <c r="ME69" s="876"/>
      <c r="MF69" s="876"/>
      <c r="MG69" s="876"/>
      <c r="MH69" s="876"/>
      <c r="MI69" s="876"/>
      <c r="MJ69" s="876"/>
      <c r="MK69" s="876"/>
      <c r="ML69" s="876"/>
      <c r="MM69" s="876"/>
      <c r="MN69" s="876"/>
      <c r="MO69" s="876"/>
      <c r="MP69" s="876"/>
      <c r="MQ69" s="876"/>
      <c r="MR69" s="876"/>
      <c r="MS69" s="876"/>
      <c r="MT69" s="876"/>
      <c r="MU69" s="876"/>
      <c r="MV69" s="876"/>
      <c r="MW69" s="876"/>
      <c r="MX69" s="876"/>
      <c r="MY69" s="876"/>
      <c r="MZ69" s="876"/>
      <c r="NA69" s="876"/>
      <c r="NB69" s="876"/>
      <c r="NC69" s="876"/>
      <c r="ND69" s="876"/>
      <c r="NE69" s="876"/>
      <c r="NF69" s="876"/>
      <c r="NG69" s="876"/>
      <c r="NH69" s="876"/>
      <c r="NI69" s="876"/>
      <c r="NJ69" s="876"/>
      <c r="NK69" s="876"/>
      <c r="NL69" s="876"/>
      <c r="NM69" s="876"/>
      <c r="NN69" s="876"/>
      <c r="NO69" s="876"/>
      <c r="NP69" s="876"/>
      <c r="NQ69" s="876"/>
      <c r="NR69" s="876"/>
      <c r="NS69" s="876"/>
      <c r="NT69" s="876"/>
      <c r="NU69" s="876"/>
      <c r="NV69" s="876"/>
      <c r="NW69" s="876"/>
      <c r="NX69" s="876"/>
      <c r="NY69" s="876"/>
      <c r="NZ69" s="876"/>
      <c r="OA69" s="876"/>
      <c r="OB69" s="876"/>
      <c r="OC69" s="876"/>
      <c r="OD69" s="876"/>
      <c r="OE69" s="876"/>
      <c r="OF69" s="876"/>
      <c r="OG69" s="876"/>
      <c r="OH69" s="876"/>
      <c r="OI69" s="876"/>
      <c r="OJ69" s="876"/>
      <c r="OK69" s="876"/>
      <c r="OL69" s="876"/>
      <c r="OM69" s="876"/>
      <c r="ON69" s="876"/>
      <c r="OO69" s="876"/>
      <c r="OP69" s="876"/>
      <c r="OQ69" s="876"/>
      <c r="OR69" s="876"/>
      <c r="OS69" s="876"/>
      <c r="OT69" s="876"/>
      <c r="OU69" s="876"/>
      <c r="OV69" s="876"/>
      <c r="OW69" s="876"/>
      <c r="OX69" s="876"/>
      <c r="OY69" s="876"/>
      <c r="OZ69" s="876"/>
      <c r="PA69" s="876"/>
      <c r="PB69" s="876"/>
      <c r="PC69" s="876"/>
      <c r="PD69" s="876"/>
      <c r="PE69" s="876"/>
      <c r="PF69" s="876"/>
      <c r="PG69" s="876"/>
      <c r="PH69" s="876"/>
      <c r="PI69" s="876"/>
      <c r="PJ69" s="876"/>
      <c r="PK69" s="876"/>
      <c r="PL69" s="876"/>
      <c r="PM69" s="876"/>
      <c r="PN69" s="876"/>
      <c r="PO69" s="876"/>
      <c r="PP69" s="876"/>
      <c r="PQ69" s="876"/>
      <c r="PR69" s="876"/>
      <c r="PS69" s="876"/>
      <c r="PT69" s="876"/>
      <c r="PU69" s="876"/>
      <c r="PV69" s="876"/>
      <c r="PW69" s="876"/>
      <c r="PX69" s="876"/>
      <c r="PY69" s="876"/>
      <c r="PZ69" s="876"/>
      <c r="QA69" s="876"/>
      <c r="QB69" s="876"/>
      <c r="QC69" s="876"/>
      <c r="QD69" s="876"/>
      <c r="QE69" s="876"/>
      <c r="QF69" s="876"/>
      <c r="QG69" s="876"/>
      <c r="QH69" s="876"/>
      <c r="QI69" s="876"/>
      <c r="QJ69" s="876"/>
      <c r="QK69" s="876"/>
      <c r="QL69" s="876"/>
      <c r="QM69" s="876"/>
      <c r="QN69" s="876"/>
      <c r="QO69" s="876"/>
      <c r="QP69" s="876"/>
      <c r="QQ69" s="876"/>
      <c r="QR69" s="876"/>
      <c r="QS69" s="876"/>
      <c r="QT69" s="876"/>
      <c r="QU69" s="876"/>
      <c r="QV69" s="876"/>
      <c r="QW69" s="876"/>
      <c r="QX69" s="876"/>
      <c r="QY69" s="876"/>
      <c r="QZ69" s="876"/>
      <c r="RA69" s="876"/>
      <c r="RB69" s="876"/>
      <c r="RC69" s="876"/>
      <c r="RD69" s="876"/>
      <c r="RE69" s="876"/>
      <c r="RF69" s="876"/>
      <c r="RG69" s="876"/>
      <c r="RH69" s="876"/>
      <c r="RI69" s="876"/>
      <c r="RJ69" s="876"/>
      <c r="RK69" s="876"/>
      <c r="RL69" s="876"/>
      <c r="RM69" s="876"/>
      <c r="RN69" s="876"/>
      <c r="RO69" s="876"/>
      <c r="RP69" s="876"/>
      <c r="RQ69" s="876"/>
      <c r="RR69" s="876"/>
      <c r="RS69" s="876"/>
      <c r="RT69" s="876"/>
      <c r="RU69" s="876"/>
      <c r="RV69" s="876"/>
      <c r="RW69" s="876"/>
      <c r="RX69" s="876"/>
      <c r="RY69" s="876"/>
      <c r="RZ69" s="876"/>
      <c r="SA69" s="876"/>
      <c r="SB69" s="876"/>
      <c r="SC69" s="876"/>
      <c r="SD69" s="876"/>
      <c r="SE69" s="876"/>
      <c r="SF69" s="876"/>
      <c r="SG69" s="876"/>
      <c r="SH69" s="876"/>
      <c r="SI69" s="876"/>
      <c r="SJ69" s="876"/>
      <c r="SK69" s="876"/>
      <c r="SL69" s="876"/>
      <c r="SM69" s="876"/>
      <c r="SN69" s="876"/>
      <c r="SO69" s="876"/>
      <c r="SP69" s="876"/>
      <c r="SQ69" s="876"/>
      <c r="SR69" s="876"/>
      <c r="SS69" s="876"/>
      <c r="ST69" s="876"/>
      <c r="SU69" s="876"/>
      <c r="SV69" s="876"/>
      <c r="SW69" s="876"/>
      <c r="SX69" s="876"/>
      <c r="SY69" s="876"/>
      <c r="SZ69" s="876"/>
      <c r="TA69" s="876"/>
      <c r="TB69" s="876"/>
      <c r="TC69" s="876"/>
      <c r="TD69" s="876"/>
      <c r="TE69" s="876"/>
      <c r="TF69" s="876"/>
      <c r="TG69" s="876"/>
      <c r="TH69" s="876"/>
      <c r="TI69" s="876"/>
      <c r="TJ69" s="876"/>
      <c r="TK69" s="876"/>
      <c r="TL69" s="876"/>
      <c r="TM69" s="876"/>
      <c r="TN69" s="876"/>
      <c r="TO69" s="876"/>
      <c r="TP69" s="876"/>
      <c r="TQ69" s="876"/>
      <c r="TR69" s="876"/>
      <c r="TS69" s="876"/>
      <c r="TT69" s="876"/>
      <c r="TU69" s="876"/>
      <c r="TV69" s="876"/>
      <c r="TW69" s="876"/>
      <c r="TX69" s="876"/>
      <c r="TY69" s="876"/>
      <c r="TZ69" s="876"/>
      <c r="UA69" s="876"/>
      <c r="UB69" s="876"/>
      <c r="UC69" s="876"/>
      <c r="UD69" s="876"/>
      <c r="UE69" s="876"/>
      <c r="UF69" s="876"/>
      <c r="UG69" s="876"/>
      <c r="UH69" s="876"/>
      <c r="UI69" s="876"/>
      <c r="UJ69" s="876"/>
      <c r="UK69" s="876"/>
      <c r="UL69" s="876"/>
      <c r="UM69" s="876"/>
      <c r="UN69" s="876"/>
      <c r="UO69" s="876"/>
      <c r="UP69" s="876"/>
      <c r="UQ69" s="876"/>
      <c r="UR69" s="876"/>
      <c r="US69" s="876"/>
      <c r="UT69" s="876"/>
      <c r="UU69" s="876"/>
      <c r="UV69" s="876"/>
      <c r="UW69" s="876"/>
      <c r="UX69" s="876"/>
      <c r="UY69" s="876"/>
      <c r="UZ69" s="876"/>
      <c r="VA69" s="876"/>
      <c r="VB69" s="876"/>
      <c r="VC69" s="876"/>
      <c r="VD69" s="876"/>
      <c r="VE69" s="876"/>
      <c r="VF69" s="876"/>
      <c r="VG69" s="876"/>
      <c r="VH69" s="876"/>
      <c r="VI69" s="876"/>
      <c r="VJ69" s="876"/>
      <c r="VK69" s="876"/>
      <c r="VL69" s="876"/>
      <c r="VM69" s="876"/>
      <c r="VN69" s="876"/>
      <c r="VO69" s="876"/>
      <c r="VP69" s="876"/>
      <c r="VQ69" s="876"/>
      <c r="VR69" s="876"/>
      <c r="VS69" s="876"/>
      <c r="VT69" s="876"/>
      <c r="VU69" s="876"/>
      <c r="VV69" s="876"/>
      <c r="VW69" s="876"/>
      <c r="VX69" s="876"/>
      <c r="VY69" s="876"/>
      <c r="VZ69" s="876"/>
      <c r="WA69" s="876"/>
      <c r="WB69" s="876"/>
      <c r="WC69" s="876"/>
      <c r="WD69" s="876"/>
      <c r="WE69" s="876"/>
      <c r="WF69" s="876"/>
      <c r="WG69" s="876"/>
      <c r="WH69" s="876"/>
      <c r="WI69" s="876"/>
      <c r="WJ69" s="876"/>
      <c r="WK69" s="876"/>
      <c r="WL69" s="876"/>
      <c r="WM69" s="876"/>
      <c r="WN69" s="876"/>
      <c r="WO69" s="876"/>
      <c r="WP69" s="876"/>
      <c r="WQ69" s="876"/>
      <c r="WR69" s="876"/>
      <c r="WS69" s="876"/>
      <c r="WT69" s="876"/>
      <c r="WU69" s="876"/>
      <c r="WV69" s="876"/>
      <c r="WW69" s="876"/>
      <c r="WX69" s="876"/>
      <c r="WY69" s="876"/>
      <c r="WZ69" s="876"/>
      <c r="XA69" s="876"/>
      <c r="XB69" s="876"/>
      <c r="XC69" s="876"/>
      <c r="XD69" s="876"/>
      <c r="XE69" s="876"/>
      <c r="XF69" s="876"/>
      <c r="XG69" s="876"/>
      <c r="XH69" s="876"/>
      <c r="XI69" s="876"/>
      <c r="XJ69" s="876"/>
      <c r="XK69" s="876"/>
      <c r="XL69" s="876"/>
      <c r="XM69" s="876"/>
      <c r="XN69" s="876"/>
      <c r="XO69" s="876"/>
      <c r="XP69" s="876"/>
      <c r="XQ69" s="876"/>
      <c r="XR69" s="876"/>
      <c r="XS69" s="876"/>
      <c r="XT69" s="876"/>
      <c r="XU69" s="876"/>
      <c r="XV69" s="876"/>
      <c r="XW69" s="876"/>
      <c r="XX69" s="876"/>
      <c r="XY69" s="876"/>
      <c r="XZ69" s="876"/>
      <c r="YA69" s="876"/>
      <c r="YB69" s="876"/>
      <c r="YC69" s="876"/>
      <c r="YD69" s="876"/>
      <c r="YE69" s="876"/>
      <c r="YF69" s="876"/>
      <c r="YG69" s="876"/>
      <c r="YH69" s="876"/>
      <c r="YI69" s="876"/>
      <c r="YJ69" s="876"/>
      <c r="YK69" s="876"/>
      <c r="YL69" s="876"/>
      <c r="YM69" s="876"/>
      <c r="YN69" s="876"/>
      <c r="YO69" s="876"/>
      <c r="YP69" s="876"/>
      <c r="YQ69" s="876"/>
      <c r="YR69" s="876"/>
      <c r="YS69" s="876"/>
      <c r="YT69" s="876"/>
      <c r="YU69" s="876"/>
      <c r="YV69" s="876"/>
      <c r="YW69" s="876"/>
      <c r="YX69" s="876"/>
      <c r="YY69" s="876"/>
      <c r="YZ69" s="876"/>
      <c r="ZA69" s="876"/>
      <c r="ZB69" s="876"/>
      <c r="ZC69" s="876"/>
      <c r="ZD69" s="876"/>
      <c r="ZE69" s="876"/>
      <c r="ZF69" s="876"/>
      <c r="ZG69" s="876"/>
      <c r="ZH69" s="876"/>
      <c r="ZI69" s="876"/>
      <c r="ZJ69" s="876"/>
      <c r="ZK69" s="876"/>
      <c r="ZL69" s="876"/>
      <c r="ZM69" s="876"/>
      <c r="ZN69" s="876"/>
      <c r="ZO69" s="876"/>
      <c r="ZP69" s="876"/>
      <c r="ZQ69" s="876"/>
      <c r="ZR69" s="876"/>
      <c r="ZS69" s="876"/>
      <c r="ZT69" s="876"/>
      <c r="ZU69" s="876"/>
      <c r="ZV69" s="876"/>
      <c r="ZW69" s="876"/>
      <c r="ZX69" s="876"/>
      <c r="ZY69" s="876"/>
      <c r="ZZ69" s="876"/>
      <c r="AAA69" s="876"/>
      <c r="AAB69" s="876"/>
      <c r="AAC69" s="876"/>
      <c r="AAD69" s="876"/>
      <c r="AAE69" s="876"/>
      <c r="AAF69" s="876"/>
      <c r="AAG69" s="876"/>
      <c r="AAH69" s="876"/>
      <c r="AAI69" s="876"/>
      <c r="AAJ69" s="876"/>
      <c r="AAK69" s="876"/>
      <c r="AAL69" s="876"/>
      <c r="AAM69" s="876"/>
      <c r="AAN69" s="876"/>
      <c r="AAO69" s="876"/>
      <c r="AAP69" s="876"/>
      <c r="AAQ69" s="876"/>
      <c r="AAR69" s="876"/>
      <c r="AAS69" s="876"/>
      <c r="AAT69" s="876"/>
      <c r="AAU69" s="876"/>
      <c r="AAV69" s="876"/>
      <c r="AAW69" s="876"/>
      <c r="AAX69" s="876"/>
      <c r="AAY69" s="876"/>
      <c r="AAZ69" s="876"/>
      <c r="ABA69" s="876"/>
      <c r="ABB69" s="876"/>
      <c r="ABC69" s="876"/>
      <c r="ABD69" s="876"/>
      <c r="ABE69" s="876"/>
      <c r="ABF69" s="876"/>
      <c r="ABG69" s="876"/>
      <c r="ABH69" s="876"/>
      <c r="ABI69" s="876"/>
      <c r="ABJ69" s="876"/>
      <c r="ABK69" s="876"/>
      <c r="ABL69" s="876"/>
      <c r="ABM69" s="876"/>
      <c r="ABN69" s="876"/>
      <c r="ABO69" s="876"/>
      <c r="ABP69" s="876"/>
      <c r="ABQ69" s="876"/>
      <c r="ABR69" s="876"/>
      <c r="ABS69" s="876"/>
      <c r="ABT69" s="876"/>
      <c r="ABU69" s="876"/>
      <c r="ABV69" s="876"/>
      <c r="ABW69" s="876"/>
      <c r="ABX69" s="876"/>
      <c r="ABY69" s="876"/>
      <c r="ABZ69" s="876"/>
      <c r="ACA69" s="876"/>
      <c r="ACB69" s="876"/>
      <c r="ACC69" s="876"/>
      <c r="ACD69" s="876"/>
      <c r="ACE69" s="876"/>
      <c r="ACF69" s="876"/>
      <c r="ACG69" s="876"/>
      <c r="ACH69" s="876"/>
      <c r="ACI69" s="876"/>
      <c r="ACJ69" s="876"/>
      <c r="ACK69" s="876"/>
      <c r="ACL69" s="876"/>
      <c r="ACM69" s="876"/>
      <c r="ACN69" s="876"/>
      <c r="ACO69" s="876"/>
      <c r="ACP69" s="876"/>
      <c r="ACQ69" s="876"/>
      <c r="ACR69" s="876"/>
      <c r="ACS69" s="876"/>
      <c r="ACT69" s="876"/>
      <c r="ACU69" s="876"/>
      <c r="ACV69" s="876"/>
      <c r="ACW69" s="876"/>
      <c r="ACX69" s="876"/>
      <c r="ACY69" s="876"/>
      <c r="ACZ69" s="876"/>
      <c r="ADA69" s="876"/>
      <c r="ADB69" s="876"/>
      <c r="ADC69" s="876"/>
      <c r="ADD69" s="876"/>
      <c r="ADE69" s="876"/>
      <c r="ADF69" s="876"/>
      <c r="ADG69" s="876"/>
      <c r="ADH69" s="876"/>
      <c r="ADI69" s="876"/>
      <c r="ADJ69" s="876"/>
      <c r="ADK69" s="876"/>
      <c r="ADL69" s="876"/>
      <c r="ADM69" s="876"/>
      <c r="ADN69" s="876"/>
      <c r="ADO69" s="876"/>
      <c r="ADP69" s="876"/>
      <c r="ADQ69" s="876"/>
      <c r="ADR69" s="876"/>
      <c r="ADS69" s="876"/>
      <c r="ADT69" s="876"/>
      <c r="ADU69" s="876"/>
      <c r="ADV69" s="876"/>
      <c r="ADW69" s="876"/>
      <c r="ADX69" s="876"/>
      <c r="ADY69" s="876"/>
      <c r="ADZ69" s="876"/>
      <c r="AEA69" s="876"/>
      <c r="AEB69" s="876"/>
      <c r="AEC69" s="876"/>
      <c r="AED69" s="876"/>
      <c r="AEE69" s="876"/>
      <c r="AEF69" s="876"/>
      <c r="AEG69" s="876"/>
      <c r="AEH69" s="876"/>
      <c r="AEI69" s="876"/>
      <c r="AEJ69" s="876"/>
      <c r="AEK69" s="876"/>
      <c r="AEL69" s="876"/>
      <c r="AEM69" s="876"/>
      <c r="AEN69" s="876"/>
      <c r="AEO69" s="876"/>
      <c r="AEP69" s="876"/>
      <c r="AEQ69" s="876"/>
      <c r="AER69" s="876"/>
      <c r="AES69" s="876"/>
      <c r="AET69" s="876"/>
      <c r="AEU69" s="876"/>
      <c r="AEV69" s="876"/>
      <c r="AEW69" s="876"/>
      <c r="AEX69" s="876"/>
      <c r="AEY69" s="876"/>
      <c r="AEZ69" s="876"/>
      <c r="AFA69" s="876"/>
      <c r="AFB69" s="876"/>
      <c r="AFC69" s="876"/>
      <c r="AFD69" s="876"/>
      <c r="AFE69" s="876"/>
      <c r="AFF69" s="876"/>
      <c r="AFG69" s="876"/>
      <c r="AFH69" s="876"/>
      <c r="AFI69" s="876"/>
      <c r="AFJ69" s="876"/>
      <c r="AFK69" s="876"/>
      <c r="AFL69" s="876"/>
      <c r="AFM69" s="876"/>
      <c r="AFN69" s="876"/>
      <c r="AFO69" s="876"/>
      <c r="AFP69" s="876"/>
      <c r="AFQ69" s="876"/>
      <c r="AFR69" s="876"/>
      <c r="AFS69" s="876"/>
      <c r="AFT69" s="876"/>
      <c r="AFU69" s="876"/>
      <c r="AFV69" s="876"/>
      <c r="AFW69" s="876"/>
      <c r="AFX69" s="876"/>
      <c r="AFY69" s="876"/>
      <c r="AFZ69" s="876"/>
      <c r="AGA69" s="876"/>
      <c r="AGB69" s="876"/>
      <c r="AGC69" s="876"/>
      <c r="AGD69" s="876"/>
      <c r="AGE69" s="876"/>
      <c r="AGF69" s="876"/>
      <c r="AGG69" s="876"/>
      <c r="AGH69" s="876"/>
      <c r="AGI69" s="876"/>
      <c r="AGJ69" s="876"/>
      <c r="AGK69" s="876"/>
      <c r="AGL69" s="876"/>
      <c r="AGM69" s="876"/>
      <c r="AGN69" s="876"/>
      <c r="AGO69" s="876"/>
      <c r="AGP69" s="876"/>
      <c r="AGQ69" s="876"/>
      <c r="AGR69" s="876"/>
      <c r="AGS69" s="876"/>
      <c r="AGT69" s="876"/>
      <c r="AGU69" s="876"/>
      <c r="AGV69" s="876"/>
      <c r="AGW69" s="876"/>
      <c r="AGX69" s="876"/>
      <c r="AGY69" s="876"/>
      <c r="AGZ69" s="876"/>
      <c r="AHA69" s="876"/>
      <c r="AHB69" s="876"/>
      <c r="AHC69" s="876"/>
      <c r="AHD69" s="876"/>
      <c r="AHE69" s="876"/>
      <c r="AHF69" s="876"/>
      <c r="AHG69" s="876"/>
      <c r="AHH69" s="876"/>
      <c r="AHI69" s="876"/>
      <c r="AHJ69" s="876"/>
      <c r="AHK69" s="876"/>
      <c r="AHL69" s="876"/>
      <c r="AHM69" s="876"/>
      <c r="AHN69" s="876"/>
      <c r="AHO69" s="876"/>
      <c r="AHP69" s="876"/>
      <c r="AHQ69" s="876"/>
      <c r="AHR69" s="876"/>
      <c r="AHS69" s="876"/>
      <c r="AHT69" s="876"/>
      <c r="AHU69" s="876"/>
      <c r="AHV69" s="876"/>
      <c r="AHW69" s="876"/>
      <c r="AHX69" s="876"/>
      <c r="AHY69" s="876"/>
      <c r="AHZ69" s="876"/>
      <c r="AIA69" s="876"/>
      <c r="AIB69" s="876"/>
      <c r="AIC69" s="876"/>
      <c r="AID69" s="876"/>
      <c r="AIE69" s="876"/>
      <c r="AIF69" s="876"/>
      <c r="AIG69" s="876"/>
      <c r="AIH69" s="876"/>
      <c r="AII69" s="876"/>
      <c r="AIJ69" s="876"/>
      <c r="AIK69" s="876"/>
      <c r="AIL69" s="876"/>
      <c r="AIM69" s="876"/>
      <c r="AIN69" s="876"/>
      <c r="AIO69" s="876"/>
      <c r="AIP69" s="876"/>
      <c r="AIQ69" s="876"/>
      <c r="AIR69" s="876"/>
      <c r="AIS69" s="876"/>
      <c r="AIT69" s="876"/>
      <c r="AIU69" s="876"/>
      <c r="AIV69" s="876"/>
      <c r="AIW69" s="876"/>
      <c r="AIX69" s="876"/>
      <c r="AIY69" s="876"/>
      <c r="AIZ69" s="876"/>
      <c r="AJA69" s="876"/>
      <c r="AJB69" s="876"/>
      <c r="AJC69" s="876"/>
      <c r="AJD69" s="876"/>
      <c r="AJE69" s="876"/>
      <c r="AJF69" s="876"/>
      <c r="AJG69" s="876"/>
      <c r="AJH69" s="876"/>
      <c r="AJI69" s="876"/>
      <c r="AJJ69" s="876"/>
      <c r="AJK69" s="876"/>
      <c r="AJL69" s="876"/>
      <c r="AJM69" s="876"/>
      <c r="AJN69" s="876"/>
      <c r="AJO69" s="876"/>
      <c r="AJP69" s="876"/>
      <c r="AJQ69" s="876"/>
      <c r="AJR69" s="876"/>
      <c r="AJS69" s="876"/>
      <c r="AJT69" s="876"/>
      <c r="AJU69" s="876"/>
      <c r="AJV69" s="876"/>
      <c r="AJW69" s="876"/>
      <c r="AJX69" s="876"/>
      <c r="AJY69" s="876"/>
      <c r="AJZ69" s="876"/>
      <c r="AKA69" s="876"/>
      <c r="AKB69" s="876"/>
      <c r="AKC69" s="876"/>
      <c r="AKD69" s="876"/>
      <c r="AKE69" s="876"/>
      <c r="AKF69" s="876"/>
      <c r="AKG69" s="876"/>
      <c r="AKH69" s="876"/>
      <c r="AKI69" s="876"/>
      <c r="AKJ69" s="876"/>
      <c r="AKK69" s="876"/>
      <c r="AKL69" s="876"/>
      <c r="AKM69" s="876"/>
      <c r="AKN69" s="876"/>
      <c r="AKO69" s="876"/>
      <c r="AKP69" s="876"/>
      <c r="AKQ69" s="876"/>
      <c r="AKR69" s="876"/>
      <c r="AKS69" s="876"/>
      <c r="AKT69" s="876"/>
      <c r="AKU69" s="876"/>
      <c r="AKV69" s="876"/>
      <c r="AKW69" s="876"/>
      <c r="AKX69" s="876"/>
      <c r="AKY69" s="876"/>
      <c r="AKZ69" s="876"/>
      <c r="ALA69" s="876"/>
      <c r="ALB69" s="876"/>
      <c r="ALC69" s="876"/>
      <c r="ALD69" s="876"/>
      <c r="ALE69" s="876"/>
      <c r="ALF69" s="876"/>
      <c r="ALG69" s="876"/>
      <c r="ALH69" s="876"/>
      <c r="ALI69" s="876"/>
      <c r="ALJ69" s="876"/>
      <c r="ALK69" s="876"/>
      <c r="ALL69" s="876"/>
      <c r="ALM69" s="876"/>
      <c r="ALN69" s="876"/>
      <c r="ALO69" s="876"/>
      <c r="ALP69" s="876"/>
      <c r="ALQ69" s="876"/>
      <c r="ALR69" s="876"/>
      <c r="ALS69" s="876"/>
      <c r="ALT69" s="876"/>
      <c r="ALU69" s="876"/>
      <c r="ALV69" s="876"/>
      <c r="ALW69" s="876"/>
      <c r="ALX69" s="876"/>
      <c r="ALY69" s="876"/>
      <c r="ALZ69" s="876"/>
      <c r="AMA69" s="876"/>
      <c r="AMB69" s="876"/>
      <c r="AMC69" s="876"/>
      <c r="AMD69" s="876"/>
      <c r="AME69" s="876"/>
      <c r="AMF69" s="876"/>
      <c r="AMG69" s="876"/>
      <c r="AMH69" s="876"/>
      <c r="AMI69" s="876"/>
      <c r="AMJ69" s="876"/>
      <c r="AMK69" s="876"/>
      <c r="AML69" s="876"/>
      <c r="AMM69" s="876"/>
      <c r="AMN69" s="876"/>
      <c r="AMO69" s="876"/>
      <c r="AMP69" s="876"/>
      <c r="AMQ69" s="876"/>
      <c r="AMR69" s="876"/>
      <c r="AMS69" s="876"/>
      <c r="AMT69" s="876"/>
      <c r="AMU69" s="876"/>
      <c r="AMV69" s="876"/>
      <c r="AMW69" s="876"/>
      <c r="AMX69" s="876"/>
      <c r="AMY69" s="876"/>
      <c r="AMZ69" s="876"/>
      <c r="ANA69" s="876"/>
      <c r="ANB69" s="876"/>
      <c r="ANC69" s="876"/>
      <c r="AND69" s="876"/>
      <c r="ANE69" s="876"/>
      <c r="ANF69" s="876"/>
      <c r="ANG69" s="876"/>
      <c r="ANH69" s="876"/>
      <c r="ANI69" s="876"/>
      <c r="ANJ69" s="876"/>
      <c r="ANK69" s="876"/>
      <c r="ANL69" s="876"/>
      <c r="ANM69" s="876"/>
      <c r="ANN69" s="876"/>
      <c r="ANO69" s="876"/>
      <c r="ANP69" s="876"/>
      <c r="ANQ69" s="876"/>
      <c r="ANR69" s="876"/>
      <c r="ANS69" s="876"/>
      <c r="ANT69" s="876"/>
      <c r="ANU69" s="876"/>
      <c r="ANV69" s="876"/>
      <c r="ANW69" s="876"/>
      <c r="ANX69" s="876"/>
      <c r="ANY69" s="876"/>
      <c r="ANZ69" s="876"/>
      <c r="AOA69" s="876"/>
      <c r="AOB69" s="876"/>
      <c r="AOC69" s="876"/>
      <c r="AOD69" s="876"/>
      <c r="AOE69" s="876"/>
      <c r="AOF69" s="876"/>
      <c r="AOG69" s="876"/>
      <c r="AOH69" s="876"/>
      <c r="AOI69" s="876"/>
      <c r="AOJ69" s="876"/>
      <c r="AOK69" s="876"/>
      <c r="AOL69" s="876"/>
      <c r="AOM69" s="876"/>
      <c r="AON69" s="876"/>
      <c r="AOO69" s="876"/>
      <c r="AOP69" s="876"/>
      <c r="AOQ69" s="876"/>
      <c r="AOR69" s="876"/>
      <c r="AOS69" s="876"/>
      <c r="AOT69" s="876"/>
      <c r="AOU69" s="876"/>
      <c r="AOV69" s="876"/>
      <c r="AOW69" s="876"/>
      <c r="AOX69" s="876"/>
      <c r="AOY69" s="876"/>
      <c r="AOZ69" s="876"/>
      <c r="APA69" s="876"/>
      <c r="APB69" s="876"/>
      <c r="APC69" s="876"/>
      <c r="APD69" s="876"/>
      <c r="APE69" s="876"/>
      <c r="APF69" s="876"/>
      <c r="APG69" s="876"/>
      <c r="APH69" s="876"/>
      <c r="API69" s="876"/>
      <c r="APJ69" s="876"/>
      <c r="APK69" s="876"/>
      <c r="APL69" s="876"/>
      <c r="APM69" s="876"/>
      <c r="APN69" s="876"/>
      <c r="APO69" s="876"/>
      <c r="APP69" s="876"/>
      <c r="APQ69" s="876"/>
      <c r="APR69" s="876"/>
      <c r="APS69" s="876"/>
      <c r="APT69" s="876"/>
      <c r="APU69" s="876"/>
      <c r="APV69" s="876"/>
      <c r="APW69" s="876"/>
      <c r="APX69" s="876"/>
      <c r="APY69" s="876"/>
      <c r="APZ69" s="876"/>
      <c r="AQA69" s="876"/>
      <c r="AQB69" s="876"/>
      <c r="AQC69" s="876"/>
      <c r="AQD69" s="876"/>
      <c r="AQE69" s="876"/>
      <c r="AQF69" s="876"/>
      <c r="AQG69" s="876"/>
      <c r="AQH69" s="876"/>
      <c r="AQI69" s="876"/>
      <c r="AQJ69" s="876"/>
      <c r="AQK69" s="876"/>
      <c r="AQL69" s="876"/>
      <c r="AQM69" s="876"/>
      <c r="AQN69" s="876"/>
      <c r="AQO69" s="876"/>
      <c r="AQP69" s="876"/>
      <c r="AQQ69" s="876"/>
      <c r="AQR69" s="876"/>
      <c r="AQS69" s="876"/>
      <c r="AQT69" s="876"/>
      <c r="AQU69" s="876"/>
      <c r="AQV69" s="876"/>
      <c r="AQW69" s="876"/>
      <c r="AQX69" s="876"/>
      <c r="AQY69" s="876"/>
      <c r="AQZ69" s="876"/>
      <c r="ARA69" s="876"/>
      <c r="ARB69" s="876"/>
      <c r="ARC69" s="876"/>
      <c r="ARD69" s="876"/>
      <c r="ARE69" s="876"/>
      <c r="ARF69" s="876"/>
      <c r="ARG69" s="876"/>
      <c r="ARH69" s="876"/>
      <c r="ARI69" s="876"/>
      <c r="ARJ69" s="876"/>
      <c r="ARK69" s="876"/>
      <c r="ARL69" s="876"/>
      <c r="ARM69" s="876"/>
      <c r="ARN69" s="876"/>
      <c r="ARO69" s="876"/>
      <c r="ARP69" s="876"/>
      <c r="ARQ69" s="876"/>
      <c r="ARR69" s="876"/>
      <c r="ARS69" s="876"/>
      <c r="ART69" s="876"/>
      <c r="ARU69" s="876"/>
      <c r="ARV69" s="876"/>
      <c r="ARW69" s="876"/>
      <c r="ARX69" s="876"/>
      <c r="ARY69" s="876"/>
      <c r="ARZ69" s="876"/>
      <c r="ASA69" s="876"/>
      <c r="ASB69" s="876"/>
      <c r="ASC69" s="876"/>
      <c r="ASD69" s="876"/>
      <c r="ASE69" s="876"/>
      <c r="ASF69" s="876"/>
      <c r="ASG69" s="876"/>
      <c r="ASH69" s="876"/>
      <c r="ASI69" s="876"/>
      <c r="ASJ69" s="876"/>
      <c r="ASK69" s="876"/>
      <c r="ASL69" s="876"/>
      <c r="ASM69" s="876"/>
      <c r="ASN69" s="876"/>
      <c r="ASO69" s="876"/>
      <c r="ASP69" s="876"/>
      <c r="ASQ69" s="876"/>
      <c r="ASR69" s="876"/>
      <c r="ASS69" s="876"/>
      <c r="AST69" s="876"/>
      <c r="ASU69" s="876"/>
      <c r="ASV69" s="876"/>
      <c r="ASW69" s="876"/>
      <c r="ASX69" s="876"/>
      <c r="ASY69" s="876"/>
      <c r="ASZ69" s="876"/>
      <c r="ATA69" s="876"/>
      <c r="ATB69" s="876"/>
      <c r="ATC69" s="876"/>
      <c r="ATD69" s="876"/>
      <c r="ATE69" s="876"/>
      <c r="ATF69" s="876"/>
      <c r="ATG69" s="876"/>
      <c r="ATH69" s="876"/>
      <c r="ATI69" s="876"/>
      <c r="ATJ69" s="876"/>
      <c r="ATK69" s="876"/>
      <c r="ATL69" s="876"/>
      <c r="ATM69" s="876"/>
      <c r="ATN69" s="876"/>
      <c r="ATO69" s="876"/>
      <c r="ATP69" s="876"/>
      <c r="ATQ69" s="876"/>
      <c r="ATR69" s="876"/>
      <c r="ATS69" s="876"/>
      <c r="ATT69" s="876"/>
      <c r="ATU69" s="876"/>
      <c r="ATV69" s="876"/>
      <c r="ATW69" s="876"/>
      <c r="ATX69" s="876"/>
      <c r="ATY69" s="876"/>
      <c r="ATZ69" s="876"/>
      <c r="AUA69" s="876"/>
      <c r="AUB69" s="876"/>
      <c r="AUC69" s="876"/>
      <c r="AUD69" s="876"/>
      <c r="AUE69" s="876"/>
      <c r="AUF69" s="876"/>
      <c r="AUG69" s="876"/>
      <c r="AUH69" s="876"/>
      <c r="AUI69" s="876"/>
      <c r="AUJ69" s="876"/>
      <c r="AUK69" s="876"/>
      <c r="AUL69" s="876"/>
      <c r="AUM69" s="876"/>
      <c r="AUN69" s="876"/>
      <c r="AUO69" s="876"/>
      <c r="AUP69" s="876"/>
      <c r="AUQ69" s="876"/>
      <c r="AUR69" s="876"/>
      <c r="AUS69" s="876"/>
      <c r="AUT69" s="876"/>
      <c r="AUU69" s="876"/>
      <c r="AUV69" s="876"/>
      <c r="AUW69" s="876"/>
      <c r="AUX69" s="876"/>
      <c r="AUY69" s="876"/>
      <c r="AUZ69" s="876"/>
      <c r="AVA69" s="876"/>
      <c r="AVB69" s="876"/>
      <c r="AVC69" s="876"/>
      <c r="AVD69" s="876"/>
      <c r="AVE69" s="876"/>
      <c r="AVF69" s="876"/>
      <c r="AVG69" s="876"/>
      <c r="AVH69" s="876"/>
      <c r="AVI69" s="876"/>
      <c r="AVJ69" s="876"/>
      <c r="AVK69" s="876"/>
      <c r="AVL69" s="876"/>
      <c r="AVM69" s="876"/>
      <c r="AVN69" s="876"/>
      <c r="AVO69" s="876"/>
      <c r="AVP69" s="876"/>
      <c r="AVQ69" s="876"/>
      <c r="AVR69" s="876"/>
      <c r="AVS69" s="876"/>
      <c r="AVT69" s="876"/>
      <c r="AVU69" s="876"/>
      <c r="AVV69" s="876"/>
      <c r="AVW69" s="876"/>
      <c r="AVX69" s="876"/>
      <c r="AVY69" s="876"/>
      <c r="AVZ69" s="876"/>
      <c r="AWA69" s="876"/>
      <c r="AWB69" s="876"/>
      <c r="AWC69" s="876"/>
      <c r="AWD69" s="876"/>
      <c r="AWE69" s="876"/>
      <c r="AWF69" s="876"/>
      <c r="AWG69" s="876"/>
      <c r="AWH69" s="876"/>
      <c r="AWI69" s="876"/>
      <c r="AWJ69" s="876"/>
      <c r="AWK69" s="876"/>
      <c r="AWL69" s="876"/>
      <c r="AWM69" s="876"/>
      <c r="AWN69" s="876"/>
      <c r="AWO69" s="876"/>
      <c r="AWP69" s="876"/>
      <c r="AWQ69" s="876"/>
      <c r="AWR69" s="876"/>
      <c r="AWS69" s="876"/>
      <c r="AWT69" s="876"/>
      <c r="AWU69" s="876"/>
      <c r="AWV69" s="876"/>
      <c r="AWW69" s="876"/>
      <c r="AWX69" s="876"/>
      <c r="AWY69" s="876"/>
      <c r="AWZ69" s="876"/>
      <c r="AXA69" s="876"/>
      <c r="AXB69" s="876"/>
      <c r="AXC69" s="876"/>
      <c r="AXD69" s="876"/>
      <c r="AXE69" s="876"/>
      <c r="AXF69" s="876"/>
      <c r="AXG69" s="876"/>
      <c r="AXH69" s="876"/>
      <c r="AXI69" s="876"/>
      <c r="AXJ69" s="876"/>
      <c r="AXK69" s="876"/>
      <c r="AXL69" s="876"/>
      <c r="AXM69" s="876"/>
      <c r="AXN69" s="876"/>
      <c r="AXO69" s="876"/>
      <c r="AXP69" s="876"/>
      <c r="AXQ69" s="876"/>
      <c r="AXR69" s="876"/>
      <c r="AXS69" s="876"/>
      <c r="AXT69" s="876"/>
      <c r="AXU69" s="876"/>
      <c r="AXV69" s="876"/>
      <c r="AXW69" s="876"/>
      <c r="AXX69" s="876"/>
      <c r="AXY69" s="876"/>
      <c r="AXZ69" s="876"/>
      <c r="AYA69" s="876"/>
      <c r="AYB69" s="876"/>
      <c r="AYC69" s="876"/>
      <c r="AYD69" s="876"/>
      <c r="AYE69" s="876"/>
      <c r="AYF69" s="876"/>
      <c r="AYG69" s="876"/>
      <c r="AYH69" s="876"/>
      <c r="AYI69" s="876"/>
      <c r="AYJ69" s="876"/>
      <c r="AYK69" s="876"/>
      <c r="AYL69" s="876"/>
      <c r="AYM69" s="876"/>
      <c r="AYN69" s="876"/>
      <c r="AYO69" s="876"/>
      <c r="AYP69" s="876"/>
      <c r="AYQ69" s="876"/>
      <c r="AYR69" s="876"/>
      <c r="AYS69" s="876"/>
      <c r="AYT69" s="876"/>
      <c r="AYU69" s="876"/>
      <c r="AYV69" s="876"/>
      <c r="AYW69" s="876"/>
      <c r="AYX69" s="876"/>
      <c r="AYY69" s="876"/>
      <c r="AYZ69" s="876"/>
      <c r="AZA69" s="876"/>
      <c r="AZB69" s="876"/>
      <c r="AZC69" s="876"/>
      <c r="AZD69" s="876"/>
      <c r="AZE69" s="876"/>
      <c r="AZF69" s="876"/>
      <c r="AZG69" s="876"/>
      <c r="AZH69" s="876"/>
      <c r="AZI69" s="876"/>
      <c r="AZJ69" s="876"/>
      <c r="AZK69" s="876"/>
      <c r="AZL69" s="876"/>
      <c r="AZM69" s="876"/>
      <c r="AZN69" s="876"/>
      <c r="AZO69" s="876"/>
      <c r="AZP69" s="876"/>
      <c r="AZQ69" s="876"/>
      <c r="AZR69" s="876"/>
      <c r="AZS69" s="876"/>
      <c r="AZT69" s="876"/>
      <c r="AZU69" s="876"/>
      <c r="AZV69" s="876"/>
      <c r="AZW69" s="876"/>
      <c r="AZX69" s="876"/>
      <c r="AZY69" s="876"/>
      <c r="AZZ69" s="876"/>
      <c r="BAA69" s="876"/>
      <c r="BAB69" s="876"/>
      <c r="BAC69" s="876"/>
      <c r="BAD69" s="876"/>
      <c r="BAE69" s="876"/>
      <c r="BAF69" s="876"/>
      <c r="BAG69" s="876"/>
      <c r="BAH69" s="876"/>
      <c r="BAI69" s="876"/>
      <c r="BAJ69" s="876"/>
      <c r="BAK69" s="876"/>
      <c r="BAL69" s="876"/>
      <c r="BAM69" s="876"/>
      <c r="BAN69" s="876"/>
      <c r="BAO69" s="876"/>
      <c r="BAP69" s="876"/>
      <c r="BAQ69" s="876"/>
      <c r="BAR69" s="876"/>
      <c r="BAS69" s="876"/>
      <c r="BAT69" s="876"/>
      <c r="BAU69" s="876"/>
      <c r="BAV69" s="876"/>
      <c r="BAW69" s="876"/>
      <c r="BAX69" s="876"/>
      <c r="BAY69" s="876"/>
      <c r="BAZ69" s="876"/>
      <c r="BBA69" s="876"/>
      <c r="BBB69" s="876"/>
      <c r="BBC69" s="876"/>
      <c r="BBD69" s="876"/>
      <c r="BBE69" s="876"/>
      <c r="BBF69" s="876"/>
      <c r="BBG69" s="876"/>
      <c r="BBH69" s="876"/>
      <c r="BBI69" s="876"/>
      <c r="BBJ69" s="876"/>
      <c r="BBK69" s="876"/>
      <c r="BBL69" s="876"/>
      <c r="BBM69" s="876"/>
      <c r="BBN69" s="876"/>
      <c r="BBO69" s="876"/>
      <c r="BBP69" s="876"/>
      <c r="BBQ69" s="876"/>
      <c r="BBR69" s="876"/>
      <c r="BBS69" s="876"/>
      <c r="BBT69" s="876"/>
      <c r="BBU69" s="876"/>
      <c r="BBV69" s="876"/>
      <c r="BBW69" s="876"/>
      <c r="BBX69" s="876"/>
      <c r="BBY69" s="876"/>
      <c r="BBZ69" s="876"/>
      <c r="BCA69" s="876"/>
      <c r="BCB69" s="876"/>
      <c r="BCC69" s="876"/>
      <c r="BCD69" s="876"/>
      <c r="BCE69" s="876"/>
      <c r="BCF69" s="876"/>
      <c r="BCG69" s="876"/>
      <c r="BCH69" s="876"/>
      <c r="BCI69" s="876"/>
      <c r="BCJ69" s="876"/>
      <c r="BCK69" s="876"/>
      <c r="BCL69" s="876"/>
      <c r="BCM69" s="876"/>
      <c r="BCN69" s="876"/>
      <c r="BCO69" s="876"/>
      <c r="BCP69" s="876"/>
      <c r="BCQ69" s="876"/>
      <c r="BCR69" s="876"/>
      <c r="BCS69" s="876"/>
      <c r="BCT69" s="876"/>
      <c r="BCU69" s="876"/>
      <c r="BCV69" s="876"/>
      <c r="BCW69" s="876"/>
      <c r="BCX69" s="876"/>
      <c r="BCY69" s="876"/>
      <c r="BCZ69" s="876"/>
      <c r="BDA69" s="876"/>
      <c r="BDB69" s="876"/>
      <c r="BDC69" s="876"/>
      <c r="BDD69" s="876"/>
      <c r="BDE69" s="876"/>
      <c r="BDF69" s="876"/>
      <c r="BDG69" s="876"/>
      <c r="BDH69" s="876"/>
      <c r="BDI69" s="876"/>
      <c r="BDJ69" s="876"/>
      <c r="BDK69" s="876"/>
      <c r="BDL69" s="876"/>
      <c r="BDM69" s="876"/>
      <c r="BDN69" s="876"/>
      <c r="BDO69" s="876"/>
      <c r="BDP69" s="876"/>
      <c r="BDQ69" s="876"/>
      <c r="BDR69" s="876"/>
      <c r="BDS69" s="876"/>
      <c r="BDT69" s="876"/>
      <c r="BDU69" s="876"/>
      <c r="BDV69" s="876"/>
      <c r="BDW69" s="876"/>
      <c r="BDX69" s="876"/>
      <c r="BDY69" s="876"/>
      <c r="BDZ69" s="876"/>
      <c r="BEA69" s="876"/>
      <c r="BEB69" s="876"/>
      <c r="BEC69" s="876"/>
      <c r="BED69" s="876"/>
      <c r="BEE69" s="876"/>
      <c r="BEF69" s="876"/>
      <c r="BEG69" s="876"/>
      <c r="BEH69" s="876"/>
      <c r="BEI69" s="876"/>
      <c r="BEJ69" s="876"/>
      <c r="BEK69" s="876"/>
      <c r="BEL69" s="876"/>
      <c r="BEM69" s="876"/>
      <c r="BEN69" s="876"/>
      <c r="BEO69" s="876"/>
      <c r="BEP69" s="876"/>
      <c r="BEQ69" s="876"/>
      <c r="BER69" s="876"/>
      <c r="BES69" s="876"/>
      <c r="BET69" s="876"/>
      <c r="BEU69" s="876"/>
      <c r="BEV69" s="876"/>
      <c r="BEW69" s="876"/>
      <c r="BEX69" s="876"/>
      <c r="BEY69" s="876"/>
      <c r="BEZ69" s="876"/>
      <c r="BFA69" s="876"/>
      <c r="BFB69" s="876"/>
      <c r="BFC69" s="876"/>
      <c r="BFD69" s="876"/>
      <c r="BFE69" s="876"/>
      <c r="BFF69" s="876"/>
      <c r="BFG69" s="876"/>
      <c r="BFH69" s="876"/>
      <c r="BFI69" s="876"/>
      <c r="BFJ69" s="876"/>
      <c r="BFK69" s="876"/>
      <c r="BFL69" s="876"/>
      <c r="BFM69" s="876"/>
      <c r="BFN69" s="876"/>
      <c r="BFO69" s="876"/>
      <c r="BFP69" s="876"/>
      <c r="BFQ69" s="876"/>
      <c r="BFR69" s="876"/>
      <c r="BFS69" s="876"/>
      <c r="BFT69" s="876"/>
      <c r="BFU69" s="876"/>
      <c r="BFV69" s="876"/>
      <c r="BFW69" s="876"/>
      <c r="BFX69" s="876"/>
      <c r="BFY69" s="876"/>
      <c r="BFZ69" s="876"/>
      <c r="BGA69" s="876"/>
      <c r="BGB69" s="876"/>
      <c r="BGC69" s="876"/>
      <c r="BGD69" s="876"/>
      <c r="BGE69" s="876"/>
      <c r="BGF69" s="876"/>
      <c r="BGG69" s="876"/>
      <c r="BGH69" s="876"/>
      <c r="BGI69" s="876"/>
      <c r="BGJ69" s="876"/>
      <c r="BGK69" s="876"/>
      <c r="BGL69" s="876"/>
      <c r="BGM69" s="876"/>
      <c r="BGN69" s="876"/>
      <c r="BGO69" s="876"/>
      <c r="BGP69" s="876"/>
      <c r="BGQ69" s="876"/>
      <c r="BGR69" s="876"/>
      <c r="BGS69" s="876"/>
      <c r="BGT69" s="876"/>
      <c r="BGU69" s="876"/>
      <c r="BGV69" s="876"/>
      <c r="BGW69" s="876"/>
      <c r="BGX69" s="876"/>
      <c r="BGY69" s="876"/>
      <c r="BGZ69" s="876"/>
      <c r="BHA69" s="876"/>
      <c r="BHB69" s="876"/>
      <c r="BHC69" s="876"/>
      <c r="BHD69" s="876"/>
      <c r="BHE69" s="876"/>
      <c r="BHF69" s="876"/>
      <c r="BHG69" s="876"/>
      <c r="BHH69" s="876"/>
      <c r="BHI69" s="876"/>
      <c r="BHJ69" s="876"/>
      <c r="BHK69" s="876"/>
      <c r="BHL69" s="876"/>
      <c r="BHM69" s="876"/>
      <c r="BHN69" s="876"/>
      <c r="BHO69" s="876"/>
      <c r="BHP69" s="876"/>
      <c r="BHQ69" s="876"/>
      <c r="BHR69" s="876"/>
      <c r="BHS69" s="876"/>
      <c r="BHT69" s="876"/>
      <c r="BHU69" s="876"/>
      <c r="BHV69" s="876"/>
      <c r="BHW69" s="876"/>
      <c r="BHX69" s="876"/>
      <c r="BHY69" s="876"/>
      <c r="BHZ69" s="876"/>
      <c r="BIA69" s="876"/>
      <c r="BIB69" s="876"/>
      <c r="BIC69" s="876"/>
      <c r="BID69" s="876"/>
      <c r="BIE69" s="876"/>
      <c r="BIF69" s="876"/>
      <c r="BIG69" s="876"/>
      <c r="BIH69" s="876"/>
      <c r="BII69" s="876"/>
      <c r="BIJ69" s="876"/>
      <c r="BIK69" s="876"/>
      <c r="BIL69" s="876"/>
      <c r="BIM69" s="876"/>
      <c r="BIN69" s="876"/>
      <c r="BIO69" s="876"/>
      <c r="BIP69" s="876"/>
      <c r="BIQ69" s="876"/>
      <c r="BIR69" s="876"/>
      <c r="BIS69" s="876"/>
      <c r="BIT69" s="876"/>
      <c r="BIU69" s="876"/>
      <c r="BIV69" s="876"/>
      <c r="BIW69" s="876"/>
      <c r="BIX69" s="876"/>
      <c r="BIY69" s="876"/>
      <c r="BIZ69" s="876"/>
      <c r="BJA69" s="876"/>
      <c r="BJB69" s="876"/>
      <c r="BJC69" s="876"/>
      <c r="BJD69" s="876"/>
      <c r="BJE69" s="876"/>
      <c r="BJF69" s="876"/>
      <c r="BJG69" s="876"/>
      <c r="BJH69" s="876"/>
      <c r="BJI69" s="876"/>
      <c r="BJJ69" s="876"/>
      <c r="BJK69" s="876"/>
      <c r="BJL69" s="876"/>
      <c r="BJM69" s="876"/>
      <c r="BJN69" s="876"/>
      <c r="BJO69" s="876"/>
      <c r="BJP69" s="876"/>
      <c r="BJQ69" s="876"/>
      <c r="BJR69" s="876"/>
      <c r="BJS69" s="876"/>
      <c r="BJT69" s="876"/>
      <c r="BJU69" s="876"/>
      <c r="BJV69" s="876"/>
      <c r="BJW69" s="876"/>
      <c r="BJX69" s="876"/>
      <c r="BJY69" s="876"/>
      <c r="BJZ69" s="876"/>
      <c r="BKA69" s="876"/>
      <c r="BKB69" s="876"/>
      <c r="BKC69" s="876"/>
      <c r="BKD69" s="876"/>
      <c r="BKE69" s="876"/>
      <c r="BKF69" s="876"/>
      <c r="BKG69" s="876"/>
      <c r="BKH69" s="876"/>
      <c r="BKI69" s="876"/>
      <c r="BKJ69" s="876"/>
      <c r="BKK69" s="876"/>
      <c r="BKL69" s="876"/>
      <c r="BKM69" s="876"/>
      <c r="BKN69" s="876"/>
      <c r="BKO69" s="876"/>
      <c r="BKP69" s="876"/>
      <c r="BKQ69" s="876"/>
      <c r="BKR69" s="876"/>
      <c r="BKS69" s="876"/>
      <c r="BKT69" s="876"/>
      <c r="BKU69" s="876"/>
      <c r="BKV69" s="876"/>
      <c r="BKW69" s="876"/>
      <c r="BKX69" s="876"/>
      <c r="BKY69" s="876"/>
      <c r="BKZ69" s="876"/>
      <c r="BLA69" s="876"/>
      <c r="BLB69" s="876"/>
      <c r="BLC69" s="876"/>
      <c r="BLD69" s="876"/>
      <c r="BLE69" s="876"/>
      <c r="BLF69" s="876"/>
      <c r="BLG69" s="876"/>
      <c r="BLH69" s="876"/>
      <c r="BLI69" s="876"/>
      <c r="BLJ69" s="876"/>
      <c r="BLK69" s="876"/>
      <c r="BLL69" s="876"/>
      <c r="BLM69" s="876"/>
      <c r="BLN69" s="876"/>
      <c r="BLO69" s="876"/>
      <c r="BLP69" s="876"/>
      <c r="BLQ69" s="876"/>
      <c r="BLR69" s="876"/>
      <c r="BLS69" s="876"/>
      <c r="BLT69" s="876"/>
      <c r="BLU69" s="876"/>
      <c r="BLV69" s="876"/>
      <c r="BLW69" s="876"/>
      <c r="BLX69" s="876"/>
      <c r="BLY69" s="876"/>
      <c r="BLZ69" s="876"/>
      <c r="BMA69" s="876"/>
      <c r="BMB69" s="876"/>
      <c r="BMC69" s="876"/>
      <c r="BMD69" s="876"/>
      <c r="BME69" s="876"/>
      <c r="BMF69" s="876"/>
      <c r="BMG69" s="876"/>
      <c r="BMH69" s="876"/>
      <c r="BMI69" s="876"/>
      <c r="BMJ69" s="876"/>
      <c r="BMK69" s="876"/>
      <c r="BML69" s="876"/>
      <c r="BMM69" s="876"/>
      <c r="BMN69" s="876"/>
      <c r="BMO69" s="876"/>
      <c r="BMP69" s="876"/>
      <c r="BMQ69" s="876"/>
      <c r="BMR69" s="876"/>
      <c r="BMS69" s="876"/>
      <c r="BMT69" s="876"/>
      <c r="BMU69" s="876"/>
      <c r="BMV69" s="876"/>
      <c r="BMW69" s="876"/>
      <c r="BMX69" s="876"/>
      <c r="BMY69" s="876"/>
      <c r="BMZ69" s="876"/>
      <c r="BNA69" s="876"/>
      <c r="BNB69" s="876"/>
      <c r="BNC69" s="876"/>
      <c r="BND69" s="876"/>
      <c r="BNE69" s="876"/>
      <c r="BNF69" s="876"/>
      <c r="BNG69" s="876"/>
      <c r="BNH69" s="876"/>
      <c r="BNI69" s="876"/>
      <c r="BNJ69" s="876"/>
      <c r="BNK69" s="876"/>
      <c r="BNL69" s="876"/>
      <c r="BNM69" s="876"/>
      <c r="BNN69" s="876"/>
      <c r="BNO69" s="876"/>
      <c r="BNP69" s="876"/>
      <c r="BNQ69" s="876"/>
      <c r="BNR69" s="876"/>
      <c r="BNS69" s="876"/>
      <c r="BNT69" s="876"/>
      <c r="BNU69" s="876"/>
      <c r="BNV69" s="876"/>
      <c r="BNW69" s="876"/>
      <c r="BNX69" s="876"/>
      <c r="BNY69" s="876"/>
      <c r="BNZ69" s="876"/>
      <c r="BOA69" s="876"/>
      <c r="BOB69" s="876"/>
      <c r="BOC69" s="876"/>
      <c r="BOD69" s="876"/>
      <c r="BOE69" s="876"/>
      <c r="BOF69" s="876"/>
      <c r="BOG69" s="876"/>
      <c r="BOH69" s="876"/>
      <c r="BOI69" s="876"/>
      <c r="BOJ69" s="876"/>
      <c r="BOK69" s="876"/>
      <c r="BOL69" s="876"/>
      <c r="BOM69" s="876"/>
      <c r="BON69" s="876"/>
      <c r="BOO69" s="876"/>
      <c r="BOP69" s="876"/>
      <c r="BOQ69" s="876"/>
      <c r="BOR69" s="876"/>
      <c r="BOS69" s="876"/>
      <c r="BOT69" s="876"/>
      <c r="BOU69" s="876"/>
      <c r="BOV69" s="876"/>
      <c r="BOW69" s="876"/>
      <c r="BOX69" s="876"/>
      <c r="BOY69" s="876"/>
      <c r="BOZ69" s="876"/>
      <c r="BPA69" s="876"/>
      <c r="BPB69" s="876"/>
      <c r="BPC69" s="876"/>
      <c r="BPD69" s="876"/>
      <c r="BPE69" s="876"/>
      <c r="BPF69" s="876"/>
      <c r="BPG69" s="876"/>
      <c r="BPH69" s="876"/>
      <c r="BPI69" s="876"/>
      <c r="BPJ69" s="876"/>
      <c r="BPK69" s="876"/>
      <c r="BPL69" s="876"/>
      <c r="BPM69" s="876"/>
      <c r="BPN69" s="876"/>
      <c r="BPO69" s="876"/>
      <c r="BPP69" s="876"/>
      <c r="BPQ69" s="876"/>
      <c r="BPR69" s="876"/>
      <c r="BPS69" s="876"/>
      <c r="BPT69" s="876"/>
      <c r="BPU69" s="876"/>
      <c r="BPV69" s="876"/>
      <c r="BPW69" s="876"/>
      <c r="BPX69" s="876"/>
      <c r="BPY69" s="876"/>
      <c r="BPZ69" s="876"/>
      <c r="BQA69" s="876"/>
      <c r="BQB69" s="876"/>
      <c r="BQC69" s="876"/>
      <c r="BQD69" s="876"/>
      <c r="BQE69" s="876"/>
      <c r="BQF69" s="876"/>
      <c r="BQG69" s="876"/>
      <c r="BQH69" s="876"/>
      <c r="BQI69" s="876"/>
      <c r="BQJ69" s="876"/>
      <c r="BQK69" s="876"/>
      <c r="BQL69" s="876"/>
      <c r="BQM69" s="876"/>
      <c r="BQN69" s="876"/>
      <c r="BQO69" s="876"/>
      <c r="BQP69" s="876"/>
      <c r="BQQ69" s="876"/>
      <c r="BQR69" s="876"/>
      <c r="BQS69" s="876"/>
      <c r="BQT69" s="876"/>
      <c r="BQU69" s="876"/>
      <c r="BQV69" s="876"/>
      <c r="BQW69" s="876"/>
      <c r="BQX69" s="876"/>
      <c r="BQY69" s="876"/>
      <c r="BQZ69" s="876"/>
      <c r="BRA69" s="876"/>
      <c r="BRB69" s="876"/>
      <c r="BRC69" s="876"/>
      <c r="BRD69" s="876"/>
      <c r="BRE69" s="876"/>
      <c r="BRF69" s="876"/>
      <c r="BRG69" s="876"/>
      <c r="BRH69" s="876"/>
      <c r="BRI69" s="876"/>
      <c r="BRJ69" s="876"/>
      <c r="BRK69" s="876"/>
      <c r="BRL69" s="876"/>
      <c r="BRM69" s="876"/>
      <c r="BRN69" s="876"/>
      <c r="BRO69" s="876"/>
      <c r="BRP69" s="876"/>
      <c r="BRQ69" s="876"/>
      <c r="BRR69" s="876"/>
      <c r="BRS69" s="876"/>
      <c r="BRT69" s="876"/>
      <c r="BRU69" s="876"/>
      <c r="BRV69" s="876"/>
      <c r="BRW69" s="876"/>
      <c r="BRX69" s="876"/>
      <c r="BRY69" s="876"/>
      <c r="BRZ69" s="876"/>
      <c r="BSA69" s="876"/>
      <c r="BSB69" s="876"/>
      <c r="BSC69" s="876"/>
      <c r="BSD69" s="876"/>
      <c r="BSE69" s="876"/>
      <c r="BSF69" s="876"/>
      <c r="BSG69" s="876"/>
      <c r="BSH69" s="876"/>
      <c r="BSI69" s="876"/>
      <c r="BSJ69" s="876"/>
      <c r="BSK69" s="876"/>
      <c r="BSL69" s="876"/>
      <c r="BSM69" s="876"/>
      <c r="BSN69" s="876"/>
      <c r="BSO69" s="876"/>
      <c r="BSP69" s="876"/>
      <c r="BSQ69" s="876"/>
      <c r="BSR69" s="876"/>
      <c r="BSS69" s="876"/>
      <c r="BST69" s="876"/>
      <c r="BSU69" s="876"/>
      <c r="BSV69" s="876"/>
      <c r="BSW69" s="876"/>
      <c r="BSX69" s="876"/>
      <c r="BSY69" s="876"/>
      <c r="BSZ69" s="876"/>
      <c r="BTA69" s="876"/>
      <c r="BTB69" s="876"/>
      <c r="BTC69" s="876"/>
      <c r="BTD69" s="876"/>
      <c r="BTE69" s="876"/>
      <c r="BTF69" s="876"/>
      <c r="BTG69" s="876"/>
      <c r="BTH69" s="876"/>
      <c r="BTI69" s="876"/>
      <c r="BTJ69" s="876"/>
      <c r="BTK69" s="876"/>
      <c r="BTL69" s="876"/>
      <c r="BTM69" s="876"/>
      <c r="BTN69" s="876"/>
      <c r="BTO69" s="876"/>
      <c r="BTP69" s="876"/>
      <c r="BTQ69" s="876"/>
      <c r="BTR69" s="876"/>
      <c r="BTS69" s="876"/>
      <c r="BTT69" s="876"/>
      <c r="BTU69" s="876"/>
      <c r="BTV69" s="876"/>
      <c r="BTW69" s="876"/>
      <c r="BTX69" s="876"/>
      <c r="BTY69" s="876"/>
      <c r="BTZ69" s="876"/>
      <c r="BUA69" s="876"/>
      <c r="BUB69" s="876"/>
      <c r="BUC69" s="876"/>
      <c r="BUD69" s="876"/>
      <c r="BUE69" s="876"/>
      <c r="BUF69" s="876"/>
      <c r="BUG69" s="876"/>
      <c r="BUH69" s="876"/>
      <c r="BUI69" s="876"/>
      <c r="BUJ69" s="876"/>
      <c r="BUK69" s="876"/>
      <c r="BUL69" s="876"/>
      <c r="BUM69" s="876"/>
      <c r="BUN69" s="876"/>
      <c r="BUO69" s="876"/>
      <c r="BUP69" s="876"/>
      <c r="BUQ69" s="876"/>
      <c r="BUR69" s="876"/>
      <c r="BUS69" s="876"/>
      <c r="BUT69" s="876"/>
      <c r="BUU69" s="876"/>
      <c r="BUV69" s="876"/>
      <c r="BUW69" s="876"/>
      <c r="BUX69" s="876"/>
      <c r="BUY69" s="876"/>
      <c r="BUZ69" s="876"/>
      <c r="BVA69" s="876"/>
      <c r="BVB69" s="876"/>
      <c r="BVC69" s="876"/>
      <c r="BVD69" s="876"/>
      <c r="BVE69" s="876"/>
      <c r="BVF69" s="876"/>
      <c r="BVG69" s="876"/>
      <c r="BVH69" s="876"/>
      <c r="BVI69" s="876"/>
      <c r="BVJ69" s="876"/>
      <c r="BVK69" s="876"/>
      <c r="BVL69" s="876"/>
      <c r="BVM69" s="876"/>
      <c r="BVN69" s="876"/>
      <c r="BVO69" s="876"/>
      <c r="BVP69" s="876"/>
      <c r="BVQ69" s="876"/>
      <c r="BVR69" s="876"/>
      <c r="BVS69" s="876"/>
      <c r="BVT69" s="876"/>
      <c r="BVU69" s="876"/>
      <c r="BVV69" s="876"/>
      <c r="BVW69" s="876"/>
      <c r="BVX69" s="876"/>
      <c r="BVY69" s="876"/>
      <c r="BVZ69" s="876"/>
      <c r="BWA69" s="876"/>
      <c r="BWB69" s="876"/>
      <c r="BWC69" s="876"/>
      <c r="BWD69" s="876"/>
      <c r="BWE69" s="876"/>
      <c r="BWF69" s="876"/>
      <c r="BWG69" s="876"/>
      <c r="BWH69" s="876"/>
      <c r="BWI69" s="876"/>
      <c r="BWJ69" s="876"/>
      <c r="BWK69" s="876"/>
      <c r="BWL69" s="876"/>
      <c r="BWM69" s="876"/>
      <c r="BWN69" s="876"/>
      <c r="BWO69" s="876"/>
      <c r="BWP69" s="876"/>
      <c r="BWQ69" s="876"/>
      <c r="BWR69" s="876"/>
      <c r="BWS69" s="876"/>
      <c r="BWT69" s="876"/>
      <c r="BWU69" s="876"/>
      <c r="BWV69" s="876"/>
      <c r="BWW69" s="876"/>
      <c r="BWX69" s="876"/>
      <c r="BWY69" s="876"/>
      <c r="BWZ69" s="876"/>
      <c r="BXA69" s="876"/>
      <c r="BXB69" s="876"/>
      <c r="BXC69" s="876"/>
      <c r="BXD69" s="876"/>
      <c r="BXE69" s="876"/>
      <c r="BXF69" s="876"/>
      <c r="BXG69" s="876"/>
      <c r="BXH69" s="876"/>
      <c r="BXI69" s="876"/>
      <c r="BXJ69" s="876"/>
      <c r="BXK69" s="876"/>
      <c r="BXL69" s="876"/>
      <c r="BXM69" s="876"/>
      <c r="BXN69" s="876"/>
      <c r="BXO69" s="876"/>
      <c r="BXP69" s="876"/>
      <c r="BXQ69" s="876"/>
      <c r="BXR69" s="876"/>
      <c r="BXS69" s="876"/>
      <c r="BXT69" s="876"/>
      <c r="BXU69" s="876"/>
      <c r="BXV69" s="876"/>
      <c r="BXW69" s="876"/>
      <c r="BXX69" s="876"/>
      <c r="BXY69" s="876"/>
      <c r="BXZ69" s="876"/>
      <c r="BYA69" s="876"/>
      <c r="BYB69" s="876"/>
      <c r="BYC69" s="876"/>
      <c r="BYD69" s="876"/>
      <c r="BYE69" s="876"/>
      <c r="BYF69" s="876"/>
      <c r="BYG69" s="876"/>
      <c r="BYH69" s="876"/>
      <c r="BYI69" s="876"/>
      <c r="BYJ69" s="876"/>
      <c r="BYK69" s="876"/>
      <c r="BYL69" s="876"/>
      <c r="BYM69" s="876"/>
      <c r="BYN69" s="876"/>
      <c r="BYO69" s="876"/>
      <c r="BYP69" s="876"/>
      <c r="BYQ69" s="876"/>
      <c r="BYR69" s="876"/>
      <c r="BYS69" s="876"/>
      <c r="BYT69" s="876"/>
      <c r="BYU69" s="876"/>
      <c r="BYV69" s="876"/>
      <c r="BYW69" s="876"/>
      <c r="BYX69" s="876"/>
      <c r="BYY69" s="876"/>
      <c r="BYZ69" s="876"/>
      <c r="BZA69" s="876"/>
      <c r="BZB69" s="876"/>
      <c r="BZC69" s="876"/>
      <c r="BZD69" s="876"/>
      <c r="BZE69" s="876"/>
      <c r="BZF69" s="876"/>
      <c r="BZG69" s="876"/>
      <c r="BZH69" s="876"/>
      <c r="BZI69" s="876"/>
      <c r="BZJ69" s="876"/>
      <c r="BZK69" s="876"/>
      <c r="BZL69" s="876"/>
      <c r="BZM69" s="876"/>
      <c r="BZN69" s="876"/>
      <c r="BZO69" s="876"/>
      <c r="BZP69" s="876"/>
      <c r="BZQ69" s="876"/>
      <c r="BZR69" s="876"/>
      <c r="BZS69" s="876"/>
      <c r="BZT69" s="876"/>
      <c r="BZU69" s="876"/>
      <c r="BZV69" s="876"/>
      <c r="BZW69" s="876"/>
      <c r="BZX69" s="876"/>
      <c r="BZY69" s="876"/>
      <c r="BZZ69" s="876"/>
      <c r="CAA69" s="876"/>
      <c r="CAB69" s="876"/>
      <c r="CAC69" s="876"/>
      <c r="CAD69" s="876"/>
      <c r="CAE69" s="876"/>
      <c r="CAF69" s="876"/>
      <c r="CAG69" s="876"/>
      <c r="CAH69" s="876"/>
      <c r="CAI69" s="876"/>
      <c r="CAJ69" s="876"/>
      <c r="CAK69" s="876"/>
      <c r="CAL69" s="876"/>
      <c r="CAM69" s="876"/>
      <c r="CAN69" s="876"/>
      <c r="CAO69" s="876"/>
      <c r="CAP69" s="876"/>
      <c r="CAQ69" s="876"/>
      <c r="CAR69" s="876"/>
      <c r="CAS69" s="876"/>
      <c r="CAT69" s="876"/>
      <c r="CAU69" s="876"/>
      <c r="CAV69" s="876"/>
      <c r="CAW69" s="876"/>
      <c r="CAX69" s="876"/>
      <c r="CAY69" s="876"/>
      <c r="CAZ69" s="876"/>
      <c r="CBA69" s="876"/>
      <c r="CBB69" s="876"/>
      <c r="CBC69" s="876"/>
      <c r="CBD69" s="876"/>
      <c r="CBE69" s="876"/>
      <c r="CBF69" s="876"/>
      <c r="CBG69" s="876"/>
      <c r="CBH69" s="876"/>
      <c r="CBI69" s="876"/>
      <c r="CBJ69" s="876"/>
      <c r="CBK69" s="876"/>
      <c r="CBL69" s="876"/>
      <c r="CBM69" s="876"/>
      <c r="CBN69" s="876"/>
      <c r="CBO69" s="876"/>
      <c r="CBP69" s="876"/>
      <c r="CBQ69" s="876"/>
      <c r="CBR69" s="876"/>
      <c r="CBS69" s="876"/>
      <c r="CBT69" s="876"/>
      <c r="CBU69" s="876"/>
      <c r="CBV69" s="876"/>
      <c r="CBW69" s="876"/>
      <c r="CBX69" s="876"/>
      <c r="CBY69" s="876"/>
      <c r="CBZ69" s="876"/>
      <c r="CCA69" s="876"/>
      <c r="CCB69" s="876"/>
      <c r="CCC69" s="876"/>
      <c r="CCD69" s="876"/>
      <c r="CCE69" s="876"/>
      <c r="CCF69" s="876"/>
      <c r="CCG69" s="876"/>
      <c r="CCH69" s="876"/>
      <c r="CCI69" s="876"/>
      <c r="CCJ69" s="876"/>
      <c r="CCK69" s="876"/>
      <c r="CCL69" s="876"/>
      <c r="CCM69" s="876"/>
      <c r="CCN69" s="876"/>
      <c r="CCO69" s="876"/>
      <c r="CCP69" s="876"/>
      <c r="CCQ69" s="876"/>
      <c r="CCR69" s="876"/>
      <c r="CCS69" s="876"/>
      <c r="CCT69" s="876"/>
      <c r="CCU69" s="876"/>
      <c r="CCV69" s="876"/>
      <c r="CCW69" s="876"/>
      <c r="CCX69" s="876"/>
      <c r="CCY69" s="876"/>
      <c r="CCZ69" s="876"/>
      <c r="CDA69" s="876"/>
      <c r="CDB69" s="876"/>
      <c r="CDC69" s="876"/>
      <c r="CDD69" s="876"/>
      <c r="CDE69" s="876"/>
      <c r="CDF69" s="876"/>
      <c r="CDG69" s="876"/>
      <c r="CDH69" s="876"/>
      <c r="CDI69" s="876"/>
      <c r="CDJ69" s="876"/>
      <c r="CDK69" s="876"/>
      <c r="CDL69" s="876"/>
      <c r="CDM69" s="876"/>
      <c r="CDN69" s="876"/>
      <c r="CDO69" s="876"/>
      <c r="CDP69" s="876"/>
      <c r="CDQ69" s="876"/>
      <c r="CDR69" s="876"/>
      <c r="CDS69" s="876"/>
      <c r="CDT69" s="876"/>
      <c r="CDU69" s="876"/>
      <c r="CDV69" s="876"/>
      <c r="CDW69" s="876"/>
      <c r="CDX69" s="876"/>
      <c r="CDY69" s="876"/>
      <c r="CDZ69" s="876"/>
      <c r="CEA69" s="876"/>
      <c r="CEB69" s="876"/>
      <c r="CEC69" s="876"/>
      <c r="CED69" s="876"/>
      <c r="CEE69" s="876"/>
      <c r="CEF69" s="876"/>
      <c r="CEG69" s="876"/>
      <c r="CEH69" s="876"/>
      <c r="CEI69" s="876"/>
      <c r="CEJ69" s="876"/>
      <c r="CEK69" s="876"/>
      <c r="CEL69" s="876"/>
      <c r="CEM69" s="876"/>
      <c r="CEN69" s="876"/>
      <c r="CEO69" s="876"/>
      <c r="CEP69" s="876"/>
      <c r="CEQ69" s="876"/>
      <c r="CER69" s="876"/>
      <c r="CES69" s="876"/>
      <c r="CET69" s="876"/>
      <c r="CEU69" s="876"/>
      <c r="CEV69" s="876"/>
      <c r="CEW69" s="876"/>
      <c r="CEX69" s="876"/>
      <c r="CEY69" s="876"/>
      <c r="CEZ69" s="876"/>
      <c r="CFA69" s="876"/>
      <c r="CFB69" s="876"/>
      <c r="CFC69" s="876"/>
      <c r="CFD69" s="876"/>
      <c r="CFE69" s="876"/>
      <c r="CFF69" s="876"/>
      <c r="CFG69" s="876"/>
      <c r="CFH69" s="876"/>
      <c r="CFI69" s="876"/>
      <c r="CFJ69" s="876"/>
      <c r="CFK69" s="876"/>
      <c r="CFL69" s="876"/>
      <c r="CFM69" s="876"/>
      <c r="CFN69" s="876"/>
      <c r="CFO69" s="876"/>
      <c r="CFP69" s="876"/>
      <c r="CFQ69" s="876"/>
      <c r="CFR69" s="876"/>
      <c r="CFS69" s="876"/>
      <c r="CFT69" s="876"/>
      <c r="CFU69" s="876"/>
      <c r="CFV69" s="876"/>
      <c r="CFW69" s="876"/>
      <c r="CFX69" s="876"/>
      <c r="CFY69" s="876"/>
      <c r="CFZ69" s="876"/>
      <c r="CGA69" s="876"/>
      <c r="CGB69" s="876"/>
      <c r="CGC69" s="876"/>
      <c r="CGD69" s="876"/>
      <c r="CGE69" s="876"/>
      <c r="CGF69" s="876"/>
      <c r="CGG69" s="876"/>
      <c r="CGH69" s="876"/>
      <c r="CGI69" s="876"/>
      <c r="CGJ69" s="876"/>
      <c r="CGK69" s="876"/>
      <c r="CGL69" s="876"/>
      <c r="CGM69" s="876"/>
      <c r="CGN69" s="876"/>
      <c r="CGO69" s="876"/>
      <c r="CGP69" s="876"/>
      <c r="CGQ69" s="876"/>
      <c r="CGR69" s="876"/>
      <c r="CGS69" s="876"/>
      <c r="CGT69" s="876"/>
      <c r="CGU69" s="876"/>
      <c r="CGV69" s="876"/>
      <c r="CGW69" s="876"/>
      <c r="CGX69" s="876"/>
      <c r="CGY69" s="876"/>
      <c r="CGZ69" s="876"/>
      <c r="CHA69" s="876"/>
      <c r="CHB69" s="876"/>
      <c r="CHC69" s="876"/>
      <c r="CHD69" s="876"/>
      <c r="CHE69" s="876"/>
      <c r="CHF69" s="876"/>
      <c r="CHG69" s="876"/>
      <c r="CHH69" s="876"/>
      <c r="CHI69" s="876"/>
      <c r="CHJ69" s="876"/>
      <c r="CHK69" s="876"/>
      <c r="CHL69" s="876"/>
      <c r="CHM69" s="876"/>
      <c r="CHN69" s="876"/>
      <c r="CHO69" s="876"/>
      <c r="CHP69" s="876"/>
      <c r="CHQ69" s="876"/>
      <c r="CHR69" s="876"/>
      <c r="CHS69" s="876"/>
      <c r="CHT69" s="876"/>
      <c r="CHU69" s="876"/>
      <c r="CHV69" s="876"/>
      <c r="CHW69" s="876"/>
      <c r="CHX69" s="876"/>
      <c r="CHY69" s="876"/>
      <c r="CHZ69" s="876"/>
      <c r="CIA69" s="876"/>
      <c r="CIB69" s="876"/>
      <c r="CIC69" s="876"/>
      <c r="CID69" s="876"/>
      <c r="CIE69" s="876"/>
      <c r="CIF69" s="876"/>
      <c r="CIG69" s="876"/>
      <c r="CIH69" s="876"/>
      <c r="CII69" s="876"/>
      <c r="CIJ69" s="876"/>
      <c r="CIK69" s="876"/>
      <c r="CIL69" s="876"/>
      <c r="CIM69" s="876"/>
      <c r="CIN69" s="876"/>
      <c r="CIO69" s="876"/>
      <c r="CIP69" s="876"/>
      <c r="CIQ69" s="876"/>
      <c r="CIR69" s="876"/>
      <c r="CIS69" s="876"/>
      <c r="CIT69" s="876"/>
      <c r="CIU69" s="876"/>
      <c r="CIV69" s="876"/>
      <c r="CIW69" s="876"/>
      <c r="CIX69" s="876"/>
      <c r="CIY69" s="876"/>
      <c r="CIZ69" s="876"/>
      <c r="CJA69" s="876"/>
      <c r="CJB69" s="876"/>
      <c r="CJC69" s="876"/>
      <c r="CJD69" s="876"/>
      <c r="CJE69" s="876"/>
      <c r="CJF69" s="876"/>
      <c r="CJG69" s="876"/>
      <c r="CJH69" s="876"/>
      <c r="CJI69" s="876"/>
      <c r="CJJ69" s="876"/>
      <c r="CJK69" s="876"/>
      <c r="CJL69" s="876"/>
      <c r="CJM69" s="876"/>
      <c r="CJN69" s="876"/>
      <c r="CJO69" s="876"/>
      <c r="CJP69" s="876"/>
      <c r="CJQ69" s="876"/>
      <c r="CJR69" s="876"/>
      <c r="CJS69" s="876"/>
      <c r="CJT69" s="876"/>
      <c r="CJU69" s="876"/>
      <c r="CJV69" s="876"/>
      <c r="CJW69" s="876"/>
      <c r="CJX69" s="876"/>
      <c r="CJY69" s="876"/>
      <c r="CJZ69" s="876"/>
      <c r="CKA69" s="876"/>
      <c r="CKB69" s="876"/>
      <c r="CKC69" s="876"/>
      <c r="CKD69" s="876"/>
      <c r="CKE69" s="876"/>
      <c r="CKF69" s="876"/>
      <c r="CKG69" s="876"/>
      <c r="CKH69" s="876"/>
      <c r="CKI69" s="876"/>
      <c r="CKJ69" s="876"/>
      <c r="CKK69" s="876"/>
      <c r="CKL69" s="876"/>
      <c r="CKM69" s="876"/>
      <c r="CKN69" s="876"/>
      <c r="CKO69" s="876"/>
      <c r="CKP69" s="876"/>
      <c r="CKQ69" s="876"/>
      <c r="CKR69" s="876"/>
      <c r="CKS69" s="876"/>
      <c r="CKT69" s="876"/>
      <c r="CKU69" s="876"/>
      <c r="CKV69" s="876"/>
      <c r="CKW69" s="876"/>
      <c r="CKX69" s="876"/>
      <c r="CKY69" s="876"/>
      <c r="CKZ69" s="876"/>
      <c r="CLA69" s="876"/>
      <c r="CLB69" s="876"/>
      <c r="CLC69" s="876"/>
      <c r="CLD69" s="876"/>
      <c r="CLE69" s="876"/>
      <c r="CLF69" s="876"/>
      <c r="CLG69" s="876"/>
      <c r="CLH69" s="876"/>
      <c r="CLI69" s="876"/>
      <c r="CLJ69" s="876"/>
      <c r="CLK69" s="876"/>
      <c r="CLL69" s="876"/>
      <c r="CLM69" s="876"/>
      <c r="CLN69" s="876"/>
      <c r="CLO69" s="876"/>
      <c r="CLP69" s="876"/>
      <c r="CLQ69" s="876"/>
      <c r="CLR69" s="876"/>
      <c r="CLS69" s="876"/>
      <c r="CLT69" s="876"/>
      <c r="CLU69" s="876"/>
      <c r="CLV69" s="876"/>
      <c r="CLW69" s="876"/>
      <c r="CLX69" s="876"/>
      <c r="CLY69" s="876"/>
      <c r="CLZ69" s="876"/>
      <c r="CMA69" s="876"/>
      <c r="CMB69" s="876"/>
      <c r="CMC69" s="876"/>
      <c r="CMD69" s="876"/>
      <c r="CME69" s="876"/>
      <c r="CMF69" s="876"/>
      <c r="CMG69" s="876"/>
      <c r="CMH69" s="876"/>
      <c r="CMI69" s="876"/>
      <c r="CMJ69" s="876"/>
      <c r="CMK69" s="876"/>
      <c r="CML69" s="876"/>
      <c r="CMM69" s="876"/>
      <c r="CMN69" s="876"/>
      <c r="CMO69" s="876"/>
      <c r="CMP69" s="876"/>
      <c r="CMQ69" s="876"/>
      <c r="CMR69" s="876"/>
      <c r="CMS69" s="876"/>
      <c r="CMT69" s="876"/>
      <c r="CMU69" s="876"/>
      <c r="CMV69" s="876"/>
      <c r="CMW69" s="876"/>
      <c r="CMX69" s="876"/>
      <c r="CMY69" s="876"/>
      <c r="CMZ69" s="876"/>
      <c r="CNA69" s="876"/>
      <c r="CNB69" s="876"/>
      <c r="CNC69" s="876"/>
      <c r="CND69" s="876"/>
      <c r="CNE69" s="876"/>
      <c r="CNF69" s="876"/>
      <c r="CNG69" s="876"/>
      <c r="CNH69" s="876"/>
      <c r="CNI69" s="876"/>
      <c r="CNJ69" s="876"/>
      <c r="CNK69" s="876"/>
      <c r="CNL69" s="876"/>
      <c r="CNM69" s="876"/>
      <c r="CNN69" s="876"/>
      <c r="CNO69" s="876"/>
      <c r="CNP69" s="876"/>
      <c r="CNQ69" s="876"/>
      <c r="CNR69" s="876"/>
      <c r="CNS69" s="876"/>
      <c r="CNT69" s="876"/>
      <c r="CNU69" s="876"/>
      <c r="CNV69" s="876"/>
      <c r="CNW69" s="876"/>
      <c r="CNX69" s="876"/>
      <c r="CNY69" s="876"/>
      <c r="CNZ69" s="876"/>
      <c r="COA69" s="876"/>
      <c r="COB69" s="876"/>
      <c r="COC69" s="876"/>
      <c r="COD69" s="876"/>
      <c r="COE69" s="876"/>
      <c r="COF69" s="876"/>
      <c r="COG69" s="876"/>
      <c r="COH69" s="876"/>
      <c r="COI69" s="876"/>
      <c r="COJ69" s="876"/>
      <c r="COK69" s="876"/>
      <c r="COL69" s="876"/>
      <c r="COM69" s="876"/>
      <c r="CON69" s="876"/>
      <c r="COO69" s="876"/>
      <c r="COP69" s="876"/>
      <c r="COQ69" s="876"/>
      <c r="COR69" s="876"/>
      <c r="COS69" s="876"/>
      <c r="COT69" s="876"/>
      <c r="COU69" s="876"/>
      <c r="COV69" s="876"/>
      <c r="COW69" s="876"/>
      <c r="COX69" s="876"/>
      <c r="COY69" s="876"/>
      <c r="COZ69" s="876"/>
      <c r="CPA69" s="876"/>
      <c r="CPB69" s="876"/>
      <c r="CPC69" s="876"/>
      <c r="CPD69" s="876"/>
      <c r="CPE69" s="876"/>
      <c r="CPF69" s="876"/>
      <c r="CPG69" s="876"/>
      <c r="CPH69" s="876"/>
      <c r="CPI69" s="876"/>
      <c r="CPJ69" s="876"/>
      <c r="CPK69" s="876"/>
      <c r="CPL69" s="876"/>
      <c r="CPM69" s="876"/>
      <c r="CPN69" s="876"/>
      <c r="CPO69" s="876"/>
      <c r="CPP69" s="876"/>
      <c r="CPQ69" s="876"/>
      <c r="CPR69" s="876"/>
      <c r="CPS69" s="876"/>
      <c r="CPT69" s="876"/>
      <c r="CPU69" s="876"/>
      <c r="CPV69" s="876"/>
      <c r="CPW69" s="876"/>
      <c r="CPX69" s="876"/>
      <c r="CPY69" s="876"/>
      <c r="CPZ69" s="876"/>
      <c r="CQA69" s="876"/>
      <c r="CQB69" s="876"/>
      <c r="CQC69" s="876"/>
      <c r="CQD69" s="876"/>
      <c r="CQE69" s="876"/>
      <c r="CQF69" s="876"/>
      <c r="CQG69" s="876"/>
      <c r="CQH69" s="876"/>
      <c r="CQI69" s="876"/>
      <c r="CQJ69" s="876"/>
      <c r="CQK69" s="876"/>
      <c r="CQL69" s="876"/>
      <c r="CQM69" s="876"/>
      <c r="CQN69" s="876"/>
      <c r="CQO69" s="876"/>
      <c r="CQP69" s="876"/>
      <c r="CQQ69" s="876"/>
      <c r="CQR69" s="876"/>
      <c r="CQS69" s="876"/>
      <c r="CQT69" s="876"/>
      <c r="CQU69" s="876"/>
      <c r="CQV69" s="876"/>
      <c r="CQW69" s="876"/>
      <c r="CQX69" s="876"/>
      <c r="CQY69" s="876"/>
      <c r="CQZ69" s="876"/>
      <c r="CRA69" s="876"/>
      <c r="CRB69" s="876"/>
      <c r="CRC69" s="876"/>
      <c r="CRD69" s="876"/>
      <c r="CRE69" s="876"/>
      <c r="CRF69" s="876"/>
      <c r="CRG69" s="876"/>
      <c r="CRH69" s="876"/>
      <c r="CRI69" s="876"/>
      <c r="CRJ69" s="876"/>
      <c r="CRK69" s="876"/>
      <c r="CRL69" s="876"/>
      <c r="CRM69" s="876"/>
      <c r="CRN69" s="876"/>
      <c r="CRO69" s="876"/>
      <c r="CRP69" s="876"/>
      <c r="CRQ69" s="876"/>
      <c r="CRR69" s="876"/>
      <c r="CRS69" s="876"/>
      <c r="CRT69" s="876"/>
      <c r="CRU69" s="876"/>
      <c r="CRV69" s="876"/>
      <c r="CRW69" s="876"/>
      <c r="CRX69" s="876"/>
      <c r="CRY69" s="876"/>
      <c r="CRZ69" s="876"/>
      <c r="CSA69" s="876"/>
      <c r="CSB69" s="876"/>
      <c r="CSC69" s="876"/>
      <c r="CSD69" s="876"/>
      <c r="CSE69" s="876"/>
      <c r="CSF69" s="876"/>
      <c r="CSG69" s="876"/>
      <c r="CSH69" s="876"/>
      <c r="CSI69" s="876"/>
      <c r="CSJ69" s="876"/>
      <c r="CSK69" s="876"/>
      <c r="CSL69" s="876"/>
      <c r="CSM69" s="876"/>
      <c r="CSN69" s="876"/>
      <c r="CSO69" s="876"/>
      <c r="CSP69" s="876"/>
      <c r="CSQ69" s="876"/>
      <c r="CSR69" s="876"/>
      <c r="CSS69" s="876"/>
      <c r="CST69" s="876"/>
      <c r="CSU69" s="876"/>
      <c r="CSV69" s="876"/>
      <c r="CSW69" s="876"/>
      <c r="CSX69" s="876"/>
      <c r="CSY69" s="876"/>
      <c r="CSZ69" s="876"/>
      <c r="CTA69" s="876"/>
      <c r="CTB69" s="876"/>
      <c r="CTC69" s="876"/>
      <c r="CTD69" s="876"/>
      <c r="CTE69" s="876"/>
      <c r="CTF69" s="876"/>
      <c r="CTG69" s="876"/>
      <c r="CTH69" s="876"/>
      <c r="CTI69" s="876"/>
      <c r="CTJ69" s="876"/>
      <c r="CTK69" s="876"/>
      <c r="CTL69" s="876"/>
      <c r="CTM69" s="876"/>
      <c r="CTN69" s="876"/>
      <c r="CTO69" s="876"/>
      <c r="CTP69" s="876"/>
      <c r="CTQ69" s="876"/>
      <c r="CTR69" s="876"/>
      <c r="CTS69" s="876"/>
      <c r="CTT69" s="876"/>
      <c r="CTU69" s="876"/>
      <c r="CTV69" s="876"/>
      <c r="CTW69" s="876"/>
      <c r="CTX69" s="876"/>
      <c r="CTY69" s="876"/>
      <c r="CTZ69" s="876"/>
      <c r="CUA69" s="876"/>
      <c r="CUB69" s="876"/>
      <c r="CUC69" s="876"/>
      <c r="CUD69" s="876"/>
      <c r="CUE69" s="876"/>
      <c r="CUF69" s="876"/>
      <c r="CUG69" s="876"/>
      <c r="CUH69" s="876"/>
      <c r="CUI69" s="876"/>
      <c r="CUJ69" s="876"/>
      <c r="CUK69" s="876"/>
      <c r="CUL69" s="876"/>
      <c r="CUM69" s="876"/>
      <c r="CUN69" s="876"/>
      <c r="CUO69" s="876"/>
      <c r="CUP69" s="876"/>
      <c r="CUQ69" s="876"/>
      <c r="CUR69" s="876"/>
      <c r="CUS69" s="876"/>
      <c r="CUT69" s="876"/>
      <c r="CUU69" s="876"/>
      <c r="CUV69" s="876"/>
      <c r="CUW69" s="876"/>
      <c r="CUX69" s="876"/>
      <c r="CUY69" s="876"/>
      <c r="CUZ69" s="876"/>
      <c r="CVA69" s="876"/>
      <c r="CVB69" s="876"/>
      <c r="CVC69" s="876"/>
      <c r="CVD69" s="876"/>
      <c r="CVE69" s="876"/>
      <c r="CVF69" s="876"/>
      <c r="CVG69" s="876"/>
      <c r="CVH69" s="876"/>
      <c r="CVI69" s="876"/>
      <c r="CVJ69" s="876"/>
      <c r="CVK69" s="876"/>
      <c r="CVL69" s="876"/>
      <c r="CVM69" s="876"/>
      <c r="CVN69" s="876"/>
      <c r="CVO69" s="876"/>
      <c r="CVP69" s="876"/>
      <c r="CVQ69" s="876"/>
      <c r="CVR69" s="876"/>
      <c r="CVS69" s="876"/>
      <c r="CVT69" s="876"/>
      <c r="CVU69" s="876"/>
      <c r="CVV69" s="876"/>
      <c r="CVW69" s="876"/>
      <c r="CVX69" s="876"/>
      <c r="CVY69" s="876"/>
      <c r="CVZ69" s="876"/>
      <c r="CWA69" s="876"/>
      <c r="CWB69" s="876"/>
      <c r="CWC69" s="876"/>
      <c r="CWD69" s="876"/>
      <c r="CWE69" s="876"/>
      <c r="CWF69" s="876"/>
      <c r="CWG69" s="876"/>
      <c r="CWH69" s="876"/>
      <c r="CWI69" s="876"/>
      <c r="CWJ69" s="876"/>
      <c r="CWK69" s="876"/>
      <c r="CWL69" s="876"/>
      <c r="CWM69" s="876"/>
      <c r="CWN69" s="876"/>
      <c r="CWO69" s="876"/>
      <c r="CWP69" s="876"/>
      <c r="CWQ69" s="876"/>
      <c r="CWR69" s="876"/>
      <c r="CWS69" s="876"/>
      <c r="CWT69" s="876"/>
      <c r="CWU69" s="876"/>
      <c r="CWV69" s="876"/>
      <c r="CWW69" s="876"/>
      <c r="CWX69" s="876"/>
      <c r="CWY69" s="876"/>
      <c r="CWZ69" s="876"/>
      <c r="CXA69" s="876"/>
      <c r="CXB69" s="876"/>
      <c r="CXC69" s="876"/>
      <c r="CXD69" s="876"/>
      <c r="CXE69" s="876"/>
      <c r="CXF69" s="876"/>
      <c r="CXG69" s="876"/>
      <c r="CXH69" s="876"/>
      <c r="CXI69" s="876"/>
      <c r="CXJ69" s="876"/>
      <c r="CXK69" s="876"/>
      <c r="CXL69" s="876"/>
      <c r="CXM69" s="876"/>
      <c r="CXN69" s="876"/>
      <c r="CXO69" s="876"/>
      <c r="CXP69" s="876"/>
      <c r="CXQ69" s="876"/>
      <c r="CXR69" s="876"/>
      <c r="CXS69" s="876"/>
      <c r="CXT69" s="876"/>
      <c r="CXU69" s="876"/>
      <c r="CXV69" s="876"/>
      <c r="CXW69" s="876"/>
      <c r="CXX69" s="876"/>
      <c r="CXY69" s="876"/>
      <c r="CXZ69" s="876"/>
      <c r="CYA69" s="876"/>
      <c r="CYB69" s="876"/>
      <c r="CYC69" s="876"/>
      <c r="CYD69" s="876"/>
      <c r="CYE69" s="876"/>
      <c r="CYF69" s="876"/>
      <c r="CYG69" s="876"/>
      <c r="CYH69" s="876"/>
      <c r="CYI69" s="876"/>
      <c r="CYJ69" s="876"/>
      <c r="CYK69" s="876"/>
      <c r="CYL69" s="876"/>
      <c r="CYM69" s="876"/>
      <c r="CYN69" s="876"/>
      <c r="CYO69" s="876"/>
      <c r="CYP69" s="876"/>
      <c r="CYQ69" s="876"/>
      <c r="CYR69" s="876"/>
      <c r="CYS69" s="876"/>
      <c r="CYT69" s="876"/>
      <c r="CYU69" s="876"/>
      <c r="CYV69" s="876"/>
      <c r="CYW69" s="876"/>
      <c r="CYX69" s="876"/>
      <c r="CYY69" s="876"/>
      <c r="CYZ69" s="876"/>
      <c r="CZA69" s="876"/>
      <c r="CZB69" s="876"/>
      <c r="CZC69" s="876"/>
      <c r="CZD69" s="876"/>
      <c r="CZE69" s="876"/>
      <c r="CZF69" s="876"/>
      <c r="CZG69" s="876"/>
      <c r="CZH69" s="876"/>
      <c r="CZI69" s="876"/>
      <c r="CZJ69" s="876"/>
      <c r="CZK69" s="876"/>
      <c r="CZL69" s="876"/>
      <c r="CZM69" s="876"/>
      <c r="CZN69" s="876"/>
      <c r="CZO69" s="876"/>
      <c r="CZP69" s="876"/>
      <c r="CZQ69" s="876"/>
      <c r="CZR69" s="876"/>
      <c r="CZS69" s="876"/>
      <c r="CZT69" s="876"/>
      <c r="CZU69" s="876"/>
      <c r="CZV69" s="876"/>
      <c r="CZW69" s="876"/>
      <c r="CZX69" s="876"/>
      <c r="CZY69" s="876"/>
      <c r="CZZ69" s="876"/>
      <c r="DAA69" s="876"/>
      <c r="DAB69" s="876"/>
      <c r="DAC69" s="876"/>
      <c r="DAD69" s="876"/>
      <c r="DAE69" s="876"/>
      <c r="DAF69" s="876"/>
      <c r="DAG69" s="876"/>
      <c r="DAH69" s="876"/>
      <c r="DAI69" s="876"/>
      <c r="DAJ69" s="876"/>
      <c r="DAK69" s="876"/>
      <c r="DAL69" s="876"/>
      <c r="DAM69" s="876"/>
      <c r="DAN69" s="876"/>
      <c r="DAO69" s="876"/>
      <c r="DAP69" s="876"/>
      <c r="DAQ69" s="876"/>
      <c r="DAR69" s="876"/>
      <c r="DAS69" s="876"/>
      <c r="DAT69" s="876"/>
      <c r="DAU69" s="876"/>
      <c r="DAV69" s="876"/>
      <c r="DAW69" s="876"/>
      <c r="DAX69" s="876"/>
      <c r="DAY69" s="876"/>
      <c r="DAZ69" s="876"/>
      <c r="DBA69" s="876"/>
      <c r="DBB69" s="876"/>
      <c r="DBC69" s="876"/>
      <c r="DBD69" s="876"/>
      <c r="DBE69" s="876"/>
      <c r="DBF69" s="876"/>
      <c r="DBG69" s="876"/>
      <c r="DBH69" s="876"/>
      <c r="DBI69" s="876"/>
      <c r="DBJ69" s="876"/>
      <c r="DBK69" s="876"/>
      <c r="DBL69" s="876"/>
      <c r="DBM69" s="876"/>
      <c r="DBN69" s="876"/>
      <c r="DBO69" s="876"/>
      <c r="DBP69" s="876"/>
      <c r="DBQ69" s="876"/>
      <c r="DBR69" s="876"/>
      <c r="DBS69" s="876"/>
      <c r="DBT69" s="876"/>
      <c r="DBU69" s="876"/>
      <c r="DBV69" s="876"/>
      <c r="DBW69" s="876"/>
      <c r="DBX69" s="876"/>
      <c r="DBY69" s="876"/>
      <c r="DBZ69" s="876"/>
      <c r="DCA69" s="876"/>
      <c r="DCB69" s="876"/>
      <c r="DCC69" s="876"/>
      <c r="DCD69" s="876"/>
      <c r="DCE69" s="876"/>
      <c r="DCF69" s="876"/>
      <c r="DCG69" s="876"/>
      <c r="DCH69" s="876"/>
      <c r="DCI69" s="876"/>
      <c r="DCJ69" s="876"/>
      <c r="DCK69" s="876"/>
      <c r="DCL69" s="876"/>
      <c r="DCM69" s="876"/>
      <c r="DCN69" s="876"/>
      <c r="DCO69" s="876"/>
      <c r="DCP69" s="876"/>
      <c r="DCQ69" s="876"/>
      <c r="DCR69" s="876"/>
      <c r="DCS69" s="876"/>
      <c r="DCT69" s="876"/>
      <c r="DCU69" s="876"/>
      <c r="DCV69" s="876"/>
      <c r="DCW69" s="876"/>
      <c r="DCX69" s="876"/>
      <c r="DCY69" s="876"/>
      <c r="DCZ69" s="876"/>
      <c r="DDA69" s="876"/>
      <c r="DDB69" s="876"/>
      <c r="DDC69" s="876"/>
      <c r="DDD69" s="876"/>
      <c r="DDE69" s="876"/>
      <c r="DDF69" s="876"/>
      <c r="DDG69" s="876"/>
      <c r="DDH69" s="876"/>
      <c r="DDI69" s="876"/>
      <c r="DDJ69" s="876"/>
      <c r="DDK69" s="876"/>
      <c r="DDL69" s="876"/>
      <c r="DDM69" s="876"/>
      <c r="DDN69" s="876"/>
      <c r="DDO69" s="876"/>
      <c r="DDP69" s="876"/>
      <c r="DDQ69" s="876"/>
      <c r="DDR69" s="876"/>
      <c r="DDS69" s="876"/>
      <c r="DDT69" s="876"/>
      <c r="DDU69" s="876"/>
      <c r="DDV69" s="876"/>
      <c r="DDW69" s="876"/>
      <c r="DDX69" s="876"/>
      <c r="DDY69" s="876"/>
      <c r="DDZ69" s="876"/>
      <c r="DEA69" s="876"/>
      <c r="DEB69" s="876"/>
      <c r="DEC69" s="876"/>
      <c r="DED69" s="876"/>
      <c r="DEE69" s="876"/>
      <c r="DEF69" s="876"/>
      <c r="DEG69" s="876"/>
      <c r="DEH69" s="876"/>
      <c r="DEI69" s="876"/>
      <c r="DEJ69" s="876"/>
      <c r="DEK69" s="876"/>
      <c r="DEL69" s="876"/>
      <c r="DEM69" s="876"/>
      <c r="DEN69" s="876"/>
      <c r="DEO69" s="876"/>
      <c r="DEP69" s="876"/>
      <c r="DEQ69" s="876"/>
      <c r="DER69" s="876"/>
      <c r="DES69" s="876"/>
      <c r="DET69" s="876"/>
      <c r="DEU69" s="876"/>
      <c r="DEV69" s="876"/>
      <c r="DEW69" s="876"/>
      <c r="DEX69" s="876"/>
      <c r="DEY69" s="876"/>
      <c r="DEZ69" s="876"/>
      <c r="DFA69" s="876"/>
      <c r="DFB69" s="876"/>
      <c r="DFC69" s="876"/>
      <c r="DFD69" s="876"/>
      <c r="DFE69" s="876"/>
      <c r="DFF69" s="876"/>
      <c r="DFG69" s="876"/>
      <c r="DFH69" s="876"/>
      <c r="DFI69" s="876"/>
      <c r="DFJ69" s="876"/>
      <c r="DFK69" s="876"/>
      <c r="DFL69" s="876"/>
      <c r="DFM69" s="876"/>
      <c r="DFN69" s="876"/>
      <c r="DFO69" s="876"/>
      <c r="DFP69" s="876"/>
      <c r="DFQ69" s="876"/>
      <c r="DFR69" s="876"/>
      <c r="DFS69" s="876"/>
      <c r="DFT69" s="876"/>
      <c r="DFU69" s="876"/>
      <c r="DFV69" s="876"/>
      <c r="DFW69" s="876"/>
      <c r="DFX69" s="876"/>
      <c r="DFY69" s="876"/>
      <c r="DFZ69" s="876"/>
      <c r="DGA69" s="876"/>
      <c r="DGB69" s="876"/>
      <c r="DGC69" s="876"/>
      <c r="DGD69" s="876"/>
      <c r="DGE69" s="876"/>
      <c r="DGF69" s="876"/>
      <c r="DGG69" s="876"/>
      <c r="DGH69" s="876"/>
      <c r="DGI69" s="876"/>
      <c r="DGJ69" s="876"/>
      <c r="DGK69" s="876"/>
      <c r="DGL69" s="876"/>
      <c r="DGM69" s="876"/>
      <c r="DGN69" s="876"/>
      <c r="DGO69" s="876"/>
      <c r="DGP69" s="876"/>
      <c r="DGQ69" s="876"/>
      <c r="DGR69" s="876"/>
      <c r="DGS69" s="876"/>
      <c r="DGT69" s="876"/>
      <c r="DGU69" s="876"/>
      <c r="DGV69" s="876"/>
      <c r="DGW69" s="876"/>
      <c r="DGX69" s="876"/>
      <c r="DGY69" s="876"/>
      <c r="DGZ69" s="876"/>
      <c r="DHA69" s="876"/>
      <c r="DHB69" s="876"/>
      <c r="DHC69" s="876"/>
      <c r="DHD69" s="876"/>
      <c r="DHE69" s="876"/>
      <c r="DHF69" s="876"/>
      <c r="DHG69" s="876"/>
      <c r="DHH69" s="876"/>
      <c r="DHI69" s="876"/>
      <c r="DHJ69" s="876"/>
      <c r="DHK69" s="876"/>
      <c r="DHL69" s="876"/>
      <c r="DHM69" s="876"/>
      <c r="DHN69" s="876"/>
      <c r="DHO69" s="876"/>
      <c r="DHP69" s="876"/>
      <c r="DHQ69" s="876"/>
      <c r="DHR69" s="876"/>
      <c r="DHS69" s="876"/>
      <c r="DHT69" s="876"/>
      <c r="DHU69" s="876"/>
      <c r="DHV69" s="876"/>
      <c r="DHW69" s="876"/>
      <c r="DHX69" s="876"/>
      <c r="DHY69" s="876"/>
      <c r="DHZ69" s="876"/>
      <c r="DIA69" s="876"/>
      <c r="DIB69" s="876"/>
      <c r="DIC69" s="876"/>
      <c r="DID69" s="876"/>
      <c r="DIE69" s="876"/>
      <c r="DIF69" s="876"/>
      <c r="DIG69" s="876"/>
      <c r="DIH69" s="876"/>
      <c r="DII69" s="876"/>
      <c r="DIJ69" s="876"/>
      <c r="DIK69" s="876"/>
      <c r="DIL69" s="876"/>
      <c r="DIM69" s="876"/>
      <c r="DIN69" s="876"/>
      <c r="DIO69" s="876"/>
      <c r="DIP69" s="876"/>
      <c r="DIQ69" s="876"/>
      <c r="DIR69" s="876"/>
      <c r="DIS69" s="876"/>
      <c r="DIT69" s="876"/>
      <c r="DIU69" s="876"/>
      <c r="DIV69" s="876"/>
      <c r="DIW69" s="876"/>
      <c r="DIX69" s="876"/>
      <c r="DIY69" s="876"/>
      <c r="DIZ69" s="876"/>
      <c r="DJA69" s="876"/>
      <c r="DJB69" s="876"/>
      <c r="DJC69" s="876"/>
      <c r="DJD69" s="876"/>
      <c r="DJE69" s="876"/>
      <c r="DJF69" s="876"/>
      <c r="DJG69" s="876"/>
      <c r="DJH69" s="876"/>
      <c r="DJI69" s="876"/>
      <c r="DJJ69" s="876"/>
      <c r="DJK69" s="876"/>
      <c r="DJL69" s="876"/>
      <c r="DJM69" s="876"/>
      <c r="DJN69" s="876"/>
      <c r="DJO69" s="876"/>
      <c r="DJP69" s="876"/>
      <c r="DJQ69" s="876"/>
      <c r="DJR69" s="876"/>
      <c r="DJS69" s="876"/>
      <c r="DJT69" s="876"/>
      <c r="DJU69" s="876"/>
      <c r="DJV69" s="876"/>
      <c r="DJW69" s="876"/>
      <c r="DJX69" s="876"/>
      <c r="DJY69" s="876"/>
      <c r="DJZ69" s="876"/>
      <c r="DKA69" s="876"/>
      <c r="DKB69" s="876"/>
      <c r="DKC69" s="876"/>
      <c r="DKD69" s="876"/>
      <c r="DKE69" s="876"/>
      <c r="DKF69" s="876"/>
      <c r="DKG69" s="876"/>
      <c r="DKH69" s="876"/>
      <c r="DKI69" s="876"/>
      <c r="DKJ69" s="876"/>
      <c r="DKK69" s="876"/>
      <c r="DKL69" s="876"/>
      <c r="DKM69" s="876"/>
      <c r="DKN69" s="876"/>
      <c r="DKO69" s="876"/>
      <c r="DKP69" s="876"/>
      <c r="DKQ69" s="876"/>
      <c r="DKR69" s="876"/>
      <c r="DKS69" s="876"/>
      <c r="DKT69" s="876"/>
      <c r="DKU69" s="876"/>
      <c r="DKV69" s="876"/>
      <c r="DKW69" s="876"/>
      <c r="DKX69" s="876"/>
      <c r="DKY69" s="876"/>
      <c r="DKZ69" s="876"/>
      <c r="DLA69" s="876"/>
      <c r="DLB69" s="876"/>
      <c r="DLC69" s="876"/>
      <c r="DLD69" s="876"/>
      <c r="DLE69" s="876"/>
      <c r="DLF69" s="876"/>
      <c r="DLG69" s="876"/>
      <c r="DLH69" s="876"/>
      <c r="DLI69" s="876"/>
      <c r="DLJ69" s="876"/>
      <c r="DLK69" s="876"/>
      <c r="DLL69" s="876"/>
      <c r="DLM69" s="876"/>
      <c r="DLN69" s="876"/>
      <c r="DLO69" s="876"/>
      <c r="DLP69" s="876"/>
      <c r="DLQ69" s="876"/>
      <c r="DLR69" s="876"/>
      <c r="DLS69" s="876"/>
      <c r="DLT69" s="876"/>
      <c r="DLU69" s="876"/>
      <c r="DLV69" s="876"/>
      <c r="DLW69" s="876"/>
      <c r="DLX69" s="876"/>
      <c r="DLY69" s="876"/>
      <c r="DLZ69" s="876"/>
      <c r="DMA69" s="876"/>
      <c r="DMB69" s="876"/>
      <c r="DMC69" s="876"/>
      <c r="DMD69" s="876"/>
      <c r="DME69" s="876"/>
      <c r="DMF69" s="876"/>
      <c r="DMG69" s="876"/>
      <c r="DMH69" s="876"/>
      <c r="DMI69" s="876"/>
      <c r="DMJ69" s="876"/>
      <c r="DMK69" s="876"/>
      <c r="DML69" s="876"/>
      <c r="DMM69" s="876"/>
      <c r="DMN69" s="876"/>
      <c r="DMO69" s="876"/>
      <c r="DMP69" s="876"/>
      <c r="DMQ69" s="876"/>
      <c r="DMR69" s="876"/>
      <c r="DMS69" s="876"/>
      <c r="DMT69" s="876"/>
      <c r="DMU69" s="876"/>
      <c r="DMV69" s="876"/>
      <c r="DMW69" s="876"/>
      <c r="DMX69" s="876"/>
      <c r="DMY69" s="876"/>
      <c r="DMZ69" s="876"/>
      <c r="DNA69" s="876"/>
      <c r="DNB69" s="876"/>
      <c r="DNC69" s="876"/>
      <c r="DND69" s="876"/>
      <c r="DNE69" s="876"/>
      <c r="DNF69" s="876"/>
      <c r="DNG69" s="876"/>
      <c r="DNH69" s="876"/>
      <c r="DNI69" s="876"/>
      <c r="DNJ69" s="876"/>
      <c r="DNK69" s="876"/>
      <c r="DNL69" s="876"/>
      <c r="DNM69" s="876"/>
      <c r="DNN69" s="876"/>
      <c r="DNO69" s="876"/>
      <c r="DNP69" s="876"/>
      <c r="DNQ69" s="876"/>
      <c r="DNR69" s="876"/>
      <c r="DNS69" s="876"/>
      <c r="DNT69" s="876"/>
      <c r="DNU69" s="876"/>
      <c r="DNV69" s="876"/>
      <c r="DNW69" s="876"/>
      <c r="DNX69" s="876"/>
      <c r="DNY69" s="876"/>
      <c r="DNZ69" s="876"/>
      <c r="DOA69" s="876"/>
      <c r="DOB69" s="876"/>
      <c r="DOC69" s="876"/>
      <c r="DOD69" s="876"/>
      <c r="DOE69" s="876"/>
      <c r="DOF69" s="876"/>
      <c r="DOG69" s="876"/>
      <c r="DOH69" s="876"/>
      <c r="DOI69" s="876"/>
      <c r="DOJ69" s="876"/>
      <c r="DOK69" s="876"/>
      <c r="DOL69" s="876"/>
      <c r="DOM69" s="876"/>
      <c r="DON69" s="876"/>
      <c r="DOO69" s="876"/>
      <c r="DOP69" s="876"/>
      <c r="DOQ69" s="876"/>
      <c r="DOR69" s="876"/>
      <c r="DOS69" s="876"/>
      <c r="DOT69" s="876"/>
      <c r="DOU69" s="876"/>
      <c r="DOV69" s="876"/>
      <c r="DOW69" s="876"/>
      <c r="DOX69" s="876"/>
      <c r="DOY69" s="876"/>
      <c r="DOZ69" s="876"/>
      <c r="DPA69" s="876"/>
      <c r="DPB69" s="876"/>
      <c r="DPC69" s="876"/>
      <c r="DPD69" s="876"/>
      <c r="DPE69" s="876"/>
      <c r="DPF69" s="876"/>
      <c r="DPG69" s="876"/>
      <c r="DPH69" s="876"/>
      <c r="DPI69" s="876"/>
      <c r="DPJ69" s="876"/>
      <c r="DPK69" s="876"/>
      <c r="DPL69" s="876"/>
      <c r="DPM69" s="876"/>
      <c r="DPN69" s="876"/>
      <c r="DPO69" s="876"/>
      <c r="DPP69" s="876"/>
      <c r="DPQ69" s="876"/>
      <c r="DPR69" s="876"/>
      <c r="DPS69" s="876"/>
      <c r="DPT69" s="876"/>
      <c r="DPU69" s="876"/>
      <c r="DPV69" s="876"/>
      <c r="DPW69" s="876"/>
      <c r="DPX69" s="876"/>
      <c r="DPY69" s="876"/>
      <c r="DPZ69" s="876"/>
      <c r="DQA69" s="876"/>
      <c r="DQB69" s="876"/>
      <c r="DQC69" s="876"/>
      <c r="DQD69" s="876"/>
      <c r="DQE69" s="876"/>
      <c r="DQF69" s="876"/>
      <c r="DQG69" s="876"/>
      <c r="DQH69" s="876"/>
      <c r="DQI69" s="876"/>
      <c r="DQJ69" s="876"/>
      <c r="DQK69" s="876"/>
      <c r="DQL69" s="876"/>
      <c r="DQM69" s="876"/>
      <c r="DQN69" s="876"/>
      <c r="DQO69" s="876"/>
      <c r="DQP69" s="876"/>
      <c r="DQQ69" s="876"/>
      <c r="DQR69" s="876"/>
      <c r="DQS69" s="876"/>
      <c r="DQT69" s="876"/>
      <c r="DQU69" s="876"/>
      <c r="DQV69" s="876"/>
      <c r="DQW69" s="876"/>
      <c r="DQX69" s="876"/>
      <c r="DQY69" s="876"/>
      <c r="DQZ69" s="876"/>
      <c r="DRA69" s="876"/>
      <c r="DRB69" s="876"/>
      <c r="DRC69" s="876"/>
      <c r="DRD69" s="876"/>
      <c r="DRE69" s="876"/>
      <c r="DRF69" s="876"/>
      <c r="DRG69" s="876"/>
      <c r="DRH69" s="876"/>
      <c r="DRI69" s="876"/>
      <c r="DRJ69" s="876"/>
      <c r="DRK69" s="876"/>
      <c r="DRL69" s="876"/>
      <c r="DRM69" s="876"/>
      <c r="DRN69" s="876"/>
      <c r="DRO69" s="876"/>
      <c r="DRP69" s="876"/>
      <c r="DRQ69" s="876"/>
      <c r="DRR69" s="876"/>
      <c r="DRS69" s="876"/>
      <c r="DRT69" s="876"/>
      <c r="DRU69" s="876"/>
      <c r="DRV69" s="876"/>
      <c r="DRW69" s="876"/>
      <c r="DRX69" s="876"/>
      <c r="DRY69" s="876"/>
      <c r="DRZ69" s="876"/>
      <c r="DSA69" s="876"/>
      <c r="DSB69" s="876"/>
      <c r="DSC69" s="876"/>
      <c r="DSD69" s="876"/>
      <c r="DSE69" s="876"/>
      <c r="DSF69" s="876"/>
      <c r="DSG69" s="876"/>
      <c r="DSH69" s="876"/>
      <c r="DSI69" s="876"/>
      <c r="DSJ69" s="876"/>
      <c r="DSK69" s="876"/>
      <c r="DSL69" s="876"/>
      <c r="DSM69" s="876"/>
      <c r="DSN69" s="876"/>
      <c r="DSO69" s="876"/>
      <c r="DSP69" s="876"/>
      <c r="DSQ69" s="876"/>
      <c r="DSR69" s="876"/>
      <c r="DSS69" s="876"/>
      <c r="DST69" s="876"/>
      <c r="DSU69" s="876"/>
      <c r="DSV69" s="876"/>
      <c r="DSW69" s="876"/>
      <c r="DSX69" s="876"/>
      <c r="DSY69" s="876"/>
      <c r="DSZ69" s="876"/>
      <c r="DTA69" s="876"/>
      <c r="DTB69" s="876"/>
      <c r="DTC69" s="876"/>
      <c r="DTD69" s="876"/>
      <c r="DTE69" s="876"/>
      <c r="DTF69" s="876"/>
      <c r="DTG69" s="876"/>
      <c r="DTH69" s="876"/>
      <c r="DTI69" s="876"/>
      <c r="DTJ69" s="876"/>
      <c r="DTK69" s="876"/>
      <c r="DTL69" s="876"/>
      <c r="DTM69" s="876"/>
      <c r="DTN69" s="876"/>
      <c r="DTO69" s="876"/>
      <c r="DTP69" s="876"/>
      <c r="DTQ69" s="876"/>
      <c r="DTR69" s="876"/>
      <c r="DTS69" s="876"/>
      <c r="DTT69" s="876"/>
      <c r="DTU69" s="876"/>
      <c r="DTV69" s="876"/>
      <c r="DTW69" s="876"/>
      <c r="DTX69" s="876"/>
      <c r="DTY69" s="876"/>
      <c r="DTZ69" s="876"/>
      <c r="DUA69" s="876"/>
      <c r="DUB69" s="876"/>
      <c r="DUC69" s="876"/>
      <c r="DUD69" s="876"/>
      <c r="DUE69" s="876"/>
      <c r="DUF69" s="876"/>
      <c r="DUG69" s="876"/>
      <c r="DUH69" s="876"/>
      <c r="DUI69" s="876"/>
      <c r="DUJ69" s="876"/>
      <c r="DUK69" s="876"/>
      <c r="DUL69" s="876"/>
      <c r="DUM69" s="876"/>
      <c r="DUN69" s="876"/>
      <c r="DUO69" s="876"/>
      <c r="DUP69" s="876"/>
      <c r="DUQ69" s="876"/>
      <c r="DUR69" s="876"/>
      <c r="DUS69" s="876"/>
      <c r="DUT69" s="876"/>
      <c r="DUU69" s="876"/>
      <c r="DUV69" s="876"/>
      <c r="DUW69" s="876"/>
      <c r="DUX69" s="876"/>
      <c r="DUY69" s="876"/>
      <c r="DUZ69" s="876"/>
      <c r="DVA69" s="876"/>
      <c r="DVB69" s="876"/>
      <c r="DVC69" s="876"/>
      <c r="DVD69" s="876"/>
      <c r="DVE69" s="876"/>
      <c r="DVF69" s="876"/>
      <c r="DVG69" s="876"/>
      <c r="DVH69" s="876"/>
      <c r="DVI69" s="876"/>
      <c r="DVJ69" s="876"/>
      <c r="DVK69" s="876"/>
      <c r="DVL69" s="876"/>
      <c r="DVM69" s="876"/>
      <c r="DVN69" s="876"/>
      <c r="DVO69" s="876"/>
      <c r="DVP69" s="876"/>
      <c r="DVQ69" s="876"/>
      <c r="DVR69" s="876"/>
      <c r="DVS69" s="876"/>
      <c r="DVT69" s="876"/>
      <c r="DVU69" s="876"/>
      <c r="DVV69" s="876"/>
      <c r="DVW69" s="876"/>
      <c r="DVX69" s="876"/>
      <c r="DVY69" s="876"/>
      <c r="DVZ69" s="876"/>
      <c r="DWA69" s="876"/>
      <c r="DWB69" s="876"/>
      <c r="DWC69" s="876"/>
      <c r="DWD69" s="876"/>
      <c r="DWE69" s="876"/>
      <c r="DWF69" s="876"/>
      <c r="DWG69" s="876"/>
      <c r="DWH69" s="876"/>
      <c r="DWI69" s="876"/>
      <c r="DWJ69" s="876"/>
      <c r="DWK69" s="876"/>
      <c r="DWL69" s="876"/>
      <c r="DWM69" s="876"/>
      <c r="DWN69" s="876"/>
      <c r="DWO69" s="876"/>
      <c r="DWP69" s="876"/>
      <c r="DWQ69" s="876"/>
      <c r="DWR69" s="876"/>
      <c r="DWS69" s="876"/>
      <c r="DWT69" s="876"/>
      <c r="DWU69" s="876"/>
      <c r="DWV69" s="876"/>
      <c r="DWW69" s="876"/>
      <c r="DWX69" s="876"/>
      <c r="DWY69" s="876"/>
      <c r="DWZ69" s="876"/>
      <c r="DXA69" s="876"/>
      <c r="DXB69" s="876"/>
      <c r="DXC69" s="876"/>
      <c r="DXD69" s="876"/>
      <c r="DXE69" s="876"/>
      <c r="DXF69" s="876"/>
      <c r="DXG69" s="876"/>
      <c r="DXH69" s="876"/>
      <c r="DXI69" s="876"/>
      <c r="DXJ69" s="876"/>
      <c r="DXK69" s="876"/>
      <c r="DXL69" s="876"/>
      <c r="DXM69" s="876"/>
      <c r="DXN69" s="876"/>
      <c r="DXO69" s="876"/>
      <c r="DXP69" s="876"/>
      <c r="DXQ69" s="876"/>
      <c r="DXR69" s="876"/>
      <c r="DXS69" s="876"/>
      <c r="DXT69" s="876"/>
      <c r="DXU69" s="876"/>
      <c r="DXV69" s="876"/>
      <c r="DXW69" s="876"/>
      <c r="DXX69" s="876"/>
      <c r="DXY69" s="876"/>
      <c r="DXZ69" s="876"/>
      <c r="DYA69" s="876"/>
      <c r="DYB69" s="876"/>
      <c r="DYC69" s="876"/>
      <c r="DYD69" s="876"/>
      <c r="DYE69" s="876"/>
      <c r="DYF69" s="876"/>
      <c r="DYG69" s="876"/>
      <c r="DYH69" s="876"/>
      <c r="DYI69" s="876"/>
      <c r="DYJ69" s="876"/>
      <c r="DYK69" s="876"/>
      <c r="DYL69" s="876"/>
      <c r="DYM69" s="876"/>
      <c r="DYN69" s="876"/>
      <c r="DYO69" s="876"/>
      <c r="DYP69" s="876"/>
      <c r="DYQ69" s="876"/>
      <c r="DYR69" s="876"/>
      <c r="DYS69" s="876"/>
      <c r="DYT69" s="876"/>
      <c r="DYU69" s="876"/>
      <c r="DYV69" s="876"/>
      <c r="DYW69" s="876"/>
      <c r="DYX69" s="876"/>
      <c r="DYY69" s="876"/>
      <c r="DYZ69" s="876"/>
      <c r="DZA69" s="876"/>
      <c r="DZB69" s="876"/>
      <c r="DZC69" s="876"/>
      <c r="DZD69" s="876"/>
      <c r="DZE69" s="876"/>
      <c r="DZF69" s="876"/>
      <c r="DZG69" s="876"/>
      <c r="DZH69" s="876"/>
      <c r="DZI69" s="876"/>
      <c r="DZJ69" s="876"/>
      <c r="DZK69" s="876"/>
      <c r="DZL69" s="876"/>
      <c r="DZM69" s="876"/>
      <c r="DZN69" s="876"/>
      <c r="DZO69" s="876"/>
      <c r="DZP69" s="876"/>
      <c r="DZQ69" s="876"/>
      <c r="DZR69" s="876"/>
      <c r="DZS69" s="876"/>
      <c r="DZT69" s="876"/>
      <c r="DZU69" s="876"/>
      <c r="DZV69" s="876"/>
      <c r="DZW69" s="876"/>
      <c r="DZX69" s="876"/>
      <c r="DZY69" s="876"/>
      <c r="DZZ69" s="876"/>
      <c r="EAA69" s="876"/>
      <c r="EAB69" s="876"/>
      <c r="EAC69" s="876"/>
      <c r="EAD69" s="876"/>
      <c r="EAE69" s="876"/>
      <c r="EAF69" s="876"/>
      <c r="EAG69" s="876"/>
      <c r="EAH69" s="876"/>
      <c r="EAI69" s="876"/>
      <c r="EAJ69" s="876"/>
      <c r="EAK69" s="876"/>
      <c r="EAL69" s="876"/>
      <c r="EAM69" s="876"/>
      <c r="EAN69" s="876"/>
      <c r="EAO69" s="876"/>
      <c r="EAP69" s="876"/>
      <c r="EAQ69" s="876"/>
      <c r="EAR69" s="876"/>
      <c r="EAS69" s="876"/>
      <c r="EAT69" s="876"/>
      <c r="EAU69" s="876"/>
      <c r="EAV69" s="876"/>
      <c r="EAW69" s="876"/>
      <c r="EAX69" s="876"/>
      <c r="EAY69" s="876"/>
      <c r="EAZ69" s="876"/>
      <c r="EBA69" s="876"/>
      <c r="EBB69" s="876"/>
      <c r="EBC69" s="876"/>
      <c r="EBD69" s="876"/>
      <c r="EBE69" s="876"/>
      <c r="EBF69" s="876"/>
      <c r="EBG69" s="876"/>
      <c r="EBH69" s="876"/>
      <c r="EBI69" s="876"/>
      <c r="EBJ69" s="876"/>
      <c r="EBK69" s="876"/>
      <c r="EBL69" s="876"/>
      <c r="EBM69" s="876"/>
      <c r="EBN69" s="876"/>
      <c r="EBO69" s="876"/>
      <c r="EBP69" s="876"/>
      <c r="EBQ69" s="876"/>
      <c r="EBR69" s="876"/>
      <c r="EBS69" s="876"/>
      <c r="EBT69" s="876"/>
      <c r="EBU69" s="876"/>
      <c r="EBV69" s="876"/>
      <c r="EBW69" s="876"/>
      <c r="EBX69" s="876"/>
      <c r="EBY69" s="876"/>
      <c r="EBZ69" s="876"/>
      <c r="ECA69" s="876"/>
      <c r="ECB69" s="876"/>
      <c r="ECC69" s="876"/>
      <c r="ECD69" s="876"/>
      <c r="ECE69" s="876"/>
      <c r="ECF69" s="876"/>
      <c r="ECG69" s="876"/>
      <c r="ECH69" s="876"/>
      <c r="ECI69" s="876"/>
      <c r="ECJ69" s="876"/>
      <c r="ECK69" s="876"/>
      <c r="ECL69" s="876"/>
      <c r="ECM69" s="876"/>
      <c r="ECN69" s="876"/>
      <c r="ECO69" s="876"/>
      <c r="ECP69" s="876"/>
      <c r="ECQ69" s="876"/>
      <c r="ECR69" s="876"/>
      <c r="ECS69" s="876"/>
      <c r="ECT69" s="876"/>
      <c r="ECU69" s="876"/>
      <c r="ECV69" s="876"/>
      <c r="ECW69" s="876"/>
      <c r="ECX69" s="876"/>
      <c r="ECY69" s="876"/>
      <c r="ECZ69" s="876"/>
      <c r="EDA69" s="876"/>
      <c r="EDB69" s="876"/>
      <c r="EDC69" s="876"/>
      <c r="EDD69" s="876"/>
      <c r="EDE69" s="876"/>
      <c r="EDF69" s="876"/>
      <c r="EDG69" s="876"/>
      <c r="EDH69" s="876"/>
      <c r="EDI69" s="876"/>
      <c r="EDJ69" s="876"/>
      <c r="EDK69" s="876"/>
      <c r="EDL69" s="876"/>
      <c r="EDM69" s="876"/>
      <c r="EDN69" s="876"/>
      <c r="EDO69" s="876"/>
      <c r="EDP69" s="876"/>
      <c r="EDQ69" s="876"/>
      <c r="EDR69" s="876"/>
      <c r="EDS69" s="876"/>
      <c r="EDT69" s="876"/>
      <c r="EDU69" s="876"/>
      <c r="EDV69" s="876"/>
      <c r="EDW69" s="876"/>
      <c r="EDX69" s="876"/>
      <c r="EDY69" s="876"/>
      <c r="EDZ69" s="876"/>
      <c r="EEA69" s="876"/>
      <c r="EEB69" s="876"/>
      <c r="EEC69" s="876"/>
      <c r="EED69" s="876"/>
      <c r="EEE69" s="876"/>
      <c r="EEF69" s="876"/>
      <c r="EEG69" s="876"/>
      <c r="EEH69" s="876"/>
      <c r="EEI69" s="876"/>
      <c r="EEJ69" s="876"/>
      <c r="EEK69" s="876"/>
      <c r="EEL69" s="876"/>
      <c r="EEM69" s="876"/>
      <c r="EEN69" s="876"/>
      <c r="EEO69" s="876"/>
      <c r="EEP69" s="876"/>
      <c r="EEQ69" s="876"/>
      <c r="EER69" s="876"/>
      <c r="EES69" s="876"/>
      <c r="EET69" s="876"/>
      <c r="EEU69" s="876"/>
      <c r="EEV69" s="876"/>
      <c r="EEW69" s="876"/>
      <c r="EEX69" s="876"/>
      <c r="EEY69" s="876"/>
      <c r="EEZ69" s="876"/>
      <c r="EFA69" s="876"/>
      <c r="EFB69" s="876"/>
      <c r="EFC69" s="876"/>
      <c r="EFD69" s="876"/>
      <c r="EFE69" s="876"/>
      <c r="EFF69" s="876"/>
      <c r="EFG69" s="876"/>
      <c r="EFH69" s="876"/>
      <c r="EFI69" s="876"/>
      <c r="EFJ69" s="876"/>
      <c r="EFK69" s="876"/>
      <c r="EFL69" s="876"/>
      <c r="EFM69" s="876"/>
      <c r="EFN69" s="876"/>
      <c r="EFO69" s="876"/>
      <c r="EFP69" s="876"/>
      <c r="EFQ69" s="876"/>
      <c r="EFR69" s="876"/>
      <c r="EFS69" s="876"/>
      <c r="EFT69" s="876"/>
      <c r="EFU69" s="876"/>
      <c r="EFV69" s="876"/>
      <c r="EFW69" s="876"/>
      <c r="EFX69" s="876"/>
      <c r="EFY69" s="876"/>
      <c r="EFZ69" s="876"/>
      <c r="EGA69" s="876"/>
      <c r="EGB69" s="876"/>
      <c r="EGC69" s="876"/>
      <c r="EGD69" s="876"/>
      <c r="EGE69" s="876"/>
      <c r="EGF69" s="876"/>
      <c r="EGG69" s="876"/>
      <c r="EGH69" s="876"/>
      <c r="EGI69" s="876"/>
      <c r="EGJ69" s="876"/>
      <c r="EGK69" s="876"/>
      <c r="EGL69" s="876"/>
      <c r="EGM69" s="876"/>
      <c r="EGN69" s="876"/>
      <c r="EGO69" s="876"/>
      <c r="EGP69" s="876"/>
      <c r="EGQ69" s="876"/>
      <c r="EGR69" s="876"/>
      <c r="EGS69" s="876"/>
      <c r="EGT69" s="876"/>
      <c r="EGU69" s="876"/>
      <c r="EGV69" s="876"/>
      <c r="EGW69" s="876"/>
      <c r="EGX69" s="876"/>
      <c r="EGY69" s="876"/>
      <c r="EGZ69" s="876"/>
      <c r="EHA69" s="876"/>
      <c r="EHB69" s="876"/>
      <c r="EHC69" s="876"/>
      <c r="EHD69" s="876"/>
      <c r="EHE69" s="876"/>
      <c r="EHF69" s="876"/>
      <c r="EHG69" s="876"/>
      <c r="EHH69" s="876"/>
      <c r="EHI69" s="876"/>
      <c r="EHJ69" s="876"/>
      <c r="EHK69" s="876"/>
      <c r="EHL69" s="876"/>
      <c r="EHM69" s="876"/>
      <c r="EHN69" s="876"/>
      <c r="EHO69" s="876"/>
      <c r="EHP69" s="876"/>
      <c r="EHQ69" s="876"/>
      <c r="EHR69" s="876"/>
      <c r="EHS69" s="876"/>
      <c r="EHT69" s="876"/>
      <c r="EHU69" s="876"/>
      <c r="EHV69" s="876"/>
      <c r="EHW69" s="876"/>
      <c r="EHX69" s="876"/>
      <c r="EHY69" s="876"/>
      <c r="EHZ69" s="876"/>
      <c r="EIA69" s="876"/>
      <c r="EIB69" s="876"/>
      <c r="EIC69" s="876"/>
      <c r="EID69" s="876"/>
      <c r="EIE69" s="876"/>
      <c r="EIF69" s="876"/>
      <c r="EIG69" s="876"/>
      <c r="EIH69" s="876"/>
      <c r="EII69" s="876"/>
      <c r="EIJ69" s="876"/>
      <c r="EIK69" s="876"/>
      <c r="EIL69" s="876"/>
      <c r="EIM69" s="876"/>
      <c r="EIN69" s="876"/>
      <c r="EIO69" s="876"/>
      <c r="EIP69" s="876"/>
      <c r="EIQ69" s="876"/>
      <c r="EIR69" s="876"/>
      <c r="EIS69" s="876"/>
      <c r="EIT69" s="876"/>
      <c r="EIU69" s="876"/>
      <c r="EIV69" s="876"/>
      <c r="EIW69" s="876"/>
      <c r="EIX69" s="876"/>
      <c r="EIY69" s="876"/>
      <c r="EIZ69" s="876"/>
      <c r="EJA69" s="876"/>
      <c r="EJB69" s="876"/>
      <c r="EJC69" s="876"/>
      <c r="EJD69" s="876"/>
      <c r="EJE69" s="876"/>
      <c r="EJF69" s="876"/>
      <c r="EJG69" s="876"/>
      <c r="EJH69" s="876"/>
      <c r="EJI69" s="876"/>
      <c r="EJJ69" s="876"/>
      <c r="EJK69" s="876"/>
      <c r="EJL69" s="876"/>
      <c r="EJM69" s="876"/>
      <c r="EJN69" s="876"/>
      <c r="EJO69" s="876"/>
      <c r="EJP69" s="876"/>
      <c r="EJQ69" s="876"/>
      <c r="EJR69" s="876"/>
      <c r="EJS69" s="876"/>
      <c r="EJT69" s="876"/>
      <c r="EJU69" s="876"/>
      <c r="EJV69" s="876"/>
      <c r="EJW69" s="876"/>
      <c r="EJX69" s="876"/>
      <c r="EJY69" s="876"/>
      <c r="EJZ69" s="876"/>
      <c r="EKA69" s="876"/>
      <c r="EKB69" s="876"/>
      <c r="EKC69" s="876"/>
      <c r="EKD69" s="876"/>
      <c r="EKE69" s="876"/>
      <c r="EKF69" s="876"/>
      <c r="EKG69" s="876"/>
      <c r="EKH69" s="876"/>
      <c r="EKI69" s="876"/>
      <c r="EKJ69" s="876"/>
      <c r="EKK69" s="876"/>
      <c r="EKL69" s="876"/>
      <c r="EKM69" s="876"/>
      <c r="EKN69" s="876"/>
      <c r="EKO69" s="876"/>
      <c r="EKP69" s="876"/>
      <c r="EKQ69" s="876"/>
      <c r="EKR69" s="876"/>
      <c r="EKS69" s="876"/>
      <c r="EKT69" s="876"/>
      <c r="EKU69" s="876"/>
      <c r="EKV69" s="876"/>
      <c r="EKW69" s="876"/>
      <c r="EKX69" s="876"/>
      <c r="EKY69" s="876"/>
      <c r="EKZ69" s="876"/>
      <c r="ELA69" s="876"/>
      <c r="ELB69" s="876"/>
      <c r="ELC69" s="876"/>
      <c r="ELD69" s="876"/>
      <c r="ELE69" s="876"/>
      <c r="ELF69" s="876"/>
      <c r="ELG69" s="876"/>
      <c r="ELH69" s="876"/>
      <c r="ELI69" s="876"/>
      <c r="ELJ69" s="876"/>
      <c r="ELK69" s="876"/>
      <c r="ELL69" s="876"/>
      <c r="ELM69" s="876"/>
      <c r="ELN69" s="876"/>
      <c r="ELO69" s="876"/>
      <c r="ELP69" s="876"/>
      <c r="ELQ69" s="876"/>
      <c r="ELR69" s="876"/>
      <c r="ELS69" s="876"/>
      <c r="ELT69" s="876"/>
      <c r="ELU69" s="876"/>
      <c r="ELV69" s="876"/>
      <c r="ELW69" s="876"/>
      <c r="ELX69" s="876"/>
      <c r="ELY69" s="876"/>
      <c r="ELZ69" s="876"/>
      <c r="EMA69" s="876"/>
      <c r="EMB69" s="876"/>
      <c r="EMC69" s="876"/>
      <c r="EMD69" s="876"/>
      <c r="EME69" s="876"/>
      <c r="EMF69" s="876"/>
      <c r="EMG69" s="876"/>
      <c r="EMH69" s="876"/>
      <c r="EMI69" s="876"/>
      <c r="EMJ69" s="876"/>
      <c r="EMK69" s="876"/>
      <c r="EML69" s="876"/>
      <c r="EMM69" s="876"/>
      <c r="EMN69" s="876"/>
      <c r="EMO69" s="876"/>
      <c r="EMP69" s="876"/>
      <c r="EMQ69" s="876"/>
      <c r="EMR69" s="876"/>
      <c r="EMS69" s="876"/>
      <c r="EMT69" s="876"/>
      <c r="EMU69" s="876"/>
      <c r="EMV69" s="876"/>
      <c r="EMW69" s="876"/>
      <c r="EMX69" s="876"/>
      <c r="EMY69" s="876"/>
      <c r="EMZ69" s="876"/>
      <c r="ENA69" s="876"/>
      <c r="ENB69" s="876"/>
      <c r="ENC69" s="876"/>
      <c r="END69" s="876"/>
      <c r="ENE69" s="876"/>
      <c r="ENF69" s="876"/>
      <c r="ENG69" s="876"/>
      <c r="ENH69" s="876"/>
      <c r="ENI69" s="876"/>
      <c r="ENJ69" s="876"/>
      <c r="ENK69" s="876"/>
      <c r="ENL69" s="876"/>
      <c r="ENM69" s="876"/>
      <c r="ENN69" s="876"/>
      <c r="ENO69" s="876"/>
      <c r="ENP69" s="876"/>
      <c r="ENQ69" s="876"/>
      <c r="ENR69" s="876"/>
      <c r="ENS69" s="876"/>
      <c r="ENT69" s="876"/>
      <c r="ENU69" s="876"/>
      <c r="ENV69" s="876"/>
      <c r="ENW69" s="876"/>
      <c r="ENX69" s="876"/>
      <c r="ENY69" s="876"/>
      <c r="ENZ69" s="876"/>
      <c r="EOA69" s="876"/>
      <c r="EOB69" s="876"/>
      <c r="EOC69" s="876"/>
      <c r="EOD69" s="876"/>
      <c r="EOE69" s="876"/>
      <c r="EOF69" s="876"/>
      <c r="EOG69" s="876"/>
      <c r="EOH69" s="876"/>
      <c r="EOI69" s="876"/>
      <c r="EOJ69" s="876"/>
      <c r="EOK69" s="876"/>
      <c r="EOL69" s="876"/>
      <c r="EOM69" s="876"/>
      <c r="EON69" s="876"/>
      <c r="EOO69" s="876"/>
      <c r="EOP69" s="876"/>
      <c r="EOQ69" s="876"/>
      <c r="EOR69" s="876"/>
      <c r="EOS69" s="876"/>
      <c r="EOT69" s="876"/>
      <c r="EOU69" s="876"/>
      <c r="EOV69" s="876"/>
      <c r="EOW69" s="876"/>
      <c r="EOX69" s="876"/>
      <c r="EOY69" s="876"/>
      <c r="EOZ69" s="876"/>
      <c r="EPA69" s="876"/>
      <c r="EPB69" s="876"/>
      <c r="EPC69" s="876"/>
      <c r="EPD69" s="876"/>
      <c r="EPE69" s="876"/>
      <c r="EPF69" s="876"/>
      <c r="EPG69" s="876"/>
      <c r="EPH69" s="876"/>
      <c r="EPI69" s="876"/>
      <c r="EPJ69" s="876"/>
      <c r="EPK69" s="876"/>
      <c r="EPL69" s="876"/>
      <c r="EPM69" s="876"/>
      <c r="EPN69" s="876"/>
      <c r="EPO69" s="876"/>
      <c r="EPP69" s="876"/>
      <c r="EPQ69" s="876"/>
      <c r="EPR69" s="876"/>
      <c r="EPS69" s="876"/>
      <c r="EPT69" s="876"/>
      <c r="EPU69" s="876"/>
      <c r="EPV69" s="876"/>
      <c r="EPW69" s="876"/>
      <c r="EPX69" s="876"/>
      <c r="EPY69" s="876"/>
      <c r="EPZ69" s="876"/>
      <c r="EQA69" s="876"/>
      <c r="EQB69" s="876"/>
      <c r="EQC69" s="876"/>
      <c r="EQD69" s="876"/>
      <c r="EQE69" s="876"/>
      <c r="EQF69" s="876"/>
      <c r="EQG69" s="876"/>
      <c r="EQH69" s="876"/>
      <c r="EQI69" s="876"/>
      <c r="EQJ69" s="876"/>
      <c r="EQK69" s="876"/>
      <c r="EQL69" s="876"/>
      <c r="EQM69" s="876"/>
      <c r="EQN69" s="876"/>
      <c r="EQO69" s="876"/>
      <c r="EQP69" s="876"/>
      <c r="EQQ69" s="876"/>
      <c r="EQR69" s="876"/>
      <c r="EQS69" s="876"/>
      <c r="EQT69" s="876"/>
      <c r="EQU69" s="876"/>
      <c r="EQV69" s="876"/>
      <c r="EQW69" s="876"/>
      <c r="EQX69" s="876"/>
      <c r="EQY69" s="876"/>
      <c r="EQZ69" s="876"/>
      <c r="ERA69" s="876"/>
      <c r="ERB69" s="876"/>
      <c r="ERC69" s="876"/>
      <c r="ERD69" s="876"/>
      <c r="ERE69" s="876"/>
      <c r="ERF69" s="876"/>
      <c r="ERG69" s="876"/>
      <c r="ERH69" s="876"/>
      <c r="ERI69" s="876"/>
      <c r="ERJ69" s="876"/>
      <c r="ERK69" s="876"/>
      <c r="ERL69" s="876"/>
      <c r="ERM69" s="876"/>
      <c r="ERN69" s="876"/>
      <c r="ERO69" s="876"/>
      <c r="ERP69" s="876"/>
      <c r="ERQ69" s="876"/>
      <c r="ERR69" s="876"/>
      <c r="ERS69" s="876"/>
      <c r="ERT69" s="876"/>
      <c r="ERU69" s="876"/>
      <c r="ERV69" s="876"/>
      <c r="ERW69" s="876"/>
      <c r="ERX69" s="876"/>
      <c r="ERY69" s="876"/>
      <c r="ERZ69" s="876"/>
      <c r="ESA69" s="876"/>
      <c r="ESB69" s="876"/>
      <c r="ESC69" s="876"/>
      <c r="ESD69" s="876"/>
      <c r="ESE69" s="876"/>
      <c r="ESF69" s="876"/>
      <c r="ESG69" s="876"/>
      <c r="ESH69" s="876"/>
      <c r="ESI69" s="876"/>
      <c r="ESJ69" s="876"/>
      <c r="ESK69" s="876"/>
      <c r="ESL69" s="876"/>
      <c r="ESM69" s="876"/>
      <c r="ESN69" s="876"/>
      <c r="ESO69" s="876"/>
      <c r="ESP69" s="876"/>
      <c r="ESQ69" s="876"/>
      <c r="ESR69" s="876"/>
      <c r="ESS69" s="876"/>
      <c r="EST69" s="876"/>
      <c r="ESU69" s="876"/>
      <c r="ESV69" s="876"/>
      <c r="ESW69" s="876"/>
      <c r="ESX69" s="876"/>
      <c r="ESY69" s="876"/>
      <c r="ESZ69" s="876"/>
      <c r="ETA69" s="876"/>
      <c r="ETB69" s="876"/>
      <c r="ETC69" s="876"/>
      <c r="ETD69" s="876"/>
      <c r="ETE69" s="876"/>
      <c r="ETF69" s="876"/>
      <c r="ETG69" s="876"/>
      <c r="ETH69" s="876"/>
      <c r="ETI69" s="876"/>
      <c r="ETJ69" s="876"/>
      <c r="ETK69" s="876"/>
      <c r="ETL69" s="876"/>
      <c r="ETM69" s="876"/>
      <c r="ETN69" s="876"/>
      <c r="ETO69" s="876"/>
      <c r="ETP69" s="876"/>
      <c r="ETQ69" s="876"/>
      <c r="ETR69" s="876"/>
      <c r="ETS69" s="876"/>
      <c r="ETT69" s="876"/>
      <c r="ETU69" s="876"/>
      <c r="ETV69" s="876"/>
      <c r="ETW69" s="876"/>
      <c r="ETX69" s="876"/>
      <c r="ETY69" s="876"/>
      <c r="ETZ69" s="876"/>
      <c r="EUA69" s="876"/>
      <c r="EUB69" s="876"/>
      <c r="EUC69" s="876"/>
      <c r="EUD69" s="876"/>
      <c r="EUE69" s="876"/>
      <c r="EUF69" s="876"/>
      <c r="EUG69" s="876"/>
      <c r="EUH69" s="876"/>
      <c r="EUI69" s="876"/>
      <c r="EUJ69" s="876"/>
      <c r="EUK69" s="876"/>
      <c r="EUL69" s="876"/>
      <c r="EUM69" s="876"/>
      <c r="EUN69" s="876"/>
      <c r="EUO69" s="876"/>
      <c r="EUP69" s="876"/>
      <c r="EUQ69" s="876"/>
      <c r="EUR69" s="876"/>
      <c r="EUS69" s="876"/>
      <c r="EUT69" s="876"/>
      <c r="EUU69" s="876"/>
      <c r="EUV69" s="876"/>
      <c r="EUW69" s="876"/>
      <c r="EUX69" s="876"/>
      <c r="EUY69" s="876"/>
      <c r="EUZ69" s="876"/>
      <c r="EVA69" s="876"/>
      <c r="EVB69" s="876"/>
      <c r="EVC69" s="876"/>
      <c r="EVD69" s="876"/>
      <c r="EVE69" s="876"/>
      <c r="EVF69" s="876"/>
      <c r="EVG69" s="876"/>
      <c r="EVH69" s="876"/>
      <c r="EVI69" s="876"/>
      <c r="EVJ69" s="876"/>
      <c r="EVK69" s="876"/>
      <c r="EVL69" s="876"/>
      <c r="EVM69" s="876"/>
      <c r="EVN69" s="876"/>
      <c r="EVO69" s="876"/>
      <c r="EVP69" s="876"/>
      <c r="EVQ69" s="876"/>
      <c r="EVR69" s="876"/>
      <c r="EVS69" s="876"/>
      <c r="EVT69" s="876"/>
      <c r="EVU69" s="876"/>
      <c r="EVV69" s="876"/>
      <c r="EVW69" s="876"/>
      <c r="EVX69" s="876"/>
      <c r="EVY69" s="876"/>
      <c r="EVZ69" s="876"/>
      <c r="EWA69" s="876"/>
      <c r="EWB69" s="876"/>
      <c r="EWC69" s="876"/>
      <c r="EWD69" s="876"/>
      <c r="EWE69" s="876"/>
      <c r="EWF69" s="876"/>
      <c r="EWG69" s="876"/>
      <c r="EWH69" s="876"/>
      <c r="EWI69" s="876"/>
      <c r="EWJ69" s="876"/>
      <c r="EWK69" s="876"/>
      <c r="EWL69" s="876"/>
      <c r="EWM69" s="876"/>
      <c r="EWN69" s="876"/>
      <c r="EWO69" s="876"/>
      <c r="EWP69" s="876"/>
      <c r="EWQ69" s="876"/>
      <c r="EWR69" s="876"/>
      <c r="EWS69" s="876"/>
      <c r="EWT69" s="876"/>
      <c r="EWU69" s="876"/>
      <c r="EWV69" s="876"/>
      <c r="EWW69" s="876"/>
      <c r="EWX69" s="876"/>
      <c r="EWY69" s="876"/>
      <c r="EWZ69" s="876"/>
      <c r="EXA69" s="876"/>
      <c r="EXB69" s="876"/>
      <c r="EXC69" s="876"/>
      <c r="EXD69" s="876"/>
      <c r="EXE69" s="876"/>
      <c r="EXF69" s="876"/>
      <c r="EXG69" s="876"/>
      <c r="EXH69" s="876"/>
      <c r="EXI69" s="876"/>
      <c r="EXJ69" s="876"/>
      <c r="EXK69" s="876"/>
      <c r="EXL69" s="876"/>
      <c r="EXM69" s="876"/>
      <c r="EXN69" s="876"/>
      <c r="EXO69" s="876"/>
      <c r="EXP69" s="876"/>
      <c r="EXQ69" s="876"/>
      <c r="EXR69" s="876"/>
      <c r="EXS69" s="876"/>
      <c r="EXT69" s="876"/>
      <c r="EXU69" s="876"/>
      <c r="EXV69" s="876"/>
      <c r="EXW69" s="876"/>
      <c r="EXX69" s="876"/>
      <c r="EXY69" s="876"/>
      <c r="EXZ69" s="876"/>
      <c r="EYA69" s="876"/>
      <c r="EYB69" s="876"/>
      <c r="EYC69" s="876"/>
      <c r="EYD69" s="876"/>
      <c r="EYE69" s="876"/>
      <c r="EYF69" s="876"/>
      <c r="EYG69" s="876"/>
      <c r="EYH69" s="876"/>
      <c r="EYI69" s="876"/>
      <c r="EYJ69" s="876"/>
      <c r="EYK69" s="876"/>
      <c r="EYL69" s="876"/>
      <c r="EYM69" s="876"/>
      <c r="EYN69" s="876"/>
      <c r="EYO69" s="876"/>
      <c r="EYP69" s="876"/>
      <c r="EYQ69" s="876"/>
      <c r="EYR69" s="876"/>
      <c r="EYS69" s="876"/>
      <c r="EYT69" s="876"/>
      <c r="EYU69" s="876"/>
      <c r="EYV69" s="876"/>
      <c r="EYW69" s="876"/>
      <c r="EYX69" s="876"/>
      <c r="EYY69" s="876"/>
      <c r="EYZ69" s="876"/>
      <c r="EZA69" s="876"/>
      <c r="EZB69" s="876"/>
      <c r="EZC69" s="876"/>
      <c r="EZD69" s="876"/>
      <c r="EZE69" s="876"/>
      <c r="EZF69" s="876"/>
      <c r="EZG69" s="876"/>
      <c r="EZH69" s="876"/>
      <c r="EZI69" s="876"/>
      <c r="EZJ69" s="876"/>
      <c r="EZK69" s="876"/>
      <c r="EZL69" s="876"/>
      <c r="EZM69" s="876"/>
      <c r="EZN69" s="876"/>
      <c r="EZO69" s="876"/>
      <c r="EZP69" s="876"/>
      <c r="EZQ69" s="876"/>
      <c r="EZR69" s="876"/>
      <c r="EZS69" s="876"/>
      <c r="EZT69" s="876"/>
      <c r="EZU69" s="876"/>
      <c r="EZV69" s="876"/>
      <c r="EZW69" s="876"/>
      <c r="EZX69" s="876"/>
      <c r="EZY69" s="876"/>
      <c r="EZZ69" s="876"/>
      <c r="FAA69" s="876"/>
      <c r="FAB69" s="876"/>
      <c r="FAC69" s="876"/>
      <c r="FAD69" s="876"/>
      <c r="FAE69" s="876"/>
      <c r="FAF69" s="876"/>
      <c r="FAG69" s="876"/>
      <c r="FAH69" s="876"/>
      <c r="FAI69" s="876"/>
      <c r="FAJ69" s="876"/>
      <c r="FAK69" s="876"/>
      <c r="FAL69" s="876"/>
      <c r="FAM69" s="876"/>
      <c r="FAN69" s="876"/>
      <c r="FAO69" s="876"/>
      <c r="FAP69" s="876"/>
      <c r="FAQ69" s="876"/>
      <c r="FAR69" s="876"/>
      <c r="FAS69" s="876"/>
      <c r="FAT69" s="876"/>
      <c r="FAU69" s="876"/>
      <c r="FAV69" s="876"/>
      <c r="FAW69" s="876"/>
      <c r="FAX69" s="876"/>
      <c r="FAY69" s="876"/>
      <c r="FAZ69" s="876"/>
      <c r="FBA69" s="876"/>
      <c r="FBB69" s="876"/>
      <c r="FBC69" s="876"/>
      <c r="FBD69" s="876"/>
      <c r="FBE69" s="876"/>
      <c r="FBF69" s="876"/>
      <c r="FBG69" s="876"/>
      <c r="FBH69" s="876"/>
      <c r="FBI69" s="876"/>
      <c r="FBJ69" s="876"/>
      <c r="FBK69" s="876"/>
      <c r="FBL69" s="876"/>
      <c r="FBM69" s="876"/>
      <c r="FBN69" s="876"/>
      <c r="FBO69" s="876"/>
      <c r="FBP69" s="876"/>
      <c r="FBQ69" s="876"/>
      <c r="FBR69" s="876"/>
      <c r="FBS69" s="876"/>
      <c r="FBT69" s="876"/>
      <c r="FBU69" s="876"/>
      <c r="FBV69" s="876"/>
      <c r="FBW69" s="876"/>
      <c r="FBX69" s="876"/>
      <c r="FBY69" s="876"/>
      <c r="FBZ69" s="876"/>
      <c r="FCA69" s="876"/>
      <c r="FCB69" s="876"/>
      <c r="FCC69" s="876"/>
      <c r="FCD69" s="876"/>
      <c r="FCE69" s="876"/>
      <c r="FCF69" s="876"/>
      <c r="FCG69" s="876"/>
      <c r="FCH69" s="876"/>
      <c r="FCI69" s="876"/>
      <c r="FCJ69" s="876"/>
      <c r="FCK69" s="876"/>
      <c r="FCL69" s="876"/>
      <c r="FCM69" s="876"/>
      <c r="FCN69" s="876"/>
      <c r="FCO69" s="876"/>
      <c r="FCP69" s="876"/>
      <c r="FCQ69" s="876"/>
      <c r="FCR69" s="876"/>
      <c r="FCS69" s="876"/>
      <c r="FCT69" s="876"/>
      <c r="FCU69" s="876"/>
      <c r="FCV69" s="876"/>
      <c r="FCW69" s="876"/>
      <c r="FCX69" s="876"/>
      <c r="FCY69" s="876"/>
      <c r="FCZ69" s="876"/>
      <c r="FDA69" s="876"/>
      <c r="FDB69" s="876"/>
      <c r="FDC69" s="876"/>
      <c r="FDD69" s="876"/>
      <c r="FDE69" s="876"/>
      <c r="FDF69" s="876"/>
      <c r="FDG69" s="876"/>
      <c r="FDH69" s="876"/>
      <c r="FDI69" s="876"/>
      <c r="FDJ69" s="876"/>
      <c r="FDK69" s="876"/>
      <c r="FDL69" s="876"/>
      <c r="FDM69" s="876"/>
      <c r="FDN69" s="876"/>
      <c r="FDO69" s="876"/>
      <c r="FDP69" s="876"/>
      <c r="FDQ69" s="876"/>
      <c r="FDR69" s="876"/>
      <c r="FDS69" s="876"/>
      <c r="FDT69" s="876"/>
      <c r="FDU69" s="876"/>
      <c r="FDV69" s="876"/>
      <c r="FDW69" s="876"/>
      <c r="FDX69" s="876"/>
      <c r="FDY69" s="876"/>
      <c r="FDZ69" s="876"/>
      <c r="FEA69" s="876"/>
      <c r="FEB69" s="876"/>
      <c r="FEC69" s="876"/>
      <c r="FED69" s="876"/>
      <c r="FEE69" s="876"/>
      <c r="FEF69" s="876"/>
      <c r="FEG69" s="876"/>
      <c r="FEH69" s="876"/>
      <c r="FEI69" s="876"/>
      <c r="FEJ69" s="876"/>
      <c r="FEK69" s="876"/>
      <c r="FEL69" s="876"/>
      <c r="FEM69" s="876"/>
      <c r="FEN69" s="876"/>
      <c r="FEO69" s="876"/>
      <c r="FEP69" s="876"/>
      <c r="FEQ69" s="876"/>
      <c r="FER69" s="876"/>
      <c r="FES69" s="876"/>
      <c r="FET69" s="876"/>
      <c r="FEU69" s="876"/>
      <c r="FEV69" s="876"/>
      <c r="FEW69" s="876"/>
      <c r="FEX69" s="876"/>
      <c r="FEY69" s="876"/>
      <c r="FEZ69" s="876"/>
      <c r="FFA69" s="876"/>
      <c r="FFB69" s="876"/>
      <c r="FFC69" s="876"/>
      <c r="FFD69" s="876"/>
      <c r="FFE69" s="876"/>
      <c r="FFF69" s="876"/>
      <c r="FFG69" s="876"/>
      <c r="FFH69" s="876"/>
      <c r="FFI69" s="876"/>
      <c r="FFJ69" s="876"/>
      <c r="FFK69" s="876"/>
      <c r="FFL69" s="876"/>
      <c r="FFM69" s="876"/>
      <c r="FFN69" s="876"/>
      <c r="FFO69" s="876"/>
      <c r="FFP69" s="876"/>
      <c r="FFQ69" s="876"/>
      <c r="FFR69" s="876"/>
      <c r="FFS69" s="876"/>
      <c r="FFT69" s="876"/>
      <c r="FFU69" s="876"/>
      <c r="FFV69" s="876"/>
      <c r="FFW69" s="876"/>
      <c r="FFX69" s="876"/>
      <c r="FFY69" s="876"/>
      <c r="FFZ69" s="876"/>
      <c r="FGA69" s="876"/>
      <c r="FGB69" s="876"/>
      <c r="FGC69" s="876"/>
      <c r="FGD69" s="876"/>
      <c r="FGE69" s="876"/>
      <c r="FGF69" s="876"/>
      <c r="FGG69" s="876"/>
      <c r="FGH69" s="876"/>
      <c r="FGI69" s="876"/>
      <c r="FGJ69" s="876"/>
      <c r="FGK69" s="876"/>
      <c r="FGL69" s="876"/>
      <c r="FGM69" s="876"/>
      <c r="FGN69" s="876"/>
      <c r="FGO69" s="876"/>
      <c r="FGP69" s="876"/>
      <c r="FGQ69" s="876"/>
      <c r="FGR69" s="876"/>
      <c r="FGS69" s="876"/>
      <c r="FGT69" s="876"/>
      <c r="FGU69" s="876"/>
      <c r="FGV69" s="876"/>
      <c r="FGW69" s="876"/>
      <c r="FGX69" s="876"/>
      <c r="FGY69" s="876"/>
      <c r="FGZ69" s="876"/>
      <c r="FHA69" s="876"/>
      <c r="FHB69" s="876"/>
      <c r="FHC69" s="876"/>
      <c r="FHD69" s="876"/>
      <c r="FHE69" s="876"/>
      <c r="FHF69" s="876"/>
      <c r="FHG69" s="876"/>
      <c r="FHH69" s="876"/>
      <c r="FHI69" s="876"/>
      <c r="FHJ69" s="876"/>
      <c r="FHK69" s="876"/>
      <c r="FHL69" s="876"/>
      <c r="FHM69" s="876"/>
      <c r="FHN69" s="876"/>
      <c r="FHO69" s="876"/>
      <c r="FHP69" s="876"/>
      <c r="FHQ69" s="876"/>
      <c r="FHR69" s="876"/>
      <c r="FHS69" s="876"/>
      <c r="FHT69" s="876"/>
      <c r="FHU69" s="876"/>
      <c r="FHV69" s="876"/>
      <c r="FHW69" s="876"/>
      <c r="FHX69" s="876"/>
      <c r="FHY69" s="876"/>
      <c r="FHZ69" s="876"/>
      <c r="FIA69" s="876"/>
      <c r="FIB69" s="876"/>
      <c r="FIC69" s="876"/>
      <c r="FID69" s="876"/>
      <c r="FIE69" s="876"/>
      <c r="FIF69" s="876"/>
      <c r="FIG69" s="876"/>
      <c r="FIH69" s="876"/>
      <c r="FII69" s="876"/>
      <c r="FIJ69" s="876"/>
      <c r="FIK69" s="876"/>
      <c r="FIL69" s="876"/>
      <c r="FIM69" s="876"/>
      <c r="FIN69" s="876"/>
      <c r="FIO69" s="876"/>
      <c r="FIP69" s="876"/>
      <c r="FIQ69" s="876"/>
      <c r="FIR69" s="876"/>
      <c r="FIS69" s="876"/>
      <c r="FIT69" s="876"/>
      <c r="FIU69" s="876"/>
      <c r="FIV69" s="876"/>
      <c r="FIW69" s="876"/>
      <c r="FIX69" s="876"/>
      <c r="FIY69" s="876"/>
      <c r="FIZ69" s="876"/>
      <c r="FJA69" s="876"/>
      <c r="FJB69" s="876"/>
      <c r="FJC69" s="876"/>
      <c r="FJD69" s="876"/>
      <c r="FJE69" s="876"/>
      <c r="FJF69" s="876"/>
      <c r="FJG69" s="876"/>
      <c r="FJH69" s="876"/>
      <c r="FJI69" s="876"/>
      <c r="FJJ69" s="876"/>
      <c r="FJK69" s="876"/>
      <c r="FJL69" s="876"/>
      <c r="FJM69" s="876"/>
      <c r="FJN69" s="876"/>
      <c r="FJO69" s="876"/>
      <c r="FJP69" s="876"/>
      <c r="FJQ69" s="876"/>
      <c r="FJR69" s="876"/>
      <c r="FJS69" s="876"/>
      <c r="FJT69" s="876"/>
      <c r="FJU69" s="876"/>
      <c r="FJV69" s="876"/>
      <c r="FJW69" s="876"/>
      <c r="FJX69" s="876"/>
      <c r="FJY69" s="876"/>
      <c r="FJZ69" s="876"/>
      <c r="FKA69" s="876"/>
      <c r="FKB69" s="876"/>
      <c r="FKC69" s="876"/>
      <c r="FKD69" s="876"/>
      <c r="FKE69" s="876"/>
      <c r="FKF69" s="876"/>
      <c r="FKG69" s="876"/>
      <c r="FKH69" s="876"/>
      <c r="FKI69" s="876"/>
      <c r="FKJ69" s="876"/>
      <c r="FKK69" s="876"/>
      <c r="FKL69" s="876"/>
      <c r="FKM69" s="876"/>
      <c r="FKN69" s="876"/>
      <c r="FKO69" s="876"/>
      <c r="FKP69" s="876"/>
      <c r="FKQ69" s="876"/>
      <c r="FKR69" s="876"/>
      <c r="FKS69" s="876"/>
      <c r="FKT69" s="876"/>
      <c r="FKU69" s="876"/>
      <c r="FKV69" s="876"/>
      <c r="FKW69" s="876"/>
      <c r="FKX69" s="876"/>
      <c r="FKY69" s="876"/>
      <c r="FKZ69" s="876"/>
      <c r="FLA69" s="876"/>
      <c r="FLB69" s="876"/>
      <c r="FLC69" s="876"/>
      <c r="FLD69" s="876"/>
      <c r="FLE69" s="876"/>
      <c r="FLF69" s="876"/>
      <c r="FLG69" s="876"/>
      <c r="FLH69" s="876"/>
      <c r="FLI69" s="876"/>
      <c r="FLJ69" s="876"/>
      <c r="FLK69" s="876"/>
      <c r="FLL69" s="876"/>
      <c r="FLM69" s="876"/>
      <c r="FLN69" s="876"/>
      <c r="FLO69" s="876"/>
      <c r="FLP69" s="876"/>
      <c r="FLQ69" s="876"/>
      <c r="FLR69" s="876"/>
      <c r="FLS69" s="876"/>
      <c r="FLT69" s="876"/>
      <c r="FLU69" s="876"/>
      <c r="FLV69" s="876"/>
      <c r="FLW69" s="876"/>
      <c r="FLX69" s="876"/>
      <c r="FLY69" s="876"/>
      <c r="FLZ69" s="876"/>
      <c r="FMA69" s="876"/>
      <c r="FMB69" s="876"/>
      <c r="FMC69" s="876"/>
      <c r="FMD69" s="876"/>
      <c r="FME69" s="876"/>
      <c r="FMF69" s="876"/>
      <c r="FMG69" s="876"/>
      <c r="FMH69" s="876"/>
      <c r="FMI69" s="876"/>
      <c r="FMJ69" s="876"/>
      <c r="FMK69" s="876"/>
      <c r="FML69" s="876"/>
      <c r="FMM69" s="876"/>
      <c r="FMN69" s="876"/>
      <c r="FMO69" s="876"/>
      <c r="FMP69" s="876"/>
      <c r="FMQ69" s="876"/>
      <c r="FMR69" s="876"/>
      <c r="FMS69" s="876"/>
      <c r="FMT69" s="876"/>
      <c r="FMU69" s="876"/>
      <c r="FMV69" s="876"/>
      <c r="FMW69" s="876"/>
      <c r="FMX69" s="876"/>
      <c r="FMY69" s="876"/>
      <c r="FMZ69" s="876"/>
      <c r="FNA69" s="876"/>
      <c r="FNB69" s="876"/>
      <c r="FNC69" s="876"/>
      <c r="FND69" s="876"/>
      <c r="FNE69" s="876"/>
      <c r="FNF69" s="876"/>
      <c r="FNG69" s="876"/>
      <c r="FNH69" s="876"/>
      <c r="FNI69" s="876"/>
      <c r="FNJ69" s="876"/>
      <c r="FNK69" s="876"/>
      <c r="FNL69" s="876"/>
      <c r="FNM69" s="876"/>
      <c r="FNN69" s="876"/>
      <c r="FNO69" s="876"/>
      <c r="FNP69" s="876"/>
      <c r="FNQ69" s="876"/>
      <c r="FNR69" s="876"/>
      <c r="FNS69" s="876"/>
      <c r="FNT69" s="876"/>
      <c r="FNU69" s="876"/>
      <c r="FNV69" s="876"/>
      <c r="FNW69" s="876"/>
      <c r="FNX69" s="876"/>
      <c r="FNY69" s="876"/>
      <c r="FNZ69" s="876"/>
      <c r="FOA69" s="876"/>
      <c r="FOB69" s="876"/>
      <c r="FOC69" s="876"/>
      <c r="FOD69" s="876"/>
      <c r="FOE69" s="876"/>
      <c r="FOF69" s="876"/>
      <c r="FOG69" s="876"/>
      <c r="FOH69" s="876"/>
      <c r="FOI69" s="876"/>
      <c r="FOJ69" s="876"/>
      <c r="FOK69" s="876"/>
      <c r="FOL69" s="876"/>
      <c r="FOM69" s="876"/>
      <c r="FON69" s="876"/>
      <c r="FOO69" s="876"/>
      <c r="FOP69" s="876"/>
      <c r="FOQ69" s="876"/>
      <c r="FOR69" s="876"/>
      <c r="FOS69" s="876"/>
      <c r="FOT69" s="876"/>
      <c r="FOU69" s="876"/>
      <c r="FOV69" s="876"/>
      <c r="FOW69" s="876"/>
      <c r="FOX69" s="876"/>
      <c r="FOY69" s="876"/>
      <c r="FOZ69" s="876"/>
      <c r="FPA69" s="876"/>
      <c r="FPB69" s="876"/>
      <c r="FPC69" s="876"/>
      <c r="FPD69" s="876"/>
      <c r="FPE69" s="876"/>
      <c r="FPF69" s="876"/>
      <c r="FPG69" s="876"/>
      <c r="FPH69" s="876"/>
      <c r="FPI69" s="876"/>
      <c r="FPJ69" s="876"/>
      <c r="FPK69" s="876"/>
      <c r="FPL69" s="876"/>
      <c r="FPM69" s="876"/>
      <c r="FPN69" s="876"/>
      <c r="FPO69" s="876"/>
      <c r="FPP69" s="876"/>
      <c r="FPQ69" s="876"/>
      <c r="FPR69" s="876"/>
      <c r="FPS69" s="876"/>
      <c r="FPT69" s="876"/>
      <c r="FPU69" s="876"/>
      <c r="FPV69" s="876"/>
      <c r="FPW69" s="876"/>
      <c r="FPX69" s="876"/>
      <c r="FPY69" s="876"/>
      <c r="FPZ69" s="876"/>
      <c r="FQA69" s="876"/>
      <c r="FQB69" s="876"/>
      <c r="FQC69" s="876"/>
      <c r="FQD69" s="876"/>
      <c r="FQE69" s="876"/>
      <c r="FQF69" s="876"/>
      <c r="FQG69" s="876"/>
      <c r="FQH69" s="876"/>
      <c r="FQI69" s="876"/>
      <c r="FQJ69" s="876"/>
      <c r="FQK69" s="876"/>
      <c r="FQL69" s="876"/>
      <c r="FQM69" s="876"/>
      <c r="FQN69" s="876"/>
      <c r="FQO69" s="876"/>
      <c r="FQP69" s="876"/>
      <c r="FQQ69" s="876"/>
      <c r="FQR69" s="876"/>
      <c r="FQS69" s="876"/>
      <c r="FQT69" s="876"/>
      <c r="FQU69" s="876"/>
      <c r="FQV69" s="876"/>
      <c r="FQW69" s="876"/>
      <c r="FQX69" s="876"/>
      <c r="FQY69" s="876"/>
      <c r="FQZ69" s="876"/>
      <c r="FRA69" s="876"/>
      <c r="FRB69" s="876"/>
      <c r="FRC69" s="876"/>
      <c r="FRD69" s="876"/>
      <c r="FRE69" s="876"/>
      <c r="FRF69" s="876"/>
      <c r="FRG69" s="876"/>
      <c r="FRH69" s="876"/>
      <c r="FRI69" s="876"/>
      <c r="FRJ69" s="876"/>
      <c r="FRK69" s="876"/>
      <c r="FRL69" s="876"/>
      <c r="FRM69" s="876"/>
      <c r="FRN69" s="876"/>
      <c r="FRO69" s="876"/>
      <c r="FRP69" s="876"/>
      <c r="FRQ69" s="876"/>
      <c r="FRR69" s="876"/>
      <c r="FRS69" s="876"/>
      <c r="FRT69" s="876"/>
      <c r="FRU69" s="876"/>
      <c r="FRV69" s="876"/>
      <c r="FRW69" s="876"/>
      <c r="FRX69" s="876"/>
      <c r="FRY69" s="876"/>
      <c r="FRZ69" s="876"/>
      <c r="FSA69" s="876"/>
      <c r="FSB69" s="876"/>
      <c r="FSC69" s="876"/>
      <c r="FSD69" s="876"/>
      <c r="FSE69" s="876"/>
      <c r="FSF69" s="876"/>
      <c r="FSG69" s="876"/>
      <c r="FSH69" s="876"/>
      <c r="FSI69" s="876"/>
      <c r="FSJ69" s="876"/>
      <c r="FSK69" s="876"/>
      <c r="FSL69" s="876"/>
      <c r="FSM69" s="876"/>
      <c r="FSN69" s="876"/>
      <c r="FSO69" s="876"/>
      <c r="FSP69" s="876"/>
      <c r="FSQ69" s="876"/>
      <c r="FSR69" s="876"/>
      <c r="FSS69" s="876"/>
      <c r="FST69" s="876"/>
      <c r="FSU69" s="876"/>
      <c r="FSV69" s="876"/>
      <c r="FSW69" s="876"/>
      <c r="FSX69" s="876"/>
      <c r="FSY69" s="876"/>
      <c r="FSZ69" s="876"/>
      <c r="FTA69" s="876"/>
      <c r="FTB69" s="876"/>
      <c r="FTC69" s="876"/>
      <c r="FTD69" s="876"/>
      <c r="FTE69" s="876"/>
      <c r="FTF69" s="876"/>
      <c r="FTG69" s="876"/>
      <c r="FTH69" s="876"/>
      <c r="FTI69" s="876"/>
      <c r="FTJ69" s="876"/>
      <c r="FTK69" s="876"/>
      <c r="FTL69" s="876"/>
      <c r="FTM69" s="876"/>
      <c r="FTN69" s="876"/>
      <c r="FTO69" s="876"/>
      <c r="FTP69" s="876"/>
      <c r="FTQ69" s="876"/>
      <c r="FTR69" s="876"/>
      <c r="FTS69" s="876"/>
      <c r="FTT69" s="876"/>
      <c r="FTU69" s="876"/>
      <c r="FTV69" s="876"/>
      <c r="FTW69" s="876"/>
      <c r="FTX69" s="876"/>
      <c r="FTY69" s="876"/>
      <c r="FTZ69" s="876"/>
      <c r="FUA69" s="876"/>
      <c r="FUB69" s="876"/>
      <c r="FUC69" s="876"/>
      <c r="FUD69" s="876"/>
      <c r="FUE69" s="876"/>
      <c r="FUF69" s="876"/>
      <c r="FUG69" s="876"/>
      <c r="FUH69" s="876"/>
      <c r="FUI69" s="876"/>
      <c r="FUJ69" s="876"/>
      <c r="FUK69" s="876"/>
      <c r="FUL69" s="876"/>
      <c r="FUM69" s="876"/>
      <c r="FUN69" s="876"/>
      <c r="FUO69" s="876"/>
      <c r="FUP69" s="876"/>
      <c r="FUQ69" s="876"/>
      <c r="FUR69" s="876"/>
      <c r="FUS69" s="876"/>
      <c r="FUT69" s="876"/>
      <c r="FUU69" s="876"/>
      <c r="FUV69" s="876"/>
      <c r="FUW69" s="876"/>
      <c r="FUX69" s="876"/>
      <c r="FUY69" s="876"/>
      <c r="FUZ69" s="876"/>
      <c r="FVA69" s="876"/>
      <c r="FVB69" s="876"/>
      <c r="FVC69" s="876"/>
      <c r="FVD69" s="876"/>
      <c r="FVE69" s="876"/>
      <c r="FVF69" s="876"/>
      <c r="FVG69" s="876"/>
      <c r="FVH69" s="876"/>
      <c r="FVI69" s="876"/>
      <c r="FVJ69" s="876"/>
      <c r="FVK69" s="876"/>
      <c r="FVL69" s="876"/>
      <c r="FVM69" s="876"/>
      <c r="FVN69" s="876"/>
      <c r="FVO69" s="876"/>
      <c r="FVP69" s="876"/>
      <c r="FVQ69" s="876"/>
      <c r="FVR69" s="876"/>
      <c r="FVS69" s="876"/>
      <c r="FVT69" s="876"/>
      <c r="FVU69" s="876"/>
      <c r="FVV69" s="876"/>
      <c r="FVW69" s="876"/>
      <c r="FVX69" s="876"/>
      <c r="FVY69" s="876"/>
      <c r="FVZ69" s="876"/>
      <c r="FWA69" s="876"/>
      <c r="FWB69" s="876"/>
      <c r="FWC69" s="876"/>
      <c r="FWD69" s="876"/>
      <c r="FWE69" s="876"/>
      <c r="FWF69" s="876"/>
      <c r="FWG69" s="876"/>
      <c r="FWH69" s="876"/>
      <c r="FWI69" s="876"/>
      <c r="FWJ69" s="876"/>
      <c r="FWK69" s="876"/>
      <c r="FWL69" s="876"/>
      <c r="FWM69" s="876"/>
      <c r="FWN69" s="876"/>
      <c r="FWO69" s="876"/>
      <c r="FWP69" s="876"/>
      <c r="FWQ69" s="876"/>
      <c r="FWR69" s="876"/>
      <c r="FWS69" s="876"/>
      <c r="FWT69" s="876"/>
      <c r="FWU69" s="876"/>
      <c r="FWV69" s="876"/>
      <c r="FWW69" s="876"/>
      <c r="FWX69" s="876"/>
      <c r="FWY69" s="876"/>
      <c r="FWZ69" s="876"/>
      <c r="FXA69" s="876"/>
      <c r="FXB69" s="876"/>
      <c r="FXC69" s="876"/>
      <c r="FXD69" s="876"/>
      <c r="FXE69" s="876"/>
      <c r="FXF69" s="876"/>
      <c r="FXG69" s="876"/>
      <c r="FXH69" s="876"/>
      <c r="FXI69" s="876"/>
      <c r="FXJ69" s="876"/>
      <c r="FXK69" s="876"/>
      <c r="FXL69" s="876"/>
      <c r="FXM69" s="876"/>
      <c r="FXN69" s="876"/>
      <c r="FXO69" s="876"/>
      <c r="FXP69" s="876"/>
      <c r="FXQ69" s="876"/>
      <c r="FXR69" s="876"/>
      <c r="FXS69" s="876"/>
      <c r="FXT69" s="876"/>
      <c r="FXU69" s="876"/>
      <c r="FXV69" s="876"/>
      <c r="FXW69" s="876"/>
      <c r="FXX69" s="876"/>
      <c r="FXY69" s="876"/>
      <c r="FXZ69" s="876"/>
      <c r="FYA69" s="876"/>
      <c r="FYB69" s="876"/>
      <c r="FYC69" s="876"/>
      <c r="FYD69" s="876"/>
      <c r="FYE69" s="876"/>
      <c r="FYF69" s="876"/>
      <c r="FYG69" s="876"/>
      <c r="FYH69" s="876"/>
      <c r="FYI69" s="876"/>
      <c r="FYJ69" s="876"/>
      <c r="FYK69" s="876"/>
      <c r="FYL69" s="876"/>
      <c r="FYM69" s="876"/>
      <c r="FYN69" s="876"/>
      <c r="FYO69" s="876"/>
      <c r="FYP69" s="876"/>
      <c r="FYQ69" s="876"/>
      <c r="FYR69" s="876"/>
      <c r="FYS69" s="876"/>
      <c r="FYT69" s="876"/>
      <c r="FYU69" s="876"/>
      <c r="FYV69" s="876"/>
      <c r="FYW69" s="876"/>
      <c r="FYX69" s="876"/>
      <c r="FYY69" s="876"/>
      <c r="FYZ69" s="876"/>
      <c r="FZA69" s="876"/>
      <c r="FZB69" s="876"/>
      <c r="FZC69" s="876"/>
      <c r="FZD69" s="876"/>
      <c r="FZE69" s="876"/>
      <c r="FZF69" s="876"/>
      <c r="FZG69" s="876"/>
      <c r="FZH69" s="876"/>
      <c r="FZI69" s="876"/>
      <c r="FZJ69" s="876"/>
      <c r="FZK69" s="876"/>
      <c r="FZL69" s="876"/>
      <c r="FZM69" s="876"/>
      <c r="FZN69" s="876"/>
      <c r="FZO69" s="876"/>
      <c r="FZP69" s="876"/>
      <c r="FZQ69" s="876"/>
      <c r="FZR69" s="876"/>
      <c r="FZS69" s="876"/>
      <c r="FZT69" s="876"/>
      <c r="FZU69" s="876"/>
      <c r="FZV69" s="876"/>
      <c r="FZW69" s="876"/>
      <c r="FZX69" s="876"/>
      <c r="FZY69" s="876"/>
      <c r="FZZ69" s="876"/>
      <c r="GAA69" s="876"/>
      <c r="GAB69" s="876"/>
      <c r="GAC69" s="876"/>
      <c r="GAD69" s="876"/>
      <c r="GAE69" s="876"/>
      <c r="GAF69" s="876"/>
      <c r="GAG69" s="876"/>
      <c r="GAH69" s="876"/>
      <c r="GAI69" s="876"/>
      <c r="GAJ69" s="876"/>
      <c r="GAK69" s="876"/>
      <c r="GAL69" s="876"/>
      <c r="GAM69" s="876"/>
      <c r="GAN69" s="876"/>
      <c r="GAO69" s="876"/>
      <c r="GAP69" s="876"/>
      <c r="GAQ69" s="876"/>
      <c r="GAR69" s="876"/>
      <c r="GAS69" s="876"/>
      <c r="GAT69" s="876"/>
      <c r="GAU69" s="876"/>
      <c r="GAV69" s="876"/>
      <c r="GAW69" s="876"/>
      <c r="GAX69" s="876"/>
      <c r="GAY69" s="876"/>
      <c r="GAZ69" s="876"/>
      <c r="GBA69" s="876"/>
      <c r="GBB69" s="876"/>
      <c r="GBC69" s="876"/>
      <c r="GBD69" s="876"/>
      <c r="GBE69" s="876"/>
      <c r="GBF69" s="876"/>
      <c r="GBG69" s="876"/>
      <c r="GBH69" s="876"/>
      <c r="GBI69" s="876"/>
      <c r="GBJ69" s="876"/>
      <c r="GBK69" s="876"/>
      <c r="GBL69" s="876"/>
      <c r="GBM69" s="876"/>
      <c r="GBN69" s="876"/>
      <c r="GBO69" s="876"/>
      <c r="GBP69" s="876"/>
      <c r="GBQ69" s="876"/>
      <c r="GBR69" s="876"/>
      <c r="GBS69" s="876"/>
      <c r="GBT69" s="876"/>
      <c r="GBU69" s="876"/>
      <c r="GBV69" s="876"/>
      <c r="GBW69" s="876"/>
      <c r="GBX69" s="876"/>
      <c r="GBY69" s="876"/>
      <c r="GBZ69" s="876"/>
      <c r="GCA69" s="876"/>
      <c r="GCB69" s="876"/>
      <c r="GCC69" s="876"/>
      <c r="GCD69" s="876"/>
      <c r="GCE69" s="876"/>
      <c r="GCF69" s="876"/>
      <c r="GCG69" s="876"/>
      <c r="GCH69" s="876"/>
      <c r="GCI69" s="876"/>
      <c r="GCJ69" s="876"/>
      <c r="GCK69" s="876"/>
      <c r="GCL69" s="876"/>
      <c r="GCM69" s="876"/>
      <c r="GCN69" s="876"/>
      <c r="GCO69" s="876"/>
      <c r="GCP69" s="876"/>
      <c r="GCQ69" s="876"/>
      <c r="GCR69" s="876"/>
      <c r="GCS69" s="876"/>
      <c r="GCT69" s="876"/>
      <c r="GCU69" s="876"/>
      <c r="GCV69" s="876"/>
      <c r="GCW69" s="876"/>
      <c r="GCX69" s="876"/>
      <c r="GCY69" s="876"/>
      <c r="GCZ69" s="876"/>
      <c r="GDA69" s="876"/>
      <c r="GDB69" s="876"/>
      <c r="GDC69" s="876"/>
      <c r="GDD69" s="876"/>
      <c r="GDE69" s="876"/>
      <c r="GDF69" s="876"/>
      <c r="GDG69" s="876"/>
      <c r="GDH69" s="876"/>
      <c r="GDI69" s="876"/>
      <c r="GDJ69" s="876"/>
      <c r="GDK69" s="876"/>
      <c r="GDL69" s="876"/>
      <c r="GDM69" s="876"/>
      <c r="GDN69" s="876"/>
      <c r="GDO69" s="876"/>
      <c r="GDP69" s="876"/>
      <c r="GDQ69" s="876"/>
      <c r="GDR69" s="876"/>
      <c r="GDS69" s="876"/>
      <c r="GDT69" s="876"/>
      <c r="GDU69" s="876"/>
      <c r="GDV69" s="876"/>
      <c r="GDW69" s="876"/>
      <c r="GDX69" s="876"/>
      <c r="GDY69" s="876"/>
      <c r="GDZ69" s="876"/>
      <c r="GEA69" s="876"/>
      <c r="GEB69" s="876"/>
      <c r="GEC69" s="876"/>
      <c r="GED69" s="876"/>
      <c r="GEE69" s="876"/>
      <c r="GEF69" s="876"/>
      <c r="GEG69" s="876"/>
      <c r="GEH69" s="876"/>
      <c r="GEI69" s="876"/>
      <c r="GEJ69" s="876"/>
      <c r="GEK69" s="876"/>
      <c r="GEL69" s="876"/>
      <c r="GEM69" s="876"/>
      <c r="GEN69" s="876"/>
      <c r="GEO69" s="876"/>
      <c r="GEP69" s="876"/>
      <c r="GEQ69" s="876"/>
      <c r="GER69" s="876"/>
      <c r="GES69" s="876"/>
      <c r="GET69" s="876"/>
      <c r="GEU69" s="876"/>
      <c r="GEV69" s="876"/>
      <c r="GEW69" s="876"/>
      <c r="GEX69" s="876"/>
      <c r="GEY69" s="876"/>
      <c r="GEZ69" s="876"/>
      <c r="GFA69" s="876"/>
      <c r="GFB69" s="876"/>
      <c r="GFC69" s="876"/>
      <c r="GFD69" s="876"/>
      <c r="GFE69" s="876"/>
      <c r="GFF69" s="876"/>
      <c r="GFG69" s="876"/>
      <c r="GFH69" s="876"/>
      <c r="GFI69" s="876"/>
      <c r="GFJ69" s="876"/>
      <c r="GFK69" s="876"/>
      <c r="GFL69" s="876"/>
      <c r="GFM69" s="876"/>
      <c r="GFN69" s="876"/>
      <c r="GFO69" s="876"/>
      <c r="GFP69" s="876"/>
      <c r="GFQ69" s="876"/>
      <c r="GFR69" s="876"/>
      <c r="GFS69" s="876"/>
      <c r="GFT69" s="876"/>
      <c r="GFU69" s="876"/>
      <c r="GFV69" s="876"/>
      <c r="GFW69" s="876"/>
      <c r="GFX69" s="876"/>
      <c r="GFY69" s="876"/>
      <c r="GFZ69" s="876"/>
      <c r="GGA69" s="876"/>
      <c r="GGB69" s="876"/>
      <c r="GGC69" s="876"/>
      <c r="GGD69" s="876"/>
      <c r="GGE69" s="876"/>
      <c r="GGF69" s="876"/>
      <c r="GGG69" s="876"/>
      <c r="GGH69" s="876"/>
      <c r="GGI69" s="876"/>
      <c r="GGJ69" s="876"/>
      <c r="GGK69" s="876"/>
      <c r="GGL69" s="876"/>
      <c r="GGM69" s="876"/>
      <c r="GGN69" s="876"/>
      <c r="GGO69" s="876"/>
      <c r="GGP69" s="876"/>
      <c r="GGQ69" s="876"/>
      <c r="GGR69" s="876"/>
      <c r="GGS69" s="876"/>
      <c r="GGT69" s="876"/>
      <c r="GGU69" s="876"/>
      <c r="GGV69" s="876"/>
      <c r="GGW69" s="876"/>
      <c r="GGX69" s="876"/>
      <c r="GGY69" s="876"/>
      <c r="GGZ69" s="876"/>
      <c r="GHA69" s="876"/>
      <c r="GHB69" s="876"/>
      <c r="GHC69" s="876"/>
      <c r="GHD69" s="876"/>
      <c r="GHE69" s="876"/>
      <c r="GHF69" s="876"/>
      <c r="GHG69" s="876"/>
      <c r="GHH69" s="876"/>
      <c r="GHI69" s="876"/>
      <c r="GHJ69" s="876"/>
      <c r="GHK69" s="876"/>
      <c r="GHL69" s="876"/>
      <c r="GHM69" s="876"/>
      <c r="GHN69" s="876"/>
      <c r="GHO69" s="876"/>
      <c r="GHP69" s="876"/>
      <c r="GHQ69" s="876"/>
      <c r="GHR69" s="876"/>
      <c r="GHS69" s="876"/>
      <c r="GHT69" s="876"/>
      <c r="GHU69" s="876"/>
      <c r="GHV69" s="876"/>
      <c r="GHW69" s="876"/>
      <c r="GHX69" s="876"/>
      <c r="GHY69" s="876"/>
      <c r="GHZ69" s="876"/>
      <c r="GIA69" s="876"/>
      <c r="GIB69" s="876"/>
      <c r="GIC69" s="876"/>
      <c r="GID69" s="876"/>
      <c r="GIE69" s="876"/>
      <c r="GIF69" s="876"/>
      <c r="GIG69" s="876"/>
      <c r="GIH69" s="876"/>
      <c r="GII69" s="876"/>
      <c r="GIJ69" s="876"/>
      <c r="GIK69" s="876"/>
      <c r="GIL69" s="876"/>
      <c r="GIM69" s="876"/>
      <c r="GIN69" s="876"/>
      <c r="GIO69" s="876"/>
      <c r="GIP69" s="876"/>
      <c r="GIQ69" s="876"/>
      <c r="GIR69" s="876"/>
      <c r="GIS69" s="876"/>
      <c r="GIT69" s="876"/>
      <c r="GIU69" s="876"/>
      <c r="GIV69" s="876"/>
      <c r="GIW69" s="876"/>
      <c r="GIX69" s="876"/>
      <c r="GIY69" s="876"/>
      <c r="GIZ69" s="876"/>
      <c r="GJA69" s="876"/>
      <c r="GJB69" s="876"/>
      <c r="GJC69" s="876"/>
      <c r="GJD69" s="876"/>
      <c r="GJE69" s="876"/>
      <c r="GJF69" s="876"/>
      <c r="GJG69" s="876"/>
      <c r="GJH69" s="876"/>
      <c r="GJI69" s="876"/>
      <c r="GJJ69" s="876"/>
      <c r="GJK69" s="876"/>
      <c r="GJL69" s="876"/>
      <c r="GJM69" s="876"/>
      <c r="GJN69" s="876"/>
      <c r="GJO69" s="876"/>
      <c r="GJP69" s="876"/>
      <c r="GJQ69" s="876"/>
      <c r="GJR69" s="876"/>
      <c r="GJS69" s="876"/>
      <c r="GJT69" s="876"/>
      <c r="GJU69" s="876"/>
      <c r="GJV69" s="876"/>
      <c r="GJW69" s="876"/>
      <c r="GJX69" s="876"/>
      <c r="GJY69" s="876"/>
      <c r="GJZ69" s="876"/>
      <c r="GKA69" s="876"/>
      <c r="GKB69" s="876"/>
      <c r="GKC69" s="876"/>
      <c r="GKD69" s="876"/>
      <c r="GKE69" s="876"/>
      <c r="GKF69" s="876"/>
      <c r="GKG69" s="876"/>
      <c r="GKH69" s="876"/>
      <c r="GKI69" s="876"/>
      <c r="GKJ69" s="876"/>
      <c r="GKK69" s="876"/>
      <c r="GKL69" s="876"/>
      <c r="GKM69" s="876"/>
      <c r="GKN69" s="876"/>
      <c r="GKO69" s="876"/>
      <c r="GKP69" s="876"/>
      <c r="GKQ69" s="876"/>
      <c r="GKR69" s="876"/>
      <c r="GKS69" s="876"/>
      <c r="GKT69" s="876"/>
      <c r="GKU69" s="876"/>
      <c r="GKV69" s="876"/>
      <c r="GKW69" s="876"/>
      <c r="GKX69" s="876"/>
      <c r="GKY69" s="876"/>
      <c r="GKZ69" s="876"/>
      <c r="GLA69" s="876"/>
      <c r="GLB69" s="876"/>
      <c r="GLC69" s="876"/>
      <c r="GLD69" s="876"/>
      <c r="GLE69" s="876"/>
      <c r="GLF69" s="876"/>
      <c r="GLG69" s="876"/>
      <c r="GLH69" s="876"/>
      <c r="GLI69" s="876"/>
      <c r="GLJ69" s="876"/>
      <c r="GLK69" s="876"/>
      <c r="GLL69" s="876"/>
      <c r="GLM69" s="876"/>
      <c r="GLN69" s="876"/>
      <c r="GLO69" s="876"/>
      <c r="GLP69" s="876"/>
      <c r="GLQ69" s="876"/>
      <c r="GLR69" s="876"/>
      <c r="GLS69" s="876"/>
      <c r="GLT69" s="876"/>
      <c r="GLU69" s="876"/>
      <c r="GLV69" s="876"/>
      <c r="GLW69" s="876"/>
      <c r="GLX69" s="876"/>
      <c r="GLY69" s="876"/>
      <c r="GLZ69" s="876"/>
      <c r="GMA69" s="876"/>
      <c r="GMB69" s="876"/>
      <c r="GMC69" s="876"/>
      <c r="GMD69" s="876"/>
      <c r="GME69" s="876"/>
      <c r="GMF69" s="876"/>
      <c r="GMG69" s="876"/>
      <c r="GMH69" s="876"/>
      <c r="GMI69" s="876"/>
      <c r="GMJ69" s="876"/>
      <c r="GMK69" s="876"/>
      <c r="GML69" s="876"/>
      <c r="GMM69" s="876"/>
      <c r="GMN69" s="876"/>
      <c r="GMO69" s="876"/>
      <c r="GMP69" s="876"/>
      <c r="GMQ69" s="876"/>
      <c r="GMR69" s="876"/>
      <c r="GMS69" s="876"/>
      <c r="GMT69" s="876"/>
      <c r="GMU69" s="876"/>
      <c r="GMV69" s="876"/>
      <c r="GMW69" s="876"/>
      <c r="GMX69" s="876"/>
      <c r="GMY69" s="876"/>
      <c r="GMZ69" s="876"/>
      <c r="GNA69" s="876"/>
      <c r="GNB69" s="876"/>
      <c r="GNC69" s="876"/>
      <c r="GND69" s="876"/>
      <c r="GNE69" s="876"/>
      <c r="GNF69" s="876"/>
      <c r="GNG69" s="876"/>
      <c r="GNH69" s="876"/>
      <c r="GNI69" s="876"/>
      <c r="GNJ69" s="876"/>
      <c r="GNK69" s="876"/>
      <c r="GNL69" s="876"/>
      <c r="GNM69" s="876"/>
      <c r="GNN69" s="876"/>
      <c r="GNO69" s="876"/>
      <c r="GNP69" s="876"/>
      <c r="GNQ69" s="876"/>
      <c r="GNR69" s="876"/>
      <c r="GNS69" s="876"/>
      <c r="GNT69" s="876"/>
      <c r="GNU69" s="876"/>
      <c r="GNV69" s="876"/>
      <c r="GNW69" s="876"/>
      <c r="GNX69" s="876"/>
      <c r="GNY69" s="876"/>
      <c r="GNZ69" s="876"/>
      <c r="GOA69" s="876"/>
      <c r="GOB69" s="876"/>
      <c r="GOC69" s="876"/>
      <c r="GOD69" s="876"/>
      <c r="GOE69" s="876"/>
      <c r="GOF69" s="876"/>
      <c r="GOG69" s="876"/>
      <c r="GOH69" s="876"/>
      <c r="GOI69" s="876"/>
      <c r="GOJ69" s="876"/>
      <c r="GOK69" s="876"/>
      <c r="GOL69" s="876"/>
      <c r="GOM69" s="876"/>
      <c r="GON69" s="876"/>
      <c r="GOO69" s="876"/>
      <c r="GOP69" s="876"/>
      <c r="GOQ69" s="876"/>
      <c r="GOR69" s="876"/>
      <c r="GOS69" s="876"/>
      <c r="GOT69" s="876"/>
      <c r="GOU69" s="876"/>
      <c r="GOV69" s="876"/>
      <c r="GOW69" s="876"/>
      <c r="GOX69" s="876"/>
      <c r="GOY69" s="876"/>
      <c r="GOZ69" s="876"/>
      <c r="GPA69" s="876"/>
      <c r="GPB69" s="876"/>
      <c r="GPC69" s="876"/>
      <c r="GPD69" s="876"/>
      <c r="GPE69" s="876"/>
      <c r="GPF69" s="876"/>
      <c r="GPG69" s="876"/>
      <c r="GPH69" s="876"/>
      <c r="GPI69" s="876"/>
      <c r="GPJ69" s="876"/>
      <c r="GPK69" s="876"/>
      <c r="GPL69" s="876"/>
      <c r="GPM69" s="876"/>
      <c r="GPN69" s="876"/>
      <c r="GPO69" s="876"/>
      <c r="GPP69" s="876"/>
      <c r="GPQ69" s="876"/>
      <c r="GPR69" s="876"/>
      <c r="GPS69" s="876"/>
      <c r="GPT69" s="876"/>
      <c r="GPU69" s="876"/>
      <c r="GPV69" s="876"/>
      <c r="GPW69" s="876"/>
      <c r="GPX69" s="876"/>
      <c r="GPY69" s="876"/>
      <c r="GPZ69" s="876"/>
      <c r="GQA69" s="876"/>
      <c r="GQB69" s="876"/>
      <c r="GQC69" s="876"/>
      <c r="GQD69" s="876"/>
      <c r="GQE69" s="876"/>
      <c r="GQF69" s="876"/>
      <c r="GQG69" s="876"/>
      <c r="GQH69" s="876"/>
      <c r="GQI69" s="876"/>
      <c r="GQJ69" s="876"/>
      <c r="GQK69" s="876"/>
      <c r="GQL69" s="876"/>
      <c r="GQM69" s="876"/>
      <c r="GQN69" s="876"/>
      <c r="GQO69" s="876"/>
      <c r="GQP69" s="876"/>
      <c r="GQQ69" s="876"/>
      <c r="GQR69" s="876"/>
      <c r="GQS69" s="876"/>
      <c r="GQT69" s="876"/>
      <c r="GQU69" s="876"/>
      <c r="GQV69" s="876"/>
      <c r="GQW69" s="876"/>
      <c r="GQX69" s="876"/>
      <c r="GQY69" s="876"/>
      <c r="GQZ69" s="876"/>
      <c r="GRA69" s="876"/>
      <c r="GRB69" s="876"/>
      <c r="GRC69" s="876"/>
      <c r="GRD69" s="876"/>
      <c r="GRE69" s="876"/>
      <c r="GRF69" s="876"/>
      <c r="GRG69" s="876"/>
      <c r="GRH69" s="876"/>
      <c r="GRI69" s="876"/>
      <c r="GRJ69" s="876"/>
      <c r="GRK69" s="876"/>
      <c r="GRL69" s="876"/>
      <c r="GRM69" s="876"/>
      <c r="GRN69" s="876"/>
      <c r="GRO69" s="876"/>
      <c r="GRP69" s="876"/>
      <c r="GRQ69" s="876"/>
      <c r="GRR69" s="876"/>
      <c r="GRS69" s="876"/>
      <c r="GRT69" s="876"/>
      <c r="GRU69" s="876"/>
      <c r="GRV69" s="876"/>
      <c r="GRW69" s="876"/>
      <c r="GRX69" s="876"/>
      <c r="GRY69" s="876"/>
      <c r="GRZ69" s="876"/>
      <c r="GSA69" s="876"/>
      <c r="GSB69" s="876"/>
      <c r="GSC69" s="876"/>
      <c r="GSD69" s="876"/>
      <c r="GSE69" s="876"/>
      <c r="GSF69" s="876"/>
      <c r="GSG69" s="876"/>
      <c r="GSH69" s="876"/>
      <c r="GSI69" s="876"/>
      <c r="GSJ69" s="876"/>
      <c r="GSK69" s="876"/>
      <c r="GSL69" s="876"/>
      <c r="GSM69" s="876"/>
      <c r="GSN69" s="876"/>
      <c r="GSO69" s="876"/>
      <c r="GSP69" s="876"/>
      <c r="GSQ69" s="876"/>
      <c r="GSR69" s="876"/>
      <c r="GSS69" s="876"/>
      <c r="GST69" s="876"/>
      <c r="GSU69" s="876"/>
      <c r="GSV69" s="876"/>
      <c r="GSW69" s="876"/>
      <c r="GSX69" s="876"/>
      <c r="GSY69" s="876"/>
      <c r="GSZ69" s="876"/>
      <c r="GTA69" s="876"/>
      <c r="GTB69" s="876"/>
      <c r="GTC69" s="876"/>
      <c r="GTD69" s="876"/>
      <c r="GTE69" s="876"/>
      <c r="GTF69" s="876"/>
      <c r="GTG69" s="876"/>
      <c r="GTH69" s="876"/>
      <c r="GTI69" s="876"/>
      <c r="GTJ69" s="876"/>
      <c r="GTK69" s="876"/>
      <c r="GTL69" s="876"/>
      <c r="GTM69" s="876"/>
      <c r="GTN69" s="876"/>
      <c r="GTO69" s="876"/>
      <c r="GTP69" s="876"/>
      <c r="GTQ69" s="876"/>
      <c r="GTR69" s="876"/>
      <c r="GTS69" s="876"/>
      <c r="GTT69" s="876"/>
      <c r="GTU69" s="876"/>
      <c r="GTV69" s="876"/>
      <c r="GTW69" s="876"/>
      <c r="GTX69" s="876"/>
      <c r="GTY69" s="876"/>
      <c r="GTZ69" s="876"/>
      <c r="GUA69" s="876"/>
      <c r="GUB69" s="876"/>
      <c r="GUC69" s="876"/>
      <c r="GUD69" s="876"/>
      <c r="GUE69" s="876"/>
      <c r="GUF69" s="876"/>
      <c r="GUG69" s="876"/>
      <c r="GUH69" s="876"/>
      <c r="GUI69" s="876"/>
      <c r="GUJ69" s="876"/>
      <c r="GUK69" s="876"/>
      <c r="GUL69" s="876"/>
      <c r="GUM69" s="876"/>
      <c r="GUN69" s="876"/>
      <c r="GUO69" s="876"/>
      <c r="GUP69" s="876"/>
      <c r="GUQ69" s="876"/>
      <c r="GUR69" s="876"/>
      <c r="GUS69" s="876"/>
      <c r="GUT69" s="876"/>
      <c r="GUU69" s="876"/>
      <c r="GUV69" s="876"/>
      <c r="GUW69" s="876"/>
      <c r="GUX69" s="876"/>
      <c r="GUY69" s="876"/>
      <c r="GUZ69" s="876"/>
      <c r="GVA69" s="876"/>
      <c r="GVB69" s="876"/>
      <c r="GVC69" s="876"/>
      <c r="GVD69" s="876"/>
      <c r="GVE69" s="876"/>
      <c r="GVF69" s="876"/>
      <c r="GVG69" s="876"/>
      <c r="GVH69" s="876"/>
      <c r="GVI69" s="876"/>
      <c r="GVJ69" s="876"/>
      <c r="GVK69" s="876"/>
      <c r="GVL69" s="876"/>
      <c r="GVM69" s="876"/>
      <c r="GVN69" s="876"/>
      <c r="GVO69" s="876"/>
      <c r="GVP69" s="876"/>
      <c r="GVQ69" s="876"/>
      <c r="GVR69" s="876"/>
      <c r="GVS69" s="876"/>
      <c r="GVT69" s="876"/>
      <c r="GVU69" s="876"/>
      <c r="GVV69" s="876"/>
      <c r="GVW69" s="876"/>
      <c r="GVX69" s="876"/>
      <c r="GVY69" s="876"/>
      <c r="GVZ69" s="876"/>
      <c r="GWA69" s="876"/>
      <c r="GWB69" s="876"/>
      <c r="GWC69" s="876"/>
      <c r="GWD69" s="876"/>
      <c r="GWE69" s="876"/>
      <c r="GWF69" s="876"/>
      <c r="GWG69" s="876"/>
      <c r="GWH69" s="876"/>
      <c r="GWI69" s="876"/>
      <c r="GWJ69" s="876"/>
      <c r="GWK69" s="876"/>
      <c r="GWL69" s="876"/>
      <c r="GWM69" s="876"/>
      <c r="GWN69" s="876"/>
      <c r="GWO69" s="876"/>
      <c r="GWP69" s="876"/>
      <c r="GWQ69" s="876"/>
      <c r="GWR69" s="876"/>
      <c r="GWS69" s="876"/>
      <c r="GWT69" s="876"/>
      <c r="GWU69" s="876"/>
      <c r="GWV69" s="876"/>
      <c r="GWW69" s="876"/>
      <c r="GWX69" s="876"/>
      <c r="GWY69" s="876"/>
      <c r="GWZ69" s="876"/>
      <c r="GXA69" s="876"/>
      <c r="GXB69" s="876"/>
      <c r="GXC69" s="876"/>
      <c r="GXD69" s="876"/>
      <c r="GXE69" s="876"/>
      <c r="GXF69" s="876"/>
      <c r="GXG69" s="876"/>
      <c r="GXH69" s="876"/>
      <c r="GXI69" s="876"/>
      <c r="GXJ69" s="876"/>
      <c r="GXK69" s="876"/>
      <c r="GXL69" s="876"/>
      <c r="GXM69" s="876"/>
      <c r="GXN69" s="876"/>
      <c r="GXO69" s="876"/>
      <c r="GXP69" s="876"/>
      <c r="GXQ69" s="876"/>
      <c r="GXR69" s="876"/>
      <c r="GXS69" s="876"/>
      <c r="GXT69" s="876"/>
      <c r="GXU69" s="876"/>
      <c r="GXV69" s="876"/>
      <c r="GXW69" s="876"/>
      <c r="GXX69" s="876"/>
      <c r="GXY69" s="876"/>
      <c r="GXZ69" s="876"/>
      <c r="GYA69" s="876"/>
      <c r="GYB69" s="876"/>
      <c r="GYC69" s="876"/>
      <c r="GYD69" s="876"/>
      <c r="GYE69" s="876"/>
      <c r="GYF69" s="876"/>
      <c r="GYG69" s="876"/>
      <c r="GYH69" s="876"/>
      <c r="GYI69" s="876"/>
      <c r="GYJ69" s="876"/>
      <c r="GYK69" s="876"/>
      <c r="GYL69" s="876"/>
      <c r="GYM69" s="876"/>
      <c r="GYN69" s="876"/>
      <c r="GYO69" s="876"/>
      <c r="GYP69" s="876"/>
      <c r="GYQ69" s="876"/>
      <c r="GYR69" s="876"/>
      <c r="GYS69" s="876"/>
      <c r="GYT69" s="876"/>
      <c r="GYU69" s="876"/>
      <c r="GYV69" s="876"/>
      <c r="GYW69" s="876"/>
      <c r="GYX69" s="876"/>
      <c r="GYY69" s="876"/>
      <c r="GYZ69" s="876"/>
      <c r="GZA69" s="876"/>
      <c r="GZB69" s="876"/>
      <c r="GZC69" s="876"/>
      <c r="GZD69" s="876"/>
      <c r="GZE69" s="876"/>
      <c r="GZF69" s="876"/>
      <c r="GZG69" s="876"/>
      <c r="GZH69" s="876"/>
      <c r="GZI69" s="876"/>
      <c r="GZJ69" s="876"/>
      <c r="GZK69" s="876"/>
      <c r="GZL69" s="876"/>
      <c r="GZM69" s="876"/>
      <c r="GZN69" s="876"/>
      <c r="GZO69" s="876"/>
      <c r="GZP69" s="876"/>
      <c r="GZQ69" s="876"/>
      <c r="GZR69" s="876"/>
      <c r="GZS69" s="876"/>
      <c r="GZT69" s="876"/>
      <c r="GZU69" s="876"/>
      <c r="GZV69" s="876"/>
      <c r="GZW69" s="876"/>
      <c r="GZX69" s="876"/>
      <c r="GZY69" s="876"/>
      <c r="GZZ69" s="876"/>
      <c r="HAA69" s="876"/>
      <c r="HAB69" s="876"/>
      <c r="HAC69" s="876"/>
      <c r="HAD69" s="876"/>
      <c r="HAE69" s="876"/>
      <c r="HAF69" s="876"/>
      <c r="HAG69" s="876"/>
      <c r="HAH69" s="876"/>
      <c r="HAI69" s="876"/>
      <c r="HAJ69" s="876"/>
      <c r="HAK69" s="876"/>
      <c r="HAL69" s="876"/>
      <c r="HAM69" s="876"/>
      <c r="HAN69" s="876"/>
      <c r="HAO69" s="876"/>
      <c r="HAP69" s="876"/>
      <c r="HAQ69" s="876"/>
      <c r="HAR69" s="876"/>
      <c r="HAS69" s="876"/>
      <c r="HAT69" s="876"/>
      <c r="HAU69" s="876"/>
      <c r="HAV69" s="876"/>
      <c r="HAW69" s="876"/>
      <c r="HAX69" s="876"/>
      <c r="HAY69" s="876"/>
      <c r="HAZ69" s="876"/>
      <c r="HBA69" s="876"/>
      <c r="HBB69" s="876"/>
      <c r="HBC69" s="876"/>
      <c r="HBD69" s="876"/>
      <c r="HBE69" s="876"/>
      <c r="HBF69" s="876"/>
      <c r="HBG69" s="876"/>
      <c r="HBH69" s="876"/>
      <c r="HBI69" s="876"/>
      <c r="HBJ69" s="876"/>
      <c r="HBK69" s="876"/>
      <c r="HBL69" s="876"/>
      <c r="HBM69" s="876"/>
      <c r="HBN69" s="876"/>
      <c r="HBO69" s="876"/>
      <c r="HBP69" s="876"/>
      <c r="HBQ69" s="876"/>
      <c r="HBR69" s="876"/>
      <c r="HBS69" s="876"/>
      <c r="HBT69" s="876"/>
      <c r="HBU69" s="876"/>
      <c r="HBV69" s="876"/>
      <c r="HBW69" s="876"/>
      <c r="HBX69" s="876"/>
      <c r="HBY69" s="876"/>
      <c r="HBZ69" s="876"/>
      <c r="HCA69" s="876"/>
      <c r="HCB69" s="876"/>
      <c r="HCC69" s="876"/>
      <c r="HCD69" s="876"/>
      <c r="HCE69" s="876"/>
      <c r="HCF69" s="876"/>
      <c r="HCG69" s="876"/>
      <c r="HCH69" s="876"/>
      <c r="HCI69" s="876"/>
      <c r="HCJ69" s="876"/>
      <c r="HCK69" s="876"/>
      <c r="HCL69" s="876"/>
      <c r="HCM69" s="876"/>
      <c r="HCN69" s="876"/>
      <c r="HCO69" s="876"/>
      <c r="HCP69" s="876"/>
      <c r="HCQ69" s="876"/>
      <c r="HCR69" s="876"/>
      <c r="HCS69" s="876"/>
      <c r="HCT69" s="876"/>
      <c r="HCU69" s="876"/>
      <c r="HCV69" s="876"/>
      <c r="HCW69" s="876"/>
      <c r="HCX69" s="876"/>
      <c r="HCY69" s="876"/>
      <c r="HCZ69" s="876"/>
      <c r="HDA69" s="876"/>
      <c r="HDB69" s="876"/>
      <c r="HDC69" s="876"/>
      <c r="HDD69" s="876"/>
      <c r="HDE69" s="876"/>
      <c r="HDF69" s="876"/>
      <c r="HDG69" s="876"/>
      <c r="HDH69" s="876"/>
      <c r="HDI69" s="876"/>
      <c r="HDJ69" s="876"/>
      <c r="HDK69" s="876"/>
      <c r="HDL69" s="876"/>
      <c r="HDM69" s="876"/>
      <c r="HDN69" s="876"/>
      <c r="HDO69" s="876"/>
      <c r="HDP69" s="876"/>
      <c r="HDQ69" s="876"/>
      <c r="HDR69" s="876"/>
      <c r="HDS69" s="876"/>
      <c r="HDT69" s="876"/>
      <c r="HDU69" s="876"/>
      <c r="HDV69" s="876"/>
      <c r="HDW69" s="876"/>
      <c r="HDX69" s="876"/>
      <c r="HDY69" s="876"/>
      <c r="HDZ69" s="876"/>
      <c r="HEA69" s="876"/>
      <c r="HEB69" s="876"/>
      <c r="HEC69" s="876"/>
      <c r="HED69" s="876"/>
      <c r="HEE69" s="876"/>
      <c r="HEF69" s="876"/>
      <c r="HEG69" s="876"/>
      <c r="HEH69" s="876"/>
      <c r="HEI69" s="876"/>
      <c r="HEJ69" s="876"/>
      <c r="HEK69" s="876"/>
      <c r="HEL69" s="876"/>
      <c r="HEM69" s="876"/>
      <c r="HEN69" s="876"/>
      <c r="HEO69" s="876"/>
      <c r="HEP69" s="876"/>
      <c r="HEQ69" s="876"/>
      <c r="HER69" s="876"/>
      <c r="HES69" s="876"/>
      <c r="HET69" s="876"/>
      <c r="HEU69" s="876"/>
      <c r="HEV69" s="876"/>
      <c r="HEW69" s="876"/>
      <c r="HEX69" s="876"/>
      <c r="HEY69" s="876"/>
      <c r="HEZ69" s="876"/>
      <c r="HFA69" s="876"/>
      <c r="HFB69" s="876"/>
      <c r="HFC69" s="876"/>
      <c r="HFD69" s="876"/>
      <c r="HFE69" s="876"/>
      <c r="HFF69" s="876"/>
      <c r="HFG69" s="876"/>
      <c r="HFH69" s="876"/>
      <c r="HFI69" s="876"/>
      <c r="HFJ69" s="876"/>
      <c r="HFK69" s="876"/>
      <c r="HFL69" s="876"/>
      <c r="HFM69" s="876"/>
      <c r="HFN69" s="876"/>
      <c r="HFO69" s="876"/>
      <c r="HFP69" s="876"/>
      <c r="HFQ69" s="876"/>
      <c r="HFR69" s="876"/>
      <c r="HFS69" s="876"/>
      <c r="HFT69" s="876"/>
      <c r="HFU69" s="876"/>
      <c r="HFV69" s="876"/>
      <c r="HFW69" s="876"/>
      <c r="HFX69" s="876"/>
      <c r="HFY69" s="876"/>
      <c r="HFZ69" s="876"/>
      <c r="HGA69" s="876"/>
      <c r="HGB69" s="876"/>
      <c r="HGC69" s="876"/>
      <c r="HGD69" s="876"/>
      <c r="HGE69" s="876"/>
      <c r="HGF69" s="876"/>
      <c r="HGG69" s="876"/>
      <c r="HGH69" s="876"/>
      <c r="HGI69" s="876"/>
      <c r="HGJ69" s="876"/>
      <c r="HGK69" s="876"/>
      <c r="HGL69" s="876"/>
      <c r="HGM69" s="876"/>
      <c r="HGN69" s="876"/>
      <c r="HGO69" s="876"/>
      <c r="HGP69" s="876"/>
      <c r="HGQ69" s="876"/>
      <c r="HGR69" s="876"/>
      <c r="HGS69" s="876"/>
      <c r="HGT69" s="876"/>
      <c r="HGU69" s="876"/>
      <c r="HGV69" s="876"/>
      <c r="HGW69" s="876"/>
      <c r="HGX69" s="876"/>
      <c r="HGY69" s="876"/>
      <c r="HGZ69" s="876"/>
      <c r="HHA69" s="876"/>
      <c r="HHB69" s="876"/>
      <c r="HHC69" s="876"/>
      <c r="HHD69" s="876"/>
      <c r="HHE69" s="876"/>
      <c r="HHF69" s="876"/>
      <c r="HHG69" s="876"/>
      <c r="HHH69" s="876"/>
      <c r="HHI69" s="876"/>
      <c r="HHJ69" s="876"/>
      <c r="HHK69" s="876"/>
      <c r="HHL69" s="876"/>
      <c r="HHM69" s="876"/>
      <c r="HHN69" s="876"/>
      <c r="HHO69" s="876"/>
      <c r="HHP69" s="876"/>
      <c r="HHQ69" s="876"/>
      <c r="HHR69" s="876"/>
      <c r="HHS69" s="876"/>
      <c r="HHT69" s="876"/>
      <c r="HHU69" s="876"/>
      <c r="HHV69" s="876"/>
      <c r="HHW69" s="876"/>
      <c r="HHX69" s="876"/>
      <c r="HHY69" s="876"/>
      <c r="HHZ69" s="876"/>
      <c r="HIA69" s="876"/>
      <c r="HIB69" s="876"/>
      <c r="HIC69" s="876"/>
      <c r="HID69" s="876"/>
      <c r="HIE69" s="876"/>
      <c r="HIF69" s="876"/>
      <c r="HIG69" s="876"/>
      <c r="HIH69" s="876"/>
      <c r="HII69" s="876"/>
      <c r="HIJ69" s="876"/>
      <c r="HIK69" s="876"/>
      <c r="HIL69" s="876"/>
      <c r="HIM69" s="876"/>
      <c r="HIN69" s="876"/>
      <c r="HIO69" s="876"/>
      <c r="HIP69" s="876"/>
      <c r="HIQ69" s="876"/>
      <c r="HIR69" s="876"/>
      <c r="HIS69" s="876"/>
      <c r="HIT69" s="876"/>
      <c r="HIU69" s="876"/>
      <c r="HIV69" s="876"/>
      <c r="HIW69" s="876"/>
      <c r="HIX69" s="876"/>
      <c r="HIY69" s="876"/>
      <c r="HIZ69" s="876"/>
      <c r="HJA69" s="876"/>
      <c r="HJB69" s="876"/>
      <c r="HJC69" s="876"/>
      <c r="HJD69" s="876"/>
      <c r="HJE69" s="876"/>
      <c r="HJF69" s="876"/>
      <c r="HJG69" s="876"/>
      <c r="HJH69" s="876"/>
      <c r="HJI69" s="876"/>
      <c r="HJJ69" s="876"/>
      <c r="HJK69" s="876"/>
      <c r="HJL69" s="876"/>
      <c r="HJM69" s="876"/>
      <c r="HJN69" s="876"/>
      <c r="HJO69" s="876"/>
      <c r="HJP69" s="876"/>
      <c r="HJQ69" s="876"/>
      <c r="HJR69" s="876"/>
      <c r="HJS69" s="876"/>
      <c r="HJT69" s="876"/>
      <c r="HJU69" s="876"/>
      <c r="HJV69" s="876"/>
      <c r="HJW69" s="876"/>
      <c r="HJX69" s="876"/>
      <c r="HJY69" s="876"/>
      <c r="HJZ69" s="876"/>
      <c r="HKA69" s="876"/>
      <c r="HKB69" s="876"/>
      <c r="HKC69" s="876"/>
      <c r="HKD69" s="876"/>
      <c r="HKE69" s="876"/>
      <c r="HKF69" s="876"/>
      <c r="HKG69" s="876"/>
      <c r="HKH69" s="876"/>
      <c r="HKI69" s="876"/>
      <c r="HKJ69" s="876"/>
      <c r="HKK69" s="876"/>
      <c r="HKL69" s="876"/>
      <c r="HKM69" s="876"/>
      <c r="HKN69" s="876"/>
      <c r="HKO69" s="876"/>
      <c r="HKP69" s="876"/>
      <c r="HKQ69" s="876"/>
      <c r="HKR69" s="876"/>
      <c r="HKS69" s="876"/>
      <c r="HKT69" s="876"/>
      <c r="HKU69" s="876"/>
      <c r="HKV69" s="876"/>
      <c r="HKW69" s="876"/>
      <c r="HKX69" s="876"/>
      <c r="HKY69" s="876"/>
      <c r="HKZ69" s="876"/>
      <c r="HLA69" s="876"/>
      <c r="HLB69" s="876"/>
      <c r="HLC69" s="876"/>
      <c r="HLD69" s="876"/>
      <c r="HLE69" s="876"/>
      <c r="HLF69" s="876"/>
      <c r="HLG69" s="876"/>
      <c r="HLH69" s="876"/>
      <c r="HLI69" s="876"/>
      <c r="HLJ69" s="876"/>
      <c r="HLK69" s="876"/>
      <c r="HLL69" s="876"/>
      <c r="HLM69" s="876"/>
      <c r="HLN69" s="876"/>
      <c r="HLO69" s="876"/>
      <c r="HLP69" s="876"/>
      <c r="HLQ69" s="876"/>
      <c r="HLR69" s="876"/>
      <c r="HLS69" s="876"/>
      <c r="HLT69" s="876"/>
      <c r="HLU69" s="876"/>
      <c r="HLV69" s="876"/>
      <c r="HLW69" s="876"/>
      <c r="HLX69" s="876"/>
      <c r="HLY69" s="876"/>
      <c r="HLZ69" s="876"/>
      <c r="HMA69" s="876"/>
      <c r="HMB69" s="876"/>
      <c r="HMC69" s="876"/>
      <c r="HMD69" s="876"/>
      <c r="HME69" s="876"/>
      <c r="HMF69" s="876"/>
      <c r="HMG69" s="876"/>
      <c r="HMH69" s="876"/>
      <c r="HMI69" s="876"/>
      <c r="HMJ69" s="876"/>
      <c r="HMK69" s="876"/>
      <c r="HML69" s="876"/>
      <c r="HMM69" s="876"/>
      <c r="HMN69" s="876"/>
      <c r="HMO69" s="876"/>
      <c r="HMP69" s="876"/>
      <c r="HMQ69" s="876"/>
      <c r="HMR69" s="876"/>
      <c r="HMS69" s="876"/>
      <c r="HMT69" s="876"/>
      <c r="HMU69" s="876"/>
      <c r="HMV69" s="876"/>
      <c r="HMW69" s="876"/>
      <c r="HMX69" s="876"/>
      <c r="HMY69" s="876"/>
      <c r="HMZ69" s="876"/>
      <c r="HNA69" s="876"/>
      <c r="HNB69" s="876"/>
      <c r="HNC69" s="876"/>
      <c r="HND69" s="876"/>
      <c r="HNE69" s="876"/>
      <c r="HNF69" s="876"/>
      <c r="HNG69" s="876"/>
      <c r="HNH69" s="876"/>
      <c r="HNI69" s="876"/>
      <c r="HNJ69" s="876"/>
      <c r="HNK69" s="876"/>
      <c r="HNL69" s="876"/>
      <c r="HNM69" s="876"/>
      <c r="HNN69" s="876"/>
      <c r="HNO69" s="876"/>
      <c r="HNP69" s="876"/>
      <c r="HNQ69" s="876"/>
      <c r="HNR69" s="876"/>
      <c r="HNS69" s="876"/>
      <c r="HNT69" s="876"/>
      <c r="HNU69" s="876"/>
      <c r="HNV69" s="876"/>
      <c r="HNW69" s="876"/>
      <c r="HNX69" s="876"/>
      <c r="HNY69" s="876"/>
      <c r="HNZ69" s="876"/>
      <c r="HOA69" s="876"/>
      <c r="HOB69" s="876"/>
      <c r="HOC69" s="876"/>
      <c r="HOD69" s="876"/>
      <c r="HOE69" s="876"/>
      <c r="HOF69" s="876"/>
      <c r="HOG69" s="876"/>
      <c r="HOH69" s="876"/>
      <c r="HOI69" s="876"/>
      <c r="HOJ69" s="876"/>
      <c r="HOK69" s="876"/>
      <c r="HOL69" s="876"/>
      <c r="HOM69" s="876"/>
      <c r="HON69" s="876"/>
      <c r="HOO69" s="876"/>
      <c r="HOP69" s="876"/>
      <c r="HOQ69" s="876"/>
      <c r="HOR69" s="876"/>
      <c r="HOS69" s="876"/>
      <c r="HOT69" s="876"/>
      <c r="HOU69" s="876"/>
      <c r="HOV69" s="876"/>
      <c r="HOW69" s="876"/>
      <c r="HOX69" s="876"/>
      <c r="HOY69" s="876"/>
      <c r="HOZ69" s="876"/>
      <c r="HPA69" s="876"/>
      <c r="HPB69" s="876"/>
      <c r="HPC69" s="876"/>
      <c r="HPD69" s="876"/>
      <c r="HPE69" s="876"/>
      <c r="HPF69" s="876"/>
      <c r="HPG69" s="876"/>
      <c r="HPH69" s="876"/>
      <c r="HPI69" s="876"/>
      <c r="HPJ69" s="876"/>
      <c r="HPK69" s="876"/>
      <c r="HPL69" s="876"/>
      <c r="HPM69" s="876"/>
      <c r="HPN69" s="876"/>
      <c r="HPO69" s="876"/>
      <c r="HPP69" s="876"/>
      <c r="HPQ69" s="876"/>
      <c r="HPR69" s="876"/>
      <c r="HPS69" s="876"/>
      <c r="HPT69" s="876"/>
      <c r="HPU69" s="876"/>
      <c r="HPV69" s="876"/>
      <c r="HPW69" s="876"/>
      <c r="HPX69" s="876"/>
      <c r="HPY69" s="876"/>
      <c r="HPZ69" s="876"/>
      <c r="HQA69" s="876"/>
      <c r="HQB69" s="876"/>
      <c r="HQC69" s="876"/>
      <c r="HQD69" s="876"/>
      <c r="HQE69" s="876"/>
      <c r="HQF69" s="876"/>
      <c r="HQG69" s="876"/>
      <c r="HQH69" s="876"/>
      <c r="HQI69" s="876"/>
      <c r="HQJ69" s="876"/>
      <c r="HQK69" s="876"/>
      <c r="HQL69" s="876"/>
      <c r="HQM69" s="876"/>
      <c r="HQN69" s="876"/>
      <c r="HQO69" s="876"/>
      <c r="HQP69" s="876"/>
      <c r="HQQ69" s="876"/>
      <c r="HQR69" s="876"/>
      <c r="HQS69" s="876"/>
      <c r="HQT69" s="876"/>
      <c r="HQU69" s="876"/>
      <c r="HQV69" s="876"/>
      <c r="HQW69" s="876"/>
      <c r="HQX69" s="876"/>
      <c r="HQY69" s="876"/>
      <c r="HQZ69" s="876"/>
      <c r="HRA69" s="876"/>
      <c r="HRB69" s="876"/>
      <c r="HRC69" s="876"/>
      <c r="HRD69" s="876"/>
      <c r="HRE69" s="876"/>
      <c r="HRF69" s="876"/>
      <c r="HRG69" s="876"/>
      <c r="HRH69" s="876"/>
      <c r="HRI69" s="876"/>
      <c r="HRJ69" s="876"/>
      <c r="HRK69" s="876"/>
      <c r="HRL69" s="876"/>
      <c r="HRM69" s="876"/>
      <c r="HRN69" s="876"/>
      <c r="HRO69" s="876"/>
      <c r="HRP69" s="876"/>
      <c r="HRQ69" s="876"/>
      <c r="HRR69" s="876"/>
      <c r="HRS69" s="876"/>
      <c r="HRT69" s="876"/>
      <c r="HRU69" s="876"/>
      <c r="HRV69" s="876"/>
      <c r="HRW69" s="876"/>
      <c r="HRX69" s="876"/>
      <c r="HRY69" s="876"/>
      <c r="HRZ69" s="876"/>
      <c r="HSA69" s="876"/>
      <c r="HSB69" s="876"/>
      <c r="HSC69" s="876"/>
      <c r="HSD69" s="876"/>
      <c r="HSE69" s="876"/>
      <c r="HSF69" s="876"/>
      <c r="HSG69" s="876"/>
      <c r="HSH69" s="876"/>
      <c r="HSI69" s="876"/>
      <c r="HSJ69" s="876"/>
      <c r="HSK69" s="876"/>
      <c r="HSL69" s="876"/>
      <c r="HSM69" s="876"/>
      <c r="HSN69" s="876"/>
      <c r="HSO69" s="876"/>
      <c r="HSP69" s="876"/>
      <c r="HSQ69" s="876"/>
      <c r="HSR69" s="876"/>
      <c r="HSS69" s="876"/>
      <c r="HST69" s="876"/>
      <c r="HSU69" s="876"/>
      <c r="HSV69" s="876"/>
      <c r="HSW69" s="876"/>
      <c r="HSX69" s="876"/>
      <c r="HSY69" s="876"/>
      <c r="HSZ69" s="876"/>
      <c r="HTA69" s="876"/>
      <c r="HTB69" s="876"/>
      <c r="HTC69" s="876"/>
      <c r="HTD69" s="876"/>
      <c r="HTE69" s="876"/>
      <c r="HTF69" s="876"/>
      <c r="HTG69" s="876"/>
      <c r="HTH69" s="876"/>
      <c r="HTI69" s="876"/>
      <c r="HTJ69" s="876"/>
      <c r="HTK69" s="876"/>
      <c r="HTL69" s="876"/>
      <c r="HTM69" s="876"/>
      <c r="HTN69" s="876"/>
      <c r="HTO69" s="876"/>
      <c r="HTP69" s="876"/>
      <c r="HTQ69" s="876"/>
      <c r="HTR69" s="876"/>
      <c r="HTS69" s="876"/>
      <c r="HTT69" s="876"/>
      <c r="HTU69" s="876"/>
      <c r="HTV69" s="876"/>
      <c r="HTW69" s="876"/>
      <c r="HTX69" s="876"/>
      <c r="HTY69" s="876"/>
      <c r="HTZ69" s="876"/>
      <c r="HUA69" s="876"/>
      <c r="HUB69" s="876"/>
      <c r="HUC69" s="876"/>
      <c r="HUD69" s="876"/>
      <c r="HUE69" s="876"/>
      <c r="HUF69" s="876"/>
      <c r="HUG69" s="876"/>
      <c r="HUH69" s="876"/>
      <c r="HUI69" s="876"/>
      <c r="HUJ69" s="876"/>
      <c r="HUK69" s="876"/>
      <c r="HUL69" s="876"/>
      <c r="HUM69" s="876"/>
      <c r="HUN69" s="876"/>
      <c r="HUO69" s="876"/>
      <c r="HUP69" s="876"/>
      <c r="HUQ69" s="876"/>
      <c r="HUR69" s="876"/>
      <c r="HUS69" s="876"/>
      <c r="HUT69" s="876"/>
      <c r="HUU69" s="876"/>
      <c r="HUV69" s="876"/>
      <c r="HUW69" s="876"/>
      <c r="HUX69" s="876"/>
      <c r="HUY69" s="876"/>
      <c r="HUZ69" s="876"/>
      <c r="HVA69" s="876"/>
      <c r="HVB69" s="876"/>
      <c r="HVC69" s="876"/>
      <c r="HVD69" s="876"/>
      <c r="HVE69" s="876"/>
      <c r="HVF69" s="876"/>
      <c r="HVG69" s="876"/>
      <c r="HVH69" s="876"/>
      <c r="HVI69" s="876"/>
      <c r="HVJ69" s="876"/>
      <c r="HVK69" s="876"/>
      <c r="HVL69" s="876"/>
      <c r="HVM69" s="876"/>
      <c r="HVN69" s="876"/>
      <c r="HVO69" s="876"/>
      <c r="HVP69" s="876"/>
      <c r="HVQ69" s="876"/>
      <c r="HVR69" s="876"/>
      <c r="HVS69" s="876"/>
      <c r="HVT69" s="876"/>
      <c r="HVU69" s="876"/>
      <c r="HVV69" s="876"/>
      <c r="HVW69" s="876"/>
      <c r="HVX69" s="876"/>
      <c r="HVY69" s="876"/>
      <c r="HVZ69" s="876"/>
      <c r="HWA69" s="876"/>
      <c r="HWB69" s="876"/>
      <c r="HWC69" s="876"/>
      <c r="HWD69" s="876"/>
      <c r="HWE69" s="876"/>
      <c r="HWF69" s="876"/>
      <c r="HWG69" s="876"/>
      <c r="HWH69" s="876"/>
      <c r="HWI69" s="876"/>
      <c r="HWJ69" s="876"/>
      <c r="HWK69" s="876"/>
      <c r="HWL69" s="876"/>
      <c r="HWM69" s="876"/>
      <c r="HWN69" s="876"/>
      <c r="HWO69" s="876"/>
      <c r="HWP69" s="876"/>
      <c r="HWQ69" s="876"/>
      <c r="HWR69" s="876"/>
      <c r="HWS69" s="876"/>
      <c r="HWT69" s="876"/>
      <c r="HWU69" s="876"/>
      <c r="HWV69" s="876"/>
      <c r="HWW69" s="876"/>
      <c r="HWX69" s="876"/>
      <c r="HWY69" s="876"/>
      <c r="HWZ69" s="876"/>
      <c r="HXA69" s="876"/>
      <c r="HXB69" s="876"/>
      <c r="HXC69" s="876"/>
      <c r="HXD69" s="876"/>
      <c r="HXE69" s="876"/>
      <c r="HXF69" s="876"/>
      <c r="HXG69" s="876"/>
      <c r="HXH69" s="876"/>
      <c r="HXI69" s="876"/>
      <c r="HXJ69" s="876"/>
      <c r="HXK69" s="876"/>
      <c r="HXL69" s="876"/>
      <c r="HXM69" s="876"/>
      <c r="HXN69" s="876"/>
      <c r="HXO69" s="876"/>
      <c r="HXP69" s="876"/>
      <c r="HXQ69" s="876"/>
      <c r="HXR69" s="876"/>
      <c r="HXS69" s="876"/>
      <c r="HXT69" s="876"/>
      <c r="HXU69" s="876"/>
      <c r="HXV69" s="876"/>
      <c r="HXW69" s="876"/>
      <c r="HXX69" s="876"/>
      <c r="HXY69" s="876"/>
      <c r="HXZ69" s="876"/>
      <c r="HYA69" s="876"/>
      <c r="HYB69" s="876"/>
      <c r="HYC69" s="876"/>
      <c r="HYD69" s="876"/>
      <c r="HYE69" s="876"/>
      <c r="HYF69" s="876"/>
      <c r="HYG69" s="876"/>
      <c r="HYH69" s="876"/>
      <c r="HYI69" s="876"/>
      <c r="HYJ69" s="876"/>
      <c r="HYK69" s="876"/>
      <c r="HYL69" s="876"/>
      <c r="HYM69" s="876"/>
      <c r="HYN69" s="876"/>
      <c r="HYO69" s="876"/>
      <c r="HYP69" s="876"/>
      <c r="HYQ69" s="876"/>
      <c r="HYR69" s="876"/>
      <c r="HYS69" s="876"/>
      <c r="HYT69" s="876"/>
      <c r="HYU69" s="876"/>
      <c r="HYV69" s="876"/>
      <c r="HYW69" s="876"/>
      <c r="HYX69" s="876"/>
      <c r="HYY69" s="876"/>
      <c r="HYZ69" s="876"/>
      <c r="HZA69" s="876"/>
      <c r="HZB69" s="876"/>
      <c r="HZC69" s="876"/>
      <c r="HZD69" s="876"/>
      <c r="HZE69" s="876"/>
      <c r="HZF69" s="876"/>
      <c r="HZG69" s="876"/>
      <c r="HZH69" s="876"/>
      <c r="HZI69" s="876"/>
      <c r="HZJ69" s="876"/>
      <c r="HZK69" s="876"/>
      <c r="HZL69" s="876"/>
      <c r="HZM69" s="876"/>
      <c r="HZN69" s="876"/>
      <c r="HZO69" s="876"/>
      <c r="HZP69" s="876"/>
      <c r="HZQ69" s="876"/>
      <c r="HZR69" s="876"/>
      <c r="HZS69" s="876"/>
      <c r="HZT69" s="876"/>
      <c r="HZU69" s="876"/>
      <c r="HZV69" s="876"/>
      <c r="HZW69" s="876"/>
      <c r="HZX69" s="876"/>
      <c r="HZY69" s="876"/>
      <c r="HZZ69" s="876"/>
      <c r="IAA69" s="876"/>
      <c r="IAB69" s="876"/>
      <c r="IAC69" s="876"/>
      <c r="IAD69" s="876"/>
      <c r="IAE69" s="876"/>
      <c r="IAF69" s="876"/>
      <c r="IAG69" s="876"/>
      <c r="IAH69" s="876"/>
      <c r="IAI69" s="876"/>
      <c r="IAJ69" s="876"/>
      <c r="IAK69" s="876"/>
      <c r="IAL69" s="876"/>
      <c r="IAM69" s="876"/>
      <c r="IAN69" s="876"/>
      <c r="IAO69" s="876"/>
      <c r="IAP69" s="876"/>
      <c r="IAQ69" s="876"/>
      <c r="IAR69" s="876"/>
      <c r="IAS69" s="876"/>
      <c r="IAT69" s="876"/>
      <c r="IAU69" s="876"/>
      <c r="IAV69" s="876"/>
      <c r="IAW69" s="876"/>
      <c r="IAX69" s="876"/>
      <c r="IAY69" s="876"/>
      <c r="IAZ69" s="876"/>
      <c r="IBA69" s="876"/>
      <c r="IBB69" s="876"/>
      <c r="IBC69" s="876"/>
      <c r="IBD69" s="876"/>
      <c r="IBE69" s="876"/>
      <c r="IBF69" s="876"/>
      <c r="IBG69" s="876"/>
      <c r="IBH69" s="876"/>
      <c r="IBI69" s="876"/>
      <c r="IBJ69" s="876"/>
      <c r="IBK69" s="876"/>
      <c r="IBL69" s="876"/>
      <c r="IBM69" s="876"/>
      <c r="IBN69" s="876"/>
      <c r="IBO69" s="876"/>
      <c r="IBP69" s="876"/>
      <c r="IBQ69" s="876"/>
      <c r="IBR69" s="876"/>
      <c r="IBS69" s="876"/>
      <c r="IBT69" s="876"/>
      <c r="IBU69" s="876"/>
      <c r="IBV69" s="876"/>
      <c r="IBW69" s="876"/>
      <c r="IBX69" s="876"/>
      <c r="IBY69" s="876"/>
      <c r="IBZ69" s="876"/>
      <c r="ICA69" s="876"/>
      <c r="ICB69" s="876"/>
      <c r="ICC69" s="876"/>
      <c r="ICD69" s="876"/>
      <c r="ICE69" s="876"/>
      <c r="ICF69" s="876"/>
      <c r="ICG69" s="876"/>
      <c r="ICH69" s="876"/>
      <c r="ICI69" s="876"/>
      <c r="ICJ69" s="876"/>
      <c r="ICK69" s="876"/>
      <c r="ICL69" s="876"/>
      <c r="ICM69" s="876"/>
      <c r="ICN69" s="876"/>
      <c r="ICO69" s="876"/>
      <c r="ICP69" s="876"/>
      <c r="ICQ69" s="876"/>
      <c r="ICR69" s="876"/>
      <c r="ICS69" s="876"/>
      <c r="ICT69" s="876"/>
      <c r="ICU69" s="876"/>
      <c r="ICV69" s="876"/>
      <c r="ICW69" s="876"/>
      <c r="ICX69" s="876"/>
      <c r="ICY69" s="876"/>
      <c r="ICZ69" s="876"/>
      <c r="IDA69" s="876"/>
      <c r="IDB69" s="876"/>
      <c r="IDC69" s="876"/>
      <c r="IDD69" s="876"/>
      <c r="IDE69" s="876"/>
      <c r="IDF69" s="876"/>
      <c r="IDG69" s="876"/>
      <c r="IDH69" s="876"/>
      <c r="IDI69" s="876"/>
      <c r="IDJ69" s="876"/>
      <c r="IDK69" s="876"/>
      <c r="IDL69" s="876"/>
      <c r="IDM69" s="876"/>
      <c r="IDN69" s="876"/>
      <c r="IDO69" s="876"/>
      <c r="IDP69" s="876"/>
      <c r="IDQ69" s="876"/>
      <c r="IDR69" s="876"/>
      <c r="IDS69" s="876"/>
      <c r="IDT69" s="876"/>
      <c r="IDU69" s="876"/>
      <c r="IDV69" s="876"/>
      <c r="IDW69" s="876"/>
      <c r="IDX69" s="876"/>
      <c r="IDY69" s="876"/>
      <c r="IDZ69" s="876"/>
      <c r="IEA69" s="876"/>
      <c r="IEB69" s="876"/>
      <c r="IEC69" s="876"/>
      <c r="IED69" s="876"/>
      <c r="IEE69" s="876"/>
      <c r="IEF69" s="876"/>
      <c r="IEG69" s="876"/>
      <c r="IEH69" s="876"/>
      <c r="IEI69" s="876"/>
      <c r="IEJ69" s="876"/>
      <c r="IEK69" s="876"/>
      <c r="IEL69" s="876"/>
      <c r="IEM69" s="876"/>
      <c r="IEN69" s="876"/>
      <c r="IEO69" s="876"/>
      <c r="IEP69" s="876"/>
      <c r="IEQ69" s="876"/>
      <c r="IER69" s="876"/>
      <c r="IES69" s="876"/>
      <c r="IET69" s="876"/>
      <c r="IEU69" s="876"/>
      <c r="IEV69" s="876"/>
      <c r="IEW69" s="876"/>
      <c r="IEX69" s="876"/>
      <c r="IEY69" s="876"/>
      <c r="IEZ69" s="876"/>
      <c r="IFA69" s="876"/>
      <c r="IFB69" s="876"/>
      <c r="IFC69" s="876"/>
      <c r="IFD69" s="876"/>
      <c r="IFE69" s="876"/>
      <c r="IFF69" s="876"/>
      <c r="IFG69" s="876"/>
      <c r="IFH69" s="876"/>
      <c r="IFI69" s="876"/>
      <c r="IFJ69" s="876"/>
      <c r="IFK69" s="876"/>
      <c r="IFL69" s="876"/>
      <c r="IFM69" s="876"/>
      <c r="IFN69" s="876"/>
      <c r="IFO69" s="876"/>
      <c r="IFP69" s="876"/>
      <c r="IFQ69" s="876"/>
      <c r="IFR69" s="876"/>
      <c r="IFS69" s="876"/>
      <c r="IFT69" s="876"/>
      <c r="IFU69" s="876"/>
      <c r="IFV69" s="876"/>
      <c r="IFW69" s="876"/>
      <c r="IFX69" s="876"/>
      <c r="IFY69" s="876"/>
      <c r="IFZ69" s="876"/>
      <c r="IGA69" s="876"/>
      <c r="IGB69" s="876"/>
      <c r="IGC69" s="876"/>
      <c r="IGD69" s="876"/>
      <c r="IGE69" s="876"/>
      <c r="IGF69" s="876"/>
      <c r="IGG69" s="876"/>
      <c r="IGH69" s="876"/>
      <c r="IGI69" s="876"/>
      <c r="IGJ69" s="876"/>
      <c r="IGK69" s="876"/>
      <c r="IGL69" s="876"/>
      <c r="IGM69" s="876"/>
      <c r="IGN69" s="876"/>
      <c r="IGO69" s="876"/>
      <c r="IGP69" s="876"/>
      <c r="IGQ69" s="876"/>
      <c r="IGR69" s="876"/>
      <c r="IGS69" s="876"/>
      <c r="IGT69" s="876"/>
      <c r="IGU69" s="876"/>
      <c r="IGV69" s="876"/>
      <c r="IGW69" s="876"/>
      <c r="IGX69" s="876"/>
      <c r="IGY69" s="876"/>
      <c r="IGZ69" s="876"/>
      <c r="IHA69" s="876"/>
      <c r="IHB69" s="876"/>
      <c r="IHC69" s="876"/>
      <c r="IHD69" s="876"/>
      <c r="IHE69" s="876"/>
      <c r="IHF69" s="876"/>
      <c r="IHG69" s="876"/>
      <c r="IHH69" s="876"/>
      <c r="IHI69" s="876"/>
      <c r="IHJ69" s="876"/>
      <c r="IHK69" s="876"/>
      <c r="IHL69" s="876"/>
      <c r="IHM69" s="876"/>
      <c r="IHN69" s="876"/>
      <c r="IHO69" s="876"/>
      <c r="IHP69" s="876"/>
      <c r="IHQ69" s="876"/>
      <c r="IHR69" s="876"/>
      <c r="IHS69" s="876"/>
      <c r="IHT69" s="876"/>
      <c r="IHU69" s="876"/>
      <c r="IHV69" s="876"/>
      <c r="IHW69" s="876"/>
      <c r="IHX69" s="876"/>
      <c r="IHY69" s="876"/>
      <c r="IHZ69" s="876"/>
      <c r="IIA69" s="876"/>
      <c r="IIB69" s="876"/>
      <c r="IIC69" s="876"/>
      <c r="IID69" s="876"/>
      <c r="IIE69" s="876"/>
      <c r="IIF69" s="876"/>
      <c r="IIG69" s="876"/>
      <c r="IIH69" s="876"/>
      <c r="III69" s="876"/>
      <c r="IIJ69" s="876"/>
      <c r="IIK69" s="876"/>
      <c r="IIL69" s="876"/>
      <c r="IIM69" s="876"/>
      <c r="IIN69" s="876"/>
      <c r="IIO69" s="876"/>
      <c r="IIP69" s="876"/>
      <c r="IIQ69" s="876"/>
      <c r="IIR69" s="876"/>
      <c r="IIS69" s="876"/>
      <c r="IIT69" s="876"/>
      <c r="IIU69" s="876"/>
      <c r="IIV69" s="876"/>
      <c r="IIW69" s="876"/>
      <c r="IIX69" s="876"/>
      <c r="IIY69" s="876"/>
      <c r="IIZ69" s="876"/>
      <c r="IJA69" s="876"/>
      <c r="IJB69" s="876"/>
      <c r="IJC69" s="876"/>
      <c r="IJD69" s="876"/>
      <c r="IJE69" s="876"/>
      <c r="IJF69" s="876"/>
      <c r="IJG69" s="876"/>
      <c r="IJH69" s="876"/>
      <c r="IJI69" s="876"/>
      <c r="IJJ69" s="876"/>
      <c r="IJK69" s="876"/>
      <c r="IJL69" s="876"/>
      <c r="IJM69" s="876"/>
      <c r="IJN69" s="876"/>
      <c r="IJO69" s="876"/>
      <c r="IJP69" s="876"/>
      <c r="IJQ69" s="876"/>
      <c r="IJR69" s="876"/>
      <c r="IJS69" s="876"/>
      <c r="IJT69" s="876"/>
      <c r="IJU69" s="876"/>
      <c r="IJV69" s="876"/>
      <c r="IJW69" s="876"/>
      <c r="IJX69" s="876"/>
      <c r="IJY69" s="876"/>
      <c r="IJZ69" s="876"/>
      <c r="IKA69" s="876"/>
      <c r="IKB69" s="876"/>
      <c r="IKC69" s="876"/>
      <c r="IKD69" s="876"/>
      <c r="IKE69" s="876"/>
      <c r="IKF69" s="876"/>
      <c r="IKG69" s="876"/>
      <c r="IKH69" s="876"/>
      <c r="IKI69" s="876"/>
      <c r="IKJ69" s="876"/>
      <c r="IKK69" s="876"/>
      <c r="IKL69" s="876"/>
      <c r="IKM69" s="876"/>
      <c r="IKN69" s="876"/>
      <c r="IKO69" s="876"/>
      <c r="IKP69" s="876"/>
      <c r="IKQ69" s="876"/>
      <c r="IKR69" s="876"/>
      <c r="IKS69" s="876"/>
      <c r="IKT69" s="876"/>
      <c r="IKU69" s="876"/>
      <c r="IKV69" s="876"/>
      <c r="IKW69" s="876"/>
      <c r="IKX69" s="876"/>
      <c r="IKY69" s="876"/>
      <c r="IKZ69" s="876"/>
      <c r="ILA69" s="876"/>
      <c r="ILB69" s="876"/>
      <c r="ILC69" s="876"/>
      <c r="ILD69" s="876"/>
      <c r="ILE69" s="876"/>
      <c r="ILF69" s="876"/>
      <c r="ILG69" s="876"/>
      <c r="ILH69" s="876"/>
      <c r="ILI69" s="876"/>
      <c r="ILJ69" s="876"/>
      <c r="ILK69" s="876"/>
      <c r="ILL69" s="876"/>
      <c r="ILM69" s="876"/>
      <c r="ILN69" s="876"/>
      <c r="ILO69" s="876"/>
      <c r="ILP69" s="876"/>
      <c r="ILQ69" s="876"/>
      <c r="ILR69" s="876"/>
      <c r="ILS69" s="876"/>
      <c r="ILT69" s="876"/>
      <c r="ILU69" s="876"/>
      <c r="ILV69" s="876"/>
      <c r="ILW69" s="876"/>
      <c r="ILX69" s="876"/>
      <c r="ILY69" s="876"/>
      <c r="ILZ69" s="876"/>
      <c r="IMA69" s="876"/>
      <c r="IMB69" s="876"/>
      <c r="IMC69" s="876"/>
      <c r="IMD69" s="876"/>
      <c r="IME69" s="876"/>
      <c r="IMF69" s="876"/>
      <c r="IMG69" s="876"/>
      <c r="IMH69" s="876"/>
      <c r="IMI69" s="876"/>
      <c r="IMJ69" s="876"/>
      <c r="IMK69" s="876"/>
      <c r="IML69" s="876"/>
      <c r="IMM69" s="876"/>
      <c r="IMN69" s="876"/>
      <c r="IMO69" s="876"/>
      <c r="IMP69" s="876"/>
      <c r="IMQ69" s="876"/>
      <c r="IMR69" s="876"/>
      <c r="IMS69" s="876"/>
      <c r="IMT69" s="876"/>
      <c r="IMU69" s="876"/>
      <c r="IMV69" s="876"/>
      <c r="IMW69" s="876"/>
      <c r="IMX69" s="876"/>
      <c r="IMY69" s="876"/>
      <c r="IMZ69" s="876"/>
      <c r="INA69" s="876"/>
      <c r="INB69" s="876"/>
      <c r="INC69" s="876"/>
      <c r="IND69" s="876"/>
      <c r="INE69" s="876"/>
      <c r="INF69" s="876"/>
      <c r="ING69" s="876"/>
      <c r="INH69" s="876"/>
      <c r="INI69" s="876"/>
      <c r="INJ69" s="876"/>
      <c r="INK69" s="876"/>
      <c r="INL69" s="876"/>
      <c r="INM69" s="876"/>
      <c r="INN69" s="876"/>
      <c r="INO69" s="876"/>
      <c r="INP69" s="876"/>
      <c r="INQ69" s="876"/>
      <c r="INR69" s="876"/>
      <c r="INS69" s="876"/>
      <c r="INT69" s="876"/>
      <c r="INU69" s="876"/>
      <c r="INV69" s="876"/>
      <c r="INW69" s="876"/>
      <c r="INX69" s="876"/>
      <c r="INY69" s="876"/>
      <c r="INZ69" s="876"/>
      <c r="IOA69" s="876"/>
      <c r="IOB69" s="876"/>
      <c r="IOC69" s="876"/>
      <c r="IOD69" s="876"/>
      <c r="IOE69" s="876"/>
      <c r="IOF69" s="876"/>
      <c r="IOG69" s="876"/>
      <c r="IOH69" s="876"/>
      <c r="IOI69" s="876"/>
      <c r="IOJ69" s="876"/>
      <c r="IOK69" s="876"/>
      <c r="IOL69" s="876"/>
      <c r="IOM69" s="876"/>
      <c r="ION69" s="876"/>
      <c r="IOO69" s="876"/>
      <c r="IOP69" s="876"/>
      <c r="IOQ69" s="876"/>
      <c r="IOR69" s="876"/>
      <c r="IOS69" s="876"/>
      <c r="IOT69" s="876"/>
      <c r="IOU69" s="876"/>
      <c r="IOV69" s="876"/>
      <c r="IOW69" s="876"/>
      <c r="IOX69" s="876"/>
      <c r="IOY69" s="876"/>
      <c r="IOZ69" s="876"/>
      <c r="IPA69" s="876"/>
      <c r="IPB69" s="876"/>
      <c r="IPC69" s="876"/>
      <c r="IPD69" s="876"/>
      <c r="IPE69" s="876"/>
      <c r="IPF69" s="876"/>
      <c r="IPG69" s="876"/>
      <c r="IPH69" s="876"/>
      <c r="IPI69" s="876"/>
      <c r="IPJ69" s="876"/>
      <c r="IPK69" s="876"/>
      <c r="IPL69" s="876"/>
      <c r="IPM69" s="876"/>
      <c r="IPN69" s="876"/>
      <c r="IPO69" s="876"/>
      <c r="IPP69" s="876"/>
      <c r="IPQ69" s="876"/>
      <c r="IPR69" s="876"/>
      <c r="IPS69" s="876"/>
      <c r="IPT69" s="876"/>
      <c r="IPU69" s="876"/>
      <c r="IPV69" s="876"/>
      <c r="IPW69" s="876"/>
      <c r="IPX69" s="876"/>
      <c r="IPY69" s="876"/>
      <c r="IPZ69" s="876"/>
      <c r="IQA69" s="876"/>
      <c r="IQB69" s="876"/>
      <c r="IQC69" s="876"/>
      <c r="IQD69" s="876"/>
      <c r="IQE69" s="876"/>
      <c r="IQF69" s="876"/>
      <c r="IQG69" s="876"/>
      <c r="IQH69" s="876"/>
      <c r="IQI69" s="876"/>
      <c r="IQJ69" s="876"/>
      <c r="IQK69" s="876"/>
      <c r="IQL69" s="876"/>
      <c r="IQM69" s="876"/>
      <c r="IQN69" s="876"/>
      <c r="IQO69" s="876"/>
      <c r="IQP69" s="876"/>
      <c r="IQQ69" s="876"/>
      <c r="IQR69" s="876"/>
      <c r="IQS69" s="876"/>
      <c r="IQT69" s="876"/>
      <c r="IQU69" s="876"/>
      <c r="IQV69" s="876"/>
      <c r="IQW69" s="876"/>
      <c r="IQX69" s="876"/>
      <c r="IQY69" s="876"/>
      <c r="IQZ69" s="876"/>
      <c r="IRA69" s="876"/>
      <c r="IRB69" s="876"/>
      <c r="IRC69" s="876"/>
      <c r="IRD69" s="876"/>
      <c r="IRE69" s="876"/>
      <c r="IRF69" s="876"/>
      <c r="IRG69" s="876"/>
      <c r="IRH69" s="876"/>
      <c r="IRI69" s="876"/>
      <c r="IRJ69" s="876"/>
      <c r="IRK69" s="876"/>
      <c r="IRL69" s="876"/>
      <c r="IRM69" s="876"/>
      <c r="IRN69" s="876"/>
      <c r="IRO69" s="876"/>
      <c r="IRP69" s="876"/>
      <c r="IRQ69" s="876"/>
      <c r="IRR69" s="876"/>
      <c r="IRS69" s="876"/>
      <c r="IRT69" s="876"/>
      <c r="IRU69" s="876"/>
      <c r="IRV69" s="876"/>
      <c r="IRW69" s="876"/>
      <c r="IRX69" s="876"/>
      <c r="IRY69" s="876"/>
      <c r="IRZ69" s="876"/>
      <c r="ISA69" s="876"/>
      <c r="ISB69" s="876"/>
      <c r="ISC69" s="876"/>
      <c r="ISD69" s="876"/>
      <c r="ISE69" s="876"/>
      <c r="ISF69" s="876"/>
      <c r="ISG69" s="876"/>
      <c r="ISH69" s="876"/>
      <c r="ISI69" s="876"/>
      <c r="ISJ69" s="876"/>
      <c r="ISK69" s="876"/>
      <c r="ISL69" s="876"/>
      <c r="ISM69" s="876"/>
      <c r="ISN69" s="876"/>
      <c r="ISO69" s="876"/>
      <c r="ISP69" s="876"/>
      <c r="ISQ69" s="876"/>
      <c r="ISR69" s="876"/>
      <c r="ISS69" s="876"/>
      <c r="IST69" s="876"/>
      <c r="ISU69" s="876"/>
      <c r="ISV69" s="876"/>
      <c r="ISW69" s="876"/>
      <c r="ISX69" s="876"/>
      <c r="ISY69" s="876"/>
      <c r="ISZ69" s="876"/>
      <c r="ITA69" s="876"/>
      <c r="ITB69" s="876"/>
      <c r="ITC69" s="876"/>
      <c r="ITD69" s="876"/>
      <c r="ITE69" s="876"/>
      <c r="ITF69" s="876"/>
      <c r="ITG69" s="876"/>
      <c r="ITH69" s="876"/>
      <c r="ITI69" s="876"/>
      <c r="ITJ69" s="876"/>
      <c r="ITK69" s="876"/>
      <c r="ITL69" s="876"/>
      <c r="ITM69" s="876"/>
      <c r="ITN69" s="876"/>
      <c r="ITO69" s="876"/>
      <c r="ITP69" s="876"/>
      <c r="ITQ69" s="876"/>
      <c r="ITR69" s="876"/>
      <c r="ITS69" s="876"/>
      <c r="ITT69" s="876"/>
      <c r="ITU69" s="876"/>
      <c r="ITV69" s="876"/>
      <c r="ITW69" s="876"/>
      <c r="ITX69" s="876"/>
      <c r="ITY69" s="876"/>
      <c r="ITZ69" s="876"/>
      <c r="IUA69" s="876"/>
      <c r="IUB69" s="876"/>
      <c r="IUC69" s="876"/>
      <c r="IUD69" s="876"/>
      <c r="IUE69" s="876"/>
      <c r="IUF69" s="876"/>
      <c r="IUG69" s="876"/>
      <c r="IUH69" s="876"/>
      <c r="IUI69" s="876"/>
      <c r="IUJ69" s="876"/>
      <c r="IUK69" s="876"/>
      <c r="IUL69" s="876"/>
      <c r="IUM69" s="876"/>
      <c r="IUN69" s="876"/>
      <c r="IUO69" s="876"/>
      <c r="IUP69" s="876"/>
      <c r="IUQ69" s="876"/>
      <c r="IUR69" s="876"/>
      <c r="IUS69" s="876"/>
      <c r="IUT69" s="876"/>
      <c r="IUU69" s="876"/>
      <c r="IUV69" s="876"/>
      <c r="IUW69" s="876"/>
      <c r="IUX69" s="876"/>
      <c r="IUY69" s="876"/>
      <c r="IUZ69" s="876"/>
      <c r="IVA69" s="876"/>
      <c r="IVB69" s="876"/>
      <c r="IVC69" s="876"/>
      <c r="IVD69" s="876"/>
      <c r="IVE69" s="876"/>
      <c r="IVF69" s="876"/>
      <c r="IVG69" s="876"/>
      <c r="IVH69" s="876"/>
      <c r="IVI69" s="876"/>
      <c r="IVJ69" s="876"/>
      <c r="IVK69" s="876"/>
      <c r="IVL69" s="876"/>
      <c r="IVM69" s="876"/>
      <c r="IVN69" s="876"/>
      <c r="IVO69" s="876"/>
      <c r="IVP69" s="876"/>
      <c r="IVQ69" s="876"/>
      <c r="IVR69" s="876"/>
      <c r="IVS69" s="876"/>
      <c r="IVT69" s="876"/>
      <c r="IVU69" s="876"/>
      <c r="IVV69" s="876"/>
      <c r="IVW69" s="876"/>
      <c r="IVX69" s="876"/>
      <c r="IVY69" s="876"/>
      <c r="IVZ69" s="876"/>
      <c r="IWA69" s="876"/>
      <c r="IWB69" s="876"/>
      <c r="IWC69" s="876"/>
      <c r="IWD69" s="876"/>
      <c r="IWE69" s="876"/>
      <c r="IWF69" s="876"/>
      <c r="IWG69" s="876"/>
      <c r="IWH69" s="876"/>
      <c r="IWI69" s="876"/>
      <c r="IWJ69" s="876"/>
      <c r="IWK69" s="876"/>
      <c r="IWL69" s="876"/>
      <c r="IWM69" s="876"/>
      <c r="IWN69" s="876"/>
      <c r="IWO69" s="876"/>
      <c r="IWP69" s="876"/>
      <c r="IWQ69" s="876"/>
      <c r="IWR69" s="876"/>
      <c r="IWS69" s="876"/>
      <c r="IWT69" s="876"/>
      <c r="IWU69" s="876"/>
      <c r="IWV69" s="876"/>
      <c r="IWW69" s="876"/>
      <c r="IWX69" s="876"/>
      <c r="IWY69" s="876"/>
      <c r="IWZ69" s="876"/>
      <c r="IXA69" s="876"/>
      <c r="IXB69" s="876"/>
      <c r="IXC69" s="876"/>
      <c r="IXD69" s="876"/>
      <c r="IXE69" s="876"/>
      <c r="IXF69" s="876"/>
      <c r="IXG69" s="876"/>
      <c r="IXH69" s="876"/>
      <c r="IXI69" s="876"/>
      <c r="IXJ69" s="876"/>
      <c r="IXK69" s="876"/>
      <c r="IXL69" s="876"/>
      <c r="IXM69" s="876"/>
      <c r="IXN69" s="876"/>
      <c r="IXO69" s="876"/>
      <c r="IXP69" s="876"/>
      <c r="IXQ69" s="876"/>
      <c r="IXR69" s="876"/>
      <c r="IXS69" s="876"/>
      <c r="IXT69" s="876"/>
      <c r="IXU69" s="876"/>
      <c r="IXV69" s="876"/>
      <c r="IXW69" s="876"/>
      <c r="IXX69" s="876"/>
      <c r="IXY69" s="876"/>
      <c r="IXZ69" s="876"/>
      <c r="IYA69" s="876"/>
      <c r="IYB69" s="876"/>
      <c r="IYC69" s="876"/>
      <c r="IYD69" s="876"/>
      <c r="IYE69" s="876"/>
      <c r="IYF69" s="876"/>
      <c r="IYG69" s="876"/>
      <c r="IYH69" s="876"/>
      <c r="IYI69" s="876"/>
      <c r="IYJ69" s="876"/>
      <c r="IYK69" s="876"/>
      <c r="IYL69" s="876"/>
      <c r="IYM69" s="876"/>
      <c r="IYN69" s="876"/>
      <c r="IYO69" s="876"/>
      <c r="IYP69" s="876"/>
      <c r="IYQ69" s="876"/>
      <c r="IYR69" s="876"/>
      <c r="IYS69" s="876"/>
      <c r="IYT69" s="876"/>
      <c r="IYU69" s="876"/>
      <c r="IYV69" s="876"/>
      <c r="IYW69" s="876"/>
      <c r="IYX69" s="876"/>
      <c r="IYY69" s="876"/>
      <c r="IYZ69" s="876"/>
      <c r="IZA69" s="876"/>
      <c r="IZB69" s="876"/>
      <c r="IZC69" s="876"/>
      <c r="IZD69" s="876"/>
      <c r="IZE69" s="876"/>
      <c r="IZF69" s="876"/>
      <c r="IZG69" s="876"/>
      <c r="IZH69" s="876"/>
      <c r="IZI69" s="876"/>
      <c r="IZJ69" s="876"/>
      <c r="IZK69" s="876"/>
      <c r="IZL69" s="876"/>
      <c r="IZM69" s="876"/>
      <c r="IZN69" s="876"/>
      <c r="IZO69" s="876"/>
      <c r="IZP69" s="876"/>
      <c r="IZQ69" s="876"/>
      <c r="IZR69" s="876"/>
      <c r="IZS69" s="876"/>
      <c r="IZT69" s="876"/>
      <c r="IZU69" s="876"/>
      <c r="IZV69" s="876"/>
      <c r="IZW69" s="876"/>
      <c r="IZX69" s="876"/>
      <c r="IZY69" s="876"/>
      <c r="IZZ69" s="876"/>
      <c r="JAA69" s="876"/>
      <c r="JAB69" s="876"/>
      <c r="JAC69" s="876"/>
      <c r="JAD69" s="876"/>
      <c r="JAE69" s="876"/>
      <c r="JAF69" s="876"/>
      <c r="JAG69" s="876"/>
      <c r="JAH69" s="876"/>
      <c r="JAI69" s="876"/>
      <c r="JAJ69" s="876"/>
      <c r="JAK69" s="876"/>
      <c r="JAL69" s="876"/>
      <c r="JAM69" s="876"/>
      <c r="JAN69" s="876"/>
      <c r="JAO69" s="876"/>
      <c r="JAP69" s="876"/>
      <c r="JAQ69" s="876"/>
      <c r="JAR69" s="876"/>
      <c r="JAS69" s="876"/>
      <c r="JAT69" s="876"/>
      <c r="JAU69" s="876"/>
      <c r="JAV69" s="876"/>
      <c r="JAW69" s="876"/>
      <c r="JAX69" s="876"/>
      <c r="JAY69" s="876"/>
      <c r="JAZ69" s="876"/>
      <c r="JBA69" s="876"/>
      <c r="JBB69" s="876"/>
      <c r="JBC69" s="876"/>
      <c r="JBD69" s="876"/>
      <c r="JBE69" s="876"/>
      <c r="JBF69" s="876"/>
      <c r="JBG69" s="876"/>
      <c r="JBH69" s="876"/>
      <c r="JBI69" s="876"/>
      <c r="JBJ69" s="876"/>
      <c r="JBK69" s="876"/>
      <c r="JBL69" s="876"/>
      <c r="JBM69" s="876"/>
      <c r="JBN69" s="876"/>
      <c r="JBO69" s="876"/>
      <c r="JBP69" s="876"/>
      <c r="JBQ69" s="876"/>
      <c r="JBR69" s="876"/>
      <c r="JBS69" s="876"/>
      <c r="JBT69" s="876"/>
      <c r="JBU69" s="876"/>
      <c r="JBV69" s="876"/>
      <c r="JBW69" s="876"/>
      <c r="JBX69" s="876"/>
      <c r="JBY69" s="876"/>
      <c r="JBZ69" s="876"/>
      <c r="JCA69" s="876"/>
      <c r="JCB69" s="876"/>
      <c r="JCC69" s="876"/>
      <c r="JCD69" s="876"/>
      <c r="JCE69" s="876"/>
      <c r="JCF69" s="876"/>
      <c r="JCG69" s="876"/>
      <c r="JCH69" s="876"/>
      <c r="JCI69" s="876"/>
      <c r="JCJ69" s="876"/>
      <c r="JCK69" s="876"/>
      <c r="JCL69" s="876"/>
      <c r="JCM69" s="876"/>
      <c r="JCN69" s="876"/>
      <c r="JCO69" s="876"/>
      <c r="JCP69" s="876"/>
      <c r="JCQ69" s="876"/>
      <c r="JCR69" s="876"/>
      <c r="JCS69" s="876"/>
      <c r="JCT69" s="876"/>
      <c r="JCU69" s="876"/>
      <c r="JCV69" s="876"/>
      <c r="JCW69" s="876"/>
      <c r="JCX69" s="876"/>
      <c r="JCY69" s="876"/>
      <c r="JCZ69" s="876"/>
      <c r="JDA69" s="876"/>
      <c r="JDB69" s="876"/>
      <c r="JDC69" s="876"/>
      <c r="JDD69" s="876"/>
      <c r="JDE69" s="876"/>
      <c r="JDF69" s="876"/>
      <c r="JDG69" s="876"/>
      <c r="JDH69" s="876"/>
      <c r="JDI69" s="876"/>
      <c r="JDJ69" s="876"/>
      <c r="JDK69" s="876"/>
      <c r="JDL69" s="876"/>
      <c r="JDM69" s="876"/>
      <c r="JDN69" s="876"/>
      <c r="JDO69" s="876"/>
      <c r="JDP69" s="876"/>
      <c r="JDQ69" s="876"/>
      <c r="JDR69" s="876"/>
      <c r="JDS69" s="876"/>
      <c r="JDT69" s="876"/>
      <c r="JDU69" s="876"/>
      <c r="JDV69" s="876"/>
      <c r="JDW69" s="876"/>
      <c r="JDX69" s="876"/>
      <c r="JDY69" s="876"/>
      <c r="JDZ69" s="876"/>
      <c r="JEA69" s="876"/>
      <c r="JEB69" s="876"/>
      <c r="JEC69" s="876"/>
      <c r="JED69" s="876"/>
      <c r="JEE69" s="876"/>
      <c r="JEF69" s="876"/>
      <c r="JEG69" s="876"/>
      <c r="JEH69" s="876"/>
      <c r="JEI69" s="876"/>
      <c r="JEJ69" s="876"/>
      <c r="JEK69" s="876"/>
      <c r="JEL69" s="876"/>
      <c r="JEM69" s="876"/>
      <c r="JEN69" s="876"/>
      <c r="JEO69" s="876"/>
      <c r="JEP69" s="876"/>
      <c r="JEQ69" s="876"/>
      <c r="JER69" s="876"/>
      <c r="JES69" s="876"/>
      <c r="JET69" s="876"/>
      <c r="JEU69" s="876"/>
      <c r="JEV69" s="876"/>
      <c r="JEW69" s="876"/>
      <c r="JEX69" s="876"/>
      <c r="JEY69" s="876"/>
      <c r="JEZ69" s="876"/>
      <c r="JFA69" s="876"/>
      <c r="JFB69" s="876"/>
      <c r="JFC69" s="876"/>
      <c r="JFD69" s="876"/>
      <c r="JFE69" s="876"/>
      <c r="JFF69" s="876"/>
      <c r="JFG69" s="876"/>
      <c r="JFH69" s="876"/>
      <c r="JFI69" s="876"/>
      <c r="JFJ69" s="876"/>
      <c r="JFK69" s="876"/>
      <c r="JFL69" s="876"/>
      <c r="JFM69" s="876"/>
      <c r="JFN69" s="876"/>
      <c r="JFO69" s="876"/>
      <c r="JFP69" s="876"/>
      <c r="JFQ69" s="876"/>
      <c r="JFR69" s="876"/>
      <c r="JFS69" s="876"/>
      <c r="JFT69" s="876"/>
      <c r="JFU69" s="876"/>
      <c r="JFV69" s="876"/>
      <c r="JFW69" s="876"/>
      <c r="JFX69" s="876"/>
      <c r="JFY69" s="876"/>
      <c r="JFZ69" s="876"/>
      <c r="JGA69" s="876"/>
      <c r="JGB69" s="876"/>
      <c r="JGC69" s="876"/>
      <c r="JGD69" s="876"/>
      <c r="JGE69" s="876"/>
      <c r="JGF69" s="876"/>
      <c r="JGG69" s="876"/>
      <c r="JGH69" s="876"/>
      <c r="JGI69" s="876"/>
      <c r="JGJ69" s="876"/>
      <c r="JGK69" s="876"/>
      <c r="JGL69" s="876"/>
      <c r="JGM69" s="876"/>
      <c r="JGN69" s="876"/>
      <c r="JGO69" s="876"/>
      <c r="JGP69" s="876"/>
      <c r="JGQ69" s="876"/>
      <c r="JGR69" s="876"/>
      <c r="JGS69" s="876"/>
      <c r="JGT69" s="876"/>
      <c r="JGU69" s="876"/>
      <c r="JGV69" s="876"/>
      <c r="JGW69" s="876"/>
      <c r="JGX69" s="876"/>
      <c r="JGY69" s="876"/>
      <c r="JGZ69" s="876"/>
      <c r="JHA69" s="876"/>
      <c r="JHB69" s="876"/>
      <c r="JHC69" s="876"/>
      <c r="JHD69" s="876"/>
      <c r="JHE69" s="876"/>
      <c r="JHF69" s="876"/>
      <c r="JHG69" s="876"/>
      <c r="JHH69" s="876"/>
      <c r="JHI69" s="876"/>
      <c r="JHJ69" s="876"/>
      <c r="JHK69" s="876"/>
      <c r="JHL69" s="876"/>
      <c r="JHM69" s="876"/>
      <c r="JHN69" s="876"/>
      <c r="JHO69" s="876"/>
      <c r="JHP69" s="876"/>
      <c r="JHQ69" s="876"/>
      <c r="JHR69" s="876"/>
      <c r="JHS69" s="876"/>
      <c r="JHT69" s="876"/>
      <c r="JHU69" s="876"/>
      <c r="JHV69" s="876"/>
      <c r="JHW69" s="876"/>
      <c r="JHX69" s="876"/>
      <c r="JHY69" s="876"/>
      <c r="JHZ69" s="876"/>
      <c r="JIA69" s="876"/>
      <c r="JIB69" s="876"/>
      <c r="JIC69" s="876"/>
      <c r="JID69" s="876"/>
      <c r="JIE69" s="876"/>
      <c r="JIF69" s="876"/>
      <c r="JIG69" s="876"/>
      <c r="JIH69" s="876"/>
      <c r="JII69" s="876"/>
      <c r="JIJ69" s="876"/>
      <c r="JIK69" s="876"/>
      <c r="JIL69" s="876"/>
      <c r="JIM69" s="876"/>
      <c r="JIN69" s="876"/>
      <c r="JIO69" s="876"/>
      <c r="JIP69" s="876"/>
      <c r="JIQ69" s="876"/>
      <c r="JIR69" s="876"/>
      <c r="JIS69" s="876"/>
      <c r="JIT69" s="876"/>
      <c r="JIU69" s="876"/>
      <c r="JIV69" s="876"/>
      <c r="JIW69" s="876"/>
      <c r="JIX69" s="876"/>
      <c r="JIY69" s="876"/>
      <c r="JIZ69" s="876"/>
      <c r="JJA69" s="876"/>
      <c r="JJB69" s="876"/>
      <c r="JJC69" s="876"/>
      <c r="JJD69" s="876"/>
      <c r="JJE69" s="876"/>
      <c r="JJF69" s="876"/>
      <c r="JJG69" s="876"/>
      <c r="JJH69" s="876"/>
      <c r="JJI69" s="876"/>
      <c r="JJJ69" s="876"/>
      <c r="JJK69" s="876"/>
      <c r="JJL69" s="876"/>
      <c r="JJM69" s="876"/>
      <c r="JJN69" s="876"/>
      <c r="JJO69" s="876"/>
      <c r="JJP69" s="876"/>
      <c r="JJQ69" s="876"/>
      <c r="JJR69" s="876"/>
      <c r="JJS69" s="876"/>
      <c r="JJT69" s="876"/>
      <c r="JJU69" s="876"/>
      <c r="JJV69" s="876"/>
      <c r="JJW69" s="876"/>
      <c r="JJX69" s="876"/>
      <c r="JJY69" s="876"/>
      <c r="JJZ69" s="876"/>
      <c r="JKA69" s="876"/>
      <c r="JKB69" s="876"/>
      <c r="JKC69" s="876"/>
      <c r="JKD69" s="876"/>
      <c r="JKE69" s="876"/>
      <c r="JKF69" s="876"/>
      <c r="JKG69" s="876"/>
      <c r="JKH69" s="876"/>
      <c r="JKI69" s="876"/>
      <c r="JKJ69" s="876"/>
      <c r="JKK69" s="876"/>
      <c r="JKL69" s="876"/>
      <c r="JKM69" s="876"/>
      <c r="JKN69" s="876"/>
      <c r="JKO69" s="876"/>
      <c r="JKP69" s="876"/>
      <c r="JKQ69" s="876"/>
      <c r="JKR69" s="876"/>
      <c r="JKS69" s="876"/>
      <c r="JKT69" s="876"/>
      <c r="JKU69" s="876"/>
      <c r="JKV69" s="876"/>
      <c r="JKW69" s="876"/>
      <c r="JKX69" s="876"/>
      <c r="JKY69" s="876"/>
      <c r="JKZ69" s="876"/>
      <c r="JLA69" s="876"/>
      <c r="JLB69" s="876"/>
      <c r="JLC69" s="876"/>
      <c r="JLD69" s="876"/>
      <c r="JLE69" s="876"/>
      <c r="JLF69" s="876"/>
      <c r="JLG69" s="876"/>
      <c r="JLH69" s="876"/>
      <c r="JLI69" s="876"/>
      <c r="JLJ69" s="876"/>
      <c r="JLK69" s="876"/>
      <c r="JLL69" s="876"/>
      <c r="JLM69" s="876"/>
      <c r="JLN69" s="876"/>
      <c r="JLO69" s="876"/>
      <c r="JLP69" s="876"/>
      <c r="JLQ69" s="876"/>
      <c r="JLR69" s="876"/>
      <c r="JLS69" s="876"/>
      <c r="JLT69" s="876"/>
      <c r="JLU69" s="876"/>
      <c r="JLV69" s="876"/>
      <c r="JLW69" s="876"/>
      <c r="JLX69" s="876"/>
      <c r="JLY69" s="876"/>
      <c r="JLZ69" s="876"/>
      <c r="JMA69" s="876"/>
      <c r="JMB69" s="876"/>
      <c r="JMC69" s="876"/>
      <c r="JMD69" s="876"/>
      <c r="JME69" s="876"/>
      <c r="JMF69" s="876"/>
      <c r="JMG69" s="876"/>
      <c r="JMH69" s="876"/>
      <c r="JMI69" s="876"/>
      <c r="JMJ69" s="876"/>
      <c r="JMK69" s="876"/>
      <c r="JML69" s="876"/>
      <c r="JMM69" s="876"/>
      <c r="JMN69" s="876"/>
      <c r="JMO69" s="876"/>
      <c r="JMP69" s="876"/>
      <c r="JMQ69" s="876"/>
      <c r="JMR69" s="876"/>
      <c r="JMS69" s="876"/>
      <c r="JMT69" s="876"/>
      <c r="JMU69" s="876"/>
      <c r="JMV69" s="876"/>
      <c r="JMW69" s="876"/>
      <c r="JMX69" s="876"/>
      <c r="JMY69" s="876"/>
      <c r="JMZ69" s="876"/>
      <c r="JNA69" s="876"/>
      <c r="JNB69" s="876"/>
      <c r="JNC69" s="876"/>
      <c r="JND69" s="876"/>
      <c r="JNE69" s="876"/>
      <c r="JNF69" s="876"/>
      <c r="JNG69" s="876"/>
      <c r="JNH69" s="876"/>
      <c r="JNI69" s="876"/>
      <c r="JNJ69" s="876"/>
      <c r="JNK69" s="876"/>
      <c r="JNL69" s="876"/>
      <c r="JNM69" s="876"/>
      <c r="JNN69" s="876"/>
      <c r="JNO69" s="876"/>
      <c r="JNP69" s="876"/>
      <c r="JNQ69" s="876"/>
      <c r="JNR69" s="876"/>
      <c r="JNS69" s="876"/>
      <c r="JNT69" s="876"/>
      <c r="JNU69" s="876"/>
      <c r="JNV69" s="876"/>
      <c r="JNW69" s="876"/>
      <c r="JNX69" s="876"/>
      <c r="JNY69" s="876"/>
      <c r="JNZ69" s="876"/>
      <c r="JOA69" s="876"/>
      <c r="JOB69" s="876"/>
      <c r="JOC69" s="876"/>
      <c r="JOD69" s="876"/>
      <c r="JOE69" s="876"/>
      <c r="JOF69" s="876"/>
      <c r="JOG69" s="876"/>
      <c r="JOH69" s="876"/>
      <c r="JOI69" s="876"/>
      <c r="JOJ69" s="876"/>
      <c r="JOK69" s="876"/>
      <c r="JOL69" s="876"/>
      <c r="JOM69" s="876"/>
      <c r="JON69" s="876"/>
      <c r="JOO69" s="876"/>
      <c r="JOP69" s="876"/>
      <c r="JOQ69" s="876"/>
      <c r="JOR69" s="876"/>
      <c r="JOS69" s="876"/>
      <c r="JOT69" s="876"/>
      <c r="JOU69" s="876"/>
      <c r="JOV69" s="876"/>
      <c r="JOW69" s="876"/>
      <c r="JOX69" s="876"/>
      <c r="JOY69" s="876"/>
      <c r="JOZ69" s="876"/>
      <c r="JPA69" s="876"/>
      <c r="JPB69" s="876"/>
      <c r="JPC69" s="876"/>
      <c r="JPD69" s="876"/>
      <c r="JPE69" s="876"/>
      <c r="JPF69" s="876"/>
      <c r="JPG69" s="876"/>
      <c r="JPH69" s="876"/>
      <c r="JPI69" s="876"/>
      <c r="JPJ69" s="876"/>
      <c r="JPK69" s="876"/>
      <c r="JPL69" s="876"/>
      <c r="JPM69" s="876"/>
      <c r="JPN69" s="876"/>
      <c r="JPO69" s="876"/>
      <c r="JPP69" s="876"/>
      <c r="JPQ69" s="876"/>
      <c r="JPR69" s="876"/>
      <c r="JPS69" s="876"/>
      <c r="JPT69" s="876"/>
      <c r="JPU69" s="876"/>
      <c r="JPV69" s="876"/>
      <c r="JPW69" s="876"/>
      <c r="JPX69" s="876"/>
      <c r="JPY69" s="876"/>
      <c r="JPZ69" s="876"/>
      <c r="JQA69" s="876"/>
      <c r="JQB69" s="876"/>
      <c r="JQC69" s="876"/>
      <c r="JQD69" s="876"/>
      <c r="JQE69" s="876"/>
      <c r="JQF69" s="876"/>
      <c r="JQG69" s="876"/>
      <c r="JQH69" s="876"/>
      <c r="JQI69" s="876"/>
      <c r="JQJ69" s="876"/>
      <c r="JQK69" s="876"/>
      <c r="JQL69" s="876"/>
      <c r="JQM69" s="876"/>
      <c r="JQN69" s="876"/>
      <c r="JQO69" s="876"/>
      <c r="JQP69" s="876"/>
      <c r="JQQ69" s="876"/>
      <c r="JQR69" s="876"/>
      <c r="JQS69" s="876"/>
      <c r="JQT69" s="876"/>
      <c r="JQU69" s="876"/>
      <c r="JQV69" s="876"/>
      <c r="JQW69" s="876"/>
      <c r="JQX69" s="876"/>
      <c r="JQY69" s="876"/>
      <c r="JQZ69" s="876"/>
      <c r="JRA69" s="876"/>
      <c r="JRB69" s="876"/>
      <c r="JRC69" s="876"/>
      <c r="JRD69" s="876"/>
      <c r="JRE69" s="876"/>
      <c r="JRF69" s="876"/>
      <c r="JRG69" s="876"/>
      <c r="JRH69" s="876"/>
      <c r="JRI69" s="876"/>
      <c r="JRJ69" s="876"/>
      <c r="JRK69" s="876"/>
      <c r="JRL69" s="876"/>
      <c r="JRM69" s="876"/>
      <c r="JRN69" s="876"/>
      <c r="JRO69" s="876"/>
      <c r="JRP69" s="876"/>
      <c r="JRQ69" s="876"/>
      <c r="JRR69" s="876"/>
      <c r="JRS69" s="876"/>
      <c r="JRT69" s="876"/>
      <c r="JRU69" s="876"/>
      <c r="JRV69" s="876"/>
      <c r="JRW69" s="876"/>
      <c r="JRX69" s="876"/>
      <c r="JRY69" s="876"/>
      <c r="JRZ69" s="876"/>
      <c r="JSA69" s="876"/>
      <c r="JSB69" s="876"/>
      <c r="JSC69" s="876"/>
      <c r="JSD69" s="876"/>
      <c r="JSE69" s="876"/>
      <c r="JSF69" s="876"/>
      <c r="JSG69" s="876"/>
      <c r="JSH69" s="876"/>
      <c r="JSI69" s="876"/>
      <c r="JSJ69" s="876"/>
      <c r="JSK69" s="876"/>
      <c r="JSL69" s="876"/>
      <c r="JSM69" s="876"/>
      <c r="JSN69" s="876"/>
      <c r="JSO69" s="876"/>
      <c r="JSP69" s="876"/>
      <c r="JSQ69" s="876"/>
      <c r="JSR69" s="876"/>
      <c r="JSS69" s="876"/>
      <c r="JST69" s="876"/>
      <c r="JSU69" s="876"/>
      <c r="JSV69" s="876"/>
      <c r="JSW69" s="876"/>
      <c r="JSX69" s="876"/>
      <c r="JSY69" s="876"/>
      <c r="JSZ69" s="876"/>
      <c r="JTA69" s="876"/>
      <c r="JTB69" s="876"/>
      <c r="JTC69" s="876"/>
      <c r="JTD69" s="876"/>
      <c r="JTE69" s="876"/>
      <c r="JTF69" s="876"/>
      <c r="JTG69" s="876"/>
      <c r="JTH69" s="876"/>
      <c r="JTI69" s="876"/>
      <c r="JTJ69" s="876"/>
      <c r="JTK69" s="876"/>
      <c r="JTL69" s="876"/>
      <c r="JTM69" s="876"/>
      <c r="JTN69" s="876"/>
      <c r="JTO69" s="876"/>
      <c r="JTP69" s="876"/>
      <c r="JTQ69" s="876"/>
      <c r="JTR69" s="876"/>
      <c r="JTS69" s="876"/>
      <c r="JTT69" s="876"/>
      <c r="JTU69" s="876"/>
      <c r="JTV69" s="876"/>
      <c r="JTW69" s="876"/>
      <c r="JTX69" s="876"/>
      <c r="JTY69" s="876"/>
      <c r="JTZ69" s="876"/>
      <c r="JUA69" s="876"/>
      <c r="JUB69" s="876"/>
      <c r="JUC69" s="876"/>
      <c r="JUD69" s="876"/>
      <c r="JUE69" s="876"/>
      <c r="JUF69" s="876"/>
      <c r="JUG69" s="876"/>
      <c r="JUH69" s="876"/>
      <c r="JUI69" s="876"/>
      <c r="JUJ69" s="876"/>
      <c r="JUK69" s="876"/>
      <c r="JUL69" s="876"/>
      <c r="JUM69" s="876"/>
      <c r="JUN69" s="876"/>
      <c r="JUO69" s="876"/>
      <c r="JUP69" s="876"/>
      <c r="JUQ69" s="876"/>
      <c r="JUR69" s="876"/>
      <c r="JUS69" s="876"/>
      <c r="JUT69" s="876"/>
      <c r="JUU69" s="876"/>
      <c r="JUV69" s="876"/>
      <c r="JUW69" s="876"/>
      <c r="JUX69" s="876"/>
      <c r="JUY69" s="876"/>
      <c r="JUZ69" s="876"/>
      <c r="JVA69" s="876"/>
      <c r="JVB69" s="876"/>
      <c r="JVC69" s="876"/>
      <c r="JVD69" s="876"/>
      <c r="JVE69" s="876"/>
      <c r="JVF69" s="876"/>
      <c r="JVG69" s="876"/>
      <c r="JVH69" s="876"/>
      <c r="JVI69" s="876"/>
      <c r="JVJ69" s="876"/>
      <c r="JVK69" s="876"/>
      <c r="JVL69" s="876"/>
      <c r="JVM69" s="876"/>
      <c r="JVN69" s="876"/>
      <c r="JVO69" s="876"/>
      <c r="JVP69" s="876"/>
      <c r="JVQ69" s="876"/>
      <c r="JVR69" s="876"/>
      <c r="JVS69" s="876"/>
      <c r="JVT69" s="876"/>
      <c r="JVU69" s="876"/>
      <c r="JVV69" s="876"/>
      <c r="JVW69" s="876"/>
      <c r="JVX69" s="876"/>
      <c r="JVY69" s="876"/>
      <c r="JVZ69" s="876"/>
      <c r="JWA69" s="876"/>
      <c r="JWB69" s="876"/>
      <c r="JWC69" s="876"/>
      <c r="JWD69" s="876"/>
      <c r="JWE69" s="876"/>
      <c r="JWF69" s="876"/>
      <c r="JWG69" s="876"/>
      <c r="JWH69" s="876"/>
      <c r="JWI69" s="876"/>
      <c r="JWJ69" s="876"/>
      <c r="JWK69" s="876"/>
      <c r="JWL69" s="876"/>
      <c r="JWM69" s="876"/>
      <c r="JWN69" s="876"/>
      <c r="JWO69" s="876"/>
      <c r="JWP69" s="876"/>
      <c r="JWQ69" s="876"/>
      <c r="JWR69" s="876"/>
      <c r="JWS69" s="876"/>
      <c r="JWT69" s="876"/>
      <c r="JWU69" s="876"/>
      <c r="JWV69" s="876"/>
      <c r="JWW69" s="876"/>
      <c r="JWX69" s="876"/>
      <c r="JWY69" s="876"/>
      <c r="JWZ69" s="876"/>
      <c r="JXA69" s="876"/>
      <c r="JXB69" s="876"/>
      <c r="JXC69" s="876"/>
      <c r="JXD69" s="876"/>
      <c r="JXE69" s="876"/>
      <c r="JXF69" s="876"/>
      <c r="JXG69" s="876"/>
      <c r="JXH69" s="876"/>
      <c r="JXI69" s="876"/>
      <c r="JXJ69" s="876"/>
      <c r="JXK69" s="876"/>
      <c r="JXL69" s="876"/>
      <c r="JXM69" s="876"/>
      <c r="JXN69" s="876"/>
      <c r="JXO69" s="876"/>
      <c r="JXP69" s="876"/>
      <c r="JXQ69" s="876"/>
      <c r="JXR69" s="876"/>
      <c r="JXS69" s="876"/>
      <c r="JXT69" s="876"/>
      <c r="JXU69" s="876"/>
      <c r="JXV69" s="876"/>
      <c r="JXW69" s="876"/>
      <c r="JXX69" s="876"/>
      <c r="JXY69" s="876"/>
      <c r="JXZ69" s="876"/>
      <c r="JYA69" s="876"/>
      <c r="JYB69" s="876"/>
      <c r="JYC69" s="876"/>
      <c r="JYD69" s="876"/>
      <c r="JYE69" s="876"/>
      <c r="JYF69" s="876"/>
      <c r="JYG69" s="876"/>
      <c r="JYH69" s="876"/>
      <c r="JYI69" s="876"/>
      <c r="JYJ69" s="876"/>
      <c r="JYK69" s="876"/>
      <c r="JYL69" s="876"/>
      <c r="JYM69" s="876"/>
      <c r="JYN69" s="876"/>
      <c r="JYO69" s="876"/>
      <c r="JYP69" s="876"/>
      <c r="JYQ69" s="876"/>
      <c r="JYR69" s="876"/>
      <c r="JYS69" s="876"/>
      <c r="JYT69" s="876"/>
      <c r="JYU69" s="876"/>
      <c r="JYV69" s="876"/>
      <c r="JYW69" s="876"/>
      <c r="JYX69" s="876"/>
      <c r="JYY69" s="876"/>
      <c r="JYZ69" s="876"/>
      <c r="JZA69" s="876"/>
      <c r="JZB69" s="876"/>
      <c r="JZC69" s="876"/>
      <c r="JZD69" s="876"/>
      <c r="JZE69" s="876"/>
      <c r="JZF69" s="876"/>
      <c r="JZG69" s="876"/>
      <c r="JZH69" s="876"/>
      <c r="JZI69" s="876"/>
      <c r="JZJ69" s="876"/>
      <c r="JZK69" s="876"/>
      <c r="JZL69" s="876"/>
      <c r="JZM69" s="876"/>
      <c r="JZN69" s="876"/>
      <c r="JZO69" s="876"/>
      <c r="JZP69" s="876"/>
      <c r="JZQ69" s="876"/>
      <c r="JZR69" s="876"/>
      <c r="JZS69" s="876"/>
      <c r="JZT69" s="876"/>
      <c r="JZU69" s="876"/>
      <c r="JZV69" s="876"/>
      <c r="JZW69" s="876"/>
      <c r="JZX69" s="876"/>
      <c r="JZY69" s="876"/>
      <c r="JZZ69" s="876"/>
      <c r="KAA69" s="876"/>
      <c r="KAB69" s="876"/>
      <c r="KAC69" s="876"/>
      <c r="KAD69" s="876"/>
      <c r="KAE69" s="876"/>
      <c r="KAF69" s="876"/>
      <c r="KAG69" s="876"/>
      <c r="KAH69" s="876"/>
      <c r="KAI69" s="876"/>
      <c r="KAJ69" s="876"/>
      <c r="KAK69" s="876"/>
      <c r="KAL69" s="876"/>
      <c r="KAM69" s="876"/>
      <c r="KAN69" s="876"/>
      <c r="KAO69" s="876"/>
      <c r="KAP69" s="876"/>
      <c r="KAQ69" s="876"/>
      <c r="KAR69" s="876"/>
      <c r="KAS69" s="876"/>
      <c r="KAT69" s="876"/>
      <c r="KAU69" s="876"/>
      <c r="KAV69" s="876"/>
      <c r="KAW69" s="876"/>
      <c r="KAX69" s="876"/>
      <c r="KAY69" s="876"/>
      <c r="KAZ69" s="876"/>
      <c r="KBA69" s="876"/>
      <c r="KBB69" s="876"/>
      <c r="KBC69" s="876"/>
      <c r="KBD69" s="876"/>
      <c r="KBE69" s="876"/>
      <c r="KBF69" s="876"/>
      <c r="KBG69" s="876"/>
      <c r="KBH69" s="876"/>
      <c r="KBI69" s="876"/>
      <c r="KBJ69" s="876"/>
      <c r="KBK69" s="876"/>
      <c r="KBL69" s="876"/>
      <c r="KBM69" s="876"/>
      <c r="KBN69" s="876"/>
      <c r="KBO69" s="876"/>
      <c r="KBP69" s="876"/>
      <c r="KBQ69" s="876"/>
      <c r="KBR69" s="876"/>
      <c r="KBS69" s="876"/>
      <c r="KBT69" s="876"/>
      <c r="KBU69" s="876"/>
      <c r="KBV69" s="876"/>
      <c r="KBW69" s="876"/>
      <c r="KBX69" s="876"/>
      <c r="KBY69" s="876"/>
      <c r="KBZ69" s="876"/>
      <c r="KCA69" s="876"/>
      <c r="KCB69" s="876"/>
      <c r="KCC69" s="876"/>
      <c r="KCD69" s="876"/>
      <c r="KCE69" s="876"/>
      <c r="KCF69" s="876"/>
      <c r="KCG69" s="876"/>
      <c r="KCH69" s="876"/>
      <c r="KCI69" s="876"/>
      <c r="KCJ69" s="876"/>
      <c r="KCK69" s="876"/>
      <c r="KCL69" s="876"/>
      <c r="KCM69" s="876"/>
      <c r="KCN69" s="876"/>
      <c r="KCO69" s="876"/>
      <c r="KCP69" s="876"/>
      <c r="KCQ69" s="876"/>
      <c r="KCR69" s="876"/>
      <c r="KCS69" s="876"/>
      <c r="KCT69" s="876"/>
      <c r="KCU69" s="876"/>
      <c r="KCV69" s="876"/>
      <c r="KCW69" s="876"/>
      <c r="KCX69" s="876"/>
      <c r="KCY69" s="876"/>
      <c r="KCZ69" s="876"/>
      <c r="KDA69" s="876"/>
      <c r="KDB69" s="876"/>
      <c r="KDC69" s="876"/>
      <c r="KDD69" s="876"/>
      <c r="KDE69" s="876"/>
      <c r="KDF69" s="876"/>
      <c r="KDG69" s="876"/>
      <c r="KDH69" s="876"/>
      <c r="KDI69" s="876"/>
      <c r="KDJ69" s="876"/>
      <c r="KDK69" s="876"/>
      <c r="KDL69" s="876"/>
      <c r="KDM69" s="876"/>
      <c r="KDN69" s="876"/>
      <c r="KDO69" s="876"/>
      <c r="KDP69" s="876"/>
      <c r="KDQ69" s="876"/>
      <c r="KDR69" s="876"/>
      <c r="KDS69" s="876"/>
      <c r="KDT69" s="876"/>
      <c r="KDU69" s="876"/>
      <c r="KDV69" s="876"/>
      <c r="KDW69" s="876"/>
      <c r="KDX69" s="876"/>
      <c r="KDY69" s="876"/>
      <c r="KDZ69" s="876"/>
      <c r="KEA69" s="876"/>
      <c r="KEB69" s="876"/>
      <c r="KEC69" s="876"/>
      <c r="KED69" s="876"/>
      <c r="KEE69" s="876"/>
      <c r="KEF69" s="876"/>
      <c r="KEG69" s="876"/>
      <c r="KEH69" s="876"/>
      <c r="KEI69" s="876"/>
      <c r="KEJ69" s="876"/>
      <c r="KEK69" s="876"/>
      <c r="KEL69" s="876"/>
      <c r="KEM69" s="876"/>
      <c r="KEN69" s="876"/>
      <c r="KEO69" s="876"/>
      <c r="KEP69" s="876"/>
      <c r="KEQ69" s="876"/>
      <c r="KER69" s="876"/>
      <c r="KES69" s="876"/>
      <c r="KET69" s="876"/>
      <c r="KEU69" s="876"/>
      <c r="KEV69" s="876"/>
      <c r="KEW69" s="876"/>
      <c r="KEX69" s="876"/>
      <c r="KEY69" s="876"/>
      <c r="KEZ69" s="876"/>
      <c r="KFA69" s="876"/>
      <c r="KFB69" s="876"/>
      <c r="KFC69" s="876"/>
      <c r="KFD69" s="876"/>
      <c r="KFE69" s="876"/>
      <c r="KFF69" s="876"/>
      <c r="KFG69" s="876"/>
      <c r="KFH69" s="876"/>
      <c r="KFI69" s="876"/>
      <c r="KFJ69" s="876"/>
      <c r="KFK69" s="876"/>
      <c r="KFL69" s="876"/>
      <c r="KFM69" s="876"/>
      <c r="KFN69" s="876"/>
      <c r="KFO69" s="876"/>
      <c r="KFP69" s="876"/>
      <c r="KFQ69" s="876"/>
      <c r="KFR69" s="876"/>
      <c r="KFS69" s="876"/>
      <c r="KFT69" s="876"/>
      <c r="KFU69" s="876"/>
      <c r="KFV69" s="876"/>
      <c r="KFW69" s="876"/>
      <c r="KFX69" s="876"/>
      <c r="KFY69" s="876"/>
      <c r="KFZ69" s="876"/>
      <c r="KGA69" s="876"/>
      <c r="KGB69" s="876"/>
      <c r="KGC69" s="876"/>
      <c r="KGD69" s="876"/>
      <c r="KGE69" s="876"/>
      <c r="KGF69" s="876"/>
      <c r="KGG69" s="876"/>
      <c r="KGH69" s="876"/>
      <c r="KGI69" s="876"/>
      <c r="KGJ69" s="876"/>
      <c r="KGK69" s="876"/>
      <c r="KGL69" s="876"/>
      <c r="KGM69" s="876"/>
      <c r="KGN69" s="876"/>
      <c r="KGO69" s="876"/>
      <c r="KGP69" s="876"/>
      <c r="KGQ69" s="876"/>
      <c r="KGR69" s="876"/>
      <c r="KGS69" s="876"/>
      <c r="KGT69" s="876"/>
      <c r="KGU69" s="876"/>
      <c r="KGV69" s="876"/>
      <c r="KGW69" s="876"/>
      <c r="KGX69" s="876"/>
      <c r="KGY69" s="876"/>
      <c r="KGZ69" s="876"/>
      <c r="KHA69" s="876"/>
      <c r="KHB69" s="876"/>
      <c r="KHC69" s="876"/>
      <c r="KHD69" s="876"/>
      <c r="KHE69" s="876"/>
      <c r="KHF69" s="876"/>
      <c r="KHG69" s="876"/>
      <c r="KHH69" s="876"/>
      <c r="KHI69" s="876"/>
      <c r="KHJ69" s="876"/>
      <c r="KHK69" s="876"/>
      <c r="KHL69" s="876"/>
      <c r="KHM69" s="876"/>
      <c r="KHN69" s="876"/>
      <c r="KHO69" s="876"/>
      <c r="KHP69" s="876"/>
      <c r="KHQ69" s="876"/>
      <c r="KHR69" s="876"/>
      <c r="KHS69" s="876"/>
      <c r="KHT69" s="876"/>
      <c r="KHU69" s="876"/>
      <c r="KHV69" s="876"/>
      <c r="KHW69" s="876"/>
      <c r="KHX69" s="876"/>
      <c r="KHY69" s="876"/>
      <c r="KHZ69" s="876"/>
      <c r="KIA69" s="876"/>
      <c r="KIB69" s="876"/>
      <c r="KIC69" s="876"/>
      <c r="KID69" s="876"/>
      <c r="KIE69" s="876"/>
      <c r="KIF69" s="876"/>
      <c r="KIG69" s="876"/>
      <c r="KIH69" s="876"/>
      <c r="KII69" s="876"/>
      <c r="KIJ69" s="876"/>
      <c r="KIK69" s="876"/>
      <c r="KIL69" s="876"/>
      <c r="KIM69" s="876"/>
      <c r="KIN69" s="876"/>
      <c r="KIO69" s="876"/>
      <c r="KIP69" s="876"/>
      <c r="KIQ69" s="876"/>
      <c r="KIR69" s="876"/>
      <c r="KIS69" s="876"/>
      <c r="KIT69" s="876"/>
      <c r="KIU69" s="876"/>
      <c r="KIV69" s="876"/>
      <c r="KIW69" s="876"/>
      <c r="KIX69" s="876"/>
      <c r="KIY69" s="876"/>
      <c r="KIZ69" s="876"/>
      <c r="KJA69" s="876"/>
      <c r="KJB69" s="876"/>
      <c r="KJC69" s="876"/>
      <c r="KJD69" s="876"/>
      <c r="KJE69" s="876"/>
      <c r="KJF69" s="876"/>
      <c r="KJG69" s="876"/>
      <c r="KJH69" s="876"/>
      <c r="KJI69" s="876"/>
      <c r="KJJ69" s="876"/>
      <c r="KJK69" s="876"/>
      <c r="KJL69" s="876"/>
      <c r="KJM69" s="876"/>
      <c r="KJN69" s="876"/>
      <c r="KJO69" s="876"/>
      <c r="KJP69" s="876"/>
      <c r="KJQ69" s="876"/>
      <c r="KJR69" s="876"/>
      <c r="KJS69" s="876"/>
      <c r="KJT69" s="876"/>
      <c r="KJU69" s="876"/>
      <c r="KJV69" s="876"/>
      <c r="KJW69" s="876"/>
      <c r="KJX69" s="876"/>
      <c r="KJY69" s="876"/>
      <c r="KJZ69" s="876"/>
      <c r="KKA69" s="876"/>
      <c r="KKB69" s="876"/>
      <c r="KKC69" s="876"/>
      <c r="KKD69" s="876"/>
      <c r="KKE69" s="876"/>
      <c r="KKF69" s="876"/>
      <c r="KKG69" s="876"/>
      <c r="KKH69" s="876"/>
      <c r="KKI69" s="876"/>
      <c r="KKJ69" s="876"/>
      <c r="KKK69" s="876"/>
      <c r="KKL69" s="876"/>
      <c r="KKM69" s="876"/>
      <c r="KKN69" s="876"/>
      <c r="KKO69" s="876"/>
      <c r="KKP69" s="876"/>
      <c r="KKQ69" s="876"/>
      <c r="KKR69" s="876"/>
      <c r="KKS69" s="876"/>
      <c r="KKT69" s="876"/>
      <c r="KKU69" s="876"/>
      <c r="KKV69" s="876"/>
      <c r="KKW69" s="876"/>
      <c r="KKX69" s="876"/>
      <c r="KKY69" s="876"/>
      <c r="KKZ69" s="876"/>
      <c r="KLA69" s="876"/>
      <c r="KLB69" s="876"/>
      <c r="KLC69" s="876"/>
      <c r="KLD69" s="876"/>
      <c r="KLE69" s="876"/>
      <c r="KLF69" s="876"/>
      <c r="KLG69" s="876"/>
      <c r="KLH69" s="876"/>
      <c r="KLI69" s="876"/>
      <c r="KLJ69" s="876"/>
      <c r="KLK69" s="876"/>
      <c r="KLL69" s="876"/>
      <c r="KLM69" s="876"/>
      <c r="KLN69" s="876"/>
      <c r="KLO69" s="876"/>
      <c r="KLP69" s="876"/>
      <c r="KLQ69" s="876"/>
      <c r="KLR69" s="876"/>
      <c r="KLS69" s="876"/>
      <c r="KLT69" s="876"/>
      <c r="KLU69" s="876"/>
      <c r="KLV69" s="876"/>
      <c r="KLW69" s="876"/>
      <c r="KLX69" s="876"/>
      <c r="KLY69" s="876"/>
      <c r="KLZ69" s="876"/>
      <c r="KMA69" s="876"/>
      <c r="KMB69" s="876"/>
      <c r="KMC69" s="876"/>
      <c r="KMD69" s="876"/>
      <c r="KME69" s="876"/>
      <c r="KMF69" s="876"/>
      <c r="KMG69" s="876"/>
      <c r="KMH69" s="876"/>
      <c r="KMI69" s="876"/>
      <c r="KMJ69" s="876"/>
      <c r="KMK69" s="876"/>
      <c r="KML69" s="876"/>
      <c r="KMM69" s="876"/>
      <c r="KMN69" s="876"/>
      <c r="KMO69" s="876"/>
      <c r="KMP69" s="876"/>
      <c r="KMQ69" s="876"/>
      <c r="KMR69" s="876"/>
      <c r="KMS69" s="876"/>
      <c r="KMT69" s="876"/>
      <c r="KMU69" s="876"/>
      <c r="KMV69" s="876"/>
      <c r="KMW69" s="876"/>
      <c r="KMX69" s="876"/>
      <c r="KMY69" s="876"/>
      <c r="KMZ69" s="876"/>
      <c r="KNA69" s="876"/>
      <c r="KNB69" s="876"/>
      <c r="KNC69" s="876"/>
      <c r="KND69" s="876"/>
      <c r="KNE69" s="876"/>
      <c r="KNF69" s="876"/>
      <c r="KNG69" s="876"/>
      <c r="KNH69" s="876"/>
      <c r="KNI69" s="876"/>
      <c r="KNJ69" s="876"/>
      <c r="KNK69" s="876"/>
      <c r="KNL69" s="876"/>
      <c r="KNM69" s="876"/>
      <c r="KNN69" s="876"/>
      <c r="KNO69" s="876"/>
      <c r="KNP69" s="876"/>
      <c r="KNQ69" s="876"/>
      <c r="KNR69" s="876"/>
      <c r="KNS69" s="876"/>
      <c r="KNT69" s="876"/>
      <c r="KNU69" s="876"/>
      <c r="KNV69" s="876"/>
      <c r="KNW69" s="876"/>
      <c r="KNX69" s="876"/>
      <c r="KNY69" s="876"/>
      <c r="KNZ69" s="876"/>
      <c r="KOA69" s="876"/>
      <c r="KOB69" s="876"/>
      <c r="KOC69" s="876"/>
      <c r="KOD69" s="876"/>
      <c r="KOE69" s="876"/>
      <c r="KOF69" s="876"/>
      <c r="KOG69" s="876"/>
      <c r="KOH69" s="876"/>
      <c r="KOI69" s="876"/>
      <c r="KOJ69" s="876"/>
      <c r="KOK69" s="876"/>
      <c r="KOL69" s="876"/>
      <c r="KOM69" s="876"/>
      <c r="KON69" s="876"/>
      <c r="KOO69" s="876"/>
      <c r="KOP69" s="876"/>
      <c r="KOQ69" s="876"/>
      <c r="KOR69" s="876"/>
      <c r="KOS69" s="876"/>
      <c r="KOT69" s="876"/>
      <c r="KOU69" s="876"/>
      <c r="KOV69" s="876"/>
      <c r="KOW69" s="876"/>
      <c r="KOX69" s="876"/>
      <c r="KOY69" s="876"/>
      <c r="KOZ69" s="876"/>
      <c r="KPA69" s="876"/>
      <c r="KPB69" s="876"/>
      <c r="KPC69" s="876"/>
      <c r="KPD69" s="876"/>
      <c r="KPE69" s="876"/>
      <c r="KPF69" s="876"/>
      <c r="KPG69" s="876"/>
      <c r="KPH69" s="876"/>
      <c r="KPI69" s="876"/>
      <c r="KPJ69" s="876"/>
      <c r="KPK69" s="876"/>
      <c r="KPL69" s="876"/>
      <c r="KPM69" s="876"/>
      <c r="KPN69" s="876"/>
      <c r="KPO69" s="876"/>
      <c r="KPP69" s="876"/>
      <c r="KPQ69" s="876"/>
      <c r="KPR69" s="876"/>
      <c r="KPS69" s="876"/>
      <c r="KPT69" s="876"/>
      <c r="KPU69" s="876"/>
      <c r="KPV69" s="876"/>
      <c r="KPW69" s="876"/>
      <c r="KPX69" s="876"/>
      <c r="KPY69" s="876"/>
      <c r="KPZ69" s="876"/>
      <c r="KQA69" s="876"/>
      <c r="KQB69" s="876"/>
      <c r="KQC69" s="876"/>
      <c r="KQD69" s="876"/>
      <c r="KQE69" s="876"/>
      <c r="KQF69" s="876"/>
      <c r="KQG69" s="876"/>
      <c r="KQH69" s="876"/>
      <c r="KQI69" s="876"/>
      <c r="KQJ69" s="876"/>
      <c r="KQK69" s="876"/>
      <c r="KQL69" s="876"/>
      <c r="KQM69" s="876"/>
      <c r="KQN69" s="876"/>
      <c r="KQO69" s="876"/>
      <c r="KQP69" s="876"/>
      <c r="KQQ69" s="876"/>
      <c r="KQR69" s="876"/>
      <c r="KQS69" s="876"/>
      <c r="KQT69" s="876"/>
      <c r="KQU69" s="876"/>
      <c r="KQV69" s="876"/>
      <c r="KQW69" s="876"/>
      <c r="KQX69" s="876"/>
      <c r="KQY69" s="876"/>
      <c r="KQZ69" s="876"/>
      <c r="KRA69" s="876"/>
      <c r="KRB69" s="876"/>
      <c r="KRC69" s="876"/>
      <c r="KRD69" s="876"/>
      <c r="KRE69" s="876"/>
      <c r="KRF69" s="876"/>
      <c r="KRG69" s="876"/>
      <c r="KRH69" s="876"/>
      <c r="KRI69" s="876"/>
      <c r="KRJ69" s="876"/>
      <c r="KRK69" s="876"/>
      <c r="KRL69" s="876"/>
      <c r="KRM69" s="876"/>
      <c r="KRN69" s="876"/>
      <c r="KRO69" s="876"/>
      <c r="KRP69" s="876"/>
      <c r="KRQ69" s="876"/>
      <c r="KRR69" s="876"/>
      <c r="KRS69" s="876"/>
      <c r="KRT69" s="876"/>
      <c r="KRU69" s="876"/>
      <c r="KRV69" s="876"/>
      <c r="KRW69" s="876"/>
      <c r="KRX69" s="876"/>
      <c r="KRY69" s="876"/>
      <c r="KRZ69" s="876"/>
      <c r="KSA69" s="876"/>
      <c r="KSB69" s="876"/>
      <c r="KSC69" s="876"/>
      <c r="KSD69" s="876"/>
      <c r="KSE69" s="876"/>
      <c r="KSF69" s="876"/>
      <c r="KSG69" s="876"/>
      <c r="KSH69" s="876"/>
      <c r="KSI69" s="876"/>
      <c r="KSJ69" s="876"/>
      <c r="KSK69" s="876"/>
      <c r="KSL69" s="876"/>
      <c r="KSM69" s="876"/>
      <c r="KSN69" s="876"/>
      <c r="KSO69" s="876"/>
      <c r="KSP69" s="876"/>
      <c r="KSQ69" s="876"/>
      <c r="KSR69" s="876"/>
      <c r="KSS69" s="876"/>
      <c r="KST69" s="876"/>
      <c r="KSU69" s="876"/>
      <c r="KSV69" s="876"/>
      <c r="KSW69" s="876"/>
      <c r="KSX69" s="876"/>
      <c r="KSY69" s="876"/>
      <c r="KSZ69" s="876"/>
      <c r="KTA69" s="876"/>
      <c r="KTB69" s="876"/>
      <c r="KTC69" s="876"/>
      <c r="KTD69" s="876"/>
      <c r="KTE69" s="876"/>
      <c r="KTF69" s="876"/>
      <c r="KTG69" s="876"/>
      <c r="KTH69" s="876"/>
      <c r="KTI69" s="876"/>
      <c r="KTJ69" s="876"/>
      <c r="KTK69" s="876"/>
      <c r="KTL69" s="876"/>
      <c r="KTM69" s="876"/>
      <c r="KTN69" s="876"/>
      <c r="KTO69" s="876"/>
      <c r="KTP69" s="876"/>
      <c r="KTQ69" s="876"/>
      <c r="KTR69" s="876"/>
      <c r="KTS69" s="876"/>
      <c r="KTT69" s="876"/>
      <c r="KTU69" s="876"/>
      <c r="KTV69" s="876"/>
      <c r="KTW69" s="876"/>
      <c r="KTX69" s="876"/>
      <c r="KTY69" s="876"/>
      <c r="KTZ69" s="876"/>
      <c r="KUA69" s="876"/>
      <c r="KUB69" s="876"/>
      <c r="KUC69" s="876"/>
      <c r="KUD69" s="876"/>
      <c r="KUE69" s="876"/>
      <c r="KUF69" s="876"/>
      <c r="KUG69" s="876"/>
      <c r="KUH69" s="876"/>
      <c r="KUI69" s="876"/>
      <c r="KUJ69" s="876"/>
      <c r="KUK69" s="876"/>
      <c r="KUL69" s="876"/>
      <c r="KUM69" s="876"/>
      <c r="KUN69" s="876"/>
      <c r="KUO69" s="876"/>
      <c r="KUP69" s="876"/>
      <c r="KUQ69" s="876"/>
      <c r="KUR69" s="876"/>
      <c r="KUS69" s="876"/>
      <c r="KUT69" s="876"/>
      <c r="KUU69" s="876"/>
      <c r="KUV69" s="876"/>
      <c r="KUW69" s="876"/>
      <c r="KUX69" s="876"/>
      <c r="KUY69" s="876"/>
      <c r="KUZ69" s="876"/>
      <c r="KVA69" s="876"/>
      <c r="KVB69" s="876"/>
      <c r="KVC69" s="876"/>
      <c r="KVD69" s="876"/>
      <c r="KVE69" s="876"/>
      <c r="KVF69" s="876"/>
      <c r="KVG69" s="876"/>
      <c r="KVH69" s="876"/>
      <c r="KVI69" s="876"/>
      <c r="KVJ69" s="876"/>
      <c r="KVK69" s="876"/>
      <c r="KVL69" s="876"/>
      <c r="KVM69" s="876"/>
      <c r="KVN69" s="876"/>
      <c r="KVO69" s="876"/>
      <c r="KVP69" s="876"/>
      <c r="KVQ69" s="876"/>
      <c r="KVR69" s="876"/>
      <c r="KVS69" s="876"/>
      <c r="KVT69" s="876"/>
      <c r="KVU69" s="876"/>
      <c r="KVV69" s="876"/>
      <c r="KVW69" s="876"/>
      <c r="KVX69" s="876"/>
      <c r="KVY69" s="876"/>
      <c r="KVZ69" s="876"/>
      <c r="KWA69" s="876"/>
      <c r="KWB69" s="876"/>
      <c r="KWC69" s="876"/>
      <c r="KWD69" s="876"/>
      <c r="KWE69" s="876"/>
      <c r="KWF69" s="876"/>
      <c r="KWG69" s="876"/>
      <c r="KWH69" s="876"/>
      <c r="KWI69" s="876"/>
      <c r="KWJ69" s="876"/>
      <c r="KWK69" s="876"/>
      <c r="KWL69" s="876"/>
      <c r="KWM69" s="876"/>
      <c r="KWN69" s="876"/>
      <c r="KWO69" s="876"/>
      <c r="KWP69" s="876"/>
      <c r="KWQ69" s="876"/>
      <c r="KWR69" s="876"/>
      <c r="KWS69" s="876"/>
      <c r="KWT69" s="876"/>
      <c r="KWU69" s="876"/>
      <c r="KWV69" s="876"/>
      <c r="KWW69" s="876"/>
      <c r="KWX69" s="876"/>
      <c r="KWY69" s="876"/>
      <c r="KWZ69" s="876"/>
      <c r="KXA69" s="876"/>
      <c r="KXB69" s="876"/>
      <c r="KXC69" s="876"/>
      <c r="KXD69" s="876"/>
      <c r="KXE69" s="876"/>
      <c r="KXF69" s="876"/>
      <c r="KXG69" s="876"/>
      <c r="KXH69" s="876"/>
      <c r="KXI69" s="876"/>
      <c r="KXJ69" s="876"/>
      <c r="KXK69" s="876"/>
      <c r="KXL69" s="876"/>
      <c r="KXM69" s="876"/>
      <c r="KXN69" s="876"/>
      <c r="KXO69" s="876"/>
      <c r="KXP69" s="876"/>
      <c r="KXQ69" s="876"/>
      <c r="KXR69" s="876"/>
      <c r="KXS69" s="876"/>
      <c r="KXT69" s="876"/>
      <c r="KXU69" s="876"/>
      <c r="KXV69" s="876"/>
      <c r="KXW69" s="876"/>
      <c r="KXX69" s="876"/>
      <c r="KXY69" s="876"/>
      <c r="KXZ69" s="876"/>
      <c r="KYA69" s="876"/>
      <c r="KYB69" s="876"/>
      <c r="KYC69" s="876"/>
      <c r="KYD69" s="876"/>
      <c r="KYE69" s="876"/>
      <c r="KYF69" s="876"/>
      <c r="KYG69" s="876"/>
      <c r="KYH69" s="876"/>
      <c r="KYI69" s="876"/>
      <c r="KYJ69" s="876"/>
      <c r="KYK69" s="876"/>
      <c r="KYL69" s="876"/>
      <c r="KYM69" s="876"/>
      <c r="KYN69" s="876"/>
      <c r="KYO69" s="876"/>
      <c r="KYP69" s="876"/>
      <c r="KYQ69" s="876"/>
      <c r="KYR69" s="876"/>
      <c r="KYS69" s="876"/>
      <c r="KYT69" s="876"/>
      <c r="KYU69" s="876"/>
      <c r="KYV69" s="876"/>
      <c r="KYW69" s="876"/>
      <c r="KYX69" s="876"/>
      <c r="KYY69" s="876"/>
      <c r="KYZ69" s="876"/>
      <c r="KZA69" s="876"/>
      <c r="KZB69" s="876"/>
      <c r="KZC69" s="876"/>
      <c r="KZD69" s="876"/>
      <c r="KZE69" s="876"/>
      <c r="KZF69" s="876"/>
      <c r="KZG69" s="876"/>
      <c r="KZH69" s="876"/>
      <c r="KZI69" s="876"/>
      <c r="KZJ69" s="876"/>
      <c r="KZK69" s="876"/>
      <c r="KZL69" s="876"/>
      <c r="KZM69" s="876"/>
      <c r="KZN69" s="876"/>
      <c r="KZO69" s="876"/>
      <c r="KZP69" s="876"/>
      <c r="KZQ69" s="876"/>
      <c r="KZR69" s="876"/>
      <c r="KZS69" s="876"/>
      <c r="KZT69" s="876"/>
      <c r="KZU69" s="876"/>
      <c r="KZV69" s="876"/>
      <c r="KZW69" s="876"/>
      <c r="KZX69" s="876"/>
      <c r="KZY69" s="876"/>
      <c r="KZZ69" s="876"/>
      <c r="LAA69" s="876"/>
      <c r="LAB69" s="876"/>
      <c r="LAC69" s="876"/>
      <c r="LAD69" s="876"/>
      <c r="LAE69" s="876"/>
      <c r="LAF69" s="876"/>
      <c r="LAG69" s="876"/>
      <c r="LAH69" s="876"/>
      <c r="LAI69" s="876"/>
      <c r="LAJ69" s="876"/>
      <c r="LAK69" s="876"/>
      <c r="LAL69" s="876"/>
      <c r="LAM69" s="876"/>
      <c r="LAN69" s="876"/>
      <c r="LAO69" s="876"/>
      <c r="LAP69" s="876"/>
      <c r="LAQ69" s="876"/>
      <c r="LAR69" s="876"/>
      <c r="LAS69" s="876"/>
      <c r="LAT69" s="876"/>
      <c r="LAU69" s="876"/>
      <c r="LAV69" s="876"/>
      <c r="LAW69" s="876"/>
      <c r="LAX69" s="876"/>
      <c r="LAY69" s="876"/>
      <c r="LAZ69" s="876"/>
      <c r="LBA69" s="876"/>
      <c r="LBB69" s="876"/>
      <c r="LBC69" s="876"/>
      <c r="LBD69" s="876"/>
      <c r="LBE69" s="876"/>
      <c r="LBF69" s="876"/>
      <c r="LBG69" s="876"/>
      <c r="LBH69" s="876"/>
      <c r="LBI69" s="876"/>
      <c r="LBJ69" s="876"/>
      <c r="LBK69" s="876"/>
      <c r="LBL69" s="876"/>
      <c r="LBM69" s="876"/>
      <c r="LBN69" s="876"/>
      <c r="LBO69" s="876"/>
      <c r="LBP69" s="876"/>
      <c r="LBQ69" s="876"/>
      <c r="LBR69" s="876"/>
      <c r="LBS69" s="876"/>
      <c r="LBT69" s="876"/>
      <c r="LBU69" s="876"/>
      <c r="LBV69" s="876"/>
      <c r="LBW69" s="876"/>
      <c r="LBX69" s="876"/>
      <c r="LBY69" s="876"/>
      <c r="LBZ69" s="876"/>
      <c r="LCA69" s="876"/>
      <c r="LCB69" s="876"/>
      <c r="LCC69" s="876"/>
      <c r="LCD69" s="876"/>
      <c r="LCE69" s="876"/>
      <c r="LCF69" s="876"/>
      <c r="LCG69" s="876"/>
      <c r="LCH69" s="876"/>
      <c r="LCI69" s="876"/>
      <c r="LCJ69" s="876"/>
      <c r="LCK69" s="876"/>
      <c r="LCL69" s="876"/>
      <c r="LCM69" s="876"/>
      <c r="LCN69" s="876"/>
      <c r="LCO69" s="876"/>
      <c r="LCP69" s="876"/>
      <c r="LCQ69" s="876"/>
      <c r="LCR69" s="876"/>
      <c r="LCS69" s="876"/>
      <c r="LCT69" s="876"/>
      <c r="LCU69" s="876"/>
      <c r="LCV69" s="876"/>
      <c r="LCW69" s="876"/>
      <c r="LCX69" s="876"/>
      <c r="LCY69" s="876"/>
      <c r="LCZ69" s="876"/>
      <c r="LDA69" s="876"/>
      <c r="LDB69" s="876"/>
      <c r="LDC69" s="876"/>
      <c r="LDD69" s="876"/>
      <c r="LDE69" s="876"/>
      <c r="LDF69" s="876"/>
      <c r="LDG69" s="876"/>
      <c r="LDH69" s="876"/>
      <c r="LDI69" s="876"/>
      <c r="LDJ69" s="876"/>
      <c r="LDK69" s="876"/>
      <c r="LDL69" s="876"/>
      <c r="LDM69" s="876"/>
      <c r="LDN69" s="876"/>
      <c r="LDO69" s="876"/>
      <c r="LDP69" s="876"/>
      <c r="LDQ69" s="876"/>
      <c r="LDR69" s="876"/>
      <c r="LDS69" s="876"/>
      <c r="LDT69" s="876"/>
      <c r="LDU69" s="876"/>
      <c r="LDV69" s="876"/>
      <c r="LDW69" s="876"/>
      <c r="LDX69" s="876"/>
      <c r="LDY69" s="876"/>
      <c r="LDZ69" s="876"/>
      <c r="LEA69" s="876"/>
      <c r="LEB69" s="876"/>
      <c r="LEC69" s="876"/>
      <c r="LED69" s="876"/>
      <c r="LEE69" s="876"/>
      <c r="LEF69" s="876"/>
      <c r="LEG69" s="876"/>
      <c r="LEH69" s="876"/>
      <c r="LEI69" s="876"/>
      <c r="LEJ69" s="876"/>
      <c r="LEK69" s="876"/>
      <c r="LEL69" s="876"/>
      <c r="LEM69" s="876"/>
      <c r="LEN69" s="876"/>
      <c r="LEO69" s="876"/>
      <c r="LEP69" s="876"/>
      <c r="LEQ69" s="876"/>
      <c r="LER69" s="876"/>
      <c r="LES69" s="876"/>
      <c r="LET69" s="876"/>
      <c r="LEU69" s="876"/>
      <c r="LEV69" s="876"/>
      <c r="LEW69" s="876"/>
      <c r="LEX69" s="876"/>
      <c r="LEY69" s="876"/>
      <c r="LEZ69" s="876"/>
      <c r="LFA69" s="876"/>
      <c r="LFB69" s="876"/>
      <c r="LFC69" s="876"/>
      <c r="LFD69" s="876"/>
      <c r="LFE69" s="876"/>
      <c r="LFF69" s="876"/>
      <c r="LFG69" s="876"/>
      <c r="LFH69" s="876"/>
      <c r="LFI69" s="876"/>
      <c r="LFJ69" s="876"/>
      <c r="LFK69" s="876"/>
      <c r="LFL69" s="876"/>
      <c r="LFM69" s="876"/>
      <c r="LFN69" s="876"/>
      <c r="LFO69" s="876"/>
      <c r="LFP69" s="876"/>
      <c r="LFQ69" s="876"/>
      <c r="LFR69" s="876"/>
      <c r="LFS69" s="876"/>
      <c r="LFT69" s="876"/>
      <c r="LFU69" s="876"/>
      <c r="LFV69" s="876"/>
      <c r="LFW69" s="876"/>
      <c r="LFX69" s="876"/>
      <c r="LFY69" s="876"/>
      <c r="LFZ69" s="876"/>
      <c r="LGA69" s="876"/>
      <c r="LGB69" s="876"/>
      <c r="LGC69" s="876"/>
      <c r="LGD69" s="876"/>
      <c r="LGE69" s="876"/>
      <c r="LGF69" s="876"/>
      <c r="LGG69" s="876"/>
      <c r="LGH69" s="876"/>
      <c r="LGI69" s="876"/>
      <c r="LGJ69" s="876"/>
      <c r="LGK69" s="876"/>
      <c r="LGL69" s="876"/>
      <c r="LGM69" s="876"/>
      <c r="LGN69" s="876"/>
      <c r="LGO69" s="876"/>
      <c r="LGP69" s="876"/>
      <c r="LGQ69" s="876"/>
      <c r="LGR69" s="876"/>
      <c r="LGS69" s="876"/>
      <c r="LGT69" s="876"/>
      <c r="LGU69" s="876"/>
      <c r="LGV69" s="876"/>
      <c r="LGW69" s="876"/>
      <c r="LGX69" s="876"/>
      <c r="LGY69" s="876"/>
      <c r="LGZ69" s="876"/>
      <c r="LHA69" s="876"/>
      <c r="LHB69" s="876"/>
      <c r="LHC69" s="876"/>
      <c r="LHD69" s="876"/>
      <c r="LHE69" s="876"/>
      <c r="LHF69" s="876"/>
      <c r="LHG69" s="876"/>
      <c r="LHH69" s="876"/>
      <c r="LHI69" s="876"/>
      <c r="LHJ69" s="876"/>
      <c r="LHK69" s="876"/>
      <c r="LHL69" s="876"/>
      <c r="LHM69" s="876"/>
      <c r="LHN69" s="876"/>
      <c r="LHO69" s="876"/>
      <c r="LHP69" s="876"/>
      <c r="LHQ69" s="876"/>
      <c r="LHR69" s="876"/>
      <c r="LHS69" s="876"/>
      <c r="LHT69" s="876"/>
      <c r="LHU69" s="876"/>
      <c r="LHV69" s="876"/>
      <c r="LHW69" s="876"/>
      <c r="LHX69" s="876"/>
      <c r="LHY69" s="876"/>
      <c r="LHZ69" s="876"/>
      <c r="LIA69" s="876"/>
      <c r="LIB69" s="876"/>
      <c r="LIC69" s="876"/>
      <c r="LID69" s="876"/>
      <c r="LIE69" s="876"/>
      <c r="LIF69" s="876"/>
      <c r="LIG69" s="876"/>
      <c r="LIH69" s="876"/>
      <c r="LII69" s="876"/>
      <c r="LIJ69" s="876"/>
      <c r="LIK69" s="876"/>
      <c r="LIL69" s="876"/>
      <c r="LIM69" s="876"/>
      <c r="LIN69" s="876"/>
      <c r="LIO69" s="876"/>
      <c r="LIP69" s="876"/>
      <c r="LIQ69" s="876"/>
      <c r="LIR69" s="876"/>
      <c r="LIS69" s="876"/>
      <c r="LIT69" s="876"/>
      <c r="LIU69" s="876"/>
      <c r="LIV69" s="876"/>
      <c r="LIW69" s="876"/>
      <c r="LIX69" s="876"/>
      <c r="LIY69" s="876"/>
      <c r="LIZ69" s="876"/>
      <c r="LJA69" s="876"/>
      <c r="LJB69" s="876"/>
      <c r="LJC69" s="876"/>
      <c r="LJD69" s="876"/>
      <c r="LJE69" s="876"/>
      <c r="LJF69" s="876"/>
      <c r="LJG69" s="876"/>
      <c r="LJH69" s="876"/>
      <c r="LJI69" s="876"/>
      <c r="LJJ69" s="876"/>
      <c r="LJK69" s="876"/>
      <c r="LJL69" s="876"/>
      <c r="LJM69" s="876"/>
      <c r="LJN69" s="876"/>
      <c r="LJO69" s="876"/>
      <c r="LJP69" s="876"/>
      <c r="LJQ69" s="876"/>
      <c r="LJR69" s="876"/>
      <c r="LJS69" s="876"/>
      <c r="LJT69" s="876"/>
      <c r="LJU69" s="876"/>
      <c r="LJV69" s="876"/>
      <c r="LJW69" s="876"/>
      <c r="LJX69" s="876"/>
      <c r="LJY69" s="876"/>
      <c r="LJZ69" s="876"/>
      <c r="LKA69" s="876"/>
      <c r="LKB69" s="876"/>
      <c r="LKC69" s="876"/>
      <c r="LKD69" s="876"/>
      <c r="LKE69" s="876"/>
      <c r="LKF69" s="876"/>
      <c r="LKG69" s="876"/>
      <c r="LKH69" s="876"/>
      <c r="LKI69" s="876"/>
      <c r="LKJ69" s="876"/>
      <c r="LKK69" s="876"/>
      <c r="LKL69" s="876"/>
      <c r="LKM69" s="876"/>
      <c r="LKN69" s="876"/>
      <c r="LKO69" s="876"/>
      <c r="LKP69" s="876"/>
      <c r="LKQ69" s="876"/>
      <c r="LKR69" s="876"/>
      <c r="LKS69" s="876"/>
      <c r="LKT69" s="876"/>
      <c r="LKU69" s="876"/>
      <c r="LKV69" s="876"/>
      <c r="LKW69" s="876"/>
      <c r="LKX69" s="876"/>
      <c r="LKY69" s="876"/>
      <c r="LKZ69" s="876"/>
      <c r="LLA69" s="876"/>
      <c r="LLB69" s="876"/>
      <c r="LLC69" s="876"/>
      <c r="LLD69" s="876"/>
      <c r="LLE69" s="876"/>
      <c r="LLF69" s="876"/>
      <c r="LLG69" s="876"/>
      <c r="LLH69" s="876"/>
      <c r="LLI69" s="876"/>
      <c r="LLJ69" s="876"/>
      <c r="LLK69" s="876"/>
      <c r="LLL69" s="876"/>
      <c r="LLM69" s="876"/>
      <c r="LLN69" s="876"/>
      <c r="LLO69" s="876"/>
      <c r="LLP69" s="876"/>
      <c r="LLQ69" s="876"/>
      <c r="LLR69" s="876"/>
      <c r="LLS69" s="876"/>
      <c r="LLT69" s="876"/>
      <c r="LLU69" s="876"/>
      <c r="LLV69" s="876"/>
      <c r="LLW69" s="876"/>
      <c r="LLX69" s="876"/>
      <c r="LLY69" s="876"/>
      <c r="LLZ69" s="876"/>
      <c r="LMA69" s="876"/>
      <c r="LMB69" s="876"/>
      <c r="LMC69" s="876"/>
      <c r="LMD69" s="876"/>
      <c r="LME69" s="876"/>
      <c r="LMF69" s="876"/>
      <c r="LMG69" s="876"/>
      <c r="LMH69" s="876"/>
      <c r="LMI69" s="876"/>
      <c r="LMJ69" s="876"/>
      <c r="LMK69" s="876"/>
      <c r="LML69" s="876"/>
      <c r="LMM69" s="876"/>
      <c r="LMN69" s="876"/>
      <c r="LMO69" s="876"/>
      <c r="LMP69" s="876"/>
      <c r="LMQ69" s="876"/>
      <c r="LMR69" s="876"/>
      <c r="LMS69" s="876"/>
      <c r="LMT69" s="876"/>
      <c r="LMU69" s="876"/>
      <c r="LMV69" s="876"/>
      <c r="LMW69" s="876"/>
      <c r="LMX69" s="876"/>
      <c r="LMY69" s="876"/>
      <c r="LMZ69" s="876"/>
      <c r="LNA69" s="876"/>
      <c r="LNB69" s="876"/>
      <c r="LNC69" s="876"/>
      <c r="LND69" s="876"/>
      <c r="LNE69" s="876"/>
      <c r="LNF69" s="876"/>
      <c r="LNG69" s="876"/>
      <c r="LNH69" s="876"/>
      <c r="LNI69" s="876"/>
      <c r="LNJ69" s="876"/>
      <c r="LNK69" s="876"/>
      <c r="LNL69" s="876"/>
      <c r="LNM69" s="876"/>
      <c r="LNN69" s="876"/>
      <c r="LNO69" s="876"/>
      <c r="LNP69" s="876"/>
      <c r="LNQ69" s="876"/>
      <c r="LNR69" s="876"/>
      <c r="LNS69" s="876"/>
      <c r="LNT69" s="876"/>
      <c r="LNU69" s="876"/>
      <c r="LNV69" s="876"/>
      <c r="LNW69" s="876"/>
      <c r="LNX69" s="876"/>
      <c r="LNY69" s="876"/>
      <c r="LNZ69" s="876"/>
      <c r="LOA69" s="876"/>
      <c r="LOB69" s="876"/>
      <c r="LOC69" s="876"/>
      <c r="LOD69" s="876"/>
      <c r="LOE69" s="876"/>
      <c r="LOF69" s="876"/>
      <c r="LOG69" s="876"/>
      <c r="LOH69" s="876"/>
      <c r="LOI69" s="876"/>
      <c r="LOJ69" s="876"/>
      <c r="LOK69" s="876"/>
      <c r="LOL69" s="876"/>
      <c r="LOM69" s="876"/>
      <c r="LON69" s="876"/>
      <c r="LOO69" s="876"/>
      <c r="LOP69" s="876"/>
      <c r="LOQ69" s="876"/>
      <c r="LOR69" s="876"/>
      <c r="LOS69" s="876"/>
      <c r="LOT69" s="876"/>
      <c r="LOU69" s="876"/>
      <c r="LOV69" s="876"/>
      <c r="LOW69" s="876"/>
      <c r="LOX69" s="876"/>
      <c r="LOY69" s="876"/>
      <c r="LOZ69" s="876"/>
      <c r="LPA69" s="876"/>
      <c r="LPB69" s="876"/>
      <c r="LPC69" s="876"/>
      <c r="LPD69" s="876"/>
      <c r="LPE69" s="876"/>
      <c r="LPF69" s="876"/>
      <c r="LPG69" s="876"/>
      <c r="LPH69" s="876"/>
      <c r="LPI69" s="876"/>
      <c r="LPJ69" s="876"/>
      <c r="LPK69" s="876"/>
      <c r="LPL69" s="876"/>
      <c r="LPM69" s="876"/>
      <c r="LPN69" s="876"/>
      <c r="LPO69" s="876"/>
      <c r="LPP69" s="876"/>
      <c r="LPQ69" s="876"/>
      <c r="LPR69" s="876"/>
      <c r="LPS69" s="876"/>
      <c r="LPT69" s="876"/>
      <c r="LPU69" s="876"/>
      <c r="LPV69" s="876"/>
      <c r="LPW69" s="876"/>
      <c r="LPX69" s="876"/>
      <c r="LPY69" s="876"/>
      <c r="LPZ69" s="876"/>
      <c r="LQA69" s="876"/>
      <c r="LQB69" s="876"/>
      <c r="LQC69" s="876"/>
      <c r="LQD69" s="876"/>
      <c r="LQE69" s="876"/>
      <c r="LQF69" s="876"/>
      <c r="LQG69" s="876"/>
      <c r="LQH69" s="876"/>
      <c r="LQI69" s="876"/>
      <c r="LQJ69" s="876"/>
      <c r="LQK69" s="876"/>
      <c r="LQL69" s="876"/>
      <c r="LQM69" s="876"/>
      <c r="LQN69" s="876"/>
      <c r="LQO69" s="876"/>
      <c r="LQP69" s="876"/>
      <c r="LQQ69" s="876"/>
      <c r="LQR69" s="876"/>
      <c r="LQS69" s="876"/>
      <c r="LQT69" s="876"/>
      <c r="LQU69" s="876"/>
      <c r="LQV69" s="876"/>
      <c r="LQW69" s="876"/>
      <c r="LQX69" s="876"/>
      <c r="LQY69" s="876"/>
      <c r="LQZ69" s="876"/>
      <c r="LRA69" s="876"/>
      <c r="LRB69" s="876"/>
      <c r="LRC69" s="876"/>
      <c r="LRD69" s="876"/>
      <c r="LRE69" s="876"/>
      <c r="LRF69" s="876"/>
      <c r="LRG69" s="876"/>
      <c r="LRH69" s="876"/>
      <c r="LRI69" s="876"/>
      <c r="LRJ69" s="876"/>
      <c r="LRK69" s="876"/>
      <c r="LRL69" s="876"/>
      <c r="LRM69" s="876"/>
      <c r="LRN69" s="876"/>
      <c r="LRO69" s="876"/>
      <c r="LRP69" s="876"/>
      <c r="LRQ69" s="876"/>
      <c r="LRR69" s="876"/>
      <c r="LRS69" s="876"/>
      <c r="LRT69" s="876"/>
      <c r="LRU69" s="876"/>
      <c r="LRV69" s="876"/>
      <c r="LRW69" s="876"/>
      <c r="LRX69" s="876"/>
      <c r="LRY69" s="876"/>
      <c r="LRZ69" s="876"/>
      <c r="LSA69" s="876"/>
      <c r="LSB69" s="876"/>
      <c r="LSC69" s="876"/>
      <c r="LSD69" s="876"/>
      <c r="LSE69" s="876"/>
      <c r="LSF69" s="876"/>
      <c r="LSG69" s="876"/>
      <c r="LSH69" s="876"/>
      <c r="LSI69" s="876"/>
      <c r="LSJ69" s="876"/>
      <c r="LSK69" s="876"/>
      <c r="LSL69" s="876"/>
      <c r="LSM69" s="876"/>
      <c r="LSN69" s="876"/>
      <c r="LSO69" s="876"/>
      <c r="LSP69" s="876"/>
      <c r="LSQ69" s="876"/>
      <c r="LSR69" s="876"/>
      <c r="LSS69" s="876"/>
      <c r="LST69" s="876"/>
      <c r="LSU69" s="876"/>
      <c r="LSV69" s="876"/>
      <c r="LSW69" s="876"/>
      <c r="LSX69" s="876"/>
      <c r="LSY69" s="876"/>
      <c r="LSZ69" s="876"/>
      <c r="LTA69" s="876"/>
      <c r="LTB69" s="876"/>
      <c r="LTC69" s="876"/>
      <c r="LTD69" s="876"/>
      <c r="LTE69" s="876"/>
      <c r="LTF69" s="876"/>
      <c r="LTG69" s="876"/>
      <c r="LTH69" s="876"/>
      <c r="LTI69" s="876"/>
      <c r="LTJ69" s="876"/>
      <c r="LTK69" s="876"/>
      <c r="LTL69" s="876"/>
      <c r="LTM69" s="876"/>
      <c r="LTN69" s="876"/>
      <c r="LTO69" s="876"/>
      <c r="LTP69" s="876"/>
      <c r="LTQ69" s="876"/>
      <c r="LTR69" s="876"/>
      <c r="LTS69" s="876"/>
      <c r="LTT69" s="876"/>
      <c r="LTU69" s="876"/>
      <c r="LTV69" s="876"/>
      <c r="LTW69" s="876"/>
      <c r="LTX69" s="876"/>
      <c r="LTY69" s="876"/>
      <c r="LTZ69" s="876"/>
      <c r="LUA69" s="876"/>
      <c r="LUB69" s="876"/>
      <c r="LUC69" s="876"/>
      <c r="LUD69" s="876"/>
      <c r="LUE69" s="876"/>
      <c r="LUF69" s="876"/>
      <c r="LUG69" s="876"/>
      <c r="LUH69" s="876"/>
      <c r="LUI69" s="876"/>
      <c r="LUJ69" s="876"/>
      <c r="LUK69" s="876"/>
      <c r="LUL69" s="876"/>
      <c r="LUM69" s="876"/>
      <c r="LUN69" s="876"/>
      <c r="LUO69" s="876"/>
      <c r="LUP69" s="876"/>
      <c r="LUQ69" s="876"/>
      <c r="LUR69" s="876"/>
      <c r="LUS69" s="876"/>
      <c r="LUT69" s="876"/>
      <c r="LUU69" s="876"/>
      <c r="LUV69" s="876"/>
      <c r="LUW69" s="876"/>
      <c r="LUX69" s="876"/>
      <c r="LUY69" s="876"/>
      <c r="LUZ69" s="876"/>
      <c r="LVA69" s="876"/>
      <c r="LVB69" s="876"/>
      <c r="LVC69" s="876"/>
      <c r="LVD69" s="876"/>
      <c r="LVE69" s="876"/>
      <c r="LVF69" s="876"/>
      <c r="LVG69" s="876"/>
      <c r="LVH69" s="876"/>
      <c r="LVI69" s="876"/>
      <c r="LVJ69" s="876"/>
      <c r="LVK69" s="876"/>
      <c r="LVL69" s="876"/>
      <c r="LVM69" s="876"/>
      <c r="LVN69" s="876"/>
      <c r="LVO69" s="876"/>
      <c r="LVP69" s="876"/>
      <c r="LVQ69" s="876"/>
      <c r="LVR69" s="876"/>
      <c r="LVS69" s="876"/>
      <c r="LVT69" s="876"/>
      <c r="LVU69" s="876"/>
      <c r="LVV69" s="876"/>
      <c r="LVW69" s="876"/>
      <c r="LVX69" s="876"/>
      <c r="LVY69" s="876"/>
      <c r="LVZ69" s="876"/>
      <c r="LWA69" s="876"/>
      <c r="LWB69" s="876"/>
      <c r="LWC69" s="876"/>
      <c r="LWD69" s="876"/>
      <c r="LWE69" s="876"/>
      <c r="LWF69" s="876"/>
      <c r="LWG69" s="876"/>
      <c r="LWH69" s="876"/>
      <c r="LWI69" s="876"/>
      <c r="LWJ69" s="876"/>
      <c r="LWK69" s="876"/>
      <c r="LWL69" s="876"/>
      <c r="LWM69" s="876"/>
      <c r="LWN69" s="876"/>
      <c r="LWO69" s="876"/>
      <c r="LWP69" s="876"/>
      <c r="LWQ69" s="876"/>
      <c r="LWR69" s="876"/>
      <c r="LWS69" s="876"/>
      <c r="LWT69" s="876"/>
      <c r="LWU69" s="876"/>
      <c r="LWV69" s="876"/>
      <c r="LWW69" s="876"/>
      <c r="LWX69" s="876"/>
      <c r="LWY69" s="876"/>
      <c r="LWZ69" s="876"/>
      <c r="LXA69" s="876"/>
      <c r="LXB69" s="876"/>
      <c r="LXC69" s="876"/>
      <c r="LXD69" s="876"/>
      <c r="LXE69" s="876"/>
      <c r="LXF69" s="876"/>
      <c r="LXG69" s="876"/>
      <c r="LXH69" s="876"/>
      <c r="LXI69" s="876"/>
      <c r="LXJ69" s="876"/>
      <c r="LXK69" s="876"/>
      <c r="LXL69" s="876"/>
      <c r="LXM69" s="876"/>
      <c r="LXN69" s="876"/>
      <c r="LXO69" s="876"/>
      <c r="LXP69" s="876"/>
      <c r="LXQ69" s="876"/>
      <c r="LXR69" s="876"/>
      <c r="LXS69" s="876"/>
      <c r="LXT69" s="876"/>
      <c r="LXU69" s="876"/>
      <c r="LXV69" s="876"/>
      <c r="LXW69" s="876"/>
      <c r="LXX69" s="876"/>
      <c r="LXY69" s="876"/>
      <c r="LXZ69" s="876"/>
      <c r="LYA69" s="876"/>
      <c r="LYB69" s="876"/>
      <c r="LYC69" s="876"/>
      <c r="LYD69" s="876"/>
      <c r="LYE69" s="876"/>
      <c r="LYF69" s="876"/>
      <c r="LYG69" s="876"/>
      <c r="LYH69" s="876"/>
      <c r="LYI69" s="876"/>
      <c r="LYJ69" s="876"/>
      <c r="LYK69" s="876"/>
      <c r="LYL69" s="876"/>
      <c r="LYM69" s="876"/>
      <c r="LYN69" s="876"/>
      <c r="LYO69" s="876"/>
      <c r="LYP69" s="876"/>
      <c r="LYQ69" s="876"/>
      <c r="LYR69" s="876"/>
      <c r="LYS69" s="876"/>
      <c r="LYT69" s="876"/>
      <c r="LYU69" s="876"/>
      <c r="LYV69" s="876"/>
      <c r="LYW69" s="876"/>
      <c r="LYX69" s="876"/>
      <c r="LYY69" s="876"/>
      <c r="LYZ69" s="876"/>
      <c r="LZA69" s="876"/>
      <c r="LZB69" s="876"/>
      <c r="LZC69" s="876"/>
      <c r="LZD69" s="876"/>
      <c r="LZE69" s="876"/>
      <c r="LZF69" s="876"/>
      <c r="LZG69" s="876"/>
      <c r="LZH69" s="876"/>
      <c r="LZI69" s="876"/>
      <c r="LZJ69" s="876"/>
      <c r="LZK69" s="876"/>
      <c r="LZL69" s="876"/>
      <c r="LZM69" s="876"/>
      <c r="LZN69" s="876"/>
      <c r="LZO69" s="876"/>
      <c r="LZP69" s="876"/>
      <c r="LZQ69" s="876"/>
      <c r="LZR69" s="876"/>
      <c r="LZS69" s="876"/>
      <c r="LZT69" s="876"/>
      <c r="LZU69" s="876"/>
      <c r="LZV69" s="876"/>
      <c r="LZW69" s="876"/>
      <c r="LZX69" s="876"/>
      <c r="LZY69" s="876"/>
      <c r="LZZ69" s="876"/>
      <c r="MAA69" s="876"/>
      <c r="MAB69" s="876"/>
      <c r="MAC69" s="876"/>
      <c r="MAD69" s="876"/>
      <c r="MAE69" s="876"/>
      <c r="MAF69" s="876"/>
      <c r="MAG69" s="876"/>
      <c r="MAH69" s="876"/>
      <c r="MAI69" s="876"/>
      <c r="MAJ69" s="876"/>
      <c r="MAK69" s="876"/>
      <c r="MAL69" s="876"/>
      <c r="MAM69" s="876"/>
      <c r="MAN69" s="876"/>
      <c r="MAO69" s="876"/>
      <c r="MAP69" s="876"/>
      <c r="MAQ69" s="876"/>
      <c r="MAR69" s="876"/>
      <c r="MAS69" s="876"/>
      <c r="MAT69" s="876"/>
      <c r="MAU69" s="876"/>
      <c r="MAV69" s="876"/>
      <c r="MAW69" s="876"/>
      <c r="MAX69" s="876"/>
      <c r="MAY69" s="876"/>
      <c r="MAZ69" s="876"/>
      <c r="MBA69" s="876"/>
      <c r="MBB69" s="876"/>
      <c r="MBC69" s="876"/>
      <c r="MBD69" s="876"/>
      <c r="MBE69" s="876"/>
      <c r="MBF69" s="876"/>
      <c r="MBG69" s="876"/>
      <c r="MBH69" s="876"/>
      <c r="MBI69" s="876"/>
      <c r="MBJ69" s="876"/>
      <c r="MBK69" s="876"/>
      <c r="MBL69" s="876"/>
      <c r="MBM69" s="876"/>
      <c r="MBN69" s="876"/>
      <c r="MBO69" s="876"/>
      <c r="MBP69" s="876"/>
      <c r="MBQ69" s="876"/>
      <c r="MBR69" s="876"/>
      <c r="MBS69" s="876"/>
      <c r="MBT69" s="876"/>
      <c r="MBU69" s="876"/>
      <c r="MBV69" s="876"/>
      <c r="MBW69" s="876"/>
      <c r="MBX69" s="876"/>
      <c r="MBY69" s="876"/>
      <c r="MBZ69" s="876"/>
      <c r="MCA69" s="876"/>
      <c r="MCB69" s="876"/>
      <c r="MCC69" s="876"/>
      <c r="MCD69" s="876"/>
      <c r="MCE69" s="876"/>
      <c r="MCF69" s="876"/>
      <c r="MCG69" s="876"/>
      <c r="MCH69" s="876"/>
      <c r="MCI69" s="876"/>
      <c r="MCJ69" s="876"/>
      <c r="MCK69" s="876"/>
      <c r="MCL69" s="876"/>
      <c r="MCM69" s="876"/>
      <c r="MCN69" s="876"/>
      <c r="MCO69" s="876"/>
      <c r="MCP69" s="876"/>
      <c r="MCQ69" s="876"/>
      <c r="MCR69" s="876"/>
      <c r="MCS69" s="876"/>
      <c r="MCT69" s="876"/>
      <c r="MCU69" s="876"/>
      <c r="MCV69" s="876"/>
      <c r="MCW69" s="876"/>
      <c r="MCX69" s="876"/>
      <c r="MCY69" s="876"/>
      <c r="MCZ69" s="876"/>
      <c r="MDA69" s="876"/>
      <c r="MDB69" s="876"/>
      <c r="MDC69" s="876"/>
      <c r="MDD69" s="876"/>
      <c r="MDE69" s="876"/>
      <c r="MDF69" s="876"/>
      <c r="MDG69" s="876"/>
      <c r="MDH69" s="876"/>
      <c r="MDI69" s="876"/>
      <c r="MDJ69" s="876"/>
      <c r="MDK69" s="876"/>
      <c r="MDL69" s="876"/>
      <c r="MDM69" s="876"/>
      <c r="MDN69" s="876"/>
      <c r="MDO69" s="876"/>
      <c r="MDP69" s="876"/>
      <c r="MDQ69" s="876"/>
      <c r="MDR69" s="876"/>
      <c r="MDS69" s="876"/>
      <c r="MDT69" s="876"/>
      <c r="MDU69" s="876"/>
      <c r="MDV69" s="876"/>
      <c r="MDW69" s="876"/>
      <c r="MDX69" s="876"/>
      <c r="MDY69" s="876"/>
      <c r="MDZ69" s="876"/>
      <c r="MEA69" s="876"/>
      <c r="MEB69" s="876"/>
      <c r="MEC69" s="876"/>
      <c r="MED69" s="876"/>
      <c r="MEE69" s="876"/>
      <c r="MEF69" s="876"/>
      <c r="MEG69" s="876"/>
      <c r="MEH69" s="876"/>
      <c r="MEI69" s="876"/>
      <c r="MEJ69" s="876"/>
      <c r="MEK69" s="876"/>
      <c r="MEL69" s="876"/>
      <c r="MEM69" s="876"/>
      <c r="MEN69" s="876"/>
      <c r="MEO69" s="876"/>
      <c r="MEP69" s="876"/>
      <c r="MEQ69" s="876"/>
      <c r="MER69" s="876"/>
      <c r="MES69" s="876"/>
      <c r="MET69" s="876"/>
      <c r="MEU69" s="876"/>
      <c r="MEV69" s="876"/>
      <c r="MEW69" s="876"/>
      <c r="MEX69" s="876"/>
      <c r="MEY69" s="876"/>
      <c r="MEZ69" s="876"/>
      <c r="MFA69" s="876"/>
      <c r="MFB69" s="876"/>
      <c r="MFC69" s="876"/>
      <c r="MFD69" s="876"/>
      <c r="MFE69" s="876"/>
      <c r="MFF69" s="876"/>
      <c r="MFG69" s="876"/>
      <c r="MFH69" s="876"/>
      <c r="MFI69" s="876"/>
      <c r="MFJ69" s="876"/>
      <c r="MFK69" s="876"/>
      <c r="MFL69" s="876"/>
      <c r="MFM69" s="876"/>
      <c r="MFN69" s="876"/>
      <c r="MFO69" s="876"/>
      <c r="MFP69" s="876"/>
      <c r="MFQ69" s="876"/>
      <c r="MFR69" s="876"/>
      <c r="MFS69" s="876"/>
      <c r="MFT69" s="876"/>
      <c r="MFU69" s="876"/>
      <c r="MFV69" s="876"/>
      <c r="MFW69" s="876"/>
      <c r="MFX69" s="876"/>
      <c r="MFY69" s="876"/>
      <c r="MFZ69" s="876"/>
      <c r="MGA69" s="876"/>
      <c r="MGB69" s="876"/>
      <c r="MGC69" s="876"/>
      <c r="MGD69" s="876"/>
      <c r="MGE69" s="876"/>
      <c r="MGF69" s="876"/>
      <c r="MGG69" s="876"/>
      <c r="MGH69" s="876"/>
      <c r="MGI69" s="876"/>
      <c r="MGJ69" s="876"/>
      <c r="MGK69" s="876"/>
      <c r="MGL69" s="876"/>
      <c r="MGM69" s="876"/>
      <c r="MGN69" s="876"/>
      <c r="MGO69" s="876"/>
      <c r="MGP69" s="876"/>
      <c r="MGQ69" s="876"/>
      <c r="MGR69" s="876"/>
      <c r="MGS69" s="876"/>
      <c r="MGT69" s="876"/>
      <c r="MGU69" s="876"/>
      <c r="MGV69" s="876"/>
      <c r="MGW69" s="876"/>
      <c r="MGX69" s="876"/>
      <c r="MGY69" s="876"/>
      <c r="MGZ69" s="876"/>
      <c r="MHA69" s="876"/>
      <c r="MHB69" s="876"/>
      <c r="MHC69" s="876"/>
      <c r="MHD69" s="876"/>
      <c r="MHE69" s="876"/>
      <c r="MHF69" s="876"/>
      <c r="MHG69" s="876"/>
      <c r="MHH69" s="876"/>
      <c r="MHI69" s="876"/>
      <c r="MHJ69" s="876"/>
      <c r="MHK69" s="876"/>
      <c r="MHL69" s="876"/>
      <c r="MHM69" s="876"/>
      <c r="MHN69" s="876"/>
      <c r="MHO69" s="876"/>
      <c r="MHP69" s="876"/>
      <c r="MHQ69" s="876"/>
      <c r="MHR69" s="876"/>
      <c r="MHS69" s="876"/>
      <c r="MHT69" s="876"/>
      <c r="MHU69" s="876"/>
      <c r="MHV69" s="876"/>
      <c r="MHW69" s="876"/>
      <c r="MHX69" s="876"/>
      <c r="MHY69" s="876"/>
      <c r="MHZ69" s="876"/>
      <c r="MIA69" s="876"/>
      <c r="MIB69" s="876"/>
      <c r="MIC69" s="876"/>
      <c r="MID69" s="876"/>
      <c r="MIE69" s="876"/>
      <c r="MIF69" s="876"/>
      <c r="MIG69" s="876"/>
      <c r="MIH69" s="876"/>
      <c r="MII69" s="876"/>
      <c r="MIJ69" s="876"/>
      <c r="MIK69" s="876"/>
      <c r="MIL69" s="876"/>
      <c r="MIM69" s="876"/>
      <c r="MIN69" s="876"/>
      <c r="MIO69" s="876"/>
      <c r="MIP69" s="876"/>
      <c r="MIQ69" s="876"/>
      <c r="MIR69" s="876"/>
      <c r="MIS69" s="876"/>
      <c r="MIT69" s="876"/>
      <c r="MIU69" s="876"/>
      <c r="MIV69" s="876"/>
      <c r="MIW69" s="876"/>
      <c r="MIX69" s="876"/>
      <c r="MIY69" s="876"/>
      <c r="MIZ69" s="876"/>
      <c r="MJA69" s="876"/>
      <c r="MJB69" s="876"/>
      <c r="MJC69" s="876"/>
      <c r="MJD69" s="876"/>
      <c r="MJE69" s="876"/>
      <c r="MJF69" s="876"/>
      <c r="MJG69" s="876"/>
      <c r="MJH69" s="876"/>
      <c r="MJI69" s="876"/>
      <c r="MJJ69" s="876"/>
      <c r="MJK69" s="876"/>
      <c r="MJL69" s="876"/>
      <c r="MJM69" s="876"/>
      <c r="MJN69" s="876"/>
      <c r="MJO69" s="876"/>
      <c r="MJP69" s="876"/>
      <c r="MJQ69" s="876"/>
      <c r="MJR69" s="876"/>
      <c r="MJS69" s="876"/>
      <c r="MJT69" s="876"/>
      <c r="MJU69" s="876"/>
      <c r="MJV69" s="876"/>
      <c r="MJW69" s="876"/>
      <c r="MJX69" s="876"/>
      <c r="MJY69" s="876"/>
      <c r="MJZ69" s="876"/>
      <c r="MKA69" s="876"/>
      <c r="MKB69" s="876"/>
      <c r="MKC69" s="876"/>
      <c r="MKD69" s="876"/>
      <c r="MKE69" s="876"/>
      <c r="MKF69" s="876"/>
      <c r="MKG69" s="876"/>
      <c r="MKH69" s="876"/>
      <c r="MKI69" s="876"/>
      <c r="MKJ69" s="876"/>
      <c r="MKK69" s="876"/>
      <c r="MKL69" s="876"/>
      <c r="MKM69" s="876"/>
      <c r="MKN69" s="876"/>
      <c r="MKO69" s="876"/>
      <c r="MKP69" s="876"/>
      <c r="MKQ69" s="876"/>
      <c r="MKR69" s="876"/>
      <c r="MKS69" s="876"/>
      <c r="MKT69" s="876"/>
      <c r="MKU69" s="876"/>
      <c r="MKV69" s="876"/>
      <c r="MKW69" s="876"/>
      <c r="MKX69" s="876"/>
      <c r="MKY69" s="876"/>
      <c r="MKZ69" s="876"/>
      <c r="MLA69" s="876"/>
      <c r="MLB69" s="876"/>
      <c r="MLC69" s="876"/>
      <c r="MLD69" s="876"/>
      <c r="MLE69" s="876"/>
      <c r="MLF69" s="876"/>
      <c r="MLG69" s="876"/>
      <c r="MLH69" s="876"/>
      <c r="MLI69" s="876"/>
      <c r="MLJ69" s="876"/>
      <c r="MLK69" s="876"/>
      <c r="MLL69" s="876"/>
      <c r="MLM69" s="876"/>
      <c r="MLN69" s="876"/>
      <c r="MLO69" s="876"/>
      <c r="MLP69" s="876"/>
      <c r="MLQ69" s="876"/>
      <c r="MLR69" s="876"/>
      <c r="MLS69" s="876"/>
      <c r="MLT69" s="876"/>
      <c r="MLU69" s="876"/>
      <c r="MLV69" s="876"/>
      <c r="MLW69" s="876"/>
      <c r="MLX69" s="876"/>
      <c r="MLY69" s="876"/>
      <c r="MLZ69" s="876"/>
      <c r="MMA69" s="876"/>
      <c r="MMB69" s="876"/>
      <c r="MMC69" s="876"/>
      <c r="MMD69" s="876"/>
      <c r="MME69" s="876"/>
      <c r="MMF69" s="876"/>
      <c r="MMG69" s="876"/>
      <c r="MMH69" s="876"/>
      <c r="MMI69" s="876"/>
      <c r="MMJ69" s="876"/>
      <c r="MMK69" s="876"/>
      <c r="MML69" s="876"/>
      <c r="MMM69" s="876"/>
      <c r="MMN69" s="876"/>
      <c r="MMO69" s="876"/>
      <c r="MMP69" s="876"/>
      <c r="MMQ69" s="876"/>
      <c r="MMR69" s="876"/>
      <c r="MMS69" s="876"/>
      <c r="MMT69" s="876"/>
      <c r="MMU69" s="876"/>
      <c r="MMV69" s="876"/>
      <c r="MMW69" s="876"/>
      <c r="MMX69" s="876"/>
      <c r="MMY69" s="876"/>
      <c r="MMZ69" s="876"/>
      <c r="MNA69" s="876"/>
      <c r="MNB69" s="876"/>
      <c r="MNC69" s="876"/>
      <c r="MND69" s="876"/>
      <c r="MNE69" s="876"/>
      <c r="MNF69" s="876"/>
      <c r="MNG69" s="876"/>
      <c r="MNH69" s="876"/>
      <c r="MNI69" s="876"/>
      <c r="MNJ69" s="876"/>
      <c r="MNK69" s="876"/>
      <c r="MNL69" s="876"/>
      <c r="MNM69" s="876"/>
      <c r="MNN69" s="876"/>
      <c r="MNO69" s="876"/>
      <c r="MNP69" s="876"/>
      <c r="MNQ69" s="876"/>
      <c r="MNR69" s="876"/>
      <c r="MNS69" s="876"/>
      <c r="MNT69" s="876"/>
      <c r="MNU69" s="876"/>
      <c r="MNV69" s="876"/>
      <c r="MNW69" s="876"/>
      <c r="MNX69" s="876"/>
      <c r="MNY69" s="876"/>
      <c r="MNZ69" s="876"/>
      <c r="MOA69" s="876"/>
      <c r="MOB69" s="876"/>
      <c r="MOC69" s="876"/>
      <c r="MOD69" s="876"/>
      <c r="MOE69" s="876"/>
      <c r="MOF69" s="876"/>
      <c r="MOG69" s="876"/>
      <c r="MOH69" s="876"/>
      <c r="MOI69" s="876"/>
      <c r="MOJ69" s="876"/>
      <c r="MOK69" s="876"/>
      <c r="MOL69" s="876"/>
      <c r="MOM69" s="876"/>
      <c r="MON69" s="876"/>
      <c r="MOO69" s="876"/>
      <c r="MOP69" s="876"/>
      <c r="MOQ69" s="876"/>
      <c r="MOR69" s="876"/>
      <c r="MOS69" s="876"/>
      <c r="MOT69" s="876"/>
      <c r="MOU69" s="876"/>
      <c r="MOV69" s="876"/>
      <c r="MOW69" s="876"/>
      <c r="MOX69" s="876"/>
      <c r="MOY69" s="876"/>
      <c r="MOZ69" s="876"/>
      <c r="MPA69" s="876"/>
      <c r="MPB69" s="876"/>
      <c r="MPC69" s="876"/>
      <c r="MPD69" s="876"/>
      <c r="MPE69" s="876"/>
      <c r="MPF69" s="876"/>
      <c r="MPG69" s="876"/>
      <c r="MPH69" s="876"/>
      <c r="MPI69" s="876"/>
      <c r="MPJ69" s="876"/>
      <c r="MPK69" s="876"/>
      <c r="MPL69" s="876"/>
      <c r="MPM69" s="876"/>
      <c r="MPN69" s="876"/>
      <c r="MPO69" s="876"/>
      <c r="MPP69" s="876"/>
      <c r="MPQ69" s="876"/>
      <c r="MPR69" s="876"/>
      <c r="MPS69" s="876"/>
      <c r="MPT69" s="876"/>
      <c r="MPU69" s="876"/>
      <c r="MPV69" s="876"/>
      <c r="MPW69" s="876"/>
      <c r="MPX69" s="876"/>
      <c r="MPY69" s="876"/>
      <c r="MPZ69" s="876"/>
      <c r="MQA69" s="876"/>
      <c r="MQB69" s="876"/>
      <c r="MQC69" s="876"/>
      <c r="MQD69" s="876"/>
      <c r="MQE69" s="876"/>
      <c r="MQF69" s="876"/>
      <c r="MQG69" s="876"/>
      <c r="MQH69" s="876"/>
      <c r="MQI69" s="876"/>
      <c r="MQJ69" s="876"/>
      <c r="MQK69" s="876"/>
      <c r="MQL69" s="876"/>
      <c r="MQM69" s="876"/>
      <c r="MQN69" s="876"/>
      <c r="MQO69" s="876"/>
      <c r="MQP69" s="876"/>
      <c r="MQQ69" s="876"/>
      <c r="MQR69" s="876"/>
      <c r="MQS69" s="876"/>
      <c r="MQT69" s="876"/>
      <c r="MQU69" s="876"/>
      <c r="MQV69" s="876"/>
      <c r="MQW69" s="876"/>
      <c r="MQX69" s="876"/>
      <c r="MQY69" s="876"/>
      <c r="MQZ69" s="876"/>
      <c r="MRA69" s="876"/>
      <c r="MRB69" s="876"/>
      <c r="MRC69" s="876"/>
      <c r="MRD69" s="876"/>
      <c r="MRE69" s="876"/>
      <c r="MRF69" s="876"/>
      <c r="MRG69" s="876"/>
      <c r="MRH69" s="876"/>
      <c r="MRI69" s="876"/>
      <c r="MRJ69" s="876"/>
      <c r="MRK69" s="876"/>
      <c r="MRL69" s="876"/>
      <c r="MRM69" s="876"/>
      <c r="MRN69" s="876"/>
      <c r="MRO69" s="876"/>
      <c r="MRP69" s="876"/>
      <c r="MRQ69" s="876"/>
      <c r="MRR69" s="876"/>
      <c r="MRS69" s="876"/>
      <c r="MRT69" s="876"/>
      <c r="MRU69" s="876"/>
      <c r="MRV69" s="876"/>
      <c r="MRW69" s="876"/>
      <c r="MRX69" s="876"/>
      <c r="MRY69" s="876"/>
      <c r="MRZ69" s="876"/>
      <c r="MSA69" s="876"/>
      <c r="MSB69" s="876"/>
      <c r="MSC69" s="876"/>
      <c r="MSD69" s="876"/>
      <c r="MSE69" s="876"/>
      <c r="MSF69" s="876"/>
      <c r="MSG69" s="876"/>
      <c r="MSH69" s="876"/>
      <c r="MSI69" s="876"/>
      <c r="MSJ69" s="876"/>
      <c r="MSK69" s="876"/>
      <c r="MSL69" s="876"/>
      <c r="MSM69" s="876"/>
      <c r="MSN69" s="876"/>
      <c r="MSO69" s="876"/>
      <c r="MSP69" s="876"/>
      <c r="MSQ69" s="876"/>
      <c r="MSR69" s="876"/>
      <c r="MSS69" s="876"/>
      <c r="MST69" s="876"/>
      <c r="MSU69" s="876"/>
      <c r="MSV69" s="876"/>
      <c r="MSW69" s="876"/>
      <c r="MSX69" s="876"/>
      <c r="MSY69" s="876"/>
      <c r="MSZ69" s="876"/>
      <c r="MTA69" s="876"/>
      <c r="MTB69" s="876"/>
      <c r="MTC69" s="876"/>
      <c r="MTD69" s="876"/>
      <c r="MTE69" s="876"/>
      <c r="MTF69" s="876"/>
      <c r="MTG69" s="876"/>
      <c r="MTH69" s="876"/>
      <c r="MTI69" s="876"/>
      <c r="MTJ69" s="876"/>
      <c r="MTK69" s="876"/>
      <c r="MTL69" s="876"/>
      <c r="MTM69" s="876"/>
      <c r="MTN69" s="876"/>
      <c r="MTO69" s="876"/>
      <c r="MTP69" s="876"/>
      <c r="MTQ69" s="876"/>
      <c r="MTR69" s="876"/>
      <c r="MTS69" s="876"/>
      <c r="MTT69" s="876"/>
      <c r="MTU69" s="876"/>
      <c r="MTV69" s="876"/>
      <c r="MTW69" s="876"/>
      <c r="MTX69" s="876"/>
      <c r="MTY69" s="876"/>
      <c r="MTZ69" s="876"/>
      <c r="MUA69" s="876"/>
      <c r="MUB69" s="876"/>
      <c r="MUC69" s="876"/>
      <c r="MUD69" s="876"/>
      <c r="MUE69" s="876"/>
      <c r="MUF69" s="876"/>
      <c r="MUG69" s="876"/>
      <c r="MUH69" s="876"/>
      <c r="MUI69" s="876"/>
      <c r="MUJ69" s="876"/>
      <c r="MUK69" s="876"/>
      <c r="MUL69" s="876"/>
      <c r="MUM69" s="876"/>
      <c r="MUN69" s="876"/>
      <c r="MUO69" s="876"/>
      <c r="MUP69" s="876"/>
      <c r="MUQ69" s="876"/>
      <c r="MUR69" s="876"/>
      <c r="MUS69" s="876"/>
      <c r="MUT69" s="876"/>
      <c r="MUU69" s="876"/>
      <c r="MUV69" s="876"/>
      <c r="MUW69" s="876"/>
      <c r="MUX69" s="876"/>
      <c r="MUY69" s="876"/>
      <c r="MUZ69" s="876"/>
      <c r="MVA69" s="876"/>
      <c r="MVB69" s="876"/>
      <c r="MVC69" s="876"/>
      <c r="MVD69" s="876"/>
      <c r="MVE69" s="876"/>
      <c r="MVF69" s="876"/>
      <c r="MVG69" s="876"/>
      <c r="MVH69" s="876"/>
      <c r="MVI69" s="876"/>
      <c r="MVJ69" s="876"/>
      <c r="MVK69" s="876"/>
      <c r="MVL69" s="876"/>
      <c r="MVM69" s="876"/>
      <c r="MVN69" s="876"/>
      <c r="MVO69" s="876"/>
      <c r="MVP69" s="876"/>
      <c r="MVQ69" s="876"/>
      <c r="MVR69" s="876"/>
      <c r="MVS69" s="876"/>
      <c r="MVT69" s="876"/>
      <c r="MVU69" s="876"/>
      <c r="MVV69" s="876"/>
      <c r="MVW69" s="876"/>
      <c r="MVX69" s="876"/>
      <c r="MVY69" s="876"/>
      <c r="MVZ69" s="876"/>
      <c r="MWA69" s="876"/>
      <c r="MWB69" s="876"/>
      <c r="MWC69" s="876"/>
      <c r="MWD69" s="876"/>
      <c r="MWE69" s="876"/>
      <c r="MWF69" s="876"/>
      <c r="MWG69" s="876"/>
      <c r="MWH69" s="876"/>
      <c r="MWI69" s="876"/>
      <c r="MWJ69" s="876"/>
      <c r="MWK69" s="876"/>
      <c r="MWL69" s="876"/>
      <c r="MWM69" s="876"/>
      <c r="MWN69" s="876"/>
      <c r="MWO69" s="876"/>
      <c r="MWP69" s="876"/>
      <c r="MWQ69" s="876"/>
      <c r="MWR69" s="876"/>
      <c r="MWS69" s="876"/>
      <c r="MWT69" s="876"/>
      <c r="MWU69" s="876"/>
      <c r="MWV69" s="876"/>
      <c r="MWW69" s="876"/>
      <c r="MWX69" s="876"/>
      <c r="MWY69" s="876"/>
      <c r="MWZ69" s="876"/>
      <c r="MXA69" s="876"/>
      <c r="MXB69" s="876"/>
      <c r="MXC69" s="876"/>
      <c r="MXD69" s="876"/>
      <c r="MXE69" s="876"/>
      <c r="MXF69" s="876"/>
      <c r="MXG69" s="876"/>
      <c r="MXH69" s="876"/>
      <c r="MXI69" s="876"/>
      <c r="MXJ69" s="876"/>
      <c r="MXK69" s="876"/>
      <c r="MXL69" s="876"/>
      <c r="MXM69" s="876"/>
      <c r="MXN69" s="876"/>
      <c r="MXO69" s="876"/>
      <c r="MXP69" s="876"/>
      <c r="MXQ69" s="876"/>
      <c r="MXR69" s="876"/>
      <c r="MXS69" s="876"/>
      <c r="MXT69" s="876"/>
      <c r="MXU69" s="876"/>
      <c r="MXV69" s="876"/>
      <c r="MXW69" s="876"/>
      <c r="MXX69" s="876"/>
      <c r="MXY69" s="876"/>
      <c r="MXZ69" s="876"/>
      <c r="MYA69" s="876"/>
      <c r="MYB69" s="876"/>
      <c r="MYC69" s="876"/>
      <c r="MYD69" s="876"/>
      <c r="MYE69" s="876"/>
      <c r="MYF69" s="876"/>
      <c r="MYG69" s="876"/>
      <c r="MYH69" s="876"/>
      <c r="MYI69" s="876"/>
      <c r="MYJ69" s="876"/>
      <c r="MYK69" s="876"/>
      <c r="MYL69" s="876"/>
      <c r="MYM69" s="876"/>
      <c r="MYN69" s="876"/>
      <c r="MYO69" s="876"/>
      <c r="MYP69" s="876"/>
      <c r="MYQ69" s="876"/>
      <c r="MYR69" s="876"/>
      <c r="MYS69" s="876"/>
      <c r="MYT69" s="876"/>
      <c r="MYU69" s="876"/>
      <c r="MYV69" s="876"/>
      <c r="MYW69" s="876"/>
      <c r="MYX69" s="876"/>
      <c r="MYY69" s="876"/>
      <c r="MYZ69" s="876"/>
      <c r="MZA69" s="876"/>
      <c r="MZB69" s="876"/>
      <c r="MZC69" s="876"/>
      <c r="MZD69" s="876"/>
      <c r="MZE69" s="876"/>
      <c r="MZF69" s="876"/>
      <c r="MZG69" s="876"/>
      <c r="MZH69" s="876"/>
      <c r="MZI69" s="876"/>
      <c r="MZJ69" s="876"/>
      <c r="MZK69" s="876"/>
      <c r="MZL69" s="876"/>
      <c r="MZM69" s="876"/>
      <c r="MZN69" s="876"/>
      <c r="MZO69" s="876"/>
      <c r="MZP69" s="876"/>
      <c r="MZQ69" s="876"/>
      <c r="MZR69" s="876"/>
      <c r="MZS69" s="876"/>
      <c r="MZT69" s="876"/>
      <c r="MZU69" s="876"/>
      <c r="MZV69" s="876"/>
      <c r="MZW69" s="876"/>
      <c r="MZX69" s="876"/>
      <c r="MZY69" s="876"/>
      <c r="MZZ69" s="876"/>
      <c r="NAA69" s="876"/>
      <c r="NAB69" s="876"/>
      <c r="NAC69" s="876"/>
      <c r="NAD69" s="876"/>
      <c r="NAE69" s="876"/>
      <c r="NAF69" s="876"/>
      <c r="NAG69" s="876"/>
      <c r="NAH69" s="876"/>
      <c r="NAI69" s="876"/>
      <c r="NAJ69" s="876"/>
      <c r="NAK69" s="876"/>
      <c r="NAL69" s="876"/>
      <c r="NAM69" s="876"/>
      <c r="NAN69" s="876"/>
      <c r="NAO69" s="876"/>
      <c r="NAP69" s="876"/>
      <c r="NAQ69" s="876"/>
      <c r="NAR69" s="876"/>
      <c r="NAS69" s="876"/>
      <c r="NAT69" s="876"/>
      <c r="NAU69" s="876"/>
      <c r="NAV69" s="876"/>
      <c r="NAW69" s="876"/>
      <c r="NAX69" s="876"/>
      <c r="NAY69" s="876"/>
      <c r="NAZ69" s="876"/>
      <c r="NBA69" s="876"/>
      <c r="NBB69" s="876"/>
      <c r="NBC69" s="876"/>
      <c r="NBD69" s="876"/>
      <c r="NBE69" s="876"/>
      <c r="NBF69" s="876"/>
      <c r="NBG69" s="876"/>
      <c r="NBH69" s="876"/>
      <c r="NBI69" s="876"/>
      <c r="NBJ69" s="876"/>
      <c r="NBK69" s="876"/>
      <c r="NBL69" s="876"/>
      <c r="NBM69" s="876"/>
      <c r="NBN69" s="876"/>
      <c r="NBO69" s="876"/>
      <c r="NBP69" s="876"/>
      <c r="NBQ69" s="876"/>
      <c r="NBR69" s="876"/>
      <c r="NBS69" s="876"/>
      <c r="NBT69" s="876"/>
      <c r="NBU69" s="876"/>
      <c r="NBV69" s="876"/>
      <c r="NBW69" s="876"/>
      <c r="NBX69" s="876"/>
      <c r="NBY69" s="876"/>
      <c r="NBZ69" s="876"/>
      <c r="NCA69" s="876"/>
      <c r="NCB69" s="876"/>
      <c r="NCC69" s="876"/>
      <c r="NCD69" s="876"/>
      <c r="NCE69" s="876"/>
      <c r="NCF69" s="876"/>
      <c r="NCG69" s="876"/>
      <c r="NCH69" s="876"/>
      <c r="NCI69" s="876"/>
      <c r="NCJ69" s="876"/>
      <c r="NCK69" s="876"/>
      <c r="NCL69" s="876"/>
      <c r="NCM69" s="876"/>
      <c r="NCN69" s="876"/>
      <c r="NCO69" s="876"/>
      <c r="NCP69" s="876"/>
      <c r="NCQ69" s="876"/>
      <c r="NCR69" s="876"/>
      <c r="NCS69" s="876"/>
      <c r="NCT69" s="876"/>
      <c r="NCU69" s="876"/>
      <c r="NCV69" s="876"/>
      <c r="NCW69" s="876"/>
      <c r="NCX69" s="876"/>
      <c r="NCY69" s="876"/>
      <c r="NCZ69" s="876"/>
      <c r="NDA69" s="876"/>
      <c r="NDB69" s="876"/>
      <c r="NDC69" s="876"/>
      <c r="NDD69" s="876"/>
      <c r="NDE69" s="876"/>
      <c r="NDF69" s="876"/>
      <c r="NDG69" s="876"/>
      <c r="NDH69" s="876"/>
      <c r="NDI69" s="876"/>
      <c r="NDJ69" s="876"/>
      <c r="NDK69" s="876"/>
      <c r="NDL69" s="876"/>
      <c r="NDM69" s="876"/>
      <c r="NDN69" s="876"/>
      <c r="NDO69" s="876"/>
      <c r="NDP69" s="876"/>
      <c r="NDQ69" s="876"/>
      <c r="NDR69" s="876"/>
      <c r="NDS69" s="876"/>
      <c r="NDT69" s="876"/>
      <c r="NDU69" s="876"/>
      <c r="NDV69" s="876"/>
      <c r="NDW69" s="876"/>
      <c r="NDX69" s="876"/>
      <c r="NDY69" s="876"/>
      <c r="NDZ69" s="876"/>
      <c r="NEA69" s="876"/>
      <c r="NEB69" s="876"/>
      <c r="NEC69" s="876"/>
      <c r="NED69" s="876"/>
      <c r="NEE69" s="876"/>
      <c r="NEF69" s="876"/>
      <c r="NEG69" s="876"/>
      <c r="NEH69" s="876"/>
      <c r="NEI69" s="876"/>
      <c r="NEJ69" s="876"/>
      <c r="NEK69" s="876"/>
      <c r="NEL69" s="876"/>
      <c r="NEM69" s="876"/>
      <c r="NEN69" s="876"/>
      <c r="NEO69" s="876"/>
      <c r="NEP69" s="876"/>
      <c r="NEQ69" s="876"/>
      <c r="NER69" s="876"/>
      <c r="NES69" s="876"/>
      <c r="NET69" s="876"/>
      <c r="NEU69" s="876"/>
      <c r="NEV69" s="876"/>
      <c r="NEW69" s="876"/>
      <c r="NEX69" s="876"/>
      <c r="NEY69" s="876"/>
      <c r="NEZ69" s="876"/>
      <c r="NFA69" s="876"/>
      <c r="NFB69" s="876"/>
      <c r="NFC69" s="876"/>
      <c r="NFD69" s="876"/>
      <c r="NFE69" s="876"/>
      <c r="NFF69" s="876"/>
      <c r="NFG69" s="876"/>
      <c r="NFH69" s="876"/>
      <c r="NFI69" s="876"/>
      <c r="NFJ69" s="876"/>
      <c r="NFK69" s="876"/>
      <c r="NFL69" s="876"/>
      <c r="NFM69" s="876"/>
      <c r="NFN69" s="876"/>
      <c r="NFO69" s="876"/>
      <c r="NFP69" s="876"/>
      <c r="NFQ69" s="876"/>
      <c r="NFR69" s="876"/>
      <c r="NFS69" s="876"/>
      <c r="NFT69" s="876"/>
      <c r="NFU69" s="876"/>
      <c r="NFV69" s="876"/>
      <c r="NFW69" s="876"/>
      <c r="NFX69" s="876"/>
      <c r="NFY69" s="876"/>
      <c r="NFZ69" s="876"/>
      <c r="NGA69" s="876"/>
      <c r="NGB69" s="876"/>
      <c r="NGC69" s="876"/>
      <c r="NGD69" s="876"/>
      <c r="NGE69" s="876"/>
      <c r="NGF69" s="876"/>
      <c r="NGG69" s="876"/>
      <c r="NGH69" s="876"/>
      <c r="NGI69" s="876"/>
      <c r="NGJ69" s="876"/>
      <c r="NGK69" s="876"/>
      <c r="NGL69" s="876"/>
      <c r="NGM69" s="876"/>
      <c r="NGN69" s="876"/>
      <c r="NGO69" s="876"/>
      <c r="NGP69" s="876"/>
      <c r="NGQ69" s="876"/>
      <c r="NGR69" s="876"/>
      <c r="NGS69" s="876"/>
      <c r="NGT69" s="876"/>
      <c r="NGU69" s="876"/>
      <c r="NGV69" s="876"/>
      <c r="NGW69" s="876"/>
      <c r="NGX69" s="876"/>
      <c r="NGY69" s="876"/>
      <c r="NGZ69" s="876"/>
      <c r="NHA69" s="876"/>
      <c r="NHB69" s="876"/>
      <c r="NHC69" s="876"/>
      <c r="NHD69" s="876"/>
      <c r="NHE69" s="876"/>
      <c r="NHF69" s="876"/>
      <c r="NHG69" s="876"/>
      <c r="NHH69" s="876"/>
      <c r="NHI69" s="876"/>
      <c r="NHJ69" s="876"/>
      <c r="NHK69" s="876"/>
      <c r="NHL69" s="876"/>
      <c r="NHM69" s="876"/>
      <c r="NHN69" s="876"/>
      <c r="NHO69" s="876"/>
      <c r="NHP69" s="876"/>
      <c r="NHQ69" s="876"/>
      <c r="NHR69" s="876"/>
      <c r="NHS69" s="876"/>
      <c r="NHT69" s="876"/>
      <c r="NHU69" s="876"/>
      <c r="NHV69" s="876"/>
      <c r="NHW69" s="876"/>
      <c r="NHX69" s="876"/>
      <c r="NHY69" s="876"/>
      <c r="NHZ69" s="876"/>
      <c r="NIA69" s="876"/>
      <c r="NIB69" s="876"/>
      <c r="NIC69" s="876"/>
      <c r="NID69" s="876"/>
      <c r="NIE69" s="876"/>
      <c r="NIF69" s="876"/>
      <c r="NIG69" s="876"/>
      <c r="NIH69" s="876"/>
      <c r="NII69" s="876"/>
      <c r="NIJ69" s="876"/>
      <c r="NIK69" s="876"/>
      <c r="NIL69" s="876"/>
      <c r="NIM69" s="876"/>
      <c r="NIN69" s="876"/>
      <c r="NIO69" s="876"/>
      <c r="NIP69" s="876"/>
      <c r="NIQ69" s="876"/>
      <c r="NIR69" s="876"/>
      <c r="NIS69" s="876"/>
      <c r="NIT69" s="876"/>
      <c r="NIU69" s="876"/>
      <c r="NIV69" s="876"/>
      <c r="NIW69" s="876"/>
      <c r="NIX69" s="876"/>
      <c r="NIY69" s="876"/>
      <c r="NIZ69" s="876"/>
      <c r="NJA69" s="876"/>
      <c r="NJB69" s="876"/>
      <c r="NJC69" s="876"/>
      <c r="NJD69" s="876"/>
      <c r="NJE69" s="876"/>
      <c r="NJF69" s="876"/>
      <c r="NJG69" s="876"/>
      <c r="NJH69" s="876"/>
      <c r="NJI69" s="876"/>
      <c r="NJJ69" s="876"/>
      <c r="NJK69" s="876"/>
      <c r="NJL69" s="876"/>
      <c r="NJM69" s="876"/>
      <c r="NJN69" s="876"/>
      <c r="NJO69" s="876"/>
      <c r="NJP69" s="876"/>
      <c r="NJQ69" s="876"/>
      <c r="NJR69" s="876"/>
      <c r="NJS69" s="876"/>
      <c r="NJT69" s="876"/>
      <c r="NJU69" s="876"/>
      <c r="NJV69" s="876"/>
      <c r="NJW69" s="876"/>
      <c r="NJX69" s="876"/>
      <c r="NJY69" s="876"/>
      <c r="NJZ69" s="876"/>
      <c r="NKA69" s="876"/>
      <c r="NKB69" s="876"/>
      <c r="NKC69" s="876"/>
      <c r="NKD69" s="876"/>
      <c r="NKE69" s="876"/>
      <c r="NKF69" s="876"/>
      <c r="NKG69" s="876"/>
      <c r="NKH69" s="876"/>
      <c r="NKI69" s="876"/>
      <c r="NKJ69" s="876"/>
      <c r="NKK69" s="876"/>
      <c r="NKL69" s="876"/>
      <c r="NKM69" s="876"/>
      <c r="NKN69" s="876"/>
      <c r="NKO69" s="876"/>
      <c r="NKP69" s="876"/>
      <c r="NKQ69" s="876"/>
      <c r="NKR69" s="876"/>
      <c r="NKS69" s="876"/>
      <c r="NKT69" s="876"/>
      <c r="NKU69" s="876"/>
      <c r="NKV69" s="876"/>
      <c r="NKW69" s="876"/>
      <c r="NKX69" s="876"/>
      <c r="NKY69" s="876"/>
      <c r="NKZ69" s="876"/>
      <c r="NLA69" s="876"/>
      <c r="NLB69" s="876"/>
      <c r="NLC69" s="876"/>
      <c r="NLD69" s="876"/>
      <c r="NLE69" s="876"/>
      <c r="NLF69" s="876"/>
      <c r="NLG69" s="876"/>
      <c r="NLH69" s="876"/>
      <c r="NLI69" s="876"/>
      <c r="NLJ69" s="876"/>
      <c r="NLK69" s="876"/>
      <c r="NLL69" s="876"/>
      <c r="NLM69" s="876"/>
      <c r="NLN69" s="876"/>
      <c r="NLO69" s="876"/>
      <c r="NLP69" s="876"/>
      <c r="NLQ69" s="876"/>
      <c r="NLR69" s="876"/>
      <c r="NLS69" s="876"/>
      <c r="NLT69" s="876"/>
      <c r="NLU69" s="876"/>
      <c r="NLV69" s="876"/>
      <c r="NLW69" s="876"/>
      <c r="NLX69" s="876"/>
      <c r="NLY69" s="876"/>
      <c r="NLZ69" s="876"/>
      <c r="NMA69" s="876"/>
      <c r="NMB69" s="876"/>
      <c r="NMC69" s="876"/>
      <c r="NMD69" s="876"/>
      <c r="NME69" s="876"/>
      <c r="NMF69" s="876"/>
      <c r="NMG69" s="876"/>
      <c r="NMH69" s="876"/>
      <c r="NMI69" s="876"/>
      <c r="NMJ69" s="876"/>
      <c r="NMK69" s="876"/>
      <c r="NML69" s="876"/>
      <c r="NMM69" s="876"/>
      <c r="NMN69" s="876"/>
      <c r="NMO69" s="876"/>
      <c r="NMP69" s="876"/>
      <c r="NMQ69" s="876"/>
      <c r="NMR69" s="876"/>
      <c r="NMS69" s="876"/>
      <c r="NMT69" s="876"/>
      <c r="NMU69" s="876"/>
      <c r="NMV69" s="876"/>
      <c r="NMW69" s="876"/>
      <c r="NMX69" s="876"/>
      <c r="NMY69" s="876"/>
      <c r="NMZ69" s="876"/>
      <c r="NNA69" s="876"/>
      <c r="NNB69" s="876"/>
      <c r="NNC69" s="876"/>
      <c r="NND69" s="876"/>
      <c r="NNE69" s="876"/>
      <c r="NNF69" s="876"/>
      <c r="NNG69" s="876"/>
      <c r="NNH69" s="876"/>
      <c r="NNI69" s="876"/>
      <c r="NNJ69" s="876"/>
      <c r="NNK69" s="876"/>
      <c r="NNL69" s="876"/>
      <c r="NNM69" s="876"/>
      <c r="NNN69" s="876"/>
      <c r="NNO69" s="876"/>
      <c r="NNP69" s="876"/>
      <c r="NNQ69" s="876"/>
      <c r="NNR69" s="876"/>
      <c r="NNS69" s="876"/>
      <c r="NNT69" s="876"/>
      <c r="NNU69" s="876"/>
      <c r="NNV69" s="876"/>
      <c r="NNW69" s="876"/>
      <c r="NNX69" s="876"/>
      <c r="NNY69" s="876"/>
      <c r="NNZ69" s="876"/>
      <c r="NOA69" s="876"/>
      <c r="NOB69" s="876"/>
      <c r="NOC69" s="876"/>
      <c r="NOD69" s="876"/>
      <c r="NOE69" s="876"/>
      <c r="NOF69" s="876"/>
      <c r="NOG69" s="876"/>
      <c r="NOH69" s="876"/>
      <c r="NOI69" s="876"/>
      <c r="NOJ69" s="876"/>
      <c r="NOK69" s="876"/>
      <c r="NOL69" s="876"/>
      <c r="NOM69" s="876"/>
      <c r="NON69" s="876"/>
      <c r="NOO69" s="876"/>
      <c r="NOP69" s="876"/>
      <c r="NOQ69" s="876"/>
      <c r="NOR69" s="876"/>
      <c r="NOS69" s="876"/>
      <c r="NOT69" s="876"/>
      <c r="NOU69" s="876"/>
      <c r="NOV69" s="876"/>
      <c r="NOW69" s="876"/>
      <c r="NOX69" s="876"/>
      <c r="NOY69" s="876"/>
      <c r="NOZ69" s="876"/>
      <c r="NPA69" s="876"/>
      <c r="NPB69" s="876"/>
      <c r="NPC69" s="876"/>
      <c r="NPD69" s="876"/>
      <c r="NPE69" s="876"/>
      <c r="NPF69" s="876"/>
      <c r="NPG69" s="876"/>
      <c r="NPH69" s="876"/>
      <c r="NPI69" s="876"/>
      <c r="NPJ69" s="876"/>
      <c r="NPK69" s="876"/>
      <c r="NPL69" s="876"/>
      <c r="NPM69" s="876"/>
      <c r="NPN69" s="876"/>
      <c r="NPO69" s="876"/>
      <c r="NPP69" s="876"/>
      <c r="NPQ69" s="876"/>
      <c r="NPR69" s="876"/>
      <c r="NPS69" s="876"/>
      <c r="NPT69" s="876"/>
      <c r="NPU69" s="876"/>
      <c r="NPV69" s="876"/>
      <c r="NPW69" s="876"/>
      <c r="NPX69" s="876"/>
      <c r="NPY69" s="876"/>
      <c r="NPZ69" s="876"/>
      <c r="NQA69" s="876"/>
      <c r="NQB69" s="876"/>
      <c r="NQC69" s="876"/>
      <c r="NQD69" s="876"/>
      <c r="NQE69" s="876"/>
      <c r="NQF69" s="876"/>
      <c r="NQG69" s="876"/>
      <c r="NQH69" s="876"/>
      <c r="NQI69" s="876"/>
      <c r="NQJ69" s="876"/>
      <c r="NQK69" s="876"/>
      <c r="NQL69" s="876"/>
      <c r="NQM69" s="876"/>
      <c r="NQN69" s="876"/>
      <c r="NQO69" s="876"/>
      <c r="NQP69" s="876"/>
      <c r="NQQ69" s="876"/>
      <c r="NQR69" s="876"/>
      <c r="NQS69" s="876"/>
      <c r="NQT69" s="876"/>
      <c r="NQU69" s="876"/>
      <c r="NQV69" s="876"/>
      <c r="NQW69" s="876"/>
      <c r="NQX69" s="876"/>
      <c r="NQY69" s="876"/>
      <c r="NQZ69" s="876"/>
      <c r="NRA69" s="876"/>
      <c r="NRB69" s="876"/>
      <c r="NRC69" s="876"/>
      <c r="NRD69" s="876"/>
      <c r="NRE69" s="876"/>
      <c r="NRF69" s="876"/>
      <c r="NRG69" s="876"/>
      <c r="NRH69" s="876"/>
      <c r="NRI69" s="876"/>
      <c r="NRJ69" s="876"/>
      <c r="NRK69" s="876"/>
      <c r="NRL69" s="876"/>
      <c r="NRM69" s="876"/>
      <c r="NRN69" s="876"/>
      <c r="NRO69" s="876"/>
      <c r="NRP69" s="876"/>
      <c r="NRQ69" s="876"/>
      <c r="NRR69" s="876"/>
      <c r="NRS69" s="876"/>
      <c r="NRT69" s="876"/>
      <c r="NRU69" s="876"/>
      <c r="NRV69" s="876"/>
      <c r="NRW69" s="876"/>
      <c r="NRX69" s="876"/>
      <c r="NRY69" s="876"/>
      <c r="NRZ69" s="876"/>
      <c r="NSA69" s="876"/>
      <c r="NSB69" s="876"/>
      <c r="NSC69" s="876"/>
      <c r="NSD69" s="876"/>
      <c r="NSE69" s="876"/>
      <c r="NSF69" s="876"/>
      <c r="NSG69" s="876"/>
      <c r="NSH69" s="876"/>
      <c r="NSI69" s="876"/>
      <c r="NSJ69" s="876"/>
      <c r="NSK69" s="876"/>
      <c r="NSL69" s="876"/>
      <c r="NSM69" s="876"/>
      <c r="NSN69" s="876"/>
      <c r="NSO69" s="876"/>
      <c r="NSP69" s="876"/>
      <c r="NSQ69" s="876"/>
      <c r="NSR69" s="876"/>
      <c r="NSS69" s="876"/>
      <c r="NST69" s="876"/>
      <c r="NSU69" s="876"/>
      <c r="NSV69" s="876"/>
      <c r="NSW69" s="876"/>
      <c r="NSX69" s="876"/>
      <c r="NSY69" s="876"/>
      <c r="NSZ69" s="876"/>
      <c r="NTA69" s="876"/>
      <c r="NTB69" s="876"/>
      <c r="NTC69" s="876"/>
      <c r="NTD69" s="876"/>
      <c r="NTE69" s="876"/>
      <c r="NTF69" s="876"/>
      <c r="NTG69" s="876"/>
      <c r="NTH69" s="876"/>
      <c r="NTI69" s="876"/>
      <c r="NTJ69" s="876"/>
      <c r="NTK69" s="876"/>
      <c r="NTL69" s="876"/>
      <c r="NTM69" s="876"/>
      <c r="NTN69" s="876"/>
      <c r="NTO69" s="876"/>
      <c r="NTP69" s="876"/>
      <c r="NTQ69" s="876"/>
      <c r="NTR69" s="876"/>
      <c r="NTS69" s="876"/>
      <c r="NTT69" s="876"/>
      <c r="NTU69" s="876"/>
      <c r="NTV69" s="876"/>
      <c r="NTW69" s="876"/>
      <c r="NTX69" s="876"/>
      <c r="NTY69" s="876"/>
      <c r="NTZ69" s="876"/>
      <c r="NUA69" s="876"/>
      <c r="NUB69" s="876"/>
      <c r="NUC69" s="876"/>
      <c r="NUD69" s="876"/>
      <c r="NUE69" s="876"/>
      <c r="NUF69" s="876"/>
      <c r="NUG69" s="876"/>
      <c r="NUH69" s="876"/>
      <c r="NUI69" s="876"/>
      <c r="NUJ69" s="876"/>
      <c r="NUK69" s="876"/>
      <c r="NUL69" s="876"/>
      <c r="NUM69" s="876"/>
      <c r="NUN69" s="876"/>
      <c r="NUO69" s="876"/>
      <c r="NUP69" s="876"/>
      <c r="NUQ69" s="876"/>
      <c r="NUR69" s="876"/>
      <c r="NUS69" s="876"/>
      <c r="NUT69" s="876"/>
      <c r="NUU69" s="876"/>
      <c r="NUV69" s="876"/>
      <c r="NUW69" s="876"/>
      <c r="NUX69" s="876"/>
      <c r="NUY69" s="876"/>
      <c r="NUZ69" s="876"/>
      <c r="NVA69" s="876"/>
      <c r="NVB69" s="876"/>
      <c r="NVC69" s="876"/>
      <c r="NVD69" s="876"/>
      <c r="NVE69" s="876"/>
      <c r="NVF69" s="876"/>
      <c r="NVG69" s="876"/>
      <c r="NVH69" s="876"/>
      <c r="NVI69" s="876"/>
      <c r="NVJ69" s="876"/>
      <c r="NVK69" s="876"/>
      <c r="NVL69" s="876"/>
      <c r="NVM69" s="876"/>
      <c r="NVN69" s="876"/>
      <c r="NVO69" s="876"/>
      <c r="NVP69" s="876"/>
      <c r="NVQ69" s="876"/>
      <c r="NVR69" s="876"/>
      <c r="NVS69" s="876"/>
      <c r="NVT69" s="876"/>
      <c r="NVU69" s="876"/>
      <c r="NVV69" s="876"/>
      <c r="NVW69" s="876"/>
      <c r="NVX69" s="876"/>
      <c r="NVY69" s="876"/>
      <c r="NVZ69" s="876"/>
      <c r="NWA69" s="876"/>
      <c r="NWB69" s="876"/>
      <c r="NWC69" s="876"/>
      <c r="NWD69" s="876"/>
      <c r="NWE69" s="876"/>
      <c r="NWF69" s="876"/>
      <c r="NWG69" s="876"/>
      <c r="NWH69" s="876"/>
      <c r="NWI69" s="876"/>
      <c r="NWJ69" s="876"/>
      <c r="NWK69" s="876"/>
      <c r="NWL69" s="876"/>
      <c r="NWM69" s="876"/>
      <c r="NWN69" s="876"/>
      <c r="NWO69" s="876"/>
      <c r="NWP69" s="876"/>
      <c r="NWQ69" s="876"/>
      <c r="NWR69" s="876"/>
      <c r="NWS69" s="876"/>
      <c r="NWT69" s="876"/>
      <c r="NWU69" s="876"/>
      <c r="NWV69" s="876"/>
      <c r="NWW69" s="876"/>
      <c r="NWX69" s="876"/>
      <c r="NWY69" s="876"/>
      <c r="NWZ69" s="876"/>
      <c r="NXA69" s="876"/>
      <c r="NXB69" s="876"/>
      <c r="NXC69" s="876"/>
      <c r="NXD69" s="876"/>
      <c r="NXE69" s="876"/>
      <c r="NXF69" s="876"/>
      <c r="NXG69" s="876"/>
      <c r="NXH69" s="876"/>
      <c r="NXI69" s="876"/>
      <c r="NXJ69" s="876"/>
      <c r="NXK69" s="876"/>
      <c r="NXL69" s="876"/>
      <c r="NXM69" s="876"/>
      <c r="NXN69" s="876"/>
      <c r="NXO69" s="876"/>
      <c r="NXP69" s="876"/>
      <c r="NXQ69" s="876"/>
      <c r="NXR69" s="876"/>
      <c r="NXS69" s="876"/>
      <c r="NXT69" s="876"/>
      <c r="NXU69" s="876"/>
      <c r="NXV69" s="876"/>
      <c r="NXW69" s="876"/>
      <c r="NXX69" s="876"/>
      <c r="NXY69" s="876"/>
      <c r="NXZ69" s="876"/>
      <c r="NYA69" s="876"/>
      <c r="NYB69" s="876"/>
      <c r="NYC69" s="876"/>
      <c r="NYD69" s="876"/>
      <c r="NYE69" s="876"/>
      <c r="NYF69" s="876"/>
      <c r="NYG69" s="876"/>
      <c r="NYH69" s="876"/>
      <c r="NYI69" s="876"/>
      <c r="NYJ69" s="876"/>
      <c r="NYK69" s="876"/>
      <c r="NYL69" s="876"/>
      <c r="NYM69" s="876"/>
      <c r="NYN69" s="876"/>
      <c r="NYO69" s="876"/>
      <c r="NYP69" s="876"/>
      <c r="NYQ69" s="876"/>
      <c r="NYR69" s="876"/>
      <c r="NYS69" s="876"/>
      <c r="NYT69" s="876"/>
      <c r="NYU69" s="876"/>
      <c r="NYV69" s="876"/>
      <c r="NYW69" s="876"/>
      <c r="NYX69" s="876"/>
      <c r="NYY69" s="876"/>
      <c r="NYZ69" s="876"/>
      <c r="NZA69" s="876"/>
      <c r="NZB69" s="876"/>
      <c r="NZC69" s="876"/>
      <c r="NZD69" s="876"/>
      <c r="NZE69" s="876"/>
      <c r="NZF69" s="876"/>
      <c r="NZG69" s="876"/>
      <c r="NZH69" s="876"/>
      <c r="NZI69" s="876"/>
      <c r="NZJ69" s="876"/>
      <c r="NZK69" s="876"/>
      <c r="NZL69" s="876"/>
      <c r="NZM69" s="876"/>
      <c r="NZN69" s="876"/>
      <c r="NZO69" s="876"/>
      <c r="NZP69" s="876"/>
      <c r="NZQ69" s="876"/>
      <c r="NZR69" s="876"/>
      <c r="NZS69" s="876"/>
      <c r="NZT69" s="876"/>
      <c r="NZU69" s="876"/>
      <c r="NZV69" s="876"/>
      <c r="NZW69" s="876"/>
      <c r="NZX69" s="876"/>
      <c r="NZY69" s="876"/>
      <c r="NZZ69" s="876"/>
      <c r="OAA69" s="876"/>
      <c r="OAB69" s="876"/>
      <c r="OAC69" s="876"/>
      <c r="OAD69" s="876"/>
      <c r="OAE69" s="876"/>
      <c r="OAF69" s="876"/>
      <c r="OAG69" s="876"/>
      <c r="OAH69" s="876"/>
      <c r="OAI69" s="876"/>
      <c r="OAJ69" s="876"/>
      <c r="OAK69" s="876"/>
      <c r="OAL69" s="876"/>
      <c r="OAM69" s="876"/>
      <c r="OAN69" s="876"/>
      <c r="OAO69" s="876"/>
      <c r="OAP69" s="876"/>
      <c r="OAQ69" s="876"/>
      <c r="OAR69" s="876"/>
      <c r="OAS69" s="876"/>
      <c r="OAT69" s="876"/>
      <c r="OAU69" s="876"/>
      <c r="OAV69" s="876"/>
      <c r="OAW69" s="876"/>
      <c r="OAX69" s="876"/>
      <c r="OAY69" s="876"/>
      <c r="OAZ69" s="876"/>
      <c r="OBA69" s="876"/>
      <c r="OBB69" s="876"/>
      <c r="OBC69" s="876"/>
      <c r="OBD69" s="876"/>
      <c r="OBE69" s="876"/>
      <c r="OBF69" s="876"/>
      <c r="OBG69" s="876"/>
      <c r="OBH69" s="876"/>
      <c r="OBI69" s="876"/>
      <c r="OBJ69" s="876"/>
      <c r="OBK69" s="876"/>
      <c r="OBL69" s="876"/>
      <c r="OBM69" s="876"/>
      <c r="OBN69" s="876"/>
      <c r="OBO69" s="876"/>
      <c r="OBP69" s="876"/>
      <c r="OBQ69" s="876"/>
      <c r="OBR69" s="876"/>
      <c r="OBS69" s="876"/>
      <c r="OBT69" s="876"/>
      <c r="OBU69" s="876"/>
      <c r="OBV69" s="876"/>
      <c r="OBW69" s="876"/>
      <c r="OBX69" s="876"/>
      <c r="OBY69" s="876"/>
      <c r="OBZ69" s="876"/>
      <c r="OCA69" s="876"/>
      <c r="OCB69" s="876"/>
      <c r="OCC69" s="876"/>
      <c r="OCD69" s="876"/>
      <c r="OCE69" s="876"/>
      <c r="OCF69" s="876"/>
      <c r="OCG69" s="876"/>
      <c r="OCH69" s="876"/>
      <c r="OCI69" s="876"/>
      <c r="OCJ69" s="876"/>
      <c r="OCK69" s="876"/>
      <c r="OCL69" s="876"/>
      <c r="OCM69" s="876"/>
      <c r="OCN69" s="876"/>
      <c r="OCO69" s="876"/>
      <c r="OCP69" s="876"/>
      <c r="OCQ69" s="876"/>
      <c r="OCR69" s="876"/>
      <c r="OCS69" s="876"/>
      <c r="OCT69" s="876"/>
      <c r="OCU69" s="876"/>
      <c r="OCV69" s="876"/>
      <c r="OCW69" s="876"/>
      <c r="OCX69" s="876"/>
      <c r="OCY69" s="876"/>
      <c r="OCZ69" s="876"/>
      <c r="ODA69" s="876"/>
      <c r="ODB69" s="876"/>
      <c r="ODC69" s="876"/>
      <c r="ODD69" s="876"/>
      <c r="ODE69" s="876"/>
      <c r="ODF69" s="876"/>
      <c r="ODG69" s="876"/>
      <c r="ODH69" s="876"/>
      <c r="ODI69" s="876"/>
      <c r="ODJ69" s="876"/>
      <c r="ODK69" s="876"/>
      <c r="ODL69" s="876"/>
      <c r="ODM69" s="876"/>
      <c r="ODN69" s="876"/>
      <c r="ODO69" s="876"/>
      <c r="ODP69" s="876"/>
      <c r="ODQ69" s="876"/>
      <c r="ODR69" s="876"/>
      <c r="ODS69" s="876"/>
      <c r="ODT69" s="876"/>
      <c r="ODU69" s="876"/>
      <c r="ODV69" s="876"/>
      <c r="ODW69" s="876"/>
      <c r="ODX69" s="876"/>
      <c r="ODY69" s="876"/>
      <c r="ODZ69" s="876"/>
      <c r="OEA69" s="876"/>
      <c r="OEB69" s="876"/>
      <c r="OEC69" s="876"/>
      <c r="OED69" s="876"/>
      <c r="OEE69" s="876"/>
      <c r="OEF69" s="876"/>
      <c r="OEG69" s="876"/>
      <c r="OEH69" s="876"/>
      <c r="OEI69" s="876"/>
      <c r="OEJ69" s="876"/>
      <c r="OEK69" s="876"/>
      <c r="OEL69" s="876"/>
      <c r="OEM69" s="876"/>
      <c r="OEN69" s="876"/>
      <c r="OEO69" s="876"/>
      <c r="OEP69" s="876"/>
      <c r="OEQ69" s="876"/>
      <c r="OER69" s="876"/>
      <c r="OES69" s="876"/>
      <c r="OET69" s="876"/>
      <c r="OEU69" s="876"/>
      <c r="OEV69" s="876"/>
      <c r="OEW69" s="876"/>
      <c r="OEX69" s="876"/>
      <c r="OEY69" s="876"/>
      <c r="OEZ69" s="876"/>
      <c r="OFA69" s="876"/>
      <c r="OFB69" s="876"/>
      <c r="OFC69" s="876"/>
      <c r="OFD69" s="876"/>
      <c r="OFE69" s="876"/>
      <c r="OFF69" s="876"/>
      <c r="OFG69" s="876"/>
      <c r="OFH69" s="876"/>
      <c r="OFI69" s="876"/>
      <c r="OFJ69" s="876"/>
      <c r="OFK69" s="876"/>
      <c r="OFL69" s="876"/>
      <c r="OFM69" s="876"/>
      <c r="OFN69" s="876"/>
      <c r="OFO69" s="876"/>
      <c r="OFP69" s="876"/>
      <c r="OFQ69" s="876"/>
      <c r="OFR69" s="876"/>
      <c r="OFS69" s="876"/>
      <c r="OFT69" s="876"/>
      <c r="OFU69" s="876"/>
      <c r="OFV69" s="876"/>
      <c r="OFW69" s="876"/>
      <c r="OFX69" s="876"/>
      <c r="OFY69" s="876"/>
      <c r="OFZ69" s="876"/>
      <c r="OGA69" s="876"/>
      <c r="OGB69" s="876"/>
      <c r="OGC69" s="876"/>
      <c r="OGD69" s="876"/>
      <c r="OGE69" s="876"/>
      <c r="OGF69" s="876"/>
      <c r="OGG69" s="876"/>
      <c r="OGH69" s="876"/>
      <c r="OGI69" s="876"/>
      <c r="OGJ69" s="876"/>
      <c r="OGK69" s="876"/>
      <c r="OGL69" s="876"/>
      <c r="OGM69" s="876"/>
      <c r="OGN69" s="876"/>
      <c r="OGO69" s="876"/>
      <c r="OGP69" s="876"/>
      <c r="OGQ69" s="876"/>
      <c r="OGR69" s="876"/>
      <c r="OGS69" s="876"/>
      <c r="OGT69" s="876"/>
      <c r="OGU69" s="876"/>
      <c r="OGV69" s="876"/>
      <c r="OGW69" s="876"/>
      <c r="OGX69" s="876"/>
      <c r="OGY69" s="876"/>
      <c r="OGZ69" s="876"/>
      <c r="OHA69" s="876"/>
      <c r="OHB69" s="876"/>
      <c r="OHC69" s="876"/>
      <c r="OHD69" s="876"/>
      <c r="OHE69" s="876"/>
      <c r="OHF69" s="876"/>
      <c r="OHG69" s="876"/>
      <c r="OHH69" s="876"/>
      <c r="OHI69" s="876"/>
      <c r="OHJ69" s="876"/>
      <c r="OHK69" s="876"/>
      <c r="OHL69" s="876"/>
      <c r="OHM69" s="876"/>
      <c r="OHN69" s="876"/>
      <c r="OHO69" s="876"/>
      <c r="OHP69" s="876"/>
      <c r="OHQ69" s="876"/>
      <c r="OHR69" s="876"/>
      <c r="OHS69" s="876"/>
      <c r="OHT69" s="876"/>
      <c r="OHU69" s="876"/>
      <c r="OHV69" s="876"/>
      <c r="OHW69" s="876"/>
      <c r="OHX69" s="876"/>
      <c r="OHY69" s="876"/>
      <c r="OHZ69" s="876"/>
      <c r="OIA69" s="876"/>
      <c r="OIB69" s="876"/>
      <c r="OIC69" s="876"/>
      <c r="OID69" s="876"/>
      <c r="OIE69" s="876"/>
      <c r="OIF69" s="876"/>
      <c r="OIG69" s="876"/>
      <c r="OIH69" s="876"/>
      <c r="OII69" s="876"/>
      <c r="OIJ69" s="876"/>
      <c r="OIK69" s="876"/>
      <c r="OIL69" s="876"/>
      <c r="OIM69" s="876"/>
      <c r="OIN69" s="876"/>
      <c r="OIO69" s="876"/>
      <c r="OIP69" s="876"/>
      <c r="OIQ69" s="876"/>
      <c r="OIR69" s="876"/>
      <c r="OIS69" s="876"/>
      <c r="OIT69" s="876"/>
      <c r="OIU69" s="876"/>
      <c r="OIV69" s="876"/>
      <c r="OIW69" s="876"/>
      <c r="OIX69" s="876"/>
      <c r="OIY69" s="876"/>
      <c r="OIZ69" s="876"/>
      <c r="OJA69" s="876"/>
      <c r="OJB69" s="876"/>
      <c r="OJC69" s="876"/>
      <c r="OJD69" s="876"/>
      <c r="OJE69" s="876"/>
      <c r="OJF69" s="876"/>
      <c r="OJG69" s="876"/>
      <c r="OJH69" s="876"/>
      <c r="OJI69" s="876"/>
      <c r="OJJ69" s="876"/>
      <c r="OJK69" s="876"/>
      <c r="OJL69" s="876"/>
      <c r="OJM69" s="876"/>
      <c r="OJN69" s="876"/>
      <c r="OJO69" s="876"/>
      <c r="OJP69" s="876"/>
      <c r="OJQ69" s="876"/>
      <c r="OJR69" s="876"/>
      <c r="OJS69" s="876"/>
      <c r="OJT69" s="876"/>
      <c r="OJU69" s="876"/>
      <c r="OJV69" s="876"/>
      <c r="OJW69" s="876"/>
      <c r="OJX69" s="876"/>
      <c r="OJY69" s="876"/>
      <c r="OJZ69" s="876"/>
      <c r="OKA69" s="876"/>
      <c r="OKB69" s="876"/>
      <c r="OKC69" s="876"/>
      <c r="OKD69" s="876"/>
      <c r="OKE69" s="876"/>
      <c r="OKF69" s="876"/>
      <c r="OKG69" s="876"/>
      <c r="OKH69" s="876"/>
      <c r="OKI69" s="876"/>
      <c r="OKJ69" s="876"/>
      <c r="OKK69" s="876"/>
      <c r="OKL69" s="876"/>
      <c r="OKM69" s="876"/>
      <c r="OKN69" s="876"/>
      <c r="OKO69" s="876"/>
      <c r="OKP69" s="876"/>
      <c r="OKQ69" s="876"/>
      <c r="OKR69" s="876"/>
      <c r="OKS69" s="876"/>
      <c r="OKT69" s="876"/>
      <c r="OKU69" s="876"/>
      <c r="OKV69" s="876"/>
      <c r="OKW69" s="876"/>
      <c r="OKX69" s="876"/>
      <c r="OKY69" s="876"/>
      <c r="OKZ69" s="876"/>
      <c r="OLA69" s="876"/>
      <c r="OLB69" s="876"/>
      <c r="OLC69" s="876"/>
      <c r="OLD69" s="876"/>
      <c r="OLE69" s="876"/>
      <c r="OLF69" s="876"/>
      <c r="OLG69" s="876"/>
      <c r="OLH69" s="876"/>
      <c r="OLI69" s="876"/>
      <c r="OLJ69" s="876"/>
      <c r="OLK69" s="876"/>
      <c r="OLL69" s="876"/>
      <c r="OLM69" s="876"/>
      <c r="OLN69" s="876"/>
      <c r="OLO69" s="876"/>
      <c r="OLP69" s="876"/>
      <c r="OLQ69" s="876"/>
      <c r="OLR69" s="876"/>
      <c r="OLS69" s="876"/>
      <c r="OLT69" s="876"/>
      <c r="OLU69" s="876"/>
      <c r="OLV69" s="876"/>
      <c r="OLW69" s="876"/>
      <c r="OLX69" s="876"/>
      <c r="OLY69" s="876"/>
      <c r="OLZ69" s="876"/>
      <c r="OMA69" s="876"/>
      <c r="OMB69" s="876"/>
      <c r="OMC69" s="876"/>
      <c r="OMD69" s="876"/>
      <c r="OME69" s="876"/>
      <c r="OMF69" s="876"/>
      <c r="OMG69" s="876"/>
      <c r="OMH69" s="876"/>
      <c r="OMI69" s="876"/>
      <c r="OMJ69" s="876"/>
      <c r="OMK69" s="876"/>
      <c r="OML69" s="876"/>
      <c r="OMM69" s="876"/>
      <c r="OMN69" s="876"/>
      <c r="OMO69" s="876"/>
      <c r="OMP69" s="876"/>
      <c r="OMQ69" s="876"/>
      <c r="OMR69" s="876"/>
      <c r="OMS69" s="876"/>
      <c r="OMT69" s="876"/>
      <c r="OMU69" s="876"/>
      <c r="OMV69" s="876"/>
      <c r="OMW69" s="876"/>
      <c r="OMX69" s="876"/>
      <c r="OMY69" s="876"/>
      <c r="OMZ69" s="876"/>
      <c r="ONA69" s="876"/>
      <c r="ONB69" s="876"/>
      <c r="ONC69" s="876"/>
      <c r="OND69" s="876"/>
      <c r="ONE69" s="876"/>
      <c r="ONF69" s="876"/>
      <c r="ONG69" s="876"/>
      <c r="ONH69" s="876"/>
      <c r="ONI69" s="876"/>
      <c r="ONJ69" s="876"/>
      <c r="ONK69" s="876"/>
      <c r="ONL69" s="876"/>
      <c r="ONM69" s="876"/>
      <c r="ONN69" s="876"/>
      <c r="ONO69" s="876"/>
      <c r="ONP69" s="876"/>
      <c r="ONQ69" s="876"/>
      <c r="ONR69" s="876"/>
      <c r="ONS69" s="876"/>
      <c r="ONT69" s="876"/>
      <c r="ONU69" s="876"/>
      <c r="ONV69" s="876"/>
      <c r="ONW69" s="876"/>
      <c r="ONX69" s="876"/>
      <c r="ONY69" s="876"/>
      <c r="ONZ69" s="876"/>
      <c r="OOA69" s="876"/>
      <c r="OOB69" s="876"/>
      <c r="OOC69" s="876"/>
      <c r="OOD69" s="876"/>
      <c r="OOE69" s="876"/>
      <c r="OOF69" s="876"/>
      <c r="OOG69" s="876"/>
      <c r="OOH69" s="876"/>
      <c r="OOI69" s="876"/>
      <c r="OOJ69" s="876"/>
      <c r="OOK69" s="876"/>
      <c r="OOL69" s="876"/>
      <c r="OOM69" s="876"/>
      <c r="OON69" s="876"/>
      <c r="OOO69" s="876"/>
      <c r="OOP69" s="876"/>
      <c r="OOQ69" s="876"/>
      <c r="OOR69" s="876"/>
      <c r="OOS69" s="876"/>
      <c r="OOT69" s="876"/>
      <c r="OOU69" s="876"/>
      <c r="OOV69" s="876"/>
      <c r="OOW69" s="876"/>
      <c r="OOX69" s="876"/>
      <c r="OOY69" s="876"/>
      <c r="OOZ69" s="876"/>
      <c r="OPA69" s="876"/>
      <c r="OPB69" s="876"/>
      <c r="OPC69" s="876"/>
      <c r="OPD69" s="876"/>
      <c r="OPE69" s="876"/>
      <c r="OPF69" s="876"/>
      <c r="OPG69" s="876"/>
      <c r="OPH69" s="876"/>
      <c r="OPI69" s="876"/>
      <c r="OPJ69" s="876"/>
      <c r="OPK69" s="876"/>
      <c r="OPL69" s="876"/>
      <c r="OPM69" s="876"/>
      <c r="OPN69" s="876"/>
      <c r="OPO69" s="876"/>
      <c r="OPP69" s="876"/>
      <c r="OPQ69" s="876"/>
      <c r="OPR69" s="876"/>
      <c r="OPS69" s="876"/>
      <c r="OPT69" s="876"/>
      <c r="OPU69" s="876"/>
      <c r="OPV69" s="876"/>
      <c r="OPW69" s="876"/>
      <c r="OPX69" s="876"/>
      <c r="OPY69" s="876"/>
      <c r="OPZ69" s="876"/>
      <c r="OQA69" s="876"/>
      <c r="OQB69" s="876"/>
      <c r="OQC69" s="876"/>
      <c r="OQD69" s="876"/>
      <c r="OQE69" s="876"/>
      <c r="OQF69" s="876"/>
      <c r="OQG69" s="876"/>
      <c r="OQH69" s="876"/>
      <c r="OQI69" s="876"/>
      <c r="OQJ69" s="876"/>
      <c r="OQK69" s="876"/>
      <c r="OQL69" s="876"/>
      <c r="OQM69" s="876"/>
      <c r="OQN69" s="876"/>
      <c r="OQO69" s="876"/>
      <c r="OQP69" s="876"/>
      <c r="OQQ69" s="876"/>
      <c r="OQR69" s="876"/>
      <c r="OQS69" s="876"/>
      <c r="OQT69" s="876"/>
      <c r="OQU69" s="876"/>
      <c r="OQV69" s="876"/>
      <c r="OQW69" s="876"/>
      <c r="OQX69" s="876"/>
      <c r="OQY69" s="876"/>
      <c r="OQZ69" s="876"/>
      <c r="ORA69" s="876"/>
      <c r="ORB69" s="876"/>
      <c r="ORC69" s="876"/>
      <c r="ORD69" s="876"/>
      <c r="ORE69" s="876"/>
      <c r="ORF69" s="876"/>
      <c r="ORG69" s="876"/>
      <c r="ORH69" s="876"/>
      <c r="ORI69" s="876"/>
      <c r="ORJ69" s="876"/>
      <c r="ORK69" s="876"/>
      <c r="ORL69" s="876"/>
      <c r="ORM69" s="876"/>
      <c r="ORN69" s="876"/>
      <c r="ORO69" s="876"/>
      <c r="ORP69" s="876"/>
      <c r="ORQ69" s="876"/>
      <c r="ORR69" s="876"/>
      <c r="ORS69" s="876"/>
      <c r="ORT69" s="876"/>
      <c r="ORU69" s="876"/>
      <c r="ORV69" s="876"/>
      <c r="ORW69" s="876"/>
      <c r="ORX69" s="876"/>
      <c r="ORY69" s="876"/>
      <c r="ORZ69" s="876"/>
      <c r="OSA69" s="876"/>
      <c r="OSB69" s="876"/>
      <c r="OSC69" s="876"/>
      <c r="OSD69" s="876"/>
      <c r="OSE69" s="876"/>
      <c r="OSF69" s="876"/>
      <c r="OSG69" s="876"/>
      <c r="OSH69" s="876"/>
      <c r="OSI69" s="876"/>
      <c r="OSJ69" s="876"/>
      <c r="OSK69" s="876"/>
      <c r="OSL69" s="876"/>
      <c r="OSM69" s="876"/>
      <c r="OSN69" s="876"/>
      <c r="OSO69" s="876"/>
      <c r="OSP69" s="876"/>
      <c r="OSQ69" s="876"/>
      <c r="OSR69" s="876"/>
      <c r="OSS69" s="876"/>
      <c r="OST69" s="876"/>
      <c r="OSU69" s="876"/>
      <c r="OSV69" s="876"/>
      <c r="OSW69" s="876"/>
      <c r="OSX69" s="876"/>
      <c r="OSY69" s="876"/>
      <c r="OSZ69" s="876"/>
      <c r="OTA69" s="876"/>
      <c r="OTB69" s="876"/>
      <c r="OTC69" s="876"/>
      <c r="OTD69" s="876"/>
      <c r="OTE69" s="876"/>
      <c r="OTF69" s="876"/>
      <c r="OTG69" s="876"/>
      <c r="OTH69" s="876"/>
      <c r="OTI69" s="876"/>
      <c r="OTJ69" s="876"/>
      <c r="OTK69" s="876"/>
      <c r="OTL69" s="876"/>
      <c r="OTM69" s="876"/>
      <c r="OTN69" s="876"/>
      <c r="OTO69" s="876"/>
      <c r="OTP69" s="876"/>
      <c r="OTQ69" s="876"/>
      <c r="OTR69" s="876"/>
      <c r="OTS69" s="876"/>
      <c r="OTT69" s="876"/>
      <c r="OTU69" s="876"/>
      <c r="OTV69" s="876"/>
      <c r="OTW69" s="876"/>
      <c r="OTX69" s="876"/>
      <c r="OTY69" s="876"/>
      <c r="OTZ69" s="876"/>
      <c r="OUA69" s="876"/>
      <c r="OUB69" s="876"/>
      <c r="OUC69" s="876"/>
      <c r="OUD69" s="876"/>
      <c r="OUE69" s="876"/>
      <c r="OUF69" s="876"/>
      <c r="OUG69" s="876"/>
      <c r="OUH69" s="876"/>
      <c r="OUI69" s="876"/>
      <c r="OUJ69" s="876"/>
      <c r="OUK69" s="876"/>
      <c r="OUL69" s="876"/>
      <c r="OUM69" s="876"/>
      <c r="OUN69" s="876"/>
      <c r="OUO69" s="876"/>
      <c r="OUP69" s="876"/>
      <c r="OUQ69" s="876"/>
      <c r="OUR69" s="876"/>
      <c r="OUS69" s="876"/>
      <c r="OUT69" s="876"/>
      <c r="OUU69" s="876"/>
      <c r="OUV69" s="876"/>
      <c r="OUW69" s="876"/>
      <c r="OUX69" s="876"/>
      <c r="OUY69" s="876"/>
      <c r="OUZ69" s="876"/>
      <c r="OVA69" s="876"/>
      <c r="OVB69" s="876"/>
      <c r="OVC69" s="876"/>
      <c r="OVD69" s="876"/>
      <c r="OVE69" s="876"/>
      <c r="OVF69" s="876"/>
      <c r="OVG69" s="876"/>
      <c r="OVH69" s="876"/>
      <c r="OVI69" s="876"/>
      <c r="OVJ69" s="876"/>
      <c r="OVK69" s="876"/>
      <c r="OVL69" s="876"/>
      <c r="OVM69" s="876"/>
      <c r="OVN69" s="876"/>
      <c r="OVO69" s="876"/>
      <c r="OVP69" s="876"/>
      <c r="OVQ69" s="876"/>
      <c r="OVR69" s="876"/>
      <c r="OVS69" s="876"/>
      <c r="OVT69" s="876"/>
      <c r="OVU69" s="876"/>
      <c r="OVV69" s="876"/>
      <c r="OVW69" s="876"/>
      <c r="OVX69" s="876"/>
      <c r="OVY69" s="876"/>
      <c r="OVZ69" s="876"/>
      <c r="OWA69" s="876"/>
      <c r="OWB69" s="876"/>
      <c r="OWC69" s="876"/>
      <c r="OWD69" s="876"/>
      <c r="OWE69" s="876"/>
      <c r="OWF69" s="876"/>
      <c r="OWG69" s="876"/>
      <c r="OWH69" s="876"/>
      <c r="OWI69" s="876"/>
      <c r="OWJ69" s="876"/>
      <c r="OWK69" s="876"/>
      <c r="OWL69" s="876"/>
      <c r="OWM69" s="876"/>
      <c r="OWN69" s="876"/>
      <c r="OWO69" s="876"/>
      <c r="OWP69" s="876"/>
      <c r="OWQ69" s="876"/>
      <c r="OWR69" s="876"/>
      <c r="OWS69" s="876"/>
      <c r="OWT69" s="876"/>
      <c r="OWU69" s="876"/>
      <c r="OWV69" s="876"/>
      <c r="OWW69" s="876"/>
      <c r="OWX69" s="876"/>
      <c r="OWY69" s="876"/>
      <c r="OWZ69" s="876"/>
      <c r="OXA69" s="876"/>
      <c r="OXB69" s="876"/>
      <c r="OXC69" s="876"/>
      <c r="OXD69" s="876"/>
      <c r="OXE69" s="876"/>
      <c r="OXF69" s="876"/>
      <c r="OXG69" s="876"/>
      <c r="OXH69" s="876"/>
      <c r="OXI69" s="876"/>
      <c r="OXJ69" s="876"/>
      <c r="OXK69" s="876"/>
      <c r="OXL69" s="876"/>
      <c r="OXM69" s="876"/>
      <c r="OXN69" s="876"/>
      <c r="OXO69" s="876"/>
      <c r="OXP69" s="876"/>
      <c r="OXQ69" s="876"/>
      <c r="OXR69" s="876"/>
      <c r="OXS69" s="876"/>
      <c r="OXT69" s="876"/>
      <c r="OXU69" s="876"/>
      <c r="OXV69" s="876"/>
      <c r="OXW69" s="876"/>
      <c r="OXX69" s="876"/>
      <c r="OXY69" s="876"/>
      <c r="OXZ69" s="876"/>
      <c r="OYA69" s="876"/>
      <c r="OYB69" s="876"/>
      <c r="OYC69" s="876"/>
      <c r="OYD69" s="876"/>
      <c r="OYE69" s="876"/>
      <c r="OYF69" s="876"/>
      <c r="OYG69" s="876"/>
      <c r="OYH69" s="876"/>
      <c r="OYI69" s="876"/>
      <c r="OYJ69" s="876"/>
      <c r="OYK69" s="876"/>
      <c r="OYL69" s="876"/>
      <c r="OYM69" s="876"/>
      <c r="OYN69" s="876"/>
      <c r="OYO69" s="876"/>
      <c r="OYP69" s="876"/>
      <c r="OYQ69" s="876"/>
      <c r="OYR69" s="876"/>
      <c r="OYS69" s="876"/>
      <c r="OYT69" s="876"/>
      <c r="OYU69" s="876"/>
      <c r="OYV69" s="876"/>
      <c r="OYW69" s="876"/>
      <c r="OYX69" s="876"/>
      <c r="OYY69" s="876"/>
      <c r="OYZ69" s="876"/>
      <c r="OZA69" s="876"/>
      <c r="OZB69" s="876"/>
      <c r="OZC69" s="876"/>
      <c r="OZD69" s="876"/>
      <c r="OZE69" s="876"/>
      <c r="OZF69" s="876"/>
      <c r="OZG69" s="876"/>
      <c r="OZH69" s="876"/>
      <c r="OZI69" s="876"/>
      <c r="OZJ69" s="876"/>
      <c r="OZK69" s="876"/>
      <c r="OZL69" s="876"/>
      <c r="OZM69" s="876"/>
      <c r="OZN69" s="876"/>
      <c r="OZO69" s="876"/>
      <c r="OZP69" s="876"/>
      <c r="OZQ69" s="876"/>
      <c r="OZR69" s="876"/>
      <c r="OZS69" s="876"/>
      <c r="OZT69" s="876"/>
      <c r="OZU69" s="876"/>
      <c r="OZV69" s="876"/>
      <c r="OZW69" s="876"/>
      <c r="OZX69" s="876"/>
      <c r="OZY69" s="876"/>
      <c r="OZZ69" s="876"/>
      <c r="PAA69" s="876"/>
      <c r="PAB69" s="876"/>
      <c r="PAC69" s="876"/>
      <c r="PAD69" s="876"/>
      <c r="PAE69" s="876"/>
      <c r="PAF69" s="876"/>
      <c r="PAG69" s="876"/>
      <c r="PAH69" s="876"/>
      <c r="PAI69" s="876"/>
      <c r="PAJ69" s="876"/>
      <c r="PAK69" s="876"/>
      <c r="PAL69" s="876"/>
      <c r="PAM69" s="876"/>
      <c r="PAN69" s="876"/>
      <c r="PAO69" s="876"/>
      <c r="PAP69" s="876"/>
      <c r="PAQ69" s="876"/>
      <c r="PAR69" s="876"/>
      <c r="PAS69" s="876"/>
      <c r="PAT69" s="876"/>
      <c r="PAU69" s="876"/>
      <c r="PAV69" s="876"/>
      <c r="PAW69" s="876"/>
      <c r="PAX69" s="876"/>
      <c r="PAY69" s="876"/>
      <c r="PAZ69" s="876"/>
      <c r="PBA69" s="876"/>
      <c r="PBB69" s="876"/>
      <c r="PBC69" s="876"/>
      <c r="PBD69" s="876"/>
      <c r="PBE69" s="876"/>
      <c r="PBF69" s="876"/>
      <c r="PBG69" s="876"/>
      <c r="PBH69" s="876"/>
      <c r="PBI69" s="876"/>
      <c r="PBJ69" s="876"/>
      <c r="PBK69" s="876"/>
      <c r="PBL69" s="876"/>
      <c r="PBM69" s="876"/>
      <c r="PBN69" s="876"/>
      <c r="PBO69" s="876"/>
      <c r="PBP69" s="876"/>
      <c r="PBQ69" s="876"/>
      <c r="PBR69" s="876"/>
      <c r="PBS69" s="876"/>
      <c r="PBT69" s="876"/>
      <c r="PBU69" s="876"/>
      <c r="PBV69" s="876"/>
      <c r="PBW69" s="876"/>
      <c r="PBX69" s="876"/>
      <c r="PBY69" s="876"/>
      <c r="PBZ69" s="876"/>
      <c r="PCA69" s="876"/>
      <c r="PCB69" s="876"/>
      <c r="PCC69" s="876"/>
      <c r="PCD69" s="876"/>
      <c r="PCE69" s="876"/>
      <c r="PCF69" s="876"/>
      <c r="PCG69" s="876"/>
      <c r="PCH69" s="876"/>
      <c r="PCI69" s="876"/>
      <c r="PCJ69" s="876"/>
      <c r="PCK69" s="876"/>
      <c r="PCL69" s="876"/>
      <c r="PCM69" s="876"/>
      <c r="PCN69" s="876"/>
      <c r="PCO69" s="876"/>
      <c r="PCP69" s="876"/>
      <c r="PCQ69" s="876"/>
      <c r="PCR69" s="876"/>
      <c r="PCS69" s="876"/>
      <c r="PCT69" s="876"/>
      <c r="PCU69" s="876"/>
      <c r="PCV69" s="876"/>
      <c r="PCW69" s="876"/>
      <c r="PCX69" s="876"/>
      <c r="PCY69" s="876"/>
      <c r="PCZ69" s="876"/>
      <c r="PDA69" s="876"/>
      <c r="PDB69" s="876"/>
      <c r="PDC69" s="876"/>
      <c r="PDD69" s="876"/>
      <c r="PDE69" s="876"/>
      <c r="PDF69" s="876"/>
      <c r="PDG69" s="876"/>
      <c r="PDH69" s="876"/>
      <c r="PDI69" s="876"/>
      <c r="PDJ69" s="876"/>
      <c r="PDK69" s="876"/>
      <c r="PDL69" s="876"/>
      <c r="PDM69" s="876"/>
      <c r="PDN69" s="876"/>
      <c r="PDO69" s="876"/>
      <c r="PDP69" s="876"/>
      <c r="PDQ69" s="876"/>
      <c r="PDR69" s="876"/>
      <c r="PDS69" s="876"/>
      <c r="PDT69" s="876"/>
      <c r="PDU69" s="876"/>
      <c r="PDV69" s="876"/>
      <c r="PDW69" s="876"/>
      <c r="PDX69" s="876"/>
      <c r="PDY69" s="876"/>
      <c r="PDZ69" s="876"/>
      <c r="PEA69" s="876"/>
      <c r="PEB69" s="876"/>
      <c r="PEC69" s="876"/>
      <c r="PED69" s="876"/>
      <c r="PEE69" s="876"/>
      <c r="PEF69" s="876"/>
      <c r="PEG69" s="876"/>
      <c r="PEH69" s="876"/>
      <c r="PEI69" s="876"/>
      <c r="PEJ69" s="876"/>
      <c r="PEK69" s="876"/>
      <c r="PEL69" s="876"/>
      <c r="PEM69" s="876"/>
      <c r="PEN69" s="876"/>
      <c r="PEO69" s="876"/>
      <c r="PEP69" s="876"/>
      <c r="PEQ69" s="876"/>
      <c r="PER69" s="876"/>
      <c r="PES69" s="876"/>
      <c r="PET69" s="876"/>
      <c r="PEU69" s="876"/>
      <c r="PEV69" s="876"/>
      <c r="PEW69" s="876"/>
      <c r="PEX69" s="876"/>
      <c r="PEY69" s="876"/>
      <c r="PEZ69" s="876"/>
      <c r="PFA69" s="876"/>
      <c r="PFB69" s="876"/>
      <c r="PFC69" s="876"/>
      <c r="PFD69" s="876"/>
      <c r="PFE69" s="876"/>
      <c r="PFF69" s="876"/>
      <c r="PFG69" s="876"/>
      <c r="PFH69" s="876"/>
      <c r="PFI69" s="876"/>
      <c r="PFJ69" s="876"/>
      <c r="PFK69" s="876"/>
      <c r="PFL69" s="876"/>
      <c r="PFM69" s="876"/>
      <c r="PFN69" s="876"/>
      <c r="PFO69" s="876"/>
      <c r="PFP69" s="876"/>
      <c r="PFQ69" s="876"/>
      <c r="PFR69" s="876"/>
      <c r="PFS69" s="876"/>
      <c r="PFT69" s="876"/>
      <c r="PFU69" s="876"/>
      <c r="PFV69" s="876"/>
      <c r="PFW69" s="876"/>
      <c r="PFX69" s="876"/>
      <c r="PFY69" s="876"/>
      <c r="PFZ69" s="876"/>
      <c r="PGA69" s="876"/>
      <c r="PGB69" s="876"/>
      <c r="PGC69" s="876"/>
      <c r="PGD69" s="876"/>
      <c r="PGE69" s="876"/>
      <c r="PGF69" s="876"/>
      <c r="PGG69" s="876"/>
      <c r="PGH69" s="876"/>
      <c r="PGI69" s="876"/>
      <c r="PGJ69" s="876"/>
      <c r="PGK69" s="876"/>
      <c r="PGL69" s="876"/>
      <c r="PGM69" s="876"/>
      <c r="PGN69" s="876"/>
      <c r="PGO69" s="876"/>
      <c r="PGP69" s="876"/>
      <c r="PGQ69" s="876"/>
      <c r="PGR69" s="876"/>
      <c r="PGS69" s="876"/>
      <c r="PGT69" s="876"/>
      <c r="PGU69" s="876"/>
      <c r="PGV69" s="876"/>
      <c r="PGW69" s="876"/>
      <c r="PGX69" s="876"/>
      <c r="PGY69" s="876"/>
      <c r="PGZ69" s="876"/>
      <c r="PHA69" s="876"/>
      <c r="PHB69" s="876"/>
      <c r="PHC69" s="876"/>
      <c r="PHD69" s="876"/>
      <c r="PHE69" s="876"/>
      <c r="PHF69" s="876"/>
      <c r="PHG69" s="876"/>
      <c r="PHH69" s="876"/>
      <c r="PHI69" s="876"/>
      <c r="PHJ69" s="876"/>
      <c r="PHK69" s="876"/>
      <c r="PHL69" s="876"/>
      <c r="PHM69" s="876"/>
      <c r="PHN69" s="876"/>
      <c r="PHO69" s="876"/>
      <c r="PHP69" s="876"/>
      <c r="PHQ69" s="876"/>
      <c r="PHR69" s="876"/>
      <c r="PHS69" s="876"/>
      <c r="PHT69" s="876"/>
      <c r="PHU69" s="876"/>
      <c r="PHV69" s="876"/>
      <c r="PHW69" s="876"/>
      <c r="PHX69" s="876"/>
      <c r="PHY69" s="876"/>
      <c r="PHZ69" s="876"/>
      <c r="PIA69" s="876"/>
      <c r="PIB69" s="876"/>
      <c r="PIC69" s="876"/>
      <c r="PID69" s="876"/>
      <c r="PIE69" s="876"/>
      <c r="PIF69" s="876"/>
      <c r="PIG69" s="876"/>
      <c r="PIH69" s="876"/>
      <c r="PII69" s="876"/>
      <c r="PIJ69" s="876"/>
      <c r="PIK69" s="876"/>
      <c r="PIL69" s="876"/>
      <c r="PIM69" s="876"/>
      <c r="PIN69" s="876"/>
      <c r="PIO69" s="876"/>
      <c r="PIP69" s="876"/>
      <c r="PIQ69" s="876"/>
      <c r="PIR69" s="876"/>
      <c r="PIS69" s="876"/>
      <c r="PIT69" s="876"/>
      <c r="PIU69" s="876"/>
      <c r="PIV69" s="876"/>
      <c r="PIW69" s="876"/>
      <c r="PIX69" s="876"/>
      <c r="PIY69" s="876"/>
      <c r="PIZ69" s="876"/>
      <c r="PJA69" s="876"/>
      <c r="PJB69" s="876"/>
      <c r="PJC69" s="876"/>
      <c r="PJD69" s="876"/>
      <c r="PJE69" s="876"/>
      <c r="PJF69" s="876"/>
      <c r="PJG69" s="876"/>
      <c r="PJH69" s="876"/>
      <c r="PJI69" s="876"/>
      <c r="PJJ69" s="876"/>
      <c r="PJK69" s="876"/>
      <c r="PJL69" s="876"/>
      <c r="PJM69" s="876"/>
      <c r="PJN69" s="876"/>
      <c r="PJO69" s="876"/>
      <c r="PJP69" s="876"/>
      <c r="PJQ69" s="876"/>
      <c r="PJR69" s="876"/>
      <c r="PJS69" s="876"/>
      <c r="PJT69" s="876"/>
      <c r="PJU69" s="876"/>
      <c r="PJV69" s="876"/>
      <c r="PJW69" s="876"/>
      <c r="PJX69" s="876"/>
      <c r="PJY69" s="876"/>
      <c r="PJZ69" s="876"/>
      <c r="PKA69" s="876"/>
      <c r="PKB69" s="876"/>
      <c r="PKC69" s="876"/>
      <c r="PKD69" s="876"/>
      <c r="PKE69" s="876"/>
      <c r="PKF69" s="876"/>
      <c r="PKG69" s="876"/>
      <c r="PKH69" s="876"/>
      <c r="PKI69" s="876"/>
      <c r="PKJ69" s="876"/>
      <c r="PKK69" s="876"/>
      <c r="PKL69" s="876"/>
      <c r="PKM69" s="876"/>
      <c r="PKN69" s="876"/>
      <c r="PKO69" s="876"/>
      <c r="PKP69" s="876"/>
      <c r="PKQ69" s="876"/>
      <c r="PKR69" s="876"/>
      <c r="PKS69" s="876"/>
      <c r="PKT69" s="876"/>
      <c r="PKU69" s="876"/>
      <c r="PKV69" s="876"/>
      <c r="PKW69" s="876"/>
      <c r="PKX69" s="876"/>
      <c r="PKY69" s="876"/>
      <c r="PKZ69" s="876"/>
      <c r="PLA69" s="876"/>
      <c r="PLB69" s="876"/>
      <c r="PLC69" s="876"/>
      <c r="PLD69" s="876"/>
      <c r="PLE69" s="876"/>
      <c r="PLF69" s="876"/>
      <c r="PLG69" s="876"/>
      <c r="PLH69" s="876"/>
      <c r="PLI69" s="876"/>
      <c r="PLJ69" s="876"/>
      <c r="PLK69" s="876"/>
      <c r="PLL69" s="876"/>
      <c r="PLM69" s="876"/>
      <c r="PLN69" s="876"/>
      <c r="PLO69" s="876"/>
      <c r="PLP69" s="876"/>
      <c r="PLQ69" s="876"/>
      <c r="PLR69" s="876"/>
      <c r="PLS69" s="876"/>
      <c r="PLT69" s="876"/>
      <c r="PLU69" s="876"/>
      <c r="PLV69" s="876"/>
      <c r="PLW69" s="876"/>
      <c r="PLX69" s="876"/>
      <c r="PLY69" s="876"/>
      <c r="PLZ69" s="876"/>
      <c r="PMA69" s="876"/>
      <c r="PMB69" s="876"/>
      <c r="PMC69" s="876"/>
      <c r="PMD69" s="876"/>
      <c r="PME69" s="876"/>
      <c r="PMF69" s="876"/>
      <c r="PMG69" s="876"/>
      <c r="PMH69" s="876"/>
      <c r="PMI69" s="876"/>
      <c r="PMJ69" s="876"/>
      <c r="PMK69" s="876"/>
      <c r="PML69" s="876"/>
      <c r="PMM69" s="876"/>
      <c r="PMN69" s="876"/>
      <c r="PMO69" s="876"/>
      <c r="PMP69" s="876"/>
      <c r="PMQ69" s="876"/>
      <c r="PMR69" s="876"/>
      <c r="PMS69" s="876"/>
      <c r="PMT69" s="876"/>
      <c r="PMU69" s="876"/>
      <c r="PMV69" s="876"/>
      <c r="PMW69" s="876"/>
      <c r="PMX69" s="876"/>
      <c r="PMY69" s="876"/>
      <c r="PMZ69" s="876"/>
      <c r="PNA69" s="876"/>
      <c r="PNB69" s="876"/>
      <c r="PNC69" s="876"/>
      <c r="PND69" s="876"/>
      <c r="PNE69" s="876"/>
      <c r="PNF69" s="876"/>
      <c r="PNG69" s="876"/>
      <c r="PNH69" s="876"/>
      <c r="PNI69" s="876"/>
      <c r="PNJ69" s="876"/>
      <c r="PNK69" s="876"/>
      <c r="PNL69" s="876"/>
      <c r="PNM69" s="876"/>
      <c r="PNN69" s="876"/>
      <c r="PNO69" s="876"/>
      <c r="PNP69" s="876"/>
      <c r="PNQ69" s="876"/>
      <c r="PNR69" s="876"/>
      <c r="PNS69" s="876"/>
      <c r="PNT69" s="876"/>
      <c r="PNU69" s="876"/>
      <c r="PNV69" s="876"/>
      <c r="PNW69" s="876"/>
      <c r="PNX69" s="876"/>
      <c r="PNY69" s="876"/>
      <c r="PNZ69" s="876"/>
      <c r="POA69" s="876"/>
      <c r="POB69" s="876"/>
      <c r="POC69" s="876"/>
      <c r="POD69" s="876"/>
      <c r="POE69" s="876"/>
      <c r="POF69" s="876"/>
      <c r="POG69" s="876"/>
      <c r="POH69" s="876"/>
      <c r="POI69" s="876"/>
      <c r="POJ69" s="876"/>
      <c r="POK69" s="876"/>
      <c r="POL69" s="876"/>
      <c r="POM69" s="876"/>
      <c r="PON69" s="876"/>
      <c r="POO69" s="876"/>
      <c r="POP69" s="876"/>
      <c r="POQ69" s="876"/>
      <c r="POR69" s="876"/>
      <c r="POS69" s="876"/>
      <c r="POT69" s="876"/>
      <c r="POU69" s="876"/>
      <c r="POV69" s="876"/>
      <c r="POW69" s="876"/>
      <c r="POX69" s="876"/>
      <c r="POY69" s="876"/>
      <c r="POZ69" s="876"/>
      <c r="PPA69" s="876"/>
      <c r="PPB69" s="876"/>
      <c r="PPC69" s="876"/>
      <c r="PPD69" s="876"/>
      <c r="PPE69" s="876"/>
      <c r="PPF69" s="876"/>
      <c r="PPG69" s="876"/>
      <c r="PPH69" s="876"/>
      <c r="PPI69" s="876"/>
      <c r="PPJ69" s="876"/>
      <c r="PPK69" s="876"/>
      <c r="PPL69" s="876"/>
      <c r="PPM69" s="876"/>
      <c r="PPN69" s="876"/>
      <c r="PPO69" s="876"/>
      <c r="PPP69" s="876"/>
      <c r="PPQ69" s="876"/>
      <c r="PPR69" s="876"/>
      <c r="PPS69" s="876"/>
      <c r="PPT69" s="876"/>
      <c r="PPU69" s="876"/>
      <c r="PPV69" s="876"/>
      <c r="PPW69" s="876"/>
      <c r="PPX69" s="876"/>
      <c r="PPY69" s="876"/>
      <c r="PPZ69" s="876"/>
      <c r="PQA69" s="876"/>
      <c r="PQB69" s="876"/>
      <c r="PQC69" s="876"/>
      <c r="PQD69" s="876"/>
      <c r="PQE69" s="876"/>
      <c r="PQF69" s="876"/>
      <c r="PQG69" s="876"/>
      <c r="PQH69" s="876"/>
      <c r="PQI69" s="876"/>
      <c r="PQJ69" s="876"/>
      <c r="PQK69" s="876"/>
      <c r="PQL69" s="876"/>
      <c r="PQM69" s="876"/>
      <c r="PQN69" s="876"/>
      <c r="PQO69" s="876"/>
      <c r="PQP69" s="876"/>
      <c r="PQQ69" s="876"/>
      <c r="PQR69" s="876"/>
      <c r="PQS69" s="876"/>
      <c r="PQT69" s="876"/>
      <c r="PQU69" s="876"/>
      <c r="PQV69" s="876"/>
      <c r="PQW69" s="876"/>
      <c r="PQX69" s="876"/>
      <c r="PQY69" s="876"/>
      <c r="PQZ69" s="876"/>
      <c r="PRA69" s="876"/>
      <c r="PRB69" s="876"/>
      <c r="PRC69" s="876"/>
      <c r="PRD69" s="876"/>
      <c r="PRE69" s="876"/>
      <c r="PRF69" s="876"/>
      <c r="PRG69" s="876"/>
      <c r="PRH69" s="876"/>
      <c r="PRI69" s="876"/>
      <c r="PRJ69" s="876"/>
      <c r="PRK69" s="876"/>
      <c r="PRL69" s="876"/>
      <c r="PRM69" s="876"/>
      <c r="PRN69" s="876"/>
      <c r="PRO69" s="876"/>
      <c r="PRP69" s="876"/>
      <c r="PRQ69" s="876"/>
      <c r="PRR69" s="876"/>
      <c r="PRS69" s="876"/>
      <c r="PRT69" s="876"/>
      <c r="PRU69" s="876"/>
      <c r="PRV69" s="876"/>
      <c r="PRW69" s="876"/>
      <c r="PRX69" s="876"/>
      <c r="PRY69" s="876"/>
      <c r="PRZ69" s="876"/>
      <c r="PSA69" s="876"/>
      <c r="PSB69" s="876"/>
      <c r="PSC69" s="876"/>
      <c r="PSD69" s="876"/>
      <c r="PSE69" s="876"/>
      <c r="PSF69" s="876"/>
      <c r="PSG69" s="876"/>
      <c r="PSH69" s="876"/>
      <c r="PSI69" s="876"/>
      <c r="PSJ69" s="876"/>
      <c r="PSK69" s="876"/>
      <c r="PSL69" s="876"/>
      <c r="PSM69" s="876"/>
      <c r="PSN69" s="876"/>
      <c r="PSO69" s="876"/>
      <c r="PSP69" s="876"/>
      <c r="PSQ69" s="876"/>
      <c r="PSR69" s="876"/>
      <c r="PSS69" s="876"/>
      <c r="PST69" s="876"/>
      <c r="PSU69" s="876"/>
      <c r="PSV69" s="876"/>
      <c r="PSW69" s="876"/>
      <c r="PSX69" s="876"/>
      <c r="PSY69" s="876"/>
      <c r="PSZ69" s="876"/>
      <c r="PTA69" s="876"/>
      <c r="PTB69" s="876"/>
      <c r="PTC69" s="876"/>
      <c r="PTD69" s="876"/>
      <c r="PTE69" s="876"/>
      <c r="PTF69" s="876"/>
      <c r="PTG69" s="876"/>
      <c r="PTH69" s="876"/>
      <c r="PTI69" s="876"/>
      <c r="PTJ69" s="876"/>
      <c r="PTK69" s="876"/>
      <c r="PTL69" s="876"/>
      <c r="PTM69" s="876"/>
      <c r="PTN69" s="876"/>
      <c r="PTO69" s="876"/>
      <c r="PTP69" s="876"/>
      <c r="PTQ69" s="876"/>
      <c r="PTR69" s="876"/>
      <c r="PTS69" s="876"/>
      <c r="PTT69" s="876"/>
      <c r="PTU69" s="876"/>
      <c r="PTV69" s="876"/>
      <c r="PTW69" s="876"/>
      <c r="PTX69" s="876"/>
      <c r="PTY69" s="876"/>
      <c r="PTZ69" s="876"/>
      <c r="PUA69" s="876"/>
      <c r="PUB69" s="876"/>
      <c r="PUC69" s="876"/>
      <c r="PUD69" s="876"/>
      <c r="PUE69" s="876"/>
      <c r="PUF69" s="876"/>
      <c r="PUG69" s="876"/>
      <c r="PUH69" s="876"/>
      <c r="PUI69" s="876"/>
      <c r="PUJ69" s="876"/>
      <c r="PUK69" s="876"/>
      <c r="PUL69" s="876"/>
      <c r="PUM69" s="876"/>
      <c r="PUN69" s="876"/>
      <c r="PUO69" s="876"/>
      <c r="PUP69" s="876"/>
      <c r="PUQ69" s="876"/>
      <c r="PUR69" s="876"/>
      <c r="PUS69" s="876"/>
      <c r="PUT69" s="876"/>
      <c r="PUU69" s="876"/>
      <c r="PUV69" s="876"/>
      <c r="PUW69" s="876"/>
      <c r="PUX69" s="876"/>
      <c r="PUY69" s="876"/>
      <c r="PUZ69" s="876"/>
      <c r="PVA69" s="876"/>
      <c r="PVB69" s="876"/>
      <c r="PVC69" s="876"/>
      <c r="PVD69" s="876"/>
      <c r="PVE69" s="876"/>
      <c r="PVF69" s="876"/>
      <c r="PVG69" s="876"/>
      <c r="PVH69" s="876"/>
      <c r="PVI69" s="876"/>
      <c r="PVJ69" s="876"/>
      <c r="PVK69" s="876"/>
      <c r="PVL69" s="876"/>
      <c r="PVM69" s="876"/>
      <c r="PVN69" s="876"/>
      <c r="PVO69" s="876"/>
      <c r="PVP69" s="876"/>
      <c r="PVQ69" s="876"/>
      <c r="PVR69" s="876"/>
      <c r="PVS69" s="876"/>
      <c r="PVT69" s="876"/>
      <c r="PVU69" s="876"/>
      <c r="PVV69" s="876"/>
      <c r="PVW69" s="876"/>
      <c r="PVX69" s="876"/>
      <c r="PVY69" s="876"/>
      <c r="PVZ69" s="876"/>
      <c r="PWA69" s="876"/>
      <c r="PWB69" s="876"/>
      <c r="PWC69" s="876"/>
      <c r="PWD69" s="876"/>
      <c r="PWE69" s="876"/>
      <c r="PWF69" s="876"/>
      <c r="PWG69" s="876"/>
      <c r="PWH69" s="876"/>
      <c r="PWI69" s="876"/>
      <c r="PWJ69" s="876"/>
      <c r="PWK69" s="876"/>
      <c r="PWL69" s="876"/>
      <c r="PWM69" s="876"/>
      <c r="PWN69" s="876"/>
      <c r="PWO69" s="876"/>
      <c r="PWP69" s="876"/>
      <c r="PWQ69" s="876"/>
      <c r="PWR69" s="876"/>
      <c r="PWS69" s="876"/>
      <c r="PWT69" s="876"/>
      <c r="PWU69" s="876"/>
      <c r="PWV69" s="876"/>
      <c r="PWW69" s="876"/>
      <c r="PWX69" s="876"/>
      <c r="PWY69" s="876"/>
      <c r="PWZ69" s="876"/>
      <c r="PXA69" s="876"/>
      <c r="PXB69" s="876"/>
      <c r="PXC69" s="876"/>
      <c r="PXD69" s="876"/>
      <c r="PXE69" s="876"/>
      <c r="PXF69" s="876"/>
      <c r="PXG69" s="876"/>
      <c r="PXH69" s="876"/>
      <c r="PXI69" s="876"/>
      <c r="PXJ69" s="876"/>
      <c r="PXK69" s="876"/>
      <c r="PXL69" s="876"/>
      <c r="PXM69" s="876"/>
      <c r="PXN69" s="876"/>
      <c r="PXO69" s="876"/>
      <c r="PXP69" s="876"/>
      <c r="PXQ69" s="876"/>
      <c r="PXR69" s="876"/>
      <c r="PXS69" s="876"/>
      <c r="PXT69" s="876"/>
      <c r="PXU69" s="876"/>
      <c r="PXV69" s="876"/>
      <c r="PXW69" s="876"/>
      <c r="PXX69" s="876"/>
      <c r="PXY69" s="876"/>
      <c r="PXZ69" s="876"/>
      <c r="PYA69" s="876"/>
      <c r="PYB69" s="876"/>
      <c r="PYC69" s="876"/>
      <c r="PYD69" s="876"/>
      <c r="PYE69" s="876"/>
      <c r="PYF69" s="876"/>
      <c r="PYG69" s="876"/>
      <c r="PYH69" s="876"/>
      <c r="PYI69" s="876"/>
      <c r="PYJ69" s="876"/>
      <c r="PYK69" s="876"/>
      <c r="PYL69" s="876"/>
      <c r="PYM69" s="876"/>
      <c r="PYN69" s="876"/>
      <c r="PYO69" s="876"/>
      <c r="PYP69" s="876"/>
      <c r="PYQ69" s="876"/>
      <c r="PYR69" s="876"/>
      <c r="PYS69" s="876"/>
      <c r="PYT69" s="876"/>
      <c r="PYU69" s="876"/>
      <c r="PYV69" s="876"/>
      <c r="PYW69" s="876"/>
      <c r="PYX69" s="876"/>
      <c r="PYY69" s="876"/>
      <c r="PYZ69" s="876"/>
      <c r="PZA69" s="876"/>
      <c r="PZB69" s="876"/>
      <c r="PZC69" s="876"/>
      <c r="PZD69" s="876"/>
      <c r="PZE69" s="876"/>
      <c r="PZF69" s="876"/>
      <c r="PZG69" s="876"/>
      <c r="PZH69" s="876"/>
      <c r="PZI69" s="876"/>
      <c r="PZJ69" s="876"/>
      <c r="PZK69" s="876"/>
      <c r="PZL69" s="876"/>
      <c r="PZM69" s="876"/>
      <c r="PZN69" s="876"/>
      <c r="PZO69" s="876"/>
      <c r="PZP69" s="876"/>
      <c r="PZQ69" s="876"/>
      <c r="PZR69" s="876"/>
      <c r="PZS69" s="876"/>
      <c r="PZT69" s="876"/>
      <c r="PZU69" s="876"/>
      <c r="PZV69" s="876"/>
      <c r="PZW69" s="876"/>
      <c r="PZX69" s="876"/>
      <c r="PZY69" s="876"/>
      <c r="PZZ69" s="876"/>
      <c r="QAA69" s="876"/>
      <c r="QAB69" s="876"/>
      <c r="QAC69" s="876"/>
      <c r="QAD69" s="876"/>
      <c r="QAE69" s="876"/>
      <c r="QAF69" s="876"/>
      <c r="QAG69" s="876"/>
      <c r="QAH69" s="876"/>
      <c r="QAI69" s="876"/>
      <c r="QAJ69" s="876"/>
      <c r="QAK69" s="876"/>
      <c r="QAL69" s="876"/>
      <c r="QAM69" s="876"/>
      <c r="QAN69" s="876"/>
      <c r="QAO69" s="876"/>
      <c r="QAP69" s="876"/>
      <c r="QAQ69" s="876"/>
      <c r="QAR69" s="876"/>
      <c r="QAS69" s="876"/>
      <c r="QAT69" s="876"/>
      <c r="QAU69" s="876"/>
      <c r="QAV69" s="876"/>
      <c r="QAW69" s="876"/>
      <c r="QAX69" s="876"/>
      <c r="QAY69" s="876"/>
      <c r="QAZ69" s="876"/>
      <c r="QBA69" s="876"/>
      <c r="QBB69" s="876"/>
      <c r="QBC69" s="876"/>
      <c r="QBD69" s="876"/>
      <c r="QBE69" s="876"/>
      <c r="QBF69" s="876"/>
      <c r="QBG69" s="876"/>
      <c r="QBH69" s="876"/>
      <c r="QBI69" s="876"/>
      <c r="QBJ69" s="876"/>
      <c r="QBK69" s="876"/>
      <c r="QBL69" s="876"/>
      <c r="QBM69" s="876"/>
      <c r="QBN69" s="876"/>
      <c r="QBO69" s="876"/>
      <c r="QBP69" s="876"/>
      <c r="QBQ69" s="876"/>
      <c r="QBR69" s="876"/>
      <c r="QBS69" s="876"/>
      <c r="QBT69" s="876"/>
      <c r="QBU69" s="876"/>
      <c r="QBV69" s="876"/>
      <c r="QBW69" s="876"/>
      <c r="QBX69" s="876"/>
      <c r="QBY69" s="876"/>
      <c r="QBZ69" s="876"/>
      <c r="QCA69" s="876"/>
      <c r="QCB69" s="876"/>
      <c r="QCC69" s="876"/>
      <c r="QCD69" s="876"/>
      <c r="QCE69" s="876"/>
      <c r="QCF69" s="876"/>
      <c r="QCG69" s="876"/>
      <c r="QCH69" s="876"/>
      <c r="QCI69" s="876"/>
      <c r="QCJ69" s="876"/>
      <c r="QCK69" s="876"/>
      <c r="QCL69" s="876"/>
      <c r="QCM69" s="876"/>
      <c r="QCN69" s="876"/>
      <c r="QCO69" s="876"/>
      <c r="QCP69" s="876"/>
      <c r="QCQ69" s="876"/>
      <c r="QCR69" s="876"/>
      <c r="QCS69" s="876"/>
      <c r="QCT69" s="876"/>
      <c r="QCU69" s="876"/>
      <c r="QCV69" s="876"/>
      <c r="QCW69" s="876"/>
      <c r="QCX69" s="876"/>
      <c r="QCY69" s="876"/>
      <c r="QCZ69" s="876"/>
      <c r="QDA69" s="876"/>
      <c r="QDB69" s="876"/>
      <c r="QDC69" s="876"/>
      <c r="QDD69" s="876"/>
      <c r="QDE69" s="876"/>
      <c r="QDF69" s="876"/>
      <c r="QDG69" s="876"/>
      <c r="QDH69" s="876"/>
      <c r="QDI69" s="876"/>
      <c r="QDJ69" s="876"/>
      <c r="QDK69" s="876"/>
      <c r="QDL69" s="876"/>
      <c r="QDM69" s="876"/>
      <c r="QDN69" s="876"/>
      <c r="QDO69" s="876"/>
      <c r="QDP69" s="876"/>
      <c r="QDQ69" s="876"/>
      <c r="QDR69" s="876"/>
      <c r="QDS69" s="876"/>
      <c r="QDT69" s="876"/>
      <c r="QDU69" s="876"/>
      <c r="QDV69" s="876"/>
      <c r="QDW69" s="876"/>
      <c r="QDX69" s="876"/>
      <c r="QDY69" s="876"/>
      <c r="QDZ69" s="876"/>
      <c r="QEA69" s="876"/>
      <c r="QEB69" s="876"/>
      <c r="QEC69" s="876"/>
      <c r="QED69" s="876"/>
      <c r="QEE69" s="876"/>
      <c r="QEF69" s="876"/>
      <c r="QEG69" s="876"/>
      <c r="QEH69" s="876"/>
      <c r="QEI69" s="876"/>
      <c r="QEJ69" s="876"/>
      <c r="QEK69" s="876"/>
      <c r="QEL69" s="876"/>
      <c r="QEM69" s="876"/>
      <c r="QEN69" s="876"/>
      <c r="QEO69" s="876"/>
      <c r="QEP69" s="876"/>
      <c r="QEQ69" s="876"/>
      <c r="QER69" s="876"/>
      <c r="QES69" s="876"/>
      <c r="QET69" s="876"/>
      <c r="QEU69" s="876"/>
      <c r="QEV69" s="876"/>
      <c r="QEW69" s="876"/>
      <c r="QEX69" s="876"/>
      <c r="QEY69" s="876"/>
      <c r="QEZ69" s="876"/>
      <c r="QFA69" s="876"/>
      <c r="QFB69" s="876"/>
      <c r="QFC69" s="876"/>
      <c r="QFD69" s="876"/>
      <c r="QFE69" s="876"/>
      <c r="QFF69" s="876"/>
      <c r="QFG69" s="876"/>
      <c r="QFH69" s="876"/>
      <c r="QFI69" s="876"/>
      <c r="QFJ69" s="876"/>
      <c r="QFK69" s="876"/>
      <c r="QFL69" s="876"/>
      <c r="QFM69" s="876"/>
      <c r="QFN69" s="876"/>
      <c r="QFO69" s="876"/>
      <c r="QFP69" s="876"/>
      <c r="QFQ69" s="876"/>
      <c r="QFR69" s="876"/>
      <c r="QFS69" s="876"/>
      <c r="QFT69" s="876"/>
      <c r="QFU69" s="876"/>
      <c r="QFV69" s="876"/>
      <c r="QFW69" s="876"/>
      <c r="QFX69" s="876"/>
      <c r="QFY69" s="876"/>
      <c r="QFZ69" s="876"/>
      <c r="QGA69" s="876"/>
      <c r="QGB69" s="876"/>
      <c r="QGC69" s="876"/>
      <c r="QGD69" s="876"/>
      <c r="QGE69" s="876"/>
      <c r="QGF69" s="876"/>
      <c r="QGG69" s="876"/>
      <c r="QGH69" s="876"/>
      <c r="QGI69" s="876"/>
      <c r="QGJ69" s="876"/>
      <c r="QGK69" s="876"/>
      <c r="QGL69" s="876"/>
      <c r="QGM69" s="876"/>
      <c r="QGN69" s="876"/>
      <c r="QGO69" s="876"/>
      <c r="QGP69" s="876"/>
      <c r="QGQ69" s="876"/>
      <c r="QGR69" s="876"/>
      <c r="QGS69" s="876"/>
      <c r="QGT69" s="876"/>
      <c r="QGU69" s="876"/>
      <c r="QGV69" s="876"/>
      <c r="QGW69" s="876"/>
      <c r="QGX69" s="876"/>
      <c r="QGY69" s="876"/>
      <c r="QGZ69" s="876"/>
      <c r="QHA69" s="876"/>
      <c r="QHB69" s="876"/>
      <c r="QHC69" s="876"/>
      <c r="QHD69" s="876"/>
      <c r="QHE69" s="876"/>
      <c r="QHF69" s="876"/>
      <c r="QHG69" s="876"/>
      <c r="QHH69" s="876"/>
      <c r="QHI69" s="876"/>
      <c r="QHJ69" s="876"/>
      <c r="QHK69" s="876"/>
      <c r="QHL69" s="876"/>
      <c r="QHM69" s="876"/>
      <c r="QHN69" s="876"/>
      <c r="QHO69" s="876"/>
      <c r="QHP69" s="876"/>
      <c r="QHQ69" s="876"/>
      <c r="QHR69" s="876"/>
      <c r="QHS69" s="876"/>
      <c r="QHT69" s="876"/>
      <c r="QHU69" s="876"/>
      <c r="QHV69" s="876"/>
      <c r="QHW69" s="876"/>
      <c r="QHX69" s="876"/>
      <c r="QHY69" s="876"/>
      <c r="QHZ69" s="876"/>
      <c r="QIA69" s="876"/>
      <c r="QIB69" s="876"/>
      <c r="QIC69" s="876"/>
      <c r="QID69" s="876"/>
      <c r="QIE69" s="876"/>
      <c r="QIF69" s="876"/>
      <c r="QIG69" s="876"/>
      <c r="QIH69" s="876"/>
      <c r="QII69" s="876"/>
      <c r="QIJ69" s="876"/>
      <c r="QIK69" s="876"/>
      <c r="QIL69" s="876"/>
      <c r="QIM69" s="876"/>
      <c r="QIN69" s="876"/>
      <c r="QIO69" s="876"/>
      <c r="QIP69" s="876"/>
      <c r="QIQ69" s="876"/>
      <c r="QIR69" s="876"/>
      <c r="QIS69" s="876"/>
      <c r="QIT69" s="876"/>
      <c r="QIU69" s="876"/>
      <c r="QIV69" s="876"/>
      <c r="QIW69" s="876"/>
      <c r="QIX69" s="876"/>
      <c r="QIY69" s="876"/>
      <c r="QIZ69" s="876"/>
      <c r="QJA69" s="876"/>
      <c r="QJB69" s="876"/>
      <c r="QJC69" s="876"/>
      <c r="QJD69" s="876"/>
      <c r="QJE69" s="876"/>
      <c r="QJF69" s="876"/>
      <c r="QJG69" s="876"/>
      <c r="QJH69" s="876"/>
      <c r="QJI69" s="876"/>
      <c r="QJJ69" s="876"/>
      <c r="QJK69" s="876"/>
      <c r="QJL69" s="876"/>
      <c r="QJM69" s="876"/>
      <c r="QJN69" s="876"/>
      <c r="QJO69" s="876"/>
      <c r="QJP69" s="876"/>
      <c r="QJQ69" s="876"/>
      <c r="QJR69" s="876"/>
      <c r="QJS69" s="876"/>
      <c r="QJT69" s="876"/>
      <c r="QJU69" s="876"/>
      <c r="QJV69" s="876"/>
      <c r="QJW69" s="876"/>
      <c r="QJX69" s="876"/>
      <c r="QJY69" s="876"/>
      <c r="QJZ69" s="876"/>
      <c r="QKA69" s="876"/>
      <c r="QKB69" s="876"/>
      <c r="QKC69" s="876"/>
      <c r="QKD69" s="876"/>
      <c r="QKE69" s="876"/>
      <c r="QKF69" s="876"/>
      <c r="QKG69" s="876"/>
      <c r="QKH69" s="876"/>
      <c r="QKI69" s="876"/>
      <c r="QKJ69" s="876"/>
      <c r="QKK69" s="876"/>
      <c r="QKL69" s="876"/>
      <c r="QKM69" s="876"/>
      <c r="QKN69" s="876"/>
      <c r="QKO69" s="876"/>
      <c r="QKP69" s="876"/>
      <c r="QKQ69" s="876"/>
      <c r="QKR69" s="876"/>
      <c r="QKS69" s="876"/>
      <c r="QKT69" s="876"/>
      <c r="QKU69" s="876"/>
      <c r="QKV69" s="876"/>
      <c r="QKW69" s="876"/>
      <c r="QKX69" s="876"/>
      <c r="QKY69" s="876"/>
      <c r="QKZ69" s="876"/>
      <c r="QLA69" s="876"/>
      <c r="QLB69" s="876"/>
      <c r="QLC69" s="876"/>
      <c r="QLD69" s="876"/>
      <c r="QLE69" s="876"/>
      <c r="QLF69" s="876"/>
      <c r="QLG69" s="876"/>
      <c r="QLH69" s="876"/>
      <c r="QLI69" s="876"/>
      <c r="QLJ69" s="876"/>
      <c r="QLK69" s="876"/>
      <c r="QLL69" s="876"/>
      <c r="QLM69" s="876"/>
      <c r="QLN69" s="876"/>
      <c r="QLO69" s="876"/>
      <c r="QLP69" s="876"/>
      <c r="QLQ69" s="876"/>
      <c r="QLR69" s="876"/>
      <c r="QLS69" s="876"/>
      <c r="QLT69" s="876"/>
      <c r="QLU69" s="876"/>
      <c r="QLV69" s="876"/>
      <c r="QLW69" s="876"/>
      <c r="QLX69" s="876"/>
      <c r="QLY69" s="876"/>
      <c r="QLZ69" s="876"/>
      <c r="QMA69" s="876"/>
      <c r="QMB69" s="876"/>
      <c r="QMC69" s="876"/>
      <c r="QMD69" s="876"/>
      <c r="QME69" s="876"/>
      <c r="QMF69" s="876"/>
      <c r="QMG69" s="876"/>
      <c r="QMH69" s="876"/>
      <c r="QMI69" s="876"/>
      <c r="QMJ69" s="876"/>
      <c r="QMK69" s="876"/>
      <c r="QML69" s="876"/>
      <c r="QMM69" s="876"/>
      <c r="QMN69" s="876"/>
      <c r="QMO69" s="876"/>
      <c r="QMP69" s="876"/>
      <c r="QMQ69" s="876"/>
      <c r="QMR69" s="876"/>
      <c r="QMS69" s="876"/>
      <c r="QMT69" s="876"/>
      <c r="QMU69" s="876"/>
      <c r="QMV69" s="876"/>
      <c r="QMW69" s="876"/>
      <c r="QMX69" s="876"/>
      <c r="QMY69" s="876"/>
      <c r="QMZ69" s="876"/>
      <c r="QNA69" s="876"/>
      <c r="QNB69" s="876"/>
      <c r="QNC69" s="876"/>
      <c r="QND69" s="876"/>
      <c r="QNE69" s="876"/>
      <c r="QNF69" s="876"/>
      <c r="QNG69" s="876"/>
      <c r="QNH69" s="876"/>
      <c r="QNI69" s="876"/>
      <c r="QNJ69" s="876"/>
      <c r="QNK69" s="876"/>
      <c r="QNL69" s="876"/>
      <c r="QNM69" s="876"/>
      <c r="QNN69" s="876"/>
      <c r="QNO69" s="876"/>
      <c r="QNP69" s="876"/>
      <c r="QNQ69" s="876"/>
      <c r="QNR69" s="876"/>
      <c r="QNS69" s="876"/>
      <c r="QNT69" s="876"/>
      <c r="QNU69" s="876"/>
      <c r="QNV69" s="876"/>
      <c r="QNW69" s="876"/>
      <c r="QNX69" s="876"/>
      <c r="QNY69" s="876"/>
      <c r="QNZ69" s="876"/>
      <c r="QOA69" s="876"/>
      <c r="QOB69" s="876"/>
      <c r="QOC69" s="876"/>
      <c r="QOD69" s="876"/>
      <c r="QOE69" s="876"/>
      <c r="QOF69" s="876"/>
      <c r="QOG69" s="876"/>
      <c r="QOH69" s="876"/>
      <c r="QOI69" s="876"/>
      <c r="QOJ69" s="876"/>
      <c r="QOK69" s="876"/>
      <c r="QOL69" s="876"/>
      <c r="QOM69" s="876"/>
      <c r="QON69" s="876"/>
      <c r="QOO69" s="876"/>
      <c r="QOP69" s="876"/>
      <c r="QOQ69" s="876"/>
      <c r="QOR69" s="876"/>
      <c r="QOS69" s="876"/>
      <c r="QOT69" s="876"/>
      <c r="QOU69" s="876"/>
      <c r="QOV69" s="876"/>
      <c r="QOW69" s="876"/>
      <c r="QOX69" s="876"/>
      <c r="QOY69" s="876"/>
      <c r="QOZ69" s="876"/>
      <c r="QPA69" s="876"/>
      <c r="QPB69" s="876"/>
      <c r="QPC69" s="876"/>
      <c r="QPD69" s="876"/>
      <c r="QPE69" s="876"/>
      <c r="QPF69" s="876"/>
      <c r="QPG69" s="876"/>
      <c r="QPH69" s="876"/>
      <c r="QPI69" s="876"/>
      <c r="QPJ69" s="876"/>
      <c r="QPK69" s="876"/>
      <c r="QPL69" s="876"/>
      <c r="QPM69" s="876"/>
      <c r="QPN69" s="876"/>
      <c r="QPO69" s="876"/>
      <c r="QPP69" s="876"/>
      <c r="QPQ69" s="876"/>
      <c r="QPR69" s="876"/>
      <c r="QPS69" s="876"/>
      <c r="QPT69" s="876"/>
      <c r="QPU69" s="876"/>
      <c r="QPV69" s="876"/>
      <c r="QPW69" s="876"/>
      <c r="QPX69" s="876"/>
      <c r="QPY69" s="876"/>
      <c r="QPZ69" s="876"/>
      <c r="QQA69" s="876"/>
      <c r="QQB69" s="876"/>
      <c r="QQC69" s="876"/>
      <c r="QQD69" s="876"/>
      <c r="QQE69" s="876"/>
      <c r="QQF69" s="876"/>
      <c r="QQG69" s="876"/>
      <c r="QQH69" s="876"/>
      <c r="QQI69" s="876"/>
      <c r="QQJ69" s="876"/>
      <c r="QQK69" s="876"/>
      <c r="QQL69" s="876"/>
      <c r="QQM69" s="876"/>
      <c r="QQN69" s="876"/>
      <c r="QQO69" s="876"/>
      <c r="QQP69" s="876"/>
      <c r="QQQ69" s="876"/>
      <c r="QQR69" s="876"/>
      <c r="QQS69" s="876"/>
      <c r="QQT69" s="876"/>
      <c r="QQU69" s="876"/>
      <c r="QQV69" s="876"/>
      <c r="QQW69" s="876"/>
      <c r="QQX69" s="876"/>
      <c r="QQY69" s="876"/>
      <c r="QQZ69" s="876"/>
      <c r="QRA69" s="876"/>
      <c r="QRB69" s="876"/>
      <c r="QRC69" s="876"/>
      <c r="QRD69" s="876"/>
      <c r="QRE69" s="876"/>
      <c r="QRF69" s="876"/>
      <c r="QRG69" s="876"/>
      <c r="QRH69" s="876"/>
      <c r="QRI69" s="876"/>
      <c r="QRJ69" s="876"/>
      <c r="QRK69" s="876"/>
      <c r="QRL69" s="876"/>
      <c r="QRM69" s="876"/>
      <c r="QRN69" s="876"/>
      <c r="QRO69" s="876"/>
      <c r="QRP69" s="876"/>
      <c r="QRQ69" s="876"/>
      <c r="QRR69" s="876"/>
      <c r="QRS69" s="876"/>
      <c r="QRT69" s="876"/>
      <c r="QRU69" s="876"/>
      <c r="QRV69" s="876"/>
      <c r="QRW69" s="876"/>
      <c r="QRX69" s="876"/>
      <c r="QRY69" s="876"/>
      <c r="QRZ69" s="876"/>
      <c r="QSA69" s="876"/>
      <c r="QSB69" s="876"/>
      <c r="QSC69" s="876"/>
      <c r="QSD69" s="876"/>
      <c r="QSE69" s="876"/>
      <c r="QSF69" s="876"/>
      <c r="QSG69" s="876"/>
      <c r="QSH69" s="876"/>
      <c r="QSI69" s="876"/>
      <c r="QSJ69" s="876"/>
      <c r="QSK69" s="876"/>
      <c r="QSL69" s="876"/>
      <c r="QSM69" s="876"/>
      <c r="QSN69" s="876"/>
      <c r="QSO69" s="876"/>
      <c r="QSP69" s="876"/>
      <c r="QSQ69" s="876"/>
      <c r="QSR69" s="876"/>
      <c r="QSS69" s="876"/>
      <c r="QST69" s="876"/>
      <c r="QSU69" s="876"/>
      <c r="QSV69" s="876"/>
      <c r="QSW69" s="876"/>
      <c r="QSX69" s="876"/>
      <c r="QSY69" s="876"/>
      <c r="QSZ69" s="876"/>
      <c r="QTA69" s="876"/>
      <c r="QTB69" s="876"/>
      <c r="QTC69" s="876"/>
      <c r="QTD69" s="876"/>
      <c r="QTE69" s="876"/>
      <c r="QTF69" s="876"/>
      <c r="QTG69" s="876"/>
      <c r="QTH69" s="876"/>
      <c r="QTI69" s="876"/>
      <c r="QTJ69" s="876"/>
      <c r="QTK69" s="876"/>
      <c r="QTL69" s="876"/>
      <c r="QTM69" s="876"/>
      <c r="QTN69" s="876"/>
      <c r="QTO69" s="876"/>
      <c r="QTP69" s="876"/>
      <c r="QTQ69" s="876"/>
      <c r="QTR69" s="876"/>
      <c r="QTS69" s="876"/>
      <c r="QTT69" s="876"/>
      <c r="QTU69" s="876"/>
      <c r="QTV69" s="876"/>
      <c r="QTW69" s="876"/>
      <c r="QTX69" s="876"/>
      <c r="QTY69" s="876"/>
      <c r="QTZ69" s="876"/>
      <c r="QUA69" s="876"/>
      <c r="QUB69" s="876"/>
      <c r="QUC69" s="876"/>
      <c r="QUD69" s="876"/>
      <c r="QUE69" s="876"/>
      <c r="QUF69" s="876"/>
      <c r="QUG69" s="876"/>
      <c r="QUH69" s="876"/>
      <c r="QUI69" s="876"/>
      <c r="QUJ69" s="876"/>
      <c r="QUK69" s="876"/>
      <c r="QUL69" s="876"/>
      <c r="QUM69" s="876"/>
      <c r="QUN69" s="876"/>
      <c r="QUO69" s="876"/>
      <c r="QUP69" s="876"/>
      <c r="QUQ69" s="876"/>
      <c r="QUR69" s="876"/>
      <c r="QUS69" s="876"/>
      <c r="QUT69" s="876"/>
      <c r="QUU69" s="876"/>
      <c r="QUV69" s="876"/>
      <c r="QUW69" s="876"/>
      <c r="QUX69" s="876"/>
      <c r="QUY69" s="876"/>
      <c r="QUZ69" s="876"/>
      <c r="QVA69" s="876"/>
      <c r="QVB69" s="876"/>
      <c r="QVC69" s="876"/>
      <c r="QVD69" s="876"/>
      <c r="QVE69" s="876"/>
      <c r="QVF69" s="876"/>
      <c r="QVG69" s="876"/>
      <c r="QVH69" s="876"/>
      <c r="QVI69" s="876"/>
      <c r="QVJ69" s="876"/>
      <c r="QVK69" s="876"/>
      <c r="QVL69" s="876"/>
      <c r="QVM69" s="876"/>
      <c r="QVN69" s="876"/>
      <c r="QVO69" s="876"/>
      <c r="QVP69" s="876"/>
      <c r="QVQ69" s="876"/>
      <c r="QVR69" s="876"/>
      <c r="QVS69" s="876"/>
      <c r="QVT69" s="876"/>
      <c r="QVU69" s="876"/>
      <c r="QVV69" s="876"/>
      <c r="QVW69" s="876"/>
      <c r="QVX69" s="876"/>
      <c r="QVY69" s="876"/>
      <c r="QVZ69" s="876"/>
      <c r="QWA69" s="876"/>
      <c r="QWB69" s="876"/>
      <c r="QWC69" s="876"/>
      <c r="QWD69" s="876"/>
      <c r="QWE69" s="876"/>
      <c r="QWF69" s="876"/>
      <c r="QWG69" s="876"/>
      <c r="QWH69" s="876"/>
      <c r="QWI69" s="876"/>
      <c r="QWJ69" s="876"/>
      <c r="QWK69" s="876"/>
      <c r="QWL69" s="876"/>
      <c r="QWM69" s="876"/>
      <c r="QWN69" s="876"/>
      <c r="QWO69" s="876"/>
      <c r="QWP69" s="876"/>
      <c r="QWQ69" s="876"/>
      <c r="QWR69" s="876"/>
      <c r="QWS69" s="876"/>
      <c r="QWT69" s="876"/>
      <c r="QWU69" s="876"/>
      <c r="QWV69" s="876"/>
      <c r="QWW69" s="876"/>
      <c r="QWX69" s="876"/>
      <c r="QWY69" s="876"/>
      <c r="QWZ69" s="876"/>
      <c r="QXA69" s="876"/>
      <c r="QXB69" s="876"/>
      <c r="QXC69" s="876"/>
      <c r="QXD69" s="876"/>
      <c r="QXE69" s="876"/>
      <c r="QXF69" s="876"/>
      <c r="QXG69" s="876"/>
      <c r="QXH69" s="876"/>
      <c r="QXI69" s="876"/>
      <c r="QXJ69" s="876"/>
      <c r="QXK69" s="876"/>
      <c r="QXL69" s="876"/>
      <c r="QXM69" s="876"/>
      <c r="QXN69" s="876"/>
      <c r="QXO69" s="876"/>
      <c r="QXP69" s="876"/>
      <c r="QXQ69" s="876"/>
      <c r="QXR69" s="876"/>
      <c r="QXS69" s="876"/>
      <c r="QXT69" s="876"/>
      <c r="QXU69" s="876"/>
      <c r="QXV69" s="876"/>
      <c r="QXW69" s="876"/>
      <c r="QXX69" s="876"/>
      <c r="QXY69" s="876"/>
      <c r="QXZ69" s="876"/>
      <c r="QYA69" s="876"/>
      <c r="QYB69" s="876"/>
      <c r="QYC69" s="876"/>
      <c r="QYD69" s="876"/>
      <c r="QYE69" s="876"/>
      <c r="QYF69" s="876"/>
      <c r="QYG69" s="876"/>
      <c r="QYH69" s="876"/>
      <c r="QYI69" s="876"/>
      <c r="QYJ69" s="876"/>
      <c r="QYK69" s="876"/>
      <c r="QYL69" s="876"/>
      <c r="QYM69" s="876"/>
      <c r="QYN69" s="876"/>
      <c r="QYO69" s="876"/>
      <c r="QYP69" s="876"/>
      <c r="QYQ69" s="876"/>
      <c r="QYR69" s="876"/>
      <c r="QYS69" s="876"/>
      <c r="QYT69" s="876"/>
      <c r="QYU69" s="876"/>
      <c r="QYV69" s="876"/>
      <c r="QYW69" s="876"/>
      <c r="QYX69" s="876"/>
      <c r="QYY69" s="876"/>
      <c r="QYZ69" s="876"/>
      <c r="QZA69" s="876"/>
      <c r="QZB69" s="876"/>
      <c r="QZC69" s="876"/>
      <c r="QZD69" s="876"/>
      <c r="QZE69" s="876"/>
      <c r="QZF69" s="876"/>
      <c r="QZG69" s="876"/>
      <c r="QZH69" s="876"/>
      <c r="QZI69" s="876"/>
      <c r="QZJ69" s="876"/>
      <c r="QZK69" s="876"/>
      <c r="QZL69" s="876"/>
      <c r="QZM69" s="876"/>
      <c r="QZN69" s="876"/>
      <c r="QZO69" s="876"/>
      <c r="QZP69" s="876"/>
      <c r="QZQ69" s="876"/>
      <c r="QZR69" s="876"/>
      <c r="QZS69" s="876"/>
      <c r="QZT69" s="876"/>
      <c r="QZU69" s="876"/>
      <c r="QZV69" s="876"/>
      <c r="QZW69" s="876"/>
      <c r="QZX69" s="876"/>
      <c r="QZY69" s="876"/>
      <c r="QZZ69" s="876"/>
      <c r="RAA69" s="876"/>
      <c r="RAB69" s="876"/>
      <c r="RAC69" s="876"/>
      <c r="RAD69" s="876"/>
      <c r="RAE69" s="876"/>
      <c r="RAF69" s="876"/>
      <c r="RAG69" s="876"/>
      <c r="RAH69" s="876"/>
      <c r="RAI69" s="876"/>
      <c r="RAJ69" s="876"/>
      <c r="RAK69" s="876"/>
      <c r="RAL69" s="876"/>
      <c r="RAM69" s="876"/>
      <c r="RAN69" s="876"/>
      <c r="RAO69" s="876"/>
      <c r="RAP69" s="876"/>
      <c r="RAQ69" s="876"/>
      <c r="RAR69" s="876"/>
      <c r="RAS69" s="876"/>
      <c r="RAT69" s="876"/>
      <c r="RAU69" s="876"/>
      <c r="RAV69" s="876"/>
      <c r="RAW69" s="876"/>
      <c r="RAX69" s="876"/>
      <c r="RAY69" s="876"/>
      <c r="RAZ69" s="876"/>
      <c r="RBA69" s="876"/>
      <c r="RBB69" s="876"/>
      <c r="RBC69" s="876"/>
      <c r="RBD69" s="876"/>
      <c r="RBE69" s="876"/>
      <c r="RBF69" s="876"/>
      <c r="RBG69" s="876"/>
      <c r="RBH69" s="876"/>
      <c r="RBI69" s="876"/>
      <c r="RBJ69" s="876"/>
      <c r="RBK69" s="876"/>
      <c r="RBL69" s="876"/>
      <c r="RBM69" s="876"/>
      <c r="RBN69" s="876"/>
      <c r="RBO69" s="876"/>
      <c r="RBP69" s="876"/>
      <c r="RBQ69" s="876"/>
      <c r="RBR69" s="876"/>
      <c r="RBS69" s="876"/>
      <c r="RBT69" s="876"/>
      <c r="RBU69" s="876"/>
      <c r="RBV69" s="876"/>
      <c r="RBW69" s="876"/>
      <c r="RBX69" s="876"/>
      <c r="RBY69" s="876"/>
      <c r="RBZ69" s="876"/>
      <c r="RCA69" s="876"/>
      <c r="RCB69" s="876"/>
      <c r="RCC69" s="876"/>
      <c r="RCD69" s="876"/>
      <c r="RCE69" s="876"/>
      <c r="RCF69" s="876"/>
      <c r="RCG69" s="876"/>
      <c r="RCH69" s="876"/>
      <c r="RCI69" s="876"/>
      <c r="RCJ69" s="876"/>
      <c r="RCK69" s="876"/>
      <c r="RCL69" s="876"/>
      <c r="RCM69" s="876"/>
      <c r="RCN69" s="876"/>
      <c r="RCO69" s="876"/>
      <c r="RCP69" s="876"/>
      <c r="RCQ69" s="876"/>
      <c r="RCR69" s="876"/>
      <c r="RCS69" s="876"/>
      <c r="RCT69" s="876"/>
      <c r="RCU69" s="876"/>
      <c r="RCV69" s="876"/>
      <c r="RCW69" s="876"/>
      <c r="RCX69" s="876"/>
      <c r="RCY69" s="876"/>
      <c r="RCZ69" s="876"/>
      <c r="RDA69" s="876"/>
      <c r="RDB69" s="876"/>
      <c r="RDC69" s="876"/>
      <c r="RDD69" s="876"/>
      <c r="RDE69" s="876"/>
      <c r="RDF69" s="876"/>
      <c r="RDG69" s="876"/>
      <c r="RDH69" s="876"/>
      <c r="RDI69" s="876"/>
      <c r="RDJ69" s="876"/>
      <c r="RDK69" s="876"/>
      <c r="RDL69" s="876"/>
      <c r="RDM69" s="876"/>
      <c r="RDN69" s="876"/>
      <c r="RDO69" s="876"/>
      <c r="RDP69" s="876"/>
      <c r="RDQ69" s="876"/>
      <c r="RDR69" s="876"/>
      <c r="RDS69" s="876"/>
      <c r="RDT69" s="876"/>
      <c r="RDU69" s="876"/>
      <c r="RDV69" s="876"/>
      <c r="RDW69" s="876"/>
      <c r="RDX69" s="876"/>
      <c r="RDY69" s="876"/>
      <c r="RDZ69" s="876"/>
      <c r="REA69" s="876"/>
      <c r="REB69" s="876"/>
      <c r="REC69" s="876"/>
      <c r="RED69" s="876"/>
      <c r="REE69" s="876"/>
      <c r="REF69" s="876"/>
      <c r="REG69" s="876"/>
      <c r="REH69" s="876"/>
      <c r="REI69" s="876"/>
      <c r="REJ69" s="876"/>
      <c r="REK69" s="876"/>
      <c r="REL69" s="876"/>
      <c r="REM69" s="876"/>
      <c r="REN69" s="876"/>
      <c r="REO69" s="876"/>
      <c r="REP69" s="876"/>
      <c r="REQ69" s="876"/>
      <c r="RER69" s="876"/>
      <c r="RES69" s="876"/>
      <c r="RET69" s="876"/>
      <c r="REU69" s="876"/>
      <c r="REV69" s="876"/>
      <c r="REW69" s="876"/>
      <c r="REX69" s="876"/>
      <c r="REY69" s="876"/>
      <c r="REZ69" s="876"/>
      <c r="RFA69" s="876"/>
      <c r="RFB69" s="876"/>
      <c r="RFC69" s="876"/>
      <c r="RFD69" s="876"/>
      <c r="RFE69" s="876"/>
      <c r="RFF69" s="876"/>
      <c r="RFG69" s="876"/>
      <c r="RFH69" s="876"/>
      <c r="RFI69" s="876"/>
      <c r="RFJ69" s="876"/>
      <c r="RFK69" s="876"/>
      <c r="RFL69" s="876"/>
      <c r="RFM69" s="876"/>
      <c r="RFN69" s="876"/>
      <c r="RFO69" s="876"/>
      <c r="RFP69" s="876"/>
      <c r="RFQ69" s="876"/>
      <c r="RFR69" s="876"/>
      <c r="RFS69" s="876"/>
      <c r="RFT69" s="876"/>
      <c r="RFU69" s="876"/>
      <c r="RFV69" s="876"/>
      <c r="RFW69" s="876"/>
      <c r="RFX69" s="876"/>
      <c r="RFY69" s="876"/>
      <c r="RFZ69" s="876"/>
      <c r="RGA69" s="876"/>
      <c r="RGB69" s="876"/>
      <c r="RGC69" s="876"/>
      <c r="RGD69" s="876"/>
      <c r="RGE69" s="876"/>
      <c r="RGF69" s="876"/>
      <c r="RGG69" s="876"/>
      <c r="RGH69" s="876"/>
      <c r="RGI69" s="876"/>
      <c r="RGJ69" s="876"/>
      <c r="RGK69" s="876"/>
      <c r="RGL69" s="876"/>
      <c r="RGM69" s="876"/>
      <c r="RGN69" s="876"/>
      <c r="RGO69" s="876"/>
      <c r="RGP69" s="876"/>
      <c r="RGQ69" s="876"/>
      <c r="RGR69" s="876"/>
      <c r="RGS69" s="876"/>
      <c r="RGT69" s="876"/>
      <c r="RGU69" s="876"/>
      <c r="RGV69" s="876"/>
      <c r="RGW69" s="876"/>
      <c r="RGX69" s="876"/>
      <c r="RGY69" s="876"/>
      <c r="RGZ69" s="876"/>
      <c r="RHA69" s="876"/>
      <c r="RHB69" s="876"/>
      <c r="RHC69" s="876"/>
      <c r="RHD69" s="876"/>
      <c r="RHE69" s="876"/>
      <c r="RHF69" s="876"/>
      <c r="RHG69" s="876"/>
      <c r="RHH69" s="876"/>
      <c r="RHI69" s="876"/>
      <c r="RHJ69" s="876"/>
      <c r="RHK69" s="876"/>
      <c r="RHL69" s="876"/>
      <c r="RHM69" s="876"/>
      <c r="RHN69" s="876"/>
      <c r="RHO69" s="876"/>
      <c r="RHP69" s="876"/>
      <c r="RHQ69" s="876"/>
      <c r="RHR69" s="876"/>
      <c r="RHS69" s="876"/>
      <c r="RHT69" s="876"/>
      <c r="RHU69" s="876"/>
      <c r="RHV69" s="876"/>
      <c r="RHW69" s="876"/>
      <c r="RHX69" s="876"/>
      <c r="RHY69" s="876"/>
      <c r="RHZ69" s="876"/>
      <c r="RIA69" s="876"/>
      <c r="RIB69" s="876"/>
      <c r="RIC69" s="876"/>
      <c r="RID69" s="876"/>
      <c r="RIE69" s="876"/>
      <c r="RIF69" s="876"/>
      <c r="RIG69" s="876"/>
      <c r="RIH69" s="876"/>
      <c r="RII69" s="876"/>
      <c r="RIJ69" s="876"/>
      <c r="RIK69" s="876"/>
      <c r="RIL69" s="876"/>
      <c r="RIM69" s="876"/>
      <c r="RIN69" s="876"/>
      <c r="RIO69" s="876"/>
      <c r="RIP69" s="876"/>
      <c r="RIQ69" s="876"/>
      <c r="RIR69" s="876"/>
      <c r="RIS69" s="876"/>
      <c r="RIT69" s="876"/>
      <c r="RIU69" s="876"/>
      <c r="RIV69" s="876"/>
      <c r="RIW69" s="876"/>
      <c r="RIX69" s="876"/>
      <c r="RIY69" s="876"/>
      <c r="RIZ69" s="876"/>
      <c r="RJA69" s="876"/>
      <c r="RJB69" s="876"/>
      <c r="RJC69" s="876"/>
      <c r="RJD69" s="876"/>
      <c r="RJE69" s="876"/>
      <c r="RJF69" s="876"/>
      <c r="RJG69" s="876"/>
      <c r="RJH69" s="876"/>
      <c r="RJI69" s="876"/>
      <c r="RJJ69" s="876"/>
      <c r="RJK69" s="876"/>
      <c r="RJL69" s="876"/>
      <c r="RJM69" s="876"/>
      <c r="RJN69" s="876"/>
      <c r="RJO69" s="876"/>
      <c r="RJP69" s="876"/>
      <c r="RJQ69" s="876"/>
      <c r="RJR69" s="876"/>
      <c r="RJS69" s="876"/>
      <c r="RJT69" s="876"/>
      <c r="RJU69" s="876"/>
      <c r="RJV69" s="876"/>
      <c r="RJW69" s="876"/>
      <c r="RJX69" s="876"/>
      <c r="RJY69" s="876"/>
      <c r="RJZ69" s="876"/>
      <c r="RKA69" s="876"/>
      <c r="RKB69" s="876"/>
      <c r="RKC69" s="876"/>
      <c r="RKD69" s="876"/>
      <c r="RKE69" s="876"/>
      <c r="RKF69" s="876"/>
      <c r="RKG69" s="876"/>
      <c r="RKH69" s="876"/>
      <c r="RKI69" s="876"/>
      <c r="RKJ69" s="876"/>
      <c r="RKK69" s="876"/>
      <c r="RKL69" s="876"/>
      <c r="RKM69" s="876"/>
      <c r="RKN69" s="876"/>
      <c r="RKO69" s="876"/>
      <c r="RKP69" s="876"/>
      <c r="RKQ69" s="876"/>
      <c r="RKR69" s="876"/>
      <c r="RKS69" s="876"/>
      <c r="RKT69" s="876"/>
      <c r="RKU69" s="876"/>
      <c r="RKV69" s="876"/>
      <c r="RKW69" s="876"/>
      <c r="RKX69" s="876"/>
      <c r="RKY69" s="876"/>
      <c r="RKZ69" s="876"/>
      <c r="RLA69" s="876"/>
      <c r="RLB69" s="876"/>
      <c r="RLC69" s="876"/>
      <c r="RLD69" s="876"/>
      <c r="RLE69" s="876"/>
      <c r="RLF69" s="876"/>
      <c r="RLG69" s="876"/>
      <c r="RLH69" s="876"/>
      <c r="RLI69" s="876"/>
      <c r="RLJ69" s="876"/>
      <c r="RLK69" s="876"/>
      <c r="RLL69" s="876"/>
      <c r="RLM69" s="876"/>
      <c r="RLN69" s="876"/>
      <c r="RLO69" s="876"/>
      <c r="RLP69" s="876"/>
      <c r="RLQ69" s="876"/>
      <c r="RLR69" s="876"/>
      <c r="RLS69" s="876"/>
      <c r="RLT69" s="876"/>
      <c r="RLU69" s="876"/>
      <c r="RLV69" s="876"/>
      <c r="RLW69" s="876"/>
      <c r="RLX69" s="876"/>
      <c r="RLY69" s="876"/>
      <c r="RLZ69" s="876"/>
      <c r="RMA69" s="876"/>
      <c r="RMB69" s="876"/>
      <c r="RMC69" s="876"/>
      <c r="RMD69" s="876"/>
      <c r="RME69" s="876"/>
      <c r="RMF69" s="876"/>
      <c r="RMG69" s="876"/>
      <c r="RMH69" s="876"/>
      <c r="RMI69" s="876"/>
      <c r="RMJ69" s="876"/>
      <c r="RMK69" s="876"/>
      <c r="RML69" s="876"/>
      <c r="RMM69" s="876"/>
      <c r="RMN69" s="876"/>
      <c r="RMO69" s="876"/>
      <c r="RMP69" s="876"/>
      <c r="RMQ69" s="876"/>
      <c r="RMR69" s="876"/>
      <c r="RMS69" s="876"/>
      <c r="RMT69" s="876"/>
      <c r="RMU69" s="876"/>
      <c r="RMV69" s="876"/>
      <c r="RMW69" s="876"/>
      <c r="RMX69" s="876"/>
      <c r="RMY69" s="876"/>
      <c r="RMZ69" s="876"/>
      <c r="RNA69" s="876"/>
      <c r="RNB69" s="876"/>
      <c r="RNC69" s="876"/>
      <c r="RND69" s="876"/>
      <c r="RNE69" s="876"/>
      <c r="RNF69" s="876"/>
      <c r="RNG69" s="876"/>
      <c r="RNH69" s="876"/>
      <c r="RNI69" s="876"/>
      <c r="RNJ69" s="876"/>
      <c r="RNK69" s="876"/>
      <c r="RNL69" s="876"/>
      <c r="RNM69" s="876"/>
      <c r="RNN69" s="876"/>
      <c r="RNO69" s="876"/>
      <c r="RNP69" s="876"/>
      <c r="RNQ69" s="876"/>
      <c r="RNR69" s="876"/>
      <c r="RNS69" s="876"/>
      <c r="RNT69" s="876"/>
      <c r="RNU69" s="876"/>
      <c r="RNV69" s="876"/>
      <c r="RNW69" s="876"/>
      <c r="RNX69" s="876"/>
      <c r="RNY69" s="876"/>
      <c r="RNZ69" s="876"/>
      <c r="ROA69" s="876"/>
      <c r="ROB69" s="876"/>
      <c r="ROC69" s="876"/>
      <c r="ROD69" s="876"/>
      <c r="ROE69" s="876"/>
      <c r="ROF69" s="876"/>
      <c r="ROG69" s="876"/>
      <c r="ROH69" s="876"/>
      <c r="ROI69" s="876"/>
      <c r="ROJ69" s="876"/>
      <c r="ROK69" s="876"/>
      <c r="ROL69" s="876"/>
      <c r="ROM69" s="876"/>
      <c r="RON69" s="876"/>
      <c r="ROO69" s="876"/>
      <c r="ROP69" s="876"/>
      <c r="ROQ69" s="876"/>
      <c r="ROR69" s="876"/>
      <c r="ROS69" s="876"/>
      <c r="ROT69" s="876"/>
      <c r="ROU69" s="876"/>
      <c r="ROV69" s="876"/>
      <c r="ROW69" s="876"/>
      <c r="ROX69" s="876"/>
      <c r="ROY69" s="876"/>
      <c r="ROZ69" s="876"/>
      <c r="RPA69" s="876"/>
      <c r="RPB69" s="876"/>
      <c r="RPC69" s="876"/>
      <c r="RPD69" s="876"/>
      <c r="RPE69" s="876"/>
      <c r="RPF69" s="876"/>
      <c r="RPG69" s="876"/>
      <c r="RPH69" s="876"/>
      <c r="RPI69" s="876"/>
      <c r="RPJ69" s="876"/>
      <c r="RPK69" s="876"/>
      <c r="RPL69" s="876"/>
      <c r="RPM69" s="876"/>
      <c r="RPN69" s="876"/>
      <c r="RPO69" s="876"/>
      <c r="RPP69" s="876"/>
      <c r="RPQ69" s="876"/>
      <c r="RPR69" s="876"/>
      <c r="RPS69" s="876"/>
      <c r="RPT69" s="876"/>
      <c r="RPU69" s="876"/>
      <c r="RPV69" s="876"/>
      <c r="RPW69" s="876"/>
      <c r="RPX69" s="876"/>
      <c r="RPY69" s="876"/>
      <c r="RPZ69" s="876"/>
      <c r="RQA69" s="876"/>
      <c r="RQB69" s="876"/>
      <c r="RQC69" s="876"/>
      <c r="RQD69" s="876"/>
      <c r="RQE69" s="876"/>
      <c r="RQF69" s="876"/>
      <c r="RQG69" s="876"/>
      <c r="RQH69" s="876"/>
      <c r="RQI69" s="876"/>
      <c r="RQJ69" s="876"/>
      <c r="RQK69" s="876"/>
      <c r="RQL69" s="876"/>
      <c r="RQM69" s="876"/>
      <c r="RQN69" s="876"/>
      <c r="RQO69" s="876"/>
      <c r="RQP69" s="876"/>
      <c r="RQQ69" s="876"/>
      <c r="RQR69" s="876"/>
      <c r="RQS69" s="876"/>
      <c r="RQT69" s="876"/>
      <c r="RQU69" s="876"/>
      <c r="RQV69" s="876"/>
      <c r="RQW69" s="876"/>
      <c r="RQX69" s="876"/>
      <c r="RQY69" s="876"/>
      <c r="RQZ69" s="876"/>
      <c r="RRA69" s="876"/>
      <c r="RRB69" s="876"/>
      <c r="RRC69" s="876"/>
      <c r="RRD69" s="876"/>
      <c r="RRE69" s="876"/>
      <c r="RRF69" s="876"/>
      <c r="RRG69" s="876"/>
      <c r="RRH69" s="876"/>
      <c r="RRI69" s="876"/>
      <c r="RRJ69" s="876"/>
      <c r="RRK69" s="876"/>
      <c r="RRL69" s="876"/>
      <c r="RRM69" s="876"/>
      <c r="RRN69" s="876"/>
      <c r="RRO69" s="876"/>
      <c r="RRP69" s="876"/>
      <c r="RRQ69" s="876"/>
      <c r="RRR69" s="876"/>
      <c r="RRS69" s="876"/>
      <c r="RRT69" s="876"/>
      <c r="RRU69" s="876"/>
      <c r="RRV69" s="876"/>
      <c r="RRW69" s="876"/>
      <c r="RRX69" s="876"/>
      <c r="RRY69" s="876"/>
      <c r="RRZ69" s="876"/>
      <c r="RSA69" s="876"/>
      <c r="RSB69" s="876"/>
      <c r="RSC69" s="876"/>
      <c r="RSD69" s="876"/>
      <c r="RSE69" s="876"/>
      <c r="RSF69" s="876"/>
      <c r="RSG69" s="876"/>
      <c r="RSH69" s="876"/>
      <c r="RSI69" s="876"/>
      <c r="RSJ69" s="876"/>
      <c r="RSK69" s="876"/>
      <c r="RSL69" s="876"/>
      <c r="RSM69" s="876"/>
      <c r="RSN69" s="876"/>
      <c r="RSO69" s="876"/>
      <c r="RSP69" s="876"/>
      <c r="RSQ69" s="876"/>
      <c r="RSR69" s="876"/>
      <c r="RSS69" s="876"/>
      <c r="RST69" s="876"/>
      <c r="RSU69" s="876"/>
      <c r="RSV69" s="876"/>
      <c r="RSW69" s="876"/>
      <c r="RSX69" s="876"/>
      <c r="RSY69" s="876"/>
      <c r="RSZ69" s="876"/>
      <c r="RTA69" s="876"/>
      <c r="RTB69" s="876"/>
      <c r="RTC69" s="876"/>
      <c r="RTD69" s="876"/>
      <c r="RTE69" s="876"/>
      <c r="RTF69" s="876"/>
      <c r="RTG69" s="876"/>
      <c r="RTH69" s="876"/>
      <c r="RTI69" s="876"/>
      <c r="RTJ69" s="876"/>
      <c r="RTK69" s="876"/>
      <c r="RTL69" s="876"/>
      <c r="RTM69" s="876"/>
      <c r="RTN69" s="876"/>
      <c r="RTO69" s="876"/>
      <c r="RTP69" s="876"/>
      <c r="RTQ69" s="876"/>
      <c r="RTR69" s="876"/>
      <c r="RTS69" s="876"/>
      <c r="RTT69" s="876"/>
      <c r="RTU69" s="876"/>
      <c r="RTV69" s="876"/>
      <c r="RTW69" s="876"/>
      <c r="RTX69" s="876"/>
      <c r="RTY69" s="876"/>
      <c r="RTZ69" s="876"/>
      <c r="RUA69" s="876"/>
      <c r="RUB69" s="876"/>
      <c r="RUC69" s="876"/>
      <c r="RUD69" s="876"/>
      <c r="RUE69" s="876"/>
      <c r="RUF69" s="876"/>
      <c r="RUG69" s="876"/>
      <c r="RUH69" s="876"/>
      <c r="RUI69" s="876"/>
      <c r="RUJ69" s="876"/>
      <c r="RUK69" s="876"/>
      <c r="RUL69" s="876"/>
      <c r="RUM69" s="876"/>
      <c r="RUN69" s="876"/>
      <c r="RUO69" s="876"/>
      <c r="RUP69" s="876"/>
      <c r="RUQ69" s="876"/>
      <c r="RUR69" s="876"/>
      <c r="RUS69" s="876"/>
      <c r="RUT69" s="876"/>
      <c r="RUU69" s="876"/>
      <c r="RUV69" s="876"/>
      <c r="RUW69" s="876"/>
      <c r="RUX69" s="876"/>
      <c r="RUY69" s="876"/>
      <c r="RUZ69" s="876"/>
      <c r="RVA69" s="876"/>
      <c r="RVB69" s="876"/>
      <c r="RVC69" s="876"/>
      <c r="RVD69" s="876"/>
      <c r="RVE69" s="876"/>
      <c r="RVF69" s="876"/>
      <c r="RVG69" s="876"/>
      <c r="RVH69" s="876"/>
      <c r="RVI69" s="876"/>
      <c r="RVJ69" s="876"/>
      <c r="RVK69" s="876"/>
      <c r="RVL69" s="876"/>
      <c r="RVM69" s="876"/>
      <c r="RVN69" s="876"/>
      <c r="RVO69" s="876"/>
      <c r="RVP69" s="876"/>
      <c r="RVQ69" s="876"/>
      <c r="RVR69" s="876"/>
      <c r="RVS69" s="876"/>
      <c r="RVT69" s="876"/>
      <c r="RVU69" s="876"/>
      <c r="RVV69" s="876"/>
      <c r="RVW69" s="876"/>
      <c r="RVX69" s="876"/>
      <c r="RVY69" s="876"/>
      <c r="RVZ69" s="876"/>
      <c r="RWA69" s="876"/>
      <c r="RWB69" s="876"/>
      <c r="RWC69" s="876"/>
      <c r="RWD69" s="876"/>
      <c r="RWE69" s="876"/>
      <c r="RWF69" s="876"/>
      <c r="RWG69" s="876"/>
      <c r="RWH69" s="876"/>
      <c r="RWI69" s="876"/>
      <c r="RWJ69" s="876"/>
      <c r="RWK69" s="876"/>
      <c r="RWL69" s="876"/>
      <c r="RWM69" s="876"/>
      <c r="RWN69" s="876"/>
      <c r="RWO69" s="876"/>
      <c r="RWP69" s="876"/>
      <c r="RWQ69" s="876"/>
      <c r="RWR69" s="876"/>
      <c r="RWS69" s="876"/>
      <c r="RWT69" s="876"/>
      <c r="RWU69" s="876"/>
      <c r="RWV69" s="876"/>
      <c r="RWW69" s="876"/>
      <c r="RWX69" s="876"/>
      <c r="RWY69" s="876"/>
      <c r="RWZ69" s="876"/>
      <c r="RXA69" s="876"/>
      <c r="RXB69" s="876"/>
      <c r="RXC69" s="876"/>
      <c r="RXD69" s="876"/>
      <c r="RXE69" s="876"/>
      <c r="RXF69" s="876"/>
      <c r="RXG69" s="876"/>
      <c r="RXH69" s="876"/>
      <c r="RXI69" s="876"/>
      <c r="RXJ69" s="876"/>
      <c r="RXK69" s="876"/>
      <c r="RXL69" s="876"/>
      <c r="RXM69" s="876"/>
      <c r="RXN69" s="876"/>
      <c r="RXO69" s="876"/>
      <c r="RXP69" s="876"/>
      <c r="RXQ69" s="876"/>
      <c r="RXR69" s="876"/>
      <c r="RXS69" s="876"/>
      <c r="RXT69" s="876"/>
      <c r="RXU69" s="876"/>
      <c r="RXV69" s="876"/>
      <c r="RXW69" s="876"/>
      <c r="RXX69" s="876"/>
      <c r="RXY69" s="876"/>
      <c r="RXZ69" s="876"/>
      <c r="RYA69" s="876"/>
      <c r="RYB69" s="876"/>
      <c r="RYC69" s="876"/>
      <c r="RYD69" s="876"/>
      <c r="RYE69" s="876"/>
      <c r="RYF69" s="876"/>
      <c r="RYG69" s="876"/>
      <c r="RYH69" s="876"/>
      <c r="RYI69" s="876"/>
      <c r="RYJ69" s="876"/>
      <c r="RYK69" s="876"/>
      <c r="RYL69" s="876"/>
      <c r="RYM69" s="876"/>
      <c r="RYN69" s="876"/>
      <c r="RYO69" s="876"/>
      <c r="RYP69" s="876"/>
      <c r="RYQ69" s="876"/>
      <c r="RYR69" s="876"/>
      <c r="RYS69" s="876"/>
      <c r="RYT69" s="876"/>
      <c r="RYU69" s="876"/>
      <c r="RYV69" s="876"/>
      <c r="RYW69" s="876"/>
      <c r="RYX69" s="876"/>
      <c r="RYY69" s="876"/>
      <c r="RYZ69" s="876"/>
      <c r="RZA69" s="876"/>
      <c r="RZB69" s="876"/>
      <c r="RZC69" s="876"/>
      <c r="RZD69" s="876"/>
      <c r="RZE69" s="876"/>
      <c r="RZF69" s="876"/>
      <c r="RZG69" s="876"/>
      <c r="RZH69" s="876"/>
      <c r="RZI69" s="876"/>
      <c r="RZJ69" s="876"/>
      <c r="RZK69" s="876"/>
      <c r="RZL69" s="876"/>
      <c r="RZM69" s="876"/>
      <c r="RZN69" s="876"/>
      <c r="RZO69" s="876"/>
      <c r="RZP69" s="876"/>
      <c r="RZQ69" s="876"/>
      <c r="RZR69" s="876"/>
      <c r="RZS69" s="876"/>
      <c r="RZT69" s="876"/>
      <c r="RZU69" s="876"/>
      <c r="RZV69" s="876"/>
      <c r="RZW69" s="876"/>
      <c r="RZX69" s="876"/>
      <c r="RZY69" s="876"/>
      <c r="RZZ69" s="876"/>
      <c r="SAA69" s="876"/>
      <c r="SAB69" s="876"/>
      <c r="SAC69" s="876"/>
      <c r="SAD69" s="876"/>
      <c r="SAE69" s="876"/>
      <c r="SAF69" s="876"/>
      <c r="SAG69" s="876"/>
      <c r="SAH69" s="876"/>
      <c r="SAI69" s="876"/>
      <c r="SAJ69" s="876"/>
      <c r="SAK69" s="876"/>
      <c r="SAL69" s="876"/>
      <c r="SAM69" s="876"/>
      <c r="SAN69" s="876"/>
      <c r="SAO69" s="876"/>
      <c r="SAP69" s="876"/>
      <c r="SAQ69" s="876"/>
      <c r="SAR69" s="876"/>
      <c r="SAS69" s="876"/>
      <c r="SAT69" s="876"/>
      <c r="SAU69" s="876"/>
      <c r="SAV69" s="876"/>
      <c r="SAW69" s="876"/>
      <c r="SAX69" s="876"/>
      <c r="SAY69" s="876"/>
      <c r="SAZ69" s="876"/>
      <c r="SBA69" s="876"/>
      <c r="SBB69" s="876"/>
      <c r="SBC69" s="876"/>
      <c r="SBD69" s="876"/>
      <c r="SBE69" s="876"/>
      <c r="SBF69" s="876"/>
      <c r="SBG69" s="876"/>
      <c r="SBH69" s="876"/>
      <c r="SBI69" s="876"/>
      <c r="SBJ69" s="876"/>
      <c r="SBK69" s="876"/>
      <c r="SBL69" s="876"/>
      <c r="SBM69" s="876"/>
      <c r="SBN69" s="876"/>
      <c r="SBO69" s="876"/>
      <c r="SBP69" s="876"/>
      <c r="SBQ69" s="876"/>
      <c r="SBR69" s="876"/>
      <c r="SBS69" s="876"/>
      <c r="SBT69" s="876"/>
      <c r="SBU69" s="876"/>
      <c r="SBV69" s="876"/>
      <c r="SBW69" s="876"/>
      <c r="SBX69" s="876"/>
      <c r="SBY69" s="876"/>
      <c r="SBZ69" s="876"/>
      <c r="SCA69" s="876"/>
      <c r="SCB69" s="876"/>
      <c r="SCC69" s="876"/>
      <c r="SCD69" s="876"/>
      <c r="SCE69" s="876"/>
      <c r="SCF69" s="876"/>
      <c r="SCG69" s="876"/>
      <c r="SCH69" s="876"/>
      <c r="SCI69" s="876"/>
      <c r="SCJ69" s="876"/>
      <c r="SCK69" s="876"/>
      <c r="SCL69" s="876"/>
      <c r="SCM69" s="876"/>
      <c r="SCN69" s="876"/>
      <c r="SCO69" s="876"/>
      <c r="SCP69" s="876"/>
      <c r="SCQ69" s="876"/>
      <c r="SCR69" s="876"/>
      <c r="SCS69" s="876"/>
      <c r="SCT69" s="876"/>
      <c r="SCU69" s="876"/>
      <c r="SCV69" s="876"/>
      <c r="SCW69" s="876"/>
      <c r="SCX69" s="876"/>
      <c r="SCY69" s="876"/>
      <c r="SCZ69" s="876"/>
      <c r="SDA69" s="876"/>
      <c r="SDB69" s="876"/>
      <c r="SDC69" s="876"/>
      <c r="SDD69" s="876"/>
      <c r="SDE69" s="876"/>
      <c r="SDF69" s="876"/>
      <c r="SDG69" s="876"/>
      <c r="SDH69" s="876"/>
      <c r="SDI69" s="876"/>
      <c r="SDJ69" s="876"/>
      <c r="SDK69" s="876"/>
      <c r="SDL69" s="876"/>
      <c r="SDM69" s="876"/>
      <c r="SDN69" s="876"/>
      <c r="SDO69" s="876"/>
      <c r="SDP69" s="876"/>
      <c r="SDQ69" s="876"/>
      <c r="SDR69" s="876"/>
      <c r="SDS69" s="876"/>
      <c r="SDT69" s="876"/>
      <c r="SDU69" s="876"/>
      <c r="SDV69" s="876"/>
      <c r="SDW69" s="876"/>
      <c r="SDX69" s="876"/>
      <c r="SDY69" s="876"/>
      <c r="SDZ69" s="876"/>
      <c r="SEA69" s="876"/>
      <c r="SEB69" s="876"/>
      <c r="SEC69" s="876"/>
      <c r="SED69" s="876"/>
      <c r="SEE69" s="876"/>
      <c r="SEF69" s="876"/>
      <c r="SEG69" s="876"/>
      <c r="SEH69" s="876"/>
      <c r="SEI69" s="876"/>
      <c r="SEJ69" s="876"/>
      <c r="SEK69" s="876"/>
      <c r="SEL69" s="876"/>
      <c r="SEM69" s="876"/>
      <c r="SEN69" s="876"/>
      <c r="SEO69" s="876"/>
      <c r="SEP69" s="876"/>
      <c r="SEQ69" s="876"/>
      <c r="SER69" s="876"/>
      <c r="SES69" s="876"/>
      <c r="SET69" s="876"/>
      <c r="SEU69" s="876"/>
      <c r="SEV69" s="876"/>
      <c r="SEW69" s="876"/>
      <c r="SEX69" s="876"/>
      <c r="SEY69" s="876"/>
      <c r="SEZ69" s="876"/>
      <c r="SFA69" s="876"/>
      <c r="SFB69" s="876"/>
      <c r="SFC69" s="876"/>
      <c r="SFD69" s="876"/>
      <c r="SFE69" s="876"/>
      <c r="SFF69" s="876"/>
      <c r="SFG69" s="876"/>
      <c r="SFH69" s="876"/>
      <c r="SFI69" s="876"/>
      <c r="SFJ69" s="876"/>
      <c r="SFK69" s="876"/>
      <c r="SFL69" s="876"/>
      <c r="SFM69" s="876"/>
      <c r="SFN69" s="876"/>
      <c r="SFO69" s="876"/>
      <c r="SFP69" s="876"/>
      <c r="SFQ69" s="876"/>
      <c r="SFR69" s="876"/>
      <c r="SFS69" s="876"/>
      <c r="SFT69" s="876"/>
      <c r="SFU69" s="876"/>
      <c r="SFV69" s="876"/>
      <c r="SFW69" s="876"/>
      <c r="SFX69" s="876"/>
      <c r="SFY69" s="876"/>
      <c r="SFZ69" s="876"/>
      <c r="SGA69" s="876"/>
      <c r="SGB69" s="876"/>
      <c r="SGC69" s="876"/>
      <c r="SGD69" s="876"/>
      <c r="SGE69" s="876"/>
      <c r="SGF69" s="876"/>
      <c r="SGG69" s="876"/>
      <c r="SGH69" s="876"/>
      <c r="SGI69" s="876"/>
      <c r="SGJ69" s="876"/>
      <c r="SGK69" s="876"/>
      <c r="SGL69" s="876"/>
      <c r="SGM69" s="876"/>
      <c r="SGN69" s="876"/>
      <c r="SGO69" s="876"/>
      <c r="SGP69" s="876"/>
      <c r="SGQ69" s="876"/>
      <c r="SGR69" s="876"/>
      <c r="SGS69" s="876"/>
      <c r="SGT69" s="876"/>
      <c r="SGU69" s="876"/>
      <c r="SGV69" s="876"/>
      <c r="SGW69" s="876"/>
      <c r="SGX69" s="876"/>
      <c r="SGY69" s="876"/>
      <c r="SGZ69" s="876"/>
      <c r="SHA69" s="876"/>
      <c r="SHB69" s="876"/>
      <c r="SHC69" s="876"/>
      <c r="SHD69" s="876"/>
      <c r="SHE69" s="876"/>
      <c r="SHF69" s="876"/>
      <c r="SHG69" s="876"/>
      <c r="SHH69" s="876"/>
      <c r="SHI69" s="876"/>
      <c r="SHJ69" s="876"/>
      <c r="SHK69" s="876"/>
      <c r="SHL69" s="876"/>
      <c r="SHM69" s="876"/>
      <c r="SHN69" s="876"/>
      <c r="SHO69" s="876"/>
      <c r="SHP69" s="876"/>
      <c r="SHQ69" s="876"/>
      <c r="SHR69" s="876"/>
      <c r="SHS69" s="876"/>
      <c r="SHT69" s="876"/>
      <c r="SHU69" s="876"/>
      <c r="SHV69" s="876"/>
      <c r="SHW69" s="876"/>
      <c r="SHX69" s="876"/>
      <c r="SHY69" s="876"/>
      <c r="SHZ69" s="876"/>
      <c r="SIA69" s="876"/>
      <c r="SIB69" s="876"/>
      <c r="SIC69" s="876"/>
      <c r="SID69" s="876"/>
      <c r="SIE69" s="876"/>
      <c r="SIF69" s="876"/>
      <c r="SIG69" s="876"/>
      <c r="SIH69" s="876"/>
      <c r="SII69" s="876"/>
      <c r="SIJ69" s="876"/>
      <c r="SIK69" s="876"/>
      <c r="SIL69" s="876"/>
      <c r="SIM69" s="876"/>
      <c r="SIN69" s="876"/>
      <c r="SIO69" s="876"/>
      <c r="SIP69" s="876"/>
      <c r="SIQ69" s="876"/>
      <c r="SIR69" s="876"/>
      <c r="SIS69" s="876"/>
      <c r="SIT69" s="876"/>
      <c r="SIU69" s="876"/>
      <c r="SIV69" s="876"/>
      <c r="SIW69" s="876"/>
      <c r="SIX69" s="876"/>
      <c r="SIY69" s="876"/>
      <c r="SIZ69" s="876"/>
      <c r="SJA69" s="876"/>
      <c r="SJB69" s="876"/>
      <c r="SJC69" s="876"/>
      <c r="SJD69" s="876"/>
      <c r="SJE69" s="876"/>
      <c r="SJF69" s="876"/>
      <c r="SJG69" s="876"/>
      <c r="SJH69" s="876"/>
      <c r="SJI69" s="876"/>
      <c r="SJJ69" s="876"/>
      <c r="SJK69" s="876"/>
      <c r="SJL69" s="876"/>
      <c r="SJM69" s="876"/>
      <c r="SJN69" s="876"/>
      <c r="SJO69" s="876"/>
      <c r="SJP69" s="876"/>
      <c r="SJQ69" s="876"/>
      <c r="SJR69" s="876"/>
      <c r="SJS69" s="876"/>
      <c r="SJT69" s="876"/>
      <c r="SJU69" s="876"/>
      <c r="SJV69" s="876"/>
      <c r="SJW69" s="876"/>
      <c r="SJX69" s="876"/>
      <c r="SJY69" s="876"/>
      <c r="SJZ69" s="876"/>
      <c r="SKA69" s="876"/>
      <c r="SKB69" s="876"/>
      <c r="SKC69" s="876"/>
      <c r="SKD69" s="876"/>
      <c r="SKE69" s="876"/>
      <c r="SKF69" s="876"/>
      <c r="SKG69" s="876"/>
      <c r="SKH69" s="876"/>
      <c r="SKI69" s="876"/>
      <c r="SKJ69" s="876"/>
      <c r="SKK69" s="876"/>
      <c r="SKL69" s="876"/>
      <c r="SKM69" s="876"/>
      <c r="SKN69" s="876"/>
      <c r="SKO69" s="876"/>
      <c r="SKP69" s="876"/>
      <c r="SKQ69" s="876"/>
      <c r="SKR69" s="876"/>
      <c r="SKS69" s="876"/>
      <c r="SKT69" s="876"/>
      <c r="SKU69" s="876"/>
      <c r="SKV69" s="876"/>
      <c r="SKW69" s="876"/>
      <c r="SKX69" s="876"/>
      <c r="SKY69" s="876"/>
      <c r="SKZ69" s="876"/>
      <c r="SLA69" s="876"/>
      <c r="SLB69" s="876"/>
      <c r="SLC69" s="876"/>
      <c r="SLD69" s="876"/>
      <c r="SLE69" s="876"/>
      <c r="SLF69" s="876"/>
      <c r="SLG69" s="876"/>
      <c r="SLH69" s="876"/>
      <c r="SLI69" s="876"/>
      <c r="SLJ69" s="876"/>
      <c r="SLK69" s="876"/>
      <c r="SLL69" s="876"/>
      <c r="SLM69" s="876"/>
      <c r="SLN69" s="876"/>
      <c r="SLO69" s="876"/>
      <c r="SLP69" s="876"/>
      <c r="SLQ69" s="876"/>
      <c r="SLR69" s="876"/>
      <c r="SLS69" s="876"/>
      <c r="SLT69" s="876"/>
      <c r="SLU69" s="876"/>
      <c r="SLV69" s="876"/>
      <c r="SLW69" s="876"/>
      <c r="SLX69" s="876"/>
      <c r="SLY69" s="876"/>
      <c r="SLZ69" s="876"/>
      <c r="SMA69" s="876"/>
      <c r="SMB69" s="876"/>
      <c r="SMC69" s="876"/>
      <c r="SMD69" s="876"/>
      <c r="SME69" s="876"/>
      <c r="SMF69" s="876"/>
      <c r="SMG69" s="876"/>
      <c r="SMH69" s="876"/>
      <c r="SMI69" s="876"/>
      <c r="SMJ69" s="876"/>
      <c r="SMK69" s="876"/>
      <c r="SML69" s="876"/>
      <c r="SMM69" s="876"/>
      <c r="SMN69" s="876"/>
      <c r="SMO69" s="876"/>
      <c r="SMP69" s="876"/>
      <c r="SMQ69" s="876"/>
      <c r="SMR69" s="876"/>
      <c r="SMS69" s="876"/>
      <c r="SMT69" s="876"/>
      <c r="SMU69" s="876"/>
      <c r="SMV69" s="876"/>
      <c r="SMW69" s="876"/>
      <c r="SMX69" s="876"/>
      <c r="SMY69" s="876"/>
      <c r="SMZ69" s="876"/>
      <c r="SNA69" s="876"/>
      <c r="SNB69" s="876"/>
      <c r="SNC69" s="876"/>
      <c r="SND69" s="876"/>
      <c r="SNE69" s="876"/>
      <c r="SNF69" s="876"/>
      <c r="SNG69" s="876"/>
      <c r="SNH69" s="876"/>
      <c r="SNI69" s="876"/>
      <c r="SNJ69" s="876"/>
      <c r="SNK69" s="876"/>
      <c r="SNL69" s="876"/>
      <c r="SNM69" s="876"/>
      <c r="SNN69" s="876"/>
      <c r="SNO69" s="876"/>
      <c r="SNP69" s="876"/>
      <c r="SNQ69" s="876"/>
      <c r="SNR69" s="876"/>
      <c r="SNS69" s="876"/>
      <c r="SNT69" s="876"/>
      <c r="SNU69" s="876"/>
      <c r="SNV69" s="876"/>
      <c r="SNW69" s="876"/>
      <c r="SNX69" s="876"/>
      <c r="SNY69" s="876"/>
      <c r="SNZ69" s="876"/>
      <c r="SOA69" s="876"/>
      <c r="SOB69" s="876"/>
      <c r="SOC69" s="876"/>
      <c r="SOD69" s="876"/>
      <c r="SOE69" s="876"/>
      <c r="SOF69" s="876"/>
      <c r="SOG69" s="876"/>
      <c r="SOH69" s="876"/>
      <c r="SOI69" s="876"/>
      <c r="SOJ69" s="876"/>
      <c r="SOK69" s="876"/>
      <c r="SOL69" s="876"/>
      <c r="SOM69" s="876"/>
      <c r="SON69" s="876"/>
      <c r="SOO69" s="876"/>
      <c r="SOP69" s="876"/>
      <c r="SOQ69" s="876"/>
      <c r="SOR69" s="876"/>
      <c r="SOS69" s="876"/>
      <c r="SOT69" s="876"/>
      <c r="SOU69" s="876"/>
      <c r="SOV69" s="876"/>
      <c r="SOW69" s="876"/>
      <c r="SOX69" s="876"/>
      <c r="SOY69" s="876"/>
      <c r="SOZ69" s="876"/>
      <c r="SPA69" s="876"/>
      <c r="SPB69" s="876"/>
      <c r="SPC69" s="876"/>
      <c r="SPD69" s="876"/>
      <c r="SPE69" s="876"/>
      <c r="SPF69" s="876"/>
      <c r="SPG69" s="876"/>
      <c r="SPH69" s="876"/>
      <c r="SPI69" s="876"/>
      <c r="SPJ69" s="876"/>
      <c r="SPK69" s="876"/>
      <c r="SPL69" s="876"/>
      <c r="SPM69" s="876"/>
      <c r="SPN69" s="876"/>
      <c r="SPO69" s="876"/>
      <c r="SPP69" s="876"/>
      <c r="SPQ69" s="876"/>
      <c r="SPR69" s="876"/>
      <c r="SPS69" s="876"/>
      <c r="SPT69" s="876"/>
      <c r="SPU69" s="876"/>
      <c r="SPV69" s="876"/>
      <c r="SPW69" s="876"/>
      <c r="SPX69" s="876"/>
      <c r="SPY69" s="876"/>
      <c r="SPZ69" s="876"/>
      <c r="SQA69" s="876"/>
      <c r="SQB69" s="876"/>
      <c r="SQC69" s="876"/>
      <c r="SQD69" s="876"/>
      <c r="SQE69" s="876"/>
      <c r="SQF69" s="876"/>
      <c r="SQG69" s="876"/>
      <c r="SQH69" s="876"/>
      <c r="SQI69" s="876"/>
      <c r="SQJ69" s="876"/>
      <c r="SQK69" s="876"/>
      <c r="SQL69" s="876"/>
      <c r="SQM69" s="876"/>
      <c r="SQN69" s="876"/>
      <c r="SQO69" s="876"/>
      <c r="SQP69" s="876"/>
      <c r="SQQ69" s="876"/>
      <c r="SQR69" s="876"/>
      <c r="SQS69" s="876"/>
      <c r="SQT69" s="876"/>
      <c r="SQU69" s="876"/>
      <c r="SQV69" s="876"/>
      <c r="SQW69" s="876"/>
      <c r="SQX69" s="876"/>
      <c r="SQY69" s="876"/>
      <c r="SQZ69" s="876"/>
      <c r="SRA69" s="876"/>
      <c r="SRB69" s="876"/>
      <c r="SRC69" s="876"/>
      <c r="SRD69" s="876"/>
      <c r="SRE69" s="876"/>
      <c r="SRF69" s="876"/>
      <c r="SRG69" s="876"/>
      <c r="SRH69" s="876"/>
      <c r="SRI69" s="876"/>
      <c r="SRJ69" s="876"/>
      <c r="SRK69" s="876"/>
      <c r="SRL69" s="876"/>
      <c r="SRM69" s="876"/>
      <c r="SRN69" s="876"/>
      <c r="SRO69" s="876"/>
      <c r="SRP69" s="876"/>
      <c r="SRQ69" s="876"/>
      <c r="SRR69" s="876"/>
      <c r="SRS69" s="876"/>
      <c r="SRT69" s="876"/>
      <c r="SRU69" s="876"/>
      <c r="SRV69" s="876"/>
      <c r="SRW69" s="876"/>
      <c r="SRX69" s="876"/>
      <c r="SRY69" s="876"/>
      <c r="SRZ69" s="876"/>
      <c r="SSA69" s="876"/>
      <c r="SSB69" s="876"/>
      <c r="SSC69" s="876"/>
      <c r="SSD69" s="876"/>
      <c r="SSE69" s="876"/>
      <c r="SSF69" s="876"/>
      <c r="SSG69" s="876"/>
      <c r="SSH69" s="876"/>
      <c r="SSI69" s="876"/>
      <c r="SSJ69" s="876"/>
      <c r="SSK69" s="876"/>
      <c r="SSL69" s="876"/>
      <c r="SSM69" s="876"/>
      <c r="SSN69" s="876"/>
      <c r="SSO69" s="876"/>
      <c r="SSP69" s="876"/>
      <c r="SSQ69" s="876"/>
      <c r="SSR69" s="876"/>
      <c r="SSS69" s="876"/>
      <c r="SST69" s="876"/>
      <c r="SSU69" s="876"/>
      <c r="SSV69" s="876"/>
      <c r="SSW69" s="876"/>
      <c r="SSX69" s="876"/>
      <c r="SSY69" s="876"/>
      <c r="SSZ69" s="876"/>
      <c r="STA69" s="876"/>
      <c r="STB69" s="876"/>
      <c r="STC69" s="876"/>
      <c r="STD69" s="876"/>
      <c r="STE69" s="876"/>
      <c r="STF69" s="876"/>
      <c r="STG69" s="876"/>
      <c r="STH69" s="876"/>
      <c r="STI69" s="876"/>
      <c r="STJ69" s="876"/>
      <c r="STK69" s="876"/>
      <c r="STL69" s="876"/>
      <c r="STM69" s="876"/>
      <c r="STN69" s="876"/>
      <c r="STO69" s="876"/>
      <c r="STP69" s="876"/>
      <c r="STQ69" s="876"/>
      <c r="STR69" s="876"/>
      <c r="STS69" s="876"/>
      <c r="STT69" s="876"/>
      <c r="STU69" s="876"/>
      <c r="STV69" s="876"/>
      <c r="STW69" s="876"/>
      <c r="STX69" s="876"/>
      <c r="STY69" s="876"/>
      <c r="STZ69" s="876"/>
      <c r="SUA69" s="876"/>
      <c r="SUB69" s="876"/>
      <c r="SUC69" s="876"/>
      <c r="SUD69" s="876"/>
      <c r="SUE69" s="876"/>
      <c r="SUF69" s="876"/>
      <c r="SUG69" s="876"/>
      <c r="SUH69" s="876"/>
      <c r="SUI69" s="876"/>
      <c r="SUJ69" s="876"/>
      <c r="SUK69" s="876"/>
      <c r="SUL69" s="876"/>
      <c r="SUM69" s="876"/>
      <c r="SUN69" s="876"/>
      <c r="SUO69" s="876"/>
      <c r="SUP69" s="876"/>
      <c r="SUQ69" s="876"/>
      <c r="SUR69" s="876"/>
      <c r="SUS69" s="876"/>
      <c r="SUT69" s="876"/>
      <c r="SUU69" s="876"/>
      <c r="SUV69" s="876"/>
      <c r="SUW69" s="876"/>
      <c r="SUX69" s="876"/>
      <c r="SUY69" s="876"/>
      <c r="SUZ69" s="876"/>
      <c r="SVA69" s="876"/>
      <c r="SVB69" s="876"/>
      <c r="SVC69" s="876"/>
      <c r="SVD69" s="876"/>
      <c r="SVE69" s="876"/>
      <c r="SVF69" s="876"/>
      <c r="SVG69" s="876"/>
      <c r="SVH69" s="876"/>
      <c r="SVI69" s="876"/>
      <c r="SVJ69" s="876"/>
      <c r="SVK69" s="876"/>
      <c r="SVL69" s="876"/>
      <c r="SVM69" s="876"/>
      <c r="SVN69" s="876"/>
      <c r="SVO69" s="876"/>
      <c r="SVP69" s="876"/>
      <c r="SVQ69" s="876"/>
      <c r="SVR69" s="876"/>
      <c r="SVS69" s="876"/>
      <c r="SVT69" s="876"/>
      <c r="SVU69" s="876"/>
      <c r="SVV69" s="876"/>
      <c r="SVW69" s="876"/>
      <c r="SVX69" s="876"/>
      <c r="SVY69" s="876"/>
      <c r="SVZ69" s="876"/>
      <c r="SWA69" s="876"/>
      <c r="SWB69" s="876"/>
      <c r="SWC69" s="876"/>
      <c r="SWD69" s="876"/>
      <c r="SWE69" s="876"/>
      <c r="SWF69" s="876"/>
      <c r="SWG69" s="876"/>
      <c r="SWH69" s="876"/>
      <c r="SWI69" s="876"/>
      <c r="SWJ69" s="876"/>
      <c r="SWK69" s="876"/>
      <c r="SWL69" s="876"/>
      <c r="SWM69" s="876"/>
      <c r="SWN69" s="876"/>
      <c r="SWO69" s="876"/>
      <c r="SWP69" s="876"/>
      <c r="SWQ69" s="876"/>
      <c r="SWR69" s="876"/>
      <c r="SWS69" s="876"/>
      <c r="SWT69" s="876"/>
      <c r="SWU69" s="876"/>
      <c r="SWV69" s="876"/>
      <c r="SWW69" s="876"/>
      <c r="SWX69" s="876"/>
      <c r="SWY69" s="876"/>
      <c r="SWZ69" s="876"/>
      <c r="SXA69" s="876"/>
      <c r="SXB69" s="876"/>
      <c r="SXC69" s="876"/>
      <c r="SXD69" s="876"/>
      <c r="SXE69" s="876"/>
      <c r="SXF69" s="876"/>
      <c r="SXG69" s="876"/>
      <c r="SXH69" s="876"/>
      <c r="SXI69" s="876"/>
      <c r="SXJ69" s="876"/>
      <c r="SXK69" s="876"/>
      <c r="SXL69" s="876"/>
      <c r="SXM69" s="876"/>
      <c r="SXN69" s="876"/>
      <c r="SXO69" s="876"/>
      <c r="SXP69" s="876"/>
      <c r="SXQ69" s="876"/>
      <c r="SXR69" s="876"/>
      <c r="SXS69" s="876"/>
      <c r="SXT69" s="876"/>
      <c r="SXU69" s="876"/>
      <c r="SXV69" s="876"/>
      <c r="SXW69" s="876"/>
      <c r="SXX69" s="876"/>
      <c r="SXY69" s="876"/>
      <c r="SXZ69" s="876"/>
      <c r="SYA69" s="876"/>
      <c r="SYB69" s="876"/>
      <c r="SYC69" s="876"/>
      <c r="SYD69" s="876"/>
      <c r="SYE69" s="876"/>
      <c r="SYF69" s="876"/>
      <c r="SYG69" s="876"/>
      <c r="SYH69" s="876"/>
      <c r="SYI69" s="876"/>
      <c r="SYJ69" s="876"/>
      <c r="SYK69" s="876"/>
      <c r="SYL69" s="876"/>
      <c r="SYM69" s="876"/>
      <c r="SYN69" s="876"/>
      <c r="SYO69" s="876"/>
      <c r="SYP69" s="876"/>
      <c r="SYQ69" s="876"/>
      <c r="SYR69" s="876"/>
      <c r="SYS69" s="876"/>
      <c r="SYT69" s="876"/>
      <c r="SYU69" s="876"/>
      <c r="SYV69" s="876"/>
      <c r="SYW69" s="876"/>
      <c r="SYX69" s="876"/>
      <c r="SYY69" s="876"/>
      <c r="SYZ69" s="876"/>
      <c r="SZA69" s="876"/>
      <c r="SZB69" s="876"/>
      <c r="SZC69" s="876"/>
      <c r="SZD69" s="876"/>
      <c r="SZE69" s="876"/>
      <c r="SZF69" s="876"/>
      <c r="SZG69" s="876"/>
      <c r="SZH69" s="876"/>
      <c r="SZI69" s="876"/>
      <c r="SZJ69" s="876"/>
      <c r="SZK69" s="876"/>
      <c r="SZL69" s="876"/>
      <c r="SZM69" s="876"/>
      <c r="SZN69" s="876"/>
      <c r="SZO69" s="876"/>
      <c r="SZP69" s="876"/>
      <c r="SZQ69" s="876"/>
      <c r="SZR69" s="876"/>
      <c r="SZS69" s="876"/>
      <c r="SZT69" s="876"/>
      <c r="SZU69" s="876"/>
      <c r="SZV69" s="876"/>
      <c r="SZW69" s="876"/>
      <c r="SZX69" s="876"/>
      <c r="SZY69" s="876"/>
      <c r="SZZ69" s="876"/>
      <c r="TAA69" s="876"/>
      <c r="TAB69" s="876"/>
      <c r="TAC69" s="876"/>
      <c r="TAD69" s="876"/>
      <c r="TAE69" s="876"/>
      <c r="TAF69" s="876"/>
      <c r="TAG69" s="876"/>
      <c r="TAH69" s="876"/>
      <c r="TAI69" s="876"/>
      <c r="TAJ69" s="876"/>
      <c r="TAK69" s="876"/>
      <c r="TAL69" s="876"/>
      <c r="TAM69" s="876"/>
      <c r="TAN69" s="876"/>
      <c r="TAO69" s="876"/>
      <c r="TAP69" s="876"/>
      <c r="TAQ69" s="876"/>
      <c r="TAR69" s="876"/>
      <c r="TAS69" s="876"/>
      <c r="TAT69" s="876"/>
      <c r="TAU69" s="876"/>
      <c r="TAV69" s="876"/>
      <c r="TAW69" s="876"/>
      <c r="TAX69" s="876"/>
      <c r="TAY69" s="876"/>
      <c r="TAZ69" s="876"/>
      <c r="TBA69" s="876"/>
      <c r="TBB69" s="876"/>
      <c r="TBC69" s="876"/>
      <c r="TBD69" s="876"/>
      <c r="TBE69" s="876"/>
      <c r="TBF69" s="876"/>
      <c r="TBG69" s="876"/>
      <c r="TBH69" s="876"/>
      <c r="TBI69" s="876"/>
      <c r="TBJ69" s="876"/>
      <c r="TBK69" s="876"/>
      <c r="TBL69" s="876"/>
      <c r="TBM69" s="876"/>
      <c r="TBN69" s="876"/>
      <c r="TBO69" s="876"/>
      <c r="TBP69" s="876"/>
      <c r="TBQ69" s="876"/>
      <c r="TBR69" s="876"/>
      <c r="TBS69" s="876"/>
      <c r="TBT69" s="876"/>
      <c r="TBU69" s="876"/>
      <c r="TBV69" s="876"/>
      <c r="TBW69" s="876"/>
      <c r="TBX69" s="876"/>
      <c r="TBY69" s="876"/>
      <c r="TBZ69" s="876"/>
      <c r="TCA69" s="876"/>
      <c r="TCB69" s="876"/>
      <c r="TCC69" s="876"/>
      <c r="TCD69" s="876"/>
      <c r="TCE69" s="876"/>
      <c r="TCF69" s="876"/>
      <c r="TCG69" s="876"/>
      <c r="TCH69" s="876"/>
      <c r="TCI69" s="876"/>
      <c r="TCJ69" s="876"/>
      <c r="TCK69" s="876"/>
      <c r="TCL69" s="876"/>
      <c r="TCM69" s="876"/>
      <c r="TCN69" s="876"/>
      <c r="TCO69" s="876"/>
      <c r="TCP69" s="876"/>
      <c r="TCQ69" s="876"/>
      <c r="TCR69" s="876"/>
      <c r="TCS69" s="876"/>
      <c r="TCT69" s="876"/>
      <c r="TCU69" s="876"/>
      <c r="TCV69" s="876"/>
      <c r="TCW69" s="876"/>
      <c r="TCX69" s="876"/>
      <c r="TCY69" s="876"/>
      <c r="TCZ69" s="876"/>
      <c r="TDA69" s="876"/>
      <c r="TDB69" s="876"/>
      <c r="TDC69" s="876"/>
      <c r="TDD69" s="876"/>
      <c r="TDE69" s="876"/>
      <c r="TDF69" s="876"/>
      <c r="TDG69" s="876"/>
      <c r="TDH69" s="876"/>
      <c r="TDI69" s="876"/>
      <c r="TDJ69" s="876"/>
      <c r="TDK69" s="876"/>
      <c r="TDL69" s="876"/>
      <c r="TDM69" s="876"/>
      <c r="TDN69" s="876"/>
      <c r="TDO69" s="876"/>
      <c r="TDP69" s="876"/>
      <c r="TDQ69" s="876"/>
      <c r="TDR69" s="876"/>
      <c r="TDS69" s="876"/>
      <c r="TDT69" s="876"/>
      <c r="TDU69" s="876"/>
      <c r="TDV69" s="876"/>
      <c r="TDW69" s="876"/>
      <c r="TDX69" s="876"/>
      <c r="TDY69" s="876"/>
      <c r="TDZ69" s="876"/>
      <c r="TEA69" s="876"/>
      <c r="TEB69" s="876"/>
      <c r="TEC69" s="876"/>
      <c r="TED69" s="876"/>
      <c r="TEE69" s="876"/>
      <c r="TEF69" s="876"/>
      <c r="TEG69" s="876"/>
      <c r="TEH69" s="876"/>
      <c r="TEI69" s="876"/>
      <c r="TEJ69" s="876"/>
      <c r="TEK69" s="876"/>
      <c r="TEL69" s="876"/>
      <c r="TEM69" s="876"/>
      <c r="TEN69" s="876"/>
      <c r="TEO69" s="876"/>
      <c r="TEP69" s="876"/>
      <c r="TEQ69" s="876"/>
      <c r="TER69" s="876"/>
      <c r="TES69" s="876"/>
      <c r="TET69" s="876"/>
      <c r="TEU69" s="876"/>
      <c r="TEV69" s="876"/>
      <c r="TEW69" s="876"/>
      <c r="TEX69" s="876"/>
      <c r="TEY69" s="876"/>
      <c r="TEZ69" s="876"/>
      <c r="TFA69" s="876"/>
      <c r="TFB69" s="876"/>
      <c r="TFC69" s="876"/>
      <c r="TFD69" s="876"/>
      <c r="TFE69" s="876"/>
      <c r="TFF69" s="876"/>
      <c r="TFG69" s="876"/>
      <c r="TFH69" s="876"/>
      <c r="TFI69" s="876"/>
      <c r="TFJ69" s="876"/>
      <c r="TFK69" s="876"/>
      <c r="TFL69" s="876"/>
      <c r="TFM69" s="876"/>
      <c r="TFN69" s="876"/>
      <c r="TFO69" s="876"/>
      <c r="TFP69" s="876"/>
      <c r="TFQ69" s="876"/>
      <c r="TFR69" s="876"/>
      <c r="TFS69" s="876"/>
      <c r="TFT69" s="876"/>
      <c r="TFU69" s="876"/>
      <c r="TFV69" s="876"/>
      <c r="TFW69" s="876"/>
      <c r="TFX69" s="876"/>
      <c r="TFY69" s="876"/>
      <c r="TFZ69" s="876"/>
      <c r="TGA69" s="876"/>
      <c r="TGB69" s="876"/>
      <c r="TGC69" s="876"/>
      <c r="TGD69" s="876"/>
      <c r="TGE69" s="876"/>
      <c r="TGF69" s="876"/>
      <c r="TGG69" s="876"/>
      <c r="TGH69" s="876"/>
      <c r="TGI69" s="876"/>
      <c r="TGJ69" s="876"/>
      <c r="TGK69" s="876"/>
      <c r="TGL69" s="876"/>
      <c r="TGM69" s="876"/>
      <c r="TGN69" s="876"/>
      <c r="TGO69" s="876"/>
      <c r="TGP69" s="876"/>
      <c r="TGQ69" s="876"/>
      <c r="TGR69" s="876"/>
      <c r="TGS69" s="876"/>
      <c r="TGT69" s="876"/>
      <c r="TGU69" s="876"/>
      <c r="TGV69" s="876"/>
      <c r="TGW69" s="876"/>
      <c r="TGX69" s="876"/>
      <c r="TGY69" s="876"/>
      <c r="TGZ69" s="876"/>
      <c r="THA69" s="876"/>
      <c r="THB69" s="876"/>
      <c r="THC69" s="876"/>
      <c r="THD69" s="876"/>
      <c r="THE69" s="876"/>
      <c r="THF69" s="876"/>
      <c r="THG69" s="876"/>
      <c r="THH69" s="876"/>
      <c r="THI69" s="876"/>
      <c r="THJ69" s="876"/>
      <c r="THK69" s="876"/>
      <c r="THL69" s="876"/>
      <c r="THM69" s="876"/>
      <c r="THN69" s="876"/>
      <c r="THO69" s="876"/>
      <c r="THP69" s="876"/>
      <c r="THQ69" s="876"/>
      <c r="THR69" s="876"/>
      <c r="THS69" s="876"/>
      <c r="THT69" s="876"/>
      <c r="THU69" s="876"/>
      <c r="THV69" s="876"/>
      <c r="THW69" s="876"/>
      <c r="THX69" s="876"/>
      <c r="THY69" s="876"/>
      <c r="THZ69" s="876"/>
      <c r="TIA69" s="876"/>
      <c r="TIB69" s="876"/>
      <c r="TIC69" s="876"/>
      <c r="TID69" s="876"/>
      <c r="TIE69" s="876"/>
      <c r="TIF69" s="876"/>
      <c r="TIG69" s="876"/>
      <c r="TIH69" s="876"/>
      <c r="TII69" s="876"/>
      <c r="TIJ69" s="876"/>
      <c r="TIK69" s="876"/>
      <c r="TIL69" s="876"/>
      <c r="TIM69" s="876"/>
      <c r="TIN69" s="876"/>
      <c r="TIO69" s="876"/>
      <c r="TIP69" s="876"/>
      <c r="TIQ69" s="876"/>
      <c r="TIR69" s="876"/>
      <c r="TIS69" s="876"/>
      <c r="TIT69" s="876"/>
      <c r="TIU69" s="876"/>
      <c r="TIV69" s="876"/>
      <c r="TIW69" s="876"/>
      <c r="TIX69" s="876"/>
      <c r="TIY69" s="876"/>
      <c r="TIZ69" s="876"/>
      <c r="TJA69" s="876"/>
      <c r="TJB69" s="876"/>
      <c r="TJC69" s="876"/>
      <c r="TJD69" s="876"/>
      <c r="TJE69" s="876"/>
      <c r="TJF69" s="876"/>
      <c r="TJG69" s="876"/>
      <c r="TJH69" s="876"/>
      <c r="TJI69" s="876"/>
      <c r="TJJ69" s="876"/>
      <c r="TJK69" s="876"/>
      <c r="TJL69" s="876"/>
      <c r="TJM69" s="876"/>
      <c r="TJN69" s="876"/>
      <c r="TJO69" s="876"/>
      <c r="TJP69" s="876"/>
      <c r="TJQ69" s="876"/>
      <c r="TJR69" s="876"/>
      <c r="TJS69" s="876"/>
      <c r="TJT69" s="876"/>
      <c r="TJU69" s="876"/>
      <c r="TJV69" s="876"/>
      <c r="TJW69" s="876"/>
      <c r="TJX69" s="876"/>
      <c r="TJY69" s="876"/>
      <c r="TJZ69" s="876"/>
      <c r="TKA69" s="876"/>
      <c r="TKB69" s="876"/>
      <c r="TKC69" s="876"/>
      <c r="TKD69" s="876"/>
      <c r="TKE69" s="876"/>
      <c r="TKF69" s="876"/>
      <c r="TKG69" s="876"/>
      <c r="TKH69" s="876"/>
      <c r="TKI69" s="876"/>
      <c r="TKJ69" s="876"/>
      <c r="TKK69" s="876"/>
      <c r="TKL69" s="876"/>
      <c r="TKM69" s="876"/>
      <c r="TKN69" s="876"/>
      <c r="TKO69" s="876"/>
      <c r="TKP69" s="876"/>
      <c r="TKQ69" s="876"/>
      <c r="TKR69" s="876"/>
      <c r="TKS69" s="876"/>
      <c r="TKT69" s="876"/>
      <c r="TKU69" s="876"/>
      <c r="TKV69" s="876"/>
      <c r="TKW69" s="876"/>
      <c r="TKX69" s="876"/>
      <c r="TKY69" s="876"/>
      <c r="TKZ69" s="876"/>
      <c r="TLA69" s="876"/>
      <c r="TLB69" s="876"/>
      <c r="TLC69" s="876"/>
      <c r="TLD69" s="876"/>
      <c r="TLE69" s="876"/>
      <c r="TLF69" s="876"/>
      <c r="TLG69" s="876"/>
      <c r="TLH69" s="876"/>
      <c r="TLI69" s="876"/>
      <c r="TLJ69" s="876"/>
      <c r="TLK69" s="876"/>
      <c r="TLL69" s="876"/>
      <c r="TLM69" s="876"/>
      <c r="TLN69" s="876"/>
      <c r="TLO69" s="876"/>
      <c r="TLP69" s="876"/>
      <c r="TLQ69" s="876"/>
      <c r="TLR69" s="876"/>
      <c r="TLS69" s="876"/>
      <c r="TLT69" s="876"/>
      <c r="TLU69" s="876"/>
      <c r="TLV69" s="876"/>
      <c r="TLW69" s="876"/>
      <c r="TLX69" s="876"/>
      <c r="TLY69" s="876"/>
      <c r="TLZ69" s="876"/>
      <c r="TMA69" s="876"/>
      <c r="TMB69" s="876"/>
      <c r="TMC69" s="876"/>
      <c r="TMD69" s="876"/>
      <c r="TME69" s="876"/>
      <c r="TMF69" s="876"/>
      <c r="TMG69" s="876"/>
      <c r="TMH69" s="876"/>
      <c r="TMI69" s="876"/>
      <c r="TMJ69" s="876"/>
      <c r="TMK69" s="876"/>
      <c r="TML69" s="876"/>
      <c r="TMM69" s="876"/>
      <c r="TMN69" s="876"/>
      <c r="TMO69" s="876"/>
      <c r="TMP69" s="876"/>
      <c r="TMQ69" s="876"/>
      <c r="TMR69" s="876"/>
      <c r="TMS69" s="876"/>
      <c r="TMT69" s="876"/>
      <c r="TMU69" s="876"/>
      <c r="TMV69" s="876"/>
      <c r="TMW69" s="876"/>
      <c r="TMX69" s="876"/>
      <c r="TMY69" s="876"/>
      <c r="TMZ69" s="876"/>
      <c r="TNA69" s="876"/>
      <c r="TNB69" s="876"/>
      <c r="TNC69" s="876"/>
      <c r="TND69" s="876"/>
      <c r="TNE69" s="876"/>
      <c r="TNF69" s="876"/>
      <c r="TNG69" s="876"/>
      <c r="TNH69" s="876"/>
      <c r="TNI69" s="876"/>
      <c r="TNJ69" s="876"/>
      <c r="TNK69" s="876"/>
      <c r="TNL69" s="876"/>
      <c r="TNM69" s="876"/>
      <c r="TNN69" s="876"/>
      <c r="TNO69" s="876"/>
      <c r="TNP69" s="876"/>
      <c r="TNQ69" s="876"/>
      <c r="TNR69" s="876"/>
      <c r="TNS69" s="876"/>
      <c r="TNT69" s="876"/>
      <c r="TNU69" s="876"/>
      <c r="TNV69" s="876"/>
      <c r="TNW69" s="876"/>
      <c r="TNX69" s="876"/>
      <c r="TNY69" s="876"/>
      <c r="TNZ69" s="876"/>
      <c r="TOA69" s="876"/>
      <c r="TOB69" s="876"/>
      <c r="TOC69" s="876"/>
      <c r="TOD69" s="876"/>
      <c r="TOE69" s="876"/>
      <c r="TOF69" s="876"/>
      <c r="TOG69" s="876"/>
      <c r="TOH69" s="876"/>
      <c r="TOI69" s="876"/>
      <c r="TOJ69" s="876"/>
      <c r="TOK69" s="876"/>
      <c r="TOL69" s="876"/>
      <c r="TOM69" s="876"/>
      <c r="TON69" s="876"/>
      <c r="TOO69" s="876"/>
      <c r="TOP69" s="876"/>
      <c r="TOQ69" s="876"/>
      <c r="TOR69" s="876"/>
      <c r="TOS69" s="876"/>
      <c r="TOT69" s="876"/>
      <c r="TOU69" s="876"/>
      <c r="TOV69" s="876"/>
      <c r="TOW69" s="876"/>
      <c r="TOX69" s="876"/>
      <c r="TOY69" s="876"/>
      <c r="TOZ69" s="876"/>
      <c r="TPA69" s="876"/>
      <c r="TPB69" s="876"/>
      <c r="TPC69" s="876"/>
      <c r="TPD69" s="876"/>
      <c r="TPE69" s="876"/>
      <c r="TPF69" s="876"/>
      <c r="TPG69" s="876"/>
      <c r="TPH69" s="876"/>
      <c r="TPI69" s="876"/>
      <c r="TPJ69" s="876"/>
      <c r="TPK69" s="876"/>
      <c r="TPL69" s="876"/>
      <c r="TPM69" s="876"/>
      <c r="TPN69" s="876"/>
      <c r="TPO69" s="876"/>
      <c r="TPP69" s="876"/>
      <c r="TPQ69" s="876"/>
      <c r="TPR69" s="876"/>
      <c r="TPS69" s="876"/>
      <c r="TPT69" s="876"/>
      <c r="TPU69" s="876"/>
      <c r="TPV69" s="876"/>
      <c r="TPW69" s="876"/>
      <c r="TPX69" s="876"/>
      <c r="TPY69" s="876"/>
      <c r="TPZ69" s="876"/>
      <c r="TQA69" s="876"/>
      <c r="TQB69" s="876"/>
      <c r="TQC69" s="876"/>
      <c r="TQD69" s="876"/>
      <c r="TQE69" s="876"/>
      <c r="TQF69" s="876"/>
      <c r="TQG69" s="876"/>
      <c r="TQH69" s="876"/>
      <c r="TQI69" s="876"/>
      <c r="TQJ69" s="876"/>
      <c r="TQK69" s="876"/>
      <c r="TQL69" s="876"/>
      <c r="TQM69" s="876"/>
      <c r="TQN69" s="876"/>
      <c r="TQO69" s="876"/>
      <c r="TQP69" s="876"/>
      <c r="TQQ69" s="876"/>
      <c r="TQR69" s="876"/>
      <c r="TQS69" s="876"/>
      <c r="TQT69" s="876"/>
      <c r="TQU69" s="876"/>
      <c r="TQV69" s="876"/>
      <c r="TQW69" s="876"/>
      <c r="TQX69" s="876"/>
      <c r="TQY69" s="876"/>
      <c r="TQZ69" s="876"/>
      <c r="TRA69" s="876"/>
      <c r="TRB69" s="876"/>
      <c r="TRC69" s="876"/>
      <c r="TRD69" s="876"/>
      <c r="TRE69" s="876"/>
      <c r="TRF69" s="876"/>
      <c r="TRG69" s="876"/>
      <c r="TRH69" s="876"/>
      <c r="TRI69" s="876"/>
      <c r="TRJ69" s="876"/>
      <c r="TRK69" s="876"/>
      <c r="TRL69" s="876"/>
      <c r="TRM69" s="876"/>
      <c r="TRN69" s="876"/>
      <c r="TRO69" s="876"/>
      <c r="TRP69" s="876"/>
      <c r="TRQ69" s="876"/>
      <c r="TRR69" s="876"/>
      <c r="TRS69" s="876"/>
      <c r="TRT69" s="876"/>
      <c r="TRU69" s="876"/>
      <c r="TRV69" s="876"/>
      <c r="TRW69" s="876"/>
      <c r="TRX69" s="876"/>
      <c r="TRY69" s="876"/>
      <c r="TRZ69" s="876"/>
      <c r="TSA69" s="876"/>
      <c r="TSB69" s="876"/>
      <c r="TSC69" s="876"/>
      <c r="TSD69" s="876"/>
      <c r="TSE69" s="876"/>
      <c r="TSF69" s="876"/>
      <c r="TSG69" s="876"/>
      <c r="TSH69" s="876"/>
      <c r="TSI69" s="876"/>
      <c r="TSJ69" s="876"/>
      <c r="TSK69" s="876"/>
      <c r="TSL69" s="876"/>
      <c r="TSM69" s="876"/>
      <c r="TSN69" s="876"/>
      <c r="TSO69" s="876"/>
      <c r="TSP69" s="876"/>
      <c r="TSQ69" s="876"/>
      <c r="TSR69" s="876"/>
      <c r="TSS69" s="876"/>
      <c r="TST69" s="876"/>
      <c r="TSU69" s="876"/>
      <c r="TSV69" s="876"/>
      <c r="TSW69" s="876"/>
      <c r="TSX69" s="876"/>
      <c r="TSY69" s="876"/>
      <c r="TSZ69" s="876"/>
      <c r="TTA69" s="876"/>
      <c r="TTB69" s="876"/>
      <c r="TTC69" s="876"/>
      <c r="TTD69" s="876"/>
      <c r="TTE69" s="876"/>
      <c r="TTF69" s="876"/>
      <c r="TTG69" s="876"/>
      <c r="TTH69" s="876"/>
      <c r="TTI69" s="876"/>
      <c r="TTJ69" s="876"/>
      <c r="TTK69" s="876"/>
      <c r="TTL69" s="876"/>
      <c r="TTM69" s="876"/>
      <c r="TTN69" s="876"/>
      <c r="TTO69" s="876"/>
      <c r="TTP69" s="876"/>
      <c r="TTQ69" s="876"/>
      <c r="TTR69" s="876"/>
      <c r="TTS69" s="876"/>
      <c r="TTT69" s="876"/>
      <c r="TTU69" s="876"/>
      <c r="TTV69" s="876"/>
      <c r="TTW69" s="876"/>
      <c r="TTX69" s="876"/>
      <c r="TTY69" s="876"/>
      <c r="TTZ69" s="876"/>
      <c r="TUA69" s="876"/>
      <c r="TUB69" s="876"/>
      <c r="TUC69" s="876"/>
      <c r="TUD69" s="876"/>
      <c r="TUE69" s="876"/>
      <c r="TUF69" s="876"/>
      <c r="TUG69" s="876"/>
      <c r="TUH69" s="876"/>
      <c r="TUI69" s="876"/>
      <c r="TUJ69" s="876"/>
      <c r="TUK69" s="876"/>
      <c r="TUL69" s="876"/>
      <c r="TUM69" s="876"/>
      <c r="TUN69" s="876"/>
      <c r="TUO69" s="876"/>
      <c r="TUP69" s="876"/>
      <c r="TUQ69" s="876"/>
      <c r="TUR69" s="876"/>
      <c r="TUS69" s="876"/>
      <c r="TUT69" s="876"/>
      <c r="TUU69" s="876"/>
      <c r="TUV69" s="876"/>
      <c r="TUW69" s="876"/>
      <c r="TUX69" s="876"/>
      <c r="TUY69" s="876"/>
      <c r="TUZ69" s="876"/>
      <c r="TVA69" s="876"/>
      <c r="TVB69" s="876"/>
      <c r="TVC69" s="876"/>
      <c r="TVD69" s="876"/>
      <c r="TVE69" s="876"/>
      <c r="TVF69" s="876"/>
      <c r="TVG69" s="876"/>
      <c r="TVH69" s="876"/>
      <c r="TVI69" s="876"/>
      <c r="TVJ69" s="876"/>
      <c r="TVK69" s="876"/>
      <c r="TVL69" s="876"/>
      <c r="TVM69" s="876"/>
      <c r="TVN69" s="876"/>
      <c r="TVO69" s="876"/>
      <c r="TVP69" s="876"/>
      <c r="TVQ69" s="876"/>
      <c r="TVR69" s="876"/>
      <c r="TVS69" s="876"/>
      <c r="TVT69" s="876"/>
      <c r="TVU69" s="876"/>
      <c r="TVV69" s="876"/>
      <c r="TVW69" s="876"/>
      <c r="TVX69" s="876"/>
      <c r="TVY69" s="876"/>
      <c r="TVZ69" s="876"/>
      <c r="TWA69" s="876"/>
      <c r="TWB69" s="876"/>
      <c r="TWC69" s="876"/>
      <c r="TWD69" s="876"/>
      <c r="TWE69" s="876"/>
      <c r="TWF69" s="876"/>
      <c r="TWG69" s="876"/>
      <c r="TWH69" s="876"/>
      <c r="TWI69" s="876"/>
      <c r="TWJ69" s="876"/>
      <c r="TWK69" s="876"/>
      <c r="TWL69" s="876"/>
      <c r="TWM69" s="876"/>
      <c r="TWN69" s="876"/>
      <c r="TWO69" s="876"/>
      <c r="TWP69" s="876"/>
      <c r="TWQ69" s="876"/>
      <c r="TWR69" s="876"/>
      <c r="TWS69" s="876"/>
      <c r="TWT69" s="876"/>
      <c r="TWU69" s="876"/>
      <c r="TWV69" s="876"/>
      <c r="TWW69" s="876"/>
      <c r="TWX69" s="876"/>
      <c r="TWY69" s="876"/>
      <c r="TWZ69" s="876"/>
      <c r="TXA69" s="876"/>
      <c r="TXB69" s="876"/>
      <c r="TXC69" s="876"/>
      <c r="TXD69" s="876"/>
      <c r="TXE69" s="876"/>
      <c r="TXF69" s="876"/>
      <c r="TXG69" s="876"/>
      <c r="TXH69" s="876"/>
      <c r="TXI69" s="876"/>
      <c r="TXJ69" s="876"/>
      <c r="TXK69" s="876"/>
      <c r="TXL69" s="876"/>
      <c r="TXM69" s="876"/>
      <c r="TXN69" s="876"/>
      <c r="TXO69" s="876"/>
      <c r="TXP69" s="876"/>
      <c r="TXQ69" s="876"/>
      <c r="TXR69" s="876"/>
      <c r="TXS69" s="876"/>
      <c r="TXT69" s="876"/>
      <c r="TXU69" s="876"/>
      <c r="TXV69" s="876"/>
      <c r="TXW69" s="876"/>
      <c r="TXX69" s="876"/>
      <c r="TXY69" s="876"/>
      <c r="TXZ69" s="876"/>
      <c r="TYA69" s="876"/>
      <c r="TYB69" s="876"/>
      <c r="TYC69" s="876"/>
      <c r="TYD69" s="876"/>
      <c r="TYE69" s="876"/>
      <c r="TYF69" s="876"/>
      <c r="TYG69" s="876"/>
      <c r="TYH69" s="876"/>
      <c r="TYI69" s="876"/>
      <c r="TYJ69" s="876"/>
      <c r="TYK69" s="876"/>
      <c r="TYL69" s="876"/>
      <c r="TYM69" s="876"/>
      <c r="TYN69" s="876"/>
      <c r="TYO69" s="876"/>
      <c r="TYP69" s="876"/>
      <c r="TYQ69" s="876"/>
      <c r="TYR69" s="876"/>
      <c r="TYS69" s="876"/>
      <c r="TYT69" s="876"/>
      <c r="TYU69" s="876"/>
      <c r="TYV69" s="876"/>
      <c r="TYW69" s="876"/>
      <c r="TYX69" s="876"/>
      <c r="TYY69" s="876"/>
      <c r="TYZ69" s="876"/>
      <c r="TZA69" s="876"/>
      <c r="TZB69" s="876"/>
      <c r="TZC69" s="876"/>
      <c r="TZD69" s="876"/>
      <c r="TZE69" s="876"/>
      <c r="TZF69" s="876"/>
      <c r="TZG69" s="876"/>
      <c r="TZH69" s="876"/>
      <c r="TZI69" s="876"/>
      <c r="TZJ69" s="876"/>
      <c r="TZK69" s="876"/>
      <c r="TZL69" s="876"/>
      <c r="TZM69" s="876"/>
      <c r="TZN69" s="876"/>
      <c r="TZO69" s="876"/>
      <c r="TZP69" s="876"/>
      <c r="TZQ69" s="876"/>
      <c r="TZR69" s="876"/>
      <c r="TZS69" s="876"/>
      <c r="TZT69" s="876"/>
      <c r="TZU69" s="876"/>
      <c r="TZV69" s="876"/>
      <c r="TZW69" s="876"/>
      <c r="TZX69" s="876"/>
      <c r="TZY69" s="876"/>
      <c r="TZZ69" s="876"/>
      <c r="UAA69" s="876"/>
      <c r="UAB69" s="876"/>
      <c r="UAC69" s="876"/>
      <c r="UAD69" s="876"/>
      <c r="UAE69" s="876"/>
      <c r="UAF69" s="876"/>
      <c r="UAG69" s="876"/>
      <c r="UAH69" s="876"/>
      <c r="UAI69" s="876"/>
      <c r="UAJ69" s="876"/>
      <c r="UAK69" s="876"/>
      <c r="UAL69" s="876"/>
      <c r="UAM69" s="876"/>
      <c r="UAN69" s="876"/>
      <c r="UAO69" s="876"/>
      <c r="UAP69" s="876"/>
      <c r="UAQ69" s="876"/>
      <c r="UAR69" s="876"/>
      <c r="UAS69" s="876"/>
      <c r="UAT69" s="876"/>
      <c r="UAU69" s="876"/>
      <c r="UAV69" s="876"/>
      <c r="UAW69" s="876"/>
      <c r="UAX69" s="876"/>
      <c r="UAY69" s="876"/>
      <c r="UAZ69" s="876"/>
      <c r="UBA69" s="876"/>
      <c r="UBB69" s="876"/>
      <c r="UBC69" s="876"/>
      <c r="UBD69" s="876"/>
      <c r="UBE69" s="876"/>
      <c r="UBF69" s="876"/>
      <c r="UBG69" s="876"/>
      <c r="UBH69" s="876"/>
      <c r="UBI69" s="876"/>
      <c r="UBJ69" s="876"/>
      <c r="UBK69" s="876"/>
      <c r="UBL69" s="876"/>
      <c r="UBM69" s="876"/>
      <c r="UBN69" s="876"/>
      <c r="UBO69" s="876"/>
      <c r="UBP69" s="876"/>
      <c r="UBQ69" s="876"/>
      <c r="UBR69" s="876"/>
      <c r="UBS69" s="876"/>
      <c r="UBT69" s="876"/>
      <c r="UBU69" s="876"/>
      <c r="UBV69" s="876"/>
      <c r="UBW69" s="876"/>
      <c r="UBX69" s="876"/>
      <c r="UBY69" s="876"/>
      <c r="UBZ69" s="876"/>
      <c r="UCA69" s="876"/>
      <c r="UCB69" s="876"/>
      <c r="UCC69" s="876"/>
      <c r="UCD69" s="876"/>
      <c r="UCE69" s="876"/>
      <c r="UCF69" s="876"/>
      <c r="UCG69" s="876"/>
      <c r="UCH69" s="876"/>
      <c r="UCI69" s="876"/>
      <c r="UCJ69" s="876"/>
      <c r="UCK69" s="876"/>
      <c r="UCL69" s="876"/>
      <c r="UCM69" s="876"/>
      <c r="UCN69" s="876"/>
      <c r="UCO69" s="876"/>
      <c r="UCP69" s="876"/>
      <c r="UCQ69" s="876"/>
      <c r="UCR69" s="876"/>
      <c r="UCS69" s="876"/>
      <c r="UCT69" s="876"/>
      <c r="UCU69" s="876"/>
      <c r="UCV69" s="876"/>
      <c r="UCW69" s="876"/>
      <c r="UCX69" s="876"/>
      <c r="UCY69" s="876"/>
      <c r="UCZ69" s="876"/>
      <c r="UDA69" s="876"/>
      <c r="UDB69" s="876"/>
      <c r="UDC69" s="876"/>
      <c r="UDD69" s="876"/>
      <c r="UDE69" s="876"/>
      <c r="UDF69" s="876"/>
      <c r="UDG69" s="876"/>
      <c r="UDH69" s="876"/>
      <c r="UDI69" s="876"/>
      <c r="UDJ69" s="876"/>
      <c r="UDK69" s="876"/>
      <c r="UDL69" s="876"/>
      <c r="UDM69" s="876"/>
      <c r="UDN69" s="876"/>
      <c r="UDO69" s="876"/>
      <c r="UDP69" s="876"/>
      <c r="UDQ69" s="876"/>
      <c r="UDR69" s="876"/>
      <c r="UDS69" s="876"/>
      <c r="UDT69" s="876"/>
      <c r="UDU69" s="876"/>
      <c r="UDV69" s="876"/>
      <c r="UDW69" s="876"/>
      <c r="UDX69" s="876"/>
      <c r="UDY69" s="876"/>
      <c r="UDZ69" s="876"/>
      <c r="UEA69" s="876"/>
      <c r="UEB69" s="876"/>
      <c r="UEC69" s="876"/>
      <c r="UED69" s="876"/>
      <c r="UEE69" s="876"/>
      <c r="UEF69" s="876"/>
      <c r="UEG69" s="876"/>
      <c r="UEH69" s="876"/>
      <c r="UEI69" s="876"/>
      <c r="UEJ69" s="876"/>
      <c r="UEK69" s="876"/>
      <c r="UEL69" s="876"/>
      <c r="UEM69" s="876"/>
      <c r="UEN69" s="876"/>
      <c r="UEO69" s="876"/>
      <c r="UEP69" s="876"/>
      <c r="UEQ69" s="876"/>
      <c r="UER69" s="876"/>
      <c r="UES69" s="876"/>
      <c r="UET69" s="876"/>
      <c r="UEU69" s="876"/>
      <c r="UEV69" s="876"/>
      <c r="UEW69" s="876"/>
      <c r="UEX69" s="876"/>
      <c r="UEY69" s="876"/>
      <c r="UEZ69" s="876"/>
      <c r="UFA69" s="876"/>
      <c r="UFB69" s="876"/>
      <c r="UFC69" s="876"/>
      <c r="UFD69" s="876"/>
      <c r="UFE69" s="876"/>
      <c r="UFF69" s="876"/>
      <c r="UFG69" s="876"/>
      <c r="UFH69" s="876"/>
      <c r="UFI69" s="876"/>
      <c r="UFJ69" s="876"/>
      <c r="UFK69" s="876"/>
      <c r="UFL69" s="876"/>
      <c r="UFM69" s="876"/>
      <c r="UFN69" s="876"/>
      <c r="UFO69" s="876"/>
      <c r="UFP69" s="876"/>
      <c r="UFQ69" s="876"/>
      <c r="UFR69" s="876"/>
      <c r="UFS69" s="876"/>
      <c r="UFT69" s="876"/>
      <c r="UFU69" s="876"/>
      <c r="UFV69" s="876"/>
      <c r="UFW69" s="876"/>
      <c r="UFX69" s="876"/>
      <c r="UFY69" s="876"/>
      <c r="UFZ69" s="876"/>
      <c r="UGA69" s="876"/>
      <c r="UGB69" s="876"/>
      <c r="UGC69" s="876"/>
      <c r="UGD69" s="876"/>
      <c r="UGE69" s="876"/>
      <c r="UGF69" s="876"/>
      <c r="UGG69" s="876"/>
      <c r="UGH69" s="876"/>
      <c r="UGI69" s="876"/>
      <c r="UGJ69" s="876"/>
      <c r="UGK69" s="876"/>
      <c r="UGL69" s="876"/>
      <c r="UGM69" s="876"/>
      <c r="UGN69" s="876"/>
      <c r="UGO69" s="876"/>
      <c r="UGP69" s="876"/>
      <c r="UGQ69" s="876"/>
      <c r="UGR69" s="876"/>
      <c r="UGS69" s="876"/>
      <c r="UGT69" s="876"/>
      <c r="UGU69" s="876"/>
      <c r="UGV69" s="876"/>
      <c r="UGW69" s="876"/>
      <c r="UGX69" s="876"/>
      <c r="UGY69" s="876"/>
      <c r="UGZ69" s="876"/>
      <c r="UHA69" s="876"/>
      <c r="UHB69" s="876"/>
      <c r="UHC69" s="876"/>
      <c r="UHD69" s="876"/>
      <c r="UHE69" s="876"/>
      <c r="UHF69" s="876"/>
      <c r="UHG69" s="876"/>
      <c r="UHH69" s="876"/>
      <c r="UHI69" s="876"/>
      <c r="UHJ69" s="876"/>
      <c r="UHK69" s="876"/>
      <c r="UHL69" s="876"/>
      <c r="UHM69" s="876"/>
      <c r="UHN69" s="876"/>
      <c r="UHO69" s="876"/>
      <c r="UHP69" s="876"/>
      <c r="UHQ69" s="876"/>
      <c r="UHR69" s="876"/>
      <c r="UHS69" s="876"/>
      <c r="UHT69" s="876"/>
      <c r="UHU69" s="876"/>
      <c r="UHV69" s="876"/>
      <c r="UHW69" s="876"/>
      <c r="UHX69" s="876"/>
      <c r="UHY69" s="876"/>
      <c r="UHZ69" s="876"/>
      <c r="UIA69" s="876"/>
      <c r="UIB69" s="876"/>
      <c r="UIC69" s="876"/>
      <c r="UID69" s="876"/>
      <c r="UIE69" s="876"/>
      <c r="UIF69" s="876"/>
      <c r="UIG69" s="876"/>
      <c r="UIH69" s="876"/>
      <c r="UII69" s="876"/>
      <c r="UIJ69" s="876"/>
      <c r="UIK69" s="876"/>
      <c r="UIL69" s="876"/>
      <c r="UIM69" s="876"/>
      <c r="UIN69" s="876"/>
      <c r="UIO69" s="876"/>
      <c r="UIP69" s="876"/>
      <c r="UIQ69" s="876"/>
      <c r="UIR69" s="876"/>
      <c r="UIS69" s="876"/>
      <c r="UIT69" s="876"/>
      <c r="UIU69" s="876"/>
      <c r="UIV69" s="876"/>
      <c r="UIW69" s="876"/>
      <c r="UIX69" s="876"/>
      <c r="UIY69" s="876"/>
      <c r="UIZ69" s="876"/>
      <c r="UJA69" s="876"/>
      <c r="UJB69" s="876"/>
      <c r="UJC69" s="876"/>
      <c r="UJD69" s="876"/>
      <c r="UJE69" s="876"/>
      <c r="UJF69" s="876"/>
      <c r="UJG69" s="876"/>
      <c r="UJH69" s="876"/>
      <c r="UJI69" s="876"/>
      <c r="UJJ69" s="876"/>
      <c r="UJK69" s="876"/>
      <c r="UJL69" s="876"/>
      <c r="UJM69" s="876"/>
      <c r="UJN69" s="876"/>
      <c r="UJO69" s="876"/>
      <c r="UJP69" s="876"/>
      <c r="UJQ69" s="876"/>
      <c r="UJR69" s="876"/>
      <c r="UJS69" s="876"/>
      <c r="UJT69" s="876"/>
      <c r="UJU69" s="876"/>
      <c r="UJV69" s="876"/>
      <c r="UJW69" s="876"/>
      <c r="UJX69" s="876"/>
      <c r="UJY69" s="876"/>
      <c r="UJZ69" s="876"/>
      <c r="UKA69" s="876"/>
      <c r="UKB69" s="876"/>
      <c r="UKC69" s="876"/>
      <c r="UKD69" s="876"/>
      <c r="UKE69" s="876"/>
      <c r="UKF69" s="876"/>
      <c r="UKG69" s="876"/>
      <c r="UKH69" s="876"/>
      <c r="UKI69" s="876"/>
      <c r="UKJ69" s="876"/>
      <c r="UKK69" s="876"/>
      <c r="UKL69" s="876"/>
      <c r="UKM69" s="876"/>
      <c r="UKN69" s="876"/>
      <c r="UKO69" s="876"/>
      <c r="UKP69" s="876"/>
      <c r="UKQ69" s="876"/>
      <c r="UKR69" s="876"/>
      <c r="UKS69" s="876"/>
      <c r="UKT69" s="876"/>
      <c r="UKU69" s="876"/>
      <c r="UKV69" s="876"/>
      <c r="UKW69" s="876"/>
      <c r="UKX69" s="876"/>
      <c r="UKY69" s="876"/>
      <c r="UKZ69" s="876"/>
      <c r="ULA69" s="876"/>
      <c r="ULB69" s="876"/>
      <c r="ULC69" s="876"/>
      <c r="ULD69" s="876"/>
      <c r="ULE69" s="876"/>
      <c r="ULF69" s="876"/>
      <c r="ULG69" s="876"/>
      <c r="ULH69" s="876"/>
      <c r="ULI69" s="876"/>
      <c r="ULJ69" s="876"/>
      <c r="ULK69" s="876"/>
      <c r="ULL69" s="876"/>
      <c r="ULM69" s="876"/>
      <c r="ULN69" s="876"/>
      <c r="ULO69" s="876"/>
      <c r="ULP69" s="876"/>
      <c r="ULQ69" s="876"/>
      <c r="ULR69" s="876"/>
      <c r="ULS69" s="876"/>
      <c r="ULT69" s="876"/>
      <c r="ULU69" s="876"/>
      <c r="ULV69" s="876"/>
      <c r="ULW69" s="876"/>
      <c r="ULX69" s="876"/>
      <c r="ULY69" s="876"/>
      <c r="ULZ69" s="876"/>
      <c r="UMA69" s="876"/>
      <c r="UMB69" s="876"/>
      <c r="UMC69" s="876"/>
      <c r="UMD69" s="876"/>
      <c r="UME69" s="876"/>
      <c r="UMF69" s="876"/>
      <c r="UMG69" s="876"/>
      <c r="UMH69" s="876"/>
      <c r="UMI69" s="876"/>
      <c r="UMJ69" s="876"/>
      <c r="UMK69" s="876"/>
      <c r="UML69" s="876"/>
      <c r="UMM69" s="876"/>
      <c r="UMN69" s="876"/>
      <c r="UMO69" s="876"/>
      <c r="UMP69" s="876"/>
      <c r="UMQ69" s="876"/>
      <c r="UMR69" s="876"/>
      <c r="UMS69" s="876"/>
      <c r="UMT69" s="876"/>
      <c r="UMU69" s="876"/>
      <c r="UMV69" s="876"/>
      <c r="UMW69" s="876"/>
      <c r="UMX69" s="876"/>
      <c r="UMY69" s="876"/>
      <c r="UMZ69" s="876"/>
      <c r="UNA69" s="876"/>
      <c r="UNB69" s="876"/>
      <c r="UNC69" s="876"/>
      <c r="UND69" s="876"/>
      <c r="UNE69" s="876"/>
      <c r="UNF69" s="876"/>
      <c r="UNG69" s="876"/>
      <c r="UNH69" s="876"/>
      <c r="UNI69" s="876"/>
      <c r="UNJ69" s="876"/>
      <c r="UNK69" s="876"/>
      <c r="UNL69" s="876"/>
      <c r="UNM69" s="876"/>
      <c r="UNN69" s="876"/>
      <c r="UNO69" s="876"/>
      <c r="UNP69" s="876"/>
      <c r="UNQ69" s="876"/>
      <c r="UNR69" s="876"/>
      <c r="UNS69" s="876"/>
      <c r="UNT69" s="876"/>
      <c r="UNU69" s="876"/>
      <c r="UNV69" s="876"/>
      <c r="UNW69" s="876"/>
      <c r="UNX69" s="876"/>
      <c r="UNY69" s="876"/>
      <c r="UNZ69" s="876"/>
      <c r="UOA69" s="876"/>
      <c r="UOB69" s="876"/>
      <c r="UOC69" s="876"/>
      <c r="UOD69" s="876"/>
      <c r="UOE69" s="876"/>
      <c r="UOF69" s="876"/>
      <c r="UOG69" s="876"/>
      <c r="UOH69" s="876"/>
      <c r="UOI69" s="876"/>
      <c r="UOJ69" s="876"/>
      <c r="UOK69" s="876"/>
      <c r="UOL69" s="876"/>
      <c r="UOM69" s="876"/>
      <c r="UON69" s="876"/>
      <c r="UOO69" s="876"/>
      <c r="UOP69" s="876"/>
      <c r="UOQ69" s="876"/>
      <c r="UOR69" s="876"/>
      <c r="UOS69" s="876"/>
      <c r="UOT69" s="876"/>
      <c r="UOU69" s="876"/>
      <c r="UOV69" s="876"/>
      <c r="UOW69" s="876"/>
      <c r="UOX69" s="876"/>
      <c r="UOY69" s="876"/>
      <c r="UOZ69" s="876"/>
      <c r="UPA69" s="876"/>
      <c r="UPB69" s="876"/>
      <c r="UPC69" s="876"/>
      <c r="UPD69" s="876"/>
      <c r="UPE69" s="876"/>
      <c r="UPF69" s="876"/>
      <c r="UPG69" s="876"/>
      <c r="UPH69" s="876"/>
      <c r="UPI69" s="876"/>
      <c r="UPJ69" s="876"/>
      <c r="UPK69" s="876"/>
      <c r="UPL69" s="876"/>
      <c r="UPM69" s="876"/>
      <c r="UPN69" s="876"/>
      <c r="UPO69" s="876"/>
      <c r="UPP69" s="876"/>
      <c r="UPQ69" s="876"/>
      <c r="UPR69" s="876"/>
      <c r="UPS69" s="876"/>
      <c r="UPT69" s="876"/>
      <c r="UPU69" s="876"/>
      <c r="UPV69" s="876"/>
      <c r="UPW69" s="876"/>
      <c r="UPX69" s="876"/>
      <c r="UPY69" s="876"/>
      <c r="UPZ69" s="876"/>
      <c r="UQA69" s="876"/>
      <c r="UQB69" s="876"/>
      <c r="UQC69" s="876"/>
      <c r="UQD69" s="876"/>
      <c r="UQE69" s="876"/>
      <c r="UQF69" s="876"/>
      <c r="UQG69" s="876"/>
      <c r="UQH69" s="876"/>
      <c r="UQI69" s="876"/>
      <c r="UQJ69" s="876"/>
      <c r="UQK69" s="876"/>
      <c r="UQL69" s="876"/>
      <c r="UQM69" s="876"/>
      <c r="UQN69" s="876"/>
      <c r="UQO69" s="876"/>
      <c r="UQP69" s="876"/>
      <c r="UQQ69" s="876"/>
      <c r="UQR69" s="876"/>
      <c r="UQS69" s="876"/>
      <c r="UQT69" s="876"/>
      <c r="UQU69" s="876"/>
      <c r="UQV69" s="876"/>
      <c r="UQW69" s="876"/>
      <c r="UQX69" s="876"/>
      <c r="UQY69" s="876"/>
      <c r="UQZ69" s="876"/>
      <c r="URA69" s="876"/>
      <c r="URB69" s="876"/>
      <c r="URC69" s="876"/>
      <c r="URD69" s="876"/>
      <c r="URE69" s="876"/>
      <c r="URF69" s="876"/>
      <c r="URG69" s="876"/>
      <c r="URH69" s="876"/>
      <c r="URI69" s="876"/>
      <c r="URJ69" s="876"/>
      <c r="URK69" s="876"/>
      <c r="URL69" s="876"/>
      <c r="URM69" s="876"/>
      <c r="URN69" s="876"/>
      <c r="URO69" s="876"/>
      <c r="URP69" s="876"/>
      <c r="URQ69" s="876"/>
      <c r="URR69" s="876"/>
      <c r="URS69" s="876"/>
      <c r="URT69" s="876"/>
      <c r="URU69" s="876"/>
      <c r="URV69" s="876"/>
      <c r="URW69" s="876"/>
      <c r="URX69" s="876"/>
      <c r="URY69" s="876"/>
      <c r="URZ69" s="876"/>
      <c r="USA69" s="876"/>
      <c r="USB69" s="876"/>
      <c r="USC69" s="876"/>
      <c r="USD69" s="876"/>
      <c r="USE69" s="876"/>
      <c r="USF69" s="876"/>
      <c r="USG69" s="876"/>
      <c r="USH69" s="876"/>
      <c r="USI69" s="876"/>
      <c r="USJ69" s="876"/>
      <c r="USK69" s="876"/>
      <c r="USL69" s="876"/>
      <c r="USM69" s="876"/>
      <c r="USN69" s="876"/>
      <c r="USO69" s="876"/>
      <c r="USP69" s="876"/>
      <c r="USQ69" s="876"/>
      <c r="USR69" s="876"/>
      <c r="USS69" s="876"/>
      <c r="UST69" s="876"/>
      <c r="USU69" s="876"/>
      <c r="USV69" s="876"/>
      <c r="USW69" s="876"/>
      <c r="USX69" s="876"/>
      <c r="USY69" s="876"/>
      <c r="USZ69" s="876"/>
      <c r="UTA69" s="876"/>
      <c r="UTB69" s="876"/>
      <c r="UTC69" s="876"/>
      <c r="UTD69" s="876"/>
      <c r="UTE69" s="876"/>
      <c r="UTF69" s="876"/>
      <c r="UTG69" s="876"/>
      <c r="UTH69" s="876"/>
      <c r="UTI69" s="876"/>
      <c r="UTJ69" s="876"/>
      <c r="UTK69" s="876"/>
      <c r="UTL69" s="876"/>
      <c r="UTM69" s="876"/>
      <c r="UTN69" s="876"/>
      <c r="UTO69" s="876"/>
      <c r="UTP69" s="876"/>
      <c r="UTQ69" s="876"/>
      <c r="UTR69" s="876"/>
      <c r="UTS69" s="876"/>
      <c r="UTT69" s="876"/>
      <c r="UTU69" s="876"/>
      <c r="UTV69" s="876"/>
      <c r="UTW69" s="876"/>
      <c r="UTX69" s="876"/>
      <c r="UTY69" s="876"/>
      <c r="UTZ69" s="876"/>
      <c r="UUA69" s="876"/>
      <c r="UUB69" s="876"/>
      <c r="UUC69" s="876"/>
      <c r="UUD69" s="876"/>
      <c r="UUE69" s="876"/>
      <c r="UUF69" s="876"/>
      <c r="UUG69" s="876"/>
      <c r="UUH69" s="876"/>
      <c r="UUI69" s="876"/>
      <c r="UUJ69" s="876"/>
      <c r="UUK69" s="876"/>
      <c r="UUL69" s="876"/>
      <c r="UUM69" s="876"/>
      <c r="UUN69" s="876"/>
      <c r="UUO69" s="876"/>
      <c r="UUP69" s="876"/>
      <c r="UUQ69" s="876"/>
      <c r="UUR69" s="876"/>
      <c r="UUS69" s="876"/>
      <c r="UUT69" s="876"/>
      <c r="UUU69" s="876"/>
      <c r="UUV69" s="876"/>
      <c r="UUW69" s="876"/>
      <c r="UUX69" s="876"/>
      <c r="UUY69" s="876"/>
      <c r="UUZ69" s="876"/>
      <c r="UVA69" s="876"/>
      <c r="UVB69" s="876"/>
      <c r="UVC69" s="876"/>
      <c r="UVD69" s="876"/>
      <c r="UVE69" s="876"/>
      <c r="UVF69" s="876"/>
      <c r="UVG69" s="876"/>
      <c r="UVH69" s="876"/>
      <c r="UVI69" s="876"/>
      <c r="UVJ69" s="876"/>
      <c r="UVK69" s="876"/>
      <c r="UVL69" s="876"/>
      <c r="UVM69" s="876"/>
      <c r="UVN69" s="876"/>
      <c r="UVO69" s="876"/>
      <c r="UVP69" s="876"/>
      <c r="UVQ69" s="876"/>
      <c r="UVR69" s="876"/>
      <c r="UVS69" s="876"/>
      <c r="UVT69" s="876"/>
      <c r="UVU69" s="876"/>
      <c r="UVV69" s="876"/>
      <c r="UVW69" s="876"/>
      <c r="UVX69" s="876"/>
      <c r="UVY69" s="876"/>
      <c r="UVZ69" s="876"/>
      <c r="UWA69" s="876"/>
      <c r="UWB69" s="876"/>
      <c r="UWC69" s="876"/>
      <c r="UWD69" s="876"/>
      <c r="UWE69" s="876"/>
      <c r="UWF69" s="876"/>
      <c r="UWG69" s="876"/>
      <c r="UWH69" s="876"/>
      <c r="UWI69" s="876"/>
      <c r="UWJ69" s="876"/>
      <c r="UWK69" s="876"/>
      <c r="UWL69" s="876"/>
      <c r="UWM69" s="876"/>
      <c r="UWN69" s="876"/>
      <c r="UWO69" s="876"/>
      <c r="UWP69" s="876"/>
      <c r="UWQ69" s="876"/>
      <c r="UWR69" s="876"/>
      <c r="UWS69" s="876"/>
      <c r="UWT69" s="876"/>
      <c r="UWU69" s="876"/>
      <c r="UWV69" s="876"/>
      <c r="UWW69" s="876"/>
      <c r="UWX69" s="876"/>
      <c r="UWY69" s="876"/>
      <c r="UWZ69" s="876"/>
      <c r="UXA69" s="876"/>
      <c r="UXB69" s="876"/>
      <c r="UXC69" s="876"/>
      <c r="UXD69" s="876"/>
      <c r="UXE69" s="876"/>
      <c r="UXF69" s="876"/>
      <c r="UXG69" s="876"/>
      <c r="UXH69" s="876"/>
      <c r="UXI69" s="876"/>
      <c r="UXJ69" s="876"/>
      <c r="UXK69" s="876"/>
      <c r="UXL69" s="876"/>
      <c r="UXM69" s="876"/>
      <c r="UXN69" s="876"/>
      <c r="UXO69" s="876"/>
      <c r="UXP69" s="876"/>
      <c r="UXQ69" s="876"/>
      <c r="UXR69" s="876"/>
      <c r="UXS69" s="876"/>
      <c r="UXT69" s="876"/>
      <c r="UXU69" s="876"/>
      <c r="UXV69" s="876"/>
      <c r="UXW69" s="876"/>
      <c r="UXX69" s="876"/>
      <c r="UXY69" s="876"/>
      <c r="UXZ69" s="876"/>
      <c r="UYA69" s="876"/>
      <c r="UYB69" s="876"/>
      <c r="UYC69" s="876"/>
      <c r="UYD69" s="876"/>
      <c r="UYE69" s="876"/>
      <c r="UYF69" s="876"/>
      <c r="UYG69" s="876"/>
      <c r="UYH69" s="876"/>
      <c r="UYI69" s="876"/>
      <c r="UYJ69" s="876"/>
      <c r="UYK69" s="876"/>
      <c r="UYL69" s="876"/>
      <c r="UYM69" s="876"/>
      <c r="UYN69" s="876"/>
      <c r="UYO69" s="876"/>
      <c r="UYP69" s="876"/>
      <c r="UYQ69" s="876"/>
      <c r="UYR69" s="876"/>
      <c r="UYS69" s="876"/>
      <c r="UYT69" s="876"/>
      <c r="UYU69" s="876"/>
      <c r="UYV69" s="876"/>
      <c r="UYW69" s="876"/>
      <c r="UYX69" s="876"/>
      <c r="UYY69" s="876"/>
      <c r="UYZ69" s="876"/>
      <c r="UZA69" s="876"/>
      <c r="UZB69" s="876"/>
      <c r="UZC69" s="876"/>
      <c r="UZD69" s="876"/>
      <c r="UZE69" s="876"/>
      <c r="UZF69" s="876"/>
      <c r="UZG69" s="876"/>
      <c r="UZH69" s="876"/>
      <c r="UZI69" s="876"/>
      <c r="UZJ69" s="876"/>
      <c r="UZK69" s="876"/>
      <c r="UZL69" s="876"/>
      <c r="UZM69" s="876"/>
      <c r="UZN69" s="876"/>
      <c r="UZO69" s="876"/>
      <c r="UZP69" s="876"/>
      <c r="UZQ69" s="876"/>
      <c r="UZR69" s="876"/>
      <c r="UZS69" s="876"/>
      <c r="UZT69" s="876"/>
      <c r="UZU69" s="876"/>
      <c r="UZV69" s="876"/>
      <c r="UZW69" s="876"/>
      <c r="UZX69" s="876"/>
      <c r="UZY69" s="876"/>
      <c r="UZZ69" s="876"/>
      <c r="VAA69" s="876"/>
      <c r="VAB69" s="876"/>
      <c r="VAC69" s="876"/>
      <c r="VAD69" s="876"/>
      <c r="VAE69" s="876"/>
      <c r="VAF69" s="876"/>
      <c r="VAG69" s="876"/>
      <c r="VAH69" s="876"/>
      <c r="VAI69" s="876"/>
      <c r="VAJ69" s="876"/>
      <c r="VAK69" s="876"/>
      <c r="VAL69" s="876"/>
      <c r="VAM69" s="876"/>
      <c r="VAN69" s="876"/>
      <c r="VAO69" s="876"/>
      <c r="VAP69" s="876"/>
      <c r="VAQ69" s="876"/>
      <c r="VAR69" s="876"/>
      <c r="VAS69" s="876"/>
      <c r="VAT69" s="876"/>
      <c r="VAU69" s="876"/>
      <c r="VAV69" s="876"/>
      <c r="VAW69" s="876"/>
      <c r="VAX69" s="876"/>
      <c r="VAY69" s="876"/>
      <c r="VAZ69" s="876"/>
      <c r="VBA69" s="876"/>
      <c r="VBB69" s="876"/>
      <c r="VBC69" s="876"/>
      <c r="VBD69" s="876"/>
      <c r="VBE69" s="876"/>
      <c r="VBF69" s="876"/>
      <c r="VBG69" s="876"/>
      <c r="VBH69" s="876"/>
      <c r="VBI69" s="876"/>
      <c r="VBJ69" s="876"/>
      <c r="VBK69" s="876"/>
      <c r="VBL69" s="876"/>
      <c r="VBM69" s="876"/>
      <c r="VBN69" s="876"/>
      <c r="VBO69" s="876"/>
      <c r="VBP69" s="876"/>
      <c r="VBQ69" s="876"/>
      <c r="VBR69" s="876"/>
      <c r="VBS69" s="876"/>
      <c r="VBT69" s="876"/>
      <c r="VBU69" s="876"/>
      <c r="VBV69" s="876"/>
      <c r="VBW69" s="876"/>
      <c r="VBX69" s="876"/>
      <c r="VBY69" s="876"/>
      <c r="VBZ69" s="876"/>
      <c r="VCA69" s="876"/>
      <c r="VCB69" s="876"/>
      <c r="VCC69" s="876"/>
      <c r="VCD69" s="876"/>
      <c r="VCE69" s="876"/>
      <c r="VCF69" s="876"/>
      <c r="VCG69" s="876"/>
      <c r="VCH69" s="876"/>
      <c r="VCI69" s="876"/>
      <c r="VCJ69" s="876"/>
      <c r="VCK69" s="876"/>
      <c r="VCL69" s="876"/>
      <c r="VCM69" s="876"/>
      <c r="VCN69" s="876"/>
      <c r="VCO69" s="876"/>
      <c r="VCP69" s="876"/>
      <c r="VCQ69" s="876"/>
      <c r="VCR69" s="876"/>
      <c r="VCS69" s="876"/>
      <c r="VCT69" s="876"/>
      <c r="VCU69" s="876"/>
      <c r="VCV69" s="876"/>
      <c r="VCW69" s="876"/>
      <c r="VCX69" s="876"/>
      <c r="VCY69" s="876"/>
      <c r="VCZ69" s="876"/>
      <c r="VDA69" s="876"/>
      <c r="VDB69" s="876"/>
      <c r="VDC69" s="876"/>
      <c r="VDD69" s="876"/>
      <c r="VDE69" s="876"/>
      <c r="VDF69" s="876"/>
      <c r="VDG69" s="876"/>
      <c r="VDH69" s="876"/>
      <c r="VDI69" s="876"/>
      <c r="VDJ69" s="876"/>
      <c r="VDK69" s="876"/>
      <c r="VDL69" s="876"/>
      <c r="VDM69" s="876"/>
      <c r="VDN69" s="876"/>
      <c r="VDO69" s="876"/>
      <c r="VDP69" s="876"/>
      <c r="VDQ69" s="876"/>
      <c r="VDR69" s="876"/>
      <c r="VDS69" s="876"/>
      <c r="VDT69" s="876"/>
      <c r="VDU69" s="876"/>
      <c r="VDV69" s="876"/>
      <c r="VDW69" s="876"/>
      <c r="VDX69" s="876"/>
      <c r="VDY69" s="876"/>
      <c r="VDZ69" s="876"/>
      <c r="VEA69" s="876"/>
      <c r="VEB69" s="876"/>
      <c r="VEC69" s="876"/>
      <c r="VED69" s="876"/>
      <c r="VEE69" s="876"/>
      <c r="VEF69" s="876"/>
      <c r="VEG69" s="876"/>
      <c r="VEH69" s="876"/>
      <c r="VEI69" s="876"/>
      <c r="VEJ69" s="876"/>
      <c r="VEK69" s="876"/>
      <c r="VEL69" s="876"/>
      <c r="VEM69" s="876"/>
      <c r="VEN69" s="876"/>
      <c r="VEO69" s="876"/>
      <c r="VEP69" s="876"/>
      <c r="VEQ69" s="876"/>
      <c r="VER69" s="876"/>
      <c r="VES69" s="876"/>
      <c r="VET69" s="876"/>
      <c r="VEU69" s="876"/>
      <c r="VEV69" s="876"/>
      <c r="VEW69" s="876"/>
      <c r="VEX69" s="876"/>
      <c r="VEY69" s="876"/>
      <c r="VEZ69" s="876"/>
      <c r="VFA69" s="876"/>
      <c r="VFB69" s="876"/>
      <c r="VFC69" s="876"/>
      <c r="VFD69" s="876"/>
      <c r="VFE69" s="876"/>
      <c r="VFF69" s="876"/>
      <c r="VFG69" s="876"/>
      <c r="VFH69" s="876"/>
      <c r="VFI69" s="876"/>
      <c r="VFJ69" s="876"/>
      <c r="VFK69" s="876"/>
      <c r="VFL69" s="876"/>
      <c r="VFM69" s="876"/>
      <c r="VFN69" s="876"/>
      <c r="VFO69" s="876"/>
      <c r="VFP69" s="876"/>
      <c r="VFQ69" s="876"/>
      <c r="VFR69" s="876"/>
      <c r="VFS69" s="876"/>
      <c r="VFT69" s="876"/>
      <c r="VFU69" s="876"/>
      <c r="VFV69" s="876"/>
      <c r="VFW69" s="876"/>
      <c r="VFX69" s="876"/>
      <c r="VFY69" s="876"/>
      <c r="VFZ69" s="876"/>
      <c r="VGA69" s="876"/>
      <c r="VGB69" s="876"/>
      <c r="VGC69" s="876"/>
      <c r="VGD69" s="876"/>
      <c r="VGE69" s="876"/>
      <c r="VGF69" s="876"/>
      <c r="VGG69" s="876"/>
      <c r="VGH69" s="876"/>
      <c r="VGI69" s="876"/>
      <c r="VGJ69" s="876"/>
      <c r="VGK69" s="876"/>
      <c r="VGL69" s="876"/>
      <c r="VGM69" s="876"/>
      <c r="VGN69" s="876"/>
      <c r="VGO69" s="876"/>
      <c r="VGP69" s="876"/>
      <c r="VGQ69" s="876"/>
      <c r="VGR69" s="876"/>
      <c r="VGS69" s="876"/>
      <c r="VGT69" s="876"/>
      <c r="VGU69" s="876"/>
      <c r="VGV69" s="876"/>
      <c r="VGW69" s="876"/>
      <c r="VGX69" s="876"/>
      <c r="VGY69" s="876"/>
      <c r="VGZ69" s="876"/>
      <c r="VHA69" s="876"/>
      <c r="VHB69" s="876"/>
      <c r="VHC69" s="876"/>
      <c r="VHD69" s="876"/>
      <c r="VHE69" s="876"/>
      <c r="VHF69" s="876"/>
      <c r="VHG69" s="876"/>
      <c r="VHH69" s="876"/>
      <c r="VHI69" s="876"/>
      <c r="VHJ69" s="876"/>
      <c r="VHK69" s="876"/>
      <c r="VHL69" s="876"/>
      <c r="VHM69" s="876"/>
      <c r="VHN69" s="876"/>
      <c r="VHO69" s="876"/>
      <c r="VHP69" s="876"/>
      <c r="VHQ69" s="876"/>
      <c r="VHR69" s="876"/>
      <c r="VHS69" s="876"/>
      <c r="VHT69" s="876"/>
      <c r="VHU69" s="876"/>
      <c r="VHV69" s="876"/>
      <c r="VHW69" s="876"/>
      <c r="VHX69" s="876"/>
      <c r="VHY69" s="876"/>
      <c r="VHZ69" s="876"/>
      <c r="VIA69" s="876"/>
      <c r="VIB69" s="876"/>
      <c r="VIC69" s="876"/>
      <c r="VID69" s="876"/>
      <c r="VIE69" s="876"/>
      <c r="VIF69" s="876"/>
      <c r="VIG69" s="876"/>
      <c r="VIH69" s="876"/>
      <c r="VII69" s="876"/>
      <c r="VIJ69" s="876"/>
      <c r="VIK69" s="876"/>
      <c r="VIL69" s="876"/>
      <c r="VIM69" s="876"/>
      <c r="VIN69" s="876"/>
      <c r="VIO69" s="876"/>
      <c r="VIP69" s="876"/>
      <c r="VIQ69" s="876"/>
      <c r="VIR69" s="876"/>
      <c r="VIS69" s="876"/>
      <c r="VIT69" s="876"/>
      <c r="VIU69" s="876"/>
      <c r="VIV69" s="876"/>
      <c r="VIW69" s="876"/>
      <c r="VIX69" s="876"/>
      <c r="VIY69" s="876"/>
      <c r="VIZ69" s="876"/>
      <c r="VJA69" s="876"/>
      <c r="VJB69" s="876"/>
      <c r="VJC69" s="876"/>
      <c r="VJD69" s="876"/>
      <c r="VJE69" s="876"/>
      <c r="VJF69" s="876"/>
      <c r="VJG69" s="876"/>
      <c r="VJH69" s="876"/>
      <c r="VJI69" s="876"/>
      <c r="VJJ69" s="876"/>
      <c r="VJK69" s="876"/>
      <c r="VJL69" s="876"/>
      <c r="VJM69" s="876"/>
      <c r="VJN69" s="876"/>
      <c r="VJO69" s="876"/>
      <c r="VJP69" s="876"/>
      <c r="VJQ69" s="876"/>
      <c r="VJR69" s="876"/>
      <c r="VJS69" s="876"/>
      <c r="VJT69" s="876"/>
      <c r="VJU69" s="876"/>
      <c r="VJV69" s="876"/>
      <c r="VJW69" s="876"/>
      <c r="VJX69" s="876"/>
      <c r="VJY69" s="876"/>
      <c r="VJZ69" s="876"/>
      <c r="VKA69" s="876"/>
      <c r="VKB69" s="876"/>
      <c r="VKC69" s="876"/>
      <c r="VKD69" s="876"/>
      <c r="VKE69" s="876"/>
      <c r="VKF69" s="876"/>
      <c r="VKG69" s="876"/>
      <c r="VKH69" s="876"/>
      <c r="VKI69" s="876"/>
      <c r="VKJ69" s="876"/>
      <c r="VKK69" s="876"/>
      <c r="VKL69" s="876"/>
      <c r="VKM69" s="876"/>
      <c r="VKN69" s="876"/>
      <c r="VKO69" s="876"/>
      <c r="VKP69" s="876"/>
      <c r="VKQ69" s="876"/>
      <c r="VKR69" s="876"/>
      <c r="VKS69" s="876"/>
      <c r="VKT69" s="876"/>
      <c r="VKU69" s="876"/>
      <c r="VKV69" s="876"/>
      <c r="VKW69" s="876"/>
      <c r="VKX69" s="876"/>
      <c r="VKY69" s="876"/>
      <c r="VKZ69" s="876"/>
      <c r="VLA69" s="876"/>
      <c r="VLB69" s="876"/>
      <c r="VLC69" s="876"/>
      <c r="VLD69" s="876"/>
      <c r="VLE69" s="876"/>
      <c r="VLF69" s="876"/>
      <c r="VLG69" s="876"/>
      <c r="VLH69" s="876"/>
      <c r="VLI69" s="876"/>
      <c r="VLJ69" s="876"/>
      <c r="VLK69" s="876"/>
      <c r="VLL69" s="876"/>
      <c r="VLM69" s="876"/>
      <c r="VLN69" s="876"/>
      <c r="VLO69" s="876"/>
      <c r="VLP69" s="876"/>
      <c r="VLQ69" s="876"/>
      <c r="VLR69" s="876"/>
      <c r="VLS69" s="876"/>
      <c r="VLT69" s="876"/>
      <c r="VLU69" s="876"/>
      <c r="VLV69" s="876"/>
      <c r="VLW69" s="876"/>
      <c r="VLX69" s="876"/>
      <c r="VLY69" s="876"/>
      <c r="VLZ69" s="876"/>
      <c r="VMA69" s="876"/>
      <c r="VMB69" s="876"/>
      <c r="VMC69" s="876"/>
      <c r="VMD69" s="876"/>
      <c r="VME69" s="876"/>
      <c r="VMF69" s="876"/>
      <c r="VMG69" s="876"/>
      <c r="VMH69" s="876"/>
      <c r="VMI69" s="876"/>
      <c r="VMJ69" s="876"/>
      <c r="VMK69" s="876"/>
      <c r="VML69" s="876"/>
      <c r="VMM69" s="876"/>
      <c r="VMN69" s="876"/>
      <c r="VMO69" s="876"/>
      <c r="VMP69" s="876"/>
      <c r="VMQ69" s="876"/>
      <c r="VMR69" s="876"/>
      <c r="VMS69" s="876"/>
      <c r="VMT69" s="876"/>
      <c r="VMU69" s="876"/>
      <c r="VMV69" s="876"/>
      <c r="VMW69" s="876"/>
      <c r="VMX69" s="876"/>
      <c r="VMY69" s="876"/>
      <c r="VMZ69" s="876"/>
      <c r="VNA69" s="876"/>
      <c r="VNB69" s="876"/>
      <c r="VNC69" s="876"/>
      <c r="VND69" s="876"/>
      <c r="VNE69" s="876"/>
      <c r="VNF69" s="876"/>
      <c r="VNG69" s="876"/>
      <c r="VNH69" s="876"/>
      <c r="VNI69" s="876"/>
      <c r="VNJ69" s="876"/>
      <c r="VNK69" s="876"/>
      <c r="VNL69" s="876"/>
      <c r="VNM69" s="876"/>
      <c r="VNN69" s="876"/>
      <c r="VNO69" s="876"/>
      <c r="VNP69" s="876"/>
      <c r="VNQ69" s="876"/>
      <c r="VNR69" s="876"/>
      <c r="VNS69" s="876"/>
      <c r="VNT69" s="876"/>
      <c r="VNU69" s="876"/>
      <c r="VNV69" s="876"/>
      <c r="VNW69" s="876"/>
      <c r="VNX69" s="876"/>
      <c r="VNY69" s="876"/>
      <c r="VNZ69" s="876"/>
      <c r="VOA69" s="876"/>
      <c r="VOB69" s="876"/>
      <c r="VOC69" s="876"/>
      <c r="VOD69" s="876"/>
      <c r="VOE69" s="876"/>
      <c r="VOF69" s="876"/>
      <c r="VOG69" s="876"/>
      <c r="VOH69" s="876"/>
      <c r="VOI69" s="876"/>
      <c r="VOJ69" s="876"/>
      <c r="VOK69" s="876"/>
      <c r="VOL69" s="876"/>
      <c r="VOM69" s="876"/>
      <c r="VON69" s="876"/>
      <c r="VOO69" s="876"/>
      <c r="VOP69" s="876"/>
      <c r="VOQ69" s="876"/>
      <c r="VOR69" s="876"/>
      <c r="VOS69" s="876"/>
      <c r="VOT69" s="876"/>
      <c r="VOU69" s="876"/>
      <c r="VOV69" s="876"/>
      <c r="VOW69" s="876"/>
      <c r="VOX69" s="876"/>
      <c r="VOY69" s="876"/>
      <c r="VOZ69" s="876"/>
      <c r="VPA69" s="876"/>
      <c r="VPB69" s="876"/>
      <c r="VPC69" s="876"/>
      <c r="VPD69" s="876"/>
      <c r="VPE69" s="876"/>
      <c r="VPF69" s="876"/>
      <c r="VPG69" s="876"/>
      <c r="VPH69" s="876"/>
      <c r="VPI69" s="876"/>
      <c r="VPJ69" s="876"/>
      <c r="VPK69" s="876"/>
      <c r="VPL69" s="876"/>
      <c r="VPM69" s="876"/>
      <c r="VPN69" s="876"/>
      <c r="VPO69" s="876"/>
      <c r="VPP69" s="876"/>
      <c r="VPQ69" s="876"/>
      <c r="VPR69" s="876"/>
      <c r="VPS69" s="876"/>
      <c r="VPT69" s="876"/>
      <c r="VPU69" s="876"/>
      <c r="VPV69" s="876"/>
      <c r="VPW69" s="876"/>
      <c r="VPX69" s="876"/>
      <c r="VPY69" s="876"/>
      <c r="VPZ69" s="876"/>
      <c r="VQA69" s="876"/>
      <c r="VQB69" s="876"/>
      <c r="VQC69" s="876"/>
      <c r="VQD69" s="876"/>
      <c r="VQE69" s="876"/>
      <c r="VQF69" s="876"/>
      <c r="VQG69" s="876"/>
      <c r="VQH69" s="876"/>
      <c r="VQI69" s="876"/>
      <c r="VQJ69" s="876"/>
      <c r="VQK69" s="876"/>
      <c r="VQL69" s="876"/>
      <c r="VQM69" s="876"/>
      <c r="VQN69" s="876"/>
      <c r="VQO69" s="876"/>
      <c r="VQP69" s="876"/>
      <c r="VQQ69" s="876"/>
      <c r="VQR69" s="876"/>
      <c r="VQS69" s="876"/>
      <c r="VQT69" s="876"/>
      <c r="VQU69" s="876"/>
      <c r="VQV69" s="876"/>
      <c r="VQW69" s="876"/>
      <c r="VQX69" s="876"/>
      <c r="VQY69" s="876"/>
      <c r="VQZ69" s="876"/>
      <c r="VRA69" s="876"/>
      <c r="VRB69" s="876"/>
      <c r="VRC69" s="876"/>
      <c r="VRD69" s="876"/>
      <c r="VRE69" s="876"/>
      <c r="VRF69" s="876"/>
      <c r="VRG69" s="876"/>
      <c r="VRH69" s="876"/>
      <c r="VRI69" s="876"/>
      <c r="VRJ69" s="876"/>
      <c r="VRK69" s="876"/>
      <c r="VRL69" s="876"/>
      <c r="VRM69" s="876"/>
      <c r="VRN69" s="876"/>
      <c r="VRO69" s="876"/>
      <c r="VRP69" s="876"/>
      <c r="VRQ69" s="876"/>
      <c r="VRR69" s="876"/>
      <c r="VRS69" s="876"/>
      <c r="VRT69" s="876"/>
      <c r="VRU69" s="876"/>
      <c r="VRV69" s="876"/>
      <c r="VRW69" s="876"/>
      <c r="VRX69" s="876"/>
      <c r="VRY69" s="876"/>
      <c r="VRZ69" s="876"/>
      <c r="VSA69" s="876"/>
      <c r="VSB69" s="876"/>
      <c r="VSC69" s="876"/>
      <c r="VSD69" s="876"/>
      <c r="VSE69" s="876"/>
      <c r="VSF69" s="876"/>
      <c r="VSG69" s="876"/>
      <c r="VSH69" s="876"/>
      <c r="VSI69" s="876"/>
      <c r="VSJ69" s="876"/>
      <c r="VSK69" s="876"/>
      <c r="VSL69" s="876"/>
      <c r="VSM69" s="876"/>
      <c r="VSN69" s="876"/>
      <c r="VSO69" s="876"/>
      <c r="VSP69" s="876"/>
      <c r="VSQ69" s="876"/>
      <c r="VSR69" s="876"/>
      <c r="VSS69" s="876"/>
      <c r="VST69" s="876"/>
      <c r="VSU69" s="876"/>
      <c r="VSV69" s="876"/>
      <c r="VSW69" s="876"/>
      <c r="VSX69" s="876"/>
      <c r="VSY69" s="876"/>
      <c r="VSZ69" s="876"/>
      <c r="VTA69" s="876"/>
      <c r="VTB69" s="876"/>
      <c r="VTC69" s="876"/>
      <c r="VTD69" s="876"/>
      <c r="VTE69" s="876"/>
      <c r="VTF69" s="876"/>
      <c r="VTG69" s="876"/>
      <c r="VTH69" s="876"/>
      <c r="VTI69" s="876"/>
      <c r="VTJ69" s="876"/>
      <c r="VTK69" s="876"/>
      <c r="VTL69" s="876"/>
      <c r="VTM69" s="876"/>
      <c r="VTN69" s="876"/>
      <c r="VTO69" s="876"/>
      <c r="VTP69" s="876"/>
      <c r="VTQ69" s="876"/>
      <c r="VTR69" s="876"/>
      <c r="VTS69" s="876"/>
      <c r="VTT69" s="876"/>
      <c r="VTU69" s="876"/>
      <c r="VTV69" s="876"/>
      <c r="VTW69" s="876"/>
      <c r="VTX69" s="876"/>
      <c r="VTY69" s="876"/>
      <c r="VTZ69" s="876"/>
      <c r="VUA69" s="876"/>
      <c r="VUB69" s="876"/>
      <c r="VUC69" s="876"/>
      <c r="VUD69" s="876"/>
      <c r="VUE69" s="876"/>
      <c r="VUF69" s="876"/>
      <c r="VUG69" s="876"/>
      <c r="VUH69" s="876"/>
      <c r="VUI69" s="876"/>
      <c r="VUJ69" s="876"/>
      <c r="VUK69" s="876"/>
      <c r="VUL69" s="876"/>
      <c r="VUM69" s="876"/>
      <c r="VUN69" s="876"/>
      <c r="VUO69" s="876"/>
      <c r="VUP69" s="876"/>
      <c r="VUQ69" s="876"/>
      <c r="VUR69" s="876"/>
      <c r="VUS69" s="876"/>
      <c r="VUT69" s="876"/>
      <c r="VUU69" s="876"/>
      <c r="VUV69" s="876"/>
      <c r="VUW69" s="876"/>
      <c r="VUX69" s="876"/>
      <c r="VUY69" s="876"/>
      <c r="VUZ69" s="876"/>
      <c r="VVA69" s="876"/>
      <c r="VVB69" s="876"/>
      <c r="VVC69" s="876"/>
      <c r="VVD69" s="876"/>
      <c r="VVE69" s="876"/>
      <c r="VVF69" s="876"/>
      <c r="VVG69" s="876"/>
      <c r="VVH69" s="876"/>
      <c r="VVI69" s="876"/>
      <c r="VVJ69" s="876"/>
      <c r="VVK69" s="876"/>
      <c r="VVL69" s="876"/>
      <c r="VVM69" s="876"/>
      <c r="VVN69" s="876"/>
      <c r="VVO69" s="876"/>
      <c r="VVP69" s="876"/>
      <c r="VVQ69" s="876"/>
      <c r="VVR69" s="876"/>
      <c r="VVS69" s="876"/>
      <c r="VVT69" s="876"/>
      <c r="VVU69" s="876"/>
      <c r="VVV69" s="876"/>
      <c r="VVW69" s="876"/>
      <c r="VVX69" s="876"/>
      <c r="VVY69" s="876"/>
      <c r="VVZ69" s="876"/>
      <c r="VWA69" s="876"/>
      <c r="VWB69" s="876"/>
      <c r="VWC69" s="876"/>
      <c r="VWD69" s="876"/>
      <c r="VWE69" s="876"/>
      <c r="VWF69" s="876"/>
      <c r="VWG69" s="876"/>
      <c r="VWH69" s="876"/>
      <c r="VWI69" s="876"/>
      <c r="VWJ69" s="876"/>
      <c r="VWK69" s="876"/>
      <c r="VWL69" s="876"/>
      <c r="VWM69" s="876"/>
      <c r="VWN69" s="876"/>
      <c r="VWO69" s="876"/>
      <c r="VWP69" s="876"/>
      <c r="VWQ69" s="876"/>
      <c r="VWR69" s="876"/>
      <c r="VWS69" s="876"/>
      <c r="VWT69" s="876"/>
      <c r="VWU69" s="876"/>
      <c r="VWV69" s="876"/>
      <c r="VWW69" s="876"/>
      <c r="VWX69" s="876"/>
      <c r="VWY69" s="876"/>
      <c r="VWZ69" s="876"/>
      <c r="VXA69" s="876"/>
      <c r="VXB69" s="876"/>
      <c r="VXC69" s="876"/>
      <c r="VXD69" s="876"/>
      <c r="VXE69" s="876"/>
      <c r="VXF69" s="876"/>
      <c r="VXG69" s="876"/>
      <c r="VXH69" s="876"/>
      <c r="VXI69" s="876"/>
      <c r="VXJ69" s="876"/>
      <c r="VXK69" s="876"/>
      <c r="VXL69" s="876"/>
      <c r="VXM69" s="876"/>
      <c r="VXN69" s="876"/>
      <c r="VXO69" s="876"/>
      <c r="VXP69" s="876"/>
      <c r="VXQ69" s="876"/>
      <c r="VXR69" s="876"/>
      <c r="VXS69" s="876"/>
      <c r="VXT69" s="876"/>
      <c r="VXU69" s="876"/>
      <c r="VXV69" s="876"/>
      <c r="VXW69" s="876"/>
      <c r="VXX69" s="876"/>
      <c r="VXY69" s="876"/>
      <c r="VXZ69" s="876"/>
      <c r="VYA69" s="876"/>
      <c r="VYB69" s="876"/>
      <c r="VYC69" s="876"/>
      <c r="VYD69" s="876"/>
      <c r="VYE69" s="876"/>
      <c r="VYF69" s="876"/>
      <c r="VYG69" s="876"/>
      <c r="VYH69" s="876"/>
      <c r="VYI69" s="876"/>
      <c r="VYJ69" s="876"/>
      <c r="VYK69" s="876"/>
      <c r="VYL69" s="876"/>
      <c r="VYM69" s="876"/>
      <c r="VYN69" s="876"/>
      <c r="VYO69" s="876"/>
      <c r="VYP69" s="876"/>
      <c r="VYQ69" s="876"/>
      <c r="VYR69" s="876"/>
      <c r="VYS69" s="876"/>
      <c r="VYT69" s="876"/>
      <c r="VYU69" s="876"/>
      <c r="VYV69" s="876"/>
      <c r="VYW69" s="876"/>
      <c r="VYX69" s="876"/>
      <c r="VYY69" s="876"/>
      <c r="VYZ69" s="876"/>
      <c r="VZA69" s="876"/>
      <c r="VZB69" s="876"/>
      <c r="VZC69" s="876"/>
      <c r="VZD69" s="876"/>
      <c r="VZE69" s="876"/>
      <c r="VZF69" s="876"/>
      <c r="VZG69" s="876"/>
      <c r="VZH69" s="876"/>
      <c r="VZI69" s="876"/>
      <c r="VZJ69" s="876"/>
      <c r="VZK69" s="876"/>
      <c r="VZL69" s="876"/>
      <c r="VZM69" s="876"/>
      <c r="VZN69" s="876"/>
      <c r="VZO69" s="876"/>
      <c r="VZP69" s="876"/>
      <c r="VZQ69" s="876"/>
      <c r="VZR69" s="876"/>
      <c r="VZS69" s="876"/>
      <c r="VZT69" s="876"/>
      <c r="VZU69" s="876"/>
      <c r="VZV69" s="876"/>
      <c r="VZW69" s="876"/>
      <c r="VZX69" s="876"/>
      <c r="VZY69" s="876"/>
      <c r="VZZ69" s="876"/>
      <c r="WAA69" s="876"/>
      <c r="WAB69" s="876"/>
      <c r="WAC69" s="876"/>
      <c r="WAD69" s="876"/>
      <c r="WAE69" s="876"/>
      <c r="WAF69" s="876"/>
      <c r="WAG69" s="876"/>
      <c r="WAH69" s="876"/>
      <c r="WAI69" s="876"/>
      <c r="WAJ69" s="876"/>
      <c r="WAK69" s="876"/>
      <c r="WAL69" s="876"/>
      <c r="WAM69" s="876"/>
      <c r="WAN69" s="876"/>
      <c r="WAO69" s="876"/>
      <c r="WAP69" s="876"/>
      <c r="WAQ69" s="876"/>
      <c r="WAR69" s="876"/>
      <c r="WAS69" s="876"/>
      <c r="WAT69" s="876"/>
      <c r="WAU69" s="876"/>
      <c r="WAV69" s="876"/>
      <c r="WAW69" s="876"/>
      <c r="WAX69" s="876"/>
      <c r="WAY69" s="876"/>
      <c r="WAZ69" s="876"/>
      <c r="WBA69" s="876"/>
      <c r="WBB69" s="876"/>
      <c r="WBC69" s="876"/>
      <c r="WBD69" s="876"/>
      <c r="WBE69" s="876"/>
      <c r="WBF69" s="876"/>
      <c r="WBG69" s="876"/>
      <c r="WBH69" s="876"/>
      <c r="WBI69" s="876"/>
      <c r="WBJ69" s="876"/>
      <c r="WBK69" s="876"/>
      <c r="WBL69" s="876"/>
      <c r="WBM69" s="876"/>
      <c r="WBN69" s="876"/>
      <c r="WBO69" s="876"/>
      <c r="WBP69" s="876"/>
      <c r="WBQ69" s="876"/>
      <c r="WBR69" s="876"/>
      <c r="WBS69" s="876"/>
      <c r="WBT69" s="876"/>
      <c r="WBU69" s="876"/>
      <c r="WBV69" s="876"/>
      <c r="WBW69" s="876"/>
      <c r="WBX69" s="876"/>
      <c r="WBY69" s="876"/>
      <c r="WBZ69" s="876"/>
      <c r="WCA69" s="876"/>
      <c r="WCB69" s="876"/>
      <c r="WCC69" s="876"/>
      <c r="WCD69" s="876"/>
      <c r="WCE69" s="876"/>
      <c r="WCF69" s="876"/>
      <c r="WCG69" s="876"/>
      <c r="WCH69" s="876"/>
      <c r="WCI69" s="876"/>
      <c r="WCJ69" s="876"/>
      <c r="WCK69" s="876"/>
      <c r="WCL69" s="876"/>
      <c r="WCM69" s="876"/>
      <c r="WCN69" s="876"/>
      <c r="WCO69" s="876"/>
      <c r="WCP69" s="876"/>
      <c r="WCQ69" s="876"/>
      <c r="WCR69" s="876"/>
      <c r="WCS69" s="876"/>
      <c r="WCT69" s="876"/>
      <c r="WCU69" s="876"/>
      <c r="WCV69" s="876"/>
      <c r="WCW69" s="876"/>
      <c r="WCX69" s="876"/>
      <c r="WCY69" s="876"/>
      <c r="WCZ69" s="876"/>
      <c r="WDA69" s="876"/>
      <c r="WDB69" s="876"/>
      <c r="WDC69" s="876"/>
      <c r="WDD69" s="876"/>
      <c r="WDE69" s="876"/>
      <c r="WDF69" s="876"/>
      <c r="WDG69" s="876"/>
      <c r="WDH69" s="876"/>
      <c r="WDI69" s="876"/>
      <c r="WDJ69" s="876"/>
      <c r="WDK69" s="876"/>
      <c r="WDL69" s="876"/>
      <c r="WDM69" s="876"/>
      <c r="WDN69" s="876"/>
      <c r="WDO69" s="876"/>
      <c r="WDP69" s="876"/>
      <c r="WDQ69" s="876"/>
      <c r="WDR69" s="876"/>
      <c r="WDS69" s="876"/>
      <c r="WDT69" s="876"/>
      <c r="WDU69" s="876"/>
      <c r="WDV69" s="876"/>
      <c r="WDW69" s="876"/>
      <c r="WDX69" s="876"/>
      <c r="WDY69" s="876"/>
      <c r="WDZ69" s="876"/>
      <c r="WEA69" s="876"/>
      <c r="WEB69" s="876"/>
      <c r="WEC69" s="876"/>
      <c r="WED69" s="876"/>
      <c r="WEE69" s="876"/>
      <c r="WEF69" s="876"/>
      <c r="WEG69" s="876"/>
      <c r="WEH69" s="876"/>
      <c r="WEI69" s="876"/>
      <c r="WEJ69" s="876"/>
      <c r="WEK69" s="876"/>
      <c r="WEL69" s="876"/>
      <c r="WEM69" s="876"/>
      <c r="WEN69" s="876"/>
      <c r="WEO69" s="876"/>
      <c r="WEP69" s="876"/>
      <c r="WEQ69" s="876"/>
      <c r="WER69" s="876"/>
      <c r="WES69" s="876"/>
      <c r="WET69" s="876"/>
      <c r="WEU69" s="876"/>
      <c r="WEV69" s="876"/>
      <c r="WEW69" s="876"/>
      <c r="WEX69" s="876"/>
      <c r="WEY69" s="876"/>
      <c r="WEZ69" s="876"/>
      <c r="WFA69" s="876"/>
      <c r="WFB69" s="876"/>
      <c r="WFC69" s="876"/>
      <c r="WFD69" s="876"/>
      <c r="WFE69" s="876"/>
      <c r="WFF69" s="876"/>
      <c r="WFG69" s="876"/>
      <c r="WFH69" s="876"/>
      <c r="WFI69" s="876"/>
      <c r="WFJ69" s="876"/>
      <c r="WFK69" s="876"/>
      <c r="WFL69" s="876"/>
      <c r="WFM69" s="876"/>
      <c r="WFN69" s="876"/>
      <c r="WFO69" s="876"/>
      <c r="WFP69" s="876"/>
      <c r="WFQ69" s="876"/>
      <c r="WFR69" s="876"/>
      <c r="WFS69" s="876"/>
      <c r="WFT69" s="876"/>
      <c r="WFU69" s="876"/>
      <c r="WFV69" s="876"/>
      <c r="WFW69" s="876"/>
      <c r="WFX69" s="876"/>
      <c r="WFY69" s="876"/>
      <c r="WFZ69" s="876"/>
      <c r="WGA69" s="876"/>
      <c r="WGB69" s="876"/>
      <c r="WGC69" s="876"/>
      <c r="WGD69" s="876"/>
      <c r="WGE69" s="876"/>
      <c r="WGF69" s="876"/>
      <c r="WGG69" s="876"/>
      <c r="WGH69" s="876"/>
      <c r="WGI69" s="876"/>
      <c r="WGJ69" s="876"/>
      <c r="WGK69" s="876"/>
      <c r="WGL69" s="876"/>
      <c r="WGM69" s="876"/>
      <c r="WGN69" s="876"/>
      <c r="WGO69" s="876"/>
      <c r="WGP69" s="876"/>
      <c r="WGQ69" s="876"/>
      <c r="WGR69" s="876"/>
      <c r="WGS69" s="876"/>
      <c r="WGT69" s="876"/>
      <c r="WGU69" s="876"/>
      <c r="WGV69" s="876"/>
      <c r="WGW69" s="876"/>
      <c r="WGX69" s="876"/>
      <c r="WGY69" s="876"/>
      <c r="WGZ69" s="876"/>
      <c r="WHA69" s="876"/>
      <c r="WHB69" s="876"/>
      <c r="WHC69" s="876"/>
      <c r="WHD69" s="876"/>
      <c r="WHE69" s="876"/>
      <c r="WHF69" s="876"/>
      <c r="WHG69" s="876"/>
      <c r="WHH69" s="876"/>
      <c r="WHI69" s="876"/>
      <c r="WHJ69" s="876"/>
      <c r="WHK69" s="876"/>
      <c r="WHL69" s="876"/>
      <c r="WHM69" s="876"/>
      <c r="WHN69" s="876"/>
      <c r="WHO69" s="876"/>
      <c r="WHP69" s="876"/>
      <c r="WHQ69" s="876"/>
      <c r="WHR69" s="876"/>
      <c r="WHS69" s="876"/>
      <c r="WHT69" s="876"/>
      <c r="WHU69" s="876"/>
      <c r="WHV69" s="876"/>
      <c r="WHW69" s="876"/>
      <c r="WHX69" s="876"/>
      <c r="WHY69" s="876"/>
      <c r="WHZ69" s="876"/>
      <c r="WIA69" s="876"/>
      <c r="WIB69" s="876"/>
      <c r="WIC69" s="876"/>
      <c r="WID69" s="876"/>
      <c r="WIE69" s="876"/>
      <c r="WIF69" s="876"/>
      <c r="WIG69" s="876"/>
      <c r="WIH69" s="876"/>
      <c r="WII69" s="876"/>
      <c r="WIJ69" s="876"/>
      <c r="WIK69" s="876"/>
      <c r="WIL69" s="876"/>
      <c r="WIM69" s="876"/>
      <c r="WIN69" s="876"/>
      <c r="WIO69" s="876"/>
      <c r="WIP69" s="876"/>
      <c r="WIQ69" s="876"/>
      <c r="WIR69" s="876"/>
      <c r="WIS69" s="876"/>
      <c r="WIT69" s="876"/>
      <c r="WIU69" s="876"/>
      <c r="WIV69" s="876"/>
      <c r="WIW69" s="876"/>
      <c r="WIX69" s="876"/>
      <c r="WIY69" s="876"/>
      <c r="WIZ69" s="876"/>
      <c r="WJA69" s="876"/>
      <c r="WJB69" s="876"/>
      <c r="WJC69" s="876"/>
      <c r="WJD69" s="876"/>
      <c r="WJE69" s="876"/>
      <c r="WJF69" s="876"/>
      <c r="WJG69" s="876"/>
      <c r="WJH69" s="876"/>
      <c r="WJI69" s="876"/>
      <c r="WJJ69" s="876"/>
      <c r="WJK69" s="876"/>
      <c r="WJL69" s="876"/>
      <c r="WJM69" s="876"/>
      <c r="WJN69" s="876"/>
      <c r="WJO69" s="876"/>
      <c r="WJP69" s="876"/>
      <c r="WJQ69" s="876"/>
      <c r="WJR69" s="876"/>
      <c r="WJS69" s="876"/>
      <c r="WJT69" s="876"/>
      <c r="WJU69" s="876"/>
      <c r="WJV69" s="876"/>
      <c r="WJW69" s="876"/>
      <c r="WJX69" s="876"/>
      <c r="WJY69" s="876"/>
      <c r="WJZ69" s="876"/>
      <c r="WKA69" s="876"/>
      <c r="WKB69" s="876"/>
      <c r="WKC69" s="876"/>
      <c r="WKD69" s="876"/>
      <c r="WKE69" s="876"/>
      <c r="WKF69" s="876"/>
      <c r="WKG69" s="876"/>
      <c r="WKH69" s="876"/>
      <c r="WKI69" s="876"/>
      <c r="WKJ69" s="876"/>
      <c r="WKK69" s="876"/>
      <c r="WKL69" s="876"/>
      <c r="WKM69" s="876"/>
      <c r="WKN69" s="876"/>
      <c r="WKO69" s="876"/>
      <c r="WKP69" s="876"/>
      <c r="WKQ69" s="876"/>
      <c r="WKR69" s="876"/>
      <c r="WKS69" s="876"/>
      <c r="WKT69" s="876"/>
      <c r="WKU69" s="876"/>
      <c r="WKV69" s="876"/>
      <c r="WKW69" s="876"/>
      <c r="WKX69" s="876"/>
      <c r="WKY69" s="876"/>
      <c r="WKZ69" s="876"/>
      <c r="WLA69" s="876"/>
      <c r="WLB69" s="876"/>
      <c r="WLC69" s="876"/>
      <c r="WLD69" s="876"/>
      <c r="WLE69" s="876"/>
      <c r="WLF69" s="876"/>
      <c r="WLG69" s="876"/>
      <c r="WLH69" s="876"/>
      <c r="WLI69" s="876"/>
      <c r="WLJ69" s="876"/>
      <c r="WLK69" s="876"/>
      <c r="WLL69" s="876"/>
      <c r="WLM69" s="876"/>
      <c r="WLN69" s="876"/>
      <c r="WLO69" s="876"/>
      <c r="WLP69" s="876"/>
      <c r="WLQ69" s="876"/>
      <c r="WLR69" s="876"/>
      <c r="WLS69" s="876"/>
      <c r="WLT69" s="876"/>
      <c r="WLU69" s="876"/>
      <c r="WLV69" s="876"/>
      <c r="WLW69" s="876"/>
      <c r="WLX69" s="876"/>
      <c r="WLY69" s="876"/>
      <c r="WLZ69" s="876"/>
      <c r="WMA69" s="876"/>
      <c r="WMB69" s="876"/>
      <c r="WMC69" s="876"/>
      <c r="WMD69" s="876"/>
      <c r="WME69" s="876"/>
      <c r="WMF69" s="876"/>
      <c r="WMG69" s="876"/>
      <c r="WMH69" s="876"/>
      <c r="WMI69" s="876"/>
      <c r="WMJ69" s="876"/>
      <c r="WMK69" s="876"/>
      <c r="WML69" s="876"/>
      <c r="WMM69" s="876"/>
      <c r="WMN69" s="876"/>
      <c r="WMO69" s="876"/>
      <c r="WMP69" s="876"/>
      <c r="WMQ69" s="876"/>
      <c r="WMR69" s="876"/>
      <c r="WMS69" s="876"/>
      <c r="WMT69" s="876"/>
      <c r="WMU69" s="876"/>
      <c r="WMV69" s="876"/>
      <c r="WMW69" s="876"/>
      <c r="WMX69" s="876"/>
      <c r="WMY69" s="876"/>
      <c r="WMZ69" s="876"/>
      <c r="WNA69" s="876"/>
      <c r="WNB69" s="876"/>
      <c r="WNC69" s="876"/>
      <c r="WND69" s="876"/>
      <c r="WNE69" s="876"/>
      <c r="WNF69" s="876"/>
      <c r="WNG69" s="876"/>
      <c r="WNH69" s="876"/>
      <c r="WNI69" s="876"/>
      <c r="WNJ69" s="876"/>
      <c r="WNK69" s="876"/>
      <c r="WNL69" s="876"/>
      <c r="WNM69" s="876"/>
      <c r="WNN69" s="876"/>
      <c r="WNO69" s="876"/>
      <c r="WNP69" s="876"/>
      <c r="WNQ69" s="876"/>
      <c r="WNR69" s="876"/>
      <c r="WNS69" s="876"/>
      <c r="WNT69" s="876"/>
      <c r="WNU69" s="876"/>
      <c r="WNV69" s="876"/>
      <c r="WNW69" s="876"/>
      <c r="WNX69" s="876"/>
      <c r="WNY69" s="876"/>
      <c r="WNZ69" s="876"/>
      <c r="WOA69" s="876"/>
      <c r="WOB69" s="876"/>
      <c r="WOC69" s="876"/>
      <c r="WOD69" s="876"/>
      <c r="WOE69" s="876"/>
      <c r="WOF69" s="876"/>
      <c r="WOG69" s="876"/>
      <c r="WOH69" s="876"/>
      <c r="WOI69" s="876"/>
      <c r="WOJ69" s="876"/>
      <c r="WOK69" s="876"/>
      <c r="WOL69" s="876"/>
      <c r="WOM69" s="876"/>
      <c r="WON69" s="876"/>
      <c r="WOO69" s="876"/>
      <c r="WOP69" s="876"/>
      <c r="WOQ69" s="876"/>
      <c r="WOR69" s="876"/>
      <c r="WOS69" s="876"/>
      <c r="WOT69" s="876"/>
      <c r="WOU69" s="876"/>
      <c r="WOV69" s="876"/>
      <c r="WOW69" s="876"/>
      <c r="WOX69" s="876"/>
      <c r="WOY69" s="876"/>
      <c r="WOZ69" s="876"/>
      <c r="WPA69" s="876"/>
      <c r="WPB69" s="876"/>
      <c r="WPC69" s="876"/>
      <c r="WPD69" s="876"/>
      <c r="WPE69" s="876"/>
      <c r="WPF69" s="876"/>
      <c r="WPG69" s="876"/>
      <c r="WPH69" s="876"/>
      <c r="WPI69" s="876"/>
      <c r="WPJ69" s="876"/>
      <c r="WPK69" s="876"/>
      <c r="WPL69" s="876"/>
      <c r="WPM69" s="876"/>
      <c r="WPN69" s="876"/>
      <c r="WPO69" s="876"/>
      <c r="WPP69" s="876"/>
      <c r="WPQ69" s="876"/>
      <c r="WPR69" s="876"/>
      <c r="WPS69" s="876"/>
      <c r="WPT69" s="876"/>
      <c r="WPU69" s="876"/>
      <c r="WPV69" s="876"/>
      <c r="WPW69" s="876"/>
      <c r="WPX69" s="876"/>
      <c r="WPY69" s="876"/>
      <c r="WPZ69" s="876"/>
      <c r="WQA69" s="876"/>
      <c r="WQB69" s="876"/>
      <c r="WQC69" s="876"/>
      <c r="WQD69" s="876"/>
      <c r="WQE69" s="876"/>
      <c r="WQF69" s="876"/>
      <c r="WQG69" s="876"/>
      <c r="WQH69" s="876"/>
      <c r="WQI69" s="876"/>
      <c r="WQJ69" s="876"/>
      <c r="WQK69" s="876"/>
      <c r="WQL69" s="876"/>
      <c r="WQM69" s="876"/>
      <c r="WQN69" s="876"/>
      <c r="WQO69" s="876"/>
      <c r="WQP69" s="876"/>
      <c r="WQQ69" s="876"/>
      <c r="WQR69" s="876"/>
      <c r="WQS69" s="876"/>
      <c r="WQT69" s="876"/>
      <c r="WQU69" s="876"/>
      <c r="WQV69" s="876"/>
      <c r="WQW69" s="876"/>
      <c r="WQX69" s="876"/>
      <c r="WQY69" s="876"/>
      <c r="WQZ69" s="876"/>
      <c r="WRA69" s="876"/>
      <c r="WRB69" s="876"/>
      <c r="WRC69" s="876"/>
      <c r="WRD69" s="876"/>
      <c r="WRE69" s="876"/>
      <c r="WRF69" s="876"/>
      <c r="WRG69" s="876"/>
      <c r="WRH69" s="876"/>
      <c r="WRI69" s="876"/>
      <c r="WRJ69" s="876"/>
      <c r="WRK69" s="876"/>
      <c r="WRL69" s="876"/>
      <c r="WRM69" s="876"/>
      <c r="WRN69" s="876"/>
      <c r="WRO69" s="876"/>
      <c r="WRP69" s="876"/>
      <c r="WRQ69" s="876"/>
      <c r="WRR69" s="876"/>
      <c r="WRS69" s="876"/>
      <c r="WRT69" s="876"/>
      <c r="WRU69" s="876"/>
      <c r="WRV69" s="876"/>
      <c r="WRW69" s="876"/>
      <c r="WRX69" s="876"/>
      <c r="WRY69" s="876"/>
      <c r="WRZ69" s="876"/>
      <c r="WSA69" s="876"/>
      <c r="WSB69" s="876"/>
      <c r="WSC69" s="876"/>
      <c r="WSD69" s="876"/>
      <c r="WSE69" s="876"/>
      <c r="WSF69" s="876"/>
      <c r="WSG69" s="876"/>
      <c r="WSH69" s="876"/>
      <c r="WSI69" s="876"/>
      <c r="WSJ69" s="876"/>
      <c r="WSK69" s="876"/>
      <c r="WSL69" s="876"/>
      <c r="WSM69" s="876"/>
      <c r="WSN69" s="876"/>
      <c r="WSO69" s="876"/>
      <c r="WSP69" s="876"/>
      <c r="WSQ69" s="876"/>
      <c r="WSR69" s="876"/>
      <c r="WSS69" s="876"/>
      <c r="WST69" s="876"/>
      <c r="WSU69" s="876"/>
      <c r="WSV69" s="876"/>
      <c r="WSW69" s="876"/>
      <c r="WSX69" s="876"/>
      <c r="WSY69" s="876"/>
      <c r="WSZ69" s="876"/>
      <c r="WTA69" s="876"/>
      <c r="WTB69" s="876"/>
      <c r="WTC69" s="876"/>
      <c r="WTD69" s="876"/>
      <c r="WTE69" s="876"/>
      <c r="WTF69" s="876"/>
      <c r="WTG69" s="876"/>
      <c r="WTH69" s="876"/>
      <c r="WTI69" s="876"/>
      <c r="WTJ69" s="876"/>
      <c r="WTK69" s="876"/>
      <c r="WTL69" s="876"/>
      <c r="WTM69" s="876"/>
      <c r="WTN69" s="876"/>
      <c r="WTO69" s="876"/>
      <c r="WTP69" s="876"/>
      <c r="WTQ69" s="876"/>
      <c r="WTR69" s="876"/>
      <c r="WTS69" s="876"/>
      <c r="WTT69" s="876"/>
      <c r="WTU69" s="876"/>
      <c r="WTV69" s="876"/>
      <c r="WTW69" s="876"/>
      <c r="WTX69" s="876"/>
      <c r="WTY69" s="876"/>
      <c r="WTZ69" s="876"/>
      <c r="WUA69" s="876"/>
      <c r="WUB69" s="876"/>
      <c r="WUC69" s="876"/>
      <c r="WUD69" s="876"/>
      <c r="WUE69" s="876"/>
      <c r="WUF69" s="876"/>
      <c r="WUG69" s="876"/>
      <c r="WUH69" s="876"/>
      <c r="WUI69" s="876"/>
      <c r="WUJ69" s="876"/>
      <c r="WUK69" s="876"/>
      <c r="WUL69" s="876"/>
      <c r="WUM69" s="876"/>
      <c r="WUN69" s="876"/>
      <c r="WUO69" s="876"/>
      <c r="WUP69" s="876"/>
      <c r="WUQ69" s="876"/>
      <c r="WUR69" s="876"/>
      <c r="WUS69" s="876"/>
      <c r="WUT69" s="876"/>
      <c r="WUU69" s="876"/>
      <c r="WUV69" s="876"/>
      <c r="WUW69" s="876"/>
      <c r="WUX69" s="876"/>
      <c r="WUY69" s="876"/>
      <c r="WUZ69" s="876"/>
      <c r="WVA69" s="876"/>
      <c r="WVB69" s="876"/>
      <c r="WVC69" s="876"/>
      <c r="WVD69" s="876"/>
      <c r="WVE69" s="876"/>
      <c r="WVF69" s="876"/>
      <c r="WVG69" s="876"/>
      <c r="WVH69" s="876"/>
      <c r="WVI69" s="876"/>
      <c r="WVJ69" s="876"/>
      <c r="WVK69" s="876"/>
      <c r="WVL69" s="876"/>
      <c r="WVM69" s="876"/>
      <c r="WVN69" s="876"/>
      <c r="WVO69" s="876"/>
      <c r="WVP69" s="876"/>
      <c r="WVQ69" s="876"/>
      <c r="WVR69" s="876"/>
      <c r="WVS69" s="876"/>
      <c r="WVT69" s="876"/>
      <c r="WVU69" s="876"/>
      <c r="WVV69" s="876"/>
      <c r="WVW69" s="876"/>
      <c r="WVX69" s="876"/>
      <c r="WVY69" s="876"/>
      <c r="WVZ69" s="876"/>
      <c r="WWA69" s="876"/>
      <c r="WWB69" s="876"/>
      <c r="WWC69" s="876"/>
      <c r="WWD69" s="876"/>
      <c r="WWE69" s="876"/>
      <c r="WWF69" s="876"/>
      <c r="WWG69" s="876"/>
      <c r="WWH69" s="876"/>
      <c r="WWI69" s="876"/>
      <c r="WWJ69" s="876"/>
      <c r="WWK69" s="876"/>
      <c r="WWL69" s="876"/>
      <c r="WWM69" s="876"/>
      <c r="WWN69" s="876"/>
      <c r="WWO69" s="876"/>
      <c r="WWP69" s="876"/>
      <c r="WWQ69" s="876"/>
      <c r="WWR69" s="876"/>
      <c r="WWS69" s="876"/>
      <c r="WWT69" s="876"/>
      <c r="WWU69" s="876"/>
      <c r="WWV69" s="876"/>
      <c r="WWW69" s="876"/>
      <c r="WWX69" s="876"/>
      <c r="WWY69" s="876"/>
      <c r="WWZ69" s="876"/>
      <c r="WXA69" s="876"/>
      <c r="WXB69" s="876"/>
      <c r="WXC69" s="876"/>
      <c r="WXD69" s="876"/>
      <c r="WXE69" s="876"/>
      <c r="WXF69" s="876"/>
      <c r="WXG69" s="876"/>
      <c r="WXH69" s="876"/>
      <c r="WXI69" s="876"/>
      <c r="WXJ69" s="876"/>
      <c r="WXK69" s="876"/>
      <c r="WXL69" s="876"/>
      <c r="WXM69" s="876"/>
      <c r="WXN69" s="876"/>
      <c r="WXO69" s="876"/>
      <c r="WXP69" s="876"/>
      <c r="WXQ69" s="876"/>
      <c r="WXR69" s="876"/>
      <c r="WXS69" s="876"/>
      <c r="WXT69" s="876"/>
      <c r="WXU69" s="876"/>
      <c r="WXV69" s="876"/>
      <c r="WXW69" s="876"/>
      <c r="WXX69" s="876"/>
      <c r="WXY69" s="876"/>
      <c r="WXZ69" s="876"/>
      <c r="WYA69" s="876"/>
      <c r="WYB69" s="876"/>
      <c r="WYC69" s="876"/>
      <c r="WYD69" s="876"/>
      <c r="WYE69" s="876"/>
      <c r="WYF69" s="876"/>
      <c r="WYG69" s="876"/>
      <c r="WYH69" s="876"/>
      <c r="WYI69" s="876"/>
      <c r="WYJ69" s="876"/>
      <c r="WYK69" s="876"/>
      <c r="WYL69" s="876"/>
      <c r="WYM69" s="876"/>
      <c r="WYN69" s="876"/>
      <c r="WYO69" s="876"/>
      <c r="WYP69" s="876"/>
      <c r="WYQ69" s="876"/>
      <c r="WYR69" s="876"/>
      <c r="WYS69" s="876"/>
      <c r="WYT69" s="876"/>
      <c r="WYU69" s="876"/>
      <c r="WYV69" s="876"/>
      <c r="WYW69" s="876"/>
      <c r="WYX69" s="876"/>
      <c r="WYY69" s="876"/>
      <c r="WYZ69" s="876"/>
      <c r="WZA69" s="876"/>
      <c r="WZB69" s="876"/>
      <c r="WZC69" s="876"/>
      <c r="WZD69" s="876"/>
      <c r="WZE69" s="876"/>
      <c r="WZF69" s="876"/>
      <c r="WZG69" s="876"/>
      <c r="WZH69" s="876"/>
      <c r="WZI69" s="876"/>
      <c r="WZJ69" s="876"/>
      <c r="WZK69" s="876"/>
      <c r="WZL69" s="876"/>
      <c r="WZM69" s="876"/>
      <c r="WZN69" s="876"/>
      <c r="WZO69" s="876"/>
      <c r="WZP69" s="876"/>
      <c r="WZQ69" s="876"/>
      <c r="WZR69" s="876"/>
      <c r="WZS69" s="876"/>
      <c r="WZT69" s="876"/>
      <c r="WZU69" s="876"/>
      <c r="WZV69" s="876"/>
      <c r="WZW69" s="876"/>
      <c r="WZX69" s="876"/>
      <c r="WZY69" s="876"/>
      <c r="WZZ69" s="876"/>
      <c r="XAA69" s="876"/>
      <c r="XAB69" s="876"/>
      <c r="XAC69" s="876"/>
      <c r="XAD69" s="876"/>
      <c r="XAE69" s="876"/>
      <c r="XAF69" s="876"/>
      <c r="XAG69" s="876"/>
      <c r="XAH69" s="876"/>
      <c r="XAI69" s="876"/>
      <c r="XAJ69" s="876"/>
      <c r="XAK69" s="876"/>
      <c r="XAL69" s="876"/>
      <c r="XAM69" s="876"/>
      <c r="XAN69" s="876"/>
      <c r="XAO69" s="876"/>
      <c r="XAP69" s="876"/>
      <c r="XAQ69" s="876"/>
      <c r="XAR69" s="876"/>
      <c r="XAS69" s="876"/>
      <c r="XAT69" s="876"/>
      <c r="XAU69" s="876"/>
      <c r="XAV69" s="876"/>
      <c r="XAW69" s="876"/>
      <c r="XAX69" s="876"/>
      <c r="XAY69" s="876"/>
      <c r="XAZ69" s="876"/>
      <c r="XBA69" s="876"/>
      <c r="XBB69" s="876"/>
      <c r="XBC69" s="876"/>
      <c r="XBD69" s="876"/>
      <c r="XBE69" s="876"/>
      <c r="XBF69" s="876"/>
      <c r="XBG69" s="876"/>
      <c r="XBH69" s="876"/>
      <c r="XBI69" s="876"/>
      <c r="XBJ69" s="876"/>
      <c r="XBK69" s="876"/>
      <c r="XBL69" s="876"/>
      <c r="XBM69" s="876"/>
      <c r="XBN69" s="876"/>
      <c r="XBO69" s="876"/>
      <c r="XBP69" s="876"/>
      <c r="XBQ69" s="876"/>
      <c r="XBR69" s="876"/>
      <c r="XBS69" s="876"/>
      <c r="XBT69" s="876"/>
      <c r="XBU69" s="876"/>
      <c r="XBV69" s="876"/>
      <c r="XBW69" s="876"/>
      <c r="XBX69" s="876"/>
      <c r="XBY69" s="876"/>
      <c r="XBZ69" s="876"/>
      <c r="XCA69" s="876"/>
      <c r="XCB69" s="876"/>
      <c r="XCC69" s="876"/>
      <c r="XCD69" s="876"/>
      <c r="XCE69" s="876"/>
      <c r="XCF69" s="876"/>
      <c r="XCG69" s="876"/>
      <c r="XCH69" s="876"/>
      <c r="XCI69" s="876"/>
      <c r="XCJ69" s="876"/>
      <c r="XCK69" s="876"/>
      <c r="XCL69" s="876"/>
      <c r="XCM69" s="876"/>
      <c r="XCN69" s="876"/>
      <c r="XCO69" s="876"/>
      <c r="XCP69" s="876"/>
      <c r="XCQ69" s="876"/>
      <c r="XCR69" s="876"/>
      <c r="XCS69" s="876"/>
      <c r="XCT69" s="876"/>
      <c r="XCU69" s="876"/>
      <c r="XCV69" s="876"/>
      <c r="XCW69" s="876"/>
      <c r="XCX69" s="876"/>
      <c r="XCY69" s="876"/>
      <c r="XCZ69" s="876"/>
      <c r="XDA69" s="876"/>
      <c r="XDB69" s="876"/>
      <c r="XDC69" s="876"/>
      <c r="XDD69" s="876"/>
      <c r="XDE69" s="876"/>
      <c r="XDF69" s="876"/>
      <c r="XDG69" s="876"/>
      <c r="XDH69" s="876"/>
      <c r="XDI69" s="876"/>
      <c r="XDJ69" s="876"/>
      <c r="XDK69" s="876"/>
      <c r="XDL69" s="876"/>
      <c r="XDM69" s="876"/>
      <c r="XDN69" s="876"/>
      <c r="XDO69" s="876"/>
      <c r="XDP69" s="876"/>
      <c r="XDQ69" s="876"/>
      <c r="XDR69" s="876"/>
      <c r="XDS69" s="876"/>
      <c r="XDT69" s="876"/>
      <c r="XDU69" s="876"/>
      <c r="XDV69" s="876"/>
      <c r="XDW69" s="876"/>
      <c r="XDX69" s="876"/>
      <c r="XDY69" s="876"/>
      <c r="XDZ69" s="876"/>
      <c r="XEA69" s="876"/>
      <c r="XEB69" s="876"/>
      <c r="XEC69" s="876"/>
      <c r="XED69" s="876"/>
      <c r="XEE69" s="876"/>
      <c r="XEF69" s="876"/>
      <c r="XEG69" s="876"/>
      <c r="XEH69" s="876"/>
      <c r="XEI69" s="876"/>
      <c r="XEJ69" s="876"/>
      <c r="XEK69" s="876"/>
      <c r="XEL69" s="876"/>
      <c r="XEM69" s="876"/>
      <c r="XEN69" s="876"/>
      <c r="XEO69" s="876"/>
      <c r="XEP69" s="876"/>
      <c r="XEQ69" s="876"/>
      <c r="XER69" s="876"/>
      <c r="XES69" s="876"/>
      <c r="XET69" s="876"/>
      <c r="XEU69" s="876"/>
      <c r="XEV69" s="876"/>
      <c r="XEW69" s="876"/>
      <c r="XEX69" s="876"/>
      <c r="XEY69" s="876"/>
      <c r="XEZ69" s="876"/>
      <c r="XFA69" s="876"/>
      <c r="XFB69" s="876"/>
      <c r="XFC69" s="876"/>
      <c r="XFD69" s="876"/>
    </row>
    <row r="70" spans="1:16384" s="876" customFormat="1" ht="21.75" customHeight="1">
      <c r="A70" s="880"/>
      <c r="B70" s="880"/>
      <c r="C70" s="880"/>
      <c r="D70" s="880"/>
      <c r="E70" s="880"/>
      <c r="F70" s="880"/>
      <c r="G70" s="880"/>
      <c r="H70" s="880"/>
      <c r="I70" s="880"/>
      <c r="J70" s="880"/>
    </row>
    <row r="71" spans="1:16384" s="876" customFormat="1" ht="27.75" customHeight="1">
      <c r="A71" s="880"/>
      <c r="B71" s="880"/>
      <c r="C71" s="880"/>
      <c r="D71" s="880"/>
      <c r="E71" s="880"/>
      <c r="F71" s="880"/>
      <c r="G71" s="880"/>
      <c r="H71" s="880"/>
      <c r="I71" s="880"/>
      <c r="J71" s="880"/>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7"/>
      <c r="AL71" s="877"/>
      <c r="AM71" s="877"/>
      <c r="AN71" s="877"/>
      <c r="AO71" s="877"/>
      <c r="AP71" s="877"/>
      <c r="AQ71" s="877"/>
      <c r="AR71" s="877"/>
      <c r="AS71" s="877"/>
      <c r="AT71" s="877"/>
      <c r="AU71" s="877"/>
      <c r="AV71" s="877"/>
      <c r="AW71" s="877"/>
      <c r="AX71" s="877"/>
      <c r="AY71" s="877"/>
      <c r="AZ71" s="877"/>
      <c r="BA71" s="877"/>
      <c r="BB71" s="877"/>
      <c r="BC71" s="877"/>
      <c r="BD71" s="877"/>
      <c r="BE71" s="877"/>
      <c r="BF71" s="877"/>
      <c r="BG71" s="877"/>
      <c r="BH71" s="877"/>
      <c r="BI71" s="877"/>
      <c r="BJ71" s="877"/>
      <c r="BK71" s="877"/>
      <c r="BL71" s="877"/>
      <c r="BM71" s="877"/>
      <c r="BN71" s="877"/>
      <c r="BO71" s="877"/>
      <c r="BP71" s="877"/>
      <c r="BQ71" s="877"/>
      <c r="BR71" s="877"/>
      <c r="BS71" s="877"/>
      <c r="BT71" s="877"/>
      <c r="BU71" s="877"/>
      <c r="BV71" s="877"/>
      <c r="BW71" s="877"/>
      <c r="BX71" s="877"/>
      <c r="BY71" s="877"/>
      <c r="BZ71" s="877"/>
      <c r="CA71" s="877"/>
      <c r="CB71" s="877"/>
      <c r="CC71" s="877"/>
      <c r="CD71" s="877"/>
      <c r="CE71" s="877"/>
      <c r="CF71" s="877"/>
      <c r="CG71" s="877"/>
      <c r="CH71" s="877"/>
      <c r="CI71" s="877"/>
      <c r="CJ71" s="877"/>
      <c r="CK71" s="877"/>
      <c r="CL71" s="877"/>
      <c r="CM71" s="877"/>
      <c r="CN71" s="877"/>
      <c r="CO71" s="877"/>
      <c r="CP71" s="877"/>
      <c r="CQ71" s="877"/>
      <c r="CR71" s="877"/>
      <c r="CS71" s="877"/>
      <c r="CT71" s="877"/>
      <c r="CU71" s="877"/>
      <c r="CV71" s="877"/>
      <c r="CW71" s="877"/>
      <c r="CX71" s="877"/>
      <c r="CY71" s="877"/>
      <c r="CZ71" s="877"/>
      <c r="DA71" s="877"/>
      <c r="DB71" s="877"/>
      <c r="DC71" s="877"/>
      <c r="DD71" s="877"/>
      <c r="DE71" s="877"/>
      <c r="DF71" s="877"/>
      <c r="DG71" s="877"/>
      <c r="DH71" s="877"/>
      <c r="DI71" s="877"/>
      <c r="DJ71" s="877"/>
      <c r="DK71" s="877"/>
      <c r="DL71" s="877"/>
      <c r="DM71" s="877"/>
      <c r="DN71" s="877"/>
      <c r="DO71" s="877"/>
      <c r="DP71" s="877"/>
      <c r="DQ71" s="877"/>
      <c r="DR71" s="877"/>
      <c r="DS71" s="877"/>
      <c r="DT71" s="877"/>
      <c r="DU71" s="877"/>
      <c r="DV71" s="877"/>
      <c r="DW71" s="877"/>
      <c r="DX71" s="877"/>
      <c r="DY71" s="877"/>
      <c r="DZ71" s="877"/>
      <c r="EA71" s="877"/>
      <c r="EB71" s="877"/>
      <c r="EC71" s="877"/>
      <c r="ED71" s="877"/>
      <c r="EE71" s="877"/>
      <c r="EF71" s="877"/>
      <c r="EG71" s="877"/>
      <c r="EH71" s="877"/>
      <c r="EI71" s="877"/>
      <c r="EJ71" s="877"/>
      <c r="EK71" s="877"/>
      <c r="EL71" s="877"/>
      <c r="EM71" s="877"/>
      <c r="EN71" s="877"/>
      <c r="EO71" s="877"/>
      <c r="EP71" s="877"/>
      <c r="EQ71" s="877"/>
      <c r="ER71" s="877"/>
      <c r="ES71" s="877"/>
      <c r="ET71" s="877"/>
      <c r="EU71" s="877"/>
      <c r="EV71" s="877"/>
      <c r="EW71" s="877"/>
      <c r="EX71" s="877"/>
      <c r="EY71" s="877"/>
      <c r="EZ71" s="877"/>
      <c r="FA71" s="877"/>
      <c r="FB71" s="877"/>
      <c r="FC71" s="877"/>
      <c r="FD71" s="877"/>
      <c r="FE71" s="877"/>
      <c r="FF71" s="877"/>
      <c r="FG71" s="877"/>
      <c r="FH71" s="877"/>
      <c r="FI71" s="877"/>
      <c r="FJ71" s="877"/>
      <c r="FK71" s="877"/>
      <c r="FL71" s="877"/>
      <c r="FM71" s="877"/>
      <c r="FN71" s="877"/>
      <c r="FO71" s="877"/>
      <c r="FP71" s="877"/>
      <c r="FQ71" s="877"/>
      <c r="FR71" s="877"/>
      <c r="FS71" s="877"/>
      <c r="FT71" s="877"/>
      <c r="FU71" s="877"/>
      <c r="FV71" s="877"/>
      <c r="FW71" s="877"/>
      <c r="FX71" s="877"/>
      <c r="FY71" s="877"/>
      <c r="FZ71" s="877"/>
      <c r="GA71" s="877"/>
      <c r="GB71" s="877"/>
      <c r="GC71" s="877"/>
      <c r="GD71" s="877"/>
      <c r="GE71" s="877"/>
      <c r="GF71" s="877"/>
      <c r="GG71" s="877"/>
      <c r="GH71" s="877"/>
      <c r="GI71" s="877"/>
      <c r="GJ71" s="877"/>
      <c r="GK71" s="877"/>
      <c r="GL71" s="877"/>
      <c r="GM71" s="877"/>
      <c r="GN71" s="877"/>
      <c r="GO71" s="877"/>
      <c r="GP71" s="877"/>
      <c r="GQ71" s="877"/>
      <c r="GR71" s="877"/>
      <c r="GS71" s="877"/>
      <c r="GT71" s="877"/>
      <c r="GU71" s="877"/>
      <c r="GV71" s="877"/>
      <c r="GW71" s="877"/>
      <c r="GX71" s="877"/>
      <c r="GY71" s="877"/>
      <c r="GZ71" s="877"/>
      <c r="HA71" s="877"/>
      <c r="HB71" s="877"/>
      <c r="HC71" s="877"/>
      <c r="HD71" s="877"/>
      <c r="HE71" s="877"/>
      <c r="HF71" s="877"/>
      <c r="HG71" s="877"/>
      <c r="HH71" s="877"/>
      <c r="HI71" s="877"/>
      <c r="HJ71" s="877"/>
      <c r="HK71" s="877"/>
      <c r="HL71" s="877"/>
      <c r="HM71" s="877"/>
      <c r="HN71" s="877"/>
      <c r="HO71" s="877"/>
      <c r="HP71" s="877"/>
      <c r="HQ71" s="877"/>
      <c r="HR71" s="877"/>
      <c r="HS71" s="877"/>
      <c r="HT71" s="877"/>
      <c r="HU71" s="877"/>
      <c r="HV71" s="877"/>
      <c r="HW71" s="877"/>
      <c r="HX71" s="877"/>
      <c r="HY71" s="877"/>
      <c r="HZ71" s="877"/>
      <c r="IA71" s="877"/>
      <c r="IB71" s="877"/>
      <c r="IC71" s="877"/>
      <c r="ID71" s="877"/>
      <c r="IE71" s="877"/>
      <c r="IF71" s="877"/>
      <c r="IG71" s="877"/>
      <c r="IH71" s="877"/>
      <c r="II71" s="877"/>
      <c r="IJ71" s="877"/>
      <c r="IK71" s="877"/>
      <c r="IL71" s="877"/>
      <c r="IM71" s="877"/>
      <c r="IN71" s="877"/>
      <c r="IO71" s="877"/>
      <c r="IP71" s="877"/>
      <c r="IQ71" s="877"/>
      <c r="IR71" s="877"/>
      <c r="IS71" s="877"/>
      <c r="IT71" s="877"/>
      <c r="IU71" s="877"/>
      <c r="IV71" s="877"/>
      <c r="IW71" s="877"/>
      <c r="IX71" s="877"/>
      <c r="IY71" s="877"/>
      <c r="IZ71" s="877"/>
      <c r="JA71" s="877"/>
      <c r="JB71" s="877"/>
      <c r="JC71" s="877"/>
      <c r="JD71" s="877"/>
      <c r="JE71" s="877"/>
      <c r="JF71" s="877"/>
      <c r="JG71" s="877"/>
      <c r="JH71" s="877"/>
      <c r="JI71" s="877"/>
      <c r="JJ71" s="877"/>
      <c r="JK71" s="877"/>
      <c r="JL71" s="877"/>
      <c r="JM71" s="877"/>
      <c r="JN71" s="877"/>
      <c r="JO71" s="877"/>
      <c r="JP71" s="877"/>
      <c r="JQ71" s="877"/>
      <c r="JR71" s="877"/>
      <c r="JS71" s="877"/>
      <c r="JT71" s="877"/>
      <c r="JU71" s="877"/>
      <c r="JV71" s="877"/>
      <c r="JW71" s="877"/>
      <c r="JX71" s="877"/>
      <c r="JY71" s="877"/>
      <c r="JZ71" s="877"/>
      <c r="KA71" s="877"/>
      <c r="KB71" s="877"/>
      <c r="KC71" s="877"/>
      <c r="KD71" s="877"/>
      <c r="KE71" s="877"/>
      <c r="KF71" s="877"/>
      <c r="KG71" s="877"/>
      <c r="KH71" s="877"/>
      <c r="KI71" s="877"/>
      <c r="KJ71" s="877"/>
      <c r="KK71" s="877"/>
      <c r="KL71" s="877"/>
      <c r="KM71" s="877"/>
      <c r="KN71" s="877"/>
      <c r="KO71" s="877"/>
      <c r="KP71" s="877"/>
      <c r="KQ71" s="877"/>
      <c r="KR71" s="877"/>
      <c r="KS71" s="877"/>
      <c r="KT71" s="877"/>
      <c r="KU71" s="877"/>
      <c r="KV71" s="877"/>
      <c r="KW71" s="877"/>
      <c r="KX71" s="877"/>
      <c r="KY71" s="877"/>
      <c r="KZ71" s="877"/>
      <c r="LA71" s="877"/>
      <c r="LB71" s="877"/>
      <c r="LC71" s="877"/>
      <c r="LD71" s="877"/>
      <c r="LE71" s="877"/>
      <c r="LF71" s="877"/>
      <c r="LG71" s="877"/>
      <c r="LH71" s="877"/>
      <c r="LI71" s="877"/>
      <c r="LJ71" s="877"/>
      <c r="LK71" s="877"/>
      <c r="LL71" s="877"/>
      <c r="LM71" s="877"/>
      <c r="LN71" s="877"/>
      <c r="LO71" s="877"/>
      <c r="LP71" s="877"/>
      <c r="LQ71" s="877"/>
      <c r="LR71" s="877"/>
      <c r="LS71" s="877"/>
      <c r="LT71" s="877"/>
      <c r="LU71" s="877"/>
      <c r="LV71" s="877"/>
      <c r="LW71" s="877"/>
      <c r="LX71" s="877"/>
      <c r="LY71" s="877"/>
      <c r="LZ71" s="877"/>
      <c r="MA71" s="877"/>
      <c r="MB71" s="877"/>
      <c r="MC71" s="877"/>
      <c r="MD71" s="877"/>
      <c r="ME71" s="877"/>
      <c r="MF71" s="877"/>
      <c r="MG71" s="877"/>
      <c r="MH71" s="877"/>
      <c r="MI71" s="877"/>
      <c r="MJ71" s="877"/>
      <c r="MK71" s="877"/>
      <c r="ML71" s="877"/>
      <c r="MM71" s="877"/>
      <c r="MN71" s="877"/>
      <c r="MO71" s="877"/>
      <c r="MP71" s="877"/>
      <c r="MQ71" s="877"/>
      <c r="MR71" s="877"/>
      <c r="MS71" s="877"/>
      <c r="MT71" s="877"/>
      <c r="MU71" s="877"/>
      <c r="MV71" s="877"/>
      <c r="MW71" s="877"/>
      <c r="MX71" s="877"/>
      <c r="MY71" s="877"/>
      <c r="MZ71" s="877"/>
      <c r="NA71" s="877"/>
      <c r="NB71" s="877"/>
      <c r="NC71" s="877"/>
      <c r="ND71" s="877"/>
      <c r="NE71" s="877"/>
      <c r="NF71" s="877"/>
      <c r="NG71" s="877"/>
      <c r="NH71" s="877"/>
      <c r="NI71" s="877"/>
      <c r="NJ71" s="877"/>
      <c r="NK71" s="877"/>
      <c r="NL71" s="877"/>
      <c r="NM71" s="877"/>
      <c r="NN71" s="877"/>
      <c r="NO71" s="877"/>
      <c r="NP71" s="877"/>
      <c r="NQ71" s="877"/>
      <c r="NR71" s="877"/>
      <c r="NS71" s="877"/>
      <c r="NT71" s="877"/>
      <c r="NU71" s="877"/>
      <c r="NV71" s="877"/>
      <c r="NW71" s="877"/>
      <c r="NX71" s="877"/>
      <c r="NY71" s="877"/>
      <c r="NZ71" s="877"/>
      <c r="OA71" s="877"/>
      <c r="OB71" s="877"/>
      <c r="OC71" s="877"/>
      <c r="OD71" s="877"/>
      <c r="OE71" s="877"/>
      <c r="OF71" s="877"/>
      <c r="OG71" s="877"/>
      <c r="OH71" s="877"/>
      <c r="OI71" s="877"/>
      <c r="OJ71" s="877"/>
      <c r="OK71" s="877"/>
      <c r="OL71" s="877"/>
      <c r="OM71" s="877"/>
      <c r="ON71" s="877"/>
      <c r="OO71" s="877"/>
      <c r="OP71" s="877"/>
      <c r="OQ71" s="877"/>
      <c r="OR71" s="877"/>
      <c r="OS71" s="877"/>
      <c r="OT71" s="877"/>
      <c r="OU71" s="877"/>
      <c r="OV71" s="877"/>
      <c r="OW71" s="877"/>
      <c r="OX71" s="877"/>
      <c r="OY71" s="877"/>
      <c r="OZ71" s="877"/>
      <c r="PA71" s="877"/>
      <c r="PB71" s="877"/>
      <c r="PC71" s="877"/>
      <c r="PD71" s="877"/>
      <c r="PE71" s="877"/>
      <c r="PF71" s="877"/>
      <c r="PG71" s="877"/>
      <c r="PH71" s="877"/>
      <c r="PI71" s="877"/>
      <c r="PJ71" s="877"/>
      <c r="PK71" s="877"/>
      <c r="PL71" s="877"/>
      <c r="PM71" s="877"/>
      <c r="PN71" s="877"/>
      <c r="PO71" s="877"/>
      <c r="PP71" s="877"/>
      <c r="PQ71" s="877"/>
      <c r="PR71" s="877"/>
      <c r="PS71" s="877"/>
      <c r="PT71" s="877"/>
      <c r="PU71" s="877"/>
      <c r="PV71" s="877"/>
      <c r="PW71" s="877"/>
      <c r="PX71" s="877"/>
      <c r="PY71" s="877"/>
      <c r="PZ71" s="877"/>
      <c r="QA71" s="877"/>
      <c r="QB71" s="877"/>
      <c r="QC71" s="877"/>
      <c r="QD71" s="877"/>
      <c r="QE71" s="877"/>
      <c r="QF71" s="877"/>
      <c r="QG71" s="877"/>
      <c r="QH71" s="877"/>
      <c r="QI71" s="877"/>
      <c r="QJ71" s="877"/>
      <c r="QK71" s="877"/>
      <c r="QL71" s="877"/>
      <c r="QM71" s="877"/>
      <c r="QN71" s="877"/>
      <c r="QO71" s="877"/>
      <c r="QP71" s="877"/>
      <c r="QQ71" s="877"/>
      <c r="QR71" s="877"/>
      <c r="QS71" s="877"/>
      <c r="QT71" s="877"/>
      <c r="QU71" s="877"/>
      <c r="QV71" s="877"/>
      <c r="QW71" s="877"/>
      <c r="QX71" s="877"/>
      <c r="QY71" s="877"/>
      <c r="QZ71" s="877"/>
      <c r="RA71" s="877"/>
      <c r="RB71" s="877"/>
      <c r="RC71" s="877"/>
      <c r="RD71" s="877"/>
      <c r="RE71" s="877"/>
      <c r="RF71" s="877"/>
      <c r="RG71" s="877"/>
      <c r="RH71" s="877"/>
      <c r="RI71" s="877"/>
      <c r="RJ71" s="877"/>
      <c r="RK71" s="877"/>
      <c r="RL71" s="877"/>
      <c r="RM71" s="877"/>
      <c r="RN71" s="877"/>
      <c r="RO71" s="877"/>
      <c r="RP71" s="877"/>
      <c r="RQ71" s="877"/>
      <c r="RR71" s="877"/>
      <c r="RS71" s="877"/>
      <c r="RT71" s="877"/>
      <c r="RU71" s="877"/>
      <c r="RV71" s="877"/>
      <c r="RW71" s="877"/>
      <c r="RX71" s="877"/>
      <c r="RY71" s="877"/>
      <c r="RZ71" s="877"/>
      <c r="SA71" s="877"/>
      <c r="SB71" s="877"/>
      <c r="SC71" s="877"/>
      <c r="SD71" s="877"/>
      <c r="SE71" s="877"/>
      <c r="SF71" s="877"/>
      <c r="SG71" s="877"/>
      <c r="SH71" s="877"/>
      <c r="SI71" s="877"/>
      <c r="SJ71" s="877"/>
      <c r="SK71" s="877"/>
      <c r="SL71" s="877"/>
      <c r="SM71" s="877"/>
      <c r="SN71" s="877"/>
      <c r="SO71" s="877"/>
      <c r="SP71" s="877"/>
      <c r="SQ71" s="877"/>
      <c r="SR71" s="877"/>
      <c r="SS71" s="877"/>
      <c r="ST71" s="877"/>
      <c r="SU71" s="877"/>
      <c r="SV71" s="877"/>
      <c r="SW71" s="877"/>
      <c r="SX71" s="877"/>
      <c r="SY71" s="877"/>
      <c r="SZ71" s="877"/>
      <c r="TA71" s="877"/>
      <c r="TB71" s="877"/>
      <c r="TC71" s="877"/>
      <c r="TD71" s="877"/>
      <c r="TE71" s="877"/>
      <c r="TF71" s="877"/>
      <c r="TG71" s="877"/>
      <c r="TH71" s="877"/>
      <c r="TI71" s="877"/>
      <c r="TJ71" s="877"/>
      <c r="TK71" s="877"/>
      <c r="TL71" s="877"/>
      <c r="TM71" s="877"/>
      <c r="TN71" s="877"/>
      <c r="TO71" s="877"/>
      <c r="TP71" s="877"/>
      <c r="TQ71" s="877"/>
      <c r="TR71" s="877"/>
      <c r="TS71" s="877"/>
      <c r="TT71" s="877"/>
      <c r="TU71" s="877"/>
      <c r="TV71" s="877"/>
      <c r="TW71" s="877"/>
      <c r="TX71" s="877"/>
      <c r="TY71" s="877"/>
      <c r="TZ71" s="877"/>
      <c r="UA71" s="877"/>
      <c r="UB71" s="877"/>
      <c r="UC71" s="877"/>
      <c r="UD71" s="877"/>
      <c r="UE71" s="877"/>
      <c r="UF71" s="877"/>
      <c r="UG71" s="877"/>
      <c r="UH71" s="877"/>
      <c r="UI71" s="877"/>
      <c r="UJ71" s="877"/>
      <c r="UK71" s="877"/>
      <c r="UL71" s="877"/>
      <c r="UM71" s="877"/>
      <c r="UN71" s="877"/>
      <c r="UO71" s="877"/>
      <c r="UP71" s="877"/>
      <c r="UQ71" s="877"/>
      <c r="UR71" s="877"/>
      <c r="US71" s="877"/>
      <c r="UT71" s="877"/>
      <c r="UU71" s="877"/>
      <c r="UV71" s="877"/>
      <c r="UW71" s="877"/>
      <c r="UX71" s="877"/>
      <c r="UY71" s="877"/>
      <c r="UZ71" s="877"/>
      <c r="VA71" s="877"/>
      <c r="VB71" s="877"/>
      <c r="VC71" s="877"/>
      <c r="VD71" s="877"/>
      <c r="VE71" s="877"/>
      <c r="VF71" s="877"/>
      <c r="VG71" s="877"/>
      <c r="VH71" s="877"/>
      <c r="VI71" s="877"/>
      <c r="VJ71" s="877"/>
      <c r="VK71" s="877"/>
      <c r="VL71" s="877"/>
      <c r="VM71" s="877"/>
      <c r="VN71" s="877"/>
      <c r="VO71" s="877"/>
      <c r="VP71" s="877"/>
      <c r="VQ71" s="877"/>
      <c r="VR71" s="877"/>
      <c r="VS71" s="877"/>
      <c r="VT71" s="877"/>
      <c r="VU71" s="877"/>
      <c r="VV71" s="877"/>
      <c r="VW71" s="877"/>
      <c r="VX71" s="877"/>
      <c r="VY71" s="877"/>
      <c r="VZ71" s="877"/>
      <c r="WA71" s="877"/>
      <c r="WB71" s="877"/>
      <c r="WC71" s="877"/>
      <c r="WD71" s="877"/>
      <c r="WE71" s="877"/>
      <c r="WF71" s="877"/>
      <c r="WG71" s="877"/>
      <c r="WH71" s="877"/>
      <c r="WI71" s="877"/>
      <c r="WJ71" s="877"/>
      <c r="WK71" s="877"/>
      <c r="WL71" s="877"/>
      <c r="WM71" s="877"/>
      <c r="WN71" s="877"/>
      <c r="WO71" s="877"/>
      <c r="WP71" s="877"/>
      <c r="WQ71" s="877"/>
      <c r="WR71" s="877"/>
      <c r="WS71" s="877"/>
      <c r="WT71" s="877"/>
      <c r="WU71" s="877"/>
      <c r="WV71" s="877"/>
      <c r="WW71" s="877"/>
      <c r="WX71" s="877"/>
      <c r="WY71" s="877"/>
      <c r="WZ71" s="877"/>
      <c r="XA71" s="877"/>
      <c r="XB71" s="877"/>
      <c r="XC71" s="877"/>
      <c r="XD71" s="877"/>
      <c r="XE71" s="877"/>
      <c r="XF71" s="877"/>
      <c r="XG71" s="877"/>
      <c r="XH71" s="877"/>
      <c r="XI71" s="877"/>
      <c r="XJ71" s="877"/>
      <c r="XK71" s="877"/>
      <c r="XL71" s="877"/>
      <c r="XM71" s="877"/>
      <c r="XN71" s="877"/>
      <c r="XO71" s="877"/>
      <c r="XP71" s="877"/>
      <c r="XQ71" s="877"/>
      <c r="XR71" s="877"/>
      <c r="XS71" s="877"/>
      <c r="XT71" s="877"/>
      <c r="XU71" s="877"/>
      <c r="XV71" s="877"/>
      <c r="XW71" s="877"/>
      <c r="XX71" s="877"/>
      <c r="XY71" s="877"/>
      <c r="XZ71" s="877"/>
      <c r="YA71" s="877"/>
      <c r="YB71" s="877"/>
      <c r="YC71" s="877"/>
      <c r="YD71" s="877"/>
      <c r="YE71" s="877"/>
      <c r="YF71" s="877"/>
      <c r="YG71" s="877"/>
      <c r="YH71" s="877"/>
      <c r="YI71" s="877"/>
      <c r="YJ71" s="877"/>
      <c r="YK71" s="877"/>
      <c r="YL71" s="877"/>
      <c r="YM71" s="877"/>
      <c r="YN71" s="877"/>
      <c r="YO71" s="877"/>
      <c r="YP71" s="877"/>
      <c r="YQ71" s="877"/>
      <c r="YR71" s="877"/>
      <c r="YS71" s="877"/>
      <c r="YT71" s="877"/>
      <c r="YU71" s="877"/>
      <c r="YV71" s="877"/>
      <c r="YW71" s="877"/>
      <c r="YX71" s="877"/>
      <c r="YY71" s="877"/>
      <c r="YZ71" s="877"/>
      <c r="ZA71" s="877"/>
      <c r="ZB71" s="877"/>
      <c r="ZC71" s="877"/>
      <c r="ZD71" s="877"/>
      <c r="ZE71" s="877"/>
      <c r="ZF71" s="877"/>
      <c r="ZG71" s="877"/>
      <c r="ZH71" s="877"/>
      <c r="ZI71" s="877"/>
      <c r="ZJ71" s="877"/>
      <c r="ZK71" s="877"/>
      <c r="ZL71" s="877"/>
      <c r="ZM71" s="877"/>
      <c r="ZN71" s="877"/>
      <c r="ZO71" s="877"/>
      <c r="ZP71" s="877"/>
      <c r="ZQ71" s="877"/>
      <c r="ZR71" s="877"/>
      <c r="ZS71" s="877"/>
      <c r="ZT71" s="877"/>
      <c r="ZU71" s="877"/>
      <c r="ZV71" s="877"/>
      <c r="ZW71" s="877"/>
      <c r="ZX71" s="877"/>
      <c r="ZY71" s="877"/>
      <c r="ZZ71" s="877"/>
      <c r="AAA71" s="877"/>
      <c r="AAB71" s="877"/>
      <c r="AAC71" s="877"/>
      <c r="AAD71" s="877"/>
      <c r="AAE71" s="877"/>
      <c r="AAF71" s="877"/>
      <c r="AAG71" s="877"/>
      <c r="AAH71" s="877"/>
      <c r="AAI71" s="877"/>
      <c r="AAJ71" s="877"/>
      <c r="AAK71" s="877"/>
      <c r="AAL71" s="877"/>
      <c r="AAM71" s="877"/>
      <c r="AAN71" s="877"/>
      <c r="AAO71" s="877"/>
      <c r="AAP71" s="877"/>
      <c r="AAQ71" s="877"/>
      <c r="AAR71" s="877"/>
      <c r="AAS71" s="877"/>
      <c r="AAT71" s="877"/>
      <c r="AAU71" s="877"/>
      <c r="AAV71" s="877"/>
      <c r="AAW71" s="877"/>
      <c r="AAX71" s="877"/>
      <c r="AAY71" s="877"/>
      <c r="AAZ71" s="877"/>
      <c r="ABA71" s="877"/>
      <c r="ABB71" s="877"/>
      <c r="ABC71" s="877"/>
      <c r="ABD71" s="877"/>
      <c r="ABE71" s="877"/>
      <c r="ABF71" s="877"/>
      <c r="ABG71" s="877"/>
      <c r="ABH71" s="877"/>
      <c r="ABI71" s="877"/>
      <c r="ABJ71" s="877"/>
      <c r="ABK71" s="877"/>
      <c r="ABL71" s="877"/>
      <c r="ABM71" s="877"/>
      <c r="ABN71" s="877"/>
      <c r="ABO71" s="877"/>
      <c r="ABP71" s="877"/>
      <c r="ABQ71" s="877"/>
      <c r="ABR71" s="877"/>
      <c r="ABS71" s="877"/>
      <c r="ABT71" s="877"/>
      <c r="ABU71" s="877"/>
      <c r="ABV71" s="877"/>
      <c r="ABW71" s="877"/>
      <c r="ABX71" s="877"/>
      <c r="ABY71" s="877"/>
      <c r="ABZ71" s="877"/>
      <c r="ACA71" s="877"/>
      <c r="ACB71" s="877"/>
      <c r="ACC71" s="877"/>
      <c r="ACD71" s="877"/>
      <c r="ACE71" s="877"/>
      <c r="ACF71" s="877"/>
      <c r="ACG71" s="877"/>
      <c r="ACH71" s="877"/>
      <c r="ACI71" s="877"/>
      <c r="ACJ71" s="877"/>
      <c r="ACK71" s="877"/>
      <c r="ACL71" s="877"/>
      <c r="ACM71" s="877"/>
      <c r="ACN71" s="877"/>
      <c r="ACO71" s="877"/>
      <c r="ACP71" s="877"/>
      <c r="ACQ71" s="877"/>
      <c r="ACR71" s="877"/>
      <c r="ACS71" s="877"/>
      <c r="ACT71" s="877"/>
      <c r="ACU71" s="877"/>
      <c r="ACV71" s="877"/>
      <c r="ACW71" s="877"/>
      <c r="ACX71" s="877"/>
      <c r="ACY71" s="877"/>
      <c r="ACZ71" s="877"/>
      <c r="ADA71" s="877"/>
      <c r="ADB71" s="877"/>
      <c r="ADC71" s="877"/>
      <c r="ADD71" s="877"/>
      <c r="ADE71" s="877"/>
      <c r="ADF71" s="877"/>
      <c r="ADG71" s="877"/>
      <c r="ADH71" s="877"/>
      <c r="ADI71" s="877"/>
      <c r="ADJ71" s="877"/>
      <c r="ADK71" s="877"/>
      <c r="ADL71" s="877"/>
      <c r="ADM71" s="877"/>
      <c r="ADN71" s="877"/>
      <c r="ADO71" s="877"/>
      <c r="ADP71" s="877"/>
      <c r="ADQ71" s="877"/>
      <c r="ADR71" s="877"/>
      <c r="ADS71" s="877"/>
      <c r="ADT71" s="877"/>
      <c r="ADU71" s="877"/>
      <c r="ADV71" s="877"/>
      <c r="ADW71" s="877"/>
      <c r="ADX71" s="877"/>
      <c r="ADY71" s="877"/>
      <c r="ADZ71" s="877"/>
      <c r="AEA71" s="877"/>
      <c r="AEB71" s="877"/>
      <c r="AEC71" s="877"/>
      <c r="AED71" s="877"/>
      <c r="AEE71" s="877"/>
      <c r="AEF71" s="877"/>
      <c r="AEG71" s="877"/>
      <c r="AEH71" s="877"/>
      <c r="AEI71" s="877"/>
      <c r="AEJ71" s="877"/>
      <c r="AEK71" s="877"/>
      <c r="AEL71" s="877"/>
      <c r="AEM71" s="877"/>
      <c r="AEN71" s="877"/>
      <c r="AEO71" s="877"/>
      <c r="AEP71" s="877"/>
      <c r="AEQ71" s="877"/>
      <c r="AER71" s="877"/>
      <c r="AES71" s="877"/>
      <c r="AET71" s="877"/>
      <c r="AEU71" s="877"/>
      <c r="AEV71" s="877"/>
      <c r="AEW71" s="877"/>
      <c r="AEX71" s="877"/>
      <c r="AEY71" s="877"/>
      <c r="AEZ71" s="877"/>
      <c r="AFA71" s="877"/>
      <c r="AFB71" s="877"/>
      <c r="AFC71" s="877"/>
      <c r="AFD71" s="877"/>
      <c r="AFE71" s="877"/>
      <c r="AFF71" s="877"/>
      <c r="AFG71" s="877"/>
      <c r="AFH71" s="877"/>
      <c r="AFI71" s="877"/>
      <c r="AFJ71" s="877"/>
      <c r="AFK71" s="877"/>
      <c r="AFL71" s="877"/>
      <c r="AFM71" s="877"/>
      <c r="AFN71" s="877"/>
      <c r="AFO71" s="877"/>
      <c r="AFP71" s="877"/>
      <c r="AFQ71" s="877"/>
      <c r="AFR71" s="877"/>
      <c r="AFS71" s="877"/>
      <c r="AFT71" s="877"/>
      <c r="AFU71" s="877"/>
      <c r="AFV71" s="877"/>
      <c r="AFW71" s="877"/>
      <c r="AFX71" s="877"/>
      <c r="AFY71" s="877"/>
      <c r="AFZ71" s="877"/>
      <c r="AGA71" s="877"/>
      <c r="AGB71" s="877"/>
      <c r="AGC71" s="877"/>
      <c r="AGD71" s="877"/>
      <c r="AGE71" s="877"/>
      <c r="AGF71" s="877"/>
      <c r="AGG71" s="877"/>
      <c r="AGH71" s="877"/>
      <c r="AGI71" s="877"/>
      <c r="AGJ71" s="877"/>
      <c r="AGK71" s="877"/>
      <c r="AGL71" s="877"/>
      <c r="AGM71" s="877"/>
      <c r="AGN71" s="877"/>
      <c r="AGO71" s="877"/>
      <c r="AGP71" s="877"/>
      <c r="AGQ71" s="877"/>
      <c r="AGR71" s="877"/>
      <c r="AGS71" s="877"/>
      <c r="AGT71" s="877"/>
      <c r="AGU71" s="877"/>
      <c r="AGV71" s="877"/>
      <c r="AGW71" s="877"/>
      <c r="AGX71" s="877"/>
      <c r="AGY71" s="877"/>
      <c r="AGZ71" s="877"/>
      <c r="AHA71" s="877"/>
      <c r="AHB71" s="877"/>
      <c r="AHC71" s="877"/>
      <c r="AHD71" s="877"/>
      <c r="AHE71" s="877"/>
      <c r="AHF71" s="877"/>
      <c r="AHG71" s="877"/>
      <c r="AHH71" s="877"/>
      <c r="AHI71" s="877"/>
      <c r="AHJ71" s="877"/>
      <c r="AHK71" s="877"/>
      <c r="AHL71" s="877"/>
      <c r="AHM71" s="877"/>
      <c r="AHN71" s="877"/>
      <c r="AHO71" s="877"/>
      <c r="AHP71" s="877"/>
      <c r="AHQ71" s="877"/>
      <c r="AHR71" s="877"/>
      <c r="AHS71" s="877"/>
      <c r="AHT71" s="877"/>
      <c r="AHU71" s="877"/>
      <c r="AHV71" s="877"/>
      <c r="AHW71" s="877"/>
      <c r="AHX71" s="877"/>
      <c r="AHY71" s="877"/>
      <c r="AHZ71" s="877"/>
      <c r="AIA71" s="877"/>
      <c r="AIB71" s="877"/>
      <c r="AIC71" s="877"/>
      <c r="AID71" s="877"/>
      <c r="AIE71" s="877"/>
      <c r="AIF71" s="877"/>
      <c r="AIG71" s="877"/>
      <c r="AIH71" s="877"/>
      <c r="AII71" s="877"/>
      <c r="AIJ71" s="877"/>
      <c r="AIK71" s="877"/>
      <c r="AIL71" s="877"/>
      <c r="AIM71" s="877"/>
      <c r="AIN71" s="877"/>
      <c r="AIO71" s="877"/>
      <c r="AIP71" s="877"/>
      <c r="AIQ71" s="877"/>
      <c r="AIR71" s="877"/>
      <c r="AIS71" s="877"/>
      <c r="AIT71" s="877"/>
      <c r="AIU71" s="877"/>
      <c r="AIV71" s="877"/>
      <c r="AIW71" s="877"/>
      <c r="AIX71" s="877"/>
      <c r="AIY71" s="877"/>
      <c r="AIZ71" s="877"/>
      <c r="AJA71" s="877"/>
      <c r="AJB71" s="877"/>
      <c r="AJC71" s="877"/>
      <c r="AJD71" s="877"/>
      <c r="AJE71" s="877"/>
      <c r="AJF71" s="877"/>
      <c r="AJG71" s="877"/>
      <c r="AJH71" s="877"/>
      <c r="AJI71" s="877"/>
      <c r="AJJ71" s="877"/>
      <c r="AJK71" s="877"/>
      <c r="AJL71" s="877"/>
      <c r="AJM71" s="877"/>
      <c r="AJN71" s="877"/>
      <c r="AJO71" s="877"/>
      <c r="AJP71" s="877"/>
      <c r="AJQ71" s="877"/>
      <c r="AJR71" s="877"/>
      <c r="AJS71" s="877"/>
      <c r="AJT71" s="877"/>
      <c r="AJU71" s="877"/>
      <c r="AJV71" s="877"/>
      <c r="AJW71" s="877"/>
      <c r="AJX71" s="877"/>
      <c r="AJY71" s="877"/>
      <c r="AJZ71" s="877"/>
      <c r="AKA71" s="877"/>
      <c r="AKB71" s="877"/>
      <c r="AKC71" s="877"/>
      <c r="AKD71" s="877"/>
      <c r="AKE71" s="877"/>
      <c r="AKF71" s="877"/>
      <c r="AKG71" s="877"/>
      <c r="AKH71" s="877"/>
      <c r="AKI71" s="877"/>
      <c r="AKJ71" s="877"/>
      <c r="AKK71" s="877"/>
      <c r="AKL71" s="877"/>
      <c r="AKM71" s="877"/>
      <c r="AKN71" s="877"/>
      <c r="AKO71" s="877"/>
      <c r="AKP71" s="877"/>
      <c r="AKQ71" s="877"/>
      <c r="AKR71" s="877"/>
      <c r="AKS71" s="877"/>
      <c r="AKT71" s="877"/>
      <c r="AKU71" s="877"/>
      <c r="AKV71" s="877"/>
      <c r="AKW71" s="877"/>
      <c r="AKX71" s="877"/>
      <c r="AKY71" s="877"/>
      <c r="AKZ71" s="877"/>
      <c r="ALA71" s="877"/>
      <c r="ALB71" s="877"/>
      <c r="ALC71" s="877"/>
      <c r="ALD71" s="877"/>
      <c r="ALE71" s="877"/>
      <c r="ALF71" s="877"/>
      <c r="ALG71" s="877"/>
      <c r="ALH71" s="877"/>
      <c r="ALI71" s="877"/>
      <c r="ALJ71" s="877"/>
      <c r="ALK71" s="877"/>
      <c r="ALL71" s="877"/>
      <c r="ALM71" s="877"/>
      <c r="ALN71" s="877"/>
      <c r="ALO71" s="877"/>
      <c r="ALP71" s="877"/>
      <c r="ALQ71" s="877"/>
      <c r="ALR71" s="877"/>
      <c r="ALS71" s="877"/>
      <c r="ALT71" s="877"/>
      <c r="ALU71" s="877"/>
      <c r="ALV71" s="877"/>
      <c r="ALW71" s="877"/>
      <c r="ALX71" s="877"/>
      <c r="ALY71" s="877"/>
      <c r="ALZ71" s="877"/>
      <c r="AMA71" s="877"/>
      <c r="AMB71" s="877"/>
      <c r="AMC71" s="877"/>
      <c r="AMD71" s="877"/>
      <c r="AME71" s="877"/>
      <c r="AMF71" s="877"/>
      <c r="AMG71" s="877"/>
      <c r="AMH71" s="877"/>
      <c r="AMI71" s="877"/>
      <c r="AMJ71" s="877"/>
      <c r="AMK71" s="877"/>
      <c r="AML71" s="877"/>
      <c r="AMM71" s="877"/>
      <c r="AMN71" s="877"/>
      <c r="AMO71" s="877"/>
      <c r="AMP71" s="877"/>
      <c r="AMQ71" s="877"/>
      <c r="AMR71" s="877"/>
      <c r="AMS71" s="877"/>
      <c r="AMT71" s="877"/>
      <c r="AMU71" s="877"/>
      <c r="AMV71" s="877"/>
      <c r="AMW71" s="877"/>
      <c r="AMX71" s="877"/>
      <c r="AMY71" s="877"/>
      <c r="AMZ71" s="877"/>
      <c r="ANA71" s="877"/>
      <c r="ANB71" s="877"/>
      <c r="ANC71" s="877"/>
      <c r="AND71" s="877"/>
      <c r="ANE71" s="877"/>
      <c r="ANF71" s="877"/>
      <c r="ANG71" s="877"/>
      <c r="ANH71" s="877"/>
      <c r="ANI71" s="877"/>
      <c r="ANJ71" s="877"/>
      <c r="ANK71" s="877"/>
      <c r="ANL71" s="877"/>
      <c r="ANM71" s="877"/>
      <c r="ANN71" s="877"/>
      <c r="ANO71" s="877"/>
      <c r="ANP71" s="877"/>
      <c r="ANQ71" s="877"/>
      <c r="ANR71" s="877"/>
      <c r="ANS71" s="877"/>
      <c r="ANT71" s="877"/>
      <c r="ANU71" s="877"/>
      <c r="ANV71" s="877"/>
      <c r="ANW71" s="877"/>
      <c r="ANX71" s="877"/>
      <c r="ANY71" s="877"/>
      <c r="ANZ71" s="877"/>
      <c r="AOA71" s="877"/>
      <c r="AOB71" s="877"/>
      <c r="AOC71" s="877"/>
      <c r="AOD71" s="877"/>
      <c r="AOE71" s="877"/>
      <c r="AOF71" s="877"/>
      <c r="AOG71" s="877"/>
      <c r="AOH71" s="877"/>
      <c r="AOI71" s="877"/>
      <c r="AOJ71" s="877"/>
      <c r="AOK71" s="877"/>
      <c r="AOL71" s="877"/>
      <c r="AOM71" s="877"/>
      <c r="AON71" s="877"/>
      <c r="AOO71" s="877"/>
      <c r="AOP71" s="877"/>
      <c r="AOQ71" s="877"/>
      <c r="AOR71" s="877"/>
      <c r="AOS71" s="877"/>
      <c r="AOT71" s="877"/>
      <c r="AOU71" s="877"/>
      <c r="AOV71" s="877"/>
      <c r="AOW71" s="877"/>
      <c r="AOX71" s="877"/>
      <c r="AOY71" s="877"/>
      <c r="AOZ71" s="877"/>
      <c r="APA71" s="877"/>
      <c r="APB71" s="877"/>
      <c r="APC71" s="877"/>
      <c r="APD71" s="877"/>
      <c r="APE71" s="877"/>
      <c r="APF71" s="877"/>
      <c r="APG71" s="877"/>
      <c r="APH71" s="877"/>
      <c r="API71" s="877"/>
      <c r="APJ71" s="877"/>
      <c r="APK71" s="877"/>
      <c r="APL71" s="877"/>
      <c r="APM71" s="877"/>
      <c r="APN71" s="877"/>
      <c r="APO71" s="877"/>
      <c r="APP71" s="877"/>
      <c r="APQ71" s="877"/>
      <c r="APR71" s="877"/>
      <c r="APS71" s="877"/>
      <c r="APT71" s="877"/>
      <c r="APU71" s="877"/>
      <c r="APV71" s="877"/>
      <c r="APW71" s="877"/>
      <c r="APX71" s="877"/>
      <c r="APY71" s="877"/>
      <c r="APZ71" s="877"/>
      <c r="AQA71" s="877"/>
      <c r="AQB71" s="877"/>
      <c r="AQC71" s="877"/>
      <c r="AQD71" s="877"/>
      <c r="AQE71" s="877"/>
      <c r="AQF71" s="877"/>
      <c r="AQG71" s="877"/>
      <c r="AQH71" s="877"/>
      <c r="AQI71" s="877"/>
      <c r="AQJ71" s="877"/>
      <c r="AQK71" s="877"/>
      <c r="AQL71" s="877"/>
      <c r="AQM71" s="877"/>
      <c r="AQN71" s="877"/>
      <c r="AQO71" s="877"/>
      <c r="AQP71" s="877"/>
      <c r="AQQ71" s="877"/>
      <c r="AQR71" s="877"/>
      <c r="AQS71" s="877"/>
      <c r="AQT71" s="877"/>
      <c r="AQU71" s="877"/>
      <c r="AQV71" s="877"/>
      <c r="AQW71" s="877"/>
      <c r="AQX71" s="877"/>
      <c r="AQY71" s="877"/>
      <c r="AQZ71" s="877"/>
      <c r="ARA71" s="877"/>
      <c r="ARB71" s="877"/>
      <c r="ARC71" s="877"/>
      <c r="ARD71" s="877"/>
      <c r="ARE71" s="877"/>
      <c r="ARF71" s="877"/>
      <c r="ARG71" s="877"/>
      <c r="ARH71" s="877"/>
      <c r="ARI71" s="877"/>
      <c r="ARJ71" s="877"/>
      <c r="ARK71" s="877"/>
      <c r="ARL71" s="877"/>
      <c r="ARM71" s="877"/>
      <c r="ARN71" s="877"/>
      <c r="ARO71" s="877"/>
      <c r="ARP71" s="877"/>
      <c r="ARQ71" s="877"/>
      <c r="ARR71" s="877"/>
      <c r="ARS71" s="877"/>
      <c r="ART71" s="877"/>
      <c r="ARU71" s="877"/>
      <c r="ARV71" s="877"/>
      <c r="ARW71" s="877"/>
      <c r="ARX71" s="877"/>
      <c r="ARY71" s="877"/>
      <c r="ARZ71" s="877"/>
      <c r="ASA71" s="877"/>
      <c r="ASB71" s="877"/>
      <c r="ASC71" s="877"/>
      <c r="ASD71" s="877"/>
      <c r="ASE71" s="877"/>
      <c r="ASF71" s="877"/>
      <c r="ASG71" s="877"/>
      <c r="ASH71" s="877"/>
      <c r="ASI71" s="877"/>
      <c r="ASJ71" s="877"/>
      <c r="ASK71" s="877"/>
      <c r="ASL71" s="877"/>
      <c r="ASM71" s="877"/>
      <c r="ASN71" s="877"/>
      <c r="ASO71" s="877"/>
      <c r="ASP71" s="877"/>
      <c r="ASQ71" s="877"/>
      <c r="ASR71" s="877"/>
      <c r="ASS71" s="877"/>
      <c r="AST71" s="877"/>
      <c r="ASU71" s="877"/>
      <c r="ASV71" s="877"/>
      <c r="ASW71" s="877"/>
      <c r="ASX71" s="877"/>
      <c r="ASY71" s="877"/>
      <c r="ASZ71" s="877"/>
      <c r="ATA71" s="877"/>
      <c r="ATB71" s="877"/>
      <c r="ATC71" s="877"/>
      <c r="ATD71" s="877"/>
      <c r="ATE71" s="877"/>
      <c r="ATF71" s="877"/>
      <c r="ATG71" s="877"/>
      <c r="ATH71" s="877"/>
      <c r="ATI71" s="877"/>
      <c r="ATJ71" s="877"/>
      <c r="ATK71" s="877"/>
      <c r="ATL71" s="877"/>
      <c r="ATM71" s="877"/>
      <c r="ATN71" s="877"/>
      <c r="ATO71" s="877"/>
      <c r="ATP71" s="877"/>
      <c r="ATQ71" s="877"/>
      <c r="ATR71" s="877"/>
      <c r="ATS71" s="877"/>
      <c r="ATT71" s="877"/>
      <c r="ATU71" s="877"/>
      <c r="ATV71" s="877"/>
      <c r="ATW71" s="877"/>
      <c r="ATX71" s="877"/>
      <c r="ATY71" s="877"/>
      <c r="ATZ71" s="877"/>
      <c r="AUA71" s="877"/>
      <c r="AUB71" s="877"/>
      <c r="AUC71" s="877"/>
      <c r="AUD71" s="877"/>
      <c r="AUE71" s="877"/>
      <c r="AUF71" s="877"/>
      <c r="AUG71" s="877"/>
      <c r="AUH71" s="877"/>
      <c r="AUI71" s="877"/>
      <c r="AUJ71" s="877"/>
      <c r="AUK71" s="877"/>
      <c r="AUL71" s="877"/>
      <c r="AUM71" s="877"/>
      <c r="AUN71" s="877"/>
      <c r="AUO71" s="877"/>
      <c r="AUP71" s="877"/>
      <c r="AUQ71" s="877"/>
      <c r="AUR71" s="877"/>
      <c r="AUS71" s="877"/>
      <c r="AUT71" s="877"/>
      <c r="AUU71" s="877"/>
      <c r="AUV71" s="877"/>
      <c r="AUW71" s="877"/>
      <c r="AUX71" s="877"/>
      <c r="AUY71" s="877"/>
      <c r="AUZ71" s="877"/>
      <c r="AVA71" s="877"/>
      <c r="AVB71" s="877"/>
      <c r="AVC71" s="877"/>
      <c r="AVD71" s="877"/>
      <c r="AVE71" s="877"/>
      <c r="AVF71" s="877"/>
      <c r="AVG71" s="877"/>
      <c r="AVH71" s="877"/>
      <c r="AVI71" s="877"/>
      <c r="AVJ71" s="877"/>
      <c r="AVK71" s="877"/>
      <c r="AVL71" s="877"/>
      <c r="AVM71" s="877"/>
      <c r="AVN71" s="877"/>
      <c r="AVO71" s="877"/>
      <c r="AVP71" s="877"/>
      <c r="AVQ71" s="877"/>
      <c r="AVR71" s="877"/>
      <c r="AVS71" s="877"/>
      <c r="AVT71" s="877"/>
      <c r="AVU71" s="877"/>
      <c r="AVV71" s="877"/>
      <c r="AVW71" s="877"/>
      <c r="AVX71" s="877"/>
      <c r="AVY71" s="877"/>
      <c r="AVZ71" s="877"/>
      <c r="AWA71" s="877"/>
      <c r="AWB71" s="877"/>
      <c r="AWC71" s="877"/>
      <c r="AWD71" s="877"/>
      <c r="AWE71" s="877"/>
      <c r="AWF71" s="877"/>
      <c r="AWG71" s="877"/>
      <c r="AWH71" s="877"/>
      <c r="AWI71" s="877"/>
      <c r="AWJ71" s="877"/>
      <c r="AWK71" s="877"/>
      <c r="AWL71" s="877"/>
      <c r="AWM71" s="877"/>
      <c r="AWN71" s="877"/>
      <c r="AWO71" s="877"/>
      <c r="AWP71" s="877"/>
      <c r="AWQ71" s="877"/>
      <c r="AWR71" s="877"/>
      <c r="AWS71" s="877"/>
      <c r="AWT71" s="877"/>
      <c r="AWU71" s="877"/>
      <c r="AWV71" s="877"/>
      <c r="AWW71" s="877"/>
      <c r="AWX71" s="877"/>
      <c r="AWY71" s="877"/>
      <c r="AWZ71" s="877"/>
      <c r="AXA71" s="877"/>
      <c r="AXB71" s="877"/>
      <c r="AXC71" s="877"/>
      <c r="AXD71" s="877"/>
      <c r="AXE71" s="877"/>
      <c r="AXF71" s="877"/>
      <c r="AXG71" s="877"/>
      <c r="AXH71" s="877"/>
      <c r="AXI71" s="877"/>
      <c r="AXJ71" s="877"/>
      <c r="AXK71" s="877"/>
      <c r="AXL71" s="877"/>
      <c r="AXM71" s="877"/>
      <c r="AXN71" s="877"/>
      <c r="AXO71" s="877"/>
      <c r="AXP71" s="877"/>
      <c r="AXQ71" s="877"/>
      <c r="AXR71" s="877"/>
      <c r="AXS71" s="877"/>
      <c r="AXT71" s="877"/>
      <c r="AXU71" s="877"/>
      <c r="AXV71" s="877"/>
      <c r="AXW71" s="877"/>
      <c r="AXX71" s="877"/>
      <c r="AXY71" s="877"/>
      <c r="AXZ71" s="877"/>
      <c r="AYA71" s="877"/>
      <c r="AYB71" s="877"/>
      <c r="AYC71" s="877"/>
      <c r="AYD71" s="877"/>
      <c r="AYE71" s="877"/>
      <c r="AYF71" s="877"/>
      <c r="AYG71" s="877"/>
      <c r="AYH71" s="877"/>
      <c r="AYI71" s="877"/>
      <c r="AYJ71" s="877"/>
      <c r="AYK71" s="877"/>
      <c r="AYL71" s="877"/>
      <c r="AYM71" s="877"/>
      <c r="AYN71" s="877"/>
      <c r="AYO71" s="877"/>
      <c r="AYP71" s="877"/>
      <c r="AYQ71" s="877"/>
      <c r="AYR71" s="877"/>
      <c r="AYS71" s="877"/>
      <c r="AYT71" s="877"/>
      <c r="AYU71" s="877"/>
      <c r="AYV71" s="877"/>
      <c r="AYW71" s="877"/>
      <c r="AYX71" s="877"/>
      <c r="AYY71" s="877"/>
      <c r="AYZ71" s="877"/>
      <c r="AZA71" s="877"/>
      <c r="AZB71" s="877"/>
      <c r="AZC71" s="877"/>
      <c r="AZD71" s="877"/>
      <c r="AZE71" s="877"/>
      <c r="AZF71" s="877"/>
      <c r="AZG71" s="877"/>
      <c r="AZH71" s="877"/>
      <c r="AZI71" s="877"/>
      <c r="AZJ71" s="877"/>
      <c r="AZK71" s="877"/>
      <c r="AZL71" s="877"/>
      <c r="AZM71" s="877"/>
      <c r="AZN71" s="877"/>
      <c r="AZO71" s="877"/>
      <c r="AZP71" s="877"/>
      <c r="AZQ71" s="877"/>
      <c r="AZR71" s="877"/>
      <c r="AZS71" s="877"/>
      <c r="AZT71" s="877"/>
      <c r="AZU71" s="877"/>
      <c r="AZV71" s="877"/>
      <c r="AZW71" s="877"/>
      <c r="AZX71" s="877"/>
      <c r="AZY71" s="877"/>
      <c r="AZZ71" s="877"/>
      <c r="BAA71" s="877"/>
      <c r="BAB71" s="877"/>
      <c r="BAC71" s="877"/>
      <c r="BAD71" s="877"/>
      <c r="BAE71" s="877"/>
      <c r="BAF71" s="877"/>
      <c r="BAG71" s="877"/>
      <c r="BAH71" s="877"/>
      <c r="BAI71" s="877"/>
      <c r="BAJ71" s="877"/>
      <c r="BAK71" s="877"/>
      <c r="BAL71" s="877"/>
      <c r="BAM71" s="877"/>
      <c r="BAN71" s="877"/>
      <c r="BAO71" s="877"/>
      <c r="BAP71" s="877"/>
      <c r="BAQ71" s="877"/>
      <c r="BAR71" s="877"/>
      <c r="BAS71" s="877"/>
      <c r="BAT71" s="877"/>
      <c r="BAU71" s="877"/>
      <c r="BAV71" s="877"/>
      <c r="BAW71" s="877"/>
      <c r="BAX71" s="877"/>
      <c r="BAY71" s="877"/>
      <c r="BAZ71" s="877"/>
      <c r="BBA71" s="877"/>
      <c r="BBB71" s="877"/>
      <c r="BBC71" s="877"/>
      <c r="BBD71" s="877"/>
      <c r="BBE71" s="877"/>
      <c r="BBF71" s="877"/>
      <c r="BBG71" s="877"/>
      <c r="BBH71" s="877"/>
      <c r="BBI71" s="877"/>
      <c r="BBJ71" s="877"/>
      <c r="BBK71" s="877"/>
      <c r="BBL71" s="877"/>
      <c r="BBM71" s="877"/>
      <c r="BBN71" s="877"/>
      <c r="BBO71" s="877"/>
      <c r="BBP71" s="877"/>
      <c r="BBQ71" s="877"/>
      <c r="BBR71" s="877"/>
      <c r="BBS71" s="877"/>
      <c r="BBT71" s="877"/>
      <c r="BBU71" s="877"/>
      <c r="BBV71" s="877"/>
      <c r="BBW71" s="877"/>
      <c r="BBX71" s="877"/>
      <c r="BBY71" s="877"/>
      <c r="BBZ71" s="877"/>
      <c r="BCA71" s="877"/>
      <c r="BCB71" s="877"/>
      <c r="BCC71" s="877"/>
      <c r="BCD71" s="877"/>
      <c r="BCE71" s="877"/>
      <c r="BCF71" s="877"/>
      <c r="BCG71" s="877"/>
      <c r="BCH71" s="877"/>
      <c r="BCI71" s="877"/>
      <c r="BCJ71" s="877"/>
      <c r="BCK71" s="877"/>
      <c r="BCL71" s="877"/>
      <c r="BCM71" s="877"/>
      <c r="BCN71" s="877"/>
      <c r="BCO71" s="877"/>
      <c r="BCP71" s="877"/>
      <c r="BCQ71" s="877"/>
      <c r="BCR71" s="877"/>
      <c r="BCS71" s="877"/>
      <c r="BCT71" s="877"/>
      <c r="BCU71" s="877"/>
      <c r="BCV71" s="877"/>
      <c r="BCW71" s="877"/>
      <c r="BCX71" s="877"/>
      <c r="BCY71" s="877"/>
      <c r="BCZ71" s="877"/>
      <c r="BDA71" s="877"/>
      <c r="BDB71" s="877"/>
      <c r="BDC71" s="877"/>
      <c r="BDD71" s="877"/>
      <c r="BDE71" s="877"/>
      <c r="BDF71" s="877"/>
      <c r="BDG71" s="877"/>
      <c r="BDH71" s="877"/>
      <c r="BDI71" s="877"/>
      <c r="BDJ71" s="877"/>
      <c r="BDK71" s="877"/>
      <c r="BDL71" s="877"/>
      <c r="BDM71" s="877"/>
      <c r="BDN71" s="877"/>
      <c r="BDO71" s="877"/>
      <c r="BDP71" s="877"/>
      <c r="BDQ71" s="877"/>
      <c r="BDR71" s="877"/>
      <c r="BDS71" s="877"/>
      <c r="BDT71" s="877"/>
      <c r="BDU71" s="877"/>
      <c r="BDV71" s="877"/>
      <c r="BDW71" s="877"/>
      <c r="BDX71" s="877"/>
      <c r="BDY71" s="877"/>
      <c r="BDZ71" s="877"/>
      <c r="BEA71" s="877"/>
      <c r="BEB71" s="877"/>
      <c r="BEC71" s="877"/>
      <c r="BED71" s="877"/>
      <c r="BEE71" s="877"/>
      <c r="BEF71" s="877"/>
      <c r="BEG71" s="877"/>
      <c r="BEH71" s="877"/>
      <c r="BEI71" s="877"/>
      <c r="BEJ71" s="877"/>
      <c r="BEK71" s="877"/>
      <c r="BEL71" s="877"/>
      <c r="BEM71" s="877"/>
      <c r="BEN71" s="877"/>
      <c r="BEO71" s="877"/>
      <c r="BEP71" s="877"/>
      <c r="BEQ71" s="877"/>
      <c r="BER71" s="877"/>
      <c r="BES71" s="877"/>
      <c r="BET71" s="877"/>
      <c r="BEU71" s="877"/>
      <c r="BEV71" s="877"/>
      <c r="BEW71" s="877"/>
      <c r="BEX71" s="877"/>
      <c r="BEY71" s="877"/>
      <c r="BEZ71" s="877"/>
      <c r="BFA71" s="877"/>
      <c r="BFB71" s="877"/>
      <c r="BFC71" s="877"/>
      <c r="BFD71" s="877"/>
      <c r="BFE71" s="877"/>
      <c r="BFF71" s="877"/>
      <c r="BFG71" s="877"/>
      <c r="BFH71" s="877"/>
      <c r="BFI71" s="877"/>
      <c r="BFJ71" s="877"/>
      <c r="BFK71" s="877"/>
      <c r="BFL71" s="877"/>
      <c r="BFM71" s="877"/>
      <c r="BFN71" s="877"/>
      <c r="BFO71" s="877"/>
      <c r="BFP71" s="877"/>
      <c r="BFQ71" s="877"/>
      <c r="BFR71" s="877"/>
      <c r="BFS71" s="877"/>
      <c r="BFT71" s="877"/>
      <c r="BFU71" s="877"/>
      <c r="BFV71" s="877"/>
      <c r="BFW71" s="877"/>
      <c r="BFX71" s="877"/>
      <c r="BFY71" s="877"/>
      <c r="BFZ71" s="877"/>
      <c r="BGA71" s="877"/>
      <c r="BGB71" s="877"/>
      <c r="BGC71" s="877"/>
      <c r="BGD71" s="877"/>
      <c r="BGE71" s="877"/>
      <c r="BGF71" s="877"/>
      <c r="BGG71" s="877"/>
      <c r="BGH71" s="877"/>
      <c r="BGI71" s="877"/>
      <c r="BGJ71" s="877"/>
      <c r="BGK71" s="877"/>
      <c r="BGL71" s="877"/>
      <c r="BGM71" s="877"/>
      <c r="BGN71" s="877"/>
      <c r="BGO71" s="877"/>
      <c r="BGP71" s="877"/>
      <c r="BGQ71" s="877"/>
      <c r="BGR71" s="877"/>
      <c r="BGS71" s="877"/>
      <c r="BGT71" s="877"/>
      <c r="BGU71" s="877"/>
      <c r="BGV71" s="877"/>
      <c r="BGW71" s="877"/>
      <c r="BGX71" s="877"/>
      <c r="BGY71" s="877"/>
      <c r="BGZ71" s="877"/>
      <c r="BHA71" s="877"/>
      <c r="BHB71" s="877"/>
      <c r="BHC71" s="877"/>
      <c r="BHD71" s="877"/>
      <c r="BHE71" s="877"/>
      <c r="BHF71" s="877"/>
      <c r="BHG71" s="877"/>
      <c r="BHH71" s="877"/>
      <c r="BHI71" s="877"/>
      <c r="BHJ71" s="877"/>
      <c r="BHK71" s="877"/>
      <c r="BHL71" s="877"/>
      <c r="BHM71" s="877"/>
      <c r="BHN71" s="877"/>
      <c r="BHO71" s="877"/>
      <c r="BHP71" s="877"/>
      <c r="BHQ71" s="877"/>
      <c r="BHR71" s="877"/>
      <c r="BHS71" s="877"/>
      <c r="BHT71" s="877"/>
      <c r="BHU71" s="877"/>
      <c r="BHV71" s="877"/>
      <c r="BHW71" s="877"/>
      <c r="BHX71" s="877"/>
      <c r="BHY71" s="877"/>
      <c r="BHZ71" s="877"/>
      <c r="BIA71" s="877"/>
      <c r="BIB71" s="877"/>
      <c r="BIC71" s="877"/>
      <c r="BID71" s="877"/>
      <c r="BIE71" s="877"/>
      <c r="BIF71" s="877"/>
      <c r="BIG71" s="877"/>
      <c r="BIH71" s="877"/>
      <c r="BII71" s="877"/>
      <c r="BIJ71" s="877"/>
      <c r="BIK71" s="877"/>
      <c r="BIL71" s="877"/>
      <c r="BIM71" s="877"/>
      <c r="BIN71" s="877"/>
      <c r="BIO71" s="877"/>
      <c r="BIP71" s="877"/>
      <c r="BIQ71" s="877"/>
      <c r="BIR71" s="877"/>
      <c r="BIS71" s="877"/>
      <c r="BIT71" s="877"/>
      <c r="BIU71" s="877"/>
      <c r="BIV71" s="877"/>
      <c r="BIW71" s="877"/>
      <c r="BIX71" s="877"/>
      <c r="BIY71" s="877"/>
      <c r="BIZ71" s="877"/>
      <c r="BJA71" s="877"/>
      <c r="BJB71" s="877"/>
      <c r="BJC71" s="877"/>
      <c r="BJD71" s="877"/>
      <c r="BJE71" s="877"/>
      <c r="BJF71" s="877"/>
      <c r="BJG71" s="877"/>
      <c r="BJH71" s="877"/>
      <c r="BJI71" s="877"/>
      <c r="BJJ71" s="877"/>
      <c r="BJK71" s="877"/>
      <c r="BJL71" s="877"/>
      <c r="BJM71" s="877"/>
      <c r="BJN71" s="877"/>
      <c r="BJO71" s="877"/>
      <c r="BJP71" s="877"/>
      <c r="BJQ71" s="877"/>
      <c r="BJR71" s="877"/>
      <c r="BJS71" s="877"/>
      <c r="BJT71" s="877"/>
      <c r="BJU71" s="877"/>
      <c r="BJV71" s="877"/>
      <c r="BJW71" s="877"/>
      <c r="BJX71" s="877"/>
      <c r="BJY71" s="877"/>
      <c r="BJZ71" s="877"/>
      <c r="BKA71" s="877"/>
      <c r="BKB71" s="877"/>
      <c r="BKC71" s="877"/>
      <c r="BKD71" s="877"/>
      <c r="BKE71" s="877"/>
      <c r="BKF71" s="877"/>
      <c r="BKG71" s="877"/>
      <c r="BKH71" s="877"/>
      <c r="BKI71" s="877"/>
      <c r="BKJ71" s="877"/>
      <c r="BKK71" s="877"/>
      <c r="BKL71" s="877"/>
      <c r="BKM71" s="877"/>
      <c r="BKN71" s="877"/>
      <c r="BKO71" s="877"/>
      <c r="BKP71" s="877"/>
      <c r="BKQ71" s="877"/>
      <c r="BKR71" s="877"/>
      <c r="BKS71" s="877"/>
      <c r="BKT71" s="877"/>
      <c r="BKU71" s="877"/>
      <c r="BKV71" s="877"/>
      <c r="BKW71" s="877"/>
      <c r="BKX71" s="877"/>
      <c r="BKY71" s="877"/>
      <c r="BKZ71" s="877"/>
      <c r="BLA71" s="877"/>
      <c r="BLB71" s="877"/>
      <c r="BLC71" s="877"/>
      <c r="BLD71" s="877"/>
      <c r="BLE71" s="877"/>
      <c r="BLF71" s="877"/>
      <c r="BLG71" s="877"/>
      <c r="BLH71" s="877"/>
      <c r="BLI71" s="877"/>
      <c r="BLJ71" s="877"/>
      <c r="BLK71" s="877"/>
      <c r="BLL71" s="877"/>
      <c r="BLM71" s="877"/>
      <c r="BLN71" s="877"/>
      <c r="BLO71" s="877"/>
      <c r="BLP71" s="877"/>
      <c r="BLQ71" s="877"/>
      <c r="BLR71" s="877"/>
      <c r="BLS71" s="877"/>
      <c r="BLT71" s="877"/>
      <c r="BLU71" s="877"/>
      <c r="BLV71" s="877"/>
      <c r="BLW71" s="877"/>
      <c r="BLX71" s="877"/>
      <c r="BLY71" s="877"/>
      <c r="BLZ71" s="877"/>
      <c r="BMA71" s="877"/>
      <c r="BMB71" s="877"/>
      <c r="BMC71" s="877"/>
      <c r="BMD71" s="877"/>
      <c r="BME71" s="877"/>
      <c r="BMF71" s="877"/>
      <c r="BMG71" s="877"/>
      <c r="BMH71" s="877"/>
      <c r="BMI71" s="877"/>
      <c r="BMJ71" s="877"/>
      <c r="BMK71" s="877"/>
      <c r="BML71" s="877"/>
      <c r="BMM71" s="877"/>
      <c r="BMN71" s="877"/>
      <c r="BMO71" s="877"/>
      <c r="BMP71" s="877"/>
      <c r="BMQ71" s="877"/>
      <c r="BMR71" s="877"/>
      <c r="BMS71" s="877"/>
      <c r="BMT71" s="877"/>
      <c r="BMU71" s="877"/>
      <c r="BMV71" s="877"/>
      <c r="BMW71" s="877"/>
      <c r="BMX71" s="877"/>
      <c r="BMY71" s="877"/>
      <c r="BMZ71" s="877"/>
      <c r="BNA71" s="877"/>
      <c r="BNB71" s="877"/>
      <c r="BNC71" s="877"/>
      <c r="BND71" s="877"/>
      <c r="BNE71" s="877"/>
      <c r="BNF71" s="877"/>
      <c r="BNG71" s="877"/>
      <c r="BNH71" s="877"/>
      <c r="BNI71" s="877"/>
      <c r="BNJ71" s="877"/>
      <c r="BNK71" s="877"/>
      <c r="BNL71" s="877"/>
      <c r="BNM71" s="877"/>
      <c r="BNN71" s="877"/>
      <c r="BNO71" s="877"/>
      <c r="BNP71" s="877"/>
      <c r="BNQ71" s="877"/>
      <c r="BNR71" s="877"/>
      <c r="BNS71" s="877"/>
      <c r="BNT71" s="877"/>
      <c r="BNU71" s="877"/>
      <c r="BNV71" s="877"/>
      <c r="BNW71" s="877"/>
      <c r="BNX71" s="877"/>
      <c r="BNY71" s="877"/>
      <c r="BNZ71" s="877"/>
      <c r="BOA71" s="877"/>
      <c r="BOB71" s="877"/>
      <c r="BOC71" s="877"/>
      <c r="BOD71" s="877"/>
      <c r="BOE71" s="877"/>
      <c r="BOF71" s="877"/>
      <c r="BOG71" s="877"/>
      <c r="BOH71" s="877"/>
      <c r="BOI71" s="877"/>
      <c r="BOJ71" s="877"/>
      <c r="BOK71" s="877"/>
      <c r="BOL71" s="877"/>
      <c r="BOM71" s="877"/>
      <c r="BON71" s="877"/>
      <c r="BOO71" s="877"/>
      <c r="BOP71" s="877"/>
      <c r="BOQ71" s="877"/>
      <c r="BOR71" s="877"/>
      <c r="BOS71" s="877"/>
      <c r="BOT71" s="877"/>
      <c r="BOU71" s="877"/>
      <c r="BOV71" s="877"/>
      <c r="BOW71" s="877"/>
      <c r="BOX71" s="877"/>
      <c r="BOY71" s="877"/>
      <c r="BOZ71" s="877"/>
      <c r="BPA71" s="877"/>
      <c r="BPB71" s="877"/>
      <c r="BPC71" s="877"/>
      <c r="BPD71" s="877"/>
      <c r="BPE71" s="877"/>
      <c r="BPF71" s="877"/>
      <c r="BPG71" s="877"/>
      <c r="BPH71" s="877"/>
      <c r="BPI71" s="877"/>
      <c r="BPJ71" s="877"/>
      <c r="BPK71" s="877"/>
      <c r="BPL71" s="877"/>
      <c r="BPM71" s="877"/>
      <c r="BPN71" s="877"/>
      <c r="BPO71" s="877"/>
      <c r="BPP71" s="877"/>
      <c r="BPQ71" s="877"/>
      <c r="BPR71" s="877"/>
      <c r="BPS71" s="877"/>
      <c r="BPT71" s="877"/>
      <c r="BPU71" s="877"/>
      <c r="BPV71" s="877"/>
      <c r="BPW71" s="877"/>
      <c r="BPX71" s="877"/>
      <c r="BPY71" s="877"/>
      <c r="BPZ71" s="877"/>
      <c r="BQA71" s="877"/>
      <c r="BQB71" s="877"/>
      <c r="BQC71" s="877"/>
      <c r="BQD71" s="877"/>
      <c r="BQE71" s="877"/>
      <c r="BQF71" s="877"/>
      <c r="BQG71" s="877"/>
      <c r="BQH71" s="877"/>
      <c r="BQI71" s="877"/>
      <c r="BQJ71" s="877"/>
      <c r="BQK71" s="877"/>
      <c r="BQL71" s="877"/>
      <c r="BQM71" s="877"/>
      <c r="BQN71" s="877"/>
      <c r="BQO71" s="877"/>
      <c r="BQP71" s="877"/>
      <c r="BQQ71" s="877"/>
      <c r="BQR71" s="877"/>
      <c r="BQS71" s="877"/>
      <c r="BQT71" s="877"/>
      <c r="BQU71" s="877"/>
      <c r="BQV71" s="877"/>
      <c r="BQW71" s="877"/>
      <c r="BQX71" s="877"/>
      <c r="BQY71" s="877"/>
      <c r="BQZ71" s="877"/>
      <c r="BRA71" s="877"/>
      <c r="BRB71" s="877"/>
      <c r="BRC71" s="877"/>
      <c r="BRD71" s="877"/>
      <c r="BRE71" s="877"/>
      <c r="BRF71" s="877"/>
      <c r="BRG71" s="877"/>
      <c r="BRH71" s="877"/>
      <c r="BRI71" s="877"/>
      <c r="BRJ71" s="877"/>
      <c r="BRK71" s="877"/>
      <c r="BRL71" s="877"/>
      <c r="BRM71" s="877"/>
      <c r="BRN71" s="877"/>
      <c r="BRO71" s="877"/>
      <c r="BRP71" s="877"/>
      <c r="BRQ71" s="877"/>
      <c r="BRR71" s="877"/>
      <c r="BRS71" s="877"/>
      <c r="BRT71" s="877"/>
      <c r="BRU71" s="877"/>
      <c r="BRV71" s="877"/>
      <c r="BRW71" s="877"/>
      <c r="BRX71" s="877"/>
      <c r="BRY71" s="877"/>
      <c r="BRZ71" s="877"/>
      <c r="BSA71" s="877"/>
      <c r="BSB71" s="877"/>
      <c r="BSC71" s="877"/>
      <c r="BSD71" s="877"/>
      <c r="BSE71" s="877"/>
      <c r="BSF71" s="877"/>
      <c r="BSG71" s="877"/>
      <c r="BSH71" s="877"/>
      <c r="BSI71" s="877"/>
      <c r="BSJ71" s="877"/>
      <c r="BSK71" s="877"/>
      <c r="BSL71" s="877"/>
      <c r="BSM71" s="877"/>
      <c r="BSN71" s="877"/>
      <c r="BSO71" s="877"/>
      <c r="BSP71" s="877"/>
      <c r="BSQ71" s="877"/>
      <c r="BSR71" s="877"/>
      <c r="BSS71" s="877"/>
      <c r="BST71" s="877"/>
      <c r="BSU71" s="877"/>
      <c r="BSV71" s="877"/>
      <c r="BSW71" s="877"/>
      <c r="BSX71" s="877"/>
      <c r="BSY71" s="877"/>
      <c r="BSZ71" s="877"/>
      <c r="BTA71" s="877"/>
      <c r="BTB71" s="877"/>
      <c r="BTC71" s="877"/>
      <c r="BTD71" s="877"/>
      <c r="BTE71" s="877"/>
      <c r="BTF71" s="877"/>
      <c r="BTG71" s="877"/>
      <c r="BTH71" s="877"/>
      <c r="BTI71" s="877"/>
      <c r="BTJ71" s="877"/>
      <c r="BTK71" s="877"/>
      <c r="BTL71" s="877"/>
      <c r="BTM71" s="877"/>
      <c r="BTN71" s="877"/>
      <c r="BTO71" s="877"/>
      <c r="BTP71" s="877"/>
      <c r="BTQ71" s="877"/>
      <c r="BTR71" s="877"/>
      <c r="BTS71" s="877"/>
      <c r="BTT71" s="877"/>
      <c r="BTU71" s="877"/>
      <c r="BTV71" s="877"/>
      <c r="BTW71" s="877"/>
      <c r="BTX71" s="877"/>
      <c r="BTY71" s="877"/>
      <c r="BTZ71" s="877"/>
      <c r="BUA71" s="877"/>
      <c r="BUB71" s="877"/>
      <c r="BUC71" s="877"/>
      <c r="BUD71" s="877"/>
      <c r="BUE71" s="877"/>
      <c r="BUF71" s="877"/>
      <c r="BUG71" s="877"/>
      <c r="BUH71" s="877"/>
      <c r="BUI71" s="877"/>
      <c r="BUJ71" s="877"/>
      <c r="BUK71" s="877"/>
      <c r="BUL71" s="877"/>
      <c r="BUM71" s="877"/>
      <c r="BUN71" s="877"/>
      <c r="BUO71" s="877"/>
      <c r="BUP71" s="877"/>
      <c r="BUQ71" s="877"/>
      <c r="BUR71" s="877"/>
      <c r="BUS71" s="877"/>
      <c r="BUT71" s="877"/>
      <c r="BUU71" s="877"/>
      <c r="BUV71" s="877"/>
      <c r="BUW71" s="877"/>
      <c r="BUX71" s="877"/>
      <c r="BUY71" s="877"/>
      <c r="BUZ71" s="877"/>
      <c r="BVA71" s="877"/>
      <c r="BVB71" s="877"/>
      <c r="BVC71" s="877"/>
      <c r="BVD71" s="877"/>
      <c r="BVE71" s="877"/>
      <c r="BVF71" s="877"/>
      <c r="BVG71" s="877"/>
      <c r="BVH71" s="877"/>
      <c r="BVI71" s="877"/>
      <c r="BVJ71" s="877"/>
      <c r="BVK71" s="877"/>
      <c r="BVL71" s="877"/>
      <c r="BVM71" s="877"/>
      <c r="BVN71" s="877"/>
      <c r="BVO71" s="877"/>
      <c r="BVP71" s="877"/>
      <c r="BVQ71" s="877"/>
      <c r="BVR71" s="877"/>
      <c r="BVS71" s="877"/>
      <c r="BVT71" s="877"/>
      <c r="BVU71" s="877"/>
      <c r="BVV71" s="877"/>
      <c r="BVW71" s="877"/>
      <c r="BVX71" s="877"/>
      <c r="BVY71" s="877"/>
      <c r="BVZ71" s="877"/>
      <c r="BWA71" s="877"/>
      <c r="BWB71" s="877"/>
      <c r="BWC71" s="877"/>
      <c r="BWD71" s="877"/>
      <c r="BWE71" s="877"/>
      <c r="BWF71" s="877"/>
      <c r="BWG71" s="877"/>
      <c r="BWH71" s="877"/>
      <c r="BWI71" s="877"/>
      <c r="BWJ71" s="877"/>
      <c r="BWK71" s="877"/>
      <c r="BWL71" s="877"/>
      <c r="BWM71" s="877"/>
      <c r="BWN71" s="877"/>
      <c r="BWO71" s="877"/>
      <c r="BWP71" s="877"/>
      <c r="BWQ71" s="877"/>
      <c r="BWR71" s="877"/>
      <c r="BWS71" s="877"/>
      <c r="BWT71" s="877"/>
      <c r="BWU71" s="877"/>
      <c r="BWV71" s="877"/>
      <c r="BWW71" s="877"/>
      <c r="BWX71" s="877"/>
      <c r="BWY71" s="877"/>
      <c r="BWZ71" s="877"/>
      <c r="BXA71" s="877"/>
      <c r="BXB71" s="877"/>
      <c r="BXC71" s="877"/>
      <c r="BXD71" s="877"/>
      <c r="BXE71" s="877"/>
      <c r="BXF71" s="877"/>
      <c r="BXG71" s="877"/>
      <c r="BXH71" s="877"/>
      <c r="BXI71" s="877"/>
      <c r="BXJ71" s="877"/>
      <c r="BXK71" s="877"/>
      <c r="BXL71" s="877"/>
      <c r="BXM71" s="877"/>
      <c r="BXN71" s="877"/>
      <c r="BXO71" s="877"/>
      <c r="BXP71" s="877"/>
      <c r="BXQ71" s="877"/>
      <c r="BXR71" s="877"/>
      <c r="BXS71" s="877"/>
      <c r="BXT71" s="877"/>
      <c r="BXU71" s="877"/>
      <c r="BXV71" s="877"/>
      <c r="BXW71" s="877"/>
      <c r="BXX71" s="877"/>
      <c r="BXY71" s="877"/>
      <c r="BXZ71" s="877"/>
      <c r="BYA71" s="877"/>
      <c r="BYB71" s="877"/>
      <c r="BYC71" s="877"/>
      <c r="BYD71" s="877"/>
      <c r="BYE71" s="877"/>
      <c r="BYF71" s="877"/>
      <c r="BYG71" s="877"/>
      <c r="BYH71" s="877"/>
      <c r="BYI71" s="877"/>
      <c r="BYJ71" s="877"/>
      <c r="BYK71" s="877"/>
      <c r="BYL71" s="877"/>
      <c r="BYM71" s="877"/>
      <c r="BYN71" s="877"/>
      <c r="BYO71" s="877"/>
      <c r="BYP71" s="877"/>
      <c r="BYQ71" s="877"/>
      <c r="BYR71" s="877"/>
      <c r="BYS71" s="877"/>
      <c r="BYT71" s="877"/>
      <c r="BYU71" s="877"/>
      <c r="BYV71" s="877"/>
      <c r="BYW71" s="877"/>
      <c r="BYX71" s="877"/>
      <c r="BYY71" s="877"/>
      <c r="BYZ71" s="877"/>
      <c r="BZA71" s="877"/>
      <c r="BZB71" s="877"/>
      <c r="BZC71" s="877"/>
      <c r="BZD71" s="877"/>
      <c r="BZE71" s="877"/>
      <c r="BZF71" s="877"/>
      <c r="BZG71" s="877"/>
      <c r="BZH71" s="877"/>
      <c r="BZI71" s="877"/>
      <c r="BZJ71" s="877"/>
      <c r="BZK71" s="877"/>
      <c r="BZL71" s="877"/>
      <c r="BZM71" s="877"/>
      <c r="BZN71" s="877"/>
      <c r="BZO71" s="877"/>
      <c r="BZP71" s="877"/>
      <c r="BZQ71" s="877"/>
      <c r="BZR71" s="877"/>
      <c r="BZS71" s="877"/>
      <c r="BZT71" s="877"/>
      <c r="BZU71" s="877"/>
      <c r="BZV71" s="877"/>
      <c r="BZW71" s="877"/>
      <c r="BZX71" s="877"/>
      <c r="BZY71" s="877"/>
      <c r="BZZ71" s="877"/>
      <c r="CAA71" s="877"/>
      <c r="CAB71" s="877"/>
      <c r="CAC71" s="877"/>
      <c r="CAD71" s="877"/>
      <c r="CAE71" s="877"/>
      <c r="CAF71" s="877"/>
      <c r="CAG71" s="877"/>
      <c r="CAH71" s="877"/>
      <c r="CAI71" s="877"/>
      <c r="CAJ71" s="877"/>
      <c r="CAK71" s="877"/>
      <c r="CAL71" s="877"/>
      <c r="CAM71" s="877"/>
      <c r="CAN71" s="877"/>
      <c r="CAO71" s="877"/>
      <c r="CAP71" s="877"/>
      <c r="CAQ71" s="877"/>
      <c r="CAR71" s="877"/>
      <c r="CAS71" s="877"/>
      <c r="CAT71" s="877"/>
      <c r="CAU71" s="877"/>
      <c r="CAV71" s="877"/>
      <c r="CAW71" s="877"/>
      <c r="CAX71" s="877"/>
      <c r="CAY71" s="877"/>
      <c r="CAZ71" s="877"/>
      <c r="CBA71" s="877"/>
      <c r="CBB71" s="877"/>
      <c r="CBC71" s="877"/>
      <c r="CBD71" s="877"/>
      <c r="CBE71" s="877"/>
      <c r="CBF71" s="877"/>
      <c r="CBG71" s="877"/>
      <c r="CBH71" s="877"/>
      <c r="CBI71" s="877"/>
      <c r="CBJ71" s="877"/>
      <c r="CBK71" s="877"/>
      <c r="CBL71" s="877"/>
      <c r="CBM71" s="877"/>
      <c r="CBN71" s="877"/>
      <c r="CBO71" s="877"/>
      <c r="CBP71" s="877"/>
      <c r="CBQ71" s="877"/>
      <c r="CBR71" s="877"/>
      <c r="CBS71" s="877"/>
      <c r="CBT71" s="877"/>
      <c r="CBU71" s="877"/>
      <c r="CBV71" s="877"/>
      <c r="CBW71" s="877"/>
      <c r="CBX71" s="877"/>
      <c r="CBY71" s="877"/>
      <c r="CBZ71" s="877"/>
      <c r="CCA71" s="877"/>
      <c r="CCB71" s="877"/>
      <c r="CCC71" s="877"/>
      <c r="CCD71" s="877"/>
      <c r="CCE71" s="877"/>
      <c r="CCF71" s="877"/>
      <c r="CCG71" s="877"/>
      <c r="CCH71" s="877"/>
      <c r="CCI71" s="877"/>
      <c r="CCJ71" s="877"/>
      <c r="CCK71" s="877"/>
      <c r="CCL71" s="877"/>
      <c r="CCM71" s="877"/>
      <c r="CCN71" s="877"/>
      <c r="CCO71" s="877"/>
      <c r="CCP71" s="877"/>
      <c r="CCQ71" s="877"/>
      <c r="CCR71" s="877"/>
      <c r="CCS71" s="877"/>
      <c r="CCT71" s="877"/>
      <c r="CCU71" s="877"/>
      <c r="CCV71" s="877"/>
      <c r="CCW71" s="877"/>
      <c r="CCX71" s="877"/>
      <c r="CCY71" s="877"/>
      <c r="CCZ71" s="877"/>
      <c r="CDA71" s="877"/>
      <c r="CDB71" s="877"/>
      <c r="CDC71" s="877"/>
      <c r="CDD71" s="877"/>
      <c r="CDE71" s="877"/>
      <c r="CDF71" s="877"/>
      <c r="CDG71" s="877"/>
      <c r="CDH71" s="877"/>
      <c r="CDI71" s="877"/>
      <c r="CDJ71" s="877"/>
      <c r="CDK71" s="877"/>
      <c r="CDL71" s="877"/>
      <c r="CDM71" s="877"/>
      <c r="CDN71" s="877"/>
      <c r="CDO71" s="877"/>
      <c r="CDP71" s="877"/>
      <c r="CDQ71" s="877"/>
      <c r="CDR71" s="877"/>
      <c r="CDS71" s="877"/>
      <c r="CDT71" s="877"/>
      <c r="CDU71" s="877"/>
      <c r="CDV71" s="877"/>
      <c r="CDW71" s="877"/>
      <c r="CDX71" s="877"/>
      <c r="CDY71" s="877"/>
      <c r="CDZ71" s="877"/>
      <c r="CEA71" s="877"/>
      <c r="CEB71" s="877"/>
      <c r="CEC71" s="877"/>
      <c r="CED71" s="877"/>
      <c r="CEE71" s="877"/>
      <c r="CEF71" s="877"/>
      <c r="CEG71" s="877"/>
      <c r="CEH71" s="877"/>
      <c r="CEI71" s="877"/>
      <c r="CEJ71" s="877"/>
      <c r="CEK71" s="877"/>
      <c r="CEL71" s="877"/>
      <c r="CEM71" s="877"/>
      <c r="CEN71" s="877"/>
      <c r="CEO71" s="877"/>
      <c r="CEP71" s="877"/>
      <c r="CEQ71" s="877"/>
      <c r="CER71" s="877"/>
      <c r="CES71" s="877"/>
      <c r="CET71" s="877"/>
      <c r="CEU71" s="877"/>
      <c r="CEV71" s="877"/>
      <c r="CEW71" s="877"/>
      <c r="CEX71" s="877"/>
      <c r="CEY71" s="877"/>
      <c r="CEZ71" s="877"/>
      <c r="CFA71" s="877"/>
      <c r="CFB71" s="877"/>
      <c r="CFC71" s="877"/>
      <c r="CFD71" s="877"/>
      <c r="CFE71" s="877"/>
      <c r="CFF71" s="877"/>
      <c r="CFG71" s="877"/>
      <c r="CFH71" s="877"/>
      <c r="CFI71" s="877"/>
      <c r="CFJ71" s="877"/>
      <c r="CFK71" s="877"/>
      <c r="CFL71" s="877"/>
      <c r="CFM71" s="877"/>
      <c r="CFN71" s="877"/>
      <c r="CFO71" s="877"/>
      <c r="CFP71" s="877"/>
      <c r="CFQ71" s="877"/>
      <c r="CFR71" s="877"/>
      <c r="CFS71" s="877"/>
      <c r="CFT71" s="877"/>
      <c r="CFU71" s="877"/>
      <c r="CFV71" s="877"/>
      <c r="CFW71" s="877"/>
      <c r="CFX71" s="877"/>
      <c r="CFY71" s="877"/>
      <c r="CFZ71" s="877"/>
      <c r="CGA71" s="877"/>
      <c r="CGB71" s="877"/>
      <c r="CGC71" s="877"/>
      <c r="CGD71" s="877"/>
      <c r="CGE71" s="877"/>
      <c r="CGF71" s="877"/>
      <c r="CGG71" s="877"/>
      <c r="CGH71" s="877"/>
      <c r="CGI71" s="877"/>
      <c r="CGJ71" s="877"/>
      <c r="CGK71" s="877"/>
      <c r="CGL71" s="877"/>
      <c r="CGM71" s="877"/>
      <c r="CGN71" s="877"/>
      <c r="CGO71" s="877"/>
      <c r="CGP71" s="877"/>
      <c r="CGQ71" s="877"/>
      <c r="CGR71" s="877"/>
      <c r="CGS71" s="877"/>
      <c r="CGT71" s="877"/>
      <c r="CGU71" s="877"/>
      <c r="CGV71" s="877"/>
      <c r="CGW71" s="877"/>
      <c r="CGX71" s="877"/>
      <c r="CGY71" s="877"/>
      <c r="CGZ71" s="877"/>
      <c r="CHA71" s="877"/>
      <c r="CHB71" s="877"/>
      <c r="CHC71" s="877"/>
      <c r="CHD71" s="877"/>
      <c r="CHE71" s="877"/>
      <c r="CHF71" s="877"/>
      <c r="CHG71" s="877"/>
      <c r="CHH71" s="877"/>
      <c r="CHI71" s="877"/>
      <c r="CHJ71" s="877"/>
      <c r="CHK71" s="877"/>
      <c r="CHL71" s="877"/>
      <c r="CHM71" s="877"/>
      <c r="CHN71" s="877"/>
      <c r="CHO71" s="877"/>
      <c r="CHP71" s="877"/>
      <c r="CHQ71" s="877"/>
      <c r="CHR71" s="877"/>
      <c r="CHS71" s="877"/>
      <c r="CHT71" s="877"/>
      <c r="CHU71" s="877"/>
      <c r="CHV71" s="877"/>
      <c r="CHW71" s="877"/>
      <c r="CHX71" s="877"/>
      <c r="CHY71" s="877"/>
      <c r="CHZ71" s="877"/>
      <c r="CIA71" s="877"/>
      <c r="CIB71" s="877"/>
      <c r="CIC71" s="877"/>
      <c r="CID71" s="877"/>
      <c r="CIE71" s="877"/>
      <c r="CIF71" s="877"/>
      <c r="CIG71" s="877"/>
      <c r="CIH71" s="877"/>
      <c r="CII71" s="877"/>
      <c r="CIJ71" s="877"/>
      <c r="CIK71" s="877"/>
      <c r="CIL71" s="877"/>
      <c r="CIM71" s="877"/>
      <c r="CIN71" s="877"/>
      <c r="CIO71" s="877"/>
      <c r="CIP71" s="877"/>
      <c r="CIQ71" s="877"/>
      <c r="CIR71" s="877"/>
      <c r="CIS71" s="877"/>
      <c r="CIT71" s="877"/>
      <c r="CIU71" s="877"/>
      <c r="CIV71" s="877"/>
      <c r="CIW71" s="877"/>
      <c r="CIX71" s="877"/>
      <c r="CIY71" s="877"/>
      <c r="CIZ71" s="877"/>
      <c r="CJA71" s="877"/>
      <c r="CJB71" s="877"/>
      <c r="CJC71" s="877"/>
      <c r="CJD71" s="877"/>
      <c r="CJE71" s="877"/>
      <c r="CJF71" s="877"/>
      <c r="CJG71" s="877"/>
      <c r="CJH71" s="877"/>
      <c r="CJI71" s="877"/>
      <c r="CJJ71" s="877"/>
      <c r="CJK71" s="877"/>
      <c r="CJL71" s="877"/>
      <c r="CJM71" s="877"/>
      <c r="CJN71" s="877"/>
      <c r="CJO71" s="877"/>
      <c r="CJP71" s="877"/>
      <c r="CJQ71" s="877"/>
      <c r="CJR71" s="877"/>
      <c r="CJS71" s="877"/>
      <c r="CJT71" s="877"/>
      <c r="CJU71" s="877"/>
      <c r="CJV71" s="877"/>
      <c r="CJW71" s="877"/>
      <c r="CJX71" s="877"/>
      <c r="CJY71" s="877"/>
      <c r="CJZ71" s="877"/>
      <c r="CKA71" s="877"/>
      <c r="CKB71" s="877"/>
      <c r="CKC71" s="877"/>
      <c r="CKD71" s="877"/>
      <c r="CKE71" s="877"/>
      <c r="CKF71" s="877"/>
      <c r="CKG71" s="877"/>
      <c r="CKH71" s="877"/>
      <c r="CKI71" s="877"/>
      <c r="CKJ71" s="877"/>
      <c r="CKK71" s="877"/>
      <c r="CKL71" s="877"/>
      <c r="CKM71" s="877"/>
      <c r="CKN71" s="877"/>
      <c r="CKO71" s="877"/>
      <c r="CKP71" s="877"/>
      <c r="CKQ71" s="877"/>
      <c r="CKR71" s="877"/>
      <c r="CKS71" s="877"/>
      <c r="CKT71" s="877"/>
      <c r="CKU71" s="877"/>
      <c r="CKV71" s="877"/>
      <c r="CKW71" s="877"/>
      <c r="CKX71" s="877"/>
      <c r="CKY71" s="877"/>
      <c r="CKZ71" s="877"/>
      <c r="CLA71" s="877"/>
      <c r="CLB71" s="877"/>
      <c r="CLC71" s="877"/>
      <c r="CLD71" s="877"/>
      <c r="CLE71" s="877"/>
      <c r="CLF71" s="877"/>
      <c r="CLG71" s="877"/>
      <c r="CLH71" s="877"/>
      <c r="CLI71" s="877"/>
      <c r="CLJ71" s="877"/>
      <c r="CLK71" s="877"/>
      <c r="CLL71" s="877"/>
      <c r="CLM71" s="877"/>
      <c r="CLN71" s="877"/>
      <c r="CLO71" s="877"/>
      <c r="CLP71" s="877"/>
      <c r="CLQ71" s="877"/>
      <c r="CLR71" s="877"/>
      <c r="CLS71" s="877"/>
      <c r="CLT71" s="877"/>
      <c r="CLU71" s="877"/>
      <c r="CLV71" s="877"/>
      <c r="CLW71" s="877"/>
      <c r="CLX71" s="877"/>
      <c r="CLY71" s="877"/>
      <c r="CLZ71" s="877"/>
      <c r="CMA71" s="877"/>
      <c r="CMB71" s="877"/>
      <c r="CMC71" s="877"/>
      <c r="CMD71" s="877"/>
      <c r="CME71" s="877"/>
      <c r="CMF71" s="877"/>
      <c r="CMG71" s="877"/>
      <c r="CMH71" s="877"/>
      <c r="CMI71" s="877"/>
      <c r="CMJ71" s="877"/>
      <c r="CMK71" s="877"/>
      <c r="CML71" s="877"/>
      <c r="CMM71" s="877"/>
      <c r="CMN71" s="877"/>
      <c r="CMO71" s="877"/>
      <c r="CMP71" s="877"/>
      <c r="CMQ71" s="877"/>
      <c r="CMR71" s="877"/>
      <c r="CMS71" s="877"/>
      <c r="CMT71" s="877"/>
      <c r="CMU71" s="877"/>
      <c r="CMV71" s="877"/>
      <c r="CMW71" s="877"/>
      <c r="CMX71" s="877"/>
      <c r="CMY71" s="877"/>
      <c r="CMZ71" s="877"/>
      <c r="CNA71" s="877"/>
      <c r="CNB71" s="877"/>
      <c r="CNC71" s="877"/>
      <c r="CND71" s="877"/>
      <c r="CNE71" s="877"/>
      <c r="CNF71" s="877"/>
      <c r="CNG71" s="877"/>
      <c r="CNH71" s="877"/>
      <c r="CNI71" s="877"/>
      <c r="CNJ71" s="877"/>
      <c r="CNK71" s="877"/>
      <c r="CNL71" s="877"/>
      <c r="CNM71" s="877"/>
      <c r="CNN71" s="877"/>
      <c r="CNO71" s="877"/>
      <c r="CNP71" s="877"/>
      <c r="CNQ71" s="877"/>
      <c r="CNR71" s="877"/>
      <c r="CNS71" s="877"/>
      <c r="CNT71" s="877"/>
      <c r="CNU71" s="877"/>
      <c r="CNV71" s="877"/>
      <c r="CNW71" s="877"/>
      <c r="CNX71" s="877"/>
      <c r="CNY71" s="877"/>
      <c r="CNZ71" s="877"/>
      <c r="COA71" s="877"/>
      <c r="COB71" s="877"/>
      <c r="COC71" s="877"/>
      <c r="COD71" s="877"/>
      <c r="COE71" s="877"/>
      <c r="COF71" s="877"/>
      <c r="COG71" s="877"/>
      <c r="COH71" s="877"/>
      <c r="COI71" s="877"/>
      <c r="COJ71" s="877"/>
      <c r="COK71" s="877"/>
      <c r="COL71" s="877"/>
      <c r="COM71" s="877"/>
      <c r="CON71" s="877"/>
      <c r="COO71" s="877"/>
      <c r="COP71" s="877"/>
      <c r="COQ71" s="877"/>
      <c r="COR71" s="877"/>
      <c r="COS71" s="877"/>
      <c r="COT71" s="877"/>
      <c r="COU71" s="877"/>
      <c r="COV71" s="877"/>
      <c r="COW71" s="877"/>
      <c r="COX71" s="877"/>
      <c r="COY71" s="877"/>
      <c r="COZ71" s="877"/>
      <c r="CPA71" s="877"/>
      <c r="CPB71" s="877"/>
      <c r="CPC71" s="877"/>
      <c r="CPD71" s="877"/>
      <c r="CPE71" s="877"/>
      <c r="CPF71" s="877"/>
      <c r="CPG71" s="877"/>
      <c r="CPH71" s="877"/>
      <c r="CPI71" s="877"/>
      <c r="CPJ71" s="877"/>
      <c r="CPK71" s="877"/>
      <c r="CPL71" s="877"/>
      <c r="CPM71" s="877"/>
      <c r="CPN71" s="877"/>
      <c r="CPO71" s="877"/>
      <c r="CPP71" s="877"/>
      <c r="CPQ71" s="877"/>
      <c r="CPR71" s="877"/>
      <c r="CPS71" s="877"/>
      <c r="CPT71" s="877"/>
      <c r="CPU71" s="877"/>
      <c r="CPV71" s="877"/>
      <c r="CPW71" s="877"/>
      <c r="CPX71" s="877"/>
      <c r="CPY71" s="877"/>
      <c r="CPZ71" s="877"/>
      <c r="CQA71" s="877"/>
      <c r="CQB71" s="877"/>
      <c r="CQC71" s="877"/>
      <c r="CQD71" s="877"/>
      <c r="CQE71" s="877"/>
      <c r="CQF71" s="877"/>
      <c r="CQG71" s="877"/>
      <c r="CQH71" s="877"/>
      <c r="CQI71" s="877"/>
      <c r="CQJ71" s="877"/>
      <c r="CQK71" s="877"/>
      <c r="CQL71" s="877"/>
      <c r="CQM71" s="877"/>
      <c r="CQN71" s="877"/>
      <c r="CQO71" s="877"/>
      <c r="CQP71" s="877"/>
      <c r="CQQ71" s="877"/>
      <c r="CQR71" s="877"/>
      <c r="CQS71" s="877"/>
      <c r="CQT71" s="877"/>
      <c r="CQU71" s="877"/>
      <c r="CQV71" s="877"/>
      <c r="CQW71" s="877"/>
      <c r="CQX71" s="877"/>
      <c r="CQY71" s="877"/>
      <c r="CQZ71" s="877"/>
      <c r="CRA71" s="877"/>
      <c r="CRB71" s="877"/>
      <c r="CRC71" s="877"/>
      <c r="CRD71" s="877"/>
      <c r="CRE71" s="877"/>
      <c r="CRF71" s="877"/>
      <c r="CRG71" s="877"/>
      <c r="CRH71" s="877"/>
      <c r="CRI71" s="877"/>
      <c r="CRJ71" s="877"/>
      <c r="CRK71" s="877"/>
      <c r="CRL71" s="877"/>
      <c r="CRM71" s="877"/>
      <c r="CRN71" s="877"/>
      <c r="CRO71" s="877"/>
      <c r="CRP71" s="877"/>
      <c r="CRQ71" s="877"/>
      <c r="CRR71" s="877"/>
      <c r="CRS71" s="877"/>
      <c r="CRT71" s="877"/>
      <c r="CRU71" s="877"/>
      <c r="CRV71" s="877"/>
      <c r="CRW71" s="877"/>
      <c r="CRX71" s="877"/>
      <c r="CRY71" s="877"/>
      <c r="CRZ71" s="877"/>
      <c r="CSA71" s="877"/>
      <c r="CSB71" s="877"/>
      <c r="CSC71" s="877"/>
      <c r="CSD71" s="877"/>
      <c r="CSE71" s="877"/>
      <c r="CSF71" s="877"/>
      <c r="CSG71" s="877"/>
      <c r="CSH71" s="877"/>
      <c r="CSI71" s="877"/>
      <c r="CSJ71" s="877"/>
      <c r="CSK71" s="877"/>
      <c r="CSL71" s="877"/>
      <c r="CSM71" s="877"/>
      <c r="CSN71" s="877"/>
      <c r="CSO71" s="877"/>
      <c r="CSP71" s="877"/>
      <c r="CSQ71" s="877"/>
      <c r="CSR71" s="877"/>
      <c r="CSS71" s="877"/>
      <c r="CST71" s="877"/>
      <c r="CSU71" s="877"/>
      <c r="CSV71" s="877"/>
      <c r="CSW71" s="877"/>
      <c r="CSX71" s="877"/>
      <c r="CSY71" s="877"/>
      <c r="CSZ71" s="877"/>
      <c r="CTA71" s="877"/>
      <c r="CTB71" s="877"/>
      <c r="CTC71" s="877"/>
      <c r="CTD71" s="877"/>
      <c r="CTE71" s="877"/>
      <c r="CTF71" s="877"/>
      <c r="CTG71" s="877"/>
      <c r="CTH71" s="877"/>
      <c r="CTI71" s="877"/>
      <c r="CTJ71" s="877"/>
      <c r="CTK71" s="877"/>
      <c r="CTL71" s="877"/>
      <c r="CTM71" s="877"/>
      <c r="CTN71" s="877"/>
      <c r="CTO71" s="877"/>
      <c r="CTP71" s="877"/>
      <c r="CTQ71" s="877"/>
      <c r="CTR71" s="877"/>
      <c r="CTS71" s="877"/>
      <c r="CTT71" s="877"/>
      <c r="CTU71" s="877"/>
      <c r="CTV71" s="877"/>
      <c r="CTW71" s="877"/>
      <c r="CTX71" s="877"/>
      <c r="CTY71" s="877"/>
      <c r="CTZ71" s="877"/>
      <c r="CUA71" s="877"/>
      <c r="CUB71" s="877"/>
      <c r="CUC71" s="877"/>
      <c r="CUD71" s="877"/>
      <c r="CUE71" s="877"/>
      <c r="CUF71" s="877"/>
      <c r="CUG71" s="877"/>
      <c r="CUH71" s="877"/>
      <c r="CUI71" s="877"/>
      <c r="CUJ71" s="877"/>
      <c r="CUK71" s="877"/>
      <c r="CUL71" s="877"/>
      <c r="CUM71" s="877"/>
      <c r="CUN71" s="877"/>
      <c r="CUO71" s="877"/>
      <c r="CUP71" s="877"/>
      <c r="CUQ71" s="877"/>
      <c r="CUR71" s="877"/>
      <c r="CUS71" s="877"/>
      <c r="CUT71" s="877"/>
      <c r="CUU71" s="877"/>
      <c r="CUV71" s="877"/>
      <c r="CUW71" s="877"/>
      <c r="CUX71" s="877"/>
      <c r="CUY71" s="877"/>
      <c r="CUZ71" s="877"/>
      <c r="CVA71" s="877"/>
      <c r="CVB71" s="877"/>
      <c r="CVC71" s="877"/>
      <c r="CVD71" s="877"/>
      <c r="CVE71" s="877"/>
      <c r="CVF71" s="877"/>
      <c r="CVG71" s="877"/>
      <c r="CVH71" s="877"/>
      <c r="CVI71" s="877"/>
      <c r="CVJ71" s="877"/>
      <c r="CVK71" s="877"/>
      <c r="CVL71" s="877"/>
      <c r="CVM71" s="877"/>
      <c r="CVN71" s="877"/>
      <c r="CVO71" s="877"/>
      <c r="CVP71" s="877"/>
      <c r="CVQ71" s="877"/>
      <c r="CVR71" s="877"/>
      <c r="CVS71" s="877"/>
      <c r="CVT71" s="877"/>
      <c r="CVU71" s="877"/>
      <c r="CVV71" s="877"/>
      <c r="CVW71" s="877"/>
      <c r="CVX71" s="877"/>
      <c r="CVY71" s="877"/>
      <c r="CVZ71" s="877"/>
      <c r="CWA71" s="877"/>
      <c r="CWB71" s="877"/>
      <c r="CWC71" s="877"/>
      <c r="CWD71" s="877"/>
      <c r="CWE71" s="877"/>
      <c r="CWF71" s="877"/>
      <c r="CWG71" s="877"/>
      <c r="CWH71" s="877"/>
      <c r="CWI71" s="877"/>
      <c r="CWJ71" s="877"/>
      <c r="CWK71" s="877"/>
      <c r="CWL71" s="877"/>
      <c r="CWM71" s="877"/>
      <c r="CWN71" s="877"/>
      <c r="CWO71" s="877"/>
      <c r="CWP71" s="877"/>
      <c r="CWQ71" s="877"/>
      <c r="CWR71" s="877"/>
      <c r="CWS71" s="877"/>
      <c r="CWT71" s="877"/>
      <c r="CWU71" s="877"/>
      <c r="CWV71" s="877"/>
      <c r="CWW71" s="877"/>
      <c r="CWX71" s="877"/>
      <c r="CWY71" s="877"/>
      <c r="CWZ71" s="877"/>
      <c r="CXA71" s="877"/>
      <c r="CXB71" s="877"/>
      <c r="CXC71" s="877"/>
      <c r="CXD71" s="877"/>
      <c r="CXE71" s="877"/>
      <c r="CXF71" s="877"/>
      <c r="CXG71" s="877"/>
      <c r="CXH71" s="877"/>
      <c r="CXI71" s="877"/>
      <c r="CXJ71" s="877"/>
      <c r="CXK71" s="877"/>
      <c r="CXL71" s="877"/>
      <c r="CXM71" s="877"/>
      <c r="CXN71" s="877"/>
      <c r="CXO71" s="877"/>
      <c r="CXP71" s="877"/>
      <c r="CXQ71" s="877"/>
      <c r="CXR71" s="877"/>
      <c r="CXS71" s="877"/>
      <c r="CXT71" s="877"/>
      <c r="CXU71" s="877"/>
      <c r="CXV71" s="877"/>
      <c r="CXW71" s="877"/>
      <c r="CXX71" s="877"/>
      <c r="CXY71" s="877"/>
      <c r="CXZ71" s="877"/>
      <c r="CYA71" s="877"/>
      <c r="CYB71" s="877"/>
      <c r="CYC71" s="877"/>
      <c r="CYD71" s="877"/>
      <c r="CYE71" s="877"/>
      <c r="CYF71" s="877"/>
      <c r="CYG71" s="877"/>
      <c r="CYH71" s="877"/>
      <c r="CYI71" s="877"/>
      <c r="CYJ71" s="877"/>
      <c r="CYK71" s="877"/>
      <c r="CYL71" s="877"/>
      <c r="CYM71" s="877"/>
      <c r="CYN71" s="877"/>
      <c r="CYO71" s="877"/>
      <c r="CYP71" s="877"/>
      <c r="CYQ71" s="877"/>
      <c r="CYR71" s="877"/>
      <c r="CYS71" s="877"/>
      <c r="CYT71" s="877"/>
      <c r="CYU71" s="877"/>
      <c r="CYV71" s="877"/>
      <c r="CYW71" s="877"/>
      <c r="CYX71" s="877"/>
      <c r="CYY71" s="877"/>
      <c r="CYZ71" s="877"/>
      <c r="CZA71" s="877"/>
      <c r="CZB71" s="877"/>
      <c r="CZC71" s="877"/>
      <c r="CZD71" s="877"/>
      <c r="CZE71" s="877"/>
      <c r="CZF71" s="877"/>
      <c r="CZG71" s="877"/>
      <c r="CZH71" s="877"/>
      <c r="CZI71" s="877"/>
      <c r="CZJ71" s="877"/>
      <c r="CZK71" s="877"/>
      <c r="CZL71" s="877"/>
      <c r="CZM71" s="877"/>
      <c r="CZN71" s="877"/>
      <c r="CZO71" s="877"/>
      <c r="CZP71" s="877"/>
      <c r="CZQ71" s="877"/>
      <c r="CZR71" s="877"/>
      <c r="CZS71" s="877"/>
      <c r="CZT71" s="877"/>
      <c r="CZU71" s="877"/>
      <c r="CZV71" s="877"/>
      <c r="CZW71" s="877"/>
      <c r="CZX71" s="877"/>
      <c r="CZY71" s="877"/>
      <c r="CZZ71" s="877"/>
      <c r="DAA71" s="877"/>
      <c r="DAB71" s="877"/>
      <c r="DAC71" s="877"/>
      <c r="DAD71" s="877"/>
      <c r="DAE71" s="877"/>
      <c r="DAF71" s="877"/>
      <c r="DAG71" s="877"/>
      <c r="DAH71" s="877"/>
      <c r="DAI71" s="877"/>
      <c r="DAJ71" s="877"/>
      <c r="DAK71" s="877"/>
      <c r="DAL71" s="877"/>
      <c r="DAM71" s="877"/>
      <c r="DAN71" s="877"/>
      <c r="DAO71" s="877"/>
      <c r="DAP71" s="877"/>
      <c r="DAQ71" s="877"/>
      <c r="DAR71" s="877"/>
      <c r="DAS71" s="877"/>
      <c r="DAT71" s="877"/>
      <c r="DAU71" s="877"/>
      <c r="DAV71" s="877"/>
      <c r="DAW71" s="877"/>
      <c r="DAX71" s="877"/>
      <c r="DAY71" s="877"/>
      <c r="DAZ71" s="877"/>
      <c r="DBA71" s="877"/>
      <c r="DBB71" s="877"/>
      <c r="DBC71" s="877"/>
      <c r="DBD71" s="877"/>
      <c r="DBE71" s="877"/>
      <c r="DBF71" s="877"/>
      <c r="DBG71" s="877"/>
      <c r="DBH71" s="877"/>
      <c r="DBI71" s="877"/>
      <c r="DBJ71" s="877"/>
      <c r="DBK71" s="877"/>
      <c r="DBL71" s="877"/>
      <c r="DBM71" s="877"/>
      <c r="DBN71" s="877"/>
      <c r="DBO71" s="877"/>
      <c r="DBP71" s="877"/>
      <c r="DBQ71" s="877"/>
      <c r="DBR71" s="877"/>
      <c r="DBS71" s="877"/>
      <c r="DBT71" s="877"/>
      <c r="DBU71" s="877"/>
      <c r="DBV71" s="877"/>
      <c r="DBW71" s="877"/>
      <c r="DBX71" s="877"/>
      <c r="DBY71" s="877"/>
      <c r="DBZ71" s="877"/>
      <c r="DCA71" s="877"/>
      <c r="DCB71" s="877"/>
      <c r="DCC71" s="877"/>
      <c r="DCD71" s="877"/>
      <c r="DCE71" s="877"/>
      <c r="DCF71" s="877"/>
      <c r="DCG71" s="877"/>
      <c r="DCH71" s="877"/>
      <c r="DCI71" s="877"/>
      <c r="DCJ71" s="877"/>
      <c r="DCK71" s="877"/>
      <c r="DCL71" s="877"/>
      <c r="DCM71" s="877"/>
      <c r="DCN71" s="877"/>
      <c r="DCO71" s="877"/>
      <c r="DCP71" s="877"/>
      <c r="DCQ71" s="877"/>
      <c r="DCR71" s="877"/>
      <c r="DCS71" s="877"/>
      <c r="DCT71" s="877"/>
      <c r="DCU71" s="877"/>
      <c r="DCV71" s="877"/>
      <c r="DCW71" s="877"/>
      <c r="DCX71" s="877"/>
      <c r="DCY71" s="877"/>
      <c r="DCZ71" s="877"/>
      <c r="DDA71" s="877"/>
      <c r="DDB71" s="877"/>
      <c r="DDC71" s="877"/>
      <c r="DDD71" s="877"/>
      <c r="DDE71" s="877"/>
      <c r="DDF71" s="877"/>
      <c r="DDG71" s="877"/>
      <c r="DDH71" s="877"/>
      <c r="DDI71" s="877"/>
      <c r="DDJ71" s="877"/>
      <c r="DDK71" s="877"/>
      <c r="DDL71" s="877"/>
      <c r="DDM71" s="877"/>
      <c r="DDN71" s="877"/>
      <c r="DDO71" s="877"/>
      <c r="DDP71" s="877"/>
      <c r="DDQ71" s="877"/>
      <c r="DDR71" s="877"/>
      <c r="DDS71" s="877"/>
      <c r="DDT71" s="877"/>
      <c r="DDU71" s="877"/>
      <c r="DDV71" s="877"/>
      <c r="DDW71" s="877"/>
      <c r="DDX71" s="877"/>
      <c r="DDY71" s="877"/>
      <c r="DDZ71" s="877"/>
      <c r="DEA71" s="877"/>
      <c r="DEB71" s="877"/>
      <c r="DEC71" s="877"/>
      <c r="DED71" s="877"/>
      <c r="DEE71" s="877"/>
      <c r="DEF71" s="877"/>
      <c r="DEG71" s="877"/>
      <c r="DEH71" s="877"/>
      <c r="DEI71" s="877"/>
      <c r="DEJ71" s="877"/>
      <c r="DEK71" s="877"/>
      <c r="DEL71" s="877"/>
      <c r="DEM71" s="877"/>
      <c r="DEN71" s="877"/>
      <c r="DEO71" s="877"/>
      <c r="DEP71" s="877"/>
      <c r="DEQ71" s="877"/>
      <c r="DER71" s="877"/>
      <c r="DES71" s="877"/>
      <c r="DET71" s="877"/>
      <c r="DEU71" s="877"/>
      <c r="DEV71" s="877"/>
      <c r="DEW71" s="877"/>
      <c r="DEX71" s="877"/>
      <c r="DEY71" s="877"/>
      <c r="DEZ71" s="877"/>
      <c r="DFA71" s="877"/>
      <c r="DFB71" s="877"/>
      <c r="DFC71" s="877"/>
      <c r="DFD71" s="877"/>
      <c r="DFE71" s="877"/>
      <c r="DFF71" s="877"/>
      <c r="DFG71" s="877"/>
      <c r="DFH71" s="877"/>
      <c r="DFI71" s="877"/>
      <c r="DFJ71" s="877"/>
      <c r="DFK71" s="877"/>
      <c r="DFL71" s="877"/>
      <c r="DFM71" s="877"/>
      <c r="DFN71" s="877"/>
      <c r="DFO71" s="877"/>
      <c r="DFP71" s="877"/>
      <c r="DFQ71" s="877"/>
      <c r="DFR71" s="877"/>
      <c r="DFS71" s="877"/>
      <c r="DFT71" s="877"/>
      <c r="DFU71" s="877"/>
      <c r="DFV71" s="877"/>
      <c r="DFW71" s="877"/>
      <c r="DFX71" s="877"/>
      <c r="DFY71" s="877"/>
      <c r="DFZ71" s="877"/>
      <c r="DGA71" s="877"/>
      <c r="DGB71" s="877"/>
      <c r="DGC71" s="877"/>
      <c r="DGD71" s="877"/>
      <c r="DGE71" s="877"/>
      <c r="DGF71" s="877"/>
      <c r="DGG71" s="877"/>
      <c r="DGH71" s="877"/>
      <c r="DGI71" s="877"/>
      <c r="DGJ71" s="877"/>
      <c r="DGK71" s="877"/>
      <c r="DGL71" s="877"/>
      <c r="DGM71" s="877"/>
      <c r="DGN71" s="877"/>
      <c r="DGO71" s="877"/>
      <c r="DGP71" s="877"/>
      <c r="DGQ71" s="877"/>
      <c r="DGR71" s="877"/>
      <c r="DGS71" s="877"/>
      <c r="DGT71" s="877"/>
      <c r="DGU71" s="877"/>
      <c r="DGV71" s="877"/>
      <c r="DGW71" s="877"/>
      <c r="DGX71" s="877"/>
      <c r="DGY71" s="877"/>
      <c r="DGZ71" s="877"/>
      <c r="DHA71" s="877"/>
      <c r="DHB71" s="877"/>
      <c r="DHC71" s="877"/>
      <c r="DHD71" s="877"/>
      <c r="DHE71" s="877"/>
      <c r="DHF71" s="877"/>
      <c r="DHG71" s="877"/>
      <c r="DHH71" s="877"/>
      <c r="DHI71" s="877"/>
      <c r="DHJ71" s="877"/>
      <c r="DHK71" s="877"/>
      <c r="DHL71" s="877"/>
      <c r="DHM71" s="877"/>
      <c r="DHN71" s="877"/>
      <c r="DHO71" s="877"/>
      <c r="DHP71" s="877"/>
      <c r="DHQ71" s="877"/>
      <c r="DHR71" s="877"/>
      <c r="DHS71" s="877"/>
      <c r="DHT71" s="877"/>
      <c r="DHU71" s="877"/>
      <c r="DHV71" s="877"/>
      <c r="DHW71" s="877"/>
      <c r="DHX71" s="877"/>
      <c r="DHY71" s="877"/>
      <c r="DHZ71" s="877"/>
      <c r="DIA71" s="877"/>
      <c r="DIB71" s="877"/>
      <c r="DIC71" s="877"/>
      <c r="DID71" s="877"/>
      <c r="DIE71" s="877"/>
      <c r="DIF71" s="877"/>
      <c r="DIG71" s="877"/>
      <c r="DIH71" s="877"/>
      <c r="DII71" s="877"/>
      <c r="DIJ71" s="877"/>
      <c r="DIK71" s="877"/>
      <c r="DIL71" s="877"/>
      <c r="DIM71" s="877"/>
      <c r="DIN71" s="877"/>
      <c r="DIO71" s="877"/>
      <c r="DIP71" s="877"/>
      <c r="DIQ71" s="877"/>
      <c r="DIR71" s="877"/>
      <c r="DIS71" s="877"/>
      <c r="DIT71" s="877"/>
      <c r="DIU71" s="877"/>
      <c r="DIV71" s="877"/>
      <c r="DIW71" s="877"/>
      <c r="DIX71" s="877"/>
      <c r="DIY71" s="877"/>
      <c r="DIZ71" s="877"/>
      <c r="DJA71" s="877"/>
      <c r="DJB71" s="877"/>
      <c r="DJC71" s="877"/>
      <c r="DJD71" s="877"/>
      <c r="DJE71" s="877"/>
      <c r="DJF71" s="877"/>
      <c r="DJG71" s="877"/>
      <c r="DJH71" s="877"/>
      <c r="DJI71" s="877"/>
      <c r="DJJ71" s="877"/>
      <c r="DJK71" s="877"/>
      <c r="DJL71" s="877"/>
      <c r="DJM71" s="877"/>
      <c r="DJN71" s="877"/>
      <c r="DJO71" s="877"/>
      <c r="DJP71" s="877"/>
      <c r="DJQ71" s="877"/>
      <c r="DJR71" s="877"/>
      <c r="DJS71" s="877"/>
      <c r="DJT71" s="877"/>
      <c r="DJU71" s="877"/>
      <c r="DJV71" s="877"/>
      <c r="DJW71" s="877"/>
      <c r="DJX71" s="877"/>
      <c r="DJY71" s="877"/>
      <c r="DJZ71" s="877"/>
      <c r="DKA71" s="877"/>
      <c r="DKB71" s="877"/>
      <c r="DKC71" s="877"/>
      <c r="DKD71" s="877"/>
      <c r="DKE71" s="877"/>
      <c r="DKF71" s="877"/>
      <c r="DKG71" s="877"/>
      <c r="DKH71" s="877"/>
      <c r="DKI71" s="877"/>
      <c r="DKJ71" s="877"/>
      <c r="DKK71" s="877"/>
      <c r="DKL71" s="877"/>
      <c r="DKM71" s="877"/>
      <c r="DKN71" s="877"/>
      <c r="DKO71" s="877"/>
      <c r="DKP71" s="877"/>
      <c r="DKQ71" s="877"/>
      <c r="DKR71" s="877"/>
      <c r="DKS71" s="877"/>
      <c r="DKT71" s="877"/>
      <c r="DKU71" s="877"/>
      <c r="DKV71" s="877"/>
      <c r="DKW71" s="877"/>
      <c r="DKX71" s="877"/>
      <c r="DKY71" s="877"/>
      <c r="DKZ71" s="877"/>
      <c r="DLA71" s="877"/>
      <c r="DLB71" s="877"/>
      <c r="DLC71" s="877"/>
      <c r="DLD71" s="877"/>
      <c r="DLE71" s="877"/>
      <c r="DLF71" s="877"/>
      <c r="DLG71" s="877"/>
      <c r="DLH71" s="877"/>
      <c r="DLI71" s="877"/>
      <c r="DLJ71" s="877"/>
      <c r="DLK71" s="877"/>
      <c r="DLL71" s="877"/>
      <c r="DLM71" s="877"/>
      <c r="DLN71" s="877"/>
      <c r="DLO71" s="877"/>
      <c r="DLP71" s="877"/>
      <c r="DLQ71" s="877"/>
      <c r="DLR71" s="877"/>
      <c r="DLS71" s="877"/>
      <c r="DLT71" s="877"/>
      <c r="DLU71" s="877"/>
      <c r="DLV71" s="877"/>
      <c r="DLW71" s="877"/>
      <c r="DLX71" s="877"/>
      <c r="DLY71" s="877"/>
      <c r="DLZ71" s="877"/>
      <c r="DMA71" s="877"/>
      <c r="DMB71" s="877"/>
      <c r="DMC71" s="877"/>
      <c r="DMD71" s="877"/>
      <c r="DME71" s="877"/>
      <c r="DMF71" s="877"/>
      <c r="DMG71" s="877"/>
      <c r="DMH71" s="877"/>
      <c r="DMI71" s="877"/>
      <c r="DMJ71" s="877"/>
      <c r="DMK71" s="877"/>
      <c r="DML71" s="877"/>
      <c r="DMM71" s="877"/>
      <c r="DMN71" s="877"/>
      <c r="DMO71" s="877"/>
      <c r="DMP71" s="877"/>
      <c r="DMQ71" s="877"/>
      <c r="DMR71" s="877"/>
      <c r="DMS71" s="877"/>
      <c r="DMT71" s="877"/>
      <c r="DMU71" s="877"/>
      <c r="DMV71" s="877"/>
      <c r="DMW71" s="877"/>
      <c r="DMX71" s="877"/>
      <c r="DMY71" s="877"/>
      <c r="DMZ71" s="877"/>
      <c r="DNA71" s="877"/>
      <c r="DNB71" s="877"/>
      <c r="DNC71" s="877"/>
      <c r="DND71" s="877"/>
      <c r="DNE71" s="877"/>
      <c r="DNF71" s="877"/>
      <c r="DNG71" s="877"/>
      <c r="DNH71" s="877"/>
      <c r="DNI71" s="877"/>
      <c r="DNJ71" s="877"/>
      <c r="DNK71" s="877"/>
      <c r="DNL71" s="877"/>
      <c r="DNM71" s="877"/>
      <c r="DNN71" s="877"/>
      <c r="DNO71" s="877"/>
      <c r="DNP71" s="877"/>
      <c r="DNQ71" s="877"/>
      <c r="DNR71" s="877"/>
      <c r="DNS71" s="877"/>
      <c r="DNT71" s="877"/>
      <c r="DNU71" s="877"/>
      <c r="DNV71" s="877"/>
      <c r="DNW71" s="877"/>
      <c r="DNX71" s="877"/>
      <c r="DNY71" s="877"/>
      <c r="DNZ71" s="877"/>
      <c r="DOA71" s="877"/>
      <c r="DOB71" s="877"/>
      <c r="DOC71" s="877"/>
      <c r="DOD71" s="877"/>
      <c r="DOE71" s="877"/>
      <c r="DOF71" s="877"/>
      <c r="DOG71" s="877"/>
      <c r="DOH71" s="877"/>
      <c r="DOI71" s="877"/>
      <c r="DOJ71" s="877"/>
      <c r="DOK71" s="877"/>
      <c r="DOL71" s="877"/>
      <c r="DOM71" s="877"/>
      <c r="DON71" s="877"/>
      <c r="DOO71" s="877"/>
      <c r="DOP71" s="877"/>
      <c r="DOQ71" s="877"/>
      <c r="DOR71" s="877"/>
      <c r="DOS71" s="877"/>
      <c r="DOT71" s="877"/>
      <c r="DOU71" s="877"/>
      <c r="DOV71" s="877"/>
      <c r="DOW71" s="877"/>
      <c r="DOX71" s="877"/>
      <c r="DOY71" s="877"/>
      <c r="DOZ71" s="877"/>
      <c r="DPA71" s="877"/>
      <c r="DPB71" s="877"/>
      <c r="DPC71" s="877"/>
      <c r="DPD71" s="877"/>
      <c r="DPE71" s="877"/>
      <c r="DPF71" s="877"/>
      <c r="DPG71" s="877"/>
      <c r="DPH71" s="877"/>
      <c r="DPI71" s="877"/>
      <c r="DPJ71" s="877"/>
      <c r="DPK71" s="877"/>
      <c r="DPL71" s="877"/>
      <c r="DPM71" s="877"/>
      <c r="DPN71" s="877"/>
      <c r="DPO71" s="877"/>
      <c r="DPP71" s="877"/>
      <c r="DPQ71" s="877"/>
      <c r="DPR71" s="877"/>
      <c r="DPS71" s="877"/>
      <c r="DPT71" s="877"/>
      <c r="DPU71" s="877"/>
      <c r="DPV71" s="877"/>
      <c r="DPW71" s="877"/>
      <c r="DPX71" s="877"/>
      <c r="DPY71" s="877"/>
      <c r="DPZ71" s="877"/>
      <c r="DQA71" s="877"/>
      <c r="DQB71" s="877"/>
      <c r="DQC71" s="877"/>
      <c r="DQD71" s="877"/>
      <c r="DQE71" s="877"/>
      <c r="DQF71" s="877"/>
      <c r="DQG71" s="877"/>
      <c r="DQH71" s="877"/>
      <c r="DQI71" s="877"/>
      <c r="DQJ71" s="877"/>
      <c r="DQK71" s="877"/>
      <c r="DQL71" s="877"/>
      <c r="DQM71" s="877"/>
      <c r="DQN71" s="877"/>
      <c r="DQO71" s="877"/>
      <c r="DQP71" s="877"/>
      <c r="DQQ71" s="877"/>
      <c r="DQR71" s="877"/>
      <c r="DQS71" s="877"/>
      <c r="DQT71" s="877"/>
      <c r="DQU71" s="877"/>
      <c r="DQV71" s="877"/>
      <c r="DQW71" s="877"/>
      <c r="DQX71" s="877"/>
      <c r="DQY71" s="877"/>
      <c r="DQZ71" s="877"/>
      <c r="DRA71" s="877"/>
      <c r="DRB71" s="877"/>
      <c r="DRC71" s="877"/>
      <c r="DRD71" s="877"/>
      <c r="DRE71" s="877"/>
      <c r="DRF71" s="877"/>
      <c r="DRG71" s="877"/>
      <c r="DRH71" s="877"/>
      <c r="DRI71" s="877"/>
      <c r="DRJ71" s="877"/>
      <c r="DRK71" s="877"/>
      <c r="DRL71" s="877"/>
      <c r="DRM71" s="877"/>
      <c r="DRN71" s="877"/>
      <c r="DRO71" s="877"/>
      <c r="DRP71" s="877"/>
      <c r="DRQ71" s="877"/>
      <c r="DRR71" s="877"/>
      <c r="DRS71" s="877"/>
      <c r="DRT71" s="877"/>
      <c r="DRU71" s="877"/>
      <c r="DRV71" s="877"/>
      <c r="DRW71" s="877"/>
      <c r="DRX71" s="877"/>
      <c r="DRY71" s="877"/>
      <c r="DRZ71" s="877"/>
      <c r="DSA71" s="877"/>
      <c r="DSB71" s="877"/>
      <c r="DSC71" s="877"/>
      <c r="DSD71" s="877"/>
      <c r="DSE71" s="877"/>
      <c r="DSF71" s="877"/>
      <c r="DSG71" s="877"/>
      <c r="DSH71" s="877"/>
      <c r="DSI71" s="877"/>
      <c r="DSJ71" s="877"/>
      <c r="DSK71" s="877"/>
      <c r="DSL71" s="877"/>
      <c r="DSM71" s="877"/>
      <c r="DSN71" s="877"/>
      <c r="DSO71" s="877"/>
      <c r="DSP71" s="877"/>
      <c r="DSQ71" s="877"/>
      <c r="DSR71" s="877"/>
      <c r="DSS71" s="877"/>
      <c r="DST71" s="877"/>
      <c r="DSU71" s="877"/>
      <c r="DSV71" s="877"/>
      <c r="DSW71" s="877"/>
      <c r="DSX71" s="877"/>
      <c r="DSY71" s="877"/>
      <c r="DSZ71" s="877"/>
      <c r="DTA71" s="877"/>
      <c r="DTB71" s="877"/>
      <c r="DTC71" s="877"/>
      <c r="DTD71" s="877"/>
      <c r="DTE71" s="877"/>
      <c r="DTF71" s="877"/>
      <c r="DTG71" s="877"/>
      <c r="DTH71" s="877"/>
      <c r="DTI71" s="877"/>
      <c r="DTJ71" s="877"/>
      <c r="DTK71" s="877"/>
      <c r="DTL71" s="877"/>
      <c r="DTM71" s="877"/>
      <c r="DTN71" s="877"/>
      <c r="DTO71" s="877"/>
      <c r="DTP71" s="877"/>
      <c r="DTQ71" s="877"/>
      <c r="DTR71" s="877"/>
      <c r="DTS71" s="877"/>
      <c r="DTT71" s="877"/>
      <c r="DTU71" s="877"/>
      <c r="DTV71" s="877"/>
      <c r="DTW71" s="877"/>
      <c r="DTX71" s="877"/>
      <c r="DTY71" s="877"/>
      <c r="DTZ71" s="877"/>
      <c r="DUA71" s="877"/>
      <c r="DUB71" s="877"/>
      <c r="DUC71" s="877"/>
      <c r="DUD71" s="877"/>
      <c r="DUE71" s="877"/>
      <c r="DUF71" s="877"/>
      <c r="DUG71" s="877"/>
      <c r="DUH71" s="877"/>
      <c r="DUI71" s="877"/>
      <c r="DUJ71" s="877"/>
      <c r="DUK71" s="877"/>
      <c r="DUL71" s="877"/>
      <c r="DUM71" s="877"/>
      <c r="DUN71" s="877"/>
      <c r="DUO71" s="877"/>
      <c r="DUP71" s="877"/>
      <c r="DUQ71" s="877"/>
      <c r="DUR71" s="877"/>
      <c r="DUS71" s="877"/>
      <c r="DUT71" s="877"/>
      <c r="DUU71" s="877"/>
      <c r="DUV71" s="877"/>
      <c r="DUW71" s="877"/>
      <c r="DUX71" s="877"/>
      <c r="DUY71" s="877"/>
      <c r="DUZ71" s="877"/>
      <c r="DVA71" s="877"/>
      <c r="DVB71" s="877"/>
      <c r="DVC71" s="877"/>
      <c r="DVD71" s="877"/>
      <c r="DVE71" s="877"/>
      <c r="DVF71" s="877"/>
      <c r="DVG71" s="877"/>
      <c r="DVH71" s="877"/>
      <c r="DVI71" s="877"/>
      <c r="DVJ71" s="877"/>
      <c r="DVK71" s="877"/>
      <c r="DVL71" s="877"/>
      <c r="DVM71" s="877"/>
      <c r="DVN71" s="877"/>
      <c r="DVO71" s="877"/>
      <c r="DVP71" s="877"/>
      <c r="DVQ71" s="877"/>
      <c r="DVR71" s="877"/>
      <c r="DVS71" s="877"/>
      <c r="DVT71" s="877"/>
      <c r="DVU71" s="877"/>
      <c r="DVV71" s="877"/>
      <c r="DVW71" s="877"/>
      <c r="DVX71" s="877"/>
      <c r="DVY71" s="877"/>
      <c r="DVZ71" s="877"/>
      <c r="DWA71" s="877"/>
      <c r="DWB71" s="877"/>
      <c r="DWC71" s="877"/>
      <c r="DWD71" s="877"/>
      <c r="DWE71" s="877"/>
      <c r="DWF71" s="877"/>
      <c r="DWG71" s="877"/>
      <c r="DWH71" s="877"/>
      <c r="DWI71" s="877"/>
      <c r="DWJ71" s="877"/>
      <c r="DWK71" s="877"/>
      <c r="DWL71" s="877"/>
      <c r="DWM71" s="877"/>
      <c r="DWN71" s="877"/>
      <c r="DWO71" s="877"/>
      <c r="DWP71" s="877"/>
      <c r="DWQ71" s="877"/>
      <c r="DWR71" s="877"/>
      <c r="DWS71" s="877"/>
      <c r="DWT71" s="877"/>
      <c r="DWU71" s="877"/>
      <c r="DWV71" s="877"/>
      <c r="DWW71" s="877"/>
      <c r="DWX71" s="877"/>
      <c r="DWY71" s="877"/>
      <c r="DWZ71" s="877"/>
      <c r="DXA71" s="877"/>
      <c r="DXB71" s="877"/>
      <c r="DXC71" s="877"/>
      <c r="DXD71" s="877"/>
      <c r="DXE71" s="877"/>
      <c r="DXF71" s="877"/>
      <c r="DXG71" s="877"/>
      <c r="DXH71" s="877"/>
      <c r="DXI71" s="877"/>
      <c r="DXJ71" s="877"/>
      <c r="DXK71" s="877"/>
      <c r="DXL71" s="877"/>
      <c r="DXM71" s="877"/>
      <c r="DXN71" s="877"/>
      <c r="DXO71" s="877"/>
      <c r="DXP71" s="877"/>
      <c r="DXQ71" s="877"/>
      <c r="DXR71" s="877"/>
      <c r="DXS71" s="877"/>
      <c r="DXT71" s="877"/>
      <c r="DXU71" s="877"/>
      <c r="DXV71" s="877"/>
      <c r="DXW71" s="877"/>
      <c r="DXX71" s="877"/>
      <c r="DXY71" s="877"/>
      <c r="DXZ71" s="877"/>
      <c r="DYA71" s="877"/>
      <c r="DYB71" s="877"/>
      <c r="DYC71" s="877"/>
      <c r="DYD71" s="877"/>
      <c r="DYE71" s="877"/>
      <c r="DYF71" s="877"/>
      <c r="DYG71" s="877"/>
      <c r="DYH71" s="877"/>
      <c r="DYI71" s="877"/>
      <c r="DYJ71" s="877"/>
      <c r="DYK71" s="877"/>
      <c r="DYL71" s="877"/>
      <c r="DYM71" s="877"/>
      <c r="DYN71" s="877"/>
      <c r="DYO71" s="877"/>
      <c r="DYP71" s="877"/>
      <c r="DYQ71" s="877"/>
      <c r="DYR71" s="877"/>
      <c r="DYS71" s="877"/>
      <c r="DYT71" s="877"/>
      <c r="DYU71" s="877"/>
      <c r="DYV71" s="877"/>
      <c r="DYW71" s="877"/>
      <c r="DYX71" s="877"/>
      <c r="DYY71" s="877"/>
      <c r="DYZ71" s="877"/>
      <c r="DZA71" s="877"/>
      <c r="DZB71" s="877"/>
      <c r="DZC71" s="877"/>
      <c r="DZD71" s="877"/>
      <c r="DZE71" s="877"/>
      <c r="DZF71" s="877"/>
      <c r="DZG71" s="877"/>
      <c r="DZH71" s="877"/>
      <c r="DZI71" s="877"/>
      <c r="DZJ71" s="877"/>
      <c r="DZK71" s="877"/>
      <c r="DZL71" s="877"/>
      <c r="DZM71" s="877"/>
      <c r="DZN71" s="877"/>
      <c r="DZO71" s="877"/>
      <c r="DZP71" s="877"/>
      <c r="DZQ71" s="877"/>
      <c r="DZR71" s="877"/>
      <c r="DZS71" s="877"/>
      <c r="DZT71" s="877"/>
      <c r="DZU71" s="877"/>
      <c r="DZV71" s="877"/>
      <c r="DZW71" s="877"/>
      <c r="DZX71" s="877"/>
      <c r="DZY71" s="877"/>
      <c r="DZZ71" s="877"/>
      <c r="EAA71" s="877"/>
      <c r="EAB71" s="877"/>
      <c r="EAC71" s="877"/>
      <c r="EAD71" s="877"/>
      <c r="EAE71" s="877"/>
      <c r="EAF71" s="877"/>
      <c r="EAG71" s="877"/>
      <c r="EAH71" s="877"/>
      <c r="EAI71" s="877"/>
      <c r="EAJ71" s="877"/>
      <c r="EAK71" s="877"/>
      <c r="EAL71" s="877"/>
      <c r="EAM71" s="877"/>
      <c r="EAN71" s="877"/>
      <c r="EAO71" s="877"/>
      <c r="EAP71" s="877"/>
      <c r="EAQ71" s="877"/>
      <c r="EAR71" s="877"/>
      <c r="EAS71" s="877"/>
      <c r="EAT71" s="877"/>
      <c r="EAU71" s="877"/>
      <c r="EAV71" s="877"/>
      <c r="EAW71" s="877"/>
      <c r="EAX71" s="877"/>
      <c r="EAY71" s="877"/>
      <c r="EAZ71" s="877"/>
      <c r="EBA71" s="877"/>
      <c r="EBB71" s="877"/>
      <c r="EBC71" s="877"/>
      <c r="EBD71" s="877"/>
      <c r="EBE71" s="877"/>
      <c r="EBF71" s="877"/>
      <c r="EBG71" s="877"/>
      <c r="EBH71" s="877"/>
      <c r="EBI71" s="877"/>
      <c r="EBJ71" s="877"/>
      <c r="EBK71" s="877"/>
      <c r="EBL71" s="877"/>
      <c r="EBM71" s="877"/>
      <c r="EBN71" s="877"/>
      <c r="EBO71" s="877"/>
      <c r="EBP71" s="877"/>
      <c r="EBQ71" s="877"/>
      <c r="EBR71" s="877"/>
      <c r="EBS71" s="877"/>
      <c r="EBT71" s="877"/>
      <c r="EBU71" s="877"/>
      <c r="EBV71" s="877"/>
      <c r="EBW71" s="877"/>
      <c r="EBX71" s="877"/>
      <c r="EBY71" s="877"/>
      <c r="EBZ71" s="877"/>
      <c r="ECA71" s="877"/>
      <c r="ECB71" s="877"/>
      <c r="ECC71" s="877"/>
      <c r="ECD71" s="877"/>
      <c r="ECE71" s="877"/>
      <c r="ECF71" s="877"/>
      <c r="ECG71" s="877"/>
      <c r="ECH71" s="877"/>
      <c r="ECI71" s="877"/>
      <c r="ECJ71" s="877"/>
      <c r="ECK71" s="877"/>
      <c r="ECL71" s="877"/>
      <c r="ECM71" s="877"/>
      <c r="ECN71" s="877"/>
      <c r="ECO71" s="877"/>
      <c r="ECP71" s="877"/>
      <c r="ECQ71" s="877"/>
      <c r="ECR71" s="877"/>
      <c r="ECS71" s="877"/>
      <c r="ECT71" s="877"/>
      <c r="ECU71" s="877"/>
      <c r="ECV71" s="877"/>
      <c r="ECW71" s="877"/>
      <c r="ECX71" s="877"/>
      <c r="ECY71" s="877"/>
      <c r="ECZ71" s="877"/>
      <c r="EDA71" s="877"/>
      <c r="EDB71" s="877"/>
      <c r="EDC71" s="877"/>
      <c r="EDD71" s="877"/>
      <c r="EDE71" s="877"/>
      <c r="EDF71" s="877"/>
      <c r="EDG71" s="877"/>
      <c r="EDH71" s="877"/>
      <c r="EDI71" s="877"/>
      <c r="EDJ71" s="877"/>
      <c r="EDK71" s="877"/>
      <c r="EDL71" s="877"/>
      <c r="EDM71" s="877"/>
      <c r="EDN71" s="877"/>
      <c r="EDO71" s="877"/>
      <c r="EDP71" s="877"/>
      <c r="EDQ71" s="877"/>
      <c r="EDR71" s="877"/>
      <c r="EDS71" s="877"/>
      <c r="EDT71" s="877"/>
      <c r="EDU71" s="877"/>
      <c r="EDV71" s="877"/>
      <c r="EDW71" s="877"/>
      <c r="EDX71" s="877"/>
      <c r="EDY71" s="877"/>
      <c r="EDZ71" s="877"/>
      <c r="EEA71" s="877"/>
      <c r="EEB71" s="877"/>
      <c r="EEC71" s="877"/>
      <c r="EED71" s="877"/>
      <c r="EEE71" s="877"/>
      <c r="EEF71" s="877"/>
      <c r="EEG71" s="877"/>
      <c r="EEH71" s="877"/>
      <c r="EEI71" s="877"/>
      <c r="EEJ71" s="877"/>
      <c r="EEK71" s="877"/>
      <c r="EEL71" s="877"/>
      <c r="EEM71" s="877"/>
      <c r="EEN71" s="877"/>
      <c r="EEO71" s="877"/>
      <c r="EEP71" s="877"/>
      <c r="EEQ71" s="877"/>
      <c r="EER71" s="877"/>
      <c r="EES71" s="877"/>
      <c r="EET71" s="877"/>
      <c r="EEU71" s="877"/>
      <c r="EEV71" s="877"/>
      <c r="EEW71" s="877"/>
      <c r="EEX71" s="877"/>
      <c r="EEY71" s="877"/>
      <c r="EEZ71" s="877"/>
      <c r="EFA71" s="877"/>
      <c r="EFB71" s="877"/>
      <c r="EFC71" s="877"/>
      <c r="EFD71" s="877"/>
      <c r="EFE71" s="877"/>
      <c r="EFF71" s="877"/>
      <c r="EFG71" s="877"/>
      <c r="EFH71" s="877"/>
      <c r="EFI71" s="877"/>
      <c r="EFJ71" s="877"/>
      <c r="EFK71" s="877"/>
      <c r="EFL71" s="877"/>
      <c r="EFM71" s="877"/>
      <c r="EFN71" s="877"/>
      <c r="EFO71" s="877"/>
      <c r="EFP71" s="877"/>
      <c r="EFQ71" s="877"/>
      <c r="EFR71" s="877"/>
      <c r="EFS71" s="877"/>
      <c r="EFT71" s="877"/>
      <c r="EFU71" s="877"/>
      <c r="EFV71" s="877"/>
      <c r="EFW71" s="877"/>
      <c r="EFX71" s="877"/>
      <c r="EFY71" s="877"/>
      <c r="EFZ71" s="877"/>
      <c r="EGA71" s="877"/>
      <c r="EGB71" s="877"/>
      <c r="EGC71" s="877"/>
      <c r="EGD71" s="877"/>
      <c r="EGE71" s="877"/>
      <c r="EGF71" s="877"/>
      <c r="EGG71" s="877"/>
      <c r="EGH71" s="877"/>
      <c r="EGI71" s="877"/>
      <c r="EGJ71" s="877"/>
      <c r="EGK71" s="877"/>
      <c r="EGL71" s="877"/>
      <c r="EGM71" s="877"/>
      <c r="EGN71" s="877"/>
      <c r="EGO71" s="877"/>
      <c r="EGP71" s="877"/>
      <c r="EGQ71" s="877"/>
      <c r="EGR71" s="877"/>
      <c r="EGS71" s="877"/>
      <c r="EGT71" s="877"/>
      <c r="EGU71" s="877"/>
      <c r="EGV71" s="877"/>
      <c r="EGW71" s="877"/>
      <c r="EGX71" s="877"/>
      <c r="EGY71" s="877"/>
      <c r="EGZ71" s="877"/>
      <c r="EHA71" s="877"/>
      <c r="EHB71" s="877"/>
      <c r="EHC71" s="877"/>
      <c r="EHD71" s="877"/>
      <c r="EHE71" s="877"/>
      <c r="EHF71" s="877"/>
      <c r="EHG71" s="877"/>
      <c r="EHH71" s="877"/>
      <c r="EHI71" s="877"/>
      <c r="EHJ71" s="877"/>
      <c r="EHK71" s="877"/>
      <c r="EHL71" s="877"/>
      <c r="EHM71" s="877"/>
      <c r="EHN71" s="877"/>
      <c r="EHO71" s="877"/>
      <c r="EHP71" s="877"/>
      <c r="EHQ71" s="877"/>
      <c r="EHR71" s="877"/>
      <c r="EHS71" s="877"/>
      <c r="EHT71" s="877"/>
      <c r="EHU71" s="877"/>
      <c r="EHV71" s="877"/>
      <c r="EHW71" s="877"/>
      <c r="EHX71" s="877"/>
      <c r="EHY71" s="877"/>
      <c r="EHZ71" s="877"/>
      <c r="EIA71" s="877"/>
      <c r="EIB71" s="877"/>
      <c r="EIC71" s="877"/>
      <c r="EID71" s="877"/>
      <c r="EIE71" s="877"/>
      <c r="EIF71" s="877"/>
      <c r="EIG71" s="877"/>
      <c r="EIH71" s="877"/>
      <c r="EII71" s="877"/>
      <c r="EIJ71" s="877"/>
      <c r="EIK71" s="877"/>
      <c r="EIL71" s="877"/>
      <c r="EIM71" s="877"/>
      <c r="EIN71" s="877"/>
      <c r="EIO71" s="877"/>
      <c r="EIP71" s="877"/>
      <c r="EIQ71" s="877"/>
      <c r="EIR71" s="877"/>
      <c r="EIS71" s="877"/>
      <c r="EIT71" s="877"/>
      <c r="EIU71" s="877"/>
      <c r="EIV71" s="877"/>
      <c r="EIW71" s="877"/>
      <c r="EIX71" s="877"/>
      <c r="EIY71" s="877"/>
      <c r="EIZ71" s="877"/>
      <c r="EJA71" s="877"/>
      <c r="EJB71" s="877"/>
      <c r="EJC71" s="877"/>
      <c r="EJD71" s="877"/>
      <c r="EJE71" s="877"/>
      <c r="EJF71" s="877"/>
      <c r="EJG71" s="877"/>
      <c r="EJH71" s="877"/>
      <c r="EJI71" s="877"/>
      <c r="EJJ71" s="877"/>
      <c r="EJK71" s="877"/>
      <c r="EJL71" s="877"/>
      <c r="EJM71" s="877"/>
      <c r="EJN71" s="877"/>
      <c r="EJO71" s="877"/>
      <c r="EJP71" s="877"/>
      <c r="EJQ71" s="877"/>
      <c r="EJR71" s="877"/>
      <c r="EJS71" s="877"/>
      <c r="EJT71" s="877"/>
      <c r="EJU71" s="877"/>
      <c r="EJV71" s="877"/>
      <c r="EJW71" s="877"/>
      <c r="EJX71" s="877"/>
      <c r="EJY71" s="877"/>
      <c r="EJZ71" s="877"/>
      <c r="EKA71" s="877"/>
      <c r="EKB71" s="877"/>
      <c r="EKC71" s="877"/>
      <c r="EKD71" s="877"/>
      <c r="EKE71" s="877"/>
      <c r="EKF71" s="877"/>
      <c r="EKG71" s="877"/>
      <c r="EKH71" s="877"/>
      <c r="EKI71" s="877"/>
      <c r="EKJ71" s="877"/>
      <c r="EKK71" s="877"/>
      <c r="EKL71" s="877"/>
      <c r="EKM71" s="877"/>
      <c r="EKN71" s="877"/>
      <c r="EKO71" s="877"/>
      <c r="EKP71" s="877"/>
      <c r="EKQ71" s="877"/>
      <c r="EKR71" s="877"/>
      <c r="EKS71" s="877"/>
      <c r="EKT71" s="877"/>
      <c r="EKU71" s="877"/>
      <c r="EKV71" s="877"/>
      <c r="EKW71" s="877"/>
      <c r="EKX71" s="877"/>
      <c r="EKY71" s="877"/>
      <c r="EKZ71" s="877"/>
      <c r="ELA71" s="877"/>
      <c r="ELB71" s="877"/>
      <c r="ELC71" s="877"/>
      <c r="ELD71" s="877"/>
      <c r="ELE71" s="877"/>
      <c r="ELF71" s="877"/>
      <c r="ELG71" s="877"/>
      <c r="ELH71" s="877"/>
      <c r="ELI71" s="877"/>
      <c r="ELJ71" s="877"/>
      <c r="ELK71" s="877"/>
      <c r="ELL71" s="877"/>
      <c r="ELM71" s="877"/>
      <c r="ELN71" s="877"/>
      <c r="ELO71" s="877"/>
      <c r="ELP71" s="877"/>
      <c r="ELQ71" s="877"/>
      <c r="ELR71" s="877"/>
      <c r="ELS71" s="877"/>
      <c r="ELT71" s="877"/>
      <c r="ELU71" s="877"/>
      <c r="ELV71" s="877"/>
      <c r="ELW71" s="877"/>
      <c r="ELX71" s="877"/>
      <c r="ELY71" s="877"/>
      <c r="ELZ71" s="877"/>
      <c r="EMA71" s="877"/>
      <c r="EMB71" s="877"/>
      <c r="EMC71" s="877"/>
      <c r="EMD71" s="877"/>
      <c r="EME71" s="877"/>
      <c r="EMF71" s="877"/>
      <c r="EMG71" s="877"/>
      <c r="EMH71" s="877"/>
      <c r="EMI71" s="877"/>
      <c r="EMJ71" s="877"/>
      <c r="EMK71" s="877"/>
      <c r="EML71" s="877"/>
      <c r="EMM71" s="877"/>
      <c r="EMN71" s="877"/>
      <c r="EMO71" s="877"/>
      <c r="EMP71" s="877"/>
      <c r="EMQ71" s="877"/>
      <c r="EMR71" s="877"/>
      <c r="EMS71" s="877"/>
      <c r="EMT71" s="877"/>
      <c r="EMU71" s="877"/>
      <c r="EMV71" s="877"/>
      <c r="EMW71" s="877"/>
      <c r="EMX71" s="877"/>
      <c r="EMY71" s="877"/>
      <c r="EMZ71" s="877"/>
      <c r="ENA71" s="877"/>
      <c r="ENB71" s="877"/>
      <c r="ENC71" s="877"/>
      <c r="END71" s="877"/>
      <c r="ENE71" s="877"/>
      <c r="ENF71" s="877"/>
      <c r="ENG71" s="877"/>
      <c r="ENH71" s="877"/>
      <c r="ENI71" s="877"/>
      <c r="ENJ71" s="877"/>
      <c r="ENK71" s="877"/>
      <c r="ENL71" s="877"/>
      <c r="ENM71" s="877"/>
      <c r="ENN71" s="877"/>
      <c r="ENO71" s="877"/>
      <c r="ENP71" s="877"/>
      <c r="ENQ71" s="877"/>
      <c r="ENR71" s="877"/>
      <c r="ENS71" s="877"/>
      <c r="ENT71" s="877"/>
      <c r="ENU71" s="877"/>
      <c r="ENV71" s="877"/>
      <c r="ENW71" s="877"/>
      <c r="ENX71" s="877"/>
      <c r="ENY71" s="877"/>
      <c r="ENZ71" s="877"/>
      <c r="EOA71" s="877"/>
      <c r="EOB71" s="877"/>
      <c r="EOC71" s="877"/>
      <c r="EOD71" s="877"/>
      <c r="EOE71" s="877"/>
      <c r="EOF71" s="877"/>
      <c r="EOG71" s="877"/>
      <c r="EOH71" s="877"/>
      <c r="EOI71" s="877"/>
      <c r="EOJ71" s="877"/>
      <c r="EOK71" s="877"/>
      <c r="EOL71" s="877"/>
      <c r="EOM71" s="877"/>
      <c r="EON71" s="877"/>
      <c r="EOO71" s="877"/>
      <c r="EOP71" s="877"/>
      <c r="EOQ71" s="877"/>
      <c r="EOR71" s="877"/>
      <c r="EOS71" s="877"/>
      <c r="EOT71" s="877"/>
      <c r="EOU71" s="877"/>
      <c r="EOV71" s="877"/>
      <c r="EOW71" s="877"/>
      <c r="EOX71" s="877"/>
      <c r="EOY71" s="877"/>
      <c r="EOZ71" s="877"/>
      <c r="EPA71" s="877"/>
      <c r="EPB71" s="877"/>
      <c r="EPC71" s="877"/>
      <c r="EPD71" s="877"/>
      <c r="EPE71" s="877"/>
      <c r="EPF71" s="877"/>
      <c r="EPG71" s="877"/>
      <c r="EPH71" s="877"/>
      <c r="EPI71" s="877"/>
      <c r="EPJ71" s="877"/>
      <c r="EPK71" s="877"/>
      <c r="EPL71" s="877"/>
      <c r="EPM71" s="877"/>
      <c r="EPN71" s="877"/>
      <c r="EPO71" s="877"/>
      <c r="EPP71" s="877"/>
      <c r="EPQ71" s="877"/>
      <c r="EPR71" s="877"/>
      <c r="EPS71" s="877"/>
      <c r="EPT71" s="877"/>
      <c r="EPU71" s="877"/>
      <c r="EPV71" s="877"/>
      <c r="EPW71" s="877"/>
      <c r="EPX71" s="877"/>
      <c r="EPY71" s="877"/>
      <c r="EPZ71" s="877"/>
      <c r="EQA71" s="877"/>
      <c r="EQB71" s="877"/>
      <c r="EQC71" s="877"/>
      <c r="EQD71" s="877"/>
      <c r="EQE71" s="877"/>
      <c r="EQF71" s="877"/>
      <c r="EQG71" s="877"/>
      <c r="EQH71" s="877"/>
      <c r="EQI71" s="877"/>
      <c r="EQJ71" s="877"/>
      <c r="EQK71" s="877"/>
      <c r="EQL71" s="877"/>
      <c r="EQM71" s="877"/>
      <c r="EQN71" s="877"/>
      <c r="EQO71" s="877"/>
      <c r="EQP71" s="877"/>
      <c r="EQQ71" s="877"/>
      <c r="EQR71" s="877"/>
      <c r="EQS71" s="877"/>
      <c r="EQT71" s="877"/>
      <c r="EQU71" s="877"/>
      <c r="EQV71" s="877"/>
      <c r="EQW71" s="877"/>
      <c r="EQX71" s="877"/>
      <c r="EQY71" s="877"/>
      <c r="EQZ71" s="877"/>
      <c r="ERA71" s="877"/>
      <c r="ERB71" s="877"/>
      <c r="ERC71" s="877"/>
      <c r="ERD71" s="877"/>
      <c r="ERE71" s="877"/>
      <c r="ERF71" s="877"/>
      <c r="ERG71" s="877"/>
      <c r="ERH71" s="877"/>
      <c r="ERI71" s="877"/>
      <c r="ERJ71" s="877"/>
      <c r="ERK71" s="877"/>
      <c r="ERL71" s="877"/>
      <c r="ERM71" s="877"/>
      <c r="ERN71" s="877"/>
      <c r="ERO71" s="877"/>
      <c r="ERP71" s="877"/>
      <c r="ERQ71" s="877"/>
      <c r="ERR71" s="877"/>
      <c r="ERS71" s="877"/>
      <c r="ERT71" s="877"/>
      <c r="ERU71" s="877"/>
      <c r="ERV71" s="877"/>
      <c r="ERW71" s="877"/>
      <c r="ERX71" s="877"/>
      <c r="ERY71" s="877"/>
      <c r="ERZ71" s="877"/>
      <c r="ESA71" s="877"/>
      <c r="ESB71" s="877"/>
      <c r="ESC71" s="877"/>
      <c r="ESD71" s="877"/>
      <c r="ESE71" s="877"/>
      <c r="ESF71" s="877"/>
      <c r="ESG71" s="877"/>
      <c r="ESH71" s="877"/>
      <c r="ESI71" s="877"/>
      <c r="ESJ71" s="877"/>
      <c r="ESK71" s="877"/>
      <c r="ESL71" s="877"/>
      <c r="ESM71" s="877"/>
      <c r="ESN71" s="877"/>
      <c r="ESO71" s="877"/>
      <c r="ESP71" s="877"/>
      <c r="ESQ71" s="877"/>
      <c r="ESR71" s="877"/>
      <c r="ESS71" s="877"/>
      <c r="EST71" s="877"/>
      <c r="ESU71" s="877"/>
      <c r="ESV71" s="877"/>
      <c r="ESW71" s="877"/>
      <c r="ESX71" s="877"/>
      <c r="ESY71" s="877"/>
      <c r="ESZ71" s="877"/>
      <c r="ETA71" s="877"/>
      <c r="ETB71" s="877"/>
      <c r="ETC71" s="877"/>
      <c r="ETD71" s="877"/>
      <c r="ETE71" s="877"/>
      <c r="ETF71" s="877"/>
      <c r="ETG71" s="877"/>
      <c r="ETH71" s="877"/>
      <c r="ETI71" s="877"/>
      <c r="ETJ71" s="877"/>
      <c r="ETK71" s="877"/>
      <c r="ETL71" s="877"/>
      <c r="ETM71" s="877"/>
      <c r="ETN71" s="877"/>
      <c r="ETO71" s="877"/>
      <c r="ETP71" s="877"/>
      <c r="ETQ71" s="877"/>
      <c r="ETR71" s="877"/>
      <c r="ETS71" s="877"/>
      <c r="ETT71" s="877"/>
      <c r="ETU71" s="877"/>
      <c r="ETV71" s="877"/>
      <c r="ETW71" s="877"/>
      <c r="ETX71" s="877"/>
      <c r="ETY71" s="877"/>
      <c r="ETZ71" s="877"/>
      <c r="EUA71" s="877"/>
      <c r="EUB71" s="877"/>
      <c r="EUC71" s="877"/>
      <c r="EUD71" s="877"/>
      <c r="EUE71" s="877"/>
      <c r="EUF71" s="877"/>
      <c r="EUG71" s="877"/>
      <c r="EUH71" s="877"/>
      <c r="EUI71" s="877"/>
      <c r="EUJ71" s="877"/>
      <c r="EUK71" s="877"/>
      <c r="EUL71" s="877"/>
      <c r="EUM71" s="877"/>
      <c r="EUN71" s="877"/>
      <c r="EUO71" s="877"/>
      <c r="EUP71" s="877"/>
      <c r="EUQ71" s="877"/>
      <c r="EUR71" s="877"/>
      <c r="EUS71" s="877"/>
      <c r="EUT71" s="877"/>
      <c r="EUU71" s="877"/>
      <c r="EUV71" s="877"/>
      <c r="EUW71" s="877"/>
      <c r="EUX71" s="877"/>
      <c r="EUY71" s="877"/>
      <c r="EUZ71" s="877"/>
      <c r="EVA71" s="877"/>
      <c r="EVB71" s="877"/>
      <c r="EVC71" s="877"/>
      <c r="EVD71" s="877"/>
      <c r="EVE71" s="877"/>
      <c r="EVF71" s="877"/>
      <c r="EVG71" s="877"/>
      <c r="EVH71" s="877"/>
      <c r="EVI71" s="877"/>
      <c r="EVJ71" s="877"/>
      <c r="EVK71" s="877"/>
      <c r="EVL71" s="877"/>
      <c r="EVM71" s="877"/>
      <c r="EVN71" s="877"/>
      <c r="EVO71" s="877"/>
      <c r="EVP71" s="877"/>
      <c r="EVQ71" s="877"/>
      <c r="EVR71" s="877"/>
      <c r="EVS71" s="877"/>
      <c r="EVT71" s="877"/>
      <c r="EVU71" s="877"/>
      <c r="EVV71" s="877"/>
      <c r="EVW71" s="877"/>
      <c r="EVX71" s="877"/>
      <c r="EVY71" s="877"/>
      <c r="EVZ71" s="877"/>
      <c r="EWA71" s="877"/>
      <c r="EWB71" s="877"/>
      <c r="EWC71" s="877"/>
      <c r="EWD71" s="877"/>
      <c r="EWE71" s="877"/>
      <c r="EWF71" s="877"/>
      <c r="EWG71" s="877"/>
      <c r="EWH71" s="877"/>
      <c r="EWI71" s="877"/>
      <c r="EWJ71" s="877"/>
      <c r="EWK71" s="877"/>
      <c r="EWL71" s="877"/>
      <c r="EWM71" s="877"/>
      <c r="EWN71" s="877"/>
      <c r="EWO71" s="877"/>
      <c r="EWP71" s="877"/>
      <c r="EWQ71" s="877"/>
      <c r="EWR71" s="877"/>
      <c r="EWS71" s="877"/>
      <c r="EWT71" s="877"/>
      <c r="EWU71" s="877"/>
      <c r="EWV71" s="877"/>
      <c r="EWW71" s="877"/>
      <c r="EWX71" s="877"/>
      <c r="EWY71" s="877"/>
      <c r="EWZ71" s="877"/>
      <c r="EXA71" s="877"/>
      <c r="EXB71" s="877"/>
      <c r="EXC71" s="877"/>
      <c r="EXD71" s="877"/>
      <c r="EXE71" s="877"/>
      <c r="EXF71" s="877"/>
      <c r="EXG71" s="877"/>
      <c r="EXH71" s="877"/>
      <c r="EXI71" s="877"/>
      <c r="EXJ71" s="877"/>
      <c r="EXK71" s="877"/>
      <c r="EXL71" s="877"/>
      <c r="EXM71" s="877"/>
      <c r="EXN71" s="877"/>
      <c r="EXO71" s="877"/>
      <c r="EXP71" s="877"/>
      <c r="EXQ71" s="877"/>
      <c r="EXR71" s="877"/>
      <c r="EXS71" s="877"/>
      <c r="EXT71" s="877"/>
      <c r="EXU71" s="877"/>
      <c r="EXV71" s="877"/>
      <c r="EXW71" s="877"/>
      <c r="EXX71" s="877"/>
      <c r="EXY71" s="877"/>
      <c r="EXZ71" s="877"/>
      <c r="EYA71" s="877"/>
      <c r="EYB71" s="877"/>
      <c r="EYC71" s="877"/>
      <c r="EYD71" s="877"/>
      <c r="EYE71" s="877"/>
      <c r="EYF71" s="877"/>
      <c r="EYG71" s="877"/>
      <c r="EYH71" s="877"/>
      <c r="EYI71" s="877"/>
      <c r="EYJ71" s="877"/>
      <c r="EYK71" s="877"/>
      <c r="EYL71" s="877"/>
      <c r="EYM71" s="877"/>
      <c r="EYN71" s="877"/>
      <c r="EYO71" s="877"/>
      <c r="EYP71" s="877"/>
      <c r="EYQ71" s="877"/>
      <c r="EYR71" s="877"/>
      <c r="EYS71" s="877"/>
      <c r="EYT71" s="877"/>
      <c r="EYU71" s="877"/>
      <c r="EYV71" s="877"/>
      <c r="EYW71" s="877"/>
      <c r="EYX71" s="877"/>
      <c r="EYY71" s="877"/>
      <c r="EYZ71" s="877"/>
      <c r="EZA71" s="877"/>
      <c r="EZB71" s="877"/>
      <c r="EZC71" s="877"/>
      <c r="EZD71" s="877"/>
      <c r="EZE71" s="877"/>
      <c r="EZF71" s="877"/>
      <c r="EZG71" s="877"/>
      <c r="EZH71" s="877"/>
      <c r="EZI71" s="877"/>
      <c r="EZJ71" s="877"/>
      <c r="EZK71" s="877"/>
      <c r="EZL71" s="877"/>
      <c r="EZM71" s="877"/>
      <c r="EZN71" s="877"/>
      <c r="EZO71" s="877"/>
      <c r="EZP71" s="877"/>
      <c r="EZQ71" s="877"/>
      <c r="EZR71" s="877"/>
      <c r="EZS71" s="877"/>
      <c r="EZT71" s="877"/>
      <c r="EZU71" s="877"/>
      <c r="EZV71" s="877"/>
      <c r="EZW71" s="877"/>
      <c r="EZX71" s="877"/>
      <c r="EZY71" s="877"/>
      <c r="EZZ71" s="877"/>
      <c r="FAA71" s="877"/>
      <c r="FAB71" s="877"/>
      <c r="FAC71" s="877"/>
      <c r="FAD71" s="877"/>
      <c r="FAE71" s="877"/>
      <c r="FAF71" s="877"/>
      <c r="FAG71" s="877"/>
      <c r="FAH71" s="877"/>
      <c r="FAI71" s="877"/>
      <c r="FAJ71" s="877"/>
      <c r="FAK71" s="877"/>
      <c r="FAL71" s="877"/>
      <c r="FAM71" s="877"/>
      <c r="FAN71" s="877"/>
      <c r="FAO71" s="877"/>
      <c r="FAP71" s="877"/>
      <c r="FAQ71" s="877"/>
      <c r="FAR71" s="877"/>
      <c r="FAS71" s="877"/>
      <c r="FAT71" s="877"/>
      <c r="FAU71" s="877"/>
      <c r="FAV71" s="877"/>
      <c r="FAW71" s="877"/>
      <c r="FAX71" s="877"/>
      <c r="FAY71" s="877"/>
      <c r="FAZ71" s="877"/>
      <c r="FBA71" s="877"/>
      <c r="FBB71" s="877"/>
      <c r="FBC71" s="877"/>
      <c r="FBD71" s="877"/>
      <c r="FBE71" s="877"/>
      <c r="FBF71" s="877"/>
      <c r="FBG71" s="877"/>
      <c r="FBH71" s="877"/>
      <c r="FBI71" s="877"/>
      <c r="FBJ71" s="877"/>
      <c r="FBK71" s="877"/>
      <c r="FBL71" s="877"/>
      <c r="FBM71" s="877"/>
      <c r="FBN71" s="877"/>
      <c r="FBO71" s="877"/>
      <c r="FBP71" s="877"/>
      <c r="FBQ71" s="877"/>
      <c r="FBR71" s="877"/>
      <c r="FBS71" s="877"/>
      <c r="FBT71" s="877"/>
      <c r="FBU71" s="877"/>
      <c r="FBV71" s="877"/>
      <c r="FBW71" s="877"/>
      <c r="FBX71" s="877"/>
      <c r="FBY71" s="877"/>
      <c r="FBZ71" s="877"/>
      <c r="FCA71" s="877"/>
      <c r="FCB71" s="877"/>
      <c r="FCC71" s="877"/>
      <c r="FCD71" s="877"/>
      <c r="FCE71" s="877"/>
      <c r="FCF71" s="877"/>
      <c r="FCG71" s="877"/>
      <c r="FCH71" s="877"/>
      <c r="FCI71" s="877"/>
      <c r="FCJ71" s="877"/>
      <c r="FCK71" s="877"/>
      <c r="FCL71" s="877"/>
      <c r="FCM71" s="877"/>
      <c r="FCN71" s="877"/>
      <c r="FCO71" s="877"/>
      <c r="FCP71" s="877"/>
      <c r="FCQ71" s="877"/>
      <c r="FCR71" s="877"/>
      <c r="FCS71" s="877"/>
      <c r="FCT71" s="877"/>
      <c r="FCU71" s="877"/>
      <c r="FCV71" s="877"/>
      <c r="FCW71" s="877"/>
      <c r="FCX71" s="877"/>
      <c r="FCY71" s="877"/>
      <c r="FCZ71" s="877"/>
      <c r="FDA71" s="877"/>
      <c r="FDB71" s="877"/>
      <c r="FDC71" s="877"/>
      <c r="FDD71" s="877"/>
      <c r="FDE71" s="877"/>
      <c r="FDF71" s="877"/>
      <c r="FDG71" s="877"/>
      <c r="FDH71" s="877"/>
      <c r="FDI71" s="877"/>
      <c r="FDJ71" s="877"/>
      <c r="FDK71" s="877"/>
      <c r="FDL71" s="877"/>
      <c r="FDM71" s="877"/>
      <c r="FDN71" s="877"/>
      <c r="FDO71" s="877"/>
      <c r="FDP71" s="877"/>
      <c r="FDQ71" s="877"/>
      <c r="FDR71" s="877"/>
      <c r="FDS71" s="877"/>
      <c r="FDT71" s="877"/>
      <c r="FDU71" s="877"/>
      <c r="FDV71" s="877"/>
      <c r="FDW71" s="877"/>
      <c r="FDX71" s="877"/>
      <c r="FDY71" s="877"/>
      <c r="FDZ71" s="877"/>
      <c r="FEA71" s="877"/>
      <c r="FEB71" s="877"/>
      <c r="FEC71" s="877"/>
      <c r="FED71" s="877"/>
      <c r="FEE71" s="877"/>
      <c r="FEF71" s="877"/>
      <c r="FEG71" s="877"/>
      <c r="FEH71" s="877"/>
      <c r="FEI71" s="877"/>
      <c r="FEJ71" s="877"/>
      <c r="FEK71" s="877"/>
      <c r="FEL71" s="877"/>
      <c r="FEM71" s="877"/>
      <c r="FEN71" s="877"/>
      <c r="FEO71" s="877"/>
      <c r="FEP71" s="877"/>
      <c r="FEQ71" s="877"/>
      <c r="FER71" s="877"/>
      <c r="FES71" s="877"/>
      <c r="FET71" s="877"/>
      <c r="FEU71" s="877"/>
      <c r="FEV71" s="877"/>
      <c r="FEW71" s="877"/>
      <c r="FEX71" s="877"/>
      <c r="FEY71" s="877"/>
      <c r="FEZ71" s="877"/>
      <c r="FFA71" s="877"/>
      <c r="FFB71" s="877"/>
      <c r="FFC71" s="877"/>
      <c r="FFD71" s="877"/>
      <c r="FFE71" s="877"/>
      <c r="FFF71" s="877"/>
      <c r="FFG71" s="877"/>
      <c r="FFH71" s="877"/>
      <c r="FFI71" s="877"/>
      <c r="FFJ71" s="877"/>
      <c r="FFK71" s="877"/>
      <c r="FFL71" s="877"/>
      <c r="FFM71" s="877"/>
      <c r="FFN71" s="877"/>
      <c r="FFO71" s="877"/>
      <c r="FFP71" s="877"/>
      <c r="FFQ71" s="877"/>
      <c r="FFR71" s="877"/>
      <c r="FFS71" s="877"/>
      <c r="FFT71" s="877"/>
      <c r="FFU71" s="877"/>
      <c r="FFV71" s="877"/>
      <c r="FFW71" s="877"/>
      <c r="FFX71" s="877"/>
      <c r="FFY71" s="877"/>
      <c r="FFZ71" s="877"/>
      <c r="FGA71" s="877"/>
      <c r="FGB71" s="877"/>
      <c r="FGC71" s="877"/>
      <c r="FGD71" s="877"/>
      <c r="FGE71" s="877"/>
      <c r="FGF71" s="877"/>
      <c r="FGG71" s="877"/>
      <c r="FGH71" s="877"/>
      <c r="FGI71" s="877"/>
      <c r="FGJ71" s="877"/>
      <c r="FGK71" s="877"/>
      <c r="FGL71" s="877"/>
      <c r="FGM71" s="877"/>
      <c r="FGN71" s="877"/>
      <c r="FGO71" s="877"/>
      <c r="FGP71" s="877"/>
      <c r="FGQ71" s="877"/>
      <c r="FGR71" s="877"/>
      <c r="FGS71" s="877"/>
      <c r="FGT71" s="877"/>
      <c r="FGU71" s="877"/>
      <c r="FGV71" s="877"/>
      <c r="FGW71" s="877"/>
      <c r="FGX71" s="877"/>
      <c r="FGY71" s="877"/>
      <c r="FGZ71" s="877"/>
      <c r="FHA71" s="877"/>
      <c r="FHB71" s="877"/>
      <c r="FHC71" s="877"/>
      <c r="FHD71" s="877"/>
      <c r="FHE71" s="877"/>
      <c r="FHF71" s="877"/>
      <c r="FHG71" s="877"/>
      <c r="FHH71" s="877"/>
      <c r="FHI71" s="877"/>
      <c r="FHJ71" s="877"/>
      <c r="FHK71" s="877"/>
      <c r="FHL71" s="877"/>
      <c r="FHM71" s="877"/>
      <c r="FHN71" s="877"/>
      <c r="FHO71" s="877"/>
      <c r="FHP71" s="877"/>
      <c r="FHQ71" s="877"/>
      <c r="FHR71" s="877"/>
      <c r="FHS71" s="877"/>
      <c r="FHT71" s="877"/>
      <c r="FHU71" s="877"/>
      <c r="FHV71" s="877"/>
      <c r="FHW71" s="877"/>
      <c r="FHX71" s="877"/>
      <c r="FHY71" s="877"/>
      <c r="FHZ71" s="877"/>
      <c r="FIA71" s="877"/>
      <c r="FIB71" s="877"/>
      <c r="FIC71" s="877"/>
      <c r="FID71" s="877"/>
      <c r="FIE71" s="877"/>
      <c r="FIF71" s="877"/>
      <c r="FIG71" s="877"/>
      <c r="FIH71" s="877"/>
      <c r="FII71" s="877"/>
      <c r="FIJ71" s="877"/>
      <c r="FIK71" s="877"/>
      <c r="FIL71" s="877"/>
      <c r="FIM71" s="877"/>
      <c r="FIN71" s="877"/>
      <c r="FIO71" s="877"/>
      <c r="FIP71" s="877"/>
      <c r="FIQ71" s="877"/>
      <c r="FIR71" s="877"/>
      <c r="FIS71" s="877"/>
      <c r="FIT71" s="877"/>
      <c r="FIU71" s="877"/>
      <c r="FIV71" s="877"/>
      <c r="FIW71" s="877"/>
      <c r="FIX71" s="877"/>
      <c r="FIY71" s="877"/>
      <c r="FIZ71" s="877"/>
      <c r="FJA71" s="877"/>
      <c r="FJB71" s="877"/>
      <c r="FJC71" s="877"/>
      <c r="FJD71" s="877"/>
      <c r="FJE71" s="877"/>
      <c r="FJF71" s="877"/>
      <c r="FJG71" s="877"/>
      <c r="FJH71" s="877"/>
      <c r="FJI71" s="877"/>
      <c r="FJJ71" s="877"/>
      <c r="FJK71" s="877"/>
      <c r="FJL71" s="877"/>
      <c r="FJM71" s="877"/>
      <c r="FJN71" s="877"/>
      <c r="FJO71" s="877"/>
      <c r="FJP71" s="877"/>
      <c r="FJQ71" s="877"/>
      <c r="FJR71" s="877"/>
      <c r="FJS71" s="877"/>
      <c r="FJT71" s="877"/>
      <c r="FJU71" s="877"/>
      <c r="FJV71" s="877"/>
      <c r="FJW71" s="877"/>
      <c r="FJX71" s="877"/>
      <c r="FJY71" s="877"/>
      <c r="FJZ71" s="877"/>
      <c r="FKA71" s="877"/>
      <c r="FKB71" s="877"/>
      <c r="FKC71" s="877"/>
      <c r="FKD71" s="877"/>
      <c r="FKE71" s="877"/>
      <c r="FKF71" s="877"/>
      <c r="FKG71" s="877"/>
      <c r="FKH71" s="877"/>
      <c r="FKI71" s="877"/>
      <c r="FKJ71" s="877"/>
      <c r="FKK71" s="877"/>
      <c r="FKL71" s="877"/>
      <c r="FKM71" s="877"/>
      <c r="FKN71" s="877"/>
      <c r="FKO71" s="877"/>
      <c r="FKP71" s="877"/>
      <c r="FKQ71" s="877"/>
      <c r="FKR71" s="877"/>
      <c r="FKS71" s="877"/>
      <c r="FKT71" s="877"/>
      <c r="FKU71" s="877"/>
      <c r="FKV71" s="877"/>
      <c r="FKW71" s="877"/>
      <c r="FKX71" s="877"/>
      <c r="FKY71" s="877"/>
      <c r="FKZ71" s="877"/>
      <c r="FLA71" s="877"/>
      <c r="FLB71" s="877"/>
      <c r="FLC71" s="877"/>
      <c r="FLD71" s="877"/>
      <c r="FLE71" s="877"/>
      <c r="FLF71" s="877"/>
      <c r="FLG71" s="877"/>
      <c r="FLH71" s="877"/>
      <c r="FLI71" s="877"/>
      <c r="FLJ71" s="877"/>
      <c r="FLK71" s="877"/>
      <c r="FLL71" s="877"/>
      <c r="FLM71" s="877"/>
      <c r="FLN71" s="877"/>
      <c r="FLO71" s="877"/>
      <c r="FLP71" s="877"/>
      <c r="FLQ71" s="877"/>
      <c r="FLR71" s="877"/>
      <c r="FLS71" s="877"/>
      <c r="FLT71" s="877"/>
      <c r="FLU71" s="877"/>
      <c r="FLV71" s="877"/>
      <c r="FLW71" s="877"/>
      <c r="FLX71" s="877"/>
      <c r="FLY71" s="877"/>
      <c r="FLZ71" s="877"/>
      <c r="FMA71" s="877"/>
      <c r="FMB71" s="877"/>
      <c r="FMC71" s="877"/>
      <c r="FMD71" s="877"/>
      <c r="FME71" s="877"/>
      <c r="FMF71" s="877"/>
      <c r="FMG71" s="877"/>
      <c r="FMH71" s="877"/>
      <c r="FMI71" s="877"/>
      <c r="FMJ71" s="877"/>
      <c r="FMK71" s="877"/>
      <c r="FML71" s="877"/>
      <c r="FMM71" s="877"/>
      <c r="FMN71" s="877"/>
      <c r="FMO71" s="877"/>
      <c r="FMP71" s="877"/>
      <c r="FMQ71" s="877"/>
      <c r="FMR71" s="877"/>
      <c r="FMS71" s="877"/>
      <c r="FMT71" s="877"/>
      <c r="FMU71" s="877"/>
      <c r="FMV71" s="877"/>
      <c r="FMW71" s="877"/>
      <c r="FMX71" s="877"/>
      <c r="FMY71" s="877"/>
      <c r="FMZ71" s="877"/>
      <c r="FNA71" s="877"/>
      <c r="FNB71" s="877"/>
      <c r="FNC71" s="877"/>
      <c r="FND71" s="877"/>
      <c r="FNE71" s="877"/>
      <c r="FNF71" s="877"/>
      <c r="FNG71" s="877"/>
      <c r="FNH71" s="877"/>
      <c r="FNI71" s="877"/>
      <c r="FNJ71" s="877"/>
      <c r="FNK71" s="877"/>
      <c r="FNL71" s="877"/>
      <c r="FNM71" s="877"/>
      <c r="FNN71" s="877"/>
      <c r="FNO71" s="877"/>
      <c r="FNP71" s="877"/>
      <c r="FNQ71" s="877"/>
      <c r="FNR71" s="877"/>
      <c r="FNS71" s="877"/>
      <c r="FNT71" s="877"/>
      <c r="FNU71" s="877"/>
      <c r="FNV71" s="877"/>
      <c r="FNW71" s="877"/>
      <c r="FNX71" s="877"/>
      <c r="FNY71" s="877"/>
      <c r="FNZ71" s="877"/>
      <c r="FOA71" s="877"/>
      <c r="FOB71" s="877"/>
      <c r="FOC71" s="877"/>
      <c r="FOD71" s="877"/>
      <c r="FOE71" s="877"/>
      <c r="FOF71" s="877"/>
      <c r="FOG71" s="877"/>
      <c r="FOH71" s="877"/>
      <c r="FOI71" s="877"/>
      <c r="FOJ71" s="877"/>
      <c r="FOK71" s="877"/>
      <c r="FOL71" s="877"/>
      <c r="FOM71" s="877"/>
      <c r="FON71" s="877"/>
      <c r="FOO71" s="877"/>
      <c r="FOP71" s="877"/>
      <c r="FOQ71" s="877"/>
      <c r="FOR71" s="877"/>
      <c r="FOS71" s="877"/>
      <c r="FOT71" s="877"/>
      <c r="FOU71" s="877"/>
      <c r="FOV71" s="877"/>
      <c r="FOW71" s="877"/>
      <c r="FOX71" s="877"/>
      <c r="FOY71" s="877"/>
      <c r="FOZ71" s="877"/>
      <c r="FPA71" s="877"/>
      <c r="FPB71" s="877"/>
      <c r="FPC71" s="877"/>
      <c r="FPD71" s="877"/>
      <c r="FPE71" s="877"/>
      <c r="FPF71" s="877"/>
      <c r="FPG71" s="877"/>
      <c r="FPH71" s="877"/>
      <c r="FPI71" s="877"/>
      <c r="FPJ71" s="877"/>
      <c r="FPK71" s="877"/>
      <c r="FPL71" s="877"/>
      <c r="FPM71" s="877"/>
      <c r="FPN71" s="877"/>
      <c r="FPO71" s="877"/>
      <c r="FPP71" s="877"/>
      <c r="FPQ71" s="877"/>
      <c r="FPR71" s="877"/>
      <c r="FPS71" s="877"/>
      <c r="FPT71" s="877"/>
      <c r="FPU71" s="877"/>
      <c r="FPV71" s="877"/>
      <c r="FPW71" s="877"/>
      <c r="FPX71" s="877"/>
      <c r="FPY71" s="877"/>
      <c r="FPZ71" s="877"/>
      <c r="FQA71" s="877"/>
      <c r="FQB71" s="877"/>
      <c r="FQC71" s="877"/>
      <c r="FQD71" s="877"/>
      <c r="FQE71" s="877"/>
      <c r="FQF71" s="877"/>
      <c r="FQG71" s="877"/>
      <c r="FQH71" s="877"/>
      <c r="FQI71" s="877"/>
      <c r="FQJ71" s="877"/>
      <c r="FQK71" s="877"/>
      <c r="FQL71" s="877"/>
      <c r="FQM71" s="877"/>
      <c r="FQN71" s="877"/>
      <c r="FQO71" s="877"/>
      <c r="FQP71" s="877"/>
      <c r="FQQ71" s="877"/>
      <c r="FQR71" s="877"/>
      <c r="FQS71" s="877"/>
      <c r="FQT71" s="877"/>
      <c r="FQU71" s="877"/>
      <c r="FQV71" s="877"/>
      <c r="FQW71" s="877"/>
      <c r="FQX71" s="877"/>
      <c r="FQY71" s="877"/>
      <c r="FQZ71" s="877"/>
      <c r="FRA71" s="877"/>
      <c r="FRB71" s="877"/>
      <c r="FRC71" s="877"/>
      <c r="FRD71" s="877"/>
      <c r="FRE71" s="877"/>
      <c r="FRF71" s="877"/>
      <c r="FRG71" s="877"/>
      <c r="FRH71" s="877"/>
      <c r="FRI71" s="877"/>
      <c r="FRJ71" s="877"/>
      <c r="FRK71" s="877"/>
      <c r="FRL71" s="877"/>
      <c r="FRM71" s="877"/>
      <c r="FRN71" s="877"/>
      <c r="FRO71" s="877"/>
      <c r="FRP71" s="877"/>
      <c r="FRQ71" s="877"/>
      <c r="FRR71" s="877"/>
      <c r="FRS71" s="877"/>
      <c r="FRT71" s="877"/>
      <c r="FRU71" s="877"/>
      <c r="FRV71" s="877"/>
      <c r="FRW71" s="877"/>
      <c r="FRX71" s="877"/>
      <c r="FRY71" s="877"/>
      <c r="FRZ71" s="877"/>
      <c r="FSA71" s="877"/>
      <c r="FSB71" s="877"/>
      <c r="FSC71" s="877"/>
      <c r="FSD71" s="877"/>
      <c r="FSE71" s="877"/>
      <c r="FSF71" s="877"/>
      <c r="FSG71" s="877"/>
      <c r="FSH71" s="877"/>
      <c r="FSI71" s="877"/>
      <c r="FSJ71" s="877"/>
      <c r="FSK71" s="877"/>
      <c r="FSL71" s="877"/>
      <c r="FSM71" s="877"/>
      <c r="FSN71" s="877"/>
      <c r="FSO71" s="877"/>
      <c r="FSP71" s="877"/>
      <c r="FSQ71" s="877"/>
      <c r="FSR71" s="877"/>
      <c r="FSS71" s="877"/>
      <c r="FST71" s="877"/>
      <c r="FSU71" s="877"/>
      <c r="FSV71" s="877"/>
      <c r="FSW71" s="877"/>
      <c r="FSX71" s="877"/>
      <c r="FSY71" s="877"/>
      <c r="FSZ71" s="877"/>
      <c r="FTA71" s="877"/>
      <c r="FTB71" s="877"/>
      <c r="FTC71" s="877"/>
      <c r="FTD71" s="877"/>
      <c r="FTE71" s="877"/>
      <c r="FTF71" s="877"/>
      <c r="FTG71" s="877"/>
      <c r="FTH71" s="877"/>
      <c r="FTI71" s="877"/>
      <c r="FTJ71" s="877"/>
      <c r="FTK71" s="877"/>
      <c r="FTL71" s="877"/>
      <c r="FTM71" s="877"/>
      <c r="FTN71" s="877"/>
      <c r="FTO71" s="877"/>
      <c r="FTP71" s="877"/>
      <c r="FTQ71" s="877"/>
      <c r="FTR71" s="877"/>
      <c r="FTS71" s="877"/>
      <c r="FTT71" s="877"/>
      <c r="FTU71" s="877"/>
      <c r="FTV71" s="877"/>
      <c r="FTW71" s="877"/>
      <c r="FTX71" s="877"/>
      <c r="FTY71" s="877"/>
      <c r="FTZ71" s="877"/>
      <c r="FUA71" s="877"/>
      <c r="FUB71" s="877"/>
      <c r="FUC71" s="877"/>
      <c r="FUD71" s="877"/>
      <c r="FUE71" s="877"/>
      <c r="FUF71" s="877"/>
      <c r="FUG71" s="877"/>
      <c r="FUH71" s="877"/>
      <c r="FUI71" s="877"/>
      <c r="FUJ71" s="877"/>
      <c r="FUK71" s="877"/>
      <c r="FUL71" s="877"/>
      <c r="FUM71" s="877"/>
      <c r="FUN71" s="877"/>
      <c r="FUO71" s="877"/>
      <c r="FUP71" s="877"/>
      <c r="FUQ71" s="877"/>
      <c r="FUR71" s="877"/>
      <c r="FUS71" s="877"/>
      <c r="FUT71" s="877"/>
      <c r="FUU71" s="877"/>
      <c r="FUV71" s="877"/>
      <c r="FUW71" s="877"/>
      <c r="FUX71" s="877"/>
      <c r="FUY71" s="877"/>
      <c r="FUZ71" s="877"/>
      <c r="FVA71" s="877"/>
      <c r="FVB71" s="877"/>
      <c r="FVC71" s="877"/>
      <c r="FVD71" s="877"/>
      <c r="FVE71" s="877"/>
      <c r="FVF71" s="877"/>
      <c r="FVG71" s="877"/>
      <c r="FVH71" s="877"/>
      <c r="FVI71" s="877"/>
      <c r="FVJ71" s="877"/>
      <c r="FVK71" s="877"/>
      <c r="FVL71" s="877"/>
      <c r="FVM71" s="877"/>
      <c r="FVN71" s="877"/>
      <c r="FVO71" s="877"/>
      <c r="FVP71" s="877"/>
      <c r="FVQ71" s="877"/>
      <c r="FVR71" s="877"/>
      <c r="FVS71" s="877"/>
      <c r="FVT71" s="877"/>
      <c r="FVU71" s="877"/>
      <c r="FVV71" s="877"/>
      <c r="FVW71" s="877"/>
      <c r="FVX71" s="877"/>
      <c r="FVY71" s="877"/>
      <c r="FVZ71" s="877"/>
      <c r="FWA71" s="877"/>
      <c r="FWB71" s="877"/>
      <c r="FWC71" s="877"/>
      <c r="FWD71" s="877"/>
      <c r="FWE71" s="877"/>
      <c r="FWF71" s="877"/>
      <c r="FWG71" s="877"/>
      <c r="FWH71" s="877"/>
      <c r="FWI71" s="877"/>
      <c r="FWJ71" s="877"/>
      <c r="FWK71" s="877"/>
      <c r="FWL71" s="877"/>
      <c r="FWM71" s="877"/>
      <c r="FWN71" s="877"/>
      <c r="FWO71" s="877"/>
      <c r="FWP71" s="877"/>
      <c r="FWQ71" s="877"/>
      <c r="FWR71" s="877"/>
      <c r="FWS71" s="877"/>
      <c r="FWT71" s="877"/>
      <c r="FWU71" s="877"/>
      <c r="FWV71" s="877"/>
      <c r="FWW71" s="877"/>
      <c r="FWX71" s="877"/>
      <c r="FWY71" s="877"/>
      <c r="FWZ71" s="877"/>
      <c r="FXA71" s="877"/>
      <c r="FXB71" s="877"/>
      <c r="FXC71" s="877"/>
      <c r="FXD71" s="877"/>
      <c r="FXE71" s="877"/>
      <c r="FXF71" s="877"/>
      <c r="FXG71" s="877"/>
      <c r="FXH71" s="877"/>
      <c r="FXI71" s="877"/>
      <c r="FXJ71" s="877"/>
      <c r="FXK71" s="877"/>
      <c r="FXL71" s="877"/>
      <c r="FXM71" s="877"/>
      <c r="FXN71" s="877"/>
      <c r="FXO71" s="877"/>
      <c r="FXP71" s="877"/>
      <c r="FXQ71" s="877"/>
      <c r="FXR71" s="877"/>
      <c r="FXS71" s="877"/>
      <c r="FXT71" s="877"/>
      <c r="FXU71" s="877"/>
      <c r="FXV71" s="877"/>
      <c r="FXW71" s="877"/>
      <c r="FXX71" s="877"/>
      <c r="FXY71" s="877"/>
      <c r="FXZ71" s="877"/>
      <c r="FYA71" s="877"/>
      <c r="FYB71" s="877"/>
      <c r="FYC71" s="877"/>
      <c r="FYD71" s="877"/>
      <c r="FYE71" s="877"/>
      <c r="FYF71" s="877"/>
      <c r="FYG71" s="877"/>
      <c r="FYH71" s="877"/>
      <c r="FYI71" s="877"/>
      <c r="FYJ71" s="877"/>
      <c r="FYK71" s="877"/>
      <c r="FYL71" s="877"/>
      <c r="FYM71" s="877"/>
      <c r="FYN71" s="877"/>
      <c r="FYO71" s="877"/>
      <c r="FYP71" s="877"/>
      <c r="FYQ71" s="877"/>
      <c r="FYR71" s="877"/>
      <c r="FYS71" s="877"/>
      <c r="FYT71" s="877"/>
      <c r="FYU71" s="877"/>
      <c r="FYV71" s="877"/>
      <c r="FYW71" s="877"/>
      <c r="FYX71" s="877"/>
      <c r="FYY71" s="877"/>
      <c r="FYZ71" s="877"/>
      <c r="FZA71" s="877"/>
      <c r="FZB71" s="877"/>
      <c r="FZC71" s="877"/>
      <c r="FZD71" s="877"/>
      <c r="FZE71" s="877"/>
      <c r="FZF71" s="877"/>
      <c r="FZG71" s="877"/>
      <c r="FZH71" s="877"/>
      <c r="FZI71" s="877"/>
      <c r="FZJ71" s="877"/>
      <c r="FZK71" s="877"/>
      <c r="FZL71" s="877"/>
      <c r="FZM71" s="877"/>
      <c r="FZN71" s="877"/>
      <c r="FZO71" s="877"/>
      <c r="FZP71" s="877"/>
      <c r="FZQ71" s="877"/>
      <c r="FZR71" s="877"/>
      <c r="FZS71" s="877"/>
      <c r="FZT71" s="877"/>
      <c r="FZU71" s="877"/>
      <c r="FZV71" s="877"/>
      <c r="FZW71" s="877"/>
      <c r="FZX71" s="877"/>
      <c r="FZY71" s="877"/>
      <c r="FZZ71" s="877"/>
      <c r="GAA71" s="877"/>
      <c r="GAB71" s="877"/>
      <c r="GAC71" s="877"/>
      <c r="GAD71" s="877"/>
      <c r="GAE71" s="877"/>
      <c r="GAF71" s="877"/>
      <c r="GAG71" s="877"/>
      <c r="GAH71" s="877"/>
      <c r="GAI71" s="877"/>
      <c r="GAJ71" s="877"/>
      <c r="GAK71" s="877"/>
      <c r="GAL71" s="877"/>
      <c r="GAM71" s="877"/>
      <c r="GAN71" s="877"/>
      <c r="GAO71" s="877"/>
      <c r="GAP71" s="877"/>
      <c r="GAQ71" s="877"/>
      <c r="GAR71" s="877"/>
      <c r="GAS71" s="877"/>
      <c r="GAT71" s="877"/>
      <c r="GAU71" s="877"/>
      <c r="GAV71" s="877"/>
      <c r="GAW71" s="877"/>
      <c r="GAX71" s="877"/>
      <c r="GAY71" s="877"/>
      <c r="GAZ71" s="877"/>
      <c r="GBA71" s="877"/>
      <c r="GBB71" s="877"/>
      <c r="GBC71" s="877"/>
      <c r="GBD71" s="877"/>
      <c r="GBE71" s="877"/>
      <c r="GBF71" s="877"/>
      <c r="GBG71" s="877"/>
      <c r="GBH71" s="877"/>
      <c r="GBI71" s="877"/>
      <c r="GBJ71" s="877"/>
      <c r="GBK71" s="877"/>
      <c r="GBL71" s="877"/>
      <c r="GBM71" s="877"/>
      <c r="GBN71" s="877"/>
      <c r="GBO71" s="877"/>
      <c r="GBP71" s="877"/>
      <c r="GBQ71" s="877"/>
      <c r="GBR71" s="877"/>
      <c r="GBS71" s="877"/>
      <c r="GBT71" s="877"/>
      <c r="GBU71" s="877"/>
      <c r="GBV71" s="877"/>
      <c r="GBW71" s="877"/>
      <c r="GBX71" s="877"/>
      <c r="GBY71" s="877"/>
      <c r="GBZ71" s="877"/>
      <c r="GCA71" s="877"/>
      <c r="GCB71" s="877"/>
      <c r="GCC71" s="877"/>
      <c r="GCD71" s="877"/>
      <c r="GCE71" s="877"/>
      <c r="GCF71" s="877"/>
      <c r="GCG71" s="877"/>
      <c r="GCH71" s="877"/>
      <c r="GCI71" s="877"/>
      <c r="GCJ71" s="877"/>
      <c r="GCK71" s="877"/>
      <c r="GCL71" s="877"/>
      <c r="GCM71" s="877"/>
      <c r="GCN71" s="877"/>
      <c r="GCO71" s="877"/>
      <c r="GCP71" s="877"/>
      <c r="GCQ71" s="877"/>
      <c r="GCR71" s="877"/>
      <c r="GCS71" s="877"/>
      <c r="GCT71" s="877"/>
      <c r="GCU71" s="877"/>
      <c r="GCV71" s="877"/>
      <c r="GCW71" s="877"/>
      <c r="GCX71" s="877"/>
      <c r="GCY71" s="877"/>
      <c r="GCZ71" s="877"/>
      <c r="GDA71" s="877"/>
      <c r="GDB71" s="877"/>
      <c r="GDC71" s="877"/>
      <c r="GDD71" s="877"/>
      <c r="GDE71" s="877"/>
      <c r="GDF71" s="877"/>
      <c r="GDG71" s="877"/>
      <c r="GDH71" s="877"/>
      <c r="GDI71" s="877"/>
      <c r="GDJ71" s="877"/>
      <c r="GDK71" s="877"/>
      <c r="GDL71" s="877"/>
      <c r="GDM71" s="877"/>
      <c r="GDN71" s="877"/>
      <c r="GDO71" s="877"/>
      <c r="GDP71" s="877"/>
      <c r="GDQ71" s="877"/>
      <c r="GDR71" s="877"/>
      <c r="GDS71" s="877"/>
      <c r="GDT71" s="877"/>
      <c r="GDU71" s="877"/>
      <c r="GDV71" s="877"/>
      <c r="GDW71" s="877"/>
      <c r="GDX71" s="877"/>
      <c r="GDY71" s="877"/>
      <c r="GDZ71" s="877"/>
      <c r="GEA71" s="877"/>
      <c r="GEB71" s="877"/>
      <c r="GEC71" s="877"/>
      <c r="GED71" s="877"/>
      <c r="GEE71" s="877"/>
      <c r="GEF71" s="877"/>
      <c r="GEG71" s="877"/>
      <c r="GEH71" s="877"/>
      <c r="GEI71" s="877"/>
      <c r="GEJ71" s="877"/>
      <c r="GEK71" s="877"/>
      <c r="GEL71" s="877"/>
      <c r="GEM71" s="877"/>
      <c r="GEN71" s="877"/>
      <c r="GEO71" s="877"/>
      <c r="GEP71" s="877"/>
      <c r="GEQ71" s="877"/>
      <c r="GER71" s="877"/>
      <c r="GES71" s="877"/>
      <c r="GET71" s="877"/>
      <c r="GEU71" s="877"/>
      <c r="GEV71" s="877"/>
      <c r="GEW71" s="877"/>
      <c r="GEX71" s="877"/>
      <c r="GEY71" s="877"/>
      <c r="GEZ71" s="877"/>
      <c r="GFA71" s="877"/>
      <c r="GFB71" s="877"/>
      <c r="GFC71" s="877"/>
      <c r="GFD71" s="877"/>
      <c r="GFE71" s="877"/>
      <c r="GFF71" s="877"/>
      <c r="GFG71" s="877"/>
      <c r="GFH71" s="877"/>
      <c r="GFI71" s="877"/>
      <c r="GFJ71" s="877"/>
      <c r="GFK71" s="877"/>
      <c r="GFL71" s="877"/>
      <c r="GFM71" s="877"/>
      <c r="GFN71" s="877"/>
      <c r="GFO71" s="877"/>
      <c r="GFP71" s="877"/>
      <c r="GFQ71" s="877"/>
      <c r="GFR71" s="877"/>
      <c r="GFS71" s="877"/>
      <c r="GFT71" s="877"/>
      <c r="GFU71" s="877"/>
      <c r="GFV71" s="877"/>
      <c r="GFW71" s="877"/>
      <c r="GFX71" s="877"/>
      <c r="GFY71" s="877"/>
      <c r="GFZ71" s="877"/>
      <c r="GGA71" s="877"/>
      <c r="GGB71" s="877"/>
      <c r="GGC71" s="877"/>
      <c r="GGD71" s="877"/>
      <c r="GGE71" s="877"/>
      <c r="GGF71" s="877"/>
      <c r="GGG71" s="877"/>
      <c r="GGH71" s="877"/>
      <c r="GGI71" s="877"/>
      <c r="GGJ71" s="877"/>
      <c r="GGK71" s="877"/>
      <c r="GGL71" s="877"/>
      <c r="GGM71" s="877"/>
      <c r="GGN71" s="877"/>
      <c r="GGO71" s="877"/>
      <c r="GGP71" s="877"/>
      <c r="GGQ71" s="877"/>
      <c r="GGR71" s="877"/>
      <c r="GGS71" s="877"/>
      <c r="GGT71" s="877"/>
      <c r="GGU71" s="877"/>
      <c r="GGV71" s="877"/>
      <c r="GGW71" s="877"/>
      <c r="GGX71" s="877"/>
      <c r="GGY71" s="877"/>
      <c r="GGZ71" s="877"/>
      <c r="GHA71" s="877"/>
      <c r="GHB71" s="877"/>
      <c r="GHC71" s="877"/>
      <c r="GHD71" s="877"/>
      <c r="GHE71" s="877"/>
      <c r="GHF71" s="877"/>
      <c r="GHG71" s="877"/>
      <c r="GHH71" s="877"/>
      <c r="GHI71" s="877"/>
      <c r="GHJ71" s="877"/>
      <c r="GHK71" s="877"/>
      <c r="GHL71" s="877"/>
      <c r="GHM71" s="877"/>
      <c r="GHN71" s="877"/>
      <c r="GHO71" s="877"/>
      <c r="GHP71" s="877"/>
      <c r="GHQ71" s="877"/>
      <c r="GHR71" s="877"/>
      <c r="GHS71" s="877"/>
      <c r="GHT71" s="877"/>
      <c r="GHU71" s="877"/>
      <c r="GHV71" s="877"/>
      <c r="GHW71" s="877"/>
      <c r="GHX71" s="877"/>
      <c r="GHY71" s="877"/>
      <c r="GHZ71" s="877"/>
      <c r="GIA71" s="877"/>
      <c r="GIB71" s="877"/>
      <c r="GIC71" s="877"/>
      <c r="GID71" s="877"/>
      <c r="GIE71" s="877"/>
      <c r="GIF71" s="877"/>
      <c r="GIG71" s="877"/>
      <c r="GIH71" s="877"/>
      <c r="GII71" s="877"/>
      <c r="GIJ71" s="877"/>
      <c r="GIK71" s="877"/>
      <c r="GIL71" s="877"/>
      <c r="GIM71" s="877"/>
      <c r="GIN71" s="877"/>
      <c r="GIO71" s="877"/>
      <c r="GIP71" s="877"/>
      <c r="GIQ71" s="877"/>
      <c r="GIR71" s="877"/>
      <c r="GIS71" s="877"/>
      <c r="GIT71" s="877"/>
      <c r="GIU71" s="877"/>
      <c r="GIV71" s="877"/>
      <c r="GIW71" s="877"/>
      <c r="GIX71" s="877"/>
      <c r="GIY71" s="877"/>
      <c r="GIZ71" s="877"/>
      <c r="GJA71" s="877"/>
      <c r="GJB71" s="877"/>
      <c r="GJC71" s="877"/>
      <c r="GJD71" s="877"/>
      <c r="GJE71" s="877"/>
      <c r="GJF71" s="877"/>
      <c r="GJG71" s="877"/>
      <c r="GJH71" s="877"/>
      <c r="GJI71" s="877"/>
      <c r="GJJ71" s="877"/>
      <c r="GJK71" s="877"/>
      <c r="GJL71" s="877"/>
      <c r="GJM71" s="877"/>
      <c r="GJN71" s="877"/>
      <c r="GJO71" s="877"/>
      <c r="GJP71" s="877"/>
      <c r="GJQ71" s="877"/>
      <c r="GJR71" s="877"/>
      <c r="GJS71" s="877"/>
      <c r="GJT71" s="877"/>
      <c r="GJU71" s="877"/>
      <c r="GJV71" s="877"/>
      <c r="GJW71" s="877"/>
      <c r="GJX71" s="877"/>
      <c r="GJY71" s="877"/>
      <c r="GJZ71" s="877"/>
      <c r="GKA71" s="877"/>
      <c r="GKB71" s="877"/>
      <c r="GKC71" s="877"/>
      <c r="GKD71" s="877"/>
      <c r="GKE71" s="877"/>
      <c r="GKF71" s="877"/>
      <c r="GKG71" s="877"/>
      <c r="GKH71" s="877"/>
      <c r="GKI71" s="877"/>
      <c r="GKJ71" s="877"/>
      <c r="GKK71" s="877"/>
      <c r="GKL71" s="877"/>
      <c r="GKM71" s="877"/>
      <c r="GKN71" s="877"/>
      <c r="GKO71" s="877"/>
      <c r="GKP71" s="877"/>
      <c r="GKQ71" s="877"/>
      <c r="GKR71" s="877"/>
      <c r="GKS71" s="877"/>
      <c r="GKT71" s="877"/>
      <c r="GKU71" s="877"/>
      <c r="GKV71" s="877"/>
      <c r="GKW71" s="877"/>
      <c r="GKX71" s="877"/>
      <c r="GKY71" s="877"/>
      <c r="GKZ71" s="877"/>
      <c r="GLA71" s="877"/>
      <c r="GLB71" s="877"/>
      <c r="GLC71" s="877"/>
      <c r="GLD71" s="877"/>
      <c r="GLE71" s="877"/>
      <c r="GLF71" s="877"/>
      <c r="GLG71" s="877"/>
      <c r="GLH71" s="877"/>
      <c r="GLI71" s="877"/>
      <c r="GLJ71" s="877"/>
      <c r="GLK71" s="877"/>
      <c r="GLL71" s="877"/>
      <c r="GLM71" s="877"/>
      <c r="GLN71" s="877"/>
      <c r="GLO71" s="877"/>
      <c r="GLP71" s="877"/>
      <c r="GLQ71" s="877"/>
      <c r="GLR71" s="877"/>
      <c r="GLS71" s="877"/>
      <c r="GLT71" s="877"/>
      <c r="GLU71" s="877"/>
      <c r="GLV71" s="877"/>
      <c r="GLW71" s="877"/>
      <c r="GLX71" s="877"/>
      <c r="GLY71" s="877"/>
      <c r="GLZ71" s="877"/>
      <c r="GMA71" s="877"/>
      <c r="GMB71" s="877"/>
      <c r="GMC71" s="877"/>
      <c r="GMD71" s="877"/>
      <c r="GME71" s="877"/>
      <c r="GMF71" s="877"/>
      <c r="GMG71" s="877"/>
      <c r="GMH71" s="877"/>
      <c r="GMI71" s="877"/>
      <c r="GMJ71" s="877"/>
      <c r="GMK71" s="877"/>
      <c r="GML71" s="877"/>
      <c r="GMM71" s="877"/>
      <c r="GMN71" s="877"/>
      <c r="GMO71" s="877"/>
      <c r="GMP71" s="877"/>
      <c r="GMQ71" s="877"/>
      <c r="GMR71" s="877"/>
      <c r="GMS71" s="877"/>
      <c r="GMT71" s="877"/>
      <c r="GMU71" s="877"/>
      <c r="GMV71" s="877"/>
      <c r="GMW71" s="877"/>
      <c r="GMX71" s="877"/>
      <c r="GMY71" s="877"/>
      <c r="GMZ71" s="877"/>
      <c r="GNA71" s="877"/>
      <c r="GNB71" s="877"/>
      <c r="GNC71" s="877"/>
      <c r="GND71" s="877"/>
      <c r="GNE71" s="877"/>
      <c r="GNF71" s="877"/>
      <c r="GNG71" s="877"/>
      <c r="GNH71" s="877"/>
      <c r="GNI71" s="877"/>
      <c r="GNJ71" s="877"/>
      <c r="GNK71" s="877"/>
      <c r="GNL71" s="877"/>
      <c r="GNM71" s="877"/>
      <c r="GNN71" s="877"/>
      <c r="GNO71" s="877"/>
      <c r="GNP71" s="877"/>
      <c r="GNQ71" s="877"/>
      <c r="GNR71" s="877"/>
      <c r="GNS71" s="877"/>
      <c r="GNT71" s="877"/>
      <c r="GNU71" s="877"/>
      <c r="GNV71" s="877"/>
      <c r="GNW71" s="877"/>
      <c r="GNX71" s="877"/>
      <c r="GNY71" s="877"/>
      <c r="GNZ71" s="877"/>
      <c r="GOA71" s="877"/>
      <c r="GOB71" s="877"/>
      <c r="GOC71" s="877"/>
      <c r="GOD71" s="877"/>
      <c r="GOE71" s="877"/>
      <c r="GOF71" s="877"/>
      <c r="GOG71" s="877"/>
      <c r="GOH71" s="877"/>
      <c r="GOI71" s="877"/>
      <c r="GOJ71" s="877"/>
      <c r="GOK71" s="877"/>
      <c r="GOL71" s="877"/>
      <c r="GOM71" s="877"/>
      <c r="GON71" s="877"/>
      <c r="GOO71" s="877"/>
      <c r="GOP71" s="877"/>
      <c r="GOQ71" s="877"/>
      <c r="GOR71" s="877"/>
      <c r="GOS71" s="877"/>
      <c r="GOT71" s="877"/>
      <c r="GOU71" s="877"/>
      <c r="GOV71" s="877"/>
      <c r="GOW71" s="877"/>
      <c r="GOX71" s="877"/>
      <c r="GOY71" s="877"/>
      <c r="GOZ71" s="877"/>
      <c r="GPA71" s="877"/>
      <c r="GPB71" s="877"/>
      <c r="GPC71" s="877"/>
      <c r="GPD71" s="877"/>
      <c r="GPE71" s="877"/>
      <c r="GPF71" s="877"/>
      <c r="GPG71" s="877"/>
      <c r="GPH71" s="877"/>
      <c r="GPI71" s="877"/>
      <c r="GPJ71" s="877"/>
      <c r="GPK71" s="877"/>
      <c r="GPL71" s="877"/>
      <c r="GPM71" s="877"/>
      <c r="GPN71" s="877"/>
      <c r="GPO71" s="877"/>
      <c r="GPP71" s="877"/>
      <c r="GPQ71" s="877"/>
      <c r="GPR71" s="877"/>
      <c r="GPS71" s="877"/>
      <c r="GPT71" s="877"/>
      <c r="GPU71" s="877"/>
      <c r="GPV71" s="877"/>
      <c r="GPW71" s="877"/>
      <c r="GPX71" s="877"/>
      <c r="GPY71" s="877"/>
      <c r="GPZ71" s="877"/>
      <c r="GQA71" s="877"/>
      <c r="GQB71" s="877"/>
      <c r="GQC71" s="877"/>
      <c r="GQD71" s="877"/>
      <c r="GQE71" s="877"/>
      <c r="GQF71" s="877"/>
      <c r="GQG71" s="877"/>
      <c r="GQH71" s="877"/>
      <c r="GQI71" s="877"/>
      <c r="GQJ71" s="877"/>
      <c r="GQK71" s="877"/>
      <c r="GQL71" s="877"/>
      <c r="GQM71" s="877"/>
      <c r="GQN71" s="877"/>
      <c r="GQO71" s="877"/>
      <c r="GQP71" s="877"/>
      <c r="GQQ71" s="877"/>
      <c r="GQR71" s="877"/>
      <c r="GQS71" s="877"/>
      <c r="GQT71" s="877"/>
      <c r="GQU71" s="877"/>
      <c r="GQV71" s="877"/>
      <c r="GQW71" s="877"/>
      <c r="GQX71" s="877"/>
      <c r="GQY71" s="877"/>
      <c r="GQZ71" s="877"/>
      <c r="GRA71" s="877"/>
      <c r="GRB71" s="877"/>
      <c r="GRC71" s="877"/>
      <c r="GRD71" s="877"/>
      <c r="GRE71" s="877"/>
      <c r="GRF71" s="877"/>
      <c r="GRG71" s="877"/>
      <c r="GRH71" s="877"/>
      <c r="GRI71" s="877"/>
      <c r="GRJ71" s="877"/>
      <c r="GRK71" s="877"/>
      <c r="GRL71" s="877"/>
      <c r="GRM71" s="877"/>
      <c r="GRN71" s="877"/>
      <c r="GRO71" s="877"/>
      <c r="GRP71" s="877"/>
      <c r="GRQ71" s="877"/>
      <c r="GRR71" s="877"/>
      <c r="GRS71" s="877"/>
      <c r="GRT71" s="877"/>
      <c r="GRU71" s="877"/>
      <c r="GRV71" s="877"/>
      <c r="GRW71" s="877"/>
      <c r="GRX71" s="877"/>
      <c r="GRY71" s="877"/>
      <c r="GRZ71" s="877"/>
      <c r="GSA71" s="877"/>
      <c r="GSB71" s="877"/>
      <c r="GSC71" s="877"/>
      <c r="GSD71" s="877"/>
      <c r="GSE71" s="877"/>
      <c r="GSF71" s="877"/>
      <c r="GSG71" s="877"/>
      <c r="GSH71" s="877"/>
      <c r="GSI71" s="877"/>
      <c r="GSJ71" s="877"/>
      <c r="GSK71" s="877"/>
      <c r="GSL71" s="877"/>
      <c r="GSM71" s="877"/>
      <c r="GSN71" s="877"/>
      <c r="GSO71" s="877"/>
      <c r="GSP71" s="877"/>
      <c r="GSQ71" s="877"/>
      <c r="GSR71" s="877"/>
      <c r="GSS71" s="877"/>
      <c r="GST71" s="877"/>
      <c r="GSU71" s="877"/>
      <c r="GSV71" s="877"/>
      <c r="GSW71" s="877"/>
      <c r="GSX71" s="877"/>
      <c r="GSY71" s="877"/>
      <c r="GSZ71" s="877"/>
      <c r="GTA71" s="877"/>
      <c r="GTB71" s="877"/>
      <c r="GTC71" s="877"/>
      <c r="GTD71" s="877"/>
      <c r="GTE71" s="877"/>
      <c r="GTF71" s="877"/>
      <c r="GTG71" s="877"/>
      <c r="GTH71" s="877"/>
      <c r="GTI71" s="877"/>
      <c r="GTJ71" s="877"/>
      <c r="GTK71" s="877"/>
      <c r="GTL71" s="877"/>
      <c r="GTM71" s="877"/>
      <c r="GTN71" s="877"/>
      <c r="GTO71" s="877"/>
      <c r="GTP71" s="877"/>
      <c r="GTQ71" s="877"/>
      <c r="GTR71" s="877"/>
      <c r="GTS71" s="877"/>
      <c r="GTT71" s="877"/>
      <c r="GTU71" s="877"/>
      <c r="GTV71" s="877"/>
      <c r="GTW71" s="877"/>
      <c r="GTX71" s="877"/>
      <c r="GTY71" s="877"/>
      <c r="GTZ71" s="877"/>
      <c r="GUA71" s="877"/>
      <c r="GUB71" s="877"/>
      <c r="GUC71" s="877"/>
      <c r="GUD71" s="877"/>
      <c r="GUE71" s="877"/>
      <c r="GUF71" s="877"/>
      <c r="GUG71" s="877"/>
      <c r="GUH71" s="877"/>
      <c r="GUI71" s="877"/>
      <c r="GUJ71" s="877"/>
      <c r="GUK71" s="877"/>
      <c r="GUL71" s="877"/>
      <c r="GUM71" s="877"/>
      <c r="GUN71" s="877"/>
      <c r="GUO71" s="877"/>
      <c r="GUP71" s="877"/>
      <c r="GUQ71" s="877"/>
      <c r="GUR71" s="877"/>
      <c r="GUS71" s="877"/>
      <c r="GUT71" s="877"/>
      <c r="GUU71" s="877"/>
      <c r="GUV71" s="877"/>
      <c r="GUW71" s="877"/>
      <c r="GUX71" s="877"/>
      <c r="GUY71" s="877"/>
      <c r="GUZ71" s="877"/>
      <c r="GVA71" s="877"/>
      <c r="GVB71" s="877"/>
      <c r="GVC71" s="877"/>
      <c r="GVD71" s="877"/>
      <c r="GVE71" s="877"/>
      <c r="GVF71" s="877"/>
      <c r="GVG71" s="877"/>
      <c r="GVH71" s="877"/>
      <c r="GVI71" s="877"/>
      <c r="GVJ71" s="877"/>
      <c r="GVK71" s="877"/>
      <c r="GVL71" s="877"/>
      <c r="GVM71" s="877"/>
      <c r="GVN71" s="877"/>
      <c r="GVO71" s="877"/>
      <c r="GVP71" s="877"/>
      <c r="GVQ71" s="877"/>
      <c r="GVR71" s="877"/>
      <c r="GVS71" s="877"/>
      <c r="GVT71" s="877"/>
      <c r="GVU71" s="877"/>
      <c r="GVV71" s="877"/>
      <c r="GVW71" s="877"/>
      <c r="GVX71" s="877"/>
      <c r="GVY71" s="877"/>
      <c r="GVZ71" s="877"/>
      <c r="GWA71" s="877"/>
      <c r="GWB71" s="877"/>
      <c r="GWC71" s="877"/>
      <c r="GWD71" s="877"/>
      <c r="GWE71" s="877"/>
      <c r="GWF71" s="877"/>
      <c r="GWG71" s="877"/>
      <c r="GWH71" s="877"/>
      <c r="GWI71" s="877"/>
      <c r="GWJ71" s="877"/>
      <c r="GWK71" s="877"/>
      <c r="GWL71" s="877"/>
      <c r="GWM71" s="877"/>
      <c r="GWN71" s="877"/>
      <c r="GWO71" s="877"/>
      <c r="GWP71" s="877"/>
      <c r="GWQ71" s="877"/>
      <c r="GWR71" s="877"/>
      <c r="GWS71" s="877"/>
      <c r="GWT71" s="877"/>
      <c r="GWU71" s="877"/>
      <c r="GWV71" s="877"/>
      <c r="GWW71" s="877"/>
      <c r="GWX71" s="877"/>
      <c r="GWY71" s="877"/>
      <c r="GWZ71" s="877"/>
      <c r="GXA71" s="877"/>
      <c r="GXB71" s="877"/>
      <c r="GXC71" s="877"/>
      <c r="GXD71" s="877"/>
      <c r="GXE71" s="877"/>
      <c r="GXF71" s="877"/>
      <c r="GXG71" s="877"/>
      <c r="GXH71" s="877"/>
      <c r="GXI71" s="877"/>
      <c r="GXJ71" s="877"/>
      <c r="GXK71" s="877"/>
      <c r="GXL71" s="877"/>
      <c r="GXM71" s="877"/>
      <c r="GXN71" s="877"/>
      <c r="GXO71" s="877"/>
      <c r="GXP71" s="877"/>
      <c r="GXQ71" s="877"/>
      <c r="GXR71" s="877"/>
      <c r="GXS71" s="877"/>
      <c r="GXT71" s="877"/>
      <c r="GXU71" s="877"/>
      <c r="GXV71" s="877"/>
      <c r="GXW71" s="877"/>
      <c r="GXX71" s="877"/>
      <c r="GXY71" s="877"/>
      <c r="GXZ71" s="877"/>
      <c r="GYA71" s="877"/>
      <c r="GYB71" s="877"/>
      <c r="GYC71" s="877"/>
      <c r="GYD71" s="877"/>
      <c r="GYE71" s="877"/>
      <c r="GYF71" s="877"/>
      <c r="GYG71" s="877"/>
      <c r="GYH71" s="877"/>
      <c r="GYI71" s="877"/>
      <c r="GYJ71" s="877"/>
      <c r="GYK71" s="877"/>
      <c r="GYL71" s="877"/>
      <c r="GYM71" s="877"/>
      <c r="GYN71" s="877"/>
      <c r="GYO71" s="877"/>
      <c r="GYP71" s="877"/>
      <c r="GYQ71" s="877"/>
      <c r="GYR71" s="877"/>
      <c r="GYS71" s="877"/>
      <c r="GYT71" s="877"/>
      <c r="GYU71" s="877"/>
      <c r="GYV71" s="877"/>
      <c r="GYW71" s="877"/>
      <c r="GYX71" s="877"/>
      <c r="GYY71" s="877"/>
      <c r="GYZ71" s="877"/>
      <c r="GZA71" s="877"/>
      <c r="GZB71" s="877"/>
      <c r="GZC71" s="877"/>
      <c r="GZD71" s="877"/>
      <c r="GZE71" s="877"/>
      <c r="GZF71" s="877"/>
      <c r="GZG71" s="877"/>
      <c r="GZH71" s="877"/>
      <c r="GZI71" s="877"/>
      <c r="GZJ71" s="877"/>
      <c r="GZK71" s="877"/>
      <c r="GZL71" s="877"/>
      <c r="GZM71" s="877"/>
      <c r="GZN71" s="877"/>
      <c r="GZO71" s="877"/>
      <c r="GZP71" s="877"/>
      <c r="GZQ71" s="877"/>
      <c r="GZR71" s="877"/>
      <c r="GZS71" s="877"/>
      <c r="GZT71" s="877"/>
      <c r="GZU71" s="877"/>
      <c r="GZV71" s="877"/>
      <c r="GZW71" s="877"/>
      <c r="GZX71" s="877"/>
      <c r="GZY71" s="877"/>
      <c r="GZZ71" s="877"/>
      <c r="HAA71" s="877"/>
      <c r="HAB71" s="877"/>
      <c r="HAC71" s="877"/>
      <c r="HAD71" s="877"/>
      <c r="HAE71" s="877"/>
      <c r="HAF71" s="877"/>
      <c r="HAG71" s="877"/>
      <c r="HAH71" s="877"/>
      <c r="HAI71" s="877"/>
      <c r="HAJ71" s="877"/>
      <c r="HAK71" s="877"/>
      <c r="HAL71" s="877"/>
      <c r="HAM71" s="877"/>
      <c r="HAN71" s="877"/>
      <c r="HAO71" s="877"/>
      <c r="HAP71" s="877"/>
      <c r="HAQ71" s="877"/>
      <c r="HAR71" s="877"/>
      <c r="HAS71" s="877"/>
      <c r="HAT71" s="877"/>
      <c r="HAU71" s="877"/>
      <c r="HAV71" s="877"/>
      <c r="HAW71" s="877"/>
      <c r="HAX71" s="877"/>
      <c r="HAY71" s="877"/>
      <c r="HAZ71" s="877"/>
      <c r="HBA71" s="877"/>
      <c r="HBB71" s="877"/>
      <c r="HBC71" s="877"/>
      <c r="HBD71" s="877"/>
      <c r="HBE71" s="877"/>
      <c r="HBF71" s="877"/>
      <c r="HBG71" s="877"/>
      <c r="HBH71" s="877"/>
      <c r="HBI71" s="877"/>
      <c r="HBJ71" s="877"/>
      <c r="HBK71" s="877"/>
      <c r="HBL71" s="877"/>
      <c r="HBM71" s="877"/>
      <c r="HBN71" s="877"/>
      <c r="HBO71" s="877"/>
      <c r="HBP71" s="877"/>
      <c r="HBQ71" s="877"/>
      <c r="HBR71" s="877"/>
      <c r="HBS71" s="877"/>
      <c r="HBT71" s="877"/>
      <c r="HBU71" s="877"/>
      <c r="HBV71" s="877"/>
      <c r="HBW71" s="877"/>
      <c r="HBX71" s="877"/>
      <c r="HBY71" s="877"/>
      <c r="HBZ71" s="877"/>
      <c r="HCA71" s="877"/>
      <c r="HCB71" s="877"/>
      <c r="HCC71" s="877"/>
      <c r="HCD71" s="877"/>
      <c r="HCE71" s="877"/>
      <c r="HCF71" s="877"/>
      <c r="HCG71" s="877"/>
      <c r="HCH71" s="877"/>
      <c r="HCI71" s="877"/>
      <c r="HCJ71" s="877"/>
      <c r="HCK71" s="877"/>
      <c r="HCL71" s="877"/>
      <c r="HCM71" s="877"/>
      <c r="HCN71" s="877"/>
      <c r="HCO71" s="877"/>
      <c r="HCP71" s="877"/>
      <c r="HCQ71" s="877"/>
      <c r="HCR71" s="877"/>
      <c r="HCS71" s="877"/>
      <c r="HCT71" s="877"/>
      <c r="HCU71" s="877"/>
      <c r="HCV71" s="877"/>
      <c r="HCW71" s="877"/>
      <c r="HCX71" s="877"/>
      <c r="HCY71" s="877"/>
      <c r="HCZ71" s="877"/>
      <c r="HDA71" s="877"/>
      <c r="HDB71" s="877"/>
      <c r="HDC71" s="877"/>
      <c r="HDD71" s="877"/>
      <c r="HDE71" s="877"/>
      <c r="HDF71" s="877"/>
      <c r="HDG71" s="877"/>
      <c r="HDH71" s="877"/>
      <c r="HDI71" s="877"/>
      <c r="HDJ71" s="877"/>
      <c r="HDK71" s="877"/>
      <c r="HDL71" s="877"/>
      <c r="HDM71" s="877"/>
      <c r="HDN71" s="877"/>
      <c r="HDO71" s="877"/>
      <c r="HDP71" s="877"/>
      <c r="HDQ71" s="877"/>
      <c r="HDR71" s="877"/>
      <c r="HDS71" s="877"/>
      <c r="HDT71" s="877"/>
      <c r="HDU71" s="877"/>
      <c r="HDV71" s="877"/>
      <c r="HDW71" s="877"/>
      <c r="HDX71" s="877"/>
      <c r="HDY71" s="877"/>
      <c r="HDZ71" s="877"/>
      <c r="HEA71" s="877"/>
      <c r="HEB71" s="877"/>
      <c r="HEC71" s="877"/>
      <c r="HED71" s="877"/>
      <c r="HEE71" s="877"/>
      <c r="HEF71" s="877"/>
      <c r="HEG71" s="877"/>
      <c r="HEH71" s="877"/>
      <c r="HEI71" s="877"/>
      <c r="HEJ71" s="877"/>
      <c r="HEK71" s="877"/>
      <c r="HEL71" s="877"/>
      <c r="HEM71" s="877"/>
      <c r="HEN71" s="877"/>
      <c r="HEO71" s="877"/>
      <c r="HEP71" s="877"/>
      <c r="HEQ71" s="877"/>
      <c r="HER71" s="877"/>
      <c r="HES71" s="877"/>
      <c r="HET71" s="877"/>
      <c r="HEU71" s="877"/>
      <c r="HEV71" s="877"/>
      <c r="HEW71" s="877"/>
      <c r="HEX71" s="877"/>
      <c r="HEY71" s="877"/>
      <c r="HEZ71" s="877"/>
      <c r="HFA71" s="877"/>
      <c r="HFB71" s="877"/>
      <c r="HFC71" s="877"/>
      <c r="HFD71" s="877"/>
      <c r="HFE71" s="877"/>
      <c r="HFF71" s="877"/>
      <c r="HFG71" s="877"/>
      <c r="HFH71" s="877"/>
      <c r="HFI71" s="877"/>
      <c r="HFJ71" s="877"/>
      <c r="HFK71" s="877"/>
      <c r="HFL71" s="877"/>
      <c r="HFM71" s="877"/>
      <c r="HFN71" s="877"/>
      <c r="HFO71" s="877"/>
      <c r="HFP71" s="877"/>
      <c r="HFQ71" s="877"/>
      <c r="HFR71" s="877"/>
      <c r="HFS71" s="877"/>
      <c r="HFT71" s="877"/>
      <c r="HFU71" s="877"/>
      <c r="HFV71" s="877"/>
      <c r="HFW71" s="877"/>
      <c r="HFX71" s="877"/>
      <c r="HFY71" s="877"/>
      <c r="HFZ71" s="877"/>
      <c r="HGA71" s="877"/>
      <c r="HGB71" s="877"/>
      <c r="HGC71" s="877"/>
      <c r="HGD71" s="877"/>
      <c r="HGE71" s="877"/>
      <c r="HGF71" s="877"/>
      <c r="HGG71" s="877"/>
      <c r="HGH71" s="877"/>
      <c r="HGI71" s="877"/>
      <c r="HGJ71" s="877"/>
      <c r="HGK71" s="877"/>
      <c r="HGL71" s="877"/>
      <c r="HGM71" s="877"/>
      <c r="HGN71" s="877"/>
      <c r="HGO71" s="877"/>
      <c r="HGP71" s="877"/>
      <c r="HGQ71" s="877"/>
      <c r="HGR71" s="877"/>
      <c r="HGS71" s="877"/>
      <c r="HGT71" s="877"/>
      <c r="HGU71" s="877"/>
      <c r="HGV71" s="877"/>
      <c r="HGW71" s="877"/>
      <c r="HGX71" s="877"/>
      <c r="HGY71" s="877"/>
      <c r="HGZ71" s="877"/>
      <c r="HHA71" s="877"/>
      <c r="HHB71" s="877"/>
      <c r="HHC71" s="877"/>
      <c r="HHD71" s="877"/>
      <c r="HHE71" s="877"/>
      <c r="HHF71" s="877"/>
      <c r="HHG71" s="877"/>
      <c r="HHH71" s="877"/>
      <c r="HHI71" s="877"/>
      <c r="HHJ71" s="877"/>
      <c r="HHK71" s="877"/>
      <c r="HHL71" s="877"/>
      <c r="HHM71" s="877"/>
      <c r="HHN71" s="877"/>
      <c r="HHO71" s="877"/>
      <c r="HHP71" s="877"/>
      <c r="HHQ71" s="877"/>
      <c r="HHR71" s="877"/>
      <c r="HHS71" s="877"/>
      <c r="HHT71" s="877"/>
      <c r="HHU71" s="877"/>
      <c r="HHV71" s="877"/>
      <c r="HHW71" s="877"/>
      <c r="HHX71" s="877"/>
      <c r="HHY71" s="877"/>
      <c r="HHZ71" s="877"/>
      <c r="HIA71" s="877"/>
      <c r="HIB71" s="877"/>
      <c r="HIC71" s="877"/>
      <c r="HID71" s="877"/>
      <c r="HIE71" s="877"/>
      <c r="HIF71" s="877"/>
      <c r="HIG71" s="877"/>
      <c r="HIH71" s="877"/>
      <c r="HII71" s="877"/>
      <c r="HIJ71" s="877"/>
      <c r="HIK71" s="877"/>
      <c r="HIL71" s="877"/>
      <c r="HIM71" s="877"/>
      <c r="HIN71" s="877"/>
      <c r="HIO71" s="877"/>
      <c r="HIP71" s="877"/>
      <c r="HIQ71" s="877"/>
      <c r="HIR71" s="877"/>
      <c r="HIS71" s="877"/>
      <c r="HIT71" s="877"/>
      <c r="HIU71" s="877"/>
      <c r="HIV71" s="877"/>
      <c r="HIW71" s="877"/>
      <c r="HIX71" s="877"/>
      <c r="HIY71" s="877"/>
      <c r="HIZ71" s="877"/>
      <c r="HJA71" s="877"/>
      <c r="HJB71" s="877"/>
      <c r="HJC71" s="877"/>
      <c r="HJD71" s="877"/>
      <c r="HJE71" s="877"/>
      <c r="HJF71" s="877"/>
      <c r="HJG71" s="877"/>
      <c r="HJH71" s="877"/>
      <c r="HJI71" s="877"/>
      <c r="HJJ71" s="877"/>
      <c r="HJK71" s="877"/>
      <c r="HJL71" s="877"/>
      <c r="HJM71" s="877"/>
      <c r="HJN71" s="877"/>
      <c r="HJO71" s="877"/>
      <c r="HJP71" s="877"/>
      <c r="HJQ71" s="877"/>
      <c r="HJR71" s="877"/>
      <c r="HJS71" s="877"/>
      <c r="HJT71" s="877"/>
      <c r="HJU71" s="877"/>
      <c r="HJV71" s="877"/>
      <c r="HJW71" s="877"/>
      <c r="HJX71" s="877"/>
      <c r="HJY71" s="877"/>
      <c r="HJZ71" s="877"/>
      <c r="HKA71" s="877"/>
      <c r="HKB71" s="877"/>
      <c r="HKC71" s="877"/>
      <c r="HKD71" s="877"/>
      <c r="HKE71" s="877"/>
      <c r="HKF71" s="877"/>
      <c r="HKG71" s="877"/>
      <c r="HKH71" s="877"/>
      <c r="HKI71" s="877"/>
      <c r="HKJ71" s="877"/>
      <c r="HKK71" s="877"/>
      <c r="HKL71" s="877"/>
      <c r="HKM71" s="877"/>
      <c r="HKN71" s="877"/>
      <c r="HKO71" s="877"/>
      <c r="HKP71" s="877"/>
      <c r="HKQ71" s="877"/>
      <c r="HKR71" s="877"/>
      <c r="HKS71" s="877"/>
      <c r="HKT71" s="877"/>
      <c r="HKU71" s="877"/>
      <c r="HKV71" s="877"/>
      <c r="HKW71" s="877"/>
      <c r="HKX71" s="877"/>
      <c r="HKY71" s="877"/>
      <c r="HKZ71" s="877"/>
      <c r="HLA71" s="877"/>
      <c r="HLB71" s="877"/>
      <c r="HLC71" s="877"/>
      <c r="HLD71" s="877"/>
      <c r="HLE71" s="877"/>
      <c r="HLF71" s="877"/>
      <c r="HLG71" s="877"/>
      <c r="HLH71" s="877"/>
      <c r="HLI71" s="877"/>
      <c r="HLJ71" s="877"/>
      <c r="HLK71" s="877"/>
      <c r="HLL71" s="877"/>
      <c r="HLM71" s="877"/>
      <c r="HLN71" s="877"/>
      <c r="HLO71" s="877"/>
      <c r="HLP71" s="877"/>
      <c r="HLQ71" s="877"/>
      <c r="HLR71" s="877"/>
      <c r="HLS71" s="877"/>
      <c r="HLT71" s="877"/>
      <c r="HLU71" s="877"/>
      <c r="HLV71" s="877"/>
      <c r="HLW71" s="877"/>
      <c r="HLX71" s="877"/>
      <c r="HLY71" s="877"/>
      <c r="HLZ71" s="877"/>
      <c r="HMA71" s="877"/>
      <c r="HMB71" s="877"/>
      <c r="HMC71" s="877"/>
      <c r="HMD71" s="877"/>
      <c r="HME71" s="877"/>
      <c r="HMF71" s="877"/>
      <c r="HMG71" s="877"/>
      <c r="HMH71" s="877"/>
      <c r="HMI71" s="877"/>
      <c r="HMJ71" s="877"/>
      <c r="HMK71" s="877"/>
      <c r="HML71" s="877"/>
      <c r="HMM71" s="877"/>
      <c r="HMN71" s="877"/>
      <c r="HMO71" s="877"/>
      <c r="HMP71" s="877"/>
      <c r="HMQ71" s="877"/>
      <c r="HMR71" s="877"/>
      <c r="HMS71" s="877"/>
      <c r="HMT71" s="877"/>
      <c r="HMU71" s="877"/>
      <c r="HMV71" s="877"/>
      <c r="HMW71" s="877"/>
      <c r="HMX71" s="877"/>
      <c r="HMY71" s="877"/>
      <c r="HMZ71" s="877"/>
      <c r="HNA71" s="877"/>
      <c r="HNB71" s="877"/>
      <c r="HNC71" s="877"/>
      <c r="HND71" s="877"/>
      <c r="HNE71" s="877"/>
      <c r="HNF71" s="877"/>
      <c r="HNG71" s="877"/>
      <c r="HNH71" s="877"/>
      <c r="HNI71" s="877"/>
      <c r="HNJ71" s="877"/>
      <c r="HNK71" s="877"/>
      <c r="HNL71" s="877"/>
      <c r="HNM71" s="877"/>
      <c r="HNN71" s="877"/>
      <c r="HNO71" s="877"/>
      <c r="HNP71" s="877"/>
      <c r="HNQ71" s="877"/>
      <c r="HNR71" s="877"/>
      <c r="HNS71" s="877"/>
      <c r="HNT71" s="877"/>
      <c r="HNU71" s="877"/>
      <c r="HNV71" s="877"/>
      <c r="HNW71" s="877"/>
      <c r="HNX71" s="877"/>
      <c r="HNY71" s="877"/>
      <c r="HNZ71" s="877"/>
      <c r="HOA71" s="877"/>
      <c r="HOB71" s="877"/>
      <c r="HOC71" s="877"/>
      <c r="HOD71" s="877"/>
      <c r="HOE71" s="877"/>
      <c r="HOF71" s="877"/>
      <c r="HOG71" s="877"/>
      <c r="HOH71" s="877"/>
      <c r="HOI71" s="877"/>
      <c r="HOJ71" s="877"/>
      <c r="HOK71" s="877"/>
      <c r="HOL71" s="877"/>
      <c r="HOM71" s="877"/>
      <c r="HON71" s="877"/>
      <c r="HOO71" s="877"/>
      <c r="HOP71" s="877"/>
      <c r="HOQ71" s="877"/>
      <c r="HOR71" s="877"/>
      <c r="HOS71" s="877"/>
      <c r="HOT71" s="877"/>
      <c r="HOU71" s="877"/>
      <c r="HOV71" s="877"/>
      <c r="HOW71" s="877"/>
      <c r="HOX71" s="877"/>
      <c r="HOY71" s="877"/>
      <c r="HOZ71" s="877"/>
      <c r="HPA71" s="877"/>
      <c r="HPB71" s="877"/>
      <c r="HPC71" s="877"/>
      <c r="HPD71" s="877"/>
      <c r="HPE71" s="877"/>
      <c r="HPF71" s="877"/>
      <c r="HPG71" s="877"/>
      <c r="HPH71" s="877"/>
      <c r="HPI71" s="877"/>
      <c r="HPJ71" s="877"/>
      <c r="HPK71" s="877"/>
      <c r="HPL71" s="877"/>
      <c r="HPM71" s="877"/>
      <c r="HPN71" s="877"/>
      <c r="HPO71" s="877"/>
      <c r="HPP71" s="877"/>
      <c r="HPQ71" s="877"/>
      <c r="HPR71" s="877"/>
      <c r="HPS71" s="877"/>
      <c r="HPT71" s="877"/>
      <c r="HPU71" s="877"/>
      <c r="HPV71" s="877"/>
      <c r="HPW71" s="877"/>
      <c r="HPX71" s="877"/>
      <c r="HPY71" s="877"/>
      <c r="HPZ71" s="877"/>
      <c r="HQA71" s="877"/>
      <c r="HQB71" s="877"/>
      <c r="HQC71" s="877"/>
      <c r="HQD71" s="877"/>
      <c r="HQE71" s="877"/>
      <c r="HQF71" s="877"/>
      <c r="HQG71" s="877"/>
      <c r="HQH71" s="877"/>
      <c r="HQI71" s="877"/>
      <c r="HQJ71" s="877"/>
      <c r="HQK71" s="877"/>
      <c r="HQL71" s="877"/>
      <c r="HQM71" s="877"/>
      <c r="HQN71" s="877"/>
      <c r="HQO71" s="877"/>
      <c r="HQP71" s="877"/>
      <c r="HQQ71" s="877"/>
      <c r="HQR71" s="877"/>
      <c r="HQS71" s="877"/>
      <c r="HQT71" s="877"/>
      <c r="HQU71" s="877"/>
      <c r="HQV71" s="877"/>
      <c r="HQW71" s="877"/>
      <c r="HQX71" s="877"/>
      <c r="HQY71" s="877"/>
      <c r="HQZ71" s="877"/>
      <c r="HRA71" s="877"/>
      <c r="HRB71" s="877"/>
      <c r="HRC71" s="877"/>
      <c r="HRD71" s="877"/>
      <c r="HRE71" s="877"/>
      <c r="HRF71" s="877"/>
      <c r="HRG71" s="877"/>
      <c r="HRH71" s="877"/>
      <c r="HRI71" s="877"/>
      <c r="HRJ71" s="877"/>
      <c r="HRK71" s="877"/>
      <c r="HRL71" s="877"/>
      <c r="HRM71" s="877"/>
      <c r="HRN71" s="877"/>
      <c r="HRO71" s="877"/>
      <c r="HRP71" s="877"/>
      <c r="HRQ71" s="877"/>
      <c r="HRR71" s="877"/>
      <c r="HRS71" s="877"/>
      <c r="HRT71" s="877"/>
      <c r="HRU71" s="877"/>
      <c r="HRV71" s="877"/>
      <c r="HRW71" s="877"/>
      <c r="HRX71" s="877"/>
      <c r="HRY71" s="877"/>
      <c r="HRZ71" s="877"/>
      <c r="HSA71" s="877"/>
      <c r="HSB71" s="877"/>
      <c r="HSC71" s="877"/>
      <c r="HSD71" s="877"/>
      <c r="HSE71" s="877"/>
      <c r="HSF71" s="877"/>
      <c r="HSG71" s="877"/>
      <c r="HSH71" s="877"/>
      <c r="HSI71" s="877"/>
      <c r="HSJ71" s="877"/>
      <c r="HSK71" s="877"/>
      <c r="HSL71" s="877"/>
      <c r="HSM71" s="877"/>
      <c r="HSN71" s="877"/>
      <c r="HSO71" s="877"/>
      <c r="HSP71" s="877"/>
      <c r="HSQ71" s="877"/>
      <c r="HSR71" s="877"/>
      <c r="HSS71" s="877"/>
      <c r="HST71" s="877"/>
      <c r="HSU71" s="877"/>
      <c r="HSV71" s="877"/>
      <c r="HSW71" s="877"/>
      <c r="HSX71" s="877"/>
      <c r="HSY71" s="877"/>
      <c r="HSZ71" s="877"/>
      <c r="HTA71" s="877"/>
      <c r="HTB71" s="877"/>
      <c r="HTC71" s="877"/>
      <c r="HTD71" s="877"/>
      <c r="HTE71" s="877"/>
      <c r="HTF71" s="877"/>
      <c r="HTG71" s="877"/>
      <c r="HTH71" s="877"/>
      <c r="HTI71" s="877"/>
      <c r="HTJ71" s="877"/>
      <c r="HTK71" s="877"/>
      <c r="HTL71" s="877"/>
      <c r="HTM71" s="877"/>
      <c r="HTN71" s="877"/>
      <c r="HTO71" s="877"/>
      <c r="HTP71" s="877"/>
      <c r="HTQ71" s="877"/>
      <c r="HTR71" s="877"/>
      <c r="HTS71" s="877"/>
      <c r="HTT71" s="877"/>
      <c r="HTU71" s="877"/>
      <c r="HTV71" s="877"/>
      <c r="HTW71" s="877"/>
      <c r="HTX71" s="877"/>
      <c r="HTY71" s="877"/>
      <c r="HTZ71" s="877"/>
      <c r="HUA71" s="877"/>
      <c r="HUB71" s="877"/>
      <c r="HUC71" s="877"/>
      <c r="HUD71" s="877"/>
      <c r="HUE71" s="877"/>
      <c r="HUF71" s="877"/>
      <c r="HUG71" s="877"/>
      <c r="HUH71" s="877"/>
      <c r="HUI71" s="877"/>
      <c r="HUJ71" s="877"/>
      <c r="HUK71" s="877"/>
      <c r="HUL71" s="877"/>
      <c r="HUM71" s="877"/>
      <c r="HUN71" s="877"/>
      <c r="HUO71" s="877"/>
      <c r="HUP71" s="877"/>
      <c r="HUQ71" s="877"/>
      <c r="HUR71" s="877"/>
      <c r="HUS71" s="877"/>
      <c r="HUT71" s="877"/>
      <c r="HUU71" s="877"/>
      <c r="HUV71" s="877"/>
      <c r="HUW71" s="877"/>
      <c r="HUX71" s="877"/>
      <c r="HUY71" s="877"/>
      <c r="HUZ71" s="877"/>
      <c r="HVA71" s="877"/>
      <c r="HVB71" s="877"/>
      <c r="HVC71" s="877"/>
      <c r="HVD71" s="877"/>
      <c r="HVE71" s="877"/>
      <c r="HVF71" s="877"/>
      <c r="HVG71" s="877"/>
      <c r="HVH71" s="877"/>
      <c r="HVI71" s="877"/>
      <c r="HVJ71" s="877"/>
      <c r="HVK71" s="877"/>
      <c r="HVL71" s="877"/>
      <c r="HVM71" s="877"/>
      <c r="HVN71" s="877"/>
      <c r="HVO71" s="877"/>
      <c r="HVP71" s="877"/>
      <c r="HVQ71" s="877"/>
      <c r="HVR71" s="877"/>
      <c r="HVS71" s="877"/>
      <c r="HVT71" s="877"/>
      <c r="HVU71" s="877"/>
      <c r="HVV71" s="877"/>
      <c r="HVW71" s="877"/>
      <c r="HVX71" s="877"/>
      <c r="HVY71" s="877"/>
      <c r="HVZ71" s="877"/>
      <c r="HWA71" s="877"/>
      <c r="HWB71" s="877"/>
      <c r="HWC71" s="877"/>
      <c r="HWD71" s="877"/>
      <c r="HWE71" s="877"/>
      <c r="HWF71" s="877"/>
      <c r="HWG71" s="877"/>
      <c r="HWH71" s="877"/>
      <c r="HWI71" s="877"/>
      <c r="HWJ71" s="877"/>
      <c r="HWK71" s="877"/>
      <c r="HWL71" s="877"/>
      <c r="HWM71" s="877"/>
      <c r="HWN71" s="877"/>
      <c r="HWO71" s="877"/>
      <c r="HWP71" s="877"/>
      <c r="HWQ71" s="877"/>
      <c r="HWR71" s="877"/>
      <c r="HWS71" s="877"/>
      <c r="HWT71" s="877"/>
      <c r="HWU71" s="877"/>
      <c r="HWV71" s="877"/>
      <c r="HWW71" s="877"/>
      <c r="HWX71" s="877"/>
      <c r="HWY71" s="877"/>
      <c r="HWZ71" s="877"/>
      <c r="HXA71" s="877"/>
      <c r="HXB71" s="877"/>
      <c r="HXC71" s="877"/>
      <c r="HXD71" s="877"/>
      <c r="HXE71" s="877"/>
      <c r="HXF71" s="877"/>
      <c r="HXG71" s="877"/>
      <c r="HXH71" s="877"/>
      <c r="HXI71" s="877"/>
      <c r="HXJ71" s="877"/>
      <c r="HXK71" s="877"/>
      <c r="HXL71" s="877"/>
      <c r="HXM71" s="877"/>
      <c r="HXN71" s="877"/>
      <c r="HXO71" s="877"/>
      <c r="HXP71" s="877"/>
      <c r="HXQ71" s="877"/>
      <c r="HXR71" s="877"/>
      <c r="HXS71" s="877"/>
      <c r="HXT71" s="877"/>
      <c r="HXU71" s="877"/>
      <c r="HXV71" s="877"/>
      <c r="HXW71" s="877"/>
      <c r="HXX71" s="877"/>
      <c r="HXY71" s="877"/>
      <c r="HXZ71" s="877"/>
      <c r="HYA71" s="877"/>
      <c r="HYB71" s="877"/>
      <c r="HYC71" s="877"/>
      <c r="HYD71" s="877"/>
      <c r="HYE71" s="877"/>
      <c r="HYF71" s="877"/>
      <c r="HYG71" s="877"/>
      <c r="HYH71" s="877"/>
      <c r="HYI71" s="877"/>
      <c r="HYJ71" s="877"/>
      <c r="HYK71" s="877"/>
      <c r="HYL71" s="877"/>
      <c r="HYM71" s="877"/>
      <c r="HYN71" s="877"/>
      <c r="HYO71" s="877"/>
      <c r="HYP71" s="877"/>
      <c r="HYQ71" s="877"/>
      <c r="HYR71" s="877"/>
      <c r="HYS71" s="877"/>
      <c r="HYT71" s="877"/>
      <c r="HYU71" s="877"/>
      <c r="HYV71" s="877"/>
      <c r="HYW71" s="877"/>
      <c r="HYX71" s="877"/>
      <c r="HYY71" s="877"/>
      <c r="HYZ71" s="877"/>
      <c r="HZA71" s="877"/>
      <c r="HZB71" s="877"/>
      <c r="HZC71" s="877"/>
      <c r="HZD71" s="877"/>
      <c r="HZE71" s="877"/>
      <c r="HZF71" s="877"/>
      <c r="HZG71" s="877"/>
      <c r="HZH71" s="877"/>
      <c r="HZI71" s="877"/>
      <c r="HZJ71" s="877"/>
      <c r="HZK71" s="877"/>
      <c r="HZL71" s="877"/>
      <c r="HZM71" s="877"/>
      <c r="HZN71" s="877"/>
      <c r="HZO71" s="877"/>
      <c r="HZP71" s="877"/>
      <c r="HZQ71" s="877"/>
      <c r="HZR71" s="877"/>
      <c r="HZS71" s="877"/>
      <c r="HZT71" s="877"/>
      <c r="HZU71" s="877"/>
      <c r="HZV71" s="877"/>
      <c r="HZW71" s="877"/>
      <c r="HZX71" s="877"/>
      <c r="HZY71" s="877"/>
      <c r="HZZ71" s="877"/>
      <c r="IAA71" s="877"/>
      <c r="IAB71" s="877"/>
      <c r="IAC71" s="877"/>
      <c r="IAD71" s="877"/>
      <c r="IAE71" s="877"/>
      <c r="IAF71" s="877"/>
      <c r="IAG71" s="877"/>
      <c r="IAH71" s="877"/>
      <c r="IAI71" s="877"/>
      <c r="IAJ71" s="877"/>
      <c r="IAK71" s="877"/>
      <c r="IAL71" s="877"/>
      <c r="IAM71" s="877"/>
      <c r="IAN71" s="877"/>
      <c r="IAO71" s="877"/>
      <c r="IAP71" s="877"/>
      <c r="IAQ71" s="877"/>
      <c r="IAR71" s="877"/>
      <c r="IAS71" s="877"/>
      <c r="IAT71" s="877"/>
      <c r="IAU71" s="877"/>
      <c r="IAV71" s="877"/>
      <c r="IAW71" s="877"/>
      <c r="IAX71" s="877"/>
      <c r="IAY71" s="877"/>
      <c r="IAZ71" s="877"/>
      <c r="IBA71" s="877"/>
      <c r="IBB71" s="877"/>
      <c r="IBC71" s="877"/>
      <c r="IBD71" s="877"/>
      <c r="IBE71" s="877"/>
      <c r="IBF71" s="877"/>
      <c r="IBG71" s="877"/>
      <c r="IBH71" s="877"/>
      <c r="IBI71" s="877"/>
      <c r="IBJ71" s="877"/>
      <c r="IBK71" s="877"/>
      <c r="IBL71" s="877"/>
      <c r="IBM71" s="877"/>
      <c r="IBN71" s="877"/>
      <c r="IBO71" s="877"/>
      <c r="IBP71" s="877"/>
      <c r="IBQ71" s="877"/>
      <c r="IBR71" s="877"/>
      <c r="IBS71" s="877"/>
      <c r="IBT71" s="877"/>
      <c r="IBU71" s="877"/>
      <c r="IBV71" s="877"/>
      <c r="IBW71" s="877"/>
      <c r="IBX71" s="877"/>
      <c r="IBY71" s="877"/>
      <c r="IBZ71" s="877"/>
      <c r="ICA71" s="877"/>
      <c r="ICB71" s="877"/>
      <c r="ICC71" s="877"/>
      <c r="ICD71" s="877"/>
      <c r="ICE71" s="877"/>
      <c r="ICF71" s="877"/>
      <c r="ICG71" s="877"/>
      <c r="ICH71" s="877"/>
      <c r="ICI71" s="877"/>
      <c r="ICJ71" s="877"/>
      <c r="ICK71" s="877"/>
      <c r="ICL71" s="877"/>
      <c r="ICM71" s="877"/>
      <c r="ICN71" s="877"/>
      <c r="ICO71" s="877"/>
      <c r="ICP71" s="877"/>
      <c r="ICQ71" s="877"/>
      <c r="ICR71" s="877"/>
      <c r="ICS71" s="877"/>
      <c r="ICT71" s="877"/>
      <c r="ICU71" s="877"/>
      <c r="ICV71" s="877"/>
      <c r="ICW71" s="877"/>
      <c r="ICX71" s="877"/>
      <c r="ICY71" s="877"/>
      <c r="ICZ71" s="877"/>
      <c r="IDA71" s="877"/>
      <c r="IDB71" s="877"/>
      <c r="IDC71" s="877"/>
      <c r="IDD71" s="877"/>
      <c r="IDE71" s="877"/>
      <c r="IDF71" s="877"/>
      <c r="IDG71" s="877"/>
      <c r="IDH71" s="877"/>
      <c r="IDI71" s="877"/>
      <c r="IDJ71" s="877"/>
      <c r="IDK71" s="877"/>
      <c r="IDL71" s="877"/>
      <c r="IDM71" s="877"/>
      <c r="IDN71" s="877"/>
      <c r="IDO71" s="877"/>
      <c r="IDP71" s="877"/>
      <c r="IDQ71" s="877"/>
      <c r="IDR71" s="877"/>
      <c r="IDS71" s="877"/>
      <c r="IDT71" s="877"/>
      <c r="IDU71" s="877"/>
      <c r="IDV71" s="877"/>
      <c r="IDW71" s="877"/>
      <c r="IDX71" s="877"/>
      <c r="IDY71" s="877"/>
      <c r="IDZ71" s="877"/>
      <c r="IEA71" s="877"/>
      <c r="IEB71" s="877"/>
      <c r="IEC71" s="877"/>
      <c r="IED71" s="877"/>
      <c r="IEE71" s="877"/>
      <c r="IEF71" s="877"/>
      <c r="IEG71" s="877"/>
      <c r="IEH71" s="877"/>
      <c r="IEI71" s="877"/>
      <c r="IEJ71" s="877"/>
      <c r="IEK71" s="877"/>
      <c r="IEL71" s="877"/>
      <c r="IEM71" s="877"/>
      <c r="IEN71" s="877"/>
      <c r="IEO71" s="877"/>
      <c r="IEP71" s="877"/>
      <c r="IEQ71" s="877"/>
      <c r="IER71" s="877"/>
      <c r="IES71" s="877"/>
      <c r="IET71" s="877"/>
      <c r="IEU71" s="877"/>
      <c r="IEV71" s="877"/>
      <c r="IEW71" s="877"/>
      <c r="IEX71" s="877"/>
      <c r="IEY71" s="877"/>
      <c r="IEZ71" s="877"/>
      <c r="IFA71" s="877"/>
      <c r="IFB71" s="877"/>
      <c r="IFC71" s="877"/>
      <c r="IFD71" s="877"/>
      <c r="IFE71" s="877"/>
      <c r="IFF71" s="877"/>
      <c r="IFG71" s="877"/>
      <c r="IFH71" s="877"/>
      <c r="IFI71" s="877"/>
      <c r="IFJ71" s="877"/>
      <c r="IFK71" s="877"/>
      <c r="IFL71" s="877"/>
      <c r="IFM71" s="877"/>
      <c r="IFN71" s="877"/>
      <c r="IFO71" s="877"/>
      <c r="IFP71" s="877"/>
      <c r="IFQ71" s="877"/>
      <c r="IFR71" s="877"/>
      <c r="IFS71" s="877"/>
      <c r="IFT71" s="877"/>
      <c r="IFU71" s="877"/>
      <c r="IFV71" s="877"/>
      <c r="IFW71" s="877"/>
      <c r="IFX71" s="877"/>
      <c r="IFY71" s="877"/>
      <c r="IFZ71" s="877"/>
      <c r="IGA71" s="877"/>
      <c r="IGB71" s="877"/>
      <c r="IGC71" s="877"/>
      <c r="IGD71" s="877"/>
      <c r="IGE71" s="877"/>
      <c r="IGF71" s="877"/>
      <c r="IGG71" s="877"/>
      <c r="IGH71" s="877"/>
      <c r="IGI71" s="877"/>
      <c r="IGJ71" s="877"/>
      <c r="IGK71" s="877"/>
      <c r="IGL71" s="877"/>
      <c r="IGM71" s="877"/>
      <c r="IGN71" s="877"/>
      <c r="IGO71" s="877"/>
      <c r="IGP71" s="877"/>
      <c r="IGQ71" s="877"/>
      <c r="IGR71" s="877"/>
      <c r="IGS71" s="877"/>
      <c r="IGT71" s="877"/>
      <c r="IGU71" s="877"/>
      <c r="IGV71" s="877"/>
      <c r="IGW71" s="877"/>
      <c r="IGX71" s="877"/>
      <c r="IGY71" s="877"/>
      <c r="IGZ71" s="877"/>
      <c r="IHA71" s="877"/>
      <c r="IHB71" s="877"/>
      <c r="IHC71" s="877"/>
      <c r="IHD71" s="877"/>
      <c r="IHE71" s="877"/>
      <c r="IHF71" s="877"/>
      <c r="IHG71" s="877"/>
      <c r="IHH71" s="877"/>
      <c r="IHI71" s="877"/>
      <c r="IHJ71" s="877"/>
      <c r="IHK71" s="877"/>
      <c r="IHL71" s="877"/>
      <c r="IHM71" s="877"/>
      <c r="IHN71" s="877"/>
      <c r="IHO71" s="877"/>
      <c r="IHP71" s="877"/>
      <c r="IHQ71" s="877"/>
      <c r="IHR71" s="877"/>
      <c r="IHS71" s="877"/>
      <c r="IHT71" s="877"/>
      <c r="IHU71" s="877"/>
      <c r="IHV71" s="877"/>
      <c r="IHW71" s="877"/>
      <c r="IHX71" s="877"/>
      <c r="IHY71" s="877"/>
      <c r="IHZ71" s="877"/>
      <c r="IIA71" s="877"/>
      <c r="IIB71" s="877"/>
      <c r="IIC71" s="877"/>
      <c r="IID71" s="877"/>
      <c r="IIE71" s="877"/>
      <c r="IIF71" s="877"/>
      <c r="IIG71" s="877"/>
      <c r="IIH71" s="877"/>
      <c r="III71" s="877"/>
      <c r="IIJ71" s="877"/>
      <c r="IIK71" s="877"/>
      <c r="IIL71" s="877"/>
      <c r="IIM71" s="877"/>
      <c r="IIN71" s="877"/>
      <c r="IIO71" s="877"/>
      <c r="IIP71" s="877"/>
      <c r="IIQ71" s="877"/>
      <c r="IIR71" s="877"/>
      <c r="IIS71" s="877"/>
      <c r="IIT71" s="877"/>
      <c r="IIU71" s="877"/>
      <c r="IIV71" s="877"/>
      <c r="IIW71" s="877"/>
      <c r="IIX71" s="877"/>
      <c r="IIY71" s="877"/>
      <c r="IIZ71" s="877"/>
      <c r="IJA71" s="877"/>
      <c r="IJB71" s="877"/>
      <c r="IJC71" s="877"/>
      <c r="IJD71" s="877"/>
      <c r="IJE71" s="877"/>
      <c r="IJF71" s="877"/>
      <c r="IJG71" s="877"/>
      <c r="IJH71" s="877"/>
      <c r="IJI71" s="877"/>
      <c r="IJJ71" s="877"/>
      <c r="IJK71" s="877"/>
      <c r="IJL71" s="877"/>
      <c r="IJM71" s="877"/>
      <c r="IJN71" s="877"/>
      <c r="IJO71" s="877"/>
      <c r="IJP71" s="877"/>
      <c r="IJQ71" s="877"/>
      <c r="IJR71" s="877"/>
      <c r="IJS71" s="877"/>
      <c r="IJT71" s="877"/>
      <c r="IJU71" s="877"/>
      <c r="IJV71" s="877"/>
      <c r="IJW71" s="877"/>
      <c r="IJX71" s="877"/>
      <c r="IJY71" s="877"/>
      <c r="IJZ71" s="877"/>
      <c r="IKA71" s="877"/>
      <c r="IKB71" s="877"/>
      <c r="IKC71" s="877"/>
      <c r="IKD71" s="877"/>
      <c r="IKE71" s="877"/>
      <c r="IKF71" s="877"/>
      <c r="IKG71" s="877"/>
      <c r="IKH71" s="877"/>
      <c r="IKI71" s="877"/>
      <c r="IKJ71" s="877"/>
      <c r="IKK71" s="877"/>
      <c r="IKL71" s="877"/>
      <c r="IKM71" s="877"/>
      <c r="IKN71" s="877"/>
      <c r="IKO71" s="877"/>
      <c r="IKP71" s="877"/>
      <c r="IKQ71" s="877"/>
      <c r="IKR71" s="877"/>
      <c r="IKS71" s="877"/>
      <c r="IKT71" s="877"/>
      <c r="IKU71" s="877"/>
      <c r="IKV71" s="877"/>
      <c r="IKW71" s="877"/>
      <c r="IKX71" s="877"/>
      <c r="IKY71" s="877"/>
      <c r="IKZ71" s="877"/>
      <c r="ILA71" s="877"/>
      <c r="ILB71" s="877"/>
      <c r="ILC71" s="877"/>
      <c r="ILD71" s="877"/>
      <c r="ILE71" s="877"/>
      <c r="ILF71" s="877"/>
      <c r="ILG71" s="877"/>
      <c r="ILH71" s="877"/>
      <c r="ILI71" s="877"/>
      <c r="ILJ71" s="877"/>
      <c r="ILK71" s="877"/>
      <c r="ILL71" s="877"/>
      <c r="ILM71" s="877"/>
      <c r="ILN71" s="877"/>
      <c r="ILO71" s="877"/>
      <c r="ILP71" s="877"/>
      <c r="ILQ71" s="877"/>
      <c r="ILR71" s="877"/>
      <c r="ILS71" s="877"/>
      <c r="ILT71" s="877"/>
      <c r="ILU71" s="877"/>
      <c r="ILV71" s="877"/>
      <c r="ILW71" s="877"/>
      <c r="ILX71" s="877"/>
      <c r="ILY71" s="877"/>
      <c r="ILZ71" s="877"/>
      <c r="IMA71" s="877"/>
      <c r="IMB71" s="877"/>
      <c r="IMC71" s="877"/>
      <c r="IMD71" s="877"/>
      <c r="IME71" s="877"/>
      <c r="IMF71" s="877"/>
      <c r="IMG71" s="877"/>
      <c r="IMH71" s="877"/>
      <c r="IMI71" s="877"/>
      <c r="IMJ71" s="877"/>
      <c r="IMK71" s="877"/>
      <c r="IML71" s="877"/>
      <c r="IMM71" s="877"/>
      <c r="IMN71" s="877"/>
      <c r="IMO71" s="877"/>
      <c r="IMP71" s="877"/>
      <c r="IMQ71" s="877"/>
      <c r="IMR71" s="877"/>
      <c r="IMS71" s="877"/>
      <c r="IMT71" s="877"/>
      <c r="IMU71" s="877"/>
      <c r="IMV71" s="877"/>
      <c r="IMW71" s="877"/>
      <c r="IMX71" s="877"/>
      <c r="IMY71" s="877"/>
      <c r="IMZ71" s="877"/>
      <c r="INA71" s="877"/>
      <c r="INB71" s="877"/>
      <c r="INC71" s="877"/>
      <c r="IND71" s="877"/>
      <c r="INE71" s="877"/>
      <c r="INF71" s="877"/>
      <c r="ING71" s="877"/>
      <c r="INH71" s="877"/>
      <c r="INI71" s="877"/>
      <c r="INJ71" s="877"/>
      <c r="INK71" s="877"/>
      <c r="INL71" s="877"/>
      <c r="INM71" s="877"/>
      <c r="INN71" s="877"/>
      <c r="INO71" s="877"/>
      <c r="INP71" s="877"/>
      <c r="INQ71" s="877"/>
      <c r="INR71" s="877"/>
      <c r="INS71" s="877"/>
      <c r="INT71" s="877"/>
      <c r="INU71" s="877"/>
      <c r="INV71" s="877"/>
      <c r="INW71" s="877"/>
      <c r="INX71" s="877"/>
      <c r="INY71" s="877"/>
      <c r="INZ71" s="877"/>
      <c r="IOA71" s="877"/>
      <c r="IOB71" s="877"/>
      <c r="IOC71" s="877"/>
      <c r="IOD71" s="877"/>
      <c r="IOE71" s="877"/>
      <c r="IOF71" s="877"/>
      <c r="IOG71" s="877"/>
      <c r="IOH71" s="877"/>
      <c r="IOI71" s="877"/>
      <c r="IOJ71" s="877"/>
      <c r="IOK71" s="877"/>
      <c r="IOL71" s="877"/>
      <c r="IOM71" s="877"/>
      <c r="ION71" s="877"/>
      <c r="IOO71" s="877"/>
      <c r="IOP71" s="877"/>
      <c r="IOQ71" s="877"/>
      <c r="IOR71" s="877"/>
      <c r="IOS71" s="877"/>
      <c r="IOT71" s="877"/>
      <c r="IOU71" s="877"/>
      <c r="IOV71" s="877"/>
      <c r="IOW71" s="877"/>
      <c r="IOX71" s="877"/>
      <c r="IOY71" s="877"/>
      <c r="IOZ71" s="877"/>
      <c r="IPA71" s="877"/>
      <c r="IPB71" s="877"/>
      <c r="IPC71" s="877"/>
      <c r="IPD71" s="877"/>
      <c r="IPE71" s="877"/>
      <c r="IPF71" s="877"/>
      <c r="IPG71" s="877"/>
      <c r="IPH71" s="877"/>
      <c r="IPI71" s="877"/>
      <c r="IPJ71" s="877"/>
      <c r="IPK71" s="877"/>
      <c r="IPL71" s="877"/>
      <c r="IPM71" s="877"/>
      <c r="IPN71" s="877"/>
      <c r="IPO71" s="877"/>
      <c r="IPP71" s="877"/>
      <c r="IPQ71" s="877"/>
      <c r="IPR71" s="877"/>
      <c r="IPS71" s="877"/>
      <c r="IPT71" s="877"/>
      <c r="IPU71" s="877"/>
      <c r="IPV71" s="877"/>
      <c r="IPW71" s="877"/>
      <c r="IPX71" s="877"/>
      <c r="IPY71" s="877"/>
      <c r="IPZ71" s="877"/>
      <c r="IQA71" s="877"/>
      <c r="IQB71" s="877"/>
      <c r="IQC71" s="877"/>
      <c r="IQD71" s="877"/>
      <c r="IQE71" s="877"/>
      <c r="IQF71" s="877"/>
      <c r="IQG71" s="877"/>
      <c r="IQH71" s="877"/>
      <c r="IQI71" s="877"/>
      <c r="IQJ71" s="877"/>
      <c r="IQK71" s="877"/>
      <c r="IQL71" s="877"/>
      <c r="IQM71" s="877"/>
      <c r="IQN71" s="877"/>
      <c r="IQO71" s="877"/>
      <c r="IQP71" s="877"/>
      <c r="IQQ71" s="877"/>
      <c r="IQR71" s="877"/>
      <c r="IQS71" s="877"/>
      <c r="IQT71" s="877"/>
      <c r="IQU71" s="877"/>
      <c r="IQV71" s="877"/>
      <c r="IQW71" s="877"/>
      <c r="IQX71" s="877"/>
      <c r="IQY71" s="877"/>
      <c r="IQZ71" s="877"/>
      <c r="IRA71" s="877"/>
      <c r="IRB71" s="877"/>
      <c r="IRC71" s="877"/>
      <c r="IRD71" s="877"/>
      <c r="IRE71" s="877"/>
      <c r="IRF71" s="877"/>
      <c r="IRG71" s="877"/>
      <c r="IRH71" s="877"/>
      <c r="IRI71" s="877"/>
      <c r="IRJ71" s="877"/>
      <c r="IRK71" s="877"/>
      <c r="IRL71" s="877"/>
      <c r="IRM71" s="877"/>
      <c r="IRN71" s="877"/>
      <c r="IRO71" s="877"/>
      <c r="IRP71" s="877"/>
      <c r="IRQ71" s="877"/>
      <c r="IRR71" s="877"/>
      <c r="IRS71" s="877"/>
      <c r="IRT71" s="877"/>
      <c r="IRU71" s="877"/>
      <c r="IRV71" s="877"/>
      <c r="IRW71" s="877"/>
      <c r="IRX71" s="877"/>
      <c r="IRY71" s="877"/>
      <c r="IRZ71" s="877"/>
      <c r="ISA71" s="877"/>
      <c r="ISB71" s="877"/>
      <c r="ISC71" s="877"/>
      <c r="ISD71" s="877"/>
      <c r="ISE71" s="877"/>
      <c r="ISF71" s="877"/>
      <c r="ISG71" s="877"/>
      <c r="ISH71" s="877"/>
      <c r="ISI71" s="877"/>
      <c r="ISJ71" s="877"/>
      <c r="ISK71" s="877"/>
      <c r="ISL71" s="877"/>
      <c r="ISM71" s="877"/>
      <c r="ISN71" s="877"/>
      <c r="ISO71" s="877"/>
      <c r="ISP71" s="877"/>
      <c r="ISQ71" s="877"/>
      <c r="ISR71" s="877"/>
      <c r="ISS71" s="877"/>
      <c r="IST71" s="877"/>
      <c r="ISU71" s="877"/>
      <c r="ISV71" s="877"/>
      <c r="ISW71" s="877"/>
      <c r="ISX71" s="877"/>
      <c r="ISY71" s="877"/>
      <c r="ISZ71" s="877"/>
      <c r="ITA71" s="877"/>
      <c r="ITB71" s="877"/>
      <c r="ITC71" s="877"/>
      <c r="ITD71" s="877"/>
      <c r="ITE71" s="877"/>
      <c r="ITF71" s="877"/>
      <c r="ITG71" s="877"/>
      <c r="ITH71" s="877"/>
      <c r="ITI71" s="877"/>
      <c r="ITJ71" s="877"/>
      <c r="ITK71" s="877"/>
      <c r="ITL71" s="877"/>
      <c r="ITM71" s="877"/>
      <c r="ITN71" s="877"/>
      <c r="ITO71" s="877"/>
      <c r="ITP71" s="877"/>
      <c r="ITQ71" s="877"/>
      <c r="ITR71" s="877"/>
      <c r="ITS71" s="877"/>
      <c r="ITT71" s="877"/>
      <c r="ITU71" s="877"/>
      <c r="ITV71" s="877"/>
      <c r="ITW71" s="877"/>
      <c r="ITX71" s="877"/>
      <c r="ITY71" s="877"/>
      <c r="ITZ71" s="877"/>
      <c r="IUA71" s="877"/>
      <c r="IUB71" s="877"/>
      <c r="IUC71" s="877"/>
      <c r="IUD71" s="877"/>
      <c r="IUE71" s="877"/>
      <c r="IUF71" s="877"/>
      <c r="IUG71" s="877"/>
      <c r="IUH71" s="877"/>
      <c r="IUI71" s="877"/>
      <c r="IUJ71" s="877"/>
      <c r="IUK71" s="877"/>
      <c r="IUL71" s="877"/>
      <c r="IUM71" s="877"/>
      <c r="IUN71" s="877"/>
      <c r="IUO71" s="877"/>
      <c r="IUP71" s="877"/>
      <c r="IUQ71" s="877"/>
      <c r="IUR71" s="877"/>
      <c r="IUS71" s="877"/>
      <c r="IUT71" s="877"/>
      <c r="IUU71" s="877"/>
      <c r="IUV71" s="877"/>
      <c r="IUW71" s="877"/>
      <c r="IUX71" s="877"/>
      <c r="IUY71" s="877"/>
      <c r="IUZ71" s="877"/>
      <c r="IVA71" s="877"/>
      <c r="IVB71" s="877"/>
      <c r="IVC71" s="877"/>
      <c r="IVD71" s="877"/>
      <c r="IVE71" s="877"/>
      <c r="IVF71" s="877"/>
      <c r="IVG71" s="877"/>
      <c r="IVH71" s="877"/>
      <c r="IVI71" s="877"/>
      <c r="IVJ71" s="877"/>
      <c r="IVK71" s="877"/>
      <c r="IVL71" s="877"/>
      <c r="IVM71" s="877"/>
      <c r="IVN71" s="877"/>
      <c r="IVO71" s="877"/>
      <c r="IVP71" s="877"/>
      <c r="IVQ71" s="877"/>
      <c r="IVR71" s="877"/>
      <c r="IVS71" s="877"/>
      <c r="IVT71" s="877"/>
      <c r="IVU71" s="877"/>
      <c r="IVV71" s="877"/>
      <c r="IVW71" s="877"/>
      <c r="IVX71" s="877"/>
      <c r="IVY71" s="877"/>
      <c r="IVZ71" s="877"/>
      <c r="IWA71" s="877"/>
      <c r="IWB71" s="877"/>
      <c r="IWC71" s="877"/>
      <c r="IWD71" s="877"/>
      <c r="IWE71" s="877"/>
      <c r="IWF71" s="877"/>
      <c r="IWG71" s="877"/>
      <c r="IWH71" s="877"/>
      <c r="IWI71" s="877"/>
      <c r="IWJ71" s="877"/>
      <c r="IWK71" s="877"/>
      <c r="IWL71" s="877"/>
      <c r="IWM71" s="877"/>
      <c r="IWN71" s="877"/>
      <c r="IWO71" s="877"/>
      <c r="IWP71" s="877"/>
      <c r="IWQ71" s="877"/>
      <c r="IWR71" s="877"/>
      <c r="IWS71" s="877"/>
      <c r="IWT71" s="877"/>
      <c r="IWU71" s="877"/>
      <c r="IWV71" s="877"/>
      <c r="IWW71" s="877"/>
      <c r="IWX71" s="877"/>
      <c r="IWY71" s="877"/>
      <c r="IWZ71" s="877"/>
      <c r="IXA71" s="877"/>
      <c r="IXB71" s="877"/>
      <c r="IXC71" s="877"/>
      <c r="IXD71" s="877"/>
      <c r="IXE71" s="877"/>
      <c r="IXF71" s="877"/>
      <c r="IXG71" s="877"/>
      <c r="IXH71" s="877"/>
      <c r="IXI71" s="877"/>
      <c r="IXJ71" s="877"/>
      <c r="IXK71" s="877"/>
      <c r="IXL71" s="877"/>
      <c r="IXM71" s="877"/>
      <c r="IXN71" s="877"/>
      <c r="IXO71" s="877"/>
      <c r="IXP71" s="877"/>
      <c r="IXQ71" s="877"/>
      <c r="IXR71" s="877"/>
      <c r="IXS71" s="877"/>
      <c r="IXT71" s="877"/>
      <c r="IXU71" s="877"/>
      <c r="IXV71" s="877"/>
      <c r="IXW71" s="877"/>
      <c r="IXX71" s="877"/>
      <c r="IXY71" s="877"/>
      <c r="IXZ71" s="877"/>
      <c r="IYA71" s="877"/>
      <c r="IYB71" s="877"/>
      <c r="IYC71" s="877"/>
      <c r="IYD71" s="877"/>
      <c r="IYE71" s="877"/>
      <c r="IYF71" s="877"/>
      <c r="IYG71" s="877"/>
      <c r="IYH71" s="877"/>
      <c r="IYI71" s="877"/>
      <c r="IYJ71" s="877"/>
      <c r="IYK71" s="877"/>
      <c r="IYL71" s="877"/>
      <c r="IYM71" s="877"/>
      <c r="IYN71" s="877"/>
      <c r="IYO71" s="877"/>
      <c r="IYP71" s="877"/>
      <c r="IYQ71" s="877"/>
      <c r="IYR71" s="877"/>
      <c r="IYS71" s="877"/>
      <c r="IYT71" s="877"/>
      <c r="IYU71" s="877"/>
      <c r="IYV71" s="877"/>
      <c r="IYW71" s="877"/>
      <c r="IYX71" s="877"/>
      <c r="IYY71" s="877"/>
      <c r="IYZ71" s="877"/>
      <c r="IZA71" s="877"/>
      <c r="IZB71" s="877"/>
      <c r="IZC71" s="877"/>
      <c r="IZD71" s="877"/>
      <c r="IZE71" s="877"/>
      <c r="IZF71" s="877"/>
      <c r="IZG71" s="877"/>
      <c r="IZH71" s="877"/>
      <c r="IZI71" s="877"/>
      <c r="IZJ71" s="877"/>
      <c r="IZK71" s="877"/>
      <c r="IZL71" s="877"/>
      <c r="IZM71" s="877"/>
      <c r="IZN71" s="877"/>
      <c r="IZO71" s="877"/>
      <c r="IZP71" s="877"/>
      <c r="IZQ71" s="877"/>
      <c r="IZR71" s="877"/>
      <c r="IZS71" s="877"/>
      <c r="IZT71" s="877"/>
      <c r="IZU71" s="877"/>
      <c r="IZV71" s="877"/>
      <c r="IZW71" s="877"/>
      <c r="IZX71" s="877"/>
      <c r="IZY71" s="877"/>
      <c r="IZZ71" s="877"/>
      <c r="JAA71" s="877"/>
      <c r="JAB71" s="877"/>
      <c r="JAC71" s="877"/>
      <c r="JAD71" s="877"/>
      <c r="JAE71" s="877"/>
      <c r="JAF71" s="877"/>
      <c r="JAG71" s="877"/>
      <c r="JAH71" s="877"/>
      <c r="JAI71" s="877"/>
      <c r="JAJ71" s="877"/>
      <c r="JAK71" s="877"/>
      <c r="JAL71" s="877"/>
      <c r="JAM71" s="877"/>
      <c r="JAN71" s="877"/>
      <c r="JAO71" s="877"/>
      <c r="JAP71" s="877"/>
      <c r="JAQ71" s="877"/>
      <c r="JAR71" s="877"/>
      <c r="JAS71" s="877"/>
      <c r="JAT71" s="877"/>
      <c r="JAU71" s="877"/>
      <c r="JAV71" s="877"/>
      <c r="JAW71" s="877"/>
      <c r="JAX71" s="877"/>
      <c r="JAY71" s="877"/>
      <c r="JAZ71" s="877"/>
      <c r="JBA71" s="877"/>
      <c r="JBB71" s="877"/>
      <c r="JBC71" s="877"/>
      <c r="JBD71" s="877"/>
      <c r="JBE71" s="877"/>
      <c r="JBF71" s="877"/>
      <c r="JBG71" s="877"/>
      <c r="JBH71" s="877"/>
      <c r="JBI71" s="877"/>
      <c r="JBJ71" s="877"/>
      <c r="JBK71" s="877"/>
      <c r="JBL71" s="877"/>
      <c r="JBM71" s="877"/>
      <c r="JBN71" s="877"/>
      <c r="JBO71" s="877"/>
      <c r="JBP71" s="877"/>
      <c r="JBQ71" s="877"/>
      <c r="JBR71" s="877"/>
      <c r="JBS71" s="877"/>
      <c r="JBT71" s="877"/>
      <c r="JBU71" s="877"/>
      <c r="JBV71" s="877"/>
      <c r="JBW71" s="877"/>
      <c r="JBX71" s="877"/>
      <c r="JBY71" s="877"/>
      <c r="JBZ71" s="877"/>
      <c r="JCA71" s="877"/>
      <c r="JCB71" s="877"/>
      <c r="JCC71" s="877"/>
      <c r="JCD71" s="877"/>
      <c r="JCE71" s="877"/>
      <c r="JCF71" s="877"/>
      <c r="JCG71" s="877"/>
      <c r="JCH71" s="877"/>
      <c r="JCI71" s="877"/>
      <c r="JCJ71" s="877"/>
      <c r="JCK71" s="877"/>
      <c r="JCL71" s="877"/>
      <c r="JCM71" s="877"/>
      <c r="JCN71" s="877"/>
      <c r="JCO71" s="877"/>
      <c r="JCP71" s="877"/>
      <c r="JCQ71" s="877"/>
      <c r="JCR71" s="877"/>
      <c r="JCS71" s="877"/>
      <c r="JCT71" s="877"/>
      <c r="JCU71" s="877"/>
      <c r="JCV71" s="877"/>
      <c r="JCW71" s="877"/>
      <c r="JCX71" s="877"/>
      <c r="JCY71" s="877"/>
      <c r="JCZ71" s="877"/>
      <c r="JDA71" s="877"/>
      <c r="JDB71" s="877"/>
      <c r="JDC71" s="877"/>
      <c r="JDD71" s="877"/>
      <c r="JDE71" s="877"/>
      <c r="JDF71" s="877"/>
      <c r="JDG71" s="877"/>
      <c r="JDH71" s="877"/>
      <c r="JDI71" s="877"/>
      <c r="JDJ71" s="877"/>
      <c r="JDK71" s="877"/>
      <c r="JDL71" s="877"/>
      <c r="JDM71" s="877"/>
      <c r="JDN71" s="877"/>
      <c r="JDO71" s="877"/>
      <c r="JDP71" s="877"/>
      <c r="JDQ71" s="877"/>
      <c r="JDR71" s="877"/>
      <c r="JDS71" s="877"/>
      <c r="JDT71" s="877"/>
      <c r="JDU71" s="877"/>
      <c r="JDV71" s="877"/>
      <c r="JDW71" s="877"/>
      <c r="JDX71" s="877"/>
      <c r="JDY71" s="877"/>
      <c r="JDZ71" s="877"/>
      <c r="JEA71" s="877"/>
      <c r="JEB71" s="877"/>
      <c r="JEC71" s="877"/>
      <c r="JED71" s="877"/>
      <c r="JEE71" s="877"/>
      <c r="JEF71" s="877"/>
      <c r="JEG71" s="877"/>
      <c r="JEH71" s="877"/>
      <c r="JEI71" s="877"/>
      <c r="JEJ71" s="877"/>
      <c r="JEK71" s="877"/>
      <c r="JEL71" s="877"/>
      <c r="JEM71" s="877"/>
      <c r="JEN71" s="877"/>
      <c r="JEO71" s="877"/>
      <c r="JEP71" s="877"/>
      <c r="JEQ71" s="877"/>
      <c r="JER71" s="877"/>
      <c r="JES71" s="877"/>
      <c r="JET71" s="877"/>
      <c r="JEU71" s="877"/>
      <c r="JEV71" s="877"/>
      <c r="JEW71" s="877"/>
      <c r="JEX71" s="877"/>
      <c r="JEY71" s="877"/>
      <c r="JEZ71" s="877"/>
      <c r="JFA71" s="877"/>
      <c r="JFB71" s="877"/>
      <c r="JFC71" s="877"/>
      <c r="JFD71" s="877"/>
      <c r="JFE71" s="877"/>
      <c r="JFF71" s="877"/>
      <c r="JFG71" s="877"/>
      <c r="JFH71" s="877"/>
      <c r="JFI71" s="877"/>
      <c r="JFJ71" s="877"/>
      <c r="JFK71" s="877"/>
      <c r="JFL71" s="877"/>
      <c r="JFM71" s="877"/>
      <c r="JFN71" s="877"/>
      <c r="JFO71" s="877"/>
      <c r="JFP71" s="877"/>
      <c r="JFQ71" s="877"/>
      <c r="JFR71" s="877"/>
      <c r="JFS71" s="877"/>
      <c r="JFT71" s="877"/>
      <c r="JFU71" s="877"/>
      <c r="JFV71" s="877"/>
      <c r="JFW71" s="877"/>
      <c r="JFX71" s="877"/>
      <c r="JFY71" s="877"/>
      <c r="JFZ71" s="877"/>
      <c r="JGA71" s="877"/>
      <c r="JGB71" s="877"/>
      <c r="JGC71" s="877"/>
      <c r="JGD71" s="877"/>
      <c r="JGE71" s="877"/>
      <c r="JGF71" s="877"/>
      <c r="JGG71" s="877"/>
      <c r="JGH71" s="877"/>
      <c r="JGI71" s="877"/>
      <c r="JGJ71" s="877"/>
      <c r="JGK71" s="877"/>
      <c r="JGL71" s="877"/>
      <c r="JGM71" s="877"/>
      <c r="JGN71" s="877"/>
      <c r="JGO71" s="877"/>
      <c r="JGP71" s="877"/>
      <c r="JGQ71" s="877"/>
      <c r="JGR71" s="877"/>
      <c r="JGS71" s="877"/>
      <c r="JGT71" s="877"/>
      <c r="JGU71" s="877"/>
      <c r="JGV71" s="877"/>
      <c r="JGW71" s="877"/>
      <c r="JGX71" s="877"/>
      <c r="JGY71" s="877"/>
      <c r="JGZ71" s="877"/>
      <c r="JHA71" s="877"/>
      <c r="JHB71" s="877"/>
      <c r="JHC71" s="877"/>
      <c r="JHD71" s="877"/>
      <c r="JHE71" s="877"/>
      <c r="JHF71" s="877"/>
      <c r="JHG71" s="877"/>
      <c r="JHH71" s="877"/>
      <c r="JHI71" s="877"/>
      <c r="JHJ71" s="877"/>
      <c r="JHK71" s="877"/>
      <c r="JHL71" s="877"/>
      <c r="JHM71" s="877"/>
      <c r="JHN71" s="877"/>
      <c r="JHO71" s="877"/>
      <c r="JHP71" s="877"/>
      <c r="JHQ71" s="877"/>
      <c r="JHR71" s="877"/>
      <c r="JHS71" s="877"/>
      <c r="JHT71" s="877"/>
      <c r="JHU71" s="877"/>
      <c r="JHV71" s="877"/>
      <c r="JHW71" s="877"/>
      <c r="JHX71" s="877"/>
      <c r="JHY71" s="877"/>
      <c r="JHZ71" s="877"/>
      <c r="JIA71" s="877"/>
      <c r="JIB71" s="877"/>
      <c r="JIC71" s="877"/>
      <c r="JID71" s="877"/>
      <c r="JIE71" s="877"/>
      <c r="JIF71" s="877"/>
      <c r="JIG71" s="877"/>
      <c r="JIH71" s="877"/>
      <c r="JII71" s="877"/>
      <c r="JIJ71" s="877"/>
      <c r="JIK71" s="877"/>
      <c r="JIL71" s="877"/>
      <c r="JIM71" s="877"/>
      <c r="JIN71" s="877"/>
      <c r="JIO71" s="877"/>
      <c r="JIP71" s="877"/>
      <c r="JIQ71" s="877"/>
      <c r="JIR71" s="877"/>
      <c r="JIS71" s="877"/>
      <c r="JIT71" s="877"/>
      <c r="JIU71" s="877"/>
      <c r="JIV71" s="877"/>
      <c r="JIW71" s="877"/>
      <c r="JIX71" s="877"/>
      <c r="JIY71" s="877"/>
      <c r="JIZ71" s="877"/>
      <c r="JJA71" s="877"/>
      <c r="JJB71" s="877"/>
      <c r="JJC71" s="877"/>
      <c r="JJD71" s="877"/>
      <c r="JJE71" s="877"/>
      <c r="JJF71" s="877"/>
      <c r="JJG71" s="877"/>
      <c r="JJH71" s="877"/>
      <c r="JJI71" s="877"/>
      <c r="JJJ71" s="877"/>
      <c r="JJK71" s="877"/>
      <c r="JJL71" s="877"/>
      <c r="JJM71" s="877"/>
      <c r="JJN71" s="877"/>
      <c r="JJO71" s="877"/>
      <c r="JJP71" s="877"/>
      <c r="JJQ71" s="877"/>
      <c r="JJR71" s="877"/>
      <c r="JJS71" s="877"/>
      <c r="JJT71" s="877"/>
      <c r="JJU71" s="877"/>
      <c r="JJV71" s="877"/>
      <c r="JJW71" s="877"/>
      <c r="JJX71" s="877"/>
      <c r="JJY71" s="877"/>
      <c r="JJZ71" s="877"/>
      <c r="JKA71" s="877"/>
      <c r="JKB71" s="877"/>
      <c r="JKC71" s="877"/>
      <c r="JKD71" s="877"/>
      <c r="JKE71" s="877"/>
      <c r="JKF71" s="877"/>
      <c r="JKG71" s="877"/>
      <c r="JKH71" s="877"/>
      <c r="JKI71" s="877"/>
      <c r="JKJ71" s="877"/>
      <c r="JKK71" s="877"/>
      <c r="JKL71" s="877"/>
      <c r="JKM71" s="877"/>
      <c r="JKN71" s="877"/>
      <c r="JKO71" s="877"/>
      <c r="JKP71" s="877"/>
      <c r="JKQ71" s="877"/>
      <c r="JKR71" s="877"/>
      <c r="JKS71" s="877"/>
      <c r="JKT71" s="877"/>
      <c r="JKU71" s="877"/>
      <c r="JKV71" s="877"/>
      <c r="JKW71" s="877"/>
      <c r="JKX71" s="877"/>
      <c r="JKY71" s="877"/>
      <c r="JKZ71" s="877"/>
      <c r="JLA71" s="877"/>
      <c r="JLB71" s="877"/>
      <c r="JLC71" s="877"/>
      <c r="JLD71" s="877"/>
      <c r="JLE71" s="877"/>
      <c r="JLF71" s="877"/>
      <c r="JLG71" s="877"/>
      <c r="JLH71" s="877"/>
      <c r="JLI71" s="877"/>
      <c r="JLJ71" s="877"/>
      <c r="JLK71" s="877"/>
      <c r="JLL71" s="877"/>
      <c r="JLM71" s="877"/>
      <c r="JLN71" s="877"/>
      <c r="JLO71" s="877"/>
      <c r="JLP71" s="877"/>
      <c r="JLQ71" s="877"/>
      <c r="JLR71" s="877"/>
      <c r="JLS71" s="877"/>
      <c r="JLT71" s="877"/>
      <c r="JLU71" s="877"/>
      <c r="JLV71" s="877"/>
      <c r="JLW71" s="877"/>
      <c r="JLX71" s="877"/>
      <c r="JLY71" s="877"/>
      <c r="JLZ71" s="877"/>
      <c r="JMA71" s="877"/>
      <c r="JMB71" s="877"/>
      <c r="JMC71" s="877"/>
      <c r="JMD71" s="877"/>
      <c r="JME71" s="877"/>
      <c r="JMF71" s="877"/>
      <c r="JMG71" s="877"/>
      <c r="JMH71" s="877"/>
      <c r="JMI71" s="877"/>
      <c r="JMJ71" s="877"/>
      <c r="JMK71" s="877"/>
      <c r="JML71" s="877"/>
      <c r="JMM71" s="877"/>
      <c r="JMN71" s="877"/>
      <c r="JMO71" s="877"/>
      <c r="JMP71" s="877"/>
      <c r="JMQ71" s="877"/>
      <c r="JMR71" s="877"/>
      <c r="JMS71" s="877"/>
      <c r="JMT71" s="877"/>
      <c r="JMU71" s="877"/>
      <c r="JMV71" s="877"/>
      <c r="JMW71" s="877"/>
      <c r="JMX71" s="877"/>
      <c r="JMY71" s="877"/>
      <c r="JMZ71" s="877"/>
      <c r="JNA71" s="877"/>
      <c r="JNB71" s="877"/>
      <c r="JNC71" s="877"/>
      <c r="JND71" s="877"/>
      <c r="JNE71" s="877"/>
      <c r="JNF71" s="877"/>
      <c r="JNG71" s="877"/>
      <c r="JNH71" s="877"/>
      <c r="JNI71" s="877"/>
      <c r="JNJ71" s="877"/>
      <c r="JNK71" s="877"/>
      <c r="JNL71" s="877"/>
      <c r="JNM71" s="877"/>
      <c r="JNN71" s="877"/>
      <c r="JNO71" s="877"/>
      <c r="JNP71" s="877"/>
      <c r="JNQ71" s="877"/>
      <c r="JNR71" s="877"/>
      <c r="JNS71" s="877"/>
      <c r="JNT71" s="877"/>
      <c r="JNU71" s="877"/>
      <c r="JNV71" s="877"/>
      <c r="JNW71" s="877"/>
      <c r="JNX71" s="877"/>
      <c r="JNY71" s="877"/>
      <c r="JNZ71" s="877"/>
      <c r="JOA71" s="877"/>
      <c r="JOB71" s="877"/>
      <c r="JOC71" s="877"/>
      <c r="JOD71" s="877"/>
      <c r="JOE71" s="877"/>
      <c r="JOF71" s="877"/>
      <c r="JOG71" s="877"/>
      <c r="JOH71" s="877"/>
      <c r="JOI71" s="877"/>
      <c r="JOJ71" s="877"/>
      <c r="JOK71" s="877"/>
      <c r="JOL71" s="877"/>
      <c r="JOM71" s="877"/>
      <c r="JON71" s="877"/>
      <c r="JOO71" s="877"/>
      <c r="JOP71" s="877"/>
      <c r="JOQ71" s="877"/>
      <c r="JOR71" s="877"/>
      <c r="JOS71" s="877"/>
      <c r="JOT71" s="877"/>
      <c r="JOU71" s="877"/>
      <c r="JOV71" s="877"/>
      <c r="JOW71" s="877"/>
      <c r="JOX71" s="877"/>
      <c r="JOY71" s="877"/>
      <c r="JOZ71" s="877"/>
      <c r="JPA71" s="877"/>
      <c r="JPB71" s="877"/>
      <c r="JPC71" s="877"/>
      <c r="JPD71" s="877"/>
      <c r="JPE71" s="877"/>
      <c r="JPF71" s="877"/>
      <c r="JPG71" s="877"/>
      <c r="JPH71" s="877"/>
      <c r="JPI71" s="877"/>
      <c r="JPJ71" s="877"/>
      <c r="JPK71" s="877"/>
      <c r="JPL71" s="877"/>
      <c r="JPM71" s="877"/>
      <c r="JPN71" s="877"/>
      <c r="JPO71" s="877"/>
      <c r="JPP71" s="877"/>
      <c r="JPQ71" s="877"/>
      <c r="JPR71" s="877"/>
      <c r="JPS71" s="877"/>
      <c r="JPT71" s="877"/>
      <c r="JPU71" s="877"/>
      <c r="JPV71" s="877"/>
      <c r="JPW71" s="877"/>
      <c r="JPX71" s="877"/>
      <c r="JPY71" s="877"/>
      <c r="JPZ71" s="877"/>
      <c r="JQA71" s="877"/>
      <c r="JQB71" s="877"/>
      <c r="JQC71" s="877"/>
      <c r="JQD71" s="877"/>
      <c r="JQE71" s="877"/>
      <c r="JQF71" s="877"/>
      <c r="JQG71" s="877"/>
      <c r="JQH71" s="877"/>
      <c r="JQI71" s="877"/>
      <c r="JQJ71" s="877"/>
      <c r="JQK71" s="877"/>
      <c r="JQL71" s="877"/>
      <c r="JQM71" s="877"/>
      <c r="JQN71" s="877"/>
      <c r="JQO71" s="877"/>
      <c r="JQP71" s="877"/>
      <c r="JQQ71" s="877"/>
      <c r="JQR71" s="877"/>
      <c r="JQS71" s="877"/>
      <c r="JQT71" s="877"/>
      <c r="JQU71" s="877"/>
      <c r="JQV71" s="877"/>
      <c r="JQW71" s="877"/>
      <c r="JQX71" s="877"/>
      <c r="JQY71" s="877"/>
      <c r="JQZ71" s="877"/>
      <c r="JRA71" s="877"/>
      <c r="JRB71" s="877"/>
      <c r="JRC71" s="877"/>
      <c r="JRD71" s="877"/>
      <c r="JRE71" s="877"/>
      <c r="JRF71" s="877"/>
      <c r="JRG71" s="877"/>
      <c r="JRH71" s="877"/>
      <c r="JRI71" s="877"/>
      <c r="JRJ71" s="877"/>
      <c r="JRK71" s="877"/>
      <c r="JRL71" s="877"/>
      <c r="JRM71" s="877"/>
      <c r="JRN71" s="877"/>
      <c r="JRO71" s="877"/>
      <c r="JRP71" s="877"/>
      <c r="JRQ71" s="877"/>
      <c r="JRR71" s="877"/>
      <c r="JRS71" s="877"/>
      <c r="JRT71" s="877"/>
      <c r="JRU71" s="877"/>
      <c r="JRV71" s="877"/>
      <c r="JRW71" s="877"/>
      <c r="JRX71" s="877"/>
      <c r="JRY71" s="877"/>
      <c r="JRZ71" s="877"/>
      <c r="JSA71" s="877"/>
      <c r="JSB71" s="877"/>
      <c r="JSC71" s="877"/>
      <c r="JSD71" s="877"/>
      <c r="JSE71" s="877"/>
      <c r="JSF71" s="877"/>
      <c r="JSG71" s="877"/>
      <c r="JSH71" s="877"/>
      <c r="JSI71" s="877"/>
      <c r="JSJ71" s="877"/>
      <c r="JSK71" s="877"/>
      <c r="JSL71" s="877"/>
      <c r="JSM71" s="877"/>
      <c r="JSN71" s="877"/>
      <c r="JSO71" s="877"/>
      <c r="JSP71" s="877"/>
      <c r="JSQ71" s="877"/>
      <c r="JSR71" s="877"/>
      <c r="JSS71" s="877"/>
      <c r="JST71" s="877"/>
      <c r="JSU71" s="877"/>
      <c r="JSV71" s="877"/>
      <c r="JSW71" s="877"/>
      <c r="JSX71" s="877"/>
      <c r="JSY71" s="877"/>
      <c r="JSZ71" s="877"/>
      <c r="JTA71" s="877"/>
      <c r="JTB71" s="877"/>
      <c r="JTC71" s="877"/>
      <c r="JTD71" s="877"/>
      <c r="JTE71" s="877"/>
      <c r="JTF71" s="877"/>
      <c r="JTG71" s="877"/>
      <c r="JTH71" s="877"/>
      <c r="JTI71" s="877"/>
      <c r="JTJ71" s="877"/>
      <c r="JTK71" s="877"/>
      <c r="JTL71" s="877"/>
      <c r="JTM71" s="877"/>
      <c r="JTN71" s="877"/>
      <c r="JTO71" s="877"/>
      <c r="JTP71" s="877"/>
      <c r="JTQ71" s="877"/>
      <c r="JTR71" s="877"/>
      <c r="JTS71" s="877"/>
      <c r="JTT71" s="877"/>
      <c r="JTU71" s="877"/>
      <c r="JTV71" s="877"/>
      <c r="JTW71" s="877"/>
      <c r="JTX71" s="877"/>
      <c r="JTY71" s="877"/>
      <c r="JTZ71" s="877"/>
      <c r="JUA71" s="877"/>
      <c r="JUB71" s="877"/>
      <c r="JUC71" s="877"/>
      <c r="JUD71" s="877"/>
      <c r="JUE71" s="877"/>
      <c r="JUF71" s="877"/>
      <c r="JUG71" s="877"/>
      <c r="JUH71" s="877"/>
      <c r="JUI71" s="877"/>
      <c r="JUJ71" s="877"/>
      <c r="JUK71" s="877"/>
      <c r="JUL71" s="877"/>
      <c r="JUM71" s="877"/>
      <c r="JUN71" s="877"/>
      <c r="JUO71" s="877"/>
      <c r="JUP71" s="877"/>
      <c r="JUQ71" s="877"/>
      <c r="JUR71" s="877"/>
      <c r="JUS71" s="877"/>
      <c r="JUT71" s="877"/>
      <c r="JUU71" s="877"/>
      <c r="JUV71" s="877"/>
      <c r="JUW71" s="877"/>
      <c r="JUX71" s="877"/>
      <c r="JUY71" s="877"/>
      <c r="JUZ71" s="877"/>
      <c r="JVA71" s="877"/>
      <c r="JVB71" s="877"/>
      <c r="JVC71" s="877"/>
      <c r="JVD71" s="877"/>
      <c r="JVE71" s="877"/>
      <c r="JVF71" s="877"/>
      <c r="JVG71" s="877"/>
      <c r="JVH71" s="877"/>
      <c r="JVI71" s="877"/>
      <c r="JVJ71" s="877"/>
      <c r="JVK71" s="877"/>
      <c r="JVL71" s="877"/>
      <c r="JVM71" s="877"/>
      <c r="JVN71" s="877"/>
      <c r="JVO71" s="877"/>
      <c r="JVP71" s="877"/>
      <c r="JVQ71" s="877"/>
      <c r="JVR71" s="877"/>
      <c r="JVS71" s="877"/>
      <c r="JVT71" s="877"/>
      <c r="JVU71" s="877"/>
      <c r="JVV71" s="877"/>
      <c r="JVW71" s="877"/>
      <c r="JVX71" s="877"/>
      <c r="JVY71" s="877"/>
      <c r="JVZ71" s="877"/>
      <c r="JWA71" s="877"/>
      <c r="JWB71" s="877"/>
      <c r="JWC71" s="877"/>
      <c r="JWD71" s="877"/>
      <c r="JWE71" s="877"/>
      <c r="JWF71" s="877"/>
      <c r="JWG71" s="877"/>
      <c r="JWH71" s="877"/>
      <c r="JWI71" s="877"/>
      <c r="JWJ71" s="877"/>
      <c r="JWK71" s="877"/>
      <c r="JWL71" s="877"/>
      <c r="JWM71" s="877"/>
      <c r="JWN71" s="877"/>
      <c r="JWO71" s="877"/>
      <c r="JWP71" s="877"/>
      <c r="JWQ71" s="877"/>
      <c r="JWR71" s="877"/>
      <c r="JWS71" s="877"/>
      <c r="JWT71" s="877"/>
      <c r="JWU71" s="877"/>
      <c r="JWV71" s="877"/>
      <c r="JWW71" s="877"/>
      <c r="JWX71" s="877"/>
      <c r="JWY71" s="877"/>
      <c r="JWZ71" s="877"/>
      <c r="JXA71" s="877"/>
      <c r="JXB71" s="877"/>
      <c r="JXC71" s="877"/>
      <c r="JXD71" s="877"/>
      <c r="JXE71" s="877"/>
      <c r="JXF71" s="877"/>
      <c r="JXG71" s="877"/>
      <c r="JXH71" s="877"/>
      <c r="JXI71" s="877"/>
      <c r="JXJ71" s="877"/>
      <c r="JXK71" s="877"/>
      <c r="JXL71" s="877"/>
      <c r="JXM71" s="877"/>
      <c r="JXN71" s="877"/>
      <c r="JXO71" s="877"/>
      <c r="JXP71" s="877"/>
      <c r="JXQ71" s="877"/>
      <c r="JXR71" s="877"/>
      <c r="JXS71" s="877"/>
      <c r="JXT71" s="877"/>
      <c r="JXU71" s="877"/>
      <c r="JXV71" s="877"/>
      <c r="JXW71" s="877"/>
      <c r="JXX71" s="877"/>
      <c r="JXY71" s="877"/>
      <c r="JXZ71" s="877"/>
      <c r="JYA71" s="877"/>
      <c r="JYB71" s="877"/>
      <c r="JYC71" s="877"/>
      <c r="JYD71" s="877"/>
      <c r="JYE71" s="877"/>
      <c r="JYF71" s="877"/>
      <c r="JYG71" s="877"/>
      <c r="JYH71" s="877"/>
      <c r="JYI71" s="877"/>
      <c r="JYJ71" s="877"/>
      <c r="JYK71" s="877"/>
      <c r="JYL71" s="877"/>
      <c r="JYM71" s="877"/>
      <c r="JYN71" s="877"/>
      <c r="JYO71" s="877"/>
      <c r="JYP71" s="877"/>
      <c r="JYQ71" s="877"/>
      <c r="JYR71" s="877"/>
      <c r="JYS71" s="877"/>
      <c r="JYT71" s="877"/>
      <c r="JYU71" s="877"/>
      <c r="JYV71" s="877"/>
      <c r="JYW71" s="877"/>
      <c r="JYX71" s="877"/>
      <c r="JYY71" s="877"/>
      <c r="JYZ71" s="877"/>
      <c r="JZA71" s="877"/>
      <c r="JZB71" s="877"/>
      <c r="JZC71" s="877"/>
      <c r="JZD71" s="877"/>
      <c r="JZE71" s="877"/>
      <c r="JZF71" s="877"/>
      <c r="JZG71" s="877"/>
      <c r="JZH71" s="877"/>
      <c r="JZI71" s="877"/>
      <c r="JZJ71" s="877"/>
      <c r="JZK71" s="877"/>
      <c r="JZL71" s="877"/>
      <c r="JZM71" s="877"/>
      <c r="JZN71" s="877"/>
      <c r="JZO71" s="877"/>
      <c r="JZP71" s="877"/>
      <c r="JZQ71" s="877"/>
      <c r="JZR71" s="877"/>
      <c r="JZS71" s="877"/>
      <c r="JZT71" s="877"/>
      <c r="JZU71" s="877"/>
      <c r="JZV71" s="877"/>
      <c r="JZW71" s="877"/>
      <c r="JZX71" s="877"/>
      <c r="JZY71" s="877"/>
      <c r="JZZ71" s="877"/>
      <c r="KAA71" s="877"/>
      <c r="KAB71" s="877"/>
      <c r="KAC71" s="877"/>
      <c r="KAD71" s="877"/>
      <c r="KAE71" s="877"/>
      <c r="KAF71" s="877"/>
      <c r="KAG71" s="877"/>
      <c r="KAH71" s="877"/>
      <c r="KAI71" s="877"/>
      <c r="KAJ71" s="877"/>
      <c r="KAK71" s="877"/>
      <c r="KAL71" s="877"/>
      <c r="KAM71" s="877"/>
      <c r="KAN71" s="877"/>
      <c r="KAO71" s="877"/>
      <c r="KAP71" s="877"/>
      <c r="KAQ71" s="877"/>
      <c r="KAR71" s="877"/>
      <c r="KAS71" s="877"/>
      <c r="KAT71" s="877"/>
      <c r="KAU71" s="877"/>
      <c r="KAV71" s="877"/>
      <c r="KAW71" s="877"/>
      <c r="KAX71" s="877"/>
      <c r="KAY71" s="877"/>
      <c r="KAZ71" s="877"/>
      <c r="KBA71" s="877"/>
      <c r="KBB71" s="877"/>
      <c r="KBC71" s="877"/>
      <c r="KBD71" s="877"/>
      <c r="KBE71" s="877"/>
      <c r="KBF71" s="877"/>
      <c r="KBG71" s="877"/>
      <c r="KBH71" s="877"/>
      <c r="KBI71" s="877"/>
      <c r="KBJ71" s="877"/>
      <c r="KBK71" s="877"/>
      <c r="KBL71" s="877"/>
      <c r="KBM71" s="877"/>
      <c r="KBN71" s="877"/>
      <c r="KBO71" s="877"/>
      <c r="KBP71" s="877"/>
      <c r="KBQ71" s="877"/>
      <c r="KBR71" s="877"/>
      <c r="KBS71" s="877"/>
      <c r="KBT71" s="877"/>
      <c r="KBU71" s="877"/>
      <c r="KBV71" s="877"/>
      <c r="KBW71" s="877"/>
      <c r="KBX71" s="877"/>
      <c r="KBY71" s="877"/>
      <c r="KBZ71" s="877"/>
      <c r="KCA71" s="877"/>
      <c r="KCB71" s="877"/>
      <c r="KCC71" s="877"/>
      <c r="KCD71" s="877"/>
      <c r="KCE71" s="877"/>
      <c r="KCF71" s="877"/>
      <c r="KCG71" s="877"/>
      <c r="KCH71" s="877"/>
      <c r="KCI71" s="877"/>
      <c r="KCJ71" s="877"/>
      <c r="KCK71" s="877"/>
      <c r="KCL71" s="877"/>
      <c r="KCM71" s="877"/>
      <c r="KCN71" s="877"/>
      <c r="KCO71" s="877"/>
      <c r="KCP71" s="877"/>
      <c r="KCQ71" s="877"/>
      <c r="KCR71" s="877"/>
      <c r="KCS71" s="877"/>
      <c r="KCT71" s="877"/>
      <c r="KCU71" s="877"/>
      <c r="KCV71" s="877"/>
      <c r="KCW71" s="877"/>
      <c r="KCX71" s="877"/>
      <c r="KCY71" s="877"/>
      <c r="KCZ71" s="877"/>
      <c r="KDA71" s="877"/>
      <c r="KDB71" s="877"/>
      <c r="KDC71" s="877"/>
      <c r="KDD71" s="877"/>
      <c r="KDE71" s="877"/>
      <c r="KDF71" s="877"/>
      <c r="KDG71" s="877"/>
      <c r="KDH71" s="877"/>
      <c r="KDI71" s="877"/>
      <c r="KDJ71" s="877"/>
      <c r="KDK71" s="877"/>
      <c r="KDL71" s="877"/>
      <c r="KDM71" s="877"/>
      <c r="KDN71" s="877"/>
      <c r="KDO71" s="877"/>
      <c r="KDP71" s="877"/>
      <c r="KDQ71" s="877"/>
      <c r="KDR71" s="877"/>
      <c r="KDS71" s="877"/>
      <c r="KDT71" s="877"/>
      <c r="KDU71" s="877"/>
      <c r="KDV71" s="877"/>
      <c r="KDW71" s="877"/>
      <c r="KDX71" s="877"/>
      <c r="KDY71" s="877"/>
      <c r="KDZ71" s="877"/>
      <c r="KEA71" s="877"/>
      <c r="KEB71" s="877"/>
      <c r="KEC71" s="877"/>
      <c r="KED71" s="877"/>
      <c r="KEE71" s="877"/>
      <c r="KEF71" s="877"/>
      <c r="KEG71" s="877"/>
      <c r="KEH71" s="877"/>
      <c r="KEI71" s="877"/>
      <c r="KEJ71" s="877"/>
      <c r="KEK71" s="877"/>
      <c r="KEL71" s="877"/>
      <c r="KEM71" s="877"/>
      <c r="KEN71" s="877"/>
      <c r="KEO71" s="877"/>
      <c r="KEP71" s="877"/>
      <c r="KEQ71" s="877"/>
      <c r="KER71" s="877"/>
      <c r="KES71" s="877"/>
      <c r="KET71" s="877"/>
      <c r="KEU71" s="877"/>
      <c r="KEV71" s="877"/>
      <c r="KEW71" s="877"/>
      <c r="KEX71" s="877"/>
      <c r="KEY71" s="877"/>
      <c r="KEZ71" s="877"/>
      <c r="KFA71" s="877"/>
      <c r="KFB71" s="877"/>
      <c r="KFC71" s="877"/>
      <c r="KFD71" s="877"/>
      <c r="KFE71" s="877"/>
      <c r="KFF71" s="877"/>
      <c r="KFG71" s="877"/>
      <c r="KFH71" s="877"/>
      <c r="KFI71" s="877"/>
      <c r="KFJ71" s="877"/>
      <c r="KFK71" s="877"/>
      <c r="KFL71" s="877"/>
      <c r="KFM71" s="877"/>
      <c r="KFN71" s="877"/>
      <c r="KFO71" s="877"/>
      <c r="KFP71" s="877"/>
      <c r="KFQ71" s="877"/>
      <c r="KFR71" s="877"/>
      <c r="KFS71" s="877"/>
      <c r="KFT71" s="877"/>
      <c r="KFU71" s="877"/>
      <c r="KFV71" s="877"/>
      <c r="KFW71" s="877"/>
      <c r="KFX71" s="877"/>
      <c r="KFY71" s="877"/>
      <c r="KFZ71" s="877"/>
      <c r="KGA71" s="877"/>
      <c r="KGB71" s="877"/>
      <c r="KGC71" s="877"/>
      <c r="KGD71" s="877"/>
      <c r="KGE71" s="877"/>
      <c r="KGF71" s="877"/>
      <c r="KGG71" s="877"/>
      <c r="KGH71" s="877"/>
      <c r="KGI71" s="877"/>
      <c r="KGJ71" s="877"/>
      <c r="KGK71" s="877"/>
      <c r="KGL71" s="877"/>
      <c r="KGM71" s="877"/>
      <c r="KGN71" s="877"/>
      <c r="KGO71" s="877"/>
      <c r="KGP71" s="877"/>
      <c r="KGQ71" s="877"/>
      <c r="KGR71" s="877"/>
      <c r="KGS71" s="877"/>
      <c r="KGT71" s="877"/>
      <c r="KGU71" s="877"/>
      <c r="KGV71" s="877"/>
      <c r="KGW71" s="877"/>
      <c r="KGX71" s="877"/>
      <c r="KGY71" s="877"/>
      <c r="KGZ71" s="877"/>
      <c r="KHA71" s="877"/>
      <c r="KHB71" s="877"/>
      <c r="KHC71" s="877"/>
      <c r="KHD71" s="877"/>
      <c r="KHE71" s="877"/>
      <c r="KHF71" s="877"/>
      <c r="KHG71" s="877"/>
      <c r="KHH71" s="877"/>
      <c r="KHI71" s="877"/>
      <c r="KHJ71" s="877"/>
      <c r="KHK71" s="877"/>
      <c r="KHL71" s="877"/>
      <c r="KHM71" s="877"/>
      <c r="KHN71" s="877"/>
      <c r="KHO71" s="877"/>
      <c r="KHP71" s="877"/>
      <c r="KHQ71" s="877"/>
      <c r="KHR71" s="877"/>
      <c r="KHS71" s="877"/>
      <c r="KHT71" s="877"/>
      <c r="KHU71" s="877"/>
      <c r="KHV71" s="877"/>
      <c r="KHW71" s="877"/>
      <c r="KHX71" s="877"/>
      <c r="KHY71" s="877"/>
      <c r="KHZ71" s="877"/>
      <c r="KIA71" s="877"/>
      <c r="KIB71" s="877"/>
      <c r="KIC71" s="877"/>
      <c r="KID71" s="877"/>
      <c r="KIE71" s="877"/>
      <c r="KIF71" s="877"/>
      <c r="KIG71" s="877"/>
      <c r="KIH71" s="877"/>
      <c r="KII71" s="877"/>
      <c r="KIJ71" s="877"/>
      <c r="KIK71" s="877"/>
      <c r="KIL71" s="877"/>
      <c r="KIM71" s="877"/>
      <c r="KIN71" s="877"/>
      <c r="KIO71" s="877"/>
      <c r="KIP71" s="877"/>
      <c r="KIQ71" s="877"/>
      <c r="KIR71" s="877"/>
      <c r="KIS71" s="877"/>
      <c r="KIT71" s="877"/>
      <c r="KIU71" s="877"/>
      <c r="KIV71" s="877"/>
      <c r="KIW71" s="877"/>
      <c r="KIX71" s="877"/>
      <c r="KIY71" s="877"/>
      <c r="KIZ71" s="877"/>
      <c r="KJA71" s="877"/>
      <c r="KJB71" s="877"/>
      <c r="KJC71" s="877"/>
      <c r="KJD71" s="877"/>
      <c r="KJE71" s="877"/>
      <c r="KJF71" s="877"/>
      <c r="KJG71" s="877"/>
      <c r="KJH71" s="877"/>
      <c r="KJI71" s="877"/>
      <c r="KJJ71" s="877"/>
      <c r="KJK71" s="877"/>
      <c r="KJL71" s="877"/>
      <c r="KJM71" s="877"/>
      <c r="KJN71" s="877"/>
      <c r="KJO71" s="877"/>
      <c r="KJP71" s="877"/>
      <c r="KJQ71" s="877"/>
      <c r="KJR71" s="877"/>
      <c r="KJS71" s="877"/>
      <c r="KJT71" s="877"/>
      <c r="KJU71" s="877"/>
      <c r="KJV71" s="877"/>
      <c r="KJW71" s="877"/>
      <c r="KJX71" s="877"/>
      <c r="KJY71" s="877"/>
      <c r="KJZ71" s="877"/>
      <c r="KKA71" s="877"/>
      <c r="KKB71" s="877"/>
      <c r="KKC71" s="877"/>
      <c r="KKD71" s="877"/>
      <c r="KKE71" s="877"/>
      <c r="KKF71" s="877"/>
      <c r="KKG71" s="877"/>
      <c r="KKH71" s="877"/>
      <c r="KKI71" s="877"/>
      <c r="KKJ71" s="877"/>
      <c r="KKK71" s="877"/>
      <c r="KKL71" s="877"/>
      <c r="KKM71" s="877"/>
      <c r="KKN71" s="877"/>
      <c r="KKO71" s="877"/>
      <c r="KKP71" s="877"/>
      <c r="KKQ71" s="877"/>
      <c r="KKR71" s="877"/>
      <c r="KKS71" s="877"/>
      <c r="KKT71" s="877"/>
      <c r="KKU71" s="877"/>
      <c r="KKV71" s="877"/>
      <c r="KKW71" s="877"/>
      <c r="KKX71" s="877"/>
      <c r="KKY71" s="877"/>
      <c r="KKZ71" s="877"/>
      <c r="KLA71" s="877"/>
      <c r="KLB71" s="877"/>
      <c r="KLC71" s="877"/>
      <c r="KLD71" s="877"/>
      <c r="KLE71" s="877"/>
      <c r="KLF71" s="877"/>
      <c r="KLG71" s="877"/>
      <c r="KLH71" s="877"/>
      <c r="KLI71" s="877"/>
      <c r="KLJ71" s="877"/>
      <c r="KLK71" s="877"/>
      <c r="KLL71" s="877"/>
      <c r="KLM71" s="877"/>
      <c r="KLN71" s="877"/>
      <c r="KLO71" s="877"/>
      <c r="KLP71" s="877"/>
      <c r="KLQ71" s="877"/>
      <c r="KLR71" s="877"/>
      <c r="KLS71" s="877"/>
      <c r="KLT71" s="877"/>
      <c r="KLU71" s="877"/>
      <c r="KLV71" s="877"/>
      <c r="KLW71" s="877"/>
      <c r="KLX71" s="877"/>
      <c r="KLY71" s="877"/>
      <c r="KLZ71" s="877"/>
      <c r="KMA71" s="877"/>
      <c r="KMB71" s="877"/>
      <c r="KMC71" s="877"/>
      <c r="KMD71" s="877"/>
      <c r="KME71" s="877"/>
      <c r="KMF71" s="877"/>
      <c r="KMG71" s="877"/>
      <c r="KMH71" s="877"/>
      <c r="KMI71" s="877"/>
      <c r="KMJ71" s="877"/>
      <c r="KMK71" s="877"/>
      <c r="KML71" s="877"/>
      <c r="KMM71" s="877"/>
      <c r="KMN71" s="877"/>
      <c r="KMO71" s="877"/>
      <c r="KMP71" s="877"/>
      <c r="KMQ71" s="877"/>
      <c r="KMR71" s="877"/>
      <c r="KMS71" s="877"/>
      <c r="KMT71" s="877"/>
      <c r="KMU71" s="877"/>
      <c r="KMV71" s="877"/>
      <c r="KMW71" s="877"/>
      <c r="KMX71" s="877"/>
      <c r="KMY71" s="877"/>
      <c r="KMZ71" s="877"/>
      <c r="KNA71" s="877"/>
      <c r="KNB71" s="877"/>
      <c r="KNC71" s="877"/>
      <c r="KND71" s="877"/>
      <c r="KNE71" s="877"/>
      <c r="KNF71" s="877"/>
      <c r="KNG71" s="877"/>
      <c r="KNH71" s="877"/>
      <c r="KNI71" s="877"/>
      <c r="KNJ71" s="877"/>
      <c r="KNK71" s="877"/>
      <c r="KNL71" s="877"/>
      <c r="KNM71" s="877"/>
      <c r="KNN71" s="877"/>
      <c r="KNO71" s="877"/>
      <c r="KNP71" s="877"/>
      <c r="KNQ71" s="877"/>
      <c r="KNR71" s="877"/>
      <c r="KNS71" s="877"/>
      <c r="KNT71" s="877"/>
      <c r="KNU71" s="877"/>
      <c r="KNV71" s="877"/>
      <c r="KNW71" s="877"/>
      <c r="KNX71" s="877"/>
      <c r="KNY71" s="877"/>
      <c r="KNZ71" s="877"/>
      <c r="KOA71" s="877"/>
      <c r="KOB71" s="877"/>
      <c r="KOC71" s="877"/>
      <c r="KOD71" s="877"/>
      <c r="KOE71" s="877"/>
      <c r="KOF71" s="877"/>
      <c r="KOG71" s="877"/>
      <c r="KOH71" s="877"/>
      <c r="KOI71" s="877"/>
      <c r="KOJ71" s="877"/>
      <c r="KOK71" s="877"/>
      <c r="KOL71" s="877"/>
      <c r="KOM71" s="877"/>
      <c r="KON71" s="877"/>
      <c r="KOO71" s="877"/>
      <c r="KOP71" s="877"/>
      <c r="KOQ71" s="877"/>
      <c r="KOR71" s="877"/>
      <c r="KOS71" s="877"/>
      <c r="KOT71" s="877"/>
      <c r="KOU71" s="877"/>
      <c r="KOV71" s="877"/>
      <c r="KOW71" s="877"/>
      <c r="KOX71" s="877"/>
      <c r="KOY71" s="877"/>
      <c r="KOZ71" s="877"/>
      <c r="KPA71" s="877"/>
      <c r="KPB71" s="877"/>
      <c r="KPC71" s="877"/>
      <c r="KPD71" s="877"/>
      <c r="KPE71" s="877"/>
      <c r="KPF71" s="877"/>
      <c r="KPG71" s="877"/>
      <c r="KPH71" s="877"/>
      <c r="KPI71" s="877"/>
      <c r="KPJ71" s="877"/>
      <c r="KPK71" s="877"/>
      <c r="KPL71" s="877"/>
      <c r="KPM71" s="877"/>
      <c r="KPN71" s="877"/>
      <c r="KPO71" s="877"/>
      <c r="KPP71" s="877"/>
      <c r="KPQ71" s="877"/>
      <c r="KPR71" s="877"/>
      <c r="KPS71" s="877"/>
      <c r="KPT71" s="877"/>
      <c r="KPU71" s="877"/>
      <c r="KPV71" s="877"/>
      <c r="KPW71" s="877"/>
      <c r="KPX71" s="877"/>
      <c r="KPY71" s="877"/>
      <c r="KPZ71" s="877"/>
      <c r="KQA71" s="877"/>
      <c r="KQB71" s="877"/>
      <c r="KQC71" s="877"/>
      <c r="KQD71" s="877"/>
      <c r="KQE71" s="877"/>
      <c r="KQF71" s="877"/>
      <c r="KQG71" s="877"/>
      <c r="KQH71" s="877"/>
      <c r="KQI71" s="877"/>
      <c r="KQJ71" s="877"/>
      <c r="KQK71" s="877"/>
      <c r="KQL71" s="877"/>
      <c r="KQM71" s="877"/>
      <c r="KQN71" s="877"/>
      <c r="KQO71" s="877"/>
      <c r="KQP71" s="877"/>
      <c r="KQQ71" s="877"/>
      <c r="KQR71" s="877"/>
      <c r="KQS71" s="877"/>
      <c r="KQT71" s="877"/>
      <c r="KQU71" s="877"/>
      <c r="KQV71" s="877"/>
      <c r="KQW71" s="877"/>
      <c r="KQX71" s="877"/>
      <c r="KQY71" s="877"/>
      <c r="KQZ71" s="877"/>
      <c r="KRA71" s="877"/>
      <c r="KRB71" s="877"/>
      <c r="KRC71" s="877"/>
      <c r="KRD71" s="877"/>
      <c r="KRE71" s="877"/>
      <c r="KRF71" s="877"/>
      <c r="KRG71" s="877"/>
      <c r="KRH71" s="877"/>
      <c r="KRI71" s="877"/>
      <c r="KRJ71" s="877"/>
      <c r="KRK71" s="877"/>
      <c r="KRL71" s="877"/>
      <c r="KRM71" s="877"/>
      <c r="KRN71" s="877"/>
      <c r="KRO71" s="877"/>
      <c r="KRP71" s="877"/>
      <c r="KRQ71" s="877"/>
      <c r="KRR71" s="877"/>
      <c r="KRS71" s="877"/>
      <c r="KRT71" s="877"/>
      <c r="KRU71" s="877"/>
      <c r="KRV71" s="877"/>
      <c r="KRW71" s="877"/>
      <c r="KRX71" s="877"/>
      <c r="KRY71" s="877"/>
      <c r="KRZ71" s="877"/>
      <c r="KSA71" s="877"/>
      <c r="KSB71" s="877"/>
      <c r="KSC71" s="877"/>
      <c r="KSD71" s="877"/>
      <c r="KSE71" s="877"/>
      <c r="KSF71" s="877"/>
      <c r="KSG71" s="877"/>
      <c r="KSH71" s="877"/>
      <c r="KSI71" s="877"/>
      <c r="KSJ71" s="877"/>
      <c r="KSK71" s="877"/>
      <c r="KSL71" s="877"/>
      <c r="KSM71" s="877"/>
      <c r="KSN71" s="877"/>
      <c r="KSO71" s="877"/>
      <c r="KSP71" s="877"/>
      <c r="KSQ71" s="877"/>
      <c r="KSR71" s="877"/>
      <c r="KSS71" s="877"/>
      <c r="KST71" s="877"/>
      <c r="KSU71" s="877"/>
      <c r="KSV71" s="877"/>
      <c r="KSW71" s="877"/>
      <c r="KSX71" s="877"/>
      <c r="KSY71" s="877"/>
      <c r="KSZ71" s="877"/>
      <c r="KTA71" s="877"/>
      <c r="KTB71" s="877"/>
      <c r="KTC71" s="877"/>
      <c r="KTD71" s="877"/>
      <c r="KTE71" s="877"/>
      <c r="KTF71" s="877"/>
      <c r="KTG71" s="877"/>
      <c r="KTH71" s="877"/>
      <c r="KTI71" s="877"/>
      <c r="KTJ71" s="877"/>
      <c r="KTK71" s="877"/>
      <c r="KTL71" s="877"/>
      <c r="KTM71" s="877"/>
      <c r="KTN71" s="877"/>
      <c r="KTO71" s="877"/>
      <c r="KTP71" s="877"/>
      <c r="KTQ71" s="877"/>
      <c r="KTR71" s="877"/>
      <c r="KTS71" s="877"/>
      <c r="KTT71" s="877"/>
      <c r="KTU71" s="877"/>
      <c r="KTV71" s="877"/>
      <c r="KTW71" s="877"/>
      <c r="KTX71" s="877"/>
      <c r="KTY71" s="877"/>
      <c r="KTZ71" s="877"/>
      <c r="KUA71" s="877"/>
      <c r="KUB71" s="877"/>
      <c r="KUC71" s="877"/>
      <c r="KUD71" s="877"/>
      <c r="KUE71" s="877"/>
      <c r="KUF71" s="877"/>
      <c r="KUG71" s="877"/>
      <c r="KUH71" s="877"/>
      <c r="KUI71" s="877"/>
      <c r="KUJ71" s="877"/>
      <c r="KUK71" s="877"/>
      <c r="KUL71" s="877"/>
      <c r="KUM71" s="877"/>
      <c r="KUN71" s="877"/>
      <c r="KUO71" s="877"/>
      <c r="KUP71" s="877"/>
      <c r="KUQ71" s="877"/>
      <c r="KUR71" s="877"/>
      <c r="KUS71" s="877"/>
      <c r="KUT71" s="877"/>
      <c r="KUU71" s="877"/>
      <c r="KUV71" s="877"/>
      <c r="KUW71" s="877"/>
      <c r="KUX71" s="877"/>
      <c r="KUY71" s="877"/>
      <c r="KUZ71" s="877"/>
      <c r="KVA71" s="877"/>
      <c r="KVB71" s="877"/>
      <c r="KVC71" s="877"/>
      <c r="KVD71" s="877"/>
      <c r="KVE71" s="877"/>
      <c r="KVF71" s="877"/>
      <c r="KVG71" s="877"/>
      <c r="KVH71" s="877"/>
      <c r="KVI71" s="877"/>
      <c r="KVJ71" s="877"/>
      <c r="KVK71" s="877"/>
      <c r="KVL71" s="877"/>
      <c r="KVM71" s="877"/>
      <c r="KVN71" s="877"/>
      <c r="KVO71" s="877"/>
      <c r="KVP71" s="877"/>
      <c r="KVQ71" s="877"/>
      <c r="KVR71" s="877"/>
      <c r="KVS71" s="877"/>
      <c r="KVT71" s="877"/>
      <c r="KVU71" s="877"/>
      <c r="KVV71" s="877"/>
      <c r="KVW71" s="877"/>
      <c r="KVX71" s="877"/>
      <c r="KVY71" s="877"/>
      <c r="KVZ71" s="877"/>
      <c r="KWA71" s="877"/>
      <c r="KWB71" s="877"/>
      <c r="KWC71" s="877"/>
      <c r="KWD71" s="877"/>
      <c r="KWE71" s="877"/>
      <c r="KWF71" s="877"/>
      <c r="KWG71" s="877"/>
      <c r="KWH71" s="877"/>
      <c r="KWI71" s="877"/>
      <c r="KWJ71" s="877"/>
      <c r="KWK71" s="877"/>
      <c r="KWL71" s="877"/>
      <c r="KWM71" s="877"/>
      <c r="KWN71" s="877"/>
      <c r="KWO71" s="877"/>
      <c r="KWP71" s="877"/>
      <c r="KWQ71" s="877"/>
      <c r="KWR71" s="877"/>
      <c r="KWS71" s="877"/>
      <c r="KWT71" s="877"/>
      <c r="KWU71" s="877"/>
      <c r="KWV71" s="877"/>
      <c r="KWW71" s="877"/>
      <c r="KWX71" s="877"/>
      <c r="KWY71" s="877"/>
      <c r="KWZ71" s="877"/>
      <c r="KXA71" s="877"/>
      <c r="KXB71" s="877"/>
      <c r="KXC71" s="877"/>
      <c r="KXD71" s="877"/>
      <c r="KXE71" s="877"/>
      <c r="KXF71" s="877"/>
      <c r="KXG71" s="877"/>
      <c r="KXH71" s="877"/>
      <c r="KXI71" s="877"/>
      <c r="KXJ71" s="877"/>
      <c r="KXK71" s="877"/>
      <c r="KXL71" s="877"/>
      <c r="KXM71" s="877"/>
      <c r="KXN71" s="877"/>
      <c r="KXO71" s="877"/>
      <c r="KXP71" s="877"/>
      <c r="KXQ71" s="877"/>
      <c r="KXR71" s="877"/>
      <c r="KXS71" s="877"/>
      <c r="KXT71" s="877"/>
      <c r="KXU71" s="877"/>
      <c r="KXV71" s="877"/>
      <c r="KXW71" s="877"/>
      <c r="KXX71" s="877"/>
      <c r="KXY71" s="877"/>
      <c r="KXZ71" s="877"/>
      <c r="KYA71" s="877"/>
      <c r="KYB71" s="877"/>
      <c r="KYC71" s="877"/>
      <c r="KYD71" s="877"/>
      <c r="KYE71" s="877"/>
      <c r="KYF71" s="877"/>
      <c r="KYG71" s="877"/>
      <c r="KYH71" s="877"/>
      <c r="KYI71" s="877"/>
      <c r="KYJ71" s="877"/>
      <c r="KYK71" s="877"/>
      <c r="KYL71" s="877"/>
      <c r="KYM71" s="877"/>
      <c r="KYN71" s="877"/>
      <c r="KYO71" s="877"/>
      <c r="KYP71" s="877"/>
      <c r="KYQ71" s="877"/>
      <c r="KYR71" s="877"/>
      <c r="KYS71" s="877"/>
      <c r="KYT71" s="877"/>
      <c r="KYU71" s="877"/>
      <c r="KYV71" s="877"/>
      <c r="KYW71" s="877"/>
      <c r="KYX71" s="877"/>
      <c r="KYY71" s="877"/>
      <c r="KYZ71" s="877"/>
      <c r="KZA71" s="877"/>
      <c r="KZB71" s="877"/>
      <c r="KZC71" s="877"/>
      <c r="KZD71" s="877"/>
      <c r="KZE71" s="877"/>
      <c r="KZF71" s="877"/>
      <c r="KZG71" s="877"/>
      <c r="KZH71" s="877"/>
      <c r="KZI71" s="877"/>
      <c r="KZJ71" s="877"/>
      <c r="KZK71" s="877"/>
      <c r="KZL71" s="877"/>
      <c r="KZM71" s="877"/>
      <c r="KZN71" s="877"/>
      <c r="KZO71" s="877"/>
      <c r="KZP71" s="877"/>
      <c r="KZQ71" s="877"/>
      <c r="KZR71" s="877"/>
      <c r="KZS71" s="877"/>
      <c r="KZT71" s="877"/>
      <c r="KZU71" s="877"/>
      <c r="KZV71" s="877"/>
      <c r="KZW71" s="877"/>
      <c r="KZX71" s="877"/>
      <c r="KZY71" s="877"/>
      <c r="KZZ71" s="877"/>
      <c r="LAA71" s="877"/>
      <c r="LAB71" s="877"/>
      <c r="LAC71" s="877"/>
      <c r="LAD71" s="877"/>
      <c r="LAE71" s="877"/>
      <c r="LAF71" s="877"/>
      <c r="LAG71" s="877"/>
      <c r="LAH71" s="877"/>
      <c r="LAI71" s="877"/>
      <c r="LAJ71" s="877"/>
      <c r="LAK71" s="877"/>
      <c r="LAL71" s="877"/>
      <c r="LAM71" s="877"/>
      <c r="LAN71" s="877"/>
      <c r="LAO71" s="877"/>
      <c r="LAP71" s="877"/>
      <c r="LAQ71" s="877"/>
      <c r="LAR71" s="877"/>
      <c r="LAS71" s="877"/>
      <c r="LAT71" s="877"/>
      <c r="LAU71" s="877"/>
      <c r="LAV71" s="877"/>
      <c r="LAW71" s="877"/>
      <c r="LAX71" s="877"/>
      <c r="LAY71" s="877"/>
      <c r="LAZ71" s="877"/>
      <c r="LBA71" s="877"/>
      <c r="LBB71" s="877"/>
      <c r="LBC71" s="877"/>
      <c r="LBD71" s="877"/>
      <c r="LBE71" s="877"/>
      <c r="LBF71" s="877"/>
      <c r="LBG71" s="877"/>
      <c r="LBH71" s="877"/>
      <c r="LBI71" s="877"/>
      <c r="LBJ71" s="877"/>
      <c r="LBK71" s="877"/>
      <c r="LBL71" s="877"/>
      <c r="LBM71" s="877"/>
      <c r="LBN71" s="877"/>
      <c r="LBO71" s="877"/>
      <c r="LBP71" s="877"/>
      <c r="LBQ71" s="877"/>
      <c r="LBR71" s="877"/>
      <c r="LBS71" s="877"/>
      <c r="LBT71" s="877"/>
      <c r="LBU71" s="877"/>
      <c r="LBV71" s="877"/>
      <c r="LBW71" s="877"/>
      <c r="LBX71" s="877"/>
      <c r="LBY71" s="877"/>
      <c r="LBZ71" s="877"/>
      <c r="LCA71" s="877"/>
      <c r="LCB71" s="877"/>
      <c r="LCC71" s="877"/>
      <c r="LCD71" s="877"/>
      <c r="LCE71" s="877"/>
      <c r="LCF71" s="877"/>
      <c r="LCG71" s="877"/>
      <c r="LCH71" s="877"/>
      <c r="LCI71" s="877"/>
      <c r="LCJ71" s="877"/>
      <c r="LCK71" s="877"/>
      <c r="LCL71" s="877"/>
      <c r="LCM71" s="877"/>
      <c r="LCN71" s="877"/>
      <c r="LCO71" s="877"/>
      <c r="LCP71" s="877"/>
      <c r="LCQ71" s="877"/>
      <c r="LCR71" s="877"/>
      <c r="LCS71" s="877"/>
      <c r="LCT71" s="877"/>
      <c r="LCU71" s="877"/>
      <c r="LCV71" s="877"/>
      <c r="LCW71" s="877"/>
      <c r="LCX71" s="877"/>
      <c r="LCY71" s="877"/>
      <c r="LCZ71" s="877"/>
      <c r="LDA71" s="877"/>
      <c r="LDB71" s="877"/>
      <c r="LDC71" s="877"/>
      <c r="LDD71" s="877"/>
      <c r="LDE71" s="877"/>
      <c r="LDF71" s="877"/>
      <c r="LDG71" s="877"/>
      <c r="LDH71" s="877"/>
      <c r="LDI71" s="877"/>
      <c r="LDJ71" s="877"/>
      <c r="LDK71" s="877"/>
      <c r="LDL71" s="877"/>
      <c r="LDM71" s="877"/>
      <c r="LDN71" s="877"/>
      <c r="LDO71" s="877"/>
      <c r="LDP71" s="877"/>
      <c r="LDQ71" s="877"/>
      <c r="LDR71" s="877"/>
      <c r="LDS71" s="877"/>
      <c r="LDT71" s="877"/>
      <c r="LDU71" s="877"/>
      <c r="LDV71" s="877"/>
      <c r="LDW71" s="877"/>
      <c r="LDX71" s="877"/>
      <c r="LDY71" s="877"/>
      <c r="LDZ71" s="877"/>
      <c r="LEA71" s="877"/>
      <c r="LEB71" s="877"/>
      <c r="LEC71" s="877"/>
      <c r="LED71" s="877"/>
      <c r="LEE71" s="877"/>
      <c r="LEF71" s="877"/>
      <c r="LEG71" s="877"/>
      <c r="LEH71" s="877"/>
      <c r="LEI71" s="877"/>
      <c r="LEJ71" s="877"/>
      <c r="LEK71" s="877"/>
      <c r="LEL71" s="877"/>
      <c r="LEM71" s="877"/>
      <c r="LEN71" s="877"/>
      <c r="LEO71" s="877"/>
      <c r="LEP71" s="877"/>
      <c r="LEQ71" s="877"/>
      <c r="LER71" s="877"/>
      <c r="LES71" s="877"/>
      <c r="LET71" s="877"/>
      <c r="LEU71" s="877"/>
      <c r="LEV71" s="877"/>
      <c r="LEW71" s="877"/>
      <c r="LEX71" s="877"/>
      <c r="LEY71" s="877"/>
      <c r="LEZ71" s="877"/>
      <c r="LFA71" s="877"/>
      <c r="LFB71" s="877"/>
      <c r="LFC71" s="877"/>
      <c r="LFD71" s="877"/>
      <c r="LFE71" s="877"/>
      <c r="LFF71" s="877"/>
      <c r="LFG71" s="877"/>
      <c r="LFH71" s="877"/>
      <c r="LFI71" s="877"/>
      <c r="LFJ71" s="877"/>
      <c r="LFK71" s="877"/>
      <c r="LFL71" s="877"/>
      <c r="LFM71" s="877"/>
      <c r="LFN71" s="877"/>
      <c r="LFO71" s="877"/>
      <c r="LFP71" s="877"/>
      <c r="LFQ71" s="877"/>
      <c r="LFR71" s="877"/>
      <c r="LFS71" s="877"/>
      <c r="LFT71" s="877"/>
      <c r="LFU71" s="877"/>
      <c r="LFV71" s="877"/>
      <c r="LFW71" s="877"/>
      <c r="LFX71" s="877"/>
      <c r="LFY71" s="877"/>
      <c r="LFZ71" s="877"/>
      <c r="LGA71" s="877"/>
      <c r="LGB71" s="877"/>
      <c r="LGC71" s="877"/>
      <c r="LGD71" s="877"/>
      <c r="LGE71" s="877"/>
      <c r="LGF71" s="877"/>
      <c r="LGG71" s="877"/>
      <c r="LGH71" s="877"/>
      <c r="LGI71" s="877"/>
      <c r="LGJ71" s="877"/>
      <c r="LGK71" s="877"/>
      <c r="LGL71" s="877"/>
      <c r="LGM71" s="877"/>
      <c r="LGN71" s="877"/>
      <c r="LGO71" s="877"/>
      <c r="LGP71" s="877"/>
      <c r="LGQ71" s="877"/>
      <c r="LGR71" s="877"/>
      <c r="LGS71" s="877"/>
      <c r="LGT71" s="877"/>
      <c r="LGU71" s="877"/>
      <c r="LGV71" s="877"/>
      <c r="LGW71" s="877"/>
      <c r="LGX71" s="877"/>
      <c r="LGY71" s="877"/>
      <c r="LGZ71" s="877"/>
      <c r="LHA71" s="877"/>
      <c r="LHB71" s="877"/>
      <c r="LHC71" s="877"/>
      <c r="LHD71" s="877"/>
      <c r="LHE71" s="877"/>
      <c r="LHF71" s="877"/>
      <c r="LHG71" s="877"/>
      <c r="LHH71" s="877"/>
      <c r="LHI71" s="877"/>
      <c r="LHJ71" s="877"/>
      <c r="LHK71" s="877"/>
      <c r="LHL71" s="877"/>
      <c r="LHM71" s="877"/>
      <c r="LHN71" s="877"/>
      <c r="LHO71" s="877"/>
      <c r="LHP71" s="877"/>
      <c r="LHQ71" s="877"/>
      <c r="LHR71" s="877"/>
      <c r="LHS71" s="877"/>
      <c r="LHT71" s="877"/>
      <c r="LHU71" s="877"/>
      <c r="LHV71" s="877"/>
      <c r="LHW71" s="877"/>
      <c r="LHX71" s="877"/>
      <c r="LHY71" s="877"/>
      <c r="LHZ71" s="877"/>
      <c r="LIA71" s="877"/>
      <c r="LIB71" s="877"/>
      <c r="LIC71" s="877"/>
      <c r="LID71" s="877"/>
      <c r="LIE71" s="877"/>
      <c r="LIF71" s="877"/>
      <c r="LIG71" s="877"/>
      <c r="LIH71" s="877"/>
      <c r="LII71" s="877"/>
      <c r="LIJ71" s="877"/>
      <c r="LIK71" s="877"/>
      <c r="LIL71" s="877"/>
      <c r="LIM71" s="877"/>
      <c r="LIN71" s="877"/>
      <c r="LIO71" s="877"/>
      <c r="LIP71" s="877"/>
      <c r="LIQ71" s="877"/>
      <c r="LIR71" s="877"/>
      <c r="LIS71" s="877"/>
      <c r="LIT71" s="877"/>
      <c r="LIU71" s="877"/>
      <c r="LIV71" s="877"/>
      <c r="LIW71" s="877"/>
      <c r="LIX71" s="877"/>
      <c r="LIY71" s="877"/>
      <c r="LIZ71" s="877"/>
      <c r="LJA71" s="877"/>
      <c r="LJB71" s="877"/>
      <c r="LJC71" s="877"/>
      <c r="LJD71" s="877"/>
      <c r="LJE71" s="877"/>
      <c r="LJF71" s="877"/>
      <c r="LJG71" s="877"/>
      <c r="LJH71" s="877"/>
      <c r="LJI71" s="877"/>
      <c r="LJJ71" s="877"/>
      <c r="LJK71" s="877"/>
      <c r="LJL71" s="877"/>
      <c r="LJM71" s="877"/>
      <c r="LJN71" s="877"/>
      <c r="LJO71" s="877"/>
      <c r="LJP71" s="877"/>
      <c r="LJQ71" s="877"/>
      <c r="LJR71" s="877"/>
      <c r="LJS71" s="877"/>
      <c r="LJT71" s="877"/>
      <c r="LJU71" s="877"/>
      <c r="LJV71" s="877"/>
      <c r="LJW71" s="877"/>
      <c r="LJX71" s="877"/>
      <c r="LJY71" s="877"/>
      <c r="LJZ71" s="877"/>
      <c r="LKA71" s="877"/>
      <c r="LKB71" s="877"/>
      <c r="LKC71" s="877"/>
      <c r="LKD71" s="877"/>
      <c r="LKE71" s="877"/>
      <c r="LKF71" s="877"/>
      <c r="LKG71" s="877"/>
      <c r="LKH71" s="877"/>
      <c r="LKI71" s="877"/>
      <c r="LKJ71" s="877"/>
      <c r="LKK71" s="877"/>
      <c r="LKL71" s="877"/>
      <c r="LKM71" s="877"/>
      <c r="LKN71" s="877"/>
      <c r="LKO71" s="877"/>
      <c r="LKP71" s="877"/>
      <c r="LKQ71" s="877"/>
      <c r="LKR71" s="877"/>
      <c r="LKS71" s="877"/>
      <c r="LKT71" s="877"/>
      <c r="LKU71" s="877"/>
      <c r="LKV71" s="877"/>
      <c r="LKW71" s="877"/>
      <c r="LKX71" s="877"/>
      <c r="LKY71" s="877"/>
      <c r="LKZ71" s="877"/>
      <c r="LLA71" s="877"/>
      <c r="LLB71" s="877"/>
      <c r="LLC71" s="877"/>
      <c r="LLD71" s="877"/>
      <c r="LLE71" s="877"/>
      <c r="LLF71" s="877"/>
      <c r="LLG71" s="877"/>
      <c r="LLH71" s="877"/>
      <c r="LLI71" s="877"/>
      <c r="LLJ71" s="877"/>
      <c r="LLK71" s="877"/>
      <c r="LLL71" s="877"/>
      <c r="LLM71" s="877"/>
      <c r="LLN71" s="877"/>
      <c r="LLO71" s="877"/>
      <c r="LLP71" s="877"/>
      <c r="LLQ71" s="877"/>
      <c r="LLR71" s="877"/>
      <c r="LLS71" s="877"/>
      <c r="LLT71" s="877"/>
      <c r="LLU71" s="877"/>
      <c r="LLV71" s="877"/>
      <c r="LLW71" s="877"/>
      <c r="LLX71" s="877"/>
      <c r="LLY71" s="877"/>
      <c r="LLZ71" s="877"/>
      <c r="LMA71" s="877"/>
      <c r="LMB71" s="877"/>
      <c r="LMC71" s="877"/>
      <c r="LMD71" s="877"/>
      <c r="LME71" s="877"/>
      <c r="LMF71" s="877"/>
      <c r="LMG71" s="877"/>
      <c r="LMH71" s="877"/>
      <c r="LMI71" s="877"/>
      <c r="LMJ71" s="877"/>
      <c r="LMK71" s="877"/>
      <c r="LML71" s="877"/>
      <c r="LMM71" s="877"/>
      <c r="LMN71" s="877"/>
      <c r="LMO71" s="877"/>
      <c r="LMP71" s="877"/>
      <c r="LMQ71" s="877"/>
      <c r="LMR71" s="877"/>
      <c r="LMS71" s="877"/>
      <c r="LMT71" s="877"/>
      <c r="LMU71" s="877"/>
      <c r="LMV71" s="877"/>
      <c r="LMW71" s="877"/>
      <c r="LMX71" s="877"/>
      <c r="LMY71" s="877"/>
      <c r="LMZ71" s="877"/>
      <c r="LNA71" s="877"/>
      <c r="LNB71" s="877"/>
      <c r="LNC71" s="877"/>
      <c r="LND71" s="877"/>
      <c r="LNE71" s="877"/>
      <c r="LNF71" s="877"/>
      <c r="LNG71" s="877"/>
      <c r="LNH71" s="877"/>
      <c r="LNI71" s="877"/>
      <c r="LNJ71" s="877"/>
      <c r="LNK71" s="877"/>
      <c r="LNL71" s="877"/>
      <c r="LNM71" s="877"/>
      <c r="LNN71" s="877"/>
      <c r="LNO71" s="877"/>
      <c r="LNP71" s="877"/>
      <c r="LNQ71" s="877"/>
      <c r="LNR71" s="877"/>
      <c r="LNS71" s="877"/>
      <c r="LNT71" s="877"/>
      <c r="LNU71" s="877"/>
      <c r="LNV71" s="877"/>
      <c r="LNW71" s="877"/>
      <c r="LNX71" s="877"/>
      <c r="LNY71" s="877"/>
      <c r="LNZ71" s="877"/>
      <c r="LOA71" s="877"/>
      <c r="LOB71" s="877"/>
      <c r="LOC71" s="877"/>
      <c r="LOD71" s="877"/>
      <c r="LOE71" s="877"/>
      <c r="LOF71" s="877"/>
      <c r="LOG71" s="877"/>
      <c r="LOH71" s="877"/>
      <c r="LOI71" s="877"/>
      <c r="LOJ71" s="877"/>
      <c r="LOK71" s="877"/>
      <c r="LOL71" s="877"/>
      <c r="LOM71" s="877"/>
      <c r="LON71" s="877"/>
      <c r="LOO71" s="877"/>
      <c r="LOP71" s="877"/>
      <c r="LOQ71" s="877"/>
      <c r="LOR71" s="877"/>
      <c r="LOS71" s="877"/>
      <c r="LOT71" s="877"/>
      <c r="LOU71" s="877"/>
      <c r="LOV71" s="877"/>
      <c r="LOW71" s="877"/>
      <c r="LOX71" s="877"/>
      <c r="LOY71" s="877"/>
      <c r="LOZ71" s="877"/>
      <c r="LPA71" s="877"/>
      <c r="LPB71" s="877"/>
      <c r="LPC71" s="877"/>
      <c r="LPD71" s="877"/>
      <c r="LPE71" s="877"/>
      <c r="LPF71" s="877"/>
      <c r="LPG71" s="877"/>
      <c r="LPH71" s="877"/>
      <c r="LPI71" s="877"/>
      <c r="LPJ71" s="877"/>
      <c r="LPK71" s="877"/>
      <c r="LPL71" s="877"/>
      <c r="LPM71" s="877"/>
      <c r="LPN71" s="877"/>
      <c r="LPO71" s="877"/>
      <c r="LPP71" s="877"/>
      <c r="LPQ71" s="877"/>
      <c r="LPR71" s="877"/>
      <c r="LPS71" s="877"/>
      <c r="LPT71" s="877"/>
      <c r="LPU71" s="877"/>
      <c r="LPV71" s="877"/>
      <c r="LPW71" s="877"/>
      <c r="LPX71" s="877"/>
      <c r="LPY71" s="877"/>
      <c r="LPZ71" s="877"/>
      <c r="LQA71" s="877"/>
      <c r="LQB71" s="877"/>
      <c r="LQC71" s="877"/>
      <c r="LQD71" s="877"/>
      <c r="LQE71" s="877"/>
      <c r="LQF71" s="877"/>
      <c r="LQG71" s="877"/>
      <c r="LQH71" s="877"/>
      <c r="LQI71" s="877"/>
      <c r="LQJ71" s="877"/>
      <c r="LQK71" s="877"/>
      <c r="LQL71" s="877"/>
      <c r="LQM71" s="877"/>
      <c r="LQN71" s="877"/>
      <c r="LQO71" s="877"/>
      <c r="LQP71" s="877"/>
      <c r="LQQ71" s="877"/>
      <c r="LQR71" s="877"/>
      <c r="LQS71" s="877"/>
      <c r="LQT71" s="877"/>
      <c r="LQU71" s="877"/>
      <c r="LQV71" s="877"/>
      <c r="LQW71" s="877"/>
      <c r="LQX71" s="877"/>
      <c r="LQY71" s="877"/>
      <c r="LQZ71" s="877"/>
      <c r="LRA71" s="877"/>
      <c r="LRB71" s="877"/>
      <c r="LRC71" s="877"/>
      <c r="LRD71" s="877"/>
      <c r="LRE71" s="877"/>
      <c r="LRF71" s="877"/>
      <c r="LRG71" s="877"/>
      <c r="LRH71" s="877"/>
      <c r="LRI71" s="877"/>
      <c r="LRJ71" s="877"/>
      <c r="LRK71" s="877"/>
      <c r="LRL71" s="877"/>
      <c r="LRM71" s="877"/>
      <c r="LRN71" s="877"/>
      <c r="LRO71" s="877"/>
      <c r="LRP71" s="877"/>
      <c r="LRQ71" s="877"/>
      <c r="LRR71" s="877"/>
      <c r="LRS71" s="877"/>
      <c r="LRT71" s="877"/>
      <c r="LRU71" s="877"/>
      <c r="LRV71" s="877"/>
      <c r="LRW71" s="877"/>
      <c r="LRX71" s="877"/>
      <c r="LRY71" s="877"/>
      <c r="LRZ71" s="877"/>
      <c r="LSA71" s="877"/>
      <c r="LSB71" s="877"/>
      <c r="LSC71" s="877"/>
      <c r="LSD71" s="877"/>
      <c r="LSE71" s="877"/>
      <c r="LSF71" s="877"/>
      <c r="LSG71" s="877"/>
      <c r="LSH71" s="877"/>
      <c r="LSI71" s="877"/>
      <c r="LSJ71" s="877"/>
      <c r="LSK71" s="877"/>
      <c r="LSL71" s="877"/>
      <c r="LSM71" s="877"/>
      <c r="LSN71" s="877"/>
      <c r="LSO71" s="877"/>
      <c r="LSP71" s="877"/>
      <c r="LSQ71" s="877"/>
      <c r="LSR71" s="877"/>
      <c r="LSS71" s="877"/>
      <c r="LST71" s="877"/>
      <c r="LSU71" s="877"/>
      <c r="LSV71" s="877"/>
      <c r="LSW71" s="877"/>
      <c r="LSX71" s="877"/>
      <c r="LSY71" s="877"/>
      <c r="LSZ71" s="877"/>
      <c r="LTA71" s="877"/>
      <c r="LTB71" s="877"/>
      <c r="LTC71" s="877"/>
      <c r="LTD71" s="877"/>
      <c r="LTE71" s="877"/>
      <c r="LTF71" s="877"/>
      <c r="LTG71" s="877"/>
      <c r="LTH71" s="877"/>
      <c r="LTI71" s="877"/>
      <c r="LTJ71" s="877"/>
      <c r="LTK71" s="877"/>
      <c r="LTL71" s="877"/>
      <c r="LTM71" s="877"/>
      <c r="LTN71" s="877"/>
      <c r="LTO71" s="877"/>
      <c r="LTP71" s="877"/>
      <c r="LTQ71" s="877"/>
      <c r="LTR71" s="877"/>
      <c r="LTS71" s="877"/>
      <c r="LTT71" s="877"/>
      <c r="LTU71" s="877"/>
      <c r="LTV71" s="877"/>
      <c r="LTW71" s="877"/>
      <c r="LTX71" s="877"/>
      <c r="LTY71" s="877"/>
      <c r="LTZ71" s="877"/>
      <c r="LUA71" s="877"/>
      <c r="LUB71" s="877"/>
      <c r="LUC71" s="877"/>
      <c r="LUD71" s="877"/>
      <c r="LUE71" s="877"/>
      <c r="LUF71" s="877"/>
      <c r="LUG71" s="877"/>
      <c r="LUH71" s="877"/>
      <c r="LUI71" s="877"/>
      <c r="LUJ71" s="877"/>
      <c r="LUK71" s="877"/>
      <c r="LUL71" s="877"/>
      <c r="LUM71" s="877"/>
      <c r="LUN71" s="877"/>
      <c r="LUO71" s="877"/>
      <c r="LUP71" s="877"/>
      <c r="LUQ71" s="877"/>
      <c r="LUR71" s="877"/>
      <c r="LUS71" s="877"/>
      <c r="LUT71" s="877"/>
      <c r="LUU71" s="877"/>
      <c r="LUV71" s="877"/>
      <c r="LUW71" s="877"/>
      <c r="LUX71" s="877"/>
      <c r="LUY71" s="877"/>
      <c r="LUZ71" s="877"/>
      <c r="LVA71" s="877"/>
      <c r="LVB71" s="877"/>
      <c r="LVC71" s="877"/>
      <c r="LVD71" s="877"/>
      <c r="LVE71" s="877"/>
      <c r="LVF71" s="877"/>
      <c r="LVG71" s="877"/>
      <c r="LVH71" s="877"/>
      <c r="LVI71" s="877"/>
      <c r="LVJ71" s="877"/>
      <c r="LVK71" s="877"/>
      <c r="LVL71" s="877"/>
      <c r="LVM71" s="877"/>
      <c r="LVN71" s="877"/>
      <c r="LVO71" s="877"/>
      <c r="LVP71" s="877"/>
      <c r="LVQ71" s="877"/>
      <c r="LVR71" s="877"/>
      <c r="LVS71" s="877"/>
      <c r="LVT71" s="877"/>
      <c r="LVU71" s="877"/>
      <c r="LVV71" s="877"/>
      <c r="LVW71" s="877"/>
      <c r="LVX71" s="877"/>
      <c r="LVY71" s="877"/>
      <c r="LVZ71" s="877"/>
      <c r="LWA71" s="877"/>
      <c r="LWB71" s="877"/>
      <c r="LWC71" s="877"/>
      <c r="LWD71" s="877"/>
      <c r="LWE71" s="877"/>
      <c r="LWF71" s="877"/>
      <c r="LWG71" s="877"/>
      <c r="LWH71" s="877"/>
      <c r="LWI71" s="877"/>
      <c r="LWJ71" s="877"/>
      <c r="LWK71" s="877"/>
      <c r="LWL71" s="877"/>
      <c r="LWM71" s="877"/>
      <c r="LWN71" s="877"/>
      <c r="LWO71" s="877"/>
      <c r="LWP71" s="877"/>
      <c r="LWQ71" s="877"/>
      <c r="LWR71" s="877"/>
      <c r="LWS71" s="877"/>
      <c r="LWT71" s="877"/>
      <c r="LWU71" s="877"/>
      <c r="LWV71" s="877"/>
      <c r="LWW71" s="877"/>
      <c r="LWX71" s="877"/>
      <c r="LWY71" s="877"/>
      <c r="LWZ71" s="877"/>
      <c r="LXA71" s="877"/>
      <c r="LXB71" s="877"/>
      <c r="LXC71" s="877"/>
      <c r="LXD71" s="877"/>
      <c r="LXE71" s="877"/>
      <c r="LXF71" s="877"/>
      <c r="LXG71" s="877"/>
      <c r="LXH71" s="877"/>
      <c r="LXI71" s="877"/>
      <c r="LXJ71" s="877"/>
      <c r="LXK71" s="877"/>
      <c r="LXL71" s="877"/>
      <c r="LXM71" s="877"/>
      <c r="LXN71" s="877"/>
      <c r="LXO71" s="877"/>
      <c r="LXP71" s="877"/>
      <c r="LXQ71" s="877"/>
      <c r="LXR71" s="877"/>
      <c r="LXS71" s="877"/>
      <c r="LXT71" s="877"/>
      <c r="LXU71" s="877"/>
      <c r="LXV71" s="877"/>
      <c r="LXW71" s="877"/>
      <c r="LXX71" s="877"/>
      <c r="LXY71" s="877"/>
      <c r="LXZ71" s="877"/>
      <c r="LYA71" s="877"/>
      <c r="LYB71" s="877"/>
      <c r="LYC71" s="877"/>
      <c r="LYD71" s="877"/>
      <c r="LYE71" s="877"/>
      <c r="LYF71" s="877"/>
      <c r="LYG71" s="877"/>
      <c r="LYH71" s="877"/>
      <c r="LYI71" s="877"/>
      <c r="LYJ71" s="877"/>
      <c r="LYK71" s="877"/>
      <c r="LYL71" s="877"/>
      <c r="LYM71" s="877"/>
      <c r="LYN71" s="877"/>
      <c r="LYO71" s="877"/>
      <c r="LYP71" s="877"/>
      <c r="LYQ71" s="877"/>
      <c r="LYR71" s="877"/>
      <c r="LYS71" s="877"/>
      <c r="LYT71" s="877"/>
      <c r="LYU71" s="877"/>
      <c r="LYV71" s="877"/>
      <c r="LYW71" s="877"/>
      <c r="LYX71" s="877"/>
      <c r="LYY71" s="877"/>
      <c r="LYZ71" s="877"/>
      <c r="LZA71" s="877"/>
      <c r="LZB71" s="877"/>
      <c r="LZC71" s="877"/>
      <c r="LZD71" s="877"/>
      <c r="LZE71" s="877"/>
      <c r="LZF71" s="877"/>
      <c r="LZG71" s="877"/>
      <c r="LZH71" s="877"/>
      <c r="LZI71" s="877"/>
      <c r="LZJ71" s="877"/>
      <c r="LZK71" s="877"/>
      <c r="LZL71" s="877"/>
      <c r="LZM71" s="877"/>
      <c r="LZN71" s="877"/>
      <c r="LZO71" s="877"/>
      <c r="LZP71" s="877"/>
      <c r="LZQ71" s="877"/>
      <c r="LZR71" s="877"/>
      <c r="LZS71" s="877"/>
      <c r="LZT71" s="877"/>
      <c r="LZU71" s="877"/>
      <c r="LZV71" s="877"/>
      <c r="LZW71" s="877"/>
      <c r="LZX71" s="877"/>
      <c r="LZY71" s="877"/>
      <c r="LZZ71" s="877"/>
      <c r="MAA71" s="877"/>
      <c r="MAB71" s="877"/>
      <c r="MAC71" s="877"/>
      <c r="MAD71" s="877"/>
      <c r="MAE71" s="877"/>
      <c r="MAF71" s="877"/>
      <c r="MAG71" s="877"/>
      <c r="MAH71" s="877"/>
      <c r="MAI71" s="877"/>
      <c r="MAJ71" s="877"/>
      <c r="MAK71" s="877"/>
      <c r="MAL71" s="877"/>
      <c r="MAM71" s="877"/>
      <c r="MAN71" s="877"/>
      <c r="MAO71" s="877"/>
      <c r="MAP71" s="877"/>
      <c r="MAQ71" s="877"/>
      <c r="MAR71" s="877"/>
      <c r="MAS71" s="877"/>
      <c r="MAT71" s="877"/>
      <c r="MAU71" s="877"/>
      <c r="MAV71" s="877"/>
      <c r="MAW71" s="877"/>
      <c r="MAX71" s="877"/>
      <c r="MAY71" s="877"/>
      <c r="MAZ71" s="877"/>
      <c r="MBA71" s="877"/>
      <c r="MBB71" s="877"/>
      <c r="MBC71" s="877"/>
      <c r="MBD71" s="877"/>
      <c r="MBE71" s="877"/>
      <c r="MBF71" s="877"/>
      <c r="MBG71" s="877"/>
      <c r="MBH71" s="877"/>
      <c r="MBI71" s="877"/>
      <c r="MBJ71" s="877"/>
      <c r="MBK71" s="877"/>
      <c r="MBL71" s="877"/>
      <c r="MBM71" s="877"/>
      <c r="MBN71" s="877"/>
      <c r="MBO71" s="877"/>
      <c r="MBP71" s="877"/>
      <c r="MBQ71" s="877"/>
      <c r="MBR71" s="877"/>
      <c r="MBS71" s="877"/>
      <c r="MBT71" s="877"/>
      <c r="MBU71" s="877"/>
      <c r="MBV71" s="877"/>
      <c r="MBW71" s="877"/>
      <c r="MBX71" s="877"/>
      <c r="MBY71" s="877"/>
      <c r="MBZ71" s="877"/>
      <c r="MCA71" s="877"/>
      <c r="MCB71" s="877"/>
      <c r="MCC71" s="877"/>
      <c r="MCD71" s="877"/>
      <c r="MCE71" s="877"/>
      <c r="MCF71" s="877"/>
      <c r="MCG71" s="877"/>
      <c r="MCH71" s="877"/>
      <c r="MCI71" s="877"/>
      <c r="MCJ71" s="877"/>
      <c r="MCK71" s="877"/>
      <c r="MCL71" s="877"/>
      <c r="MCM71" s="877"/>
      <c r="MCN71" s="877"/>
      <c r="MCO71" s="877"/>
      <c r="MCP71" s="877"/>
      <c r="MCQ71" s="877"/>
      <c r="MCR71" s="877"/>
      <c r="MCS71" s="877"/>
      <c r="MCT71" s="877"/>
      <c r="MCU71" s="877"/>
      <c r="MCV71" s="877"/>
      <c r="MCW71" s="877"/>
      <c r="MCX71" s="877"/>
      <c r="MCY71" s="877"/>
      <c r="MCZ71" s="877"/>
      <c r="MDA71" s="877"/>
      <c r="MDB71" s="877"/>
      <c r="MDC71" s="877"/>
      <c r="MDD71" s="877"/>
      <c r="MDE71" s="877"/>
      <c r="MDF71" s="877"/>
      <c r="MDG71" s="877"/>
      <c r="MDH71" s="877"/>
      <c r="MDI71" s="877"/>
      <c r="MDJ71" s="877"/>
      <c r="MDK71" s="877"/>
      <c r="MDL71" s="877"/>
      <c r="MDM71" s="877"/>
      <c r="MDN71" s="877"/>
      <c r="MDO71" s="877"/>
      <c r="MDP71" s="877"/>
      <c r="MDQ71" s="877"/>
      <c r="MDR71" s="877"/>
      <c r="MDS71" s="877"/>
      <c r="MDT71" s="877"/>
      <c r="MDU71" s="877"/>
      <c r="MDV71" s="877"/>
      <c r="MDW71" s="877"/>
      <c r="MDX71" s="877"/>
      <c r="MDY71" s="877"/>
      <c r="MDZ71" s="877"/>
      <c r="MEA71" s="877"/>
      <c r="MEB71" s="877"/>
      <c r="MEC71" s="877"/>
      <c r="MED71" s="877"/>
      <c r="MEE71" s="877"/>
      <c r="MEF71" s="877"/>
      <c r="MEG71" s="877"/>
      <c r="MEH71" s="877"/>
      <c r="MEI71" s="877"/>
      <c r="MEJ71" s="877"/>
      <c r="MEK71" s="877"/>
      <c r="MEL71" s="877"/>
      <c r="MEM71" s="877"/>
      <c r="MEN71" s="877"/>
      <c r="MEO71" s="877"/>
      <c r="MEP71" s="877"/>
      <c r="MEQ71" s="877"/>
      <c r="MER71" s="877"/>
      <c r="MES71" s="877"/>
      <c r="MET71" s="877"/>
      <c r="MEU71" s="877"/>
      <c r="MEV71" s="877"/>
      <c r="MEW71" s="877"/>
      <c r="MEX71" s="877"/>
      <c r="MEY71" s="877"/>
      <c r="MEZ71" s="877"/>
      <c r="MFA71" s="877"/>
      <c r="MFB71" s="877"/>
      <c r="MFC71" s="877"/>
      <c r="MFD71" s="877"/>
      <c r="MFE71" s="877"/>
      <c r="MFF71" s="877"/>
      <c r="MFG71" s="877"/>
      <c r="MFH71" s="877"/>
      <c r="MFI71" s="877"/>
      <c r="MFJ71" s="877"/>
      <c r="MFK71" s="877"/>
      <c r="MFL71" s="877"/>
      <c r="MFM71" s="877"/>
      <c r="MFN71" s="877"/>
      <c r="MFO71" s="877"/>
      <c r="MFP71" s="877"/>
      <c r="MFQ71" s="877"/>
      <c r="MFR71" s="877"/>
      <c r="MFS71" s="877"/>
      <c r="MFT71" s="877"/>
      <c r="MFU71" s="877"/>
      <c r="MFV71" s="877"/>
      <c r="MFW71" s="877"/>
      <c r="MFX71" s="877"/>
      <c r="MFY71" s="877"/>
      <c r="MFZ71" s="877"/>
      <c r="MGA71" s="877"/>
      <c r="MGB71" s="877"/>
      <c r="MGC71" s="877"/>
      <c r="MGD71" s="877"/>
      <c r="MGE71" s="877"/>
      <c r="MGF71" s="877"/>
      <c r="MGG71" s="877"/>
      <c r="MGH71" s="877"/>
      <c r="MGI71" s="877"/>
      <c r="MGJ71" s="877"/>
      <c r="MGK71" s="877"/>
      <c r="MGL71" s="877"/>
      <c r="MGM71" s="877"/>
      <c r="MGN71" s="877"/>
      <c r="MGO71" s="877"/>
      <c r="MGP71" s="877"/>
      <c r="MGQ71" s="877"/>
      <c r="MGR71" s="877"/>
      <c r="MGS71" s="877"/>
      <c r="MGT71" s="877"/>
      <c r="MGU71" s="877"/>
      <c r="MGV71" s="877"/>
      <c r="MGW71" s="877"/>
      <c r="MGX71" s="877"/>
      <c r="MGY71" s="877"/>
      <c r="MGZ71" s="877"/>
      <c r="MHA71" s="877"/>
      <c r="MHB71" s="877"/>
      <c r="MHC71" s="877"/>
      <c r="MHD71" s="877"/>
      <c r="MHE71" s="877"/>
      <c r="MHF71" s="877"/>
      <c r="MHG71" s="877"/>
      <c r="MHH71" s="877"/>
      <c r="MHI71" s="877"/>
      <c r="MHJ71" s="877"/>
      <c r="MHK71" s="877"/>
      <c r="MHL71" s="877"/>
      <c r="MHM71" s="877"/>
      <c r="MHN71" s="877"/>
      <c r="MHO71" s="877"/>
      <c r="MHP71" s="877"/>
      <c r="MHQ71" s="877"/>
      <c r="MHR71" s="877"/>
      <c r="MHS71" s="877"/>
      <c r="MHT71" s="877"/>
      <c r="MHU71" s="877"/>
      <c r="MHV71" s="877"/>
      <c r="MHW71" s="877"/>
      <c r="MHX71" s="877"/>
      <c r="MHY71" s="877"/>
      <c r="MHZ71" s="877"/>
      <c r="MIA71" s="877"/>
      <c r="MIB71" s="877"/>
      <c r="MIC71" s="877"/>
      <c r="MID71" s="877"/>
      <c r="MIE71" s="877"/>
      <c r="MIF71" s="877"/>
      <c r="MIG71" s="877"/>
      <c r="MIH71" s="877"/>
      <c r="MII71" s="877"/>
      <c r="MIJ71" s="877"/>
      <c r="MIK71" s="877"/>
      <c r="MIL71" s="877"/>
      <c r="MIM71" s="877"/>
      <c r="MIN71" s="877"/>
      <c r="MIO71" s="877"/>
      <c r="MIP71" s="877"/>
      <c r="MIQ71" s="877"/>
      <c r="MIR71" s="877"/>
      <c r="MIS71" s="877"/>
      <c r="MIT71" s="877"/>
      <c r="MIU71" s="877"/>
      <c r="MIV71" s="877"/>
      <c r="MIW71" s="877"/>
      <c r="MIX71" s="877"/>
      <c r="MIY71" s="877"/>
      <c r="MIZ71" s="877"/>
      <c r="MJA71" s="877"/>
      <c r="MJB71" s="877"/>
      <c r="MJC71" s="877"/>
      <c r="MJD71" s="877"/>
      <c r="MJE71" s="877"/>
      <c r="MJF71" s="877"/>
      <c r="MJG71" s="877"/>
      <c r="MJH71" s="877"/>
      <c r="MJI71" s="877"/>
      <c r="MJJ71" s="877"/>
      <c r="MJK71" s="877"/>
      <c r="MJL71" s="877"/>
      <c r="MJM71" s="877"/>
      <c r="MJN71" s="877"/>
      <c r="MJO71" s="877"/>
      <c r="MJP71" s="877"/>
      <c r="MJQ71" s="877"/>
      <c r="MJR71" s="877"/>
      <c r="MJS71" s="877"/>
      <c r="MJT71" s="877"/>
      <c r="MJU71" s="877"/>
      <c r="MJV71" s="877"/>
      <c r="MJW71" s="877"/>
      <c r="MJX71" s="877"/>
      <c r="MJY71" s="877"/>
      <c r="MJZ71" s="877"/>
      <c r="MKA71" s="877"/>
      <c r="MKB71" s="877"/>
      <c r="MKC71" s="877"/>
      <c r="MKD71" s="877"/>
      <c r="MKE71" s="877"/>
      <c r="MKF71" s="877"/>
      <c r="MKG71" s="877"/>
      <c r="MKH71" s="877"/>
      <c r="MKI71" s="877"/>
      <c r="MKJ71" s="877"/>
      <c r="MKK71" s="877"/>
      <c r="MKL71" s="877"/>
      <c r="MKM71" s="877"/>
      <c r="MKN71" s="877"/>
      <c r="MKO71" s="877"/>
      <c r="MKP71" s="877"/>
      <c r="MKQ71" s="877"/>
      <c r="MKR71" s="877"/>
      <c r="MKS71" s="877"/>
      <c r="MKT71" s="877"/>
      <c r="MKU71" s="877"/>
      <c r="MKV71" s="877"/>
      <c r="MKW71" s="877"/>
      <c r="MKX71" s="877"/>
      <c r="MKY71" s="877"/>
      <c r="MKZ71" s="877"/>
      <c r="MLA71" s="877"/>
      <c r="MLB71" s="877"/>
      <c r="MLC71" s="877"/>
      <c r="MLD71" s="877"/>
      <c r="MLE71" s="877"/>
      <c r="MLF71" s="877"/>
      <c r="MLG71" s="877"/>
      <c r="MLH71" s="877"/>
      <c r="MLI71" s="877"/>
      <c r="MLJ71" s="877"/>
      <c r="MLK71" s="877"/>
      <c r="MLL71" s="877"/>
      <c r="MLM71" s="877"/>
      <c r="MLN71" s="877"/>
      <c r="MLO71" s="877"/>
      <c r="MLP71" s="877"/>
      <c r="MLQ71" s="877"/>
      <c r="MLR71" s="877"/>
      <c r="MLS71" s="877"/>
      <c r="MLT71" s="877"/>
      <c r="MLU71" s="877"/>
      <c r="MLV71" s="877"/>
      <c r="MLW71" s="877"/>
      <c r="MLX71" s="877"/>
      <c r="MLY71" s="877"/>
      <c r="MLZ71" s="877"/>
      <c r="MMA71" s="877"/>
      <c r="MMB71" s="877"/>
      <c r="MMC71" s="877"/>
      <c r="MMD71" s="877"/>
      <c r="MME71" s="877"/>
      <c r="MMF71" s="877"/>
      <c r="MMG71" s="877"/>
      <c r="MMH71" s="877"/>
      <c r="MMI71" s="877"/>
      <c r="MMJ71" s="877"/>
      <c r="MMK71" s="877"/>
      <c r="MML71" s="877"/>
      <c r="MMM71" s="877"/>
      <c r="MMN71" s="877"/>
      <c r="MMO71" s="877"/>
      <c r="MMP71" s="877"/>
      <c r="MMQ71" s="877"/>
      <c r="MMR71" s="877"/>
      <c r="MMS71" s="877"/>
      <c r="MMT71" s="877"/>
      <c r="MMU71" s="877"/>
      <c r="MMV71" s="877"/>
      <c r="MMW71" s="877"/>
      <c r="MMX71" s="877"/>
      <c r="MMY71" s="877"/>
      <c r="MMZ71" s="877"/>
      <c r="MNA71" s="877"/>
      <c r="MNB71" s="877"/>
      <c r="MNC71" s="877"/>
      <c r="MND71" s="877"/>
      <c r="MNE71" s="877"/>
      <c r="MNF71" s="877"/>
      <c r="MNG71" s="877"/>
      <c r="MNH71" s="877"/>
      <c r="MNI71" s="877"/>
      <c r="MNJ71" s="877"/>
      <c r="MNK71" s="877"/>
      <c r="MNL71" s="877"/>
      <c r="MNM71" s="877"/>
      <c r="MNN71" s="877"/>
      <c r="MNO71" s="877"/>
      <c r="MNP71" s="877"/>
      <c r="MNQ71" s="877"/>
      <c r="MNR71" s="877"/>
      <c r="MNS71" s="877"/>
      <c r="MNT71" s="877"/>
      <c r="MNU71" s="877"/>
      <c r="MNV71" s="877"/>
      <c r="MNW71" s="877"/>
      <c r="MNX71" s="877"/>
      <c r="MNY71" s="877"/>
      <c r="MNZ71" s="877"/>
      <c r="MOA71" s="877"/>
      <c r="MOB71" s="877"/>
      <c r="MOC71" s="877"/>
      <c r="MOD71" s="877"/>
      <c r="MOE71" s="877"/>
      <c r="MOF71" s="877"/>
      <c r="MOG71" s="877"/>
      <c r="MOH71" s="877"/>
      <c r="MOI71" s="877"/>
      <c r="MOJ71" s="877"/>
      <c r="MOK71" s="877"/>
      <c r="MOL71" s="877"/>
      <c r="MOM71" s="877"/>
      <c r="MON71" s="877"/>
      <c r="MOO71" s="877"/>
      <c r="MOP71" s="877"/>
      <c r="MOQ71" s="877"/>
      <c r="MOR71" s="877"/>
      <c r="MOS71" s="877"/>
      <c r="MOT71" s="877"/>
      <c r="MOU71" s="877"/>
      <c r="MOV71" s="877"/>
      <c r="MOW71" s="877"/>
      <c r="MOX71" s="877"/>
      <c r="MOY71" s="877"/>
      <c r="MOZ71" s="877"/>
      <c r="MPA71" s="877"/>
      <c r="MPB71" s="877"/>
      <c r="MPC71" s="877"/>
      <c r="MPD71" s="877"/>
      <c r="MPE71" s="877"/>
      <c r="MPF71" s="877"/>
      <c r="MPG71" s="877"/>
      <c r="MPH71" s="877"/>
      <c r="MPI71" s="877"/>
      <c r="MPJ71" s="877"/>
      <c r="MPK71" s="877"/>
      <c r="MPL71" s="877"/>
      <c r="MPM71" s="877"/>
      <c r="MPN71" s="877"/>
      <c r="MPO71" s="877"/>
      <c r="MPP71" s="877"/>
      <c r="MPQ71" s="877"/>
      <c r="MPR71" s="877"/>
      <c r="MPS71" s="877"/>
      <c r="MPT71" s="877"/>
      <c r="MPU71" s="877"/>
      <c r="MPV71" s="877"/>
      <c r="MPW71" s="877"/>
      <c r="MPX71" s="877"/>
      <c r="MPY71" s="877"/>
      <c r="MPZ71" s="877"/>
      <c r="MQA71" s="877"/>
      <c r="MQB71" s="877"/>
      <c r="MQC71" s="877"/>
      <c r="MQD71" s="877"/>
      <c r="MQE71" s="877"/>
      <c r="MQF71" s="877"/>
      <c r="MQG71" s="877"/>
      <c r="MQH71" s="877"/>
      <c r="MQI71" s="877"/>
      <c r="MQJ71" s="877"/>
      <c r="MQK71" s="877"/>
      <c r="MQL71" s="877"/>
      <c r="MQM71" s="877"/>
      <c r="MQN71" s="877"/>
      <c r="MQO71" s="877"/>
      <c r="MQP71" s="877"/>
      <c r="MQQ71" s="877"/>
      <c r="MQR71" s="877"/>
      <c r="MQS71" s="877"/>
      <c r="MQT71" s="877"/>
      <c r="MQU71" s="877"/>
      <c r="MQV71" s="877"/>
      <c r="MQW71" s="877"/>
      <c r="MQX71" s="877"/>
      <c r="MQY71" s="877"/>
      <c r="MQZ71" s="877"/>
      <c r="MRA71" s="877"/>
      <c r="MRB71" s="877"/>
      <c r="MRC71" s="877"/>
      <c r="MRD71" s="877"/>
      <c r="MRE71" s="877"/>
      <c r="MRF71" s="877"/>
      <c r="MRG71" s="877"/>
      <c r="MRH71" s="877"/>
      <c r="MRI71" s="877"/>
      <c r="MRJ71" s="877"/>
      <c r="MRK71" s="877"/>
      <c r="MRL71" s="877"/>
      <c r="MRM71" s="877"/>
      <c r="MRN71" s="877"/>
      <c r="MRO71" s="877"/>
      <c r="MRP71" s="877"/>
      <c r="MRQ71" s="877"/>
      <c r="MRR71" s="877"/>
      <c r="MRS71" s="877"/>
      <c r="MRT71" s="877"/>
      <c r="MRU71" s="877"/>
      <c r="MRV71" s="877"/>
      <c r="MRW71" s="877"/>
      <c r="MRX71" s="877"/>
      <c r="MRY71" s="877"/>
      <c r="MRZ71" s="877"/>
      <c r="MSA71" s="877"/>
      <c r="MSB71" s="877"/>
      <c r="MSC71" s="877"/>
      <c r="MSD71" s="877"/>
      <c r="MSE71" s="877"/>
      <c r="MSF71" s="877"/>
      <c r="MSG71" s="877"/>
      <c r="MSH71" s="877"/>
      <c r="MSI71" s="877"/>
      <c r="MSJ71" s="877"/>
      <c r="MSK71" s="877"/>
      <c r="MSL71" s="877"/>
      <c r="MSM71" s="877"/>
      <c r="MSN71" s="877"/>
      <c r="MSO71" s="877"/>
      <c r="MSP71" s="877"/>
      <c r="MSQ71" s="877"/>
      <c r="MSR71" s="877"/>
      <c r="MSS71" s="877"/>
      <c r="MST71" s="877"/>
      <c r="MSU71" s="877"/>
      <c r="MSV71" s="877"/>
      <c r="MSW71" s="877"/>
      <c r="MSX71" s="877"/>
      <c r="MSY71" s="877"/>
      <c r="MSZ71" s="877"/>
      <c r="MTA71" s="877"/>
      <c r="MTB71" s="877"/>
      <c r="MTC71" s="877"/>
      <c r="MTD71" s="877"/>
      <c r="MTE71" s="877"/>
      <c r="MTF71" s="877"/>
      <c r="MTG71" s="877"/>
      <c r="MTH71" s="877"/>
      <c r="MTI71" s="877"/>
      <c r="MTJ71" s="877"/>
      <c r="MTK71" s="877"/>
      <c r="MTL71" s="877"/>
      <c r="MTM71" s="877"/>
      <c r="MTN71" s="877"/>
      <c r="MTO71" s="877"/>
      <c r="MTP71" s="877"/>
      <c r="MTQ71" s="877"/>
      <c r="MTR71" s="877"/>
      <c r="MTS71" s="877"/>
      <c r="MTT71" s="877"/>
      <c r="MTU71" s="877"/>
      <c r="MTV71" s="877"/>
      <c r="MTW71" s="877"/>
      <c r="MTX71" s="877"/>
      <c r="MTY71" s="877"/>
      <c r="MTZ71" s="877"/>
      <c r="MUA71" s="877"/>
      <c r="MUB71" s="877"/>
      <c r="MUC71" s="877"/>
      <c r="MUD71" s="877"/>
      <c r="MUE71" s="877"/>
      <c r="MUF71" s="877"/>
      <c r="MUG71" s="877"/>
      <c r="MUH71" s="877"/>
      <c r="MUI71" s="877"/>
      <c r="MUJ71" s="877"/>
      <c r="MUK71" s="877"/>
      <c r="MUL71" s="877"/>
      <c r="MUM71" s="877"/>
      <c r="MUN71" s="877"/>
      <c r="MUO71" s="877"/>
      <c r="MUP71" s="877"/>
      <c r="MUQ71" s="877"/>
      <c r="MUR71" s="877"/>
      <c r="MUS71" s="877"/>
      <c r="MUT71" s="877"/>
      <c r="MUU71" s="877"/>
      <c r="MUV71" s="877"/>
      <c r="MUW71" s="877"/>
      <c r="MUX71" s="877"/>
      <c r="MUY71" s="877"/>
      <c r="MUZ71" s="877"/>
      <c r="MVA71" s="877"/>
      <c r="MVB71" s="877"/>
      <c r="MVC71" s="877"/>
      <c r="MVD71" s="877"/>
      <c r="MVE71" s="877"/>
      <c r="MVF71" s="877"/>
      <c r="MVG71" s="877"/>
      <c r="MVH71" s="877"/>
      <c r="MVI71" s="877"/>
      <c r="MVJ71" s="877"/>
      <c r="MVK71" s="877"/>
      <c r="MVL71" s="877"/>
      <c r="MVM71" s="877"/>
      <c r="MVN71" s="877"/>
      <c r="MVO71" s="877"/>
      <c r="MVP71" s="877"/>
      <c r="MVQ71" s="877"/>
      <c r="MVR71" s="877"/>
      <c r="MVS71" s="877"/>
      <c r="MVT71" s="877"/>
      <c r="MVU71" s="877"/>
      <c r="MVV71" s="877"/>
      <c r="MVW71" s="877"/>
      <c r="MVX71" s="877"/>
      <c r="MVY71" s="877"/>
      <c r="MVZ71" s="877"/>
      <c r="MWA71" s="877"/>
      <c r="MWB71" s="877"/>
      <c r="MWC71" s="877"/>
      <c r="MWD71" s="877"/>
      <c r="MWE71" s="877"/>
      <c r="MWF71" s="877"/>
      <c r="MWG71" s="877"/>
      <c r="MWH71" s="877"/>
      <c r="MWI71" s="877"/>
      <c r="MWJ71" s="877"/>
      <c r="MWK71" s="877"/>
      <c r="MWL71" s="877"/>
      <c r="MWM71" s="877"/>
      <c r="MWN71" s="877"/>
      <c r="MWO71" s="877"/>
      <c r="MWP71" s="877"/>
      <c r="MWQ71" s="877"/>
      <c r="MWR71" s="877"/>
      <c r="MWS71" s="877"/>
      <c r="MWT71" s="877"/>
      <c r="MWU71" s="877"/>
      <c r="MWV71" s="877"/>
      <c r="MWW71" s="877"/>
      <c r="MWX71" s="877"/>
      <c r="MWY71" s="877"/>
      <c r="MWZ71" s="877"/>
      <c r="MXA71" s="877"/>
      <c r="MXB71" s="877"/>
      <c r="MXC71" s="877"/>
      <c r="MXD71" s="877"/>
      <c r="MXE71" s="877"/>
      <c r="MXF71" s="877"/>
      <c r="MXG71" s="877"/>
      <c r="MXH71" s="877"/>
      <c r="MXI71" s="877"/>
      <c r="MXJ71" s="877"/>
      <c r="MXK71" s="877"/>
      <c r="MXL71" s="877"/>
      <c r="MXM71" s="877"/>
      <c r="MXN71" s="877"/>
      <c r="MXO71" s="877"/>
      <c r="MXP71" s="877"/>
      <c r="MXQ71" s="877"/>
      <c r="MXR71" s="877"/>
      <c r="MXS71" s="877"/>
      <c r="MXT71" s="877"/>
      <c r="MXU71" s="877"/>
      <c r="MXV71" s="877"/>
      <c r="MXW71" s="877"/>
      <c r="MXX71" s="877"/>
      <c r="MXY71" s="877"/>
      <c r="MXZ71" s="877"/>
      <c r="MYA71" s="877"/>
      <c r="MYB71" s="877"/>
      <c r="MYC71" s="877"/>
      <c r="MYD71" s="877"/>
      <c r="MYE71" s="877"/>
      <c r="MYF71" s="877"/>
      <c r="MYG71" s="877"/>
      <c r="MYH71" s="877"/>
      <c r="MYI71" s="877"/>
      <c r="MYJ71" s="877"/>
      <c r="MYK71" s="877"/>
      <c r="MYL71" s="877"/>
      <c r="MYM71" s="877"/>
      <c r="MYN71" s="877"/>
      <c r="MYO71" s="877"/>
      <c r="MYP71" s="877"/>
      <c r="MYQ71" s="877"/>
      <c r="MYR71" s="877"/>
      <c r="MYS71" s="877"/>
      <c r="MYT71" s="877"/>
      <c r="MYU71" s="877"/>
      <c r="MYV71" s="877"/>
      <c r="MYW71" s="877"/>
      <c r="MYX71" s="877"/>
      <c r="MYY71" s="877"/>
      <c r="MYZ71" s="877"/>
      <c r="MZA71" s="877"/>
      <c r="MZB71" s="877"/>
      <c r="MZC71" s="877"/>
      <c r="MZD71" s="877"/>
      <c r="MZE71" s="877"/>
      <c r="MZF71" s="877"/>
      <c r="MZG71" s="877"/>
      <c r="MZH71" s="877"/>
      <c r="MZI71" s="877"/>
      <c r="MZJ71" s="877"/>
      <c r="MZK71" s="877"/>
      <c r="MZL71" s="877"/>
      <c r="MZM71" s="877"/>
      <c r="MZN71" s="877"/>
      <c r="MZO71" s="877"/>
      <c r="MZP71" s="877"/>
      <c r="MZQ71" s="877"/>
      <c r="MZR71" s="877"/>
      <c r="MZS71" s="877"/>
      <c r="MZT71" s="877"/>
      <c r="MZU71" s="877"/>
      <c r="MZV71" s="877"/>
      <c r="MZW71" s="877"/>
      <c r="MZX71" s="877"/>
      <c r="MZY71" s="877"/>
      <c r="MZZ71" s="877"/>
      <c r="NAA71" s="877"/>
      <c r="NAB71" s="877"/>
      <c r="NAC71" s="877"/>
      <c r="NAD71" s="877"/>
      <c r="NAE71" s="877"/>
      <c r="NAF71" s="877"/>
      <c r="NAG71" s="877"/>
      <c r="NAH71" s="877"/>
      <c r="NAI71" s="877"/>
      <c r="NAJ71" s="877"/>
      <c r="NAK71" s="877"/>
      <c r="NAL71" s="877"/>
      <c r="NAM71" s="877"/>
      <c r="NAN71" s="877"/>
      <c r="NAO71" s="877"/>
      <c r="NAP71" s="877"/>
      <c r="NAQ71" s="877"/>
      <c r="NAR71" s="877"/>
      <c r="NAS71" s="877"/>
      <c r="NAT71" s="877"/>
      <c r="NAU71" s="877"/>
      <c r="NAV71" s="877"/>
      <c r="NAW71" s="877"/>
      <c r="NAX71" s="877"/>
      <c r="NAY71" s="877"/>
      <c r="NAZ71" s="877"/>
      <c r="NBA71" s="877"/>
      <c r="NBB71" s="877"/>
      <c r="NBC71" s="877"/>
      <c r="NBD71" s="877"/>
      <c r="NBE71" s="877"/>
      <c r="NBF71" s="877"/>
      <c r="NBG71" s="877"/>
      <c r="NBH71" s="877"/>
      <c r="NBI71" s="877"/>
      <c r="NBJ71" s="877"/>
      <c r="NBK71" s="877"/>
      <c r="NBL71" s="877"/>
      <c r="NBM71" s="877"/>
      <c r="NBN71" s="877"/>
      <c r="NBO71" s="877"/>
      <c r="NBP71" s="877"/>
      <c r="NBQ71" s="877"/>
      <c r="NBR71" s="877"/>
      <c r="NBS71" s="877"/>
      <c r="NBT71" s="877"/>
      <c r="NBU71" s="877"/>
      <c r="NBV71" s="877"/>
      <c r="NBW71" s="877"/>
      <c r="NBX71" s="877"/>
      <c r="NBY71" s="877"/>
      <c r="NBZ71" s="877"/>
      <c r="NCA71" s="877"/>
      <c r="NCB71" s="877"/>
      <c r="NCC71" s="877"/>
      <c r="NCD71" s="877"/>
      <c r="NCE71" s="877"/>
      <c r="NCF71" s="877"/>
      <c r="NCG71" s="877"/>
      <c r="NCH71" s="877"/>
      <c r="NCI71" s="877"/>
      <c r="NCJ71" s="877"/>
      <c r="NCK71" s="877"/>
      <c r="NCL71" s="877"/>
      <c r="NCM71" s="877"/>
      <c r="NCN71" s="877"/>
      <c r="NCO71" s="877"/>
      <c r="NCP71" s="877"/>
      <c r="NCQ71" s="877"/>
      <c r="NCR71" s="877"/>
      <c r="NCS71" s="877"/>
      <c r="NCT71" s="877"/>
      <c r="NCU71" s="877"/>
      <c r="NCV71" s="877"/>
      <c r="NCW71" s="877"/>
      <c r="NCX71" s="877"/>
      <c r="NCY71" s="877"/>
      <c r="NCZ71" s="877"/>
      <c r="NDA71" s="877"/>
      <c r="NDB71" s="877"/>
      <c r="NDC71" s="877"/>
      <c r="NDD71" s="877"/>
      <c r="NDE71" s="877"/>
      <c r="NDF71" s="877"/>
      <c r="NDG71" s="877"/>
      <c r="NDH71" s="877"/>
      <c r="NDI71" s="877"/>
      <c r="NDJ71" s="877"/>
      <c r="NDK71" s="877"/>
      <c r="NDL71" s="877"/>
      <c r="NDM71" s="877"/>
      <c r="NDN71" s="877"/>
      <c r="NDO71" s="877"/>
      <c r="NDP71" s="877"/>
      <c r="NDQ71" s="877"/>
      <c r="NDR71" s="877"/>
      <c r="NDS71" s="877"/>
      <c r="NDT71" s="877"/>
      <c r="NDU71" s="877"/>
      <c r="NDV71" s="877"/>
      <c r="NDW71" s="877"/>
      <c r="NDX71" s="877"/>
      <c r="NDY71" s="877"/>
      <c r="NDZ71" s="877"/>
      <c r="NEA71" s="877"/>
      <c r="NEB71" s="877"/>
      <c r="NEC71" s="877"/>
      <c r="NED71" s="877"/>
      <c r="NEE71" s="877"/>
      <c r="NEF71" s="877"/>
      <c r="NEG71" s="877"/>
      <c r="NEH71" s="877"/>
      <c r="NEI71" s="877"/>
      <c r="NEJ71" s="877"/>
      <c r="NEK71" s="877"/>
      <c r="NEL71" s="877"/>
      <c r="NEM71" s="877"/>
      <c r="NEN71" s="877"/>
      <c r="NEO71" s="877"/>
      <c r="NEP71" s="877"/>
      <c r="NEQ71" s="877"/>
      <c r="NER71" s="877"/>
      <c r="NES71" s="877"/>
      <c r="NET71" s="877"/>
      <c r="NEU71" s="877"/>
      <c r="NEV71" s="877"/>
      <c r="NEW71" s="877"/>
      <c r="NEX71" s="877"/>
      <c r="NEY71" s="877"/>
      <c r="NEZ71" s="877"/>
      <c r="NFA71" s="877"/>
      <c r="NFB71" s="877"/>
      <c r="NFC71" s="877"/>
      <c r="NFD71" s="877"/>
      <c r="NFE71" s="877"/>
      <c r="NFF71" s="877"/>
      <c r="NFG71" s="877"/>
      <c r="NFH71" s="877"/>
      <c r="NFI71" s="877"/>
      <c r="NFJ71" s="877"/>
      <c r="NFK71" s="877"/>
      <c r="NFL71" s="877"/>
      <c r="NFM71" s="877"/>
      <c r="NFN71" s="877"/>
      <c r="NFO71" s="877"/>
      <c r="NFP71" s="877"/>
      <c r="NFQ71" s="877"/>
      <c r="NFR71" s="877"/>
      <c r="NFS71" s="877"/>
      <c r="NFT71" s="877"/>
      <c r="NFU71" s="877"/>
      <c r="NFV71" s="877"/>
      <c r="NFW71" s="877"/>
      <c r="NFX71" s="877"/>
      <c r="NFY71" s="877"/>
      <c r="NFZ71" s="877"/>
      <c r="NGA71" s="877"/>
      <c r="NGB71" s="877"/>
      <c r="NGC71" s="877"/>
      <c r="NGD71" s="877"/>
      <c r="NGE71" s="877"/>
      <c r="NGF71" s="877"/>
      <c r="NGG71" s="877"/>
      <c r="NGH71" s="877"/>
      <c r="NGI71" s="877"/>
      <c r="NGJ71" s="877"/>
      <c r="NGK71" s="877"/>
      <c r="NGL71" s="877"/>
      <c r="NGM71" s="877"/>
      <c r="NGN71" s="877"/>
      <c r="NGO71" s="877"/>
      <c r="NGP71" s="877"/>
      <c r="NGQ71" s="877"/>
      <c r="NGR71" s="877"/>
      <c r="NGS71" s="877"/>
      <c r="NGT71" s="877"/>
      <c r="NGU71" s="877"/>
      <c r="NGV71" s="877"/>
      <c r="NGW71" s="877"/>
      <c r="NGX71" s="877"/>
      <c r="NGY71" s="877"/>
      <c r="NGZ71" s="877"/>
      <c r="NHA71" s="877"/>
      <c r="NHB71" s="877"/>
      <c r="NHC71" s="877"/>
      <c r="NHD71" s="877"/>
      <c r="NHE71" s="877"/>
      <c r="NHF71" s="877"/>
      <c r="NHG71" s="877"/>
      <c r="NHH71" s="877"/>
      <c r="NHI71" s="877"/>
      <c r="NHJ71" s="877"/>
      <c r="NHK71" s="877"/>
      <c r="NHL71" s="877"/>
      <c r="NHM71" s="877"/>
      <c r="NHN71" s="877"/>
      <c r="NHO71" s="877"/>
      <c r="NHP71" s="877"/>
      <c r="NHQ71" s="877"/>
      <c r="NHR71" s="877"/>
      <c r="NHS71" s="877"/>
      <c r="NHT71" s="877"/>
      <c r="NHU71" s="877"/>
      <c r="NHV71" s="877"/>
      <c r="NHW71" s="877"/>
      <c r="NHX71" s="877"/>
      <c r="NHY71" s="877"/>
      <c r="NHZ71" s="877"/>
      <c r="NIA71" s="877"/>
      <c r="NIB71" s="877"/>
      <c r="NIC71" s="877"/>
      <c r="NID71" s="877"/>
      <c r="NIE71" s="877"/>
      <c r="NIF71" s="877"/>
      <c r="NIG71" s="877"/>
      <c r="NIH71" s="877"/>
      <c r="NII71" s="877"/>
      <c r="NIJ71" s="877"/>
      <c r="NIK71" s="877"/>
      <c r="NIL71" s="877"/>
      <c r="NIM71" s="877"/>
      <c r="NIN71" s="877"/>
      <c r="NIO71" s="877"/>
      <c r="NIP71" s="877"/>
      <c r="NIQ71" s="877"/>
      <c r="NIR71" s="877"/>
      <c r="NIS71" s="877"/>
      <c r="NIT71" s="877"/>
      <c r="NIU71" s="877"/>
      <c r="NIV71" s="877"/>
      <c r="NIW71" s="877"/>
      <c r="NIX71" s="877"/>
      <c r="NIY71" s="877"/>
      <c r="NIZ71" s="877"/>
      <c r="NJA71" s="877"/>
      <c r="NJB71" s="877"/>
      <c r="NJC71" s="877"/>
      <c r="NJD71" s="877"/>
      <c r="NJE71" s="877"/>
      <c r="NJF71" s="877"/>
      <c r="NJG71" s="877"/>
      <c r="NJH71" s="877"/>
      <c r="NJI71" s="877"/>
      <c r="NJJ71" s="877"/>
      <c r="NJK71" s="877"/>
      <c r="NJL71" s="877"/>
      <c r="NJM71" s="877"/>
      <c r="NJN71" s="877"/>
      <c r="NJO71" s="877"/>
      <c r="NJP71" s="877"/>
      <c r="NJQ71" s="877"/>
      <c r="NJR71" s="877"/>
      <c r="NJS71" s="877"/>
      <c r="NJT71" s="877"/>
      <c r="NJU71" s="877"/>
      <c r="NJV71" s="877"/>
      <c r="NJW71" s="877"/>
      <c r="NJX71" s="877"/>
      <c r="NJY71" s="877"/>
      <c r="NJZ71" s="877"/>
      <c r="NKA71" s="877"/>
      <c r="NKB71" s="877"/>
      <c r="NKC71" s="877"/>
      <c r="NKD71" s="877"/>
      <c r="NKE71" s="877"/>
      <c r="NKF71" s="877"/>
      <c r="NKG71" s="877"/>
      <c r="NKH71" s="877"/>
      <c r="NKI71" s="877"/>
      <c r="NKJ71" s="877"/>
      <c r="NKK71" s="877"/>
      <c r="NKL71" s="877"/>
      <c r="NKM71" s="877"/>
      <c r="NKN71" s="877"/>
      <c r="NKO71" s="877"/>
      <c r="NKP71" s="877"/>
      <c r="NKQ71" s="877"/>
      <c r="NKR71" s="877"/>
      <c r="NKS71" s="877"/>
      <c r="NKT71" s="877"/>
      <c r="NKU71" s="877"/>
      <c r="NKV71" s="877"/>
      <c r="NKW71" s="877"/>
      <c r="NKX71" s="877"/>
      <c r="NKY71" s="877"/>
      <c r="NKZ71" s="877"/>
      <c r="NLA71" s="877"/>
      <c r="NLB71" s="877"/>
      <c r="NLC71" s="877"/>
      <c r="NLD71" s="877"/>
      <c r="NLE71" s="877"/>
      <c r="NLF71" s="877"/>
      <c r="NLG71" s="877"/>
      <c r="NLH71" s="877"/>
      <c r="NLI71" s="877"/>
      <c r="NLJ71" s="877"/>
      <c r="NLK71" s="877"/>
      <c r="NLL71" s="877"/>
      <c r="NLM71" s="877"/>
      <c r="NLN71" s="877"/>
      <c r="NLO71" s="877"/>
      <c r="NLP71" s="877"/>
      <c r="NLQ71" s="877"/>
      <c r="NLR71" s="877"/>
      <c r="NLS71" s="877"/>
      <c r="NLT71" s="877"/>
      <c r="NLU71" s="877"/>
      <c r="NLV71" s="877"/>
      <c r="NLW71" s="877"/>
      <c r="NLX71" s="877"/>
      <c r="NLY71" s="877"/>
      <c r="NLZ71" s="877"/>
      <c r="NMA71" s="877"/>
      <c r="NMB71" s="877"/>
      <c r="NMC71" s="877"/>
      <c r="NMD71" s="877"/>
      <c r="NME71" s="877"/>
      <c r="NMF71" s="877"/>
      <c r="NMG71" s="877"/>
      <c r="NMH71" s="877"/>
      <c r="NMI71" s="877"/>
      <c r="NMJ71" s="877"/>
      <c r="NMK71" s="877"/>
      <c r="NML71" s="877"/>
      <c r="NMM71" s="877"/>
      <c r="NMN71" s="877"/>
      <c r="NMO71" s="877"/>
      <c r="NMP71" s="877"/>
      <c r="NMQ71" s="877"/>
      <c r="NMR71" s="877"/>
      <c r="NMS71" s="877"/>
      <c r="NMT71" s="877"/>
      <c r="NMU71" s="877"/>
      <c r="NMV71" s="877"/>
      <c r="NMW71" s="877"/>
      <c r="NMX71" s="877"/>
      <c r="NMY71" s="877"/>
      <c r="NMZ71" s="877"/>
      <c r="NNA71" s="877"/>
      <c r="NNB71" s="877"/>
      <c r="NNC71" s="877"/>
      <c r="NND71" s="877"/>
      <c r="NNE71" s="877"/>
      <c r="NNF71" s="877"/>
      <c r="NNG71" s="877"/>
      <c r="NNH71" s="877"/>
      <c r="NNI71" s="877"/>
      <c r="NNJ71" s="877"/>
      <c r="NNK71" s="877"/>
      <c r="NNL71" s="877"/>
      <c r="NNM71" s="877"/>
      <c r="NNN71" s="877"/>
      <c r="NNO71" s="877"/>
      <c r="NNP71" s="877"/>
      <c r="NNQ71" s="877"/>
      <c r="NNR71" s="877"/>
      <c r="NNS71" s="877"/>
      <c r="NNT71" s="877"/>
      <c r="NNU71" s="877"/>
      <c r="NNV71" s="877"/>
      <c r="NNW71" s="877"/>
      <c r="NNX71" s="877"/>
      <c r="NNY71" s="877"/>
      <c r="NNZ71" s="877"/>
      <c r="NOA71" s="877"/>
      <c r="NOB71" s="877"/>
      <c r="NOC71" s="877"/>
      <c r="NOD71" s="877"/>
      <c r="NOE71" s="877"/>
      <c r="NOF71" s="877"/>
      <c r="NOG71" s="877"/>
      <c r="NOH71" s="877"/>
      <c r="NOI71" s="877"/>
      <c r="NOJ71" s="877"/>
      <c r="NOK71" s="877"/>
      <c r="NOL71" s="877"/>
      <c r="NOM71" s="877"/>
      <c r="NON71" s="877"/>
      <c r="NOO71" s="877"/>
      <c r="NOP71" s="877"/>
      <c r="NOQ71" s="877"/>
      <c r="NOR71" s="877"/>
      <c r="NOS71" s="877"/>
      <c r="NOT71" s="877"/>
      <c r="NOU71" s="877"/>
      <c r="NOV71" s="877"/>
      <c r="NOW71" s="877"/>
      <c r="NOX71" s="877"/>
      <c r="NOY71" s="877"/>
      <c r="NOZ71" s="877"/>
      <c r="NPA71" s="877"/>
      <c r="NPB71" s="877"/>
      <c r="NPC71" s="877"/>
      <c r="NPD71" s="877"/>
      <c r="NPE71" s="877"/>
      <c r="NPF71" s="877"/>
      <c r="NPG71" s="877"/>
      <c r="NPH71" s="877"/>
      <c r="NPI71" s="877"/>
      <c r="NPJ71" s="877"/>
      <c r="NPK71" s="877"/>
      <c r="NPL71" s="877"/>
      <c r="NPM71" s="877"/>
      <c r="NPN71" s="877"/>
      <c r="NPO71" s="877"/>
      <c r="NPP71" s="877"/>
      <c r="NPQ71" s="877"/>
      <c r="NPR71" s="877"/>
      <c r="NPS71" s="877"/>
      <c r="NPT71" s="877"/>
      <c r="NPU71" s="877"/>
      <c r="NPV71" s="877"/>
      <c r="NPW71" s="877"/>
      <c r="NPX71" s="877"/>
      <c r="NPY71" s="877"/>
      <c r="NPZ71" s="877"/>
      <c r="NQA71" s="877"/>
      <c r="NQB71" s="877"/>
      <c r="NQC71" s="877"/>
      <c r="NQD71" s="877"/>
      <c r="NQE71" s="877"/>
      <c r="NQF71" s="877"/>
      <c r="NQG71" s="877"/>
      <c r="NQH71" s="877"/>
      <c r="NQI71" s="877"/>
      <c r="NQJ71" s="877"/>
      <c r="NQK71" s="877"/>
      <c r="NQL71" s="877"/>
      <c r="NQM71" s="877"/>
      <c r="NQN71" s="877"/>
      <c r="NQO71" s="877"/>
      <c r="NQP71" s="877"/>
      <c r="NQQ71" s="877"/>
      <c r="NQR71" s="877"/>
      <c r="NQS71" s="877"/>
      <c r="NQT71" s="877"/>
      <c r="NQU71" s="877"/>
      <c r="NQV71" s="877"/>
      <c r="NQW71" s="877"/>
      <c r="NQX71" s="877"/>
      <c r="NQY71" s="877"/>
      <c r="NQZ71" s="877"/>
      <c r="NRA71" s="877"/>
      <c r="NRB71" s="877"/>
      <c r="NRC71" s="877"/>
      <c r="NRD71" s="877"/>
      <c r="NRE71" s="877"/>
      <c r="NRF71" s="877"/>
      <c r="NRG71" s="877"/>
      <c r="NRH71" s="877"/>
      <c r="NRI71" s="877"/>
      <c r="NRJ71" s="877"/>
      <c r="NRK71" s="877"/>
      <c r="NRL71" s="877"/>
      <c r="NRM71" s="877"/>
      <c r="NRN71" s="877"/>
      <c r="NRO71" s="877"/>
      <c r="NRP71" s="877"/>
      <c r="NRQ71" s="877"/>
      <c r="NRR71" s="877"/>
      <c r="NRS71" s="877"/>
      <c r="NRT71" s="877"/>
      <c r="NRU71" s="877"/>
      <c r="NRV71" s="877"/>
      <c r="NRW71" s="877"/>
      <c r="NRX71" s="877"/>
      <c r="NRY71" s="877"/>
      <c r="NRZ71" s="877"/>
      <c r="NSA71" s="877"/>
      <c r="NSB71" s="877"/>
      <c r="NSC71" s="877"/>
      <c r="NSD71" s="877"/>
      <c r="NSE71" s="877"/>
      <c r="NSF71" s="877"/>
      <c r="NSG71" s="877"/>
      <c r="NSH71" s="877"/>
      <c r="NSI71" s="877"/>
      <c r="NSJ71" s="877"/>
      <c r="NSK71" s="877"/>
      <c r="NSL71" s="877"/>
      <c r="NSM71" s="877"/>
      <c r="NSN71" s="877"/>
      <c r="NSO71" s="877"/>
      <c r="NSP71" s="877"/>
      <c r="NSQ71" s="877"/>
      <c r="NSR71" s="877"/>
      <c r="NSS71" s="877"/>
      <c r="NST71" s="877"/>
      <c r="NSU71" s="877"/>
      <c r="NSV71" s="877"/>
      <c r="NSW71" s="877"/>
      <c r="NSX71" s="877"/>
      <c r="NSY71" s="877"/>
      <c r="NSZ71" s="877"/>
      <c r="NTA71" s="877"/>
      <c r="NTB71" s="877"/>
      <c r="NTC71" s="877"/>
      <c r="NTD71" s="877"/>
      <c r="NTE71" s="877"/>
      <c r="NTF71" s="877"/>
      <c r="NTG71" s="877"/>
      <c r="NTH71" s="877"/>
      <c r="NTI71" s="877"/>
      <c r="NTJ71" s="877"/>
      <c r="NTK71" s="877"/>
      <c r="NTL71" s="877"/>
      <c r="NTM71" s="877"/>
      <c r="NTN71" s="877"/>
      <c r="NTO71" s="877"/>
      <c r="NTP71" s="877"/>
      <c r="NTQ71" s="877"/>
      <c r="NTR71" s="877"/>
      <c r="NTS71" s="877"/>
      <c r="NTT71" s="877"/>
      <c r="NTU71" s="877"/>
      <c r="NTV71" s="877"/>
      <c r="NTW71" s="877"/>
      <c r="NTX71" s="877"/>
      <c r="NTY71" s="877"/>
      <c r="NTZ71" s="877"/>
      <c r="NUA71" s="877"/>
      <c r="NUB71" s="877"/>
      <c r="NUC71" s="877"/>
      <c r="NUD71" s="877"/>
      <c r="NUE71" s="877"/>
      <c r="NUF71" s="877"/>
      <c r="NUG71" s="877"/>
      <c r="NUH71" s="877"/>
      <c r="NUI71" s="877"/>
      <c r="NUJ71" s="877"/>
      <c r="NUK71" s="877"/>
      <c r="NUL71" s="877"/>
      <c r="NUM71" s="877"/>
      <c r="NUN71" s="877"/>
      <c r="NUO71" s="877"/>
      <c r="NUP71" s="877"/>
      <c r="NUQ71" s="877"/>
      <c r="NUR71" s="877"/>
      <c r="NUS71" s="877"/>
      <c r="NUT71" s="877"/>
      <c r="NUU71" s="877"/>
      <c r="NUV71" s="877"/>
      <c r="NUW71" s="877"/>
      <c r="NUX71" s="877"/>
      <c r="NUY71" s="877"/>
      <c r="NUZ71" s="877"/>
      <c r="NVA71" s="877"/>
      <c r="NVB71" s="877"/>
      <c r="NVC71" s="877"/>
      <c r="NVD71" s="877"/>
      <c r="NVE71" s="877"/>
      <c r="NVF71" s="877"/>
      <c r="NVG71" s="877"/>
      <c r="NVH71" s="877"/>
      <c r="NVI71" s="877"/>
      <c r="NVJ71" s="877"/>
      <c r="NVK71" s="877"/>
      <c r="NVL71" s="877"/>
      <c r="NVM71" s="877"/>
      <c r="NVN71" s="877"/>
      <c r="NVO71" s="877"/>
      <c r="NVP71" s="877"/>
      <c r="NVQ71" s="877"/>
      <c r="NVR71" s="877"/>
      <c r="NVS71" s="877"/>
      <c r="NVT71" s="877"/>
      <c r="NVU71" s="877"/>
      <c r="NVV71" s="877"/>
      <c r="NVW71" s="877"/>
      <c r="NVX71" s="877"/>
      <c r="NVY71" s="877"/>
      <c r="NVZ71" s="877"/>
      <c r="NWA71" s="877"/>
      <c r="NWB71" s="877"/>
      <c r="NWC71" s="877"/>
      <c r="NWD71" s="877"/>
      <c r="NWE71" s="877"/>
      <c r="NWF71" s="877"/>
      <c r="NWG71" s="877"/>
      <c r="NWH71" s="877"/>
      <c r="NWI71" s="877"/>
      <c r="NWJ71" s="877"/>
      <c r="NWK71" s="877"/>
      <c r="NWL71" s="877"/>
      <c r="NWM71" s="877"/>
      <c r="NWN71" s="877"/>
      <c r="NWO71" s="877"/>
      <c r="NWP71" s="877"/>
      <c r="NWQ71" s="877"/>
      <c r="NWR71" s="877"/>
      <c r="NWS71" s="877"/>
      <c r="NWT71" s="877"/>
      <c r="NWU71" s="877"/>
      <c r="NWV71" s="877"/>
      <c r="NWW71" s="877"/>
      <c r="NWX71" s="877"/>
      <c r="NWY71" s="877"/>
      <c r="NWZ71" s="877"/>
      <c r="NXA71" s="877"/>
      <c r="NXB71" s="877"/>
      <c r="NXC71" s="877"/>
      <c r="NXD71" s="877"/>
      <c r="NXE71" s="877"/>
      <c r="NXF71" s="877"/>
      <c r="NXG71" s="877"/>
      <c r="NXH71" s="877"/>
      <c r="NXI71" s="877"/>
      <c r="NXJ71" s="877"/>
      <c r="NXK71" s="877"/>
      <c r="NXL71" s="877"/>
      <c r="NXM71" s="877"/>
      <c r="NXN71" s="877"/>
      <c r="NXO71" s="877"/>
      <c r="NXP71" s="877"/>
      <c r="NXQ71" s="877"/>
      <c r="NXR71" s="877"/>
      <c r="NXS71" s="877"/>
      <c r="NXT71" s="877"/>
      <c r="NXU71" s="877"/>
      <c r="NXV71" s="877"/>
      <c r="NXW71" s="877"/>
      <c r="NXX71" s="877"/>
      <c r="NXY71" s="877"/>
      <c r="NXZ71" s="877"/>
      <c r="NYA71" s="877"/>
      <c r="NYB71" s="877"/>
      <c r="NYC71" s="877"/>
      <c r="NYD71" s="877"/>
      <c r="NYE71" s="877"/>
      <c r="NYF71" s="877"/>
      <c r="NYG71" s="877"/>
      <c r="NYH71" s="877"/>
      <c r="NYI71" s="877"/>
      <c r="NYJ71" s="877"/>
      <c r="NYK71" s="877"/>
      <c r="NYL71" s="877"/>
      <c r="NYM71" s="877"/>
      <c r="NYN71" s="877"/>
      <c r="NYO71" s="877"/>
      <c r="NYP71" s="877"/>
      <c r="NYQ71" s="877"/>
      <c r="NYR71" s="877"/>
      <c r="NYS71" s="877"/>
      <c r="NYT71" s="877"/>
      <c r="NYU71" s="877"/>
      <c r="NYV71" s="877"/>
      <c r="NYW71" s="877"/>
      <c r="NYX71" s="877"/>
      <c r="NYY71" s="877"/>
      <c r="NYZ71" s="877"/>
      <c r="NZA71" s="877"/>
      <c r="NZB71" s="877"/>
      <c r="NZC71" s="877"/>
      <c r="NZD71" s="877"/>
      <c r="NZE71" s="877"/>
      <c r="NZF71" s="877"/>
      <c r="NZG71" s="877"/>
      <c r="NZH71" s="877"/>
      <c r="NZI71" s="877"/>
      <c r="NZJ71" s="877"/>
      <c r="NZK71" s="877"/>
      <c r="NZL71" s="877"/>
      <c r="NZM71" s="877"/>
      <c r="NZN71" s="877"/>
      <c r="NZO71" s="877"/>
      <c r="NZP71" s="877"/>
      <c r="NZQ71" s="877"/>
      <c r="NZR71" s="877"/>
      <c r="NZS71" s="877"/>
      <c r="NZT71" s="877"/>
      <c r="NZU71" s="877"/>
      <c r="NZV71" s="877"/>
      <c r="NZW71" s="877"/>
      <c r="NZX71" s="877"/>
      <c r="NZY71" s="877"/>
      <c r="NZZ71" s="877"/>
      <c r="OAA71" s="877"/>
      <c r="OAB71" s="877"/>
      <c r="OAC71" s="877"/>
      <c r="OAD71" s="877"/>
      <c r="OAE71" s="877"/>
      <c r="OAF71" s="877"/>
      <c r="OAG71" s="877"/>
      <c r="OAH71" s="877"/>
      <c r="OAI71" s="877"/>
      <c r="OAJ71" s="877"/>
      <c r="OAK71" s="877"/>
      <c r="OAL71" s="877"/>
      <c r="OAM71" s="877"/>
      <c r="OAN71" s="877"/>
      <c r="OAO71" s="877"/>
      <c r="OAP71" s="877"/>
      <c r="OAQ71" s="877"/>
      <c r="OAR71" s="877"/>
      <c r="OAS71" s="877"/>
      <c r="OAT71" s="877"/>
      <c r="OAU71" s="877"/>
      <c r="OAV71" s="877"/>
      <c r="OAW71" s="877"/>
      <c r="OAX71" s="877"/>
      <c r="OAY71" s="877"/>
      <c r="OAZ71" s="877"/>
      <c r="OBA71" s="877"/>
      <c r="OBB71" s="877"/>
      <c r="OBC71" s="877"/>
      <c r="OBD71" s="877"/>
      <c r="OBE71" s="877"/>
      <c r="OBF71" s="877"/>
      <c r="OBG71" s="877"/>
      <c r="OBH71" s="877"/>
      <c r="OBI71" s="877"/>
      <c r="OBJ71" s="877"/>
      <c r="OBK71" s="877"/>
      <c r="OBL71" s="877"/>
      <c r="OBM71" s="877"/>
      <c r="OBN71" s="877"/>
      <c r="OBO71" s="877"/>
      <c r="OBP71" s="877"/>
      <c r="OBQ71" s="877"/>
      <c r="OBR71" s="877"/>
      <c r="OBS71" s="877"/>
      <c r="OBT71" s="877"/>
      <c r="OBU71" s="877"/>
      <c r="OBV71" s="877"/>
      <c r="OBW71" s="877"/>
      <c r="OBX71" s="877"/>
      <c r="OBY71" s="877"/>
      <c r="OBZ71" s="877"/>
      <c r="OCA71" s="877"/>
      <c r="OCB71" s="877"/>
      <c r="OCC71" s="877"/>
      <c r="OCD71" s="877"/>
      <c r="OCE71" s="877"/>
      <c r="OCF71" s="877"/>
      <c r="OCG71" s="877"/>
      <c r="OCH71" s="877"/>
      <c r="OCI71" s="877"/>
      <c r="OCJ71" s="877"/>
      <c r="OCK71" s="877"/>
      <c r="OCL71" s="877"/>
      <c r="OCM71" s="877"/>
      <c r="OCN71" s="877"/>
      <c r="OCO71" s="877"/>
      <c r="OCP71" s="877"/>
      <c r="OCQ71" s="877"/>
      <c r="OCR71" s="877"/>
      <c r="OCS71" s="877"/>
      <c r="OCT71" s="877"/>
      <c r="OCU71" s="877"/>
      <c r="OCV71" s="877"/>
      <c r="OCW71" s="877"/>
      <c r="OCX71" s="877"/>
      <c r="OCY71" s="877"/>
      <c r="OCZ71" s="877"/>
      <c r="ODA71" s="877"/>
      <c r="ODB71" s="877"/>
      <c r="ODC71" s="877"/>
      <c r="ODD71" s="877"/>
      <c r="ODE71" s="877"/>
      <c r="ODF71" s="877"/>
      <c r="ODG71" s="877"/>
      <c r="ODH71" s="877"/>
      <c r="ODI71" s="877"/>
      <c r="ODJ71" s="877"/>
      <c r="ODK71" s="877"/>
      <c r="ODL71" s="877"/>
      <c r="ODM71" s="877"/>
      <c r="ODN71" s="877"/>
      <c r="ODO71" s="877"/>
      <c r="ODP71" s="877"/>
      <c r="ODQ71" s="877"/>
      <c r="ODR71" s="877"/>
      <c r="ODS71" s="877"/>
      <c r="ODT71" s="877"/>
      <c r="ODU71" s="877"/>
      <c r="ODV71" s="877"/>
      <c r="ODW71" s="877"/>
      <c r="ODX71" s="877"/>
      <c r="ODY71" s="877"/>
      <c r="ODZ71" s="877"/>
      <c r="OEA71" s="877"/>
      <c r="OEB71" s="877"/>
      <c r="OEC71" s="877"/>
      <c r="OED71" s="877"/>
      <c r="OEE71" s="877"/>
      <c r="OEF71" s="877"/>
      <c r="OEG71" s="877"/>
      <c r="OEH71" s="877"/>
      <c r="OEI71" s="877"/>
      <c r="OEJ71" s="877"/>
      <c r="OEK71" s="877"/>
      <c r="OEL71" s="877"/>
      <c r="OEM71" s="877"/>
      <c r="OEN71" s="877"/>
      <c r="OEO71" s="877"/>
      <c r="OEP71" s="877"/>
      <c r="OEQ71" s="877"/>
      <c r="OER71" s="877"/>
      <c r="OES71" s="877"/>
      <c r="OET71" s="877"/>
      <c r="OEU71" s="877"/>
      <c r="OEV71" s="877"/>
      <c r="OEW71" s="877"/>
      <c r="OEX71" s="877"/>
      <c r="OEY71" s="877"/>
      <c r="OEZ71" s="877"/>
      <c r="OFA71" s="877"/>
      <c r="OFB71" s="877"/>
      <c r="OFC71" s="877"/>
      <c r="OFD71" s="877"/>
      <c r="OFE71" s="877"/>
      <c r="OFF71" s="877"/>
      <c r="OFG71" s="877"/>
      <c r="OFH71" s="877"/>
      <c r="OFI71" s="877"/>
      <c r="OFJ71" s="877"/>
      <c r="OFK71" s="877"/>
      <c r="OFL71" s="877"/>
      <c r="OFM71" s="877"/>
      <c r="OFN71" s="877"/>
      <c r="OFO71" s="877"/>
      <c r="OFP71" s="877"/>
      <c r="OFQ71" s="877"/>
      <c r="OFR71" s="877"/>
      <c r="OFS71" s="877"/>
      <c r="OFT71" s="877"/>
      <c r="OFU71" s="877"/>
      <c r="OFV71" s="877"/>
      <c r="OFW71" s="877"/>
      <c r="OFX71" s="877"/>
      <c r="OFY71" s="877"/>
      <c r="OFZ71" s="877"/>
      <c r="OGA71" s="877"/>
      <c r="OGB71" s="877"/>
      <c r="OGC71" s="877"/>
      <c r="OGD71" s="877"/>
      <c r="OGE71" s="877"/>
      <c r="OGF71" s="877"/>
      <c r="OGG71" s="877"/>
      <c r="OGH71" s="877"/>
      <c r="OGI71" s="877"/>
      <c r="OGJ71" s="877"/>
      <c r="OGK71" s="877"/>
      <c r="OGL71" s="877"/>
      <c r="OGM71" s="877"/>
      <c r="OGN71" s="877"/>
      <c r="OGO71" s="877"/>
      <c r="OGP71" s="877"/>
      <c r="OGQ71" s="877"/>
      <c r="OGR71" s="877"/>
      <c r="OGS71" s="877"/>
      <c r="OGT71" s="877"/>
      <c r="OGU71" s="877"/>
      <c r="OGV71" s="877"/>
      <c r="OGW71" s="877"/>
      <c r="OGX71" s="877"/>
      <c r="OGY71" s="877"/>
      <c r="OGZ71" s="877"/>
      <c r="OHA71" s="877"/>
      <c r="OHB71" s="877"/>
      <c r="OHC71" s="877"/>
      <c r="OHD71" s="877"/>
      <c r="OHE71" s="877"/>
      <c r="OHF71" s="877"/>
      <c r="OHG71" s="877"/>
      <c r="OHH71" s="877"/>
      <c r="OHI71" s="877"/>
      <c r="OHJ71" s="877"/>
      <c r="OHK71" s="877"/>
      <c r="OHL71" s="877"/>
      <c r="OHM71" s="877"/>
      <c r="OHN71" s="877"/>
      <c r="OHO71" s="877"/>
      <c r="OHP71" s="877"/>
      <c r="OHQ71" s="877"/>
      <c r="OHR71" s="877"/>
      <c r="OHS71" s="877"/>
      <c r="OHT71" s="877"/>
      <c r="OHU71" s="877"/>
      <c r="OHV71" s="877"/>
      <c r="OHW71" s="877"/>
      <c r="OHX71" s="877"/>
      <c r="OHY71" s="877"/>
      <c r="OHZ71" s="877"/>
      <c r="OIA71" s="877"/>
      <c r="OIB71" s="877"/>
      <c r="OIC71" s="877"/>
      <c r="OID71" s="877"/>
      <c r="OIE71" s="877"/>
      <c r="OIF71" s="877"/>
      <c r="OIG71" s="877"/>
      <c r="OIH71" s="877"/>
      <c r="OII71" s="877"/>
      <c r="OIJ71" s="877"/>
      <c r="OIK71" s="877"/>
      <c r="OIL71" s="877"/>
      <c r="OIM71" s="877"/>
      <c r="OIN71" s="877"/>
      <c r="OIO71" s="877"/>
      <c r="OIP71" s="877"/>
      <c r="OIQ71" s="877"/>
      <c r="OIR71" s="877"/>
      <c r="OIS71" s="877"/>
      <c r="OIT71" s="877"/>
      <c r="OIU71" s="877"/>
      <c r="OIV71" s="877"/>
      <c r="OIW71" s="877"/>
      <c r="OIX71" s="877"/>
      <c r="OIY71" s="877"/>
      <c r="OIZ71" s="877"/>
      <c r="OJA71" s="877"/>
      <c r="OJB71" s="877"/>
      <c r="OJC71" s="877"/>
      <c r="OJD71" s="877"/>
      <c r="OJE71" s="877"/>
      <c r="OJF71" s="877"/>
      <c r="OJG71" s="877"/>
      <c r="OJH71" s="877"/>
      <c r="OJI71" s="877"/>
      <c r="OJJ71" s="877"/>
      <c r="OJK71" s="877"/>
      <c r="OJL71" s="877"/>
      <c r="OJM71" s="877"/>
      <c r="OJN71" s="877"/>
      <c r="OJO71" s="877"/>
      <c r="OJP71" s="877"/>
      <c r="OJQ71" s="877"/>
      <c r="OJR71" s="877"/>
      <c r="OJS71" s="877"/>
      <c r="OJT71" s="877"/>
      <c r="OJU71" s="877"/>
      <c r="OJV71" s="877"/>
      <c r="OJW71" s="877"/>
      <c r="OJX71" s="877"/>
      <c r="OJY71" s="877"/>
      <c r="OJZ71" s="877"/>
      <c r="OKA71" s="877"/>
      <c r="OKB71" s="877"/>
      <c r="OKC71" s="877"/>
      <c r="OKD71" s="877"/>
      <c r="OKE71" s="877"/>
      <c r="OKF71" s="877"/>
      <c r="OKG71" s="877"/>
      <c r="OKH71" s="877"/>
      <c r="OKI71" s="877"/>
      <c r="OKJ71" s="877"/>
      <c r="OKK71" s="877"/>
      <c r="OKL71" s="877"/>
      <c r="OKM71" s="877"/>
      <c r="OKN71" s="877"/>
      <c r="OKO71" s="877"/>
      <c r="OKP71" s="877"/>
      <c r="OKQ71" s="877"/>
      <c r="OKR71" s="877"/>
      <c r="OKS71" s="877"/>
      <c r="OKT71" s="877"/>
      <c r="OKU71" s="877"/>
      <c r="OKV71" s="877"/>
      <c r="OKW71" s="877"/>
      <c r="OKX71" s="877"/>
      <c r="OKY71" s="877"/>
      <c r="OKZ71" s="877"/>
      <c r="OLA71" s="877"/>
      <c r="OLB71" s="877"/>
      <c r="OLC71" s="877"/>
      <c r="OLD71" s="877"/>
      <c r="OLE71" s="877"/>
      <c r="OLF71" s="877"/>
      <c r="OLG71" s="877"/>
      <c r="OLH71" s="877"/>
      <c r="OLI71" s="877"/>
      <c r="OLJ71" s="877"/>
      <c r="OLK71" s="877"/>
      <c r="OLL71" s="877"/>
      <c r="OLM71" s="877"/>
      <c r="OLN71" s="877"/>
      <c r="OLO71" s="877"/>
      <c r="OLP71" s="877"/>
      <c r="OLQ71" s="877"/>
      <c r="OLR71" s="877"/>
      <c r="OLS71" s="877"/>
      <c r="OLT71" s="877"/>
      <c r="OLU71" s="877"/>
      <c r="OLV71" s="877"/>
      <c r="OLW71" s="877"/>
      <c r="OLX71" s="877"/>
      <c r="OLY71" s="877"/>
      <c r="OLZ71" s="877"/>
      <c r="OMA71" s="877"/>
      <c r="OMB71" s="877"/>
      <c r="OMC71" s="877"/>
      <c r="OMD71" s="877"/>
      <c r="OME71" s="877"/>
      <c r="OMF71" s="877"/>
      <c r="OMG71" s="877"/>
      <c r="OMH71" s="877"/>
      <c r="OMI71" s="877"/>
      <c r="OMJ71" s="877"/>
      <c r="OMK71" s="877"/>
      <c r="OML71" s="877"/>
      <c r="OMM71" s="877"/>
      <c r="OMN71" s="877"/>
      <c r="OMO71" s="877"/>
      <c r="OMP71" s="877"/>
      <c r="OMQ71" s="877"/>
      <c r="OMR71" s="877"/>
      <c r="OMS71" s="877"/>
      <c r="OMT71" s="877"/>
      <c r="OMU71" s="877"/>
      <c r="OMV71" s="877"/>
      <c r="OMW71" s="877"/>
      <c r="OMX71" s="877"/>
      <c r="OMY71" s="877"/>
      <c r="OMZ71" s="877"/>
      <c r="ONA71" s="877"/>
      <c r="ONB71" s="877"/>
      <c r="ONC71" s="877"/>
      <c r="OND71" s="877"/>
      <c r="ONE71" s="877"/>
      <c r="ONF71" s="877"/>
      <c r="ONG71" s="877"/>
      <c r="ONH71" s="877"/>
      <c r="ONI71" s="877"/>
      <c r="ONJ71" s="877"/>
      <c r="ONK71" s="877"/>
      <c r="ONL71" s="877"/>
      <c r="ONM71" s="877"/>
      <c r="ONN71" s="877"/>
      <c r="ONO71" s="877"/>
      <c r="ONP71" s="877"/>
      <c r="ONQ71" s="877"/>
      <c r="ONR71" s="877"/>
      <c r="ONS71" s="877"/>
      <c r="ONT71" s="877"/>
      <c r="ONU71" s="877"/>
      <c r="ONV71" s="877"/>
      <c r="ONW71" s="877"/>
      <c r="ONX71" s="877"/>
      <c r="ONY71" s="877"/>
      <c r="ONZ71" s="877"/>
      <c r="OOA71" s="877"/>
      <c r="OOB71" s="877"/>
      <c r="OOC71" s="877"/>
      <c r="OOD71" s="877"/>
      <c r="OOE71" s="877"/>
      <c r="OOF71" s="877"/>
      <c r="OOG71" s="877"/>
      <c r="OOH71" s="877"/>
      <c r="OOI71" s="877"/>
      <c r="OOJ71" s="877"/>
      <c r="OOK71" s="877"/>
      <c r="OOL71" s="877"/>
      <c r="OOM71" s="877"/>
      <c r="OON71" s="877"/>
      <c r="OOO71" s="877"/>
      <c r="OOP71" s="877"/>
      <c r="OOQ71" s="877"/>
      <c r="OOR71" s="877"/>
      <c r="OOS71" s="877"/>
      <c r="OOT71" s="877"/>
      <c r="OOU71" s="877"/>
      <c r="OOV71" s="877"/>
      <c r="OOW71" s="877"/>
      <c r="OOX71" s="877"/>
      <c r="OOY71" s="877"/>
      <c r="OOZ71" s="877"/>
      <c r="OPA71" s="877"/>
      <c r="OPB71" s="877"/>
      <c r="OPC71" s="877"/>
      <c r="OPD71" s="877"/>
      <c r="OPE71" s="877"/>
      <c r="OPF71" s="877"/>
      <c r="OPG71" s="877"/>
      <c r="OPH71" s="877"/>
      <c r="OPI71" s="877"/>
      <c r="OPJ71" s="877"/>
      <c r="OPK71" s="877"/>
      <c r="OPL71" s="877"/>
      <c r="OPM71" s="877"/>
      <c r="OPN71" s="877"/>
      <c r="OPO71" s="877"/>
      <c r="OPP71" s="877"/>
      <c r="OPQ71" s="877"/>
      <c r="OPR71" s="877"/>
      <c r="OPS71" s="877"/>
      <c r="OPT71" s="877"/>
      <c r="OPU71" s="877"/>
      <c r="OPV71" s="877"/>
      <c r="OPW71" s="877"/>
      <c r="OPX71" s="877"/>
      <c r="OPY71" s="877"/>
      <c r="OPZ71" s="877"/>
      <c r="OQA71" s="877"/>
      <c r="OQB71" s="877"/>
      <c r="OQC71" s="877"/>
      <c r="OQD71" s="877"/>
      <c r="OQE71" s="877"/>
      <c r="OQF71" s="877"/>
      <c r="OQG71" s="877"/>
      <c r="OQH71" s="877"/>
      <c r="OQI71" s="877"/>
      <c r="OQJ71" s="877"/>
      <c r="OQK71" s="877"/>
      <c r="OQL71" s="877"/>
      <c r="OQM71" s="877"/>
      <c r="OQN71" s="877"/>
      <c r="OQO71" s="877"/>
      <c r="OQP71" s="877"/>
      <c r="OQQ71" s="877"/>
      <c r="OQR71" s="877"/>
      <c r="OQS71" s="877"/>
      <c r="OQT71" s="877"/>
      <c r="OQU71" s="877"/>
      <c r="OQV71" s="877"/>
      <c r="OQW71" s="877"/>
      <c r="OQX71" s="877"/>
      <c r="OQY71" s="877"/>
      <c r="OQZ71" s="877"/>
      <c r="ORA71" s="877"/>
      <c r="ORB71" s="877"/>
      <c r="ORC71" s="877"/>
      <c r="ORD71" s="877"/>
      <c r="ORE71" s="877"/>
      <c r="ORF71" s="877"/>
      <c r="ORG71" s="877"/>
      <c r="ORH71" s="877"/>
      <c r="ORI71" s="877"/>
      <c r="ORJ71" s="877"/>
      <c r="ORK71" s="877"/>
      <c r="ORL71" s="877"/>
      <c r="ORM71" s="877"/>
      <c r="ORN71" s="877"/>
      <c r="ORO71" s="877"/>
      <c r="ORP71" s="877"/>
      <c r="ORQ71" s="877"/>
      <c r="ORR71" s="877"/>
      <c r="ORS71" s="877"/>
      <c r="ORT71" s="877"/>
      <c r="ORU71" s="877"/>
      <c r="ORV71" s="877"/>
      <c r="ORW71" s="877"/>
      <c r="ORX71" s="877"/>
      <c r="ORY71" s="877"/>
      <c r="ORZ71" s="877"/>
      <c r="OSA71" s="877"/>
      <c r="OSB71" s="877"/>
      <c r="OSC71" s="877"/>
      <c r="OSD71" s="877"/>
      <c r="OSE71" s="877"/>
      <c r="OSF71" s="877"/>
      <c r="OSG71" s="877"/>
      <c r="OSH71" s="877"/>
      <c r="OSI71" s="877"/>
      <c r="OSJ71" s="877"/>
      <c r="OSK71" s="877"/>
      <c r="OSL71" s="877"/>
      <c r="OSM71" s="877"/>
      <c r="OSN71" s="877"/>
      <c r="OSO71" s="877"/>
      <c r="OSP71" s="877"/>
      <c r="OSQ71" s="877"/>
      <c r="OSR71" s="877"/>
      <c r="OSS71" s="877"/>
      <c r="OST71" s="877"/>
      <c r="OSU71" s="877"/>
      <c r="OSV71" s="877"/>
      <c r="OSW71" s="877"/>
      <c r="OSX71" s="877"/>
      <c r="OSY71" s="877"/>
      <c r="OSZ71" s="877"/>
      <c r="OTA71" s="877"/>
      <c r="OTB71" s="877"/>
      <c r="OTC71" s="877"/>
      <c r="OTD71" s="877"/>
      <c r="OTE71" s="877"/>
      <c r="OTF71" s="877"/>
      <c r="OTG71" s="877"/>
      <c r="OTH71" s="877"/>
      <c r="OTI71" s="877"/>
      <c r="OTJ71" s="877"/>
      <c r="OTK71" s="877"/>
      <c r="OTL71" s="877"/>
      <c r="OTM71" s="877"/>
      <c r="OTN71" s="877"/>
      <c r="OTO71" s="877"/>
      <c r="OTP71" s="877"/>
      <c r="OTQ71" s="877"/>
      <c r="OTR71" s="877"/>
      <c r="OTS71" s="877"/>
      <c r="OTT71" s="877"/>
      <c r="OTU71" s="877"/>
      <c r="OTV71" s="877"/>
      <c r="OTW71" s="877"/>
      <c r="OTX71" s="877"/>
      <c r="OTY71" s="877"/>
      <c r="OTZ71" s="877"/>
      <c r="OUA71" s="877"/>
      <c r="OUB71" s="877"/>
      <c r="OUC71" s="877"/>
      <c r="OUD71" s="877"/>
      <c r="OUE71" s="877"/>
      <c r="OUF71" s="877"/>
      <c r="OUG71" s="877"/>
      <c r="OUH71" s="877"/>
      <c r="OUI71" s="877"/>
      <c r="OUJ71" s="877"/>
      <c r="OUK71" s="877"/>
      <c r="OUL71" s="877"/>
      <c r="OUM71" s="877"/>
      <c r="OUN71" s="877"/>
      <c r="OUO71" s="877"/>
      <c r="OUP71" s="877"/>
      <c r="OUQ71" s="877"/>
      <c r="OUR71" s="877"/>
      <c r="OUS71" s="877"/>
      <c r="OUT71" s="877"/>
      <c r="OUU71" s="877"/>
      <c r="OUV71" s="877"/>
      <c r="OUW71" s="877"/>
      <c r="OUX71" s="877"/>
      <c r="OUY71" s="877"/>
      <c r="OUZ71" s="877"/>
      <c r="OVA71" s="877"/>
      <c r="OVB71" s="877"/>
      <c r="OVC71" s="877"/>
      <c r="OVD71" s="877"/>
      <c r="OVE71" s="877"/>
      <c r="OVF71" s="877"/>
      <c r="OVG71" s="877"/>
      <c r="OVH71" s="877"/>
      <c r="OVI71" s="877"/>
      <c r="OVJ71" s="877"/>
      <c r="OVK71" s="877"/>
      <c r="OVL71" s="877"/>
      <c r="OVM71" s="877"/>
      <c r="OVN71" s="877"/>
      <c r="OVO71" s="877"/>
      <c r="OVP71" s="877"/>
      <c r="OVQ71" s="877"/>
      <c r="OVR71" s="877"/>
      <c r="OVS71" s="877"/>
      <c r="OVT71" s="877"/>
      <c r="OVU71" s="877"/>
      <c r="OVV71" s="877"/>
      <c r="OVW71" s="877"/>
      <c r="OVX71" s="877"/>
      <c r="OVY71" s="877"/>
      <c r="OVZ71" s="877"/>
      <c r="OWA71" s="877"/>
      <c r="OWB71" s="877"/>
      <c r="OWC71" s="877"/>
      <c r="OWD71" s="877"/>
      <c r="OWE71" s="877"/>
      <c r="OWF71" s="877"/>
      <c r="OWG71" s="877"/>
      <c r="OWH71" s="877"/>
      <c r="OWI71" s="877"/>
      <c r="OWJ71" s="877"/>
      <c r="OWK71" s="877"/>
      <c r="OWL71" s="877"/>
      <c r="OWM71" s="877"/>
      <c r="OWN71" s="877"/>
      <c r="OWO71" s="877"/>
      <c r="OWP71" s="877"/>
      <c r="OWQ71" s="877"/>
      <c r="OWR71" s="877"/>
      <c r="OWS71" s="877"/>
      <c r="OWT71" s="877"/>
      <c r="OWU71" s="877"/>
      <c r="OWV71" s="877"/>
      <c r="OWW71" s="877"/>
      <c r="OWX71" s="877"/>
      <c r="OWY71" s="877"/>
      <c r="OWZ71" s="877"/>
      <c r="OXA71" s="877"/>
      <c r="OXB71" s="877"/>
      <c r="OXC71" s="877"/>
      <c r="OXD71" s="877"/>
      <c r="OXE71" s="877"/>
      <c r="OXF71" s="877"/>
      <c r="OXG71" s="877"/>
      <c r="OXH71" s="877"/>
      <c r="OXI71" s="877"/>
      <c r="OXJ71" s="877"/>
      <c r="OXK71" s="877"/>
      <c r="OXL71" s="877"/>
      <c r="OXM71" s="877"/>
      <c r="OXN71" s="877"/>
      <c r="OXO71" s="877"/>
      <c r="OXP71" s="877"/>
      <c r="OXQ71" s="877"/>
      <c r="OXR71" s="877"/>
      <c r="OXS71" s="877"/>
      <c r="OXT71" s="877"/>
      <c r="OXU71" s="877"/>
      <c r="OXV71" s="877"/>
      <c r="OXW71" s="877"/>
      <c r="OXX71" s="877"/>
      <c r="OXY71" s="877"/>
      <c r="OXZ71" s="877"/>
      <c r="OYA71" s="877"/>
      <c r="OYB71" s="877"/>
      <c r="OYC71" s="877"/>
      <c r="OYD71" s="877"/>
      <c r="OYE71" s="877"/>
      <c r="OYF71" s="877"/>
      <c r="OYG71" s="877"/>
      <c r="OYH71" s="877"/>
      <c r="OYI71" s="877"/>
      <c r="OYJ71" s="877"/>
      <c r="OYK71" s="877"/>
      <c r="OYL71" s="877"/>
      <c r="OYM71" s="877"/>
      <c r="OYN71" s="877"/>
      <c r="OYO71" s="877"/>
      <c r="OYP71" s="877"/>
      <c r="OYQ71" s="877"/>
      <c r="OYR71" s="877"/>
      <c r="OYS71" s="877"/>
      <c r="OYT71" s="877"/>
      <c r="OYU71" s="877"/>
      <c r="OYV71" s="877"/>
      <c r="OYW71" s="877"/>
      <c r="OYX71" s="877"/>
      <c r="OYY71" s="877"/>
      <c r="OYZ71" s="877"/>
      <c r="OZA71" s="877"/>
      <c r="OZB71" s="877"/>
      <c r="OZC71" s="877"/>
      <c r="OZD71" s="877"/>
      <c r="OZE71" s="877"/>
      <c r="OZF71" s="877"/>
      <c r="OZG71" s="877"/>
      <c r="OZH71" s="877"/>
      <c r="OZI71" s="877"/>
      <c r="OZJ71" s="877"/>
      <c r="OZK71" s="877"/>
      <c r="OZL71" s="877"/>
      <c r="OZM71" s="877"/>
      <c r="OZN71" s="877"/>
      <c r="OZO71" s="877"/>
      <c r="OZP71" s="877"/>
      <c r="OZQ71" s="877"/>
      <c r="OZR71" s="877"/>
      <c r="OZS71" s="877"/>
      <c r="OZT71" s="877"/>
      <c r="OZU71" s="877"/>
      <c r="OZV71" s="877"/>
      <c r="OZW71" s="877"/>
      <c r="OZX71" s="877"/>
      <c r="OZY71" s="877"/>
      <c r="OZZ71" s="877"/>
      <c r="PAA71" s="877"/>
      <c r="PAB71" s="877"/>
      <c r="PAC71" s="877"/>
      <c r="PAD71" s="877"/>
      <c r="PAE71" s="877"/>
      <c r="PAF71" s="877"/>
      <c r="PAG71" s="877"/>
      <c r="PAH71" s="877"/>
      <c r="PAI71" s="877"/>
      <c r="PAJ71" s="877"/>
      <c r="PAK71" s="877"/>
      <c r="PAL71" s="877"/>
      <c r="PAM71" s="877"/>
      <c r="PAN71" s="877"/>
      <c r="PAO71" s="877"/>
      <c r="PAP71" s="877"/>
      <c r="PAQ71" s="877"/>
      <c r="PAR71" s="877"/>
      <c r="PAS71" s="877"/>
      <c r="PAT71" s="877"/>
      <c r="PAU71" s="877"/>
      <c r="PAV71" s="877"/>
      <c r="PAW71" s="877"/>
      <c r="PAX71" s="877"/>
      <c r="PAY71" s="877"/>
      <c r="PAZ71" s="877"/>
      <c r="PBA71" s="877"/>
      <c r="PBB71" s="877"/>
      <c r="PBC71" s="877"/>
      <c r="PBD71" s="877"/>
      <c r="PBE71" s="877"/>
      <c r="PBF71" s="877"/>
      <c r="PBG71" s="877"/>
      <c r="PBH71" s="877"/>
      <c r="PBI71" s="877"/>
      <c r="PBJ71" s="877"/>
      <c r="PBK71" s="877"/>
      <c r="PBL71" s="877"/>
      <c r="PBM71" s="877"/>
      <c r="PBN71" s="877"/>
      <c r="PBO71" s="877"/>
      <c r="PBP71" s="877"/>
      <c r="PBQ71" s="877"/>
      <c r="PBR71" s="877"/>
      <c r="PBS71" s="877"/>
      <c r="PBT71" s="877"/>
      <c r="PBU71" s="877"/>
      <c r="PBV71" s="877"/>
      <c r="PBW71" s="877"/>
      <c r="PBX71" s="877"/>
      <c r="PBY71" s="877"/>
      <c r="PBZ71" s="877"/>
      <c r="PCA71" s="877"/>
      <c r="PCB71" s="877"/>
      <c r="PCC71" s="877"/>
      <c r="PCD71" s="877"/>
      <c r="PCE71" s="877"/>
      <c r="PCF71" s="877"/>
      <c r="PCG71" s="877"/>
      <c r="PCH71" s="877"/>
      <c r="PCI71" s="877"/>
      <c r="PCJ71" s="877"/>
      <c r="PCK71" s="877"/>
      <c r="PCL71" s="877"/>
      <c r="PCM71" s="877"/>
      <c r="PCN71" s="877"/>
      <c r="PCO71" s="877"/>
      <c r="PCP71" s="877"/>
      <c r="PCQ71" s="877"/>
      <c r="PCR71" s="877"/>
      <c r="PCS71" s="877"/>
      <c r="PCT71" s="877"/>
      <c r="PCU71" s="877"/>
      <c r="PCV71" s="877"/>
      <c r="PCW71" s="877"/>
      <c r="PCX71" s="877"/>
      <c r="PCY71" s="877"/>
      <c r="PCZ71" s="877"/>
      <c r="PDA71" s="877"/>
      <c r="PDB71" s="877"/>
      <c r="PDC71" s="877"/>
      <c r="PDD71" s="877"/>
      <c r="PDE71" s="877"/>
      <c r="PDF71" s="877"/>
      <c r="PDG71" s="877"/>
      <c r="PDH71" s="877"/>
      <c r="PDI71" s="877"/>
      <c r="PDJ71" s="877"/>
      <c r="PDK71" s="877"/>
      <c r="PDL71" s="877"/>
      <c r="PDM71" s="877"/>
      <c r="PDN71" s="877"/>
      <c r="PDO71" s="877"/>
      <c r="PDP71" s="877"/>
      <c r="PDQ71" s="877"/>
      <c r="PDR71" s="877"/>
      <c r="PDS71" s="877"/>
      <c r="PDT71" s="877"/>
      <c r="PDU71" s="877"/>
      <c r="PDV71" s="877"/>
      <c r="PDW71" s="877"/>
      <c r="PDX71" s="877"/>
      <c r="PDY71" s="877"/>
      <c r="PDZ71" s="877"/>
      <c r="PEA71" s="877"/>
      <c r="PEB71" s="877"/>
      <c r="PEC71" s="877"/>
      <c r="PED71" s="877"/>
      <c r="PEE71" s="877"/>
      <c r="PEF71" s="877"/>
      <c r="PEG71" s="877"/>
      <c r="PEH71" s="877"/>
      <c r="PEI71" s="877"/>
      <c r="PEJ71" s="877"/>
      <c r="PEK71" s="877"/>
      <c r="PEL71" s="877"/>
      <c r="PEM71" s="877"/>
      <c r="PEN71" s="877"/>
      <c r="PEO71" s="877"/>
      <c r="PEP71" s="877"/>
      <c r="PEQ71" s="877"/>
      <c r="PER71" s="877"/>
      <c r="PES71" s="877"/>
      <c r="PET71" s="877"/>
      <c r="PEU71" s="877"/>
      <c r="PEV71" s="877"/>
      <c r="PEW71" s="877"/>
      <c r="PEX71" s="877"/>
      <c r="PEY71" s="877"/>
      <c r="PEZ71" s="877"/>
      <c r="PFA71" s="877"/>
      <c r="PFB71" s="877"/>
      <c r="PFC71" s="877"/>
      <c r="PFD71" s="877"/>
      <c r="PFE71" s="877"/>
      <c r="PFF71" s="877"/>
      <c r="PFG71" s="877"/>
      <c r="PFH71" s="877"/>
      <c r="PFI71" s="877"/>
      <c r="PFJ71" s="877"/>
      <c r="PFK71" s="877"/>
      <c r="PFL71" s="877"/>
      <c r="PFM71" s="877"/>
      <c r="PFN71" s="877"/>
      <c r="PFO71" s="877"/>
      <c r="PFP71" s="877"/>
      <c r="PFQ71" s="877"/>
      <c r="PFR71" s="877"/>
      <c r="PFS71" s="877"/>
      <c r="PFT71" s="877"/>
      <c r="PFU71" s="877"/>
      <c r="PFV71" s="877"/>
      <c r="PFW71" s="877"/>
      <c r="PFX71" s="877"/>
      <c r="PFY71" s="877"/>
      <c r="PFZ71" s="877"/>
      <c r="PGA71" s="877"/>
      <c r="PGB71" s="877"/>
      <c r="PGC71" s="877"/>
      <c r="PGD71" s="877"/>
      <c r="PGE71" s="877"/>
      <c r="PGF71" s="877"/>
      <c r="PGG71" s="877"/>
      <c r="PGH71" s="877"/>
      <c r="PGI71" s="877"/>
      <c r="PGJ71" s="877"/>
      <c r="PGK71" s="877"/>
      <c r="PGL71" s="877"/>
      <c r="PGM71" s="877"/>
      <c r="PGN71" s="877"/>
      <c r="PGO71" s="877"/>
      <c r="PGP71" s="877"/>
      <c r="PGQ71" s="877"/>
      <c r="PGR71" s="877"/>
      <c r="PGS71" s="877"/>
      <c r="PGT71" s="877"/>
      <c r="PGU71" s="877"/>
      <c r="PGV71" s="877"/>
      <c r="PGW71" s="877"/>
      <c r="PGX71" s="877"/>
      <c r="PGY71" s="877"/>
      <c r="PGZ71" s="877"/>
      <c r="PHA71" s="877"/>
      <c r="PHB71" s="877"/>
      <c r="PHC71" s="877"/>
      <c r="PHD71" s="877"/>
      <c r="PHE71" s="877"/>
      <c r="PHF71" s="877"/>
      <c r="PHG71" s="877"/>
      <c r="PHH71" s="877"/>
      <c r="PHI71" s="877"/>
      <c r="PHJ71" s="877"/>
      <c r="PHK71" s="877"/>
      <c r="PHL71" s="877"/>
      <c r="PHM71" s="877"/>
      <c r="PHN71" s="877"/>
      <c r="PHO71" s="877"/>
      <c r="PHP71" s="877"/>
      <c r="PHQ71" s="877"/>
      <c r="PHR71" s="877"/>
      <c r="PHS71" s="877"/>
      <c r="PHT71" s="877"/>
      <c r="PHU71" s="877"/>
      <c r="PHV71" s="877"/>
      <c r="PHW71" s="877"/>
      <c r="PHX71" s="877"/>
      <c r="PHY71" s="877"/>
      <c r="PHZ71" s="877"/>
      <c r="PIA71" s="877"/>
      <c r="PIB71" s="877"/>
      <c r="PIC71" s="877"/>
      <c r="PID71" s="877"/>
      <c r="PIE71" s="877"/>
      <c r="PIF71" s="877"/>
      <c r="PIG71" s="877"/>
      <c r="PIH71" s="877"/>
      <c r="PII71" s="877"/>
      <c r="PIJ71" s="877"/>
      <c r="PIK71" s="877"/>
      <c r="PIL71" s="877"/>
      <c r="PIM71" s="877"/>
      <c r="PIN71" s="877"/>
      <c r="PIO71" s="877"/>
      <c r="PIP71" s="877"/>
      <c r="PIQ71" s="877"/>
      <c r="PIR71" s="877"/>
      <c r="PIS71" s="877"/>
      <c r="PIT71" s="877"/>
      <c r="PIU71" s="877"/>
      <c r="PIV71" s="877"/>
      <c r="PIW71" s="877"/>
      <c r="PIX71" s="877"/>
      <c r="PIY71" s="877"/>
      <c r="PIZ71" s="877"/>
      <c r="PJA71" s="877"/>
      <c r="PJB71" s="877"/>
      <c r="PJC71" s="877"/>
      <c r="PJD71" s="877"/>
      <c r="PJE71" s="877"/>
      <c r="PJF71" s="877"/>
      <c r="PJG71" s="877"/>
      <c r="PJH71" s="877"/>
      <c r="PJI71" s="877"/>
      <c r="PJJ71" s="877"/>
      <c r="PJK71" s="877"/>
      <c r="PJL71" s="877"/>
      <c r="PJM71" s="877"/>
      <c r="PJN71" s="877"/>
      <c r="PJO71" s="877"/>
      <c r="PJP71" s="877"/>
      <c r="PJQ71" s="877"/>
      <c r="PJR71" s="877"/>
      <c r="PJS71" s="877"/>
      <c r="PJT71" s="877"/>
      <c r="PJU71" s="877"/>
      <c r="PJV71" s="877"/>
      <c r="PJW71" s="877"/>
      <c r="PJX71" s="877"/>
      <c r="PJY71" s="877"/>
      <c r="PJZ71" s="877"/>
      <c r="PKA71" s="877"/>
      <c r="PKB71" s="877"/>
      <c r="PKC71" s="877"/>
      <c r="PKD71" s="877"/>
      <c r="PKE71" s="877"/>
      <c r="PKF71" s="877"/>
      <c r="PKG71" s="877"/>
      <c r="PKH71" s="877"/>
      <c r="PKI71" s="877"/>
      <c r="PKJ71" s="877"/>
      <c r="PKK71" s="877"/>
      <c r="PKL71" s="877"/>
      <c r="PKM71" s="877"/>
      <c r="PKN71" s="877"/>
      <c r="PKO71" s="877"/>
      <c r="PKP71" s="877"/>
      <c r="PKQ71" s="877"/>
      <c r="PKR71" s="877"/>
      <c r="PKS71" s="877"/>
      <c r="PKT71" s="877"/>
      <c r="PKU71" s="877"/>
      <c r="PKV71" s="877"/>
      <c r="PKW71" s="877"/>
      <c r="PKX71" s="877"/>
      <c r="PKY71" s="877"/>
      <c r="PKZ71" s="877"/>
      <c r="PLA71" s="877"/>
      <c r="PLB71" s="877"/>
      <c r="PLC71" s="877"/>
      <c r="PLD71" s="877"/>
      <c r="PLE71" s="877"/>
      <c r="PLF71" s="877"/>
      <c r="PLG71" s="877"/>
      <c r="PLH71" s="877"/>
      <c r="PLI71" s="877"/>
      <c r="PLJ71" s="877"/>
      <c r="PLK71" s="877"/>
      <c r="PLL71" s="877"/>
      <c r="PLM71" s="877"/>
      <c r="PLN71" s="877"/>
      <c r="PLO71" s="877"/>
      <c r="PLP71" s="877"/>
      <c r="PLQ71" s="877"/>
      <c r="PLR71" s="877"/>
      <c r="PLS71" s="877"/>
      <c r="PLT71" s="877"/>
      <c r="PLU71" s="877"/>
      <c r="PLV71" s="877"/>
      <c r="PLW71" s="877"/>
      <c r="PLX71" s="877"/>
      <c r="PLY71" s="877"/>
      <c r="PLZ71" s="877"/>
      <c r="PMA71" s="877"/>
      <c r="PMB71" s="877"/>
      <c r="PMC71" s="877"/>
      <c r="PMD71" s="877"/>
      <c r="PME71" s="877"/>
      <c r="PMF71" s="877"/>
      <c r="PMG71" s="877"/>
      <c r="PMH71" s="877"/>
      <c r="PMI71" s="877"/>
      <c r="PMJ71" s="877"/>
      <c r="PMK71" s="877"/>
      <c r="PML71" s="877"/>
      <c r="PMM71" s="877"/>
      <c r="PMN71" s="877"/>
      <c r="PMO71" s="877"/>
      <c r="PMP71" s="877"/>
      <c r="PMQ71" s="877"/>
      <c r="PMR71" s="877"/>
      <c r="PMS71" s="877"/>
      <c r="PMT71" s="877"/>
      <c r="PMU71" s="877"/>
      <c r="PMV71" s="877"/>
      <c r="PMW71" s="877"/>
      <c r="PMX71" s="877"/>
      <c r="PMY71" s="877"/>
      <c r="PMZ71" s="877"/>
      <c r="PNA71" s="877"/>
      <c r="PNB71" s="877"/>
      <c r="PNC71" s="877"/>
      <c r="PND71" s="877"/>
      <c r="PNE71" s="877"/>
      <c r="PNF71" s="877"/>
      <c r="PNG71" s="877"/>
      <c r="PNH71" s="877"/>
      <c r="PNI71" s="877"/>
      <c r="PNJ71" s="877"/>
      <c r="PNK71" s="877"/>
      <c r="PNL71" s="877"/>
      <c r="PNM71" s="877"/>
      <c r="PNN71" s="877"/>
      <c r="PNO71" s="877"/>
      <c r="PNP71" s="877"/>
      <c r="PNQ71" s="877"/>
      <c r="PNR71" s="877"/>
      <c r="PNS71" s="877"/>
      <c r="PNT71" s="877"/>
      <c r="PNU71" s="877"/>
      <c r="PNV71" s="877"/>
      <c r="PNW71" s="877"/>
      <c r="PNX71" s="877"/>
      <c r="PNY71" s="877"/>
      <c r="PNZ71" s="877"/>
      <c r="POA71" s="877"/>
      <c r="POB71" s="877"/>
      <c r="POC71" s="877"/>
      <c r="POD71" s="877"/>
      <c r="POE71" s="877"/>
      <c r="POF71" s="877"/>
      <c r="POG71" s="877"/>
      <c r="POH71" s="877"/>
      <c r="POI71" s="877"/>
      <c r="POJ71" s="877"/>
      <c r="POK71" s="877"/>
      <c r="POL71" s="877"/>
      <c r="POM71" s="877"/>
      <c r="PON71" s="877"/>
      <c r="POO71" s="877"/>
      <c r="POP71" s="877"/>
      <c r="POQ71" s="877"/>
      <c r="POR71" s="877"/>
      <c r="POS71" s="877"/>
      <c r="POT71" s="877"/>
      <c r="POU71" s="877"/>
      <c r="POV71" s="877"/>
      <c r="POW71" s="877"/>
      <c r="POX71" s="877"/>
      <c r="POY71" s="877"/>
      <c r="POZ71" s="877"/>
      <c r="PPA71" s="877"/>
      <c r="PPB71" s="877"/>
      <c r="PPC71" s="877"/>
      <c r="PPD71" s="877"/>
      <c r="PPE71" s="877"/>
      <c r="PPF71" s="877"/>
      <c r="PPG71" s="877"/>
      <c r="PPH71" s="877"/>
      <c r="PPI71" s="877"/>
      <c r="PPJ71" s="877"/>
      <c r="PPK71" s="877"/>
      <c r="PPL71" s="877"/>
      <c r="PPM71" s="877"/>
      <c r="PPN71" s="877"/>
      <c r="PPO71" s="877"/>
      <c r="PPP71" s="877"/>
      <c r="PPQ71" s="877"/>
      <c r="PPR71" s="877"/>
      <c r="PPS71" s="877"/>
      <c r="PPT71" s="877"/>
      <c r="PPU71" s="877"/>
      <c r="PPV71" s="877"/>
      <c r="PPW71" s="877"/>
      <c r="PPX71" s="877"/>
      <c r="PPY71" s="877"/>
      <c r="PPZ71" s="877"/>
      <c r="PQA71" s="877"/>
      <c r="PQB71" s="877"/>
      <c r="PQC71" s="877"/>
      <c r="PQD71" s="877"/>
      <c r="PQE71" s="877"/>
      <c r="PQF71" s="877"/>
      <c r="PQG71" s="877"/>
      <c r="PQH71" s="877"/>
      <c r="PQI71" s="877"/>
      <c r="PQJ71" s="877"/>
      <c r="PQK71" s="877"/>
      <c r="PQL71" s="877"/>
      <c r="PQM71" s="877"/>
      <c r="PQN71" s="877"/>
      <c r="PQO71" s="877"/>
      <c r="PQP71" s="877"/>
      <c r="PQQ71" s="877"/>
      <c r="PQR71" s="877"/>
      <c r="PQS71" s="877"/>
      <c r="PQT71" s="877"/>
      <c r="PQU71" s="877"/>
      <c r="PQV71" s="877"/>
      <c r="PQW71" s="877"/>
      <c r="PQX71" s="877"/>
      <c r="PQY71" s="877"/>
      <c r="PQZ71" s="877"/>
      <c r="PRA71" s="877"/>
      <c r="PRB71" s="877"/>
      <c r="PRC71" s="877"/>
      <c r="PRD71" s="877"/>
      <c r="PRE71" s="877"/>
      <c r="PRF71" s="877"/>
      <c r="PRG71" s="877"/>
      <c r="PRH71" s="877"/>
      <c r="PRI71" s="877"/>
      <c r="PRJ71" s="877"/>
      <c r="PRK71" s="877"/>
      <c r="PRL71" s="877"/>
      <c r="PRM71" s="877"/>
      <c r="PRN71" s="877"/>
      <c r="PRO71" s="877"/>
      <c r="PRP71" s="877"/>
      <c r="PRQ71" s="877"/>
      <c r="PRR71" s="877"/>
      <c r="PRS71" s="877"/>
      <c r="PRT71" s="877"/>
      <c r="PRU71" s="877"/>
      <c r="PRV71" s="877"/>
      <c r="PRW71" s="877"/>
      <c r="PRX71" s="877"/>
      <c r="PRY71" s="877"/>
      <c r="PRZ71" s="877"/>
      <c r="PSA71" s="877"/>
      <c r="PSB71" s="877"/>
      <c r="PSC71" s="877"/>
      <c r="PSD71" s="877"/>
      <c r="PSE71" s="877"/>
      <c r="PSF71" s="877"/>
      <c r="PSG71" s="877"/>
      <c r="PSH71" s="877"/>
      <c r="PSI71" s="877"/>
      <c r="PSJ71" s="877"/>
      <c r="PSK71" s="877"/>
      <c r="PSL71" s="877"/>
      <c r="PSM71" s="877"/>
      <c r="PSN71" s="877"/>
      <c r="PSO71" s="877"/>
      <c r="PSP71" s="877"/>
      <c r="PSQ71" s="877"/>
      <c r="PSR71" s="877"/>
      <c r="PSS71" s="877"/>
      <c r="PST71" s="877"/>
      <c r="PSU71" s="877"/>
      <c r="PSV71" s="877"/>
      <c r="PSW71" s="877"/>
      <c r="PSX71" s="877"/>
      <c r="PSY71" s="877"/>
      <c r="PSZ71" s="877"/>
      <c r="PTA71" s="877"/>
      <c r="PTB71" s="877"/>
      <c r="PTC71" s="877"/>
      <c r="PTD71" s="877"/>
      <c r="PTE71" s="877"/>
      <c r="PTF71" s="877"/>
      <c r="PTG71" s="877"/>
      <c r="PTH71" s="877"/>
      <c r="PTI71" s="877"/>
      <c r="PTJ71" s="877"/>
      <c r="PTK71" s="877"/>
      <c r="PTL71" s="877"/>
      <c r="PTM71" s="877"/>
      <c r="PTN71" s="877"/>
      <c r="PTO71" s="877"/>
      <c r="PTP71" s="877"/>
      <c r="PTQ71" s="877"/>
      <c r="PTR71" s="877"/>
      <c r="PTS71" s="877"/>
      <c r="PTT71" s="877"/>
      <c r="PTU71" s="877"/>
      <c r="PTV71" s="877"/>
      <c r="PTW71" s="877"/>
      <c r="PTX71" s="877"/>
      <c r="PTY71" s="877"/>
      <c r="PTZ71" s="877"/>
      <c r="PUA71" s="877"/>
      <c r="PUB71" s="877"/>
      <c r="PUC71" s="877"/>
      <c r="PUD71" s="877"/>
      <c r="PUE71" s="877"/>
      <c r="PUF71" s="877"/>
      <c r="PUG71" s="877"/>
      <c r="PUH71" s="877"/>
      <c r="PUI71" s="877"/>
      <c r="PUJ71" s="877"/>
      <c r="PUK71" s="877"/>
      <c r="PUL71" s="877"/>
      <c r="PUM71" s="877"/>
      <c r="PUN71" s="877"/>
      <c r="PUO71" s="877"/>
      <c r="PUP71" s="877"/>
      <c r="PUQ71" s="877"/>
      <c r="PUR71" s="877"/>
      <c r="PUS71" s="877"/>
      <c r="PUT71" s="877"/>
      <c r="PUU71" s="877"/>
      <c r="PUV71" s="877"/>
      <c r="PUW71" s="877"/>
      <c r="PUX71" s="877"/>
      <c r="PUY71" s="877"/>
      <c r="PUZ71" s="877"/>
      <c r="PVA71" s="877"/>
      <c r="PVB71" s="877"/>
      <c r="PVC71" s="877"/>
      <c r="PVD71" s="877"/>
      <c r="PVE71" s="877"/>
      <c r="PVF71" s="877"/>
      <c r="PVG71" s="877"/>
      <c r="PVH71" s="877"/>
      <c r="PVI71" s="877"/>
      <c r="PVJ71" s="877"/>
      <c r="PVK71" s="877"/>
      <c r="PVL71" s="877"/>
      <c r="PVM71" s="877"/>
      <c r="PVN71" s="877"/>
      <c r="PVO71" s="877"/>
      <c r="PVP71" s="877"/>
      <c r="PVQ71" s="877"/>
      <c r="PVR71" s="877"/>
      <c r="PVS71" s="877"/>
      <c r="PVT71" s="877"/>
      <c r="PVU71" s="877"/>
      <c r="PVV71" s="877"/>
      <c r="PVW71" s="877"/>
      <c r="PVX71" s="877"/>
      <c r="PVY71" s="877"/>
      <c r="PVZ71" s="877"/>
      <c r="PWA71" s="877"/>
      <c r="PWB71" s="877"/>
      <c r="PWC71" s="877"/>
      <c r="PWD71" s="877"/>
      <c r="PWE71" s="877"/>
      <c r="PWF71" s="877"/>
      <c r="PWG71" s="877"/>
      <c r="PWH71" s="877"/>
      <c r="PWI71" s="877"/>
      <c r="PWJ71" s="877"/>
      <c r="PWK71" s="877"/>
      <c r="PWL71" s="877"/>
      <c r="PWM71" s="877"/>
      <c r="PWN71" s="877"/>
      <c r="PWO71" s="877"/>
      <c r="PWP71" s="877"/>
      <c r="PWQ71" s="877"/>
      <c r="PWR71" s="877"/>
      <c r="PWS71" s="877"/>
      <c r="PWT71" s="877"/>
      <c r="PWU71" s="877"/>
      <c r="PWV71" s="877"/>
      <c r="PWW71" s="877"/>
      <c r="PWX71" s="877"/>
      <c r="PWY71" s="877"/>
      <c r="PWZ71" s="877"/>
      <c r="PXA71" s="877"/>
      <c r="PXB71" s="877"/>
      <c r="PXC71" s="877"/>
      <c r="PXD71" s="877"/>
      <c r="PXE71" s="877"/>
      <c r="PXF71" s="877"/>
      <c r="PXG71" s="877"/>
      <c r="PXH71" s="877"/>
      <c r="PXI71" s="877"/>
      <c r="PXJ71" s="877"/>
      <c r="PXK71" s="877"/>
      <c r="PXL71" s="877"/>
      <c r="PXM71" s="877"/>
      <c r="PXN71" s="877"/>
      <c r="PXO71" s="877"/>
      <c r="PXP71" s="877"/>
      <c r="PXQ71" s="877"/>
      <c r="PXR71" s="877"/>
      <c r="PXS71" s="877"/>
      <c r="PXT71" s="877"/>
      <c r="PXU71" s="877"/>
      <c r="PXV71" s="877"/>
      <c r="PXW71" s="877"/>
      <c r="PXX71" s="877"/>
      <c r="PXY71" s="877"/>
      <c r="PXZ71" s="877"/>
      <c r="PYA71" s="877"/>
      <c r="PYB71" s="877"/>
      <c r="PYC71" s="877"/>
      <c r="PYD71" s="877"/>
      <c r="PYE71" s="877"/>
      <c r="PYF71" s="877"/>
      <c r="PYG71" s="877"/>
      <c r="PYH71" s="877"/>
      <c r="PYI71" s="877"/>
      <c r="PYJ71" s="877"/>
      <c r="PYK71" s="877"/>
      <c r="PYL71" s="877"/>
      <c r="PYM71" s="877"/>
      <c r="PYN71" s="877"/>
      <c r="PYO71" s="877"/>
      <c r="PYP71" s="877"/>
      <c r="PYQ71" s="877"/>
      <c r="PYR71" s="877"/>
      <c r="PYS71" s="877"/>
      <c r="PYT71" s="877"/>
      <c r="PYU71" s="877"/>
      <c r="PYV71" s="877"/>
      <c r="PYW71" s="877"/>
      <c r="PYX71" s="877"/>
      <c r="PYY71" s="877"/>
      <c r="PYZ71" s="877"/>
      <c r="PZA71" s="877"/>
      <c r="PZB71" s="877"/>
      <c r="PZC71" s="877"/>
      <c r="PZD71" s="877"/>
      <c r="PZE71" s="877"/>
      <c r="PZF71" s="877"/>
      <c r="PZG71" s="877"/>
      <c r="PZH71" s="877"/>
      <c r="PZI71" s="877"/>
      <c r="PZJ71" s="877"/>
      <c r="PZK71" s="877"/>
      <c r="PZL71" s="877"/>
      <c r="PZM71" s="877"/>
      <c r="PZN71" s="877"/>
      <c r="PZO71" s="877"/>
      <c r="PZP71" s="877"/>
      <c r="PZQ71" s="877"/>
      <c r="PZR71" s="877"/>
      <c r="PZS71" s="877"/>
      <c r="PZT71" s="877"/>
      <c r="PZU71" s="877"/>
      <c r="PZV71" s="877"/>
      <c r="PZW71" s="877"/>
      <c r="PZX71" s="877"/>
      <c r="PZY71" s="877"/>
      <c r="PZZ71" s="877"/>
      <c r="QAA71" s="877"/>
      <c r="QAB71" s="877"/>
      <c r="QAC71" s="877"/>
      <c r="QAD71" s="877"/>
      <c r="QAE71" s="877"/>
      <c r="QAF71" s="877"/>
      <c r="QAG71" s="877"/>
      <c r="QAH71" s="877"/>
      <c r="QAI71" s="877"/>
      <c r="QAJ71" s="877"/>
      <c r="QAK71" s="877"/>
      <c r="QAL71" s="877"/>
      <c r="QAM71" s="877"/>
      <c r="QAN71" s="877"/>
      <c r="QAO71" s="877"/>
      <c r="QAP71" s="877"/>
      <c r="QAQ71" s="877"/>
      <c r="QAR71" s="877"/>
      <c r="QAS71" s="877"/>
      <c r="QAT71" s="877"/>
      <c r="QAU71" s="877"/>
      <c r="QAV71" s="877"/>
      <c r="QAW71" s="877"/>
      <c r="QAX71" s="877"/>
      <c r="QAY71" s="877"/>
      <c r="QAZ71" s="877"/>
      <c r="QBA71" s="877"/>
      <c r="QBB71" s="877"/>
      <c r="QBC71" s="877"/>
      <c r="QBD71" s="877"/>
      <c r="QBE71" s="877"/>
      <c r="QBF71" s="877"/>
      <c r="QBG71" s="877"/>
      <c r="QBH71" s="877"/>
      <c r="QBI71" s="877"/>
      <c r="QBJ71" s="877"/>
      <c r="QBK71" s="877"/>
      <c r="QBL71" s="877"/>
      <c r="QBM71" s="877"/>
      <c r="QBN71" s="877"/>
      <c r="QBO71" s="877"/>
      <c r="QBP71" s="877"/>
      <c r="QBQ71" s="877"/>
      <c r="QBR71" s="877"/>
      <c r="QBS71" s="877"/>
      <c r="QBT71" s="877"/>
      <c r="QBU71" s="877"/>
      <c r="QBV71" s="877"/>
      <c r="QBW71" s="877"/>
      <c r="QBX71" s="877"/>
      <c r="QBY71" s="877"/>
      <c r="QBZ71" s="877"/>
      <c r="QCA71" s="877"/>
      <c r="QCB71" s="877"/>
      <c r="QCC71" s="877"/>
      <c r="QCD71" s="877"/>
      <c r="QCE71" s="877"/>
      <c r="QCF71" s="877"/>
      <c r="QCG71" s="877"/>
      <c r="QCH71" s="877"/>
      <c r="QCI71" s="877"/>
      <c r="QCJ71" s="877"/>
      <c r="QCK71" s="877"/>
      <c r="QCL71" s="877"/>
      <c r="QCM71" s="877"/>
      <c r="QCN71" s="877"/>
      <c r="QCO71" s="877"/>
      <c r="QCP71" s="877"/>
      <c r="QCQ71" s="877"/>
      <c r="QCR71" s="877"/>
      <c r="QCS71" s="877"/>
      <c r="QCT71" s="877"/>
      <c r="QCU71" s="877"/>
      <c r="QCV71" s="877"/>
      <c r="QCW71" s="877"/>
      <c r="QCX71" s="877"/>
      <c r="QCY71" s="877"/>
      <c r="QCZ71" s="877"/>
      <c r="QDA71" s="877"/>
      <c r="QDB71" s="877"/>
      <c r="QDC71" s="877"/>
      <c r="QDD71" s="877"/>
      <c r="QDE71" s="877"/>
      <c r="QDF71" s="877"/>
      <c r="QDG71" s="877"/>
      <c r="QDH71" s="877"/>
      <c r="QDI71" s="877"/>
      <c r="QDJ71" s="877"/>
      <c r="QDK71" s="877"/>
      <c r="QDL71" s="877"/>
      <c r="QDM71" s="877"/>
      <c r="QDN71" s="877"/>
      <c r="QDO71" s="877"/>
      <c r="QDP71" s="877"/>
      <c r="QDQ71" s="877"/>
      <c r="QDR71" s="877"/>
      <c r="QDS71" s="877"/>
      <c r="QDT71" s="877"/>
      <c r="QDU71" s="877"/>
      <c r="QDV71" s="877"/>
      <c r="QDW71" s="877"/>
      <c r="QDX71" s="877"/>
      <c r="QDY71" s="877"/>
      <c r="QDZ71" s="877"/>
      <c r="QEA71" s="877"/>
      <c r="QEB71" s="877"/>
      <c r="QEC71" s="877"/>
      <c r="QED71" s="877"/>
      <c r="QEE71" s="877"/>
      <c r="QEF71" s="877"/>
      <c r="QEG71" s="877"/>
      <c r="QEH71" s="877"/>
      <c r="QEI71" s="877"/>
      <c r="QEJ71" s="877"/>
      <c r="QEK71" s="877"/>
      <c r="QEL71" s="877"/>
      <c r="QEM71" s="877"/>
      <c r="QEN71" s="877"/>
      <c r="QEO71" s="877"/>
      <c r="QEP71" s="877"/>
      <c r="QEQ71" s="877"/>
      <c r="QER71" s="877"/>
      <c r="QES71" s="877"/>
      <c r="QET71" s="877"/>
      <c r="QEU71" s="877"/>
      <c r="QEV71" s="877"/>
      <c r="QEW71" s="877"/>
      <c r="QEX71" s="877"/>
      <c r="QEY71" s="877"/>
      <c r="QEZ71" s="877"/>
      <c r="QFA71" s="877"/>
      <c r="QFB71" s="877"/>
      <c r="QFC71" s="877"/>
      <c r="QFD71" s="877"/>
      <c r="QFE71" s="877"/>
      <c r="QFF71" s="877"/>
      <c r="QFG71" s="877"/>
      <c r="QFH71" s="877"/>
      <c r="QFI71" s="877"/>
      <c r="QFJ71" s="877"/>
      <c r="QFK71" s="877"/>
      <c r="QFL71" s="877"/>
      <c r="QFM71" s="877"/>
      <c r="QFN71" s="877"/>
      <c r="QFO71" s="877"/>
      <c r="QFP71" s="877"/>
      <c r="QFQ71" s="877"/>
      <c r="QFR71" s="877"/>
      <c r="QFS71" s="877"/>
      <c r="QFT71" s="877"/>
      <c r="QFU71" s="877"/>
      <c r="QFV71" s="877"/>
      <c r="QFW71" s="877"/>
      <c r="QFX71" s="877"/>
      <c r="QFY71" s="877"/>
      <c r="QFZ71" s="877"/>
      <c r="QGA71" s="877"/>
      <c r="QGB71" s="877"/>
      <c r="QGC71" s="877"/>
      <c r="QGD71" s="877"/>
      <c r="QGE71" s="877"/>
      <c r="QGF71" s="877"/>
      <c r="QGG71" s="877"/>
      <c r="QGH71" s="877"/>
      <c r="QGI71" s="877"/>
      <c r="QGJ71" s="877"/>
      <c r="QGK71" s="877"/>
      <c r="QGL71" s="877"/>
      <c r="QGM71" s="877"/>
      <c r="QGN71" s="877"/>
      <c r="QGO71" s="877"/>
      <c r="QGP71" s="877"/>
      <c r="QGQ71" s="877"/>
      <c r="QGR71" s="877"/>
      <c r="QGS71" s="877"/>
      <c r="QGT71" s="877"/>
      <c r="QGU71" s="877"/>
      <c r="QGV71" s="877"/>
      <c r="QGW71" s="877"/>
      <c r="QGX71" s="877"/>
      <c r="QGY71" s="877"/>
      <c r="QGZ71" s="877"/>
      <c r="QHA71" s="877"/>
      <c r="QHB71" s="877"/>
      <c r="QHC71" s="877"/>
      <c r="QHD71" s="877"/>
      <c r="QHE71" s="877"/>
      <c r="QHF71" s="877"/>
      <c r="QHG71" s="877"/>
      <c r="QHH71" s="877"/>
      <c r="QHI71" s="877"/>
      <c r="QHJ71" s="877"/>
      <c r="QHK71" s="877"/>
      <c r="QHL71" s="877"/>
      <c r="QHM71" s="877"/>
      <c r="QHN71" s="877"/>
      <c r="QHO71" s="877"/>
      <c r="QHP71" s="877"/>
      <c r="QHQ71" s="877"/>
      <c r="QHR71" s="877"/>
      <c r="QHS71" s="877"/>
      <c r="QHT71" s="877"/>
      <c r="QHU71" s="877"/>
      <c r="QHV71" s="877"/>
      <c r="QHW71" s="877"/>
      <c r="QHX71" s="877"/>
      <c r="QHY71" s="877"/>
      <c r="QHZ71" s="877"/>
      <c r="QIA71" s="877"/>
      <c r="QIB71" s="877"/>
      <c r="QIC71" s="877"/>
      <c r="QID71" s="877"/>
      <c r="QIE71" s="877"/>
      <c r="QIF71" s="877"/>
      <c r="QIG71" s="877"/>
      <c r="QIH71" s="877"/>
      <c r="QII71" s="877"/>
      <c r="QIJ71" s="877"/>
      <c r="QIK71" s="877"/>
      <c r="QIL71" s="877"/>
      <c r="QIM71" s="877"/>
      <c r="QIN71" s="877"/>
      <c r="QIO71" s="877"/>
      <c r="QIP71" s="877"/>
      <c r="QIQ71" s="877"/>
      <c r="QIR71" s="877"/>
      <c r="QIS71" s="877"/>
      <c r="QIT71" s="877"/>
      <c r="QIU71" s="877"/>
      <c r="QIV71" s="877"/>
      <c r="QIW71" s="877"/>
      <c r="QIX71" s="877"/>
      <c r="QIY71" s="877"/>
      <c r="QIZ71" s="877"/>
      <c r="QJA71" s="877"/>
      <c r="QJB71" s="877"/>
      <c r="QJC71" s="877"/>
      <c r="QJD71" s="877"/>
      <c r="QJE71" s="877"/>
      <c r="QJF71" s="877"/>
      <c r="QJG71" s="877"/>
      <c r="QJH71" s="877"/>
      <c r="QJI71" s="877"/>
      <c r="QJJ71" s="877"/>
      <c r="QJK71" s="877"/>
      <c r="QJL71" s="877"/>
      <c r="QJM71" s="877"/>
      <c r="QJN71" s="877"/>
      <c r="QJO71" s="877"/>
      <c r="QJP71" s="877"/>
      <c r="QJQ71" s="877"/>
      <c r="QJR71" s="877"/>
      <c r="QJS71" s="877"/>
      <c r="QJT71" s="877"/>
      <c r="QJU71" s="877"/>
      <c r="QJV71" s="877"/>
      <c r="QJW71" s="877"/>
      <c r="QJX71" s="877"/>
      <c r="QJY71" s="877"/>
      <c r="QJZ71" s="877"/>
      <c r="QKA71" s="877"/>
      <c r="QKB71" s="877"/>
      <c r="QKC71" s="877"/>
      <c r="QKD71" s="877"/>
      <c r="QKE71" s="877"/>
      <c r="QKF71" s="877"/>
      <c r="QKG71" s="877"/>
      <c r="QKH71" s="877"/>
      <c r="QKI71" s="877"/>
      <c r="QKJ71" s="877"/>
      <c r="QKK71" s="877"/>
      <c r="QKL71" s="877"/>
      <c r="QKM71" s="877"/>
      <c r="QKN71" s="877"/>
      <c r="QKO71" s="877"/>
      <c r="QKP71" s="877"/>
      <c r="QKQ71" s="877"/>
      <c r="QKR71" s="877"/>
      <c r="QKS71" s="877"/>
      <c r="QKT71" s="877"/>
      <c r="QKU71" s="877"/>
      <c r="QKV71" s="877"/>
      <c r="QKW71" s="877"/>
      <c r="QKX71" s="877"/>
      <c r="QKY71" s="877"/>
      <c r="QKZ71" s="877"/>
      <c r="QLA71" s="877"/>
      <c r="QLB71" s="877"/>
      <c r="QLC71" s="877"/>
      <c r="QLD71" s="877"/>
      <c r="QLE71" s="877"/>
      <c r="QLF71" s="877"/>
      <c r="QLG71" s="877"/>
      <c r="QLH71" s="877"/>
      <c r="QLI71" s="877"/>
      <c r="QLJ71" s="877"/>
      <c r="QLK71" s="877"/>
      <c r="QLL71" s="877"/>
      <c r="QLM71" s="877"/>
      <c r="QLN71" s="877"/>
      <c r="QLO71" s="877"/>
      <c r="QLP71" s="877"/>
      <c r="QLQ71" s="877"/>
      <c r="QLR71" s="877"/>
      <c r="QLS71" s="877"/>
      <c r="QLT71" s="877"/>
      <c r="QLU71" s="877"/>
      <c r="QLV71" s="877"/>
      <c r="QLW71" s="877"/>
      <c r="QLX71" s="877"/>
      <c r="QLY71" s="877"/>
      <c r="QLZ71" s="877"/>
      <c r="QMA71" s="877"/>
      <c r="QMB71" s="877"/>
      <c r="QMC71" s="877"/>
      <c r="QMD71" s="877"/>
      <c r="QME71" s="877"/>
      <c r="QMF71" s="877"/>
      <c r="QMG71" s="877"/>
      <c r="QMH71" s="877"/>
      <c r="QMI71" s="877"/>
      <c r="QMJ71" s="877"/>
      <c r="QMK71" s="877"/>
      <c r="QML71" s="877"/>
      <c r="QMM71" s="877"/>
      <c r="QMN71" s="877"/>
      <c r="QMO71" s="877"/>
      <c r="QMP71" s="877"/>
      <c r="QMQ71" s="877"/>
      <c r="QMR71" s="877"/>
      <c r="QMS71" s="877"/>
      <c r="QMT71" s="877"/>
      <c r="QMU71" s="877"/>
      <c r="QMV71" s="877"/>
      <c r="QMW71" s="877"/>
      <c r="QMX71" s="877"/>
      <c r="QMY71" s="877"/>
      <c r="QMZ71" s="877"/>
      <c r="QNA71" s="877"/>
      <c r="QNB71" s="877"/>
      <c r="QNC71" s="877"/>
      <c r="QND71" s="877"/>
      <c r="QNE71" s="877"/>
      <c r="QNF71" s="877"/>
      <c r="QNG71" s="877"/>
      <c r="QNH71" s="877"/>
      <c r="QNI71" s="877"/>
      <c r="QNJ71" s="877"/>
      <c r="QNK71" s="877"/>
      <c r="QNL71" s="877"/>
      <c r="QNM71" s="877"/>
      <c r="QNN71" s="877"/>
      <c r="QNO71" s="877"/>
      <c r="QNP71" s="877"/>
      <c r="QNQ71" s="877"/>
      <c r="QNR71" s="877"/>
      <c r="QNS71" s="877"/>
      <c r="QNT71" s="877"/>
      <c r="QNU71" s="877"/>
      <c r="QNV71" s="877"/>
      <c r="QNW71" s="877"/>
      <c r="QNX71" s="877"/>
      <c r="QNY71" s="877"/>
      <c r="QNZ71" s="877"/>
      <c r="QOA71" s="877"/>
      <c r="QOB71" s="877"/>
      <c r="QOC71" s="877"/>
      <c r="QOD71" s="877"/>
      <c r="QOE71" s="877"/>
      <c r="QOF71" s="877"/>
      <c r="QOG71" s="877"/>
      <c r="QOH71" s="877"/>
      <c r="QOI71" s="877"/>
      <c r="QOJ71" s="877"/>
      <c r="QOK71" s="877"/>
      <c r="QOL71" s="877"/>
      <c r="QOM71" s="877"/>
      <c r="QON71" s="877"/>
      <c r="QOO71" s="877"/>
      <c r="QOP71" s="877"/>
      <c r="QOQ71" s="877"/>
      <c r="QOR71" s="877"/>
      <c r="QOS71" s="877"/>
      <c r="QOT71" s="877"/>
      <c r="QOU71" s="877"/>
      <c r="QOV71" s="877"/>
      <c r="QOW71" s="877"/>
      <c r="QOX71" s="877"/>
      <c r="QOY71" s="877"/>
      <c r="QOZ71" s="877"/>
      <c r="QPA71" s="877"/>
      <c r="QPB71" s="877"/>
      <c r="QPC71" s="877"/>
      <c r="QPD71" s="877"/>
      <c r="QPE71" s="877"/>
      <c r="QPF71" s="877"/>
      <c r="QPG71" s="877"/>
      <c r="QPH71" s="877"/>
      <c r="QPI71" s="877"/>
      <c r="QPJ71" s="877"/>
      <c r="QPK71" s="877"/>
      <c r="QPL71" s="877"/>
      <c r="QPM71" s="877"/>
      <c r="QPN71" s="877"/>
      <c r="QPO71" s="877"/>
      <c r="QPP71" s="877"/>
      <c r="QPQ71" s="877"/>
      <c r="QPR71" s="877"/>
      <c r="QPS71" s="877"/>
      <c r="QPT71" s="877"/>
      <c r="QPU71" s="877"/>
      <c r="QPV71" s="877"/>
      <c r="QPW71" s="877"/>
      <c r="QPX71" s="877"/>
      <c r="QPY71" s="877"/>
      <c r="QPZ71" s="877"/>
      <c r="QQA71" s="877"/>
      <c r="QQB71" s="877"/>
      <c r="QQC71" s="877"/>
      <c r="QQD71" s="877"/>
      <c r="QQE71" s="877"/>
      <c r="QQF71" s="877"/>
      <c r="QQG71" s="877"/>
      <c r="QQH71" s="877"/>
      <c r="QQI71" s="877"/>
      <c r="QQJ71" s="877"/>
      <c r="QQK71" s="877"/>
      <c r="QQL71" s="877"/>
      <c r="QQM71" s="877"/>
      <c r="QQN71" s="877"/>
      <c r="QQO71" s="877"/>
      <c r="QQP71" s="877"/>
      <c r="QQQ71" s="877"/>
      <c r="QQR71" s="877"/>
      <c r="QQS71" s="877"/>
      <c r="QQT71" s="877"/>
      <c r="QQU71" s="877"/>
      <c r="QQV71" s="877"/>
      <c r="QQW71" s="877"/>
      <c r="QQX71" s="877"/>
      <c r="QQY71" s="877"/>
      <c r="QQZ71" s="877"/>
      <c r="QRA71" s="877"/>
      <c r="QRB71" s="877"/>
      <c r="QRC71" s="877"/>
      <c r="QRD71" s="877"/>
      <c r="QRE71" s="877"/>
      <c r="QRF71" s="877"/>
      <c r="QRG71" s="877"/>
      <c r="QRH71" s="877"/>
      <c r="QRI71" s="877"/>
      <c r="QRJ71" s="877"/>
      <c r="QRK71" s="877"/>
      <c r="QRL71" s="877"/>
      <c r="QRM71" s="877"/>
      <c r="QRN71" s="877"/>
      <c r="QRO71" s="877"/>
      <c r="QRP71" s="877"/>
      <c r="QRQ71" s="877"/>
      <c r="QRR71" s="877"/>
      <c r="QRS71" s="877"/>
      <c r="QRT71" s="877"/>
      <c r="QRU71" s="877"/>
      <c r="QRV71" s="877"/>
      <c r="QRW71" s="877"/>
      <c r="QRX71" s="877"/>
      <c r="QRY71" s="877"/>
      <c r="QRZ71" s="877"/>
      <c r="QSA71" s="877"/>
      <c r="QSB71" s="877"/>
      <c r="QSC71" s="877"/>
      <c r="QSD71" s="877"/>
      <c r="QSE71" s="877"/>
      <c r="QSF71" s="877"/>
      <c r="QSG71" s="877"/>
      <c r="QSH71" s="877"/>
      <c r="QSI71" s="877"/>
      <c r="QSJ71" s="877"/>
      <c r="QSK71" s="877"/>
      <c r="QSL71" s="877"/>
      <c r="QSM71" s="877"/>
      <c r="QSN71" s="877"/>
      <c r="QSO71" s="877"/>
      <c r="QSP71" s="877"/>
      <c r="QSQ71" s="877"/>
      <c r="QSR71" s="877"/>
      <c r="QSS71" s="877"/>
      <c r="QST71" s="877"/>
      <c r="QSU71" s="877"/>
      <c r="QSV71" s="877"/>
      <c r="QSW71" s="877"/>
      <c r="QSX71" s="877"/>
      <c r="QSY71" s="877"/>
      <c r="QSZ71" s="877"/>
      <c r="QTA71" s="877"/>
      <c r="QTB71" s="877"/>
      <c r="QTC71" s="877"/>
      <c r="QTD71" s="877"/>
      <c r="QTE71" s="877"/>
      <c r="QTF71" s="877"/>
      <c r="QTG71" s="877"/>
      <c r="QTH71" s="877"/>
      <c r="QTI71" s="877"/>
      <c r="QTJ71" s="877"/>
      <c r="QTK71" s="877"/>
      <c r="QTL71" s="877"/>
      <c r="QTM71" s="877"/>
      <c r="QTN71" s="877"/>
      <c r="QTO71" s="877"/>
      <c r="QTP71" s="877"/>
      <c r="QTQ71" s="877"/>
      <c r="QTR71" s="877"/>
      <c r="QTS71" s="877"/>
      <c r="QTT71" s="877"/>
      <c r="QTU71" s="877"/>
      <c r="QTV71" s="877"/>
      <c r="QTW71" s="877"/>
      <c r="QTX71" s="877"/>
      <c r="QTY71" s="877"/>
      <c r="QTZ71" s="877"/>
      <c r="QUA71" s="877"/>
      <c r="QUB71" s="877"/>
      <c r="QUC71" s="877"/>
      <c r="QUD71" s="877"/>
      <c r="QUE71" s="877"/>
      <c r="QUF71" s="877"/>
      <c r="QUG71" s="877"/>
      <c r="QUH71" s="877"/>
      <c r="QUI71" s="877"/>
      <c r="QUJ71" s="877"/>
      <c r="QUK71" s="877"/>
      <c r="QUL71" s="877"/>
      <c r="QUM71" s="877"/>
      <c r="QUN71" s="877"/>
      <c r="QUO71" s="877"/>
      <c r="QUP71" s="877"/>
      <c r="QUQ71" s="877"/>
      <c r="QUR71" s="877"/>
      <c r="QUS71" s="877"/>
      <c r="QUT71" s="877"/>
      <c r="QUU71" s="877"/>
      <c r="QUV71" s="877"/>
      <c r="QUW71" s="877"/>
      <c r="QUX71" s="877"/>
      <c r="QUY71" s="877"/>
      <c r="QUZ71" s="877"/>
      <c r="QVA71" s="877"/>
      <c r="QVB71" s="877"/>
      <c r="QVC71" s="877"/>
      <c r="QVD71" s="877"/>
      <c r="QVE71" s="877"/>
      <c r="QVF71" s="877"/>
      <c r="QVG71" s="877"/>
      <c r="QVH71" s="877"/>
      <c r="QVI71" s="877"/>
      <c r="QVJ71" s="877"/>
      <c r="QVK71" s="877"/>
      <c r="QVL71" s="877"/>
      <c r="QVM71" s="877"/>
      <c r="QVN71" s="877"/>
      <c r="QVO71" s="877"/>
      <c r="QVP71" s="877"/>
      <c r="QVQ71" s="877"/>
      <c r="QVR71" s="877"/>
      <c r="QVS71" s="877"/>
      <c r="QVT71" s="877"/>
      <c r="QVU71" s="877"/>
      <c r="QVV71" s="877"/>
      <c r="QVW71" s="877"/>
      <c r="QVX71" s="877"/>
      <c r="QVY71" s="877"/>
      <c r="QVZ71" s="877"/>
      <c r="QWA71" s="877"/>
      <c r="QWB71" s="877"/>
      <c r="QWC71" s="877"/>
      <c r="QWD71" s="877"/>
      <c r="QWE71" s="877"/>
      <c r="QWF71" s="877"/>
      <c r="QWG71" s="877"/>
      <c r="QWH71" s="877"/>
      <c r="QWI71" s="877"/>
      <c r="QWJ71" s="877"/>
      <c r="QWK71" s="877"/>
      <c r="QWL71" s="877"/>
      <c r="QWM71" s="877"/>
      <c r="QWN71" s="877"/>
      <c r="QWO71" s="877"/>
      <c r="QWP71" s="877"/>
      <c r="QWQ71" s="877"/>
      <c r="QWR71" s="877"/>
      <c r="QWS71" s="877"/>
      <c r="QWT71" s="877"/>
      <c r="QWU71" s="877"/>
      <c r="QWV71" s="877"/>
      <c r="QWW71" s="877"/>
      <c r="QWX71" s="877"/>
      <c r="QWY71" s="877"/>
      <c r="QWZ71" s="877"/>
      <c r="QXA71" s="877"/>
      <c r="QXB71" s="877"/>
      <c r="QXC71" s="877"/>
      <c r="QXD71" s="877"/>
      <c r="QXE71" s="877"/>
      <c r="QXF71" s="877"/>
      <c r="QXG71" s="877"/>
      <c r="QXH71" s="877"/>
      <c r="QXI71" s="877"/>
      <c r="QXJ71" s="877"/>
      <c r="QXK71" s="877"/>
      <c r="QXL71" s="877"/>
      <c r="QXM71" s="877"/>
      <c r="QXN71" s="877"/>
      <c r="QXO71" s="877"/>
      <c r="QXP71" s="877"/>
      <c r="QXQ71" s="877"/>
      <c r="QXR71" s="877"/>
      <c r="QXS71" s="877"/>
      <c r="QXT71" s="877"/>
      <c r="QXU71" s="877"/>
      <c r="QXV71" s="877"/>
      <c r="QXW71" s="877"/>
      <c r="QXX71" s="877"/>
      <c r="QXY71" s="877"/>
      <c r="QXZ71" s="877"/>
      <c r="QYA71" s="877"/>
      <c r="QYB71" s="877"/>
      <c r="QYC71" s="877"/>
      <c r="QYD71" s="877"/>
      <c r="QYE71" s="877"/>
      <c r="QYF71" s="877"/>
      <c r="QYG71" s="877"/>
      <c r="QYH71" s="877"/>
      <c r="QYI71" s="877"/>
      <c r="QYJ71" s="877"/>
      <c r="QYK71" s="877"/>
      <c r="QYL71" s="877"/>
      <c r="QYM71" s="877"/>
      <c r="QYN71" s="877"/>
      <c r="QYO71" s="877"/>
      <c r="QYP71" s="877"/>
      <c r="QYQ71" s="877"/>
      <c r="QYR71" s="877"/>
      <c r="QYS71" s="877"/>
      <c r="QYT71" s="877"/>
      <c r="QYU71" s="877"/>
      <c r="QYV71" s="877"/>
      <c r="QYW71" s="877"/>
      <c r="QYX71" s="877"/>
      <c r="QYY71" s="877"/>
      <c r="QYZ71" s="877"/>
      <c r="QZA71" s="877"/>
      <c r="QZB71" s="877"/>
      <c r="QZC71" s="877"/>
      <c r="QZD71" s="877"/>
      <c r="QZE71" s="877"/>
      <c r="QZF71" s="877"/>
      <c r="QZG71" s="877"/>
      <c r="QZH71" s="877"/>
      <c r="QZI71" s="877"/>
      <c r="QZJ71" s="877"/>
      <c r="QZK71" s="877"/>
      <c r="QZL71" s="877"/>
      <c r="QZM71" s="877"/>
      <c r="QZN71" s="877"/>
      <c r="QZO71" s="877"/>
      <c r="QZP71" s="877"/>
      <c r="QZQ71" s="877"/>
      <c r="QZR71" s="877"/>
      <c r="QZS71" s="877"/>
      <c r="QZT71" s="877"/>
      <c r="QZU71" s="877"/>
      <c r="QZV71" s="877"/>
      <c r="QZW71" s="877"/>
      <c r="QZX71" s="877"/>
      <c r="QZY71" s="877"/>
      <c r="QZZ71" s="877"/>
      <c r="RAA71" s="877"/>
      <c r="RAB71" s="877"/>
      <c r="RAC71" s="877"/>
      <c r="RAD71" s="877"/>
      <c r="RAE71" s="877"/>
      <c r="RAF71" s="877"/>
      <c r="RAG71" s="877"/>
      <c r="RAH71" s="877"/>
      <c r="RAI71" s="877"/>
      <c r="RAJ71" s="877"/>
      <c r="RAK71" s="877"/>
      <c r="RAL71" s="877"/>
      <c r="RAM71" s="877"/>
      <c r="RAN71" s="877"/>
      <c r="RAO71" s="877"/>
      <c r="RAP71" s="877"/>
      <c r="RAQ71" s="877"/>
      <c r="RAR71" s="877"/>
      <c r="RAS71" s="877"/>
      <c r="RAT71" s="877"/>
      <c r="RAU71" s="877"/>
      <c r="RAV71" s="877"/>
      <c r="RAW71" s="877"/>
      <c r="RAX71" s="877"/>
      <c r="RAY71" s="877"/>
      <c r="RAZ71" s="877"/>
      <c r="RBA71" s="877"/>
      <c r="RBB71" s="877"/>
      <c r="RBC71" s="877"/>
      <c r="RBD71" s="877"/>
      <c r="RBE71" s="877"/>
      <c r="RBF71" s="877"/>
      <c r="RBG71" s="877"/>
      <c r="RBH71" s="877"/>
      <c r="RBI71" s="877"/>
      <c r="RBJ71" s="877"/>
      <c r="RBK71" s="877"/>
      <c r="RBL71" s="877"/>
      <c r="RBM71" s="877"/>
      <c r="RBN71" s="877"/>
      <c r="RBO71" s="877"/>
      <c r="RBP71" s="877"/>
      <c r="RBQ71" s="877"/>
      <c r="RBR71" s="877"/>
      <c r="RBS71" s="877"/>
      <c r="RBT71" s="877"/>
      <c r="RBU71" s="877"/>
      <c r="RBV71" s="877"/>
      <c r="RBW71" s="877"/>
      <c r="RBX71" s="877"/>
      <c r="RBY71" s="877"/>
      <c r="RBZ71" s="877"/>
      <c r="RCA71" s="877"/>
      <c r="RCB71" s="877"/>
      <c r="RCC71" s="877"/>
      <c r="RCD71" s="877"/>
      <c r="RCE71" s="877"/>
      <c r="RCF71" s="877"/>
      <c r="RCG71" s="877"/>
      <c r="RCH71" s="877"/>
      <c r="RCI71" s="877"/>
      <c r="RCJ71" s="877"/>
      <c r="RCK71" s="877"/>
      <c r="RCL71" s="877"/>
      <c r="RCM71" s="877"/>
      <c r="RCN71" s="877"/>
      <c r="RCO71" s="877"/>
      <c r="RCP71" s="877"/>
      <c r="RCQ71" s="877"/>
      <c r="RCR71" s="877"/>
      <c r="RCS71" s="877"/>
      <c r="RCT71" s="877"/>
      <c r="RCU71" s="877"/>
      <c r="RCV71" s="877"/>
      <c r="RCW71" s="877"/>
      <c r="RCX71" s="877"/>
      <c r="RCY71" s="877"/>
      <c r="RCZ71" s="877"/>
      <c r="RDA71" s="877"/>
      <c r="RDB71" s="877"/>
      <c r="RDC71" s="877"/>
      <c r="RDD71" s="877"/>
      <c r="RDE71" s="877"/>
      <c r="RDF71" s="877"/>
      <c r="RDG71" s="877"/>
      <c r="RDH71" s="877"/>
      <c r="RDI71" s="877"/>
      <c r="RDJ71" s="877"/>
      <c r="RDK71" s="877"/>
      <c r="RDL71" s="877"/>
      <c r="RDM71" s="877"/>
      <c r="RDN71" s="877"/>
      <c r="RDO71" s="877"/>
      <c r="RDP71" s="877"/>
      <c r="RDQ71" s="877"/>
      <c r="RDR71" s="877"/>
      <c r="RDS71" s="877"/>
      <c r="RDT71" s="877"/>
      <c r="RDU71" s="877"/>
      <c r="RDV71" s="877"/>
      <c r="RDW71" s="877"/>
      <c r="RDX71" s="877"/>
      <c r="RDY71" s="877"/>
      <c r="RDZ71" s="877"/>
      <c r="REA71" s="877"/>
      <c r="REB71" s="877"/>
      <c r="REC71" s="877"/>
      <c r="RED71" s="877"/>
      <c r="REE71" s="877"/>
      <c r="REF71" s="877"/>
      <c r="REG71" s="877"/>
      <c r="REH71" s="877"/>
      <c r="REI71" s="877"/>
      <c r="REJ71" s="877"/>
      <c r="REK71" s="877"/>
      <c r="REL71" s="877"/>
      <c r="REM71" s="877"/>
      <c r="REN71" s="877"/>
      <c r="REO71" s="877"/>
      <c r="REP71" s="877"/>
      <c r="REQ71" s="877"/>
      <c r="RER71" s="877"/>
      <c r="RES71" s="877"/>
      <c r="RET71" s="877"/>
      <c r="REU71" s="877"/>
      <c r="REV71" s="877"/>
      <c r="REW71" s="877"/>
      <c r="REX71" s="877"/>
      <c r="REY71" s="877"/>
      <c r="REZ71" s="877"/>
      <c r="RFA71" s="877"/>
      <c r="RFB71" s="877"/>
      <c r="RFC71" s="877"/>
      <c r="RFD71" s="877"/>
      <c r="RFE71" s="877"/>
      <c r="RFF71" s="877"/>
      <c r="RFG71" s="877"/>
      <c r="RFH71" s="877"/>
      <c r="RFI71" s="877"/>
      <c r="RFJ71" s="877"/>
      <c r="RFK71" s="877"/>
      <c r="RFL71" s="877"/>
      <c r="RFM71" s="877"/>
      <c r="RFN71" s="877"/>
      <c r="RFO71" s="877"/>
      <c r="RFP71" s="877"/>
      <c r="RFQ71" s="877"/>
      <c r="RFR71" s="877"/>
      <c r="RFS71" s="877"/>
      <c r="RFT71" s="877"/>
      <c r="RFU71" s="877"/>
      <c r="RFV71" s="877"/>
      <c r="RFW71" s="877"/>
      <c r="RFX71" s="877"/>
      <c r="RFY71" s="877"/>
      <c r="RFZ71" s="877"/>
      <c r="RGA71" s="877"/>
      <c r="RGB71" s="877"/>
      <c r="RGC71" s="877"/>
      <c r="RGD71" s="877"/>
      <c r="RGE71" s="877"/>
      <c r="RGF71" s="877"/>
      <c r="RGG71" s="877"/>
      <c r="RGH71" s="877"/>
      <c r="RGI71" s="877"/>
      <c r="RGJ71" s="877"/>
      <c r="RGK71" s="877"/>
      <c r="RGL71" s="877"/>
      <c r="RGM71" s="877"/>
      <c r="RGN71" s="877"/>
      <c r="RGO71" s="877"/>
      <c r="RGP71" s="877"/>
      <c r="RGQ71" s="877"/>
      <c r="RGR71" s="877"/>
      <c r="RGS71" s="877"/>
      <c r="RGT71" s="877"/>
      <c r="RGU71" s="877"/>
      <c r="RGV71" s="877"/>
      <c r="RGW71" s="877"/>
      <c r="RGX71" s="877"/>
      <c r="RGY71" s="877"/>
      <c r="RGZ71" s="877"/>
      <c r="RHA71" s="877"/>
      <c r="RHB71" s="877"/>
      <c r="RHC71" s="877"/>
      <c r="RHD71" s="877"/>
      <c r="RHE71" s="877"/>
      <c r="RHF71" s="877"/>
      <c r="RHG71" s="877"/>
      <c r="RHH71" s="877"/>
      <c r="RHI71" s="877"/>
      <c r="RHJ71" s="877"/>
      <c r="RHK71" s="877"/>
      <c r="RHL71" s="877"/>
      <c r="RHM71" s="877"/>
      <c r="RHN71" s="877"/>
      <c r="RHO71" s="877"/>
      <c r="RHP71" s="877"/>
      <c r="RHQ71" s="877"/>
      <c r="RHR71" s="877"/>
      <c r="RHS71" s="877"/>
      <c r="RHT71" s="877"/>
      <c r="RHU71" s="877"/>
      <c r="RHV71" s="877"/>
      <c r="RHW71" s="877"/>
      <c r="RHX71" s="877"/>
      <c r="RHY71" s="877"/>
      <c r="RHZ71" s="877"/>
      <c r="RIA71" s="877"/>
      <c r="RIB71" s="877"/>
      <c r="RIC71" s="877"/>
      <c r="RID71" s="877"/>
      <c r="RIE71" s="877"/>
      <c r="RIF71" s="877"/>
      <c r="RIG71" s="877"/>
      <c r="RIH71" s="877"/>
      <c r="RII71" s="877"/>
      <c r="RIJ71" s="877"/>
      <c r="RIK71" s="877"/>
      <c r="RIL71" s="877"/>
      <c r="RIM71" s="877"/>
      <c r="RIN71" s="877"/>
      <c r="RIO71" s="877"/>
      <c r="RIP71" s="877"/>
      <c r="RIQ71" s="877"/>
      <c r="RIR71" s="877"/>
      <c r="RIS71" s="877"/>
      <c r="RIT71" s="877"/>
      <c r="RIU71" s="877"/>
      <c r="RIV71" s="877"/>
      <c r="RIW71" s="877"/>
      <c r="RIX71" s="877"/>
      <c r="RIY71" s="877"/>
      <c r="RIZ71" s="877"/>
      <c r="RJA71" s="877"/>
      <c r="RJB71" s="877"/>
      <c r="RJC71" s="877"/>
      <c r="RJD71" s="877"/>
      <c r="RJE71" s="877"/>
      <c r="RJF71" s="877"/>
      <c r="RJG71" s="877"/>
      <c r="RJH71" s="877"/>
      <c r="RJI71" s="877"/>
      <c r="RJJ71" s="877"/>
      <c r="RJK71" s="877"/>
      <c r="RJL71" s="877"/>
      <c r="RJM71" s="877"/>
      <c r="RJN71" s="877"/>
      <c r="RJO71" s="877"/>
      <c r="RJP71" s="877"/>
      <c r="RJQ71" s="877"/>
      <c r="RJR71" s="877"/>
      <c r="RJS71" s="877"/>
      <c r="RJT71" s="877"/>
      <c r="RJU71" s="877"/>
      <c r="RJV71" s="877"/>
      <c r="RJW71" s="877"/>
      <c r="RJX71" s="877"/>
      <c r="RJY71" s="877"/>
      <c r="RJZ71" s="877"/>
      <c r="RKA71" s="877"/>
      <c r="RKB71" s="877"/>
      <c r="RKC71" s="877"/>
      <c r="RKD71" s="877"/>
      <c r="RKE71" s="877"/>
      <c r="RKF71" s="877"/>
      <c r="RKG71" s="877"/>
      <c r="RKH71" s="877"/>
      <c r="RKI71" s="877"/>
      <c r="RKJ71" s="877"/>
      <c r="RKK71" s="877"/>
      <c r="RKL71" s="877"/>
      <c r="RKM71" s="877"/>
      <c r="RKN71" s="877"/>
      <c r="RKO71" s="877"/>
      <c r="RKP71" s="877"/>
      <c r="RKQ71" s="877"/>
      <c r="RKR71" s="877"/>
      <c r="RKS71" s="877"/>
      <c r="RKT71" s="877"/>
      <c r="RKU71" s="877"/>
      <c r="RKV71" s="877"/>
      <c r="RKW71" s="877"/>
      <c r="RKX71" s="877"/>
      <c r="RKY71" s="877"/>
      <c r="RKZ71" s="877"/>
      <c r="RLA71" s="877"/>
      <c r="RLB71" s="877"/>
      <c r="RLC71" s="877"/>
      <c r="RLD71" s="877"/>
      <c r="RLE71" s="877"/>
      <c r="RLF71" s="877"/>
      <c r="RLG71" s="877"/>
      <c r="RLH71" s="877"/>
      <c r="RLI71" s="877"/>
      <c r="RLJ71" s="877"/>
      <c r="RLK71" s="877"/>
      <c r="RLL71" s="877"/>
      <c r="RLM71" s="877"/>
      <c r="RLN71" s="877"/>
      <c r="RLO71" s="877"/>
      <c r="RLP71" s="877"/>
      <c r="RLQ71" s="877"/>
      <c r="RLR71" s="877"/>
      <c r="RLS71" s="877"/>
      <c r="RLT71" s="877"/>
      <c r="RLU71" s="877"/>
      <c r="RLV71" s="877"/>
      <c r="RLW71" s="877"/>
      <c r="RLX71" s="877"/>
      <c r="RLY71" s="877"/>
      <c r="RLZ71" s="877"/>
      <c r="RMA71" s="877"/>
      <c r="RMB71" s="877"/>
      <c r="RMC71" s="877"/>
      <c r="RMD71" s="877"/>
      <c r="RME71" s="877"/>
      <c r="RMF71" s="877"/>
      <c r="RMG71" s="877"/>
      <c r="RMH71" s="877"/>
      <c r="RMI71" s="877"/>
      <c r="RMJ71" s="877"/>
      <c r="RMK71" s="877"/>
      <c r="RML71" s="877"/>
      <c r="RMM71" s="877"/>
      <c r="RMN71" s="877"/>
      <c r="RMO71" s="877"/>
      <c r="RMP71" s="877"/>
      <c r="RMQ71" s="877"/>
      <c r="RMR71" s="877"/>
      <c r="RMS71" s="877"/>
      <c r="RMT71" s="877"/>
      <c r="RMU71" s="877"/>
      <c r="RMV71" s="877"/>
      <c r="RMW71" s="877"/>
      <c r="RMX71" s="877"/>
      <c r="RMY71" s="877"/>
      <c r="RMZ71" s="877"/>
      <c r="RNA71" s="877"/>
      <c r="RNB71" s="877"/>
      <c r="RNC71" s="877"/>
      <c r="RND71" s="877"/>
      <c r="RNE71" s="877"/>
      <c r="RNF71" s="877"/>
      <c r="RNG71" s="877"/>
      <c r="RNH71" s="877"/>
      <c r="RNI71" s="877"/>
      <c r="RNJ71" s="877"/>
      <c r="RNK71" s="877"/>
      <c r="RNL71" s="877"/>
      <c r="RNM71" s="877"/>
      <c r="RNN71" s="877"/>
      <c r="RNO71" s="877"/>
      <c r="RNP71" s="877"/>
      <c r="RNQ71" s="877"/>
      <c r="RNR71" s="877"/>
      <c r="RNS71" s="877"/>
      <c r="RNT71" s="877"/>
      <c r="RNU71" s="877"/>
      <c r="RNV71" s="877"/>
      <c r="RNW71" s="877"/>
      <c r="RNX71" s="877"/>
      <c r="RNY71" s="877"/>
      <c r="RNZ71" s="877"/>
      <c r="ROA71" s="877"/>
      <c r="ROB71" s="877"/>
      <c r="ROC71" s="877"/>
      <c r="ROD71" s="877"/>
      <c r="ROE71" s="877"/>
      <c r="ROF71" s="877"/>
      <c r="ROG71" s="877"/>
      <c r="ROH71" s="877"/>
      <c r="ROI71" s="877"/>
      <c r="ROJ71" s="877"/>
      <c r="ROK71" s="877"/>
      <c r="ROL71" s="877"/>
      <c r="ROM71" s="877"/>
      <c r="RON71" s="877"/>
      <c r="ROO71" s="877"/>
      <c r="ROP71" s="877"/>
      <c r="ROQ71" s="877"/>
      <c r="ROR71" s="877"/>
      <c r="ROS71" s="877"/>
      <c r="ROT71" s="877"/>
      <c r="ROU71" s="877"/>
      <c r="ROV71" s="877"/>
      <c r="ROW71" s="877"/>
      <c r="ROX71" s="877"/>
      <c r="ROY71" s="877"/>
      <c r="ROZ71" s="877"/>
      <c r="RPA71" s="877"/>
      <c r="RPB71" s="877"/>
      <c r="RPC71" s="877"/>
      <c r="RPD71" s="877"/>
      <c r="RPE71" s="877"/>
      <c r="RPF71" s="877"/>
      <c r="RPG71" s="877"/>
      <c r="RPH71" s="877"/>
      <c r="RPI71" s="877"/>
      <c r="RPJ71" s="877"/>
      <c r="RPK71" s="877"/>
      <c r="RPL71" s="877"/>
      <c r="RPM71" s="877"/>
      <c r="RPN71" s="877"/>
      <c r="RPO71" s="877"/>
      <c r="RPP71" s="877"/>
      <c r="RPQ71" s="877"/>
      <c r="RPR71" s="877"/>
      <c r="RPS71" s="877"/>
      <c r="RPT71" s="877"/>
      <c r="RPU71" s="877"/>
      <c r="RPV71" s="877"/>
      <c r="RPW71" s="877"/>
      <c r="RPX71" s="877"/>
      <c r="RPY71" s="877"/>
      <c r="RPZ71" s="877"/>
      <c r="RQA71" s="877"/>
      <c r="RQB71" s="877"/>
      <c r="RQC71" s="877"/>
      <c r="RQD71" s="877"/>
      <c r="RQE71" s="877"/>
      <c r="RQF71" s="877"/>
      <c r="RQG71" s="877"/>
      <c r="RQH71" s="877"/>
      <c r="RQI71" s="877"/>
      <c r="RQJ71" s="877"/>
      <c r="RQK71" s="877"/>
      <c r="RQL71" s="877"/>
      <c r="RQM71" s="877"/>
      <c r="RQN71" s="877"/>
      <c r="RQO71" s="877"/>
      <c r="RQP71" s="877"/>
      <c r="RQQ71" s="877"/>
      <c r="RQR71" s="877"/>
      <c r="RQS71" s="877"/>
      <c r="RQT71" s="877"/>
      <c r="RQU71" s="877"/>
      <c r="RQV71" s="877"/>
      <c r="RQW71" s="877"/>
      <c r="RQX71" s="877"/>
      <c r="RQY71" s="877"/>
      <c r="RQZ71" s="877"/>
      <c r="RRA71" s="877"/>
      <c r="RRB71" s="877"/>
      <c r="RRC71" s="877"/>
      <c r="RRD71" s="877"/>
      <c r="RRE71" s="877"/>
      <c r="RRF71" s="877"/>
      <c r="RRG71" s="877"/>
      <c r="RRH71" s="877"/>
      <c r="RRI71" s="877"/>
      <c r="RRJ71" s="877"/>
      <c r="RRK71" s="877"/>
      <c r="RRL71" s="877"/>
      <c r="RRM71" s="877"/>
      <c r="RRN71" s="877"/>
      <c r="RRO71" s="877"/>
      <c r="RRP71" s="877"/>
      <c r="RRQ71" s="877"/>
      <c r="RRR71" s="877"/>
      <c r="RRS71" s="877"/>
      <c r="RRT71" s="877"/>
      <c r="RRU71" s="877"/>
      <c r="RRV71" s="877"/>
      <c r="RRW71" s="877"/>
      <c r="RRX71" s="877"/>
      <c r="RRY71" s="877"/>
      <c r="RRZ71" s="877"/>
      <c r="RSA71" s="877"/>
      <c r="RSB71" s="877"/>
      <c r="RSC71" s="877"/>
      <c r="RSD71" s="877"/>
      <c r="RSE71" s="877"/>
      <c r="RSF71" s="877"/>
      <c r="RSG71" s="877"/>
      <c r="RSH71" s="877"/>
      <c r="RSI71" s="877"/>
      <c r="RSJ71" s="877"/>
      <c r="RSK71" s="877"/>
      <c r="RSL71" s="877"/>
      <c r="RSM71" s="877"/>
      <c r="RSN71" s="877"/>
      <c r="RSO71" s="877"/>
      <c r="RSP71" s="877"/>
      <c r="RSQ71" s="877"/>
      <c r="RSR71" s="877"/>
      <c r="RSS71" s="877"/>
      <c r="RST71" s="877"/>
      <c r="RSU71" s="877"/>
      <c r="RSV71" s="877"/>
      <c r="RSW71" s="877"/>
      <c r="RSX71" s="877"/>
      <c r="RSY71" s="877"/>
      <c r="RSZ71" s="877"/>
      <c r="RTA71" s="877"/>
      <c r="RTB71" s="877"/>
      <c r="RTC71" s="877"/>
      <c r="RTD71" s="877"/>
      <c r="RTE71" s="877"/>
      <c r="RTF71" s="877"/>
      <c r="RTG71" s="877"/>
      <c r="RTH71" s="877"/>
      <c r="RTI71" s="877"/>
      <c r="RTJ71" s="877"/>
      <c r="RTK71" s="877"/>
      <c r="RTL71" s="877"/>
      <c r="RTM71" s="877"/>
      <c r="RTN71" s="877"/>
      <c r="RTO71" s="877"/>
      <c r="RTP71" s="877"/>
      <c r="RTQ71" s="877"/>
      <c r="RTR71" s="877"/>
      <c r="RTS71" s="877"/>
      <c r="RTT71" s="877"/>
      <c r="RTU71" s="877"/>
      <c r="RTV71" s="877"/>
      <c r="RTW71" s="877"/>
      <c r="RTX71" s="877"/>
      <c r="RTY71" s="877"/>
      <c r="RTZ71" s="877"/>
      <c r="RUA71" s="877"/>
      <c r="RUB71" s="877"/>
      <c r="RUC71" s="877"/>
      <c r="RUD71" s="877"/>
      <c r="RUE71" s="877"/>
      <c r="RUF71" s="877"/>
      <c r="RUG71" s="877"/>
      <c r="RUH71" s="877"/>
      <c r="RUI71" s="877"/>
      <c r="RUJ71" s="877"/>
      <c r="RUK71" s="877"/>
      <c r="RUL71" s="877"/>
      <c r="RUM71" s="877"/>
      <c r="RUN71" s="877"/>
      <c r="RUO71" s="877"/>
      <c r="RUP71" s="877"/>
      <c r="RUQ71" s="877"/>
      <c r="RUR71" s="877"/>
      <c r="RUS71" s="877"/>
      <c r="RUT71" s="877"/>
      <c r="RUU71" s="877"/>
      <c r="RUV71" s="877"/>
      <c r="RUW71" s="877"/>
      <c r="RUX71" s="877"/>
      <c r="RUY71" s="877"/>
      <c r="RUZ71" s="877"/>
      <c r="RVA71" s="877"/>
      <c r="RVB71" s="877"/>
      <c r="RVC71" s="877"/>
      <c r="RVD71" s="877"/>
      <c r="RVE71" s="877"/>
      <c r="RVF71" s="877"/>
      <c r="RVG71" s="877"/>
      <c r="RVH71" s="877"/>
      <c r="RVI71" s="877"/>
      <c r="RVJ71" s="877"/>
      <c r="RVK71" s="877"/>
      <c r="RVL71" s="877"/>
      <c r="RVM71" s="877"/>
      <c r="RVN71" s="877"/>
      <c r="RVO71" s="877"/>
      <c r="RVP71" s="877"/>
      <c r="RVQ71" s="877"/>
      <c r="RVR71" s="877"/>
      <c r="RVS71" s="877"/>
      <c r="RVT71" s="877"/>
      <c r="RVU71" s="877"/>
      <c r="RVV71" s="877"/>
      <c r="RVW71" s="877"/>
      <c r="RVX71" s="877"/>
      <c r="RVY71" s="877"/>
      <c r="RVZ71" s="877"/>
      <c r="RWA71" s="877"/>
      <c r="RWB71" s="877"/>
      <c r="RWC71" s="877"/>
      <c r="RWD71" s="877"/>
      <c r="RWE71" s="877"/>
      <c r="RWF71" s="877"/>
      <c r="RWG71" s="877"/>
      <c r="RWH71" s="877"/>
      <c r="RWI71" s="877"/>
      <c r="RWJ71" s="877"/>
      <c r="RWK71" s="877"/>
      <c r="RWL71" s="877"/>
      <c r="RWM71" s="877"/>
      <c r="RWN71" s="877"/>
      <c r="RWO71" s="877"/>
      <c r="RWP71" s="877"/>
      <c r="RWQ71" s="877"/>
      <c r="RWR71" s="877"/>
      <c r="RWS71" s="877"/>
      <c r="RWT71" s="877"/>
      <c r="RWU71" s="877"/>
      <c r="RWV71" s="877"/>
      <c r="RWW71" s="877"/>
      <c r="RWX71" s="877"/>
      <c r="RWY71" s="877"/>
      <c r="RWZ71" s="877"/>
      <c r="RXA71" s="877"/>
      <c r="RXB71" s="877"/>
      <c r="RXC71" s="877"/>
      <c r="RXD71" s="877"/>
      <c r="RXE71" s="877"/>
      <c r="RXF71" s="877"/>
      <c r="RXG71" s="877"/>
      <c r="RXH71" s="877"/>
      <c r="RXI71" s="877"/>
      <c r="RXJ71" s="877"/>
      <c r="RXK71" s="877"/>
      <c r="RXL71" s="877"/>
      <c r="RXM71" s="877"/>
      <c r="RXN71" s="877"/>
      <c r="RXO71" s="877"/>
      <c r="RXP71" s="877"/>
      <c r="RXQ71" s="877"/>
      <c r="RXR71" s="877"/>
      <c r="RXS71" s="877"/>
      <c r="RXT71" s="877"/>
      <c r="RXU71" s="877"/>
      <c r="RXV71" s="877"/>
      <c r="RXW71" s="877"/>
      <c r="RXX71" s="877"/>
      <c r="RXY71" s="877"/>
      <c r="RXZ71" s="877"/>
      <c r="RYA71" s="877"/>
      <c r="RYB71" s="877"/>
      <c r="RYC71" s="877"/>
      <c r="RYD71" s="877"/>
      <c r="RYE71" s="877"/>
      <c r="RYF71" s="877"/>
      <c r="RYG71" s="877"/>
      <c r="RYH71" s="877"/>
      <c r="RYI71" s="877"/>
      <c r="RYJ71" s="877"/>
      <c r="RYK71" s="877"/>
      <c r="RYL71" s="877"/>
      <c r="RYM71" s="877"/>
      <c r="RYN71" s="877"/>
      <c r="RYO71" s="877"/>
      <c r="RYP71" s="877"/>
      <c r="RYQ71" s="877"/>
      <c r="RYR71" s="877"/>
      <c r="RYS71" s="877"/>
      <c r="RYT71" s="877"/>
      <c r="RYU71" s="877"/>
      <c r="RYV71" s="877"/>
      <c r="RYW71" s="877"/>
      <c r="RYX71" s="877"/>
      <c r="RYY71" s="877"/>
      <c r="RYZ71" s="877"/>
      <c r="RZA71" s="877"/>
      <c r="RZB71" s="877"/>
      <c r="RZC71" s="877"/>
      <c r="RZD71" s="877"/>
      <c r="RZE71" s="877"/>
      <c r="RZF71" s="877"/>
      <c r="RZG71" s="877"/>
      <c r="RZH71" s="877"/>
      <c r="RZI71" s="877"/>
      <c r="RZJ71" s="877"/>
      <c r="RZK71" s="877"/>
      <c r="RZL71" s="877"/>
      <c r="RZM71" s="877"/>
      <c r="RZN71" s="877"/>
      <c r="RZO71" s="877"/>
      <c r="RZP71" s="877"/>
      <c r="RZQ71" s="877"/>
      <c r="RZR71" s="877"/>
      <c r="RZS71" s="877"/>
      <c r="RZT71" s="877"/>
      <c r="RZU71" s="877"/>
      <c r="RZV71" s="877"/>
      <c r="RZW71" s="877"/>
      <c r="RZX71" s="877"/>
      <c r="RZY71" s="877"/>
      <c r="RZZ71" s="877"/>
      <c r="SAA71" s="877"/>
      <c r="SAB71" s="877"/>
      <c r="SAC71" s="877"/>
      <c r="SAD71" s="877"/>
      <c r="SAE71" s="877"/>
      <c r="SAF71" s="877"/>
      <c r="SAG71" s="877"/>
      <c r="SAH71" s="877"/>
      <c r="SAI71" s="877"/>
      <c r="SAJ71" s="877"/>
      <c r="SAK71" s="877"/>
      <c r="SAL71" s="877"/>
      <c r="SAM71" s="877"/>
      <c r="SAN71" s="877"/>
      <c r="SAO71" s="877"/>
      <c r="SAP71" s="877"/>
      <c r="SAQ71" s="877"/>
      <c r="SAR71" s="877"/>
      <c r="SAS71" s="877"/>
      <c r="SAT71" s="877"/>
      <c r="SAU71" s="877"/>
      <c r="SAV71" s="877"/>
      <c r="SAW71" s="877"/>
      <c r="SAX71" s="877"/>
      <c r="SAY71" s="877"/>
      <c r="SAZ71" s="877"/>
      <c r="SBA71" s="877"/>
      <c r="SBB71" s="877"/>
      <c r="SBC71" s="877"/>
      <c r="SBD71" s="877"/>
      <c r="SBE71" s="877"/>
      <c r="SBF71" s="877"/>
      <c r="SBG71" s="877"/>
      <c r="SBH71" s="877"/>
      <c r="SBI71" s="877"/>
      <c r="SBJ71" s="877"/>
      <c r="SBK71" s="877"/>
      <c r="SBL71" s="877"/>
      <c r="SBM71" s="877"/>
      <c r="SBN71" s="877"/>
      <c r="SBO71" s="877"/>
      <c r="SBP71" s="877"/>
      <c r="SBQ71" s="877"/>
      <c r="SBR71" s="877"/>
      <c r="SBS71" s="877"/>
      <c r="SBT71" s="877"/>
      <c r="SBU71" s="877"/>
      <c r="SBV71" s="877"/>
      <c r="SBW71" s="877"/>
      <c r="SBX71" s="877"/>
      <c r="SBY71" s="877"/>
      <c r="SBZ71" s="877"/>
      <c r="SCA71" s="877"/>
      <c r="SCB71" s="877"/>
      <c r="SCC71" s="877"/>
      <c r="SCD71" s="877"/>
      <c r="SCE71" s="877"/>
      <c r="SCF71" s="877"/>
      <c r="SCG71" s="877"/>
      <c r="SCH71" s="877"/>
      <c r="SCI71" s="877"/>
      <c r="SCJ71" s="877"/>
      <c r="SCK71" s="877"/>
      <c r="SCL71" s="877"/>
      <c r="SCM71" s="877"/>
      <c r="SCN71" s="877"/>
      <c r="SCO71" s="877"/>
      <c r="SCP71" s="877"/>
      <c r="SCQ71" s="877"/>
      <c r="SCR71" s="877"/>
      <c r="SCS71" s="877"/>
      <c r="SCT71" s="877"/>
      <c r="SCU71" s="877"/>
      <c r="SCV71" s="877"/>
      <c r="SCW71" s="877"/>
      <c r="SCX71" s="877"/>
      <c r="SCY71" s="877"/>
      <c r="SCZ71" s="877"/>
      <c r="SDA71" s="877"/>
      <c r="SDB71" s="877"/>
      <c r="SDC71" s="877"/>
      <c r="SDD71" s="877"/>
      <c r="SDE71" s="877"/>
      <c r="SDF71" s="877"/>
      <c r="SDG71" s="877"/>
      <c r="SDH71" s="877"/>
      <c r="SDI71" s="877"/>
      <c r="SDJ71" s="877"/>
      <c r="SDK71" s="877"/>
      <c r="SDL71" s="877"/>
      <c r="SDM71" s="877"/>
      <c r="SDN71" s="877"/>
      <c r="SDO71" s="877"/>
      <c r="SDP71" s="877"/>
      <c r="SDQ71" s="877"/>
      <c r="SDR71" s="877"/>
      <c r="SDS71" s="877"/>
      <c r="SDT71" s="877"/>
      <c r="SDU71" s="877"/>
      <c r="SDV71" s="877"/>
      <c r="SDW71" s="877"/>
      <c r="SDX71" s="877"/>
      <c r="SDY71" s="877"/>
      <c r="SDZ71" s="877"/>
      <c r="SEA71" s="877"/>
      <c r="SEB71" s="877"/>
      <c r="SEC71" s="877"/>
      <c r="SED71" s="877"/>
      <c r="SEE71" s="877"/>
      <c r="SEF71" s="877"/>
      <c r="SEG71" s="877"/>
      <c r="SEH71" s="877"/>
      <c r="SEI71" s="877"/>
      <c r="SEJ71" s="877"/>
      <c r="SEK71" s="877"/>
      <c r="SEL71" s="877"/>
      <c r="SEM71" s="877"/>
      <c r="SEN71" s="877"/>
      <c r="SEO71" s="877"/>
      <c r="SEP71" s="877"/>
      <c r="SEQ71" s="877"/>
      <c r="SER71" s="877"/>
      <c r="SES71" s="877"/>
      <c r="SET71" s="877"/>
      <c r="SEU71" s="877"/>
      <c r="SEV71" s="877"/>
      <c r="SEW71" s="877"/>
      <c r="SEX71" s="877"/>
      <c r="SEY71" s="877"/>
      <c r="SEZ71" s="877"/>
      <c r="SFA71" s="877"/>
      <c r="SFB71" s="877"/>
      <c r="SFC71" s="877"/>
      <c r="SFD71" s="877"/>
      <c r="SFE71" s="877"/>
      <c r="SFF71" s="877"/>
      <c r="SFG71" s="877"/>
      <c r="SFH71" s="877"/>
      <c r="SFI71" s="877"/>
      <c r="SFJ71" s="877"/>
      <c r="SFK71" s="877"/>
      <c r="SFL71" s="877"/>
      <c r="SFM71" s="877"/>
      <c r="SFN71" s="877"/>
      <c r="SFO71" s="877"/>
      <c r="SFP71" s="877"/>
      <c r="SFQ71" s="877"/>
      <c r="SFR71" s="877"/>
      <c r="SFS71" s="877"/>
      <c r="SFT71" s="877"/>
      <c r="SFU71" s="877"/>
      <c r="SFV71" s="877"/>
      <c r="SFW71" s="877"/>
      <c r="SFX71" s="877"/>
      <c r="SFY71" s="877"/>
      <c r="SFZ71" s="877"/>
      <c r="SGA71" s="877"/>
      <c r="SGB71" s="877"/>
      <c r="SGC71" s="877"/>
      <c r="SGD71" s="877"/>
      <c r="SGE71" s="877"/>
      <c r="SGF71" s="877"/>
      <c r="SGG71" s="877"/>
      <c r="SGH71" s="877"/>
      <c r="SGI71" s="877"/>
      <c r="SGJ71" s="877"/>
      <c r="SGK71" s="877"/>
      <c r="SGL71" s="877"/>
      <c r="SGM71" s="877"/>
      <c r="SGN71" s="877"/>
      <c r="SGO71" s="877"/>
      <c r="SGP71" s="877"/>
      <c r="SGQ71" s="877"/>
      <c r="SGR71" s="877"/>
      <c r="SGS71" s="877"/>
      <c r="SGT71" s="877"/>
      <c r="SGU71" s="877"/>
      <c r="SGV71" s="877"/>
      <c r="SGW71" s="877"/>
      <c r="SGX71" s="877"/>
      <c r="SGY71" s="877"/>
      <c r="SGZ71" s="877"/>
      <c r="SHA71" s="877"/>
      <c r="SHB71" s="877"/>
      <c r="SHC71" s="877"/>
      <c r="SHD71" s="877"/>
      <c r="SHE71" s="877"/>
      <c r="SHF71" s="877"/>
      <c r="SHG71" s="877"/>
      <c r="SHH71" s="877"/>
      <c r="SHI71" s="877"/>
      <c r="SHJ71" s="877"/>
      <c r="SHK71" s="877"/>
      <c r="SHL71" s="877"/>
      <c r="SHM71" s="877"/>
      <c r="SHN71" s="877"/>
      <c r="SHO71" s="877"/>
      <c r="SHP71" s="877"/>
      <c r="SHQ71" s="877"/>
      <c r="SHR71" s="877"/>
      <c r="SHS71" s="877"/>
      <c r="SHT71" s="877"/>
      <c r="SHU71" s="877"/>
      <c r="SHV71" s="877"/>
      <c r="SHW71" s="877"/>
      <c r="SHX71" s="877"/>
      <c r="SHY71" s="877"/>
      <c r="SHZ71" s="877"/>
      <c r="SIA71" s="877"/>
      <c r="SIB71" s="877"/>
      <c r="SIC71" s="877"/>
      <c r="SID71" s="877"/>
      <c r="SIE71" s="877"/>
      <c r="SIF71" s="877"/>
      <c r="SIG71" s="877"/>
      <c r="SIH71" s="877"/>
      <c r="SII71" s="877"/>
      <c r="SIJ71" s="877"/>
      <c r="SIK71" s="877"/>
      <c r="SIL71" s="877"/>
      <c r="SIM71" s="877"/>
      <c r="SIN71" s="877"/>
      <c r="SIO71" s="877"/>
      <c r="SIP71" s="877"/>
      <c r="SIQ71" s="877"/>
      <c r="SIR71" s="877"/>
      <c r="SIS71" s="877"/>
      <c r="SIT71" s="877"/>
      <c r="SIU71" s="877"/>
      <c r="SIV71" s="877"/>
      <c r="SIW71" s="877"/>
      <c r="SIX71" s="877"/>
      <c r="SIY71" s="877"/>
      <c r="SIZ71" s="877"/>
      <c r="SJA71" s="877"/>
      <c r="SJB71" s="877"/>
      <c r="SJC71" s="877"/>
      <c r="SJD71" s="877"/>
      <c r="SJE71" s="877"/>
      <c r="SJF71" s="877"/>
      <c r="SJG71" s="877"/>
      <c r="SJH71" s="877"/>
      <c r="SJI71" s="877"/>
      <c r="SJJ71" s="877"/>
      <c r="SJK71" s="877"/>
      <c r="SJL71" s="877"/>
      <c r="SJM71" s="877"/>
      <c r="SJN71" s="877"/>
      <c r="SJO71" s="877"/>
      <c r="SJP71" s="877"/>
      <c r="SJQ71" s="877"/>
      <c r="SJR71" s="877"/>
      <c r="SJS71" s="877"/>
      <c r="SJT71" s="877"/>
      <c r="SJU71" s="877"/>
      <c r="SJV71" s="877"/>
      <c r="SJW71" s="877"/>
      <c r="SJX71" s="877"/>
      <c r="SJY71" s="877"/>
      <c r="SJZ71" s="877"/>
      <c r="SKA71" s="877"/>
      <c r="SKB71" s="877"/>
      <c r="SKC71" s="877"/>
      <c r="SKD71" s="877"/>
      <c r="SKE71" s="877"/>
      <c r="SKF71" s="877"/>
      <c r="SKG71" s="877"/>
      <c r="SKH71" s="877"/>
      <c r="SKI71" s="877"/>
      <c r="SKJ71" s="877"/>
      <c r="SKK71" s="877"/>
      <c r="SKL71" s="877"/>
      <c r="SKM71" s="877"/>
      <c r="SKN71" s="877"/>
      <c r="SKO71" s="877"/>
      <c r="SKP71" s="877"/>
      <c r="SKQ71" s="877"/>
      <c r="SKR71" s="877"/>
      <c r="SKS71" s="877"/>
      <c r="SKT71" s="877"/>
      <c r="SKU71" s="877"/>
      <c r="SKV71" s="877"/>
      <c r="SKW71" s="877"/>
      <c r="SKX71" s="877"/>
      <c r="SKY71" s="877"/>
      <c r="SKZ71" s="877"/>
      <c r="SLA71" s="877"/>
      <c r="SLB71" s="877"/>
      <c r="SLC71" s="877"/>
      <c r="SLD71" s="877"/>
      <c r="SLE71" s="877"/>
      <c r="SLF71" s="877"/>
      <c r="SLG71" s="877"/>
      <c r="SLH71" s="877"/>
      <c r="SLI71" s="877"/>
      <c r="SLJ71" s="877"/>
      <c r="SLK71" s="877"/>
      <c r="SLL71" s="877"/>
      <c r="SLM71" s="877"/>
      <c r="SLN71" s="877"/>
      <c r="SLO71" s="877"/>
      <c r="SLP71" s="877"/>
      <c r="SLQ71" s="877"/>
      <c r="SLR71" s="877"/>
      <c r="SLS71" s="877"/>
      <c r="SLT71" s="877"/>
      <c r="SLU71" s="877"/>
      <c r="SLV71" s="877"/>
      <c r="SLW71" s="877"/>
      <c r="SLX71" s="877"/>
      <c r="SLY71" s="877"/>
      <c r="SLZ71" s="877"/>
      <c r="SMA71" s="877"/>
      <c r="SMB71" s="877"/>
      <c r="SMC71" s="877"/>
      <c r="SMD71" s="877"/>
      <c r="SME71" s="877"/>
      <c r="SMF71" s="877"/>
      <c r="SMG71" s="877"/>
      <c r="SMH71" s="877"/>
      <c r="SMI71" s="877"/>
      <c r="SMJ71" s="877"/>
      <c r="SMK71" s="877"/>
      <c r="SML71" s="877"/>
      <c r="SMM71" s="877"/>
      <c r="SMN71" s="877"/>
      <c r="SMO71" s="877"/>
      <c r="SMP71" s="877"/>
      <c r="SMQ71" s="877"/>
      <c r="SMR71" s="877"/>
      <c r="SMS71" s="877"/>
      <c r="SMT71" s="877"/>
      <c r="SMU71" s="877"/>
      <c r="SMV71" s="877"/>
      <c r="SMW71" s="877"/>
      <c r="SMX71" s="877"/>
      <c r="SMY71" s="877"/>
      <c r="SMZ71" s="877"/>
      <c r="SNA71" s="877"/>
      <c r="SNB71" s="877"/>
      <c r="SNC71" s="877"/>
      <c r="SND71" s="877"/>
      <c r="SNE71" s="877"/>
      <c r="SNF71" s="877"/>
      <c r="SNG71" s="877"/>
      <c r="SNH71" s="877"/>
      <c r="SNI71" s="877"/>
      <c r="SNJ71" s="877"/>
      <c r="SNK71" s="877"/>
      <c r="SNL71" s="877"/>
      <c r="SNM71" s="877"/>
      <c r="SNN71" s="877"/>
      <c r="SNO71" s="877"/>
      <c r="SNP71" s="877"/>
      <c r="SNQ71" s="877"/>
      <c r="SNR71" s="877"/>
      <c r="SNS71" s="877"/>
      <c r="SNT71" s="877"/>
      <c r="SNU71" s="877"/>
      <c r="SNV71" s="877"/>
      <c r="SNW71" s="877"/>
      <c r="SNX71" s="877"/>
      <c r="SNY71" s="877"/>
      <c r="SNZ71" s="877"/>
      <c r="SOA71" s="877"/>
      <c r="SOB71" s="877"/>
      <c r="SOC71" s="877"/>
      <c r="SOD71" s="877"/>
      <c r="SOE71" s="877"/>
      <c r="SOF71" s="877"/>
      <c r="SOG71" s="877"/>
      <c r="SOH71" s="877"/>
      <c r="SOI71" s="877"/>
      <c r="SOJ71" s="877"/>
      <c r="SOK71" s="877"/>
      <c r="SOL71" s="877"/>
      <c r="SOM71" s="877"/>
      <c r="SON71" s="877"/>
      <c r="SOO71" s="877"/>
      <c r="SOP71" s="877"/>
      <c r="SOQ71" s="877"/>
      <c r="SOR71" s="877"/>
      <c r="SOS71" s="877"/>
      <c r="SOT71" s="877"/>
      <c r="SOU71" s="877"/>
      <c r="SOV71" s="877"/>
      <c r="SOW71" s="877"/>
      <c r="SOX71" s="877"/>
      <c r="SOY71" s="877"/>
      <c r="SOZ71" s="877"/>
      <c r="SPA71" s="877"/>
      <c r="SPB71" s="877"/>
      <c r="SPC71" s="877"/>
      <c r="SPD71" s="877"/>
      <c r="SPE71" s="877"/>
      <c r="SPF71" s="877"/>
      <c r="SPG71" s="877"/>
      <c r="SPH71" s="877"/>
      <c r="SPI71" s="877"/>
      <c r="SPJ71" s="877"/>
      <c r="SPK71" s="877"/>
      <c r="SPL71" s="877"/>
      <c r="SPM71" s="877"/>
      <c r="SPN71" s="877"/>
      <c r="SPO71" s="877"/>
      <c r="SPP71" s="877"/>
      <c r="SPQ71" s="877"/>
      <c r="SPR71" s="877"/>
      <c r="SPS71" s="877"/>
      <c r="SPT71" s="877"/>
      <c r="SPU71" s="877"/>
      <c r="SPV71" s="877"/>
      <c r="SPW71" s="877"/>
      <c r="SPX71" s="877"/>
      <c r="SPY71" s="877"/>
      <c r="SPZ71" s="877"/>
      <c r="SQA71" s="877"/>
      <c r="SQB71" s="877"/>
      <c r="SQC71" s="877"/>
      <c r="SQD71" s="877"/>
      <c r="SQE71" s="877"/>
      <c r="SQF71" s="877"/>
      <c r="SQG71" s="877"/>
      <c r="SQH71" s="877"/>
      <c r="SQI71" s="877"/>
      <c r="SQJ71" s="877"/>
      <c r="SQK71" s="877"/>
      <c r="SQL71" s="877"/>
      <c r="SQM71" s="877"/>
      <c r="SQN71" s="877"/>
      <c r="SQO71" s="877"/>
      <c r="SQP71" s="877"/>
      <c r="SQQ71" s="877"/>
      <c r="SQR71" s="877"/>
      <c r="SQS71" s="877"/>
      <c r="SQT71" s="877"/>
      <c r="SQU71" s="877"/>
      <c r="SQV71" s="877"/>
      <c r="SQW71" s="877"/>
      <c r="SQX71" s="877"/>
      <c r="SQY71" s="877"/>
      <c r="SQZ71" s="877"/>
      <c r="SRA71" s="877"/>
      <c r="SRB71" s="877"/>
      <c r="SRC71" s="877"/>
      <c r="SRD71" s="877"/>
      <c r="SRE71" s="877"/>
      <c r="SRF71" s="877"/>
      <c r="SRG71" s="877"/>
      <c r="SRH71" s="877"/>
      <c r="SRI71" s="877"/>
      <c r="SRJ71" s="877"/>
      <c r="SRK71" s="877"/>
      <c r="SRL71" s="877"/>
      <c r="SRM71" s="877"/>
      <c r="SRN71" s="877"/>
      <c r="SRO71" s="877"/>
      <c r="SRP71" s="877"/>
      <c r="SRQ71" s="877"/>
      <c r="SRR71" s="877"/>
      <c r="SRS71" s="877"/>
      <c r="SRT71" s="877"/>
      <c r="SRU71" s="877"/>
      <c r="SRV71" s="877"/>
      <c r="SRW71" s="877"/>
      <c r="SRX71" s="877"/>
      <c r="SRY71" s="877"/>
      <c r="SRZ71" s="877"/>
      <c r="SSA71" s="877"/>
      <c r="SSB71" s="877"/>
      <c r="SSC71" s="877"/>
      <c r="SSD71" s="877"/>
      <c r="SSE71" s="877"/>
      <c r="SSF71" s="877"/>
      <c r="SSG71" s="877"/>
      <c r="SSH71" s="877"/>
      <c r="SSI71" s="877"/>
      <c r="SSJ71" s="877"/>
      <c r="SSK71" s="877"/>
      <c r="SSL71" s="877"/>
      <c r="SSM71" s="877"/>
      <c r="SSN71" s="877"/>
      <c r="SSO71" s="877"/>
      <c r="SSP71" s="877"/>
      <c r="SSQ71" s="877"/>
      <c r="SSR71" s="877"/>
      <c r="SSS71" s="877"/>
      <c r="SST71" s="877"/>
      <c r="SSU71" s="877"/>
      <c r="SSV71" s="877"/>
      <c r="SSW71" s="877"/>
      <c r="SSX71" s="877"/>
      <c r="SSY71" s="877"/>
      <c r="SSZ71" s="877"/>
      <c r="STA71" s="877"/>
      <c r="STB71" s="877"/>
      <c r="STC71" s="877"/>
      <c r="STD71" s="877"/>
      <c r="STE71" s="877"/>
      <c r="STF71" s="877"/>
      <c r="STG71" s="877"/>
      <c r="STH71" s="877"/>
      <c r="STI71" s="877"/>
      <c r="STJ71" s="877"/>
      <c r="STK71" s="877"/>
      <c r="STL71" s="877"/>
      <c r="STM71" s="877"/>
      <c r="STN71" s="877"/>
      <c r="STO71" s="877"/>
      <c r="STP71" s="877"/>
      <c r="STQ71" s="877"/>
      <c r="STR71" s="877"/>
      <c r="STS71" s="877"/>
      <c r="STT71" s="877"/>
      <c r="STU71" s="877"/>
      <c r="STV71" s="877"/>
      <c r="STW71" s="877"/>
      <c r="STX71" s="877"/>
      <c r="STY71" s="877"/>
      <c r="STZ71" s="877"/>
      <c r="SUA71" s="877"/>
      <c r="SUB71" s="877"/>
      <c r="SUC71" s="877"/>
      <c r="SUD71" s="877"/>
      <c r="SUE71" s="877"/>
      <c r="SUF71" s="877"/>
      <c r="SUG71" s="877"/>
      <c r="SUH71" s="877"/>
      <c r="SUI71" s="877"/>
      <c r="SUJ71" s="877"/>
      <c r="SUK71" s="877"/>
      <c r="SUL71" s="877"/>
      <c r="SUM71" s="877"/>
      <c r="SUN71" s="877"/>
      <c r="SUO71" s="877"/>
      <c r="SUP71" s="877"/>
      <c r="SUQ71" s="877"/>
      <c r="SUR71" s="877"/>
      <c r="SUS71" s="877"/>
      <c r="SUT71" s="877"/>
      <c r="SUU71" s="877"/>
      <c r="SUV71" s="877"/>
      <c r="SUW71" s="877"/>
      <c r="SUX71" s="877"/>
      <c r="SUY71" s="877"/>
      <c r="SUZ71" s="877"/>
      <c r="SVA71" s="877"/>
      <c r="SVB71" s="877"/>
      <c r="SVC71" s="877"/>
      <c r="SVD71" s="877"/>
      <c r="SVE71" s="877"/>
      <c r="SVF71" s="877"/>
      <c r="SVG71" s="877"/>
      <c r="SVH71" s="877"/>
      <c r="SVI71" s="877"/>
      <c r="SVJ71" s="877"/>
      <c r="SVK71" s="877"/>
      <c r="SVL71" s="877"/>
      <c r="SVM71" s="877"/>
      <c r="SVN71" s="877"/>
      <c r="SVO71" s="877"/>
      <c r="SVP71" s="877"/>
      <c r="SVQ71" s="877"/>
      <c r="SVR71" s="877"/>
      <c r="SVS71" s="877"/>
      <c r="SVT71" s="877"/>
      <c r="SVU71" s="877"/>
      <c r="SVV71" s="877"/>
      <c r="SVW71" s="877"/>
      <c r="SVX71" s="877"/>
      <c r="SVY71" s="877"/>
      <c r="SVZ71" s="877"/>
      <c r="SWA71" s="877"/>
      <c r="SWB71" s="877"/>
      <c r="SWC71" s="877"/>
      <c r="SWD71" s="877"/>
      <c r="SWE71" s="877"/>
      <c r="SWF71" s="877"/>
      <c r="SWG71" s="877"/>
      <c r="SWH71" s="877"/>
      <c r="SWI71" s="877"/>
      <c r="SWJ71" s="877"/>
      <c r="SWK71" s="877"/>
      <c r="SWL71" s="877"/>
      <c r="SWM71" s="877"/>
      <c r="SWN71" s="877"/>
      <c r="SWO71" s="877"/>
      <c r="SWP71" s="877"/>
      <c r="SWQ71" s="877"/>
      <c r="SWR71" s="877"/>
      <c r="SWS71" s="877"/>
      <c r="SWT71" s="877"/>
      <c r="SWU71" s="877"/>
      <c r="SWV71" s="877"/>
      <c r="SWW71" s="877"/>
      <c r="SWX71" s="877"/>
      <c r="SWY71" s="877"/>
      <c r="SWZ71" s="877"/>
      <c r="SXA71" s="877"/>
      <c r="SXB71" s="877"/>
      <c r="SXC71" s="877"/>
      <c r="SXD71" s="877"/>
      <c r="SXE71" s="877"/>
      <c r="SXF71" s="877"/>
      <c r="SXG71" s="877"/>
      <c r="SXH71" s="877"/>
      <c r="SXI71" s="877"/>
      <c r="SXJ71" s="877"/>
      <c r="SXK71" s="877"/>
      <c r="SXL71" s="877"/>
      <c r="SXM71" s="877"/>
      <c r="SXN71" s="877"/>
      <c r="SXO71" s="877"/>
      <c r="SXP71" s="877"/>
      <c r="SXQ71" s="877"/>
      <c r="SXR71" s="877"/>
      <c r="SXS71" s="877"/>
      <c r="SXT71" s="877"/>
      <c r="SXU71" s="877"/>
      <c r="SXV71" s="877"/>
      <c r="SXW71" s="877"/>
      <c r="SXX71" s="877"/>
      <c r="SXY71" s="877"/>
      <c r="SXZ71" s="877"/>
      <c r="SYA71" s="877"/>
      <c r="SYB71" s="877"/>
      <c r="SYC71" s="877"/>
      <c r="SYD71" s="877"/>
      <c r="SYE71" s="877"/>
      <c r="SYF71" s="877"/>
      <c r="SYG71" s="877"/>
      <c r="SYH71" s="877"/>
      <c r="SYI71" s="877"/>
      <c r="SYJ71" s="877"/>
      <c r="SYK71" s="877"/>
      <c r="SYL71" s="877"/>
      <c r="SYM71" s="877"/>
      <c r="SYN71" s="877"/>
      <c r="SYO71" s="877"/>
      <c r="SYP71" s="877"/>
      <c r="SYQ71" s="877"/>
      <c r="SYR71" s="877"/>
      <c r="SYS71" s="877"/>
      <c r="SYT71" s="877"/>
      <c r="SYU71" s="877"/>
      <c r="SYV71" s="877"/>
      <c r="SYW71" s="877"/>
      <c r="SYX71" s="877"/>
      <c r="SYY71" s="877"/>
      <c r="SYZ71" s="877"/>
      <c r="SZA71" s="877"/>
      <c r="SZB71" s="877"/>
      <c r="SZC71" s="877"/>
      <c r="SZD71" s="877"/>
      <c r="SZE71" s="877"/>
      <c r="SZF71" s="877"/>
      <c r="SZG71" s="877"/>
      <c r="SZH71" s="877"/>
      <c r="SZI71" s="877"/>
      <c r="SZJ71" s="877"/>
      <c r="SZK71" s="877"/>
      <c r="SZL71" s="877"/>
      <c r="SZM71" s="877"/>
      <c r="SZN71" s="877"/>
      <c r="SZO71" s="877"/>
      <c r="SZP71" s="877"/>
      <c r="SZQ71" s="877"/>
      <c r="SZR71" s="877"/>
      <c r="SZS71" s="877"/>
      <c r="SZT71" s="877"/>
      <c r="SZU71" s="877"/>
      <c r="SZV71" s="877"/>
      <c r="SZW71" s="877"/>
      <c r="SZX71" s="877"/>
      <c r="SZY71" s="877"/>
      <c r="SZZ71" s="877"/>
      <c r="TAA71" s="877"/>
      <c r="TAB71" s="877"/>
      <c r="TAC71" s="877"/>
      <c r="TAD71" s="877"/>
      <c r="TAE71" s="877"/>
      <c r="TAF71" s="877"/>
      <c r="TAG71" s="877"/>
      <c r="TAH71" s="877"/>
      <c r="TAI71" s="877"/>
      <c r="TAJ71" s="877"/>
      <c r="TAK71" s="877"/>
      <c r="TAL71" s="877"/>
      <c r="TAM71" s="877"/>
      <c r="TAN71" s="877"/>
      <c r="TAO71" s="877"/>
      <c r="TAP71" s="877"/>
      <c r="TAQ71" s="877"/>
      <c r="TAR71" s="877"/>
      <c r="TAS71" s="877"/>
      <c r="TAT71" s="877"/>
      <c r="TAU71" s="877"/>
      <c r="TAV71" s="877"/>
      <c r="TAW71" s="877"/>
      <c r="TAX71" s="877"/>
      <c r="TAY71" s="877"/>
      <c r="TAZ71" s="877"/>
      <c r="TBA71" s="877"/>
      <c r="TBB71" s="877"/>
      <c r="TBC71" s="877"/>
      <c r="TBD71" s="877"/>
      <c r="TBE71" s="877"/>
      <c r="TBF71" s="877"/>
      <c r="TBG71" s="877"/>
      <c r="TBH71" s="877"/>
      <c r="TBI71" s="877"/>
      <c r="TBJ71" s="877"/>
      <c r="TBK71" s="877"/>
      <c r="TBL71" s="877"/>
      <c r="TBM71" s="877"/>
      <c r="TBN71" s="877"/>
      <c r="TBO71" s="877"/>
      <c r="TBP71" s="877"/>
      <c r="TBQ71" s="877"/>
      <c r="TBR71" s="877"/>
      <c r="TBS71" s="877"/>
      <c r="TBT71" s="877"/>
      <c r="TBU71" s="877"/>
      <c r="TBV71" s="877"/>
      <c r="TBW71" s="877"/>
      <c r="TBX71" s="877"/>
      <c r="TBY71" s="877"/>
      <c r="TBZ71" s="877"/>
      <c r="TCA71" s="877"/>
      <c r="TCB71" s="877"/>
      <c r="TCC71" s="877"/>
      <c r="TCD71" s="877"/>
      <c r="TCE71" s="877"/>
      <c r="TCF71" s="877"/>
      <c r="TCG71" s="877"/>
      <c r="TCH71" s="877"/>
      <c r="TCI71" s="877"/>
      <c r="TCJ71" s="877"/>
      <c r="TCK71" s="877"/>
      <c r="TCL71" s="877"/>
      <c r="TCM71" s="877"/>
      <c r="TCN71" s="877"/>
      <c r="TCO71" s="877"/>
      <c r="TCP71" s="877"/>
      <c r="TCQ71" s="877"/>
      <c r="TCR71" s="877"/>
      <c r="TCS71" s="877"/>
      <c r="TCT71" s="877"/>
      <c r="TCU71" s="877"/>
      <c r="TCV71" s="877"/>
      <c r="TCW71" s="877"/>
      <c r="TCX71" s="877"/>
      <c r="TCY71" s="877"/>
      <c r="TCZ71" s="877"/>
      <c r="TDA71" s="877"/>
      <c r="TDB71" s="877"/>
      <c r="TDC71" s="877"/>
      <c r="TDD71" s="877"/>
      <c r="TDE71" s="877"/>
      <c r="TDF71" s="877"/>
      <c r="TDG71" s="877"/>
      <c r="TDH71" s="877"/>
      <c r="TDI71" s="877"/>
      <c r="TDJ71" s="877"/>
      <c r="TDK71" s="877"/>
      <c r="TDL71" s="877"/>
      <c r="TDM71" s="877"/>
      <c r="TDN71" s="877"/>
      <c r="TDO71" s="877"/>
      <c r="TDP71" s="877"/>
      <c r="TDQ71" s="877"/>
      <c r="TDR71" s="877"/>
      <c r="TDS71" s="877"/>
      <c r="TDT71" s="877"/>
      <c r="TDU71" s="877"/>
      <c r="TDV71" s="877"/>
      <c r="TDW71" s="877"/>
      <c r="TDX71" s="877"/>
      <c r="TDY71" s="877"/>
      <c r="TDZ71" s="877"/>
      <c r="TEA71" s="877"/>
      <c r="TEB71" s="877"/>
      <c r="TEC71" s="877"/>
      <c r="TED71" s="877"/>
      <c r="TEE71" s="877"/>
      <c r="TEF71" s="877"/>
      <c r="TEG71" s="877"/>
      <c r="TEH71" s="877"/>
      <c r="TEI71" s="877"/>
      <c r="TEJ71" s="877"/>
      <c r="TEK71" s="877"/>
      <c r="TEL71" s="877"/>
      <c r="TEM71" s="877"/>
      <c r="TEN71" s="877"/>
      <c r="TEO71" s="877"/>
      <c r="TEP71" s="877"/>
      <c r="TEQ71" s="877"/>
      <c r="TER71" s="877"/>
      <c r="TES71" s="877"/>
      <c r="TET71" s="877"/>
      <c r="TEU71" s="877"/>
      <c r="TEV71" s="877"/>
      <c r="TEW71" s="877"/>
      <c r="TEX71" s="877"/>
      <c r="TEY71" s="877"/>
      <c r="TEZ71" s="877"/>
      <c r="TFA71" s="877"/>
      <c r="TFB71" s="877"/>
      <c r="TFC71" s="877"/>
      <c r="TFD71" s="877"/>
      <c r="TFE71" s="877"/>
      <c r="TFF71" s="877"/>
      <c r="TFG71" s="877"/>
      <c r="TFH71" s="877"/>
      <c r="TFI71" s="877"/>
      <c r="TFJ71" s="877"/>
      <c r="TFK71" s="877"/>
      <c r="TFL71" s="877"/>
      <c r="TFM71" s="877"/>
      <c r="TFN71" s="877"/>
      <c r="TFO71" s="877"/>
      <c r="TFP71" s="877"/>
      <c r="TFQ71" s="877"/>
      <c r="TFR71" s="877"/>
      <c r="TFS71" s="877"/>
      <c r="TFT71" s="877"/>
      <c r="TFU71" s="877"/>
      <c r="TFV71" s="877"/>
      <c r="TFW71" s="877"/>
      <c r="TFX71" s="877"/>
      <c r="TFY71" s="877"/>
      <c r="TFZ71" s="877"/>
      <c r="TGA71" s="877"/>
      <c r="TGB71" s="877"/>
      <c r="TGC71" s="877"/>
      <c r="TGD71" s="877"/>
      <c r="TGE71" s="877"/>
      <c r="TGF71" s="877"/>
      <c r="TGG71" s="877"/>
      <c r="TGH71" s="877"/>
      <c r="TGI71" s="877"/>
      <c r="TGJ71" s="877"/>
      <c r="TGK71" s="877"/>
      <c r="TGL71" s="877"/>
      <c r="TGM71" s="877"/>
      <c r="TGN71" s="877"/>
      <c r="TGO71" s="877"/>
      <c r="TGP71" s="877"/>
      <c r="TGQ71" s="877"/>
      <c r="TGR71" s="877"/>
      <c r="TGS71" s="877"/>
      <c r="TGT71" s="877"/>
      <c r="TGU71" s="877"/>
      <c r="TGV71" s="877"/>
      <c r="TGW71" s="877"/>
      <c r="TGX71" s="877"/>
      <c r="TGY71" s="877"/>
      <c r="TGZ71" s="877"/>
      <c r="THA71" s="877"/>
      <c r="THB71" s="877"/>
      <c r="THC71" s="877"/>
      <c r="THD71" s="877"/>
      <c r="THE71" s="877"/>
      <c r="THF71" s="877"/>
      <c r="THG71" s="877"/>
      <c r="THH71" s="877"/>
      <c r="THI71" s="877"/>
      <c r="THJ71" s="877"/>
      <c r="THK71" s="877"/>
      <c r="THL71" s="877"/>
      <c r="THM71" s="877"/>
      <c r="THN71" s="877"/>
      <c r="THO71" s="877"/>
      <c r="THP71" s="877"/>
      <c r="THQ71" s="877"/>
      <c r="THR71" s="877"/>
      <c r="THS71" s="877"/>
      <c r="THT71" s="877"/>
      <c r="THU71" s="877"/>
      <c r="THV71" s="877"/>
      <c r="THW71" s="877"/>
      <c r="THX71" s="877"/>
      <c r="THY71" s="877"/>
      <c r="THZ71" s="877"/>
      <c r="TIA71" s="877"/>
      <c r="TIB71" s="877"/>
      <c r="TIC71" s="877"/>
      <c r="TID71" s="877"/>
      <c r="TIE71" s="877"/>
      <c r="TIF71" s="877"/>
      <c r="TIG71" s="877"/>
      <c r="TIH71" s="877"/>
      <c r="TII71" s="877"/>
      <c r="TIJ71" s="877"/>
      <c r="TIK71" s="877"/>
      <c r="TIL71" s="877"/>
      <c r="TIM71" s="877"/>
      <c r="TIN71" s="877"/>
      <c r="TIO71" s="877"/>
      <c r="TIP71" s="877"/>
      <c r="TIQ71" s="877"/>
      <c r="TIR71" s="877"/>
      <c r="TIS71" s="877"/>
      <c r="TIT71" s="877"/>
      <c r="TIU71" s="877"/>
      <c r="TIV71" s="877"/>
      <c r="TIW71" s="877"/>
      <c r="TIX71" s="877"/>
      <c r="TIY71" s="877"/>
      <c r="TIZ71" s="877"/>
      <c r="TJA71" s="877"/>
      <c r="TJB71" s="877"/>
      <c r="TJC71" s="877"/>
      <c r="TJD71" s="877"/>
      <c r="TJE71" s="877"/>
      <c r="TJF71" s="877"/>
      <c r="TJG71" s="877"/>
      <c r="TJH71" s="877"/>
      <c r="TJI71" s="877"/>
      <c r="TJJ71" s="877"/>
      <c r="TJK71" s="877"/>
      <c r="TJL71" s="877"/>
      <c r="TJM71" s="877"/>
      <c r="TJN71" s="877"/>
      <c r="TJO71" s="877"/>
      <c r="TJP71" s="877"/>
      <c r="TJQ71" s="877"/>
      <c r="TJR71" s="877"/>
      <c r="TJS71" s="877"/>
      <c r="TJT71" s="877"/>
      <c r="TJU71" s="877"/>
      <c r="TJV71" s="877"/>
      <c r="TJW71" s="877"/>
      <c r="TJX71" s="877"/>
      <c r="TJY71" s="877"/>
      <c r="TJZ71" s="877"/>
      <c r="TKA71" s="877"/>
      <c r="TKB71" s="877"/>
      <c r="TKC71" s="877"/>
      <c r="TKD71" s="877"/>
      <c r="TKE71" s="877"/>
      <c r="TKF71" s="877"/>
      <c r="TKG71" s="877"/>
      <c r="TKH71" s="877"/>
      <c r="TKI71" s="877"/>
      <c r="TKJ71" s="877"/>
      <c r="TKK71" s="877"/>
      <c r="TKL71" s="877"/>
      <c r="TKM71" s="877"/>
      <c r="TKN71" s="877"/>
      <c r="TKO71" s="877"/>
      <c r="TKP71" s="877"/>
      <c r="TKQ71" s="877"/>
      <c r="TKR71" s="877"/>
      <c r="TKS71" s="877"/>
      <c r="TKT71" s="877"/>
      <c r="TKU71" s="877"/>
      <c r="TKV71" s="877"/>
      <c r="TKW71" s="877"/>
      <c r="TKX71" s="877"/>
      <c r="TKY71" s="877"/>
      <c r="TKZ71" s="877"/>
      <c r="TLA71" s="877"/>
      <c r="TLB71" s="877"/>
      <c r="TLC71" s="877"/>
      <c r="TLD71" s="877"/>
      <c r="TLE71" s="877"/>
      <c r="TLF71" s="877"/>
      <c r="TLG71" s="877"/>
      <c r="TLH71" s="877"/>
      <c r="TLI71" s="877"/>
      <c r="TLJ71" s="877"/>
      <c r="TLK71" s="877"/>
      <c r="TLL71" s="877"/>
      <c r="TLM71" s="877"/>
      <c r="TLN71" s="877"/>
      <c r="TLO71" s="877"/>
      <c r="TLP71" s="877"/>
      <c r="TLQ71" s="877"/>
      <c r="TLR71" s="877"/>
      <c r="TLS71" s="877"/>
      <c r="TLT71" s="877"/>
      <c r="TLU71" s="877"/>
      <c r="TLV71" s="877"/>
      <c r="TLW71" s="877"/>
      <c r="TLX71" s="877"/>
      <c r="TLY71" s="877"/>
      <c r="TLZ71" s="877"/>
      <c r="TMA71" s="877"/>
      <c r="TMB71" s="877"/>
      <c r="TMC71" s="877"/>
      <c r="TMD71" s="877"/>
      <c r="TME71" s="877"/>
      <c r="TMF71" s="877"/>
      <c r="TMG71" s="877"/>
      <c r="TMH71" s="877"/>
      <c r="TMI71" s="877"/>
      <c r="TMJ71" s="877"/>
      <c r="TMK71" s="877"/>
      <c r="TML71" s="877"/>
      <c r="TMM71" s="877"/>
      <c r="TMN71" s="877"/>
      <c r="TMO71" s="877"/>
      <c r="TMP71" s="877"/>
      <c r="TMQ71" s="877"/>
      <c r="TMR71" s="877"/>
      <c r="TMS71" s="877"/>
      <c r="TMT71" s="877"/>
      <c r="TMU71" s="877"/>
      <c r="TMV71" s="877"/>
      <c r="TMW71" s="877"/>
      <c r="TMX71" s="877"/>
      <c r="TMY71" s="877"/>
      <c r="TMZ71" s="877"/>
      <c r="TNA71" s="877"/>
      <c r="TNB71" s="877"/>
      <c r="TNC71" s="877"/>
      <c r="TND71" s="877"/>
      <c r="TNE71" s="877"/>
      <c r="TNF71" s="877"/>
      <c r="TNG71" s="877"/>
      <c r="TNH71" s="877"/>
      <c r="TNI71" s="877"/>
      <c r="TNJ71" s="877"/>
      <c r="TNK71" s="877"/>
      <c r="TNL71" s="877"/>
      <c r="TNM71" s="877"/>
      <c r="TNN71" s="877"/>
      <c r="TNO71" s="877"/>
      <c r="TNP71" s="877"/>
      <c r="TNQ71" s="877"/>
      <c r="TNR71" s="877"/>
      <c r="TNS71" s="877"/>
      <c r="TNT71" s="877"/>
      <c r="TNU71" s="877"/>
      <c r="TNV71" s="877"/>
      <c r="TNW71" s="877"/>
      <c r="TNX71" s="877"/>
      <c r="TNY71" s="877"/>
      <c r="TNZ71" s="877"/>
      <c r="TOA71" s="877"/>
      <c r="TOB71" s="877"/>
      <c r="TOC71" s="877"/>
      <c r="TOD71" s="877"/>
      <c r="TOE71" s="877"/>
      <c r="TOF71" s="877"/>
      <c r="TOG71" s="877"/>
      <c r="TOH71" s="877"/>
      <c r="TOI71" s="877"/>
      <c r="TOJ71" s="877"/>
      <c r="TOK71" s="877"/>
      <c r="TOL71" s="877"/>
      <c r="TOM71" s="877"/>
      <c r="TON71" s="877"/>
      <c r="TOO71" s="877"/>
      <c r="TOP71" s="877"/>
      <c r="TOQ71" s="877"/>
      <c r="TOR71" s="877"/>
      <c r="TOS71" s="877"/>
      <c r="TOT71" s="877"/>
      <c r="TOU71" s="877"/>
      <c r="TOV71" s="877"/>
      <c r="TOW71" s="877"/>
      <c r="TOX71" s="877"/>
      <c r="TOY71" s="877"/>
      <c r="TOZ71" s="877"/>
      <c r="TPA71" s="877"/>
      <c r="TPB71" s="877"/>
      <c r="TPC71" s="877"/>
      <c r="TPD71" s="877"/>
      <c r="TPE71" s="877"/>
      <c r="TPF71" s="877"/>
      <c r="TPG71" s="877"/>
      <c r="TPH71" s="877"/>
      <c r="TPI71" s="877"/>
      <c r="TPJ71" s="877"/>
      <c r="TPK71" s="877"/>
      <c r="TPL71" s="877"/>
      <c r="TPM71" s="877"/>
      <c r="TPN71" s="877"/>
      <c r="TPO71" s="877"/>
      <c r="TPP71" s="877"/>
      <c r="TPQ71" s="877"/>
      <c r="TPR71" s="877"/>
      <c r="TPS71" s="877"/>
      <c r="TPT71" s="877"/>
      <c r="TPU71" s="877"/>
      <c r="TPV71" s="877"/>
      <c r="TPW71" s="877"/>
      <c r="TPX71" s="877"/>
      <c r="TPY71" s="877"/>
      <c r="TPZ71" s="877"/>
      <c r="TQA71" s="877"/>
      <c r="TQB71" s="877"/>
      <c r="TQC71" s="877"/>
      <c r="TQD71" s="877"/>
      <c r="TQE71" s="877"/>
      <c r="TQF71" s="877"/>
      <c r="TQG71" s="877"/>
      <c r="TQH71" s="877"/>
      <c r="TQI71" s="877"/>
      <c r="TQJ71" s="877"/>
      <c r="TQK71" s="877"/>
      <c r="TQL71" s="877"/>
      <c r="TQM71" s="877"/>
      <c r="TQN71" s="877"/>
      <c r="TQO71" s="877"/>
      <c r="TQP71" s="877"/>
      <c r="TQQ71" s="877"/>
      <c r="TQR71" s="877"/>
      <c r="TQS71" s="877"/>
      <c r="TQT71" s="877"/>
      <c r="TQU71" s="877"/>
      <c r="TQV71" s="877"/>
      <c r="TQW71" s="877"/>
      <c r="TQX71" s="877"/>
      <c r="TQY71" s="877"/>
      <c r="TQZ71" s="877"/>
      <c r="TRA71" s="877"/>
      <c r="TRB71" s="877"/>
      <c r="TRC71" s="877"/>
      <c r="TRD71" s="877"/>
      <c r="TRE71" s="877"/>
      <c r="TRF71" s="877"/>
      <c r="TRG71" s="877"/>
      <c r="TRH71" s="877"/>
      <c r="TRI71" s="877"/>
      <c r="TRJ71" s="877"/>
      <c r="TRK71" s="877"/>
      <c r="TRL71" s="877"/>
      <c r="TRM71" s="877"/>
      <c r="TRN71" s="877"/>
      <c r="TRO71" s="877"/>
      <c r="TRP71" s="877"/>
      <c r="TRQ71" s="877"/>
      <c r="TRR71" s="877"/>
      <c r="TRS71" s="877"/>
      <c r="TRT71" s="877"/>
      <c r="TRU71" s="877"/>
      <c r="TRV71" s="877"/>
      <c r="TRW71" s="877"/>
      <c r="TRX71" s="877"/>
      <c r="TRY71" s="877"/>
      <c r="TRZ71" s="877"/>
      <c r="TSA71" s="877"/>
      <c r="TSB71" s="877"/>
      <c r="TSC71" s="877"/>
      <c r="TSD71" s="877"/>
      <c r="TSE71" s="877"/>
      <c r="TSF71" s="877"/>
      <c r="TSG71" s="877"/>
      <c r="TSH71" s="877"/>
      <c r="TSI71" s="877"/>
      <c r="TSJ71" s="877"/>
      <c r="TSK71" s="877"/>
      <c r="TSL71" s="877"/>
      <c r="TSM71" s="877"/>
      <c r="TSN71" s="877"/>
      <c r="TSO71" s="877"/>
      <c r="TSP71" s="877"/>
      <c r="TSQ71" s="877"/>
      <c r="TSR71" s="877"/>
      <c r="TSS71" s="877"/>
      <c r="TST71" s="877"/>
      <c r="TSU71" s="877"/>
      <c r="TSV71" s="877"/>
      <c r="TSW71" s="877"/>
      <c r="TSX71" s="877"/>
      <c r="TSY71" s="877"/>
      <c r="TSZ71" s="877"/>
      <c r="TTA71" s="877"/>
      <c r="TTB71" s="877"/>
      <c r="TTC71" s="877"/>
      <c r="TTD71" s="877"/>
      <c r="TTE71" s="877"/>
      <c r="TTF71" s="877"/>
      <c r="TTG71" s="877"/>
      <c r="TTH71" s="877"/>
      <c r="TTI71" s="877"/>
      <c r="TTJ71" s="877"/>
      <c r="TTK71" s="877"/>
      <c r="TTL71" s="877"/>
      <c r="TTM71" s="877"/>
      <c r="TTN71" s="877"/>
      <c r="TTO71" s="877"/>
      <c r="TTP71" s="877"/>
      <c r="TTQ71" s="877"/>
      <c r="TTR71" s="877"/>
      <c r="TTS71" s="877"/>
      <c r="TTT71" s="877"/>
      <c r="TTU71" s="877"/>
      <c r="TTV71" s="877"/>
      <c r="TTW71" s="877"/>
      <c r="TTX71" s="877"/>
      <c r="TTY71" s="877"/>
      <c r="TTZ71" s="877"/>
      <c r="TUA71" s="877"/>
      <c r="TUB71" s="877"/>
      <c r="TUC71" s="877"/>
      <c r="TUD71" s="877"/>
      <c r="TUE71" s="877"/>
      <c r="TUF71" s="877"/>
      <c r="TUG71" s="877"/>
      <c r="TUH71" s="877"/>
      <c r="TUI71" s="877"/>
      <c r="TUJ71" s="877"/>
      <c r="TUK71" s="877"/>
      <c r="TUL71" s="877"/>
      <c r="TUM71" s="877"/>
      <c r="TUN71" s="877"/>
      <c r="TUO71" s="877"/>
      <c r="TUP71" s="877"/>
      <c r="TUQ71" s="877"/>
      <c r="TUR71" s="877"/>
      <c r="TUS71" s="877"/>
      <c r="TUT71" s="877"/>
      <c r="TUU71" s="877"/>
      <c r="TUV71" s="877"/>
      <c r="TUW71" s="877"/>
      <c r="TUX71" s="877"/>
      <c r="TUY71" s="877"/>
      <c r="TUZ71" s="877"/>
      <c r="TVA71" s="877"/>
      <c r="TVB71" s="877"/>
      <c r="TVC71" s="877"/>
      <c r="TVD71" s="877"/>
      <c r="TVE71" s="877"/>
      <c r="TVF71" s="877"/>
      <c r="TVG71" s="877"/>
      <c r="TVH71" s="877"/>
      <c r="TVI71" s="877"/>
      <c r="TVJ71" s="877"/>
      <c r="TVK71" s="877"/>
      <c r="TVL71" s="877"/>
      <c r="TVM71" s="877"/>
      <c r="TVN71" s="877"/>
      <c r="TVO71" s="877"/>
      <c r="TVP71" s="877"/>
      <c r="TVQ71" s="877"/>
      <c r="TVR71" s="877"/>
      <c r="TVS71" s="877"/>
      <c r="TVT71" s="877"/>
      <c r="TVU71" s="877"/>
      <c r="TVV71" s="877"/>
      <c r="TVW71" s="877"/>
      <c r="TVX71" s="877"/>
      <c r="TVY71" s="877"/>
      <c r="TVZ71" s="877"/>
      <c r="TWA71" s="877"/>
      <c r="TWB71" s="877"/>
      <c r="TWC71" s="877"/>
      <c r="TWD71" s="877"/>
      <c r="TWE71" s="877"/>
      <c r="TWF71" s="877"/>
      <c r="TWG71" s="877"/>
      <c r="TWH71" s="877"/>
      <c r="TWI71" s="877"/>
      <c r="TWJ71" s="877"/>
      <c r="TWK71" s="877"/>
      <c r="TWL71" s="877"/>
      <c r="TWM71" s="877"/>
      <c r="TWN71" s="877"/>
      <c r="TWO71" s="877"/>
      <c r="TWP71" s="877"/>
      <c r="TWQ71" s="877"/>
      <c r="TWR71" s="877"/>
      <c r="TWS71" s="877"/>
      <c r="TWT71" s="877"/>
      <c r="TWU71" s="877"/>
      <c r="TWV71" s="877"/>
      <c r="TWW71" s="877"/>
      <c r="TWX71" s="877"/>
      <c r="TWY71" s="877"/>
      <c r="TWZ71" s="877"/>
      <c r="TXA71" s="877"/>
      <c r="TXB71" s="877"/>
      <c r="TXC71" s="877"/>
      <c r="TXD71" s="877"/>
      <c r="TXE71" s="877"/>
      <c r="TXF71" s="877"/>
      <c r="TXG71" s="877"/>
      <c r="TXH71" s="877"/>
      <c r="TXI71" s="877"/>
      <c r="TXJ71" s="877"/>
      <c r="TXK71" s="877"/>
      <c r="TXL71" s="877"/>
      <c r="TXM71" s="877"/>
      <c r="TXN71" s="877"/>
      <c r="TXO71" s="877"/>
      <c r="TXP71" s="877"/>
      <c r="TXQ71" s="877"/>
      <c r="TXR71" s="877"/>
      <c r="TXS71" s="877"/>
      <c r="TXT71" s="877"/>
      <c r="TXU71" s="877"/>
      <c r="TXV71" s="877"/>
      <c r="TXW71" s="877"/>
      <c r="TXX71" s="877"/>
      <c r="TXY71" s="877"/>
      <c r="TXZ71" s="877"/>
      <c r="TYA71" s="877"/>
      <c r="TYB71" s="877"/>
      <c r="TYC71" s="877"/>
      <c r="TYD71" s="877"/>
      <c r="TYE71" s="877"/>
      <c r="TYF71" s="877"/>
      <c r="TYG71" s="877"/>
      <c r="TYH71" s="877"/>
      <c r="TYI71" s="877"/>
      <c r="TYJ71" s="877"/>
      <c r="TYK71" s="877"/>
      <c r="TYL71" s="877"/>
      <c r="TYM71" s="877"/>
      <c r="TYN71" s="877"/>
      <c r="TYO71" s="877"/>
      <c r="TYP71" s="877"/>
      <c r="TYQ71" s="877"/>
      <c r="TYR71" s="877"/>
      <c r="TYS71" s="877"/>
      <c r="TYT71" s="877"/>
      <c r="TYU71" s="877"/>
      <c r="TYV71" s="877"/>
      <c r="TYW71" s="877"/>
      <c r="TYX71" s="877"/>
      <c r="TYY71" s="877"/>
      <c r="TYZ71" s="877"/>
      <c r="TZA71" s="877"/>
      <c r="TZB71" s="877"/>
      <c r="TZC71" s="877"/>
      <c r="TZD71" s="877"/>
      <c r="TZE71" s="877"/>
      <c r="TZF71" s="877"/>
      <c r="TZG71" s="877"/>
      <c r="TZH71" s="877"/>
      <c r="TZI71" s="877"/>
      <c r="TZJ71" s="877"/>
      <c r="TZK71" s="877"/>
      <c r="TZL71" s="877"/>
      <c r="TZM71" s="877"/>
      <c r="TZN71" s="877"/>
      <c r="TZO71" s="877"/>
      <c r="TZP71" s="877"/>
      <c r="TZQ71" s="877"/>
      <c r="TZR71" s="877"/>
      <c r="TZS71" s="877"/>
      <c r="TZT71" s="877"/>
      <c r="TZU71" s="877"/>
      <c r="TZV71" s="877"/>
      <c r="TZW71" s="877"/>
      <c r="TZX71" s="877"/>
      <c r="TZY71" s="877"/>
      <c r="TZZ71" s="877"/>
      <c r="UAA71" s="877"/>
      <c r="UAB71" s="877"/>
      <c r="UAC71" s="877"/>
      <c r="UAD71" s="877"/>
      <c r="UAE71" s="877"/>
      <c r="UAF71" s="877"/>
      <c r="UAG71" s="877"/>
      <c r="UAH71" s="877"/>
      <c r="UAI71" s="877"/>
      <c r="UAJ71" s="877"/>
      <c r="UAK71" s="877"/>
      <c r="UAL71" s="877"/>
      <c r="UAM71" s="877"/>
      <c r="UAN71" s="877"/>
      <c r="UAO71" s="877"/>
      <c r="UAP71" s="877"/>
      <c r="UAQ71" s="877"/>
      <c r="UAR71" s="877"/>
      <c r="UAS71" s="877"/>
      <c r="UAT71" s="877"/>
      <c r="UAU71" s="877"/>
      <c r="UAV71" s="877"/>
      <c r="UAW71" s="877"/>
      <c r="UAX71" s="877"/>
      <c r="UAY71" s="877"/>
      <c r="UAZ71" s="877"/>
      <c r="UBA71" s="877"/>
      <c r="UBB71" s="877"/>
      <c r="UBC71" s="877"/>
      <c r="UBD71" s="877"/>
      <c r="UBE71" s="877"/>
      <c r="UBF71" s="877"/>
      <c r="UBG71" s="877"/>
      <c r="UBH71" s="877"/>
      <c r="UBI71" s="877"/>
      <c r="UBJ71" s="877"/>
      <c r="UBK71" s="877"/>
      <c r="UBL71" s="877"/>
      <c r="UBM71" s="877"/>
      <c r="UBN71" s="877"/>
      <c r="UBO71" s="877"/>
      <c r="UBP71" s="877"/>
      <c r="UBQ71" s="877"/>
      <c r="UBR71" s="877"/>
      <c r="UBS71" s="877"/>
      <c r="UBT71" s="877"/>
      <c r="UBU71" s="877"/>
      <c r="UBV71" s="877"/>
      <c r="UBW71" s="877"/>
      <c r="UBX71" s="877"/>
      <c r="UBY71" s="877"/>
      <c r="UBZ71" s="877"/>
      <c r="UCA71" s="877"/>
      <c r="UCB71" s="877"/>
      <c r="UCC71" s="877"/>
      <c r="UCD71" s="877"/>
      <c r="UCE71" s="877"/>
      <c r="UCF71" s="877"/>
      <c r="UCG71" s="877"/>
      <c r="UCH71" s="877"/>
      <c r="UCI71" s="877"/>
      <c r="UCJ71" s="877"/>
      <c r="UCK71" s="877"/>
      <c r="UCL71" s="877"/>
      <c r="UCM71" s="877"/>
      <c r="UCN71" s="877"/>
      <c r="UCO71" s="877"/>
      <c r="UCP71" s="877"/>
      <c r="UCQ71" s="877"/>
      <c r="UCR71" s="877"/>
      <c r="UCS71" s="877"/>
      <c r="UCT71" s="877"/>
      <c r="UCU71" s="877"/>
      <c r="UCV71" s="877"/>
      <c r="UCW71" s="877"/>
      <c r="UCX71" s="877"/>
      <c r="UCY71" s="877"/>
      <c r="UCZ71" s="877"/>
      <c r="UDA71" s="877"/>
      <c r="UDB71" s="877"/>
      <c r="UDC71" s="877"/>
      <c r="UDD71" s="877"/>
      <c r="UDE71" s="877"/>
      <c r="UDF71" s="877"/>
      <c r="UDG71" s="877"/>
      <c r="UDH71" s="877"/>
      <c r="UDI71" s="877"/>
      <c r="UDJ71" s="877"/>
      <c r="UDK71" s="877"/>
      <c r="UDL71" s="877"/>
      <c r="UDM71" s="877"/>
      <c r="UDN71" s="877"/>
      <c r="UDO71" s="877"/>
      <c r="UDP71" s="877"/>
      <c r="UDQ71" s="877"/>
      <c r="UDR71" s="877"/>
      <c r="UDS71" s="877"/>
      <c r="UDT71" s="877"/>
      <c r="UDU71" s="877"/>
      <c r="UDV71" s="877"/>
      <c r="UDW71" s="877"/>
      <c r="UDX71" s="877"/>
      <c r="UDY71" s="877"/>
      <c r="UDZ71" s="877"/>
      <c r="UEA71" s="877"/>
      <c r="UEB71" s="877"/>
      <c r="UEC71" s="877"/>
      <c r="UED71" s="877"/>
      <c r="UEE71" s="877"/>
      <c r="UEF71" s="877"/>
      <c r="UEG71" s="877"/>
      <c r="UEH71" s="877"/>
      <c r="UEI71" s="877"/>
      <c r="UEJ71" s="877"/>
      <c r="UEK71" s="877"/>
      <c r="UEL71" s="877"/>
      <c r="UEM71" s="877"/>
      <c r="UEN71" s="877"/>
      <c r="UEO71" s="877"/>
      <c r="UEP71" s="877"/>
      <c r="UEQ71" s="877"/>
      <c r="UER71" s="877"/>
      <c r="UES71" s="877"/>
      <c r="UET71" s="877"/>
      <c r="UEU71" s="877"/>
      <c r="UEV71" s="877"/>
      <c r="UEW71" s="877"/>
      <c r="UEX71" s="877"/>
      <c r="UEY71" s="877"/>
      <c r="UEZ71" s="877"/>
      <c r="UFA71" s="877"/>
      <c r="UFB71" s="877"/>
      <c r="UFC71" s="877"/>
      <c r="UFD71" s="877"/>
      <c r="UFE71" s="877"/>
      <c r="UFF71" s="877"/>
      <c r="UFG71" s="877"/>
      <c r="UFH71" s="877"/>
      <c r="UFI71" s="877"/>
      <c r="UFJ71" s="877"/>
      <c r="UFK71" s="877"/>
      <c r="UFL71" s="877"/>
      <c r="UFM71" s="877"/>
      <c r="UFN71" s="877"/>
      <c r="UFO71" s="877"/>
      <c r="UFP71" s="877"/>
      <c r="UFQ71" s="877"/>
      <c r="UFR71" s="877"/>
      <c r="UFS71" s="877"/>
      <c r="UFT71" s="877"/>
      <c r="UFU71" s="877"/>
      <c r="UFV71" s="877"/>
      <c r="UFW71" s="877"/>
      <c r="UFX71" s="877"/>
      <c r="UFY71" s="877"/>
      <c r="UFZ71" s="877"/>
      <c r="UGA71" s="877"/>
      <c r="UGB71" s="877"/>
      <c r="UGC71" s="877"/>
      <c r="UGD71" s="877"/>
      <c r="UGE71" s="877"/>
      <c r="UGF71" s="877"/>
      <c r="UGG71" s="877"/>
      <c r="UGH71" s="877"/>
      <c r="UGI71" s="877"/>
      <c r="UGJ71" s="877"/>
      <c r="UGK71" s="877"/>
      <c r="UGL71" s="877"/>
      <c r="UGM71" s="877"/>
      <c r="UGN71" s="877"/>
      <c r="UGO71" s="877"/>
      <c r="UGP71" s="877"/>
      <c r="UGQ71" s="877"/>
      <c r="UGR71" s="877"/>
      <c r="UGS71" s="877"/>
      <c r="UGT71" s="877"/>
      <c r="UGU71" s="877"/>
      <c r="UGV71" s="877"/>
      <c r="UGW71" s="877"/>
      <c r="UGX71" s="877"/>
      <c r="UGY71" s="877"/>
      <c r="UGZ71" s="877"/>
      <c r="UHA71" s="877"/>
      <c r="UHB71" s="877"/>
      <c r="UHC71" s="877"/>
      <c r="UHD71" s="877"/>
      <c r="UHE71" s="877"/>
      <c r="UHF71" s="877"/>
      <c r="UHG71" s="877"/>
      <c r="UHH71" s="877"/>
      <c r="UHI71" s="877"/>
      <c r="UHJ71" s="877"/>
      <c r="UHK71" s="877"/>
      <c r="UHL71" s="877"/>
      <c r="UHM71" s="877"/>
      <c r="UHN71" s="877"/>
      <c r="UHO71" s="877"/>
      <c r="UHP71" s="877"/>
      <c r="UHQ71" s="877"/>
      <c r="UHR71" s="877"/>
      <c r="UHS71" s="877"/>
      <c r="UHT71" s="877"/>
      <c r="UHU71" s="877"/>
      <c r="UHV71" s="877"/>
      <c r="UHW71" s="877"/>
      <c r="UHX71" s="877"/>
      <c r="UHY71" s="877"/>
      <c r="UHZ71" s="877"/>
      <c r="UIA71" s="877"/>
      <c r="UIB71" s="877"/>
      <c r="UIC71" s="877"/>
      <c r="UID71" s="877"/>
      <c r="UIE71" s="877"/>
      <c r="UIF71" s="877"/>
      <c r="UIG71" s="877"/>
      <c r="UIH71" s="877"/>
      <c r="UII71" s="877"/>
      <c r="UIJ71" s="877"/>
      <c r="UIK71" s="877"/>
      <c r="UIL71" s="877"/>
      <c r="UIM71" s="877"/>
      <c r="UIN71" s="877"/>
      <c r="UIO71" s="877"/>
      <c r="UIP71" s="877"/>
      <c r="UIQ71" s="877"/>
      <c r="UIR71" s="877"/>
      <c r="UIS71" s="877"/>
      <c r="UIT71" s="877"/>
      <c r="UIU71" s="877"/>
      <c r="UIV71" s="877"/>
      <c r="UIW71" s="877"/>
      <c r="UIX71" s="877"/>
      <c r="UIY71" s="877"/>
      <c r="UIZ71" s="877"/>
      <c r="UJA71" s="877"/>
      <c r="UJB71" s="877"/>
      <c r="UJC71" s="877"/>
      <c r="UJD71" s="877"/>
      <c r="UJE71" s="877"/>
      <c r="UJF71" s="877"/>
      <c r="UJG71" s="877"/>
      <c r="UJH71" s="877"/>
      <c r="UJI71" s="877"/>
      <c r="UJJ71" s="877"/>
      <c r="UJK71" s="877"/>
      <c r="UJL71" s="877"/>
      <c r="UJM71" s="877"/>
      <c r="UJN71" s="877"/>
      <c r="UJO71" s="877"/>
      <c r="UJP71" s="877"/>
      <c r="UJQ71" s="877"/>
      <c r="UJR71" s="877"/>
      <c r="UJS71" s="877"/>
      <c r="UJT71" s="877"/>
      <c r="UJU71" s="877"/>
      <c r="UJV71" s="877"/>
      <c r="UJW71" s="877"/>
      <c r="UJX71" s="877"/>
      <c r="UJY71" s="877"/>
      <c r="UJZ71" s="877"/>
      <c r="UKA71" s="877"/>
      <c r="UKB71" s="877"/>
      <c r="UKC71" s="877"/>
      <c r="UKD71" s="877"/>
      <c r="UKE71" s="877"/>
      <c r="UKF71" s="877"/>
      <c r="UKG71" s="877"/>
      <c r="UKH71" s="877"/>
      <c r="UKI71" s="877"/>
      <c r="UKJ71" s="877"/>
      <c r="UKK71" s="877"/>
      <c r="UKL71" s="877"/>
      <c r="UKM71" s="877"/>
      <c r="UKN71" s="877"/>
      <c r="UKO71" s="877"/>
      <c r="UKP71" s="877"/>
      <c r="UKQ71" s="877"/>
      <c r="UKR71" s="877"/>
      <c r="UKS71" s="877"/>
      <c r="UKT71" s="877"/>
      <c r="UKU71" s="877"/>
      <c r="UKV71" s="877"/>
      <c r="UKW71" s="877"/>
      <c r="UKX71" s="877"/>
      <c r="UKY71" s="877"/>
      <c r="UKZ71" s="877"/>
      <c r="ULA71" s="877"/>
      <c r="ULB71" s="877"/>
      <c r="ULC71" s="877"/>
      <c r="ULD71" s="877"/>
      <c r="ULE71" s="877"/>
      <c r="ULF71" s="877"/>
      <c r="ULG71" s="877"/>
      <c r="ULH71" s="877"/>
      <c r="ULI71" s="877"/>
      <c r="ULJ71" s="877"/>
      <c r="ULK71" s="877"/>
      <c r="ULL71" s="877"/>
      <c r="ULM71" s="877"/>
      <c r="ULN71" s="877"/>
      <c r="ULO71" s="877"/>
      <c r="ULP71" s="877"/>
      <c r="ULQ71" s="877"/>
      <c r="ULR71" s="877"/>
      <c r="ULS71" s="877"/>
      <c r="ULT71" s="877"/>
      <c r="ULU71" s="877"/>
      <c r="ULV71" s="877"/>
      <c r="ULW71" s="877"/>
      <c r="ULX71" s="877"/>
      <c r="ULY71" s="877"/>
      <c r="ULZ71" s="877"/>
      <c r="UMA71" s="877"/>
      <c r="UMB71" s="877"/>
      <c r="UMC71" s="877"/>
      <c r="UMD71" s="877"/>
      <c r="UME71" s="877"/>
      <c r="UMF71" s="877"/>
      <c r="UMG71" s="877"/>
      <c r="UMH71" s="877"/>
      <c r="UMI71" s="877"/>
      <c r="UMJ71" s="877"/>
      <c r="UMK71" s="877"/>
      <c r="UML71" s="877"/>
      <c r="UMM71" s="877"/>
      <c r="UMN71" s="877"/>
      <c r="UMO71" s="877"/>
      <c r="UMP71" s="877"/>
      <c r="UMQ71" s="877"/>
      <c r="UMR71" s="877"/>
      <c r="UMS71" s="877"/>
      <c r="UMT71" s="877"/>
      <c r="UMU71" s="877"/>
      <c r="UMV71" s="877"/>
      <c r="UMW71" s="877"/>
      <c r="UMX71" s="877"/>
      <c r="UMY71" s="877"/>
      <c r="UMZ71" s="877"/>
      <c r="UNA71" s="877"/>
      <c r="UNB71" s="877"/>
      <c r="UNC71" s="877"/>
      <c r="UND71" s="877"/>
      <c r="UNE71" s="877"/>
      <c r="UNF71" s="877"/>
      <c r="UNG71" s="877"/>
      <c r="UNH71" s="877"/>
      <c r="UNI71" s="877"/>
      <c r="UNJ71" s="877"/>
      <c r="UNK71" s="877"/>
      <c r="UNL71" s="877"/>
      <c r="UNM71" s="877"/>
      <c r="UNN71" s="877"/>
      <c r="UNO71" s="877"/>
      <c r="UNP71" s="877"/>
      <c r="UNQ71" s="877"/>
      <c r="UNR71" s="877"/>
      <c r="UNS71" s="877"/>
      <c r="UNT71" s="877"/>
      <c r="UNU71" s="877"/>
      <c r="UNV71" s="877"/>
      <c r="UNW71" s="877"/>
      <c r="UNX71" s="877"/>
      <c r="UNY71" s="877"/>
      <c r="UNZ71" s="877"/>
      <c r="UOA71" s="877"/>
      <c r="UOB71" s="877"/>
      <c r="UOC71" s="877"/>
      <c r="UOD71" s="877"/>
      <c r="UOE71" s="877"/>
      <c r="UOF71" s="877"/>
      <c r="UOG71" s="877"/>
      <c r="UOH71" s="877"/>
      <c r="UOI71" s="877"/>
      <c r="UOJ71" s="877"/>
      <c r="UOK71" s="877"/>
      <c r="UOL71" s="877"/>
      <c r="UOM71" s="877"/>
      <c r="UON71" s="877"/>
      <c r="UOO71" s="877"/>
      <c r="UOP71" s="877"/>
      <c r="UOQ71" s="877"/>
      <c r="UOR71" s="877"/>
      <c r="UOS71" s="877"/>
      <c r="UOT71" s="877"/>
      <c r="UOU71" s="877"/>
      <c r="UOV71" s="877"/>
      <c r="UOW71" s="877"/>
      <c r="UOX71" s="877"/>
      <c r="UOY71" s="877"/>
      <c r="UOZ71" s="877"/>
      <c r="UPA71" s="877"/>
      <c r="UPB71" s="877"/>
      <c r="UPC71" s="877"/>
      <c r="UPD71" s="877"/>
      <c r="UPE71" s="877"/>
      <c r="UPF71" s="877"/>
      <c r="UPG71" s="877"/>
      <c r="UPH71" s="877"/>
      <c r="UPI71" s="877"/>
      <c r="UPJ71" s="877"/>
      <c r="UPK71" s="877"/>
      <c r="UPL71" s="877"/>
      <c r="UPM71" s="877"/>
      <c r="UPN71" s="877"/>
      <c r="UPO71" s="877"/>
      <c r="UPP71" s="877"/>
      <c r="UPQ71" s="877"/>
      <c r="UPR71" s="877"/>
      <c r="UPS71" s="877"/>
      <c r="UPT71" s="877"/>
      <c r="UPU71" s="877"/>
      <c r="UPV71" s="877"/>
      <c r="UPW71" s="877"/>
      <c r="UPX71" s="877"/>
      <c r="UPY71" s="877"/>
      <c r="UPZ71" s="877"/>
      <c r="UQA71" s="877"/>
      <c r="UQB71" s="877"/>
      <c r="UQC71" s="877"/>
      <c r="UQD71" s="877"/>
      <c r="UQE71" s="877"/>
      <c r="UQF71" s="877"/>
      <c r="UQG71" s="877"/>
      <c r="UQH71" s="877"/>
      <c r="UQI71" s="877"/>
      <c r="UQJ71" s="877"/>
      <c r="UQK71" s="877"/>
      <c r="UQL71" s="877"/>
      <c r="UQM71" s="877"/>
      <c r="UQN71" s="877"/>
      <c r="UQO71" s="877"/>
      <c r="UQP71" s="877"/>
      <c r="UQQ71" s="877"/>
      <c r="UQR71" s="877"/>
      <c r="UQS71" s="877"/>
      <c r="UQT71" s="877"/>
      <c r="UQU71" s="877"/>
      <c r="UQV71" s="877"/>
      <c r="UQW71" s="877"/>
      <c r="UQX71" s="877"/>
      <c r="UQY71" s="877"/>
      <c r="UQZ71" s="877"/>
      <c r="URA71" s="877"/>
      <c r="URB71" s="877"/>
      <c r="URC71" s="877"/>
      <c r="URD71" s="877"/>
      <c r="URE71" s="877"/>
      <c r="URF71" s="877"/>
      <c r="URG71" s="877"/>
      <c r="URH71" s="877"/>
      <c r="URI71" s="877"/>
      <c r="URJ71" s="877"/>
      <c r="URK71" s="877"/>
      <c r="URL71" s="877"/>
      <c r="URM71" s="877"/>
      <c r="URN71" s="877"/>
      <c r="URO71" s="877"/>
      <c r="URP71" s="877"/>
      <c r="URQ71" s="877"/>
      <c r="URR71" s="877"/>
      <c r="URS71" s="877"/>
      <c r="URT71" s="877"/>
      <c r="URU71" s="877"/>
      <c r="URV71" s="877"/>
      <c r="URW71" s="877"/>
      <c r="URX71" s="877"/>
      <c r="URY71" s="877"/>
      <c r="URZ71" s="877"/>
      <c r="USA71" s="877"/>
      <c r="USB71" s="877"/>
      <c r="USC71" s="877"/>
      <c r="USD71" s="877"/>
      <c r="USE71" s="877"/>
      <c r="USF71" s="877"/>
      <c r="USG71" s="877"/>
      <c r="USH71" s="877"/>
      <c r="USI71" s="877"/>
      <c r="USJ71" s="877"/>
      <c r="USK71" s="877"/>
      <c r="USL71" s="877"/>
      <c r="USM71" s="877"/>
      <c r="USN71" s="877"/>
      <c r="USO71" s="877"/>
      <c r="USP71" s="877"/>
      <c r="USQ71" s="877"/>
      <c r="USR71" s="877"/>
      <c r="USS71" s="877"/>
      <c r="UST71" s="877"/>
      <c r="USU71" s="877"/>
      <c r="USV71" s="877"/>
      <c r="USW71" s="877"/>
      <c r="USX71" s="877"/>
      <c r="USY71" s="877"/>
      <c r="USZ71" s="877"/>
      <c r="UTA71" s="877"/>
      <c r="UTB71" s="877"/>
      <c r="UTC71" s="877"/>
      <c r="UTD71" s="877"/>
      <c r="UTE71" s="877"/>
      <c r="UTF71" s="877"/>
      <c r="UTG71" s="877"/>
      <c r="UTH71" s="877"/>
      <c r="UTI71" s="877"/>
      <c r="UTJ71" s="877"/>
      <c r="UTK71" s="877"/>
      <c r="UTL71" s="877"/>
      <c r="UTM71" s="877"/>
      <c r="UTN71" s="877"/>
      <c r="UTO71" s="877"/>
      <c r="UTP71" s="877"/>
      <c r="UTQ71" s="877"/>
      <c r="UTR71" s="877"/>
      <c r="UTS71" s="877"/>
      <c r="UTT71" s="877"/>
      <c r="UTU71" s="877"/>
      <c r="UTV71" s="877"/>
      <c r="UTW71" s="877"/>
      <c r="UTX71" s="877"/>
      <c r="UTY71" s="877"/>
      <c r="UTZ71" s="877"/>
      <c r="UUA71" s="877"/>
      <c r="UUB71" s="877"/>
      <c r="UUC71" s="877"/>
      <c r="UUD71" s="877"/>
      <c r="UUE71" s="877"/>
      <c r="UUF71" s="877"/>
      <c r="UUG71" s="877"/>
      <c r="UUH71" s="877"/>
      <c r="UUI71" s="877"/>
      <c r="UUJ71" s="877"/>
      <c r="UUK71" s="877"/>
      <c r="UUL71" s="877"/>
      <c r="UUM71" s="877"/>
      <c r="UUN71" s="877"/>
      <c r="UUO71" s="877"/>
      <c r="UUP71" s="877"/>
      <c r="UUQ71" s="877"/>
      <c r="UUR71" s="877"/>
      <c r="UUS71" s="877"/>
      <c r="UUT71" s="877"/>
      <c r="UUU71" s="877"/>
      <c r="UUV71" s="877"/>
      <c r="UUW71" s="877"/>
      <c r="UUX71" s="877"/>
      <c r="UUY71" s="877"/>
      <c r="UUZ71" s="877"/>
      <c r="UVA71" s="877"/>
      <c r="UVB71" s="877"/>
      <c r="UVC71" s="877"/>
      <c r="UVD71" s="877"/>
      <c r="UVE71" s="877"/>
      <c r="UVF71" s="877"/>
      <c r="UVG71" s="877"/>
      <c r="UVH71" s="877"/>
      <c r="UVI71" s="877"/>
      <c r="UVJ71" s="877"/>
      <c r="UVK71" s="877"/>
      <c r="UVL71" s="877"/>
      <c r="UVM71" s="877"/>
      <c r="UVN71" s="877"/>
      <c r="UVO71" s="877"/>
      <c r="UVP71" s="877"/>
      <c r="UVQ71" s="877"/>
      <c r="UVR71" s="877"/>
      <c r="UVS71" s="877"/>
      <c r="UVT71" s="877"/>
      <c r="UVU71" s="877"/>
      <c r="UVV71" s="877"/>
      <c r="UVW71" s="877"/>
      <c r="UVX71" s="877"/>
      <c r="UVY71" s="877"/>
      <c r="UVZ71" s="877"/>
      <c r="UWA71" s="877"/>
      <c r="UWB71" s="877"/>
      <c r="UWC71" s="877"/>
      <c r="UWD71" s="877"/>
      <c r="UWE71" s="877"/>
      <c r="UWF71" s="877"/>
      <c r="UWG71" s="877"/>
      <c r="UWH71" s="877"/>
      <c r="UWI71" s="877"/>
      <c r="UWJ71" s="877"/>
      <c r="UWK71" s="877"/>
      <c r="UWL71" s="877"/>
      <c r="UWM71" s="877"/>
      <c r="UWN71" s="877"/>
      <c r="UWO71" s="877"/>
      <c r="UWP71" s="877"/>
      <c r="UWQ71" s="877"/>
      <c r="UWR71" s="877"/>
      <c r="UWS71" s="877"/>
      <c r="UWT71" s="877"/>
      <c r="UWU71" s="877"/>
      <c r="UWV71" s="877"/>
      <c r="UWW71" s="877"/>
      <c r="UWX71" s="877"/>
      <c r="UWY71" s="877"/>
      <c r="UWZ71" s="877"/>
      <c r="UXA71" s="877"/>
      <c r="UXB71" s="877"/>
      <c r="UXC71" s="877"/>
      <c r="UXD71" s="877"/>
      <c r="UXE71" s="877"/>
      <c r="UXF71" s="877"/>
      <c r="UXG71" s="877"/>
      <c r="UXH71" s="877"/>
      <c r="UXI71" s="877"/>
      <c r="UXJ71" s="877"/>
      <c r="UXK71" s="877"/>
      <c r="UXL71" s="877"/>
      <c r="UXM71" s="877"/>
      <c r="UXN71" s="877"/>
      <c r="UXO71" s="877"/>
      <c r="UXP71" s="877"/>
      <c r="UXQ71" s="877"/>
      <c r="UXR71" s="877"/>
      <c r="UXS71" s="877"/>
      <c r="UXT71" s="877"/>
      <c r="UXU71" s="877"/>
      <c r="UXV71" s="877"/>
      <c r="UXW71" s="877"/>
      <c r="UXX71" s="877"/>
      <c r="UXY71" s="877"/>
      <c r="UXZ71" s="877"/>
      <c r="UYA71" s="877"/>
      <c r="UYB71" s="877"/>
      <c r="UYC71" s="877"/>
      <c r="UYD71" s="877"/>
      <c r="UYE71" s="877"/>
      <c r="UYF71" s="877"/>
      <c r="UYG71" s="877"/>
      <c r="UYH71" s="877"/>
      <c r="UYI71" s="877"/>
      <c r="UYJ71" s="877"/>
      <c r="UYK71" s="877"/>
      <c r="UYL71" s="877"/>
      <c r="UYM71" s="877"/>
      <c r="UYN71" s="877"/>
      <c r="UYO71" s="877"/>
      <c r="UYP71" s="877"/>
      <c r="UYQ71" s="877"/>
      <c r="UYR71" s="877"/>
      <c r="UYS71" s="877"/>
      <c r="UYT71" s="877"/>
      <c r="UYU71" s="877"/>
      <c r="UYV71" s="877"/>
      <c r="UYW71" s="877"/>
      <c r="UYX71" s="877"/>
      <c r="UYY71" s="877"/>
      <c r="UYZ71" s="877"/>
      <c r="UZA71" s="877"/>
      <c r="UZB71" s="877"/>
      <c r="UZC71" s="877"/>
      <c r="UZD71" s="877"/>
      <c r="UZE71" s="877"/>
      <c r="UZF71" s="877"/>
      <c r="UZG71" s="877"/>
      <c r="UZH71" s="877"/>
      <c r="UZI71" s="877"/>
      <c r="UZJ71" s="877"/>
      <c r="UZK71" s="877"/>
      <c r="UZL71" s="877"/>
      <c r="UZM71" s="877"/>
      <c r="UZN71" s="877"/>
      <c r="UZO71" s="877"/>
      <c r="UZP71" s="877"/>
      <c r="UZQ71" s="877"/>
      <c r="UZR71" s="877"/>
      <c r="UZS71" s="877"/>
      <c r="UZT71" s="877"/>
      <c r="UZU71" s="877"/>
      <c r="UZV71" s="877"/>
      <c r="UZW71" s="877"/>
      <c r="UZX71" s="877"/>
      <c r="UZY71" s="877"/>
      <c r="UZZ71" s="877"/>
      <c r="VAA71" s="877"/>
      <c r="VAB71" s="877"/>
      <c r="VAC71" s="877"/>
      <c r="VAD71" s="877"/>
      <c r="VAE71" s="877"/>
      <c r="VAF71" s="877"/>
      <c r="VAG71" s="877"/>
      <c r="VAH71" s="877"/>
      <c r="VAI71" s="877"/>
      <c r="VAJ71" s="877"/>
      <c r="VAK71" s="877"/>
      <c r="VAL71" s="877"/>
      <c r="VAM71" s="877"/>
      <c r="VAN71" s="877"/>
      <c r="VAO71" s="877"/>
      <c r="VAP71" s="877"/>
      <c r="VAQ71" s="877"/>
      <c r="VAR71" s="877"/>
      <c r="VAS71" s="877"/>
      <c r="VAT71" s="877"/>
      <c r="VAU71" s="877"/>
      <c r="VAV71" s="877"/>
      <c r="VAW71" s="877"/>
      <c r="VAX71" s="877"/>
      <c r="VAY71" s="877"/>
      <c r="VAZ71" s="877"/>
      <c r="VBA71" s="877"/>
      <c r="VBB71" s="877"/>
      <c r="VBC71" s="877"/>
      <c r="VBD71" s="877"/>
      <c r="VBE71" s="877"/>
      <c r="VBF71" s="877"/>
      <c r="VBG71" s="877"/>
      <c r="VBH71" s="877"/>
      <c r="VBI71" s="877"/>
      <c r="VBJ71" s="877"/>
      <c r="VBK71" s="877"/>
      <c r="VBL71" s="877"/>
      <c r="VBM71" s="877"/>
      <c r="VBN71" s="877"/>
      <c r="VBO71" s="877"/>
      <c r="VBP71" s="877"/>
      <c r="VBQ71" s="877"/>
      <c r="VBR71" s="877"/>
      <c r="VBS71" s="877"/>
      <c r="VBT71" s="877"/>
      <c r="VBU71" s="877"/>
      <c r="VBV71" s="877"/>
      <c r="VBW71" s="877"/>
      <c r="VBX71" s="877"/>
      <c r="VBY71" s="877"/>
      <c r="VBZ71" s="877"/>
      <c r="VCA71" s="877"/>
      <c r="VCB71" s="877"/>
      <c r="VCC71" s="877"/>
      <c r="VCD71" s="877"/>
      <c r="VCE71" s="877"/>
      <c r="VCF71" s="877"/>
      <c r="VCG71" s="877"/>
      <c r="VCH71" s="877"/>
      <c r="VCI71" s="877"/>
      <c r="VCJ71" s="877"/>
      <c r="VCK71" s="877"/>
      <c r="VCL71" s="877"/>
      <c r="VCM71" s="877"/>
      <c r="VCN71" s="877"/>
      <c r="VCO71" s="877"/>
      <c r="VCP71" s="877"/>
      <c r="VCQ71" s="877"/>
      <c r="VCR71" s="877"/>
      <c r="VCS71" s="877"/>
      <c r="VCT71" s="877"/>
      <c r="VCU71" s="877"/>
      <c r="VCV71" s="877"/>
      <c r="VCW71" s="877"/>
      <c r="VCX71" s="877"/>
      <c r="VCY71" s="877"/>
      <c r="VCZ71" s="877"/>
      <c r="VDA71" s="877"/>
      <c r="VDB71" s="877"/>
      <c r="VDC71" s="877"/>
      <c r="VDD71" s="877"/>
      <c r="VDE71" s="877"/>
      <c r="VDF71" s="877"/>
      <c r="VDG71" s="877"/>
      <c r="VDH71" s="877"/>
      <c r="VDI71" s="877"/>
      <c r="VDJ71" s="877"/>
      <c r="VDK71" s="877"/>
      <c r="VDL71" s="877"/>
      <c r="VDM71" s="877"/>
      <c r="VDN71" s="877"/>
      <c r="VDO71" s="877"/>
      <c r="VDP71" s="877"/>
      <c r="VDQ71" s="877"/>
      <c r="VDR71" s="877"/>
      <c r="VDS71" s="877"/>
      <c r="VDT71" s="877"/>
      <c r="VDU71" s="877"/>
      <c r="VDV71" s="877"/>
      <c r="VDW71" s="877"/>
      <c r="VDX71" s="877"/>
      <c r="VDY71" s="877"/>
      <c r="VDZ71" s="877"/>
      <c r="VEA71" s="877"/>
      <c r="VEB71" s="877"/>
      <c r="VEC71" s="877"/>
      <c r="VED71" s="877"/>
      <c r="VEE71" s="877"/>
      <c r="VEF71" s="877"/>
      <c r="VEG71" s="877"/>
      <c r="VEH71" s="877"/>
      <c r="VEI71" s="877"/>
      <c r="VEJ71" s="877"/>
      <c r="VEK71" s="877"/>
      <c r="VEL71" s="877"/>
      <c r="VEM71" s="877"/>
      <c r="VEN71" s="877"/>
      <c r="VEO71" s="877"/>
      <c r="VEP71" s="877"/>
      <c r="VEQ71" s="877"/>
      <c r="VER71" s="877"/>
      <c r="VES71" s="877"/>
      <c r="VET71" s="877"/>
      <c r="VEU71" s="877"/>
      <c r="VEV71" s="877"/>
      <c r="VEW71" s="877"/>
      <c r="VEX71" s="877"/>
      <c r="VEY71" s="877"/>
      <c r="VEZ71" s="877"/>
      <c r="VFA71" s="877"/>
      <c r="VFB71" s="877"/>
      <c r="VFC71" s="877"/>
      <c r="VFD71" s="877"/>
      <c r="VFE71" s="877"/>
      <c r="VFF71" s="877"/>
      <c r="VFG71" s="877"/>
      <c r="VFH71" s="877"/>
      <c r="VFI71" s="877"/>
      <c r="VFJ71" s="877"/>
      <c r="VFK71" s="877"/>
      <c r="VFL71" s="877"/>
      <c r="VFM71" s="877"/>
      <c r="VFN71" s="877"/>
      <c r="VFO71" s="877"/>
      <c r="VFP71" s="877"/>
      <c r="VFQ71" s="877"/>
      <c r="VFR71" s="877"/>
      <c r="VFS71" s="877"/>
      <c r="VFT71" s="877"/>
      <c r="VFU71" s="877"/>
      <c r="VFV71" s="877"/>
      <c r="VFW71" s="877"/>
      <c r="VFX71" s="877"/>
      <c r="VFY71" s="877"/>
      <c r="VFZ71" s="877"/>
      <c r="VGA71" s="877"/>
      <c r="VGB71" s="877"/>
      <c r="VGC71" s="877"/>
      <c r="VGD71" s="877"/>
      <c r="VGE71" s="877"/>
      <c r="VGF71" s="877"/>
      <c r="VGG71" s="877"/>
      <c r="VGH71" s="877"/>
      <c r="VGI71" s="877"/>
      <c r="VGJ71" s="877"/>
      <c r="VGK71" s="877"/>
      <c r="VGL71" s="877"/>
      <c r="VGM71" s="877"/>
      <c r="VGN71" s="877"/>
      <c r="VGO71" s="877"/>
      <c r="VGP71" s="877"/>
      <c r="VGQ71" s="877"/>
      <c r="VGR71" s="877"/>
      <c r="VGS71" s="877"/>
      <c r="VGT71" s="877"/>
      <c r="VGU71" s="877"/>
      <c r="VGV71" s="877"/>
      <c r="VGW71" s="877"/>
      <c r="VGX71" s="877"/>
      <c r="VGY71" s="877"/>
      <c r="VGZ71" s="877"/>
      <c r="VHA71" s="877"/>
      <c r="VHB71" s="877"/>
      <c r="VHC71" s="877"/>
      <c r="VHD71" s="877"/>
      <c r="VHE71" s="877"/>
      <c r="VHF71" s="877"/>
      <c r="VHG71" s="877"/>
      <c r="VHH71" s="877"/>
      <c r="VHI71" s="877"/>
      <c r="VHJ71" s="877"/>
      <c r="VHK71" s="877"/>
      <c r="VHL71" s="877"/>
      <c r="VHM71" s="877"/>
      <c r="VHN71" s="877"/>
      <c r="VHO71" s="877"/>
      <c r="VHP71" s="877"/>
      <c r="VHQ71" s="877"/>
      <c r="VHR71" s="877"/>
      <c r="VHS71" s="877"/>
      <c r="VHT71" s="877"/>
      <c r="VHU71" s="877"/>
      <c r="VHV71" s="877"/>
      <c r="VHW71" s="877"/>
      <c r="VHX71" s="877"/>
      <c r="VHY71" s="877"/>
      <c r="VHZ71" s="877"/>
      <c r="VIA71" s="877"/>
      <c r="VIB71" s="877"/>
      <c r="VIC71" s="877"/>
      <c r="VID71" s="877"/>
      <c r="VIE71" s="877"/>
      <c r="VIF71" s="877"/>
      <c r="VIG71" s="877"/>
      <c r="VIH71" s="877"/>
      <c r="VII71" s="877"/>
      <c r="VIJ71" s="877"/>
      <c r="VIK71" s="877"/>
      <c r="VIL71" s="877"/>
      <c r="VIM71" s="877"/>
      <c r="VIN71" s="877"/>
      <c r="VIO71" s="877"/>
      <c r="VIP71" s="877"/>
      <c r="VIQ71" s="877"/>
      <c r="VIR71" s="877"/>
      <c r="VIS71" s="877"/>
      <c r="VIT71" s="877"/>
      <c r="VIU71" s="877"/>
      <c r="VIV71" s="877"/>
      <c r="VIW71" s="877"/>
      <c r="VIX71" s="877"/>
      <c r="VIY71" s="877"/>
      <c r="VIZ71" s="877"/>
      <c r="VJA71" s="877"/>
      <c r="VJB71" s="877"/>
      <c r="VJC71" s="877"/>
      <c r="VJD71" s="877"/>
      <c r="VJE71" s="877"/>
      <c r="VJF71" s="877"/>
      <c r="VJG71" s="877"/>
      <c r="VJH71" s="877"/>
      <c r="VJI71" s="877"/>
      <c r="VJJ71" s="877"/>
      <c r="VJK71" s="877"/>
      <c r="VJL71" s="877"/>
      <c r="VJM71" s="877"/>
      <c r="VJN71" s="877"/>
      <c r="VJO71" s="877"/>
      <c r="VJP71" s="877"/>
      <c r="VJQ71" s="877"/>
      <c r="VJR71" s="877"/>
      <c r="VJS71" s="877"/>
      <c r="VJT71" s="877"/>
      <c r="VJU71" s="877"/>
      <c r="VJV71" s="877"/>
      <c r="VJW71" s="877"/>
      <c r="VJX71" s="877"/>
      <c r="VJY71" s="877"/>
      <c r="VJZ71" s="877"/>
      <c r="VKA71" s="877"/>
      <c r="VKB71" s="877"/>
      <c r="VKC71" s="877"/>
      <c r="VKD71" s="877"/>
      <c r="VKE71" s="877"/>
      <c r="VKF71" s="877"/>
      <c r="VKG71" s="877"/>
      <c r="VKH71" s="877"/>
      <c r="VKI71" s="877"/>
      <c r="VKJ71" s="877"/>
      <c r="VKK71" s="877"/>
      <c r="VKL71" s="877"/>
      <c r="VKM71" s="877"/>
      <c r="VKN71" s="877"/>
      <c r="VKO71" s="877"/>
      <c r="VKP71" s="877"/>
      <c r="VKQ71" s="877"/>
      <c r="VKR71" s="877"/>
      <c r="VKS71" s="877"/>
      <c r="VKT71" s="877"/>
      <c r="VKU71" s="877"/>
      <c r="VKV71" s="877"/>
      <c r="VKW71" s="877"/>
      <c r="VKX71" s="877"/>
      <c r="VKY71" s="877"/>
      <c r="VKZ71" s="877"/>
      <c r="VLA71" s="877"/>
      <c r="VLB71" s="877"/>
      <c r="VLC71" s="877"/>
      <c r="VLD71" s="877"/>
      <c r="VLE71" s="877"/>
      <c r="VLF71" s="877"/>
      <c r="VLG71" s="877"/>
      <c r="VLH71" s="877"/>
      <c r="VLI71" s="877"/>
      <c r="VLJ71" s="877"/>
      <c r="VLK71" s="877"/>
      <c r="VLL71" s="877"/>
      <c r="VLM71" s="877"/>
      <c r="VLN71" s="877"/>
      <c r="VLO71" s="877"/>
      <c r="VLP71" s="877"/>
      <c r="VLQ71" s="877"/>
      <c r="VLR71" s="877"/>
      <c r="VLS71" s="877"/>
      <c r="VLT71" s="877"/>
      <c r="VLU71" s="877"/>
      <c r="VLV71" s="877"/>
      <c r="VLW71" s="877"/>
      <c r="VLX71" s="877"/>
      <c r="VLY71" s="877"/>
      <c r="VLZ71" s="877"/>
      <c r="VMA71" s="877"/>
      <c r="VMB71" s="877"/>
      <c r="VMC71" s="877"/>
      <c r="VMD71" s="877"/>
      <c r="VME71" s="877"/>
      <c r="VMF71" s="877"/>
      <c r="VMG71" s="877"/>
      <c r="VMH71" s="877"/>
      <c r="VMI71" s="877"/>
      <c r="VMJ71" s="877"/>
      <c r="VMK71" s="877"/>
      <c r="VML71" s="877"/>
      <c r="VMM71" s="877"/>
      <c r="VMN71" s="877"/>
      <c r="VMO71" s="877"/>
      <c r="VMP71" s="877"/>
      <c r="VMQ71" s="877"/>
      <c r="VMR71" s="877"/>
      <c r="VMS71" s="877"/>
      <c r="VMT71" s="877"/>
      <c r="VMU71" s="877"/>
      <c r="VMV71" s="877"/>
      <c r="VMW71" s="877"/>
      <c r="VMX71" s="877"/>
      <c r="VMY71" s="877"/>
      <c r="VMZ71" s="877"/>
      <c r="VNA71" s="877"/>
      <c r="VNB71" s="877"/>
      <c r="VNC71" s="877"/>
      <c r="VND71" s="877"/>
      <c r="VNE71" s="877"/>
      <c r="VNF71" s="877"/>
      <c r="VNG71" s="877"/>
      <c r="VNH71" s="877"/>
      <c r="VNI71" s="877"/>
      <c r="VNJ71" s="877"/>
      <c r="VNK71" s="877"/>
      <c r="VNL71" s="877"/>
      <c r="VNM71" s="877"/>
      <c r="VNN71" s="877"/>
      <c r="VNO71" s="877"/>
      <c r="VNP71" s="877"/>
      <c r="VNQ71" s="877"/>
      <c r="VNR71" s="877"/>
      <c r="VNS71" s="877"/>
      <c r="VNT71" s="877"/>
      <c r="VNU71" s="877"/>
      <c r="VNV71" s="877"/>
      <c r="VNW71" s="877"/>
      <c r="VNX71" s="877"/>
      <c r="VNY71" s="877"/>
      <c r="VNZ71" s="877"/>
      <c r="VOA71" s="877"/>
      <c r="VOB71" s="877"/>
      <c r="VOC71" s="877"/>
      <c r="VOD71" s="877"/>
      <c r="VOE71" s="877"/>
      <c r="VOF71" s="877"/>
      <c r="VOG71" s="877"/>
      <c r="VOH71" s="877"/>
      <c r="VOI71" s="877"/>
      <c r="VOJ71" s="877"/>
      <c r="VOK71" s="877"/>
      <c r="VOL71" s="877"/>
      <c r="VOM71" s="877"/>
      <c r="VON71" s="877"/>
      <c r="VOO71" s="877"/>
      <c r="VOP71" s="877"/>
      <c r="VOQ71" s="877"/>
      <c r="VOR71" s="877"/>
      <c r="VOS71" s="877"/>
      <c r="VOT71" s="877"/>
      <c r="VOU71" s="877"/>
      <c r="VOV71" s="877"/>
      <c r="VOW71" s="877"/>
      <c r="VOX71" s="877"/>
      <c r="VOY71" s="877"/>
      <c r="VOZ71" s="877"/>
      <c r="VPA71" s="877"/>
      <c r="VPB71" s="877"/>
      <c r="VPC71" s="877"/>
      <c r="VPD71" s="877"/>
      <c r="VPE71" s="877"/>
      <c r="VPF71" s="877"/>
      <c r="VPG71" s="877"/>
      <c r="VPH71" s="877"/>
      <c r="VPI71" s="877"/>
      <c r="VPJ71" s="877"/>
      <c r="VPK71" s="877"/>
      <c r="VPL71" s="877"/>
      <c r="VPM71" s="877"/>
      <c r="VPN71" s="877"/>
      <c r="VPO71" s="877"/>
      <c r="VPP71" s="877"/>
      <c r="VPQ71" s="877"/>
      <c r="VPR71" s="877"/>
      <c r="VPS71" s="877"/>
      <c r="VPT71" s="877"/>
      <c r="VPU71" s="877"/>
      <c r="VPV71" s="877"/>
      <c r="VPW71" s="877"/>
      <c r="VPX71" s="877"/>
      <c r="VPY71" s="877"/>
      <c r="VPZ71" s="877"/>
      <c r="VQA71" s="877"/>
      <c r="VQB71" s="877"/>
      <c r="VQC71" s="877"/>
      <c r="VQD71" s="877"/>
      <c r="VQE71" s="877"/>
      <c r="VQF71" s="877"/>
      <c r="VQG71" s="877"/>
      <c r="VQH71" s="877"/>
      <c r="VQI71" s="877"/>
      <c r="VQJ71" s="877"/>
      <c r="VQK71" s="877"/>
      <c r="VQL71" s="877"/>
      <c r="VQM71" s="877"/>
      <c r="VQN71" s="877"/>
      <c r="VQO71" s="877"/>
      <c r="VQP71" s="877"/>
      <c r="VQQ71" s="877"/>
      <c r="VQR71" s="877"/>
      <c r="VQS71" s="877"/>
      <c r="VQT71" s="877"/>
      <c r="VQU71" s="877"/>
      <c r="VQV71" s="877"/>
      <c r="VQW71" s="877"/>
      <c r="VQX71" s="877"/>
      <c r="VQY71" s="877"/>
      <c r="VQZ71" s="877"/>
      <c r="VRA71" s="877"/>
      <c r="VRB71" s="877"/>
      <c r="VRC71" s="877"/>
      <c r="VRD71" s="877"/>
      <c r="VRE71" s="877"/>
      <c r="VRF71" s="877"/>
      <c r="VRG71" s="877"/>
      <c r="VRH71" s="877"/>
      <c r="VRI71" s="877"/>
      <c r="VRJ71" s="877"/>
      <c r="VRK71" s="877"/>
      <c r="VRL71" s="877"/>
      <c r="VRM71" s="877"/>
      <c r="VRN71" s="877"/>
      <c r="VRO71" s="877"/>
      <c r="VRP71" s="877"/>
      <c r="VRQ71" s="877"/>
      <c r="VRR71" s="877"/>
      <c r="VRS71" s="877"/>
      <c r="VRT71" s="877"/>
      <c r="VRU71" s="877"/>
      <c r="VRV71" s="877"/>
      <c r="VRW71" s="877"/>
      <c r="VRX71" s="877"/>
      <c r="VRY71" s="877"/>
      <c r="VRZ71" s="877"/>
      <c r="VSA71" s="877"/>
      <c r="VSB71" s="877"/>
      <c r="VSC71" s="877"/>
      <c r="VSD71" s="877"/>
      <c r="VSE71" s="877"/>
      <c r="VSF71" s="877"/>
      <c r="VSG71" s="877"/>
      <c r="VSH71" s="877"/>
      <c r="VSI71" s="877"/>
      <c r="VSJ71" s="877"/>
      <c r="VSK71" s="877"/>
      <c r="VSL71" s="877"/>
      <c r="VSM71" s="877"/>
      <c r="VSN71" s="877"/>
      <c r="VSO71" s="877"/>
      <c r="VSP71" s="877"/>
      <c r="VSQ71" s="877"/>
      <c r="VSR71" s="877"/>
      <c r="VSS71" s="877"/>
      <c r="VST71" s="877"/>
      <c r="VSU71" s="877"/>
      <c r="VSV71" s="877"/>
      <c r="VSW71" s="877"/>
      <c r="VSX71" s="877"/>
      <c r="VSY71" s="877"/>
      <c r="VSZ71" s="877"/>
      <c r="VTA71" s="877"/>
      <c r="VTB71" s="877"/>
      <c r="VTC71" s="877"/>
      <c r="VTD71" s="877"/>
      <c r="VTE71" s="877"/>
      <c r="VTF71" s="877"/>
      <c r="VTG71" s="877"/>
      <c r="VTH71" s="877"/>
      <c r="VTI71" s="877"/>
      <c r="VTJ71" s="877"/>
      <c r="VTK71" s="877"/>
      <c r="VTL71" s="877"/>
      <c r="VTM71" s="877"/>
      <c r="VTN71" s="877"/>
      <c r="VTO71" s="877"/>
      <c r="VTP71" s="877"/>
      <c r="VTQ71" s="877"/>
      <c r="VTR71" s="877"/>
      <c r="VTS71" s="877"/>
      <c r="VTT71" s="877"/>
      <c r="VTU71" s="877"/>
      <c r="VTV71" s="877"/>
      <c r="VTW71" s="877"/>
      <c r="VTX71" s="877"/>
      <c r="VTY71" s="877"/>
      <c r="VTZ71" s="877"/>
      <c r="VUA71" s="877"/>
      <c r="VUB71" s="877"/>
      <c r="VUC71" s="877"/>
      <c r="VUD71" s="877"/>
      <c r="VUE71" s="877"/>
      <c r="VUF71" s="877"/>
      <c r="VUG71" s="877"/>
      <c r="VUH71" s="877"/>
      <c r="VUI71" s="877"/>
      <c r="VUJ71" s="877"/>
      <c r="VUK71" s="877"/>
      <c r="VUL71" s="877"/>
      <c r="VUM71" s="877"/>
      <c r="VUN71" s="877"/>
      <c r="VUO71" s="877"/>
      <c r="VUP71" s="877"/>
      <c r="VUQ71" s="877"/>
      <c r="VUR71" s="877"/>
      <c r="VUS71" s="877"/>
      <c r="VUT71" s="877"/>
      <c r="VUU71" s="877"/>
      <c r="VUV71" s="877"/>
      <c r="VUW71" s="877"/>
      <c r="VUX71" s="877"/>
      <c r="VUY71" s="877"/>
      <c r="VUZ71" s="877"/>
      <c r="VVA71" s="877"/>
      <c r="VVB71" s="877"/>
      <c r="VVC71" s="877"/>
      <c r="VVD71" s="877"/>
      <c r="VVE71" s="877"/>
      <c r="VVF71" s="877"/>
      <c r="VVG71" s="877"/>
      <c r="VVH71" s="877"/>
      <c r="VVI71" s="877"/>
      <c r="VVJ71" s="877"/>
      <c r="VVK71" s="877"/>
      <c r="VVL71" s="877"/>
      <c r="VVM71" s="877"/>
      <c r="VVN71" s="877"/>
      <c r="VVO71" s="877"/>
      <c r="VVP71" s="877"/>
      <c r="VVQ71" s="877"/>
      <c r="VVR71" s="877"/>
      <c r="VVS71" s="877"/>
      <c r="VVT71" s="877"/>
      <c r="VVU71" s="877"/>
      <c r="VVV71" s="877"/>
      <c r="VVW71" s="877"/>
      <c r="VVX71" s="877"/>
      <c r="VVY71" s="877"/>
      <c r="VVZ71" s="877"/>
      <c r="VWA71" s="877"/>
      <c r="VWB71" s="877"/>
      <c r="VWC71" s="877"/>
      <c r="VWD71" s="877"/>
      <c r="VWE71" s="877"/>
      <c r="VWF71" s="877"/>
      <c r="VWG71" s="877"/>
      <c r="VWH71" s="877"/>
      <c r="VWI71" s="877"/>
      <c r="VWJ71" s="877"/>
      <c r="VWK71" s="877"/>
      <c r="VWL71" s="877"/>
      <c r="VWM71" s="877"/>
      <c r="VWN71" s="877"/>
      <c r="VWO71" s="877"/>
      <c r="VWP71" s="877"/>
      <c r="VWQ71" s="877"/>
      <c r="VWR71" s="877"/>
      <c r="VWS71" s="877"/>
      <c r="VWT71" s="877"/>
      <c r="VWU71" s="877"/>
      <c r="VWV71" s="877"/>
      <c r="VWW71" s="877"/>
      <c r="VWX71" s="877"/>
      <c r="VWY71" s="877"/>
      <c r="VWZ71" s="877"/>
      <c r="VXA71" s="877"/>
      <c r="VXB71" s="877"/>
      <c r="VXC71" s="877"/>
      <c r="VXD71" s="877"/>
      <c r="VXE71" s="877"/>
      <c r="VXF71" s="877"/>
      <c r="VXG71" s="877"/>
      <c r="VXH71" s="877"/>
      <c r="VXI71" s="877"/>
      <c r="VXJ71" s="877"/>
      <c r="VXK71" s="877"/>
      <c r="VXL71" s="877"/>
      <c r="VXM71" s="877"/>
      <c r="VXN71" s="877"/>
      <c r="VXO71" s="877"/>
      <c r="VXP71" s="877"/>
      <c r="VXQ71" s="877"/>
      <c r="VXR71" s="877"/>
      <c r="VXS71" s="877"/>
      <c r="VXT71" s="877"/>
      <c r="VXU71" s="877"/>
      <c r="VXV71" s="877"/>
      <c r="VXW71" s="877"/>
      <c r="VXX71" s="877"/>
      <c r="VXY71" s="877"/>
      <c r="VXZ71" s="877"/>
      <c r="VYA71" s="877"/>
      <c r="VYB71" s="877"/>
      <c r="VYC71" s="877"/>
      <c r="VYD71" s="877"/>
      <c r="VYE71" s="877"/>
      <c r="VYF71" s="877"/>
      <c r="VYG71" s="877"/>
      <c r="VYH71" s="877"/>
      <c r="VYI71" s="877"/>
      <c r="VYJ71" s="877"/>
      <c r="VYK71" s="877"/>
      <c r="VYL71" s="877"/>
      <c r="VYM71" s="877"/>
      <c r="VYN71" s="877"/>
      <c r="VYO71" s="877"/>
      <c r="VYP71" s="877"/>
      <c r="VYQ71" s="877"/>
      <c r="VYR71" s="877"/>
      <c r="VYS71" s="877"/>
      <c r="VYT71" s="877"/>
      <c r="VYU71" s="877"/>
      <c r="VYV71" s="877"/>
      <c r="VYW71" s="877"/>
      <c r="VYX71" s="877"/>
      <c r="VYY71" s="877"/>
      <c r="VYZ71" s="877"/>
      <c r="VZA71" s="877"/>
      <c r="VZB71" s="877"/>
      <c r="VZC71" s="877"/>
      <c r="VZD71" s="877"/>
      <c r="VZE71" s="877"/>
      <c r="VZF71" s="877"/>
      <c r="VZG71" s="877"/>
      <c r="VZH71" s="877"/>
      <c r="VZI71" s="877"/>
      <c r="VZJ71" s="877"/>
      <c r="VZK71" s="877"/>
      <c r="VZL71" s="877"/>
      <c r="VZM71" s="877"/>
      <c r="VZN71" s="877"/>
      <c r="VZO71" s="877"/>
      <c r="VZP71" s="877"/>
      <c r="VZQ71" s="877"/>
      <c r="VZR71" s="877"/>
      <c r="VZS71" s="877"/>
      <c r="VZT71" s="877"/>
      <c r="VZU71" s="877"/>
      <c r="VZV71" s="877"/>
      <c r="VZW71" s="877"/>
      <c r="VZX71" s="877"/>
      <c r="VZY71" s="877"/>
      <c r="VZZ71" s="877"/>
      <c r="WAA71" s="877"/>
      <c r="WAB71" s="877"/>
      <c r="WAC71" s="877"/>
      <c r="WAD71" s="877"/>
      <c r="WAE71" s="877"/>
      <c r="WAF71" s="877"/>
      <c r="WAG71" s="877"/>
      <c r="WAH71" s="877"/>
      <c r="WAI71" s="877"/>
      <c r="WAJ71" s="877"/>
      <c r="WAK71" s="877"/>
      <c r="WAL71" s="877"/>
      <c r="WAM71" s="877"/>
      <c r="WAN71" s="877"/>
      <c r="WAO71" s="877"/>
      <c r="WAP71" s="877"/>
      <c r="WAQ71" s="877"/>
      <c r="WAR71" s="877"/>
      <c r="WAS71" s="877"/>
      <c r="WAT71" s="877"/>
      <c r="WAU71" s="877"/>
      <c r="WAV71" s="877"/>
      <c r="WAW71" s="877"/>
      <c r="WAX71" s="877"/>
      <c r="WAY71" s="877"/>
      <c r="WAZ71" s="877"/>
      <c r="WBA71" s="877"/>
      <c r="WBB71" s="877"/>
      <c r="WBC71" s="877"/>
      <c r="WBD71" s="877"/>
      <c r="WBE71" s="877"/>
      <c r="WBF71" s="877"/>
      <c r="WBG71" s="877"/>
      <c r="WBH71" s="877"/>
      <c r="WBI71" s="877"/>
      <c r="WBJ71" s="877"/>
      <c r="WBK71" s="877"/>
      <c r="WBL71" s="877"/>
      <c r="WBM71" s="877"/>
      <c r="WBN71" s="877"/>
      <c r="WBO71" s="877"/>
      <c r="WBP71" s="877"/>
      <c r="WBQ71" s="877"/>
      <c r="WBR71" s="877"/>
      <c r="WBS71" s="877"/>
      <c r="WBT71" s="877"/>
      <c r="WBU71" s="877"/>
      <c r="WBV71" s="877"/>
      <c r="WBW71" s="877"/>
      <c r="WBX71" s="877"/>
      <c r="WBY71" s="877"/>
      <c r="WBZ71" s="877"/>
      <c r="WCA71" s="877"/>
      <c r="WCB71" s="877"/>
      <c r="WCC71" s="877"/>
      <c r="WCD71" s="877"/>
      <c r="WCE71" s="877"/>
      <c r="WCF71" s="877"/>
      <c r="WCG71" s="877"/>
      <c r="WCH71" s="877"/>
      <c r="WCI71" s="877"/>
      <c r="WCJ71" s="877"/>
      <c r="WCK71" s="877"/>
      <c r="WCL71" s="877"/>
      <c r="WCM71" s="877"/>
      <c r="WCN71" s="877"/>
      <c r="WCO71" s="877"/>
      <c r="WCP71" s="877"/>
      <c r="WCQ71" s="877"/>
      <c r="WCR71" s="877"/>
      <c r="WCS71" s="877"/>
      <c r="WCT71" s="877"/>
      <c r="WCU71" s="877"/>
      <c r="WCV71" s="877"/>
      <c r="WCW71" s="877"/>
      <c r="WCX71" s="877"/>
      <c r="WCY71" s="877"/>
      <c r="WCZ71" s="877"/>
      <c r="WDA71" s="877"/>
      <c r="WDB71" s="877"/>
      <c r="WDC71" s="877"/>
      <c r="WDD71" s="877"/>
      <c r="WDE71" s="877"/>
      <c r="WDF71" s="877"/>
      <c r="WDG71" s="877"/>
      <c r="WDH71" s="877"/>
      <c r="WDI71" s="877"/>
      <c r="WDJ71" s="877"/>
      <c r="WDK71" s="877"/>
      <c r="WDL71" s="877"/>
      <c r="WDM71" s="877"/>
      <c r="WDN71" s="877"/>
      <c r="WDO71" s="877"/>
      <c r="WDP71" s="877"/>
      <c r="WDQ71" s="877"/>
      <c r="WDR71" s="877"/>
      <c r="WDS71" s="877"/>
      <c r="WDT71" s="877"/>
      <c r="WDU71" s="877"/>
      <c r="WDV71" s="877"/>
      <c r="WDW71" s="877"/>
      <c r="WDX71" s="877"/>
      <c r="WDY71" s="877"/>
      <c r="WDZ71" s="877"/>
      <c r="WEA71" s="877"/>
      <c r="WEB71" s="877"/>
      <c r="WEC71" s="877"/>
      <c r="WED71" s="877"/>
      <c r="WEE71" s="877"/>
      <c r="WEF71" s="877"/>
      <c r="WEG71" s="877"/>
      <c r="WEH71" s="877"/>
      <c r="WEI71" s="877"/>
      <c r="WEJ71" s="877"/>
      <c r="WEK71" s="877"/>
      <c r="WEL71" s="877"/>
      <c r="WEM71" s="877"/>
      <c r="WEN71" s="877"/>
      <c r="WEO71" s="877"/>
      <c r="WEP71" s="877"/>
      <c r="WEQ71" s="877"/>
      <c r="WER71" s="877"/>
      <c r="WES71" s="877"/>
      <c r="WET71" s="877"/>
      <c r="WEU71" s="877"/>
      <c r="WEV71" s="877"/>
      <c r="WEW71" s="877"/>
      <c r="WEX71" s="877"/>
      <c r="WEY71" s="877"/>
      <c r="WEZ71" s="877"/>
      <c r="WFA71" s="877"/>
      <c r="WFB71" s="877"/>
      <c r="WFC71" s="877"/>
      <c r="WFD71" s="877"/>
      <c r="WFE71" s="877"/>
      <c r="WFF71" s="877"/>
      <c r="WFG71" s="877"/>
      <c r="WFH71" s="877"/>
      <c r="WFI71" s="877"/>
      <c r="WFJ71" s="877"/>
      <c r="WFK71" s="877"/>
      <c r="WFL71" s="877"/>
      <c r="WFM71" s="877"/>
      <c r="WFN71" s="877"/>
      <c r="WFO71" s="877"/>
      <c r="WFP71" s="877"/>
      <c r="WFQ71" s="877"/>
      <c r="WFR71" s="877"/>
      <c r="WFS71" s="877"/>
      <c r="WFT71" s="877"/>
      <c r="WFU71" s="877"/>
      <c r="WFV71" s="877"/>
      <c r="WFW71" s="877"/>
      <c r="WFX71" s="877"/>
      <c r="WFY71" s="877"/>
      <c r="WFZ71" s="877"/>
      <c r="WGA71" s="877"/>
      <c r="WGB71" s="877"/>
      <c r="WGC71" s="877"/>
      <c r="WGD71" s="877"/>
      <c r="WGE71" s="877"/>
      <c r="WGF71" s="877"/>
      <c r="WGG71" s="877"/>
      <c r="WGH71" s="877"/>
      <c r="WGI71" s="877"/>
      <c r="WGJ71" s="877"/>
      <c r="WGK71" s="877"/>
      <c r="WGL71" s="877"/>
      <c r="WGM71" s="877"/>
      <c r="WGN71" s="877"/>
      <c r="WGO71" s="877"/>
      <c r="WGP71" s="877"/>
      <c r="WGQ71" s="877"/>
      <c r="WGR71" s="877"/>
      <c r="WGS71" s="877"/>
      <c r="WGT71" s="877"/>
      <c r="WGU71" s="877"/>
      <c r="WGV71" s="877"/>
      <c r="WGW71" s="877"/>
      <c r="WGX71" s="877"/>
      <c r="WGY71" s="877"/>
      <c r="WGZ71" s="877"/>
      <c r="WHA71" s="877"/>
      <c r="WHB71" s="877"/>
      <c r="WHC71" s="877"/>
      <c r="WHD71" s="877"/>
      <c r="WHE71" s="877"/>
      <c r="WHF71" s="877"/>
      <c r="WHG71" s="877"/>
      <c r="WHH71" s="877"/>
      <c r="WHI71" s="877"/>
      <c r="WHJ71" s="877"/>
      <c r="WHK71" s="877"/>
      <c r="WHL71" s="877"/>
      <c r="WHM71" s="877"/>
      <c r="WHN71" s="877"/>
      <c r="WHO71" s="877"/>
      <c r="WHP71" s="877"/>
      <c r="WHQ71" s="877"/>
      <c r="WHR71" s="877"/>
      <c r="WHS71" s="877"/>
      <c r="WHT71" s="877"/>
      <c r="WHU71" s="877"/>
      <c r="WHV71" s="877"/>
      <c r="WHW71" s="877"/>
      <c r="WHX71" s="877"/>
      <c r="WHY71" s="877"/>
      <c r="WHZ71" s="877"/>
      <c r="WIA71" s="877"/>
      <c r="WIB71" s="877"/>
      <c r="WIC71" s="877"/>
      <c r="WID71" s="877"/>
      <c r="WIE71" s="877"/>
      <c r="WIF71" s="877"/>
      <c r="WIG71" s="877"/>
      <c r="WIH71" s="877"/>
      <c r="WII71" s="877"/>
      <c r="WIJ71" s="877"/>
      <c r="WIK71" s="877"/>
      <c r="WIL71" s="877"/>
      <c r="WIM71" s="877"/>
      <c r="WIN71" s="877"/>
      <c r="WIO71" s="877"/>
      <c r="WIP71" s="877"/>
      <c r="WIQ71" s="877"/>
      <c r="WIR71" s="877"/>
      <c r="WIS71" s="877"/>
      <c r="WIT71" s="877"/>
      <c r="WIU71" s="877"/>
      <c r="WIV71" s="877"/>
      <c r="WIW71" s="877"/>
      <c r="WIX71" s="877"/>
      <c r="WIY71" s="877"/>
      <c r="WIZ71" s="877"/>
      <c r="WJA71" s="877"/>
      <c r="WJB71" s="877"/>
      <c r="WJC71" s="877"/>
      <c r="WJD71" s="877"/>
      <c r="WJE71" s="877"/>
      <c r="WJF71" s="877"/>
      <c r="WJG71" s="877"/>
      <c r="WJH71" s="877"/>
      <c r="WJI71" s="877"/>
      <c r="WJJ71" s="877"/>
      <c r="WJK71" s="877"/>
      <c r="WJL71" s="877"/>
      <c r="WJM71" s="877"/>
      <c r="WJN71" s="877"/>
      <c r="WJO71" s="877"/>
      <c r="WJP71" s="877"/>
      <c r="WJQ71" s="877"/>
      <c r="WJR71" s="877"/>
      <c r="WJS71" s="877"/>
      <c r="WJT71" s="877"/>
      <c r="WJU71" s="877"/>
      <c r="WJV71" s="877"/>
      <c r="WJW71" s="877"/>
      <c r="WJX71" s="877"/>
      <c r="WJY71" s="877"/>
      <c r="WJZ71" s="877"/>
      <c r="WKA71" s="877"/>
      <c r="WKB71" s="877"/>
      <c r="WKC71" s="877"/>
      <c r="WKD71" s="877"/>
      <c r="WKE71" s="877"/>
      <c r="WKF71" s="877"/>
      <c r="WKG71" s="877"/>
      <c r="WKH71" s="877"/>
      <c r="WKI71" s="877"/>
      <c r="WKJ71" s="877"/>
      <c r="WKK71" s="877"/>
      <c r="WKL71" s="877"/>
      <c r="WKM71" s="877"/>
      <c r="WKN71" s="877"/>
      <c r="WKO71" s="877"/>
      <c r="WKP71" s="877"/>
      <c r="WKQ71" s="877"/>
      <c r="WKR71" s="877"/>
      <c r="WKS71" s="877"/>
      <c r="WKT71" s="877"/>
      <c r="WKU71" s="877"/>
      <c r="WKV71" s="877"/>
      <c r="WKW71" s="877"/>
      <c r="WKX71" s="877"/>
      <c r="WKY71" s="877"/>
      <c r="WKZ71" s="877"/>
      <c r="WLA71" s="877"/>
      <c r="WLB71" s="877"/>
      <c r="WLC71" s="877"/>
      <c r="WLD71" s="877"/>
      <c r="WLE71" s="877"/>
      <c r="WLF71" s="877"/>
      <c r="WLG71" s="877"/>
      <c r="WLH71" s="877"/>
      <c r="WLI71" s="877"/>
      <c r="WLJ71" s="877"/>
      <c r="WLK71" s="877"/>
      <c r="WLL71" s="877"/>
      <c r="WLM71" s="877"/>
      <c r="WLN71" s="877"/>
      <c r="WLO71" s="877"/>
      <c r="WLP71" s="877"/>
      <c r="WLQ71" s="877"/>
      <c r="WLR71" s="877"/>
      <c r="WLS71" s="877"/>
      <c r="WLT71" s="877"/>
      <c r="WLU71" s="877"/>
      <c r="WLV71" s="877"/>
      <c r="WLW71" s="877"/>
      <c r="WLX71" s="877"/>
      <c r="WLY71" s="877"/>
      <c r="WLZ71" s="877"/>
      <c r="WMA71" s="877"/>
      <c r="WMB71" s="877"/>
      <c r="WMC71" s="877"/>
      <c r="WMD71" s="877"/>
      <c r="WME71" s="877"/>
      <c r="WMF71" s="877"/>
      <c r="WMG71" s="877"/>
      <c r="WMH71" s="877"/>
      <c r="WMI71" s="877"/>
      <c r="WMJ71" s="877"/>
      <c r="WMK71" s="877"/>
      <c r="WML71" s="877"/>
      <c r="WMM71" s="877"/>
      <c r="WMN71" s="877"/>
      <c r="WMO71" s="877"/>
      <c r="WMP71" s="877"/>
      <c r="WMQ71" s="877"/>
      <c r="WMR71" s="877"/>
      <c r="WMS71" s="877"/>
      <c r="WMT71" s="877"/>
      <c r="WMU71" s="877"/>
      <c r="WMV71" s="877"/>
      <c r="WMW71" s="877"/>
      <c r="WMX71" s="877"/>
      <c r="WMY71" s="877"/>
      <c r="WMZ71" s="877"/>
      <c r="WNA71" s="877"/>
      <c r="WNB71" s="877"/>
      <c r="WNC71" s="877"/>
      <c r="WND71" s="877"/>
      <c r="WNE71" s="877"/>
      <c r="WNF71" s="877"/>
      <c r="WNG71" s="877"/>
      <c r="WNH71" s="877"/>
      <c r="WNI71" s="877"/>
      <c r="WNJ71" s="877"/>
      <c r="WNK71" s="877"/>
      <c r="WNL71" s="877"/>
      <c r="WNM71" s="877"/>
      <c r="WNN71" s="877"/>
      <c r="WNO71" s="877"/>
      <c r="WNP71" s="877"/>
      <c r="WNQ71" s="877"/>
      <c r="WNR71" s="877"/>
      <c r="WNS71" s="877"/>
      <c r="WNT71" s="877"/>
      <c r="WNU71" s="877"/>
      <c r="WNV71" s="877"/>
      <c r="WNW71" s="877"/>
      <c r="WNX71" s="877"/>
      <c r="WNY71" s="877"/>
      <c r="WNZ71" s="877"/>
      <c r="WOA71" s="877"/>
      <c r="WOB71" s="877"/>
      <c r="WOC71" s="877"/>
      <c r="WOD71" s="877"/>
      <c r="WOE71" s="877"/>
      <c r="WOF71" s="877"/>
      <c r="WOG71" s="877"/>
      <c r="WOH71" s="877"/>
      <c r="WOI71" s="877"/>
      <c r="WOJ71" s="877"/>
      <c r="WOK71" s="877"/>
      <c r="WOL71" s="877"/>
      <c r="WOM71" s="877"/>
      <c r="WON71" s="877"/>
      <c r="WOO71" s="877"/>
      <c r="WOP71" s="877"/>
      <c r="WOQ71" s="877"/>
      <c r="WOR71" s="877"/>
      <c r="WOS71" s="877"/>
      <c r="WOT71" s="877"/>
      <c r="WOU71" s="877"/>
      <c r="WOV71" s="877"/>
      <c r="WOW71" s="877"/>
      <c r="WOX71" s="877"/>
      <c r="WOY71" s="877"/>
      <c r="WOZ71" s="877"/>
      <c r="WPA71" s="877"/>
      <c r="WPB71" s="877"/>
      <c r="WPC71" s="877"/>
      <c r="WPD71" s="877"/>
      <c r="WPE71" s="877"/>
      <c r="WPF71" s="877"/>
      <c r="WPG71" s="877"/>
      <c r="WPH71" s="877"/>
      <c r="WPI71" s="877"/>
      <c r="WPJ71" s="877"/>
      <c r="WPK71" s="877"/>
      <c r="WPL71" s="877"/>
      <c r="WPM71" s="877"/>
      <c r="WPN71" s="877"/>
      <c r="WPO71" s="877"/>
      <c r="WPP71" s="877"/>
      <c r="WPQ71" s="877"/>
      <c r="WPR71" s="877"/>
      <c r="WPS71" s="877"/>
      <c r="WPT71" s="877"/>
      <c r="WPU71" s="877"/>
      <c r="WPV71" s="877"/>
      <c r="WPW71" s="877"/>
      <c r="WPX71" s="877"/>
      <c r="WPY71" s="877"/>
      <c r="WPZ71" s="877"/>
      <c r="WQA71" s="877"/>
      <c r="WQB71" s="877"/>
      <c r="WQC71" s="877"/>
      <c r="WQD71" s="877"/>
      <c r="WQE71" s="877"/>
      <c r="WQF71" s="877"/>
      <c r="WQG71" s="877"/>
      <c r="WQH71" s="877"/>
      <c r="WQI71" s="877"/>
      <c r="WQJ71" s="877"/>
      <c r="WQK71" s="877"/>
      <c r="WQL71" s="877"/>
      <c r="WQM71" s="877"/>
      <c r="WQN71" s="877"/>
      <c r="WQO71" s="877"/>
      <c r="WQP71" s="877"/>
      <c r="WQQ71" s="877"/>
      <c r="WQR71" s="877"/>
      <c r="WQS71" s="877"/>
      <c r="WQT71" s="877"/>
      <c r="WQU71" s="877"/>
      <c r="WQV71" s="877"/>
      <c r="WQW71" s="877"/>
      <c r="WQX71" s="877"/>
      <c r="WQY71" s="877"/>
      <c r="WQZ71" s="877"/>
      <c r="WRA71" s="877"/>
      <c r="WRB71" s="877"/>
      <c r="WRC71" s="877"/>
      <c r="WRD71" s="877"/>
      <c r="WRE71" s="877"/>
      <c r="WRF71" s="877"/>
      <c r="WRG71" s="877"/>
      <c r="WRH71" s="877"/>
      <c r="WRI71" s="877"/>
      <c r="WRJ71" s="877"/>
      <c r="WRK71" s="877"/>
      <c r="WRL71" s="877"/>
      <c r="WRM71" s="877"/>
      <c r="WRN71" s="877"/>
      <c r="WRO71" s="877"/>
      <c r="WRP71" s="877"/>
      <c r="WRQ71" s="877"/>
      <c r="WRR71" s="877"/>
      <c r="WRS71" s="877"/>
      <c r="WRT71" s="877"/>
      <c r="WRU71" s="877"/>
      <c r="WRV71" s="877"/>
      <c r="WRW71" s="877"/>
      <c r="WRX71" s="877"/>
      <c r="WRY71" s="877"/>
      <c r="WRZ71" s="877"/>
      <c r="WSA71" s="877"/>
      <c r="WSB71" s="877"/>
      <c r="WSC71" s="877"/>
      <c r="WSD71" s="877"/>
      <c r="WSE71" s="877"/>
      <c r="WSF71" s="877"/>
      <c r="WSG71" s="877"/>
      <c r="WSH71" s="877"/>
      <c r="WSI71" s="877"/>
      <c r="WSJ71" s="877"/>
      <c r="WSK71" s="877"/>
      <c r="WSL71" s="877"/>
      <c r="WSM71" s="877"/>
      <c r="WSN71" s="877"/>
      <c r="WSO71" s="877"/>
      <c r="WSP71" s="877"/>
      <c r="WSQ71" s="877"/>
      <c r="WSR71" s="877"/>
      <c r="WSS71" s="877"/>
      <c r="WST71" s="877"/>
      <c r="WSU71" s="877"/>
      <c r="WSV71" s="877"/>
      <c r="WSW71" s="877"/>
      <c r="WSX71" s="877"/>
      <c r="WSY71" s="877"/>
      <c r="WSZ71" s="877"/>
      <c r="WTA71" s="877"/>
      <c r="WTB71" s="877"/>
      <c r="WTC71" s="877"/>
      <c r="WTD71" s="877"/>
      <c r="WTE71" s="877"/>
      <c r="WTF71" s="877"/>
      <c r="WTG71" s="877"/>
      <c r="WTH71" s="877"/>
      <c r="WTI71" s="877"/>
      <c r="WTJ71" s="877"/>
      <c r="WTK71" s="877"/>
      <c r="WTL71" s="877"/>
      <c r="WTM71" s="877"/>
      <c r="WTN71" s="877"/>
      <c r="WTO71" s="877"/>
      <c r="WTP71" s="877"/>
      <c r="WTQ71" s="877"/>
      <c r="WTR71" s="877"/>
      <c r="WTS71" s="877"/>
      <c r="WTT71" s="877"/>
      <c r="WTU71" s="877"/>
      <c r="WTV71" s="877"/>
      <c r="WTW71" s="877"/>
      <c r="WTX71" s="877"/>
      <c r="WTY71" s="877"/>
      <c r="WTZ71" s="877"/>
      <c r="WUA71" s="877"/>
      <c r="WUB71" s="877"/>
      <c r="WUC71" s="877"/>
      <c r="WUD71" s="877"/>
      <c r="WUE71" s="877"/>
      <c r="WUF71" s="877"/>
      <c r="WUG71" s="877"/>
      <c r="WUH71" s="877"/>
      <c r="WUI71" s="877"/>
      <c r="WUJ71" s="877"/>
      <c r="WUK71" s="877"/>
      <c r="WUL71" s="877"/>
      <c r="WUM71" s="877"/>
      <c r="WUN71" s="877"/>
      <c r="WUO71" s="877"/>
      <c r="WUP71" s="877"/>
      <c r="WUQ71" s="877"/>
      <c r="WUR71" s="877"/>
      <c r="WUS71" s="877"/>
      <c r="WUT71" s="877"/>
      <c r="WUU71" s="877"/>
      <c r="WUV71" s="877"/>
      <c r="WUW71" s="877"/>
      <c r="WUX71" s="877"/>
      <c r="WUY71" s="877"/>
      <c r="WUZ71" s="877"/>
      <c r="WVA71" s="877"/>
      <c r="WVB71" s="877"/>
      <c r="WVC71" s="877"/>
      <c r="WVD71" s="877"/>
      <c r="WVE71" s="877"/>
      <c r="WVF71" s="877"/>
      <c r="WVG71" s="877"/>
      <c r="WVH71" s="877"/>
      <c r="WVI71" s="877"/>
      <c r="WVJ71" s="877"/>
      <c r="WVK71" s="877"/>
      <c r="WVL71" s="877"/>
      <c r="WVM71" s="877"/>
      <c r="WVN71" s="877"/>
      <c r="WVO71" s="877"/>
      <c r="WVP71" s="877"/>
      <c r="WVQ71" s="877"/>
      <c r="WVR71" s="877"/>
      <c r="WVS71" s="877"/>
      <c r="WVT71" s="877"/>
      <c r="WVU71" s="877"/>
      <c r="WVV71" s="877"/>
      <c r="WVW71" s="877"/>
      <c r="WVX71" s="877"/>
      <c r="WVY71" s="877"/>
      <c r="WVZ71" s="877"/>
      <c r="WWA71" s="877"/>
      <c r="WWB71" s="877"/>
      <c r="WWC71" s="877"/>
      <c r="WWD71" s="877"/>
      <c r="WWE71" s="877"/>
      <c r="WWF71" s="877"/>
      <c r="WWG71" s="877"/>
      <c r="WWH71" s="877"/>
      <c r="WWI71" s="877"/>
      <c r="WWJ71" s="877"/>
      <c r="WWK71" s="877"/>
      <c r="WWL71" s="877"/>
      <c r="WWM71" s="877"/>
      <c r="WWN71" s="877"/>
      <c r="WWO71" s="877"/>
      <c r="WWP71" s="877"/>
      <c r="WWQ71" s="877"/>
      <c r="WWR71" s="877"/>
      <c r="WWS71" s="877"/>
      <c r="WWT71" s="877"/>
      <c r="WWU71" s="877"/>
      <c r="WWV71" s="877"/>
      <c r="WWW71" s="877"/>
      <c r="WWX71" s="877"/>
      <c r="WWY71" s="877"/>
      <c r="WWZ71" s="877"/>
      <c r="WXA71" s="877"/>
      <c r="WXB71" s="877"/>
      <c r="WXC71" s="877"/>
      <c r="WXD71" s="877"/>
      <c r="WXE71" s="877"/>
      <c r="WXF71" s="877"/>
      <c r="WXG71" s="877"/>
      <c r="WXH71" s="877"/>
      <c r="WXI71" s="877"/>
      <c r="WXJ71" s="877"/>
      <c r="WXK71" s="877"/>
      <c r="WXL71" s="877"/>
      <c r="WXM71" s="877"/>
      <c r="WXN71" s="877"/>
      <c r="WXO71" s="877"/>
      <c r="WXP71" s="877"/>
      <c r="WXQ71" s="877"/>
      <c r="WXR71" s="877"/>
      <c r="WXS71" s="877"/>
      <c r="WXT71" s="877"/>
      <c r="WXU71" s="877"/>
      <c r="WXV71" s="877"/>
      <c r="WXW71" s="877"/>
      <c r="WXX71" s="877"/>
      <c r="WXY71" s="877"/>
      <c r="WXZ71" s="877"/>
      <c r="WYA71" s="877"/>
      <c r="WYB71" s="877"/>
      <c r="WYC71" s="877"/>
      <c r="WYD71" s="877"/>
      <c r="WYE71" s="877"/>
      <c r="WYF71" s="877"/>
      <c r="WYG71" s="877"/>
      <c r="WYH71" s="877"/>
      <c r="WYI71" s="877"/>
      <c r="WYJ71" s="877"/>
      <c r="WYK71" s="877"/>
      <c r="WYL71" s="877"/>
      <c r="WYM71" s="877"/>
      <c r="WYN71" s="877"/>
      <c r="WYO71" s="877"/>
      <c r="WYP71" s="877"/>
      <c r="WYQ71" s="877"/>
      <c r="WYR71" s="877"/>
      <c r="WYS71" s="877"/>
      <c r="WYT71" s="877"/>
      <c r="WYU71" s="877"/>
      <c r="WYV71" s="877"/>
      <c r="WYW71" s="877"/>
      <c r="WYX71" s="877"/>
      <c r="WYY71" s="877"/>
      <c r="WYZ71" s="877"/>
      <c r="WZA71" s="877"/>
      <c r="WZB71" s="877"/>
      <c r="WZC71" s="877"/>
      <c r="WZD71" s="877"/>
      <c r="WZE71" s="877"/>
      <c r="WZF71" s="877"/>
      <c r="WZG71" s="877"/>
      <c r="WZH71" s="877"/>
      <c r="WZI71" s="877"/>
      <c r="WZJ71" s="877"/>
      <c r="WZK71" s="877"/>
      <c r="WZL71" s="877"/>
      <c r="WZM71" s="877"/>
      <c r="WZN71" s="877"/>
      <c r="WZO71" s="877"/>
      <c r="WZP71" s="877"/>
      <c r="WZQ71" s="877"/>
      <c r="WZR71" s="877"/>
      <c r="WZS71" s="877"/>
      <c r="WZT71" s="877"/>
      <c r="WZU71" s="877"/>
      <c r="WZV71" s="877"/>
      <c r="WZW71" s="877"/>
      <c r="WZX71" s="877"/>
      <c r="WZY71" s="877"/>
      <c r="WZZ71" s="877"/>
      <c r="XAA71" s="877"/>
      <c r="XAB71" s="877"/>
      <c r="XAC71" s="877"/>
      <c r="XAD71" s="877"/>
      <c r="XAE71" s="877"/>
      <c r="XAF71" s="877"/>
      <c r="XAG71" s="877"/>
      <c r="XAH71" s="877"/>
      <c r="XAI71" s="877"/>
      <c r="XAJ71" s="877"/>
      <c r="XAK71" s="877"/>
      <c r="XAL71" s="877"/>
      <c r="XAM71" s="877"/>
      <c r="XAN71" s="877"/>
      <c r="XAO71" s="877"/>
      <c r="XAP71" s="877"/>
      <c r="XAQ71" s="877"/>
      <c r="XAR71" s="877"/>
      <c r="XAS71" s="877"/>
      <c r="XAT71" s="877"/>
      <c r="XAU71" s="877"/>
      <c r="XAV71" s="877"/>
      <c r="XAW71" s="877"/>
      <c r="XAX71" s="877"/>
      <c r="XAY71" s="877"/>
      <c r="XAZ71" s="877"/>
      <c r="XBA71" s="877"/>
      <c r="XBB71" s="877"/>
      <c r="XBC71" s="877"/>
      <c r="XBD71" s="877"/>
      <c r="XBE71" s="877"/>
      <c r="XBF71" s="877"/>
      <c r="XBG71" s="877"/>
      <c r="XBH71" s="877"/>
      <c r="XBI71" s="877"/>
      <c r="XBJ71" s="877"/>
      <c r="XBK71" s="877"/>
      <c r="XBL71" s="877"/>
      <c r="XBM71" s="877"/>
      <c r="XBN71" s="877"/>
      <c r="XBO71" s="877"/>
      <c r="XBP71" s="877"/>
      <c r="XBQ71" s="877"/>
      <c r="XBR71" s="877"/>
      <c r="XBS71" s="877"/>
      <c r="XBT71" s="877"/>
      <c r="XBU71" s="877"/>
      <c r="XBV71" s="877"/>
      <c r="XBW71" s="877"/>
      <c r="XBX71" s="877"/>
      <c r="XBY71" s="877"/>
      <c r="XBZ71" s="877"/>
      <c r="XCA71" s="877"/>
      <c r="XCB71" s="877"/>
      <c r="XCC71" s="877"/>
      <c r="XCD71" s="877"/>
      <c r="XCE71" s="877"/>
      <c r="XCF71" s="877"/>
      <c r="XCG71" s="877"/>
      <c r="XCH71" s="877"/>
      <c r="XCI71" s="877"/>
      <c r="XCJ71" s="877"/>
      <c r="XCK71" s="877"/>
      <c r="XCL71" s="877"/>
      <c r="XCM71" s="877"/>
      <c r="XCN71" s="877"/>
      <c r="XCO71" s="877"/>
      <c r="XCP71" s="877"/>
      <c r="XCQ71" s="877"/>
      <c r="XCR71" s="877"/>
      <c r="XCS71" s="877"/>
      <c r="XCT71" s="877"/>
      <c r="XCU71" s="877"/>
      <c r="XCV71" s="877"/>
      <c r="XCW71" s="877"/>
      <c r="XCX71" s="877"/>
      <c r="XCY71" s="877"/>
      <c r="XCZ71" s="877"/>
      <c r="XDA71" s="877"/>
      <c r="XDB71" s="877"/>
      <c r="XDC71" s="877"/>
      <c r="XDD71" s="877"/>
      <c r="XDE71" s="877"/>
      <c r="XDF71" s="877"/>
      <c r="XDG71" s="877"/>
      <c r="XDH71" s="877"/>
      <c r="XDI71" s="877"/>
      <c r="XDJ71" s="877"/>
      <c r="XDK71" s="877"/>
      <c r="XDL71" s="877"/>
      <c r="XDM71" s="877"/>
      <c r="XDN71" s="877"/>
      <c r="XDO71" s="877"/>
      <c r="XDP71" s="877"/>
      <c r="XDQ71" s="877"/>
      <c r="XDR71" s="877"/>
      <c r="XDS71" s="877"/>
      <c r="XDT71" s="877"/>
      <c r="XDU71" s="877"/>
      <c r="XDV71" s="877"/>
      <c r="XDW71" s="877"/>
      <c r="XDX71" s="877"/>
      <c r="XDY71" s="877"/>
      <c r="XDZ71" s="877"/>
      <c r="XEA71" s="877"/>
      <c r="XEB71" s="877"/>
      <c r="XEC71" s="877"/>
      <c r="XED71" s="877"/>
      <c r="XEE71" s="877"/>
      <c r="XEF71" s="877"/>
      <c r="XEG71" s="877"/>
      <c r="XEH71" s="877"/>
      <c r="XEI71" s="877"/>
      <c r="XEJ71" s="877"/>
      <c r="XEK71" s="877"/>
      <c r="XEL71" s="877"/>
      <c r="XEM71" s="877"/>
      <c r="XEN71" s="877"/>
      <c r="XEO71" s="877"/>
      <c r="XEP71" s="877"/>
      <c r="XEQ71" s="877"/>
      <c r="XER71" s="877"/>
      <c r="XES71" s="877"/>
      <c r="XET71" s="877"/>
      <c r="XEU71" s="877"/>
      <c r="XEV71" s="877"/>
      <c r="XEW71" s="877"/>
      <c r="XEX71" s="877"/>
      <c r="XEY71" s="877"/>
      <c r="XEZ71" s="877"/>
      <c r="XFA71" s="877"/>
      <c r="XFB71" s="877"/>
      <c r="XFC71" s="877"/>
      <c r="XFD71" s="877"/>
    </row>
    <row r="72" spans="1:16384" s="876" customFormat="1" ht="25.5" customHeight="1">
      <c r="A72" s="880"/>
      <c r="B72" s="880"/>
      <c r="C72" s="880"/>
      <c r="D72" s="880"/>
      <c r="E72" s="880"/>
      <c r="F72" s="880"/>
      <c r="G72" s="880"/>
      <c r="H72" s="880"/>
      <c r="I72" s="880"/>
      <c r="J72" s="880"/>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7"/>
      <c r="AL72" s="877"/>
      <c r="AM72" s="877"/>
      <c r="AN72" s="877"/>
      <c r="AO72" s="877"/>
      <c r="AP72" s="877"/>
      <c r="AQ72" s="877"/>
      <c r="AR72" s="877"/>
      <c r="AS72" s="877"/>
      <c r="AT72" s="877"/>
      <c r="AU72" s="877"/>
      <c r="AV72" s="877"/>
      <c r="AW72" s="877"/>
      <c r="AX72" s="877"/>
      <c r="AY72" s="877"/>
      <c r="AZ72" s="877"/>
      <c r="BA72" s="877"/>
      <c r="BB72" s="877"/>
      <c r="BC72" s="877"/>
      <c r="BD72" s="877"/>
      <c r="BE72" s="877"/>
      <c r="BF72" s="877"/>
      <c r="BG72" s="877"/>
      <c r="BH72" s="877"/>
      <c r="BI72" s="877"/>
      <c r="BJ72" s="877"/>
      <c r="BK72" s="877"/>
      <c r="BL72" s="877"/>
      <c r="BM72" s="877"/>
      <c r="BN72" s="877"/>
      <c r="BO72" s="877"/>
      <c r="BP72" s="877"/>
      <c r="BQ72" s="877"/>
      <c r="BR72" s="877"/>
      <c r="BS72" s="877"/>
      <c r="BT72" s="877"/>
      <c r="BU72" s="877"/>
      <c r="BV72" s="877"/>
      <c r="BW72" s="877"/>
      <c r="BX72" s="877"/>
      <c r="BY72" s="877"/>
      <c r="BZ72" s="877"/>
      <c r="CA72" s="877"/>
      <c r="CB72" s="877"/>
      <c r="CC72" s="877"/>
      <c r="CD72" s="877"/>
      <c r="CE72" s="877"/>
      <c r="CF72" s="877"/>
      <c r="CG72" s="877"/>
      <c r="CH72" s="877"/>
      <c r="CI72" s="877"/>
      <c r="CJ72" s="877"/>
      <c r="CK72" s="877"/>
      <c r="CL72" s="877"/>
      <c r="CM72" s="877"/>
      <c r="CN72" s="877"/>
      <c r="CO72" s="877"/>
      <c r="CP72" s="877"/>
      <c r="CQ72" s="877"/>
      <c r="CR72" s="877"/>
      <c r="CS72" s="877"/>
      <c r="CT72" s="877"/>
      <c r="CU72" s="877"/>
      <c r="CV72" s="877"/>
      <c r="CW72" s="877"/>
      <c r="CX72" s="877"/>
      <c r="CY72" s="877"/>
      <c r="CZ72" s="877"/>
      <c r="DA72" s="877"/>
      <c r="DB72" s="877"/>
      <c r="DC72" s="877"/>
      <c r="DD72" s="877"/>
      <c r="DE72" s="877"/>
      <c r="DF72" s="877"/>
      <c r="DG72" s="877"/>
      <c r="DH72" s="877"/>
      <c r="DI72" s="877"/>
      <c r="DJ72" s="877"/>
      <c r="DK72" s="877"/>
      <c r="DL72" s="877"/>
      <c r="DM72" s="877"/>
      <c r="DN72" s="877"/>
      <c r="DO72" s="877"/>
      <c r="DP72" s="877"/>
      <c r="DQ72" s="877"/>
      <c r="DR72" s="877"/>
      <c r="DS72" s="877"/>
      <c r="DT72" s="877"/>
      <c r="DU72" s="877"/>
      <c r="DV72" s="877"/>
      <c r="DW72" s="877"/>
      <c r="DX72" s="877"/>
      <c r="DY72" s="877"/>
      <c r="DZ72" s="877"/>
      <c r="EA72" s="877"/>
      <c r="EB72" s="877"/>
      <c r="EC72" s="877"/>
      <c r="ED72" s="877"/>
      <c r="EE72" s="877"/>
      <c r="EF72" s="877"/>
      <c r="EG72" s="877"/>
      <c r="EH72" s="877"/>
      <c r="EI72" s="877"/>
      <c r="EJ72" s="877"/>
      <c r="EK72" s="877"/>
      <c r="EL72" s="877"/>
      <c r="EM72" s="877"/>
      <c r="EN72" s="877"/>
      <c r="EO72" s="877"/>
      <c r="EP72" s="877"/>
      <c r="EQ72" s="877"/>
      <c r="ER72" s="877"/>
      <c r="ES72" s="877"/>
      <c r="ET72" s="877"/>
      <c r="EU72" s="877"/>
      <c r="EV72" s="877"/>
      <c r="EW72" s="877"/>
      <c r="EX72" s="877"/>
      <c r="EY72" s="877"/>
      <c r="EZ72" s="877"/>
      <c r="FA72" s="877"/>
      <c r="FB72" s="877"/>
      <c r="FC72" s="877"/>
      <c r="FD72" s="877"/>
      <c r="FE72" s="877"/>
      <c r="FF72" s="877"/>
      <c r="FG72" s="877"/>
      <c r="FH72" s="877"/>
      <c r="FI72" s="877"/>
      <c r="FJ72" s="877"/>
      <c r="FK72" s="877"/>
      <c r="FL72" s="877"/>
      <c r="FM72" s="877"/>
      <c r="FN72" s="877"/>
      <c r="FO72" s="877"/>
      <c r="FP72" s="877"/>
      <c r="FQ72" s="877"/>
      <c r="FR72" s="877"/>
      <c r="FS72" s="877"/>
      <c r="FT72" s="877"/>
      <c r="FU72" s="877"/>
      <c r="FV72" s="877"/>
      <c r="FW72" s="877"/>
      <c r="FX72" s="877"/>
      <c r="FY72" s="877"/>
      <c r="FZ72" s="877"/>
      <c r="GA72" s="877"/>
      <c r="GB72" s="877"/>
      <c r="GC72" s="877"/>
      <c r="GD72" s="877"/>
      <c r="GE72" s="877"/>
      <c r="GF72" s="877"/>
      <c r="GG72" s="877"/>
      <c r="GH72" s="877"/>
      <c r="GI72" s="877"/>
      <c r="GJ72" s="877"/>
      <c r="GK72" s="877"/>
      <c r="GL72" s="877"/>
      <c r="GM72" s="877"/>
      <c r="GN72" s="877"/>
      <c r="GO72" s="877"/>
      <c r="GP72" s="877"/>
      <c r="GQ72" s="877"/>
      <c r="GR72" s="877"/>
      <c r="GS72" s="877"/>
      <c r="GT72" s="877"/>
      <c r="GU72" s="877"/>
      <c r="GV72" s="877"/>
      <c r="GW72" s="877"/>
      <c r="GX72" s="877"/>
      <c r="GY72" s="877"/>
      <c r="GZ72" s="877"/>
      <c r="HA72" s="877"/>
      <c r="HB72" s="877"/>
      <c r="HC72" s="877"/>
      <c r="HD72" s="877"/>
      <c r="HE72" s="877"/>
      <c r="HF72" s="877"/>
      <c r="HG72" s="877"/>
      <c r="HH72" s="877"/>
      <c r="HI72" s="877"/>
      <c r="HJ72" s="877"/>
      <c r="HK72" s="877"/>
      <c r="HL72" s="877"/>
      <c r="HM72" s="877"/>
      <c r="HN72" s="877"/>
      <c r="HO72" s="877"/>
      <c r="HP72" s="877"/>
      <c r="HQ72" s="877"/>
      <c r="HR72" s="877"/>
      <c r="HS72" s="877"/>
      <c r="HT72" s="877"/>
      <c r="HU72" s="877"/>
      <c r="HV72" s="877"/>
      <c r="HW72" s="877"/>
      <c r="HX72" s="877"/>
      <c r="HY72" s="877"/>
      <c r="HZ72" s="877"/>
      <c r="IA72" s="877"/>
      <c r="IB72" s="877"/>
      <c r="IC72" s="877"/>
      <c r="ID72" s="877"/>
      <c r="IE72" s="877"/>
      <c r="IF72" s="877"/>
      <c r="IG72" s="877"/>
      <c r="IH72" s="877"/>
      <c r="II72" s="877"/>
      <c r="IJ72" s="877"/>
      <c r="IK72" s="877"/>
      <c r="IL72" s="877"/>
      <c r="IM72" s="877"/>
      <c r="IN72" s="877"/>
      <c r="IO72" s="877"/>
      <c r="IP72" s="877"/>
      <c r="IQ72" s="877"/>
      <c r="IR72" s="877"/>
      <c r="IS72" s="877"/>
      <c r="IT72" s="877"/>
      <c r="IU72" s="877"/>
      <c r="IV72" s="877"/>
      <c r="IW72" s="877"/>
      <c r="IX72" s="877"/>
      <c r="IY72" s="877"/>
      <c r="IZ72" s="877"/>
      <c r="JA72" s="877"/>
      <c r="JB72" s="877"/>
      <c r="JC72" s="877"/>
      <c r="JD72" s="877"/>
      <c r="JE72" s="877"/>
      <c r="JF72" s="877"/>
      <c r="JG72" s="877"/>
      <c r="JH72" s="877"/>
      <c r="JI72" s="877"/>
      <c r="JJ72" s="877"/>
      <c r="JK72" s="877"/>
      <c r="JL72" s="877"/>
      <c r="JM72" s="877"/>
      <c r="JN72" s="877"/>
      <c r="JO72" s="877"/>
      <c r="JP72" s="877"/>
      <c r="JQ72" s="877"/>
      <c r="JR72" s="877"/>
      <c r="JS72" s="877"/>
      <c r="JT72" s="877"/>
      <c r="JU72" s="877"/>
      <c r="JV72" s="877"/>
      <c r="JW72" s="877"/>
      <c r="JX72" s="877"/>
      <c r="JY72" s="877"/>
      <c r="JZ72" s="877"/>
      <c r="KA72" s="877"/>
      <c r="KB72" s="877"/>
      <c r="KC72" s="877"/>
      <c r="KD72" s="877"/>
      <c r="KE72" s="877"/>
      <c r="KF72" s="877"/>
      <c r="KG72" s="877"/>
      <c r="KH72" s="877"/>
      <c r="KI72" s="877"/>
      <c r="KJ72" s="877"/>
      <c r="KK72" s="877"/>
      <c r="KL72" s="877"/>
      <c r="KM72" s="877"/>
      <c r="KN72" s="877"/>
      <c r="KO72" s="877"/>
      <c r="KP72" s="877"/>
      <c r="KQ72" s="877"/>
      <c r="KR72" s="877"/>
      <c r="KS72" s="877"/>
      <c r="KT72" s="877"/>
      <c r="KU72" s="877"/>
      <c r="KV72" s="877"/>
      <c r="KW72" s="877"/>
      <c r="KX72" s="877"/>
      <c r="KY72" s="877"/>
      <c r="KZ72" s="877"/>
      <c r="LA72" s="877"/>
      <c r="LB72" s="877"/>
      <c r="LC72" s="877"/>
      <c r="LD72" s="877"/>
      <c r="LE72" s="877"/>
      <c r="LF72" s="877"/>
      <c r="LG72" s="877"/>
      <c r="LH72" s="877"/>
      <c r="LI72" s="877"/>
      <c r="LJ72" s="877"/>
      <c r="LK72" s="877"/>
      <c r="LL72" s="877"/>
      <c r="LM72" s="877"/>
      <c r="LN72" s="877"/>
      <c r="LO72" s="877"/>
      <c r="LP72" s="877"/>
      <c r="LQ72" s="877"/>
      <c r="LR72" s="877"/>
      <c r="LS72" s="877"/>
      <c r="LT72" s="877"/>
      <c r="LU72" s="877"/>
      <c r="LV72" s="877"/>
      <c r="LW72" s="877"/>
      <c r="LX72" s="877"/>
      <c r="LY72" s="877"/>
      <c r="LZ72" s="877"/>
      <c r="MA72" s="877"/>
      <c r="MB72" s="877"/>
      <c r="MC72" s="877"/>
      <c r="MD72" s="877"/>
      <c r="ME72" s="877"/>
      <c r="MF72" s="877"/>
      <c r="MG72" s="877"/>
      <c r="MH72" s="877"/>
      <c r="MI72" s="877"/>
      <c r="MJ72" s="877"/>
      <c r="MK72" s="877"/>
      <c r="ML72" s="877"/>
      <c r="MM72" s="877"/>
      <c r="MN72" s="877"/>
      <c r="MO72" s="877"/>
      <c r="MP72" s="877"/>
      <c r="MQ72" s="877"/>
      <c r="MR72" s="877"/>
      <c r="MS72" s="877"/>
      <c r="MT72" s="877"/>
      <c r="MU72" s="877"/>
      <c r="MV72" s="877"/>
      <c r="MW72" s="877"/>
      <c r="MX72" s="877"/>
      <c r="MY72" s="877"/>
      <c r="MZ72" s="877"/>
      <c r="NA72" s="877"/>
      <c r="NB72" s="877"/>
      <c r="NC72" s="877"/>
      <c r="ND72" s="877"/>
      <c r="NE72" s="877"/>
      <c r="NF72" s="877"/>
      <c r="NG72" s="877"/>
      <c r="NH72" s="877"/>
      <c r="NI72" s="877"/>
      <c r="NJ72" s="877"/>
      <c r="NK72" s="877"/>
      <c r="NL72" s="877"/>
      <c r="NM72" s="877"/>
      <c r="NN72" s="877"/>
      <c r="NO72" s="877"/>
      <c r="NP72" s="877"/>
      <c r="NQ72" s="877"/>
      <c r="NR72" s="877"/>
      <c r="NS72" s="877"/>
      <c r="NT72" s="877"/>
      <c r="NU72" s="877"/>
      <c r="NV72" s="877"/>
      <c r="NW72" s="877"/>
      <c r="NX72" s="877"/>
      <c r="NY72" s="877"/>
      <c r="NZ72" s="877"/>
      <c r="OA72" s="877"/>
      <c r="OB72" s="877"/>
      <c r="OC72" s="877"/>
      <c r="OD72" s="877"/>
      <c r="OE72" s="877"/>
      <c r="OF72" s="877"/>
      <c r="OG72" s="877"/>
      <c r="OH72" s="877"/>
      <c r="OI72" s="877"/>
      <c r="OJ72" s="877"/>
      <c r="OK72" s="877"/>
      <c r="OL72" s="877"/>
      <c r="OM72" s="877"/>
      <c r="ON72" s="877"/>
      <c r="OO72" s="877"/>
      <c r="OP72" s="877"/>
      <c r="OQ72" s="877"/>
      <c r="OR72" s="877"/>
      <c r="OS72" s="877"/>
      <c r="OT72" s="877"/>
      <c r="OU72" s="877"/>
      <c r="OV72" s="877"/>
      <c r="OW72" s="877"/>
      <c r="OX72" s="877"/>
      <c r="OY72" s="877"/>
      <c r="OZ72" s="877"/>
      <c r="PA72" s="877"/>
      <c r="PB72" s="877"/>
      <c r="PC72" s="877"/>
      <c r="PD72" s="877"/>
      <c r="PE72" s="877"/>
      <c r="PF72" s="877"/>
      <c r="PG72" s="877"/>
      <c r="PH72" s="877"/>
      <c r="PI72" s="877"/>
      <c r="PJ72" s="877"/>
      <c r="PK72" s="877"/>
      <c r="PL72" s="877"/>
      <c r="PM72" s="877"/>
      <c r="PN72" s="877"/>
      <c r="PO72" s="877"/>
      <c r="PP72" s="877"/>
      <c r="PQ72" s="877"/>
      <c r="PR72" s="877"/>
      <c r="PS72" s="877"/>
      <c r="PT72" s="877"/>
      <c r="PU72" s="877"/>
      <c r="PV72" s="877"/>
      <c r="PW72" s="877"/>
      <c r="PX72" s="877"/>
      <c r="PY72" s="877"/>
      <c r="PZ72" s="877"/>
      <c r="QA72" s="877"/>
      <c r="QB72" s="877"/>
      <c r="QC72" s="877"/>
      <c r="QD72" s="877"/>
      <c r="QE72" s="877"/>
      <c r="QF72" s="877"/>
      <c r="QG72" s="877"/>
      <c r="QH72" s="877"/>
      <c r="QI72" s="877"/>
      <c r="QJ72" s="877"/>
      <c r="QK72" s="877"/>
      <c r="QL72" s="877"/>
      <c r="QM72" s="877"/>
      <c r="QN72" s="877"/>
      <c r="QO72" s="877"/>
      <c r="QP72" s="877"/>
      <c r="QQ72" s="877"/>
      <c r="QR72" s="877"/>
      <c r="QS72" s="877"/>
      <c r="QT72" s="877"/>
      <c r="QU72" s="877"/>
      <c r="QV72" s="877"/>
      <c r="QW72" s="877"/>
      <c r="QX72" s="877"/>
      <c r="QY72" s="877"/>
      <c r="QZ72" s="877"/>
      <c r="RA72" s="877"/>
      <c r="RB72" s="877"/>
      <c r="RC72" s="877"/>
      <c r="RD72" s="877"/>
      <c r="RE72" s="877"/>
      <c r="RF72" s="877"/>
      <c r="RG72" s="877"/>
      <c r="RH72" s="877"/>
      <c r="RI72" s="877"/>
      <c r="RJ72" s="877"/>
      <c r="RK72" s="877"/>
      <c r="RL72" s="877"/>
      <c r="RM72" s="877"/>
      <c r="RN72" s="877"/>
      <c r="RO72" s="877"/>
      <c r="RP72" s="877"/>
      <c r="RQ72" s="877"/>
      <c r="RR72" s="877"/>
      <c r="RS72" s="877"/>
      <c r="RT72" s="877"/>
      <c r="RU72" s="877"/>
      <c r="RV72" s="877"/>
      <c r="RW72" s="877"/>
      <c r="RX72" s="877"/>
      <c r="RY72" s="877"/>
      <c r="RZ72" s="877"/>
      <c r="SA72" s="877"/>
      <c r="SB72" s="877"/>
      <c r="SC72" s="877"/>
      <c r="SD72" s="877"/>
      <c r="SE72" s="877"/>
      <c r="SF72" s="877"/>
      <c r="SG72" s="877"/>
      <c r="SH72" s="877"/>
      <c r="SI72" s="877"/>
      <c r="SJ72" s="877"/>
      <c r="SK72" s="877"/>
      <c r="SL72" s="877"/>
      <c r="SM72" s="877"/>
      <c r="SN72" s="877"/>
      <c r="SO72" s="877"/>
      <c r="SP72" s="877"/>
      <c r="SQ72" s="877"/>
      <c r="SR72" s="877"/>
      <c r="SS72" s="877"/>
      <c r="ST72" s="877"/>
      <c r="SU72" s="877"/>
      <c r="SV72" s="877"/>
      <c r="SW72" s="877"/>
      <c r="SX72" s="877"/>
      <c r="SY72" s="877"/>
      <c r="SZ72" s="877"/>
      <c r="TA72" s="877"/>
      <c r="TB72" s="877"/>
      <c r="TC72" s="877"/>
      <c r="TD72" s="877"/>
      <c r="TE72" s="877"/>
      <c r="TF72" s="877"/>
      <c r="TG72" s="877"/>
      <c r="TH72" s="877"/>
      <c r="TI72" s="877"/>
      <c r="TJ72" s="877"/>
      <c r="TK72" s="877"/>
      <c r="TL72" s="877"/>
      <c r="TM72" s="877"/>
      <c r="TN72" s="877"/>
      <c r="TO72" s="877"/>
      <c r="TP72" s="877"/>
      <c r="TQ72" s="877"/>
      <c r="TR72" s="877"/>
      <c r="TS72" s="877"/>
      <c r="TT72" s="877"/>
      <c r="TU72" s="877"/>
      <c r="TV72" s="877"/>
      <c r="TW72" s="877"/>
      <c r="TX72" s="877"/>
      <c r="TY72" s="877"/>
      <c r="TZ72" s="877"/>
      <c r="UA72" s="877"/>
      <c r="UB72" s="877"/>
      <c r="UC72" s="877"/>
      <c r="UD72" s="877"/>
      <c r="UE72" s="877"/>
      <c r="UF72" s="877"/>
      <c r="UG72" s="877"/>
      <c r="UH72" s="877"/>
      <c r="UI72" s="877"/>
      <c r="UJ72" s="877"/>
      <c r="UK72" s="877"/>
      <c r="UL72" s="877"/>
      <c r="UM72" s="877"/>
      <c r="UN72" s="877"/>
      <c r="UO72" s="877"/>
      <c r="UP72" s="877"/>
      <c r="UQ72" s="877"/>
      <c r="UR72" s="877"/>
      <c r="US72" s="877"/>
      <c r="UT72" s="877"/>
      <c r="UU72" s="877"/>
      <c r="UV72" s="877"/>
      <c r="UW72" s="877"/>
      <c r="UX72" s="877"/>
      <c r="UY72" s="877"/>
      <c r="UZ72" s="877"/>
      <c r="VA72" s="877"/>
      <c r="VB72" s="877"/>
      <c r="VC72" s="877"/>
      <c r="VD72" s="877"/>
      <c r="VE72" s="877"/>
      <c r="VF72" s="877"/>
      <c r="VG72" s="877"/>
      <c r="VH72" s="877"/>
      <c r="VI72" s="877"/>
      <c r="VJ72" s="877"/>
      <c r="VK72" s="877"/>
      <c r="VL72" s="877"/>
      <c r="VM72" s="877"/>
      <c r="VN72" s="877"/>
      <c r="VO72" s="877"/>
      <c r="VP72" s="877"/>
      <c r="VQ72" s="877"/>
      <c r="VR72" s="877"/>
      <c r="VS72" s="877"/>
      <c r="VT72" s="877"/>
      <c r="VU72" s="877"/>
      <c r="VV72" s="877"/>
      <c r="VW72" s="877"/>
      <c r="VX72" s="877"/>
      <c r="VY72" s="877"/>
      <c r="VZ72" s="877"/>
      <c r="WA72" s="877"/>
      <c r="WB72" s="877"/>
      <c r="WC72" s="877"/>
      <c r="WD72" s="877"/>
      <c r="WE72" s="877"/>
      <c r="WF72" s="877"/>
      <c r="WG72" s="877"/>
      <c r="WH72" s="877"/>
      <c r="WI72" s="877"/>
      <c r="WJ72" s="877"/>
      <c r="WK72" s="877"/>
      <c r="WL72" s="877"/>
      <c r="WM72" s="877"/>
      <c r="WN72" s="877"/>
      <c r="WO72" s="877"/>
      <c r="WP72" s="877"/>
      <c r="WQ72" s="877"/>
      <c r="WR72" s="877"/>
      <c r="WS72" s="877"/>
      <c r="WT72" s="877"/>
      <c r="WU72" s="877"/>
      <c r="WV72" s="877"/>
      <c r="WW72" s="877"/>
      <c r="WX72" s="877"/>
      <c r="WY72" s="877"/>
      <c r="WZ72" s="877"/>
      <c r="XA72" s="877"/>
      <c r="XB72" s="877"/>
      <c r="XC72" s="877"/>
      <c r="XD72" s="877"/>
      <c r="XE72" s="877"/>
      <c r="XF72" s="877"/>
      <c r="XG72" s="877"/>
      <c r="XH72" s="877"/>
      <c r="XI72" s="877"/>
      <c r="XJ72" s="877"/>
      <c r="XK72" s="877"/>
      <c r="XL72" s="877"/>
      <c r="XM72" s="877"/>
      <c r="XN72" s="877"/>
      <c r="XO72" s="877"/>
      <c r="XP72" s="877"/>
      <c r="XQ72" s="877"/>
      <c r="XR72" s="877"/>
      <c r="XS72" s="877"/>
      <c r="XT72" s="877"/>
      <c r="XU72" s="877"/>
      <c r="XV72" s="877"/>
      <c r="XW72" s="877"/>
      <c r="XX72" s="877"/>
      <c r="XY72" s="877"/>
      <c r="XZ72" s="877"/>
      <c r="YA72" s="877"/>
      <c r="YB72" s="877"/>
      <c r="YC72" s="877"/>
      <c r="YD72" s="877"/>
      <c r="YE72" s="877"/>
      <c r="YF72" s="877"/>
      <c r="YG72" s="877"/>
      <c r="YH72" s="877"/>
      <c r="YI72" s="877"/>
      <c r="YJ72" s="877"/>
      <c r="YK72" s="877"/>
      <c r="YL72" s="877"/>
      <c r="YM72" s="877"/>
      <c r="YN72" s="877"/>
      <c r="YO72" s="877"/>
      <c r="YP72" s="877"/>
      <c r="YQ72" s="877"/>
      <c r="YR72" s="877"/>
      <c r="YS72" s="877"/>
      <c r="YT72" s="877"/>
      <c r="YU72" s="877"/>
      <c r="YV72" s="877"/>
      <c r="YW72" s="877"/>
      <c r="YX72" s="877"/>
      <c r="YY72" s="877"/>
      <c r="YZ72" s="877"/>
      <c r="ZA72" s="877"/>
      <c r="ZB72" s="877"/>
      <c r="ZC72" s="877"/>
      <c r="ZD72" s="877"/>
      <c r="ZE72" s="877"/>
      <c r="ZF72" s="877"/>
      <c r="ZG72" s="877"/>
      <c r="ZH72" s="877"/>
      <c r="ZI72" s="877"/>
      <c r="ZJ72" s="877"/>
      <c r="ZK72" s="877"/>
      <c r="ZL72" s="877"/>
      <c r="ZM72" s="877"/>
      <c r="ZN72" s="877"/>
      <c r="ZO72" s="877"/>
      <c r="ZP72" s="877"/>
      <c r="ZQ72" s="877"/>
      <c r="ZR72" s="877"/>
      <c r="ZS72" s="877"/>
      <c r="ZT72" s="877"/>
      <c r="ZU72" s="877"/>
      <c r="ZV72" s="877"/>
      <c r="ZW72" s="877"/>
      <c r="ZX72" s="877"/>
      <c r="ZY72" s="877"/>
      <c r="ZZ72" s="877"/>
      <c r="AAA72" s="877"/>
      <c r="AAB72" s="877"/>
      <c r="AAC72" s="877"/>
      <c r="AAD72" s="877"/>
      <c r="AAE72" s="877"/>
      <c r="AAF72" s="877"/>
      <c r="AAG72" s="877"/>
      <c r="AAH72" s="877"/>
      <c r="AAI72" s="877"/>
      <c r="AAJ72" s="877"/>
      <c r="AAK72" s="877"/>
      <c r="AAL72" s="877"/>
      <c r="AAM72" s="877"/>
      <c r="AAN72" s="877"/>
      <c r="AAO72" s="877"/>
      <c r="AAP72" s="877"/>
      <c r="AAQ72" s="877"/>
      <c r="AAR72" s="877"/>
      <c r="AAS72" s="877"/>
      <c r="AAT72" s="877"/>
      <c r="AAU72" s="877"/>
      <c r="AAV72" s="877"/>
      <c r="AAW72" s="877"/>
      <c r="AAX72" s="877"/>
      <c r="AAY72" s="877"/>
      <c r="AAZ72" s="877"/>
      <c r="ABA72" s="877"/>
      <c r="ABB72" s="877"/>
      <c r="ABC72" s="877"/>
      <c r="ABD72" s="877"/>
      <c r="ABE72" s="877"/>
      <c r="ABF72" s="877"/>
      <c r="ABG72" s="877"/>
      <c r="ABH72" s="877"/>
      <c r="ABI72" s="877"/>
      <c r="ABJ72" s="877"/>
      <c r="ABK72" s="877"/>
      <c r="ABL72" s="877"/>
      <c r="ABM72" s="877"/>
      <c r="ABN72" s="877"/>
      <c r="ABO72" s="877"/>
      <c r="ABP72" s="877"/>
      <c r="ABQ72" s="877"/>
      <c r="ABR72" s="877"/>
      <c r="ABS72" s="877"/>
      <c r="ABT72" s="877"/>
      <c r="ABU72" s="877"/>
      <c r="ABV72" s="877"/>
      <c r="ABW72" s="877"/>
      <c r="ABX72" s="877"/>
      <c r="ABY72" s="877"/>
      <c r="ABZ72" s="877"/>
      <c r="ACA72" s="877"/>
      <c r="ACB72" s="877"/>
      <c r="ACC72" s="877"/>
      <c r="ACD72" s="877"/>
      <c r="ACE72" s="877"/>
      <c r="ACF72" s="877"/>
      <c r="ACG72" s="877"/>
      <c r="ACH72" s="877"/>
      <c r="ACI72" s="877"/>
      <c r="ACJ72" s="877"/>
      <c r="ACK72" s="877"/>
      <c r="ACL72" s="877"/>
      <c r="ACM72" s="877"/>
      <c r="ACN72" s="877"/>
      <c r="ACO72" s="877"/>
      <c r="ACP72" s="877"/>
      <c r="ACQ72" s="877"/>
      <c r="ACR72" s="877"/>
      <c r="ACS72" s="877"/>
      <c r="ACT72" s="877"/>
      <c r="ACU72" s="877"/>
      <c r="ACV72" s="877"/>
      <c r="ACW72" s="877"/>
      <c r="ACX72" s="877"/>
      <c r="ACY72" s="877"/>
      <c r="ACZ72" s="877"/>
      <c r="ADA72" s="877"/>
      <c r="ADB72" s="877"/>
      <c r="ADC72" s="877"/>
      <c r="ADD72" s="877"/>
      <c r="ADE72" s="877"/>
      <c r="ADF72" s="877"/>
      <c r="ADG72" s="877"/>
      <c r="ADH72" s="877"/>
      <c r="ADI72" s="877"/>
      <c r="ADJ72" s="877"/>
      <c r="ADK72" s="877"/>
      <c r="ADL72" s="877"/>
      <c r="ADM72" s="877"/>
      <c r="ADN72" s="877"/>
      <c r="ADO72" s="877"/>
      <c r="ADP72" s="877"/>
      <c r="ADQ72" s="877"/>
      <c r="ADR72" s="877"/>
      <c r="ADS72" s="877"/>
      <c r="ADT72" s="877"/>
      <c r="ADU72" s="877"/>
      <c r="ADV72" s="877"/>
      <c r="ADW72" s="877"/>
      <c r="ADX72" s="877"/>
      <c r="ADY72" s="877"/>
      <c r="ADZ72" s="877"/>
      <c r="AEA72" s="877"/>
      <c r="AEB72" s="877"/>
      <c r="AEC72" s="877"/>
      <c r="AED72" s="877"/>
      <c r="AEE72" s="877"/>
      <c r="AEF72" s="877"/>
      <c r="AEG72" s="877"/>
      <c r="AEH72" s="877"/>
      <c r="AEI72" s="877"/>
      <c r="AEJ72" s="877"/>
      <c r="AEK72" s="877"/>
      <c r="AEL72" s="877"/>
      <c r="AEM72" s="877"/>
      <c r="AEN72" s="877"/>
      <c r="AEO72" s="877"/>
      <c r="AEP72" s="877"/>
      <c r="AEQ72" s="877"/>
      <c r="AER72" s="877"/>
      <c r="AES72" s="877"/>
      <c r="AET72" s="877"/>
      <c r="AEU72" s="877"/>
      <c r="AEV72" s="877"/>
      <c r="AEW72" s="877"/>
      <c r="AEX72" s="877"/>
      <c r="AEY72" s="877"/>
      <c r="AEZ72" s="877"/>
      <c r="AFA72" s="877"/>
      <c r="AFB72" s="877"/>
      <c r="AFC72" s="877"/>
      <c r="AFD72" s="877"/>
      <c r="AFE72" s="877"/>
      <c r="AFF72" s="877"/>
      <c r="AFG72" s="877"/>
      <c r="AFH72" s="877"/>
      <c r="AFI72" s="877"/>
      <c r="AFJ72" s="877"/>
      <c r="AFK72" s="877"/>
      <c r="AFL72" s="877"/>
      <c r="AFM72" s="877"/>
      <c r="AFN72" s="877"/>
      <c r="AFO72" s="877"/>
      <c r="AFP72" s="877"/>
      <c r="AFQ72" s="877"/>
      <c r="AFR72" s="877"/>
      <c r="AFS72" s="877"/>
      <c r="AFT72" s="877"/>
      <c r="AFU72" s="877"/>
      <c r="AFV72" s="877"/>
      <c r="AFW72" s="877"/>
      <c r="AFX72" s="877"/>
      <c r="AFY72" s="877"/>
      <c r="AFZ72" s="877"/>
      <c r="AGA72" s="877"/>
      <c r="AGB72" s="877"/>
      <c r="AGC72" s="877"/>
      <c r="AGD72" s="877"/>
      <c r="AGE72" s="877"/>
      <c r="AGF72" s="877"/>
      <c r="AGG72" s="877"/>
      <c r="AGH72" s="877"/>
      <c r="AGI72" s="877"/>
      <c r="AGJ72" s="877"/>
      <c r="AGK72" s="877"/>
      <c r="AGL72" s="877"/>
      <c r="AGM72" s="877"/>
      <c r="AGN72" s="877"/>
      <c r="AGO72" s="877"/>
      <c r="AGP72" s="877"/>
      <c r="AGQ72" s="877"/>
      <c r="AGR72" s="877"/>
      <c r="AGS72" s="877"/>
      <c r="AGT72" s="877"/>
      <c r="AGU72" s="877"/>
      <c r="AGV72" s="877"/>
      <c r="AGW72" s="877"/>
      <c r="AGX72" s="877"/>
      <c r="AGY72" s="877"/>
      <c r="AGZ72" s="877"/>
      <c r="AHA72" s="877"/>
      <c r="AHB72" s="877"/>
      <c r="AHC72" s="877"/>
      <c r="AHD72" s="877"/>
      <c r="AHE72" s="877"/>
      <c r="AHF72" s="877"/>
      <c r="AHG72" s="877"/>
      <c r="AHH72" s="877"/>
      <c r="AHI72" s="877"/>
      <c r="AHJ72" s="877"/>
      <c r="AHK72" s="877"/>
      <c r="AHL72" s="877"/>
      <c r="AHM72" s="877"/>
      <c r="AHN72" s="877"/>
      <c r="AHO72" s="877"/>
      <c r="AHP72" s="877"/>
      <c r="AHQ72" s="877"/>
      <c r="AHR72" s="877"/>
      <c r="AHS72" s="877"/>
      <c r="AHT72" s="877"/>
      <c r="AHU72" s="877"/>
      <c r="AHV72" s="877"/>
      <c r="AHW72" s="877"/>
      <c r="AHX72" s="877"/>
      <c r="AHY72" s="877"/>
      <c r="AHZ72" s="877"/>
      <c r="AIA72" s="877"/>
      <c r="AIB72" s="877"/>
      <c r="AIC72" s="877"/>
      <c r="AID72" s="877"/>
      <c r="AIE72" s="877"/>
      <c r="AIF72" s="877"/>
      <c r="AIG72" s="877"/>
      <c r="AIH72" s="877"/>
      <c r="AII72" s="877"/>
      <c r="AIJ72" s="877"/>
      <c r="AIK72" s="877"/>
      <c r="AIL72" s="877"/>
      <c r="AIM72" s="877"/>
      <c r="AIN72" s="877"/>
      <c r="AIO72" s="877"/>
      <c r="AIP72" s="877"/>
      <c r="AIQ72" s="877"/>
      <c r="AIR72" s="877"/>
      <c r="AIS72" s="877"/>
      <c r="AIT72" s="877"/>
      <c r="AIU72" s="877"/>
      <c r="AIV72" s="877"/>
      <c r="AIW72" s="877"/>
      <c r="AIX72" s="877"/>
      <c r="AIY72" s="877"/>
      <c r="AIZ72" s="877"/>
      <c r="AJA72" s="877"/>
      <c r="AJB72" s="877"/>
      <c r="AJC72" s="877"/>
      <c r="AJD72" s="877"/>
      <c r="AJE72" s="877"/>
      <c r="AJF72" s="877"/>
      <c r="AJG72" s="877"/>
      <c r="AJH72" s="877"/>
      <c r="AJI72" s="877"/>
      <c r="AJJ72" s="877"/>
      <c r="AJK72" s="877"/>
      <c r="AJL72" s="877"/>
      <c r="AJM72" s="877"/>
      <c r="AJN72" s="877"/>
      <c r="AJO72" s="877"/>
      <c r="AJP72" s="877"/>
      <c r="AJQ72" s="877"/>
      <c r="AJR72" s="877"/>
      <c r="AJS72" s="877"/>
      <c r="AJT72" s="877"/>
      <c r="AJU72" s="877"/>
      <c r="AJV72" s="877"/>
      <c r="AJW72" s="877"/>
      <c r="AJX72" s="877"/>
      <c r="AJY72" s="877"/>
      <c r="AJZ72" s="877"/>
      <c r="AKA72" s="877"/>
      <c r="AKB72" s="877"/>
      <c r="AKC72" s="877"/>
      <c r="AKD72" s="877"/>
      <c r="AKE72" s="877"/>
      <c r="AKF72" s="877"/>
      <c r="AKG72" s="877"/>
      <c r="AKH72" s="877"/>
      <c r="AKI72" s="877"/>
      <c r="AKJ72" s="877"/>
      <c r="AKK72" s="877"/>
      <c r="AKL72" s="877"/>
      <c r="AKM72" s="877"/>
      <c r="AKN72" s="877"/>
      <c r="AKO72" s="877"/>
      <c r="AKP72" s="877"/>
      <c r="AKQ72" s="877"/>
      <c r="AKR72" s="877"/>
      <c r="AKS72" s="877"/>
      <c r="AKT72" s="877"/>
      <c r="AKU72" s="877"/>
      <c r="AKV72" s="877"/>
      <c r="AKW72" s="877"/>
      <c r="AKX72" s="877"/>
      <c r="AKY72" s="877"/>
      <c r="AKZ72" s="877"/>
      <c r="ALA72" s="877"/>
      <c r="ALB72" s="877"/>
      <c r="ALC72" s="877"/>
      <c r="ALD72" s="877"/>
      <c r="ALE72" s="877"/>
      <c r="ALF72" s="877"/>
      <c r="ALG72" s="877"/>
      <c r="ALH72" s="877"/>
      <c r="ALI72" s="877"/>
      <c r="ALJ72" s="877"/>
      <c r="ALK72" s="877"/>
      <c r="ALL72" s="877"/>
      <c r="ALM72" s="877"/>
      <c r="ALN72" s="877"/>
      <c r="ALO72" s="877"/>
      <c r="ALP72" s="877"/>
      <c r="ALQ72" s="877"/>
      <c r="ALR72" s="877"/>
      <c r="ALS72" s="877"/>
      <c r="ALT72" s="877"/>
      <c r="ALU72" s="877"/>
      <c r="ALV72" s="877"/>
      <c r="ALW72" s="877"/>
      <c r="ALX72" s="877"/>
      <c r="ALY72" s="877"/>
      <c r="ALZ72" s="877"/>
      <c r="AMA72" s="877"/>
      <c r="AMB72" s="877"/>
      <c r="AMC72" s="877"/>
      <c r="AMD72" s="877"/>
      <c r="AME72" s="877"/>
      <c r="AMF72" s="877"/>
      <c r="AMG72" s="877"/>
      <c r="AMH72" s="877"/>
      <c r="AMI72" s="877"/>
      <c r="AMJ72" s="877"/>
      <c r="AMK72" s="877"/>
      <c r="AML72" s="877"/>
      <c r="AMM72" s="877"/>
      <c r="AMN72" s="877"/>
      <c r="AMO72" s="877"/>
      <c r="AMP72" s="877"/>
      <c r="AMQ72" s="877"/>
      <c r="AMR72" s="877"/>
      <c r="AMS72" s="877"/>
      <c r="AMT72" s="877"/>
      <c r="AMU72" s="877"/>
      <c r="AMV72" s="877"/>
      <c r="AMW72" s="877"/>
      <c r="AMX72" s="877"/>
      <c r="AMY72" s="877"/>
      <c r="AMZ72" s="877"/>
      <c r="ANA72" s="877"/>
      <c r="ANB72" s="877"/>
      <c r="ANC72" s="877"/>
      <c r="AND72" s="877"/>
      <c r="ANE72" s="877"/>
      <c r="ANF72" s="877"/>
      <c r="ANG72" s="877"/>
      <c r="ANH72" s="877"/>
      <c r="ANI72" s="877"/>
      <c r="ANJ72" s="877"/>
      <c r="ANK72" s="877"/>
      <c r="ANL72" s="877"/>
      <c r="ANM72" s="877"/>
      <c r="ANN72" s="877"/>
      <c r="ANO72" s="877"/>
      <c r="ANP72" s="877"/>
      <c r="ANQ72" s="877"/>
      <c r="ANR72" s="877"/>
      <c r="ANS72" s="877"/>
      <c r="ANT72" s="877"/>
      <c r="ANU72" s="877"/>
      <c r="ANV72" s="877"/>
      <c r="ANW72" s="877"/>
      <c r="ANX72" s="877"/>
      <c r="ANY72" s="877"/>
      <c r="ANZ72" s="877"/>
      <c r="AOA72" s="877"/>
      <c r="AOB72" s="877"/>
      <c r="AOC72" s="877"/>
      <c r="AOD72" s="877"/>
      <c r="AOE72" s="877"/>
      <c r="AOF72" s="877"/>
      <c r="AOG72" s="877"/>
      <c r="AOH72" s="877"/>
      <c r="AOI72" s="877"/>
      <c r="AOJ72" s="877"/>
      <c r="AOK72" s="877"/>
      <c r="AOL72" s="877"/>
      <c r="AOM72" s="877"/>
      <c r="AON72" s="877"/>
      <c r="AOO72" s="877"/>
      <c r="AOP72" s="877"/>
      <c r="AOQ72" s="877"/>
      <c r="AOR72" s="877"/>
      <c r="AOS72" s="877"/>
      <c r="AOT72" s="877"/>
      <c r="AOU72" s="877"/>
      <c r="AOV72" s="877"/>
      <c r="AOW72" s="877"/>
      <c r="AOX72" s="877"/>
      <c r="AOY72" s="877"/>
      <c r="AOZ72" s="877"/>
      <c r="APA72" s="877"/>
      <c r="APB72" s="877"/>
      <c r="APC72" s="877"/>
      <c r="APD72" s="877"/>
      <c r="APE72" s="877"/>
      <c r="APF72" s="877"/>
      <c r="APG72" s="877"/>
      <c r="APH72" s="877"/>
      <c r="API72" s="877"/>
      <c r="APJ72" s="877"/>
      <c r="APK72" s="877"/>
      <c r="APL72" s="877"/>
      <c r="APM72" s="877"/>
      <c r="APN72" s="877"/>
      <c r="APO72" s="877"/>
      <c r="APP72" s="877"/>
      <c r="APQ72" s="877"/>
      <c r="APR72" s="877"/>
      <c r="APS72" s="877"/>
      <c r="APT72" s="877"/>
      <c r="APU72" s="877"/>
      <c r="APV72" s="877"/>
      <c r="APW72" s="877"/>
      <c r="APX72" s="877"/>
      <c r="APY72" s="877"/>
      <c r="APZ72" s="877"/>
      <c r="AQA72" s="877"/>
      <c r="AQB72" s="877"/>
      <c r="AQC72" s="877"/>
      <c r="AQD72" s="877"/>
      <c r="AQE72" s="877"/>
      <c r="AQF72" s="877"/>
      <c r="AQG72" s="877"/>
      <c r="AQH72" s="877"/>
      <c r="AQI72" s="877"/>
      <c r="AQJ72" s="877"/>
      <c r="AQK72" s="877"/>
      <c r="AQL72" s="877"/>
      <c r="AQM72" s="877"/>
      <c r="AQN72" s="877"/>
      <c r="AQO72" s="877"/>
      <c r="AQP72" s="877"/>
      <c r="AQQ72" s="877"/>
      <c r="AQR72" s="877"/>
      <c r="AQS72" s="877"/>
      <c r="AQT72" s="877"/>
      <c r="AQU72" s="877"/>
      <c r="AQV72" s="877"/>
      <c r="AQW72" s="877"/>
      <c r="AQX72" s="877"/>
      <c r="AQY72" s="877"/>
      <c r="AQZ72" s="877"/>
      <c r="ARA72" s="877"/>
      <c r="ARB72" s="877"/>
      <c r="ARC72" s="877"/>
      <c r="ARD72" s="877"/>
      <c r="ARE72" s="877"/>
      <c r="ARF72" s="877"/>
      <c r="ARG72" s="877"/>
      <c r="ARH72" s="877"/>
      <c r="ARI72" s="877"/>
      <c r="ARJ72" s="877"/>
      <c r="ARK72" s="877"/>
      <c r="ARL72" s="877"/>
      <c r="ARM72" s="877"/>
      <c r="ARN72" s="877"/>
      <c r="ARO72" s="877"/>
      <c r="ARP72" s="877"/>
      <c r="ARQ72" s="877"/>
      <c r="ARR72" s="877"/>
      <c r="ARS72" s="877"/>
      <c r="ART72" s="877"/>
      <c r="ARU72" s="877"/>
      <c r="ARV72" s="877"/>
      <c r="ARW72" s="877"/>
      <c r="ARX72" s="877"/>
      <c r="ARY72" s="877"/>
      <c r="ARZ72" s="877"/>
      <c r="ASA72" s="877"/>
      <c r="ASB72" s="877"/>
      <c r="ASC72" s="877"/>
      <c r="ASD72" s="877"/>
      <c r="ASE72" s="877"/>
      <c r="ASF72" s="877"/>
      <c r="ASG72" s="877"/>
      <c r="ASH72" s="877"/>
      <c r="ASI72" s="877"/>
      <c r="ASJ72" s="877"/>
      <c r="ASK72" s="877"/>
      <c r="ASL72" s="877"/>
      <c r="ASM72" s="877"/>
      <c r="ASN72" s="877"/>
      <c r="ASO72" s="877"/>
      <c r="ASP72" s="877"/>
      <c r="ASQ72" s="877"/>
      <c r="ASR72" s="877"/>
      <c r="ASS72" s="877"/>
      <c r="AST72" s="877"/>
      <c r="ASU72" s="877"/>
      <c r="ASV72" s="877"/>
      <c r="ASW72" s="877"/>
      <c r="ASX72" s="877"/>
      <c r="ASY72" s="877"/>
      <c r="ASZ72" s="877"/>
      <c r="ATA72" s="877"/>
      <c r="ATB72" s="877"/>
      <c r="ATC72" s="877"/>
      <c r="ATD72" s="877"/>
      <c r="ATE72" s="877"/>
      <c r="ATF72" s="877"/>
      <c r="ATG72" s="877"/>
      <c r="ATH72" s="877"/>
      <c r="ATI72" s="877"/>
      <c r="ATJ72" s="877"/>
      <c r="ATK72" s="877"/>
      <c r="ATL72" s="877"/>
      <c r="ATM72" s="877"/>
      <c r="ATN72" s="877"/>
      <c r="ATO72" s="877"/>
      <c r="ATP72" s="877"/>
      <c r="ATQ72" s="877"/>
      <c r="ATR72" s="877"/>
      <c r="ATS72" s="877"/>
      <c r="ATT72" s="877"/>
      <c r="ATU72" s="877"/>
      <c r="ATV72" s="877"/>
      <c r="ATW72" s="877"/>
      <c r="ATX72" s="877"/>
      <c r="ATY72" s="877"/>
      <c r="ATZ72" s="877"/>
      <c r="AUA72" s="877"/>
      <c r="AUB72" s="877"/>
      <c r="AUC72" s="877"/>
      <c r="AUD72" s="877"/>
      <c r="AUE72" s="877"/>
      <c r="AUF72" s="877"/>
      <c r="AUG72" s="877"/>
      <c r="AUH72" s="877"/>
      <c r="AUI72" s="877"/>
      <c r="AUJ72" s="877"/>
      <c r="AUK72" s="877"/>
      <c r="AUL72" s="877"/>
      <c r="AUM72" s="877"/>
      <c r="AUN72" s="877"/>
      <c r="AUO72" s="877"/>
      <c r="AUP72" s="877"/>
      <c r="AUQ72" s="877"/>
      <c r="AUR72" s="877"/>
      <c r="AUS72" s="877"/>
      <c r="AUT72" s="877"/>
      <c r="AUU72" s="877"/>
      <c r="AUV72" s="877"/>
      <c r="AUW72" s="877"/>
      <c r="AUX72" s="877"/>
      <c r="AUY72" s="877"/>
      <c r="AUZ72" s="877"/>
      <c r="AVA72" s="877"/>
      <c r="AVB72" s="877"/>
      <c r="AVC72" s="877"/>
      <c r="AVD72" s="877"/>
      <c r="AVE72" s="877"/>
      <c r="AVF72" s="877"/>
      <c r="AVG72" s="877"/>
      <c r="AVH72" s="877"/>
      <c r="AVI72" s="877"/>
      <c r="AVJ72" s="877"/>
      <c r="AVK72" s="877"/>
      <c r="AVL72" s="877"/>
      <c r="AVM72" s="877"/>
      <c r="AVN72" s="877"/>
      <c r="AVO72" s="877"/>
      <c r="AVP72" s="877"/>
      <c r="AVQ72" s="877"/>
      <c r="AVR72" s="877"/>
      <c r="AVS72" s="877"/>
      <c r="AVT72" s="877"/>
      <c r="AVU72" s="877"/>
      <c r="AVV72" s="877"/>
      <c r="AVW72" s="877"/>
      <c r="AVX72" s="877"/>
      <c r="AVY72" s="877"/>
      <c r="AVZ72" s="877"/>
      <c r="AWA72" s="877"/>
      <c r="AWB72" s="877"/>
      <c r="AWC72" s="877"/>
      <c r="AWD72" s="877"/>
      <c r="AWE72" s="877"/>
      <c r="AWF72" s="877"/>
      <c r="AWG72" s="877"/>
      <c r="AWH72" s="877"/>
      <c r="AWI72" s="877"/>
      <c r="AWJ72" s="877"/>
      <c r="AWK72" s="877"/>
      <c r="AWL72" s="877"/>
      <c r="AWM72" s="877"/>
      <c r="AWN72" s="877"/>
      <c r="AWO72" s="877"/>
      <c r="AWP72" s="877"/>
      <c r="AWQ72" s="877"/>
      <c r="AWR72" s="877"/>
      <c r="AWS72" s="877"/>
      <c r="AWT72" s="877"/>
      <c r="AWU72" s="877"/>
      <c r="AWV72" s="877"/>
      <c r="AWW72" s="877"/>
      <c r="AWX72" s="877"/>
      <c r="AWY72" s="877"/>
      <c r="AWZ72" s="877"/>
      <c r="AXA72" s="877"/>
      <c r="AXB72" s="877"/>
      <c r="AXC72" s="877"/>
      <c r="AXD72" s="877"/>
      <c r="AXE72" s="877"/>
      <c r="AXF72" s="877"/>
      <c r="AXG72" s="877"/>
      <c r="AXH72" s="877"/>
      <c r="AXI72" s="877"/>
      <c r="AXJ72" s="877"/>
      <c r="AXK72" s="877"/>
      <c r="AXL72" s="877"/>
      <c r="AXM72" s="877"/>
      <c r="AXN72" s="877"/>
      <c r="AXO72" s="877"/>
      <c r="AXP72" s="877"/>
      <c r="AXQ72" s="877"/>
      <c r="AXR72" s="877"/>
      <c r="AXS72" s="877"/>
      <c r="AXT72" s="877"/>
      <c r="AXU72" s="877"/>
      <c r="AXV72" s="877"/>
      <c r="AXW72" s="877"/>
      <c r="AXX72" s="877"/>
      <c r="AXY72" s="877"/>
      <c r="AXZ72" s="877"/>
      <c r="AYA72" s="877"/>
      <c r="AYB72" s="877"/>
      <c r="AYC72" s="877"/>
      <c r="AYD72" s="877"/>
      <c r="AYE72" s="877"/>
      <c r="AYF72" s="877"/>
      <c r="AYG72" s="877"/>
      <c r="AYH72" s="877"/>
      <c r="AYI72" s="877"/>
      <c r="AYJ72" s="877"/>
      <c r="AYK72" s="877"/>
      <c r="AYL72" s="877"/>
      <c r="AYM72" s="877"/>
      <c r="AYN72" s="877"/>
      <c r="AYO72" s="877"/>
      <c r="AYP72" s="877"/>
      <c r="AYQ72" s="877"/>
      <c r="AYR72" s="877"/>
      <c r="AYS72" s="877"/>
      <c r="AYT72" s="877"/>
      <c r="AYU72" s="877"/>
      <c r="AYV72" s="877"/>
      <c r="AYW72" s="877"/>
      <c r="AYX72" s="877"/>
      <c r="AYY72" s="877"/>
      <c r="AYZ72" s="877"/>
      <c r="AZA72" s="877"/>
      <c r="AZB72" s="877"/>
      <c r="AZC72" s="877"/>
      <c r="AZD72" s="877"/>
      <c r="AZE72" s="877"/>
      <c r="AZF72" s="877"/>
      <c r="AZG72" s="877"/>
      <c r="AZH72" s="877"/>
      <c r="AZI72" s="877"/>
      <c r="AZJ72" s="877"/>
      <c r="AZK72" s="877"/>
      <c r="AZL72" s="877"/>
      <c r="AZM72" s="877"/>
      <c r="AZN72" s="877"/>
      <c r="AZO72" s="877"/>
      <c r="AZP72" s="877"/>
      <c r="AZQ72" s="877"/>
      <c r="AZR72" s="877"/>
      <c r="AZS72" s="877"/>
      <c r="AZT72" s="877"/>
      <c r="AZU72" s="877"/>
      <c r="AZV72" s="877"/>
      <c r="AZW72" s="877"/>
      <c r="AZX72" s="877"/>
      <c r="AZY72" s="877"/>
      <c r="AZZ72" s="877"/>
      <c r="BAA72" s="877"/>
      <c r="BAB72" s="877"/>
      <c r="BAC72" s="877"/>
      <c r="BAD72" s="877"/>
      <c r="BAE72" s="877"/>
      <c r="BAF72" s="877"/>
      <c r="BAG72" s="877"/>
      <c r="BAH72" s="877"/>
      <c r="BAI72" s="877"/>
      <c r="BAJ72" s="877"/>
      <c r="BAK72" s="877"/>
      <c r="BAL72" s="877"/>
      <c r="BAM72" s="877"/>
      <c r="BAN72" s="877"/>
      <c r="BAO72" s="877"/>
      <c r="BAP72" s="877"/>
      <c r="BAQ72" s="877"/>
      <c r="BAR72" s="877"/>
      <c r="BAS72" s="877"/>
      <c r="BAT72" s="877"/>
      <c r="BAU72" s="877"/>
      <c r="BAV72" s="877"/>
      <c r="BAW72" s="877"/>
      <c r="BAX72" s="877"/>
      <c r="BAY72" s="877"/>
      <c r="BAZ72" s="877"/>
      <c r="BBA72" s="877"/>
      <c r="BBB72" s="877"/>
      <c r="BBC72" s="877"/>
      <c r="BBD72" s="877"/>
      <c r="BBE72" s="877"/>
      <c r="BBF72" s="877"/>
      <c r="BBG72" s="877"/>
      <c r="BBH72" s="877"/>
      <c r="BBI72" s="877"/>
      <c r="BBJ72" s="877"/>
      <c r="BBK72" s="877"/>
      <c r="BBL72" s="877"/>
      <c r="BBM72" s="877"/>
      <c r="BBN72" s="877"/>
      <c r="BBO72" s="877"/>
      <c r="BBP72" s="877"/>
      <c r="BBQ72" s="877"/>
      <c r="BBR72" s="877"/>
      <c r="BBS72" s="877"/>
      <c r="BBT72" s="877"/>
      <c r="BBU72" s="877"/>
      <c r="BBV72" s="877"/>
      <c r="BBW72" s="877"/>
      <c r="BBX72" s="877"/>
      <c r="BBY72" s="877"/>
      <c r="BBZ72" s="877"/>
      <c r="BCA72" s="877"/>
      <c r="BCB72" s="877"/>
      <c r="BCC72" s="877"/>
      <c r="BCD72" s="877"/>
      <c r="BCE72" s="877"/>
      <c r="BCF72" s="877"/>
      <c r="BCG72" s="877"/>
      <c r="BCH72" s="877"/>
      <c r="BCI72" s="877"/>
      <c r="BCJ72" s="877"/>
      <c r="BCK72" s="877"/>
      <c r="BCL72" s="877"/>
      <c r="BCM72" s="877"/>
      <c r="BCN72" s="877"/>
      <c r="BCO72" s="877"/>
      <c r="BCP72" s="877"/>
      <c r="BCQ72" s="877"/>
      <c r="BCR72" s="877"/>
      <c r="BCS72" s="877"/>
      <c r="BCT72" s="877"/>
      <c r="BCU72" s="877"/>
      <c r="BCV72" s="877"/>
      <c r="BCW72" s="877"/>
      <c r="BCX72" s="877"/>
      <c r="BCY72" s="877"/>
      <c r="BCZ72" s="877"/>
      <c r="BDA72" s="877"/>
      <c r="BDB72" s="877"/>
      <c r="BDC72" s="877"/>
      <c r="BDD72" s="877"/>
      <c r="BDE72" s="877"/>
      <c r="BDF72" s="877"/>
      <c r="BDG72" s="877"/>
      <c r="BDH72" s="877"/>
      <c r="BDI72" s="877"/>
      <c r="BDJ72" s="877"/>
      <c r="BDK72" s="877"/>
      <c r="BDL72" s="877"/>
      <c r="BDM72" s="877"/>
      <c r="BDN72" s="877"/>
      <c r="BDO72" s="877"/>
      <c r="BDP72" s="877"/>
      <c r="BDQ72" s="877"/>
      <c r="BDR72" s="877"/>
      <c r="BDS72" s="877"/>
      <c r="BDT72" s="877"/>
      <c r="BDU72" s="877"/>
      <c r="BDV72" s="877"/>
      <c r="BDW72" s="877"/>
      <c r="BDX72" s="877"/>
      <c r="BDY72" s="877"/>
      <c r="BDZ72" s="877"/>
      <c r="BEA72" s="877"/>
      <c r="BEB72" s="877"/>
      <c r="BEC72" s="877"/>
      <c r="BED72" s="877"/>
      <c r="BEE72" s="877"/>
      <c r="BEF72" s="877"/>
      <c r="BEG72" s="877"/>
      <c r="BEH72" s="877"/>
      <c r="BEI72" s="877"/>
      <c r="BEJ72" s="877"/>
      <c r="BEK72" s="877"/>
      <c r="BEL72" s="877"/>
      <c r="BEM72" s="877"/>
      <c r="BEN72" s="877"/>
      <c r="BEO72" s="877"/>
      <c r="BEP72" s="877"/>
      <c r="BEQ72" s="877"/>
      <c r="BER72" s="877"/>
      <c r="BES72" s="877"/>
      <c r="BET72" s="877"/>
      <c r="BEU72" s="877"/>
      <c r="BEV72" s="877"/>
      <c r="BEW72" s="877"/>
      <c r="BEX72" s="877"/>
      <c r="BEY72" s="877"/>
      <c r="BEZ72" s="877"/>
      <c r="BFA72" s="877"/>
      <c r="BFB72" s="877"/>
      <c r="BFC72" s="877"/>
      <c r="BFD72" s="877"/>
      <c r="BFE72" s="877"/>
      <c r="BFF72" s="877"/>
      <c r="BFG72" s="877"/>
      <c r="BFH72" s="877"/>
      <c r="BFI72" s="877"/>
      <c r="BFJ72" s="877"/>
      <c r="BFK72" s="877"/>
      <c r="BFL72" s="877"/>
      <c r="BFM72" s="877"/>
      <c r="BFN72" s="877"/>
      <c r="BFO72" s="877"/>
      <c r="BFP72" s="877"/>
      <c r="BFQ72" s="877"/>
      <c r="BFR72" s="877"/>
      <c r="BFS72" s="877"/>
      <c r="BFT72" s="877"/>
      <c r="BFU72" s="877"/>
      <c r="BFV72" s="877"/>
      <c r="BFW72" s="877"/>
      <c r="BFX72" s="877"/>
      <c r="BFY72" s="877"/>
      <c r="BFZ72" s="877"/>
      <c r="BGA72" s="877"/>
      <c r="BGB72" s="877"/>
      <c r="BGC72" s="877"/>
      <c r="BGD72" s="877"/>
      <c r="BGE72" s="877"/>
      <c r="BGF72" s="877"/>
      <c r="BGG72" s="877"/>
      <c r="BGH72" s="877"/>
      <c r="BGI72" s="877"/>
      <c r="BGJ72" s="877"/>
      <c r="BGK72" s="877"/>
      <c r="BGL72" s="877"/>
      <c r="BGM72" s="877"/>
      <c r="BGN72" s="877"/>
      <c r="BGO72" s="877"/>
      <c r="BGP72" s="877"/>
      <c r="BGQ72" s="877"/>
      <c r="BGR72" s="877"/>
      <c r="BGS72" s="877"/>
      <c r="BGT72" s="877"/>
      <c r="BGU72" s="877"/>
      <c r="BGV72" s="877"/>
      <c r="BGW72" s="877"/>
      <c r="BGX72" s="877"/>
      <c r="BGY72" s="877"/>
      <c r="BGZ72" s="877"/>
      <c r="BHA72" s="877"/>
      <c r="BHB72" s="877"/>
      <c r="BHC72" s="877"/>
      <c r="BHD72" s="877"/>
      <c r="BHE72" s="877"/>
      <c r="BHF72" s="877"/>
      <c r="BHG72" s="877"/>
      <c r="BHH72" s="877"/>
      <c r="BHI72" s="877"/>
      <c r="BHJ72" s="877"/>
      <c r="BHK72" s="877"/>
      <c r="BHL72" s="877"/>
      <c r="BHM72" s="877"/>
      <c r="BHN72" s="877"/>
      <c r="BHO72" s="877"/>
      <c r="BHP72" s="877"/>
      <c r="BHQ72" s="877"/>
      <c r="BHR72" s="877"/>
      <c r="BHS72" s="877"/>
      <c r="BHT72" s="877"/>
      <c r="BHU72" s="877"/>
      <c r="BHV72" s="877"/>
      <c r="BHW72" s="877"/>
      <c r="BHX72" s="877"/>
      <c r="BHY72" s="877"/>
      <c r="BHZ72" s="877"/>
      <c r="BIA72" s="877"/>
      <c r="BIB72" s="877"/>
      <c r="BIC72" s="877"/>
      <c r="BID72" s="877"/>
      <c r="BIE72" s="877"/>
      <c r="BIF72" s="877"/>
      <c r="BIG72" s="877"/>
      <c r="BIH72" s="877"/>
      <c r="BII72" s="877"/>
      <c r="BIJ72" s="877"/>
      <c r="BIK72" s="877"/>
      <c r="BIL72" s="877"/>
      <c r="BIM72" s="877"/>
      <c r="BIN72" s="877"/>
      <c r="BIO72" s="877"/>
      <c r="BIP72" s="877"/>
      <c r="BIQ72" s="877"/>
      <c r="BIR72" s="877"/>
      <c r="BIS72" s="877"/>
      <c r="BIT72" s="877"/>
      <c r="BIU72" s="877"/>
      <c r="BIV72" s="877"/>
      <c r="BIW72" s="877"/>
      <c r="BIX72" s="877"/>
      <c r="BIY72" s="877"/>
      <c r="BIZ72" s="877"/>
      <c r="BJA72" s="877"/>
      <c r="BJB72" s="877"/>
      <c r="BJC72" s="877"/>
      <c r="BJD72" s="877"/>
      <c r="BJE72" s="877"/>
      <c r="BJF72" s="877"/>
      <c r="BJG72" s="877"/>
      <c r="BJH72" s="877"/>
      <c r="BJI72" s="877"/>
      <c r="BJJ72" s="877"/>
      <c r="BJK72" s="877"/>
      <c r="BJL72" s="877"/>
      <c r="BJM72" s="877"/>
      <c r="BJN72" s="877"/>
      <c r="BJO72" s="877"/>
      <c r="BJP72" s="877"/>
      <c r="BJQ72" s="877"/>
      <c r="BJR72" s="877"/>
      <c r="BJS72" s="877"/>
      <c r="BJT72" s="877"/>
      <c r="BJU72" s="877"/>
      <c r="BJV72" s="877"/>
      <c r="BJW72" s="877"/>
      <c r="BJX72" s="877"/>
      <c r="BJY72" s="877"/>
      <c r="BJZ72" s="877"/>
      <c r="BKA72" s="877"/>
      <c r="BKB72" s="877"/>
      <c r="BKC72" s="877"/>
      <c r="BKD72" s="877"/>
      <c r="BKE72" s="877"/>
      <c r="BKF72" s="877"/>
      <c r="BKG72" s="877"/>
      <c r="BKH72" s="877"/>
      <c r="BKI72" s="877"/>
      <c r="BKJ72" s="877"/>
      <c r="BKK72" s="877"/>
      <c r="BKL72" s="877"/>
      <c r="BKM72" s="877"/>
      <c r="BKN72" s="877"/>
      <c r="BKO72" s="877"/>
      <c r="BKP72" s="877"/>
      <c r="BKQ72" s="877"/>
      <c r="BKR72" s="877"/>
      <c r="BKS72" s="877"/>
      <c r="BKT72" s="877"/>
      <c r="BKU72" s="877"/>
      <c r="BKV72" s="877"/>
      <c r="BKW72" s="877"/>
      <c r="BKX72" s="877"/>
      <c r="BKY72" s="877"/>
      <c r="BKZ72" s="877"/>
      <c r="BLA72" s="877"/>
      <c r="BLB72" s="877"/>
      <c r="BLC72" s="877"/>
      <c r="BLD72" s="877"/>
      <c r="BLE72" s="877"/>
      <c r="BLF72" s="877"/>
      <c r="BLG72" s="877"/>
      <c r="BLH72" s="877"/>
      <c r="BLI72" s="877"/>
      <c r="BLJ72" s="877"/>
      <c r="BLK72" s="877"/>
      <c r="BLL72" s="877"/>
      <c r="BLM72" s="877"/>
      <c r="BLN72" s="877"/>
      <c r="BLO72" s="877"/>
      <c r="BLP72" s="877"/>
      <c r="BLQ72" s="877"/>
      <c r="BLR72" s="877"/>
      <c r="BLS72" s="877"/>
      <c r="BLT72" s="877"/>
      <c r="BLU72" s="877"/>
      <c r="BLV72" s="877"/>
      <c r="BLW72" s="877"/>
      <c r="BLX72" s="877"/>
      <c r="BLY72" s="877"/>
      <c r="BLZ72" s="877"/>
      <c r="BMA72" s="877"/>
      <c r="BMB72" s="877"/>
      <c r="BMC72" s="877"/>
      <c r="BMD72" s="877"/>
      <c r="BME72" s="877"/>
      <c r="BMF72" s="877"/>
      <c r="BMG72" s="877"/>
      <c r="BMH72" s="877"/>
      <c r="BMI72" s="877"/>
      <c r="BMJ72" s="877"/>
      <c r="BMK72" s="877"/>
      <c r="BML72" s="877"/>
      <c r="BMM72" s="877"/>
      <c r="BMN72" s="877"/>
      <c r="BMO72" s="877"/>
      <c r="BMP72" s="877"/>
      <c r="BMQ72" s="877"/>
      <c r="BMR72" s="877"/>
      <c r="BMS72" s="877"/>
      <c r="BMT72" s="877"/>
      <c r="BMU72" s="877"/>
      <c r="BMV72" s="877"/>
      <c r="BMW72" s="877"/>
      <c r="BMX72" s="877"/>
      <c r="BMY72" s="877"/>
      <c r="BMZ72" s="877"/>
      <c r="BNA72" s="877"/>
      <c r="BNB72" s="877"/>
      <c r="BNC72" s="877"/>
      <c r="BND72" s="877"/>
      <c r="BNE72" s="877"/>
      <c r="BNF72" s="877"/>
      <c r="BNG72" s="877"/>
      <c r="BNH72" s="877"/>
      <c r="BNI72" s="877"/>
      <c r="BNJ72" s="877"/>
      <c r="BNK72" s="877"/>
      <c r="BNL72" s="877"/>
      <c r="BNM72" s="877"/>
      <c r="BNN72" s="877"/>
      <c r="BNO72" s="877"/>
      <c r="BNP72" s="877"/>
      <c r="BNQ72" s="877"/>
      <c r="BNR72" s="877"/>
      <c r="BNS72" s="877"/>
      <c r="BNT72" s="877"/>
      <c r="BNU72" s="877"/>
      <c r="BNV72" s="877"/>
      <c r="BNW72" s="877"/>
      <c r="BNX72" s="877"/>
      <c r="BNY72" s="877"/>
      <c r="BNZ72" s="877"/>
      <c r="BOA72" s="877"/>
      <c r="BOB72" s="877"/>
      <c r="BOC72" s="877"/>
      <c r="BOD72" s="877"/>
      <c r="BOE72" s="877"/>
      <c r="BOF72" s="877"/>
      <c r="BOG72" s="877"/>
      <c r="BOH72" s="877"/>
      <c r="BOI72" s="877"/>
      <c r="BOJ72" s="877"/>
      <c r="BOK72" s="877"/>
      <c r="BOL72" s="877"/>
      <c r="BOM72" s="877"/>
      <c r="BON72" s="877"/>
      <c r="BOO72" s="877"/>
      <c r="BOP72" s="877"/>
      <c r="BOQ72" s="877"/>
      <c r="BOR72" s="877"/>
      <c r="BOS72" s="877"/>
      <c r="BOT72" s="877"/>
      <c r="BOU72" s="877"/>
      <c r="BOV72" s="877"/>
      <c r="BOW72" s="877"/>
      <c r="BOX72" s="877"/>
      <c r="BOY72" s="877"/>
      <c r="BOZ72" s="877"/>
      <c r="BPA72" s="877"/>
      <c r="BPB72" s="877"/>
      <c r="BPC72" s="877"/>
      <c r="BPD72" s="877"/>
      <c r="BPE72" s="877"/>
      <c r="BPF72" s="877"/>
      <c r="BPG72" s="877"/>
      <c r="BPH72" s="877"/>
      <c r="BPI72" s="877"/>
      <c r="BPJ72" s="877"/>
      <c r="BPK72" s="877"/>
      <c r="BPL72" s="877"/>
      <c r="BPM72" s="877"/>
      <c r="BPN72" s="877"/>
      <c r="BPO72" s="877"/>
      <c r="BPP72" s="877"/>
      <c r="BPQ72" s="877"/>
      <c r="BPR72" s="877"/>
      <c r="BPS72" s="877"/>
      <c r="BPT72" s="877"/>
      <c r="BPU72" s="877"/>
      <c r="BPV72" s="877"/>
      <c r="BPW72" s="877"/>
      <c r="BPX72" s="877"/>
      <c r="BPY72" s="877"/>
      <c r="BPZ72" s="877"/>
      <c r="BQA72" s="877"/>
      <c r="BQB72" s="877"/>
      <c r="BQC72" s="877"/>
      <c r="BQD72" s="877"/>
      <c r="BQE72" s="877"/>
      <c r="BQF72" s="877"/>
      <c r="BQG72" s="877"/>
      <c r="BQH72" s="877"/>
      <c r="BQI72" s="877"/>
      <c r="BQJ72" s="877"/>
      <c r="BQK72" s="877"/>
      <c r="BQL72" s="877"/>
      <c r="BQM72" s="877"/>
      <c r="BQN72" s="877"/>
      <c r="BQO72" s="877"/>
      <c r="BQP72" s="877"/>
      <c r="BQQ72" s="877"/>
      <c r="BQR72" s="877"/>
      <c r="BQS72" s="877"/>
      <c r="BQT72" s="877"/>
      <c r="BQU72" s="877"/>
      <c r="BQV72" s="877"/>
      <c r="BQW72" s="877"/>
      <c r="BQX72" s="877"/>
      <c r="BQY72" s="877"/>
      <c r="BQZ72" s="877"/>
      <c r="BRA72" s="877"/>
      <c r="BRB72" s="877"/>
      <c r="BRC72" s="877"/>
      <c r="BRD72" s="877"/>
      <c r="BRE72" s="877"/>
      <c r="BRF72" s="877"/>
      <c r="BRG72" s="877"/>
      <c r="BRH72" s="877"/>
      <c r="BRI72" s="877"/>
      <c r="BRJ72" s="877"/>
      <c r="BRK72" s="877"/>
      <c r="BRL72" s="877"/>
      <c r="BRM72" s="877"/>
      <c r="BRN72" s="877"/>
      <c r="BRO72" s="877"/>
      <c r="BRP72" s="877"/>
      <c r="BRQ72" s="877"/>
      <c r="BRR72" s="877"/>
      <c r="BRS72" s="877"/>
      <c r="BRT72" s="877"/>
      <c r="BRU72" s="877"/>
      <c r="BRV72" s="877"/>
      <c r="BRW72" s="877"/>
      <c r="BRX72" s="877"/>
      <c r="BRY72" s="877"/>
      <c r="BRZ72" s="877"/>
      <c r="BSA72" s="877"/>
      <c r="BSB72" s="877"/>
      <c r="BSC72" s="877"/>
      <c r="BSD72" s="877"/>
      <c r="BSE72" s="877"/>
      <c r="BSF72" s="877"/>
      <c r="BSG72" s="877"/>
      <c r="BSH72" s="877"/>
      <c r="BSI72" s="877"/>
      <c r="BSJ72" s="877"/>
      <c r="BSK72" s="877"/>
      <c r="BSL72" s="877"/>
      <c r="BSM72" s="877"/>
      <c r="BSN72" s="877"/>
      <c r="BSO72" s="877"/>
      <c r="BSP72" s="877"/>
      <c r="BSQ72" s="877"/>
      <c r="BSR72" s="877"/>
      <c r="BSS72" s="877"/>
      <c r="BST72" s="877"/>
      <c r="BSU72" s="877"/>
      <c r="BSV72" s="877"/>
      <c r="BSW72" s="877"/>
      <c r="BSX72" s="877"/>
      <c r="BSY72" s="877"/>
      <c r="BSZ72" s="877"/>
      <c r="BTA72" s="877"/>
      <c r="BTB72" s="877"/>
      <c r="BTC72" s="877"/>
      <c r="BTD72" s="877"/>
      <c r="BTE72" s="877"/>
      <c r="BTF72" s="877"/>
      <c r="BTG72" s="877"/>
      <c r="BTH72" s="877"/>
      <c r="BTI72" s="877"/>
      <c r="BTJ72" s="877"/>
      <c r="BTK72" s="877"/>
      <c r="BTL72" s="877"/>
      <c r="BTM72" s="877"/>
      <c r="BTN72" s="877"/>
      <c r="BTO72" s="877"/>
      <c r="BTP72" s="877"/>
      <c r="BTQ72" s="877"/>
      <c r="BTR72" s="877"/>
      <c r="BTS72" s="877"/>
      <c r="BTT72" s="877"/>
      <c r="BTU72" s="877"/>
      <c r="BTV72" s="877"/>
      <c r="BTW72" s="877"/>
      <c r="BTX72" s="877"/>
      <c r="BTY72" s="877"/>
      <c r="BTZ72" s="877"/>
      <c r="BUA72" s="877"/>
      <c r="BUB72" s="877"/>
      <c r="BUC72" s="877"/>
      <c r="BUD72" s="877"/>
      <c r="BUE72" s="877"/>
      <c r="BUF72" s="877"/>
      <c r="BUG72" s="877"/>
      <c r="BUH72" s="877"/>
      <c r="BUI72" s="877"/>
      <c r="BUJ72" s="877"/>
      <c r="BUK72" s="877"/>
      <c r="BUL72" s="877"/>
      <c r="BUM72" s="877"/>
      <c r="BUN72" s="877"/>
      <c r="BUO72" s="877"/>
      <c r="BUP72" s="877"/>
      <c r="BUQ72" s="877"/>
      <c r="BUR72" s="877"/>
      <c r="BUS72" s="877"/>
      <c r="BUT72" s="877"/>
      <c r="BUU72" s="877"/>
      <c r="BUV72" s="877"/>
      <c r="BUW72" s="877"/>
      <c r="BUX72" s="877"/>
      <c r="BUY72" s="877"/>
      <c r="BUZ72" s="877"/>
      <c r="BVA72" s="877"/>
      <c r="BVB72" s="877"/>
      <c r="BVC72" s="877"/>
      <c r="BVD72" s="877"/>
      <c r="BVE72" s="877"/>
      <c r="BVF72" s="877"/>
      <c r="BVG72" s="877"/>
      <c r="BVH72" s="877"/>
      <c r="BVI72" s="877"/>
      <c r="BVJ72" s="877"/>
      <c r="BVK72" s="877"/>
      <c r="BVL72" s="877"/>
      <c r="BVM72" s="877"/>
      <c r="BVN72" s="877"/>
      <c r="BVO72" s="877"/>
      <c r="BVP72" s="877"/>
      <c r="BVQ72" s="877"/>
      <c r="BVR72" s="877"/>
      <c r="BVS72" s="877"/>
      <c r="BVT72" s="877"/>
      <c r="BVU72" s="877"/>
      <c r="BVV72" s="877"/>
      <c r="BVW72" s="877"/>
      <c r="BVX72" s="877"/>
      <c r="BVY72" s="877"/>
      <c r="BVZ72" s="877"/>
      <c r="BWA72" s="877"/>
      <c r="BWB72" s="877"/>
      <c r="BWC72" s="877"/>
      <c r="BWD72" s="877"/>
      <c r="BWE72" s="877"/>
      <c r="BWF72" s="877"/>
      <c r="BWG72" s="877"/>
      <c r="BWH72" s="877"/>
      <c r="BWI72" s="877"/>
      <c r="BWJ72" s="877"/>
      <c r="BWK72" s="877"/>
      <c r="BWL72" s="877"/>
      <c r="BWM72" s="877"/>
      <c r="BWN72" s="877"/>
      <c r="BWO72" s="877"/>
      <c r="BWP72" s="877"/>
      <c r="BWQ72" s="877"/>
      <c r="BWR72" s="877"/>
      <c r="BWS72" s="877"/>
      <c r="BWT72" s="877"/>
      <c r="BWU72" s="877"/>
      <c r="BWV72" s="877"/>
      <c r="BWW72" s="877"/>
      <c r="BWX72" s="877"/>
      <c r="BWY72" s="877"/>
      <c r="BWZ72" s="877"/>
      <c r="BXA72" s="877"/>
      <c r="BXB72" s="877"/>
      <c r="BXC72" s="877"/>
      <c r="BXD72" s="877"/>
      <c r="BXE72" s="877"/>
      <c r="BXF72" s="877"/>
      <c r="BXG72" s="877"/>
      <c r="BXH72" s="877"/>
      <c r="BXI72" s="877"/>
      <c r="BXJ72" s="877"/>
      <c r="BXK72" s="877"/>
      <c r="BXL72" s="877"/>
      <c r="BXM72" s="877"/>
      <c r="BXN72" s="877"/>
      <c r="BXO72" s="877"/>
      <c r="BXP72" s="877"/>
      <c r="BXQ72" s="877"/>
      <c r="BXR72" s="877"/>
      <c r="BXS72" s="877"/>
      <c r="BXT72" s="877"/>
      <c r="BXU72" s="877"/>
      <c r="BXV72" s="877"/>
      <c r="BXW72" s="877"/>
      <c r="BXX72" s="877"/>
      <c r="BXY72" s="877"/>
      <c r="BXZ72" s="877"/>
      <c r="BYA72" s="877"/>
      <c r="BYB72" s="877"/>
      <c r="BYC72" s="877"/>
      <c r="BYD72" s="877"/>
      <c r="BYE72" s="877"/>
      <c r="BYF72" s="877"/>
      <c r="BYG72" s="877"/>
      <c r="BYH72" s="877"/>
      <c r="BYI72" s="877"/>
      <c r="BYJ72" s="877"/>
      <c r="BYK72" s="877"/>
      <c r="BYL72" s="877"/>
      <c r="BYM72" s="877"/>
      <c r="BYN72" s="877"/>
      <c r="BYO72" s="877"/>
      <c r="BYP72" s="877"/>
      <c r="BYQ72" s="877"/>
      <c r="BYR72" s="877"/>
      <c r="BYS72" s="877"/>
      <c r="BYT72" s="877"/>
      <c r="BYU72" s="877"/>
      <c r="BYV72" s="877"/>
      <c r="BYW72" s="877"/>
      <c r="BYX72" s="877"/>
      <c r="BYY72" s="877"/>
      <c r="BYZ72" s="877"/>
      <c r="BZA72" s="877"/>
      <c r="BZB72" s="877"/>
      <c r="BZC72" s="877"/>
      <c r="BZD72" s="877"/>
      <c r="BZE72" s="877"/>
      <c r="BZF72" s="877"/>
      <c r="BZG72" s="877"/>
      <c r="BZH72" s="877"/>
      <c r="BZI72" s="877"/>
      <c r="BZJ72" s="877"/>
      <c r="BZK72" s="877"/>
      <c r="BZL72" s="877"/>
      <c r="BZM72" s="877"/>
      <c r="BZN72" s="877"/>
      <c r="BZO72" s="877"/>
      <c r="BZP72" s="877"/>
      <c r="BZQ72" s="877"/>
      <c r="BZR72" s="877"/>
      <c r="BZS72" s="877"/>
      <c r="BZT72" s="877"/>
      <c r="BZU72" s="877"/>
      <c r="BZV72" s="877"/>
      <c r="BZW72" s="877"/>
      <c r="BZX72" s="877"/>
      <c r="BZY72" s="877"/>
      <c r="BZZ72" s="877"/>
      <c r="CAA72" s="877"/>
      <c r="CAB72" s="877"/>
      <c r="CAC72" s="877"/>
      <c r="CAD72" s="877"/>
      <c r="CAE72" s="877"/>
      <c r="CAF72" s="877"/>
      <c r="CAG72" s="877"/>
      <c r="CAH72" s="877"/>
      <c r="CAI72" s="877"/>
      <c r="CAJ72" s="877"/>
      <c r="CAK72" s="877"/>
      <c r="CAL72" s="877"/>
      <c r="CAM72" s="877"/>
      <c r="CAN72" s="877"/>
      <c r="CAO72" s="877"/>
      <c r="CAP72" s="877"/>
      <c r="CAQ72" s="877"/>
      <c r="CAR72" s="877"/>
      <c r="CAS72" s="877"/>
      <c r="CAT72" s="877"/>
      <c r="CAU72" s="877"/>
      <c r="CAV72" s="877"/>
      <c r="CAW72" s="877"/>
      <c r="CAX72" s="877"/>
      <c r="CAY72" s="877"/>
      <c r="CAZ72" s="877"/>
      <c r="CBA72" s="877"/>
      <c r="CBB72" s="877"/>
      <c r="CBC72" s="877"/>
      <c r="CBD72" s="877"/>
      <c r="CBE72" s="877"/>
      <c r="CBF72" s="877"/>
      <c r="CBG72" s="877"/>
      <c r="CBH72" s="877"/>
      <c r="CBI72" s="877"/>
      <c r="CBJ72" s="877"/>
      <c r="CBK72" s="877"/>
      <c r="CBL72" s="877"/>
      <c r="CBM72" s="877"/>
      <c r="CBN72" s="877"/>
      <c r="CBO72" s="877"/>
      <c r="CBP72" s="877"/>
      <c r="CBQ72" s="877"/>
      <c r="CBR72" s="877"/>
      <c r="CBS72" s="877"/>
      <c r="CBT72" s="877"/>
      <c r="CBU72" s="877"/>
      <c r="CBV72" s="877"/>
      <c r="CBW72" s="877"/>
      <c r="CBX72" s="877"/>
      <c r="CBY72" s="877"/>
      <c r="CBZ72" s="877"/>
      <c r="CCA72" s="877"/>
      <c r="CCB72" s="877"/>
      <c r="CCC72" s="877"/>
      <c r="CCD72" s="877"/>
      <c r="CCE72" s="877"/>
      <c r="CCF72" s="877"/>
      <c r="CCG72" s="877"/>
      <c r="CCH72" s="877"/>
      <c r="CCI72" s="877"/>
      <c r="CCJ72" s="877"/>
      <c r="CCK72" s="877"/>
      <c r="CCL72" s="877"/>
      <c r="CCM72" s="877"/>
      <c r="CCN72" s="877"/>
      <c r="CCO72" s="877"/>
      <c r="CCP72" s="877"/>
      <c r="CCQ72" s="877"/>
      <c r="CCR72" s="877"/>
      <c r="CCS72" s="877"/>
      <c r="CCT72" s="877"/>
      <c r="CCU72" s="877"/>
      <c r="CCV72" s="877"/>
      <c r="CCW72" s="877"/>
      <c r="CCX72" s="877"/>
      <c r="CCY72" s="877"/>
      <c r="CCZ72" s="877"/>
      <c r="CDA72" s="877"/>
      <c r="CDB72" s="877"/>
      <c r="CDC72" s="877"/>
      <c r="CDD72" s="877"/>
      <c r="CDE72" s="877"/>
      <c r="CDF72" s="877"/>
      <c r="CDG72" s="877"/>
      <c r="CDH72" s="877"/>
      <c r="CDI72" s="877"/>
      <c r="CDJ72" s="877"/>
      <c r="CDK72" s="877"/>
      <c r="CDL72" s="877"/>
      <c r="CDM72" s="877"/>
      <c r="CDN72" s="877"/>
      <c r="CDO72" s="877"/>
      <c r="CDP72" s="877"/>
      <c r="CDQ72" s="877"/>
      <c r="CDR72" s="877"/>
      <c r="CDS72" s="877"/>
      <c r="CDT72" s="877"/>
      <c r="CDU72" s="877"/>
      <c r="CDV72" s="877"/>
      <c r="CDW72" s="877"/>
      <c r="CDX72" s="877"/>
      <c r="CDY72" s="877"/>
      <c r="CDZ72" s="877"/>
      <c r="CEA72" s="877"/>
      <c r="CEB72" s="877"/>
      <c r="CEC72" s="877"/>
      <c r="CED72" s="877"/>
      <c r="CEE72" s="877"/>
      <c r="CEF72" s="877"/>
      <c r="CEG72" s="877"/>
      <c r="CEH72" s="877"/>
      <c r="CEI72" s="877"/>
      <c r="CEJ72" s="877"/>
      <c r="CEK72" s="877"/>
      <c r="CEL72" s="877"/>
      <c r="CEM72" s="877"/>
      <c r="CEN72" s="877"/>
      <c r="CEO72" s="877"/>
      <c r="CEP72" s="877"/>
      <c r="CEQ72" s="877"/>
      <c r="CER72" s="877"/>
      <c r="CES72" s="877"/>
      <c r="CET72" s="877"/>
      <c r="CEU72" s="877"/>
      <c r="CEV72" s="877"/>
      <c r="CEW72" s="877"/>
      <c r="CEX72" s="877"/>
      <c r="CEY72" s="877"/>
      <c r="CEZ72" s="877"/>
      <c r="CFA72" s="877"/>
      <c r="CFB72" s="877"/>
      <c r="CFC72" s="877"/>
      <c r="CFD72" s="877"/>
      <c r="CFE72" s="877"/>
      <c r="CFF72" s="877"/>
      <c r="CFG72" s="877"/>
      <c r="CFH72" s="877"/>
      <c r="CFI72" s="877"/>
      <c r="CFJ72" s="877"/>
      <c r="CFK72" s="877"/>
      <c r="CFL72" s="877"/>
      <c r="CFM72" s="877"/>
      <c r="CFN72" s="877"/>
      <c r="CFO72" s="877"/>
      <c r="CFP72" s="877"/>
      <c r="CFQ72" s="877"/>
      <c r="CFR72" s="877"/>
      <c r="CFS72" s="877"/>
      <c r="CFT72" s="877"/>
      <c r="CFU72" s="877"/>
      <c r="CFV72" s="877"/>
      <c r="CFW72" s="877"/>
      <c r="CFX72" s="877"/>
      <c r="CFY72" s="877"/>
      <c r="CFZ72" s="877"/>
      <c r="CGA72" s="877"/>
      <c r="CGB72" s="877"/>
      <c r="CGC72" s="877"/>
      <c r="CGD72" s="877"/>
      <c r="CGE72" s="877"/>
      <c r="CGF72" s="877"/>
      <c r="CGG72" s="877"/>
      <c r="CGH72" s="877"/>
      <c r="CGI72" s="877"/>
      <c r="CGJ72" s="877"/>
      <c r="CGK72" s="877"/>
      <c r="CGL72" s="877"/>
      <c r="CGM72" s="877"/>
      <c r="CGN72" s="877"/>
      <c r="CGO72" s="877"/>
      <c r="CGP72" s="877"/>
      <c r="CGQ72" s="877"/>
      <c r="CGR72" s="877"/>
      <c r="CGS72" s="877"/>
      <c r="CGT72" s="877"/>
      <c r="CGU72" s="877"/>
      <c r="CGV72" s="877"/>
      <c r="CGW72" s="877"/>
      <c r="CGX72" s="877"/>
      <c r="CGY72" s="877"/>
      <c r="CGZ72" s="877"/>
      <c r="CHA72" s="877"/>
      <c r="CHB72" s="877"/>
      <c r="CHC72" s="877"/>
      <c r="CHD72" s="877"/>
      <c r="CHE72" s="877"/>
      <c r="CHF72" s="877"/>
      <c r="CHG72" s="877"/>
      <c r="CHH72" s="877"/>
      <c r="CHI72" s="877"/>
      <c r="CHJ72" s="877"/>
      <c r="CHK72" s="877"/>
      <c r="CHL72" s="877"/>
      <c r="CHM72" s="877"/>
      <c r="CHN72" s="877"/>
      <c r="CHO72" s="877"/>
      <c r="CHP72" s="877"/>
      <c r="CHQ72" s="877"/>
      <c r="CHR72" s="877"/>
      <c r="CHS72" s="877"/>
      <c r="CHT72" s="877"/>
      <c r="CHU72" s="877"/>
      <c r="CHV72" s="877"/>
      <c r="CHW72" s="877"/>
      <c r="CHX72" s="877"/>
      <c r="CHY72" s="877"/>
      <c r="CHZ72" s="877"/>
      <c r="CIA72" s="877"/>
      <c r="CIB72" s="877"/>
      <c r="CIC72" s="877"/>
      <c r="CID72" s="877"/>
      <c r="CIE72" s="877"/>
      <c r="CIF72" s="877"/>
      <c r="CIG72" s="877"/>
      <c r="CIH72" s="877"/>
      <c r="CII72" s="877"/>
      <c r="CIJ72" s="877"/>
      <c r="CIK72" s="877"/>
      <c r="CIL72" s="877"/>
      <c r="CIM72" s="877"/>
      <c r="CIN72" s="877"/>
      <c r="CIO72" s="877"/>
      <c r="CIP72" s="877"/>
      <c r="CIQ72" s="877"/>
      <c r="CIR72" s="877"/>
      <c r="CIS72" s="877"/>
      <c r="CIT72" s="877"/>
      <c r="CIU72" s="877"/>
      <c r="CIV72" s="877"/>
      <c r="CIW72" s="877"/>
      <c r="CIX72" s="877"/>
      <c r="CIY72" s="877"/>
      <c r="CIZ72" s="877"/>
      <c r="CJA72" s="877"/>
      <c r="CJB72" s="877"/>
      <c r="CJC72" s="877"/>
      <c r="CJD72" s="877"/>
      <c r="CJE72" s="877"/>
      <c r="CJF72" s="877"/>
      <c r="CJG72" s="877"/>
      <c r="CJH72" s="877"/>
      <c r="CJI72" s="877"/>
      <c r="CJJ72" s="877"/>
      <c r="CJK72" s="877"/>
      <c r="CJL72" s="877"/>
      <c r="CJM72" s="877"/>
      <c r="CJN72" s="877"/>
      <c r="CJO72" s="877"/>
      <c r="CJP72" s="877"/>
      <c r="CJQ72" s="877"/>
      <c r="CJR72" s="877"/>
      <c r="CJS72" s="877"/>
      <c r="CJT72" s="877"/>
      <c r="CJU72" s="877"/>
      <c r="CJV72" s="877"/>
      <c r="CJW72" s="877"/>
      <c r="CJX72" s="877"/>
      <c r="CJY72" s="877"/>
      <c r="CJZ72" s="877"/>
      <c r="CKA72" s="877"/>
      <c r="CKB72" s="877"/>
      <c r="CKC72" s="877"/>
      <c r="CKD72" s="877"/>
      <c r="CKE72" s="877"/>
      <c r="CKF72" s="877"/>
      <c r="CKG72" s="877"/>
      <c r="CKH72" s="877"/>
      <c r="CKI72" s="877"/>
      <c r="CKJ72" s="877"/>
      <c r="CKK72" s="877"/>
      <c r="CKL72" s="877"/>
      <c r="CKM72" s="877"/>
      <c r="CKN72" s="877"/>
      <c r="CKO72" s="877"/>
      <c r="CKP72" s="877"/>
      <c r="CKQ72" s="877"/>
      <c r="CKR72" s="877"/>
      <c r="CKS72" s="877"/>
      <c r="CKT72" s="877"/>
      <c r="CKU72" s="877"/>
      <c r="CKV72" s="877"/>
      <c r="CKW72" s="877"/>
      <c r="CKX72" s="877"/>
      <c r="CKY72" s="877"/>
      <c r="CKZ72" s="877"/>
      <c r="CLA72" s="877"/>
      <c r="CLB72" s="877"/>
      <c r="CLC72" s="877"/>
      <c r="CLD72" s="877"/>
      <c r="CLE72" s="877"/>
      <c r="CLF72" s="877"/>
      <c r="CLG72" s="877"/>
      <c r="CLH72" s="877"/>
      <c r="CLI72" s="877"/>
      <c r="CLJ72" s="877"/>
      <c r="CLK72" s="877"/>
      <c r="CLL72" s="877"/>
      <c r="CLM72" s="877"/>
      <c r="CLN72" s="877"/>
      <c r="CLO72" s="877"/>
      <c r="CLP72" s="877"/>
      <c r="CLQ72" s="877"/>
      <c r="CLR72" s="877"/>
      <c r="CLS72" s="877"/>
      <c r="CLT72" s="877"/>
      <c r="CLU72" s="877"/>
      <c r="CLV72" s="877"/>
      <c r="CLW72" s="877"/>
      <c r="CLX72" s="877"/>
      <c r="CLY72" s="877"/>
      <c r="CLZ72" s="877"/>
      <c r="CMA72" s="877"/>
      <c r="CMB72" s="877"/>
      <c r="CMC72" s="877"/>
      <c r="CMD72" s="877"/>
      <c r="CME72" s="877"/>
      <c r="CMF72" s="877"/>
      <c r="CMG72" s="877"/>
      <c r="CMH72" s="877"/>
      <c r="CMI72" s="877"/>
      <c r="CMJ72" s="877"/>
      <c r="CMK72" s="877"/>
      <c r="CML72" s="877"/>
      <c r="CMM72" s="877"/>
      <c r="CMN72" s="877"/>
      <c r="CMO72" s="877"/>
      <c r="CMP72" s="877"/>
      <c r="CMQ72" s="877"/>
      <c r="CMR72" s="877"/>
      <c r="CMS72" s="877"/>
      <c r="CMT72" s="877"/>
      <c r="CMU72" s="877"/>
      <c r="CMV72" s="877"/>
      <c r="CMW72" s="877"/>
      <c r="CMX72" s="877"/>
      <c r="CMY72" s="877"/>
      <c r="CMZ72" s="877"/>
      <c r="CNA72" s="877"/>
      <c r="CNB72" s="877"/>
      <c r="CNC72" s="877"/>
      <c r="CND72" s="877"/>
      <c r="CNE72" s="877"/>
      <c r="CNF72" s="877"/>
      <c r="CNG72" s="877"/>
      <c r="CNH72" s="877"/>
      <c r="CNI72" s="877"/>
      <c r="CNJ72" s="877"/>
      <c r="CNK72" s="877"/>
      <c r="CNL72" s="877"/>
      <c r="CNM72" s="877"/>
      <c r="CNN72" s="877"/>
      <c r="CNO72" s="877"/>
      <c r="CNP72" s="877"/>
      <c r="CNQ72" s="877"/>
      <c r="CNR72" s="877"/>
      <c r="CNS72" s="877"/>
      <c r="CNT72" s="877"/>
      <c r="CNU72" s="877"/>
      <c r="CNV72" s="877"/>
      <c r="CNW72" s="877"/>
      <c r="CNX72" s="877"/>
      <c r="CNY72" s="877"/>
      <c r="CNZ72" s="877"/>
      <c r="COA72" s="877"/>
      <c r="COB72" s="877"/>
      <c r="COC72" s="877"/>
      <c r="COD72" s="877"/>
      <c r="COE72" s="877"/>
      <c r="COF72" s="877"/>
      <c r="COG72" s="877"/>
      <c r="COH72" s="877"/>
      <c r="COI72" s="877"/>
      <c r="COJ72" s="877"/>
      <c r="COK72" s="877"/>
      <c r="COL72" s="877"/>
      <c r="COM72" s="877"/>
      <c r="CON72" s="877"/>
      <c r="COO72" s="877"/>
      <c r="COP72" s="877"/>
      <c r="COQ72" s="877"/>
      <c r="COR72" s="877"/>
      <c r="COS72" s="877"/>
      <c r="COT72" s="877"/>
      <c r="COU72" s="877"/>
      <c r="COV72" s="877"/>
      <c r="COW72" s="877"/>
      <c r="COX72" s="877"/>
      <c r="COY72" s="877"/>
      <c r="COZ72" s="877"/>
      <c r="CPA72" s="877"/>
      <c r="CPB72" s="877"/>
      <c r="CPC72" s="877"/>
      <c r="CPD72" s="877"/>
      <c r="CPE72" s="877"/>
      <c r="CPF72" s="877"/>
      <c r="CPG72" s="877"/>
      <c r="CPH72" s="877"/>
      <c r="CPI72" s="877"/>
      <c r="CPJ72" s="877"/>
      <c r="CPK72" s="877"/>
      <c r="CPL72" s="877"/>
      <c r="CPM72" s="877"/>
      <c r="CPN72" s="877"/>
      <c r="CPO72" s="877"/>
      <c r="CPP72" s="877"/>
      <c r="CPQ72" s="877"/>
      <c r="CPR72" s="877"/>
      <c r="CPS72" s="877"/>
      <c r="CPT72" s="877"/>
      <c r="CPU72" s="877"/>
      <c r="CPV72" s="877"/>
      <c r="CPW72" s="877"/>
      <c r="CPX72" s="877"/>
      <c r="CPY72" s="877"/>
      <c r="CPZ72" s="877"/>
      <c r="CQA72" s="877"/>
      <c r="CQB72" s="877"/>
      <c r="CQC72" s="877"/>
      <c r="CQD72" s="877"/>
      <c r="CQE72" s="877"/>
      <c r="CQF72" s="877"/>
      <c r="CQG72" s="877"/>
      <c r="CQH72" s="877"/>
      <c r="CQI72" s="877"/>
      <c r="CQJ72" s="877"/>
      <c r="CQK72" s="877"/>
      <c r="CQL72" s="877"/>
      <c r="CQM72" s="877"/>
      <c r="CQN72" s="877"/>
      <c r="CQO72" s="877"/>
      <c r="CQP72" s="877"/>
      <c r="CQQ72" s="877"/>
      <c r="CQR72" s="877"/>
      <c r="CQS72" s="877"/>
      <c r="CQT72" s="877"/>
      <c r="CQU72" s="877"/>
      <c r="CQV72" s="877"/>
      <c r="CQW72" s="877"/>
      <c r="CQX72" s="877"/>
      <c r="CQY72" s="877"/>
      <c r="CQZ72" s="877"/>
      <c r="CRA72" s="877"/>
      <c r="CRB72" s="877"/>
      <c r="CRC72" s="877"/>
      <c r="CRD72" s="877"/>
      <c r="CRE72" s="877"/>
      <c r="CRF72" s="877"/>
      <c r="CRG72" s="877"/>
      <c r="CRH72" s="877"/>
      <c r="CRI72" s="877"/>
      <c r="CRJ72" s="877"/>
      <c r="CRK72" s="877"/>
      <c r="CRL72" s="877"/>
      <c r="CRM72" s="877"/>
      <c r="CRN72" s="877"/>
      <c r="CRO72" s="877"/>
      <c r="CRP72" s="877"/>
      <c r="CRQ72" s="877"/>
      <c r="CRR72" s="877"/>
      <c r="CRS72" s="877"/>
      <c r="CRT72" s="877"/>
      <c r="CRU72" s="877"/>
      <c r="CRV72" s="877"/>
      <c r="CRW72" s="877"/>
      <c r="CRX72" s="877"/>
      <c r="CRY72" s="877"/>
      <c r="CRZ72" s="877"/>
      <c r="CSA72" s="877"/>
      <c r="CSB72" s="877"/>
      <c r="CSC72" s="877"/>
      <c r="CSD72" s="877"/>
      <c r="CSE72" s="877"/>
      <c r="CSF72" s="877"/>
      <c r="CSG72" s="877"/>
      <c r="CSH72" s="877"/>
      <c r="CSI72" s="877"/>
      <c r="CSJ72" s="877"/>
      <c r="CSK72" s="877"/>
      <c r="CSL72" s="877"/>
      <c r="CSM72" s="877"/>
      <c r="CSN72" s="877"/>
      <c r="CSO72" s="877"/>
      <c r="CSP72" s="877"/>
      <c r="CSQ72" s="877"/>
      <c r="CSR72" s="877"/>
      <c r="CSS72" s="877"/>
      <c r="CST72" s="877"/>
      <c r="CSU72" s="877"/>
      <c r="CSV72" s="877"/>
      <c r="CSW72" s="877"/>
      <c r="CSX72" s="877"/>
      <c r="CSY72" s="877"/>
      <c r="CSZ72" s="877"/>
      <c r="CTA72" s="877"/>
      <c r="CTB72" s="877"/>
      <c r="CTC72" s="877"/>
      <c r="CTD72" s="877"/>
      <c r="CTE72" s="877"/>
      <c r="CTF72" s="877"/>
      <c r="CTG72" s="877"/>
      <c r="CTH72" s="877"/>
      <c r="CTI72" s="877"/>
      <c r="CTJ72" s="877"/>
      <c r="CTK72" s="877"/>
      <c r="CTL72" s="877"/>
      <c r="CTM72" s="877"/>
      <c r="CTN72" s="877"/>
      <c r="CTO72" s="877"/>
      <c r="CTP72" s="877"/>
      <c r="CTQ72" s="877"/>
      <c r="CTR72" s="877"/>
      <c r="CTS72" s="877"/>
      <c r="CTT72" s="877"/>
      <c r="CTU72" s="877"/>
      <c r="CTV72" s="877"/>
      <c r="CTW72" s="877"/>
      <c r="CTX72" s="877"/>
      <c r="CTY72" s="877"/>
      <c r="CTZ72" s="877"/>
      <c r="CUA72" s="877"/>
      <c r="CUB72" s="877"/>
      <c r="CUC72" s="877"/>
      <c r="CUD72" s="877"/>
      <c r="CUE72" s="877"/>
      <c r="CUF72" s="877"/>
      <c r="CUG72" s="877"/>
      <c r="CUH72" s="877"/>
      <c r="CUI72" s="877"/>
      <c r="CUJ72" s="877"/>
      <c r="CUK72" s="877"/>
      <c r="CUL72" s="877"/>
      <c r="CUM72" s="877"/>
      <c r="CUN72" s="877"/>
      <c r="CUO72" s="877"/>
      <c r="CUP72" s="877"/>
      <c r="CUQ72" s="877"/>
      <c r="CUR72" s="877"/>
      <c r="CUS72" s="877"/>
      <c r="CUT72" s="877"/>
      <c r="CUU72" s="877"/>
      <c r="CUV72" s="877"/>
      <c r="CUW72" s="877"/>
      <c r="CUX72" s="877"/>
      <c r="CUY72" s="877"/>
      <c r="CUZ72" s="877"/>
      <c r="CVA72" s="877"/>
      <c r="CVB72" s="877"/>
      <c r="CVC72" s="877"/>
      <c r="CVD72" s="877"/>
      <c r="CVE72" s="877"/>
      <c r="CVF72" s="877"/>
      <c r="CVG72" s="877"/>
      <c r="CVH72" s="877"/>
      <c r="CVI72" s="877"/>
      <c r="CVJ72" s="877"/>
      <c r="CVK72" s="877"/>
      <c r="CVL72" s="877"/>
      <c r="CVM72" s="877"/>
      <c r="CVN72" s="877"/>
      <c r="CVO72" s="877"/>
      <c r="CVP72" s="877"/>
      <c r="CVQ72" s="877"/>
      <c r="CVR72" s="877"/>
      <c r="CVS72" s="877"/>
      <c r="CVT72" s="877"/>
      <c r="CVU72" s="877"/>
      <c r="CVV72" s="877"/>
      <c r="CVW72" s="877"/>
      <c r="CVX72" s="877"/>
      <c r="CVY72" s="877"/>
      <c r="CVZ72" s="877"/>
      <c r="CWA72" s="877"/>
      <c r="CWB72" s="877"/>
      <c r="CWC72" s="877"/>
      <c r="CWD72" s="877"/>
      <c r="CWE72" s="877"/>
      <c r="CWF72" s="877"/>
      <c r="CWG72" s="877"/>
      <c r="CWH72" s="877"/>
      <c r="CWI72" s="877"/>
      <c r="CWJ72" s="877"/>
      <c r="CWK72" s="877"/>
      <c r="CWL72" s="877"/>
      <c r="CWM72" s="877"/>
      <c r="CWN72" s="877"/>
      <c r="CWO72" s="877"/>
      <c r="CWP72" s="877"/>
      <c r="CWQ72" s="877"/>
      <c r="CWR72" s="877"/>
      <c r="CWS72" s="877"/>
      <c r="CWT72" s="877"/>
      <c r="CWU72" s="877"/>
      <c r="CWV72" s="877"/>
      <c r="CWW72" s="877"/>
      <c r="CWX72" s="877"/>
      <c r="CWY72" s="877"/>
      <c r="CWZ72" s="877"/>
      <c r="CXA72" s="877"/>
      <c r="CXB72" s="877"/>
      <c r="CXC72" s="877"/>
      <c r="CXD72" s="877"/>
      <c r="CXE72" s="877"/>
      <c r="CXF72" s="877"/>
      <c r="CXG72" s="877"/>
      <c r="CXH72" s="877"/>
      <c r="CXI72" s="877"/>
      <c r="CXJ72" s="877"/>
      <c r="CXK72" s="877"/>
      <c r="CXL72" s="877"/>
      <c r="CXM72" s="877"/>
      <c r="CXN72" s="877"/>
      <c r="CXO72" s="877"/>
      <c r="CXP72" s="877"/>
      <c r="CXQ72" s="877"/>
      <c r="CXR72" s="877"/>
      <c r="CXS72" s="877"/>
      <c r="CXT72" s="877"/>
      <c r="CXU72" s="877"/>
      <c r="CXV72" s="877"/>
      <c r="CXW72" s="877"/>
      <c r="CXX72" s="877"/>
      <c r="CXY72" s="877"/>
      <c r="CXZ72" s="877"/>
      <c r="CYA72" s="877"/>
      <c r="CYB72" s="877"/>
      <c r="CYC72" s="877"/>
      <c r="CYD72" s="877"/>
      <c r="CYE72" s="877"/>
      <c r="CYF72" s="877"/>
      <c r="CYG72" s="877"/>
      <c r="CYH72" s="877"/>
      <c r="CYI72" s="877"/>
      <c r="CYJ72" s="877"/>
      <c r="CYK72" s="877"/>
      <c r="CYL72" s="877"/>
      <c r="CYM72" s="877"/>
      <c r="CYN72" s="877"/>
      <c r="CYO72" s="877"/>
      <c r="CYP72" s="877"/>
      <c r="CYQ72" s="877"/>
      <c r="CYR72" s="877"/>
      <c r="CYS72" s="877"/>
      <c r="CYT72" s="877"/>
      <c r="CYU72" s="877"/>
      <c r="CYV72" s="877"/>
      <c r="CYW72" s="877"/>
      <c r="CYX72" s="877"/>
      <c r="CYY72" s="877"/>
      <c r="CYZ72" s="877"/>
      <c r="CZA72" s="877"/>
      <c r="CZB72" s="877"/>
      <c r="CZC72" s="877"/>
      <c r="CZD72" s="877"/>
      <c r="CZE72" s="877"/>
      <c r="CZF72" s="877"/>
      <c r="CZG72" s="877"/>
      <c r="CZH72" s="877"/>
      <c r="CZI72" s="877"/>
      <c r="CZJ72" s="877"/>
      <c r="CZK72" s="877"/>
      <c r="CZL72" s="877"/>
      <c r="CZM72" s="877"/>
      <c r="CZN72" s="877"/>
      <c r="CZO72" s="877"/>
      <c r="CZP72" s="877"/>
      <c r="CZQ72" s="877"/>
      <c r="CZR72" s="877"/>
      <c r="CZS72" s="877"/>
      <c r="CZT72" s="877"/>
      <c r="CZU72" s="877"/>
      <c r="CZV72" s="877"/>
      <c r="CZW72" s="877"/>
      <c r="CZX72" s="877"/>
      <c r="CZY72" s="877"/>
      <c r="CZZ72" s="877"/>
      <c r="DAA72" s="877"/>
      <c r="DAB72" s="877"/>
      <c r="DAC72" s="877"/>
      <c r="DAD72" s="877"/>
      <c r="DAE72" s="877"/>
      <c r="DAF72" s="877"/>
      <c r="DAG72" s="877"/>
      <c r="DAH72" s="877"/>
      <c r="DAI72" s="877"/>
      <c r="DAJ72" s="877"/>
      <c r="DAK72" s="877"/>
      <c r="DAL72" s="877"/>
      <c r="DAM72" s="877"/>
      <c r="DAN72" s="877"/>
      <c r="DAO72" s="877"/>
      <c r="DAP72" s="877"/>
      <c r="DAQ72" s="877"/>
      <c r="DAR72" s="877"/>
      <c r="DAS72" s="877"/>
      <c r="DAT72" s="877"/>
      <c r="DAU72" s="877"/>
      <c r="DAV72" s="877"/>
      <c r="DAW72" s="877"/>
      <c r="DAX72" s="877"/>
      <c r="DAY72" s="877"/>
      <c r="DAZ72" s="877"/>
      <c r="DBA72" s="877"/>
      <c r="DBB72" s="877"/>
      <c r="DBC72" s="877"/>
      <c r="DBD72" s="877"/>
      <c r="DBE72" s="877"/>
      <c r="DBF72" s="877"/>
      <c r="DBG72" s="877"/>
      <c r="DBH72" s="877"/>
      <c r="DBI72" s="877"/>
      <c r="DBJ72" s="877"/>
      <c r="DBK72" s="877"/>
      <c r="DBL72" s="877"/>
      <c r="DBM72" s="877"/>
      <c r="DBN72" s="877"/>
      <c r="DBO72" s="877"/>
      <c r="DBP72" s="877"/>
      <c r="DBQ72" s="877"/>
      <c r="DBR72" s="877"/>
      <c r="DBS72" s="877"/>
      <c r="DBT72" s="877"/>
      <c r="DBU72" s="877"/>
      <c r="DBV72" s="877"/>
      <c r="DBW72" s="877"/>
      <c r="DBX72" s="877"/>
      <c r="DBY72" s="877"/>
      <c r="DBZ72" s="877"/>
      <c r="DCA72" s="877"/>
      <c r="DCB72" s="877"/>
      <c r="DCC72" s="877"/>
      <c r="DCD72" s="877"/>
      <c r="DCE72" s="877"/>
      <c r="DCF72" s="877"/>
      <c r="DCG72" s="877"/>
      <c r="DCH72" s="877"/>
      <c r="DCI72" s="877"/>
      <c r="DCJ72" s="877"/>
      <c r="DCK72" s="877"/>
      <c r="DCL72" s="877"/>
      <c r="DCM72" s="877"/>
      <c r="DCN72" s="877"/>
      <c r="DCO72" s="877"/>
      <c r="DCP72" s="877"/>
      <c r="DCQ72" s="877"/>
      <c r="DCR72" s="877"/>
      <c r="DCS72" s="877"/>
      <c r="DCT72" s="877"/>
      <c r="DCU72" s="877"/>
      <c r="DCV72" s="877"/>
      <c r="DCW72" s="877"/>
      <c r="DCX72" s="877"/>
      <c r="DCY72" s="877"/>
      <c r="DCZ72" s="877"/>
      <c r="DDA72" s="877"/>
      <c r="DDB72" s="877"/>
      <c r="DDC72" s="877"/>
      <c r="DDD72" s="877"/>
      <c r="DDE72" s="877"/>
      <c r="DDF72" s="877"/>
      <c r="DDG72" s="877"/>
      <c r="DDH72" s="877"/>
      <c r="DDI72" s="877"/>
      <c r="DDJ72" s="877"/>
      <c r="DDK72" s="877"/>
      <c r="DDL72" s="877"/>
      <c r="DDM72" s="877"/>
      <c r="DDN72" s="877"/>
      <c r="DDO72" s="877"/>
      <c r="DDP72" s="877"/>
      <c r="DDQ72" s="877"/>
      <c r="DDR72" s="877"/>
      <c r="DDS72" s="877"/>
      <c r="DDT72" s="877"/>
      <c r="DDU72" s="877"/>
      <c r="DDV72" s="877"/>
      <c r="DDW72" s="877"/>
      <c r="DDX72" s="877"/>
      <c r="DDY72" s="877"/>
      <c r="DDZ72" s="877"/>
      <c r="DEA72" s="877"/>
      <c r="DEB72" s="877"/>
      <c r="DEC72" s="877"/>
      <c r="DED72" s="877"/>
      <c r="DEE72" s="877"/>
      <c r="DEF72" s="877"/>
      <c r="DEG72" s="877"/>
      <c r="DEH72" s="877"/>
      <c r="DEI72" s="877"/>
      <c r="DEJ72" s="877"/>
      <c r="DEK72" s="877"/>
      <c r="DEL72" s="877"/>
      <c r="DEM72" s="877"/>
      <c r="DEN72" s="877"/>
      <c r="DEO72" s="877"/>
      <c r="DEP72" s="877"/>
      <c r="DEQ72" s="877"/>
      <c r="DER72" s="877"/>
      <c r="DES72" s="877"/>
      <c r="DET72" s="877"/>
      <c r="DEU72" s="877"/>
      <c r="DEV72" s="877"/>
      <c r="DEW72" s="877"/>
      <c r="DEX72" s="877"/>
      <c r="DEY72" s="877"/>
      <c r="DEZ72" s="877"/>
      <c r="DFA72" s="877"/>
      <c r="DFB72" s="877"/>
      <c r="DFC72" s="877"/>
      <c r="DFD72" s="877"/>
      <c r="DFE72" s="877"/>
      <c r="DFF72" s="877"/>
      <c r="DFG72" s="877"/>
      <c r="DFH72" s="877"/>
      <c r="DFI72" s="877"/>
      <c r="DFJ72" s="877"/>
      <c r="DFK72" s="877"/>
      <c r="DFL72" s="877"/>
      <c r="DFM72" s="877"/>
      <c r="DFN72" s="877"/>
      <c r="DFO72" s="877"/>
      <c r="DFP72" s="877"/>
      <c r="DFQ72" s="877"/>
      <c r="DFR72" s="877"/>
      <c r="DFS72" s="877"/>
      <c r="DFT72" s="877"/>
      <c r="DFU72" s="877"/>
      <c r="DFV72" s="877"/>
      <c r="DFW72" s="877"/>
      <c r="DFX72" s="877"/>
      <c r="DFY72" s="877"/>
      <c r="DFZ72" s="877"/>
      <c r="DGA72" s="877"/>
      <c r="DGB72" s="877"/>
      <c r="DGC72" s="877"/>
      <c r="DGD72" s="877"/>
      <c r="DGE72" s="877"/>
      <c r="DGF72" s="877"/>
      <c r="DGG72" s="877"/>
      <c r="DGH72" s="877"/>
      <c r="DGI72" s="877"/>
      <c r="DGJ72" s="877"/>
      <c r="DGK72" s="877"/>
      <c r="DGL72" s="877"/>
      <c r="DGM72" s="877"/>
      <c r="DGN72" s="877"/>
      <c r="DGO72" s="877"/>
      <c r="DGP72" s="877"/>
      <c r="DGQ72" s="877"/>
      <c r="DGR72" s="877"/>
      <c r="DGS72" s="877"/>
      <c r="DGT72" s="877"/>
      <c r="DGU72" s="877"/>
      <c r="DGV72" s="877"/>
      <c r="DGW72" s="877"/>
      <c r="DGX72" s="877"/>
      <c r="DGY72" s="877"/>
      <c r="DGZ72" s="877"/>
      <c r="DHA72" s="877"/>
      <c r="DHB72" s="877"/>
      <c r="DHC72" s="877"/>
      <c r="DHD72" s="877"/>
      <c r="DHE72" s="877"/>
      <c r="DHF72" s="877"/>
      <c r="DHG72" s="877"/>
      <c r="DHH72" s="877"/>
      <c r="DHI72" s="877"/>
      <c r="DHJ72" s="877"/>
      <c r="DHK72" s="877"/>
      <c r="DHL72" s="877"/>
      <c r="DHM72" s="877"/>
      <c r="DHN72" s="877"/>
      <c r="DHO72" s="877"/>
      <c r="DHP72" s="877"/>
      <c r="DHQ72" s="877"/>
      <c r="DHR72" s="877"/>
      <c r="DHS72" s="877"/>
      <c r="DHT72" s="877"/>
      <c r="DHU72" s="877"/>
      <c r="DHV72" s="877"/>
      <c r="DHW72" s="877"/>
      <c r="DHX72" s="877"/>
      <c r="DHY72" s="877"/>
      <c r="DHZ72" s="877"/>
      <c r="DIA72" s="877"/>
      <c r="DIB72" s="877"/>
      <c r="DIC72" s="877"/>
      <c r="DID72" s="877"/>
      <c r="DIE72" s="877"/>
      <c r="DIF72" s="877"/>
      <c r="DIG72" s="877"/>
      <c r="DIH72" s="877"/>
      <c r="DII72" s="877"/>
      <c r="DIJ72" s="877"/>
      <c r="DIK72" s="877"/>
      <c r="DIL72" s="877"/>
      <c r="DIM72" s="877"/>
      <c r="DIN72" s="877"/>
      <c r="DIO72" s="877"/>
      <c r="DIP72" s="877"/>
      <c r="DIQ72" s="877"/>
      <c r="DIR72" s="877"/>
      <c r="DIS72" s="877"/>
      <c r="DIT72" s="877"/>
      <c r="DIU72" s="877"/>
      <c r="DIV72" s="877"/>
      <c r="DIW72" s="877"/>
      <c r="DIX72" s="877"/>
      <c r="DIY72" s="877"/>
      <c r="DIZ72" s="877"/>
      <c r="DJA72" s="877"/>
      <c r="DJB72" s="877"/>
      <c r="DJC72" s="877"/>
      <c r="DJD72" s="877"/>
      <c r="DJE72" s="877"/>
      <c r="DJF72" s="877"/>
      <c r="DJG72" s="877"/>
      <c r="DJH72" s="877"/>
      <c r="DJI72" s="877"/>
      <c r="DJJ72" s="877"/>
      <c r="DJK72" s="877"/>
      <c r="DJL72" s="877"/>
      <c r="DJM72" s="877"/>
      <c r="DJN72" s="877"/>
      <c r="DJO72" s="877"/>
      <c r="DJP72" s="877"/>
      <c r="DJQ72" s="877"/>
      <c r="DJR72" s="877"/>
      <c r="DJS72" s="877"/>
      <c r="DJT72" s="877"/>
      <c r="DJU72" s="877"/>
      <c r="DJV72" s="877"/>
      <c r="DJW72" s="877"/>
      <c r="DJX72" s="877"/>
      <c r="DJY72" s="877"/>
      <c r="DJZ72" s="877"/>
      <c r="DKA72" s="877"/>
      <c r="DKB72" s="877"/>
      <c r="DKC72" s="877"/>
      <c r="DKD72" s="877"/>
      <c r="DKE72" s="877"/>
      <c r="DKF72" s="877"/>
      <c r="DKG72" s="877"/>
      <c r="DKH72" s="877"/>
      <c r="DKI72" s="877"/>
      <c r="DKJ72" s="877"/>
      <c r="DKK72" s="877"/>
      <c r="DKL72" s="877"/>
      <c r="DKM72" s="877"/>
      <c r="DKN72" s="877"/>
      <c r="DKO72" s="877"/>
      <c r="DKP72" s="877"/>
      <c r="DKQ72" s="877"/>
      <c r="DKR72" s="877"/>
      <c r="DKS72" s="877"/>
      <c r="DKT72" s="877"/>
      <c r="DKU72" s="877"/>
      <c r="DKV72" s="877"/>
      <c r="DKW72" s="877"/>
      <c r="DKX72" s="877"/>
      <c r="DKY72" s="877"/>
      <c r="DKZ72" s="877"/>
      <c r="DLA72" s="877"/>
      <c r="DLB72" s="877"/>
      <c r="DLC72" s="877"/>
      <c r="DLD72" s="877"/>
      <c r="DLE72" s="877"/>
      <c r="DLF72" s="877"/>
      <c r="DLG72" s="877"/>
      <c r="DLH72" s="877"/>
      <c r="DLI72" s="877"/>
      <c r="DLJ72" s="877"/>
      <c r="DLK72" s="877"/>
      <c r="DLL72" s="877"/>
      <c r="DLM72" s="877"/>
      <c r="DLN72" s="877"/>
      <c r="DLO72" s="877"/>
      <c r="DLP72" s="877"/>
      <c r="DLQ72" s="877"/>
      <c r="DLR72" s="877"/>
      <c r="DLS72" s="877"/>
      <c r="DLT72" s="877"/>
      <c r="DLU72" s="877"/>
      <c r="DLV72" s="877"/>
      <c r="DLW72" s="877"/>
      <c r="DLX72" s="877"/>
      <c r="DLY72" s="877"/>
      <c r="DLZ72" s="877"/>
      <c r="DMA72" s="877"/>
      <c r="DMB72" s="877"/>
      <c r="DMC72" s="877"/>
      <c r="DMD72" s="877"/>
      <c r="DME72" s="877"/>
      <c r="DMF72" s="877"/>
      <c r="DMG72" s="877"/>
      <c r="DMH72" s="877"/>
      <c r="DMI72" s="877"/>
      <c r="DMJ72" s="877"/>
      <c r="DMK72" s="877"/>
      <c r="DML72" s="877"/>
      <c r="DMM72" s="877"/>
      <c r="DMN72" s="877"/>
      <c r="DMO72" s="877"/>
      <c r="DMP72" s="877"/>
      <c r="DMQ72" s="877"/>
      <c r="DMR72" s="877"/>
      <c r="DMS72" s="877"/>
      <c r="DMT72" s="877"/>
      <c r="DMU72" s="877"/>
      <c r="DMV72" s="877"/>
      <c r="DMW72" s="877"/>
      <c r="DMX72" s="877"/>
      <c r="DMY72" s="877"/>
      <c r="DMZ72" s="877"/>
      <c r="DNA72" s="877"/>
      <c r="DNB72" s="877"/>
      <c r="DNC72" s="877"/>
      <c r="DND72" s="877"/>
      <c r="DNE72" s="877"/>
      <c r="DNF72" s="877"/>
      <c r="DNG72" s="877"/>
      <c r="DNH72" s="877"/>
      <c r="DNI72" s="877"/>
      <c r="DNJ72" s="877"/>
      <c r="DNK72" s="877"/>
      <c r="DNL72" s="877"/>
      <c r="DNM72" s="877"/>
      <c r="DNN72" s="877"/>
      <c r="DNO72" s="877"/>
      <c r="DNP72" s="877"/>
      <c r="DNQ72" s="877"/>
      <c r="DNR72" s="877"/>
      <c r="DNS72" s="877"/>
      <c r="DNT72" s="877"/>
      <c r="DNU72" s="877"/>
      <c r="DNV72" s="877"/>
      <c r="DNW72" s="877"/>
      <c r="DNX72" s="877"/>
      <c r="DNY72" s="877"/>
      <c r="DNZ72" s="877"/>
      <c r="DOA72" s="877"/>
      <c r="DOB72" s="877"/>
      <c r="DOC72" s="877"/>
      <c r="DOD72" s="877"/>
      <c r="DOE72" s="877"/>
      <c r="DOF72" s="877"/>
      <c r="DOG72" s="877"/>
      <c r="DOH72" s="877"/>
      <c r="DOI72" s="877"/>
      <c r="DOJ72" s="877"/>
      <c r="DOK72" s="877"/>
      <c r="DOL72" s="877"/>
      <c r="DOM72" s="877"/>
      <c r="DON72" s="877"/>
      <c r="DOO72" s="877"/>
      <c r="DOP72" s="877"/>
      <c r="DOQ72" s="877"/>
      <c r="DOR72" s="877"/>
      <c r="DOS72" s="877"/>
      <c r="DOT72" s="877"/>
      <c r="DOU72" s="877"/>
      <c r="DOV72" s="877"/>
      <c r="DOW72" s="877"/>
      <c r="DOX72" s="877"/>
      <c r="DOY72" s="877"/>
      <c r="DOZ72" s="877"/>
      <c r="DPA72" s="877"/>
      <c r="DPB72" s="877"/>
      <c r="DPC72" s="877"/>
      <c r="DPD72" s="877"/>
      <c r="DPE72" s="877"/>
      <c r="DPF72" s="877"/>
      <c r="DPG72" s="877"/>
      <c r="DPH72" s="877"/>
      <c r="DPI72" s="877"/>
      <c r="DPJ72" s="877"/>
      <c r="DPK72" s="877"/>
      <c r="DPL72" s="877"/>
      <c r="DPM72" s="877"/>
      <c r="DPN72" s="877"/>
      <c r="DPO72" s="877"/>
      <c r="DPP72" s="877"/>
      <c r="DPQ72" s="877"/>
      <c r="DPR72" s="877"/>
      <c r="DPS72" s="877"/>
      <c r="DPT72" s="877"/>
      <c r="DPU72" s="877"/>
      <c r="DPV72" s="877"/>
      <c r="DPW72" s="877"/>
      <c r="DPX72" s="877"/>
      <c r="DPY72" s="877"/>
      <c r="DPZ72" s="877"/>
      <c r="DQA72" s="877"/>
      <c r="DQB72" s="877"/>
      <c r="DQC72" s="877"/>
      <c r="DQD72" s="877"/>
      <c r="DQE72" s="877"/>
      <c r="DQF72" s="877"/>
      <c r="DQG72" s="877"/>
      <c r="DQH72" s="877"/>
      <c r="DQI72" s="877"/>
      <c r="DQJ72" s="877"/>
      <c r="DQK72" s="877"/>
      <c r="DQL72" s="877"/>
      <c r="DQM72" s="877"/>
      <c r="DQN72" s="877"/>
      <c r="DQO72" s="877"/>
      <c r="DQP72" s="877"/>
      <c r="DQQ72" s="877"/>
      <c r="DQR72" s="877"/>
      <c r="DQS72" s="877"/>
      <c r="DQT72" s="877"/>
      <c r="DQU72" s="877"/>
      <c r="DQV72" s="877"/>
      <c r="DQW72" s="877"/>
      <c r="DQX72" s="877"/>
      <c r="DQY72" s="877"/>
      <c r="DQZ72" s="877"/>
      <c r="DRA72" s="877"/>
      <c r="DRB72" s="877"/>
      <c r="DRC72" s="877"/>
      <c r="DRD72" s="877"/>
      <c r="DRE72" s="877"/>
      <c r="DRF72" s="877"/>
      <c r="DRG72" s="877"/>
      <c r="DRH72" s="877"/>
      <c r="DRI72" s="877"/>
      <c r="DRJ72" s="877"/>
      <c r="DRK72" s="877"/>
      <c r="DRL72" s="877"/>
      <c r="DRM72" s="877"/>
      <c r="DRN72" s="877"/>
      <c r="DRO72" s="877"/>
      <c r="DRP72" s="877"/>
      <c r="DRQ72" s="877"/>
      <c r="DRR72" s="877"/>
      <c r="DRS72" s="877"/>
      <c r="DRT72" s="877"/>
      <c r="DRU72" s="877"/>
      <c r="DRV72" s="877"/>
      <c r="DRW72" s="877"/>
      <c r="DRX72" s="877"/>
      <c r="DRY72" s="877"/>
      <c r="DRZ72" s="877"/>
      <c r="DSA72" s="877"/>
      <c r="DSB72" s="877"/>
      <c r="DSC72" s="877"/>
      <c r="DSD72" s="877"/>
      <c r="DSE72" s="877"/>
      <c r="DSF72" s="877"/>
      <c r="DSG72" s="877"/>
      <c r="DSH72" s="877"/>
      <c r="DSI72" s="877"/>
      <c r="DSJ72" s="877"/>
      <c r="DSK72" s="877"/>
      <c r="DSL72" s="877"/>
      <c r="DSM72" s="877"/>
      <c r="DSN72" s="877"/>
      <c r="DSO72" s="877"/>
      <c r="DSP72" s="877"/>
      <c r="DSQ72" s="877"/>
      <c r="DSR72" s="877"/>
      <c r="DSS72" s="877"/>
      <c r="DST72" s="877"/>
      <c r="DSU72" s="877"/>
      <c r="DSV72" s="877"/>
      <c r="DSW72" s="877"/>
      <c r="DSX72" s="877"/>
      <c r="DSY72" s="877"/>
      <c r="DSZ72" s="877"/>
      <c r="DTA72" s="877"/>
      <c r="DTB72" s="877"/>
      <c r="DTC72" s="877"/>
      <c r="DTD72" s="877"/>
      <c r="DTE72" s="877"/>
      <c r="DTF72" s="877"/>
      <c r="DTG72" s="877"/>
      <c r="DTH72" s="877"/>
      <c r="DTI72" s="877"/>
      <c r="DTJ72" s="877"/>
      <c r="DTK72" s="877"/>
      <c r="DTL72" s="877"/>
      <c r="DTM72" s="877"/>
      <c r="DTN72" s="877"/>
      <c r="DTO72" s="877"/>
      <c r="DTP72" s="877"/>
      <c r="DTQ72" s="877"/>
      <c r="DTR72" s="877"/>
      <c r="DTS72" s="877"/>
      <c r="DTT72" s="877"/>
      <c r="DTU72" s="877"/>
      <c r="DTV72" s="877"/>
      <c r="DTW72" s="877"/>
      <c r="DTX72" s="877"/>
      <c r="DTY72" s="877"/>
      <c r="DTZ72" s="877"/>
      <c r="DUA72" s="877"/>
      <c r="DUB72" s="877"/>
      <c r="DUC72" s="877"/>
      <c r="DUD72" s="877"/>
      <c r="DUE72" s="877"/>
      <c r="DUF72" s="877"/>
      <c r="DUG72" s="877"/>
      <c r="DUH72" s="877"/>
      <c r="DUI72" s="877"/>
      <c r="DUJ72" s="877"/>
      <c r="DUK72" s="877"/>
      <c r="DUL72" s="877"/>
      <c r="DUM72" s="877"/>
      <c r="DUN72" s="877"/>
      <c r="DUO72" s="877"/>
      <c r="DUP72" s="877"/>
      <c r="DUQ72" s="877"/>
      <c r="DUR72" s="877"/>
      <c r="DUS72" s="877"/>
      <c r="DUT72" s="877"/>
      <c r="DUU72" s="877"/>
      <c r="DUV72" s="877"/>
      <c r="DUW72" s="877"/>
      <c r="DUX72" s="877"/>
      <c r="DUY72" s="877"/>
      <c r="DUZ72" s="877"/>
      <c r="DVA72" s="877"/>
      <c r="DVB72" s="877"/>
      <c r="DVC72" s="877"/>
      <c r="DVD72" s="877"/>
      <c r="DVE72" s="877"/>
      <c r="DVF72" s="877"/>
      <c r="DVG72" s="877"/>
      <c r="DVH72" s="877"/>
      <c r="DVI72" s="877"/>
      <c r="DVJ72" s="877"/>
      <c r="DVK72" s="877"/>
      <c r="DVL72" s="877"/>
      <c r="DVM72" s="877"/>
      <c r="DVN72" s="877"/>
      <c r="DVO72" s="877"/>
      <c r="DVP72" s="877"/>
      <c r="DVQ72" s="877"/>
      <c r="DVR72" s="877"/>
      <c r="DVS72" s="877"/>
      <c r="DVT72" s="877"/>
      <c r="DVU72" s="877"/>
      <c r="DVV72" s="877"/>
      <c r="DVW72" s="877"/>
      <c r="DVX72" s="877"/>
      <c r="DVY72" s="877"/>
      <c r="DVZ72" s="877"/>
      <c r="DWA72" s="877"/>
      <c r="DWB72" s="877"/>
      <c r="DWC72" s="877"/>
      <c r="DWD72" s="877"/>
      <c r="DWE72" s="877"/>
      <c r="DWF72" s="877"/>
      <c r="DWG72" s="877"/>
      <c r="DWH72" s="877"/>
      <c r="DWI72" s="877"/>
      <c r="DWJ72" s="877"/>
      <c r="DWK72" s="877"/>
      <c r="DWL72" s="877"/>
      <c r="DWM72" s="877"/>
      <c r="DWN72" s="877"/>
      <c r="DWO72" s="877"/>
      <c r="DWP72" s="877"/>
      <c r="DWQ72" s="877"/>
      <c r="DWR72" s="877"/>
      <c r="DWS72" s="877"/>
      <c r="DWT72" s="877"/>
      <c r="DWU72" s="877"/>
      <c r="DWV72" s="877"/>
      <c r="DWW72" s="877"/>
      <c r="DWX72" s="877"/>
      <c r="DWY72" s="877"/>
      <c r="DWZ72" s="877"/>
      <c r="DXA72" s="877"/>
      <c r="DXB72" s="877"/>
      <c r="DXC72" s="877"/>
      <c r="DXD72" s="877"/>
      <c r="DXE72" s="877"/>
      <c r="DXF72" s="877"/>
      <c r="DXG72" s="877"/>
      <c r="DXH72" s="877"/>
      <c r="DXI72" s="877"/>
      <c r="DXJ72" s="877"/>
      <c r="DXK72" s="877"/>
      <c r="DXL72" s="877"/>
      <c r="DXM72" s="877"/>
      <c r="DXN72" s="877"/>
      <c r="DXO72" s="877"/>
      <c r="DXP72" s="877"/>
      <c r="DXQ72" s="877"/>
      <c r="DXR72" s="877"/>
      <c r="DXS72" s="877"/>
      <c r="DXT72" s="877"/>
      <c r="DXU72" s="877"/>
      <c r="DXV72" s="877"/>
      <c r="DXW72" s="877"/>
      <c r="DXX72" s="877"/>
      <c r="DXY72" s="877"/>
      <c r="DXZ72" s="877"/>
      <c r="DYA72" s="877"/>
      <c r="DYB72" s="877"/>
      <c r="DYC72" s="877"/>
      <c r="DYD72" s="877"/>
      <c r="DYE72" s="877"/>
      <c r="DYF72" s="877"/>
      <c r="DYG72" s="877"/>
      <c r="DYH72" s="877"/>
      <c r="DYI72" s="877"/>
      <c r="DYJ72" s="877"/>
      <c r="DYK72" s="877"/>
      <c r="DYL72" s="877"/>
      <c r="DYM72" s="877"/>
      <c r="DYN72" s="877"/>
      <c r="DYO72" s="877"/>
      <c r="DYP72" s="877"/>
      <c r="DYQ72" s="877"/>
      <c r="DYR72" s="877"/>
      <c r="DYS72" s="877"/>
      <c r="DYT72" s="877"/>
      <c r="DYU72" s="877"/>
      <c r="DYV72" s="877"/>
      <c r="DYW72" s="877"/>
      <c r="DYX72" s="877"/>
      <c r="DYY72" s="877"/>
      <c r="DYZ72" s="877"/>
      <c r="DZA72" s="877"/>
      <c r="DZB72" s="877"/>
      <c r="DZC72" s="877"/>
      <c r="DZD72" s="877"/>
      <c r="DZE72" s="877"/>
      <c r="DZF72" s="877"/>
      <c r="DZG72" s="877"/>
      <c r="DZH72" s="877"/>
      <c r="DZI72" s="877"/>
      <c r="DZJ72" s="877"/>
      <c r="DZK72" s="877"/>
      <c r="DZL72" s="877"/>
      <c r="DZM72" s="877"/>
      <c r="DZN72" s="877"/>
      <c r="DZO72" s="877"/>
      <c r="DZP72" s="877"/>
      <c r="DZQ72" s="877"/>
      <c r="DZR72" s="877"/>
      <c r="DZS72" s="877"/>
      <c r="DZT72" s="877"/>
      <c r="DZU72" s="877"/>
      <c r="DZV72" s="877"/>
      <c r="DZW72" s="877"/>
      <c r="DZX72" s="877"/>
      <c r="DZY72" s="877"/>
      <c r="DZZ72" s="877"/>
      <c r="EAA72" s="877"/>
      <c r="EAB72" s="877"/>
      <c r="EAC72" s="877"/>
      <c r="EAD72" s="877"/>
      <c r="EAE72" s="877"/>
      <c r="EAF72" s="877"/>
      <c r="EAG72" s="877"/>
      <c r="EAH72" s="877"/>
      <c r="EAI72" s="877"/>
      <c r="EAJ72" s="877"/>
      <c r="EAK72" s="877"/>
      <c r="EAL72" s="877"/>
      <c r="EAM72" s="877"/>
      <c r="EAN72" s="877"/>
      <c r="EAO72" s="877"/>
      <c r="EAP72" s="877"/>
      <c r="EAQ72" s="877"/>
      <c r="EAR72" s="877"/>
      <c r="EAS72" s="877"/>
      <c r="EAT72" s="877"/>
      <c r="EAU72" s="877"/>
      <c r="EAV72" s="877"/>
      <c r="EAW72" s="877"/>
      <c r="EAX72" s="877"/>
      <c r="EAY72" s="877"/>
      <c r="EAZ72" s="877"/>
      <c r="EBA72" s="877"/>
      <c r="EBB72" s="877"/>
      <c r="EBC72" s="877"/>
      <c r="EBD72" s="877"/>
      <c r="EBE72" s="877"/>
      <c r="EBF72" s="877"/>
      <c r="EBG72" s="877"/>
      <c r="EBH72" s="877"/>
      <c r="EBI72" s="877"/>
      <c r="EBJ72" s="877"/>
      <c r="EBK72" s="877"/>
      <c r="EBL72" s="877"/>
      <c r="EBM72" s="877"/>
      <c r="EBN72" s="877"/>
      <c r="EBO72" s="877"/>
      <c r="EBP72" s="877"/>
      <c r="EBQ72" s="877"/>
      <c r="EBR72" s="877"/>
      <c r="EBS72" s="877"/>
      <c r="EBT72" s="877"/>
      <c r="EBU72" s="877"/>
      <c r="EBV72" s="877"/>
      <c r="EBW72" s="877"/>
      <c r="EBX72" s="877"/>
      <c r="EBY72" s="877"/>
      <c r="EBZ72" s="877"/>
      <c r="ECA72" s="877"/>
      <c r="ECB72" s="877"/>
      <c r="ECC72" s="877"/>
      <c r="ECD72" s="877"/>
      <c r="ECE72" s="877"/>
      <c r="ECF72" s="877"/>
      <c r="ECG72" s="877"/>
      <c r="ECH72" s="877"/>
      <c r="ECI72" s="877"/>
      <c r="ECJ72" s="877"/>
      <c r="ECK72" s="877"/>
      <c r="ECL72" s="877"/>
      <c r="ECM72" s="877"/>
      <c r="ECN72" s="877"/>
      <c r="ECO72" s="877"/>
      <c r="ECP72" s="877"/>
      <c r="ECQ72" s="877"/>
      <c r="ECR72" s="877"/>
      <c r="ECS72" s="877"/>
      <c r="ECT72" s="877"/>
      <c r="ECU72" s="877"/>
      <c r="ECV72" s="877"/>
      <c r="ECW72" s="877"/>
      <c r="ECX72" s="877"/>
      <c r="ECY72" s="877"/>
      <c r="ECZ72" s="877"/>
      <c r="EDA72" s="877"/>
      <c r="EDB72" s="877"/>
      <c r="EDC72" s="877"/>
      <c r="EDD72" s="877"/>
      <c r="EDE72" s="877"/>
      <c r="EDF72" s="877"/>
      <c r="EDG72" s="877"/>
      <c r="EDH72" s="877"/>
      <c r="EDI72" s="877"/>
      <c r="EDJ72" s="877"/>
      <c r="EDK72" s="877"/>
      <c r="EDL72" s="877"/>
      <c r="EDM72" s="877"/>
      <c r="EDN72" s="877"/>
      <c r="EDO72" s="877"/>
      <c r="EDP72" s="877"/>
      <c r="EDQ72" s="877"/>
      <c r="EDR72" s="877"/>
      <c r="EDS72" s="877"/>
      <c r="EDT72" s="877"/>
      <c r="EDU72" s="877"/>
      <c r="EDV72" s="877"/>
      <c r="EDW72" s="877"/>
      <c r="EDX72" s="877"/>
      <c r="EDY72" s="877"/>
      <c r="EDZ72" s="877"/>
      <c r="EEA72" s="877"/>
      <c r="EEB72" s="877"/>
      <c r="EEC72" s="877"/>
      <c r="EED72" s="877"/>
      <c r="EEE72" s="877"/>
      <c r="EEF72" s="877"/>
      <c r="EEG72" s="877"/>
      <c r="EEH72" s="877"/>
      <c r="EEI72" s="877"/>
      <c r="EEJ72" s="877"/>
      <c r="EEK72" s="877"/>
      <c r="EEL72" s="877"/>
      <c r="EEM72" s="877"/>
      <c r="EEN72" s="877"/>
      <c r="EEO72" s="877"/>
      <c r="EEP72" s="877"/>
      <c r="EEQ72" s="877"/>
      <c r="EER72" s="877"/>
      <c r="EES72" s="877"/>
      <c r="EET72" s="877"/>
      <c r="EEU72" s="877"/>
      <c r="EEV72" s="877"/>
      <c r="EEW72" s="877"/>
      <c r="EEX72" s="877"/>
      <c r="EEY72" s="877"/>
      <c r="EEZ72" s="877"/>
      <c r="EFA72" s="877"/>
      <c r="EFB72" s="877"/>
      <c r="EFC72" s="877"/>
      <c r="EFD72" s="877"/>
      <c r="EFE72" s="877"/>
      <c r="EFF72" s="877"/>
      <c r="EFG72" s="877"/>
      <c r="EFH72" s="877"/>
      <c r="EFI72" s="877"/>
      <c r="EFJ72" s="877"/>
      <c r="EFK72" s="877"/>
      <c r="EFL72" s="877"/>
      <c r="EFM72" s="877"/>
      <c r="EFN72" s="877"/>
      <c r="EFO72" s="877"/>
      <c r="EFP72" s="877"/>
      <c r="EFQ72" s="877"/>
      <c r="EFR72" s="877"/>
      <c r="EFS72" s="877"/>
      <c r="EFT72" s="877"/>
      <c r="EFU72" s="877"/>
      <c r="EFV72" s="877"/>
      <c r="EFW72" s="877"/>
      <c r="EFX72" s="877"/>
      <c r="EFY72" s="877"/>
      <c r="EFZ72" s="877"/>
      <c r="EGA72" s="877"/>
      <c r="EGB72" s="877"/>
      <c r="EGC72" s="877"/>
      <c r="EGD72" s="877"/>
      <c r="EGE72" s="877"/>
      <c r="EGF72" s="877"/>
      <c r="EGG72" s="877"/>
      <c r="EGH72" s="877"/>
      <c r="EGI72" s="877"/>
      <c r="EGJ72" s="877"/>
      <c r="EGK72" s="877"/>
      <c r="EGL72" s="877"/>
      <c r="EGM72" s="877"/>
      <c r="EGN72" s="877"/>
      <c r="EGO72" s="877"/>
      <c r="EGP72" s="877"/>
      <c r="EGQ72" s="877"/>
      <c r="EGR72" s="877"/>
      <c r="EGS72" s="877"/>
      <c r="EGT72" s="877"/>
      <c r="EGU72" s="877"/>
      <c r="EGV72" s="877"/>
      <c r="EGW72" s="877"/>
      <c r="EGX72" s="877"/>
      <c r="EGY72" s="877"/>
      <c r="EGZ72" s="877"/>
      <c r="EHA72" s="877"/>
      <c r="EHB72" s="877"/>
      <c r="EHC72" s="877"/>
      <c r="EHD72" s="877"/>
      <c r="EHE72" s="877"/>
      <c r="EHF72" s="877"/>
      <c r="EHG72" s="877"/>
      <c r="EHH72" s="877"/>
      <c r="EHI72" s="877"/>
      <c r="EHJ72" s="877"/>
      <c r="EHK72" s="877"/>
      <c r="EHL72" s="877"/>
      <c r="EHM72" s="877"/>
      <c r="EHN72" s="877"/>
      <c r="EHO72" s="877"/>
      <c r="EHP72" s="877"/>
      <c r="EHQ72" s="877"/>
      <c r="EHR72" s="877"/>
      <c r="EHS72" s="877"/>
      <c r="EHT72" s="877"/>
      <c r="EHU72" s="877"/>
      <c r="EHV72" s="877"/>
      <c r="EHW72" s="877"/>
      <c r="EHX72" s="877"/>
      <c r="EHY72" s="877"/>
      <c r="EHZ72" s="877"/>
      <c r="EIA72" s="877"/>
      <c r="EIB72" s="877"/>
      <c r="EIC72" s="877"/>
      <c r="EID72" s="877"/>
      <c r="EIE72" s="877"/>
      <c r="EIF72" s="877"/>
      <c r="EIG72" s="877"/>
      <c r="EIH72" s="877"/>
      <c r="EII72" s="877"/>
      <c r="EIJ72" s="877"/>
      <c r="EIK72" s="877"/>
      <c r="EIL72" s="877"/>
      <c r="EIM72" s="877"/>
      <c r="EIN72" s="877"/>
      <c r="EIO72" s="877"/>
      <c r="EIP72" s="877"/>
      <c r="EIQ72" s="877"/>
      <c r="EIR72" s="877"/>
      <c r="EIS72" s="877"/>
      <c r="EIT72" s="877"/>
      <c r="EIU72" s="877"/>
      <c r="EIV72" s="877"/>
      <c r="EIW72" s="877"/>
      <c r="EIX72" s="877"/>
      <c r="EIY72" s="877"/>
      <c r="EIZ72" s="877"/>
      <c r="EJA72" s="877"/>
      <c r="EJB72" s="877"/>
      <c r="EJC72" s="877"/>
      <c r="EJD72" s="877"/>
      <c r="EJE72" s="877"/>
      <c r="EJF72" s="877"/>
      <c r="EJG72" s="877"/>
      <c r="EJH72" s="877"/>
      <c r="EJI72" s="877"/>
      <c r="EJJ72" s="877"/>
      <c r="EJK72" s="877"/>
      <c r="EJL72" s="877"/>
      <c r="EJM72" s="877"/>
      <c r="EJN72" s="877"/>
      <c r="EJO72" s="877"/>
      <c r="EJP72" s="877"/>
      <c r="EJQ72" s="877"/>
      <c r="EJR72" s="877"/>
      <c r="EJS72" s="877"/>
      <c r="EJT72" s="877"/>
      <c r="EJU72" s="877"/>
      <c r="EJV72" s="877"/>
      <c r="EJW72" s="877"/>
      <c r="EJX72" s="877"/>
      <c r="EJY72" s="877"/>
      <c r="EJZ72" s="877"/>
      <c r="EKA72" s="877"/>
      <c r="EKB72" s="877"/>
      <c r="EKC72" s="877"/>
      <c r="EKD72" s="877"/>
      <c r="EKE72" s="877"/>
      <c r="EKF72" s="877"/>
      <c r="EKG72" s="877"/>
      <c r="EKH72" s="877"/>
      <c r="EKI72" s="877"/>
      <c r="EKJ72" s="877"/>
      <c r="EKK72" s="877"/>
      <c r="EKL72" s="877"/>
      <c r="EKM72" s="877"/>
      <c r="EKN72" s="877"/>
      <c r="EKO72" s="877"/>
      <c r="EKP72" s="877"/>
      <c r="EKQ72" s="877"/>
      <c r="EKR72" s="877"/>
      <c r="EKS72" s="877"/>
      <c r="EKT72" s="877"/>
      <c r="EKU72" s="877"/>
      <c r="EKV72" s="877"/>
      <c r="EKW72" s="877"/>
      <c r="EKX72" s="877"/>
      <c r="EKY72" s="877"/>
      <c r="EKZ72" s="877"/>
      <c r="ELA72" s="877"/>
      <c r="ELB72" s="877"/>
      <c r="ELC72" s="877"/>
      <c r="ELD72" s="877"/>
      <c r="ELE72" s="877"/>
      <c r="ELF72" s="877"/>
      <c r="ELG72" s="877"/>
      <c r="ELH72" s="877"/>
      <c r="ELI72" s="877"/>
      <c r="ELJ72" s="877"/>
      <c r="ELK72" s="877"/>
      <c r="ELL72" s="877"/>
      <c r="ELM72" s="877"/>
      <c r="ELN72" s="877"/>
      <c r="ELO72" s="877"/>
      <c r="ELP72" s="877"/>
      <c r="ELQ72" s="877"/>
      <c r="ELR72" s="877"/>
      <c r="ELS72" s="877"/>
      <c r="ELT72" s="877"/>
      <c r="ELU72" s="877"/>
      <c r="ELV72" s="877"/>
      <c r="ELW72" s="877"/>
      <c r="ELX72" s="877"/>
      <c r="ELY72" s="877"/>
      <c r="ELZ72" s="877"/>
      <c r="EMA72" s="877"/>
      <c r="EMB72" s="877"/>
      <c r="EMC72" s="877"/>
      <c r="EMD72" s="877"/>
      <c r="EME72" s="877"/>
      <c r="EMF72" s="877"/>
      <c r="EMG72" s="877"/>
      <c r="EMH72" s="877"/>
      <c r="EMI72" s="877"/>
      <c r="EMJ72" s="877"/>
      <c r="EMK72" s="877"/>
      <c r="EML72" s="877"/>
      <c r="EMM72" s="877"/>
      <c r="EMN72" s="877"/>
      <c r="EMO72" s="877"/>
      <c r="EMP72" s="877"/>
      <c r="EMQ72" s="877"/>
      <c r="EMR72" s="877"/>
      <c r="EMS72" s="877"/>
      <c r="EMT72" s="877"/>
      <c r="EMU72" s="877"/>
      <c r="EMV72" s="877"/>
      <c r="EMW72" s="877"/>
      <c r="EMX72" s="877"/>
      <c r="EMY72" s="877"/>
      <c r="EMZ72" s="877"/>
      <c r="ENA72" s="877"/>
      <c r="ENB72" s="877"/>
      <c r="ENC72" s="877"/>
      <c r="END72" s="877"/>
      <c r="ENE72" s="877"/>
      <c r="ENF72" s="877"/>
      <c r="ENG72" s="877"/>
      <c r="ENH72" s="877"/>
      <c r="ENI72" s="877"/>
      <c r="ENJ72" s="877"/>
      <c r="ENK72" s="877"/>
      <c r="ENL72" s="877"/>
      <c r="ENM72" s="877"/>
      <c r="ENN72" s="877"/>
      <c r="ENO72" s="877"/>
      <c r="ENP72" s="877"/>
      <c r="ENQ72" s="877"/>
      <c r="ENR72" s="877"/>
      <c r="ENS72" s="877"/>
      <c r="ENT72" s="877"/>
      <c r="ENU72" s="877"/>
      <c r="ENV72" s="877"/>
      <c r="ENW72" s="877"/>
      <c r="ENX72" s="877"/>
      <c r="ENY72" s="877"/>
      <c r="ENZ72" s="877"/>
      <c r="EOA72" s="877"/>
      <c r="EOB72" s="877"/>
      <c r="EOC72" s="877"/>
      <c r="EOD72" s="877"/>
      <c r="EOE72" s="877"/>
      <c r="EOF72" s="877"/>
      <c r="EOG72" s="877"/>
      <c r="EOH72" s="877"/>
      <c r="EOI72" s="877"/>
      <c r="EOJ72" s="877"/>
      <c r="EOK72" s="877"/>
      <c r="EOL72" s="877"/>
      <c r="EOM72" s="877"/>
      <c r="EON72" s="877"/>
      <c r="EOO72" s="877"/>
      <c r="EOP72" s="877"/>
      <c r="EOQ72" s="877"/>
      <c r="EOR72" s="877"/>
      <c r="EOS72" s="877"/>
      <c r="EOT72" s="877"/>
      <c r="EOU72" s="877"/>
      <c r="EOV72" s="877"/>
      <c r="EOW72" s="877"/>
      <c r="EOX72" s="877"/>
      <c r="EOY72" s="877"/>
      <c r="EOZ72" s="877"/>
      <c r="EPA72" s="877"/>
      <c r="EPB72" s="877"/>
      <c r="EPC72" s="877"/>
      <c r="EPD72" s="877"/>
      <c r="EPE72" s="877"/>
      <c r="EPF72" s="877"/>
      <c r="EPG72" s="877"/>
      <c r="EPH72" s="877"/>
      <c r="EPI72" s="877"/>
      <c r="EPJ72" s="877"/>
      <c r="EPK72" s="877"/>
      <c r="EPL72" s="877"/>
      <c r="EPM72" s="877"/>
      <c r="EPN72" s="877"/>
      <c r="EPO72" s="877"/>
      <c r="EPP72" s="877"/>
      <c r="EPQ72" s="877"/>
      <c r="EPR72" s="877"/>
      <c r="EPS72" s="877"/>
      <c r="EPT72" s="877"/>
      <c r="EPU72" s="877"/>
      <c r="EPV72" s="877"/>
      <c r="EPW72" s="877"/>
      <c r="EPX72" s="877"/>
      <c r="EPY72" s="877"/>
      <c r="EPZ72" s="877"/>
      <c r="EQA72" s="877"/>
      <c r="EQB72" s="877"/>
      <c r="EQC72" s="877"/>
      <c r="EQD72" s="877"/>
      <c r="EQE72" s="877"/>
      <c r="EQF72" s="877"/>
      <c r="EQG72" s="877"/>
      <c r="EQH72" s="877"/>
      <c r="EQI72" s="877"/>
      <c r="EQJ72" s="877"/>
      <c r="EQK72" s="877"/>
      <c r="EQL72" s="877"/>
      <c r="EQM72" s="877"/>
      <c r="EQN72" s="877"/>
      <c r="EQO72" s="877"/>
      <c r="EQP72" s="877"/>
      <c r="EQQ72" s="877"/>
      <c r="EQR72" s="877"/>
      <c r="EQS72" s="877"/>
      <c r="EQT72" s="877"/>
      <c r="EQU72" s="877"/>
      <c r="EQV72" s="877"/>
      <c r="EQW72" s="877"/>
      <c r="EQX72" s="877"/>
      <c r="EQY72" s="877"/>
      <c r="EQZ72" s="877"/>
      <c r="ERA72" s="877"/>
      <c r="ERB72" s="877"/>
      <c r="ERC72" s="877"/>
      <c r="ERD72" s="877"/>
      <c r="ERE72" s="877"/>
      <c r="ERF72" s="877"/>
      <c r="ERG72" s="877"/>
      <c r="ERH72" s="877"/>
      <c r="ERI72" s="877"/>
      <c r="ERJ72" s="877"/>
      <c r="ERK72" s="877"/>
      <c r="ERL72" s="877"/>
      <c r="ERM72" s="877"/>
      <c r="ERN72" s="877"/>
      <c r="ERO72" s="877"/>
      <c r="ERP72" s="877"/>
      <c r="ERQ72" s="877"/>
      <c r="ERR72" s="877"/>
      <c r="ERS72" s="877"/>
      <c r="ERT72" s="877"/>
      <c r="ERU72" s="877"/>
      <c r="ERV72" s="877"/>
      <c r="ERW72" s="877"/>
      <c r="ERX72" s="877"/>
      <c r="ERY72" s="877"/>
      <c r="ERZ72" s="877"/>
      <c r="ESA72" s="877"/>
      <c r="ESB72" s="877"/>
      <c r="ESC72" s="877"/>
      <c r="ESD72" s="877"/>
      <c r="ESE72" s="877"/>
      <c r="ESF72" s="877"/>
      <c r="ESG72" s="877"/>
      <c r="ESH72" s="877"/>
      <c r="ESI72" s="877"/>
      <c r="ESJ72" s="877"/>
      <c r="ESK72" s="877"/>
      <c r="ESL72" s="877"/>
      <c r="ESM72" s="877"/>
      <c r="ESN72" s="877"/>
      <c r="ESO72" s="877"/>
      <c r="ESP72" s="877"/>
      <c r="ESQ72" s="877"/>
      <c r="ESR72" s="877"/>
      <c r="ESS72" s="877"/>
      <c r="EST72" s="877"/>
      <c r="ESU72" s="877"/>
      <c r="ESV72" s="877"/>
      <c r="ESW72" s="877"/>
      <c r="ESX72" s="877"/>
      <c r="ESY72" s="877"/>
      <c r="ESZ72" s="877"/>
      <c r="ETA72" s="877"/>
      <c r="ETB72" s="877"/>
      <c r="ETC72" s="877"/>
      <c r="ETD72" s="877"/>
      <c r="ETE72" s="877"/>
      <c r="ETF72" s="877"/>
      <c r="ETG72" s="877"/>
      <c r="ETH72" s="877"/>
      <c r="ETI72" s="877"/>
      <c r="ETJ72" s="877"/>
      <c r="ETK72" s="877"/>
      <c r="ETL72" s="877"/>
      <c r="ETM72" s="877"/>
      <c r="ETN72" s="877"/>
      <c r="ETO72" s="877"/>
      <c r="ETP72" s="877"/>
      <c r="ETQ72" s="877"/>
      <c r="ETR72" s="877"/>
      <c r="ETS72" s="877"/>
      <c r="ETT72" s="877"/>
      <c r="ETU72" s="877"/>
      <c r="ETV72" s="877"/>
      <c r="ETW72" s="877"/>
      <c r="ETX72" s="877"/>
      <c r="ETY72" s="877"/>
      <c r="ETZ72" s="877"/>
      <c r="EUA72" s="877"/>
      <c r="EUB72" s="877"/>
      <c r="EUC72" s="877"/>
      <c r="EUD72" s="877"/>
      <c r="EUE72" s="877"/>
      <c r="EUF72" s="877"/>
      <c r="EUG72" s="877"/>
      <c r="EUH72" s="877"/>
      <c r="EUI72" s="877"/>
      <c r="EUJ72" s="877"/>
      <c r="EUK72" s="877"/>
      <c r="EUL72" s="877"/>
      <c r="EUM72" s="877"/>
      <c r="EUN72" s="877"/>
      <c r="EUO72" s="877"/>
      <c r="EUP72" s="877"/>
      <c r="EUQ72" s="877"/>
      <c r="EUR72" s="877"/>
      <c r="EUS72" s="877"/>
      <c r="EUT72" s="877"/>
      <c r="EUU72" s="877"/>
      <c r="EUV72" s="877"/>
      <c r="EUW72" s="877"/>
      <c r="EUX72" s="877"/>
      <c r="EUY72" s="877"/>
      <c r="EUZ72" s="877"/>
      <c r="EVA72" s="877"/>
      <c r="EVB72" s="877"/>
      <c r="EVC72" s="877"/>
      <c r="EVD72" s="877"/>
      <c r="EVE72" s="877"/>
      <c r="EVF72" s="877"/>
      <c r="EVG72" s="877"/>
      <c r="EVH72" s="877"/>
      <c r="EVI72" s="877"/>
      <c r="EVJ72" s="877"/>
      <c r="EVK72" s="877"/>
      <c r="EVL72" s="877"/>
      <c r="EVM72" s="877"/>
      <c r="EVN72" s="877"/>
      <c r="EVO72" s="877"/>
      <c r="EVP72" s="877"/>
      <c r="EVQ72" s="877"/>
      <c r="EVR72" s="877"/>
      <c r="EVS72" s="877"/>
      <c r="EVT72" s="877"/>
      <c r="EVU72" s="877"/>
      <c r="EVV72" s="877"/>
      <c r="EVW72" s="877"/>
      <c r="EVX72" s="877"/>
      <c r="EVY72" s="877"/>
      <c r="EVZ72" s="877"/>
      <c r="EWA72" s="877"/>
      <c r="EWB72" s="877"/>
      <c r="EWC72" s="877"/>
      <c r="EWD72" s="877"/>
      <c r="EWE72" s="877"/>
      <c r="EWF72" s="877"/>
      <c r="EWG72" s="877"/>
      <c r="EWH72" s="877"/>
      <c r="EWI72" s="877"/>
      <c r="EWJ72" s="877"/>
      <c r="EWK72" s="877"/>
      <c r="EWL72" s="877"/>
      <c r="EWM72" s="877"/>
      <c r="EWN72" s="877"/>
      <c r="EWO72" s="877"/>
      <c r="EWP72" s="877"/>
      <c r="EWQ72" s="877"/>
      <c r="EWR72" s="877"/>
      <c r="EWS72" s="877"/>
      <c r="EWT72" s="877"/>
      <c r="EWU72" s="877"/>
      <c r="EWV72" s="877"/>
      <c r="EWW72" s="877"/>
      <c r="EWX72" s="877"/>
      <c r="EWY72" s="877"/>
      <c r="EWZ72" s="877"/>
      <c r="EXA72" s="877"/>
      <c r="EXB72" s="877"/>
      <c r="EXC72" s="877"/>
      <c r="EXD72" s="877"/>
      <c r="EXE72" s="877"/>
      <c r="EXF72" s="877"/>
      <c r="EXG72" s="877"/>
      <c r="EXH72" s="877"/>
      <c r="EXI72" s="877"/>
      <c r="EXJ72" s="877"/>
      <c r="EXK72" s="877"/>
      <c r="EXL72" s="877"/>
      <c r="EXM72" s="877"/>
      <c r="EXN72" s="877"/>
      <c r="EXO72" s="877"/>
      <c r="EXP72" s="877"/>
      <c r="EXQ72" s="877"/>
      <c r="EXR72" s="877"/>
      <c r="EXS72" s="877"/>
      <c r="EXT72" s="877"/>
      <c r="EXU72" s="877"/>
      <c r="EXV72" s="877"/>
      <c r="EXW72" s="877"/>
      <c r="EXX72" s="877"/>
      <c r="EXY72" s="877"/>
      <c r="EXZ72" s="877"/>
      <c r="EYA72" s="877"/>
      <c r="EYB72" s="877"/>
      <c r="EYC72" s="877"/>
      <c r="EYD72" s="877"/>
      <c r="EYE72" s="877"/>
      <c r="EYF72" s="877"/>
      <c r="EYG72" s="877"/>
      <c r="EYH72" s="877"/>
      <c r="EYI72" s="877"/>
      <c r="EYJ72" s="877"/>
      <c r="EYK72" s="877"/>
      <c r="EYL72" s="877"/>
      <c r="EYM72" s="877"/>
      <c r="EYN72" s="877"/>
      <c r="EYO72" s="877"/>
      <c r="EYP72" s="877"/>
      <c r="EYQ72" s="877"/>
      <c r="EYR72" s="877"/>
      <c r="EYS72" s="877"/>
      <c r="EYT72" s="877"/>
      <c r="EYU72" s="877"/>
      <c r="EYV72" s="877"/>
      <c r="EYW72" s="877"/>
      <c r="EYX72" s="877"/>
      <c r="EYY72" s="877"/>
      <c r="EYZ72" s="877"/>
      <c r="EZA72" s="877"/>
      <c r="EZB72" s="877"/>
      <c r="EZC72" s="877"/>
      <c r="EZD72" s="877"/>
      <c r="EZE72" s="877"/>
      <c r="EZF72" s="877"/>
      <c r="EZG72" s="877"/>
      <c r="EZH72" s="877"/>
      <c r="EZI72" s="877"/>
      <c r="EZJ72" s="877"/>
      <c r="EZK72" s="877"/>
      <c r="EZL72" s="877"/>
      <c r="EZM72" s="877"/>
      <c r="EZN72" s="877"/>
      <c r="EZO72" s="877"/>
      <c r="EZP72" s="877"/>
      <c r="EZQ72" s="877"/>
      <c r="EZR72" s="877"/>
      <c r="EZS72" s="877"/>
      <c r="EZT72" s="877"/>
      <c r="EZU72" s="877"/>
      <c r="EZV72" s="877"/>
      <c r="EZW72" s="877"/>
      <c r="EZX72" s="877"/>
      <c r="EZY72" s="877"/>
      <c r="EZZ72" s="877"/>
      <c r="FAA72" s="877"/>
      <c r="FAB72" s="877"/>
      <c r="FAC72" s="877"/>
      <c r="FAD72" s="877"/>
      <c r="FAE72" s="877"/>
      <c r="FAF72" s="877"/>
      <c r="FAG72" s="877"/>
      <c r="FAH72" s="877"/>
      <c r="FAI72" s="877"/>
      <c r="FAJ72" s="877"/>
      <c r="FAK72" s="877"/>
      <c r="FAL72" s="877"/>
      <c r="FAM72" s="877"/>
      <c r="FAN72" s="877"/>
      <c r="FAO72" s="877"/>
      <c r="FAP72" s="877"/>
      <c r="FAQ72" s="877"/>
      <c r="FAR72" s="877"/>
      <c r="FAS72" s="877"/>
      <c r="FAT72" s="877"/>
      <c r="FAU72" s="877"/>
      <c r="FAV72" s="877"/>
      <c r="FAW72" s="877"/>
      <c r="FAX72" s="877"/>
      <c r="FAY72" s="877"/>
      <c r="FAZ72" s="877"/>
      <c r="FBA72" s="877"/>
      <c r="FBB72" s="877"/>
      <c r="FBC72" s="877"/>
      <c r="FBD72" s="877"/>
      <c r="FBE72" s="877"/>
      <c r="FBF72" s="877"/>
      <c r="FBG72" s="877"/>
      <c r="FBH72" s="877"/>
      <c r="FBI72" s="877"/>
      <c r="FBJ72" s="877"/>
      <c r="FBK72" s="877"/>
      <c r="FBL72" s="877"/>
      <c r="FBM72" s="877"/>
      <c r="FBN72" s="877"/>
      <c r="FBO72" s="877"/>
      <c r="FBP72" s="877"/>
      <c r="FBQ72" s="877"/>
      <c r="FBR72" s="877"/>
      <c r="FBS72" s="877"/>
      <c r="FBT72" s="877"/>
      <c r="FBU72" s="877"/>
      <c r="FBV72" s="877"/>
      <c r="FBW72" s="877"/>
      <c r="FBX72" s="877"/>
      <c r="FBY72" s="877"/>
      <c r="FBZ72" s="877"/>
      <c r="FCA72" s="877"/>
      <c r="FCB72" s="877"/>
      <c r="FCC72" s="877"/>
      <c r="FCD72" s="877"/>
      <c r="FCE72" s="877"/>
      <c r="FCF72" s="877"/>
      <c r="FCG72" s="877"/>
      <c r="FCH72" s="877"/>
      <c r="FCI72" s="877"/>
      <c r="FCJ72" s="877"/>
      <c r="FCK72" s="877"/>
      <c r="FCL72" s="877"/>
      <c r="FCM72" s="877"/>
      <c r="FCN72" s="877"/>
      <c r="FCO72" s="877"/>
      <c r="FCP72" s="877"/>
      <c r="FCQ72" s="877"/>
      <c r="FCR72" s="877"/>
      <c r="FCS72" s="877"/>
      <c r="FCT72" s="877"/>
      <c r="FCU72" s="877"/>
      <c r="FCV72" s="877"/>
      <c r="FCW72" s="877"/>
      <c r="FCX72" s="877"/>
      <c r="FCY72" s="877"/>
      <c r="FCZ72" s="877"/>
      <c r="FDA72" s="877"/>
      <c r="FDB72" s="877"/>
      <c r="FDC72" s="877"/>
      <c r="FDD72" s="877"/>
      <c r="FDE72" s="877"/>
      <c r="FDF72" s="877"/>
      <c r="FDG72" s="877"/>
      <c r="FDH72" s="877"/>
      <c r="FDI72" s="877"/>
      <c r="FDJ72" s="877"/>
      <c r="FDK72" s="877"/>
      <c r="FDL72" s="877"/>
      <c r="FDM72" s="877"/>
      <c r="FDN72" s="877"/>
      <c r="FDO72" s="877"/>
      <c r="FDP72" s="877"/>
      <c r="FDQ72" s="877"/>
      <c r="FDR72" s="877"/>
      <c r="FDS72" s="877"/>
      <c r="FDT72" s="877"/>
      <c r="FDU72" s="877"/>
      <c r="FDV72" s="877"/>
      <c r="FDW72" s="877"/>
      <c r="FDX72" s="877"/>
      <c r="FDY72" s="877"/>
      <c r="FDZ72" s="877"/>
      <c r="FEA72" s="877"/>
      <c r="FEB72" s="877"/>
      <c r="FEC72" s="877"/>
      <c r="FED72" s="877"/>
      <c r="FEE72" s="877"/>
      <c r="FEF72" s="877"/>
      <c r="FEG72" s="877"/>
      <c r="FEH72" s="877"/>
      <c r="FEI72" s="877"/>
      <c r="FEJ72" s="877"/>
      <c r="FEK72" s="877"/>
      <c r="FEL72" s="877"/>
      <c r="FEM72" s="877"/>
      <c r="FEN72" s="877"/>
      <c r="FEO72" s="877"/>
      <c r="FEP72" s="877"/>
      <c r="FEQ72" s="877"/>
      <c r="FER72" s="877"/>
      <c r="FES72" s="877"/>
      <c r="FET72" s="877"/>
      <c r="FEU72" s="877"/>
      <c r="FEV72" s="877"/>
      <c r="FEW72" s="877"/>
      <c r="FEX72" s="877"/>
      <c r="FEY72" s="877"/>
      <c r="FEZ72" s="877"/>
      <c r="FFA72" s="877"/>
      <c r="FFB72" s="877"/>
      <c r="FFC72" s="877"/>
      <c r="FFD72" s="877"/>
      <c r="FFE72" s="877"/>
      <c r="FFF72" s="877"/>
      <c r="FFG72" s="877"/>
      <c r="FFH72" s="877"/>
      <c r="FFI72" s="877"/>
      <c r="FFJ72" s="877"/>
      <c r="FFK72" s="877"/>
      <c r="FFL72" s="877"/>
      <c r="FFM72" s="877"/>
      <c r="FFN72" s="877"/>
      <c r="FFO72" s="877"/>
      <c r="FFP72" s="877"/>
      <c r="FFQ72" s="877"/>
      <c r="FFR72" s="877"/>
      <c r="FFS72" s="877"/>
      <c r="FFT72" s="877"/>
      <c r="FFU72" s="877"/>
      <c r="FFV72" s="877"/>
      <c r="FFW72" s="877"/>
      <c r="FFX72" s="877"/>
      <c r="FFY72" s="877"/>
      <c r="FFZ72" s="877"/>
      <c r="FGA72" s="877"/>
      <c r="FGB72" s="877"/>
      <c r="FGC72" s="877"/>
      <c r="FGD72" s="877"/>
      <c r="FGE72" s="877"/>
      <c r="FGF72" s="877"/>
      <c r="FGG72" s="877"/>
      <c r="FGH72" s="877"/>
      <c r="FGI72" s="877"/>
      <c r="FGJ72" s="877"/>
      <c r="FGK72" s="877"/>
      <c r="FGL72" s="877"/>
      <c r="FGM72" s="877"/>
      <c r="FGN72" s="877"/>
      <c r="FGO72" s="877"/>
      <c r="FGP72" s="877"/>
      <c r="FGQ72" s="877"/>
      <c r="FGR72" s="877"/>
      <c r="FGS72" s="877"/>
      <c r="FGT72" s="877"/>
      <c r="FGU72" s="877"/>
      <c r="FGV72" s="877"/>
      <c r="FGW72" s="877"/>
      <c r="FGX72" s="877"/>
      <c r="FGY72" s="877"/>
      <c r="FGZ72" s="877"/>
      <c r="FHA72" s="877"/>
      <c r="FHB72" s="877"/>
      <c r="FHC72" s="877"/>
      <c r="FHD72" s="877"/>
      <c r="FHE72" s="877"/>
      <c r="FHF72" s="877"/>
      <c r="FHG72" s="877"/>
      <c r="FHH72" s="877"/>
      <c r="FHI72" s="877"/>
      <c r="FHJ72" s="877"/>
      <c r="FHK72" s="877"/>
      <c r="FHL72" s="877"/>
      <c r="FHM72" s="877"/>
      <c r="FHN72" s="877"/>
      <c r="FHO72" s="877"/>
      <c r="FHP72" s="877"/>
      <c r="FHQ72" s="877"/>
      <c r="FHR72" s="877"/>
      <c r="FHS72" s="877"/>
      <c r="FHT72" s="877"/>
      <c r="FHU72" s="877"/>
      <c r="FHV72" s="877"/>
      <c r="FHW72" s="877"/>
      <c r="FHX72" s="877"/>
      <c r="FHY72" s="877"/>
      <c r="FHZ72" s="877"/>
      <c r="FIA72" s="877"/>
      <c r="FIB72" s="877"/>
      <c r="FIC72" s="877"/>
      <c r="FID72" s="877"/>
      <c r="FIE72" s="877"/>
      <c r="FIF72" s="877"/>
      <c r="FIG72" s="877"/>
      <c r="FIH72" s="877"/>
      <c r="FII72" s="877"/>
      <c r="FIJ72" s="877"/>
      <c r="FIK72" s="877"/>
      <c r="FIL72" s="877"/>
      <c r="FIM72" s="877"/>
      <c r="FIN72" s="877"/>
      <c r="FIO72" s="877"/>
      <c r="FIP72" s="877"/>
      <c r="FIQ72" s="877"/>
      <c r="FIR72" s="877"/>
      <c r="FIS72" s="877"/>
      <c r="FIT72" s="877"/>
      <c r="FIU72" s="877"/>
      <c r="FIV72" s="877"/>
      <c r="FIW72" s="877"/>
      <c r="FIX72" s="877"/>
      <c r="FIY72" s="877"/>
      <c r="FIZ72" s="877"/>
      <c r="FJA72" s="877"/>
      <c r="FJB72" s="877"/>
      <c r="FJC72" s="877"/>
      <c r="FJD72" s="877"/>
      <c r="FJE72" s="877"/>
      <c r="FJF72" s="877"/>
      <c r="FJG72" s="877"/>
      <c r="FJH72" s="877"/>
      <c r="FJI72" s="877"/>
      <c r="FJJ72" s="877"/>
      <c r="FJK72" s="877"/>
      <c r="FJL72" s="877"/>
      <c r="FJM72" s="877"/>
      <c r="FJN72" s="877"/>
      <c r="FJO72" s="877"/>
      <c r="FJP72" s="877"/>
      <c r="FJQ72" s="877"/>
      <c r="FJR72" s="877"/>
      <c r="FJS72" s="877"/>
      <c r="FJT72" s="877"/>
      <c r="FJU72" s="877"/>
      <c r="FJV72" s="877"/>
      <c r="FJW72" s="877"/>
      <c r="FJX72" s="877"/>
      <c r="FJY72" s="877"/>
      <c r="FJZ72" s="877"/>
      <c r="FKA72" s="877"/>
      <c r="FKB72" s="877"/>
      <c r="FKC72" s="877"/>
      <c r="FKD72" s="877"/>
      <c r="FKE72" s="877"/>
      <c r="FKF72" s="877"/>
      <c r="FKG72" s="877"/>
      <c r="FKH72" s="877"/>
      <c r="FKI72" s="877"/>
      <c r="FKJ72" s="877"/>
      <c r="FKK72" s="877"/>
      <c r="FKL72" s="877"/>
      <c r="FKM72" s="877"/>
      <c r="FKN72" s="877"/>
      <c r="FKO72" s="877"/>
      <c r="FKP72" s="877"/>
      <c r="FKQ72" s="877"/>
      <c r="FKR72" s="877"/>
      <c r="FKS72" s="877"/>
      <c r="FKT72" s="877"/>
      <c r="FKU72" s="877"/>
      <c r="FKV72" s="877"/>
      <c r="FKW72" s="877"/>
      <c r="FKX72" s="877"/>
      <c r="FKY72" s="877"/>
      <c r="FKZ72" s="877"/>
      <c r="FLA72" s="877"/>
      <c r="FLB72" s="877"/>
      <c r="FLC72" s="877"/>
      <c r="FLD72" s="877"/>
      <c r="FLE72" s="877"/>
      <c r="FLF72" s="877"/>
      <c r="FLG72" s="877"/>
      <c r="FLH72" s="877"/>
      <c r="FLI72" s="877"/>
      <c r="FLJ72" s="877"/>
      <c r="FLK72" s="877"/>
      <c r="FLL72" s="877"/>
      <c r="FLM72" s="877"/>
      <c r="FLN72" s="877"/>
      <c r="FLO72" s="877"/>
      <c r="FLP72" s="877"/>
      <c r="FLQ72" s="877"/>
      <c r="FLR72" s="877"/>
      <c r="FLS72" s="877"/>
      <c r="FLT72" s="877"/>
      <c r="FLU72" s="877"/>
      <c r="FLV72" s="877"/>
      <c r="FLW72" s="877"/>
      <c r="FLX72" s="877"/>
      <c r="FLY72" s="877"/>
      <c r="FLZ72" s="877"/>
      <c r="FMA72" s="877"/>
      <c r="FMB72" s="877"/>
      <c r="FMC72" s="877"/>
      <c r="FMD72" s="877"/>
      <c r="FME72" s="877"/>
      <c r="FMF72" s="877"/>
      <c r="FMG72" s="877"/>
      <c r="FMH72" s="877"/>
      <c r="FMI72" s="877"/>
      <c r="FMJ72" s="877"/>
      <c r="FMK72" s="877"/>
      <c r="FML72" s="877"/>
      <c r="FMM72" s="877"/>
      <c r="FMN72" s="877"/>
      <c r="FMO72" s="877"/>
      <c r="FMP72" s="877"/>
      <c r="FMQ72" s="877"/>
      <c r="FMR72" s="877"/>
      <c r="FMS72" s="877"/>
      <c r="FMT72" s="877"/>
      <c r="FMU72" s="877"/>
      <c r="FMV72" s="877"/>
      <c r="FMW72" s="877"/>
      <c r="FMX72" s="877"/>
      <c r="FMY72" s="877"/>
      <c r="FMZ72" s="877"/>
      <c r="FNA72" s="877"/>
      <c r="FNB72" s="877"/>
      <c r="FNC72" s="877"/>
      <c r="FND72" s="877"/>
      <c r="FNE72" s="877"/>
      <c r="FNF72" s="877"/>
      <c r="FNG72" s="877"/>
      <c r="FNH72" s="877"/>
      <c r="FNI72" s="877"/>
      <c r="FNJ72" s="877"/>
      <c r="FNK72" s="877"/>
      <c r="FNL72" s="877"/>
      <c r="FNM72" s="877"/>
      <c r="FNN72" s="877"/>
      <c r="FNO72" s="877"/>
      <c r="FNP72" s="877"/>
      <c r="FNQ72" s="877"/>
      <c r="FNR72" s="877"/>
      <c r="FNS72" s="877"/>
      <c r="FNT72" s="877"/>
      <c r="FNU72" s="877"/>
      <c r="FNV72" s="877"/>
      <c r="FNW72" s="877"/>
      <c r="FNX72" s="877"/>
      <c r="FNY72" s="877"/>
      <c r="FNZ72" s="877"/>
      <c r="FOA72" s="877"/>
      <c r="FOB72" s="877"/>
      <c r="FOC72" s="877"/>
      <c r="FOD72" s="877"/>
      <c r="FOE72" s="877"/>
      <c r="FOF72" s="877"/>
      <c r="FOG72" s="877"/>
      <c r="FOH72" s="877"/>
      <c r="FOI72" s="877"/>
      <c r="FOJ72" s="877"/>
      <c r="FOK72" s="877"/>
      <c r="FOL72" s="877"/>
      <c r="FOM72" s="877"/>
      <c r="FON72" s="877"/>
      <c r="FOO72" s="877"/>
      <c r="FOP72" s="877"/>
      <c r="FOQ72" s="877"/>
      <c r="FOR72" s="877"/>
      <c r="FOS72" s="877"/>
      <c r="FOT72" s="877"/>
      <c r="FOU72" s="877"/>
      <c r="FOV72" s="877"/>
      <c r="FOW72" s="877"/>
      <c r="FOX72" s="877"/>
      <c r="FOY72" s="877"/>
      <c r="FOZ72" s="877"/>
      <c r="FPA72" s="877"/>
      <c r="FPB72" s="877"/>
      <c r="FPC72" s="877"/>
      <c r="FPD72" s="877"/>
      <c r="FPE72" s="877"/>
      <c r="FPF72" s="877"/>
      <c r="FPG72" s="877"/>
      <c r="FPH72" s="877"/>
      <c r="FPI72" s="877"/>
      <c r="FPJ72" s="877"/>
      <c r="FPK72" s="877"/>
      <c r="FPL72" s="877"/>
      <c r="FPM72" s="877"/>
      <c r="FPN72" s="877"/>
      <c r="FPO72" s="877"/>
      <c r="FPP72" s="877"/>
      <c r="FPQ72" s="877"/>
      <c r="FPR72" s="877"/>
      <c r="FPS72" s="877"/>
      <c r="FPT72" s="877"/>
      <c r="FPU72" s="877"/>
      <c r="FPV72" s="877"/>
      <c r="FPW72" s="877"/>
      <c r="FPX72" s="877"/>
      <c r="FPY72" s="877"/>
      <c r="FPZ72" s="877"/>
      <c r="FQA72" s="877"/>
      <c r="FQB72" s="877"/>
      <c r="FQC72" s="877"/>
      <c r="FQD72" s="877"/>
      <c r="FQE72" s="877"/>
      <c r="FQF72" s="877"/>
      <c r="FQG72" s="877"/>
      <c r="FQH72" s="877"/>
      <c r="FQI72" s="877"/>
      <c r="FQJ72" s="877"/>
      <c r="FQK72" s="877"/>
      <c r="FQL72" s="877"/>
      <c r="FQM72" s="877"/>
      <c r="FQN72" s="877"/>
      <c r="FQO72" s="877"/>
      <c r="FQP72" s="877"/>
      <c r="FQQ72" s="877"/>
      <c r="FQR72" s="877"/>
      <c r="FQS72" s="877"/>
      <c r="FQT72" s="877"/>
      <c r="FQU72" s="877"/>
      <c r="FQV72" s="877"/>
      <c r="FQW72" s="877"/>
      <c r="FQX72" s="877"/>
      <c r="FQY72" s="877"/>
      <c r="FQZ72" s="877"/>
      <c r="FRA72" s="877"/>
      <c r="FRB72" s="877"/>
      <c r="FRC72" s="877"/>
      <c r="FRD72" s="877"/>
      <c r="FRE72" s="877"/>
      <c r="FRF72" s="877"/>
      <c r="FRG72" s="877"/>
      <c r="FRH72" s="877"/>
      <c r="FRI72" s="877"/>
      <c r="FRJ72" s="877"/>
      <c r="FRK72" s="877"/>
      <c r="FRL72" s="877"/>
      <c r="FRM72" s="877"/>
      <c r="FRN72" s="877"/>
      <c r="FRO72" s="877"/>
      <c r="FRP72" s="877"/>
      <c r="FRQ72" s="877"/>
      <c r="FRR72" s="877"/>
      <c r="FRS72" s="877"/>
      <c r="FRT72" s="877"/>
      <c r="FRU72" s="877"/>
      <c r="FRV72" s="877"/>
      <c r="FRW72" s="877"/>
      <c r="FRX72" s="877"/>
      <c r="FRY72" s="877"/>
      <c r="FRZ72" s="877"/>
      <c r="FSA72" s="877"/>
      <c r="FSB72" s="877"/>
      <c r="FSC72" s="877"/>
      <c r="FSD72" s="877"/>
      <c r="FSE72" s="877"/>
      <c r="FSF72" s="877"/>
      <c r="FSG72" s="877"/>
      <c r="FSH72" s="877"/>
      <c r="FSI72" s="877"/>
      <c r="FSJ72" s="877"/>
      <c r="FSK72" s="877"/>
      <c r="FSL72" s="877"/>
      <c r="FSM72" s="877"/>
      <c r="FSN72" s="877"/>
      <c r="FSO72" s="877"/>
      <c r="FSP72" s="877"/>
      <c r="FSQ72" s="877"/>
      <c r="FSR72" s="877"/>
      <c r="FSS72" s="877"/>
      <c r="FST72" s="877"/>
      <c r="FSU72" s="877"/>
      <c r="FSV72" s="877"/>
      <c r="FSW72" s="877"/>
      <c r="FSX72" s="877"/>
      <c r="FSY72" s="877"/>
      <c r="FSZ72" s="877"/>
      <c r="FTA72" s="877"/>
      <c r="FTB72" s="877"/>
      <c r="FTC72" s="877"/>
      <c r="FTD72" s="877"/>
      <c r="FTE72" s="877"/>
      <c r="FTF72" s="877"/>
      <c r="FTG72" s="877"/>
      <c r="FTH72" s="877"/>
      <c r="FTI72" s="877"/>
      <c r="FTJ72" s="877"/>
      <c r="FTK72" s="877"/>
      <c r="FTL72" s="877"/>
      <c r="FTM72" s="877"/>
      <c r="FTN72" s="877"/>
      <c r="FTO72" s="877"/>
      <c r="FTP72" s="877"/>
      <c r="FTQ72" s="877"/>
      <c r="FTR72" s="877"/>
      <c r="FTS72" s="877"/>
      <c r="FTT72" s="877"/>
      <c r="FTU72" s="877"/>
      <c r="FTV72" s="877"/>
      <c r="FTW72" s="877"/>
      <c r="FTX72" s="877"/>
      <c r="FTY72" s="877"/>
      <c r="FTZ72" s="877"/>
      <c r="FUA72" s="877"/>
      <c r="FUB72" s="877"/>
      <c r="FUC72" s="877"/>
      <c r="FUD72" s="877"/>
      <c r="FUE72" s="877"/>
      <c r="FUF72" s="877"/>
      <c r="FUG72" s="877"/>
      <c r="FUH72" s="877"/>
      <c r="FUI72" s="877"/>
      <c r="FUJ72" s="877"/>
      <c r="FUK72" s="877"/>
      <c r="FUL72" s="877"/>
      <c r="FUM72" s="877"/>
      <c r="FUN72" s="877"/>
      <c r="FUO72" s="877"/>
      <c r="FUP72" s="877"/>
      <c r="FUQ72" s="877"/>
      <c r="FUR72" s="877"/>
      <c r="FUS72" s="877"/>
      <c r="FUT72" s="877"/>
      <c r="FUU72" s="877"/>
      <c r="FUV72" s="877"/>
      <c r="FUW72" s="877"/>
      <c r="FUX72" s="877"/>
      <c r="FUY72" s="877"/>
      <c r="FUZ72" s="877"/>
      <c r="FVA72" s="877"/>
      <c r="FVB72" s="877"/>
      <c r="FVC72" s="877"/>
      <c r="FVD72" s="877"/>
      <c r="FVE72" s="877"/>
      <c r="FVF72" s="877"/>
      <c r="FVG72" s="877"/>
      <c r="FVH72" s="877"/>
      <c r="FVI72" s="877"/>
      <c r="FVJ72" s="877"/>
      <c r="FVK72" s="877"/>
      <c r="FVL72" s="877"/>
      <c r="FVM72" s="877"/>
      <c r="FVN72" s="877"/>
      <c r="FVO72" s="877"/>
      <c r="FVP72" s="877"/>
      <c r="FVQ72" s="877"/>
      <c r="FVR72" s="877"/>
      <c r="FVS72" s="877"/>
      <c r="FVT72" s="877"/>
      <c r="FVU72" s="877"/>
      <c r="FVV72" s="877"/>
      <c r="FVW72" s="877"/>
      <c r="FVX72" s="877"/>
      <c r="FVY72" s="877"/>
      <c r="FVZ72" s="877"/>
      <c r="FWA72" s="877"/>
      <c r="FWB72" s="877"/>
      <c r="FWC72" s="877"/>
      <c r="FWD72" s="877"/>
      <c r="FWE72" s="877"/>
      <c r="FWF72" s="877"/>
      <c r="FWG72" s="877"/>
      <c r="FWH72" s="877"/>
      <c r="FWI72" s="877"/>
      <c r="FWJ72" s="877"/>
      <c r="FWK72" s="877"/>
      <c r="FWL72" s="877"/>
      <c r="FWM72" s="877"/>
      <c r="FWN72" s="877"/>
      <c r="FWO72" s="877"/>
      <c r="FWP72" s="877"/>
      <c r="FWQ72" s="877"/>
      <c r="FWR72" s="877"/>
      <c r="FWS72" s="877"/>
      <c r="FWT72" s="877"/>
      <c r="FWU72" s="877"/>
      <c r="FWV72" s="877"/>
      <c r="FWW72" s="877"/>
      <c r="FWX72" s="877"/>
      <c r="FWY72" s="877"/>
      <c r="FWZ72" s="877"/>
      <c r="FXA72" s="877"/>
      <c r="FXB72" s="877"/>
      <c r="FXC72" s="877"/>
      <c r="FXD72" s="877"/>
      <c r="FXE72" s="877"/>
      <c r="FXF72" s="877"/>
      <c r="FXG72" s="877"/>
      <c r="FXH72" s="877"/>
      <c r="FXI72" s="877"/>
      <c r="FXJ72" s="877"/>
      <c r="FXK72" s="877"/>
      <c r="FXL72" s="877"/>
      <c r="FXM72" s="877"/>
      <c r="FXN72" s="877"/>
      <c r="FXO72" s="877"/>
      <c r="FXP72" s="877"/>
      <c r="FXQ72" s="877"/>
      <c r="FXR72" s="877"/>
      <c r="FXS72" s="877"/>
      <c r="FXT72" s="877"/>
      <c r="FXU72" s="877"/>
      <c r="FXV72" s="877"/>
      <c r="FXW72" s="877"/>
      <c r="FXX72" s="877"/>
      <c r="FXY72" s="877"/>
      <c r="FXZ72" s="877"/>
      <c r="FYA72" s="877"/>
      <c r="FYB72" s="877"/>
      <c r="FYC72" s="877"/>
      <c r="FYD72" s="877"/>
      <c r="FYE72" s="877"/>
      <c r="FYF72" s="877"/>
      <c r="FYG72" s="877"/>
      <c r="FYH72" s="877"/>
      <c r="FYI72" s="877"/>
      <c r="FYJ72" s="877"/>
      <c r="FYK72" s="877"/>
      <c r="FYL72" s="877"/>
      <c r="FYM72" s="877"/>
      <c r="FYN72" s="877"/>
      <c r="FYO72" s="877"/>
      <c r="FYP72" s="877"/>
      <c r="FYQ72" s="877"/>
      <c r="FYR72" s="877"/>
      <c r="FYS72" s="877"/>
      <c r="FYT72" s="877"/>
      <c r="FYU72" s="877"/>
      <c r="FYV72" s="877"/>
      <c r="FYW72" s="877"/>
      <c r="FYX72" s="877"/>
      <c r="FYY72" s="877"/>
      <c r="FYZ72" s="877"/>
      <c r="FZA72" s="877"/>
      <c r="FZB72" s="877"/>
      <c r="FZC72" s="877"/>
      <c r="FZD72" s="877"/>
      <c r="FZE72" s="877"/>
      <c r="FZF72" s="877"/>
      <c r="FZG72" s="877"/>
      <c r="FZH72" s="877"/>
      <c r="FZI72" s="877"/>
      <c r="FZJ72" s="877"/>
      <c r="FZK72" s="877"/>
      <c r="FZL72" s="877"/>
      <c r="FZM72" s="877"/>
      <c r="FZN72" s="877"/>
      <c r="FZO72" s="877"/>
      <c r="FZP72" s="877"/>
      <c r="FZQ72" s="877"/>
      <c r="FZR72" s="877"/>
      <c r="FZS72" s="877"/>
      <c r="FZT72" s="877"/>
      <c r="FZU72" s="877"/>
      <c r="FZV72" s="877"/>
      <c r="FZW72" s="877"/>
      <c r="FZX72" s="877"/>
      <c r="FZY72" s="877"/>
      <c r="FZZ72" s="877"/>
      <c r="GAA72" s="877"/>
      <c r="GAB72" s="877"/>
      <c r="GAC72" s="877"/>
      <c r="GAD72" s="877"/>
      <c r="GAE72" s="877"/>
      <c r="GAF72" s="877"/>
      <c r="GAG72" s="877"/>
      <c r="GAH72" s="877"/>
      <c r="GAI72" s="877"/>
      <c r="GAJ72" s="877"/>
      <c r="GAK72" s="877"/>
      <c r="GAL72" s="877"/>
      <c r="GAM72" s="877"/>
      <c r="GAN72" s="877"/>
      <c r="GAO72" s="877"/>
      <c r="GAP72" s="877"/>
      <c r="GAQ72" s="877"/>
      <c r="GAR72" s="877"/>
      <c r="GAS72" s="877"/>
      <c r="GAT72" s="877"/>
      <c r="GAU72" s="877"/>
      <c r="GAV72" s="877"/>
      <c r="GAW72" s="877"/>
      <c r="GAX72" s="877"/>
      <c r="GAY72" s="877"/>
      <c r="GAZ72" s="877"/>
      <c r="GBA72" s="877"/>
      <c r="GBB72" s="877"/>
      <c r="GBC72" s="877"/>
      <c r="GBD72" s="877"/>
      <c r="GBE72" s="877"/>
      <c r="GBF72" s="877"/>
      <c r="GBG72" s="877"/>
      <c r="GBH72" s="877"/>
      <c r="GBI72" s="877"/>
      <c r="GBJ72" s="877"/>
      <c r="GBK72" s="877"/>
      <c r="GBL72" s="877"/>
      <c r="GBM72" s="877"/>
      <c r="GBN72" s="877"/>
      <c r="GBO72" s="877"/>
      <c r="GBP72" s="877"/>
      <c r="GBQ72" s="877"/>
      <c r="GBR72" s="877"/>
      <c r="GBS72" s="877"/>
      <c r="GBT72" s="877"/>
      <c r="GBU72" s="877"/>
      <c r="GBV72" s="877"/>
      <c r="GBW72" s="877"/>
      <c r="GBX72" s="877"/>
      <c r="GBY72" s="877"/>
      <c r="GBZ72" s="877"/>
      <c r="GCA72" s="877"/>
      <c r="GCB72" s="877"/>
      <c r="GCC72" s="877"/>
      <c r="GCD72" s="877"/>
      <c r="GCE72" s="877"/>
      <c r="GCF72" s="877"/>
      <c r="GCG72" s="877"/>
      <c r="GCH72" s="877"/>
      <c r="GCI72" s="877"/>
      <c r="GCJ72" s="877"/>
      <c r="GCK72" s="877"/>
      <c r="GCL72" s="877"/>
      <c r="GCM72" s="877"/>
      <c r="GCN72" s="877"/>
      <c r="GCO72" s="877"/>
      <c r="GCP72" s="877"/>
      <c r="GCQ72" s="877"/>
      <c r="GCR72" s="877"/>
      <c r="GCS72" s="877"/>
      <c r="GCT72" s="877"/>
      <c r="GCU72" s="877"/>
      <c r="GCV72" s="877"/>
      <c r="GCW72" s="877"/>
      <c r="GCX72" s="877"/>
      <c r="GCY72" s="877"/>
      <c r="GCZ72" s="877"/>
      <c r="GDA72" s="877"/>
      <c r="GDB72" s="877"/>
      <c r="GDC72" s="877"/>
      <c r="GDD72" s="877"/>
      <c r="GDE72" s="877"/>
      <c r="GDF72" s="877"/>
      <c r="GDG72" s="877"/>
      <c r="GDH72" s="877"/>
      <c r="GDI72" s="877"/>
      <c r="GDJ72" s="877"/>
      <c r="GDK72" s="877"/>
      <c r="GDL72" s="877"/>
      <c r="GDM72" s="877"/>
      <c r="GDN72" s="877"/>
      <c r="GDO72" s="877"/>
      <c r="GDP72" s="877"/>
      <c r="GDQ72" s="877"/>
      <c r="GDR72" s="877"/>
      <c r="GDS72" s="877"/>
      <c r="GDT72" s="877"/>
      <c r="GDU72" s="877"/>
      <c r="GDV72" s="877"/>
      <c r="GDW72" s="877"/>
      <c r="GDX72" s="877"/>
      <c r="GDY72" s="877"/>
      <c r="GDZ72" s="877"/>
      <c r="GEA72" s="877"/>
      <c r="GEB72" s="877"/>
      <c r="GEC72" s="877"/>
      <c r="GED72" s="877"/>
      <c r="GEE72" s="877"/>
      <c r="GEF72" s="877"/>
      <c r="GEG72" s="877"/>
      <c r="GEH72" s="877"/>
      <c r="GEI72" s="877"/>
      <c r="GEJ72" s="877"/>
      <c r="GEK72" s="877"/>
      <c r="GEL72" s="877"/>
      <c r="GEM72" s="877"/>
      <c r="GEN72" s="877"/>
      <c r="GEO72" s="877"/>
      <c r="GEP72" s="877"/>
      <c r="GEQ72" s="877"/>
      <c r="GER72" s="877"/>
      <c r="GES72" s="877"/>
      <c r="GET72" s="877"/>
      <c r="GEU72" s="877"/>
      <c r="GEV72" s="877"/>
      <c r="GEW72" s="877"/>
      <c r="GEX72" s="877"/>
      <c r="GEY72" s="877"/>
      <c r="GEZ72" s="877"/>
      <c r="GFA72" s="877"/>
      <c r="GFB72" s="877"/>
      <c r="GFC72" s="877"/>
      <c r="GFD72" s="877"/>
      <c r="GFE72" s="877"/>
      <c r="GFF72" s="877"/>
      <c r="GFG72" s="877"/>
      <c r="GFH72" s="877"/>
      <c r="GFI72" s="877"/>
      <c r="GFJ72" s="877"/>
      <c r="GFK72" s="877"/>
      <c r="GFL72" s="877"/>
      <c r="GFM72" s="877"/>
      <c r="GFN72" s="877"/>
      <c r="GFO72" s="877"/>
      <c r="GFP72" s="877"/>
      <c r="GFQ72" s="877"/>
      <c r="GFR72" s="877"/>
      <c r="GFS72" s="877"/>
      <c r="GFT72" s="877"/>
      <c r="GFU72" s="877"/>
      <c r="GFV72" s="877"/>
      <c r="GFW72" s="877"/>
      <c r="GFX72" s="877"/>
      <c r="GFY72" s="877"/>
      <c r="GFZ72" s="877"/>
      <c r="GGA72" s="877"/>
      <c r="GGB72" s="877"/>
      <c r="GGC72" s="877"/>
      <c r="GGD72" s="877"/>
      <c r="GGE72" s="877"/>
      <c r="GGF72" s="877"/>
      <c r="GGG72" s="877"/>
      <c r="GGH72" s="877"/>
      <c r="GGI72" s="877"/>
      <c r="GGJ72" s="877"/>
      <c r="GGK72" s="877"/>
      <c r="GGL72" s="877"/>
      <c r="GGM72" s="877"/>
      <c r="GGN72" s="877"/>
      <c r="GGO72" s="877"/>
      <c r="GGP72" s="877"/>
      <c r="GGQ72" s="877"/>
      <c r="GGR72" s="877"/>
      <c r="GGS72" s="877"/>
      <c r="GGT72" s="877"/>
      <c r="GGU72" s="877"/>
      <c r="GGV72" s="877"/>
      <c r="GGW72" s="877"/>
      <c r="GGX72" s="877"/>
      <c r="GGY72" s="877"/>
      <c r="GGZ72" s="877"/>
      <c r="GHA72" s="877"/>
      <c r="GHB72" s="877"/>
      <c r="GHC72" s="877"/>
      <c r="GHD72" s="877"/>
      <c r="GHE72" s="877"/>
      <c r="GHF72" s="877"/>
      <c r="GHG72" s="877"/>
      <c r="GHH72" s="877"/>
      <c r="GHI72" s="877"/>
      <c r="GHJ72" s="877"/>
      <c r="GHK72" s="877"/>
      <c r="GHL72" s="877"/>
      <c r="GHM72" s="877"/>
      <c r="GHN72" s="877"/>
      <c r="GHO72" s="877"/>
      <c r="GHP72" s="877"/>
      <c r="GHQ72" s="877"/>
      <c r="GHR72" s="877"/>
      <c r="GHS72" s="877"/>
      <c r="GHT72" s="877"/>
      <c r="GHU72" s="877"/>
      <c r="GHV72" s="877"/>
      <c r="GHW72" s="877"/>
      <c r="GHX72" s="877"/>
      <c r="GHY72" s="877"/>
      <c r="GHZ72" s="877"/>
      <c r="GIA72" s="877"/>
      <c r="GIB72" s="877"/>
      <c r="GIC72" s="877"/>
      <c r="GID72" s="877"/>
      <c r="GIE72" s="877"/>
      <c r="GIF72" s="877"/>
      <c r="GIG72" s="877"/>
      <c r="GIH72" s="877"/>
      <c r="GII72" s="877"/>
      <c r="GIJ72" s="877"/>
      <c r="GIK72" s="877"/>
      <c r="GIL72" s="877"/>
      <c r="GIM72" s="877"/>
      <c r="GIN72" s="877"/>
      <c r="GIO72" s="877"/>
      <c r="GIP72" s="877"/>
      <c r="GIQ72" s="877"/>
      <c r="GIR72" s="877"/>
      <c r="GIS72" s="877"/>
      <c r="GIT72" s="877"/>
      <c r="GIU72" s="877"/>
      <c r="GIV72" s="877"/>
      <c r="GIW72" s="877"/>
      <c r="GIX72" s="877"/>
      <c r="GIY72" s="877"/>
      <c r="GIZ72" s="877"/>
      <c r="GJA72" s="877"/>
      <c r="GJB72" s="877"/>
      <c r="GJC72" s="877"/>
      <c r="GJD72" s="877"/>
      <c r="GJE72" s="877"/>
      <c r="GJF72" s="877"/>
      <c r="GJG72" s="877"/>
      <c r="GJH72" s="877"/>
      <c r="GJI72" s="877"/>
      <c r="GJJ72" s="877"/>
      <c r="GJK72" s="877"/>
      <c r="GJL72" s="877"/>
      <c r="GJM72" s="877"/>
      <c r="GJN72" s="877"/>
      <c r="GJO72" s="877"/>
      <c r="GJP72" s="877"/>
      <c r="GJQ72" s="877"/>
      <c r="GJR72" s="877"/>
      <c r="GJS72" s="877"/>
      <c r="GJT72" s="877"/>
      <c r="GJU72" s="877"/>
      <c r="GJV72" s="877"/>
      <c r="GJW72" s="877"/>
      <c r="GJX72" s="877"/>
      <c r="GJY72" s="877"/>
      <c r="GJZ72" s="877"/>
      <c r="GKA72" s="877"/>
      <c r="GKB72" s="877"/>
      <c r="GKC72" s="877"/>
      <c r="GKD72" s="877"/>
      <c r="GKE72" s="877"/>
      <c r="GKF72" s="877"/>
      <c r="GKG72" s="877"/>
      <c r="GKH72" s="877"/>
      <c r="GKI72" s="877"/>
      <c r="GKJ72" s="877"/>
      <c r="GKK72" s="877"/>
      <c r="GKL72" s="877"/>
      <c r="GKM72" s="877"/>
      <c r="GKN72" s="877"/>
      <c r="GKO72" s="877"/>
      <c r="GKP72" s="877"/>
      <c r="GKQ72" s="877"/>
      <c r="GKR72" s="877"/>
      <c r="GKS72" s="877"/>
      <c r="GKT72" s="877"/>
      <c r="GKU72" s="877"/>
      <c r="GKV72" s="877"/>
      <c r="GKW72" s="877"/>
      <c r="GKX72" s="877"/>
      <c r="GKY72" s="877"/>
      <c r="GKZ72" s="877"/>
      <c r="GLA72" s="877"/>
      <c r="GLB72" s="877"/>
      <c r="GLC72" s="877"/>
      <c r="GLD72" s="877"/>
      <c r="GLE72" s="877"/>
      <c r="GLF72" s="877"/>
      <c r="GLG72" s="877"/>
      <c r="GLH72" s="877"/>
      <c r="GLI72" s="877"/>
      <c r="GLJ72" s="877"/>
      <c r="GLK72" s="877"/>
      <c r="GLL72" s="877"/>
      <c r="GLM72" s="877"/>
      <c r="GLN72" s="877"/>
      <c r="GLO72" s="877"/>
      <c r="GLP72" s="877"/>
      <c r="GLQ72" s="877"/>
      <c r="GLR72" s="877"/>
      <c r="GLS72" s="877"/>
      <c r="GLT72" s="877"/>
      <c r="GLU72" s="877"/>
      <c r="GLV72" s="877"/>
      <c r="GLW72" s="877"/>
      <c r="GLX72" s="877"/>
      <c r="GLY72" s="877"/>
      <c r="GLZ72" s="877"/>
      <c r="GMA72" s="877"/>
      <c r="GMB72" s="877"/>
      <c r="GMC72" s="877"/>
      <c r="GMD72" s="877"/>
      <c r="GME72" s="877"/>
      <c r="GMF72" s="877"/>
      <c r="GMG72" s="877"/>
      <c r="GMH72" s="877"/>
      <c r="GMI72" s="877"/>
      <c r="GMJ72" s="877"/>
      <c r="GMK72" s="877"/>
      <c r="GML72" s="877"/>
      <c r="GMM72" s="877"/>
      <c r="GMN72" s="877"/>
      <c r="GMO72" s="877"/>
      <c r="GMP72" s="877"/>
      <c r="GMQ72" s="877"/>
      <c r="GMR72" s="877"/>
      <c r="GMS72" s="877"/>
      <c r="GMT72" s="877"/>
      <c r="GMU72" s="877"/>
      <c r="GMV72" s="877"/>
      <c r="GMW72" s="877"/>
      <c r="GMX72" s="877"/>
      <c r="GMY72" s="877"/>
      <c r="GMZ72" s="877"/>
      <c r="GNA72" s="877"/>
      <c r="GNB72" s="877"/>
      <c r="GNC72" s="877"/>
      <c r="GND72" s="877"/>
      <c r="GNE72" s="877"/>
      <c r="GNF72" s="877"/>
      <c r="GNG72" s="877"/>
      <c r="GNH72" s="877"/>
      <c r="GNI72" s="877"/>
      <c r="GNJ72" s="877"/>
      <c r="GNK72" s="877"/>
      <c r="GNL72" s="877"/>
      <c r="GNM72" s="877"/>
      <c r="GNN72" s="877"/>
      <c r="GNO72" s="877"/>
      <c r="GNP72" s="877"/>
      <c r="GNQ72" s="877"/>
      <c r="GNR72" s="877"/>
      <c r="GNS72" s="877"/>
      <c r="GNT72" s="877"/>
      <c r="GNU72" s="877"/>
      <c r="GNV72" s="877"/>
      <c r="GNW72" s="877"/>
      <c r="GNX72" s="877"/>
      <c r="GNY72" s="877"/>
      <c r="GNZ72" s="877"/>
      <c r="GOA72" s="877"/>
      <c r="GOB72" s="877"/>
      <c r="GOC72" s="877"/>
      <c r="GOD72" s="877"/>
      <c r="GOE72" s="877"/>
      <c r="GOF72" s="877"/>
      <c r="GOG72" s="877"/>
      <c r="GOH72" s="877"/>
      <c r="GOI72" s="877"/>
      <c r="GOJ72" s="877"/>
      <c r="GOK72" s="877"/>
      <c r="GOL72" s="877"/>
      <c r="GOM72" s="877"/>
      <c r="GON72" s="877"/>
      <c r="GOO72" s="877"/>
      <c r="GOP72" s="877"/>
      <c r="GOQ72" s="877"/>
      <c r="GOR72" s="877"/>
      <c r="GOS72" s="877"/>
      <c r="GOT72" s="877"/>
      <c r="GOU72" s="877"/>
      <c r="GOV72" s="877"/>
      <c r="GOW72" s="877"/>
      <c r="GOX72" s="877"/>
      <c r="GOY72" s="877"/>
      <c r="GOZ72" s="877"/>
      <c r="GPA72" s="877"/>
      <c r="GPB72" s="877"/>
      <c r="GPC72" s="877"/>
      <c r="GPD72" s="877"/>
      <c r="GPE72" s="877"/>
      <c r="GPF72" s="877"/>
      <c r="GPG72" s="877"/>
      <c r="GPH72" s="877"/>
      <c r="GPI72" s="877"/>
      <c r="GPJ72" s="877"/>
      <c r="GPK72" s="877"/>
      <c r="GPL72" s="877"/>
      <c r="GPM72" s="877"/>
      <c r="GPN72" s="877"/>
      <c r="GPO72" s="877"/>
      <c r="GPP72" s="877"/>
      <c r="GPQ72" s="877"/>
      <c r="GPR72" s="877"/>
      <c r="GPS72" s="877"/>
      <c r="GPT72" s="877"/>
      <c r="GPU72" s="877"/>
      <c r="GPV72" s="877"/>
      <c r="GPW72" s="877"/>
      <c r="GPX72" s="877"/>
      <c r="GPY72" s="877"/>
      <c r="GPZ72" s="877"/>
      <c r="GQA72" s="877"/>
      <c r="GQB72" s="877"/>
      <c r="GQC72" s="877"/>
      <c r="GQD72" s="877"/>
      <c r="GQE72" s="877"/>
      <c r="GQF72" s="877"/>
      <c r="GQG72" s="877"/>
      <c r="GQH72" s="877"/>
      <c r="GQI72" s="877"/>
      <c r="GQJ72" s="877"/>
      <c r="GQK72" s="877"/>
      <c r="GQL72" s="877"/>
      <c r="GQM72" s="877"/>
      <c r="GQN72" s="877"/>
      <c r="GQO72" s="877"/>
      <c r="GQP72" s="877"/>
      <c r="GQQ72" s="877"/>
      <c r="GQR72" s="877"/>
      <c r="GQS72" s="877"/>
      <c r="GQT72" s="877"/>
      <c r="GQU72" s="877"/>
      <c r="GQV72" s="877"/>
      <c r="GQW72" s="877"/>
      <c r="GQX72" s="877"/>
      <c r="GQY72" s="877"/>
      <c r="GQZ72" s="877"/>
      <c r="GRA72" s="877"/>
      <c r="GRB72" s="877"/>
      <c r="GRC72" s="877"/>
      <c r="GRD72" s="877"/>
      <c r="GRE72" s="877"/>
      <c r="GRF72" s="877"/>
      <c r="GRG72" s="877"/>
      <c r="GRH72" s="877"/>
      <c r="GRI72" s="877"/>
      <c r="GRJ72" s="877"/>
      <c r="GRK72" s="877"/>
      <c r="GRL72" s="877"/>
      <c r="GRM72" s="877"/>
      <c r="GRN72" s="877"/>
      <c r="GRO72" s="877"/>
      <c r="GRP72" s="877"/>
      <c r="GRQ72" s="877"/>
      <c r="GRR72" s="877"/>
      <c r="GRS72" s="877"/>
      <c r="GRT72" s="877"/>
      <c r="GRU72" s="877"/>
      <c r="GRV72" s="877"/>
      <c r="GRW72" s="877"/>
      <c r="GRX72" s="877"/>
      <c r="GRY72" s="877"/>
      <c r="GRZ72" s="877"/>
      <c r="GSA72" s="877"/>
      <c r="GSB72" s="877"/>
      <c r="GSC72" s="877"/>
      <c r="GSD72" s="877"/>
      <c r="GSE72" s="877"/>
      <c r="GSF72" s="877"/>
      <c r="GSG72" s="877"/>
      <c r="GSH72" s="877"/>
      <c r="GSI72" s="877"/>
      <c r="GSJ72" s="877"/>
      <c r="GSK72" s="877"/>
      <c r="GSL72" s="877"/>
      <c r="GSM72" s="877"/>
      <c r="GSN72" s="877"/>
      <c r="GSO72" s="877"/>
      <c r="GSP72" s="877"/>
      <c r="GSQ72" s="877"/>
      <c r="GSR72" s="877"/>
      <c r="GSS72" s="877"/>
      <c r="GST72" s="877"/>
      <c r="GSU72" s="877"/>
      <c r="GSV72" s="877"/>
      <c r="GSW72" s="877"/>
      <c r="GSX72" s="877"/>
      <c r="GSY72" s="877"/>
      <c r="GSZ72" s="877"/>
      <c r="GTA72" s="877"/>
      <c r="GTB72" s="877"/>
      <c r="GTC72" s="877"/>
      <c r="GTD72" s="877"/>
      <c r="GTE72" s="877"/>
      <c r="GTF72" s="877"/>
      <c r="GTG72" s="877"/>
      <c r="GTH72" s="877"/>
      <c r="GTI72" s="877"/>
      <c r="GTJ72" s="877"/>
      <c r="GTK72" s="877"/>
      <c r="GTL72" s="877"/>
      <c r="GTM72" s="877"/>
      <c r="GTN72" s="877"/>
      <c r="GTO72" s="877"/>
      <c r="GTP72" s="877"/>
      <c r="GTQ72" s="877"/>
      <c r="GTR72" s="877"/>
      <c r="GTS72" s="877"/>
      <c r="GTT72" s="877"/>
      <c r="GTU72" s="877"/>
      <c r="GTV72" s="877"/>
      <c r="GTW72" s="877"/>
      <c r="GTX72" s="877"/>
      <c r="GTY72" s="877"/>
      <c r="GTZ72" s="877"/>
      <c r="GUA72" s="877"/>
      <c r="GUB72" s="877"/>
      <c r="GUC72" s="877"/>
      <c r="GUD72" s="877"/>
      <c r="GUE72" s="877"/>
      <c r="GUF72" s="877"/>
      <c r="GUG72" s="877"/>
      <c r="GUH72" s="877"/>
      <c r="GUI72" s="877"/>
      <c r="GUJ72" s="877"/>
      <c r="GUK72" s="877"/>
      <c r="GUL72" s="877"/>
      <c r="GUM72" s="877"/>
      <c r="GUN72" s="877"/>
      <c r="GUO72" s="877"/>
      <c r="GUP72" s="877"/>
      <c r="GUQ72" s="877"/>
      <c r="GUR72" s="877"/>
      <c r="GUS72" s="877"/>
      <c r="GUT72" s="877"/>
      <c r="GUU72" s="877"/>
      <c r="GUV72" s="877"/>
      <c r="GUW72" s="877"/>
      <c r="GUX72" s="877"/>
      <c r="GUY72" s="877"/>
      <c r="GUZ72" s="877"/>
      <c r="GVA72" s="877"/>
      <c r="GVB72" s="877"/>
      <c r="GVC72" s="877"/>
      <c r="GVD72" s="877"/>
      <c r="GVE72" s="877"/>
      <c r="GVF72" s="877"/>
      <c r="GVG72" s="877"/>
      <c r="GVH72" s="877"/>
      <c r="GVI72" s="877"/>
      <c r="GVJ72" s="877"/>
      <c r="GVK72" s="877"/>
      <c r="GVL72" s="877"/>
      <c r="GVM72" s="877"/>
      <c r="GVN72" s="877"/>
      <c r="GVO72" s="877"/>
      <c r="GVP72" s="877"/>
      <c r="GVQ72" s="877"/>
      <c r="GVR72" s="877"/>
      <c r="GVS72" s="877"/>
      <c r="GVT72" s="877"/>
      <c r="GVU72" s="877"/>
      <c r="GVV72" s="877"/>
      <c r="GVW72" s="877"/>
      <c r="GVX72" s="877"/>
      <c r="GVY72" s="877"/>
      <c r="GVZ72" s="877"/>
      <c r="GWA72" s="877"/>
      <c r="GWB72" s="877"/>
      <c r="GWC72" s="877"/>
      <c r="GWD72" s="877"/>
      <c r="GWE72" s="877"/>
      <c r="GWF72" s="877"/>
      <c r="GWG72" s="877"/>
      <c r="GWH72" s="877"/>
      <c r="GWI72" s="877"/>
      <c r="GWJ72" s="877"/>
      <c r="GWK72" s="877"/>
      <c r="GWL72" s="877"/>
      <c r="GWM72" s="877"/>
      <c r="GWN72" s="877"/>
      <c r="GWO72" s="877"/>
      <c r="GWP72" s="877"/>
      <c r="GWQ72" s="877"/>
      <c r="GWR72" s="877"/>
      <c r="GWS72" s="877"/>
      <c r="GWT72" s="877"/>
      <c r="GWU72" s="877"/>
      <c r="GWV72" s="877"/>
      <c r="GWW72" s="877"/>
      <c r="GWX72" s="877"/>
      <c r="GWY72" s="877"/>
      <c r="GWZ72" s="877"/>
      <c r="GXA72" s="877"/>
      <c r="GXB72" s="877"/>
      <c r="GXC72" s="877"/>
      <c r="GXD72" s="877"/>
      <c r="GXE72" s="877"/>
      <c r="GXF72" s="877"/>
      <c r="GXG72" s="877"/>
      <c r="GXH72" s="877"/>
      <c r="GXI72" s="877"/>
      <c r="GXJ72" s="877"/>
      <c r="GXK72" s="877"/>
      <c r="GXL72" s="877"/>
      <c r="GXM72" s="877"/>
      <c r="GXN72" s="877"/>
      <c r="GXO72" s="877"/>
      <c r="GXP72" s="877"/>
      <c r="GXQ72" s="877"/>
      <c r="GXR72" s="877"/>
      <c r="GXS72" s="877"/>
      <c r="GXT72" s="877"/>
      <c r="GXU72" s="877"/>
      <c r="GXV72" s="877"/>
      <c r="GXW72" s="877"/>
      <c r="GXX72" s="877"/>
      <c r="GXY72" s="877"/>
      <c r="GXZ72" s="877"/>
      <c r="GYA72" s="877"/>
      <c r="GYB72" s="877"/>
      <c r="GYC72" s="877"/>
      <c r="GYD72" s="877"/>
      <c r="GYE72" s="877"/>
      <c r="GYF72" s="877"/>
      <c r="GYG72" s="877"/>
      <c r="GYH72" s="877"/>
      <c r="GYI72" s="877"/>
      <c r="GYJ72" s="877"/>
      <c r="GYK72" s="877"/>
      <c r="GYL72" s="877"/>
      <c r="GYM72" s="877"/>
      <c r="GYN72" s="877"/>
      <c r="GYO72" s="877"/>
      <c r="GYP72" s="877"/>
      <c r="GYQ72" s="877"/>
      <c r="GYR72" s="877"/>
      <c r="GYS72" s="877"/>
      <c r="GYT72" s="877"/>
      <c r="GYU72" s="877"/>
      <c r="GYV72" s="877"/>
      <c r="GYW72" s="877"/>
      <c r="GYX72" s="877"/>
      <c r="GYY72" s="877"/>
      <c r="GYZ72" s="877"/>
      <c r="GZA72" s="877"/>
      <c r="GZB72" s="877"/>
      <c r="GZC72" s="877"/>
      <c r="GZD72" s="877"/>
      <c r="GZE72" s="877"/>
      <c r="GZF72" s="877"/>
      <c r="GZG72" s="877"/>
      <c r="GZH72" s="877"/>
      <c r="GZI72" s="877"/>
      <c r="GZJ72" s="877"/>
      <c r="GZK72" s="877"/>
      <c r="GZL72" s="877"/>
      <c r="GZM72" s="877"/>
      <c r="GZN72" s="877"/>
      <c r="GZO72" s="877"/>
      <c r="GZP72" s="877"/>
      <c r="GZQ72" s="877"/>
      <c r="GZR72" s="877"/>
      <c r="GZS72" s="877"/>
      <c r="GZT72" s="877"/>
      <c r="GZU72" s="877"/>
      <c r="GZV72" s="877"/>
      <c r="GZW72" s="877"/>
      <c r="GZX72" s="877"/>
      <c r="GZY72" s="877"/>
      <c r="GZZ72" s="877"/>
      <c r="HAA72" s="877"/>
      <c r="HAB72" s="877"/>
      <c r="HAC72" s="877"/>
      <c r="HAD72" s="877"/>
      <c r="HAE72" s="877"/>
      <c r="HAF72" s="877"/>
      <c r="HAG72" s="877"/>
      <c r="HAH72" s="877"/>
      <c r="HAI72" s="877"/>
      <c r="HAJ72" s="877"/>
      <c r="HAK72" s="877"/>
      <c r="HAL72" s="877"/>
      <c r="HAM72" s="877"/>
      <c r="HAN72" s="877"/>
      <c r="HAO72" s="877"/>
      <c r="HAP72" s="877"/>
      <c r="HAQ72" s="877"/>
      <c r="HAR72" s="877"/>
      <c r="HAS72" s="877"/>
      <c r="HAT72" s="877"/>
      <c r="HAU72" s="877"/>
      <c r="HAV72" s="877"/>
      <c r="HAW72" s="877"/>
      <c r="HAX72" s="877"/>
      <c r="HAY72" s="877"/>
      <c r="HAZ72" s="877"/>
      <c r="HBA72" s="877"/>
      <c r="HBB72" s="877"/>
      <c r="HBC72" s="877"/>
      <c r="HBD72" s="877"/>
      <c r="HBE72" s="877"/>
      <c r="HBF72" s="877"/>
      <c r="HBG72" s="877"/>
      <c r="HBH72" s="877"/>
      <c r="HBI72" s="877"/>
      <c r="HBJ72" s="877"/>
      <c r="HBK72" s="877"/>
      <c r="HBL72" s="877"/>
      <c r="HBM72" s="877"/>
      <c r="HBN72" s="877"/>
      <c r="HBO72" s="877"/>
      <c r="HBP72" s="877"/>
      <c r="HBQ72" s="877"/>
      <c r="HBR72" s="877"/>
      <c r="HBS72" s="877"/>
      <c r="HBT72" s="877"/>
      <c r="HBU72" s="877"/>
      <c r="HBV72" s="877"/>
      <c r="HBW72" s="877"/>
      <c r="HBX72" s="877"/>
      <c r="HBY72" s="877"/>
      <c r="HBZ72" s="877"/>
      <c r="HCA72" s="877"/>
      <c r="HCB72" s="877"/>
      <c r="HCC72" s="877"/>
      <c r="HCD72" s="877"/>
      <c r="HCE72" s="877"/>
      <c r="HCF72" s="877"/>
      <c r="HCG72" s="877"/>
      <c r="HCH72" s="877"/>
      <c r="HCI72" s="877"/>
      <c r="HCJ72" s="877"/>
      <c r="HCK72" s="877"/>
      <c r="HCL72" s="877"/>
      <c r="HCM72" s="877"/>
      <c r="HCN72" s="877"/>
      <c r="HCO72" s="877"/>
      <c r="HCP72" s="877"/>
      <c r="HCQ72" s="877"/>
      <c r="HCR72" s="877"/>
      <c r="HCS72" s="877"/>
      <c r="HCT72" s="877"/>
      <c r="HCU72" s="877"/>
      <c r="HCV72" s="877"/>
      <c r="HCW72" s="877"/>
      <c r="HCX72" s="877"/>
      <c r="HCY72" s="877"/>
      <c r="HCZ72" s="877"/>
      <c r="HDA72" s="877"/>
      <c r="HDB72" s="877"/>
      <c r="HDC72" s="877"/>
      <c r="HDD72" s="877"/>
      <c r="HDE72" s="877"/>
      <c r="HDF72" s="877"/>
      <c r="HDG72" s="877"/>
      <c r="HDH72" s="877"/>
      <c r="HDI72" s="877"/>
      <c r="HDJ72" s="877"/>
      <c r="HDK72" s="877"/>
      <c r="HDL72" s="877"/>
      <c r="HDM72" s="877"/>
      <c r="HDN72" s="877"/>
      <c r="HDO72" s="877"/>
      <c r="HDP72" s="877"/>
      <c r="HDQ72" s="877"/>
      <c r="HDR72" s="877"/>
      <c r="HDS72" s="877"/>
      <c r="HDT72" s="877"/>
      <c r="HDU72" s="877"/>
      <c r="HDV72" s="877"/>
      <c r="HDW72" s="877"/>
      <c r="HDX72" s="877"/>
      <c r="HDY72" s="877"/>
      <c r="HDZ72" s="877"/>
      <c r="HEA72" s="877"/>
      <c r="HEB72" s="877"/>
      <c r="HEC72" s="877"/>
      <c r="HED72" s="877"/>
      <c r="HEE72" s="877"/>
      <c r="HEF72" s="877"/>
      <c r="HEG72" s="877"/>
      <c r="HEH72" s="877"/>
      <c r="HEI72" s="877"/>
      <c r="HEJ72" s="877"/>
      <c r="HEK72" s="877"/>
      <c r="HEL72" s="877"/>
      <c r="HEM72" s="877"/>
      <c r="HEN72" s="877"/>
      <c r="HEO72" s="877"/>
      <c r="HEP72" s="877"/>
      <c r="HEQ72" s="877"/>
      <c r="HER72" s="877"/>
      <c r="HES72" s="877"/>
      <c r="HET72" s="877"/>
      <c r="HEU72" s="877"/>
      <c r="HEV72" s="877"/>
      <c r="HEW72" s="877"/>
      <c r="HEX72" s="877"/>
      <c r="HEY72" s="877"/>
      <c r="HEZ72" s="877"/>
      <c r="HFA72" s="877"/>
      <c r="HFB72" s="877"/>
      <c r="HFC72" s="877"/>
      <c r="HFD72" s="877"/>
      <c r="HFE72" s="877"/>
      <c r="HFF72" s="877"/>
      <c r="HFG72" s="877"/>
      <c r="HFH72" s="877"/>
      <c r="HFI72" s="877"/>
      <c r="HFJ72" s="877"/>
      <c r="HFK72" s="877"/>
      <c r="HFL72" s="877"/>
      <c r="HFM72" s="877"/>
      <c r="HFN72" s="877"/>
      <c r="HFO72" s="877"/>
      <c r="HFP72" s="877"/>
      <c r="HFQ72" s="877"/>
      <c r="HFR72" s="877"/>
      <c r="HFS72" s="877"/>
      <c r="HFT72" s="877"/>
      <c r="HFU72" s="877"/>
      <c r="HFV72" s="877"/>
      <c r="HFW72" s="877"/>
      <c r="HFX72" s="877"/>
      <c r="HFY72" s="877"/>
      <c r="HFZ72" s="877"/>
      <c r="HGA72" s="877"/>
      <c r="HGB72" s="877"/>
      <c r="HGC72" s="877"/>
      <c r="HGD72" s="877"/>
      <c r="HGE72" s="877"/>
      <c r="HGF72" s="877"/>
      <c r="HGG72" s="877"/>
      <c r="HGH72" s="877"/>
      <c r="HGI72" s="877"/>
      <c r="HGJ72" s="877"/>
      <c r="HGK72" s="877"/>
      <c r="HGL72" s="877"/>
      <c r="HGM72" s="877"/>
      <c r="HGN72" s="877"/>
      <c r="HGO72" s="877"/>
      <c r="HGP72" s="877"/>
      <c r="HGQ72" s="877"/>
      <c r="HGR72" s="877"/>
      <c r="HGS72" s="877"/>
      <c r="HGT72" s="877"/>
      <c r="HGU72" s="877"/>
      <c r="HGV72" s="877"/>
      <c r="HGW72" s="877"/>
      <c r="HGX72" s="877"/>
      <c r="HGY72" s="877"/>
      <c r="HGZ72" s="877"/>
      <c r="HHA72" s="877"/>
      <c r="HHB72" s="877"/>
      <c r="HHC72" s="877"/>
      <c r="HHD72" s="877"/>
      <c r="HHE72" s="877"/>
      <c r="HHF72" s="877"/>
      <c r="HHG72" s="877"/>
      <c r="HHH72" s="877"/>
      <c r="HHI72" s="877"/>
      <c r="HHJ72" s="877"/>
      <c r="HHK72" s="877"/>
      <c r="HHL72" s="877"/>
      <c r="HHM72" s="877"/>
      <c r="HHN72" s="877"/>
      <c r="HHO72" s="877"/>
      <c r="HHP72" s="877"/>
      <c r="HHQ72" s="877"/>
      <c r="HHR72" s="877"/>
      <c r="HHS72" s="877"/>
      <c r="HHT72" s="877"/>
      <c r="HHU72" s="877"/>
      <c r="HHV72" s="877"/>
      <c r="HHW72" s="877"/>
      <c r="HHX72" s="877"/>
      <c r="HHY72" s="877"/>
      <c r="HHZ72" s="877"/>
      <c r="HIA72" s="877"/>
      <c r="HIB72" s="877"/>
      <c r="HIC72" s="877"/>
      <c r="HID72" s="877"/>
      <c r="HIE72" s="877"/>
      <c r="HIF72" s="877"/>
      <c r="HIG72" s="877"/>
      <c r="HIH72" s="877"/>
      <c r="HII72" s="877"/>
      <c r="HIJ72" s="877"/>
      <c r="HIK72" s="877"/>
      <c r="HIL72" s="877"/>
      <c r="HIM72" s="877"/>
      <c r="HIN72" s="877"/>
      <c r="HIO72" s="877"/>
      <c r="HIP72" s="877"/>
      <c r="HIQ72" s="877"/>
      <c r="HIR72" s="877"/>
      <c r="HIS72" s="877"/>
      <c r="HIT72" s="877"/>
      <c r="HIU72" s="877"/>
      <c r="HIV72" s="877"/>
      <c r="HIW72" s="877"/>
      <c r="HIX72" s="877"/>
      <c r="HIY72" s="877"/>
      <c r="HIZ72" s="877"/>
      <c r="HJA72" s="877"/>
      <c r="HJB72" s="877"/>
      <c r="HJC72" s="877"/>
      <c r="HJD72" s="877"/>
      <c r="HJE72" s="877"/>
      <c r="HJF72" s="877"/>
      <c r="HJG72" s="877"/>
      <c r="HJH72" s="877"/>
      <c r="HJI72" s="877"/>
      <c r="HJJ72" s="877"/>
      <c r="HJK72" s="877"/>
      <c r="HJL72" s="877"/>
      <c r="HJM72" s="877"/>
      <c r="HJN72" s="877"/>
      <c r="HJO72" s="877"/>
      <c r="HJP72" s="877"/>
      <c r="HJQ72" s="877"/>
      <c r="HJR72" s="877"/>
      <c r="HJS72" s="877"/>
      <c r="HJT72" s="877"/>
      <c r="HJU72" s="877"/>
      <c r="HJV72" s="877"/>
      <c r="HJW72" s="877"/>
      <c r="HJX72" s="877"/>
      <c r="HJY72" s="877"/>
      <c r="HJZ72" s="877"/>
      <c r="HKA72" s="877"/>
      <c r="HKB72" s="877"/>
      <c r="HKC72" s="877"/>
      <c r="HKD72" s="877"/>
      <c r="HKE72" s="877"/>
      <c r="HKF72" s="877"/>
      <c r="HKG72" s="877"/>
      <c r="HKH72" s="877"/>
      <c r="HKI72" s="877"/>
      <c r="HKJ72" s="877"/>
      <c r="HKK72" s="877"/>
      <c r="HKL72" s="877"/>
      <c r="HKM72" s="877"/>
      <c r="HKN72" s="877"/>
      <c r="HKO72" s="877"/>
      <c r="HKP72" s="877"/>
      <c r="HKQ72" s="877"/>
      <c r="HKR72" s="877"/>
      <c r="HKS72" s="877"/>
      <c r="HKT72" s="877"/>
      <c r="HKU72" s="877"/>
      <c r="HKV72" s="877"/>
      <c r="HKW72" s="877"/>
      <c r="HKX72" s="877"/>
      <c r="HKY72" s="877"/>
      <c r="HKZ72" s="877"/>
      <c r="HLA72" s="877"/>
      <c r="HLB72" s="877"/>
      <c r="HLC72" s="877"/>
      <c r="HLD72" s="877"/>
      <c r="HLE72" s="877"/>
      <c r="HLF72" s="877"/>
      <c r="HLG72" s="877"/>
      <c r="HLH72" s="877"/>
      <c r="HLI72" s="877"/>
      <c r="HLJ72" s="877"/>
      <c r="HLK72" s="877"/>
      <c r="HLL72" s="877"/>
      <c r="HLM72" s="877"/>
      <c r="HLN72" s="877"/>
      <c r="HLO72" s="877"/>
      <c r="HLP72" s="877"/>
      <c r="HLQ72" s="877"/>
      <c r="HLR72" s="877"/>
      <c r="HLS72" s="877"/>
      <c r="HLT72" s="877"/>
      <c r="HLU72" s="877"/>
      <c r="HLV72" s="877"/>
      <c r="HLW72" s="877"/>
      <c r="HLX72" s="877"/>
      <c r="HLY72" s="877"/>
      <c r="HLZ72" s="877"/>
      <c r="HMA72" s="877"/>
      <c r="HMB72" s="877"/>
      <c r="HMC72" s="877"/>
      <c r="HMD72" s="877"/>
      <c r="HME72" s="877"/>
      <c r="HMF72" s="877"/>
      <c r="HMG72" s="877"/>
      <c r="HMH72" s="877"/>
      <c r="HMI72" s="877"/>
      <c r="HMJ72" s="877"/>
      <c r="HMK72" s="877"/>
      <c r="HML72" s="877"/>
      <c r="HMM72" s="877"/>
      <c r="HMN72" s="877"/>
      <c r="HMO72" s="877"/>
      <c r="HMP72" s="877"/>
      <c r="HMQ72" s="877"/>
      <c r="HMR72" s="877"/>
      <c r="HMS72" s="877"/>
      <c r="HMT72" s="877"/>
      <c r="HMU72" s="877"/>
      <c r="HMV72" s="877"/>
      <c r="HMW72" s="877"/>
      <c r="HMX72" s="877"/>
      <c r="HMY72" s="877"/>
      <c r="HMZ72" s="877"/>
      <c r="HNA72" s="877"/>
      <c r="HNB72" s="877"/>
      <c r="HNC72" s="877"/>
      <c r="HND72" s="877"/>
      <c r="HNE72" s="877"/>
      <c r="HNF72" s="877"/>
      <c r="HNG72" s="877"/>
      <c r="HNH72" s="877"/>
      <c r="HNI72" s="877"/>
      <c r="HNJ72" s="877"/>
      <c r="HNK72" s="877"/>
      <c r="HNL72" s="877"/>
      <c r="HNM72" s="877"/>
      <c r="HNN72" s="877"/>
      <c r="HNO72" s="877"/>
      <c r="HNP72" s="877"/>
      <c r="HNQ72" s="877"/>
      <c r="HNR72" s="877"/>
      <c r="HNS72" s="877"/>
      <c r="HNT72" s="877"/>
      <c r="HNU72" s="877"/>
      <c r="HNV72" s="877"/>
      <c r="HNW72" s="877"/>
      <c r="HNX72" s="877"/>
      <c r="HNY72" s="877"/>
      <c r="HNZ72" s="877"/>
      <c r="HOA72" s="877"/>
      <c r="HOB72" s="877"/>
      <c r="HOC72" s="877"/>
      <c r="HOD72" s="877"/>
      <c r="HOE72" s="877"/>
      <c r="HOF72" s="877"/>
      <c r="HOG72" s="877"/>
      <c r="HOH72" s="877"/>
      <c r="HOI72" s="877"/>
      <c r="HOJ72" s="877"/>
      <c r="HOK72" s="877"/>
      <c r="HOL72" s="877"/>
      <c r="HOM72" s="877"/>
      <c r="HON72" s="877"/>
      <c r="HOO72" s="877"/>
      <c r="HOP72" s="877"/>
      <c r="HOQ72" s="877"/>
      <c r="HOR72" s="877"/>
      <c r="HOS72" s="877"/>
      <c r="HOT72" s="877"/>
      <c r="HOU72" s="877"/>
      <c r="HOV72" s="877"/>
      <c r="HOW72" s="877"/>
      <c r="HOX72" s="877"/>
      <c r="HOY72" s="877"/>
      <c r="HOZ72" s="877"/>
      <c r="HPA72" s="877"/>
      <c r="HPB72" s="877"/>
      <c r="HPC72" s="877"/>
      <c r="HPD72" s="877"/>
      <c r="HPE72" s="877"/>
      <c r="HPF72" s="877"/>
      <c r="HPG72" s="877"/>
      <c r="HPH72" s="877"/>
      <c r="HPI72" s="877"/>
      <c r="HPJ72" s="877"/>
      <c r="HPK72" s="877"/>
      <c r="HPL72" s="877"/>
      <c r="HPM72" s="877"/>
      <c r="HPN72" s="877"/>
      <c r="HPO72" s="877"/>
      <c r="HPP72" s="877"/>
      <c r="HPQ72" s="877"/>
      <c r="HPR72" s="877"/>
      <c r="HPS72" s="877"/>
      <c r="HPT72" s="877"/>
      <c r="HPU72" s="877"/>
      <c r="HPV72" s="877"/>
      <c r="HPW72" s="877"/>
      <c r="HPX72" s="877"/>
      <c r="HPY72" s="877"/>
      <c r="HPZ72" s="877"/>
      <c r="HQA72" s="877"/>
      <c r="HQB72" s="877"/>
      <c r="HQC72" s="877"/>
      <c r="HQD72" s="877"/>
      <c r="HQE72" s="877"/>
      <c r="HQF72" s="877"/>
      <c r="HQG72" s="877"/>
      <c r="HQH72" s="877"/>
      <c r="HQI72" s="877"/>
      <c r="HQJ72" s="877"/>
      <c r="HQK72" s="877"/>
      <c r="HQL72" s="877"/>
      <c r="HQM72" s="877"/>
      <c r="HQN72" s="877"/>
      <c r="HQO72" s="877"/>
      <c r="HQP72" s="877"/>
      <c r="HQQ72" s="877"/>
      <c r="HQR72" s="877"/>
      <c r="HQS72" s="877"/>
      <c r="HQT72" s="877"/>
      <c r="HQU72" s="877"/>
      <c r="HQV72" s="877"/>
      <c r="HQW72" s="877"/>
      <c r="HQX72" s="877"/>
      <c r="HQY72" s="877"/>
      <c r="HQZ72" s="877"/>
      <c r="HRA72" s="877"/>
      <c r="HRB72" s="877"/>
      <c r="HRC72" s="877"/>
      <c r="HRD72" s="877"/>
      <c r="HRE72" s="877"/>
      <c r="HRF72" s="877"/>
      <c r="HRG72" s="877"/>
      <c r="HRH72" s="877"/>
      <c r="HRI72" s="877"/>
      <c r="HRJ72" s="877"/>
      <c r="HRK72" s="877"/>
      <c r="HRL72" s="877"/>
      <c r="HRM72" s="877"/>
      <c r="HRN72" s="877"/>
      <c r="HRO72" s="877"/>
      <c r="HRP72" s="877"/>
      <c r="HRQ72" s="877"/>
      <c r="HRR72" s="877"/>
      <c r="HRS72" s="877"/>
      <c r="HRT72" s="877"/>
      <c r="HRU72" s="877"/>
      <c r="HRV72" s="877"/>
      <c r="HRW72" s="877"/>
      <c r="HRX72" s="877"/>
      <c r="HRY72" s="877"/>
      <c r="HRZ72" s="877"/>
      <c r="HSA72" s="877"/>
      <c r="HSB72" s="877"/>
      <c r="HSC72" s="877"/>
      <c r="HSD72" s="877"/>
      <c r="HSE72" s="877"/>
      <c r="HSF72" s="877"/>
      <c r="HSG72" s="877"/>
      <c r="HSH72" s="877"/>
      <c r="HSI72" s="877"/>
      <c r="HSJ72" s="877"/>
      <c r="HSK72" s="877"/>
      <c r="HSL72" s="877"/>
      <c r="HSM72" s="877"/>
      <c r="HSN72" s="877"/>
      <c r="HSO72" s="877"/>
      <c r="HSP72" s="877"/>
      <c r="HSQ72" s="877"/>
      <c r="HSR72" s="877"/>
      <c r="HSS72" s="877"/>
      <c r="HST72" s="877"/>
      <c r="HSU72" s="877"/>
      <c r="HSV72" s="877"/>
      <c r="HSW72" s="877"/>
      <c r="HSX72" s="877"/>
      <c r="HSY72" s="877"/>
      <c r="HSZ72" s="877"/>
      <c r="HTA72" s="877"/>
      <c r="HTB72" s="877"/>
      <c r="HTC72" s="877"/>
      <c r="HTD72" s="877"/>
      <c r="HTE72" s="877"/>
      <c r="HTF72" s="877"/>
      <c r="HTG72" s="877"/>
      <c r="HTH72" s="877"/>
      <c r="HTI72" s="877"/>
      <c r="HTJ72" s="877"/>
      <c r="HTK72" s="877"/>
      <c r="HTL72" s="877"/>
      <c r="HTM72" s="877"/>
      <c r="HTN72" s="877"/>
      <c r="HTO72" s="877"/>
      <c r="HTP72" s="877"/>
      <c r="HTQ72" s="877"/>
      <c r="HTR72" s="877"/>
      <c r="HTS72" s="877"/>
      <c r="HTT72" s="877"/>
      <c r="HTU72" s="877"/>
      <c r="HTV72" s="877"/>
      <c r="HTW72" s="877"/>
      <c r="HTX72" s="877"/>
      <c r="HTY72" s="877"/>
      <c r="HTZ72" s="877"/>
      <c r="HUA72" s="877"/>
      <c r="HUB72" s="877"/>
      <c r="HUC72" s="877"/>
      <c r="HUD72" s="877"/>
      <c r="HUE72" s="877"/>
      <c r="HUF72" s="877"/>
      <c r="HUG72" s="877"/>
      <c r="HUH72" s="877"/>
      <c r="HUI72" s="877"/>
      <c r="HUJ72" s="877"/>
      <c r="HUK72" s="877"/>
      <c r="HUL72" s="877"/>
      <c r="HUM72" s="877"/>
      <c r="HUN72" s="877"/>
      <c r="HUO72" s="877"/>
      <c r="HUP72" s="877"/>
      <c r="HUQ72" s="877"/>
      <c r="HUR72" s="877"/>
      <c r="HUS72" s="877"/>
      <c r="HUT72" s="877"/>
      <c r="HUU72" s="877"/>
      <c r="HUV72" s="877"/>
      <c r="HUW72" s="877"/>
      <c r="HUX72" s="877"/>
      <c r="HUY72" s="877"/>
      <c r="HUZ72" s="877"/>
      <c r="HVA72" s="877"/>
      <c r="HVB72" s="877"/>
      <c r="HVC72" s="877"/>
      <c r="HVD72" s="877"/>
      <c r="HVE72" s="877"/>
      <c r="HVF72" s="877"/>
      <c r="HVG72" s="877"/>
      <c r="HVH72" s="877"/>
      <c r="HVI72" s="877"/>
      <c r="HVJ72" s="877"/>
      <c r="HVK72" s="877"/>
      <c r="HVL72" s="877"/>
      <c r="HVM72" s="877"/>
      <c r="HVN72" s="877"/>
      <c r="HVO72" s="877"/>
      <c r="HVP72" s="877"/>
      <c r="HVQ72" s="877"/>
      <c r="HVR72" s="877"/>
      <c r="HVS72" s="877"/>
      <c r="HVT72" s="877"/>
      <c r="HVU72" s="877"/>
      <c r="HVV72" s="877"/>
      <c r="HVW72" s="877"/>
      <c r="HVX72" s="877"/>
      <c r="HVY72" s="877"/>
      <c r="HVZ72" s="877"/>
      <c r="HWA72" s="877"/>
      <c r="HWB72" s="877"/>
      <c r="HWC72" s="877"/>
      <c r="HWD72" s="877"/>
      <c r="HWE72" s="877"/>
      <c r="HWF72" s="877"/>
      <c r="HWG72" s="877"/>
      <c r="HWH72" s="877"/>
      <c r="HWI72" s="877"/>
      <c r="HWJ72" s="877"/>
      <c r="HWK72" s="877"/>
      <c r="HWL72" s="877"/>
      <c r="HWM72" s="877"/>
      <c r="HWN72" s="877"/>
      <c r="HWO72" s="877"/>
      <c r="HWP72" s="877"/>
      <c r="HWQ72" s="877"/>
      <c r="HWR72" s="877"/>
      <c r="HWS72" s="877"/>
      <c r="HWT72" s="877"/>
      <c r="HWU72" s="877"/>
      <c r="HWV72" s="877"/>
      <c r="HWW72" s="877"/>
      <c r="HWX72" s="877"/>
      <c r="HWY72" s="877"/>
      <c r="HWZ72" s="877"/>
      <c r="HXA72" s="877"/>
      <c r="HXB72" s="877"/>
      <c r="HXC72" s="877"/>
      <c r="HXD72" s="877"/>
      <c r="HXE72" s="877"/>
      <c r="HXF72" s="877"/>
      <c r="HXG72" s="877"/>
      <c r="HXH72" s="877"/>
      <c r="HXI72" s="877"/>
      <c r="HXJ72" s="877"/>
      <c r="HXK72" s="877"/>
      <c r="HXL72" s="877"/>
      <c r="HXM72" s="877"/>
      <c r="HXN72" s="877"/>
      <c r="HXO72" s="877"/>
      <c r="HXP72" s="877"/>
      <c r="HXQ72" s="877"/>
      <c r="HXR72" s="877"/>
      <c r="HXS72" s="877"/>
      <c r="HXT72" s="877"/>
      <c r="HXU72" s="877"/>
      <c r="HXV72" s="877"/>
      <c r="HXW72" s="877"/>
      <c r="HXX72" s="877"/>
      <c r="HXY72" s="877"/>
      <c r="HXZ72" s="877"/>
      <c r="HYA72" s="877"/>
      <c r="HYB72" s="877"/>
      <c r="HYC72" s="877"/>
      <c r="HYD72" s="877"/>
      <c r="HYE72" s="877"/>
      <c r="HYF72" s="877"/>
      <c r="HYG72" s="877"/>
      <c r="HYH72" s="877"/>
      <c r="HYI72" s="877"/>
      <c r="HYJ72" s="877"/>
      <c r="HYK72" s="877"/>
      <c r="HYL72" s="877"/>
      <c r="HYM72" s="877"/>
      <c r="HYN72" s="877"/>
      <c r="HYO72" s="877"/>
      <c r="HYP72" s="877"/>
      <c r="HYQ72" s="877"/>
      <c r="HYR72" s="877"/>
      <c r="HYS72" s="877"/>
      <c r="HYT72" s="877"/>
      <c r="HYU72" s="877"/>
      <c r="HYV72" s="877"/>
      <c r="HYW72" s="877"/>
      <c r="HYX72" s="877"/>
      <c r="HYY72" s="877"/>
      <c r="HYZ72" s="877"/>
      <c r="HZA72" s="877"/>
      <c r="HZB72" s="877"/>
      <c r="HZC72" s="877"/>
      <c r="HZD72" s="877"/>
      <c r="HZE72" s="877"/>
      <c r="HZF72" s="877"/>
      <c r="HZG72" s="877"/>
      <c r="HZH72" s="877"/>
      <c r="HZI72" s="877"/>
      <c r="HZJ72" s="877"/>
      <c r="HZK72" s="877"/>
      <c r="HZL72" s="877"/>
      <c r="HZM72" s="877"/>
      <c r="HZN72" s="877"/>
      <c r="HZO72" s="877"/>
      <c r="HZP72" s="877"/>
      <c r="HZQ72" s="877"/>
      <c r="HZR72" s="877"/>
      <c r="HZS72" s="877"/>
      <c r="HZT72" s="877"/>
      <c r="HZU72" s="877"/>
      <c r="HZV72" s="877"/>
      <c r="HZW72" s="877"/>
      <c r="HZX72" s="877"/>
      <c r="HZY72" s="877"/>
      <c r="HZZ72" s="877"/>
      <c r="IAA72" s="877"/>
      <c r="IAB72" s="877"/>
      <c r="IAC72" s="877"/>
      <c r="IAD72" s="877"/>
      <c r="IAE72" s="877"/>
      <c r="IAF72" s="877"/>
      <c r="IAG72" s="877"/>
      <c r="IAH72" s="877"/>
      <c r="IAI72" s="877"/>
      <c r="IAJ72" s="877"/>
      <c r="IAK72" s="877"/>
      <c r="IAL72" s="877"/>
      <c r="IAM72" s="877"/>
      <c r="IAN72" s="877"/>
      <c r="IAO72" s="877"/>
      <c r="IAP72" s="877"/>
      <c r="IAQ72" s="877"/>
      <c r="IAR72" s="877"/>
      <c r="IAS72" s="877"/>
      <c r="IAT72" s="877"/>
      <c r="IAU72" s="877"/>
      <c r="IAV72" s="877"/>
      <c r="IAW72" s="877"/>
      <c r="IAX72" s="877"/>
      <c r="IAY72" s="877"/>
      <c r="IAZ72" s="877"/>
      <c r="IBA72" s="877"/>
      <c r="IBB72" s="877"/>
      <c r="IBC72" s="877"/>
      <c r="IBD72" s="877"/>
      <c r="IBE72" s="877"/>
      <c r="IBF72" s="877"/>
      <c r="IBG72" s="877"/>
      <c r="IBH72" s="877"/>
      <c r="IBI72" s="877"/>
      <c r="IBJ72" s="877"/>
      <c r="IBK72" s="877"/>
      <c r="IBL72" s="877"/>
      <c r="IBM72" s="877"/>
      <c r="IBN72" s="877"/>
      <c r="IBO72" s="877"/>
      <c r="IBP72" s="877"/>
      <c r="IBQ72" s="877"/>
      <c r="IBR72" s="877"/>
      <c r="IBS72" s="877"/>
      <c r="IBT72" s="877"/>
      <c r="IBU72" s="877"/>
      <c r="IBV72" s="877"/>
      <c r="IBW72" s="877"/>
      <c r="IBX72" s="877"/>
      <c r="IBY72" s="877"/>
      <c r="IBZ72" s="877"/>
      <c r="ICA72" s="877"/>
      <c r="ICB72" s="877"/>
      <c r="ICC72" s="877"/>
      <c r="ICD72" s="877"/>
      <c r="ICE72" s="877"/>
      <c r="ICF72" s="877"/>
      <c r="ICG72" s="877"/>
      <c r="ICH72" s="877"/>
      <c r="ICI72" s="877"/>
      <c r="ICJ72" s="877"/>
      <c r="ICK72" s="877"/>
      <c r="ICL72" s="877"/>
      <c r="ICM72" s="877"/>
      <c r="ICN72" s="877"/>
      <c r="ICO72" s="877"/>
      <c r="ICP72" s="877"/>
      <c r="ICQ72" s="877"/>
      <c r="ICR72" s="877"/>
      <c r="ICS72" s="877"/>
      <c r="ICT72" s="877"/>
      <c r="ICU72" s="877"/>
      <c r="ICV72" s="877"/>
      <c r="ICW72" s="877"/>
      <c r="ICX72" s="877"/>
      <c r="ICY72" s="877"/>
      <c r="ICZ72" s="877"/>
      <c r="IDA72" s="877"/>
      <c r="IDB72" s="877"/>
      <c r="IDC72" s="877"/>
      <c r="IDD72" s="877"/>
      <c r="IDE72" s="877"/>
      <c r="IDF72" s="877"/>
      <c r="IDG72" s="877"/>
      <c r="IDH72" s="877"/>
      <c r="IDI72" s="877"/>
      <c r="IDJ72" s="877"/>
      <c r="IDK72" s="877"/>
      <c r="IDL72" s="877"/>
      <c r="IDM72" s="877"/>
      <c r="IDN72" s="877"/>
      <c r="IDO72" s="877"/>
      <c r="IDP72" s="877"/>
      <c r="IDQ72" s="877"/>
      <c r="IDR72" s="877"/>
      <c r="IDS72" s="877"/>
      <c r="IDT72" s="877"/>
      <c r="IDU72" s="877"/>
      <c r="IDV72" s="877"/>
      <c r="IDW72" s="877"/>
      <c r="IDX72" s="877"/>
      <c r="IDY72" s="877"/>
      <c r="IDZ72" s="877"/>
      <c r="IEA72" s="877"/>
      <c r="IEB72" s="877"/>
      <c r="IEC72" s="877"/>
      <c r="IED72" s="877"/>
      <c r="IEE72" s="877"/>
      <c r="IEF72" s="877"/>
      <c r="IEG72" s="877"/>
      <c r="IEH72" s="877"/>
      <c r="IEI72" s="877"/>
      <c r="IEJ72" s="877"/>
      <c r="IEK72" s="877"/>
      <c r="IEL72" s="877"/>
      <c r="IEM72" s="877"/>
      <c r="IEN72" s="877"/>
      <c r="IEO72" s="877"/>
      <c r="IEP72" s="877"/>
      <c r="IEQ72" s="877"/>
      <c r="IER72" s="877"/>
      <c r="IES72" s="877"/>
      <c r="IET72" s="877"/>
      <c r="IEU72" s="877"/>
      <c r="IEV72" s="877"/>
      <c r="IEW72" s="877"/>
      <c r="IEX72" s="877"/>
      <c r="IEY72" s="877"/>
      <c r="IEZ72" s="877"/>
      <c r="IFA72" s="877"/>
      <c r="IFB72" s="877"/>
      <c r="IFC72" s="877"/>
      <c r="IFD72" s="877"/>
      <c r="IFE72" s="877"/>
      <c r="IFF72" s="877"/>
      <c r="IFG72" s="877"/>
      <c r="IFH72" s="877"/>
      <c r="IFI72" s="877"/>
      <c r="IFJ72" s="877"/>
      <c r="IFK72" s="877"/>
      <c r="IFL72" s="877"/>
      <c r="IFM72" s="877"/>
      <c r="IFN72" s="877"/>
      <c r="IFO72" s="877"/>
      <c r="IFP72" s="877"/>
      <c r="IFQ72" s="877"/>
      <c r="IFR72" s="877"/>
      <c r="IFS72" s="877"/>
      <c r="IFT72" s="877"/>
      <c r="IFU72" s="877"/>
      <c r="IFV72" s="877"/>
      <c r="IFW72" s="877"/>
      <c r="IFX72" s="877"/>
      <c r="IFY72" s="877"/>
      <c r="IFZ72" s="877"/>
      <c r="IGA72" s="877"/>
      <c r="IGB72" s="877"/>
      <c r="IGC72" s="877"/>
      <c r="IGD72" s="877"/>
      <c r="IGE72" s="877"/>
      <c r="IGF72" s="877"/>
      <c r="IGG72" s="877"/>
      <c r="IGH72" s="877"/>
      <c r="IGI72" s="877"/>
      <c r="IGJ72" s="877"/>
      <c r="IGK72" s="877"/>
      <c r="IGL72" s="877"/>
      <c r="IGM72" s="877"/>
      <c r="IGN72" s="877"/>
      <c r="IGO72" s="877"/>
      <c r="IGP72" s="877"/>
      <c r="IGQ72" s="877"/>
      <c r="IGR72" s="877"/>
      <c r="IGS72" s="877"/>
      <c r="IGT72" s="877"/>
      <c r="IGU72" s="877"/>
      <c r="IGV72" s="877"/>
      <c r="IGW72" s="877"/>
      <c r="IGX72" s="877"/>
      <c r="IGY72" s="877"/>
      <c r="IGZ72" s="877"/>
      <c r="IHA72" s="877"/>
      <c r="IHB72" s="877"/>
      <c r="IHC72" s="877"/>
      <c r="IHD72" s="877"/>
      <c r="IHE72" s="877"/>
      <c r="IHF72" s="877"/>
      <c r="IHG72" s="877"/>
      <c r="IHH72" s="877"/>
      <c r="IHI72" s="877"/>
      <c r="IHJ72" s="877"/>
      <c r="IHK72" s="877"/>
      <c r="IHL72" s="877"/>
      <c r="IHM72" s="877"/>
      <c r="IHN72" s="877"/>
      <c r="IHO72" s="877"/>
      <c r="IHP72" s="877"/>
      <c r="IHQ72" s="877"/>
      <c r="IHR72" s="877"/>
      <c r="IHS72" s="877"/>
      <c r="IHT72" s="877"/>
      <c r="IHU72" s="877"/>
      <c r="IHV72" s="877"/>
      <c r="IHW72" s="877"/>
      <c r="IHX72" s="877"/>
      <c r="IHY72" s="877"/>
      <c r="IHZ72" s="877"/>
      <c r="IIA72" s="877"/>
      <c r="IIB72" s="877"/>
      <c r="IIC72" s="877"/>
      <c r="IID72" s="877"/>
      <c r="IIE72" s="877"/>
      <c r="IIF72" s="877"/>
      <c r="IIG72" s="877"/>
      <c r="IIH72" s="877"/>
      <c r="III72" s="877"/>
      <c r="IIJ72" s="877"/>
      <c r="IIK72" s="877"/>
      <c r="IIL72" s="877"/>
      <c r="IIM72" s="877"/>
      <c r="IIN72" s="877"/>
      <c r="IIO72" s="877"/>
      <c r="IIP72" s="877"/>
      <c r="IIQ72" s="877"/>
      <c r="IIR72" s="877"/>
      <c r="IIS72" s="877"/>
      <c r="IIT72" s="877"/>
      <c r="IIU72" s="877"/>
      <c r="IIV72" s="877"/>
      <c r="IIW72" s="877"/>
      <c r="IIX72" s="877"/>
      <c r="IIY72" s="877"/>
      <c r="IIZ72" s="877"/>
      <c r="IJA72" s="877"/>
      <c r="IJB72" s="877"/>
      <c r="IJC72" s="877"/>
      <c r="IJD72" s="877"/>
      <c r="IJE72" s="877"/>
      <c r="IJF72" s="877"/>
      <c r="IJG72" s="877"/>
      <c r="IJH72" s="877"/>
      <c r="IJI72" s="877"/>
      <c r="IJJ72" s="877"/>
      <c r="IJK72" s="877"/>
      <c r="IJL72" s="877"/>
      <c r="IJM72" s="877"/>
      <c r="IJN72" s="877"/>
      <c r="IJO72" s="877"/>
      <c r="IJP72" s="877"/>
      <c r="IJQ72" s="877"/>
      <c r="IJR72" s="877"/>
      <c r="IJS72" s="877"/>
      <c r="IJT72" s="877"/>
      <c r="IJU72" s="877"/>
      <c r="IJV72" s="877"/>
      <c r="IJW72" s="877"/>
      <c r="IJX72" s="877"/>
      <c r="IJY72" s="877"/>
      <c r="IJZ72" s="877"/>
      <c r="IKA72" s="877"/>
      <c r="IKB72" s="877"/>
      <c r="IKC72" s="877"/>
      <c r="IKD72" s="877"/>
      <c r="IKE72" s="877"/>
      <c r="IKF72" s="877"/>
      <c r="IKG72" s="877"/>
      <c r="IKH72" s="877"/>
      <c r="IKI72" s="877"/>
      <c r="IKJ72" s="877"/>
      <c r="IKK72" s="877"/>
      <c r="IKL72" s="877"/>
      <c r="IKM72" s="877"/>
      <c r="IKN72" s="877"/>
      <c r="IKO72" s="877"/>
      <c r="IKP72" s="877"/>
      <c r="IKQ72" s="877"/>
      <c r="IKR72" s="877"/>
      <c r="IKS72" s="877"/>
      <c r="IKT72" s="877"/>
      <c r="IKU72" s="877"/>
      <c r="IKV72" s="877"/>
      <c r="IKW72" s="877"/>
      <c r="IKX72" s="877"/>
      <c r="IKY72" s="877"/>
      <c r="IKZ72" s="877"/>
      <c r="ILA72" s="877"/>
      <c r="ILB72" s="877"/>
      <c r="ILC72" s="877"/>
      <c r="ILD72" s="877"/>
      <c r="ILE72" s="877"/>
      <c r="ILF72" s="877"/>
      <c r="ILG72" s="877"/>
      <c r="ILH72" s="877"/>
      <c r="ILI72" s="877"/>
      <c r="ILJ72" s="877"/>
      <c r="ILK72" s="877"/>
      <c r="ILL72" s="877"/>
      <c r="ILM72" s="877"/>
      <c r="ILN72" s="877"/>
      <c r="ILO72" s="877"/>
      <c r="ILP72" s="877"/>
      <c r="ILQ72" s="877"/>
      <c r="ILR72" s="877"/>
      <c r="ILS72" s="877"/>
      <c r="ILT72" s="877"/>
      <c r="ILU72" s="877"/>
      <c r="ILV72" s="877"/>
      <c r="ILW72" s="877"/>
      <c r="ILX72" s="877"/>
      <c r="ILY72" s="877"/>
      <c r="ILZ72" s="877"/>
      <c r="IMA72" s="877"/>
      <c r="IMB72" s="877"/>
      <c r="IMC72" s="877"/>
      <c r="IMD72" s="877"/>
      <c r="IME72" s="877"/>
      <c r="IMF72" s="877"/>
      <c r="IMG72" s="877"/>
      <c r="IMH72" s="877"/>
      <c r="IMI72" s="877"/>
      <c r="IMJ72" s="877"/>
      <c r="IMK72" s="877"/>
      <c r="IML72" s="877"/>
      <c r="IMM72" s="877"/>
      <c r="IMN72" s="877"/>
      <c r="IMO72" s="877"/>
      <c r="IMP72" s="877"/>
      <c r="IMQ72" s="877"/>
      <c r="IMR72" s="877"/>
      <c r="IMS72" s="877"/>
      <c r="IMT72" s="877"/>
      <c r="IMU72" s="877"/>
      <c r="IMV72" s="877"/>
      <c r="IMW72" s="877"/>
      <c r="IMX72" s="877"/>
      <c r="IMY72" s="877"/>
      <c r="IMZ72" s="877"/>
      <c r="INA72" s="877"/>
      <c r="INB72" s="877"/>
      <c r="INC72" s="877"/>
      <c r="IND72" s="877"/>
      <c r="INE72" s="877"/>
      <c r="INF72" s="877"/>
      <c r="ING72" s="877"/>
      <c r="INH72" s="877"/>
      <c r="INI72" s="877"/>
      <c r="INJ72" s="877"/>
      <c r="INK72" s="877"/>
      <c r="INL72" s="877"/>
      <c r="INM72" s="877"/>
      <c r="INN72" s="877"/>
      <c r="INO72" s="877"/>
      <c r="INP72" s="877"/>
      <c r="INQ72" s="877"/>
      <c r="INR72" s="877"/>
      <c r="INS72" s="877"/>
      <c r="INT72" s="877"/>
      <c r="INU72" s="877"/>
      <c r="INV72" s="877"/>
      <c r="INW72" s="877"/>
      <c r="INX72" s="877"/>
      <c r="INY72" s="877"/>
      <c r="INZ72" s="877"/>
      <c r="IOA72" s="877"/>
      <c r="IOB72" s="877"/>
      <c r="IOC72" s="877"/>
      <c r="IOD72" s="877"/>
      <c r="IOE72" s="877"/>
      <c r="IOF72" s="877"/>
      <c r="IOG72" s="877"/>
      <c r="IOH72" s="877"/>
      <c r="IOI72" s="877"/>
      <c r="IOJ72" s="877"/>
      <c r="IOK72" s="877"/>
      <c r="IOL72" s="877"/>
      <c r="IOM72" s="877"/>
      <c r="ION72" s="877"/>
      <c r="IOO72" s="877"/>
      <c r="IOP72" s="877"/>
      <c r="IOQ72" s="877"/>
      <c r="IOR72" s="877"/>
      <c r="IOS72" s="877"/>
      <c r="IOT72" s="877"/>
      <c r="IOU72" s="877"/>
      <c r="IOV72" s="877"/>
      <c r="IOW72" s="877"/>
      <c r="IOX72" s="877"/>
      <c r="IOY72" s="877"/>
      <c r="IOZ72" s="877"/>
      <c r="IPA72" s="877"/>
      <c r="IPB72" s="877"/>
      <c r="IPC72" s="877"/>
      <c r="IPD72" s="877"/>
      <c r="IPE72" s="877"/>
      <c r="IPF72" s="877"/>
      <c r="IPG72" s="877"/>
      <c r="IPH72" s="877"/>
      <c r="IPI72" s="877"/>
      <c r="IPJ72" s="877"/>
      <c r="IPK72" s="877"/>
      <c r="IPL72" s="877"/>
      <c r="IPM72" s="877"/>
      <c r="IPN72" s="877"/>
      <c r="IPO72" s="877"/>
      <c r="IPP72" s="877"/>
      <c r="IPQ72" s="877"/>
      <c r="IPR72" s="877"/>
      <c r="IPS72" s="877"/>
      <c r="IPT72" s="877"/>
      <c r="IPU72" s="877"/>
      <c r="IPV72" s="877"/>
      <c r="IPW72" s="877"/>
      <c r="IPX72" s="877"/>
      <c r="IPY72" s="877"/>
      <c r="IPZ72" s="877"/>
      <c r="IQA72" s="877"/>
      <c r="IQB72" s="877"/>
      <c r="IQC72" s="877"/>
      <c r="IQD72" s="877"/>
      <c r="IQE72" s="877"/>
      <c r="IQF72" s="877"/>
      <c r="IQG72" s="877"/>
      <c r="IQH72" s="877"/>
      <c r="IQI72" s="877"/>
      <c r="IQJ72" s="877"/>
      <c r="IQK72" s="877"/>
      <c r="IQL72" s="877"/>
      <c r="IQM72" s="877"/>
      <c r="IQN72" s="877"/>
      <c r="IQO72" s="877"/>
      <c r="IQP72" s="877"/>
      <c r="IQQ72" s="877"/>
      <c r="IQR72" s="877"/>
      <c r="IQS72" s="877"/>
      <c r="IQT72" s="877"/>
      <c r="IQU72" s="877"/>
      <c r="IQV72" s="877"/>
      <c r="IQW72" s="877"/>
      <c r="IQX72" s="877"/>
      <c r="IQY72" s="877"/>
      <c r="IQZ72" s="877"/>
      <c r="IRA72" s="877"/>
      <c r="IRB72" s="877"/>
      <c r="IRC72" s="877"/>
      <c r="IRD72" s="877"/>
      <c r="IRE72" s="877"/>
      <c r="IRF72" s="877"/>
      <c r="IRG72" s="877"/>
      <c r="IRH72" s="877"/>
      <c r="IRI72" s="877"/>
      <c r="IRJ72" s="877"/>
      <c r="IRK72" s="877"/>
      <c r="IRL72" s="877"/>
      <c r="IRM72" s="877"/>
      <c r="IRN72" s="877"/>
      <c r="IRO72" s="877"/>
      <c r="IRP72" s="877"/>
      <c r="IRQ72" s="877"/>
      <c r="IRR72" s="877"/>
      <c r="IRS72" s="877"/>
      <c r="IRT72" s="877"/>
      <c r="IRU72" s="877"/>
      <c r="IRV72" s="877"/>
      <c r="IRW72" s="877"/>
      <c r="IRX72" s="877"/>
      <c r="IRY72" s="877"/>
      <c r="IRZ72" s="877"/>
      <c r="ISA72" s="877"/>
      <c r="ISB72" s="877"/>
      <c r="ISC72" s="877"/>
      <c r="ISD72" s="877"/>
      <c r="ISE72" s="877"/>
      <c r="ISF72" s="877"/>
      <c r="ISG72" s="877"/>
      <c r="ISH72" s="877"/>
      <c r="ISI72" s="877"/>
      <c r="ISJ72" s="877"/>
      <c r="ISK72" s="877"/>
      <c r="ISL72" s="877"/>
      <c r="ISM72" s="877"/>
      <c r="ISN72" s="877"/>
      <c r="ISO72" s="877"/>
      <c r="ISP72" s="877"/>
      <c r="ISQ72" s="877"/>
      <c r="ISR72" s="877"/>
      <c r="ISS72" s="877"/>
      <c r="IST72" s="877"/>
      <c r="ISU72" s="877"/>
      <c r="ISV72" s="877"/>
      <c r="ISW72" s="877"/>
      <c r="ISX72" s="877"/>
      <c r="ISY72" s="877"/>
      <c r="ISZ72" s="877"/>
      <c r="ITA72" s="877"/>
      <c r="ITB72" s="877"/>
      <c r="ITC72" s="877"/>
      <c r="ITD72" s="877"/>
      <c r="ITE72" s="877"/>
      <c r="ITF72" s="877"/>
      <c r="ITG72" s="877"/>
      <c r="ITH72" s="877"/>
      <c r="ITI72" s="877"/>
      <c r="ITJ72" s="877"/>
      <c r="ITK72" s="877"/>
      <c r="ITL72" s="877"/>
      <c r="ITM72" s="877"/>
      <c r="ITN72" s="877"/>
      <c r="ITO72" s="877"/>
      <c r="ITP72" s="877"/>
      <c r="ITQ72" s="877"/>
      <c r="ITR72" s="877"/>
      <c r="ITS72" s="877"/>
      <c r="ITT72" s="877"/>
      <c r="ITU72" s="877"/>
      <c r="ITV72" s="877"/>
      <c r="ITW72" s="877"/>
      <c r="ITX72" s="877"/>
      <c r="ITY72" s="877"/>
      <c r="ITZ72" s="877"/>
      <c r="IUA72" s="877"/>
      <c r="IUB72" s="877"/>
      <c r="IUC72" s="877"/>
      <c r="IUD72" s="877"/>
      <c r="IUE72" s="877"/>
      <c r="IUF72" s="877"/>
      <c r="IUG72" s="877"/>
      <c r="IUH72" s="877"/>
      <c r="IUI72" s="877"/>
      <c r="IUJ72" s="877"/>
      <c r="IUK72" s="877"/>
      <c r="IUL72" s="877"/>
      <c r="IUM72" s="877"/>
      <c r="IUN72" s="877"/>
      <c r="IUO72" s="877"/>
      <c r="IUP72" s="877"/>
      <c r="IUQ72" s="877"/>
      <c r="IUR72" s="877"/>
      <c r="IUS72" s="877"/>
      <c r="IUT72" s="877"/>
      <c r="IUU72" s="877"/>
      <c r="IUV72" s="877"/>
      <c r="IUW72" s="877"/>
      <c r="IUX72" s="877"/>
      <c r="IUY72" s="877"/>
      <c r="IUZ72" s="877"/>
      <c r="IVA72" s="877"/>
      <c r="IVB72" s="877"/>
      <c r="IVC72" s="877"/>
      <c r="IVD72" s="877"/>
      <c r="IVE72" s="877"/>
      <c r="IVF72" s="877"/>
      <c r="IVG72" s="877"/>
      <c r="IVH72" s="877"/>
      <c r="IVI72" s="877"/>
      <c r="IVJ72" s="877"/>
      <c r="IVK72" s="877"/>
      <c r="IVL72" s="877"/>
      <c r="IVM72" s="877"/>
      <c r="IVN72" s="877"/>
      <c r="IVO72" s="877"/>
      <c r="IVP72" s="877"/>
      <c r="IVQ72" s="877"/>
      <c r="IVR72" s="877"/>
      <c r="IVS72" s="877"/>
      <c r="IVT72" s="877"/>
      <c r="IVU72" s="877"/>
      <c r="IVV72" s="877"/>
      <c r="IVW72" s="877"/>
      <c r="IVX72" s="877"/>
      <c r="IVY72" s="877"/>
      <c r="IVZ72" s="877"/>
      <c r="IWA72" s="877"/>
      <c r="IWB72" s="877"/>
      <c r="IWC72" s="877"/>
      <c r="IWD72" s="877"/>
      <c r="IWE72" s="877"/>
      <c r="IWF72" s="877"/>
      <c r="IWG72" s="877"/>
      <c r="IWH72" s="877"/>
      <c r="IWI72" s="877"/>
      <c r="IWJ72" s="877"/>
      <c r="IWK72" s="877"/>
      <c r="IWL72" s="877"/>
      <c r="IWM72" s="877"/>
      <c r="IWN72" s="877"/>
      <c r="IWO72" s="877"/>
      <c r="IWP72" s="877"/>
      <c r="IWQ72" s="877"/>
      <c r="IWR72" s="877"/>
      <c r="IWS72" s="877"/>
      <c r="IWT72" s="877"/>
      <c r="IWU72" s="877"/>
      <c r="IWV72" s="877"/>
      <c r="IWW72" s="877"/>
      <c r="IWX72" s="877"/>
      <c r="IWY72" s="877"/>
      <c r="IWZ72" s="877"/>
      <c r="IXA72" s="877"/>
      <c r="IXB72" s="877"/>
      <c r="IXC72" s="877"/>
      <c r="IXD72" s="877"/>
      <c r="IXE72" s="877"/>
      <c r="IXF72" s="877"/>
      <c r="IXG72" s="877"/>
      <c r="IXH72" s="877"/>
      <c r="IXI72" s="877"/>
      <c r="IXJ72" s="877"/>
      <c r="IXK72" s="877"/>
      <c r="IXL72" s="877"/>
      <c r="IXM72" s="877"/>
      <c r="IXN72" s="877"/>
      <c r="IXO72" s="877"/>
      <c r="IXP72" s="877"/>
      <c r="IXQ72" s="877"/>
      <c r="IXR72" s="877"/>
      <c r="IXS72" s="877"/>
      <c r="IXT72" s="877"/>
      <c r="IXU72" s="877"/>
      <c r="IXV72" s="877"/>
      <c r="IXW72" s="877"/>
      <c r="IXX72" s="877"/>
      <c r="IXY72" s="877"/>
      <c r="IXZ72" s="877"/>
      <c r="IYA72" s="877"/>
      <c r="IYB72" s="877"/>
      <c r="IYC72" s="877"/>
      <c r="IYD72" s="877"/>
      <c r="IYE72" s="877"/>
      <c r="IYF72" s="877"/>
      <c r="IYG72" s="877"/>
      <c r="IYH72" s="877"/>
      <c r="IYI72" s="877"/>
      <c r="IYJ72" s="877"/>
      <c r="IYK72" s="877"/>
      <c r="IYL72" s="877"/>
      <c r="IYM72" s="877"/>
      <c r="IYN72" s="877"/>
      <c r="IYO72" s="877"/>
      <c r="IYP72" s="877"/>
      <c r="IYQ72" s="877"/>
      <c r="IYR72" s="877"/>
      <c r="IYS72" s="877"/>
      <c r="IYT72" s="877"/>
      <c r="IYU72" s="877"/>
      <c r="IYV72" s="877"/>
      <c r="IYW72" s="877"/>
      <c r="IYX72" s="877"/>
      <c r="IYY72" s="877"/>
      <c r="IYZ72" s="877"/>
      <c r="IZA72" s="877"/>
      <c r="IZB72" s="877"/>
      <c r="IZC72" s="877"/>
      <c r="IZD72" s="877"/>
      <c r="IZE72" s="877"/>
      <c r="IZF72" s="877"/>
      <c r="IZG72" s="877"/>
      <c r="IZH72" s="877"/>
      <c r="IZI72" s="877"/>
      <c r="IZJ72" s="877"/>
      <c r="IZK72" s="877"/>
      <c r="IZL72" s="877"/>
      <c r="IZM72" s="877"/>
      <c r="IZN72" s="877"/>
      <c r="IZO72" s="877"/>
      <c r="IZP72" s="877"/>
      <c r="IZQ72" s="877"/>
      <c r="IZR72" s="877"/>
      <c r="IZS72" s="877"/>
      <c r="IZT72" s="877"/>
      <c r="IZU72" s="877"/>
      <c r="IZV72" s="877"/>
      <c r="IZW72" s="877"/>
      <c r="IZX72" s="877"/>
      <c r="IZY72" s="877"/>
      <c r="IZZ72" s="877"/>
      <c r="JAA72" s="877"/>
      <c r="JAB72" s="877"/>
      <c r="JAC72" s="877"/>
      <c r="JAD72" s="877"/>
      <c r="JAE72" s="877"/>
      <c r="JAF72" s="877"/>
      <c r="JAG72" s="877"/>
      <c r="JAH72" s="877"/>
      <c r="JAI72" s="877"/>
      <c r="JAJ72" s="877"/>
      <c r="JAK72" s="877"/>
      <c r="JAL72" s="877"/>
      <c r="JAM72" s="877"/>
      <c r="JAN72" s="877"/>
      <c r="JAO72" s="877"/>
      <c r="JAP72" s="877"/>
      <c r="JAQ72" s="877"/>
      <c r="JAR72" s="877"/>
      <c r="JAS72" s="877"/>
      <c r="JAT72" s="877"/>
      <c r="JAU72" s="877"/>
      <c r="JAV72" s="877"/>
      <c r="JAW72" s="877"/>
      <c r="JAX72" s="877"/>
      <c r="JAY72" s="877"/>
      <c r="JAZ72" s="877"/>
      <c r="JBA72" s="877"/>
      <c r="JBB72" s="877"/>
      <c r="JBC72" s="877"/>
      <c r="JBD72" s="877"/>
      <c r="JBE72" s="877"/>
      <c r="JBF72" s="877"/>
      <c r="JBG72" s="877"/>
      <c r="JBH72" s="877"/>
      <c r="JBI72" s="877"/>
      <c r="JBJ72" s="877"/>
      <c r="JBK72" s="877"/>
      <c r="JBL72" s="877"/>
      <c r="JBM72" s="877"/>
      <c r="JBN72" s="877"/>
      <c r="JBO72" s="877"/>
      <c r="JBP72" s="877"/>
      <c r="JBQ72" s="877"/>
      <c r="JBR72" s="877"/>
      <c r="JBS72" s="877"/>
      <c r="JBT72" s="877"/>
      <c r="JBU72" s="877"/>
      <c r="JBV72" s="877"/>
      <c r="JBW72" s="877"/>
      <c r="JBX72" s="877"/>
      <c r="JBY72" s="877"/>
      <c r="JBZ72" s="877"/>
      <c r="JCA72" s="877"/>
      <c r="JCB72" s="877"/>
      <c r="JCC72" s="877"/>
      <c r="JCD72" s="877"/>
      <c r="JCE72" s="877"/>
      <c r="JCF72" s="877"/>
      <c r="JCG72" s="877"/>
      <c r="JCH72" s="877"/>
      <c r="JCI72" s="877"/>
      <c r="JCJ72" s="877"/>
      <c r="JCK72" s="877"/>
      <c r="JCL72" s="877"/>
      <c r="JCM72" s="877"/>
      <c r="JCN72" s="877"/>
      <c r="JCO72" s="877"/>
      <c r="JCP72" s="877"/>
      <c r="JCQ72" s="877"/>
      <c r="JCR72" s="877"/>
      <c r="JCS72" s="877"/>
      <c r="JCT72" s="877"/>
      <c r="JCU72" s="877"/>
      <c r="JCV72" s="877"/>
      <c r="JCW72" s="877"/>
      <c r="JCX72" s="877"/>
      <c r="JCY72" s="877"/>
      <c r="JCZ72" s="877"/>
      <c r="JDA72" s="877"/>
      <c r="JDB72" s="877"/>
      <c r="JDC72" s="877"/>
      <c r="JDD72" s="877"/>
      <c r="JDE72" s="877"/>
      <c r="JDF72" s="877"/>
      <c r="JDG72" s="877"/>
      <c r="JDH72" s="877"/>
      <c r="JDI72" s="877"/>
      <c r="JDJ72" s="877"/>
      <c r="JDK72" s="877"/>
      <c r="JDL72" s="877"/>
      <c r="JDM72" s="877"/>
      <c r="JDN72" s="877"/>
      <c r="JDO72" s="877"/>
      <c r="JDP72" s="877"/>
      <c r="JDQ72" s="877"/>
      <c r="JDR72" s="877"/>
      <c r="JDS72" s="877"/>
      <c r="JDT72" s="877"/>
      <c r="JDU72" s="877"/>
      <c r="JDV72" s="877"/>
      <c r="JDW72" s="877"/>
      <c r="JDX72" s="877"/>
      <c r="JDY72" s="877"/>
      <c r="JDZ72" s="877"/>
      <c r="JEA72" s="877"/>
      <c r="JEB72" s="877"/>
      <c r="JEC72" s="877"/>
      <c r="JED72" s="877"/>
      <c r="JEE72" s="877"/>
      <c r="JEF72" s="877"/>
      <c r="JEG72" s="877"/>
      <c r="JEH72" s="877"/>
      <c r="JEI72" s="877"/>
      <c r="JEJ72" s="877"/>
      <c r="JEK72" s="877"/>
      <c r="JEL72" s="877"/>
      <c r="JEM72" s="877"/>
      <c r="JEN72" s="877"/>
      <c r="JEO72" s="877"/>
      <c r="JEP72" s="877"/>
      <c r="JEQ72" s="877"/>
      <c r="JER72" s="877"/>
      <c r="JES72" s="877"/>
      <c r="JET72" s="877"/>
      <c r="JEU72" s="877"/>
      <c r="JEV72" s="877"/>
      <c r="JEW72" s="877"/>
      <c r="JEX72" s="877"/>
      <c r="JEY72" s="877"/>
      <c r="JEZ72" s="877"/>
      <c r="JFA72" s="877"/>
      <c r="JFB72" s="877"/>
      <c r="JFC72" s="877"/>
      <c r="JFD72" s="877"/>
      <c r="JFE72" s="877"/>
      <c r="JFF72" s="877"/>
      <c r="JFG72" s="877"/>
      <c r="JFH72" s="877"/>
      <c r="JFI72" s="877"/>
      <c r="JFJ72" s="877"/>
      <c r="JFK72" s="877"/>
      <c r="JFL72" s="877"/>
      <c r="JFM72" s="877"/>
      <c r="JFN72" s="877"/>
      <c r="JFO72" s="877"/>
      <c r="JFP72" s="877"/>
      <c r="JFQ72" s="877"/>
      <c r="JFR72" s="877"/>
      <c r="JFS72" s="877"/>
      <c r="JFT72" s="877"/>
      <c r="JFU72" s="877"/>
      <c r="JFV72" s="877"/>
      <c r="JFW72" s="877"/>
      <c r="JFX72" s="877"/>
      <c r="JFY72" s="877"/>
      <c r="JFZ72" s="877"/>
      <c r="JGA72" s="877"/>
      <c r="JGB72" s="877"/>
      <c r="JGC72" s="877"/>
      <c r="JGD72" s="877"/>
      <c r="JGE72" s="877"/>
      <c r="JGF72" s="877"/>
      <c r="JGG72" s="877"/>
      <c r="JGH72" s="877"/>
      <c r="JGI72" s="877"/>
      <c r="JGJ72" s="877"/>
      <c r="JGK72" s="877"/>
      <c r="JGL72" s="877"/>
      <c r="JGM72" s="877"/>
      <c r="JGN72" s="877"/>
      <c r="JGO72" s="877"/>
      <c r="JGP72" s="877"/>
      <c r="JGQ72" s="877"/>
      <c r="JGR72" s="877"/>
      <c r="JGS72" s="877"/>
      <c r="JGT72" s="877"/>
      <c r="JGU72" s="877"/>
      <c r="JGV72" s="877"/>
      <c r="JGW72" s="877"/>
      <c r="JGX72" s="877"/>
      <c r="JGY72" s="877"/>
      <c r="JGZ72" s="877"/>
      <c r="JHA72" s="877"/>
      <c r="JHB72" s="877"/>
      <c r="JHC72" s="877"/>
      <c r="JHD72" s="877"/>
      <c r="JHE72" s="877"/>
      <c r="JHF72" s="877"/>
      <c r="JHG72" s="877"/>
      <c r="JHH72" s="877"/>
      <c r="JHI72" s="877"/>
      <c r="JHJ72" s="877"/>
      <c r="JHK72" s="877"/>
      <c r="JHL72" s="877"/>
      <c r="JHM72" s="877"/>
      <c r="JHN72" s="877"/>
      <c r="JHO72" s="877"/>
      <c r="JHP72" s="877"/>
      <c r="JHQ72" s="877"/>
      <c r="JHR72" s="877"/>
      <c r="JHS72" s="877"/>
      <c r="JHT72" s="877"/>
      <c r="JHU72" s="877"/>
      <c r="JHV72" s="877"/>
      <c r="JHW72" s="877"/>
      <c r="JHX72" s="877"/>
      <c r="JHY72" s="877"/>
      <c r="JHZ72" s="877"/>
      <c r="JIA72" s="877"/>
      <c r="JIB72" s="877"/>
      <c r="JIC72" s="877"/>
      <c r="JID72" s="877"/>
      <c r="JIE72" s="877"/>
      <c r="JIF72" s="877"/>
      <c r="JIG72" s="877"/>
      <c r="JIH72" s="877"/>
      <c r="JII72" s="877"/>
      <c r="JIJ72" s="877"/>
      <c r="JIK72" s="877"/>
      <c r="JIL72" s="877"/>
      <c r="JIM72" s="877"/>
      <c r="JIN72" s="877"/>
      <c r="JIO72" s="877"/>
      <c r="JIP72" s="877"/>
      <c r="JIQ72" s="877"/>
      <c r="JIR72" s="877"/>
      <c r="JIS72" s="877"/>
      <c r="JIT72" s="877"/>
      <c r="JIU72" s="877"/>
      <c r="JIV72" s="877"/>
      <c r="JIW72" s="877"/>
      <c r="JIX72" s="877"/>
      <c r="JIY72" s="877"/>
      <c r="JIZ72" s="877"/>
      <c r="JJA72" s="877"/>
      <c r="JJB72" s="877"/>
      <c r="JJC72" s="877"/>
      <c r="JJD72" s="877"/>
      <c r="JJE72" s="877"/>
      <c r="JJF72" s="877"/>
      <c r="JJG72" s="877"/>
      <c r="JJH72" s="877"/>
      <c r="JJI72" s="877"/>
      <c r="JJJ72" s="877"/>
      <c r="JJK72" s="877"/>
      <c r="JJL72" s="877"/>
      <c r="JJM72" s="877"/>
      <c r="JJN72" s="877"/>
      <c r="JJO72" s="877"/>
      <c r="JJP72" s="877"/>
      <c r="JJQ72" s="877"/>
      <c r="JJR72" s="877"/>
      <c r="JJS72" s="877"/>
      <c r="JJT72" s="877"/>
      <c r="JJU72" s="877"/>
      <c r="JJV72" s="877"/>
      <c r="JJW72" s="877"/>
      <c r="JJX72" s="877"/>
      <c r="JJY72" s="877"/>
      <c r="JJZ72" s="877"/>
      <c r="JKA72" s="877"/>
      <c r="JKB72" s="877"/>
      <c r="JKC72" s="877"/>
      <c r="JKD72" s="877"/>
      <c r="JKE72" s="877"/>
      <c r="JKF72" s="877"/>
      <c r="JKG72" s="877"/>
      <c r="JKH72" s="877"/>
      <c r="JKI72" s="877"/>
      <c r="JKJ72" s="877"/>
      <c r="JKK72" s="877"/>
      <c r="JKL72" s="877"/>
      <c r="JKM72" s="877"/>
      <c r="JKN72" s="877"/>
      <c r="JKO72" s="877"/>
      <c r="JKP72" s="877"/>
      <c r="JKQ72" s="877"/>
      <c r="JKR72" s="877"/>
      <c r="JKS72" s="877"/>
      <c r="JKT72" s="877"/>
      <c r="JKU72" s="877"/>
      <c r="JKV72" s="877"/>
      <c r="JKW72" s="877"/>
      <c r="JKX72" s="877"/>
      <c r="JKY72" s="877"/>
      <c r="JKZ72" s="877"/>
      <c r="JLA72" s="877"/>
      <c r="JLB72" s="877"/>
      <c r="JLC72" s="877"/>
      <c r="JLD72" s="877"/>
      <c r="JLE72" s="877"/>
      <c r="JLF72" s="877"/>
      <c r="JLG72" s="877"/>
      <c r="JLH72" s="877"/>
      <c r="JLI72" s="877"/>
      <c r="JLJ72" s="877"/>
      <c r="JLK72" s="877"/>
      <c r="JLL72" s="877"/>
      <c r="JLM72" s="877"/>
      <c r="JLN72" s="877"/>
      <c r="JLO72" s="877"/>
      <c r="JLP72" s="877"/>
      <c r="JLQ72" s="877"/>
      <c r="JLR72" s="877"/>
      <c r="JLS72" s="877"/>
      <c r="JLT72" s="877"/>
      <c r="JLU72" s="877"/>
      <c r="JLV72" s="877"/>
      <c r="JLW72" s="877"/>
      <c r="JLX72" s="877"/>
      <c r="JLY72" s="877"/>
      <c r="JLZ72" s="877"/>
      <c r="JMA72" s="877"/>
      <c r="JMB72" s="877"/>
      <c r="JMC72" s="877"/>
      <c r="JMD72" s="877"/>
      <c r="JME72" s="877"/>
      <c r="JMF72" s="877"/>
      <c r="JMG72" s="877"/>
      <c r="JMH72" s="877"/>
      <c r="JMI72" s="877"/>
      <c r="JMJ72" s="877"/>
      <c r="JMK72" s="877"/>
      <c r="JML72" s="877"/>
      <c r="JMM72" s="877"/>
      <c r="JMN72" s="877"/>
      <c r="JMO72" s="877"/>
      <c r="JMP72" s="877"/>
      <c r="JMQ72" s="877"/>
      <c r="JMR72" s="877"/>
      <c r="JMS72" s="877"/>
      <c r="JMT72" s="877"/>
      <c r="JMU72" s="877"/>
      <c r="JMV72" s="877"/>
      <c r="JMW72" s="877"/>
      <c r="JMX72" s="877"/>
      <c r="JMY72" s="877"/>
      <c r="JMZ72" s="877"/>
      <c r="JNA72" s="877"/>
      <c r="JNB72" s="877"/>
      <c r="JNC72" s="877"/>
      <c r="JND72" s="877"/>
      <c r="JNE72" s="877"/>
      <c r="JNF72" s="877"/>
      <c r="JNG72" s="877"/>
      <c r="JNH72" s="877"/>
      <c r="JNI72" s="877"/>
      <c r="JNJ72" s="877"/>
      <c r="JNK72" s="877"/>
      <c r="JNL72" s="877"/>
      <c r="JNM72" s="877"/>
      <c r="JNN72" s="877"/>
      <c r="JNO72" s="877"/>
      <c r="JNP72" s="877"/>
      <c r="JNQ72" s="877"/>
      <c r="JNR72" s="877"/>
      <c r="JNS72" s="877"/>
      <c r="JNT72" s="877"/>
      <c r="JNU72" s="877"/>
      <c r="JNV72" s="877"/>
      <c r="JNW72" s="877"/>
      <c r="JNX72" s="877"/>
      <c r="JNY72" s="877"/>
      <c r="JNZ72" s="877"/>
      <c r="JOA72" s="877"/>
      <c r="JOB72" s="877"/>
      <c r="JOC72" s="877"/>
      <c r="JOD72" s="877"/>
      <c r="JOE72" s="877"/>
      <c r="JOF72" s="877"/>
      <c r="JOG72" s="877"/>
      <c r="JOH72" s="877"/>
      <c r="JOI72" s="877"/>
      <c r="JOJ72" s="877"/>
      <c r="JOK72" s="877"/>
      <c r="JOL72" s="877"/>
      <c r="JOM72" s="877"/>
      <c r="JON72" s="877"/>
      <c r="JOO72" s="877"/>
      <c r="JOP72" s="877"/>
      <c r="JOQ72" s="877"/>
      <c r="JOR72" s="877"/>
      <c r="JOS72" s="877"/>
      <c r="JOT72" s="877"/>
      <c r="JOU72" s="877"/>
      <c r="JOV72" s="877"/>
      <c r="JOW72" s="877"/>
      <c r="JOX72" s="877"/>
      <c r="JOY72" s="877"/>
      <c r="JOZ72" s="877"/>
      <c r="JPA72" s="877"/>
      <c r="JPB72" s="877"/>
      <c r="JPC72" s="877"/>
      <c r="JPD72" s="877"/>
      <c r="JPE72" s="877"/>
      <c r="JPF72" s="877"/>
      <c r="JPG72" s="877"/>
      <c r="JPH72" s="877"/>
      <c r="JPI72" s="877"/>
      <c r="JPJ72" s="877"/>
      <c r="JPK72" s="877"/>
      <c r="JPL72" s="877"/>
      <c r="JPM72" s="877"/>
      <c r="JPN72" s="877"/>
      <c r="JPO72" s="877"/>
      <c r="JPP72" s="877"/>
      <c r="JPQ72" s="877"/>
      <c r="JPR72" s="877"/>
      <c r="JPS72" s="877"/>
      <c r="JPT72" s="877"/>
      <c r="JPU72" s="877"/>
      <c r="JPV72" s="877"/>
      <c r="JPW72" s="877"/>
      <c r="JPX72" s="877"/>
      <c r="JPY72" s="877"/>
      <c r="JPZ72" s="877"/>
      <c r="JQA72" s="877"/>
      <c r="JQB72" s="877"/>
      <c r="JQC72" s="877"/>
      <c r="JQD72" s="877"/>
      <c r="JQE72" s="877"/>
      <c r="JQF72" s="877"/>
      <c r="JQG72" s="877"/>
      <c r="JQH72" s="877"/>
      <c r="JQI72" s="877"/>
      <c r="JQJ72" s="877"/>
      <c r="JQK72" s="877"/>
      <c r="JQL72" s="877"/>
      <c r="JQM72" s="877"/>
      <c r="JQN72" s="877"/>
      <c r="JQO72" s="877"/>
      <c r="JQP72" s="877"/>
      <c r="JQQ72" s="877"/>
      <c r="JQR72" s="877"/>
      <c r="JQS72" s="877"/>
      <c r="JQT72" s="877"/>
      <c r="JQU72" s="877"/>
      <c r="JQV72" s="877"/>
      <c r="JQW72" s="877"/>
      <c r="JQX72" s="877"/>
      <c r="JQY72" s="877"/>
      <c r="JQZ72" s="877"/>
      <c r="JRA72" s="877"/>
      <c r="JRB72" s="877"/>
      <c r="JRC72" s="877"/>
      <c r="JRD72" s="877"/>
      <c r="JRE72" s="877"/>
      <c r="JRF72" s="877"/>
      <c r="JRG72" s="877"/>
      <c r="JRH72" s="877"/>
      <c r="JRI72" s="877"/>
      <c r="JRJ72" s="877"/>
      <c r="JRK72" s="877"/>
      <c r="JRL72" s="877"/>
      <c r="JRM72" s="877"/>
      <c r="JRN72" s="877"/>
      <c r="JRO72" s="877"/>
      <c r="JRP72" s="877"/>
      <c r="JRQ72" s="877"/>
      <c r="JRR72" s="877"/>
      <c r="JRS72" s="877"/>
      <c r="JRT72" s="877"/>
      <c r="JRU72" s="877"/>
      <c r="JRV72" s="877"/>
      <c r="JRW72" s="877"/>
      <c r="JRX72" s="877"/>
      <c r="JRY72" s="877"/>
      <c r="JRZ72" s="877"/>
      <c r="JSA72" s="877"/>
      <c r="JSB72" s="877"/>
      <c r="JSC72" s="877"/>
      <c r="JSD72" s="877"/>
      <c r="JSE72" s="877"/>
      <c r="JSF72" s="877"/>
      <c r="JSG72" s="877"/>
      <c r="JSH72" s="877"/>
      <c r="JSI72" s="877"/>
      <c r="JSJ72" s="877"/>
      <c r="JSK72" s="877"/>
      <c r="JSL72" s="877"/>
      <c r="JSM72" s="877"/>
      <c r="JSN72" s="877"/>
      <c r="JSO72" s="877"/>
      <c r="JSP72" s="877"/>
      <c r="JSQ72" s="877"/>
      <c r="JSR72" s="877"/>
      <c r="JSS72" s="877"/>
      <c r="JST72" s="877"/>
      <c r="JSU72" s="877"/>
      <c r="JSV72" s="877"/>
      <c r="JSW72" s="877"/>
      <c r="JSX72" s="877"/>
      <c r="JSY72" s="877"/>
      <c r="JSZ72" s="877"/>
      <c r="JTA72" s="877"/>
      <c r="JTB72" s="877"/>
      <c r="JTC72" s="877"/>
      <c r="JTD72" s="877"/>
      <c r="JTE72" s="877"/>
      <c r="JTF72" s="877"/>
      <c r="JTG72" s="877"/>
      <c r="JTH72" s="877"/>
      <c r="JTI72" s="877"/>
      <c r="JTJ72" s="877"/>
      <c r="JTK72" s="877"/>
      <c r="JTL72" s="877"/>
      <c r="JTM72" s="877"/>
      <c r="JTN72" s="877"/>
      <c r="JTO72" s="877"/>
      <c r="JTP72" s="877"/>
      <c r="JTQ72" s="877"/>
      <c r="JTR72" s="877"/>
      <c r="JTS72" s="877"/>
      <c r="JTT72" s="877"/>
      <c r="JTU72" s="877"/>
      <c r="JTV72" s="877"/>
      <c r="JTW72" s="877"/>
      <c r="JTX72" s="877"/>
      <c r="JTY72" s="877"/>
      <c r="JTZ72" s="877"/>
      <c r="JUA72" s="877"/>
      <c r="JUB72" s="877"/>
      <c r="JUC72" s="877"/>
      <c r="JUD72" s="877"/>
      <c r="JUE72" s="877"/>
      <c r="JUF72" s="877"/>
      <c r="JUG72" s="877"/>
      <c r="JUH72" s="877"/>
      <c r="JUI72" s="877"/>
      <c r="JUJ72" s="877"/>
      <c r="JUK72" s="877"/>
      <c r="JUL72" s="877"/>
      <c r="JUM72" s="877"/>
      <c r="JUN72" s="877"/>
      <c r="JUO72" s="877"/>
      <c r="JUP72" s="877"/>
      <c r="JUQ72" s="877"/>
      <c r="JUR72" s="877"/>
      <c r="JUS72" s="877"/>
      <c r="JUT72" s="877"/>
      <c r="JUU72" s="877"/>
      <c r="JUV72" s="877"/>
      <c r="JUW72" s="877"/>
      <c r="JUX72" s="877"/>
      <c r="JUY72" s="877"/>
      <c r="JUZ72" s="877"/>
      <c r="JVA72" s="877"/>
      <c r="JVB72" s="877"/>
      <c r="JVC72" s="877"/>
      <c r="JVD72" s="877"/>
      <c r="JVE72" s="877"/>
      <c r="JVF72" s="877"/>
      <c r="JVG72" s="877"/>
      <c r="JVH72" s="877"/>
      <c r="JVI72" s="877"/>
      <c r="JVJ72" s="877"/>
      <c r="JVK72" s="877"/>
      <c r="JVL72" s="877"/>
      <c r="JVM72" s="877"/>
      <c r="JVN72" s="877"/>
      <c r="JVO72" s="877"/>
      <c r="JVP72" s="877"/>
      <c r="JVQ72" s="877"/>
      <c r="JVR72" s="877"/>
      <c r="JVS72" s="877"/>
      <c r="JVT72" s="877"/>
      <c r="JVU72" s="877"/>
      <c r="JVV72" s="877"/>
      <c r="JVW72" s="877"/>
      <c r="JVX72" s="877"/>
      <c r="JVY72" s="877"/>
      <c r="JVZ72" s="877"/>
      <c r="JWA72" s="877"/>
      <c r="JWB72" s="877"/>
      <c r="JWC72" s="877"/>
      <c r="JWD72" s="877"/>
      <c r="JWE72" s="877"/>
      <c r="JWF72" s="877"/>
      <c r="JWG72" s="877"/>
      <c r="JWH72" s="877"/>
      <c r="JWI72" s="877"/>
      <c r="JWJ72" s="877"/>
      <c r="JWK72" s="877"/>
      <c r="JWL72" s="877"/>
      <c r="JWM72" s="877"/>
      <c r="JWN72" s="877"/>
      <c r="JWO72" s="877"/>
      <c r="JWP72" s="877"/>
      <c r="JWQ72" s="877"/>
      <c r="JWR72" s="877"/>
      <c r="JWS72" s="877"/>
      <c r="JWT72" s="877"/>
      <c r="JWU72" s="877"/>
      <c r="JWV72" s="877"/>
      <c r="JWW72" s="877"/>
      <c r="JWX72" s="877"/>
      <c r="JWY72" s="877"/>
      <c r="JWZ72" s="877"/>
      <c r="JXA72" s="877"/>
      <c r="JXB72" s="877"/>
      <c r="JXC72" s="877"/>
      <c r="JXD72" s="877"/>
      <c r="JXE72" s="877"/>
      <c r="JXF72" s="877"/>
      <c r="JXG72" s="877"/>
      <c r="JXH72" s="877"/>
      <c r="JXI72" s="877"/>
      <c r="JXJ72" s="877"/>
      <c r="JXK72" s="877"/>
      <c r="JXL72" s="877"/>
      <c r="JXM72" s="877"/>
      <c r="JXN72" s="877"/>
      <c r="JXO72" s="877"/>
      <c r="JXP72" s="877"/>
      <c r="JXQ72" s="877"/>
      <c r="JXR72" s="877"/>
      <c r="JXS72" s="877"/>
      <c r="JXT72" s="877"/>
      <c r="JXU72" s="877"/>
      <c r="JXV72" s="877"/>
      <c r="JXW72" s="877"/>
      <c r="JXX72" s="877"/>
      <c r="JXY72" s="877"/>
      <c r="JXZ72" s="877"/>
      <c r="JYA72" s="877"/>
      <c r="JYB72" s="877"/>
      <c r="JYC72" s="877"/>
      <c r="JYD72" s="877"/>
      <c r="JYE72" s="877"/>
      <c r="JYF72" s="877"/>
      <c r="JYG72" s="877"/>
      <c r="JYH72" s="877"/>
      <c r="JYI72" s="877"/>
      <c r="JYJ72" s="877"/>
      <c r="JYK72" s="877"/>
      <c r="JYL72" s="877"/>
      <c r="JYM72" s="877"/>
      <c r="JYN72" s="877"/>
      <c r="JYO72" s="877"/>
      <c r="JYP72" s="877"/>
      <c r="JYQ72" s="877"/>
      <c r="JYR72" s="877"/>
      <c r="JYS72" s="877"/>
      <c r="JYT72" s="877"/>
      <c r="JYU72" s="877"/>
      <c r="JYV72" s="877"/>
      <c r="JYW72" s="877"/>
      <c r="JYX72" s="877"/>
      <c r="JYY72" s="877"/>
      <c r="JYZ72" s="877"/>
      <c r="JZA72" s="877"/>
      <c r="JZB72" s="877"/>
      <c r="JZC72" s="877"/>
      <c r="JZD72" s="877"/>
      <c r="JZE72" s="877"/>
      <c r="JZF72" s="877"/>
      <c r="JZG72" s="877"/>
      <c r="JZH72" s="877"/>
      <c r="JZI72" s="877"/>
      <c r="JZJ72" s="877"/>
      <c r="JZK72" s="877"/>
      <c r="JZL72" s="877"/>
      <c r="JZM72" s="877"/>
      <c r="JZN72" s="877"/>
      <c r="JZO72" s="877"/>
      <c r="JZP72" s="877"/>
      <c r="JZQ72" s="877"/>
      <c r="JZR72" s="877"/>
      <c r="JZS72" s="877"/>
      <c r="JZT72" s="877"/>
      <c r="JZU72" s="877"/>
      <c r="JZV72" s="877"/>
      <c r="JZW72" s="877"/>
      <c r="JZX72" s="877"/>
      <c r="JZY72" s="877"/>
      <c r="JZZ72" s="877"/>
      <c r="KAA72" s="877"/>
      <c r="KAB72" s="877"/>
      <c r="KAC72" s="877"/>
      <c r="KAD72" s="877"/>
      <c r="KAE72" s="877"/>
      <c r="KAF72" s="877"/>
      <c r="KAG72" s="877"/>
      <c r="KAH72" s="877"/>
      <c r="KAI72" s="877"/>
      <c r="KAJ72" s="877"/>
      <c r="KAK72" s="877"/>
      <c r="KAL72" s="877"/>
      <c r="KAM72" s="877"/>
      <c r="KAN72" s="877"/>
      <c r="KAO72" s="877"/>
      <c r="KAP72" s="877"/>
      <c r="KAQ72" s="877"/>
      <c r="KAR72" s="877"/>
      <c r="KAS72" s="877"/>
      <c r="KAT72" s="877"/>
      <c r="KAU72" s="877"/>
      <c r="KAV72" s="877"/>
      <c r="KAW72" s="877"/>
      <c r="KAX72" s="877"/>
      <c r="KAY72" s="877"/>
      <c r="KAZ72" s="877"/>
      <c r="KBA72" s="877"/>
      <c r="KBB72" s="877"/>
      <c r="KBC72" s="877"/>
      <c r="KBD72" s="877"/>
      <c r="KBE72" s="877"/>
      <c r="KBF72" s="877"/>
      <c r="KBG72" s="877"/>
      <c r="KBH72" s="877"/>
      <c r="KBI72" s="877"/>
      <c r="KBJ72" s="877"/>
      <c r="KBK72" s="877"/>
      <c r="KBL72" s="877"/>
      <c r="KBM72" s="877"/>
      <c r="KBN72" s="877"/>
      <c r="KBO72" s="877"/>
      <c r="KBP72" s="877"/>
      <c r="KBQ72" s="877"/>
      <c r="KBR72" s="877"/>
      <c r="KBS72" s="877"/>
      <c r="KBT72" s="877"/>
      <c r="KBU72" s="877"/>
      <c r="KBV72" s="877"/>
      <c r="KBW72" s="877"/>
      <c r="KBX72" s="877"/>
      <c r="KBY72" s="877"/>
      <c r="KBZ72" s="877"/>
      <c r="KCA72" s="877"/>
      <c r="KCB72" s="877"/>
      <c r="KCC72" s="877"/>
      <c r="KCD72" s="877"/>
      <c r="KCE72" s="877"/>
      <c r="KCF72" s="877"/>
      <c r="KCG72" s="877"/>
      <c r="KCH72" s="877"/>
      <c r="KCI72" s="877"/>
      <c r="KCJ72" s="877"/>
      <c r="KCK72" s="877"/>
      <c r="KCL72" s="877"/>
      <c r="KCM72" s="877"/>
      <c r="KCN72" s="877"/>
      <c r="KCO72" s="877"/>
      <c r="KCP72" s="877"/>
      <c r="KCQ72" s="877"/>
      <c r="KCR72" s="877"/>
      <c r="KCS72" s="877"/>
      <c r="KCT72" s="877"/>
      <c r="KCU72" s="877"/>
      <c r="KCV72" s="877"/>
      <c r="KCW72" s="877"/>
      <c r="KCX72" s="877"/>
      <c r="KCY72" s="877"/>
      <c r="KCZ72" s="877"/>
      <c r="KDA72" s="877"/>
      <c r="KDB72" s="877"/>
      <c r="KDC72" s="877"/>
      <c r="KDD72" s="877"/>
      <c r="KDE72" s="877"/>
      <c r="KDF72" s="877"/>
      <c r="KDG72" s="877"/>
      <c r="KDH72" s="877"/>
      <c r="KDI72" s="877"/>
      <c r="KDJ72" s="877"/>
      <c r="KDK72" s="877"/>
      <c r="KDL72" s="877"/>
      <c r="KDM72" s="877"/>
      <c r="KDN72" s="877"/>
      <c r="KDO72" s="877"/>
      <c r="KDP72" s="877"/>
      <c r="KDQ72" s="877"/>
      <c r="KDR72" s="877"/>
      <c r="KDS72" s="877"/>
      <c r="KDT72" s="877"/>
      <c r="KDU72" s="877"/>
      <c r="KDV72" s="877"/>
      <c r="KDW72" s="877"/>
      <c r="KDX72" s="877"/>
      <c r="KDY72" s="877"/>
      <c r="KDZ72" s="877"/>
      <c r="KEA72" s="877"/>
      <c r="KEB72" s="877"/>
      <c r="KEC72" s="877"/>
      <c r="KED72" s="877"/>
      <c r="KEE72" s="877"/>
      <c r="KEF72" s="877"/>
      <c r="KEG72" s="877"/>
      <c r="KEH72" s="877"/>
      <c r="KEI72" s="877"/>
      <c r="KEJ72" s="877"/>
      <c r="KEK72" s="877"/>
      <c r="KEL72" s="877"/>
      <c r="KEM72" s="877"/>
      <c r="KEN72" s="877"/>
      <c r="KEO72" s="877"/>
      <c r="KEP72" s="877"/>
      <c r="KEQ72" s="877"/>
      <c r="KER72" s="877"/>
      <c r="KES72" s="877"/>
      <c r="KET72" s="877"/>
      <c r="KEU72" s="877"/>
      <c r="KEV72" s="877"/>
      <c r="KEW72" s="877"/>
      <c r="KEX72" s="877"/>
      <c r="KEY72" s="877"/>
      <c r="KEZ72" s="877"/>
      <c r="KFA72" s="877"/>
      <c r="KFB72" s="877"/>
      <c r="KFC72" s="877"/>
      <c r="KFD72" s="877"/>
      <c r="KFE72" s="877"/>
      <c r="KFF72" s="877"/>
      <c r="KFG72" s="877"/>
      <c r="KFH72" s="877"/>
      <c r="KFI72" s="877"/>
      <c r="KFJ72" s="877"/>
      <c r="KFK72" s="877"/>
      <c r="KFL72" s="877"/>
      <c r="KFM72" s="877"/>
      <c r="KFN72" s="877"/>
      <c r="KFO72" s="877"/>
      <c r="KFP72" s="877"/>
      <c r="KFQ72" s="877"/>
      <c r="KFR72" s="877"/>
      <c r="KFS72" s="877"/>
      <c r="KFT72" s="877"/>
      <c r="KFU72" s="877"/>
      <c r="KFV72" s="877"/>
      <c r="KFW72" s="877"/>
      <c r="KFX72" s="877"/>
      <c r="KFY72" s="877"/>
      <c r="KFZ72" s="877"/>
      <c r="KGA72" s="877"/>
      <c r="KGB72" s="877"/>
      <c r="KGC72" s="877"/>
      <c r="KGD72" s="877"/>
      <c r="KGE72" s="877"/>
      <c r="KGF72" s="877"/>
      <c r="KGG72" s="877"/>
      <c r="KGH72" s="877"/>
      <c r="KGI72" s="877"/>
      <c r="KGJ72" s="877"/>
      <c r="KGK72" s="877"/>
      <c r="KGL72" s="877"/>
      <c r="KGM72" s="877"/>
      <c r="KGN72" s="877"/>
      <c r="KGO72" s="877"/>
      <c r="KGP72" s="877"/>
      <c r="KGQ72" s="877"/>
      <c r="KGR72" s="877"/>
      <c r="KGS72" s="877"/>
      <c r="KGT72" s="877"/>
      <c r="KGU72" s="877"/>
      <c r="KGV72" s="877"/>
      <c r="KGW72" s="877"/>
      <c r="KGX72" s="877"/>
      <c r="KGY72" s="877"/>
      <c r="KGZ72" s="877"/>
      <c r="KHA72" s="877"/>
      <c r="KHB72" s="877"/>
      <c r="KHC72" s="877"/>
      <c r="KHD72" s="877"/>
      <c r="KHE72" s="877"/>
      <c r="KHF72" s="877"/>
      <c r="KHG72" s="877"/>
      <c r="KHH72" s="877"/>
      <c r="KHI72" s="877"/>
      <c r="KHJ72" s="877"/>
      <c r="KHK72" s="877"/>
      <c r="KHL72" s="877"/>
      <c r="KHM72" s="877"/>
      <c r="KHN72" s="877"/>
      <c r="KHO72" s="877"/>
      <c r="KHP72" s="877"/>
      <c r="KHQ72" s="877"/>
      <c r="KHR72" s="877"/>
      <c r="KHS72" s="877"/>
      <c r="KHT72" s="877"/>
      <c r="KHU72" s="877"/>
      <c r="KHV72" s="877"/>
      <c r="KHW72" s="877"/>
      <c r="KHX72" s="877"/>
      <c r="KHY72" s="877"/>
      <c r="KHZ72" s="877"/>
      <c r="KIA72" s="877"/>
      <c r="KIB72" s="877"/>
      <c r="KIC72" s="877"/>
      <c r="KID72" s="877"/>
      <c r="KIE72" s="877"/>
      <c r="KIF72" s="877"/>
      <c r="KIG72" s="877"/>
      <c r="KIH72" s="877"/>
      <c r="KII72" s="877"/>
      <c r="KIJ72" s="877"/>
      <c r="KIK72" s="877"/>
      <c r="KIL72" s="877"/>
      <c r="KIM72" s="877"/>
      <c r="KIN72" s="877"/>
      <c r="KIO72" s="877"/>
      <c r="KIP72" s="877"/>
      <c r="KIQ72" s="877"/>
      <c r="KIR72" s="877"/>
      <c r="KIS72" s="877"/>
      <c r="KIT72" s="877"/>
      <c r="KIU72" s="877"/>
      <c r="KIV72" s="877"/>
      <c r="KIW72" s="877"/>
      <c r="KIX72" s="877"/>
      <c r="KIY72" s="877"/>
      <c r="KIZ72" s="877"/>
      <c r="KJA72" s="877"/>
      <c r="KJB72" s="877"/>
      <c r="KJC72" s="877"/>
      <c r="KJD72" s="877"/>
      <c r="KJE72" s="877"/>
      <c r="KJF72" s="877"/>
      <c r="KJG72" s="877"/>
      <c r="KJH72" s="877"/>
      <c r="KJI72" s="877"/>
      <c r="KJJ72" s="877"/>
      <c r="KJK72" s="877"/>
      <c r="KJL72" s="877"/>
      <c r="KJM72" s="877"/>
      <c r="KJN72" s="877"/>
      <c r="KJO72" s="877"/>
      <c r="KJP72" s="877"/>
      <c r="KJQ72" s="877"/>
      <c r="KJR72" s="877"/>
      <c r="KJS72" s="877"/>
      <c r="KJT72" s="877"/>
      <c r="KJU72" s="877"/>
      <c r="KJV72" s="877"/>
      <c r="KJW72" s="877"/>
      <c r="KJX72" s="877"/>
      <c r="KJY72" s="877"/>
      <c r="KJZ72" s="877"/>
      <c r="KKA72" s="877"/>
      <c r="KKB72" s="877"/>
      <c r="KKC72" s="877"/>
      <c r="KKD72" s="877"/>
      <c r="KKE72" s="877"/>
      <c r="KKF72" s="877"/>
      <c r="KKG72" s="877"/>
      <c r="KKH72" s="877"/>
      <c r="KKI72" s="877"/>
      <c r="KKJ72" s="877"/>
      <c r="KKK72" s="877"/>
      <c r="KKL72" s="877"/>
      <c r="KKM72" s="877"/>
      <c r="KKN72" s="877"/>
      <c r="KKO72" s="877"/>
      <c r="KKP72" s="877"/>
      <c r="KKQ72" s="877"/>
      <c r="KKR72" s="877"/>
      <c r="KKS72" s="877"/>
      <c r="KKT72" s="877"/>
      <c r="KKU72" s="877"/>
      <c r="KKV72" s="877"/>
      <c r="KKW72" s="877"/>
      <c r="KKX72" s="877"/>
      <c r="KKY72" s="877"/>
      <c r="KKZ72" s="877"/>
      <c r="KLA72" s="877"/>
      <c r="KLB72" s="877"/>
      <c r="KLC72" s="877"/>
      <c r="KLD72" s="877"/>
      <c r="KLE72" s="877"/>
      <c r="KLF72" s="877"/>
      <c r="KLG72" s="877"/>
      <c r="KLH72" s="877"/>
      <c r="KLI72" s="877"/>
      <c r="KLJ72" s="877"/>
      <c r="KLK72" s="877"/>
      <c r="KLL72" s="877"/>
      <c r="KLM72" s="877"/>
      <c r="KLN72" s="877"/>
      <c r="KLO72" s="877"/>
      <c r="KLP72" s="877"/>
      <c r="KLQ72" s="877"/>
      <c r="KLR72" s="877"/>
      <c r="KLS72" s="877"/>
      <c r="KLT72" s="877"/>
      <c r="KLU72" s="877"/>
      <c r="KLV72" s="877"/>
      <c r="KLW72" s="877"/>
      <c r="KLX72" s="877"/>
      <c r="KLY72" s="877"/>
      <c r="KLZ72" s="877"/>
      <c r="KMA72" s="877"/>
      <c r="KMB72" s="877"/>
      <c r="KMC72" s="877"/>
      <c r="KMD72" s="877"/>
      <c r="KME72" s="877"/>
      <c r="KMF72" s="877"/>
      <c r="KMG72" s="877"/>
      <c r="KMH72" s="877"/>
      <c r="KMI72" s="877"/>
      <c r="KMJ72" s="877"/>
      <c r="KMK72" s="877"/>
      <c r="KML72" s="877"/>
      <c r="KMM72" s="877"/>
      <c r="KMN72" s="877"/>
      <c r="KMO72" s="877"/>
      <c r="KMP72" s="877"/>
      <c r="KMQ72" s="877"/>
      <c r="KMR72" s="877"/>
      <c r="KMS72" s="877"/>
      <c r="KMT72" s="877"/>
      <c r="KMU72" s="877"/>
      <c r="KMV72" s="877"/>
      <c r="KMW72" s="877"/>
      <c r="KMX72" s="877"/>
      <c r="KMY72" s="877"/>
      <c r="KMZ72" s="877"/>
      <c r="KNA72" s="877"/>
      <c r="KNB72" s="877"/>
      <c r="KNC72" s="877"/>
      <c r="KND72" s="877"/>
      <c r="KNE72" s="877"/>
      <c r="KNF72" s="877"/>
      <c r="KNG72" s="877"/>
      <c r="KNH72" s="877"/>
      <c r="KNI72" s="877"/>
      <c r="KNJ72" s="877"/>
      <c r="KNK72" s="877"/>
      <c r="KNL72" s="877"/>
      <c r="KNM72" s="877"/>
      <c r="KNN72" s="877"/>
      <c r="KNO72" s="877"/>
      <c r="KNP72" s="877"/>
      <c r="KNQ72" s="877"/>
      <c r="KNR72" s="877"/>
      <c r="KNS72" s="877"/>
      <c r="KNT72" s="877"/>
      <c r="KNU72" s="877"/>
      <c r="KNV72" s="877"/>
      <c r="KNW72" s="877"/>
      <c r="KNX72" s="877"/>
      <c r="KNY72" s="877"/>
      <c r="KNZ72" s="877"/>
      <c r="KOA72" s="877"/>
      <c r="KOB72" s="877"/>
      <c r="KOC72" s="877"/>
      <c r="KOD72" s="877"/>
      <c r="KOE72" s="877"/>
      <c r="KOF72" s="877"/>
      <c r="KOG72" s="877"/>
      <c r="KOH72" s="877"/>
      <c r="KOI72" s="877"/>
      <c r="KOJ72" s="877"/>
      <c r="KOK72" s="877"/>
      <c r="KOL72" s="877"/>
      <c r="KOM72" s="877"/>
      <c r="KON72" s="877"/>
      <c r="KOO72" s="877"/>
      <c r="KOP72" s="877"/>
      <c r="KOQ72" s="877"/>
      <c r="KOR72" s="877"/>
      <c r="KOS72" s="877"/>
      <c r="KOT72" s="877"/>
      <c r="KOU72" s="877"/>
      <c r="KOV72" s="877"/>
      <c r="KOW72" s="877"/>
      <c r="KOX72" s="877"/>
      <c r="KOY72" s="877"/>
      <c r="KOZ72" s="877"/>
      <c r="KPA72" s="877"/>
      <c r="KPB72" s="877"/>
      <c r="KPC72" s="877"/>
      <c r="KPD72" s="877"/>
      <c r="KPE72" s="877"/>
      <c r="KPF72" s="877"/>
      <c r="KPG72" s="877"/>
      <c r="KPH72" s="877"/>
      <c r="KPI72" s="877"/>
      <c r="KPJ72" s="877"/>
      <c r="KPK72" s="877"/>
      <c r="KPL72" s="877"/>
      <c r="KPM72" s="877"/>
      <c r="KPN72" s="877"/>
      <c r="KPO72" s="877"/>
      <c r="KPP72" s="877"/>
      <c r="KPQ72" s="877"/>
      <c r="KPR72" s="877"/>
      <c r="KPS72" s="877"/>
      <c r="KPT72" s="877"/>
      <c r="KPU72" s="877"/>
      <c r="KPV72" s="877"/>
      <c r="KPW72" s="877"/>
      <c r="KPX72" s="877"/>
      <c r="KPY72" s="877"/>
      <c r="KPZ72" s="877"/>
      <c r="KQA72" s="877"/>
      <c r="KQB72" s="877"/>
      <c r="KQC72" s="877"/>
      <c r="KQD72" s="877"/>
      <c r="KQE72" s="877"/>
      <c r="KQF72" s="877"/>
      <c r="KQG72" s="877"/>
      <c r="KQH72" s="877"/>
      <c r="KQI72" s="877"/>
      <c r="KQJ72" s="877"/>
      <c r="KQK72" s="877"/>
      <c r="KQL72" s="877"/>
      <c r="KQM72" s="877"/>
      <c r="KQN72" s="877"/>
      <c r="KQO72" s="877"/>
      <c r="KQP72" s="877"/>
      <c r="KQQ72" s="877"/>
      <c r="KQR72" s="877"/>
      <c r="KQS72" s="877"/>
      <c r="KQT72" s="877"/>
      <c r="KQU72" s="877"/>
      <c r="KQV72" s="877"/>
      <c r="KQW72" s="877"/>
      <c r="KQX72" s="877"/>
      <c r="KQY72" s="877"/>
      <c r="KQZ72" s="877"/>
      <c r="KRA72" s="877"/>
      <c r="KRB72" s="877"/>
      <c r="KRC72" s="877"/>
      <c r="KRD72" s="877"/>
      <c r="KRE72" s="877"/>
      <c r="KRF72" s="877"/>
      <c r="KRG72" s="877"/>
      <c r="KRH72" s="877"/>
      <c r="KRI72" s="877"/>
      <c r="KRJ72" s="877"/>
      <c r="KRK72" s="877"/>
      <c r="KRL72" s="877"/>
      <c r="KRM72" s="877"/>
      <c r="KRN72" s="877"/>
      <c r="KRO72" s="877"/>
      <c r="KRP72" s="877"/>
      <c r="KRQ72" s="877"/>
      <c r="KRR72" s="877"/>
      <c r="KRS72" s="877"/>
      <c r="KRT72" s="877"/>
      <c r="KRU72" s="877"/>
      <c r="KRV72" s="877"/>
      <c r="KRW72" s="877"/>
      <c r="KRX72" s="877"/>
      <c r="KRY72" s="877"/>
      <c r="KRZ72" s="877"/>
      <c r="KSA72" s="877"/>
      <c r="KSB72" s="877"/>
      <c r="KSC72" s="877"/>
      <c r="KSD72" s="877"/>
      <c r="KSE72" s="877"/>
      <c r="KSF72" s="877"/>
      <c r="KSG72" s="877"/>
      <c r="KSH72" s="877"/>
      <c r="KSI72" s="877"/>
      <c r="KSJ72" s="877"/>
      <c r="KSK72" s="877"/>
      <c r="KSL72" s="877"/>
      <c r="KSM72" s="877"/>
      <c r="KSN72" s="877"/>
      <c r="KSO72" s="877"/>
      <c r="KSP72" s="877"/>
      <c r="KSQ72" s="877"/>
      <c r="KSR72" s="877"/>
      <c r="KSS72" s="877"/>
      <c r="KST72" s="877"/>
      <c r="KSU72" s="877"/>
      <c r="KSV72" s="877"/>
      <c r="KSW72" s="877"/>
      <c r="KSX72" s="877"/>
      <c r="KSY72" s="877"/>
      <c r="KSZ72" s="877"/>
      <c r="KTA72" s="877"/>
      <c r="KTB72" s="877"/>
      <c r="KTC72" s="877"/>
      <c r="KTD72" s="877"/>
      <c r="KTE72" s="877"/>
      <c r="KTF72" s="877"/>
      <c r="KTG72" s="877"/>
      <c r="KTH72" s="877"/>
      <c r="KTI72" s="877"/>
      <c r="KTJ72" s="877"/>
      <c r="KTK72" s="877"/>
      <c r="KTL72" s="877"/>
      <c r="KTM72" s="877"/>
      <c r="KTN72" s="877"/>
      <c r="KTO72" s="877"/>
      <c r="KTP72" s="877"/>
      <c r="KTQ72" s="877"/>
      <c r="KTR72" s="877"/>
      <c r="KTS72" s="877"/>
      <c r="KTT72" s="877"/>
      <c r="KTU72" s="877"/>
      <c r="KTV72" s="877"/>
      <c r="KTW72" s="877"/>
      <c r="KTX72" s="877"/>
      <c r="KTY72" s="877"/>
      <c r="KTZ72" s="877"/>
      <c r="KUA72" s="877"/>
      <c r="KUB72" s="877"/>
      <c r="KUC72" s="877"/>
      <c r="KUD72" s="877"/>
      <c r="KUE72" s="877"/>
      <c r="KUF72" s="877"/>
      <c r="KUG72" s="877"/>
      <c r="KUH72" s="877"/>
      <c r="KUI72" s="877"/>
      <c r="KUJ72" s="877"/>
      <c r="KUK72" s="877"/>
      <c r="KUL72" s="877"/>
      <c r="KUM72" s="877"/>
      <c r="KUN72" s="877"/>
      <c r="KUO72" s="877"/>
      <c r="KUP72" s="877"/>
      <c r="KUQ72" s="877"/>
      <c r="KUR72" s="877"/>
      <c r="KUS72" s="877"/>
      <c r="KUT72" s="877"/>
      <c r="KUU72" s="877"/>
      <c r="KUV72" s="877"/>
      <c r="KUW72" s="877"/>
      <c r="KUX72" s="877"/>
      <c r="KUY72" s="877"/>
      <c r="KUZ72" s="877"/>
      <c r="KVA72" s="877"/>
      <c r="KVB72" s="877"/>
      <c r="KVC72" s="877"/>
      <c r="KVD72" s="877"/>
      <c r="KVE72" s="877"/>
      <c r="KVF72" s="877"/>
      <c r="KVG72" s="877"/>
      <c r="KVH72" s="877"/>
      <c r="KVI72" s="877"/>
      <c r="KVJ72" s="877"/>
      <c r="KVK72" s="877"/>
      <c r="KVL72" s="877"/>
      <c r="KVM72" s="877"/>
      <c r="KVN72" s="877"/>
      <c r="KVO72" s="877"/>
      <c r="KVP72" s="877"/>
      <c r="KVQ72" s="877"/>
      <c r="KVR72" s="877"/>
      <c r="KVS72" s="877"/>
      <c r="KVT72" s="877"/>
      <c r="KVU72" s="877"/>
      <c r="KVV72" s="877"/>
      <c r="KVW72" s="877"/>
      <c r="KVX72" s="877"/>
      <c r="KVY72" s="877"/>
      <c r="KVZ72" s="877"/>
      <c r="KWA72" s="877"/>
      <c r="KWB72" s="877"/>
      <c r="KWC72" s="877"/>
      <c r="KWD72" s="877"/>
      <c r="KWE72" s="877"/>
      <c r="KWF72" s="877"/>
      <c r="KWG72" s="877"/>
      <c r="KWH72" s="877"/>
      <c r="KWI72" s="877"/>
      <c r="KWJ72" s="877"/>
      <c r="KWK72" s="877"/>
      <c r="KWL72" s="877"/>
      <c r="KWM72" s="877"/>
      <c r="KWN72" s="877"/>
      <c r="KWO72" s="877"/>
      <c r="KWP72" s="877"/>
      <c r="KWQ72" s="877"/>
      <c r="KWR72" s="877"/>
      <c r="KWS72" s="877"/>
      <c r="KWT72" s="877"/>
      <c r="KWU72" s="877"/>
      <c r="KWV72" s="877"/>
      <c r="KWW72" s="877"/>
      <c r="KWX72" s="877"/>
      <c r="KWY72" s="877"/>
      <c r="KWZ72" s="877"/>
      <c r="KXA72" s="877"/>
      <c r="KXB72" s="877"/>
      <c r="KXC72" s="877"/>
      <c r="KXD72" s="877"/>
      <c r="KXE72" s="877"/>
      <c r="KXF72" s="877"/>
      <c r="KXG72" s="877"/>
      <c r="KXH72" s="877"/>
      <c r="KXI72" s="877"/>
      <c r="KXJ72" s="877"/>
      <c r="KXK72" s="877"/>
      <c r="KXL72" s="877"/>
      <c r="KXM72" s="877"/>
      <c r="KXN72" s="877"/>
      <c r="KXO72" s="877"/>
      <c r="KXP72" s="877"/>
      <c r="KXQ72" s="877"/>
      <c r="KXR72" s="877"/>
      <c r="KXS72" s="877"/>
      <c r="KXT72" s="877"/>
      <c r="KXU72" s="877"/>
      <c r="KXV72" s="877"/>
      <c r="KXW72" s="877"/>
      <c r="KXX72" s="877"/>
      <c r="KXY72" s="877"/>
      <c r="KXZ72" s="877"/>
      <c r="KYA72" s="877"/>
      <c r="KYB72" s="877"/>
      <c r="KYC72" s="877"/>
      <c r="KYD72" s="877"/>
      <c r="KYE72" s="877"/>
      <c r="KYF72" s="877"/>
      <c r="KYG72" s="877"/>
      <c r="KYH72" s="877"/>
      <c r="KYI72" s="877"/>
      <c r="KYJ72" s="877"/>
      <c r="KYK72" s="877"/>
      <c r="KYL72" s="877"/>
      <c r="KYM72" s="877"/>
      <c r="KYN72" s="877"/>
      <c r="KYO72" s="877"/>
      <c r="KYP72" s="877"/>
      <c r="KYQ72" s="877"/>
      <c r="KYR72" s="877"/>
      <c r="KYS72" s="877"/>
      <c r="KYT72" s="877"/>
      <c r="KYU72" s="877"/>
      <c r="KYV72" s="877"/>
      <c r="KYW72" s="877"/>
      <c r="KYX72" s="877"/>
      <c r="KYY72" s="877"/>
      <c r="KYZ72" s="877"/>
      <c r="KZA72" s="877"/>
      <c r="KZB72" s="877"/>
      <c r="KZC72" s="877"/>
      <c r="KZD72" s="877"/>
      <c r="KZE72" s="877"/>
      <c r="KZF72" s="877"/>
      <c r="KZG72" s="877"/>
      <c r="KZH72" s="877"/>
      <c r="KZI72" s="877"/>
      <c r="KZJ72" s="877"/>
      <c r="KZK72" s="877"/>
      <c r="KZL72" s="877"/>
      <c r="KZM72" s="877"/>
      <c r="KZN72" s="877"/>
      <c r="KZO72" s="877"/>
      <c r="KZP72" s="877"/>
      <c r="KZQ72" s="877"/>
      <c r="KZR72" s="877"/>
      <c r="KZS72" s="877"/>
      <c r="KZT72" s="877"/>
      <c r="KZU72" s="877"/>
      <c r="KZV72" s="877"/>
      <c r="KZW72" s="877"/>
      <c r="KZX72" s="877"/>
      <c r="KZY72" s="877"/>
      <c r="KZZ72" s="877"/>
      <c r="LAA72" s="877"/>
      <c r="LAB72" s="877"/>
      <c r="LAC72" s="877"/>
      <c r="LAD72" s="877"/>
      <c r="LAE72" s="877"/>
      <c r="LAF72" s="877"/>
      <c r="LAG72" s="877"/>
      <c r="LAH72" s="877"/>
      <c r="LAI72" s="877"/>
      <c r="LAJ72" s="877"/>
      <c r="LAK72" s="877"/>
      <c r="LAL72" s="877"/>
      <c r="LAM72" s="877"/>
      <c r="LAN72" s="877"/>
      <c r="LAO72" s="877"/>
      <c r="LAP72" s="877"/>
      <c r="LAQ72" s="877"/>
      <c r="LAR72" s="877"/>
      <c r="LAS72" s="877"/>
      <c r="LAT72" s="877"/>
      <c r="LAU72" s="877"/>
      <c r="LAV72" s="877"/>
      <c r="LAW72" s="877"/>
      <c r="LAX72" s="877"/>
      <c r="LAY72" s="877"/>
      <c r="LAZ72" s="877"/>
      <c r="LBA72" s="877"/>
      <c r="LBB72" s="877"/>
      <c r="LBC72" s="877"/>
      <c r="LBD72" s="877"/>
      <c r="LBE72" s="877"/>
      <c r="LBF72" s="877"/>
      <c r="LBG72" s="877"/>
      <c r="LBH72" s="877"/>
      <c r="LBI72" s="877"/>
      <c r="LBJ72" s="877"/>
      <c r="LBK72" s="877"/>
      <c r="LBL72" s="877"/>
      <c r="LBM72" s="877"/>
      <c r="LBN72" s="877"/>
      <c r="LBO72" s="877"/>
      <c r="LBP72" s="877"/>
      <c r="LBQ72" s="877"/>
      <c r="LBR72" s="877"/>
      <c r="LBS72" s="877"/>
      <c r="LBT72" s="877"/>
      <c r="LBU72" s="877"/>
      <c r="LBV72" s="877"/>
      <c r="LBW72" s="877"/>
      <c r="LBX72" s="877"/>
      <c r="LBY72" s="877"/>
      <c r="LBZ72" s="877"/>
      <c r="LCA72" s="877"/>
      <c r="LCB72" s="877"/>
      <c r="LCC72" s="877"/>
      <c r="LCD72" s="877"/>
      <c r="LCE72" s="877"/>
      <c r="LCF72" s="877"/>
      <c r="LCG72" s="877"/>
      <c r="LCH72" s="877"/>
      <c r="LCI72" s="877"/>
      <c r="LCJ72" s="877"/>
      <c r="LCK72" s="877"/>
      <c r="LCL72" s="877"/>
      <c r="LCM72" s="877"/>
      <c r="LCN72" s="877"/>
      <c r="LCO72" s="877"/>
      <c r="LCP72" s="877"/>
      <c r="LCQ72" s="877"/>
      <c r="LCR72" s="877"/>
      <c r="LCS72" s="877"/>
      <c r="LCT72" s="877"/>
      <c r="LCU72" s="877"/>
      <c r="LCV72" s="877"/>
      <c r="LCW72" s="877"/>
      <c r="LCX72" s="877"/>
      <c r="LCY72" s="877"/>
      <c r="LCZ72" s="877"/>
      <c r="LDA72" s="877"/>
      <c r="LDB72" s="877"/>
      <c r="LDC72" s="877"/>
      <c r="LDD72" s="877"/>
      <c r="LDE72" s="877"/>
      <c r="LDF72" s="877"/>
      <c r="LDG72" s="877"/>
      <c r="LDH72" s="877"/>
      <c r="LDI72" s="877"/>
      <c r="LDJ72" s="877"/>
      <c r="LDK72" s="877"/>
      <c r="LDL72" s="877"/>
      <c r="LDM72" s="877"/>
      <c r="LDN72" s="877"/>
      <c r="LDO72" s="877"/>
      <c r="LDP72" s="877"/>
      <c r="LDQ72" s="877"/>
      <c r="LDR72" s="877"/>
      <c r="LDS72" s="877"/>
      <c r="LDT72" s="877"/>
      <c r="LDU72" s="877"/>
      <c r="LDV72" s="877"/>
      <c r="LDW72" s="877"/>
      <c r="LDX72" s="877"/>
      <c r="LDY72" s="877"/>
      <c r="LDZ72" s="877"/>
      <c r="LEA72" s="877"/>
      <c r="LEB72" s="877"/>
      <c r="LEC72" s="877"/>
      <c r="LED72" s="877"/>
      <c r="LEE72" s="877"/>
      <c r="LEF72" s="877"/>
      <c r="LEG72" s="877"/>
      <c r="LEH72" s="877"/>
      <c r="LEI72" s="877"/>
      <c r="LEJ72" s="877"/>
      <c r="LEK72" s="877"/>
      <c r="LEL72" s="877"/>
      <c r="LEM72" s="877"/>
      <c r="LEN72" s="877"/>
      <c r="LEO72" s="877"/>
      <c r="LEP72" s="877"/>
      <c r="LEQ72" s="877"/>
      <c r="LER72" s="877"/>
      <c r="LES72" s="877"/>
      <c r="LET72" s="877"/>
      <c r="LEU72" s="877"/>
      <c r="LEV72" s="877"/>
      <c r="LEW72" s="877"/>
      <c r="LEX72" s="877"/>
      <c r="LEY72" s="877"/>
      <c r="LEZ72" s="877"/>
      <c r="LFA72" s="877"/>
      <c r="LFB72" s="877"/>
      <c r="LFC72" s="877"/>
      <c r="LFD72" s="877"/>
      <c r="LFE72" s="877"/>
      <c r="LFF72" s="877"/>
      <c r="LFG72" s="877"/>
      <c r="LFH72" s="877"/>
      <c r="LFI72" s="877"/>
      <c r="LFJ72" s="877"/>
      <c r="LFK72" s="877"/>
      <c r="LFL72" s="877"/>
      <c r="LFM72" s="877"/>
      <c r="LFN72" s="877"/>
      <c r="LFO72" s="877"/>
      <c r="LFP72" s="877"/>
      <c r="LFQ72" s="877"/>
      <c r="LFR72" s="877"/>
      <c r="LFS72" s="877"/>
      <c r="LFT72" s="877"/>
      <c r="LFU72" s="877"/>
      <c r="LFV72" s="877"/>
      <c r="LFW72" s="877"/>
      <c r="LFX72" s="877"/>
      <c r="LFY72" s="877"/>
      <c r="LFZ72" s="877"/>
      <c r="LGA72" s="877"/>
      <c r="LGB72" s="877"/>
      <c r="LGC72" s="877"/>
      <c r="LGD72" s="877"/>
      <c r="LGE72" s="877"/>
      <c r="LGF72" s="877"/>
      <c r="LGG72" s="877"/>
      <c r="LGH72" s="877"/>
      <c r="LGI72" s="877"/>
      <c r="LGJ72" s="877"/>
      <c r="LGK72" s="877"/>
      <c r="LGL72" s="877"/>
      <c r="LGM72" s="877"/>
      <c r="LGN72" s="877"/>
      <c r="LGO72" s="877"/>
      <c r="LGP72" s="877"/>
      <c r="LGQ72" s="877"/>
      <c r="LGR72" s="877"/>
      <c r="LGS72" s="877"/>
      <c r="LGT72" s="877"/>
      <c r="LGU72" s="877"/>
      <c r="LGV72" s="877"/>
      <c r="LGW72" s="877"/>
      <c r="LGX72" s="877"/>
      <c r="LGY72" s="877"/>
      <c r="LGZ72" s="877"/>
      <c r="LHA72" s="877"/>
      <c r="LHB72" s="877"/>
      <c r="LHC72" s="877"/>
      <c r="LHD72" s="877"/>
      <c r="LHE72" s="877"/>
      <c r="LHF72" s="877"/>
      <c r="LHG72" s="877"/>
      <c r="LHH72" s="877"/>
      <c r="LHI72" s="877"/>
      <c r="LHJ72" s="877"/>
      <c r="LHK72" s="877"/>
      <c r="LHL72" s="877"/>
      <c r="LHM72" s="877"/>
      <c r="LHN72" s="877"/>
      <c r="LHO72" s="877"/>
      <c r="LHP72" s="877"/>
      <c r="LHQ72" s="877"/>
      <c r="LHR72" s="877"/>
      <c r="LHS72" s="877"/>
      <c r="LHT72" s="877"/>
      <c r="LHU72" s="877"/>
      <c r="LHV72" s="877"/>
      <c r="LHW72" s="877"/>
      <c r="LHX72" s="877"/>
      <c r="LHY72" s="877"/>
      <c r="LHZ72" s="877"/>
      <c r="LIA72" s="877"/>
      <c r="LIB72" s="877"/>
      <c r="LIC72" s="877"/>
      <c r="LID72" s="877"/>
      <c r="LIE72" s="877"/>
      <c r="LIF72" s="877"/>
      <c r="LIG72" s="877"/>
      <c r="LIH72" s="877"/>
      <c r="LII72" s="877"/>
      <c r="LIJ72" s="877"/>
      <c r="LIK72" s="877"/>
      <c r="LIL72" s="877"/>
      <c r="LIM72" s="877"/>
      <c r="LIN72" s="877"/>
      <c r="LIO72" s="877"/>
      <c r="LIP72" s="877"/>
      <c r="LIQ72" s="877"/>
      <c r="LIR72" s="877"/>
      <c r="LIS72" s="877"/>
      <c r="LIT72" s="877"/>
      <c r="LIU72" s="877"/>
      <c r="LIV72" s="877"/>
      <c r="LIW72" s="877"/>
      <c r="LIX72" s="877"/>
      <c r="LIY72" s="877"/>
      <c r="LIZ72" s="877"/>
      <c r="LJA72" s="877"/>
      <c r="LJB72" s="877"/>
      <c r="LJC72" s="877"/>
      <c r="LJD72" s="877"/>
      <c r="LJE72" s="877"/>
      <c r="LJF72" s="877"/>
      <c r="LJG72" s="877"/>
      <c r="LJH72" s="877"/>
      <c r="LJI72" s="877"/>
      <c r="LJJ72" s="877"/>
      <c r="LJK72" s="877"/>
      <c r="LJL72" s="877"/>
      <c r="LJM72" s="877"/>
      <c r="LJN72" s="877"/>
      <c r="LJO72" s="877"/>
      <c r="LJP72" s="877"/>
      <c r="LJQ72" s="877"/>
      <c r="LJR72" s="877"/>
      <c r="LJS72" s="877"/>
      <c r="LJT72" s="877"/>
      <c r="LJU72" s="877"/>
      <c r="LJV72" s="877"/>
      <c r="LJW72" s="877"/>
      <c r="LJX72" s="877"/>
      <c r="LJY72" s="877"/>
      <c r="LJZ72" s="877"/>
      <c r="LKA72" s="877"/>
      <c r="LKB72" s="877"/>
      <c r="LKC72" s="877"/>
      <c r="LKD72" s="877"/>
      <c r="LKE72" s="877"/>
      <c r="LKF72" s="877"/>
      <c r="LKG72" s="877"/>
      <c r="LKH72" s="877"/>
      <c r="LKI72" s="877"/>
      <c r="LKJ72" s="877"/>
      <c r="LKK72" s="877"/>
      <c r="LKL72" s="877"/>
      <c r="LKM72" s="877"/>
      <c r="LKN72" s="877"/>
      <c r="LKO72" s="877"/>
      <c r="LKP72" s="877"/>
      <c r="LKQ72" s="877"/>
      <c r="LKR72" s="877"/>
      <c r="LKS72" s="877"/>
      <c r="LKT72" s="877"/>
      <c r="LKU72" s="877"/>
      <c r="LKV72" s="877"/>
      <c r="LKW72" s="877"/>
      <c r="LKX72" s="877"/>
      <c r="LKY72" s="877"/>
      <c r="LKZ72" s="877"/>
      <c r="LLA72" s="877"/>
      <c r="LLB72" s="877"/>
      <c r="LLC72" s="877"/>
      <c r="LLD72" s="877"/>
      <c r="LLE72" s="877"/>
      <c r="LLF72" s="877"/>
      <c r="LLG72" s="877"/>
      <c r="LLH72" s="877"/>
      <c r="LLI72" s="877"/>
      <c r="LLJ72" s="877"/>
      <c r="LLK72" s="877"/>
      <c r="LLL72" s="877"/>
      <c r="LLM72" s="877"/>
      <c r="LLN72" s="877"/>
      <c r="LLO72" s="877"/>
      <c r="LLP72" s="877"/>
      <c r="LLQ72" s="877"/>
      <c r="LLR72" s="877"/>
      <c r="LLS72" s="877"/>
      <c r="LLT72" s="877"/>
      <c r="LLU72" s="877"/>
      <c r="LLV72" s="877"/>
      <c r="LLW72" s="877"/>
      <c r="LLX72" s="877"/>
      <c r="LLY72" s="877"/>
      <c r="LLZ72" s="877"/>
      <c r="LMA72" s="877"/>
      <c r="LMB72" s="877"/>
      <c r="LMC72" s="877"/>
      <c r="LMD72" s="877"/>
      <c r="LME72" s="877"/>
      <c r="LMF72" s="877"/>
      <c r="LMG72" s="877"/>
      <c r="LMH72" s="877"/>
      <c r="LMI72" s="877"/>
      <c r="LMJ72" s="877"/>
      <c r="LMK72" s="877"/>
      <c r="LML72" s="877"/>
      <c r="LMM72" s="877"/>
      <c r="LMN72" s="877"/>
      <c r="LMO72" s="877"/>
      <c r="LMP72" s="877"/>
      <c r="LMQ72" s="877"/>
      <c r="LMR72" s="877"/>
      <c r="LMS72" s="877"/>
      <c r="LMT72" s="877"/>
      <c r="LMU72" s="877"/>
      <c r="LMV72" s="877"/>
      <c r="LMW72" s="877"/>
      <c r="LMX72" s="877"/>
      <c r="LMY72" s="877"/>
      <c r="LMZ72" s="877"/>
      <c r="LNA72" s="877"/>
      <c r="LNB72" s="877"/>
      <c r="LNC72" s="877"/>
      <c r="LND72" s="877"/>
      <c r="LNE72" s="877"/>
      <c r="LNF72" s="877"/>
      <c r="LNG72" s="877"/>
      <c r="LNH72" s="877"/>
      <c r="LNI72" s="877"/>
      <c r="LNJ72" s="877"/>
      <c r="LNK72" s="877"/>
      <c r="LNL72" s="877"/>
      <c r="LNM72" s="877"/>
      <c r="LNN72" s="877"/>
      <c r="LNO72" s="877"/>
      <c r="LNP72" s="877"/>
      <c r="LNQ72" s="877"/>
      <c r="LNR72" s="877"/>
      <c r="LNS72" s="877"/>
      <c r="LNT72" s="877"/>
      <c r="LNU72" s="877"/>
      <c r="LNV72" s="877"/>
      <c r="LNW72" s="877"/>
      <c r="LNX72" s="877"/>
      <c r="LNY72" s="877"/>
      <c r="LNZ72" s="877"/>
      <c r="LOA72" s="877"/>
      <c r="LOB72" s="877"/>
      <c r="LOC72" s="877"/>
      <c r="LOD72" s="877"/>
      <c r="LOE72" s="877"/>
      <c r="LOF72" s="877"/>
      <c r="LOG72" s="877"/>
      <c r="LOH72" s="877"/>
      <c r="LOI72" s="877"/>
      <c r="LOJ72" s="877"/>
      <c r="LOK72" s="877"/>
      <c r="LOL72" s="877"/>
      <c r="LOM72" s="877"/>
      <c r="LON72" s="877"/>
      <c r="LOO72" s="877"/>
      <c r="LOP72" s="877"/>
      <c r="LOQ72" s="877"/>
      <c r="LOR72" s="877"/>
      <c r="LOS72" s="877"/>
      <c r="LOT72" s="877"/>
      <c r="LOU72" s="877"/>
      <c r="LOV72" s="877"/>
      <c r="LOW72" s="877"/>
      <c r="LOX72" s="877"/>
      <c r="LOY72" s="877"/>
      <c r="LOZ72" s="877"/>
      <c r="LPA72" s="877"/>
      <c r="LPB72" s="877"/>
      <c r="LPC72" s="877"/>
      <c r="LPD72" s="877"/>
      <c r="LPE72" s="877"/>
      <c r="LPF72" s="877"/>
      <c r="LPG72" s="877"/>
      <c r="LPH72" s="877"/>
      <c r="LPI72" s="877"/>
      <c r="LPJ72" s="877"/>
      <c r="LPK72" s="877"/>
      <c r="LPL72" s="877"/>
      <c r="LPM72" s="877"/>
      <c r="LPN72" s="877"/>
      <c r="LPO72" s="877"/>
      <c r="LPP72" s="877"/>
      <c r="LPQ72" s="877"/>
      <c r="LPR72" s="877"/>
      <c r="LPS72" s="877"/>
      <c r="LPT72" s="877"/>
      <c r="LPU72" s="877"/>
      <c r="LPV72" s="877"/>
      <c r="LPW72" s="877"/>
      <c r="LPX72" s="877"/>
      <c r="LPY72" s="877"/>
      <c r="LPZ72" s="877"/>
      <c r="LQA72" s="877"/>
      <c r="LQB72" s="877"/>
      <c r="LQC72" s="877"/>
      <c r="LQD72" s="877"/>
      <c r="LQE72" s="877"/>
      <c r="LQF72" s="877"/>
      <c r="LQG72" s="877"/>
      <c r="LQH72" s="877"/>
      <c r="LQI72" s="877"/>
      <c r="LQJ72" s="877"/>
      <c r="LQK72" s="877"/>
      <c r="LQL72" s="877"/>
      <c r="LQM72" s="877"/>
      <c r="LQN72" s="877"/>
      <c r="LQO72" s="877"/>
      <c r="LQP72" s="877"/>
      <c r="LQQ72" s="877"/>
      <c r="LQR72" s="877"/>
      <c r="LQS72" s="877"/>
      <c r="LQT72" s="877"/>
      <c r="LQU72" s="877"/>
      <c r="LQV72" s="877"/>
      <c r="LQW72" s="877"/>
      <c r="LQX72" s="877"/>
      <c r="LQY72" s="877"/>
      <c r="LQZ72" s="877"/>
      <c r="LRA72" s="877"/>
      <c r="LRB72" s="877"/>
      <c r="LRC72" s="877"/>
      <c r="LRD72" s="877"/>
      <c r="LRE72" s="877"/>
      <c r="LRF72" s="877"/>
      <c r="LRG72" s="877"/>
      <c r="LRH72" s="877"/>
      <c r="LRI72" s="877"/>
      <c r="LRJ72" s="877"/>
      <c r="LRK72" s="877"/>
      <c r="LRL72" s="877"/>
      <c r="LRM72" s="877"/>
      <c r="LRN72" s="877"/>
      <c r="LRO72" s="877"/>
      <c r="LRP72" s="877"/>
      <c r="LRQ72" s="877"/>
      <c r="LRR72" s="877"/>
      <c r="LRS72" s="877"/>
      <c r="LRT72" s="877"/>
      <c r="LRU72" s="877"/>
      <c r="LRV72" s="877"/>
      <c r="LRW72" s="877"/>
      <c r="LRX72" s="877"/>
      <c r="LRY72" s="877"/>
      <c r="LRZ72" s="877"/>
      <c r="LSA72" s="877"/>
      <c r="LSB72" s="877"/>
      <c r="LSC72" s="877"/>
      <c r="LSD72" s="877"/>
      <c r="LSE72" s="877"/>
      <c r="LSF72" s="877"/>
      <c r="LSG72" s="877"/>
      <c r="LSH72" s="877"/>
      <c r="LSI72" s="877"/>
      <c r="LSJ72" s="877"/>
      <c r="LSK72" s="877"/>
      <c r="LSL72" s="877"/>
      <c r="LSM72" s="877"/>
      <c r="LSN72" s="877"/>
      <c r="LSO72" s="877"/>
      <c r="LSP72" s="877"/>
      <c r="LSQ72" s="877"/>
      <c r="LSR72" s="877"/>
      <c r="LSS72" s="877"/>
      <c r="LST72" s="877"/>
      <c r="LSU72" s="877"/>
      <c r="LSV72" s="877"/>
      <c r="LSW72" s="877"/>
      <c r="LSX72" s="877"/>
      <c r="LSY72" s="877"/>
      <c r="LSZ72" s="877"/>
      <c r="LTA72" s="877"/>
      <c r="LTB72" s="877"/>
      <c r="LTC72" s="877"/>
      <c r="LTD72" s="877"/>
      <c r="LTE72" s="877"/>
      <c r="LTF72" s="877"/>
      <c r="LTG72" s="877"/>
      <c r="LTH72" s="877"/>
      <c r="LTI72" s="877"/>
      <c r="LTJ72" s="877"/>
      <c r="LTK72" s="877"/>
      <c r="LTL72" s="877"/>
      <c r="LTM72" s="877"/>
      <c r="LTN72" s="877"/>
      <c r="LTO72" s="877"/>
      <c r="LTP72" s="877"/>
      <c r="LTQ72" s="877"/>
      <c r="LTR72" s="877"/>
      <c r="LTS72" s="877"/>
      <c r="LTT72" s="877"/>
      <c r="LTU72" s="877"/>
      <c r="LTV72" s="877"/>
      <c r="LTW72" s="877"/>
      <c r="LTX72" s="877"/>
      <c r="LTY72" s="877"/>
      <c r="LTZ72" s="877"/>
      <c r="LUA72" s="877"/>
      <c r="LUB72" s="877"/>
      <c r="LUC72" s="877"/>
      <c r="LUD72" s="877"/>
      <c r="LUE72" s="877"/>
      <c r="LUF72" s="877"/>
      <c r="LUG72" s="877"/>
      <c r="LUH72" s="877"/>
      <c r="LUI72" s="877"/>
      <c r="LUJ72" s="877"/>
      <c r="LUK72" s="877"/>
      <c r="LUL72" s="877"/>
      <c r="LUM72" s="877"/>
      <c r="LUN72" s="877"/>
      <c r="LUO72" s="877"/>
      <c r="LUP72" s="877"/>
      <c r="LUQ72" s="877"/>
      <c r="LUR72" s="877"/>
      <c r="LUS72" s="877"/>
      <c r="LUT72" s="877"/>
      <c r="LUU72" s="877"/>
      <c r="LUV72" s="877"/>
      <c r="LUW72" s="877"/>
      <c r="LUX72" s="877"/>
      <c r="LUY72" s="877"/>
      <c r="LUZ72" s="877"/>
      <c r="LVA72" s="877"/>
      <c r="LVB72" s="877"/>
      <c r="LVC72" s="877"/>
      <c r="LVD72" s="877"/>
      <c r="LVE72" s="877"/>
      <c r="LVF72" s="877"/>
      <c r="LVG72" s="877"/>
      <c r="LVH72" s="877"/>
      <c r="LVI72" s="877"/>
      <c r="LVJ72" s="877"/>
      <c r="LVK72" s="877"/>
      <c r="LVL72" s="877"/>
      <c r="LVM72" s="877"/>
      <c r="LVN72" s="877"/>
      <c r="LVO72" s="877"/>
      <c r="LVP72" s="877"/>
      <c r="LVQ72" s="877"/>
      <c r="LVR72" s="877"/>
      <c r="LVS72" s="877"/>
      <c r="LVT72" s="877"/>
      <c r="LVU72" s="877"/>
      <c r="LVV72" s="877"/>
      <c r="LVW72" s="877"/>
      <c r="LVX72" s="877"/>
      <c r="LVY72" s="877"/>
      <c r="LVZ72" s="877"/>
      <c r="LWA72" s="877"/>
      <c r="LWB72" s="877"/>
      <c r="LWC72" s="877"/>
      <c r="LWD72" s="877"/>
      <c r="LWE72" s="877"/>
      <c r="LWF72" s="877"/>
      <c r="LWG72" s="877"/>
      <c r="LWH72" s="877"/>
      <c r="LWI72" s="877"/>
      <c r="LWJ72" s="877"/>
      <c r="LWK72" s="877"/>
      <c r="LWL72" s="877"/>
      <c r="LWM72" s="877"/>
      <c r="LWN72" s="877"/>
      <c r="LWO72" s="877"/>
      <c r="LWP72" s="877"/>
      <c r="LWQ72" s="877"/>
      <c r="LWR72" s="877"/>
      <c r="LWS72" s="877"/>
      <c r="LWT72" s="877"/>
      <c r="LWU72" s="877"/>
      <c r="LWV72" s="877"/>
      <c r="LWW72" s="877"/>
      <c r="LWX72" s="877"/>
      <c r="LWY72" s="877"/>
      <c r="LWZ72" s="877"/>
      <c r="LXA72" s="877"/>
      <c r="LXB72" s="877"/>
      <c r="LXC72" s="877"/>
      <c r="LXD72" s="877"/>
      <c r="LXE72" s="877"/>
      <c r="LXF72" s="877"/>
      <c r="LXG72" s="877"/>
      <c r="LXH72" s="877"/>
      <c r="LXI72" s="877"/>
      <c r="LXJ72" s="877"/>
      <c r="LXK72" s="877"/>
      <c r="LXL72" s="877"/>
      <c r="LXM72" s="877"/>
      <c r="LXN72" s="877"/>
      <c r="LXO72" s="877"/>
      <c r="LXP72" s="877"/>
      <c r="LXQ72" s="877"/>
      <c r="LXR72" s="877"/>
      <c r="LXS72" s="877"/>
      <c r="LXT72" s="877"/>
      <c r="LXU72" s="877"/>
      <c r="LXV72" s="877"/>
      <c r="LXW72" s="877"/>
      <c r="LXX72" s="877"/>
      <c r="LXY72" s="877"/>
      <c r="LXZ72" s="877"/>
      <c r="LYA72" s="877"/>
      <c r="LYB72" s="877"/>
      <c r="LYC72" s="877"/>
      <c r="LYD72" s="877"/>
      <c r="LYE72" s="877"/>
      <c r="LYF72" s="877"/>
      <c r="LYG72" s="877"/>
      <c r="LYH72" s="877"/>
      <c r="LYI72" s="877"/>
      <c r="LYJ72" s="877"/>
      <c r="LYK72" s="877"/>
      <c r="LYL72" s="877"/>
      <c r="LYM72" s="877"/>
      <c r="LYN72" s="877"/>
      <c r="LYO72" s="877"/>
      <c r="LYP72" s="877"/>
      <c r="LYQ72" s="877"/>
      <c r="LYR72" s="877"/>
      <c r="LYS72" s="877"/>
      <c r="LYT72" s="877"/>
      <c r="LYU72" s="877"/>
      <c r="LYV72" s="877"/>
      <c r="LYW72" s="877"/>
      <c r="LYX72" s="877"/>
      <c r="LYY72" s="877"/>
      <c r="LYZ72" s="877"/>
      <c r="LZA72" s="877"/>
      <c r="LZB72" s="877"/>
      <c r="LZC72" s="877"/>
      <c r="LZD72" s="877"/>
      <c r="LZE72" s="877"/>
      <c r="LZF72" s="877"/>
      <c r="LZG72" s="877"/>
      <c r="LZH72" s="877"/>
      <c r="LZI72" s="877"/>
      <c r="LZJ72" s="877"/>
      <c r="LZK72" s="877"/>
      <c r="LZL72" s="877"/>
      <c r="LZM72" s="877"/>
      <c r="LZN72" s="877"/>
      <c r="LZO72" s="877"/>
      <c r="LZP72" s="877"/>
      <c r="LZQ72" s="877"/>
      <c r="LZR72" s="877"/>
      <c r="LZS72" s="877"/>
      <c r="LZT72" s="877"/>
      <c r="LZU72" s="877"/>
      <c r="LZV72" s="877"/>
      <c r="LZW72" s="877"/>
      <c r="LZX72" s="877"/>
      <c r="LZY72" s="877"/>
      <c r="LZZ72" s="877"/>
      <c r="MAA72" s="877"/>
      <c r="MAB72" s="877"/>
      <c r="MAC72" s="877"/>
      <c r="MAD72" s="877"/>
      <c r="MAE72" s="877"/>
      <c r="MAF72" s="877"/>
      <c r="MAG72" s="877"/>
      <c r="MAH72" s="877"/>
      <c r="MAI72" s="877"/>
      <c r="MAJ72" s="877"/>
      <c r="MAK72" s="877"/>
      <c r="MAL72" s="877"/>
      <c r="MAM72" s="877"/>
      <c r="MAN72" s="877"/>
      <c r="MAO72" s="877"/>
      <c r="MAP72" s="877"/>
      <c r="MAQ72" s="877"/>
      <c r="MAR72" s="877"/>
      <c r="MAS72" s="877"/>
      <c r="MAT72" s="877"/>
      <c r="MAU72" s="877"/>
      <c r="MAV72" s="877"/>
      <c r="MAW72" s="877"/>
      <c r="MAX72" s="877"/>
      <c r="MAY72" s="877"/>
      <c r="MAZ72" s="877"/>
      <c r="MBA72" s="877"/>
      <c r="MBB72" s="877"/>
      <c r="MBC72" s="877"/>
      <c r="MBD72" s="877"/>
      <c r="MBE72" s="877"/>
      <c r="MBF72" s="877"/>
      <c r="MBG72" s="877"/>
      <c r="MBH72" s="877"/>
      <c r="MBI72" s="877"/>
      <c r="MBJ72" s="877"/>
      <c r="MBK72" s="877"/>
      <c r="MBL72" s="877"/>
      <c r="MBM72" s="877"/>
      <c r="MBN72" s="877"/>
      <c r="MBO72" s="877"/>
      <c r="MBP72" s="877"/>
      <c r="MBQ72" s="877"/>
      <c r="MBR72" s="877"/>
      <c r="MBS72" s="877"/>
      <c r="MBT72" s="877"/>
      <c r="MBU72" s="877"/>
      <c r="MBV72" s="877"/>
      <c r="MBW72" s="877"/>
      <c r="MBX72" s="877"/>
      <c r="MBY72" s="877"/>
      <c r="MBZ72" s="877"/>
      <c r="MCA72" s="877"/>
      <c r="MCB72" s="877"/>
      <c r="MCC72" s="877"/>
      <c r="MCD72" s="877"/>
      <c r="MCE72" s="877"/>
      <c r="MCF72" s="877"/>
      <c r="MCG72" s="877"/>
      <c r="MCH72" s="877"/>
      <c r="MCI72" s="877"/>
      <c r="MCJ72" s="877"/>
      <c r="MCK72" s="877"/>
      <c r="MCL72" s="877"/>
      <c r="MCM72" s="877"/>
      <c r="MCN72" s="877"/>
      <c r="MCO72" s="877"/>
      <c r="MCP72" s="877"/>
      <c r="MCQ72" s="877"/>
      <c r="MCR72" s="877"/>
      <c r="MCS72" s="877"/>
      <c r="MCT72" s="877"/>
      <c r="MCU72" s="877"/>
      <c r="MCV72" s="877"/>
      <c r="MCW72" s="877"/>
      <c r="MCX72" s="877"/>
      <c r="MCY72" s="877"/>
      <c r="MCZ72" s="877"/>
      <c r="MDA72" s="877"/>
      <c r="MDB72" s="877"/>
      <c r="MDC72" s="877"/>
      <c r="MDD72" s="877"/>
      <c r="MDE72" s="877"/>
      <c r="MDF72" s="877"/>
      <c r="MDG72" s="877"/>
      <c r="MDH72" s="877"/>
      <c r="MDI72" s="877"/>
      <c r="MDJ72" s="877"/>
      <c r="MDK72" s="877"/>
      <c r="MDL72" s="877"/>
      <c r="MDM72" s="877"/>
      <c r="MDN72" s="877"/>
      <c r="MDO72" s="877"/>
      <c r="MDP72" s="877"/>
      <c r="MDQ72" s="877"/>
      <c r="MDR72" s="877"/>
      <c r="MDS72" s="877"/>
      <c r="MDT72" s="877"/>
      <c r="MDU72" s="877"/>
      <c r="MDV72" s="877"/>
      <c r="MDW72" s="877"/>
      <c r="MDX72" s="877"/>
      <c r="MDY72" s="877"/>
      <c r="MDZ72" s="877"/>
      <c r="MEA72" s="877"/>
      <c r="MEB72" s="877"/>
      <c r="MEC72" s="877"/>
      <c r="MED72" s="877"/>
      <c r="MEE72" s="877"/>
      <c r="MEF72" s="877"/>
      <c r="MEG72" s="877"/>
      <c r="MEH72" s="877"/>
      <c r="MEI72" s="877"/>
      <c r="MEJ72" s="877"/>
      <c r="MEK72" s="877"/>
      <c r="MEL72" s="877"/>
      <c r="MEM72" s="877"/>
      <c r="MEN72" s="877"/>
      <c r="MEO72" s="877"/>
      <c r="MEP72" s="877"/>
      <c r="MEQ72" s="877"/>
      <c r="MER72" s="877"/>
      <c r="MES72" s="877"/>
      <c r="MET72" s="877"/>
      <c r="MEU72" s="877"/>
      <c r="MEV72" s="877"/>
      <c r="MEW72" s="877"/>
      <c r="MEX72" s="877"/>
      <c r="MEY72" s="877"/>
      <c r="MEZ72" s="877"/>
      <c r="MFA72" s="877"/>
      <c r="MFB72" s="877"/>
      <c r="MFC72" s="877"/>
      <c r="MFD72" s="877"/>
      <c r="MFE72" s="877"/>
      <c r="MFF72" s="877"/>
      <c r="MFG72" s="877"/>
      <c r="MFH72" s="877"/>
      <c r="MFI72" s="877"/>
      <c r="MFJ72" s="877"/>
      <c r="MFK72" s="877"/>
      <c r="MFL72" s="877"/>
      <c r="MFM72" s="877"/>
      <c r="MFN72" s="877"/>
      <c r="MFO72" s="877"/>
      <c r="MFP72" s="877"/>
      <c r="MFQ72" s="877"/>
      <c r="MFR72" s="877"/>
      <c r="MFS72" s="877"/>
      <c r="MFT72" s="877"/>
      <c r="MFU72" s="877"/>
      <c r="MFV72" s="877"/>
      <c r="MFW72" s="877"/>
      <c r="MFX72" s="877"/>
      <c r="MFY72" s="877"/>
      <c r="MFZ72" s="877"/>
      <c r="MGA72" s="877"/>
      <c r="MGB72" s="877"/>
      <c r="MGC72" s="877"/>
      <c r="MGD72" s="877"/>
      <c r="MGE72" s="877"/>
      <c r="MGF72" s="877"/>
      <c r="MGG72" s="877"/>
      <c r="MGH72" s="877"/>
      <c r="MGI72" s="877"/>
      <c r="MGJ72" s="877"/>
      <c r="MGK72" s="877"/>
      <c r="MGL72" s="877"/>
      <c r="MGM72" s="877"/>
      <c r="MGN72" s="877"/>
      <c r="MGO72" s="877"/>
      <c r="MGP72" s="877"/>
      <c r="MGQ72" s="877"/>
      <c r="MGR72" s="877"/>
      <c r="MGS72" s="877"/>
      <c r="MGT72" s="877"/>
      <c r="MGU72" s="877"/>
      <c r="MGV72" s="877"/>
      <c r="MGW72" s="877"/>
      <c r="MGX72" s="877"/>
      <c r="MGY72" s="877"/>
      <c r="MGZ72" s="877"/>
      <c r="MHA72" s="877"/>
      <c r="MHB72" s="877"/>
      <c r="MHC72" s="877"/>
      <c r="MHD72" s="877"/>
      <c r="MHE72" s="877"/>
      <c r="MHF72" s="877"/>
      <c r="MHG72" s="877"/>
      <c r="MHH72" s="877"/>
      <c r="MHI72" s="877"/>
      <c r="MHJ72" s="877"/>
      <c r="MHK72" s="877"/>
      <c r="MHL72" s="877"/>
      <c r="MHM72" s="877"/>
      <c r="MHN72" s="877"/>
      <c r="MHO72" s="877"/>
      <c r="MHP72" s="877"/>
      <c r="MHQ72" s="877"/>
      <c r="MHR72" s="877"/>
      <c r="MHS72" s="877"/>
      <c r="MHT72" s="877"/>
      <c r="MHU72" s="877"/>
      <c r="MHV72" s="877"/>
      <c r="MHW72" s="877"/>
      <c r="MHX72" s="877"/>
      <c r="MHY72" s="877"/>
      <c r="MHZ72" s="877"/>
      <c r="MIA72" s="877"/>
      <c r="MIB72" s="877"/>
      <c r="MIC72" s="877"/>
      <c r="MID72" s="877"/>
      <c r="MIE72" s="877"/>
      <c r="MIF72" s="877"/>
      <c r="MIG72" s="877"/>
      <c r="MIH72" s="877"/>
      <c r="MII72" s="877"/>
      <c r="MIJ72" s="877"/>
      <c r="MIK72" s="877"/>
      <c r="MIL72" s="877"/>
      <c r="MIM72" s="877"/>
      <c r="MIN72" s="877"/>
      <c r="MIO72" s="877"/>
      <c r="MIP72" s="877"/>
      <c r="MIQ72" s="877"/>
      <c r="MIR72" s="877"/>
      <c r="MIS72" s="877"/>
      <c r="MIT72" s="877"/>
      <c r="MIU72" s="877"/>
      <c r="MIV72" s="877"/>
      <c r="MIW72" s="877"/>
      <c r="MIX72" s="877"/>
      <c r="MIY72" s="877"/>
      <c r="MIZ72" s="877"/>
      <c r="MJA72" s="877"/>
      <c r="MJB72" s="877"/>
      <c r="MJC72" s="877"/>
      <c r="MJD72" s="877"/>
      <c r="MJE72" s="877"/>
      <c r="MJF72" s="877"/>
      <c r="MJG72" s="877"/>
      <c r="MJH72" s="877"/>
      <c r="MJI72" s="877"/>
      <c r="MJJ72" s="877"/>
      <c r="MJK72" s="877"/>
      <c r="MJL72" s="877"/>
      <c r="MJM72" s="877"/>
      <c r="MJN72" s="877"/>
      <c r="MJO72" s="877"/>
      <c r="MJP72" s="877"/>
      <c r="MJQ72" s="877"/>
      <c r="MJR72" s="877"/>
      <c r="MJS72" s="877"/>
      <c r="MJT72" s="877"/>
      <c r="MJU72" s="877"/>
      <c r="MJV72" s="877"/>
      <c r="MJW72" s="877"/>
      <c r="MJX72" s="877"/>
      <c r="MJY72" s="877"/>
      <c r="MJZ72" s="877"/>
      <c r="MKA72" s="877"/>
      <c r="MKB72" s="877"/>
      <c r="MKC72" s="877"/>
      <c r="MKD72" s="877"/>
      <c r="MKE72" s="877"/>
      <c r="MKF72" s="877"/>
      <c r="MKG72" s="877"/>
      <c r="MKH72" s="877"/>
      <c r="MKI72" s="877"/>
      <c r="MKJ72" s="877"/>
      <c r="MKK72" s="877"/>
      <c r="MKL72" s="877"/>
      <c r="MKM72" s="877"/>
      <c r="MKN72" s="877"/>
      <c r="MKO72" s="877"/>
      <c r="MKP72" s="877"/>
      <c r="MKQ72" s="877"/>
      <c r="MKR72" s="877"/>
      <c r="MKS72" s="877"/>
      <c r="MKT72" s="877"/>
      <c r="MKU72" s="877"/>
      <c r="MKV72" s="877"/>
      <c r="MKW72" s="877"/>
      <c r="MKX72" s="877"/>
      <c r="MKY72" s="877"/>
      <c r="MKZ72" s="877"/>
      <c r="MLA72" s="877"/>
      <c r="MLB72" s="877"/>
      <c r="MLC72" s="877"/>
      <c r="MLD72" s="877"/>
      <c r="MLE72" s="877"/>
      <c r="MLF72" s="877"/>
      <c r="MLG72" s="877"/>
      <c r="MLH72" s="877"/>
      <c r="MLI72" s="877"/>
      <c r="MLJ72" s="877"/>
      <c r="MLK72" s="877"/>
      <c r="MLL72" s="877"/>
      <c r="MLM72" s="877"/>
      <c r="MLN72" s="877"/>
      <c r="MLO72" s="877"/>
      <c r="MLP72" s="877"/>
      <c r="MLQ72" s="877"/>
      <c r="MLR72" s="877"/>
      <c r="MLS72" s="877"/>
      <c r="MLT72" s="877"/>
      <c r="MLU72" s="877"/>
      <c r="MLV72" s="877"/>
      <c r="MLW72" s="877"/>
      <c r="MLX72" s="877"/>
      <c r="MLY72" s="877"/>
      <c r="MLZ72" s="877"/>
      <c r="MMA72" s="877"/>
      <c r="MMB72" s="877"/>
      <c r="MMC72" s="877"/>
      <c r="MMD72" s="877"/>
      <c r="MME72" s="877"/>
      <c r="MMF72" s="877"/>
      <c r="MMG72" s="877"/>
      <c r="MMH72" s="877"/>
      <c r="MMI72" s="877"/>
      <c r="MMJ72" s="877"/>
      <c r="MMK72" s="877"/>
      <c r="MML72" s="877"/>
      <c r="MMM72" s="877"/>
      <c r="MMN72" s="877"/>
      <c r="MMO72" s="877"/>
      <c r="MMP72" s="877"/>
      <c r="MMQ72" s="877"/>
      <c r="MMR72" s="877"/>
      <c r="MMS72" s="877"/>
      <c r="MMT72" s="877"/>
      <c r="MMU72" s="877"/>
      <c r="MMV72" s="877"/>
      <c r="MMW72" s="877"/>
      <c r="MMX72" s="877"/>
      <c r="MMY72" s="877"/>
      <c r="MMZ72" s="877"/>
      <c r="MNA72" s="877"/>
      <c r="MNB72" s="877"/>
      <c r="MNC72" s="877"/>
      <c r="MND72" s="877"/>
      <c r="MNE72" s="877"/>
      <c r="MNF72" s="877"/>
      <c r="MNG72" s="877"/>
      <c r="MNH72" s="877"/>
      <c r="MNI72" s="877"/>
      <c r="MNJ72" s="877"/>
      <c r="MNK72" s="877"/>
      <c r="MNL72" s="877"/>
      <c r="MNM72" s="877"/>
      <c r="MNN72" s="877"/>
      <c r="MNO72" s="877"/>
      <c r="MNP72" s="877"/>
      <c r="MNQ72" s="877"/>
      <c r="MNR72" s="877"/>
      <c r="MNS72" s="877"/>
      <c r="MNT72" s="877"/>
      <c r="MNU72" s="877"/>
      <c r="MNV72" s="877"/>
      <c r="MNW72" s="877"/>
      <c r="MNX72" s="877"/>
      <c r="MNY72" s="877"/>
      <c r="MNZ72" s="877"/>
      <c r="MOA72" s="877"/>
      <c r="MOB72" s="877"/>
      <c r="MOC72" s="877"/>
      <c r="MOD72" s="877"/>
      <c r="MOE72" s="877"/>
      <c r="MOF72" s="877"/>
      <c r="MOG72" s="877"/>
      <c r="MOH72" s="877"/>
      <c r="MOI72" s="877"/>
      <c r="MOJ72" s="877"/>
      <c r="MOK72" s="877"/>
      <c r="MOL72" s="877"/>
      <c r="MOM72" s="877"/>
      <c r="MON72" s="877"/>
      <c r="MOO72" s="877"/>
      <c r="MOP72" s="877"/>
      <c r="MOQ72" s="877"/>
      <c r="MOR72" s="877"/>
      <c r="MOS72" s="877"/>
      <c r="MOT72" s="877"/>
      <c r="MOU72" s="877"/>
      <c r="MOV72" s="877"/>
      <c r="MOW72" s="877"/>
      <c r="MOX72" s="877"/>
      <c r="MOY72" s="877"/>
      <c r="MOZ72" s="877"/>
      <c r="MPA72" s="877"/>
      <c r="MPB72" s="877"/>
      <c r="MPC72" s="877"/>
      <c r="MPD72" s="877"/>
      <c r="MPE72" s="877"/>
      <c r="MPF72" s="877"/>
      <c r="MPG72" s="877"/>
      <c r="MPH72" s="877"/>
      <c r="MPI72" s="877"/>
      <c r="MPJ72" s="877"/>
      <c r="MPK72" s="877"/>
      <c r="MPL72" s="877"/>
      <c r="MPM72" s="877"/>
      <c r="MPN72" s="877"/>
      <c r="MPO72" s="877"/>
      <c r="MPP72" s="877"/>
      <c r="MPQ72" s="877"/>
      <c r="MPR72" s="877"/>
      <c r="MPS72" s="877"/>
      <c r="MPT72" s="877"/>
      <c r="MPU72" s="877"/>
      <c r="MPV72" s="877"/>
      <c r="MPW72" s="877"/>
      <c r="MPX72" s="877"/>
      <c r="MPY72" s="877"/>
      <c r="MPZ72" s="877"/>
      <c r="MQA72" s="877"/>
      <c r="MQB72" s="877"/>
      <c r="MQC72" s="877"/>
      <c r="MQD72" s="877"/>
      <c r="MQE72" s="877"/>
      <c r="MQF72" s="877"/>
      <c r="MQG72" s="877"/>
      <c r="MQH72" s="877"/>
      <c r="MQI72" s="877"/>
      <c r="MQJ72" s="877"/>
      <c r="MQK72" s="877"/>
      <c r="MQL72" s="877"/>
      <c r="MQM72" s="877"/>
      <c r="MQN72" s="877"/>
      <c r="MQO72" s="877"/>
      <c r="MQP72" s="877"/>
      <c r="MQQ72" s="877"/>
      <c r="MQR72" s="877"/>
      <c r="MQS72" s="877"/>
      <c r="MQT72" s="877"/>
      <c r="MQU72" s="877"/>
      <c r="MQV72" s="877"/>
      <c r="MQW72" s="877"/>
      <c r="MQX72" s="877"/>
      <c r="MQY72" s="877"/>
      <c r="MQZ72" s="877"/>
      <c r="MRA72" s="877"/>
      <c r="MRB72" s="877"/>
      <c r="MRC72" s="877"/>
      <c r="MRD72" s="877"/>
      <c r="MRE72" s="877"/>
      <c r="MRF72" s="877"/>
      <c r="MRG72" s="877"/>
      <c r="MRH72" s="877"/>
      <c r="MRI72" s="877"/>
      <c r="MRJ72" s="877"/>
      <c r="MRK72" s="877"/>
      <c r="MRL72" s="877"/>
      <c r="MRM72" s="877"/>
      <c r="MRN72" s="877"/>
      <c r="MRO72" s="877"/>
      <c r="MRP72" s="877"/>
      <c r="MRQ72" s="877"/>
      <c r="MRR72" s="877"/>
      <c r="MRS72" s="877"/>
      <c r="MRT72" s="877"/>
      <c r="MRU72" s="877"/>
      <c r="MRV72" s="877"/>
      <c r="MRW72" s="877"/>
      <c r="MRX72" s="877"/>
      <c r="MRY72" s="877"/>
      <c r="MRZ72" s="877"/>
      <c r="MSA72" s="877"/>
      <c r="MSB72" s="877"/>
      <c r="MSC72" s="877"/>
      <c r="MSD72" s="877"/>
      <c r="MSE72" s="877"/>
      <c r="MSF72" s="877"/>
      <c r="MSG72" s="877"/>
      <c r="MSH72" s="877"/>
      <c r="MSI72" s="877"/>
      <c r="MSJ72" s="877"/>
      <c r="MSK72" s="877"/>
      <c r="MSL72" s="877"/>
      <c r="MSM72" s="877"/>
      <c r="MSN72" s="877"/>
      <c r="MSO72" s="877"/>
      <c r="MSP72" s="877"/>
      <c r="MSQ72" s="877"/>
      <c r="MSR72" s="877"/>
      <c r="MSS72" s="877"/>
      <c r="MST72" s="877"/>
      <c r="MSU72" s="877"/>
      <c r="MSV72" s="877"/>
      <c r="MSW72" s="877"/>
      <c r="MSX72" s="877"/>
      <c r="MSY72" s="877"/>
      <c r="MSZ72" s="877"/>
      <c r="MTA72" s="877"/>
      <c r="MTB72" s="877"/>
      <c r="MTC72" s="877"/>
      <c r="MTD72" s="877"/>
      <c r="MTE72" s="877"/>
      <c r="MTF72" s="877"/>
      <c r="MTG72" s="877"/>
      <c r="MTH72" s="877"/>
      <c r="MTI72" s="877"/>
      <c r="MTJ72" s="877"/>
      <c r="MTK72" s="877"/>
      <c r="MTL72" s="877"/>
      <c r="MTM72" s="877"/>
      <c r="MTN72" s="877"/>
      <c r="MTO72" s="877"/>
      <c r="MTP72" s="877"/>
      <c r="MTQ72" s="877"/>
      <c r="MTR72" s="877"/>
      <c r="MTS72" s="877"/>
      <c r="MTT72" s="877"/>
      <c r="MTU72" s="877"/>
      <c r="MTV72" s="877"/>
      <c r="MTW72" s="877"/>
      <c r="MTX72" s="877"/>
      <c r="MTY72" s="877"/>
      <c r="MTZ72" s="877"/>
      <c r="MUA72" s="877"/>
      <c r="MUB72" s="877"/>
      <c r="MUC72" s="877"/>
      <c r="MUD72" s="877"/>
      <c r="MUE72" s="877"/>
      <c r="MUF72" s="877"/>
      <c r="MUG72" s="877"/>
      <c r="MUH72" s="877"/>
      <c r="MUI72" s="877"/>
      <c r="MUJ72" s="877"/>
      <c r="MUK72" s="877"/>
      <c r="MUL72" s="877"/>
      <c r="MUM72" s="877"/>
      <c r="MUN72" s="877"/>
      <c r="MUO72" s="877"/>
      <c r="MUP72" s="877"/>
      <c r="MUQ72" s="877"/>
      <c r="MUR72" s="877"/>
      <c r="MUS72" s="877"/>
      <c r="MUT72" s="877"/>
      <c r="MUU72" s="877"/>
      <c r="MUV72" s="877"/>
      <c r="MUW72" s="877"/>
      <c r="MUX72" s="877"/>
      <c r="MUY72" s="877"/>
      <c r="MUZ72" s="877"/>
      <c r="MVA72" s="877"/>
      <c r="MVB72" s="877"/>
      <c r="MVC72" s="877"/>
      <c r="MVD72" s="877"/>
      <c r="MVE72" s="877"/>
      <c r="MVF72" s="877"/>
      <c r="MVG72" s="877"/>
      <c r="MVH72" s="877"/>
      <c r="MVI72" s="877"/>
      <c r="MVJ72" s="877"/>
      <c r="MVK72" s="877"/>
      <c r="MVL72" s="877"/>
      <c r="MVM72" s="877"/>
      <c r="MVN72" s="877"/>
      <c r="MVO72" s="877"/>
      <c r="MVP72" s="877"/>
      <c r="MVQ72" s="877"/>
      <c r="MVR72" s="877"/>
      <c r="MVS72" s="877"/>
      <c r="MVT72" s="877"/>
      <c r="MVU72" s="877"/>
      <c r="MVV72" s="877"/>
      <c r="MVW72" s="877"/>
      <c r="MVX72" s="877"/>
      <c r="MVY72" s="877"/>
      <c r="MVZ72" s="877"/>
      <c r="MWA72" s="877"/>
      <c r="MWB72" s="877"/>
      <c r="MWC72" s="877"/>
      <c r="MWD72" s="877"/>
      <c r="MWE72" s="877"/>
      <c r="MWF72" s="877"/>
      <c r="MWG72" s="877"/>
      <c r="MWH72" s="877"/>
      <c r="MWI72" s="877"/>
      <c r="MWJ72" s="877"/>
      <c r="MWK72" s="877"/>
      <c r="MWL72" s="877"/>
      <c r="MWM72" s="877"/>
      <c r="MWN72" s="877"/>
      <c r="MWO72" s="877"/>
      <c r="MWP72" s="877"/>
      <c r="MWQ72" s="877"/>
      <c r="MWR72" s="877"/>
      <c r="MWS72" s="877"/>
      <c r="MWT72" s="877"/>
      <c r="MWU72" s="877"/>
      <c r="MWV72" s="877"/>
      <c r="MWW72" s="877"/>
      <c r="MWX72" s="877"/>
      <c r="MWY72" s="877"/>
      <c r="MWZ72" s="877"/>
      <c r="MXA72" s="877"/>
      <c r="MXB72" s="877"/>
      <c r="MXC72" s="877"/>
      <c r="MXD72" s="877"/>
      <c r="MXE72" s="877"/>
      <c r="MXF72" s="877"/>
      <c r="MXG72" s="877"/>
      <c r="MXH72" s="877"/>
      <c r="MXI72" s="877"/>
      <c r="MXJ72" s="877"/>
      <c r="MXK72" s="877"/>
      <c r="MXL72" s="877"/>
      <c r="MXM72" s="877"/>
      <c r="MXN72" s="877"/>
      <c r="MXO72" s="877"/>
      <c r="MXP72" s="877"/>
      <c r="MXQ72" s="877"/>
      <c r="MXR72" s="877"/>
      <c r="MXS72" s="877"/>
      <c r="MXT72" s="877"/>
      <c r="MXU72" s="877"/>
      <c r="MXV72" s="877"/>
      <c r="MXW72" s="877"/>
      <c r="MXX72" s="877"/>
      <c r="MXY72" s="877"/>
      <c r="MXZ72" s="877"/>
      <c r="MYA72" s="877"/>
      <c r="MYB72" s="877"/>
      <c r="MYC72" s="877"/>
      <c r="MYD72" s="877"/>
      <c r="MYE72" s="877"/>
      <c r="MYF72" s="877"/>
      <c r="MYG72" s="877"/>
      <c r="MYH72" s="877"/>
      <c r="MYI72" s="877"/>
      <c r="MYJ72" s="877"/>
      <c r="MYK72" s="877"/>
      <c r="MYL72" s="877"/>
      <c r="MYM72" s="877"/>
      <c r="MYN72" s="877"/>
      <c r="MYO72" s="877"/>
      <c r="MYP72" s="877"/>
      <c r="MYQ72" s="877"/>
      <c r="MYR72" s="877"/>
      <c r="MYS72" s="877"/>
      <c r="MYT72" s="877"/>
      <c r="MYU72" s="877"/>
      <c r="MYV72" s="877"/>
      <c r="MYW72" s="877"/>
      <c r="MYX72" s="877"/>
      <c r="MYY72" s="877"/>
      <c r="MYZ72" s="877"/>
      <c r="MZA72" s="877"/>
      <c r="MZB72" s="877"/>
      <c r="MZC72" s="877"/>
      <c r="MZD72" s="877"/>
      <c r="MZE72" s="877"/>
      <c r="MZF72" s="877"/>
      <c r="MZG72" s="877"/>
      <c r="MZH72" s="877"/>
      <c r="MZI72" s="877"/>
      <c r="MZJ72" s="877"/>
      <c r="MZK72" s="877"/>
      <c r="MZL72" s="877"/>
      <c r="MZM72" s="877"/>
      <c r="MZN72" s="877"/>
      <c r="MZO72" s="877"/>
      <c r="MZP72" s="877"/>
      <c r="MZQ72" s="877"/>
      <c r="MZR72" s="877"/>
      <c r="MZS72" s="877"/>
      <c r="MZT72" s="877"/>
      <c r="MZU72" s="877"/>
      <c r="MZV72" s="877"/>
      <c r="MZW72" s="877"/>
      <c r="MZX72" s="877"/>
      <c r="MZY72" s="877"/>
      <c r="MZZ72" s="877"/>
      <c r="NAA72" s="877"/>
      <c r="NAB72" s="877"/>
      <c r="NAC72" s="877"/>
      <c r="NAD72" s="877"/>
      <c r="NAE72" s="877"/>
      <c r="NAF72" s="877"/>
      <c r="NAG72" s="877"/>
      <c r="NAH72" s="877"/>
      <c r="NAI72" s="877"/>
      <c r="NAJ72" s="877"/>
      <c r="NAK72" s="877"/>
      <c r="NAL72" s="877"/>
      <c r="NAM72" s="877"/>
      <c r="NAN72" s="877"/>
      <c r="NAO72" s="877"/>
      <c r="NAP72" s="877"/>
      <c r="NAQ72" s="877"/>
      <c r="NAR72" s="877"/>
      <c r="NAS72" s="877"/>
      <c r="NAT72" s="877"/>
      <c r="NAU72" s="877"/>
      <c r="NAV72" s="877"/>
      <c r="NAW72" s="877"/>
      <c r="NAX72" s="877"/>
      <c r="NAY72" s="877"/>
      <c r="NAZ72" s="877"/>
      <c r="NBA72" s="877"/>
      <c r="NBB72" s="877"/>
      <c r="NBC72" s="877"/>
      <c r="NBD72" s="877"/>
      <c r="NBE72" s="877"/>
      <c r="NBF72" s="877"/>
      <c r="NBG72" s="877"/>
      <c r="NBH72" s="877"/>
      <c r="NBI72" s="877"/>
      <c r="NBJ72" s="877"/>
      <c r="NBK72" s="877"/>
      <c r="NBL72" s="877"/>
      <c r="NBM72" s="877"/>
      <c r="NBN72" s="877"/>
      <c r="NBO72" s="877"/>
      <c r="NBP72" s="877"/>
      <c r="NBQ72" s="877"/>
      <c r="NBR72" s="877"/>
      <c r="NBS72" s="877"/>
      <c r="NBT72" s="877"/>
      <c r="NBU72" s="877"/>
      <c r="NBV72" s="877"/>
      <c r="NBW72" s="877"/>
      <c r="NBX72" s="877"/>
      <c r="NBY72" s="877"/>
      <c r="NBZ72" s="877"/>
      <c r="NCA72" s="877"/>
      <c r="NCB72" s="877"/>
      <c r="NCC72" s="877"/>
      <c r="NCD72" s="877"/>
      <c r="NCE72" s="877"/>
      <c r="NCF72" s="877"/>
      <c r="NCG72" s="877"/>
      <c r="NCH72" s="877"/>
      <c r="NCI72" s="877"/>
      <c r="NCJ72" s="877"/>
      <c r="NCK72" s="877"/>
      <c r="NCL72" s="877"/>
      <c r="NCM72" s="877"/>
      <c r="NCN72" s="877"/>
      <c r="NCO72" s="877"/>
      <c r="NCP72" s="877"/>
      <c r="NCQ72" s="877"/>
      <c r="NCR72" s="877"/>
      <c r="NCS72" s="877"/>
      <c r="NCT72" s="877"/>
      <c r="NCU72" s="877"/>
      <c r="NCV72" s="877"/>
      <c r="NCW72" s="877"/>
      <c r="NCX72" s="877"/>
      <c r="NCY72" s="877"/>
      <c r="NCZ72" s="877"/>
      <c r="NDA72" s="877"/>
      <c r="NDB72" s="877"/>
      <c r="NDC72" s="877"/>
      <c r="NDD72" s="877"/>
      <c r="NDE72" s="877"/>
      <c r="NDF72" s="877"/>
      <c r="NDG72" s="877"/>
      <c r="NDH72" s="877"/>
      <c r="NDI72" s="877"/>
      <c r="NDJ72" s="877"/>
      <c r="NDK72" s="877"/>
      <c r="NDL72" s="877"/>
      <c r="NDM72" s="877"/>
      <c r="NDN72" s="877"/>
      <c r="NDO72" s="877"/>
      <c r="NDP72" s="877"/>
      <c r="NDQ72" s="877"/>
      <c r="NDR72" s="877"/>
      <c r="NDS72" s="877"/>
      <c r="NDT72" s="877"/>
      <c r="NDU72" s="877"/>
      <c r="NDV72" s="877"/>
      <c r="NDW72" s="877"/>
      <c r="NDX72" s="877"/>
      <c r="NDY72" s="877"/>
      <c r="NDZ72" s="877"/>
      <c r="NEA72" s="877"/>
      <c r="NEB72" s="877"/>
      <c r="NEC72" s="877"/>
      <c r="NED72" s="877"/>
      <c r="NEE72" s="877"/>
      <c r="NEF72" s="877"/>
      <c r="NEG72" s="877"/>
      <c r="NEH72" s="877"/>
      <c r="NEI72" s="877"/>
      <c r="NEJ72" s="877"/>
      <c r="NEK72" s="877"/>
      <c r="NEL72" s="877"/>
      <c r="NEM72" s="877"/>
      <c r="NEN72" s="877"/>
      <c r="NEO72" s="877"/>
      <c r="NEP72" s="877"/>
      <c r="NEQ72" s="877"/>
      <c r="NER72" s="877"/>
      <c r="NES72" s="877"/>
      <c r="NET72" s="877"/>
      <c r="NEU72" s="877"/>
      <c r="NEV72" s="877"/>
      <c r="NEW72" s="877"/>
      <c r="NEX72" s="877"/>
      <c r="NEY72" s="877"/>
      <c r="NEZ72" s="877"/>
      <c r="NFA72" s="877"/>
      <c r="NFB72" s="877"/>
      <c r="NFC72" s="877"/>
      <c r="NFD72" s="877"/>
      <c r="NFE72" s="877"/>
      <c r="NFF72" s="877"/>
      <c r="NFG72" s="877"/>
      <c r="NFH72" s="877"/>
      <c r="NFI72" s="877"/>
      <c r="NFJ72" s="877"/>
      <c r="NFK72" s="877"/>
      <c r="NFL72" s="877"/>
      <c r="NFM72" s="877"/>
      <c r="NFN72" s="877"/>
      <c r="NFO72" s="877"/>
      <c r="NFP72" s="877"/>
      <c r="NFQ72" s="877"/>
      <c r="NFR72" s="877"/>
      <c r="NFS72" s="877"/>
      <c r="NFT72" s="877"/>
      <c r="NFU72" s="877"/>
      <c r="NFV72" s="877"/>
      <c r="NFW72" s="877"/>
      <c r="NFX72" s="877"/>
      <c r="NFY72" s="877"/>
      <c r="NFZ72" s="877"/>
      <c r="NGA72" s="877"/>
      <c r="NGB72" s="877"/>
      <c r="NGC72" s="877"/>
      <c r="NGD72" s="877"/>
      <c r="NGE72" s="877"/>
      <c r="NGF72" s="877"/>
      <c r="NGG72" s="877"/>
      <c r="NGH72" s="877"/>
      <c r="NGI72" s="877"/>
      <c r="NGJ72" s="877"/>
      <c r="NGK72" s="877"/>
      <c r="NGL72" s="877"/>
      <c r="NGM72" s="877"/>
      <c r="NGN72" s="877"/>
      <c r="NGO72" s="877"/>
      <c r="NGP72" s="877"/>
      <c r="NGQ72" s="877"/>
      <c r="NGR72" s="877"/>
      <c r="NGS72" s="877"/>
      <c r="NGT72" s="877"/>
      <c r="NGU72" s="877"/>
      <c r="NGV72" s="877"/>
      <c r="NGW72" s="877"/>
      <c r="NGX72" s="877"/>
      <c r="NGY72" s="877"/>
      <c r="NGZ72" s="877"/>
      <c r="NHA72" s="877"/>
      <c r="NHB72" s="877"/>
      <c r="NHC72" s="877"/>
      <c r="NHD72" s="877"/>
      <c r="NHE72" s="877"/>
      <c r="NHF72" s="877"/>
      <c r="NHG72" s="877"/>
      <c r="NHH72" s="877"/>
      <c r="NHI72" s="877"/>
      <c r="NHJ72" s="877"/>
      <c r="NHK72" s="877"/>
      <c r="NHL72" s="877"/>
      <c r="NHM72" s="877"/>
      <c r="NHN72" s="877"/>
      <c r="NHO72" s="877"/>
      <c r="NHP72" s="877"/>
      <c r="NHQ72" s="877"/>
      <c r="NHR72" s="877"/>
      <c r="NHS72" s="877"/>
      <c r="NHT72" s="877"/>
      <c r="NHU72" s="877"/>
      <c r="NHV72" s="877"/>
      <c r="NHW72" s="877"/>
      <c r="NHX72" s="877"/>
      <c r="NHY72" s="877"/>
      <c r="NHZ72" s="877"/>
      <c r="NIA72" s="877"/>
      <c r="NIB72" s="877"/>
      <c r="NIC72" s="877"/>
      <c r="NID72" s="877"/>
      <c r="NIE72" s="877"/>
      <c r="NIF72" s="877"/>
      <c r="NIG72" s="877"/>
      <c r="NIH72" s="877"/>
      <c r="NII72" s="877"/>
      <c r="NIJ72" s="877"/>
      <c r="NIK72" s="877"/>
      <c r="NIL72" s="877"/>
      <c r="NIM72" s="877"/>
      <c r="NIN72" s="877"/>
      <c r="NIO72" s="877"/>
      <c r="NIP72" s="877"/>
      <c r="NIQ72" s="877"/>
      <c r="NIR72" s="877"/>
      <c r="NIS72" s="877"/>
      <c r="NIT72" s="877"/>
      <c r="NIU72" s="877"/>
      <c r="NIV72" s="877"/>
      <c r="NIW72" s="877"/>
      <c r="NIX72" s="877"/>
      <c r="NIY72" s="877"/>
      <c r="NIZ72" s="877"/>
      <c r="NJA72" s="877"/>
      <c r="NJB72" s="877"/>
      <c r="NJC72" s="877"/>
      <c r="NJD72" s="877"/>
      <c r="NJE72" s="877"/>
      <c r="NJF72" s="877"/>
      <c r="NJG72" s="877"/>
      <c r="NJH72" s="877"/>
      <c r="NJI72" s="877"/>
      <c r="NJJ72" s="877"/>
      <c r="NJK72" s="877"/>
      <c r="NJL72" s="877"/>
      <c r="NJM72" s="877"/>
      <c r="NJN72" s="877"/>
      <c r="NJO72" s="877"/>
      <c r="NJP72" s="877"/>
      <c r="NJQ72" s="877"/>
      <c r="NJR72" s="877"/>
      <c r="NJS72" s="877"/>
      <c r="NJT72" s="877"/>
      <c r="NJU72" s="877"/>
      <c r="NJV72" s="877"/>
      <c r="NJW72" s="877"/>
      <c r="NJX72" s="877"/>
      <c r="NJY72" s="877"/>
      <c r="NJZ72" s="877"/>
      <c r="NKA72" s="877"/>
      <c r="NKB72" s="877"/>
      <c r="NKC72" s="877"/>
      <c r="NKD72" s="877"/>
      <c r="NKE72" s="877"/>
      <c r="NKF72" s="877"/>
      <c r="NKG72" s="877"/>
      <c r="NKH72" s="877"/>
      <c r="NKI72" s="877"/>
      <c r="NKJ72" s="877"/>
      <c r="NKK72" s="877"/>
      <c r="NKL72" s="877"/>
      <c r="NKM72" s="877"/>
      <c r="NKN72" s="877"/>
      <c r="NKO72" s="877"/>
      <c r="NKP72" s="877"/>
      <c r="NKQ72" s="877"/>
      <c r="NKR72" s="877"/>
      <c r="NKS72" s="877"/>
      <c r="NKT72" s="877"/>
      <c r="NKU72" s="877"/>
      <c r="NKV72" s="877"/>
      <c r="NKW72" s="877"/>
      <c r="NKX72" s="877"/>
      <c r="NKY72" s="877"/>
      <c r="NKZ72" s="877"/>
      <c r="NLA72" s="877"/>
      <c r="NLB72" s="877"/>
      <c r="NLC72" s="877"/>
      <c r="NLD72" s="877"/>
      <c r="NLE72" s="877"/>
      <c r="NLF72" s="877"/>
      <c r="NLG72" s="877"/>
      <c r="NLH72" s="877"/>
      <c r="NLI72" s="877"/>
      <c r="NLJ72" s="877"/>
      <c r="NLK72" s="877"/>
      <c r="NLL72" s="877"/>
      <c r="NLM72" s="877"/>
      <c r="NLN72" s="877"/>
      <c r="NLO72" s="877"/>
      <c r="NLP72" s="877"/>
      <c r="NLQ72" s="877"/>
      <c r="NLR72" s="877"/>
      <c r="NLS72" s="877"/>
      <c r="NLT72" s="877"/>
      <c r="NLU72" s="877"/>
      <c r="NLV72" s="877"/>
      <c r="NLW72" s="877"/>
      <c r="NLX72" s="877"/>
      <c r="NLY72" s="877"/>
      <c r="NLZ72" s="877"/>
      <c r="NMA72" s="877"/>
      <c r="NMB72" s="877"/>
      <c r="NMC72" s="877"/>
      <c r="NMD72" s="877"/>
      <c r="NME72" s="877"/>
      <c r="NMF72" s="877"/>
      <c r="NMG72" s="877"/>
      <c r="NMH72" s="877"/>
      <c r="NMI72" s="877"/>
      <c r="NMJ72" s="877"/>
      <c r="NMK72" s="877"/>
      <c r="NML72" s="877"/>
      <c r="NMM72" s="877"/>
      <c r="NMN72" s="877"/>
      <c r="NMO72" s="877"/>
      <c r="NMP72" s="877"/>
      <c r="NMQ72" s="877"/>
      <c r="NMR72" s="877"/>
      <c r="NMS72" s="877"/>
      <c r="NMT72" s="877"/>
      <c r="NMU72" s="877"/>
      <c r="NMV72" s="877"/>
      <c r="NMW72" s="877"/>
      <c r="NMX72" s="877"/>
      <c r="NMY72" s="877"/>
      <c r="NMZ72" s="877"/>
      <c r="NNA72" s="877"/>
      <c r="NNB72" s="877"/>
      <c r="NNC72" s="877"/>
      <c r="NND72" s="877"/>
      <c r="NNE72" s="877"/>
      <c r="NNF72" s="877"/>
      <c r="NNG72" s="877"/>
      <c r="NNH72" s="877"/>
      <c r="NNI72" s="877"/>
      <c r="NNJ72" s="877"/>
      <c r="NNK72" s="877"/>
      <c r="NNL72" s="877"/>
      <c r="NNM72" s="877"/>
      <c r="NNN72" s="877"/>
      <c r="NNO72" s="877"/>
      <c r="NNP72" s="877"/>
      <c r="NNQ72" s="877"/>
      <c r="NNR72" s="877"/>
      <c r="NNS72" s="877"/>
      <c r="NNT72" s="877"/>
      <c r="NNU72" s="877"/>
      <c r="NNV72" s="877"/>
      <c r="NNW72" s="877"/>
      <c r="NNX72" s="877"/>
      <c r="NNY72" s="877"/>
      <c r="NNZ72" s="877"/>
      <c r="NOA72" s="877"/>
      <c r="NOB72" s="877"/>
      <c r="NOC72" s="877"/>
      <c r="NOD72" s="877"/>
      <c r="NOE72" s="877"/>
      <c r="NOF72" s="877"/>
      <c r="NOG72" s="877"/>
      <c r="NOH72" s="877"/>
      <c r="NOI72" s="877"/>
      <c r="NOJ72" s="877"/>
      <c r="NOK72" s="877"/>
      <c r="NOL72" s="877"/>
      <c r="NOM72" s="877"/>
      <c r="NON72" s="877"/>
      <c r="NOO72" s="877"/>
      <c r="NOP72" s="877"/>
      <c r="NOQ72" s="877"/>
      <c r="NOR72" s="877"/>
      <c r="NOS72" s="877"/>
      <c r="NOT72" s="877"/>
      <c r="NOU72" s="877"/>
      <c r="NOV72" s="877"/>
      <c r="NOW72" s="877"/>
      <c r="NOX72" s="877"/>
      <c r="NOY72" s="877"/>
      <c r="NOZ72" s="877"/>
      <c r="NPA72" s="877"/>
      <c r="NPB72" s="877"/>
      <c r="NPC72" s="877"/>
      <c r="NPD72" s="877"/>
      <c r="NPE72" s="877"/>
      <c r="NPF72" s="877"/>
      <c r="NPG72" s="877"/>
      <c r="NPH72" s="877"/>
      <c r="NPI72" s="877"/>
      <c r="NPJ72" s="877"/>
      <c r="NPK72" s="877"/>
      <c r="NPL72" s="877"/>
      <c r="NPM72" s="877"/>
      <c r="NPN72" s="877"/>
      <c r="NPO72" s="877"/>
      <c r="NPP72" s="877"/>
      <c r="NPQ72" s="877"/>
      <c r="NPR72" s="877"/>
      <c r="NPS72" s="877"/>
      <c r="NPT72" s="877"/>
      <c r="NPU72" s="877"/>
      <c r="NPV72" s="877"/>
      <c r="NPW72" s="877"/>
      <c r="NPX72" s="877"/>
      <c r="NPY72" s="877"/>
      <c r="NPZ72" s="877"/>
      <c r="NQA72" s="877"/>
      <c r="NQB72" s="877"/>
      <c r="NQC72" s="877"/>
      <c r="NQD72" s="877"/>
      <c r="NQE72" s="877"/>
      <c r="NQF72" s="877"/>
      <c r="NQG72" s="877"/>
      <c r="NQH72" s="877"/>
      <c r="NQI72" s="877"/>
      <c r="NQJ72" s="877"/>
      <c r="NQK72" s="877"/>
      <c r="NQL72" s="877"/>
      <c r="NQM72" s="877"/>
      <c r="NQN72" s="877"/>
      <c r="NQO72" s="877"/>
      <c r="NQP72" s="877"/>
      <c r="NQQ72" s="877"/>
      <c r="NQR72" s="877"/>
      <c r="NQS72" s="877"/>
      <c r="NQT72" s="877"/>
      <c r="NQU72" s="877"/>
      <c r="NQV72" s="877"/>
      <c r="NQW72" s="877"/>
      <c r="NQX72" s="877"/>
      <c r="NQY72" s="877"/>
      <c r="NQZ72" s="877"/>
      <c r="NRA72" s="877"/>
      <c r="NRB72" s="877"/>
      <c r="NRC72" s="877"/>
      <c r="NRD72" s="877"/>
      <c r="NRE72" s="877"/>
      <c r="NRF72" s="877"/>
      <c r="NRG72" s="877"/>
      <c r="NRH72" s="877"/>
      <c r="NRI72" s="877"/>
      <c r="NRJ72" s="877"/>
      <c r="NRK72" s="877"/>
      <c r="NRL72" s="877"/>
      <c r="NRM72" s="877"/>
      <c r="NRN72" s="877"/>
      <c r="NRO72" s="877"/>
      <c r="NRP72" s="877"/>
      <c r="NRQ72" s="877"/>
      <c r="NRR72" s="877"/>
      <c r="NRS72" s="877"/>
      <c r="NRT72" s="877"/>
      <c r="NRU72" s="877"/>
      <c r="NRV72" s="877"/>
      <c r="NRW72" s="877"/>
      <c r="NRX72" s="877"/>
      <c r="NRY72" s="877"/>
      <c r="NRZ72" s="877"/>
      <c r="NSA72" s="877"/>
      <c r="NSB72" s="877"/>
      <c r="NSC72" s="877"/>
      <c r="NSD72" s="877"/>
      <c r="NSE72" s="877"/>
      <c r="NSF72" s="877"/>
      <c r="NSG72" s="877"/>
      <c r="NSH72" s="877"/>
      <c r="NSI72" s="877"/>
      <c r="NSJ72" s="877"/>
      <c r="NSK72" s="877"/>
      <c r="NSL72" s="877"/>
      <c r="NSM72" s="877"/>
      <c r="NSN72" s="877"/>
      <c r="NSO72" s="877"/>
      <c r="NSP72" s="877"/>
      <c r="NSQ72" s="877"/>
      <c r="NSR72" s="877"/>
      <c r="NSS72" s="877"/>
      <c r="NST72" s="877"/>
      <c r="NSU72" s="877"/>
      <c r="NSV72" s="877"/>
      <c r="NSW72" s="877"/>
      <c r="NSX72" s="877"/>
      <c r="NSY72" s="877"/>
      <c r="NSZ72" s="877"/>
      <c r="NTA72" s="877"/>
      <c r="NTB72" s="877"/>
      <c r="NTC72" s="877"/>
      <c r="NTD72" s="877"/>
      <c r="NTE72" s="877"/>
      <c r="NTF72" s="877"/>
      <c r="NTG72" s="877"/>
      <c r="NTH72" s="877"/>
      <c r="NTI72" s="877"/>
      <c r="NTJ72" s="877"/>
      <c r="NTK72" s="877"/>
      <c r="NTL72" s="877"/>
      <c r="NTM72" s="877"/>
      <c r="NTN72" s="877"/>
      <c r="NTO72" s="877"/>
      <c r="NTP72" s="877"/>
      <c r="NTQ72" s="877"/>
      <c r="NTR72" s="877"/>
      <c r="NTS72" s="877"/>
      <c r="NTT72" s="877"/>
      <c r="NTU72" s="877"/>
      <c r="NTV72" s="877"/>
      <c r="NTW72" s="877"/>
      <c r="NTX72" s="877"/>
      <c r="NTY72" s="877"/>
      <c r="NTZ72" s="877"/>
      <c r="NUA72" s="877"/>
      <c r="NUB72" s="877"/>
      <c r="NUC72" s="877"/>
      <c r="NUD72" s="877"/>
      <c r="NUE72" s="877"/>
      <c r="NUF72" s="877"/>
      <c r="NUG72" s="877"/>
      <c r="NUH72" s="877"/>
      <c r="NUI72" s="877"/>
      <c r="NUJ72" s="877"/>
      <c r="NUK72" s="877"/>
      <c r="NUL72" s="877"/>
      <c r="NUM72" s="877"/>
      <c r="NUN72" s="877"/>
      <c r="NUO72" s="877"/>
      <c r="NUP72" s="877"/>
      <c r="NUQ72" s="877"/>
      <c r="NUR72" s="877"/>
      <c r="NUS72" s="877"/>
      <c r="NUT72" s="877"/>
      <c r="NUU72" s="877"/>
      <c r="NUV72" s="877"/>
      <c r="NUW72" s="877"/>
      <c r="NUX72" s="877"/>
      <c r="NUY72" s="877"/>
      <c r="NUZ72" s="877"/>
      <c r="NVA72" s="877"/>
      <c r="NVB72" s="877"/>
      <c r="NVC72" s="877"/>
      <c r="NVD72" s="877"/>
      <c r="NVE72" s="877"/>
      <c r="NVF72" s="877"/>
      <c r="NVG72" s="877"/>
      <c r="NVH72" s="877"/>
      <c r="NVI72" s="877"/>
      <c r="NVJ72" s="877"/>
      <c r="NVK72" s="877"/>
      <c r="NVL72" s="877"/>
      <c r="NVM72" s="877"/>
      <c r="NVN72" s="877"/>
      <c r="NVO72" s="877"/>
      <c r="NVP72" s="877"/>
      <c r="NVQ72" s="877"/>
      <c r="NVR72" s="877"/>
      <c r="NVS72" s="877"/>
      <c r="NVT72" s="877"/>
      <c r="NVU72" s="877"/>
      <c r="NVV72" s="877"/>
      <c r="NVW72" s="877"/>
      <c r="NVX72" s="877"/>
      <c r="NVY72" s="877"/>
      <c r="NVZ72" s="877"/>
      <c r="NWA72" s="877"/>
      <c r="NWB72" s="877"/>
      <c r="NWC72" s="877"/>
      <c r="NWD72" s="877"/>
      <c r="NWE72" s="877"/>
      <c r="NWF72" s="877"/>
      <c r="NWG72" s="877"/>
      <c r="NWH72" s="877"/>
      <c r="NWI72" s="877"/>
      <c r="NWJ72" s="877"/>
      <c r="NWK72" s="877"/>
      <c r="NWL72" s="877"/>
      <c r="NWM72" s="877"/>
      <c r="NWN72" s="877"/>
      <c r="NWO72" s="877"/>
      <c r="NWP72" s="877"/>
      <c r="NWQ72" s="877"/>
      <c r="NWR72" s="877"/>
      <c r="NWS72" s="877"/>
      <c r="NWT72" s="877"/>
      <c r="NWU72" s="877"/>
      <c r="NWV72" s="877"/>
      <c r="NWW72" s="877"/>
      <c r="NWX72" s="877"/>
      <c r="NWY72" s="877"/>
      <c r="NWZ72" s="877"/>
      <c r="NXA72" s="877"/>
      <c r="NXB72" s="877"/>
      <c r="NXC72" s="877"/>
      <c r="NXD72" s="877"/>
      <c r="NXE72" s="877"/>
      <c r="NXF72" s="877"/>
      <c r="NXG72" s="877"/>
      <c r="NXH72" s="877"/>
      <c r="NXI72" s="877"/>
      <c r="NXJ72" s="877"/>
      <c r="NXK72" s="877"/>
      <c r="NXL72" s="877"/>
      <c r="NXM72" s="877"/>
      <c r="NXN72" s="877"/>
      <c r="NXO72" s="877"/>
      <c r="NXP72" s="877"/>
      <c r="NXQ72" s="877"/>
      <c r="NXR72" s="877"/>
      <c r="NXS72" s="877"/>
      <c r="NXT72" s="877"/>
      <c r="NXU72" s="877"/>
      <c r="NXV72" s="877"/>
      <c r="NXW72" s="877"/>
      <c r="NXX72" s="877"/>
      <c r="NXY72" s="877"/>
      <c r="NXZ72" s="877"/>
      <c r="NYA72" s="877"/>
      <c r="NYB72" s="877"/>
      <c r="NYC72" s="877"/>
      <c r="NYD72" s="877"/>
      <c r="NYE72" s="877"/>
      <c r="NYF72" s="877"/>
      <c r="NYG72" s="877"/>
      <c r="NYH72" s="877"/>
      <c r="NYI72" s="877"/>
      <c r="NYJ72" s="877"/>
      <c r="NYK72" s="877"/>
      <c r="NYL72" s="877"/>
      <c r="NYM72" s="877"/>
      <c r="NYN72" s="877"/>
      <c r="NYO72" s="877"/>
      <c r="NYP72" s="877"/>
      <c r="NYQ72" s="877"/>
      <c r="NYR72" s="877"/>
      <c r="NYS72" s="877"/>
      <c r="NYT72" s="877"/>
      <c r="NYU72" s="877"/>
      <c r="NYV72" s="877"/>
      <c r="NYW72" s="877"/>
      <c r="NYX72" s="877"/>
      <c r="NYY72" s="877"/>
      <c r="NYZ72" s="877"/>
      <c r="NZA72" s="877"/>
      <c r="NZB72" s="877"/>
      <c r="NZC72" s="877"/>
      <c r="NZD72" s="877"/>
      <c r="NZE72" s="877"/>
      <c r="NZF72" s="877"/>
      <c r="NZG72" s="877"/>
      <c r="NZH72" s="877"/>
      <c r="NZI72" s="877"/>
      <c r="NZJ72" s="877"/>
      <c r="NZK72" s="877"/>
      <c r="NZL72" s="877"/>
      <c r="NZM72" s="877"/>
      <c r="NZN72" s="877"/>
      <c r="NZO72" s="877"/>
      <c r="NZP72" s="877"/>
      <c r="NZQ72" s="877"/>
      <c r="NZR72" s="877"/>
      <c r="NZS72" s="877"/>
      <c r="NZT72" s="877"/>
      <c r="NZU72" s="877"/>
      <c r="NZV72" s="877"/>
      <c r="NZW72" s="877"/>
      <c r="NZX72" s="877"/>
      <c r="NZY72" s="877"/>
      <c r="NZZ72" s="877"/>
      <c r="OAA72" s="877"/>
      <c r="OAB72" s="877"/>
      <c r="OAC72" s="877"/>
      <c r="OAD72" s="877"/>
      <c r="OAE72" s="877"/>
      <c r="OAF72" s="877"/>
      <c r="OAG72" s="877"/>
      <c r="OAH72" s="877"/>
      <c r="OAI72" s="877"/>
      <c r="OAJ72" s="877"/>
      <c r="OAK72" s="877"/>
      <c r="OAL72" s="877"/>
      <c r="OAM72" s="877"/>
      <c r="OAN72" s="877"/>
      <c r="OAO72" s="877"/>
      <c r="OAP72" s="877"/>
      <c r="OAQ72" s="877"/>
      <c r="OAR72" s="877"/>
      <c r="OAS72" s="877"/>
      <c r="OAT72" s="877"/>
      <c r="OAU72" s="877"/>
      <c r="OAV72" s="877"/>
      <c r="OAW72" s="877"/>
      <c r="OAX72" s="877"/>
      <c r="OAY72" s="877"/>
      <c r="OAZ72" s="877"/>
      <c r="OBA72" s="877"/>
      <c r="OBB72" s="877"/>
      <c r="OBC72" s="877"/>
      <c r="OBD72" s="877"/>
      <c r="OBE72" s="877"/>
      <c r="OBF72" s="877"/>
      <c r="OBG72" s="877"/>
      <c r="OBH72" s="877"/>
      <c r="OBI72" s="877"/>
      <c r="OBJ72" s="877"/>
      <c r="OBK72" s="877"/>
      <c r="OBL72" s="877"/>
      <c r="OBM72" s="877"/>
      <c r="OBN72" s="877"/>
      <c r="OBO72" s="877"/>
      <c r="OBP72" s="877"/>
      <c r="OBQ72" s="877"/>
      <c r="OBR72" s="877"/>
      <c r="OBS72" s="877"/>
      <c r="OBT72" s="877"/>
      <c r="OBU72" s="877"/>
      <c r="OBV72" s="877"/>
      <c r="OBW72" s="877"/>
      <c r="OBX72" s="877"/>
      <c r="OBY72" s="877"/>
      <c r="OBZ72" s="877"/>
      <c r="OCA72" s="877"/>
      <c r="OCB72" s="877"/>
      <c r="OCC72" s="877"/>
      <c r="OCD72" s="877"/>
      <c r="OCE72" s="877"/>
      <c r="OCF72" s="877"/>
      <c r="OCG72" s="877"/>
      <c r="OCH72" s="877"/>
      <c r="OCI72" s="877"/>
      <c r="OCJ72" s="877"/>
      <c r="OCK72" s="877"/>
      <c r="OCL72" s="877"/>
      <c r="OCM72" s="877"/>
      <c r="OCN72" s="877"/>
      <c r="OCO72" s="877"/>
      <c r="OCP72" s="877"/>
      <c r="OCQ72" s="877"/>
      <c r="OCR72" s="877"/>
      <c r="OCS72" s="877"/>
      <c r="OCT72" s="877"/>
      <c r="OCU72" s="877"/>
      <c r="OCV72" s="877"/>
      <c r="OCW72" s="877"/>
      <c r="OCX72" s="877"/>
      <c r="OCY72" s="877"/>
      <c r="OCZ72" s="877"/>
      <c r="ODA72" s="877"/>
      <c r="ODB72" s="877"/>
      <c r="ODC72" s="877"/>
      <c r="ODD72" s="877"/>
      <c r="ODE72" s="877"/>
      <c r="ODF72" s="877"/>
      <c r="ODG72" s="877"/>
      <c r="ODH72" s="877"/>
      <c r="ODI72" s="877"/>
      <c r="ODJ72" s="877"/>
      <c r="ODK72" s="877"/>
      <c r="ODL72" s="877"/>
      <c r="ODM72" s="877"/>
      <c r="ODN72" s="877"/>
      <c r="ODO72" s="877"/>
      <c r="ODP72" s="877"/>
      <c r="ODQ72" s="877"/>
      <c r="ODR72" s="877"/>
      <c r="ODS72" s="877"/>
      <c r="ODT72" s="877"/>
      <c r="ODU72" s="877"/>
      <c r="ODV72" s="877"/>
      <c r="ODW72" s="877"/>
      <c r="ODX72" s="877"/>
      <c r="ODY72" s="877"/>
      <c r="ODZ72" s="877"/>
      <c r="OEA72" s="877"/>
      <c r="OEB72" s="877"/>
      <c r="OEC72" s="877"/>
      <c r="OED72" s="877"/>
      <c r="OEE72" s="877"/>
      <c r="OEF72" s="877"/>
      <c r="OEG72" s="877"/>
      <c r="OEH72" s="877"/>
      <c r="OEI72" s="877"/>
      <c r="OEJ72" s="877"/>
      <c r="OEK72" s="877"/>
      <c r="OEL72" s="877"/>
      <c r="OEM72" s="877"/>
      <c r="OEN72" s="877"/>
      <c r="OEO72" s="877"/>
      <c r="OEP72" s="877"/>
      <c r="OEQ72" s="877"/>
      <c r="OER72" s="877"/>
      <c r="OES72" s="877"/>
      <c r="OET72" s="877"/>
      <c r="OEU72" s="877"/>
      <c r="OEV72" s="877"/>
      <c r="OEW72" s="877"/>
      <c r="OEX72" s="877"/>
      <c r="OEY72" s="877"/>
      <c r="OEZ72" s="877"/>
      <c r="OFA72" s="877"/>
      <c r="OFB72" s="877"/>
      <c r="OFC72" s="877"/>
      <c r="OFD72" s="877"/>
      <c r="OFE72" s="877"/>
      <c r="OFF72" s="877"/>
      <c r="OFG72" s="877"/>
      <c r="OFH72" s="877"/>
      <c r="OFI72" s="877"/>
      <c r="OFJ72" s="877"/>
      <c r="OFK72" s="877"/>
      <c r="OFL72" s="877"/>
      <c r="OFM72" s="877"/>
      <c r="OFN72" s="877"/>
      <c r="OFO72" s="877"/>
      <c r="OFP72" s="877"/>
      <c r="OFQ72" s="877"/>
      <c r="OFR72" s="877"/>
      <c r="OFS72" s="877"/>
      <c r="OFT72" s="877"/>
      <c r="OFU72" s="877"/>
      <c r="OFV72" s="877"/>
      <c r="OFW72" s="877"/>
      <c r="OFX72" s="877"/>
      <c r="OFY72" s="877"/>
      <c r="OFZ72" s="877"/>
      <c r="OGA72" s="877"/>
      <c r="OGB72" s="877"/>
      <c r="OGC72" s="877"/>
      <c r="OGD72" s="877"/>
      <c r="OGE72" s="877"/>
      <c r="OGF72" s="877"/>
      <c r="OGG72" s="877"/>
      <c r="OGH72" s="877"/>
      <c r="OGI72" s="877"/>
      <c r="OGJ72" s="877"/>
      <c r="OGK72" s="877"/>
      <c r="OGL72" s="877"/>
      <c r="OGM72" s="877"/>
      <c r="OGN72" s="877"/>
      <c r="OGO72" s="877"/>
      <c r="OGP72" s="877"/>
      <c r="OGQ72" s="877"/>
      <c r="OGR72" s="877"/>
      <c r="OGS72" s="877"/>
      <c r="OGT72" s="877"/>
      <c r="OGU72" s="877"/>
      <c r="OGV72" s="877"/>
      <c r="OGW72" s="877"/>
      <c r="OGX72" s="877"/>
      <c r="OGY72" s="877"/>
      <c r="OGZ72" s="877"/>
      <c r="OHA72" s="877"/>
      <c r="OHB72" s="877"/>
      <c r="OHC72" s="877"/>
      <c r="OHD72" s="877"/>
      <c r="OHE72" s="877"/>
      <c r="OHF72" s="877"/>
      <c r="OHG72" s="877"/>
      <c r="OHH72" s="877"/>
      <c r="OHI72" s="877"/>
      <c r="OHJ72" s="877"/>
      <c r="OHK72" s="877"/>
      <c r="OHL72" s="877"/>
      <c r="OHM72" s="877"/>
      <c r="OHN72" s="877"/>
      <c r="OHO72" s="877"/>
      <c r="OHP72" s="877"/>
      <c r="OHQ72" s="877"/>
      <c r="OHR72" s="877"/>
      <c r="OHS72" s="877"/>
      <c r="OHT72" s="877"/>
      <c r="OHU72" s="877"/>
      <c r="OHV72" s="877"/>
      <c r="OHW72" s="877"/>
      <c r="OHX72" s="877"/>
      <c r="OHY72" s="877"/>
      <c r="OHZ72" s="877"/>
      <c r="OIA72" s="877"/>
      <c r="OIB72" s="877"/>
      <c r="OIC72" s="877"/>
      <c r="OID72" s="877"/>
      <c r="OIE72" s="877"/>
      <c r="OIF72" s="877"/>
      <c r="OIG72" s="877"/>
      <c r="OIH72" s="877"/>
      <c r="OII72" s="877"/>
      <c r="OIJ72" s="877"/>
      <c r="OIK72" s="877"/>
      <c r="OIL72" s="877"/>
      <c r="OIM72" s="877"/>
      <c r="OIN72" s="877"/>
      <c r="OIO72" s="877"/>
      <c r="OIP72" s="877"/>
      <c r="OIQ72" s="877"/>
      <c r="OIR72" s="877"/>
      <c r="OIS72" s="877"/>
      <c r="OIT72" s="877"/>
      <c r="OIU72" s="877"/>
      <c r="OIV72" s="877"/>
      <c r="OIW72" s="877"/>
      <c r="OIX72" s="877"/>
      <c r="OIY72" s="877"/>
      <c r="OIZ72" s="877"/>
      <c r="OJA72" s="877"/>
      <c r="OJB72" s="877"/>
      <c r="OJC72" s="877"/>
      <c r="OJD72" s="877"/>
      <c r="OJE72" s="877"/>
      <c r="OJF72" s="877"/>
      <c r="OJG72" s="877"/>
      <c r="OJH72" s="877"/>
      <c r="OJI72" s="877"/>
      <c r="OJJ72" s="877"/>
      <c r="OJK72" s="877"/>
      <c r="OJL72" s="877"/>
      <c r="OJM72" s="877"/>
      <c r="OJN72" s="877"/>
      <c r="OJO72" s="877"/>
      <c r="OJP72" s="877"/>
      <c r="OJQ72" s="877"/>
      <c r="OJR72" s="877"/>
      <c r="OJS72" s="877"/>
      <c r="OJT72" s="877"/>
      <c r="OJU72" s="877"/>
      <c r="OJV72" s="877"/>
      <c r="OJW72" s="877"/>
      <c r="OJX72" s="877"/>
      <c r="OJY72" s="877"/>
      <c r="OJZ72" s="877"/>
      <c r="OKA72" s="877"/>
      <c r="OKB72" s="877"/>
      <c r="OKC72" s="877"/>
      <c r="OKD72" s="877"/>
      <c r="OKE72" s="877"/>
      <c r="OKF72" s="877"/>
      <c r="OKG72" s="877"/>
      <c r="OKH72" s="877"/>
      <c r="OKI72" s="877"/>
      <c r="OKJ72" s="877"/>
      <c r="OKK72" s="877"/>
      <c r="OKL72" s="877"/>
      <c r="OKM72" s="877"/>
      <c r="OKN72" s="877"/>
      <c r="OKO72" s="877"/>
      <c r="OKP72" s="877"/>
      <c r="OKQ72" s="877"/>
      <c r="OKR72" s="877"/>
      <c r="OKS72" s="877"/>
      <c r="OKT72" s="877"/>
      <c r="OKU72" s="877"/>
      <c r="OKV72" s="877"/>
      <c r="OKW72" s="877"/>
      <c r="OKX72" s="877"/>
      <c r="OKY72" s="877"/>
      <c r="OKZ72" s="877"/>
      <c r="OLA72" s="877"/>
      <c r="OLB72" s="877"/>
      <c r="OLC72" s="877"/>
      <c r="OLD72" s="877"/>
      <c r="OLE72" s="877"/>
      <c r="OLF72" s="877"/>
      <c r="OLG72" s="877"/>
      <c r="OLH72" s="877"/>
      <c r="OLI72" s="877"/>
      <c r="OLJ72" s="877"/>
      <c r="OLK72" s="877"/>
      <c r="OLL72" s="877"/>
      <c r="OLM72" s="877"/>
      <c r="OLN72" s="877"/>
      <c r="OLO72" s="877"/>
      <c r="OLP72" s="877"/>
      <c r="OLQ72" s="877"/>
      <c r="OLR72" s="877"/>
      <c r="OLS72" s="877"/>
      <c r="OLT72" s="877"/>
      <c r="OLU72" s="877"/>
      <c r="OLV72" s="877"/>
      <c r="OLW72" s="877"/>
      <c r="OLX72" s="877"/>
      <c r="OLY72" s="877"/>
      <c r="OLZ72" s="877"/>
      <c r="OMA72" s="877"/>
      <c r="OMB72" s="877"/>
      <c r="OMC72" s="877"/>
      <c r="OMD72" s="877"/>
      <c r="OME72" s="877"/>
      <c r="OMF72" s="877"/>
      <c r="OMG72" s="877"/>
      <c r="OMH72" s="877"/>
      <c r="OMI72" s="877"/>
      <c r="OMJ72" s="877"/>
      <c r="OMK72" s="877"/>
      <c r="OML72" s="877"/>
      <c r="OMM72" s="877"/>
      <c r="OMN72" s="877"/>
      <c r="OMO72" s="877"/>
      <c r="OMP72" s="877"/>
      <c r="OMQ72" s="877"/>
      <c r="OMR72" s="877"/>
      <c r="OMS72" s="877"/>
      <c r="OMT72" s="877"/>
      <c r="OMU72" s="877"/>
      <c r="OMV72" s="877"/>
      <c r="OMW72" s="877"/>
      <c r="OMX72" s="877"/>
      <c r="OMY72" s="877"/>
      <c r="OMZ72" s="877"/>
      <c r="ONA72" s="877"/>
      <c r="ONB72" s="877"/>
      <c r="ONC72" s="877"/>
      <c r="OND72" s="877"/>
      <c r="ONE72" s="877"/>
      <c r="ONF72" s="877"/>
      <c r="ONG72" s="877"/>
      <c r="ONH72" s="877"/>
      <c r="ONI72" s="877"/>
      <c r="ONJ72" s="877"/>
      <c r="ONK72" s="877"/>
      <c r="ONL72" s="877"/>
      <c r="ONM72" s="877"/>
      <c r="ONN72" s="877"/>
      <c r="ONO72" s="877"/>
      <c r="ONP72" s="877"/>
      <c r="ONQ72" s="877"/>
      <c r="ONR72" s="877"/>
      <c r="ONS72" s="877"/>
      <c r="ONT72" s="877"/>
      <c r="ONU72" s="877"/>
      <c r="ONV72" s="877"/>
      <c r="ONW72" s="877"/>
      <c r="ONX72" s="877"/>
      <c r="ONY72" s="877"/>
      <c r="ONZ72" s="877"/>
      <c r="OOA72" s="877"/>
      <c r="OOB72" s="877"/>
      <c r="OOC72" s="877"/>
      <c r="OOD72" s="877"/>
      <c r="OOE72" s="877"/>
      <c r="OOF72" s="877"/>
      <c r="OOG72" s="877"/>
      <c r="OOH72" s="877"/>
      <c r="OOI72" s="877"/>
      <c r="OOJ72" s="877"/>
      <c r="OOK72" s="877"/>
      <c r="OOL72" s="877"/>
      <c r="OOM72" s="877"/>
      <c r="OON72" s="877"/>
      <c r="OOO72" s="877"/>
      <c r="OOP72" s="877"/>
      <c r="OOQ72" s="877"/>
      <c r="OOR72" s="877"/>
      <c r="OOS72" s="877"/>
      <c r="OOT72" s="877"/>
      <c r="OOU72" s="877"/>
      <c r="OOV72" s="877"/>
      <c r="OOW72" s="877"/>
      <c r="OOX72" s="877"/>
      <c r="OOY72" s="877"/>
      <c r="OOZ72" s="877"/>
      <c r="OPA72" s="877"/>
      <c r="OPB72" s="877"/>
      <c r="OPC72" s="877"/>
      <c r="OPD72" s="877"/>
      <c r="OPE72" s="877"/>
      <c r="OPF72" s="877"/>
      <c r="OPG72" s="877"/>
      <c r="OPH72" s="877"/>
      <c r="OPI72" s="877"/>
      <c r="OPJ72" s="877"/>
      <c r="OPK72" s="877"/>
      <c r="OPL72" s="877"/>
      <c r="OPM72" s="877"/>
      <c r="OPN72" s="877"/>
      <c r="OPO72" s="877"/>
      <c r="OPP72" s="877"/>
      <c r="OPQ72" s="877"/>
      <c r="OPR72" s="877"/>
      <c r="OPS72" s="877"/>
      <c r="OPT72" s="877"/>
      <c r="OPU72" s="877"/>
      <c r="OPV72" s="877"/>
      <c r="OPW72" s="877"/>
      <c r="OPX72" s="877"/>
      <c r="OPY72" s="877"/>
      <c r="OPZ72" s="877"/>
      <c r="OQA72" s="877"/>
      <c r="OQB72" s="877"/>
      <c r="OQC72" s="877"/>
      <c r="OQD72" s="877"/>
      <c r="OQE72" s="877"/>
      <c r="OQF72" s="877"/>
      <c r="OQG72" s="877"/>
      <c r="OQH72" s="877"/>
      <c r="OQI72" s="877"/>
      <c r="OQJ72" s="877"/>
      <c r="OQK72" s="877"/>
      <c r="OQL72" s="877"/>
      <c r="OQM72" s="877"/>
      <c r="OQN72" s="877"/>
      <c r="OQO72" s="877"/>
      <c r="OQP72" s="877"/>
      <c r="OQQ72" s="877"/>
      <c r="OQR72" s="877"/>
      <c r="OQS72" s="877"/>
      <c r="OQT72" s="877"/>
      <c r="OQU72" s="877"/>
      <c r="OQV72" s="877"/>
      <c r="OQW72" s="877"/>
      <c r="OQX72" s="877"/>
      <c r="OQY72" s="877"/>
      <c r="OQZ72" s="877"/>
      <c r="ORA72" s="877"/>
      <c r="ORB72" s="877"/>
      <c r="ORC72" s="877"/>
      <c r="ORD72" s="877"/>
      <c r="ORE72" s="877"/>
      <c r="ORF72" s="877"/>
      <c r="ORG72" s="877"/>
      <c r="ORH72" s="877"/>
      <c r="ORI72" s="877"/>
      <c r="ORJ72" s="877"/>
      <c r="ORK72" s="877"/>
      <c r="ORL72" s="877"/>
      <c r="ORM72" s="877"/>
      <c r="ORN72" s="877"/>
      <c r="ORO72" s="877"/>
      <c r="ORP72" s="877"/>
      <c r="ORQ72" s="877"/>
      <c r="ORR72" s="877"/>
      <c r="ORS72" s="877"/>
      <c r="ORT72" s="877"/>
      <c r="ORU72" s="877"/>
      <c r="ORV72" s="877"/>
      <c r="ORW72" s="877"/>
      <c r="ORX72" s="877"/>
      <c r="ORY72" s="877"/>
      <c r="ORZ72" s="877"/>
      <c r="OSA72" s="877"/>
      <c r="OSB72" s="877"/>
      <c r="OSC72" s="877"/>
      <c r="OSD72" s="877"/>
      <c r="OSE72" s="877"/>
      <c r="OSF72" s="877"/>
      <c r="OSG72" s="877"/>
      <c r="OSH72" s="877"/>
      <c r="OSI72" s="877"/>
      <c r="OSJ72" s="877"/>
      <c r="OSK72" s="877"/>
      <c r="OSL72" s="877"/>
      <c r="OSM72" s="877"/>
      <c r="OSN72" s="877"/>
      <c r="OSO72" s="877"/>
      <c r="OSP72" s="877"/>
      <c r="OSQ72" s="877"/>
      <c r="OSR72" s="877"/>
      <c r="OSS72" s="877"/>
      <c r="OST72" s="877"/>
      <c r="OSU72" s="877"/>
      <c r="OSV72" s="877"/>
      <c r="OSW72" s="877"/>
      <c r="OSX72" s="877"/>
      <c r="OSY72" s="877"/>
      <c r="OSZ72" s="877"/>
      <c r="OTA72" s="877"/>
      <c r="OTB72" s="877"/>
      <c r="OTC72" s="877"/>
      <c r="OTD72" s="877"/>
      <c r="OTE72" s="877"/>
      <c r="OTF72" s="877"/>
      <c r="OTG72" s="877"/>
      <c r="OTH72" s="877"/>
      <c r="OTI72" s="877"/>
      <c r="OTJ72" s="877"/>
      <c r="OTK72" s="877"/>
      <c r="OTL72" s="877"/>
      <c r="OTM72" s="877"/>
      <c r="OTN72" s="877"/>
      <c r="OTO72" s="877"/>
      <c r="OTP72" s="877"/>
      <c r="OTQ72" s="877"/>
      <c r="OTR72" s="877"/>
      <c r="OTS72" s="877"/>
      <c r="OTT72" s="877"/>
      <c r="OTU72" s="877"/>
      <c r="OTV72" s="877"/>
      <c r="OTW72" s="877"/>
      <c r="OTX72" s="877"/>
      <c r="OTY72" s="877"/>
      <c r="OTZ72" s="877"/>
      <c r="OUA72" s="877"/>
      <c r="OUB72" s="877"/>
      <c r="OUC72" s="877"/>
      <c r="OUD72" s="877"/>
      <c r="OUE72" s="877"/>
      <c r="OUF72" s="877"/>
      <c r="OUG72" s="877"/>
      <c r="OUH72" s="877"/>
      <c r="OUI72" s="877"/>
      <c r="OUJ72" s="877"/>
      <c r="OUK72" s="877"/>
      <c r="OUL72" s="877"/>
      <c r="OUM72" s="877"/>
      <c r="OUN72" s="877"/>
      <c r="OUO72" s="877"/>
      <c r="OUP72" s="877"/>
      <c r="OUQ72" s="877"/>
      <c r="OUR72" s="877"/>
      <c r="OUS72" s="877"/>
      <c r="OUT72" s="877"/>
      <c r="OUU72" s="877"/>
      <c r="OUV72" s="877"/>
      <c r="OUW72" s="877"/>
      <c r="OUX72" s="877"/>
      <c r="OUY72" s="877"/>
      <c r="OUZ72" s="877"/>
      <c r="OVA72" s="877"/>
      <c r="OVB72" s="877"/>
      <c r="OVC72" s="877"/>
      <c r="OVD72" s="877"/>
      <c r="OVE72" s="877"/>
      <c r="OVF72" s="877"/>
      <c r="OVG72" s="877"/>
      <c r="OVH72" s="877"/>
      <c r="OVI72" s="877"/>
      <c r="OVJ72" s="877"/>
      <c r="OVK72" s="877"/>
      <c r="OVL72" s="877"/>
      <c r="OVM72" s="877"/>
      <c r="OVN72" s="877"/>
      <c r="OVO72" s="877"/>
      <c r="OVP72" s="877"/>
      <c r="OVQ72" s="877"/>
      <c r="OVR72" s="877"/>
      <c r="OVS72" s="877"/>
      <c r="OVT72" s="877"/>
      <c r="OVU72" s="877"/>
      <c r="OVV72" s="877"/>
      <c r="OVW72" s="877"/>
      <c r="OVX72" s="877"/>
      <c r="OVY72" s="877"/>
      <c r="OVZ72" s="877"/>
      <c r="OWA72" s="877"/>
      <c r="OWB72" s="877"/>
      <c r="OWC72" s="877"/>
      <c r="OWD72" s="877"/>
      <c r="OWE72" s="877"/>
      <c r="OWF72" s="877"/>
      <c r="OWG72" s="877"/>
      <c r="OWH72" s="877"/>
      <c r="OWI72" s="877"/>
      <c r="OWJ72" s="877"/>
      <c r="OWK72" s="877"/>
      <c r="OWL72" s="877"/>
      <c r="OWM72" s="877"/>
      <c r="OWN72" s="877"/>
      <c r="OWO72" s="877"/>
      <c r="OWP72" s="877"/>
      <c r="OWQ72" s="877"/>
      <c r="OWR72" s="877"/>
      <c r="OWS72" s="877"/>
      <c r="OWT72" s="877"/>
      <c r="OWU72" s="877"/>
      <c r="OWV72" s="877"/>
      <c r="OWW72" s="877"/>
      <c r="OWX72" s="877"/>
      <c r="OWY72" s="877"/>
      <c r="OWZ72" s="877"/>
      <c r="OXA72" s="877"/>
      <c r="OXB72" s="877"/>
      <c r="OXC72" s="877"/>
      <c r="OXD72" s="877"/>
      <c r="OXE72" s="877"/>
      <c r="OXF72" s="877"/>
      <c r="OXG72" s="877"/>
      <c r="OXH72" s="877"/>
      <c r="OXI72" s="877"/>
      <c r="OXJ72" s="877"/>
      <c r="OXK72" s="877"/>
      <c r="OXL72" s="877"/>
      <c r="OXM72" s="877"/>
      <c r="OXN72" s="877"/>
      <c r="OXO72" s="877"/>
      <c r="OXP72" s="877"/>
      <c r="OXQ72" s="877"/>
      <c r="OXR72" s="877"/>
      <c r="OXS72" s="877"/>
      <c r="OXT72" s="877"/>
      <c r="OXU72" s="877"/>
      <c r="OXV72" s="877"/>
      <c r="OXW72" s="877"/>
      <c r="OXX72" s="877"/>
      <c r="OXY72" s="877"/>
      <c r="OXZ72" s="877"/>
      <c r="OYA72" s="877"/>
      <c r="OYB72" s="877"/>
      <c r="OYC72" s="877"/>
      <c r="OYD72" s="877"/>
      <c r="OYE72" s="877"/>
      <c r="OYF72" s="877"/>
      <c r="OYG72" s="877"/>
      <c r="OYH72" s="877"/>
      <c r="OYI72" s="877"/>
      <c r="OYJ72" s="877"/>
      <c r="OYK72" s="877"/>
      <c r="OYL72" s="877"/>
      <c r="OYM72" s="877"/>
      <c r="OYN72" s="877"/>
      <c r="OYO72" s="877"/>
      <c r="OYP72" s="877"/>
      <c r="OYQ72" s="877"/>
      <c r="OYR72" s="877"/>
      <c r="OYS72" s="877"/>
      <c r="OYT72" s="877"/>
      <c r="OYU72" s="877"/>
      <c r="OYV72" s="877"/>
      <c r="OYW72" s="877"/>
      <c r="OYX72" s="877"/>
      <c r="OYY72" s="877"/>
      <c r="OYZ72" s="877"/>
      <c r="OZA72" s="877"/>
      <c r="OZB72" s="877"/>
      <c r="OZC72" s="877"/>
      <c r="OZD72" s="877"/>
      <c r="OZE72" s="877"/>
      <c r="OZF72" s="877"/>
      <c r="OZG72" s="877"/>
      <c r="OZH72" s="877"/>
      <c r="OZI72" s="877"/>
      <c r="OZJ72" s="877"/>
      <c r="OZK72" s="877"/>
      <c r="OZL72" s="877"/>
      <c r="OZM72" s="877"/>
      <c r="OZN72" s="877"/>
      <c r="OZO72" s="877"/>
      <c r="OZP72" s="877"/>
      <c r="OZQ72" s="877"/>
      <c r="OZR72" s="877"/>
      <c r="OZS72" s="877"/>
      <c r="OZT72" s="877"/>
      <c r="OZU72" s="877"/>
      <c r="OZV72" s="877"/>
      <c r="OZW72" s="877"/>
      <c r="OZX72" s="877"/>
      <c r="OZY72" s="877"/>
      <c r="OZZ72" s="877"/>
      <c r="PAA72" s="877"/>
      <c r="PAB72" s="877"/>
      <c r="PAC72" s="877"/>
      <c r="PAD72" s="877"/>
      <c r="PAE72" s="877"/>
      <c r="PAF72" s="877"/>
      <c r="PAG72" s="877"/>
      <c r="PAH72" s="877"/>
      <c r="PAI72" s="877"/>
      <c r="PAJ72" s="877"/>
      <c r="PAK72" s="877"/>
      <c r="PAL72" s="877"/>
      <c r="PAM72" s="877"/>
      <c r="PAN72" s="877"/>
      <c r="PAO72" s="877"/>
      <c r="PAP72" s="877"/>
      <c r="PAQ72" s="877"/>
      <c r="PAR72" s="877"/>
      <c r="PAS72" s="877"/>
      <c r="PAT72" s="877"/>
      <c r="PAU72" s="877"/>
      <c r="PAV72" s="877"/>
      <c r="PAW72" s="877"/>
      <c r="PAX72" s="877"/>
      <c r="PAY72" s="877"/>
      <c r="PAZ72" s="877"/>
      <c r="PBA72" s="877"/>
      <c r="PBB72" s="877"/>
      <c r="PBC72" s="877"/>
      <c r="PBD72" s="877"/>
      <c r="PBE72" s="877"/>
      <c r="PBF72" s="877"/>
      <c r="PBG72" s="877"/>
      <c r="PBH72" s="877"/>
      <c r="PBI72" s="877"/>
      <c r="PBJ72" s="877"/>
      <c r="PBK72" s="877"/>
      <c r="PBL72" s="877"/>
      <c r="PBM72" s="877"/>
      <c r="PBN72" s="877"/>
      <c r="PBO72" s="877"/>
      <c r="PBP72" s="877"/>
      <c r="PBQ72" s="877"/>
      <c r="PBR72" s="877"/>
      <c r="PBS72" s="877"/>
      <c r="PBT72" s="877"/>
      <c r="PBU72" s="877"/>
      <c r="PBV72" s="877"/>
      <c r="PBW72" s="877"/>
      <c r="PBX72" s="877"/>
      <c r="PBY72" s="877"/>
      <c r="PBZ72" s="877"/>
      <c r="PCA72" s="877"/>
      <c r="PCB72" s="877"/>
      <c r="PCC72" s="877"/>
      <c r="PCD72" s="877"/>
      <c r="PCE72" s="877"/>
      <c r="PCF72" s="877"/>
      <c r="PCG72" s="877"/>
      <c r="PCH72" s="877"/>
      <c r="PCI72" s="877"/>
      <c r="PCJ72" s="877"/>
      <c r="PCK72" s="877"/>
      <c r="PCL72" s="877"/>
      <c r="PCM72" s="877"/>
      <c r="PCN72" s="877"/>
      <c r="PCO72" s="877"/>
      <c r="PCP72" s="877"/>
      <c r="PCQ72" s="877"/>
      <c r="PCR72" s="877"/>
      <c r="PCS72" s="877"/>
      <c r="PCT72" s="877"/>
      <c r="PCU72" s="877"/>
      <c r="PCV72" s="877"/>
      <c r="PCW72" s="877"/>
      <c r="PCX72" s="877"/>
      <c r="PCY72" s="877"/>
      <c r="PCZ72" s="877"/>
      <c r="PDA72" s="877"/>
      <c r="PDB72" s="877"/>
      <c r="PDC72" s="877"/>
      <c r="PDD72" s="877"/>
      <c r="PDE72" s="877"/>
      <c r="PDF72" s="877"/>
      <c r="PDG72" s="877"/>
      <c r="PDH72" s="877"/>
      <c r="PDI72" s="877"/>
      <c r="PDJ72" s="877"/>
      <c r="PDK72" s="877"/>
      <c r="PDL72" s="877"/>
      <c r="PDM72" s="877"/>
      <c r="PDN72" s="877"/>
      <c r="PDO72" s="877"/>
      <c r="PDP72" s="877"/>
      <c r="PDQ72" s="877"/>
      <c r="PDR72" s="877"/>
      <c r="PDS72" s="877"/>
      <c r="PDT72" s="877"/>
      <c r="PDU72" s="877"/>
      <c r="PDV72" s="877"/>
      <c r="PDW72" s="877"/>
      <c r="PDX72" s="877"/>
      <c r="PDY72" s="877"/>
      <c r="PDZ72" s="877"/>
      <c r="PEA72" s="877"/>
      <c r="PEB72" s="877"/>
      <c r="PEC72" s="877"/>
      <c r="PED72" s="877"/>
      <c r="PEE72" s="877"/>
      <c r="PEF72" s="877"/>
      <c r="PEG72" s="877"/>
      <c r="PEH72" s="877"/>
      <c r="PEI72" s="877"/>
      <c r="PEJ72" s="877"/>
      <c r="PEK72" s="877"/>
      <c r="PEL72" s="877"/>
      <c r="PEM72" s="877"/>
      <c r="PEN72" s="877"/>
      <c r="PEO72" s="877"/>
      <c r="PEP72" s="877"/>
      <c r="PEQ72" s="877"/>
      <c r="PER72" s="877"/>
      <c r="PES72" s="877"/>
      <c r="PET72" s="877"/>
      <c r="PEU72" s="877"/>
      <c r="PEV72" s="877"/>
      <c r="PEW72" s="877"/>
      <c r="PEX72" s="877"/>
      <c r="PEY72" s="877"/>
      <c r="PEZ72" s="877"/>
      <c r="PFA72" s="877"/>
      <c r="PFB72" s="877"/>
      <c r="PFC72" s="877"/>
      <c r="PFD72" s="877"/>
      <c r="PFE72" s="877"/>
      <c r="PFF72" s="877"/>
      <c r="PFG72" s="877"/>
      <c r="PFH72" s="877"/>
      <c r="PFI72" s="877"/>
      <c r="PFJ72" s="877"/>
      <c r="PFK72" s="877"/>
      <c r="PFL72" s="877"/>
      <c r="PFM72" s="877"/>
      <c r="PFN72" s="877"/>
      <c r="PFO72" s="877"/>
      <c r="PFP72" s="877"/>
      <c r="PFQ72" s="877"/>
      <c r="PFR72" s="877"/>
      <c r="PFS72" s="877"/>
      <c r="PFT72" s="877"/>
      <c r="PFU72" s="877"/>
      <c r="PFV72" s="877"/>
      <c r="PFW72" s="877"/>
      <c r="PFX72" s="877"/>
      <c r="PFY72" s="877"/>
      <c r="PFZ72" s="877"/>
      <c r="PGA72" s="877"/>
      <c r="PGB72" s="877"/>
      <c r="PGC72" s="877"/>
      <c r="PGD72" s="877"/>
      <c r="PGE72" s="877"/>
      <c r="PGF72" s="877"/>
      <c r="PGG72" s="877"/>
      <c r="PGH72" s="877"/>
      <c r="PGI72" s="877"/>
      <c r="PGJ72" s="877"/>
      <c r="PGK72" s="877"/>
      <c r="PGL72" s="877"/>
      <c r="PGM72" s="877"/>
      <c r="PGN72" s="877"/>
      <c r="PGO72" s="877"/>
      <c r="PGP72" s="877"/>
      <c r="PGQ72" s="877"/>
      <c r="PGR72" s="877"/>
      <c r="PGS72" s="877"/>
      <c r="PGT72" s="877"/>
      <c r="PGU72" s="877"/>
      <c r="PGV72" s="877"/>
      <c r="PGW72" s="877"/>
      <c r="PGX72" s="877"/>
      <c r="PGY72" s="877"/>
      <c r="PGZ72" s="877"/>
      <c r="PHA72" s="877"/>
      <c r="PHB72" s="877"/>
      <c r="PHC72" s="877"/>
      <c r="PHD72" s="877"/>
      <c r="PHE72" s="877"/>
      <c r="PHF72" s="877"/>
      <c r="PHG72" s="877"/>
      <c r="PHH72" s="877"/>
      <c r="PHI72" s="877"/>
      <c r="PHJ72" s="877"/>
      <c r="PHK72" s="877"/>
      <c r="PHL72" s="877"/>
      <c r="PHM72" s="877"/>
      <c r="PHN72" s="877"/>
      <c r="PHO72" s="877"/>
      <c r="PHP72" s="877"/>
      <c r="PHQ72" s="877"/>
      <c r="PHR72" s="877"/>
      <c r="PHS72" s="877"/>
      <c r="PHT72" s="877"/>
      <c r="PHU72" s="877"/>
      <c r="PHV72" s="877"/>
      <c r="PHW72" s="877"/>
      <c r="PHX72" s="877"/>
      <c r="PHY72" s="877"/>
      <c r="PHZ72" s="877"/>
      <c r="PIA72" s="877"/>
      <c r="PIB72" s="877"/>
      <c r="PIC72" s="877"/>
      <c r="PID72" s="877"/>
      <c r="PIE72" s="877"/>
      <c r="PIF72" s="877"/>
      <c r="PIG72" s="877"/>
      <c r="PIH72" s="877"/>
      <c r="PII72" s="877"/>
      <c r="PIJ72" s="877"/>
      <c r="PIK72" s="877"/>
      <c r="PIL72" s="877"/>
      <c r="PIM72" s="877"/>
      <c r="PIN72" s="877"/>
      <c r="PIO72" s="877"/>
      <c r="PIP72" s="877"/>
      <c r="PIQ72" s="877"/>
      <c r="PIR72" s="877"/>
      <c r="PIS72" s="877"/>
      <c r="PIT72" s="877"/>
      <c r="PIU72" s="877"/>
      <c r="PIV72" s="877"/>
      <c r="PIW72" s="877"/>
      <c r="PIX72" s="877"/>
      <c r="PIY72" s="877"/>
      <c r="PIZ72" s="877"/>
      <c r="PJA72" s="877"/>
      <c r="PJB72" s="877"/>
      <c r="PJC72" s="877"/>
      <c r="PJD72" s="877"/>
      <c r="PJE72" s="877"/>
      <c r="PJF72" s="877"/>
      <c r="PJG72" s="877"/>
      <c r="PJH72" s="877"/>
      <c r="PJI72" s="877"/>
      <c r="PJJ72" s="877"/>
      <c r="PJK72" s="877"/>
      <c r="PJL72" s="877"/>
      <c r="PJM72" s="877"/>
      <c r="PJN72" s="877"/>
      <c r="PJO72" s="877"/>
      <c r="PJP72" s="877"/>
      <c r="PJQ72" s="877"/>
      <c r="PJR72" s="877"/>
      <c r="PJS72" s="877"/>
      <c r="PJT72" s="877"/>
      <c r="PJU72" s="877"/>
      <c r="PJV72" s="877"/>
      <c r="PJW72" s="877"/>
      <c r="PJX72" s="877"/>
      <c r="PJY72" s="877"/>
      <c r="PJZ72" s="877"/>
      <c r="PKA72" s="877"/>
      <c r="PKB72" s="877"/>
      <c r="PKC72" s="877"/>
      <c r="PKD72" s="877"/>
      <c r="PKE72" s="877"/>
      <c r="PKF72" s="877"/>
      <c r="PKG72" s="877"/>
      <c r="PKH72" s="877"/>
      <c r="PKI72" s="877"/>
      <c r="PKJ72" s="877"/>
      <c r="PKK72" s="877"/>
      <c r="PKL72" s="877"/>
      <c r="PKM72" s="877"/>
      <c r="PKN72" s="877"/>
      <c r="PKO72" s="877"/>
      <c r="PKP72" s="877"/>
      <c r="PKQ72" s="877"/>
      <c r="PKR72" s="877"/>
      <c r="PKS72" s="877"/>
      <c r="PKT72" s="877"/>
      <c r="PKU72" s="877"/>
      <c r="PKV72" s="877"/>
      <c r="PKW72" s="877"/>
      <c r="PKX72" s="877"/>
      <c r="PKY72" s="877"/>
      <c r="PKZ72" s="877"/>
      <c r="PLA72" s="877"/>
      <c r="PLB72" s="877"/>
      <c r="PLC72" s="877"/>
      <c r="PLD72" s="877"/>
      <c r="PLE72" s="877"/>
      <c r="PLF72" s="877"/>
      <c r="PLG72" s="877"/>
      <c r="PLH72" s="877"/>
      <c r="PLI72" s="877"/>
      <c r="PLJ72" s="877"/>
      <c r="PLK72" s="877"/>
      <c r="PLL72" s="877"/>
      <c r="PLM72" s="877"/>
      <c r="PLN72" s="877"/>
      <c r="PLO72" s="877"/>
      <c r="PLP72" s="877"/>
      <c r="PLQ72" s="877"/>
      <c r="PLR72" s="877"/>
      <c r="PLS72" s="877"/>
      <c r="PLT72" s="877"/>
      <c r="PLU72" s="877"/>
      <c r="PLV72" s="877"/>
      <c r="PLW72" s="877"/>
      <c r="PLX72" s="877"/>
      <c r="PLY72" s="877"/>
      <c r="PLZ72" s="877"/>
      <c r="PMA72" s="877"/>
      <c r="PMB72" s="877"/>
      <c r="PMC72" s="877"/>
      <c r="PMD72" s="877"/>
      <c r="PME72" s="877"/>
      <c r="PMF72" s="877"/>
      <c r="PMG72" s="877"/>
      <c r="PMH72" s="877"/>
      <c r="PMI72" s="877"/>
      <c r="PMJ72" s="877"/>
      <c r="PMK72" s="877"/>
      <c r="PML72" s="877"/>
      <c r="PMM72" s="877"/>
      <c r="PMN72" s="877"/>
      <c r="PMO72" s="877"/>
      <c r="PMP72" s="877"/>
      <c r="PMQ72" s="877"/>
      <c r="PMR72" s="877"/>
      <c r="PMS72" s="877"/>
      <c r="PMT72" s="877"/>
      <c r="PMU72" s="877"/>
      <c r="PMV72" s="877"/>
      <c r="PMW72" s="877"/>
      <c r="PMX72" s="877"/>
      <c r="PMY72" s="877"/>
      <c r="PMZ72" s="877"/>
      <c r="PNA72" s="877"/>
      <c r="PNB72" s="877"/>
      <c r="PNC72" s="877"/>
      <c r="PND72" s="877"/>
      <c r="PNE72" s="877"/>
      <c r="PNF72" s="877"/>
      <c r="PNG72" s="877"/>
      <c r="PNH72" s="877"/>
      <c r="PNI72" s="877"/>
      <c r="PNJ72" s="877"/>
      <c r="PNK72" s="877"/>
      <c r="PNL72" s="877"/>
      <c r="PNM72" s="877"/>
      <c r="PNN72" s="877"/>
      <c r="PNO72" s="877"/>
      <c r="PNP72" s="877"/>
      <c r="PNQ72" s="877"/>
      <c r="PNR72" s="877"/>
      <c r="PNS72" s="877"/>
      <c r="PNT72" s="877"/>
      <c r="PNU72" s="877"/>
      <c r="PNV72" s="877"/>
      <c r="PNW72" s="877"/>
      <c r="PNX72" s="877"/>
      <c r="PNY72" s="877"/>
      <c r="PNZ72" s="877"/>
      <c r="POA72" s="877"/>
      <c r="POB72" s="877"/>
      <c r="POC72" s="877"/>
      <c r="POD72" s="877"/>
      <c r="POE72" s="877"/>
      <c r="POF72" s="877"/>
      <c r="POG72" s="877"/>
      <c r="POH72" s="877"/>
      <c r="POI72" s="877"/>
      <c r="POJ72" s="877"/>
      <c r="POK72" s="877"/>
      <c r="POL72" s="877"/>
      <c r="POM72" s="877"/>
      <c r="PON72" s="877"/>
      <c r="POO72" s="877"/>
      <c r="POP72" s="877"/>
      <c r="POQ72" s="877"/>
      <c r="POR72" s="877"/>
      <c r="POS72" s="877"/>
      <c r="POT72" s="877"/>
      <c r="POU72" s="877"/>
      <c r="POV72" s="877"/>
      <c r="POW72" s="877"/>
      <c r="POX72" s="877"/>
      <c r="POY72" s="877"/>
      <c r="POZ72" s="877"/>
      <c r="PPA72" s="877"/>
      <c r="PPB72" s="877"/>
      <c r="PPC72" s="877"/>
      <c r="PPD72" s="877"/>
      <c r="PPE72" s="877"/>
      <c r="PPF72" s="877"/>
      <c r="PPG72" s="877"/>
      <c r="PPH72" s="877"/>
      <c r="PPI72" s="877"/>
      <c r="PPJ72" s="877"/>
      <c r="PPK72" s="877"/>
      <c r="PPL72" s="877"/>
      <c r="PPM72" s="877"/>
      <c r="PPN72" s="877"/>
      <c r="PPO72" s="877"/>
      <c r="PPP72" s="877"/>
      <c r="PPQ72" s="877"/>
      <c r="PPR72" s="877"/>
      <c r="PPS72" s="877"/>
      <c r="PPT72" s="877"/>
      <c r="PPU72" s="877"/>
      <c r="PPV72" s="877"/>
      <c r="PPW72" s="877"/>
      <c r="PPX72" s="877"/>
      <c r="PPY72" s="877"/>
      <c r="PPZ72" s="877"/>
      <c r="PQA72" s="877"/>
      <c r="PQB72" s="877"/>
      <c r="PQC72" s="877"/>
      <c r="PQD72" s="877"/>
      <c r="PQE72" s="877"/>
      <c r="PQF72" s="877"/>
      <c r="PQG72" s="877"/>
      <c r="PQH72" s="877"/>
      <c r="PQI72" s="877"/>
      <c r="PQJ72" s="877"/>
      <c r="PQK72" s="877"/>
      <c r="PQL72" s="877"/>
      <c r="PQM72" s="877"/>
      <c r="PQN72" s="877"/>
      <c r="PQO72" s="877"/>
      <c r="PQP72" s="877"/>
      <c r="PQQ72" s="877"/>
      <c r="PQR72" s="877"/>
      <c r="PQS72" s="877"/>
      <c r="PQT72" s="877"/>
      <c r="PQU72" s="877"/>
      <c r="PQV72" s="877"/>
      <c r="PQW72" s="877"/>
      <c r="PQX72" s="877"/>
      <c r="PQY72" s="877"/>
      <c r="PQZ72" s="877"/>
      <c r="PRA72" s="877"/>
      <c r="PRB72" s="877"/>
      <c r="PRC72" s="877"/>
      <c r="PRD72" s="877"/>
      <c r="PRE72" s="877"/>
      <c r="PRF72" s="877"/>
      <c r="PRG72" s="877"/>
      <c r="PRH72" s="877"/>
      <c r="PRI72" s="877"/>
      <c r="PRJ72" s="877"/>
      <c r="PRK72" s="877"/>
      <c r="PRL72" s="877"/>
      <c r="PRM72" s="877"/>
      <c r="PRN72" s="877"/>
      <c r="PRO72" s="877"/>
      <c r="PRP72" s="877"/>
      <c r="PRQ72" s="877"/>
      <c r="PRR72" s="877"/>
      <c r="PRS72" s="877"/>
      <c r="PRT72" s="877"/>
      <c r="PRU72" s="877"/>
      <c r="PRV72" s="877"/>
      <c r="PRW72" s="877"/>
      <c r="PRX72" s="877"/>
      <c r="PRY72" s="877"/>
      <c r="PRZ72" s="877"/>
      <c r="PSA72" s="877"/>
      <c r="PSB72" s="877"/>
      <c r="PSC72" s="877"/>
      <c r="PSD72" s="877"/>
      <c r="PSE72" s="877"/>
      <c r="PSF72" s="877"/>
      <c r="PSG72" s="877"/>
      <c r="PSH72" s="877"/>
      <c r="PSI72" s="877"/>
      <c r="PSJ72" s="877"/>
      <c r="PSK72" s="877"/>
      <c r="PSL72" s="877"/>
      <c r="PSM72" s="877"/>
      <c r="PSN72" s="877"/>
      <c r="PSO72" s="877"/>
      <c r="PSP72" s="877"/>
      <c r="PSQ72" s="877"/>
      <c r="PSR72" s="877"/>
      <c r="PSS72" s="877"/>
      <c r="PST72" s="877"/>
      <c r="PSU72" s="877"/>
      <c r="PSV72" s="877"/>
      <c r="PSW72" s="877"/>
      <c r="PSX72" s="877"/>
      <c r="PSY72" s="877"/>
      <c r="PSZ72" s="877"/>
      <c r="PTA72" s="877"/>
      <c r="PTB72" s="877"/>
      <c r="PTC72" s="877"/>
      <c r="PTD72" s="877"/>
      <c r="PTE72" s="877"/>
      <c r="PTF72" s="877"/>
      <c r="PTG72" s="877"/>
      <c r="PTH72" s="877"/>
      <c r="PTI72" s="877"/>
      <c r="PTJ72" s="877"/>
      <c r="PTK72" s="877"/>
      <c r="PTL72" s="877"/>
      <c r="PTM72" s="877"/>
      <c r="PTN72" s="877"/>
      <c r="PTO72" s="877"/>
      <c r="PTP72" s="877"/>
      <c r="PTQ72" s="877"/>
      <c r="PTR72" s="877"/>
      <c r="PTS72" s="877"/>
      <c r="PTT72" s="877"/>
      <c r="PTU72" s="877"/>
      <c r="PTV72" s="877"/>
      <c r="PTW72" s="877"/>
      <c r="PTX72" s="877"/>
      <c r="PTY72" s="877"/>
      <c r="PTZ72" s="877"/>
      <c r="PUA72" s="877"/>
      <c r="PUB72" s="877"/>
      <c r="PUC72" s="877"/>
      <c r="PUD72" s="877"/>
      <c r="PUE72" s="877"/>
      <c r="PUF72" s="877"/>
      <c r="PUG72" s="877"/>
      <c r="PUH72" s="877"/>
      <c r="PUI72" s="877"/>
      <c r="PUJ72" s="877"/>
      <c r="PUK72" s="877"/>
      <c r="PUL72" s="877"/>
      <c r="PUM72" s="877"/>
      <c r="PUN72" s="877"/>
      <c r="PUO72" s="877"/>
      <c r="PUP72" s="877"/>
      <c r="PUQ72" s="877"/>
      <c r="PUR72" s="877"/>
      <c r="PUS72" s="877"/>
      <c r="PUT72" s="877"/>
      <c r="PUU72" s="877"/>
      <c r="PUV72" s="877"/>
      <c r="PUW72" s="877"/>
      <c r="PUX72" s="877"/>
      <c r="PUY72" s="877"/>
      <c r="PUZ72" s="877"/>
      <c r="PVA72" s="877"/>
      <c r="PVB72" s="877"/>
      <c r="PVC72" s="877"/>
      <c r="PVD72" s="877"/>
      <c r="PVE72" s="877"/>
      <c r="PVF72" s="877"/>
      <c r="PVG72" s="877"/>
      <c r="PVH72" s="877"/>
      <c r="PVI72" s="877"/>
      <c r="PVJ72" s="877"/>
      <c r="PVK72" s="877"/>
      <c r="PVL72" s="877"/>
      <c r="PVM72" s="877"/>
      <c r="PVN72" s="877"/>
      <c r="PVO72" s="877"/>
      <c r="PVP72" s="877"/>
      <c r="PVQ72" s="877"/>
      <c r="PVR72" s="877"/>
      <c r="PVS72" s="877"/>
      <c r="PVT72" s="877"/>
      <c r="PVU72" s="877"/>
      <c r="PVV72" s="877"/>
      <c r="PVW72" s="877"/>
      <c r="PVX72" s="877"/>
      <c r="PVY72" s="877"/>
      <c r="PVZ72" s="877"/>
      <c r="PWA72" s="877"/>
      <c r="PWB72" s="877"/>
      <c r="PWC72" s="877"/>
      <c r="PWD72" s="877"/>
      <c r="PWE72" s="877"/>
      <c r="PWF72" s="877"/>
      <c r="PWG72" s="877"/>
      <c r="PWH72" s="877"/>
      <c r="PWI72" s="877"/>
      <c r="PWJ72" s="877"/>
      <c r="PWK72" s="877"/>
      <c r="PWL72" s="877"/>
      <c r="PWM72" s="877"/>
      <c r="PWN72" s="877"/>
      <c r="PWO72" s="877"/>
      <c r="PWP72" s="877"/>
      <c r="PWQ72" s="877"/>
      <c r="PWR72" s="877"/>
      <c r="PWS72" s="877"/>
      <c r="PWT72" s="877"/>
      <c r="PWU72" s="877"/>
      <c r="PWV72" s="877"/>
      <c r="PWW72" s="877"/>
      <c r="PWX72" s="877"/>
      <c r="PWY72" s="877"/>
      <c r="PWZ72" s="877"/>
      <c r="PXA72" s="877"/>
      <c r="PXB72" s="877"/>
      <c r="PXC72" s="877"/>
      <c r="PXD72" s="877"/>
      <c r="PXE72" s="877"/>
      <c r="PXF72" s="877"/>
      <c r="PXG72" s="877"/>
      <c r="PXH72" s="877"/>
      <c r="PXI72" s="877"/>
      <c r="PXJ72" s="877"/>
      <c r="PXK72" s="877"/>
      <c r="PXL72" s="877"/>
      <c r="PXM72" s="877"/>
      <c r="PXN72" s="877"/>
      <c r="PXO72" s="877"/>
      <c r="PXP72" s="877"/>
      <c r="PXQ72" s="877"/>
      <c r="PXR72" s="877"/>
      <c r="PXS72" s="877"/>
      <c r="PXT72" s="877"/>
      <c r="PXU72" s="877"/>
      <c r="PXV72" s="877"/>
      <c r="PXW72" s="877"/>
      <c r="PXX72" s="877"/>
      <c r="PXY72" s="877"/>
      <c r="PXZ72" s="877"/>
      <c r="PYA72" s="877"/>
      <c r="PYB72" s="877"/>
      <c r="PYC72" s="877"/>
      <c r="PYD72" s="877"/>
      <c r="PYE72" s="877"/>
      <c r="PYF72" s="877"/>
      <c r="PYG72" s="877"/>
      <c r="PYH72" s="877"/>
      <c r="PYI72" s="877"/>
      <c r="PYJ72" s="877"/>
      <c r="PYK72" s="877"/>
      <c r="PYL72" s="877"/>
      <c r="PYM72" s="877"/>
      <c r="PYN72" s="877"/>
      <c r="PYO72" s="877"/>
      <c r="PYP72" s="877"/>
      <c r="PYQ72" s="877"/>
      <c r="PYR72" s="877"/>
      <c r="PYS72" s="877"/>
      <c r="PYT72" s="877"/>
      <c r="PYU72" s="877"/>
      <c r="PYV72" s="877"/>
      <c r="PYW72" s="877"/>
      <c r="PYX72" s="877"/>
      <c r="PYY72" s="877"/>
      <c r="PYZ72" s="877"/>
      <c r="PZA72" s="877"/>
      <c r="PZB72" s="877"/>
      <c r="PZC72" s="877"/>
      <c r="PZD72" s="877"/>
      <c r="PZE72" s="877"/>
      <c r="PZF72" s="877"/>
      <c r="PZG72" s="877"/>
      <c r="PZH72" s="877"/>
      <c r="PZI72" s="877"/>
      <c r="PZJ72" s="877"/>
      <c r="PZK72" s="877"/>
      <c r="PZL72" s="877"/>
      <c r="PZM72" s="877"/>
      <c r="PZN72" s="877"/>
      <c r="PZO72" s="877"/>
      <c r="PZP72" s="877"/>
      <c r="PZQ72" s="877"/>
      <c r="PZR72" s="877"/>
      <c r="PZS72" s="877"/>
      <c r="PZT72" s="877"/>
      <c r="PZU72" s="877"/>
      <c r="PZV72" s="877"/>
      <c r="PZW72" s="877"/>
      <c r="PZX72" s="877"/>
      <c r="PZY72" s="877"/>
      <c r="PZZ72" s="877"/>
      <c r="QAA72" s="877"/>
      <c r="QAB72" s="877"/>
      <c r="QAC72" s="877"/>
      <c r="QAD72" s="877"/>
      <c r="QAE72" s="877"/>
      <c r="QAF72" s="877"/>
      <c r="QAG72" s="877"/>
      <c r="QAH72" s="877"/>
      <c r="QAI72" s="877"/>
      <c r="QAJ72" s="877"/>
      <c r="QAK72" s="877"/>
      <c r="QAL72" s="877"/>
      <c r="QAM72" s="877"/>
      <c r="QAN72" s="877"/>
      <c r="QAO72" s="877"/>
      <c r="QAP72" s="877"/>
      <c r="QAQ72" s="877"/>
      <c r="QAR72" s="877"/>
      <c r="QAS72" s="877"/>
      <c r="QAT72" s="877"/>
      <c r="QAU72" s="877"/>
      <c r="QAV72" s="877"/>
      <c r="QAW72" s="877"/>
      <c r="QAX72" s="877"/>
      <c r="QAY72" s="877"/>
      <c r="QAZ72" s="877"/>
      <c r="QBA72" s="877"/>
      <c r="QBB72" s="877"/>
      <c r="QBC72" s="877"/>
      <c r="QBD72" s="877"/>
      <c r="QBE72" s="877"/>
      <c r="QBF72" s="877"/>
      <c r="QBG72" s="877"/>
      <c r="QBH72" s="877"/>
      <c r="QBI72" s="877"/>
      <c r="QBJ72" s="877"/>
      <c r="QBK72" s="877"/>
      <c r="QBL72" s="877"/>
      <c r="QBM72" s="877"/>
      <c r="QBN72" s="877"/>
      <c r="QBO72" s="877"/>
      <c r="QBP72" s="877"/>
      <c r="QBQ72" s="877"/>
      <c r="QBR72" s="877"/>
      <c r="QBS72" s="877"/>
      <c r="QBT72" s="877"/>
      <c r="QBU72" s="877"/>
      <c r="QBV72" s="877"/>
      <c r="QBW72" s="877"/>
      <c r="QBX72" s="877"/>
      <c r="QBY72" s="877"/>
      <c r="QBZ72" s="877"/>
      <c r="QCA72" s="877"/>
      <c r="QCB72" s="877"/>
      <c r="QCC72" s="877"/>
      <c r="QCD72" s="877"/>
      <c r="QCE72" s="877"/>
      <c r="QCF72" s="877"/>
      <c r="QCG72" s="877"/>
      <c r="QCH72" s="877"/>
      <c r="QCI72" s="877"/>
      <c r="QCJ72" s="877"/>
      <c r="QCK72" s="877"/>
      <c r="QCL72" s="877"/>
      <c r="QCM72" s="877"/>
      <c r="QCN72" s="877"/>
      <c r="QCO72" s="877"/>
      <c r="QCP72" s="877"/>
      <c r="QCQ72" s="877"/>
      <c r="QCR72" s="877"/>
      <c r="QCS72" s="877"/>
      <c r="QCT72" s="877"/>
      <c r="QCU72" s="877"/>
      <c r="QCV72" s="877"/>
      <c r="QCW72" s="877"/>
      <c r="QCX72" s="877"/>
      <c r="QCY72" s="877"/>
      <c r="QCZ72" s="877"/>
      <c r="QDA72" s="877"/>
      <c r="QDB72" s="877"/>
      <c r="QDC72" s="877"/>
      <c r="QDD72" s="877"/>
      <c r="QDE72" s="877"/>
      <c r="QDF72" s="877"/>
      <c r="QDG72" s="877"/>
      <c r="QDH72" s="877"/>
      <c r="QDI72" s="877"/>
      <c r="QDJ72" s="877"/>
      <c r="QDK72" s="877"/>
      <c r="QDL72" s="877"/>
      <c r="QDM72" s="877"/>
      <c r="QDN72" s="877"/>
      <c r="QDO72" s="877"/>
      <c r="QDP72" s="877"/>
      <c r="QDQ72" s="877"/>
      <c r="QDR72" s="877"/>
      <c r="QDS72" s="877"/>
      <c r="QDT72" s="877"/>
      <c r="QDU72" s="877"/>
      <c r="QDV72" s="877"/>
      <c r="QDW72" s="877"/>
      <c r="QDX72" s="877"/>
      <c r="QDY72" s="877"/>
      <c r="QDZ72" s="877"/>
      <c r="QEA72" s="877"/>
      <c r="QEB72" s="877"/>
      <c r="QEC72" s="877"/>
      <c r="QED72" s="877"/>
      <c r="QEE72" s="877"/>
      <c r="QEF72" s="877"/>
      <c r="QEG72" s="877"/>
      <c r="QEH72" s="877"/>
      <c r="QEI72" s="877"/>
      <c r="QEJ72" s="877"/>
      <c r="QEK72" s="877"/>
      <c r="QEL72" s="877"/>
      <c r="QEM72" s="877"/>
      <c r="QEN72" s="877"/>
      <c r="QEO72" s="877"/>
      <c r="QEP72" s="877"/>
      <c r="QEQ72" s="877"/>
      <c r="QER72" s="877"/>
      <c r="QES72" s="877"/>
      <c r="QET72" s="877"/>
      <c r="QEU72" s="877"/>
      <c r="QEV72" s="877"/>
      <c r="QEW72" s="877"/>
      <c r="QEX72" s="877"/>
      <c r="QEY72" s="877"/>
      <c r="QEZ72" s="877"/>
      <c r="QFA72" s="877"/>
      <c r="QFB72" s="877"/>
      <c r="QFC72" s="877"/>
      <c r="QFD72" s="877"/>
      <c r="QFE72" s="877"/>
      <c r="QFF72" s="877"/>
      <c r="QFG72" s="877"/>
      <c r="QFH72" s="877"/>
      <c r="QFI72" s="877"/>
      <c r="QFJ72" s="877"/>
      <c r="QFK72" s="877"/>
      <c r="QFL72" s="877"/>
      <c r="QFM72" s="877"/>
      <c r="QFN72" s="877"/>
      <c r="QFO72" s="877"/>
      <c r="QFP72" s="877"/>
      <c r="QFQ72" s="877"/>
      <c r="QFR72" s="877"/>
      <c r="QFS72" s="877"/>
      <c r="QFT72" s="877"/>
      <c r="QFU72" s="877"/>
      <c r="QFV72" s="877"/>
      <c r="QFW72" s="877"/>
      <c r="QFX72" s="877"/>
      <c r="QFY72" s="877"/>
      <c r="QFZ72" s="877"/>
      <c r="QGA72" s="877"/>
      <c r="QGB72" s="877"/>
      <c r="QGC72" s="877"/>
      <c r="QGD72" s="877"/>
      <c r="QGE72" s="877"/>
      <c r="QGF72" s="877"/>
      <c r="QGG72" s="877"/>
      <c r="QGH72" s="877"/>
      <c r="QGI72" s="877"/>
      <c r="QGJ72" s="877"/>
      <c r="QGK72" s="877"/>
      <c r="QGL72" s="877"/>
      <c r="QGM72" s="877"/>
      <c r="QGN72" s="877"/>
      <c r="QGO72" s="877"/>
      <c r="QGP72" s="877"/>
      <c r="QGQ72" s="877"/>
      <c r="QGR72" s="877"/>
      <c r="QGS72" s="877"/>
      <c r="QGT72" s="877"/>
      <c r="QGU72" s="877"/>
      <c r="QGV72" s="877"/>
      <c r="QGW72" s="877"/>
      <c r="QGX72" s="877"/>
      <c r="QGY72" s="877"/>
      <c r="QGZ72" s="877"/>
      <c r="QHA72" s="877"/>
      <c r="QHB72" s="877"/>
      <c r="QHC72" s="877"/>
      <c r="QHD72" s="877"/>
      <c r="QHE72" s="877"/>
      <c r="QHF72" s="877"/>
      <c r="QHG72" s="877"/>
      <c r="QHH72" s="877"/>
      <c r="QHI72" s="877"/>
      <c r="QHJ72" s="877"/>
      <c r="QHK72" s="877"/>
      <c r="QHL72" s="877"/>
      <c r="QHM72" s="877"/>
      <c r="QHN72" s="877"/>
      <c r="QHO72" s="877"/>
      <c r="QHP72" s="877"/>
      <c r="QHQ72" s="877"/>
      <c r="QHR72" s="877"/>
      <c r="QHS72" s="877"/>
      <c r="QHT72" s="877"/>
      <c r="QHU72" s="877"/>
      <c r="QHV72" s="877"/>
      <c r="QHW72" s="877"/>
      <c r="QHX72" s="877"/>
      <c r="QHY72" s="877"/>
      <c r="QHZ72" s="877"/>
      <c r="QIA72" s="877"/>
      <c r="QIB72" s="877"/>
      <c r="QIC72" s="877"/>
      <c r="QID72" s="877"/>
      <c r="QIE72" s="877"/>
      <c r="QIF72" s="877"/>
      <c r="QIG72" s="877"/>
      <c r="QIH72" s="877"/>
      <c r="QII72" s="877"/>
      <c r="QIJ72" s="877"/>
      <c r="QIK72" s="877"/>
      <c r="QIL72" s="877"/>
      <c r="QIM72" s="877"/>
      <c r="QIN72" s="877"/>
      <c r="QIO72" s="877"/>
      <c r="QIP72" s="877"/>
      <c r="QIQ72" s="877"/>
      <c r="QIR72" s="877"/>
      <c r="QIS72" s="877"/>
      <c r="QIT72" s="877"/>
      <c r="QIU72" s="877"/>
      <c r="QIV72" s="877"/>
      <c r="QIW72" s="877"/>
      <c r="QIX72" s="877"/>
      <c r="QIY72" s="877"/>
      <c r="QIZ72" s="877"/>
      <c r="QJA72" s="877"/>
      <c r="QJB72" s="877"/>
      <c r="QJC72" s="877"/>
      <c r="QJD72" s="877"/>
      <c r="QJE72" s="877"/>
      <c r="QJF72" s="877"/>
      <c r="QJG72" s="877"/>
      <c r="QJH72" s="877"/>
      <c r="QJI72" s="877"/>
      <c r="QJJ72" s="877"/>
      <c r="QJK72" s="877"/>
      <c r="QJL72" s="877"/>
      <c r="QJM72" s="877"/>
      <c r="QJN72" s="877"/>
      <c r="QJO72" s="877"/>
      <c r="QJP72" s="877"/>
      <c r="QJQ72" s="877"/>
      <c r="QJR72" s="877"/>
      <c r="QJS72" s="877"/>
      <c r="QJT72" s="877"/>
      <c r="QJU72" s="877"/>
      <c r="QJV72" s="877"/>
      <c r="QJW72" s="877"/>
      <c r="QJX72" s="877"/>
      <c r="QJY72" s="877"/>
      <c r="QJZ72" s="877"/>
      <c r="QKA72" s="877"/>
      <c r="QKB72" s="877"/>
      <c r="QKC72" s="877"/>
      <c r="QKD72" s="877"/>
      <c r="QKE72" s="877"/>
      <c r="QKF72" s="877"/>
      <c r="QKG72" s="877"/>
      <c r="QKH72" s="877"/>
      <c r="QKI72" s="877"/>
      <c r="QKJ72" s="877"/>
      <c r="QKK72" s="877"/>
      <c r="QKL72" s="877"/>
      <c r="QKM72" s="877"/>
      <c r="QKN72" s="877"/>
      <c r="QKO72" s="877"/>
      <c r="QKP72" s="877"/>
      <c r="QKQ72" s="877"/>
      <c r="QKR72" s="877"/>
      <c r="QKS72" s="877"/>
      <c r="QKT72" s="877"/>
      <c r="QKU72" s="877"/>
      <c r="QKV72" s="877"/>
      <c r="QKW72" s="877"/>
      <c r="QKX72" s="877"/>
      <c r="QKY72" s="877"/>
      <c r="QKZ72" s="877"/>
      <c r="QLA72" s="877"/>
      <c r="QLB72" s="877"/>
      <c r="QLC72" s="877"/>
      <c r="QLD72" s="877"/>
      <c r="QLE72" s="877"/>
      <c r="QLF72" s="877"/>
      <c r="QLG72" s="877"/>
      <c r="QLH72" s="877"/>
      <c r="QLI72" s="877"/>
      <c r="QLJ72" s="877"/>
      <c r="QLK72" s="877"/>
      <c r="QLL72" s="877"/>
      <c r="QLM72" s="877"/>
      <c r="QLN72" s="877"/>
      <c r="QLO72" s="877"/>
      <c r="QLP72" s="877"/>
      <c r="QLQ72" s="877"/>
      <c r="QLR72" s="877"/>
      <c r="QLS72" s="877"/>
      <c r="QLT72" s="877"/>
      <c r="QLU72" s="877"/>
      <c r="QLV72" s="877"/>
      <c r="QLW72" s="877"/>
      <c r="QLX72" s="877"/>
      <c r="QLY72" s="877"/>
      <c r="QLZ72" s="877"/>
      <c r="QMA72" s="877"/>
      <c r="QMB72" s="877"/>
      <c r="QMC72" s="877"/>
      <c r="QMD72" s="877"/>
      <c r="QME72" s="877"/>
      <c r="QMF72" s="877"/>
      <c r="QMG72" s="877"/>
      <c r="QMH72" s="877"/>
      <c r="QMI72" s="877"/>
      <c r="QMJ72" s="877"/>
      <c r="QMK72" s="877"/>
      <c r="QML72" s="877"/>
      <c r="QMM72" s="877"/>
      <c r="QMN72" s="877"/>
      <c r="QMO72" s="877"/>
      <c r="QMP72" s="877"/>
      <c r="QMQ72" s="877"/>
      <c r="QMR72" s="877"/>
      <c r="QMS72" s="877"/>
      <c r="QMT72" s="877"/>
      <c r="QMU72" s="877"/>
      <c r="QMV72" s="877"/>
      <c r="QMW72" s="877"/>
      <c r="QMX72" s="877"/>
      <c r="QMY72" s="877"/>
      <c r="QMZ72" s="877"/>
      <c r="QNA72" s="877"/>
      <c r="QNB72" s="877"/>
      <c r="QNC72" s="877"/>
      <c r="QND72" s="877"/>
      <c r="QNE72" s="877"/>
      <c r="QNF72" s="877"/>
      <c r="QNG72" s="877"/>
      <c r="QNH72" s="877"/>
      <c r="QNI72" s="877"/>
      <c r="QNJ72" s="877"/>
      <c r="QNK72" s="877"/>
      <c r="QNL72" s="877"/>
      <c r="QNM72" s="877"/>
      <c r="QNN72" s="877"/>
      <c r="QNO72" s="877"/>
      <c r="QNP72" s="877"/>
      <c r="QNQ72" s="877"/>
      <c r="QNR72" s="877"/>
      <c r="QNS72" s="877"/>
      <c r="QNT72" s="877"/>
      <c r="QNU72" s="877"/>
      <c r="QNV72" s="877"/>
      <c r="QNW72" s="877"/>
      <c r="QNX72" s="877"/>
      <c r="QNY72" s="877"/>
      <c r="QNZ72" s="877"/>
      <c r="QOA72" s="877"/>
      <c r="QOB72" s="877"/>
      <c r="QOC72" s="877"/>
      <c r="QOD72" s="877"/>
      <c r="QOE72" s="877"/>
      <c r="QOF72" s="877"/>
      <c r="QOG72" s="877"/>
      <c r="QOH72" s="877"/>
      <c r="QOI72" s="877"/>
      <c r="QOJ72" s="877"/>
      <c r="QOK72" s="877"/>
      <c r="QOL72" s="877"/>
      <c r="QOM72" s="877"/>
      <c r="QON72" s="877"/>
      <c r="QOO72" s="877"/>
      <c r="QOP72" s="877"/>
      <c r="QOQ72" s="877"/>
      <c r="QOR72" s="877"/>
      <c r="QOS72" s="877"/>
      <c r="QOT72" s="877"/>
      <c r="QOU72" s="877"/>
      <c r="QOV72" s="877"/>
      <c r="QOW72" s="877"/>
      <c r="QOX72" s="877"/>
      <c r="QOY72" s="877"/>
      <c r="QOZ72" s="877"/>
      <c r="QPA72" s="877"/>
      <c r="QPB72" s="877"/>
      <c r="QPC72" s="877"/>
      <c r="QPD72" s="877"/>
      <c r="QPE72" s="877"/>
      <c r="QPF72" s="877"/>
      <c r="QPG72" s="877"/>
      <c r="QPH72" s="877"/>
      <c r="QPI72" s="877"/>
      <c r="QPJ72" s="877"/>
      <c r="QPK72" s="877"/>
      <c r="QPL72" s="877"/>
      <c r="QPM72" s="877"/>
      <c r="QPN72" s="877"/>
      <c r="QPO72" s="877"/>
      <c r="QPP72" s="877"/>
      <c r="QPQ72" s="877"/>
      <c r="QPR72" s="877"/>
      <c r="QPS72" s="877"/>
      <c r="QPT72" s="877"/>
      <c r="QPU72" s="877"/>
      <c r="QPV72" s="877"/>
      <c r="QPW72" s="877"/>
      <c r="QPX72" s="877"/>
      <c r="QPY72" s="877"/>
      <c r="QPZ72" s="877"/>
      <c r="QQA72" s="877"/>
      <c r="QQB72" s="877"/>
      <c r="QQC72" s="877"/>
      <c r="QQD72" s="877"/>
      <c r="QQE72" s="877"/>
      <c r="QQF72" s="877"/>
      <c r="QQG72" s="877"/>
      <c r="QQH72" s="877"/>
      <c r="QQI72" s="877"/>
      <c r="QQJ72" s="877"/>
      <c r="QQK72" s="877"/>
      <c r="QQL72" s="877"/>
      <c r="QQM72" s="877"/>
      <c r="QQN72" s="877"/>
      <c r="QQO72" s="877"/>
      <c r="QQP72" s="877"/>
      <c r="QQQ72" s="877"/>
      <c r="QQR72" s="877"/>
      <c r="QQS72" s="877"/>
      <c r="QQT72" s="877"/>
      <c r="QQU72" s="877"/>
      <c r="QQV72" s="877"/>
      <c r="QQW72" s="877"/>
      <c r="QQX72" s="877"/>
      <c r="QQY72" s="877"/>
      <c r="QQZ72" s="877"/>
      <c r="QRA72" s="877"/>
      <c r="QRB72" s="877"/>
      <c r="QRC72" s="877"/>
      <c r="QRD72" s="877"/>
      <c r="QRE72" s="877"/>
      <c r="QRF72" s="877"/>
      <c r="QRG72" s="877"/>
      <c r="QRH72" s="877"/>
      <c r="QRI72" s="877"/>
      <c r="QRJ72" s="877"/>
      <c r="QRK72" s="877"/>
      <c r="QRL72" s="877"/>
      <c r="QRM72" s="877"/>
      <c r="QRN72" s="877"/>
      <c r="QRO72" s="877"/>
      <c r="QRP72" s="877"/>
      <c r="QRQ72" s="877"/>
      <c r="QRR72" s="877"/>
      <c r="QRS72" s="877"/>
      <c r="QRT72" s="877"/>
      <c r="QRU72" s="877"/>
      <c r="QRV72" s="877"/>
      <c r="QRW72" s="877"/>
      <c r="QRX72" s="877"/>
      <c r="QRY72" s="877"/>
      <c r="QRZ72" s="877"/>
      <c r="QSA72" s="877"/>
      <c r="QSB72" s="877"/>
      <c r="QSC72" s="877"/>
      <c r="QSD72" s="877"/>
      <c r="QSE72" s="877"/>
      <c r="QSF72" s="877"/>
      <c r="QSG72" s="877"/>
      <c r="QSH72" s="877"/>
      <c r="QSI72" s="877"/>
      <c r="QSJ72" s="877"/>
      <c r="QSK72" s="877"/>
      <c r="QSL72" s="877"/>
      <c r="QSM72" s="877"/>
      <c r="QSN72" s="877"/>
      <c r="QSO72" s="877"/>
      <c r="QSP72" s="877"/>
      <c r="QSQ72" s="877"/>
      <c r="QSR72" s="877"/>
      <c r="QSS72" s="877"/>
      <c r="QST72" s="877"/>
      <c r="QSU72" s="877"/>
      <c r="QSV72" s="877"/>
      <c r="QSW72" s="877"/>
      <c r="QSX72" s="877"/>
      <c r="QSY72" s="877"/>
      <c r="QSZ72" s="877"/>
      <c r="QTA72" s="877"/>
      <c r="QTB72" s="877"/>
      <c r="QTC72" s="877"/>
      <c r="QTD72" s="877"/>
      <c r="QTE72" s="877"/>
      <c r="QTF72" s="877"/>
      <c r="QTG72" s="877"/>
      <c r="QTH72" s="877"/>
      <c r="QTI72" s="877"/>
      <c r="QTJ72" s="877"/>
      <c r="QTK72" s="877"/>
      <c r="QTL72" s="877"/>
      <c r="QTM72" s="877"/>
      <c r="QTN72" s="877"/>
      <c r="QTO72" s="877"/>
      <c r="QTP72" s="877"/>
      <c r="QTQ72" s="877"/>
      <c r="QTR72" s="877"/>
      <c r="QTS72" s="877"/>
      <c r="QTT72" s="877"/>
      <c r="QTU72" s="877"/>
      <c r="QTV72" s="877"/>
      <c r="QTW72" s="877"/>
      <c r="QTX72" s="877"/>
      <c r="QTY72" s="877"/>
      <c r="QTZ72" s="877"/>
      <c r="QUA72" s="877"/>
      <c r="QUB72" s="877"/>
      <c r="QUC72" s="877"/>
      <c r="QUD72" s="877"/>
      <c r="QUE72" s="877"/>
      <c r="QUF72" s="877"/>
      <c r="QUG72" s="877"/>
      <c r="QUH72" s="877"/>
      <c r="QUI72" s="877"/>
      <c r="QUJ72" s="877"/>
      <c r="QUK72" s="877"/>
      <c r="QUL72" s="877"/>
      <c r="QUM72" s="877"/>
      <c r="QUN72" s="877"/>
      <c r="QUO72" s="877"/>
      <c r="QUP72" s="877"/>
      <c r="QUQ72" s="877"/>
      <c r="QUR72" s="877"/>
      <c r="QUS72" s="877"/>
      <c r="QUT72" s="877"/>
      <c r="QUU72" s="877"/>
      <c r="QUV72" s="877"/>
      <c r="QUW72" s="877"/>
      <c r="QUX72" s="877"/>
      <c r="QUY72" s="877"/>
      <c r="QUZ72" s="877"/>
      <c r="QVA72" s="877"/>
      <c r="QVB72" s="877"/>
      <c r="QVC72" s="877"/>
      <c r="QVD72" s="877"/>
      <c r="QVE72" s="877"/>
      <c r="QVF72" s="877"/>
      <c r="QVG72" s="877"/>
      <c r="QVH72" s="877"/>
      <c r="QVI72" s="877"/>
      <c r="QVJ72" s="877"/>
      <c r="QVK72" s="877"/>
      <c r="QVL72" s="877"/>
      <c r="QVM72" s="877"/>
      <c r="QVN72" s="877"/>
      <c r="QVO72" s="877"/>
      <c r="QVP72" s="877"/>
      <c r="QVQ72" s="877"/>
      <c r="QVR72" s="877"/>
      <c r="QVS72" s="877"/>
      <c r="QVT72" s="877"/>
      <c r="QVU72" s="877"/>
      <c r="QVV72" s="877"/>
      <c r="QVW72" s="877"/>
      <c r="QVX72" s="877"/>
      <c r="QVY72" s="877"/>
      <c r="QVZ72" s="877"/>
      <c r="QWA72" s="877"/>
      <c r="QWB72" s="877"/>
      <c r="QWC72" s="877"/>
      <c r="QWD72" s="877"/>
      <c r="QWE72" s="877"/>
      <c r="QWF72" s="877"/>
      <c r="QWG72" s="877"/>
      <c r="QWH72" s="877"/>
      <c r="QWI72" s="877"/>
      <c r="QWJ72" s="877"/>
      <c r="QWK72" s="877"/>
      <c r="QWL72" s="877"/>
      <c r="QWM72" s="877"/>
      <c r="QWN72" s="877"/>
      <c r="QWO72" s="877"/>
      <c r="QWP72" s="877"/>
      <c r="QWQ72" s="877"/>
      <c r="QWR72" s="877"/>
      <c r="QWS72" s="877"/>
      <c r="QWT72" s="877"/>
      <c r="QWU72" s="877"/>
      <c r="QWV72" s="877"/>
      <c r="QWW72" s="877"/>
      <c r="QWX72" s="877"/>
      <c r="QWY72" s="877"/>
      <c r="QWZ72" s="877"/>
      <c r="QXA72" s="877"/>
      <c r="QXB72" s="877"/>
      <c r="QXC72" s="877"/>
      <c r="QXD72" s="877"/>
      <c r="QXE72" s="877"/>
      <c r="QXF72" s="877"/>
      <c r="QXG72" s="877"/>
      <c r="QXH72" s="877"/>
      <c r="QXI72" s="877"/>
      <c r="QXJ72" s="877"/>
      <c r="QXK72" s="877"/>
      <c r="QXL72" s="877"/>
      <c r="QXM72" s="877"/>
      <c r="QXN72" s="877"/>
      <c r="QXO72" s="877"/>
      <c r="QXP72" s="877"/>
      <c r="QXQ72" s="877"/>
      <c r="QXR72" s="877"/>
      <c r="QXS72" s="877"/>
      <c r="QXT72" s="877"/>
      <c r="QXU72" s="877"/>
      <c r="QXV72" s="877"/>
      <c r="QXW72" s="877"/>
      <c r="QXX72" s="877"/>
      <c r="QXY72" s="877"/>
      <c r="QXZ72" s="877"/>
      <c r="QYA72" s="877"/>
      <c r="QYB72" s="877"/>
      <c r="QYC72" s="877"/>
      <c r="QYD72" s="877"/>
      <c r="QYE72" s="877"/>
      <c r="QYF72" s="877"/>
      <c r="QYG72" s="877"/>
      <c r="QYH72" s="877"/>
      <c r="QYI72" s="877"/>
      <c r="QYJ72" s="877"/>
      <c r="QYK72" s="877"/>
      <c r="QYL72" s="877"/>
      <c r="QYM72" s="877"/>
      <c r="QYN72" s="877"/>
      <c r="QYO72" s="877"/>
      <c r="QYP72" s="877"/>
      <c r="QYQ72" s="877"/>
      <c r="QYR72" s="877"/>
      <c r="QYS72" s="877"/>
      <c r="QYT72" s="877"/>
      <c r="QYU72" s="877"/>
      <c r="QYV72" s="877"/>
      <c r="QYW72" s="877"/>
      <c r="QYX72" s="877"/>
      <c r="QYY72" s="877"/>
      <c r="QYZ72" s="877"/>
      <c r="QZA72" s="877"/>
      <c r="QZB72" s="877"/>
      <c r="QZC72" s="877"/>
      <c r="QZD72" s="877"/>
      <c r="QZE72" s="877"/>
      <c r="QZF72" s="877"/>
      <c r="QZG72" s="877"/>
      <c r="QZH72" s="877"/>
      <c r="QZI72" s="877"/>
      <c r="QZJ72" s="877"/>
      <c r="QZK72" s="877"/>
      <c r="QZL72" s="877"/>
      <c r="QZM72" s="877"/>
      <c r="QZN72" s="877"/>
      <c r="QZO72" s="877"/>
      <c r="QZP72" s="877"/>
      <c r="QZQ72" s="877"/>
      <c r="QZR72" s="877"/>
      <c r="QZS72" s="877"/>
      <c r="QZT72" s="877"/>
      <c r="QZU72" s="877"/>
      <c r="QZV72" s="877"/>
      <c r="QZW72" s="877"/>
      <c r="QZX72" s="877"/>
      <c r="QZY72" s="877"/>
      <c r="QZZ72" s="877"/>
      <c r="RAA72" s="877"/>
      <c r="RAB72" s="877"/>
      <c r="RAC72" s="877"/>
      <c r="RAD72" s="877"/>
      <c r="RAE72" s="877"/>
      <c r="RAF72" s="877"/>
      <c r="RAG72" s="877"/>
      <c r="RAH72" s="877"/>
      <c r="RAI72" s="877"/>
      <c r="RAJ72" s="877"/>
      <c r="RAK72" s="877"/>
      <c r="RAL72" s="877"/>
      <c r="RAM72" s="877"/>
      <c r="RAN72" s="877"/>
      <c r="RAO72" s="877"/>
      <c r="RAP72" s="877"/>
      <c r="RAQ72" s="877"/>
      <c r="RAR72" s="877"/>
      <c r="RAS72" s="877"/>
      <c r="RAT72" s="877"/>
      <c r="RAU72" s="877"/>
      <c r="RAV72" s="877"/>
      <c r="RAW72" s="877"/>
      <c r="RAX72" s="877"/>
      <c r="RAY72" s="877"/>
      <c r="RAZ72" s="877"/>
      <c r="RBA72" s="877"/>
      <c r="RBB72" s="877"/>
      <c r="RBC72" s="877"/>
      <c r="RBD72" s="877"/>
      <c r="RBE72" s="877"/>
      <c r="RBF72" s="877"/>
      <c r="RBG72" s="877"/>
      <c r="RBH72" s="877"/>
      <c r="RBI72" s="877"/>
      <c r="RBJ72" s="877"/>
      <c r="RBK72" s="877"/>
      <c r="RBL72" s="877"/>
      <c r="RBM72" s="877"/>
      <c r="RBN72" s="877"/>
      <c r="RBO72" s="877"/>
      <c r="RBP72" s="877"/>
      <c r="RBQ72" s="877"/>
      <c r="RBR72" s="877"/>
      <c r="RBS72" s="877"/>
      <c r="RBT72" s="877"/>
      <c r="RBU72" s="877"/>
      <c r="RBV72" s="877"/>
      <c r="RBW72" s="877"/>
      <c r="RBX72" s="877"/>
      <c r="RBY72" s="877"/>
      <c r="RBZ72" s="877"/>
      <c r="RCA72" s="877"/>
      <c r="RCB72" s="877"/>
      <c r="RCC72" s="877"/>
      <c r="RCD72" s="877"/>
      <c r="RCE72" s="877"/>
      <c r="RCF72" s="877"/>
      <c r="RCG72" s="877"/>
      <c r="RCH72" s="877"/>
      <c r="RCI72" s="877"/>
      <c r="RCJ72" s="877"/>
      <c r="RCK72" s="877"/>
      <c r="RCL72" s="877"/>
      <c r="RCM72" s="877"/>
      <c r="RCN72" s="877"/>
      <c r="RCO72" s="877"/>
      <c r="RCP72" s="877"/>
      <c r="RCQ72" s="877"/>
      <c r="RCR72" s="877"/>
      <c r="RCS72" s="877"/>
      <c r="RCT72" s="877"/>
      <c r="RCU72" s="877"/>
      <c r="RCV72" s="877"/>
      <c r="RCW72" s="877"/>
      <c r="RCX72" s="877"/>
      <c r="RCY72" s="877"/>
      <c r="RCZ72" s="877"/>
      <c r="RDA72" s="877"/>
      <c r="RDB72" s="877"/>
      <c r="RDC72" s="877"/>
      <c r="RDD72" s="877"/>
      <c r="RDE72" s="877"/>
      <c r="RDF72" s="877"/>
      <c r="RDG72" s="877"/>
      <c r="RDH72" s="877"/>
      <c r="RDI72" s="877"/>
      <c r="RDJ72" s="877"/>
      <c r="RDK72" s="877"/>
      <c r="RDL72" s="877"/>
      <c r="RDM72" s="877"/>
      <c r="RDN72" s="877"/>
      <c r="RDO72" s="877"/>
      <c r="RDP72" s="877"/>
      <c r="RDQ72" s="877"/>
      <c r="RDR72" s="877"/>
      <c r="RDS72" s="877"/>
      <c r="RDT72" s="877"/>
      <c r="RDU72" s="877"/>
      <c r="RDV72" s="877"/>
      <c r="RDW72" s="877"/>
      <c r="RDX72" s="877"/>
      <c r="RDY72" s="877"/>
      <c r="RDZ72" s="877"/>
      <c r="REA72" s="877"/>
      <c r="REB72" s="877"/>
      <c r="REC72" s="877"/>
      <c r="RED72" s="877"/>
      <c r="REE72" s="877"/>
      <c r="REF72" s="877"/>
      <c r="REG72" s="877"/>
      <c r="REH72" s="877"/>
      <c r="REI72" s="877"/>
      <c r="REJ72" s="877"/>
      <c r="REK72" s="877"/>
      <c r="REL72" s="877"/>
      <c r="REM72" s="877"/>
      <c r="REN72" s="877"/>
      <c r="REO72" s="877"/>
      <c r="REP72" s="877"/>
      <c r="REQ72" s="877"/>
      <c r="RER72" s="877"/>
      <c r="RES72" s="877"/>
      <c r="RET72" s="877"/>
      <c r="REU72" s="877"/>
      <c r="REV72" s="877"/>
      <c r="REW72" s="877"/>
      <c r="REX72" s="877"/>
      <c r="REY72" s="877"/>
      <c r="REZ72" s="877"/>
      <c r="RFA72" s="877"/>
      <c r="RFB72" s="877"/>
      <c r="RFC72" s="877"/>
      <c r="RFD72" s="877"/>
      <c r="RFE72" s="877"/>
      <c r="RFF72" s="877"/>
      <c r="RFG72" s="877"/>
      <c r="RFH72" s="877"/>
      <c r="RFI72" s="877"/>
      <c r="RFJ72" s="877"/>
      <c r="RFK72" s="877"/>
      <c r="RFL72" s="877"/>
      <c r="RFM72" s="877"/>
      <c r="RFN72" s="877"/>
      <c r="RFO72" s="877"/>
      <c r="RFP72" s="877"/>
      <c r="RFQ72" s="877"/>
      <c r="RFR72" s="877"/>
      <c r="RFS72" s="877"/>
      <c r="RFT72" s="877"/>
      <c r="RFU72" s="877"/>
      <c r="RFV72" s="877"/>
      <c r="RFW72" s="877"/>
      <c r="RFX72" s="877"/>
      <c r="RFY72" s="877"/>
      <c r="RFZ72" s="877"/>
      <c r="RGA72" s="877"/>
      <c r="RGB72" s="877"/>
      <c r="RGC72" s="877"/>
      <c r="RGD72" s="877"/>
      <c r="RGE72" s="877"/>
      <c r="RGF72" s="877"/>
      <c r="RGG72" s="877"/>
      <c r="RGH72" s="877"/>
      <c r="RGI72" s="877"/>
      <c r="RGJ72" s="877"/>
      <c r="RGK72" s="877"/>
      <c r="RGL72" s="877"/>
      <c r="RGM72" s="877"/>
      <c r="RGN72" s="877"/>
      <c r="RGO72" s="877"/>
      <c r="RGP72" s="877"/>
      <c r="RGQ72" s="877"/>
      <c r="RGR72" s="877"/>
      <c r="RGS72" s="877"/>
      <c r="RGT72" s="877"/>
      <c r="RGU72" s="877"/>
      <c r="RGV72" s="877"/>
      <c r="RGW72" s="877"/>
      <c r="RGX72" s="877"/>
      <c r="RGY72" s="877"/>
      <c r="RGZ72" s="877"/>
      <c r="RHA72" s="877"/>
      <c r="RHB72" s="877"/>
      <c r="RHC72" s="877"/>
      <c r="RHD72" s="877"/>
      <c r="RHE72" s="877"/>
      <c r="RHF72" s="877"/>
      <c r="RHG72" s="877"/>
      <c r="RHH72" s="877"/>
      <c r="RHI72" s="877"/>
      <c r="RHJ72" s="877"/>
      <c r="RHK72" s="877"/>
      <c r="RHL72" s="877"/>
      <c r="RHM72" s="877"/>
      <c r="RHN72" s="877"/>
      <c r="RHO72" s="877"/>
      <c r="RHP72" s="877"/>
      <c r="RHQ72" s="877"/>
      <c r="RHR72" s="877"/>
      <c r="RHS72" s="877"/>
      <c r="RHT72" s="877"/>
      <c r="RHU72" s="877"/>
      <c r="RHV72" s="877"/>
      <c r="RHW72" s="877"/>
      <c r="RHX72" s="877"/>
      <c r="RHY72" s="877"/>
      <c r="RHZ72" s="877"/>
      <c r="RIA72" s="877"/>
      <c r="RIB72" s="877"/>
      <c r="RIC72" s="877"/>
      <c r="RID72" s="877"/>
      <c r="RIE72" s="877"/>
      <c r="RIF72" s="877"/>
      <c r="RIG72" s="877"/>
      <c r="RIH72" s="877"/>
      <c r="RII72" s="877"/>
      <c r="RIJ72" s="877"/>
      <c r="RIK72" s="877"/>
      <c r="RIL72" s="877"/>
      <c r="RIM72" s="877"/>
      <c r="RIN72" s="877"/>
      <c r="RIO72" s="877"/>
      <c r="RIP72" s="877"/>
      <c r="RIQ72" s="877"/>
      <c r="RIR72" s="877"/>
      <c r="RIS72" s="877"/>
      <c r="RIT72" s="877"/>
      <c r="RIU72" s="877"/>
      <c r="RIV72" s="877"/>
      <c r="RIW72" s="877"/>
      <c r="RIX72" s="877"/>
      <c r="RIY72" s="877"/>
      <c r="RIZ72" s="877"/>
      <c r="RJA72" s="877"/>
      <c r="RJB72" s="877"/>
      <c r="RJC72" s="877"/>
      <c r="RJD72" s="877"/>
      <c r="RJE72" s="877"/>
      <c r="RJF72" s="877"/>
      <c r="RJG72" s="877"/>
      <c r="RJH72" s="877"/>
      <c r="RJI72" s="877"/>
      <c r="RJJ72" s="877"/>
      <c r="RJK72" s="877"/>
      <c r="RJL72" s="877"/>
      <c r="RJM72" s="877"/>
      <c r="RJN72" s="877"/>
      <c r="RJO72" s="877"/>
      <c r="RJP72" s="877"/>
      <c r="RJQ72" s="877"/>
      <c r="RJR72" s="877"/>
      <c r="RJS72" s="877"/>
      <c r="RJT72" s="877"/>
      <c r="RJU72" s="877"/>
      <c r="RJV72" s="877"/>
      <c r="RJW72" s="877"/>
      <c r="RJX72" s="877"/>
      <c r="RJY72" s="877"/>
      <c r="RJZ72" s="877"/>
      <c r="RKA72" s="877"/>
      <c r="RKB72" s="877"/>
      <c r="RKC72" s="877"/>
      <c r="RKD72" s="877"/>
      <c r="RKE72" s="877"/>
      <c r="RKF72" s="877"/>
      <c r="RKG72" s="877"/>
      <c r="RKH72" s="877"/>
      <c r="RKI72" s="877"/>
      <c r="RKJ72" s="877"/>
      <c r="RKK72" s="877"/>
      <c r="RKL72" s="877"/>
      <c r="RKM72" s="877"/>
      <c r="RKN72" s="877"/>
      <c r="RKO72" s="877"/>
      <c r="RKP72" s="877"/>
      <c r="RKQ72" s="877"/>
      <c r="RKR72" s="877"/>
      <c r="RKS72" s="877"/>
      <c r="RKT72" s="877"/>
      <c r="RKU72" s="877"/>
      <c r="RKV72" s="877"/>
      <c r="RKW72" s="877"/>
      <c r="RKX72" s="877"/>
      <c r="RKY72" s="877"/>
      <c r="RKZ72" s="877"/>
      <c r="RLA72" s="877"/>
      <c r="RLB72" s="877"/>
      <c r="RLC72" s="877"/>
      <c r="RLD72" s="877"/>
      <c r="RLE72" s="877"/>
      <c r="RLF72" s="877"/>
      <c r="RLG72" s="877"/>
      <c r="RLH72" s="877"/>
      <c r="RLI72" s="877"/>
      <c r="RLJ72" s="877"/>
      <c r="RLK72" s="877"/>
      <c r="RLL72" s="877"/>
      <c r="RLM72" s="877"/>
      <c r="RLN72" s="877"/>
      <c r="RLO72" s="877"/>
      <c r="RLP72" s="877"/>
      <c r="RLQ72" s="877"/>
      <c r="RLR72" s="877"/>
      <c r="RLS72" s="877"/>
      <c r="RLT72" s="877"/>
      <c r="RLU72" s="877"/>
      <c r="RLV72" s="877"/>
      <c r="RLW72" s="877"/>
      <c r="RLX72" s="877"/>
      <c r="RLY72" s="877"/>
      <c r="RLZ72" s="877"/>
      <c r="RMA72" s="877"/>
      <c r="RMB72" s="877"/>
      <c r="RMC72" s="877"/>
      <c r="RMD72" s="877"/>
      <c r="RME72" s="877"/>
      <c r="RMF72" s="877"/>
      <c r="RMG72" s="877"/>
      <c r="RMH72" s="877"/>
      <c r="RMI72" s="877"/>
      <c r="RMJ72" s="877"/>
      <c r="RMK72" s="877"/>
      <c r="RML72" s="877"/>
      <c r="RMM72" s="877"/>
      <c r="RMN72" s="877"/>
      <c r="RMO72" s="877"/>
      <c r="RMP72" s="877"/>
      <c r="RMQ72" s="877"/>
      <c r="RMR72" s="877"/>
      <c r="RMS72" s="877"/>
      <c r="RMT72" s="877"/>
      <c r="RMU72" s="877"/>
      <c r="RMV72" s="877"/>
      <c r="RMW72" s="877"/>
      <c r="RMX72" s="877"/>
      <c r="RMY72" s="877"/>
      <c r="RMZ72" s="877"/>
      <c r="RNA72" s="877"/>
      <c r="RNB72" s="877"/>
      <c r="RNC72" s="877"/>
      <c r="RND72" s="877"/>
      <c r="RNE72" s="877"/>
      <c r="RNF72" s="877"/>
      <c r="RNG72" s="877"/>
      <c r="RNH72" s="877"/>
      <c r="RNI72" s="877"/>
      <c r="RNJ72" s="877"/>
      <c r="RNK72" s="877"/>
      <c r="RNL72" s="877"/>
      <c r="RNM72" s="877"/>
      <c r="RNN72" s="877"/>
      <c r="RNO72" s="877"/>
      <c r="RNP72" s="877"/>
      <c r="RNQ72" s="877"/>
      <c r="RNR72" s="877"/>
      <c r="RNS72" s="877"/>
      <c r="RNT72" s="877"/>
      <c r="RNU72" s="877"/>
      <c r="RNV72" s="877"/>
      <c r="RNW72" s="877"/>
      <c r="RNX72" s="877"/>
      <c r="RNY72" s="877"/>
      <c r="RNZ72" s="877"/>
      <c r="ROA72" s="877"/>
      <c r="ROB72" s="877"/>
      <c r="ROC72" s="877"/>
      <c r="ROD72" s="877"/>
      <c r="ROE72" s="877"/>
      <c r="ROF72" s="877"/>
      <c r="ROG72" s="877"/>
      <c r="ROH72" s="877"/>
      <c r="ROI72" s="877"/>
      <c r="ROJ72" s="877"/>
      <c r="ROK72" s="877"/>
      <c r="ROL72" s="877"/>
      <c r="ROM72" s="877"/>
      <c r="RON72" s="877"/>
      <c r="ROO72" s="877"/>
      <c r="ROP72" s="877"/>
      <c r="ROQ72" s="877"/>
      <c r="ROR72" s="877"/>
      <c r="ROS72" s="877"/>
      <c r="ROT72" s="877"/>
      <c r="ROU72" s="877"/>
      <c r="ROV72" s="877"/>
      <c r="ROW72" s="877"/>
      <c r="ROX72" s="877"/>
      <c r="ROY72" s="877"/>
      <c r="ROZ72" s="877"/>
      <c r="RPA72" s="877"/>
      <c r="RPB72" s="877"/>
      <c r="RPC72" s="877"/>
      <c r="RPD72" s="877"/>
      <c r="RPE72" s="877"/>
      <c r="RPF72" s="877"/>
      <c r="RPG72" s="877"/>
      <c r="RPH72" s="877"/>
      <c r="RPI72" s="877"/>
      <c r="RPJ72" s="877"/>
      <c r="RPK72" s="877"/>
      <c r="RPL72" s="877"/>
      <c r="RPM72" s="877"/>
      <c r="RPN72" s="877"/>
      <c r="RPO72" s="877"/>
      <c r="RPP72" s="877"/>
      <c r="RPQ72" s="877"/>
      <c r="RPR72" s="877"/>
      <c r="RPS72" s="877"/>
      <c r="RPT72" s="877"/>
      <c r="RPU72" s="877"/>
      <c r="RPV72" s="877"/>
      <c r="RPW72" s="877"/>
      <c r="RPX72" s="877"/>
      <c r="RPY72" s="877"/>
      <c r="RPZ72" s="877"/>
      <c r="RQA72" s="877"/>
      <c r="RQB72" s="877"/>
      <c r="RQC72" s="877"/>
      <c r="RQD72" s="877"/>
      <c r="RQE72" s="877"/>
      <c r="RQF72" s="877"/>
      <c r="RQG72" s="877"/>
      <c r="RQH72" s="877"/>
      <c r="RQI72" s="877"/>
      <c r="RQJ72" s="877"/>
      <c r="RQK72" s="877"/>
      <c r="RQL72" s="877"/>
      <c r="RQM72" s="877"/>
      <c r="RQN72" s="877"/>
      <c r="RQO72" s="877"/>
      <c r="RQP72" s="877"/>
      <c r="RQQ72" s="877"/>
      <c r="RQR72" s="877"/>
      <c r="RQS72" s="877"/>
      <c r="RQT72" s="877"/>
      <c r="RQU72" s="877"/>
      <c r="RQV72" s="877"/>
      <c r="RQW72" s="877"/>
      <c r="RQX72" s="877"/>
      <c r="RQY72" s="877"/>
      <c r="RQZ72" s="877"/>
      <c r="RRA72" s="877"/>
      <c r="RRB72" s="877"/>
      <c r="RRC72" s="877"/>
      <c r="RRD72" s="877"/>
      <c r="RRE72" s="877"/>
      <c r="RRF72" s="877"/>
      <c r="RRG72" s="877"/>
      <c r="RRH72" s="877"/>
      <c r="RRI72" s="877"/>
      <c r="RRJ72" s="877"/>
      <c r="RRK72" s="877"/>
      <c r="RRL72" s="877"/>
      <c r="RRM72" s="877"/>
      <c r="RRN72" s="877"/>
      <c r="RRO72" s="877"/>
      <c r="RRP72" s="877"/>
      <c r="RRQ72" s="877"/>
      <c r="RRR72" s="877"/>
      <c r="RRS72" s="877"/>
      <c r="RRT72" s="877"/>
      <c r="RRU72" s="877"/>
      <c r="RRV72" s="877"/>
      <c r="RRW72" s="877"/>
      <c r="RRX72" s="877"/>
      <c r="RRY72" s="877"/>
      <c r="RRZ72" s="877"/>
      <c r="RSA72" s="877"/>
      <c r="RSB72" s="877"/>
      <c r="RSC72" s="877"/>
      <c r="RSD72" s="877"/>
      <c r="RSE72" s="877"/>
      <c r="RSF72" s="877"/>
      <c r="RSG72" s="877"/>
      <c r="RSH72" s="877"/>
      <c r="RSI72" s="877"/>
      <c r="RSJ72" s="877"/>
      <c r="RSK72" s="877"/>
      <c r="RSL72" s="877"/>
      <c r="RSM72" s="877"/>
      <c r="RSN72" s="877"/>
      <c r="RSO72" s="877"/>
      <c r="RSP72" s="877"/>
      <c r="RSQ72" s="877"/>
      <c r="RSR72" s="877"/>
      <c r="RSS72" s="877"/>
      <c r="RST72" s="877"/>
      <c r="RSU72" s="877"/>
      <c r="RSV72" s="877"/>
      <c r="RSW72" s="877"/>
      <c r="RSX72" s="877"/>
      <c r="RSY72" s="877"/>
      <c r="RSZ72" s="877"/>
      <c r="RTA72" s="877"/>
      <c r="RTB72" s="877"/>
      <c r="RTC72" s="877"/>
      <c r="RTD72" s="877"/>
      <c r="RTE72" s="877"/>
      <c r="RTF72" s="877"/>
      <c r="RTG72" s="877"/>
      <c r="RTH72" s="877"/>
      <c r="RTI72" s="877"/>
      <c r="RTJ72" s="877"/>
      <c r="RTK72" s="877"/>
      <c r="RTL72" s="877"/>
      <c r="RTM72" s="877"/>
      <c r="RTN72" s="877"/>
      <c r="RTO72" s="877"/>
      <c r="RTP72" s="877"/>
      <c r="RTQ72" s="877"/>
      <c r="RTR72" s="877"/>
      <c r="RTS72" s="877"/>
      <c r="RTT72" s="877"/>
      <c r="RTU72" s="877"/>
      <c r="RTV72" s="877"/>
      <c r="RTW72" s="877"/>
      <c r="RTX72" s="877"/>
      <c r="RTY72" s="877"/>
      <c r="RTZ72" s="877"/>
      <c r="RUA72" s="877"/>
      <c r="RUB72" s="877"/>
      <c r="RUC72" s="877"/>
      <c r="RUD72" s="877"/>
      <c r="RUE72" s="877"/>
      <c r="RUF72" s="877"/>
      <c r="RUG72" s="877"/>
      <c r="RUH72" s="877"/>
      <c r="RUI72" s="877"/>
      <c r="RUJ72" s="877"/>
      <c r="RUK72" s="877"/>
      <c r="RUL72" s="877"/>
      <c r="RUM72" s="877"/>
      <c r="RUN72" s="877"/>
      <c r="RUO72" s="877"/>
      <c r="RUP72" s="877"/>
      <c r="RUQ72" s="877"/>
      <c r="RUR72" s="877"/>
      <c r="RUS72" s="877"/>
      <c r="RUT72" s="877"/>
      <c r="RUU72" s="877"/>
      <c r="RUV72" s="877"/>
      <c r="RUW72" s="877"/>
      <c r="RUX72" s="877"/>
      <c r="RUY72" s="877"/>
      <c r="RUZ72" s="877"/>
      <c r="RVA72" s="877"/>
      <c r="RVB72" s="877"/>
      <c r="RVC72" s="877"/>
      <c r="RVD72" s="877"/>
      <c r="RVE72" s="877"/>
      <c r="RVF72" s="877"/>
      <c r="RVG72" s="877"/>
      <c r="RVH72" s="877"/>
      <c r="RVI72" s="877"/>
      <c r="RVJ72" s="877"/>
      <c r="RVK72" s="877"/>
      <c r="RVL72" s="877"/>
      <c r="RVM72" s="877"/>
      <c r="RVN72" s="877"/>
      <c r="RVO72" s="877"/>
      <c r="RVP72" s="877"/>
      <c r="RVQ72" s="877"/>
      <c r="RVR72" s="877"/>
      <c r="RVS72" s="877"/>
      <c r="RVT72" s="877"/>
      <c r="RVU72" s="877"/>
      <c r="RVV72" s="877"/>
      <c r="RVW72" s="877"/>
      <c r="RVX72" s="877"/>
      <c r="RVY72" s="877"/>
      <c r="RVZ72" s="877"/>
      <c r="RWA72" s="877"/>
      <c r="RWB72" s="877"/>
      <c r="RWC72" s="877"/>
      <c r="RWD72" s="877"/>
      <c r="RWE72" s="877"/>
      <c r="RWF72" s="877"/>
      <c r="RWG72" s="877"/>
      <c r="RWH72" s="877"/>
      <c r="RWI72" s="877"/>
      <c r="RWJ72" s="877"/>
      <c r="RWK72" s="877"/>
      <c r="RWL72" s="877"/>
      <c r="RWM72" s="877"/>
      <c r="RWN72" s="877"/>
      <c r="RWO72" s="877"/>
      <c r="RWP72" s="877"/>
      <c r="RWQ72" s="877"/>
      <c r="RWR72" s="877"/>
      <c r="RWS72" s="877"/>
      <c r="RWT72" s="877"/>
      <c r="RWU72" s="877"/>
      <c r="RWV72" s="877"/>
      <c r="RWW72" s="877"/>
      <c r="RWX72" s="877"/>
      <c r="RWY72" s="877"/>
      <c r="RWZ72" s="877"/>
      <c r="RXA72" s="877"/>
      <c r="RXB72" s="877"/>
      <c r="RXC72" s="877"/>
      <c r="RXD72" s="877"/>
      <c r="RXE72" s="877"/>
      <c r="RXF72" s="877"/>
      <c r="RXG72" s="877"/>
      <c r="RXH72" s="877"/>
      <c r="RXI72" s="877"/>
      <c r="RXJ72" s="877"/>
      <c r="RXK72" s="877"/>
      <c r="RXL72" s="877"/>
      <c r="RXM72" s="877"/>
      <c r="RXN72" s="877"/>
      <c r="RXO72" s="877"/>
      <c r="RXP72" s="877"/>
      <c r="RXQ72" s="877"/>
      <c r="RXR72" s="877"/>
      <c r="RXS72" s="877"/>
      <c r="RXT72" s="877"/>
      <c r="RXU72" s="877"/>
      <c r="RXV72" s="877"/>
      <c r="RXW72" s="877"/>
      <c r="RXX72" s="877"/>
      <c r="RXY72" s="877"/>
      <c r="RXZ72" s="877"/>
      <c r="RYA72" s="877"/>
      <c r="RYB72" s="877"/>
      <c r="RYC72" s="877"/>
      <c r="RYD72" s="877"/>
      <c r="RYE72" s="877"/>
      <c r="RYF72" s="877"/>
      <c r="RYG72" s="877"/>
      <c r="RYH72" s="877"/>
      <c r="RYI72" s="877"/>
      <c r="RYJ72" s="877"/>
      <c r="RYK72" s="877"/>
      <c r="RYL72" s="877"/>
      <c r="RYM72" s="877"/>
      <c r="RYN72" s="877"/>
      <c r="RYO72" s="877"/>
      <c r="RYP72" s="877"/>
      <c r="RYQ72" s="877"/>
      <c r="RYR72" s="877"/>
      <c r="RYS72" s="877"/>
      <c r="RYT72" s="877"/>
      <c r="RYU72" s="877"/>
      <c r="RYV72" s="877"/>
      <c r="RYW72" s="877"/>
      <c r="RYX72" s="877"/>
      <c r="RYY72" s="877"/>
      <c r="RYZ72" s="877"/>
      <c r="RZA72" s="877"/>
      <c r="RZB72" s="877"/>
      <c r="RZC72" s="877"/>
      <c r="RZD72" s="877"/>
      <c r="RZE72" s="877"/>
      <c r="RZF72" s="877"/>
      <c r="RZG72" s="877"/>
      <c r="RZH72" s="877"/>
      <c r="RZI72" s="877"/>
      <c r="RZJ72" s="877"/>
      <c r="RZK72" s="877"/>
      <c r="RZL72" s="877"/>
      <c r="RZM72" s="877"/>
      <c r="RZN72" s="877"/>
      <c r="RZO72" s="877"/>
      <c r="RZP72" s="877"/>
      <c r="RZQ72" s="877"/>
      <c r="RZR72" s="877"/>
      <c r="RZS72" s="877"/>
      <c r="RZT72" s="877"/>
      <c r="RZU72" s="877"/>
      <c r="RZV72" s="877"/>
      <c r="RZW72" s="877"/>
      <c r="RZX72" s="877"/>
      <c r="RZY72" s="877"/>
      <c r="RZZ72" s="877"/>
      <c r="SAA72" s="877"/>
      <c r="SAB72" s="877"/>
      <c r="SAC72" s="877"/>
      <c r="SAD72" s="877"/>
      <c r="SAE72" s="877"/>
      <c r="SAF72" s="877"/>
      <c r="SAG72" s="877"/>
      <c r="SAH72" s="877"/>
      <c r="SAI72" s="877"/>
      <c r="SAJ72" s="877"/>
      <c r="SAK72" s="877"/>
      <c r="SAL72" s="877"/>
      <c r="SAM72" s="877"/>
      <c r="SAN72" s="877"/>
      <c r="SAO72" s="877"/>
      <c r="SAP72" s="877"/>
      <c r="SAQ72" s="877"/>
      <c r="SAR72" s="877"/>
      <c r="SAS72" s="877"/>
      <c r="SAT72" s="877"/>
      <c r="SAU72" s="877"/>
      <c r="SAV72" s="877"/>
      <c r="SAW72" s="877"/>
      <c r="SAX72" s="877"/>
      <c r="SAY72" s="877"/>
      <c r="SAZ72" s="877"/>
      <c r="SBA72" s="877"/>
      <c r="SBB72" s="877"/>
      <c r="SBC72" s="877"/>
      <c r="SBD72" s="877"/>
      <c r="SBE72" s="877"/>
      <c r="SBF72" s="877"/>
      <c r="SBG72" s="877"/>
      <c r="SBH72" s="877"/>
      <c r="SBI72" s="877"/>
      <c r="SBJ72" s="877"/>
      <c r="SBK72" s="877"/>
      <c r="SBL72" s="877"/>
      <c r="SBM72" s="877"/>
      <c r="SBN72" s="877"/>
      <c r="SBO72" s="877"/>
      <c r="SBP72" s="877"/>
      <c r="SBQ72" s="877"/>
      <c r="SBR72" s="877"/>
      <c r="SBS72" s="877"/>
      <c r="SBT72" s="877"/>
      <c r="SBU72" s="877"/>
      <c r="SBV72" s="877"/>
      <c r="SBW72" s="877"/>
      <c r="SBX72" s="877"/>
      <c r="SBY72" s="877"/>
      <c r="SBZ72" s="877"/>
      <c r="SCA72" s="877"/>
      <c r="SCB72" s="877"/>
      <c r="SCC72" s="877"/>
      <c r="SCD72" s="877"/>
      <c r="SCE72" s="877"/>
      <c r="SCF72" s="877"/>
      <c r="SCG72" s="877"/>
      <c r="SCH72" s="877"/>
      <c r="SCI72" s="877"/>
      <c r="SCJ72" s="877"/>
      <c r="SCK72" s="877"/>
      <c r="SCL72" s="877"/>
      <c r="SCM72" s="877"/>
      <c r="SCN72" s="877"/>
      <c r="SCO72" s="877"/>
      <c r="SCP72" s="877"/>
      <c r="SCQ72" s="877"/>
      <c r="SCR72" s="877"/>
      <c r="SCS72" s="877"/>
      <c r="SCT72" s="877"/>
      <c r="SCU72" s="877"/>
      <c r="SCV72" s="877"/>
      <c r="SCW72" s="877"/>
      <c r="SCX72" s="877"/>
      <c r="SCY72" s="877"/>
      <c r="SCZ72" s="877"/>
      <c r="SDA72" s="877"/>
      <c r="SDB72" s="877"/>
      <c r="SDC72" s="877"/>
      <c r="SDD72" s="877"/>
      <c r="SDE72" s="877"/>
      <c r="SDF72" s="877"/>
      <c r="SDG72" s="877"/>
      <c r="SDH72" s="877"/>
      <c r="SDI72" s="877"/>
      <c r="SDJ72" s="877"/>
      <c r="SDK72" s="877"/>
      <c r="SDL72" s="877"/>
      <c r="SDM72" s="877"/>
      <c r="SDN72" s="877"/>
      <c r="SDO72" s="877"/>
      <c r="SDP72" s="877"/>
      <c r="SDQ72" s="877"/>
      <c r="SDR72" s="877"/>
      <c r="SDS72" s="877"/>
      <c r="SDT72" s="877"/>
      <c r="SDU72" s="877"/>
      <c r="SDV72" s="877"/>
      <c r="SDW72" s="877"/>
      <c r="SDX72" s="877"/>
      <c r="SDY72" s="877"/>
      <c r="SDZ72" s="877"/>
      <c r="SEA72" s="877"/>
      <c r="SEB72" s="877"/>
      <c r="SEC72" s="877"/>
      <c r="SED72" s="877"/>
      <c r="SEE72" s="877"/>
      <c r="SEF72" s="877"/>
      <c r="SEG72" s="877"/>
      <c r="SEH72" s="877"/>
      <c r="SEI72" s="877"/>
      <c r="SEJ72" s="877"/>
      <c r="SEK72" s="877"/>
      <c r="SEL72" s="877"/>
      <c r="SEM72" s="877"/>
      <c r="SEN72" s="877"/>
      <c r="SEO72" s="877"/>
      <c r="SEP72" s="877"/>
      <c r="SEQ72" s="877"/>
      <c r="SER72" s="877"/>
      <c r="SES72" s="877"/>
      <c r="SET72" s="877"/>
      <c r="SEU72" s="877"/>
      <c r="SEV72" s="877"/>
      <c r="SEW72" s="877"/>
      <c r="SEX72" s="877"/>
      <c r="SEY72" s="877"/>
      <c r="SEZ72" s="877"/>
      <c r="SFA72" s="877"/>
      <c r="SFB72" s="877"/>
      <c r="SFC72" s="877"/>
      <c r="SFD72" s="877"/>
      <c r="SFE72" s="877"/>
      <c r="SFF72" s="877"/>
      <c r="SFG72" s="877"/>
      <c r="SFH72" s="877"/>
      <c r="SFI72" s="877"/>
      <c r="SFJ72" s="877"/>
      <c r="SFK72" s="877"/>
      <c r="SFL72" s="877"/>
      <c r="SFM72" s="877"/>
      <c r="SFN72" s="877"/>
      <c r="SFO72" s="877"/>
      <c r="SFP72" s="877"/>
      <c r="SFQ72" s="877"/>
      <c r="SFR72" s="877"/>
      <c r="SFS72" s="877"/>
      <c r="SFT72" s="877"/>
      <c r="SFU72" s="877"/>
      <c r="SFV72" s="877"/>
      <c r="SFW72" s="877"/>
      <c r="SFX72" s="877"/>
      <c r="SFY72" s="877"/>
      <c r="SFZ72" s="877"/>
      <c r="SGA72" s="877"/>
      <c r="SGB72" s="877"/>
      <c r="SGC72" s="877"/>
      <c r="SGD72" s="877"/>
      <c r="SGE72" s="877"/>
      <c r="SGF72" s="877"/>
      <c r="SGG72" s="877"/>
      <c r="SGH72" s="877"/>
      <c r="SGI72" s="877"/>
      <c r="SGJ72" s="877"/>
      <c r="SGK72" s="877"/>
      <c r="SGL72" s="877"/>
      <c r="SGM72" s="877"/>
      <c r="SGN72" s="877"/>
      <c r="SGO72" s="877"/>
      <c r="SGP72" s="877"/>
      <c r="SGQ72" s="877"/>
      <c r="SGR72" s="877"/>
      <c r="SGS72" s="877"/>
      <c r="SGT72" s="877"/>
      <c r="SGU72" s="877"/>
      <c r="SGV72" s="877"/>
      <c r="SGW72" s="877"/>
      <c r="SGX72" s="877"/>
      <c r="SGY72" s="877"/>
      <c r="SGZ72" s="877"/>
      <c r="SHA72" s="877"/>
      <c r="SHB72" s="877"/>
      <c r="SHC72" s="877"/>
      <c r="SHD72" s="877"/>
      <c r="SHE72" s="877"/>
      <c r="SHF72" s="877"/>
      <c r="SHG72" s="877"/>
      <c r="SHH72" s="877"/>
      <c r="SHI72" s="877"/>
      <c r="SHJ72" s="877"/>
      <c r="SHK72" s="877"/>
      <c r="SHL72" s="877"/>
      <c r="SHM72" s="877"/>
      <c r="SHN72" s="877"/>
      <c r="SHO72" s="877"/>
      <c r="SHP72" s="877"/>
      <c r="SHQ72" s="877"/>
      <c r="SHR72" s="877"/>
      <c r="SHS72" s="877"/>
      <c r="SHT72" s="877"/>
      <c r="SHU72" s="877"/>
      <c r="SHV72" s="877"/>
      <c r="SHW72" s="877"/>
      <c r="SHX72" s="877"/>
      <c r="SHY72" s="877"/>
      <c r="SHZ72" s="877"/>
      <c r="SIA72" s="877"/>
      <c r="SIB72" s="877"/>
      <c r="SIC72" s="877"/>
      <c r="SID72" s="877"/>
      <c r="SIE72" s="877"/>
      <c r="SIF72" s="877"/>
      <c r="SIG72" s="877"/>
      <c r="SIH72" s="877"/>
      <c r="SII72" s="877"/>
      <c r="SIJ72" s="877"/>
      <c r="SIK72" s="877"/>
      <c r="SIL72" s="877"/>
      <c r="SIM72" s="877"/>
      <c r="SIN72" s="877"/>
      <c r="SIO72" s="877"/>
      <c r="SIP72" s="877"/>
      <c r="SIQ72" s="877"/>
      <c r="SIR72" s="877"/>
      <c r="SIS72" s="877"/>
      <c r="SIT72" s="877"/>
      <c r="SIU72" s="877"/>
      <c r="SIV72" s="877"/>
      <c r="SIW72" s="877"/>
      <c r="SIX72" s="877"/>
      <c r="SIY72" s="877"/>
      <c r="SIZ72" s="877"/>
      <c r="SJA72" s="877"/>
      <c r="SJB72" s="877"/>
      <c r="SJC72" s="877"/>
      <c r="SJD72" s="877"/>
      <c r="SJE72" s="877"/>
      <c r="SJF72" s="877"/>
      <c r="SJG72" s="877"/>
      <c r="SJH72" s="877"/>
      <c r="SJI72" s="877"/>
      <c r="SJJ72" s="877"/>
      <c r="SJK72" s="877"/>
      <c r="SJL72" s="877"/>
      <c r="SJM72" s="877"/>
      <c r="SJN72" s="877"/>
      <c r="SJO72" s="877"/>
      <c r="SJP72" s="877"/>
      <c r="SJQ72" s="877"/>
      <c r="SJR72" s="877"/>
      <c r="SJS72" s="877"/>
      <c r="SJT72" s="877"/>
      <c r="SJU72" s="877"/>
      <c r="SJV72" s="877"/>
      <c r="SJW72" s="877"/>
      <c r="SJX72" s="877"/>
      <c r="SJY72" s="877"/>
      <c r="SJZ72" s="877"/>
      <c r="SKA72" s="877"/>
      <c r="SKB72" s="877"/>
      <c r="SKC72" s="877"/>
      <c r="SKD72" s="877"/>
      <c r="SKE72" s="877"/>
      <c r="SKF72" s="877"/>
      <c r="SKG72" s="877"/>
      <c r="SKH72" s="877"/>
      <c r="SKI72" s="877"/>
      <c r="SKJ72" s="877"/>
      <c r="SKK72" s="877"/>
      <c r="SKL72" s="877"/>
      <c r="SKM72" s="877"/>
      <c r="SKN72" s="877"/>
      <c r="SKO72" s="877"/>
      <c r="SKP72" s="877"/>
      <c r="SKQ72" s="877"/>
      <c r="SKR72" s="877"/>
      <c r="SKS72" s="877"/>
      <c r="SKT72" s="877"/>
      <c r="SKU72" s="877"/>
      <c r="SKV72" s="877"/>
      <c r="SKW72" s="877"/>
      <c r="SKX72" s="877"/>
      <c r="SKY72" s="877"/>
      <c r="SKZ72" s="877"/>
      <c r="SLA72" s="877"/>
      <c r="SLB72" s="877"/>
      <c r="SLC72" s="877"/>
      <c r="SLD72" s="877"/>
      <c r="SLE72" s="877"/>
      <c r="SLF72" s="877"/>
      <c r="SLG72" s="877"/>
      <c r="SLH72" s="877"/>
      <c r="SLI72" s="877"/>
      <c r="SLJ72" s="877"/>
      <c r="SLK72" s="877"/>
      <c r="SLL72" s="877"/>
      <c r="SLM72" s="877"/>
      <c r="SLN72" s="877"/>
      <c r="SLO72" s="877"/>
      <c r="SLP72" s="877"/>
      <c r="SLQ72" s="877"/>
      <c r="SLR72" s="877"/>
      <c r="SLS72" s="877"/>
      <c r="SLT72" s="877"/>
      <c r="SLU72" s="877"/>
      <c r="SLV72" s="877"/>
      <c r="SLW72" s="877"/>
      <c r="SLX72" s="877"/>
      <c r="SLY72" s="877"/>
      <c r="SLZ72" s="877"/>
      <c r="SMA72" s="877"/>
      <c r="SMB72" s="877"/>
      <c r="SMC72" s="877"/>
      <c r="SMD72" s="877"/>
      <c r="SME72" s="877"/>
      <c r="SMF72" s="877"/>
      <c r="SMG72" s="877"/>
      <c r="SMH72" s="877"/>
      <c r="SMI72" s="877"/>
      <c r="SMJ72" s="877"/>
      <c r="SMK72" s="877"/>
      <c r="SML72" s="877"/>
      <c r="SMM72" s="877"/>
      <c r="SMN72" s="877"/>
      <c r="SMO72" s="877"/>
      <c r="SMP72" s="877"/>
      <c r="SMQ72" s="877"/>
      <c r="SMR72" s="877"/>
      <c r="SMS72" s="877"/>
      <c r="SMT72" s="877"/>
      <c r="SMU72" s="877"/>
      <c r="SMV72" s="877"/>
      <c r="SMW72" s="877"/>
      <c r="SMX72" s="877"/>
      <c r="SMY72" s="877"/>
      <c r="SMZ72" s="877"/>
      <c r="SNA72" s="877"/>
      <c r="SNB72" s="877"/>
      <c r="SNC72" s="877"/>
      <c r="SND72" s="877"/>
      <c r="SNE72" s="877"/>
      <c r="SNF72" s="877"/>
      <c r="SNG72" s="877"/>
      <c r="SNH72" s="877"/>
      <c r="SNI72" s="877"/>
      <c r="SNJ72" s="877"/>
      <c r="SNK72" s="877"/>
      <c r="SNL72" s="877"/>
      <c r="SNM72" s="877"/>
      <c r="SNN72" s="877"/>
      <c r="SNO72" s="877"/>
      <c r="SNP72" s="877"/>
      <c r="SNQ72" s="877"/>
      <c r="SNR72" s="877"/>
      <c r="SNS72" s="877"/>
      <c r="SNT72" s="877"/>
      <c r="SNU72" s="877"/>
      <c r="SNV72" s="877"/>
      <c r="SNW72" s="877"/>
      <c r="SNX72" s="877"/>
      <c r="SNY72" s="877"/>
      <c r="SNZ72" s="877"/>
      <c r="SOA72" s="877"/>
      <c r="SOB72" s="877"/>
      <c r="SOC72" s="877"/>
      <c r="SOD72" s="877"/>
      <c r="SOE72" s="877"/>
      <c r="SOF72" s="877"/>
      <c r="SOG72" s="877"/>
      <c r="SOH72" s="877"/>
      <c r="SOI72" s="877"/>
      <c r="SOJ72" s="877"/>
      <c r="SOK72" s="877"/>
      <c r="SOL72" s="877"/>
      <c r="SOM72" s="877"/>
      <c r="SON72" s="877"/>
      <c r="SOO72" s="877"/>
      <c r="SOP72" s="877"/>
      <c r="SOQ72" s="877"/>
      <c r="SOR72" s="877"/>
      <c r="SOS72" s="877"/>
      <c r="SOT72" s="877"/>
      <c r="SOU72" s="877"/>
      <c r="SOV72" s="877"/>
      <c r="SOW72" s="877"/>
      <c r="SOX72" s="877"/>
      <c r="SOY72" s="877"/>
      <c r="SOZ72" s="877"/>
      <c r="SPA72" s="877"/>
      <c r="SPB72" s="877"/>
      <c r="SPC72" s="877"/>
      <c r="SPD72" s="877"/>
      <c r="SPE72" s="877"/>
      <c r="SPF72" s="877"/>
      <c r="SPG72" s="877"/>
      <c r="SPH72" s="877"/>
      <c r="SPI72" s="877"/>
      <c r="SPJ72" s="877"/>
      <c r="SPK72" s="877"/>
      <c r="SPL72" s="877"/>
      <c r="SPM72" s="877"/>
      <c r="SPN72" s="877"/>
      <c r="SPO72" s="877"/>
      <c r="SPP72" s="877"/>
      <c r="SPQ72" s="877"/>
      <c r="SPR72" s="877"/>
      <c r="SPS72" s="877"/>
      <c r="SPT72" s="877"/>
      <c r="SPU72" s="877"/>
      <c r="SPV72" s="877"/>
      <c r="SPW72" s="877"/>
      <c r="SPX72" s="877"/>
      <c r="SPY72" s="877"/>
      <c r="SPZ72" s="877"/>
      <c r="SQA72" s="877"/>
      <c r="SQB72" s="877"/>
      <c r="SQC72" s="877"/>
      <c r="SQD72" s="877"/>
      <c r="SQE72" s="877"/>
      <c r="SQF72" s="877"/>
      <c r="SQG72" s="877"/>
      <c r="SQH72" s="877"/>
      <c r="SQI72" s="877"/>
      <c r="SQJ72" s="877"/>
      <c r="SQK72" s="877"/>
      <c r="SQL72" s="877"/>
      <c r="SQM72" s="877"/>
      <c r="SQN72" s="877"/>
      <c r="SQO72" s="877"/>
      <c r="SQP72" s="877"/>
      <c r="SQQ72" s="877"/>
      <c r="SQR72" s="877"/>
      <c r="SQS72" s="877"/>
      <c r="SQT72" s="877"/>
      <c r="SQU72" s="877"/>
      <c r="SQV72" s="877"/>
      <c r="SQW72" s="877"/>
      <c r="SQX72" s="877"/>
      <c r="SQY72" s="877"/>
      <c r="SQZ72" s="877"/>
      <c r="SRA72" s="877"/>
      <c r="SRB72" s="877"/>
      <c r="SRC72" s="877"/>
      <c r="SRD72" s="877"/>
      <c r="SRE72" s="877"/>
      <c r="SRF72" s="877"/>
      <c r="SRG72" s="877"/>
      <c r="SRH72" s="877"/>
      <c r="SRI72" s="877"/>
      <c r="SRJ72" s="877"/>
      <c r="SRK72" s="877"/>
      <c r="SRL72" s="877"/>
      <c r="SRM72" s="877"/>
      <c r="SRN72" s="877"/>
      <c r="SRO72" s="877"/>
      <c r="SRP72" s="877"/>
      <c r="SRQ72" s="877"/>
      <c r="SRR72" s="877"/>
      <c r="SRS72" s="877"/>
      <c r="SRT72" s="877"/>
      <c r="SRU72" s="877"/>
      <c r="SRV72" s="877"/>
      <c r="SRW72" s="877"/>
      <c r="SRX72" s="877"/>
      <c r="SRY72" s="877"/>
      <c r="SRZ72" s="877"/>
      <c r="SSA72" s="877"/>
      <c r="SSB72" s="877"/>
      <c r="SSC72" s="877"/>
      <c r="SSD72" s="877"/>
      <c r="SSE72" s="877"/>
      <c r="SSF72" s="877"/>
      <c r="SSG72" s="877"/>
      <c r="SSH72" s="877"/>
      <c r="SSI72" s="877"/>
      <c r="SSJ72" s="877"/>
      <c r="SSK72" s="877"/>
      <c r="SSL72" s="877"/>
      <c r="SSM72" s="877"/>
      <c r="SSN72" s="877"/>
      <c r="SSO72" s="877"/>
      <c r="SSP72" s="877"/>
      <c r="SSQ72" s="877"/>
      <c r="SSR72" s="877"/>
      <c r="SSS72" s="877"/>
      <c r="SST72" s="877"/>
      <c r="SSU72" s="877"/>
      <c r="SSV72" s="877"/>
      <c r="SSW72" s="877"/>
      <c r="SSX72" s="877"/>
      <c r="SSY72" s="877"/>
      <c r="SSZ72" s="877"/>
      <c r="STA72" s="877"/>
      <c r="STB72" s="877"/>
      <c r="STC72" s="877"/>
      <c r="STD72" s="877"/>
      <c r="STE72" s="877"/>
      <c r="STF72" s="877"/>
      <c r="STG72" s="877"/>
      <c r="STH72" s="877"/>
      <c r="STI72" s="877"/>
      <c r="STJ72" s="877"/>
      <c r="STK72" s="877"/>
      <c r="STL72" s="877"/>
      <c r="STM72" s="877"/>
      <c r="STN72" s="877"/>
      <c r="STO72" s="877"/>
      <c r="STP72" s="877"/>
      <c r="STQ72" s="877"/>
      <c r="STR72" s="877"/>
      <c r="STS72" s="877"/>
      <c r="STT72" s="877"/>
      <c r="STU72" s="877"/>
      <c r="STV72" s="877"/>
      <c r="STW72" s="877"/>
      <c r="STX72" s="877"/>
      <c r="STY72" s="877"/>
      <c r="STZ72" s="877"/>
      <c r="SUA72" s="877"/>
      <c r="SUB72" s="877"/>
      <c r="SUC72" s="877"/>
      <c r="SUD72" s="877"/>
      <c r="SUE72" s="877"/>
      <c r="SUF72" s="877"/>
      <c r="SUG72" s="877"/>
      <c r="SUH72" s="877"/>
      <c r="SUI72" s="877"/>
      <c r="SUJ72" s="877"/>
      <c r="SUK72" s="877"/>
      <c r="SUL72" s="877"/>
      <c r="SUM72" s="877"/>
      <c r="SUN72" s="877"/>
      <c r="SUO72" s="877"/>
      <c r="SUP72" s="877"/>
      <c r="SUQ72" s="877"/>
      <c r="SUR72" s="877"/>
      <c r="SUS72" s="877"/>
      <c r="SUT72" s="877"/>
      <c r="SUU72" s="877"/>
      <c r="SUV72" s="877"/>
      <c r="SUW72" s="877"/>
      <c r="SUX72" s="877"/>
      <c r="SUY72" s="877"/>
      <c r="SUZ72" s="877"/>
      <c r="SVA72" s="877"/>
      <c r="SVB72" s="877"/>
      <c r="SVC72" s="877"/>
      <c r="SVD72" s="877"/>
      <c r="SVE72" s="877"/>
      <c r="SVF72" s="877"/>
      <c r="SVG72" s="877"/>
      <c r="SVH72" s="877"/>
      <c r="SVI72" s="877"/>
      <c r="SVJ72" s="877"/>
      <c r="SVK72" s="877"/>
      <c r="SVL72" s="877"/>
      <c r="SVM72" s="877"/>
      <c r="SVN72" s="877"/>
      <c r="SVO72" s="877"/>
      <c r="SVP72" s="877"/>
      <c r="SVQ72" s="877"/>
      <c r="SVR72" s="877"/>
      <c r="SVS72" s="877"/>
      <c r="SVT72" s="877"/>
      <c r="SVU72" s="877"/>
      <c r="SVV72" s="877"/>
      <c r="SVW72" s="877"/>
      <c r="SVX72" s="877"/>
      <c r="SVY72" s="877"/>
      <c r="SVZ72" s="877"/>
      <c r="SWA72" s="877"/>
      <c r="SWB72" s="877"/>
      <c r="SWC72" s="877"/>
      <c r="SWD72" s="877"/>
      <c r="SWE72" s="877"/>
      <c r="SWF72" s="877"/>
      <c r="SWG72" s="877"/>
      <c r="SWH72" s="877"/>
      <c r="SWI72" s="877"/>
      <c r="SWJ72" s="877"/>
      <c r="SWK72" s="877"/>
      <c r="SWL72" s="877"/>
      <c r="SWM72" s="877"/>
      <c r="SWN72" s="877"/>
      <c r="SWO72" s="877"/>
      <c r="SWP72" s="877"/>
      <c r="SWQ72" s="877"/>
      <c r="SWR72" s="877"/>
      <c r="SWS72" s="877"/>
      <c r="SWT72" s="877"/>
      <c r="SWU72" s="877"/>
      <c r="SWV72" s="877"/>
      <c r="SWW72" s="877"/>
      <c r="SWX72" s="877"/>
      <c r="SWY72" s="877"/>
      <c r="SWZ72" s="877"/>
      <c r="SXA72" s="877"/>
      <c r="SXB72" s="877"/>
      <c r="SXC72" s="877"/>
      <c r="SXD72" s="877"/>
      <c r="SXE72" s="877"/>
      <c r="SXF72" s="877"/>
      <c r="SXG72" s="877"/>
      <c r="SXH72" s="877"/>
      <c r="SXI72" s="877"/>
      <c r="SXJ72" s="877"/>
      <c r="SXK72" s="877"/>
      <c r="SXL72" s="877"/>
      <c r="SXM72" s="877"/>
      <c r="SXN72" s="877"/>
      <c r="SXO72" s="877"/>
      <c r="SXP72" s="877"/>
      <c r="SXQ72" s="877"/>
      <c r="SXR72" s="877"/>
      <c r="SXS72" s="877"/>
      <c r="SXT72" s="877"/>
      <c r="SXU72" s="877"/>
      <c r="SXV72" s="877"/>
      <c r="SXW72" s="877"/>
      <c r="SXX72" s="877"/>
      <c r="SXY72" s="877"/>
      <c r="SXZ72" s="877"/>
      <c r="SYA72" s="877"/>
      <c r="SYB72" s="877"/>
      <c r="SYC72" s="877"/>
      <c r="SYD72" s="877"/>
      <c r="SYE72" s="877"/>
      <c r="SYF72" s="877"/>
      <c r="SYG72" s="877"/>
      <c r="SYH72" s="877"/>
      <c r="SYI72" s="877"/>
      <c r="SYJ72" s="877"/>
      <c r="SYK72" s="877"/>
      <c r="SYL72" s="877"/>
      <c r="SYM72" s="877"/>
      <c r="SYN72" s="877"/>
      <c r="SYO72" s="877"/>
      <c r="SYP72" s="877"/>
      <c r="SYQ72" s="877"/>
      <c r="SYR72" s="877"/>
      <c r="SYS72" s="877"/>
      <c r="SYT72" s="877"/>
      <c r="SYU72" s="877"/>
      <c r="SYV72" s="877"/>
      <c r="SYW72" s="877"/>
      <c r="SYX72" s="877"/>
      <c r="SYY72" s="877"/>
      <c r="SYZ72" s="877"/>
      <c r="SZA72" s="877"/>
      <c r="SZB72" s="877"/>
      <c r="SZC72" s="877"/>
      <c r="SZD72" s="877"/>
      <c r="SZE72" s="877"/>
      <c r="SZF72" s="877"/>
      <c r="SZG72" s="877"/>
      <c r="SZH72" s="877"/>
      <c r="SZI72" s="877"/>
      <c r="SZJ72" s="877"/>
      <c r="SZK72" s="877"/>
      <c r="SZL72" s="877"/>
      <c r="SZM72" s="877"/>
      <c r="SZN72" s="877"/>
      <c r="SZO72" s="877"/>
      <c r="SZP72" s="877"/>
      <c r="SZQ72" s="877"/>
      <c r="SZR72" s="877"/>
      <c r="SZS72" s="877"/>
      <c r="SZT72" s="877"/>
      <c r="SZU72" s="877"/>
      <c r="SZV72" s="877"/>
      <c r="SZW72" s="877"/>
      <c r="SZX72" s="877"/>
      <c r="SZY72" s="877"/>
      <c r="SZZ72" s="877"/>
      <c r="TAA72" s="877"/>
      <c r="TAB72" s="877"/>
      <c r="TAC72" s="877"/>
      <c r="TAD72" s="877"/>
      <c r="TAE72" s="877"/>
      <c r="TAF72" s="877"/>
      <c r="TAG72" s="877"/>
      <c r="TAH72" s="877"/>
      <c r="TAI72" s="877"/>
      <c r="TAJ72" s="877"/>
      <c r="TAK72" s="877"/>
      <c r="TAL72" s="877"/>
      <c r="TAM72" s="877"/>
      <c r="TAN72" s="877"/>
      <c r="TAO72" s="877"/>
      <c r="TAP72" s="877"/>
      <c r="TAQ72" s="877"/>
      <c r="TAR72" s="877"/>
      <c r="TAS72" s="877"/>
      <c r="TAT72" s="877"/>
      <c r="TAU72" s="877"/>
      <c r="TAV72" s="877"/>
      <c r="TAW72" s="877"/>
      <c r="TAX72" s="877"/>
      <c r="TAY72" s="877"/>
      <c r="TAZ72" s="877"/>
      <c r="TBA72" s="877"/>
      <c r="TBB72" s="877"/>
      <c r="TBC72" s="877"/>
      <c r="TBD72" s="877"/>
      <c r="TBE72" s="877"/>
      <c r="TBF72" s="877"/>
      <c r="TBG72" s="877"/>
      <c r="TBH72" s="877"/>
      <c r="TBI72" s="877"/>
      <c r="TBJ72" s="877"/>
      <c r="TBK72" s="877"/>
      <c r="TBL72" s="877"/>
      <c r="TBM72" s="877"/>
      <c r="TBN72" s="877"/>
      <c r="TBO72" s="877"/>
      <c r="TBP72" s="877"/>
      <c r="TBQ72" s="877"/>
      <c r="TBR72" s="877"/>
      <c r="TBS72" s="877"/>
      <c r="TBT72" s="877"/>
      <c r="TBU72" s="877"/>
      <c r="TBV72" s="877"/>
      <c r="TBW72" s="877"/>
      <c r="TBX72" s="877"/>
      <c r="TBY72" s="877"/>
      <c r="TBZ72" s="877"/>
      <c r="TCA72" s="877"/>
      <c r="TCB72" s="877"/>
      <c r="TCC72" s="877"/>
      <c r="TCD72" s="877"/>
      <c r="TCE72" s="877"/>
      <c r="TCF72" s="877"/>
      <c r="TCG72" s="877"/>
      <c r="TCH72" s="877"/>
      <c r="TCI72" s="877"/>
      <c r="TCJ72" s="877"/>
      <c r="TCK72" s="877"/>
      <c r="TCL72" s="877"/>
      <c r="TCM72" s="877"/>
      <c r="TCN72" s="877"/>
      <c r="TCO72" s="877"/>
      <c r="TCP72" s="877"/>
      <c r="TCQ72" s="877"/>
      <c r="TCR72" s="877"/>
      <c r="TCS72" s="877"/>
      <c r="TCT72" s="877"/>
      <c r="TCU72" s="877"/>
      <c r="TCV72" s="877"/>
      <c r="TCW72" s="877"/>
      <c r="TCX72" s="877"/>
      <c r="TCY72" s="877"/>
      <c r="TCZ72" s="877"/>
      <c r="TDA72" s="877"/>
      <c r="TDB72" s="877"/>
      <c r="TDC72" s="877"/>
      <c r="TDD72" s="877"/>
      <c r="TDE72" s="877"/>
      <c r="TDF72" s="877"/>
      <c r="TDG72" s="877"/>
      <c r="TDH72" s="877"/>
      <c r="TDI72" s="877"/>
      <c r="TDJ72" s="877"/>
      <c r="TDK72" s="877"/>
      <c r="TDL72" s="877"/>
      <c r="TDM72" s="877"/>
      <c r="TDN72" s="877"/>
      <c r="TDO72" s="877"/>
      <c r="TDP72" s="877"/>
      <c r="TDQ72" s="877"/>
      <c r="TDR72" s="877"/>
      <c r="TDS72" s="877"/>
      <c r="TDT72" s="877"/>
      <c r="TDU72" s="877"/>
      <c r="TDV72" s="877"/>
      <c r="TDW72" s="877"/>
      <c r="TDX72" s="877"/>
      <c r="TDY72" s="877"/>
      <c r="TDZ72" s="877"/>
      <c r="TEA72" s="877"/>
      <c r="TEB72" s="877"/>
      <c r="TEC72" s="877"/>
      <c r="TED72" s="877"/>
      <c r="TEE72" s="877"/>
      <c r="TEF72" s="877"/>
      <c r="TEG72" s="877"/>
      <c r="TEH72" s="877"/>
      <c r="TEI72" s="877"/>
      <c r="TEJ72" s="877"/>
      <c r="TEK72" s="877"/>
      <c r="TEL72" s="877"/>
      <c r="TEM72" s="877"/>
      <c r="TEN72" s="877"/>
      <c r="TEO72" s="877"/>
      <c r="TEP72" s="877"/>
      <c r="TEQ72" s="877"/>
      <c r="TER72" s="877"/>
      <c r="TES72" s="877"/>
      <c r="TET72" s="877"/>
      <c r="TEU72" s="877"/>
      <c r="TEV72" s="877"/>
      <c r="TEW72" s="877"/>
      <c r="TEX72" s="877"/>
      <c r="TEY72" s="877"/>
      <c r="TEZ72" s="877"/>
      <c r="TFA72" s="877"/>
      <c r="TFB72" s="877"/>
      <c r="TFC72" s="877"/>
      <c r="TFD72" s="877"/>
      <c r="TFE72" s="877"/>
      <c r="TFF72" s="877"/>
      <c r="TFG72" s="877"/>
      <c r="TFH72" s="877"/>
      <c r="TFI72" s="877"/>
      <c r="TFJ72" s="877"/>
      <c r="TFK72" s="877"/>
      <c r="TFL72" s="877"/>
      <c r="TFM72" s="877"/>
      <c r="TFN72" s="877"/>
      <c r="TFO72" s="877"/>
      <c r="TFP72" s="877"/>
      <c r="TFQ72" s="877"/>
      <c r="TFR72" s="877"/>
      <c r="TFS72" s="877"/>
      <c r="TFT72" s="877"/>
      <c r="TFU72" s="877"/>
      <c r="TFV72" s="877"/>
      <c r="TFW72" s="877"/>
      <c r="TFX72" s="877"/>
      <c r="TFY72" s="877"/>
      <c r="TFZ72" s="877"/>
      <c r="TGA72" s="877"/>
      <c r="TGB72" s="877"/>
      <c r="TGC72" s="877"/>
      <c r="TGD72" s="877"/>
      <c r="TGE72" s="877"/>
      <c r="TGF72" s="877"/>
      <c r="TGG72" s="877"/>
      <c r="TGH72" s="877"/>
      <c r="TGI72" s="877"/>
      <c r="TGJ72" s="877"/>
      <c r="TGK72" s="877"/>
      <c r="TGL72" s="877"/>
      <c r="TGM72" s="877"/>
      <c r="TGN72" s="877"/>
      <c r="TGO72" s="877"/>
      <c r="TGP72" s="877"/>
      <c r="TGQ72" s="877"/>
      <c r="TGR72" s="877"/>
      <c r="TGS72" s="877"/>
      <c r="TGT72" s="877"/>
      <c r="TGU72" s="877"/>
      <c r="TGV72" s="877"/>
      <c r="TGW72" s="877"/>
      <c r="TGX72" s="877"/>
      <c r="TGY72" s="877"/>
      <c r="TGZ72" s="877"/>
      <c r="THA72" s="877"/>
      <c r="THB72" s="877"/>
      <c r="THC72" s="877"/>
      <c r="THD72" s="877"/>
      <c r="THE72" s="877"/>
      <c r="THF72" s="877"/>
      <c r="THG72" s="877"/>
      <c r="THH72" s="877"/>
      <c r="THI72" s="877"/>
      <c r="THJ72" s="877"/>
      <c r="THK72" s="877"/>
      <c r="THL72" s="877"/>
      <c r="THM72" s="877"/>
      <c r="THN72" s="877"/>
      <c r="THO72" s="877"/>
      <c r="THP72" s="877"/>
      <c r="THQ72" s="877"/>
      <c r="THR72" s="877"/>
      <c r="THS72" s="877"/>
      <c r="THT72" s="877"/>
      <c r="THU72" s="877"/>
      <c r="THV72" s="877"/>
      <c r="THW72" s="877"/>
      <c r="THX72" s="877"/>
      <c r="THY72" s="877"/>
      <c r="THZ72" s="877"/>
      <c r="TIA72" s="877"/>
      <c r="TIB72" s="877"/>
      <c r="TIC72" s="877"/>
      <c r="TID72" s="877"/>
      <c r="TIE72" s="877"/>
      <c r="TIF72" s="877"/>
      <c r="TIG72" s="877"/>
      <c r="TIH72" s="877"/>
      <c r="TII72" s="877"/>
      <c r="TIJ72" s="877"/>
      <c r="TIK72" s="877"/>
      <c r="TIL72" s="877"/>
      <c r="TIM72" s="877"/>
      <c r="TIN72" s="877"/>
      <c r="TIO72" s="877"/>
      <c r="TIP72" s="877"/>
      <c r="TIQ72" s="877"/>
      <c r="TIR72" s="877"/>
      <c r="TIS72" s="877"/>
      <c r="TIT72" s="877"/>
      <c r="TIU72" s="877"/>
      <c r="TIV72" s="877"/>
      <c r="TIW72" s="877"/>
      <c r="TIX72" s="877"/>
      <c r="TIY72" s="877"/>
      <c r="TIZ72" s="877"/>
      <c r="TJA72" s="877"/>
      <c r="TJB72" s="877"/>
      <c r="TJC72" s="877"/>
      <c r="TJD72" s="877"/>
      <c r="TJE72" s="877"/>
      <c r="TJF72" s="877"/>
      <c r="TJG72" s="877"/>
      <c r="TJH72" s="877"/>
      <c r="TJI72" s="877"/>
      <c r="TJJ72" s="877"/>
      <c r="TJK72" s="877"/>
      <c r="TJL72" s="877"/>
      <c r="TJM72" s="877"/>
      <c r="TJN72" s="877"/>
      <c r="TJO72" s="877"/>
      <c r="TJP72" s="877"/>
      <c r="TJQ72" s="877"/>
      <c r="TJR72" s="877"/>
      <c r="TJS72" s="877"/>
      <c r="TJT72" s="877"/>
      <c r="TJU72" s="877"/>
      <c r="TJV72" s="877"/>
      <c r="TJW72" s="877"/>
      <c r="TJX72" s="877"/>
      <c r="TJY72" s="877"/>
      <c r="TJZ72" s="877"/>
      <c r="TKA72" s="877"/>
      <c r="TKB72" s="877"/>
      <c r="TKC72" s="877"/>
      <c r="TKD72" s="877"/>
      <c r="TKE72" s="877"/>
      <c r="TKF72" s="877"/>
      <c r="TKG72" s="877"/>
      <c r="TKH72" s="877"/>
      <c r="TKI72" s="877"/>
      <c r="TKJ72" s="877"/>
      <c r="TKK72" s="877"/>
      <c r="TKL72" s="877"/>
      <c r="TKM72" s="877"/>
      <c r="TKN72" s="877"/>
      <c r="TKO72" s="877"/>
      <c r="TKP72" s="877"/>
      <c r="TKQ72" s="877"/>
      <c r="TKR72" s="877"/>
      <c r="TKS72" s="877"/>
      <c r="TKT72" s="877"/>
      <c r="TKU72" s="877"/>
      <c r="TKV72" s="877"/>
      <c r="TKW72" s="877"/>
      <c r="TKX72" s="877"/>
      <c r="TKY72" s="877"/>
      <c r="TKZ72" s="877"/>
      <c r="TLA72" s="877"/>
      <c r="TLB72" s="877"/>
      <c r="TLC72" s="877"/>
      <c r="TLD72" s="877"/>
      <c r="TLE72" s="877"/>
      <c r="TLF72" s="877"/>
      <c r="TLG72" s="877"/>
      <c r="TLH72" s="877"/>
      <c r="TLI72" s="877"/>
      <c r="TLJ72" s="877"/>
      <c r="TLK72" s="877"/>
      <c r="TLL72" s="877"/>
      <c r="TLM72" s="877"/>
      <c r="TLN72" s="877"/>
      <c r="TLO72" s="877"/>
      <c r="TLP72" s="877"/>
      <c r="TLQ72" s="877"/>
      <c r="TLR72" s="877"/>
      <c r="TLS72" s="877"/>
      <c r="TLT72" s="877"/>
      <c r="TLU72" s="877"/>
      <c r="TLV72" s="877"/>
      <c r="TLW72" s="877"/>
      <c r="TLX72" s="877"/>
      <c r="TLY72" s="877"/>
      <c r="TLZ72" s="877"/>
      <c r="TMA72" s="877"/>
      <c r="TMB72" s="877"/>
      <c r="TMC72" s="877"/>
      <c r="TMD72" s="877"/>
      <c r="TME72" s="877"/>
      <c r="TMF72" s="877"/>
      <c r="TMG72" s="877"/>
      <c r="TMH72" s="877"/>
      <c r="TMI72" s="877"/>
      <c r="TMJ72" s="877"/>
      <c r="TMK72" s="877"/>
      <c r="TML72" s="877"/>
      <c r="TMM72" s="877"/>
      <c r="TMN72" s="877"/>
      <c r="TMO72" s="877"/>
      <c r="TMP72" s="877"/>
      <c r="TMQ72" s="877"/>
      <c r="TMR72" s="877"/>
      <c r="TMS72" s="877"/>
      <c r="TMT72" s="877"/>
      <c r="TMU72" s="877"/>
      <c r="TMV72" s="877"/>
      <c r="TMW72" s="877"/>
      <c r="TMX72" s="877"/>
      <c r="TMY72" s="877"/>
      <c r="TMZ72" s="877"/>
      <c r="TNA72" s="877"/>
      <c r="TNB72" s="877"/>
      <c r="TNC72" s="877"/>
      <c r="TND72" s="877"/>
      <c r="TNE72" s="877"/>
      <c r="TNF72" s="877"/>
      <c r="TNG72" s="877"/>
      <c r="TNH72" s="877"/>
      <c r="TNI72" s="877"/>
      <c r="TNJ72" s="877"/>
      <c r="TNK72" s="877"/>
      <c r="TNL72" s="877"/>
      <c r="TNM72" s="877"/>
      <c r="TNN72" s="877"/>
      <c r="TNO72" s="877"/>
      <c r="TNP72" s="877"/>
      <c r="TNQ72" s="877"/>
      <c r="TNR72" s="877"/>
      <c r="TNS72" s="877"/>
      <c r="TNT72" s="877"/>
      <c r="TNU72" s="877"/>
      <c r="TNV72" s="877"/>
      <c r="TNW72" s="877"/>
      <c r="TNX72" s="877"/>
      <c r="TNY72" s="877"/>
      <c r="TNZ72" s="877"/>
      <c r="TOA72" s="877"/>
      <c r="TOB72" s="877"/>
      <c r="TOC72" s="877"/>
      <c r="TOD72" s="877"/>
      <c r="TOE72" s="877"/>
      <c r="TOF72" s="877"/>
      <c r="TOG72" s="877"/>
      <c r="TOH72" s="877"/>
      <c r="TOI72" s="877"/>
      <c r="TOJ72" s="877"/>
      <c r="TOK72" s="877"/>
      <c r="TOL72" s="877"/>
      <c r="TOM72" s="877"/>
      <c r="TON72" s="877"/>
      <c r="TOO72" s="877"/>
      <c r="TOP72" s="877"/>
      <c r="TOQ72" s="877"/>
      <c r="TOR72" s="877"/>
      <c r="TOS72" s="877"/>
      <c r="TOT72" s="877"/>
      <c r="TOU72" s="877"/>
      <c r="TOV72" s="877"/>
      <c r="TOW72" s="877"/>
      <c r="TOX72" s="877"/>
      <c r="TOY72" s="877"/>
      <c r="TOZ72" s="877"/>
      <c r="TPA72" s="877"/>
      <c r="TPB72" s="877"/>
      <c r="TPC72" s="877"/>
      <c r="TPD72" s="877"/>
      <c r="TPE72" s="877"/>
      <c r="TPF72" s="877"/>
      <c r="TPG72" s="877"/>
      <c r="TPH72" s="877"/>
      <c r="TPI72" s="877"/>
      <c r="TPJ72" s="877"/>
      <c r="TPK72" s="877"/>
      <c r="TPL72" s="877"/>
      <c r="TPM72" s="877"/>
      <c r="TPN72" s="877"/>
      <c r="TPO72" s="877"/>
      <c r="TPP72" s="877"/>
      <c r="TPQ72" s="877"/>
      <c r="TPR72" s="877"/>
      <c r="TPS72" s="877"/>
      <c r="TPT72" s="877"/>
      <c r="TPU72" s="877"/>
      <c r="TPV72" s="877"/>
      <c r="TPW72" s="877"/>
      <c r="TPX72" s="877"/>
      <c r="TPY72" s="877"/>
      <c r="TPZ72" s="877"/>
      <c r="TQA72" s="877"/>
      <c r="TQB72" s="877"/>
      <c r="TQC72" s="877"/>
      <c r="TQD72" s="877"/>
      <c r="TQE72" s="877"/>
      <c r="TQF72" s="877"/>
      <c r="TQG72" s="877"/>
      <c r="TQH72" s="877"/>
      <c r="TQI72" s="877"/>
      <c r="TQJ72" s="877"/>
      <c r="TQK72" s="877"/>
      <c r="TQL72" s="877"/>
      <c r="TQM72" s="877"/>
      <c r="TQN72" s="877"/>
      <c r="TQO72" s="877"/>
      <c r="TQP72" s="877"/>
      <c r="TQQ72" s="877"/>
      <c r="TQR72" s="877"/>
      <c r="TQS72" s="877"/>
      <c r="TQT72" s="877"/>
      <c r="TQU72" s="877"/>
      <c r="TQV72" s="877"/>
      <c r="TQW72" s="877"/>
      <c r="TQX72" s="877"/>
      <c r="TQY72" s="877"/>
      <c r="TQZ72" s="877"/>
      <c r="TRA72" s="877"/>
      <c r="TRB72" s="877"/>
      <c r="TRC72" s="877"/>
      <c r="TRD72" s="877"/>
      <c r="TRE72" s="877"/>
      <c r="TRF72" s="877"/>
      <c r="TRG72" s="877"/>
      <c r="TRH72" s="877"/>
      <c r="TRI72" s="877"/>
      <c r="TRJ72" s="877"/>
      <c r="TRK72" s="877"/>
      <c r="TRL72" s="877"/>
      <c r="TRM72" s="877"/>
      <c r="TRN72" s="877"/>
      <c r="TRO72" s="877"/>
      <c r="TRP72" s="877"/>
      <c r="TRQ72" s="877"/>
      <c r="TRR72" s="877"/>
      <c r="TRS72" s="877"/>
      <c r="TRT72" s="877"/>
      <c r="TRU72" s="877"/>
      <c r="TRV72" s="877"/>
      <c r="TRW72" s="877"/>
      <c r="TRX72" s="877"/>
      <c r="TRY72" s="877"/>
      <c r="TRZ72" s="877"/>
      <c r="TSA72" s="877"/>
      <c r="TSB72" s="877"/>
      <c r="TSC72" s="877"/>
      <c r="TSD72" s="877"/>
      <c r="TSE72" s="877"/>
      <c r="TSF72" s="877"/>
      <c r="TSG72" s="877"/>
      <c r="TSH72" s="877"/>
      <c r="TSI72" s="877"/>
      <c r="TSJ72" s="877"/>
      <c r="TSK72" s="877"/>
      <c r="TSL72" s="877"/>
      <c r="TSM72" s="877"/>
      <c r="TSN72" s="877"/>
      <c r="TSO72" s="877"/>
      <c r="TSP72" s="877"/>
      <c r="TSQ72" s="877"/>
      <c r="TSR72" s="877"/>
      <c r="TSS72" s="877"/>
      <c r="TST72" s="877"/>
      <c r="TSU72" s="877"/>
      <c r="TSV72" s="877"/>
      <c r="TSW72" s="877"/>
      <c r="TSX72" s="877"/>
      <c r="TSY72" s="877"/>
      <c r="TSZ72" s="877"/>
      <c r="TTA72" s="877"/>
      <c r="TTB72" s="877"/>
      <c r="TTC72" s="877"/>
      <c r="TTD72" s="877"/>
      <c r="TTE72" s="877"/>
      <c r="TTF72" s="877"/>
      <c r="TTG72" s="877"/>
      <c r="TTH72" s="877"/>
      <c r="TTI72" s="877"/>
      <c r="TTJ72" s="877"/>
      <c r="TTK72" s="877"/>
      <c r="TTL72" s="877"/>
      <c r="TTM72" s="877"/>
      <c r="TTN72" s="877"/>
      <c r="TTO72" s="877"/>
      <c r="TTP72" s="877"/>
      <c r="TTQ72" s="877"/>
      <c r="TTR72" s="877"/>
      <c r="TTS72" s="877"/>
      <c r="TTT72" s="877"/>
      <c r="TTU72" s="877"/>
      <c r="TTV72" s="877"/>
      <c r="TTW72" s="877"/>
      <c r="TTX72" s="877"/>
      <c r="TTY72" s="877"/>
      <c r="TTZ72" s="877"/>
      <c r="TUA72" s="877"/>
      <c r="TUB72" s="877"/>
      <c r="TUC72" s="877"/>
      <c r="TUD72" s="877"/>
      <c r="TUE72" s="877"/>
      <c r="TUF72" s="877"/>
      <c r="TUG72" s="877"/>
      <c r="TUH72" s="877"/>
      <c r="TUI72" s="877"/>
      <c r="TUJ72" s="877"/>
      <c r="TUK72" s="877"/>
      <c r="TUL72" s="877"/>
      <c r="TUM72" s="877"/>
      <c r="TUN72" s="877"/>
      <c r="TUO72" s="877"/>
      <c r="TUP72" s="877"/>
      <c r="TUQ72" s="877"/>
      <c r="TUR72" s="877"/>
      <c r="TUS72" s="877"/>
      <c r="TUT72" s="877"/>
      <c r="TUU72" s="877"/>
      <c r="TUV72" s="877"/>
      <c r="TUW72" s="877"/>
      <c r="TUX72" s="877"/>
      <c r="TUY72" s="877"/>
      <c r="TUZ72" s="877"/>
      <c r="TVA72" s="877"/>
      <c r="TVB72" s="877"/>
      <c r="TVC72" s="877"/>
      <c r="TVD72" s="877"/>
      <c r="TVE72" s="877"/>
      <c r="TVF72" s="877"/>
      <c r="TVG72" s="877"/>
      <c r="TVH72" s="877"/>
      <c r="TVI72" s="877"/>
      <c r="TVJ72" s="877"/>
      <c r="TVK72" s="877"/>
      <c r="TVL72" s="877"/>
      <c r="TVM72" s="877"/>
      <c r="TVN72" s="877"/>
      <c r="TVO72" s="877"/>
      <c r="TVP72" s="877"/>
      <c r="TVQ72" s="877"/>
      <c r="TVR72" s="877"/>
      <c r="TVS72" s="877"/>
      <c r="TVT72" s="877"/>
      <c r="TVU72" s="877"/>
      <c r="TVV72" s="877"/>
      <c r="TVW72" s="877"/>
      <c r="TVX72" s="877"/>
      <c r="TVY72" s="877"/>
      <c r="TVZ72" s="877"/>
      <c r="TWA72" s="877"/>
      <c r="TWB72" s="877"/>
      <c r="TWC72" s="877"/>
      <c r="TWD72" s="877"/>
      <c r="TWE72" s="877"/>
      <c r="TWF72" s="877"/>
      <c r="TWG72" s="877"/>
      <c r="TWH72" s="877"/>
      <c r="TWI72" s="877"/>
      <c r="TWJ72" s="877"/>
      <c r="TWK72" s="877"/>
      <c r="TWL72" s="877"/>
      <c r="TWM72" s="877"/>
      <c r="TWN72" s="877"/>
      <c r="TWO72" s="877"/>
      <c r="TWP72" s="877"/>
      <c r="TWQ72" s="877"/>
      <c r="TWR72" s="877"/>
      <c r="TWS72" s="877"/>
      <c r="TWT72" s="877"/>
      <c r="TWU72" s="877"/>
      <c r="TWV72" s="877"/>
      <c r="TWW72" s="877"/>
      <c r="TWX72" s="877"/>
      <c r="TWY72" s="877"/>
      <c r="TWZ72" s="877"/>
      <c r="TXA72" s="877"/>
      <c r="TXB72" s="877"/>
      <c r="TXC72" s="877"/>
      <c r="TXD72" s="877"/>
      <c r="TXE72" s="877"/>
      <c r="TXF72" s="877"/>
      <c r="TXG72" s="877"/>
      <c r="TXH72" s="877"/>
      <c r="TXI72" s="877"/>
      <c r="TXJ72" s="877"/>
      <c r="TXK72" s="877"/>
      <c r="TXL72" s="877"/>
      <c r="TXM72" s="877"/>
      <c r="TXN72" s="877"/>
      <c r="TXO72" s="877"/>
      <c r="TXP72" s="877"/>
      <c r="TXQ72" s="877"/>
      <c r="TXR72" s="877"/>
      <c r="TXS72" s="877"/>
      <c r="TXT72" s="877"/>
      <c r="TXU72" s="877"/>
      <c r="TXV72" s="877"/>
      <c r="TXW72" s="877"/>
      <c r="TXX72" s="877"/>
      <c r="TXY72" s="877"/>
      <c r="TXZ72" s="877"/>
      <c r="TYA72" s="877"/>
      <c r="TYB72" s="877"/>
      <c r="TYC72" s="877"/>
      <c r="TYD72" s="877"/>
      <c r="TYE72" s="877"/>
      <c r="TYF72" s="877"/>
      <c r="TYG72" s="877"/>
      <c r="TYH72" s="877"/>
      <c r="TYI72" s="877"/>
      <c r="TYJ72" s="877"/>
      <c r="TYK72" s="877"/>
      <c r="TYL72" s="877"/>
      <c r="TYM72" s="877"/>
      <c r="TYN72" s="877"/>
      <c r="TYO72" s="877"/>
      <c r="TYP72" s="877"/>
      <c r="TYQ72" s="877"/>
      <c r="TYR72" s="877"/>
      <c r="TYS72" s="877"/>
      <c r="TYT72" s="877"/>
      <c r="TYU72" s="877"/>
      <c r="TYV72" s="877"/>
      <c r="TYW72" s="877"/>
      <c r="TYX72" s="877"/>
      <c r="TYY72" s="877"/>
      <c r="TYZ72" s="877"/>
      <c r="TZA72" s="877"/>
      <c r="TZB72" s="877"/>
      <c r="TZC72" s="877"/>
      <c r="TZD72" s="877"/>
      <c r="TZE72" s="877"/>
      <c r="TZF72" s="877"/>
      <c r="TZG72" s="877"/>
      <c r="TZH72" s="877"/>
      <c r="TZI72" s="877"/>
      <c r="TZJ72" s="877"/>
      <c r="TZK72" s="877"/>
      <c r="TZL72" s="877"/>
      <c r="TZM72" s="877"/>
      <c r="TZN72" s="877"/>
      <c r="TZO72" s="877"/>
      <c r="TZP72" s="877"/>
      <c r="TZQ72" s="877"/>
      <c r="TZR72" s="877"/>
      <c r="TZS72" s="877"/>
      <c r="TZT72" s="877"/>
      <c r="TZU72" s="877"/>
      <c r="TZV72" s="877"/>
      <c r="TZW72" s="877"/>
      <c r="TZX72" s="877"/>
      <c r="TZY72" s="877"/>
      <c r="TZZ72" s="877"/>
      <c r="UAA72" s="877"/>
      <c r="UAB72" s="877"/>
      <c r="UAC72" s="877"/>
      <c r="UAD72" s="877"/>
      <c r="UAE72" s="877"/>
      <c r="UAF72" s="877"/>
      <c r="UAG72" s="877"/>
      <c r="UAH72" s="877"/>
      <c r="UAI72" s="877"/>
      <c r="UAJ72" s="877"/>
      <c r="UAK72" s="877"/>
      <c r="UAL72" s="877"/>
      <c r="UAM72" s="877"/>
      <c r="UAN72" s="877"/>
      <c r="UAO72" s="877"/>
      <c r="UAP72" s="877"/>
      <c r="UAQ72" s="877"/>
      <c r="UAR72" s="877"/>
      <c r="UAS72" s="877"/>
      <c r="UAT72" s="877"/>
      <c r="UAU72" s="877"/>
      <c r="UAV72" s="877"/>
      <c r="UAW72" s="877"/>
      <c r="UAX72" s="877"/>
      <c r="UAY72" s="877"/>
      <c r="UAZ72" s="877"/>
      <c r="UBA72" s="877"/>
      <c r="UBB72" s="877"/>
      <c r="UBC72" s="877"/>
      <c r="UBD72" s="877"/>
      <c r="UBE72" s="877"/>
      <c r="UBF72" s="877"/>
      <c r="UBG72" s="877"/>
      <c r="UBH72" s="877"/>
      <c r="UBI72" s="877"/>
      <c r="UBJ72" s="877"/>
      <c r="UBK72" s="877"/>
      <c r="UBL72" s="877"/>
      <c r="UBM72" s="877"/>
      <c r="UBN72" s="877"/>
      <c r="UBO72" s="877"/>
      <c r="UBP72" s="877"/>
      <c r="UBQ72" s="877"/>
      <c r="UBR72" s="877"/>
      <c r="UBS72" s="877"/>
      <c r="UBT72" s="877"/>
      <c r="UBU72" s="877"/>
      <c r="UBV72" s="877"/>
      <c r="UBW72" s="877"/>
      <c r="UBX72" s="877"/>
      <c r="UBY72" s="877"/>
      <c r="UBZ72" s="877"/>
      <c r="UCA72" s="877"/>
      <c r="UCB72" s="877"/>
      <c r="UCC72" s="877"/>
      <c r="UCD72" s="877"/>
      <c r="UCE72" s="877"/>
      <c r="UCF72" s="877"/>
      <c r="UCG72" s="877"/>
      <c r="UCH72" s="877"/>
      <c r="UCI72" s="877"/>
      <c r="UCJ72" s="877"/>
      <c r="UCK72" s="877"/>
      <c r="UCL72" s="877"/>
      <c r="UCM72" s="877"/>
      <c r="UCN72" s="877"/>
      <c r="UCO72" s="877"/>
      <c r="UCP72" s="877"/>
      <c r="UCQ72" s="877"/>
      <c r="UCR72" s="877"/>
      <c r="UCS72" s="877"/>
      <c r="UCT72" s="877"/>
      <c r="UCU72" s="877"/>
      <c r="UCV72" s="877"/>
      <c r="UCW72" s="877"/>
      <c r="UCX72" s="877"/>
      <c r="UCY72" s="877"/>
      <c r="UCZ72" s="877"/>
      <c r="UDA72" s="877"/>
      <c r="UDB72" s="877"/>
      <c r="UDC72" s="877"/>
      <c r="UDD72" s="877"/>
      <c r="UDE72" s="877"/>
      <c r="UDF72" s="877"/>
      <c r="UDG72" s="877"/>
      <c r="UDH72" s="877"/>
      <c r="UDI72" s="877"/>
      <c r="UDJ72" s="877"/>
      <c r="UDK72" s="877"/>
      <c r="UDL72" s="877"/>
      <c r="UDM72" s="877"/>
      <c r="UDN72" s="877"/>
      <c r="UDO72" s="877"/>
      <c r="UDP72" s="877"/>
      <c r="UDQ72" s="877"/>
      <c r="UDR72" s="877"/>
      <c r="UDS72" s="877"/>
      <c r="UDT72" s="877"/>
      <c r="UDU72" s="877"/>
      <c r="UDV72" s="877"/>
      <c r="UDW72" s="877"/>
      <c r="UDX72" s="877"/>
      <c r="UDY72" s="877"/>
      <c r="UDZ72" s="877"/>
      <c r="UEA72" s="877"/>
      <c r="UEB72" s="877"/>
      <c r="UEC72" s="877"/>
      <c r="UED72" s="877"/>
      <c r="UEE72" s="877"/>
      <c r="UEF72" s="877"/>
      <c r="UEG72" s="877"/>
      <c r="UEH72" s="877"/>
      <c r="UEI72" s="877"/>
      <c r="UEJ72" s="877"/>
      <c r="UEK72" s="877"/>
      <c r="UEL72" s="877"/>
      <c r="UEM72" s="877"/>
      <c r="UEN72" s="877"/>
      <c r="UEO72" s="877"/>
      <c r="UEP72" s="877"/>
      <c r="UEQ72" s="877"/>
      <c r="UER72" s="877"/>
      <c r="UES72" s="877"/>
      <c r="UET72" s="877"/>
      <c r="UEU72" s="877"/>
      <c r="UEV72" s="877"/>
      <c r="UEW72" s="877"/>
      <c r="UEX72" s="877"/>
      <c r="UEY72" s="877"/>
      <c r="UEZ72" s="877"/>
      <c r="UFA72" s="877"/>
      <c r="UFB72" s="877"/>
      <c r="UFC72" s="877"/>
      <c r="UFD72" s="877"/>
      <c r="UFE72" s="877"/>
      <c r="UFF72" s="877"/>
      <c r="UFG72" s="877"/>
      <c r="UFH72" s="877"/>
      <c r="UFI72" s="877"/>
      <c r="UFJ72" s="877"/>
      <c r="UFK72" s="877"/>
      <c r="UFL72" s="877"/>
      <c r="UFM72" s="877"/>
      <c r="UFN72" s="877"/>
      <c r="UFO72" s="877"/>
      <c r="UFP72" s="877"/>
      <c r="UFQ72" s="877"/>
      <c r="UFR72" s="877"/>
      <c r="UFS72" s="877"/>
      <c r="UFT72" s="877"/>
      <c r="UFU72" s="877"/>
      <c r="UFV72" s="877"/>
      <c r="UFW72" s="877"/>
      <c r="UFX72" s="877"/>
      <c r="UFY72" s="877"/>
      <c r="UFZ72" s="877"/>
      <c r="UGA72" s="877"/>
      <c r="UGB72" s="877"/>
      <c r="UGC72" s="877"/>
      <c r="UGD72" s="877"/>
      <c r="UGE72" s="877"/>
      <c r="UGF72" s="877"/>
      <c r="UGG72" s="877"/>
      <c r="UGH72" s="877"/>
      <c r="UGI72" s="877"/>
      <c r="UGJ72" s="877"/>
      <c r="UGK72" s="877"/>
      <c r="UGL72" s="877"/>
      <c r="UGM72" s="877"/>
      <c r="UGN72" s="877"/>
      <c r="UGO72" s="877"/>
      <c r="UGP72" s="877"/>
      <c r="UGQ72" s="877"/>
      <c r="UGR72" s="877"/>
      <c r="UGS72" s="877"/>
      <c r="UGT72" s="877"/>
      <c r="UGU72" s="877"/>
      <c r="UGV72" s="877"/>
      <c r="UGW72" s="877"/>
      <c r="UGX72" s="877"/>
      <c r="UGY72" s="877"/>
      <c r="UGZ72" s="877"/>
      <c r="UHA72" s="877"/>
      <c r="UHB72" s="877"/>
      <c r="UHC72" s="877"/>
      <c r="UHD72" s="877"/>
      <c r="UHE72" s="877"/>
      <c r="UHF72" s="877"/>
      <c r="UHG72" s="877"/>
      <c r="UHH72" s="877"/>
      <c r="UHI72" s="877"/>
      <c r="UHJ72" s="877"/>
      <c r="UHK72" s="877"/>
      <c r="UHL72" s="877"/>
      <c r="UHM72" s="877"/>
      <c r="UHN72" s="877"/>
      <c r="UHO72" s="877"/>
      <c r="UHP72" s="877"/>
      <c r="UHQ72" s="877"/>
      <c r="UHR72" s="877"/>
      <c r="UHS72" s="877"/>
      <c r="UHT72" s="877"/>
      <c r="UHU72" s="877"/>
      <c r="UHV72" s="877"/>
      <c r="UHW72" s="877"/>
      <c r="UHX72" s="877"/>
      <c r="UHY72" s="877"/>
      <c r="UHZ72" s="877"/>
      <c r="UIA72" s="877"/>
      <c r="UIB72" s="877"/>
      <c r="UIC72" s="877"/>
      <c r="UID72" s="877"/>
      <c r="UIE72" s="877"/>
      <c r="UIF72" s="877"/>
      <c r="UIG72" s="877"/>
      <c r="UIH72" s="877"/>
      <c r="UII72" s="877"/>
      <c r="UIJ72" s="877"/>
      <c r="UIK72" s="877"/>
      <c r="UIL72" s="877"/>
      <c r="UIM72" s="877"/>
      <c r="UIN72" s="877"/>
      <c r="UIO72" s="877"/>
      <c r="UIP72" s="877"/>
      <c r="UIQ72" s="877"/>
      <c r="UIR72" s="877"/>
      <c r="UIS72" s="877"/>
      <c r="UIT72" s="877"/>
      <c r="UIU72" s="877"/>
      <c r="UIV72" s="877"/>
      <c r="UIW72" s="877"/>
      <c r="UIX72" s="877"/>
      <c r="UIY72" s="877"/>
      <c r="UIZ72" s="877"/>
      <c r="UJA72" s="877"/>
      <c r="UJB72" s="877"/>
      <c r="UJC72" s="877"/>
      <c r="UJD72" s="877"/>
      <c r="UJE72" s="877"/>
      <c r="UJF72" s="877"/>
      <c r="UJG72" s="877"/>
      <c r="UJH72" s="877"/>
      <c r="UJI72" s="877"/>
      <c r="UJJ72" s="877"/>
      <c r="UJK72" s="877"/>
      <c r="UJL72" s="877"/>
      <c r="UJM72" s="877"/>
      <c r="UJN72" s="877"/>
      <c r="UJO72" s="877"/>
      <c r="UJP72" s="877"/>
      <c r="UJQ72" s="877"/>
      <c r="UJR72" s="877"/>
      <c r="UJS72" s="877"/>
      <c r="UJT72" s="877"/>
      <c r="UJU72" s="877"/>
      <c r="UJV72" s="877"/>
      <c r="UJW72" s="877"/>
      <c r="UJX72" s="877"/>
      <c r="UJY72" s="877"/>
      <c r="UJZ72" s="877"/>
      <c r="UKA72" s="877"/>
      <c r="UKB72" s="877"/>
      <c r="UKC72" s="877"/>
      <c r="UKD72" s="877"/>
      <c r="UKE72" s="877"/>
      <c r="UKF72" s="877"/>
      <c r="UKG72" s="877"/>
      <c r="UKH72" s="877"/>
      <c r="UKI72" s="877"/>
      <c r="UKJ72" s="877"/>
      <c r="UKK72" s="877"/>
      <c r="UKL72" s="877"/>
      <c r="UKM72" s="877"/>
      <c r="UKN72" s="877"/>
      <c r="UKO72" s="877"/>
      <c r="UKP72" s="877"/>
      <c r="UKQ72" s="877"/>
      <c r="UKR72" s="877"/>
      <c r="UKS72" s="877"/>
      <c r="UKT72" s="877"/>
      <c r="UKU72" s="877"/>
      <c r="UKV72" s="877"/>
      <c r="UKW72" s="877"/>
      <c r="UKX72" s="877"/>
      <c r="UKY72" s="877"/>
      <c r="UKZ72" s="877"/>
      <c r="ULA72" s="877"/>
      <c r="ULB72" s="877"/>
      <c r="ULC72" s="877"/>
      <c r="ULD72" s="877"/>
      <c r="ULE72" s="877"/>
      <c r="ULF72" s="877"/>
      <c r="ULG72" s="877"/>
      <c r="ULH72" s="877"/>
      <c r="ULI72" s="877"/>
      <c r="ULJ72" s="877"/>
      <c r="ULK72" s="877"/>
      <c r="ULL72" s="877"/>
      <c r="ULM72" s="877"/>
      <c r="ULN72" s="877"/>
      <c r="ULO72" s="877"/>
      <c r="ULP72" s="877"/>
      <c r="ULQ72" s="877"/>
      <c r="ULR72" s="877"/>
      <c r="ULS72" s="877"/>
      <c r="ULT72" s="877"/>
      <c r="ULU72" s="877"/>
      <c r="ULV72" s="877"/>
      <c r="ULW72" s="877"/>
      <c r="ULX72" s="877"/>
      <c r="ULY72" s="877"/>
      <c r="ULZ72" s="877"/>
      <c r="UMA72" s="877"/>
      <c r="UMB72" s="877"/>
      <c r="UMC72" s="877"/>
      <c r="UMD72" s="877"/>
      <c r="UME72" s="877"/>
      <c r="UMF72" s="877"/>
      <c r="UMG72" s="877"/>
      <c r="UMH72" s="877"/>
      <c r="UMI72" s="877"/>
      <c r="UMJ72" s="877"/>
      <c r="UMK72" s="877"/>
      <c r="UML72" s="877"/>
      <c r="UMM72" s="877"/>
      <c r="UMN72" s="877"/>
      <c r="UMO72" s="877"/>
      <c r="UMP72" s="877"/>
      <c r="UMQ72" s="877"/>
      <c r="UMR72" s="877"/>
      <c r="UMS72" s="877"/>
      <c r="UMT72" s="877"/>
      <c r="UMU72" s="877"/>
      <c r="UMV72" s="877"/>
      <c r="UMW72" s="877"/>
      <c r="UMX72" s="877"/>
      <c r="UMY72" s="877"/>
      <c r="UMZ72" s="877"/>
      <c r="UNA72" s="877"/>
      <c r="UNB72" s="877"/>
      <c r="UNC72" s="877"/>
      <c r="UND72" s="877"/>
      <c r="UNE72" s="877"/>
      <c r="UNF72" s="877"/>
      <c r="UNG72" s="877"/>
      <c r="UNH72" s="877"/>
      <c r="UNI72" s="877"/>
      <c r="UNJ72" s="877"/>
      <c r="UNK72" s="877"/>
      <c r="UNL72" s="877"/>
      <c r="UNM72" s="877"/>
      <c r="UNN72" s="877"/>
      <c r="UNO72" s="877"/>
      <c r="UNP72" s="877"/>
      <c r="UNQ72" s="877"/>
      <c r="UNR72" s="877"/>
      <c r="UNS72" s="877"/>
      <c r="UNT72" s="877"/>
      <c r="UNU72" s="877"/>
      <c r="UNV72" s="877"/>
      <c r="UNW72" s="877"/>
      <c r="UNX72" s="877"/>
      <c r="UNY72" s="877"/>
      <c r="UNZ72" s="877"/>
      <c r="UOA72" s="877"/>
      <c r="UOB72" s="877"/>
      <c r="UOC72" s="877"/>
      <c r="UOD72" s="877"/>
      <c r="UOE72" s="877"/>
      <c r="UOF72" s="877"/>
      <c r="UOG72" s="877"/>
      <c r="UOH72" s="877"/>
      <c r="UOI72" s="877"/>
      <c r="UOJ72" s="877"/>
      <c r="UOK72" s="877"/>
      <c r="UOL72" s="877"/>
      <c r="UOM72" s="877"/>
      <c r="UON72" s="877"/>
      <c r="UOO72" s="877"/>
      <c r="UOP72" s="877"/>
      <c r="UOQ72" s="877"/>
      <c r="UOR72" s="877"/>
      <c r="UOS72" s="877"/>
      <c r="UOT72" s="877"/>
      <c r="UOU72" s="877"/>
      <c r="UOV72" s="877"/>
      <c r="UOW72" s="877"/>
      <c r="UOX72" s="877"/>
      <c r="UOY72" s="877"/>
      <c r="UOZ72" s="877"/>
      <c r="UPA72" s="877"/>
      <c r="UPB72" s="877"/>
      <c r="UPC72" s="877"/>
      <c r="UPD72" s="877"/>
      <c r="UPE72" s="877"/>
      <c r="UPF72" s="877"/>
      <c r="UPG72" s="877"/>
      <c r="UPH72" s="877"/>
      <c r="UPI72" s="877"/>
      <c r="UPJ72" s="877"/>
      <c r="UPK72" s="877"/>
      <c r="UPL72" s="877"/>
      <c r="UPM72" s="877"/>
      <c r="UPN72" s="877"/>
      <c r="UPO72" s="877"/>
      <c r="UPP72" s="877"/>
      <c r="UPQ72" s="877"/>
      <c r="UPR72" s="877"/>
      <c r="UPS72" s="877"/>
      <c r="UPT72" s="877"/>
      <c r="UPU72" s="877"/>
      <c r="UPV72" s="877"/>
      <c r="UPW72" s="877"/>
      <c r="UPX72" s="877"/>
      <c r="UPY72" s="877"/>
      <c r="UPZ72" s="877"/>
      <c r="UQA72" s="877"/>
      <c r="UQB72" s="877"/>
      <c r="UQC72" s="877"/>
      <c r="UQD72" s="877"/>
      <c r="UQE72" s="877"/>
      <c r="UQF72" s="877"/>
      <c r="UQG72" s="877"/>
      <c r="UQH72" s="877"/>
      <c r="UQI72" s="877"/>
      <c r="UQJ72" s="877"/>
      <c r="UQK72" s="877"/>
      <c r="UQL72" s="877"/>
      <c r="UQM72" s="877"/>
      <c r="UQN72" s="877"/>
      <c r="UQO72" s="877"/>
      <c r="UQP72" s="877"/>
      <c r="UQQ72" s="877"/>
      <c r="UQR72" s="877"/>
      <c r="UQS72" s="877"/>
      <c r="UQT72" s="877"/>
      <c r="UQU72" s="877"/>
      <c r="UQV72" s="877"/>
      <c r="UQW72" s="877"/>
      <c r="UQX72" s="877"/>
      <c r="UQY72" s="877"/>
      <c r="UQZ72" s="877"/>
      <c r="URA72" s="877"/>
      <c r="URB72" s="877"/>
      <c r="URC72" s="877"/>
      <c r="URD72" s="877"/>
      <c r="URE72" s="877"/>
      <c r="URF72" s="877"/>
      <c r="URG72" s="877"/>
      <c r="URH72" s="877"/>
      <c r="URI72" s="877"/>
      <c r="URJ72" s="877"/>
      <c r="URK72" s="877"/>
      <c r="URL72" s="877"/>
      <c r="URM72" s="877"/>
      <c r="URN72" s="877"/>
      <c r="URO72" s="877"/>
      <c r="URP72" s="877"/>
      <c r="URQ72" s="877"/>
      <c r="URR72" s="877"/>
      <c r="URS72" s="877"/>
      <c r="URT72" s="877"/>
      <c r="URU72" s="877"/>
      <c r="URV72" s="877"/>
      <c r="URW72" s="877"/>
      <c r="URX72" s="877"/>
      <c r="URY72" s="877"/>
      <c r="URZ72" s="877"/>
      <c r="USA72" s="877"/>
      <c r="USB72" s="877"/>
      <c r="USC72" s="877"/>
      <c r="USD72" s="877"/>
      <c r="USE72" s="877"/>
      <c r="USF72" s="877"/>
      <c r="USG72" s="877"/>
      <c r="USH72" s="877"/>
      <c r="USI72" s="877"/>
      <c r="USJ72" s="877"/>
      <c r="USK72" s="877"/>
      <c r="USL72" s="877"/>
      <c r="USM72" s="877"/>
      <c r="USN72" s="877"/>
      <c r="USO72" s="877"/>
      <c r="USP72" s="877"/>
      <c r="USQ72" s="877"/>
      <c r="USR72" s="877"/>
      <c r="USS72" s="877"/>
      <c r="UST72" s="877"/>
      <c r="USU72" s="877"/>
      <c r="USV72" s="877"/>
      <c r="USW72" s="877"/>
      <c r="USX72" s="877"/>
      <c r="USY72" s="877"/>
      <c r="USZ72" s="877"/>
      <c r="UTA72" s="877"/>
      <c r="UTB72" s="877"/>
      <c r="UTC72" s="877"/>
      <c r="UTD72" s="877"/>
      <c r="UTE72" s="877"/>
      <c r="UTF72" s="877"/>
      <c r="UTG72" s="877"/>
      <c r="UTH72" s="877"/>
      <c r="UTI72" s="877"/>
      <c r="UTJ72" s="877"/>
      <c r="UTK72" s="877"/>
      <c r="UTL72" s="877"/>
      <c r="UTM72" s="877"/>
      <c r="UTN72" s="877"/>
      <c r="UTO72" s="877"/>
      <c r="UTP72" s="877"/>
      <c r="UTQ72" s="877"/>
      <c r="UTR72" s="877"/>
      <c r="UTS72" s="877"/>
      <c r="UTT72" s="877"/>
      <c r="UTU72" s="877"/>
      <c r="UTV72" s="877"/>
      <c r="UTW72" s="877"/>
      <c r="UTX72" s="877"/>
      <c r="UTY72" s="877"/>
      <c r="UTZ72" s="877"/>
      <c r="UUA72" s="877"/>
      <c r="UUB72" s="877"/>
      <c r="UUC72" s="877"/>
      <c r="UUD72" s="877"/>
      <c r="UUE72" s="877"/>
      <c r="UUF72" s="877"/>
      <c r="UUG72" s="877"/>
      <c r="UUH72" s="877"/>
      <c r="UUI72" s="877"/>
      <c r="UUJ72" s="877"/>
      <c r="UUK72" s="877"/>
      <c r="UUL72" s="877"/>
      <c r="UUM72" s="877"/>
      <c r="UUN72" s="877"/>
      <c r="UUO72" s="877"/>
      <c r="UUP72" s="877"/>
      <c r="UUQ72" s="877"/>
      <c r="UUR72" s="877"/>
      <c r="UUS72" s="877"/>
      <c r="UUT72" s="877"/>
      <c r="UUU72" s="877"/>
      <c r="UUV72" s="877"/>
      <c r="UUW72" s="877"/>
      <c r="UUX72" s="877"/>
      <c r="UUY72" s="877"/>
      <c r="UUZ72" s="877"/>
      <c r="UVA72" s="877"/>
      <c r="UVB72" s="877"/>
      <c r="UVC72" s="877"/>
      <c r="UVD72" s="877"/>
      <c r="UVE72" s="877"/>
      <c r="UVF72" s="877"/>
      <c r="UVG72" s="877"/>
      <c r="UVH72" s="877"/>
      <c r="UVI72" s="877"/>
      <c r="UVJ72" s="877"/>
      <c r="UVK72" s="877"/>
      <c r="UVL72" s="877"/>
      <c r="UVM72" s="877"/>
      <c r="UVN72" s="877"/>
      <c r="UVO72" s="877"/>
      <c r="UVP72" s="877"/>
      <c r="UVQ72" s="877"/>
      <c r="UVR72" s="877"/>
      <c r="UVS72" s="877"/>
      <c r="UVT72" s="877"/>
      <c r="UVU72" s="877"/>
      <c r="UVV72" s="877"/>
      <c r="UVW72" s="877"/>
      <c r="UVX72" s="877"/>
      <c r="UVY72" s="877"/>
      <c r="UVZ72" s="877"/>
      <c r="UWA72" s="877"/>
      <c r="UWB72" s="877"/>
      <c r="UWC72" s="877"/>
      <c r="UWD72" s="877"/>
      <c r="UWE72" s="877"/>
      <c r="UWF72" s="877"/>
      <c r="UWG72" s="877"/>
      <c r="UWH72" s="877"/>
      <c r="UWI72" s="877"/>
      <c r="UWJ72" s="877"/>
      <c r="UWK72" s="877"/>
      <c r="UWL72" s="877"/>
      <c r="UWM72" s="877"/>
      <c r="UWN72" s="877"/>
      <c r="UWO72" s="877"/>
      <c r="UWP72" s="877"/>
      <c r="UWQ72" s="877"/>
      <c r="UWR72" s="877"/>
      <c r="UWS72" s="877"/>
      <c r="UWT72" s="877"/>
      <c r="UWU72" s="877"/>
      <c r="UWV72" s="877"/>
      <c r="UWW72" s="877"/>
      <c r="UWX72" s="877"/>
      <c r="UWY72" s="877"/>
      <c r="UWZ72" s="877"/>
      <c r="UXA72" s="877"/>
      <c r="UXB72" s="877"/>
      <c r="UXC72" s="877"/>
      <c r="UXD72" s="877"/>
      <c r="UXE72" s="877"/>
      <c r="UXF72" s="877"/>
      <c r="UXG72" s="877"/>
      <c r="UXH72" s="877"/>
      <c r="UXI72" s="877"/>
      <c r="UXJ72" s="877"/>
      <c r="UXK72" s="877"/>
      <c r="UXL72" s="877"/>
      <c r="UXM72" s="877"/>
      <c r="UXN72" s="877"/>
      <c r="UXO72" s="877"/>
      <c r="UXP72" s="877"/>
      <c r="UXQ72" s="877"/>
      <c r="UXR72" s="877"/>
      <c r="UXS72" s="877"/>
      <c r="UXT72" s="877"/>
      <c r="UXU72" s="877"/>
      <c r="UXV72" s="877"/>
      <c r="UXW72" s="877"/>
      <c r="UXX72" s="877"/>
      <c r="UXY72" s="877"/>
      <c r="UXZ72" s="877"/>
      <c r="UYA72" s="877"/>
      <c r="UYB72" s="877"/>
      <c r="UYC72" s="877"/>
      <c r="UYD72" s="877"/>
      <c r="UYE72" s="877"/>
      <c r="UYF72" s="877"/>
      <c r="UYG72" s="877"/>
      <c r="UYH72" s="877"/>
      <c r="UYI72" s="877"/>
      <c r="UYJ72" s="877"/>
      <c r="UYK72" s="877"/>
      <c r="UYL72" s="877"/>
      <c r="UYM72" s="877"/>
      <c r="UYN72" s="877"/>
      <c r="UYO72" s="877"/>
      <c r="UYP72" s="877"/>
      <c r="UYQ72" s="877"/>
      <c r="UYR72" s="877"/>
      <c r="UYS72" s="877"/>
      <c r="UYT72" s="877"/>
      <c r="UYU72" s="877"/>
      <c r="UYV72" s="877"/>
      <c r="UYW72" s="877"/>
      <c r="UYX72" s="877"/>
      <c r="UYY72" s="877"/>
      <c r="UYZ72" s="877"/>
      <c r="UZA72" s="877"/>
      <c r="UZB72" s="877"/>
      <c r="UZC72" s="877"/>
      <c r="UZD72" s="877"/>
      <c r="UZE72" s="877"/>
      <c r="UZF72" s="877"/>
      <c r="UZG72" s="877"/>
      <c r="UZH72" s="877"/>
      <c r="UZI72" s="877"/>
      <c r="UZJ72" s="877"/>
      <c r="UZK72" s="877"/>
      <c r="UZL72" s="877"/>
      <c r="UZM72" s="877"/>
      <c r="UZN72" s="877"/>
      <c r="UZO72" s="877"/>
      <c r="UZP72" s="877"/>
      <c r="UZQ72" s="877"/>
      <c r="UZR72" s="877"/>
      <c r="UZS72" s="877"/>
      <c r="UZT72" s="877"/>
      <c r="UZU72" s="877"/>
      <c r="UZV72" s="877"/>
      <c r="UZW72" s="877"/>
      <c r="UZX72" s="877"/>
      <c r="UZY72" s="877"/>
      <c r="UZZ72" s="877"/>
      <c r="VAA72" s="877"/>
      <c r="VAB72" s="877"/>
      <c r="VAC72" s="877"/>
      <c r="VAD72" s="877"/>
      <c r="VAE72" s="877"/>
      <c r="VAF72" s="877"/>
      <c r="VAG72" s="877"/>
      <c r="VAH72" s="877"/>
      <c r="VAI72" s="877"/>
      <c r="VAJ72" s="877"/>
      <c r="VAK72" s="877"/>
      <c r="VAL72" s="877"/>
      <c r="VAM72" s="877"/>
      <c r="VAN72" s="877"/>
      <c r="VAO72" s="877"/>
      <c r="VAP72" s="877"/>
      <c r="VAQ72" s="877"/>
      <c r="VAR72" s="877"/>
      <c r="VAS72" s="877"/>
      <c r="VAT72" s="877"/>
      <c r="VAU72" s="877"/>
      <c r="VAV72" s="877"/>
      <c r="VAW72" s="877"/>
      <c r="VAX72" s="877"/>
      <c r="VAY72" s="877"/>
      <c r="VAZ72" s="877"/>
      <c r="VBA72" s="877"/>
      <c r="VBB72" s="877"/>
      <c r="VBC72" s="877"/>
      <c r="VBD72" s="877"/>
      <c r="VBE72" s="877"/>
      <c r="VBF72" s="877"/>
      <c r="VBG72" s="877"/>
      <c r="VBH72" s="877"/>
      <c r="VBI72" s="877"/>
      <c r="VBJ72" s="877"/>
      <c r="VBK72" s="877"/>
      <c r="VBL72" s="877"/>
      <c r="VBM72" s="877"/>
      <c r="VBN72" s="877"/>
      <c r="VBO72" s="877"/>
      <c r="VBP72" s="877"/>
      <c r="VBQ72" s="877"/>
      <c r="VBR72" s="877"/>
      <c r="VBS72" s="877"/>
      <c r="VBT72" s="877"/>
      <c r="VBU72" s="877"/>
      <c r="VBV72" s="877"/>
      <c r="VBW72" s="877"/>
      <c r="VBX72" s="877"/>
      <c r="VBY72" s="877"/>
      <c r="VBZ72" s="877"/>
      <c r="VCA72" s="877"/>
      <c r="VCB72" s="877"/>
      <c r="VCC72" s="877"/>
      <c r="VCD72" s="877"/>
      <c r="VCE72" s="877"/>
      <c r="VCF72" s="877"/>
      <c r="VCG72" s="877"/>
      <c r="VCH72" s="877"/>
      <c r="VCI72" s="877"/>
      <c r="VCJ72" s="877"/>
      <c r="VCK72" s="877"/>
      <c r="VCL72" s="877"/>
      <c r="VCM72" s="877"/>
      <c r="VCN72" s="877"/>
      <c r="VCO72" s="877"/>
      <c r="VCP72" s="877"/>
      <c r="VCQ72" s="877"/>
      <c r="VCR72" s="877"/>
      <c r="VCS72" s="877"/>
      <c r="VCT72" s="877"/>
      <c r="VCU72" s="877"/>
      <c r="VCV72" s="877"/>
      <c r="VCW72" s="877"/>
      <c r="VCX72" s="877"/>
      <c r="VCY72" s="877"/>
      <c r="VCZ72" s="877"/>
      <c r="VDA72" s="877"/>
      <c r="VDB72" s="877"/>
      <c r="VDC72" s="877"/>
      <c r="VDD72" s="877"/>
      <c r="VDE72" s="877"/>
      <c r="VDF72" s="877"/>
      <c r="VDG72" s="877"/>
      <c r="VDH72" s="877"/>
      <c r="VDI72" s="877"/>
      <c r="VDJ72" s="877"/>
      <c r="VDK72" s="877"/>
      <c r="VDL72" s="877"/>
      <c r="VDM72" s="877"/>
      <c r="VDN72" s="877"/>
      <c r="VDO72" s="877"/>
      <c r="VDP72" s="877"/>
      <c r="VDQ72" s="877"/>
      <c r="VDR72" s="877"/>
      <c r="VDS72" s="877"/>
      <c r="VDT72" s="877"/>
      <c r="VDU72" s="877"/>
      <c r="VDV72" s="877"/>
      <c r="VDW72" s="877"/>
      <c r="VDX72" s="877"/>
      <c r="VDY72" s="877"/>
      <c r="VDZ72" s="877"/>
      <c r="VEA72" s="877"/>
      <c r="VEB72" s="877"/>
      <c r="VEC72" s="877"/>
      <c r="VED72" s="877"/>
      <c r="VEE72" s="877"/>
      <c r="VEF72" s="877"/>
      <c r="VEG72" s="877"/>
      <c r="VEH72" s="877"/>
      <c r="VEI72" s="877"/>
      <c r="VEJ72" s="877"/>
      <c r="VEK72" s="877"/>
      <c r="VEL72" s="877"/>
      <c r="VEM72" s="877"/>
      <c r="VEN72" s="877"/>
      <c r="VEO72" s="877"/>
      <c r="VEP72" s="877"/>
      <c r="VEQ72" s="877"/>
      <c r="VER72" s="877"/>
      <c r="VES72" s="877"/>
      <c r="VET72" s="877"/>
      <c r="VEU72" s="877"/>
      <c r="VEV72" s="877"/>
      <c r="VEW72" s="877"/>
      <c r="VEX72" s="877"/>
      <c r="VEY72" s="877"/>
      <c r="VEZ72" s="877"/>
      <c r="VFA72" s="877"/>
      <c r="VFB72" s="877"/>
      <c r="VFC72" s="877"/>
      <c r="VFD72" s="877"/>
      <c r="VFE72" s="877"/>
      <c r="VFF72" s="877"/>
      <c r="VFG72" s="877"/>
      <c r="VFH72" s="877"/>
      <c r="VFI72" s="877"/>
      <c r="VFJ72" s="877"/>
      <c r="VFK72" s="877"/>
      <c r="VFL72" s="877"/>
      <c r="VFM72" s="877"/>
      <c r="VFN72" s="877"/>
      <c r="VFO72" s="877"/>
      <c r="VFP72" s="877"/>
      <c r="VFQ72" s="877"/>
      <c r="VFR72" s="877"/>
      <c r="VFS72" s="877"/>
      <c r="VFT72" s="877"/>
      <c r="VFU72" s="877"/>
      <c r="VFV72" s="877"/>
      <c r="VFW72" s="877"/>
      <c r="VFX72" s="877"/>
      <c r="VFY72" s="877"/>
      <c r="VFZ72" s="877"/>
      <c r="VGA72" s="877"/>
      <c r="VGB72" s="877"/>
      <c r="VGC72" s="877"/>
      <c r="VGD72" s="877"/>
      <c r="VGE72" s="877"/>
      <c r="VGF72" s="877"/>
      <c r="VGG72" s="877"/>
      <c r="VGH72" s="877"/>
      <c r="VGI72" s="877"/>
      <c r="VGJ72" s="877"/>
      <c r="VGK72" s="877"/>
      <c r="VGL72" s="877"/>
      <c r="VGM72" s="877"/>
      <c r="VGN72" s="877"/>
      <c r="VGO72" s="877"/>
      <c r="VGP72" s="877"/>
      <c r="VGQ72" s="877"/>
      <c r="VGR72" s="877"/>
      <c r="VGS72" s="877"/>
      <c r="VGT72" s="877"/>
      <c r="VGU72" s="877"/>
      <c r="VGV72" s="877"/>
      <c r="VGW72" s="877"/>
      <c r="VGX72" s="877"/>
      <c r="VGY72" s="877"/>
      <c r="VGZ72" s="877"/>
      <c r="VHA72" s="877"/>
      <c r="VHB72" s="877"/>
      <c r="VHC72" s="877"/>
      <c r="VHD72" s="877"/>
      <c r="VHE72" s="877"/>
      <c r="VHF72" s="877"/>
      <c r="VHG72" s="877"/>
      <c r="VHH72" s="877"/>
      <c r="VHI72" s="877"/>
      <c r="VHJ72" s="877"/>
      <c r="VHK72" s="877"/>
      <c r="VHL72" s="877"/>
      <c r="VHM72" s="877"/>
      <c r="VHN72" s="877"/>
      <c r="VHO72" s="877"/>
      <c r="VHP72" s="877"/>
      <c r="VHQ72" s="877"/>
      <c r="VHR72" s="877"/>
      <c r="VHS72" s="877"/>
      <c r="VHT72" s="877"/>
      <c r="VHU72" s="877"/>
      <c r="VHV72" s="877"/>
      <c r="VHW72" s="877"/>
      <c r="VHX72" s="877"/>
      <c r="VHY72" s="877"/>
      <c r="VHZ72" s="877"/>
      <c r="VIA72" s="877"/>
      <c r="VIB72" s="877"/>
      <c r="VIC72" s="877"/>
      <c r="VID72" s="877"/>
      <c r="VIE72" s="877"/>
      <c r="VIF72" s="877"/>
      <c r="VIG72" s="877"/>
      <c r="VIH72" s="877"/>
      <c r="VII72" s="877"/>
      <c r="VIJ72" s="877"/>
      <c r="VIK72" s="877"/>
      <c r="VIL72" s="877"/>
      <c r="VIM72" s="877"/>
      <c r="VIN72" s="877"/>
      <c r="VIO72" s="877"/>
      <c r="VIP72" s="877"/>
      <c r="VIQ72" s="877"/>
      <c r="VIR72" s="877"/>
      <c r="VIS72" s="877"/>
      <c r="VIT72" s="877"/>
      <c r="VIU72" s="877"/>
      <c r="VIV72" s="877"/>
      <c r="VIW72" s="877"/>
      <c r="VIX72" s="877"/>
      <c r="VIY72" s="877"/>
      <c r="VIZ72" s="877"/>
      <c r="VJA72" s="877"/>
      <c r="VJB72" s="877"/>
      <c r="VJC72" s="877"/>
      <c r="VJD72" s="877"/>
      <c r="VJE72" s="877"/>
      <c r="VJF72" s="877"/>
      <c r="VJG72" s="877"/>
      <c r="VJH72" s="877"/>
      <c r="VJI72" s="877"/>
      <c r="VJJ72" s="877"/>
      <c r="VJK72" s="877"/>
      <c r="VJL72" s="877"/>
      <c r="VJM72" s="877"/>
      <c r="VJN72" s="877"/>
      <c r="VJO72" s="877"/>
      <c r="VJP72" s="877"/>
      <c r="VJQ72" s="877"/>
      <c r="VJR72" s="877"/>
      <c r="VJS72" s="877"/>
      <c r="VJT72" s="877"/>
      <c r="VJU72" s="877"/>
      <c r="VJV72" s="877"/>
      <c r="VJW72" s="877"/>
      <c r="VJX72" s="877"/>
      <c r="VJY72" s="877"/>
      <c r="VJZ72" s="877"/>
      <c r="VKA72" s="877"/>
      <c r="VKB72" s="877"/>
      <c r="VKC72" s="877"/>
      <c r="VKD72" s="877"/>
      <c r="VKE72" s="877"/>
      <c r="VKF72" s="877"/>
      <c r="VKG72" s="877"/>
      <c r="VKH72" s="877"/>
      <c r="VKI72" s="877"/>
      <c r="VKJ72" s="877"/>
      <c r="VKK72" s="877"/>
      <c r="VKL72" s="877"/>
      <c r="VKM72" s="877"/>
      <c r="VKN72" s="877"/>
      <c r="VKO72" s="877"/>
      <c r="VKP72" s="877"/>
      <c r="VKQ72" s="877"/>
      <c r="VKR72" s="877"/>
      <c r="VKS72" s="877"/>
      <c r="VKT72" s="877"/>
      <c r="VKU72" s="877"/>
      <c r="VKV72" s="877"/>
      <c r="VKW72" s="877"/>
      <c r="VKX72" s="877"/>
      <c r="VKY72" s="877"/>
      <c r="VKZ72" s="877"/>
      <c r="VLA72" s="877"/>
      <c r="VLB72" s="877"/>
      <c r="VLC72" s="877"/>
      <c r="VLD72" s="877"/>
      <c r="VLE72" s="877"/>
      <c r="VLF72" s="877"/>
      <c r="VLG72" s="877"/>
      <c r="VLH72" s="877"/>
      <c r="VLI72" s="877"/>
      <c r="VLJ72" s="877"/>
      <c r="VLK72" s="877"/>
      <c r="VLL72" s="877"/>
      <c r="VLM72" s="877"/>
      <c r="VLN72" s="877"/>
      <c r="VLO72" s="877"/>
      <c r="VLP72" s="877"/>
      <c r="VLQ72" s="877"/>
      <c r="VLR72" s="877"/>
      <c r="VLS72" s="877"/>
      <c r="VLT72" s="877"/>
      <c r="VLU72" s="877"/>
      <c r="VLV72" s="877"/>
      <c r="VLW72" s="877"/>
      <c r="VLX72" s="877"/>
      <c r="VLY72" s="877"/>
      <c r="VLZ72" s="877"/>
      <c r="VMA72" s="877"/>
      <c r="VMB72" s="877"/>
      <c r="VMC72" s="877"/>
      <c r="VMD72" s="877"/>
      <c r="VME72" s="877"/>
      <c r="VMF72" s="877"/>
      <c r="VMG72" s="877"/>
      <c r="VMH72" s="877"/>
      <c r="VMI72" s="877"/>
      <c r="VMJ72" s="877"/>
      <c r="VMK72" s="877"/>
      <c r="VML72" s="877"/>
      <c r="VMM72" s="877"/>
      <c r="VMN72" s="877"/>
      <c r="VMO72" s="877"/>
      <c r="VMP72" s="877"/>
      <c r="VMQ72" s="877"/>
      <c r="VMR72" s="877"/>
      <c r="VMS72" s="877"/>
      <c r="VMT72" s="877"/>
      <c r="VMU72" s="877"/>
      <c r="VMV72" s="877"/>
      <c r="VMW72" s="877"/>
      <c r="VMX72" s="877"/>
      <c r="VMY72" s="877"/>
      <c r="VMZ72" s="877"/>
      <c r="VNA72" s="877"/>
      <c r="VNB72" s="877"/>
      <c r="VNC72" s="877"/>
      <c r="VND72" s="877"/>
      <c r="VNE72" s="877"/>
      <c r="VNF72" s="877"/>
      <c r="VNG72" s="877"/>
      <c r="VNH72" s="877"/>
      <c r="VNI72" s="877"/>
      <c r="VNJ72" s="877"/>
      <c r="VNK72" s="877"/>
      <c r="VNL72" s="877"/>
      <c r="VNM72" s="877"/>
      <c r="VNN72" s="877"/>
      <c r="VNO72" s="877"/>
      <c r="VNP72" s="877"/>
      <c r="VNQ72" s="877"/>
      <c r="VNR72" s="877"/>
      <c r="VNS72" s="877"/>
      <c r="VNT72" s="877"/>
      <c r="VNU72" s="877"/>
      <c r="VNV72" s="877"/>
      <c r="VNW72" s="877"/>
      <c r="VNX72" s="877"/>
      <c r="VNY72" s="877"/>
      <c r="VNZ72" s="877"/>
      <c r="VOA72" s="877"/>
      <c r="VOB72" s="877"/>
      <c r="VOC72" s="877"/>
      <c r="VOD72" s="877"/>
      <c r="VOE72" s="877"/>
      <c r="VOF72" s="877"/>
      <c r="VOG72" s="877"/>
      <c r="VOH72" s="877"/>
      <c r="VOI72" s="877"/>
      <c r="VOJ72" s="877"/>
      <c r="VOK72" s="877"/>
      <c r="VOL72" s="877"/>
      <c r="VOM72" s="877"/>
      <c r="VON72" s="877"/>
      <c r="VOO72" s="877"/>
      <c r="VOP72" s="877"/>
      <c r="VOQ72" s="877"/>
      <c r="VOR72" s="877"/>
      <c r="VOS72" s="877"/>
      <c r="VOT72" s="877"/>
      <c r="VOU72" s="877"/>
      <c r="VOV72" s="877"/>
      <c r="VOW72" s="877"/>
      <c r="VOX72" s="877"/>
      <c r="VOY72" s="877"/>
      <c r="VOZ72" s="877"/>
      <c r="VPA72" s="877"/>
      <c r="VPB72" s="877"/>
      <c r="VPC72" s="877"/>
      <c r="VPD72" s="877"/>
      <c r="VPE72" s="877"/>
      <c r="VPF72" s="877"/>
      <c r="VPG72" s="877"/>
      <c r="VPH72" s="877"/>
      <c r="VPI72" s="877"/>
      <c r="VPJ72" s="877"/>
      <c r="VPK72" s="877"/>
      <c r="VPL72" s="877"/>
      <c r="VPM72" s="877"/>
      <c r="VPN72" s="877"/>
      <c r="VPO72" s="877"/>
      <c r="VPP72" s="877"/>
      <c r="VPQ72" s="877"/>
      <c r="VPR72" s="877"/>
      <c r="VPS72" s="877"/>
      <c r="VPT72" s="877"/>
      <c r="VPU72" s="877"/>
      <c r="VPV72" s="877"/>
      <c r="VPW72" s="877"/>
      <c r="VPX72" s="877"/>
      <c r="VPY72" s="877"/>
      <c r="VPZ72" s="877"/>
      <c r="VQA72" s="877"/>
      <c r="VQB72" s="877"/>
      <c r="VQC72" s="877"/>
      <c r="VQD72" s="877"/>
      <c r="VQE72" s="877"/>
      <c r="VQF72" s="877"/>
      <c r="VQG72" s="877"/>
      <c r="VQH72" s="877"/>
      <c r="VQI72" s="877"/>
      <c r="VQJ72" s="877"/>
      <c r="VQK72" s="877"/>
      <c r="VQL72" s="877"/>
      <c r="VQM72" s="877"/>
      <c r="VQN72" s="877"/>
      <c r="VQO72" s="877"/>
      <c r="VQP72" s="877"/>
      <c r="VQQ72" s="877"/>
      <c r="VQR72" s="877"/>
      <c r="VQS72" s="877"/>
      <c r="VQT72" s="877"/>
      <c r="VQU72" s="877"/>
      <c r="VQV72" s="877"/>
      <c r="VQW72" s="877"/>
      <c r="VQX72" s="877"/>
      <c r="VQY72" s="877"/>
      <c r="VQZ72" s="877"/>
      <c r="VRA72" s="877"/>
      <c r="VRB72" s="877"/>
      <c r="VRC72" s="877"/>
      <c r="VRD72" s="877"/>
      <c r="VRE72" s="877"/>
      <c r="VRF72" s="877"/>
      <c r="VRG72" s="877"/>
      <c r="VRH72" s="877"/>
      <c r="VRI72" s="877"/>
      <c r="VRJ72" s="877"/>
      <c r="VRK72" s="877"/>
      <c r="VRL72" s="877"/>
      <c r="VRM72" s="877"/>
      <c r="VRN72" s="877"/>
      <c r="VRO72" s="877"/>
      <c r="VRP72" s="877"/>
      <c r="VRQ72" s="877"/>
      <c r="VRR72" s="877"/>
      <c r="VRS72" s="877"/>
      <c r="VRT72" s="877"/>
      <c r="VRU72" s="877"/>
      <c r="VRV72" s="877"/>
      <c r="VRW72" s="877"/>
      <c r="VRX72" s="877"/>
      <c r="VRY72" s="877"/>
      <c r="VRZ72" s="877"/>
      <c r="VSA72" s="877"/>
      <c r="VSB72" s="877"/>
      <c r="VSC72" s="877"/>
      <c r="VSD72" s="877"/>
      <c r="VSE72" s="877"/>
      <c r="VSF72" s="877"/>
      <c r="VSG72" s="877"/>
      <c r="VSH72" s="877"/>
      <c r="VSI72" s="877"/>
      <c r="VSJ72" s="877"/>
      <c r="VSK72" s="877"/>
      <c r="VSL72" s="877"/>
      <c r="VSM72" s="877"/>
      <c r="VSN72" s="877"/>
      <c r="VSO72" s="877"/>
      <c r="VSP72" s="877"/>
      <c r="VSQ72" s="877"/>
      <c r="VSR72" s="877"/>
      <c r="VSS72" s="877"/>
      <c r="VST72" s="877"/>
      <c r="VSU72" s="877"/>
      <c r="VSV72" s="877"/>
      <c r="VSW72" s="877"/>
      <c r="VSX72" s="877"/>
      <c r="VSY72" s="877"/>
      <c r="VSZ72" s="877"/>
      <c r="VTA72" s="877"/>
      <c r="VTB72" s="877"/>
      <c r="VTC72" s="877"/>
      <c r="VTD72" s="877"/>
      <c r="VTE72" s="877"/>
      <c r="VTF72" s="877"/>
      <c r="VTG72" s="877"/>
      <c r="VTH72" s="877"/>
      <c r="VTI72" s="877"/>
      <c r="VTJ72" s="877"/>
      <c r="VTK72" s="877"/>
      <c r="VTL72" s="877"/>
      <c r="VTM72" s="877"/>
      <c r="VTN72" s="877"/>
      <c r="VTO72" s="877"/>
      <c r="VTP72" s="877"/>
      <c r="VTQ72" s="877"/>
      <c r="VTR72" s="877"/>
      <c r="VTS72" s="877"/>
      <c r="VTT72" s="877"/>
      <c r="VTU72" s="877"/>
      <c r="VTV72" s="877"/>
      <c r="VTW72" s="877"/>
      <c r="VTX72" s="877"/>
      <c r="VTY72" s="877"/>
      <c r="VTZ72" s="877"/>
      <c r="VUA72" s="877"/>
      <c r="VUB72" s="877"/>
      <c r="VUC72" s="877"/>
      <c r="VUD72" s="877"/>
      <c r="VUE72" s="877"/>
      <c r="VUF72" s="877"/>
      <c r="VUG72" s="877"/>
      <c r="VUH72" s="877"/>
      <c r="VUI72" s="877"/>
      <c r="VUJ72" s="877"/>
      <c r="VUK72" s="877"/>
      <c r="VUL72" s="877"/>
      <c r="VUM72" s="877"/>
      <c r="VUN72" s="877"/>
      <c r="VUO72" s="877"/>
      <c r="VUP72" s="877"/>
      <c r="VUQ72" s="877"/>
      <c r="VUR72" s="877"/>
      <c r="VUS72" s="877"/>
      <c r="VUT72" s="877"/>
      <c r="VUU72" s="877"/>
      <c r="VUV72" s="877"/>
      <c r="VUW72" s="877"/>
      <c r="VUX72" s="877"/>
      <c r="VUY72" s="877"/>
      <c r="VUZ72" s="877"/>
      <c r="VVA72" s="877"/>
      <c r="VVB72" s="877"/>
      <c r="VVC72" s="877"/>
      <c r="VVD72" s="877"/>
      <c r="VVE72" s="877"/>
      <c r="VVF72" s="877"/>
      <c r="VVG72" s="877"/>
      <c r="VVH72" s="877"/>
      <c r="VVI72" s="877"/>
      <c r="VVJ72" s="877"/>
      <c r="VVK72" s="877"/>
      <c r="VVL72" s="877"/>
      <c r="VVM72" s="877"/>
      <c r="VVN72" s="877"/>
      <c r="VVO72" s="877"/>
      <c r="VVP72" s="877"/>
      <c r="VVQ72" s="877"/>
      <c r="VVR72" s="877"/>
      <c r="VVS72" s="877"/>
      <c r="VVT72" s="877"/>
      <c r="VVU72" s="877"/>
      <c r="VVV72" s="877"/>
      <c r="VVW72" s="877"/>
      <c r="VVX72" s="877"/>
      <c r="VVY72" s="877"/>
      <c r="VVZ72" s="877"/>
      <c r="VWA72" s="877"/>
      <c r="VWB72" s="877"/>
      <c r="VWC72" s="877"/>
      <c r="VWD72" s="877"/>
      <c r="VWE72" s="877"/>
      <c r="VWF72" s="877"/>
      <c r="VWG72" s="877"/>
      <c r="VWH72" s="877"/>
      <c r="VWI72" s="877"/>
      <c r="VWJ72" s="877"/>
      <c r="VWK72" s="877"/>
      <c r="VWL72" s="877"/>
      <c r="VWM72" s="877"/>
      <c r="VWN72" s="877"/>
      <c r="VWO72" s="877"/>
      <c r="VWP72" s="877"/>
      <c r="VWQ72" s="877"/>
      <c r="VWR72" s="877"/>
      <c r="VWS72" s="877"/>
      <c r="VWT72" s="877"/>
      <c r="VWU72" s="877"/>
      <c r="VWV72" s="877"/>
      <c r="VWW72" s="877"/>
      <c r="VWX72" s="877"/>
      <c r="VWY72" s="877"/>
      <c r="VWZ72" s="877"/>
      <c r="VXA72" s="877"/>
      <c r="VXB72" s="877"/>
      <c r="VXC72" s="877"/>
      <c r="VXD72" s="877"/>
      <c r="VXE72" s="877"/>
      <c r="VXF72" s="877"/>
      <c r="VXG72" s="877"/>
      <c r="VXH72" s="877"/>
      <c r="VXI72" s="877"/>
      <c r="VXJ72" s="877"/>
      <c r="VXK72" s="877"/>
      <c r="VXL72" s="877"/>
      <c r="VXM72" s="877"/>
      <c r="VXN72" s="877"/>
      <c r="VXO72" s="877"/>
      <c r="VXP72" s="877"/>
      <c r="VXQ72" s="877"/>
      <c r="VXR72" s="877"/>
      <c r="VXS72" s="877"/>
      <c r="VXT72" s="877"/>
      <c r="VXU72" s="877"/>
      <c r="VXV72" s="877"/>
      <c r="VXW72" s="877"/>
      <c r="VXX72" s="877"/>
      <c r="VXY72" s="877"/>
      <c r="VXZ72" s="877"/>
      <c r="VYA72" s="877"/>
      <c r="VYB72" s="877"/>
      <c r="VYC72" s="877"/>
      <c r="VYD72" s="877"/>
      <c r="VYE72" s="877"/>
      <c r="VYF72" s="877"/>
      <c r="VYG72" s="877"/>
      <c r="VYH72" s="877"/>
      <c r="VYI72" s="877"/>
      <c r="VYJ72" s="877"/>
      <c r="VYK72" s="877"/>
      <c r="VYL72" s="877"/>
      <c r="VYM72" s="877"/>
      <c r="VYN72" s="877"/>
      <c r="VYO72" s="877"/>
      <c r="VYP72" s="877"/>
      <c r="VYQ72" s="877"/>
      <c r="VYR72" s="877"/>
      <c r="VYS72" s="877"/>
      <c r="VYT72" s="877"/>
      <c r="VYU72" s="877"/>
      <c r="VYV72" s="877"/>
      <c r="VYW72" s="877"/>
      <c r="VYX72" s="877"/>
      <c r="VYY72" s="877"/>
      <c r="VYZ72" s="877"/>
      <c r="VZA72" s="877"/>
      <c r="VZB72" s="877"/>
      <c r="VZC72" s="877"/>
      <c r="VZD72" s="877"/>
      <c r="VZE72" s="877"/>
      <c r="VZF72" s="877"/>
      <c r="VZG72" s="877"/>
      <c r="VZH72" s="877"/>
      <c r="VZI72" s="877"/>
      <c r="VZJ72" s="877"/>
      <c r="VZK72" s="877"/>
      <c r="VZL72" s="877"/>
      <c r="VZM72" s="877"/>
      <c r="VZN72" s="877"/>
      <c r="VZO72" s="877"/>
      <c r="VZP72" s="877"/>
      <c r="VZQ72" s="877"/>
      <c r="VZR72" s="877"/>
      <c r="VZS72" s="877"/>
      <c r="VZT72" s="877"/>
      <c r="VZU72" s="877"/>
      <c r="VZV72" s="877"/>
      <c r="VZW72" s="877"/>
      <c r="VZX72" s="877"/>
      <c r="VZY72" s="877"/>
      <c r="VZZ72" s="877"/>
      <c r="WAA72" s="877"/>
      <c r="WAB72" s="877"/>
      <c r="WAC72" s="877"/>
      <c r="WAD72" s="877"/>
      <c r="WAE72" s="877"/>
      <c r="WAF72" s="877"/>
      <c r="WAG72" s="877"/>
      <c r="WAH72" s="877"/>
      <c r="WAI72" s="877"/>
      <c r="WAJ72" s="877"/>
      <c r="WAK72" s="877"/>
      <c r="WAL72" s="877"/>
      <c r="WAM72" s="877"/>
      <c r="WAN72" s="877"/>
      <c r="WAO72" s="877"/>
      <c r="WAP72" s="877"/>
      <c r="WAQ72" s="877"/>
      <c r="WAR72" s="877"/>
      <c r="WAS72" s="877"/>
      <c r="WAT72" s="877"/>
      <c r="WAU72" s="877"/>
      <c r="WAV72" s="877"/>
      <c r="WAW72" s="877"/>
      <c r="WAX72" s="877"/>
      <c r="WAY72" s="877"/>
      <c r="WAZ72" s="877"/>
      <c r="WBA72" s="877"/>
      <c r="WBB72" s="877"/>
      <c r="WBC72" s="877"/>
      <c r="WBD72" s="877"/>
      <c r="WBE72" s="877"/>
      <c r="WBF72" s="877"/>
      <c r="WBG72" s="877"/>
      <c r="WBH72" s="877"/>
      <c r="WBI72" s="877"/>
      <c r="WBJ72" s="877"/>
      <c r="WBK72" s="877"/>
      <c r="WBL72" s="877"/>
      <c r="WBM72" s="877"/>
      <c r="WBN72" s="877"/>
      <c r="WBO72" s="877"/>
      <c r="WBP72" s="877"/>
      <c r="WBQ72" s="877"/>
      <c r="WBR72" s="877"/>
      <c r="WBS72" s="877"/>
      <c r="WBT72" s="877"/>
      <c r="WBU72" s="877"/>
      <c r="WBV72" s="877"/>
      <c r="WBW72" s="877"/>
      <c r="WBX72" s="877"/>
      <c r="WBY72" s="877"/>
      <c r="WBZ72" s="877"/>
      <c r="WCA72" s="877"/>
      <c r="WCB72" s="877"/>
      <c r="WCC72" s="877"/>
      <c r="WCD72" s="877"/>
      <c r="WCE72" s="877"/>
      <c r="WCF72" s="877"/>
      <c r="WCG72" s="877"/>
      <c r="WCH72" s="877"/>
      <c r="WCI72" s="877"/>
      <c r="WCJ72" s="877"/>
      <c r="WCK72" s="877"/>
      <c r="WCL72" s="877"/>
      <c r="WCM72" s="877"/>
      <c r="WCN72" s="877"/>
      <c r="WCO72" s="877"/>
      <c r="WCP72" s="877"/>
      <c r="WCQ72" s="877"/>
      <c r="WCR72" s="877"/>
      <c r="WCS72" s="877"/>
      <c r="WCT72" s="877"/>
      <c r="WCU72" s="877"/>
      <c r="WCV72" s="877"/>
      <c r="WCW72" s="877"/>
      <c r="WCX72" s="877"/>
      <c r="WCY72" s="877"/>
      <c r="WCZ72" s="877"/>
      <c r="WDA72" s="877"/>
      <c r="WDB72" s="877"/>
      <c r="WDC72" s="877"/>
      <c r="WDD72" s="877"/>
      <c r="WDE72" s="877"/>
      <c r="WDF72" s="877"/>
      <c r="WDG72" s="877"/>
      <c r="WDH72" s="877"/>
      <c r="WDI72" s="877"/>
      <c r="WDJ72" s="877"/>
      <c r="WDK72" s="877"/>
      <c r="WDL72" s="877"/>
      <c r="WDM72" s="877"/>
      <c r="WDN72" s="877"/>
      <c r="WDO72" s="877"/>
      <c r="WDP72" s="877"/>
      <c r="WDQ72" s="877"/>
      <c r="WDR72" s="877"/>
      <c r="WDS72" s="877"/>
      <c r="WDT72" s="877"/>
      <c r="WDU72" s="877"/>
      <c r="WDV72" s="877"/>
      <c r="WDW72" s="877"/>
      <c r="WDX72" s="877"/>
      <c r="WDY72" s="877"/>
      <c r="WDZ72" s="877"/>
      <c r="WEA72" s="877"/>
      <c r="WEB72" s="877"/>
      <c r="WEC72" s="877"/>
      <c r="WED72" s="877"/>
      <c r="WEE72" s="877"/>
      <c r="WEF72" s="877"/>
      <c r="WEG72" s="877"/>
      <c r="WEH72" s="877"/>
      <c r="WEI72" s="877"/>
      <c r="WEJ72" s="877"/>
      <c r="WEK72" s="877"/>
      <c r="WEL72" s="877"/>
      <c r="WEM72" s="877"/>
      <c r="WEN72" s="877"/>
      <c r="WEO72" s="877"/>
      <c r="WEP72" s="877"/>
      <c r="WEQ72" s="877"/>
      <c r="WER72" s="877"/>
      <c r="WES72" s="877"/>
      <c r="WET72" s="877"/>
      <c r="WEU72" s="877"/>
      <c r="WEV72" s="877"/>
      <c r="WEW72" s="877"/>
      <c r="WEX72" s="877"/>
      <c r="WEY72" s="877"/>
      <c r="WEZ72" s="877"/>
      <c r="WFA72" s="877"/>
      <c r="WFB72" s="877"/>
      <c r="WFC72" s="877"/>
      <c r="WFD72" s="877"/>
      <c r="WFE72" s="877"/>
      <c r="WFF72" s="877"/>
      <c r="WFG72" s="877"/>
      <c r="WFH72" s="877"/>
      <c r="WFI72" s="877"/>
      <c r="WFJ72" s="877"/>
      <c r="WFK72" s="877"/>
      <c r="WFL72" s="877"/>
      <c r="WFM72" s="877"/>
      <c r="WFN72" s="877"/>
      <c r="WFO72" s="877"/>
      <c r="WFP72" s="877"/>
      <c r="WFQ72" s="877"/>
      <c r="WFR72" s="877"/>
      <c r="WFS72" s="877"/>
      <c r="WFT72" s="877"/>
      <c r="WFU72" s="877"/>
      <c r="WFV72" s="877"/>
      <c r="WFW72" s="877"/>
      <c r="WFX72" s="877"/>
      <c r="WFY72" s="877"/>
      <c r="WFZ72" s="877"/>
      <c r="WGA72" s="877"/>
      <c r="WGB72" s="877"/>
      <c r="WGC72" s="877"/>
      <c r="WGD72" s="877"/>
      <c r="WGE72" s="877"/>
      <c r="WGF72" s="877"/>
      <c r="WGG72" s="877"/>
      <c r="WGH72" s="877"/>
      <c r="WGI72" s="877"/>
      <c r="WGJ72" s="877"/>
      <c r="WGK72" s="877"/>
      <c r="WGL72" s="877"/>
      <c r="WGM72" s="877"/>
      <c r="WGN72" s="877"/>
      <c r="WGO72" s="877"/>
      <c r="WGP72" s="877"/>
      <c r="WGQ72" s="877"/>
      <c r="WGR72" s="877"/>
      <c r="WGS72" s="877"/>
      <c r="WGT72" s="877"/>
      <c r="WGU72" s="877"/>
      <c r="WGV72" s="877"/>
      <c r="WGW72" s="877"/>
      <c r="WGX72" s="877"/>
      <c r="WGY72" s="877"/>
      <c r="WGZ72" s="877"/>
      <c r="WHA72" s="877"/>
      <c r="WHB72" s="877"/>
      <c r="WHC72" s="877"/>
      <c r="WHD72" s="877"/>
      <c r="WHE72" s="877"/>
      <c r="WHF72" s="877"/>
      <c r="WHG72" s="877"/>
      <c r="WHH72" s="877"/>
      <c r="WHI72" s="877"/>
      <c r="WHJ72" s="877"/>
      <c r="WHK72" s="877"/>
      <c r="WHL72" s="877"/>
      <c r="WHM72" s="877"/>
      <c r="WHN72" s="877"/>
      <c r="WHO72" s="877"/>
      <c r="WHP72" s="877"/>
      <c r="WHQ72" s="877"/>
      <c r="WHR72" s="877"/>
      <c r="WHS72" s="877"/>
      <c r="WHT72" s="877"/>
      <c r="WHU72" s="877"/>
      <c r="WHV72" s="877"/>
      <c r="WHW72" s="877"/>
      <c r="WHX72" s="877"/>
      <c r="WHY72" s="877"/>
      <c r="WHZ72" s="877"/>
      <c r="WIA72" s="877"/>
      <c r="WIB72" s="877"/>
      <c r="WIC72" s="877"/>
      <c r="WID72" s="877"/>
      <c r="WIE72" s="877"/>
      <c r="WIF72" s="877"/>
      <c r="WIG72" s="877"/>
      <c r="WIH72" s="877"/>
      <c r="WII72" s="877"/>
      <c r="WIJ72" s="877"/>
      <c r="WIK72" s="877"/>
      <c r="WIL72" s="877"/>
      <c r="WIM72" s="877"/>
      <c r="WIN72" s="877"/>
      <c r="WIO72" s="877"/>
      <c r="WIP72" s="877"/>
      <c r="WIQ72" s="877"/>
      <c r="WIR72" s="877"/>
      <c r="WIS72" s="877"/>
      <c r="WIT72" s="877"/>
      <c r="WIU72" s="877"/>
      <c r="WIV72" s="877"/>
      <c r="WIW72" s="877"/>
      <c r="WIX72" s="877"/>
      <c r="WIY72" s="877"/>
      <c r="WIZ72" s="877"/>
      <c r="WJA72" s="877"/>
      <c r="WJB72" s="877"/>
      <c r="WJC72" s="877"/>
      <c r="WJD72" s="877"/>
      <c r="WJE72" s="877"/>
      <c r="WJF72" s="877"/>
      <c r="WJG72" s="877"/>
      <c r="WJH72" s="877"/>
      <c r="WJI72" s="877"/>
      <c r="WJJ72" s="877"/>
      <c r="WJK72" s="877"/>
      <c r="WJL72" s="877"/>
      <c r="WJM72" s="877"/>
      <c r="WJN72" s="877"/>
      <c r="WJO72" s="877"/>
      <c r="WJP72" s="877"/>
      <c r="WJQ72" s="877"/>
      <c r="WJR72" s="877"/>
      <c r="WJS72" s="877"/>
      <c r="WJT72" s="877"/>
      <c r="WJU72" s="877"/>
      <c r="WJV72" s="877"/>
      <c r="WJW72" s="877"/>
      <c r="WJX72" s="877"/>
      <c r="WJY72" s="877"/>
      <c r="WJZ72" s="877"/>
      <c r="WKA72" s="877"/>
      <c r="WKB72" s="877"/>
      <c r="WKC72" s="877"/>
      <c r="WKD72" s="877"/>
      <c r="WKE72" s="877"/>
      <c r="WKF72" s="877"/>
      <c r="WKG72" s="877"/>
      <c r="WKH72" s="877"/>
      <c r="WKI72" s="877"/>
      <c r="WKJ72" s="877"/>
      <c r="WKK72" s="877"/>
      <c r="WKL72" s="877"/>
      <c r="WKM72" s="877"/>
      <c r="WKN72" s="877"/>
      <c r="WKO72" s="877"/>
      <c r="WKP72" s="877"/>
      <c r="WKQ72" s="877"/>
      <c r="WKR72" s="877"/>
      <c r="WKS72" s="877"/>
      <c r="WKT72" s="877"/>
      <c r="WKU72" s="877"/>
      <c r="WKV72" s="877"/>
      <c r="WKW72" s="877"/>
      <c r="WKX72" s="877"/>
      <c r="WKY72" s="877"/>
      <c r="WKZ72" s="877"/>
      <c r="WLA72" s="877"/>
      <c r="WLB72" s="877"/>
      <c r="WLC72" s="877"/>
      <c r="WLD72" s="877"/>
      <c r="WLE72" s="877"/>
      <c r="WLF72" s="877"/>
      <c r="WLG72" s="877"/>
      <c r="WLH72" s="877"/>
      <c r="WLI72" s="877"/>
      <c r="WLJ72" s="877"/>
      <c r="WLK72" s="877"/>
      <c r="WLL72" s="877"/>
      <c r="WLM72" s="877"/>
      <c r="WLN72" s="877"/>
      <c r="WLO72" s="877"/>
      <c r="WLP72" s="877"/>
      <c r="WLQ72" s="877"/>
      <c r="WLR72" s="877"/>
      <c r="WLS72" s="877"/>
      <c r="WLT72" s="877"/>
      <c r="WLU72" s="877"/>
      <c r="WLV72" s="877"/>
      <c r="WLW72" s="877"/>
      <c r="WLX72" s="877"/>
      <c r="WLY72" s="877"/>
      <c r="WLZ72" s="877"/>
      <c r="WMA72" s="877"/>
      <c r="WMB72" s="877"/>
      <c r="WMC72" s="877"/>
      <c r="WMD72" s="877"/>
      <c r="WME72" s="877"/>
      <c r="WMF72" s="877"/>
      <c r="WMG72" s="877"/>
      <c r="WMH72" s="877"/>
      <c r="WMI72" s="877"/>
      <c r="WMJ72" s="877"/>
      <c r="WMK72" s="877"/>
      <c r="WML72" s="877"/>
      <c r="WMM72" s="877"/>
      <c r="WMN72" s="877"/>
      <c r="WMO72" s="877"/>
      <c r="WMP72" s="877"/>
      <c r="WMQ72" s="877"/>
      <c r="WMR72" s="877"/>
      <c r="WMS72" s="877"/>
      <c r="WMT72" s="877"/>
      <c r="WMU72" s="877"/>
      <c r="WMV72" s="877"/>
      <c r="WMW72" s="877"/>
      <c r="WMX72" s="877"/>
      <c r="WMY72" s="877"/>
      <c r="WMZ72" s="877"/>
      <c r="WNA72" s="877"/>
      <c r="WNB72" s="877"/>
      <c r="WNC72" s="877"/>
      <c r="WND72" s="877"/>
      <c r="WNE72" s="877"/>
      <c r="WNF72" s="877"/>
      <c r="WNG72" s="877"/>
      <c r="WNH72" s="877"/>
      <c r="WNI72" s="877"/>
      <c r="WNJ72" s="877"/>
      <c r="WNK72" s="877"/>
      <c r="WNL72" s="877"/>
      <c r="WNM72" s="877"/>
      <c r="WNN72" s="877"/>
      <c r="WNO72" s="877"/>
      <c r="WNP72" s="877"/>
      <c r="WNQ72" s="877"/>
      <c r="WNR72" s="877"/>
      <c r="WNS72" s="877"/>
      <c r="WNT72" s="877"/>
      <c r="WNU72" s="877"/>
      <c r="WNV72" s="877"/>
      <c r="WNW72" s="877"/>
      <c r="WNX72" s="877"/>
      <c r="WNY72" s="877"/>
      <c r="WNZ72" s="877"/>
      <c r="WOA72" s="877"/>
      <c r="WOB72" s="877"/>
      <c r="WOC72" s="877"/>
      <c r="WOD72" s="877"/>
      <c r="WOE72" s="877"/>
      <c r="WOF72" s="877"/>
      <c r="WOG72" s="877"/>
      <c r="WOH72" s="877"/>
      <c r="WOI72" s="877"/>
      <c r="WOJ72" s="877"/>
      <c r="WOK72" s="877"/>
      <c r="WOL72" s="877"/>
      <c r="WOM72" s="877"/>
      <c r="WON72" s="877"/>
      <c r="WOO72" s="877"/>
      <c r="WOP72" s="877"/>
      <c r="WOQ72" s="877"/>
      <c r="WOR72" s="877"/>
      <c r="WOS72" s="877"/>
      <c r="WOT72" s="877"/>
      <c r="WOU72" s="877"/>
      <c r="WOV72" s="877"/>
      <c r="WOW72" s="877"/>
      <c r="WOX72" s="877"/>
      <c r="WOY72" s="877"/>
      <c r="WOZ72" s="877"/>
      <c r="WPA72" s="877"/>
      <c r="WPB72" s="877"/>
      <c r="WPC72" s="877"/>
      <c r="WPD72" s="877"/>
      <c r="WPE72" s="877"/>
      <c r="WPF72" s="877"/>
      <c r="WPG72" s="877"/>
      <c r="WPH72" s="877"/>
      <c r="WPI72" s="877"/>
      <c r="WPJ72" s="877"/>
      <c r="WPK72" s="877"/>
      <c r="WPL72" s="877"/>
      <c r="WPM72" s="877"/>
      <c r="WPN72" s="877"/>
      <c r="WPO72" s="877"/>
      <c r="WPP72" s="877"/>
      <c r="WPQ72" s="877"/>
      <c r="WPR72" s="877"/>
      <c r="WPS72" s="877"/>
      <c r="WPT72" s="877"/>
      <c r="WPU72" s="877"/>
      <c r="WPV72" s="877"/>
      <c r="WPW72" s="877"/>
      <c r="WPX72" s="877"/>
      <c r="WPY72" s="877"/>
      <c r="WPZ72" s="877"/>
      <c r="WQA72" s="877"/>
      <c r="WQB72" s="877"/>
      <c r="WQC72" s="877"/>
      <c r="WQD72" s="877"/>
      <c r="WQE72" s="877"/>
      <c r="WQF72" s="877"/>
      <c r="WQG72" s="877"/>
      <c r="WQH72" s="877"/>
      <c r="WQI72" s="877"/>
      <c r="WQJ72" s="877"/>
      <c r="WQK72" s="877"/>
      <c r="WQL72" s="877"/>
      <c r="WQM72" s="877"/>
      <c r="WQN72" s="877"/>
      <c r="WQO72" s="877"/>
      <c r="WQP72" s="877"/>
      <c r="WQQ72" s="877"/>
      <c r="WQR72" s="877"/>
      <c r="WQS72" s="877"/>
      <c r="WQT72" s="877"/>
      <c r="WQU72" s="877"/>
      <c r="WQV72" s="877"/>
      <c r="WQW72" s="877"/>
      <c r="WQX72" s="877"/>
      <c r="WQY72" s="877"/>
      <c r="WQZ72" s="877"/>
      <c r="WRA72" s="877"/>
      <c r="WRB72" s="877"/>
      <c r="WRC72" s="877"/>
      <c r="WRD72" s="877"/>
      <c r="WRE72" s="877"/>
      <c r="WRF72" s="877"/>
      <c r="WRG72" s="877"/>
      <c r="WRH72" s="877"/>
      <c r="WRI72" s="877"/>
      <c r="WRJ72" s="877"/>
      <c r="WRK72" s="877"/>
      <c r="WRL72" s="877"/>
      <c r="WRM72" s="877"/>
      <c r="WRN72" s="877"/>
      <c r="WRO72" s="877"/>
      <c r="WRP72" s="877"/>
      <c r="WRQ72" s="877"/>
      <c r="WRR72" s="877"/>
      <c r="WRS72" s="877"/>
      <c r="WRT72" s="877"/>
      <c r="WRU72" s="877"/>
      <c r="WRV72" s="877"/>
      <c r="WRW72" s="877"/>
      <c r="WRX72" s="877"/>
      <c r="WRY72" s="877"/>
      <c r="WRZ72" s="877"/>
      <c r="WSA72" s="877"/>
      <c r="WSB72" s="877"/>
      <c r="WSC72" s="877"/>
      <c r="WSD72" s="877"/>
      <c r="WSE72" s="877"/>
      <c r="WSF72" s="877"/>
      <c r="WSG72" s="877"/>
      <c r="WSH72" s="877"/>
      <c r="WSI72" s="877"/>
      <c r="WSJ72" s="877"/>
      <c r="WSK72" s="877"/>
      <c r="WSL72" s="877"/>
      <c r="WSM72" s="877"/>
      <c r="WSN72" s="877"/>
      <c r="WSO72" s="877"/>
      <c r="WSP72" s="877"/>
      <c r="WSQ72" s="877"/>
      <c r="WSR72" s="877"/>
      <c r="WSS72" s="877"/>
      <c r="WST72" s="877"/>
      <c r="WSU72" s="877"/>
      <c r="WSV72" s="877"/>
      <c r="WSW72" s="877"/>
      <c r="WSX72" s="877"/>
      <c r="WSY72" s="877"/>
      <c r="WSZ72" s="877"/>
      <c r="WTA72" s="877"/>
      <c r="WTB72" s="877"/>
      <c r="WTC72" s="877"/>
      <c r="WTD72" s="877"/>
      <c r="WTE72" s="877"/>
      <c r="WTF72" s="877"/>
      <c r="WTG72" s="877"/>
      <c r="WTH72" s="877"/>
      <c r="WTI72" s="877"/>
      <c r="WTJ72" s="877"/>
      <c r="WTK72" s="877"/>
      <c r="WTL72" s="877"/>
      <c r="WTM72" s="877"/>
      <c r="WTN72" s="877"/>
      <c r="WTO72" s="877"/>
      <c r="WTP72" s="877"/>
      <c r="WTQ72" s="877"/>
      <c r="WTR72" s="877"/>
      <c r="WTS72" s="877"/>
      <c r="WTT72" s="877"/>
      <c r="WTU72" s="877"/>
      <c r="WTV72" s="877"/>
      <c r="WTW72" s="877"/>
      <c r="WTX72" s="877"/>
      <c r="WTY72" s="877"/>
      <c r="WTZ72" s="877"/>
      <c r="WUA72" s="877"/>
      <c r="WUB72" s="877"/>
      <c r="WUC72" s="877"/>
      <c r="WUD72" s="877"/>
      <c r="WUE72" s="877"/>
      <c r="WUF72" s="877"/>
      <c r="WUG72" s="877"/>
      <c r="WUH72" s="877"/>
      <c r="WUI72" s="877"/>
      <c r="WUJ72" s="877"/>
      <c r="WUK72" s="877"/>
      <c r="WUL72" s="877"/>
      <c r="WUM72" s="877"/>
      <c r="WUN72" s="877"/>
      <c r="WUO72" s="877"/>
      <c r="WUP72" s="877"/>
      <c r="WUQ72" s="877"/>
      <c r="WUR72" s="877"/>
      <c r="WUS72" s="877"/>
      <c r="WUT72" s="877"/>
      <c r="WUU72" s="877"/>
      <c r="WUV72" s="877"/>
      <c r="WUW72" s="877"/>
      <c r="WUX72" s="877"/>
      <c r="WUY72" s="877"/>
      <c r="WUZ72" s="877"/>
      <c r="WVA72" s="877"/>
      <c r="WVB72" s="877"/>
      <c r="WVC72" s="877"/>
      <c r="WVD72" s="877"/>
      <c r="WVE72" s="877"/>
      <c r="WVF72" s="877"/>
      <c r="WVG72" s="877"/>
      <c r="WVH72" s="877"/>
      <c r="WVI72" s="877"/>
      <c r="WVJ72" s="877"/>
      <c r="WVK72" s="877"/>
      <c r="WVL72" s="877"/>
      <c r="WVM72" s="877"/>
      <c r="WVN72" s="877"/>
      <c r="WVO72" s="877"/>
      <c r="WVP72" s="877"/>
      <c r="WVQ72" s="877"/>
      <c r="WVR72" s="877"/>
      <c r="WVS72" s="877"/>
      <c r="WVT72" s="877"/>
      <c r="WVU72" s="877"/>
      <c r="WVV72" s="877"/>
      <c r="WVW72" s="877"/>
      <c r="WVX72" s="877"/>
      <c r="WVY72" s="877"/>
      <c r="WVZ72" s="877"/>
      <c r="WWA72" s="877"/>
      <c r="WWB72" s="877"/>
      <c r="WWC72" s="877"/>
      <c r="WWD72" s="877"/>
      <c r="WWE72" s="877"/>
      <c r="WWF72" s="877"/>
      <c r="WWG72" s="877"/>
      <c r="WWH72" s="877"/>
      <c r="WWI72" s="877"/>
      <c r="WWJ72" s="877"/>
      <c r="WWK72" s="877"/>
      <c r="WWL72" s="877"/>
      <c r="WWM72" s="877"/>
      <c r="WWN72" s="877"/>
      <c r="WWO72" s="877"/>
      <c r="WWP72" s="877"/>
      <c r="WWQ72" s="877"/>
      <c r="WWR72" s="877"/>
      <c r="WWS72" s="877"/>
      <c r="WWT72" s="877"/>
      <c r="WWU72" s="877"/>
      <c r="WWV72" s="877"/>
      <c r="WWW72" s="877"/>
      <c r="WWX72" s="877"/>
      <c r="WWY72" s="877"/>
      <c r="WWZ72" s="877"/>
      <c r="WXA72" s="877"/>
      <c r="WXB72" s="877"/>
      <c r="WXC72" s="877"/>
      <c r="WXD72" s="877"/>
      <c r="WXE72" s="877"/>
      <c r="WXF72" s="877"/>
      <c r="WXG72" s="877"/>
      <c r="WXH72" s="877"/>
      <c r="WXI72" s="877"/>
      <c r="WXJ72" s="877"/>
      <c r="WXK72" s="877"/>
      <c r="WXL72" s="877"/>
      <c r="WXM72" s="877"/>
      <c r="WXN72" s="877"/>
      <c r="WXO72" s="877"/>
      <c r="WXP72" s="877"/>
      <c r="WXQ72" s="877"/>
      <c r="WXR72" s="877"/>
      <c r="WXS72" s="877"/>
      <c r="WXT72" s="877"/>
      <c r="WXU72" s="877"/>
      <c r="WXV72" s="877"/>
      <c r="WXW72" s="877"/>
      <c r="WXX72" s="877"/>
      <c r="WXY72" s="877"/>
      <c r="WXZ72" s="877"/>
      <c r="WYA72" s="877"/>
      <c r="WYB72" s="877"/>
      <c r="WYC72" s="877"/>
      <c r="WYD72" s="877"/>
      <c r="WYE72" s="877"/>
      <c r="WYF72" s="877"/>
      <c r="WYG72" s="877"/>
      <c r="WYH72" s="877"/>
      <c r="WYI72" s="877"/>
      <c r="WYJ72" s="877"/>
      <c r="WYK72" s="877"/>
      <c r="WYL72" s="877"/>
      <c r="WYM72" s="877"/>
      <c r="WYN72" s="877"/>
      <c r="WYO72" s="877"/>
      <c r="WYP72" s="877"/>
      <c r="WYQ72" s="877"/>
      <c r="WYR72" s="877"/>
      <c r="WYS72" s="877"/>
      <c r="WYT72" s="877"/>
      <c r="WYU72" s="877"/>
      <c r="WYV72" s="877"/>
      <c r="WYW72" s="877"/>
      <c r="WYX72" s="877"/>
      <c r="WYY72" s="877"/>
      <c r="WYZ72" s="877"/>
      <c r="WZA72" s="877"/>
      <c r="WZB72" s="877"/>
      <c r="WZC72" s="877"/>
      <c r="WZD72" s="877"/>
      <c r="WZE72" s="877"/>
      <c r="WZF72" s="877"/>
      <c r="WZG72" s="877"/>
      <c r="WZH72" s="877"/>
      <c r="WZI72" s="877"/>
      <c r="WZJ72" s="877"/>
      <c r="WZK72" s="877"/>
      <c r="WZL72" s="877"/>
      <c r="WZM72" s="877"/>
      <c r="WZN72" s="877"/>
      <c r="WZO72" s="877"/>
      <c r="WZP72" s="877"/>
      <c r="WZQ72" s="877"/>
      <c r="WZR72" s="877"/>
      <c r="WZS72" s="877"/>
      <c r="WZT72" s="877"/>
      <c r="WZU72" s="877"/>
      <c r="WZV72" s="877"/>
      <c r="WZW72" s="877"/>
      <c r="WZX72" s="877"/>
      <c r="WZY72" s="877"/>
      <c r="WZZ72" s="877"/>
      <c r="XAA72" s="877"/>
      <c r="XAB72" s="877"/>
      <c r="XAC72" s="877"/>
      <c r="XAD72" s="877"/>
      <c r="XAE72" s="877"/>
      <c r="XAF72" s="877"/>
      <c r="XAG72" s="877"/>
      <c r="XAH72" s="877"/>
      <c r="XAI72" s="877"/>
      <c r="XAJ72" s="877"/>
      <c r="XAK72" s="877"/>
      <c r="XAL72" s="877"/>
      <c r="XAM72" s="877"/>
      <c r="XAN72" s="877"/>
      <c r="XAO72" s="877"/>
      <c r="XAP72" s="877"/>
      <c r="XAQ72" s="877"/>
      <c r="XAR72" s="877"/>
      <c r="XAS72" s="877"/>
      <c r="XAT72" s="877"/>
      <c r="XAU72" s="877"/>
      <c r="XAV72" s="877"/>
      <c r="XAW72" s="877"/>
      <c r="XAX72" s="877"/>
      <c r="XAY72" s="877"/>
      <c r="XAZ72" s="877"/>
      <c r="XBA72" s="877"/>
      <c r="XBB72" s="877"/>
      <c r="XBC72" s="877"/>
      <c r="XBD72" s="877"/>
      <c r="XBE72" s="877"/>
      <c r="XBF72" s="877"/>
      <c r="XBG72" s="877"/>
      <c r="XBH72" s="877"/>
      <c r="XBI72" s="877"/>
      <c r="XBJ72" s="877"/>
      <c r="XBK72" s="877"/>
      <c r="XBL72" s="877"/>
      <c r="XBM72" s="877"/>
      <c r="XBN72" s="877"/>
      <c r="XBO72" s="877"/>
      <c r="XBP72" s="877"/>
      <c r="XBQ72" s="877"/>
      <c r="XBR72" s="877"/>
      <c r="XBS72" s="877"/>
      <c r="XBT72" s="877"/>
      <c r="XBU72" s="877"/>
      <c r="XBV72" s="877"/>
      <c r="XBW72" s="877"/>
      <c r="XBX72" s="877"/>
      <c r="XBY72" s="877"/>
      <c r="XBZ72" s="877"/>
      <c r="XCA72" s="877"/>
      <c r="XCB72" s="877"/>
      <c r="XCC72" s="877"/>
      <c r="XCD72" s="877"/>
      <c r="XCE72" s="877"/>
      <c r="XCF72" s="877"/>
      <c r="XCG72" s="877"/>
      <c r="XCH72" s="877"/>
      <c r="XCI72" s="877"/>
      <c r="XCJ72" s="877"/>
      <c r="XCK72" s="877"/>
      <c r="XCL72" s="877"/>
      <c r="XCM72" s="877"/>
      <c r="XCN72" s="877"/>
      <c r="XCO72" s="877"/>
      <c r="XCP72" s="877"/>
      <c r="XCQ72" s="877"/>
      <c r="XCR72" s="877"/>
      <c r="XCS72" s="877"/>
      <c r="XCT72" s="877"/>
      <c r="XCU72" s="877"/>
      <c r="XCV72" s="877"/>
      <c r="XCW72" s="877"/>
      <c r="XCX72" s="877"/>
      <c r="XCY72" s="877"/>
      <c r="XCZ72" s="877"/>
      <c r="XDA72" s="877"/>
      <c r="XDB72" s="877"/>
      <c r="XDC72" s="877"/>
      <c r="XDD72" s="877"/>
      <c r="XDE72" s="877"/>
      <c r="XDF72" s="877"/>
      <c r="XDG72" s="877"/>
      <c r="XDH72" s="877"/>
      <c r="XDI72" s="877"/>
      <c r="XDJ72" s="877"/>
      <c r="XDK72" s="877"/>
      <c r="XDL72" s="877"/>
      <c r="XDM72" s="877"/>
      <c r="XDN72" s="877"/>
      <c r="XDO72" s="877"/>
      <c r="XDP72" s="877"/>
      <c r="XDQ72" s="877"/>
      <c r="XDR72" s="877"/>
      <c r="XDS72" s="877"/>
      <c r="XDT72" s="877"/>
      <c r="XDU72" s="877"/>
      <c r="XDV72" s="877"/>
      <c r="XDW72" s="877"/>
      <c r="XDX72" s="877"/>
      <c r="XDY72" s="877"/>
      <c r="XDZ72" s="877"/>
      <c r="XEA72" s="877"/>
      <c r="XEB72" s="877"/>
      <c r="XEC72" s="877"/>
      <c r="XED72" s="877"/>
      <c r="XEE72" s="877"/>
      <c r="XEF72" s="877"/>
      <c r="XEG72" s="877"/>
      <c r="XEH72" s="877"/>
      <c r="XEI72" s="877"/>
      <c r="XEJ72" s="877"/>
      <c r="XEK72" s="877"/>
      <c r="XEL72" s="877"/>
      <c r="XEM72" s="877"/>
      <c r="XEN72" s="877"/>
      <c r="XEO72" s="877"/>
      <c r="XEP72" s="877"/>
      <c r="XEQ72" s="877"/>
      <c r="XER72" s="877"/>
      <c r="XES72" s="877"/>
      <c r="XET72" s="877"/>
      <c r="XEU72" s="877"/>
      <c r="XEV72" s="877"/>
      <c r="XEW72" s="877"/>
      <c r="XEX72" s="877"/>
      <c r="XEY72" s="877"/>
      <c r="XEZ72" s="877"/>
      <c r="XFA72" s="877"/>
      <c r="XFB72" s="877"/>
      <c r="XFC72" s="877"/>
      <c r="XFD72" s="877"/>
    </row>
    <row r="73" spans="1:16384" s="876" customFormat="1" ht="24" customHeight="1">
      <c r="A73" s="880"/>
      <c r="B73" s="880"/>
      <c r="C73" s="880"/>
      <c r="D73" s="880"/>
      <c r="E73" s="880"/>
      <c r="F73" s="880"/>
      <c r="G73" s="880"/>
      <c r="H73" s="880"/>
      <c r="I73" s="880"/>
      <c r="J73" s="880"/>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7"/>
      <c r="AL73" s="877"/>
      <c r="AM73" s="877"/>
      <c r="AN73" s="877"/>
      <c r="AO73" s="877"/>
      <c r="AP73" s="877"/>
      <c r="AQ73" s="877"/>
      <c r="AR73" s="877"/>
      <c r="AS73" s="877"/>
      <c r="AT73" s="877"/>
      <c r="AU73" s="877"/>
      <c r="AV73" s="877"/>
      <c r="AW73" s="877"/>
      <c r="AX73" s="877"/>
      <c r="AY73" s="877"/>
      <c r="AZ73" s="877"/>
      <c r="BA73" s="877"/>
      <c r="BB73" s="877"/>
      <c r="BC73" s="877"/>
      <c r="BD73" s="877"/>
      <c r="BE73" s="877"/>
      <c r="BF73" s="877"/>
      <c r="BG73" s="877"/>
      <c r="BH73" s="877"/>
      <c r="BI73" s="877"/>
      <c r="BJ73" s="877"/>
      <c r="BK73" s="877"/>
      <c r="BL73" s="877"/>
      <c r="BM73" s="877"/>
      <c r="BN73" s="877"/>
      <c r="BO73" s="877"/>
      <c r="BP73" s="877"/>
      <c r="BQ73" s="877"/>
      <c r="BR73" s="877"/>
      <c r="BS73" s="877"/>
      <c r="BT73" s="877"/>
      <c r="BU73" s="877"/>
      <c r="BV73" s="877"/>
      <c r="BW73" s="877"/>
      <c r="BX73" s="877"/>
      <c r="BY73" s="877"/>
      <c r="BZ73" s="877"/>
      <c r="CA73" s="877"/>
      <c r="CB73" s="877"/>
      <c r="CC73" s="877"/>
      <c r="CD73" s="877"/>
      <c r="CE73" s="877"/>
      <c r="CF73" s="877"/>
      <c r="CG73" s="877"/>
      <c r="CH73" s="877"/>
      <c r="CI73" s="877"/>
      <c r="CJ73" s="877"/>
      <c r="CK73" s="877"/>
      <c r="CL73" s="877"/>
      <c r="CM73" s="877"/>
      <c r="CN73" s="877"/>
      <c r="CO73" s="877"/>
      <c r="CP73" s="877"/>
      <c r="CQ73" s="877"/>
      <c r="CR73" s="877"/>
      <c r="CS73" s="877"/>
      <c r="CT73" s="877"/>
      <c r="CU73" s="877"/>
      <c r="CV73" s="877"/>
      <c r="CW73" s="877"/>
      <c r="CX73" s="877"/>
      <c r="CY73" s="877"/>
      <c r="CZ73" s="877"/>
      <c r="DA73" s="877"/>
      <c r="DB73" s="877"/>
      <c r="DC73" s="877"/>
      <c r="DD73" s="877"/>
      <c r="DE73" s="877"/>
      <c r="DF73" s="877"/>
      <c r="DG73" s="877"/>
      <c r="DH73" s="877"/>
      <c r="DI73" s="877"/>
      <c r="DJ73" s="877"/>
      <c r="DK73" s="877"/>
      <c r="DL73" s="877"/>
      <c r="DM73" s="877"/>
      <c r="DN73" s="877"/>
      <c r="DO73" s="877"/>
      <c r="DP73" s="877"/>
      <c r="DQ73" s="877"/>
      <c r="DR73" s="877"/>
      <c r="DS73" s="877"/>
      <c r="DT73" s="877"/>
      <c r="DU73" s="877"/>
      <c r="DV73" s="877"/>
      <c r="DW73" s="877"/>
      <c r="DX73" s="877"/>
      <c r="DY73" s="877"/>
      <c r="DZ73" s="877"/>
      <c r="EA73" s="877"/>
      <c r="EB73" s="877"/>
      <c r="EC73" s="877"/>
      <c r="ED73" s="877"/>
      <c r="EE73" s="877"/>
      <c r="EF73" s="877"/>
      <c r="EG73" s="877"/>
      <c r="EH73" s="877"/>
      <c r="EI73" s="877"/>
      <c r="EJ73" s="877"/>
      <c r="EK73" s="877"/>
      <c r="EL73" s="877"/>
      <c r="EM73" s="877"/>
      <c r="EN73" s="877"/>
      <c r="EO73" s="877"/>
      <c r="EP73" s="877"/>
      <c r="EQ73" s="877"/>
      <c r="ER73" s="877"/>
      <c r="ES73" s="877"/>
      <c r="ET73" s="877"/>
      <c r="EU73" s="877"/>
      <c r="EV73" s="877"/>
      <c r="EW73" s="877"/>
      <c r="EX73" s="877"/>
      <c r="EY73" s="877"/>
      <c r="EZ73" s="877"/>
      <c r="FA73" s="877"/>
      <c r="FB73" s="877"/>
      <c r="FC73" s="877"/>
      <c r="FD73" s="877"/>
      <c r="FE73" s="877"/>
      <c r="FF73" s="877"/>
      <c r="FG73" s="877"/>
      <c r="FH73" s="877"/>
      <c r="FI73" s="877"/>
      <c r="FJ73" s="877"/>
      <c r="FK73" s="877"/>
      <c r="FL73" s="877"/>
      <c r="FM73" s="877"/>
      <c r="FN73" s="877"/>
      <c r="FO73" s="877"/>
      <c r="FP73" s="877"/>
      <c r="FQ73" s="877"/>
      <c r="FR73" s="877"/>
      <c r="FS73" s="877"/>
      <c r="FT73" s="877"/>
      <c r="FU73" s="877"/>
      <c r="FV73" s="877"/>
      <c r="FW73" s="877"/>
      <c r="FX73" s="877"/>
      <c r="FY73" s="877"/>
      <c r="FZ73" s="877"/>
      <c r="GA73" s="877"/>
      <c r="GB73" s="877"/>
      <c r="GC73" s="877"/>
      <c r="GD73" s="877"/>
      <c r="GE73" s="877"/>
      <c r="GF73" s="877"/>
      <c r="GG73" s="877"/>
      <c r="GH73" s="877"/>
      <c r="GI73" s="877"/>
      <c r="GJ73" s="877"/>
      <c r="GK73" s="877"/>
      <c r="GL73" s="877"/>
      <c r="GM73" s="877"/>
      <c r="GN73" s="877"/>
      <c r="GO73" s="877"/>
      <c r="GP73" s="877"/>
      <c r="GQ73" s="877"/>
      <c r="GR73" s="877"/>
      <c r="GS73" s="877"/>
      <c r="GT73" s="877"/>
      <c r="GU73" s="877"/>
      <c r="GV73" s="877"/>
      <c r="GW73" s="877"/>
      <c r="GX73" s="877"/>
      <c r="GY73" s="877"/>
      <c r="GZ73" s="877"/>
      <c r="HA73" s="877"/>
      <c r="HB73" s="877"/>
      <c r="HC73" s="877"/>
      <c r="HD73" s="877"/>
      <c r="HE73" s="877"/>
      <c r="HF73" s="877"/>
      <c r="HG73" s="877"/>
      <c r="HH73" s="877"/>
      <c r="HI73" s="877"/>
      <c r="HJ73" s="877"/>
      <c r="HK73" s="877"/>
      <c r="HL73" s="877"/>
      <c r="HM73" s="877"/>
      <c r="HN73" s="877"/>
      <c r="HO73" s="877"/>
      <c r="HP73" s="877"/>
      <c r="HQ73" s="877"/>
      <c r="HR73" s="877"/>
      <c r="HS73" s="877"/>
      <c r="HT73" s="877"/>
      <c r="HU73" s="877"/>
      <c r="HV73" s="877"/>
      <c r="HW73" s="877"/>
      <c r="HX73" s="877"/>
      <c r="HY73" s="877"/>
      <c r="HZ73" s="877"/>
      <c r="IA73" s="877"/>
      <c r="IB73" s="877"/>
      <c r="IC73" s="877"/>
      <c r="ID73" s="877"/>
      <c r="IE73" s="877"/>
      <c r="IF73" s="877"/>
      <c r="IG73" s="877"/>
      <c r="IH73" s="877"/>
      <c r="II73" s="877"/>
      <c r="IJ73" s="877"/>
      <c r="IK73" s="877"/>
      <c r="IL73" s="877"/>
      <c r="IM73" s="877"/>
      <c r="IN73" s="877"/>
      <c r="IO73" s="877"/>
      <c r="IP73" s="877"/>
      <c r="IQ73" s="877"/>
      <c r="IR73" s="877"/>
      <c r="IS73" s="877"/>
      <c r="IT73" s="877"/>
      <c r="IU73" s="877"/>
      <c r="IV73" s="877"/>
      <c r="IW73" s="877"/>
      <c r="IX73" s="877"/>
      <c r="IY73" s="877"/>
      <c r="IZ73" s="877"/>
      <c r="JA73" s="877"/>
      <c r="JB73" s="877"/>
      <c r="JC73" s="877"/>
      <c r="JD73" s="877"/>
      <c r="JE73" s="877"/>
      <c r="JF73" s="877"/>
      <c r="JG73" s="877"/>
      <c r="JH73" s="877"/>
      <c r="JI73" s="877"/>
      <c r="JJ73" s="877"/>
      <c r="JK73" s="877"/>
      <c r="JL73" s="877"/>
      <c r="JM73" s="877"/>
      <c r="JN73" s="877"/>
      <c r="JO73" s="877"/>
      <c r="JP73" s="877"/>
      <c r="JQ73" s="877"/>
      <c r="JR73" s="877"/>
      <c r="JS73" s="877"/>
      <c r="JT73" s="877"/>
      <c r="JU73" s="877"/>
      <c r="JV73" s="877"/>
      <c r="JW73" s="877"/>
      <c r="JX73" s="877"/>
      <c r="JY73" s="877"/>
      <c r="JZ73" s="877"/>
      <c r="KA73" s="877"/>
      <c r="KB73" s="877"/>
      <c r="KC73" s="877"/>
      <c r="KD73" s="877"/>
      <c r="KE73" s="877"/>
      <c r="KF73" s="877"/>
      <c r="KG73" s="877"/>
      <c r="KH73" s="877"/>
      <c r="KI73" s="877"/>
      <c r="KJ73" s="877"/>
      <c r="KK73" s="877"/>
      <c r="KL73" s="877"/>
      <c r="KM73" s="877"/>
      <c r="KN73" s="877"/>
      <c r="KO73" s="877"/>
      <c r="KP73" s="877"/>
      <c r="KQ73" s="877"/>
      <c r="KR73" s="877"/>
      <c r="KS73" s="877"/>
      <c r="KT73" s="877"/>
      <c r="KU73" s="877"/>
      <c r="KV73" s="877"/>
      <c r="KW73" s="877"/>
      <c r="KX73" s="877"/>
      <c r="KY73" s="877"/>
      <c r="KZ73" s="877"/>
      <c r="LA73" s="877"/>
      <c r="LB73" s="877"/>
      <c r="LC73" s="877"/>
      <c r="LD73" s="877"/>
      <c r="LE73" s="877"/>
      <c r="LF73" s="877"/>
      <c r="LG73" s="877"/>
      <c r="LH73" s="877"/>
      <c r="LI73" s="877"/>
      <c r="LJ73" s="877"/>
      <c r="LK73" s="877"/>
      <c r="LL73" s="877"/>
      <c r="LM73" s="877"/>
      <c r="LN73" s="877"/>
      <c r="LO73" s="877"/>
      <c r="LP73" s="877"/>
      <c r="LQ73" s="877"/>
      <c r="LR73" s="877"/>
      <c r="LS73" s="877"/>
      <c r="LT73" s="877"/>
      <c r="LU73" s="877"/>
      <c r="LV73" s="877"/>
      <c r="LW73" s="877"/>
      <c r="LX73" s="877"/>
      <c r="LY73" s="877"/>
      <c r="LZ73" s="877"/>
      <c r="MA73" s="877"/>
      <c r="MB73" s="877"/>
      <c r="MC73" s="877"/>
      <c r="MD73" s="877"/>
      <c r="ME73" s="877"/>
      <c r="MF73" s="877"/>
      <c r="MG73" s="877"/>
      <c r="MH73" s="877"/>
      <c r="MI73" s="877"/>
      <c r="MJ73" s="877"/>
      <c r="MK73" s="877"/>
      <c r="ML73" s="877"/>
      <c r="MM73" s="877"/>
      <c r="MN73" s="877"/>
      <c r="MO73" s="877"/>
      <c r="MP73" s="877"/>
      <c r="MQ73" s="877"/>
      <c r="MR73" s="877"/>
      <c r="MS73" s="877"/>
      <c r="MT73" s="877"/>
      <c r="MU73" s="877"/>
      <c r="MV73" s="877"/>
      <c r="MW73" s="877"/>
      <c r="MX73" s="877"/>
      <c r="MY73" s="877"/>
      <c r="MZ73" s="877"/>
      <c r="NA73" s="877"/>
      <c r="NB73" s="877"/>
      <c r="NC73" s="877"/>
      <c r="ND73" s="877"/>
      <c r="NE73" s="877"/>
      <c r="NF73" s="877"/>
      <c r="NG73" s="877"/>
      <c r="NH73" s="877"/>
      <c r="NI73" s="877"/>
      <c r="NJ73" s="877"/>
      <c r="NK73" s="877"/>
      <c r="NL73" s="877"/>
      <c r="NM73" s="877"/>
      <c r="NN73" s="877"/>
      <c r="NO73" s="877"/>
      <c r="NP73" s="877"/>
      <c r="NQ73" s="877"/>
      <c r="NR73" s="877"/>
      <c r="NS73" s="877"/>
      <c r="NT73" s="877"/>
      <c r="NU73" s="877"/>
      <c r="NV73" s="877"/>
      <c r="NW73" s="877"/>
      <c r="NX73" s="877"/>
      <c r="NY73" s="877"/>
      <c r="NZ73" s="877"/>
      <c r="OA73" s="877"/>
      <c r="OB73" s="877"/>
      <c r="OC73" s="877"/>
      <c r="OD73" s="877"/>
      <c r="OE73" s="877"/>
      <c r="OF73" s="877"/>
      <c r="OG73" s="877"/>
      <c r="OH73" s="877"/>
      <c r="OI73" s="877"/>
      <c r="OJ73" s="877"/>
      <c r="OK73" s="877"/>
      <c r="OL73" s="877"/>
      <c r="OM73" s="877"/>
      <c r="ON73" s="877"/>
      <c r="OO73" s="877"/>
      <c r="OP73" s="877"/>
      <c r="OQ73" s="877"/>
      <c r="OR73" s="877"/>
      <c r="OS73" s="877"/>
      <c r="OT73" s="877"/>
      <c r="OU73" s="877"/>
      <c r="OV73" s="877"/>
      <c r="OW73" s="877"/>
      <c r="OX73" s="877"/>
      <c r="OY73" s="877"/>
      <c r="OZ73" s="877"/>
      <c r="PA73" s="877"/>
      <c r="PB73" s="877"/>
      <c r="PC73" s="877"/>
      <c r="PD73" s="877"/>
      <c r="PE73" s="877"/>
      <c r="PF73" s="877"/>
      <c r="PG73" s="877"/>
      <c r="PH73" s="877"/>
      <c r="PI73" s="877"/>
      <c r="PJ73" s="877"/>
      <c r="PK73" s="877"/>
      <c r="PL73" s="877"/>
      <c r="PM73" s="877"/>
      <c r="PN73" s="877"/>
      <c r="PO73" s="877"/>
      <c r="PP73" s="877"/>
      <c r="PQ73" s="877"/>
      <c r="PR73" s="877"/>
      <c r="PS73" s="877"/>
      <c r="PT73" s="877"/>
      <c r="PU73" s="877"/>
      <c r="PV73" s="877"/>
      <c r="PW73" s="877"/>
      <c r="PX73" s="877"/>
      <c r="PY73" s="877"/>
      <c r="PZ73" s="877"/>
      <c r="QA73" s="877"/>
      <c r="QB73" s="877"/>
      <c r="QC73" s="877"/>
      <c r="QD73" s="877"/>
      <c r="QE73" s="877"/>
      <c r="QF73" s="877"/>
      <c r="QG73" s="877"/>
      <c r="QH73" s="877"/>
      <c r="QI73" s="877"/>
      <c r="QJ73" s="877"/>
      <c r="QK73" s="877"/>
      <c r="QL73" s="877"/>
      <c r="QM73" s="877"/>
      <c r="QN73" s="877"/>
      <c r="QO73" s="877"/>
      <c r="QP73" s="877"/>
      <c r="QQ73" s="877"/>
      <c r="QR73" s="877"/>
      <c r="QS73" s="877"/>
      <c r="QT73" s="877"/>
      <c r="QU73" s="877"/>
      <c r="QV73" s="877"/>
      <c r="QW73" s="877"/>
      <c r="QX73" s="877"/>
      <c r="QY73" s="877"/>
      <c r="QZ73" s="877"/>
      <c r="RA73" s="877"/>
      <c r="RB73" s="877"/>
      <c r="RC73" s="877"/>
      <c r="RD73" s="877"/>
      <c r="RE73" s="877"/>
      <c r="RF73" s="877"/>
      <c r="RG73" s="877"/>
      <c r="RH73" s="877"/>
      <c r="RI73" s="877"/>
      <c r="RJ73" s="877"/>
      <c r="RK73" s="877"/>
      <c r="RL73" s="877"/>
      <c r="RM73" s="877"/>
      <c r="RN73" s="877"/>
      <c r="RO73" s="877"/>
      <c r="RP73" s="877"/>
      <c r="RQ73" s="877"/>
      <c r="RR73" s="877"/>
      <c r="RS73" s="877"/>
      <c r="RT73" s="877"/>
      <c r="RU73" s="877"/>
      <c r="RV73" s="877"/>
      <c r="RW73" s="877"/>
      <c r="RX73" s="877"/>
      <c r="RY73" s="877"/>
      <c r="RZ73" s="877"/>
      <c r="SA73" s="877"/>
      <c r="SB73" s="877"/>
      <c r="SC73" s="877"/>
      <c r="SD73" s="877"/>
      <c r="SE73" s="877"/>
      <c r="SF73" s="877"/>
      <c r="SG73" s="877"/>
      <c r="SH73" s="877"/>
      <c r="SI73" s="877"/>
      <c r="SJ73" s="877"/>
      <c r="SK73" s="877"/>
      <c r="SL73" s="877"/>
      <c r="SM73" s="877"/>
      <c r="SN73" s="877"/>
      <c r="SO73" s="877"/>
      <c r="SP73" s="877"/>
      <c r="SQ73" s="877"/>
      <c r="SR73" s="877"/>
      <c r="SS73" s="877"/>
      <c r="ST73" s="877"/>
      <c r="SU73" s="877"/>
      <c r="SV73" s="877"/>
      <c r="SW73" s="877"/>
      <c r="SX73" s="877"/>
      <c r="SY73" s="877"/>
      <c r="SZ73" s="877"/>
      <c r="TA73" s="877"/>
      <c r="TB73" s="877"/>
      <c r="TC73" s="877"/>
      <c r="TD73" s="877"/>
      <c r="TE73" s="877"/>
      <c r="TF73" s="877"/>
      <c r="TG73" s="877"/>
      <c r="TH73" s="877"/>
      <c r="TI73" s="877"/>
      <c r="TJ73" s="877"/>
      <c r="TK73" s="877"/>
      <c r="TL73" s="877"/>
      <c r="TM73" s="877"/>
      <c r="TN73" s="877"/>
      <c r="TO73" s="877"/>
      <c r="TP73" s="877"/>
      <c r="TQ73" s="877"/>
      <c r="TR73" s="877"/>
      <c r="TS73" s="877"/>
      <c r="TT73" s="877"/>
      <c r="TU73" s="877"/>
      <c r="TV73" s="877"/>
      <c r="TW73" s="877"/>
      <c r="TX73" s="877"/>
      <c r="TY73" s="877"/>
      <c r="TZ73" s="877"/>
      <c r="UA73" s="877"/>
      <c r="UB73" s="877"/>
      <c r="UC73" s="877"/>
      <c r="UD73" s="877"/>
      <c r="UE73" s="877"/>
      <c r="UF73" s="877"/>
      <c r="UG73" s="877"/>
      <c r="UH73" s="877"/>
      <c r="UI73" s="877"/>
      <c r="UJ73" s="877"/>
      <c r="UK73" s="877"/>
      <c r="UL73" s="877"/>
      <c r="UM73" s="877"/>
      <c r="UN73" s="877"/>
      <c r="UO73" s="877"/>
      <c r="UP73" s="877"/>
      <c r="UQ73" s="877"/>
      <c r="UR73" s="877"/>
      <c r="US73" s="877"/>
      <c r="UT73" s="877"/>
      <c r="UU73" s="877"/>
      <c r="UV73" s="877"/>
      <c r="UW73" s="877"/>
      <c r="UX73" s="877"/>
      <c r="UY73" s="877"/>
      <c r="UZ73" s="877"/>
      <c r="VA73" s="877"/>
      <c r="VB73" s="877"/>
      <c r="VC73" s="877"/>
      <c r="VD73" s="877"/>
      <c r="VE73" s="877"/>
      <c r="VF73" s="877"/>
      <c r="VG73" s="877"/>
      <c r="VH73" s="877"/>
      <c r="VI73" s="877"/>
      <c r="VJ73" s="877"/>
      <c r="VK73" s="877"/>
      <c r="VL73" s="877"/>
      <c r="VM73" s="877"/>
      <c r="VN73" s="877"/>
      <c r="VO73" s="877"/>
      <c r="VP73" s="877"/>
      <c r="VQ73" s="877"/>
      <c r="VR73" s="877"/>
      <c r="VS73" s="877"/>
      <c r="VT73" s="877"/>
      <c r="VU73" s="877"/>
      <c r="VV73" s="877"/>
      <c r="VW73" s="877"/>
      <c r="VX73" s="877"/>
      <c r="VY73" s="877"/>
      <c r="VZ73" s="877"/>
      <c r="WA73" s="877"/>
      <c r="WB73" s="877"/>
      <c r="WC73" s="877"/>
      <c r="WD73" s="877"/>
      <c r="WE73" s="877"/>
      <c r="WF73" s="877"/>
      <c r="WG73" s="877"/>
      <c r="WH73" s="877"/>
      <c r="WI73" s="877"/>
      <c r="WJ73" s="877"/>
      <c r="WK73" s="877"/>
      <c r="WL73" s="877"/>
      <c r="WM73" s="877"/>
      <c r="WN73" s="877"/>
      <c r="WO73" s="877"/>
      <c r="WP73" s="877"/>
      <c r="WQ73" s="877"/>
      <c r="WR73" s="877"/>
      <c r="WS73" s="877"/>
      <c r="WT73" s="877"/>
      <c r="WU73" s="877"/>
      <c r="WV73" s="877"/>
      <c r="WW73" s="877"/>
      <c r="WX73" s="877"/>
      <c r="WY73" s="877"/>
      <c r="WZ73" s="877"/>
      <c r="XA73" s="877"/>
      <c r="XB73" s="877"/>
      <c r="XC73" s="877"/>
      <c r="XD73" s="877"/>
      <c r="XE73" s="877"/>
      <c r="XF73" s="877"/>
      <c r="XG73" s="877"/>
      <c r="XH73" s="877"/>
      <c r="XI73" s="877"/>
      <c r="XJ73" s="877"/>
      <c r="XK73" s="877"/>
      <c r="XL73" s="877"/>
      <c r="XM73" s="877"/>
      <c r="XN73" s="877"/>
      <c r="XO73" s="877"/>
      <c r="XP73" s="877"/>
      <c r="XQ73" s="877"/>
      <c r="XR73" s="877"/>
      <c r="XS73" s="877"/>
      <c r="XT73" s="877"/>
      <c r="XU73" s="877"/>
      <c r="XV73" s="877"/>
      <c r="XW73" s="877"/>
      <c r="XX73" s="877"/>
      <c r="XY73" s="877"/>
      <c r="XZ73" s="877"/>
      <c r="YA73" s="877"/>
      <c r="YB73" s="877"/>
      <c r="YC73" s="877"/>
      <c r="YD73" s="877"/>
      <c r="YE73" s="877"/>
      <c r="YF73" s="877"/>
      <c r="YG73" s="877"/>
      <c r="YH73" s="877"/>
      <c r="YI73" s="877"/>
      <c r="YJ73" s="877"/>
      <c r="YK73" s="877"/>
      <c r="YL73" s="877"/>
      <c r="YM73" s="877"/>
      <c r="YN73" s="877"/>
      <c r="YO73" s="877"/>
      <c r="YP73" s="877"/>
      <c r="YQ73" s="877"/>
      <c r="YR73" s="877"/>
      <c r="YS73" s="877"/>
      <c r="YT73" s="877"/>
      <c r="YU73" s="877"/>
      <c r="YV73" s="877"/>
      <c r="YW73" s="877"/>
      <c r="YX73" s="877"/>
      <c r="YY73" s="877"/>
      <c r="YZ73" s="877"/>
      <c r="ZA73" s="877"/>
      <c r="ZB73" s="877"/>
      <c r="ZC73" s="877"/>
      <c r="ZD73" s="877"/>
      <c r="ZE73" s="877"/>
      <c r="ZF73" s="877"/>
      <c r="ZG73" s="877"/>
      <c r="ZH73" s="877"/>
      <c r="ZI73" s="877"/>
      <c r="ZJ73" s="877"/>
      <c r="ZK73" s="877"/>
      <c r="ZL73" s="877"/>
      <c r="ZM73" s="877"/>
      <c r="ZN73" s="877"/>
      <c r="ZO73" s="877"/>
      <c r="ZP73" s="877"/>
      <c r="ZQ73" s="877"/>
      <c r="ZR73" s="877"/>
      <c r="ZS73" s="877"/>
      <c r="ZT73" s="877"/>
      <c r="ZU73" s="877"/>
      <c r="ZV73" s="877"/>
      <c r="ZW73" s="877"/>
      <c r="ZX73" s="877"/>
      <c r="ZY73" s="877"/>
      <c r="ZZ73" s="877"/>
      <c r="AAA73" s="877"/>
      <c r="AAB73" s="877"/>
      <c r="AAC73" s="877"/>
      <c r="AAD73" s="877"/>
      <c r="AAE73" s="877"/>
      <c r="AAF73" s="877"/>
      <c r="AAG73" s="877"/>
      <c r="AAH73" s="877"/>
      <c r="AAI73" s="877"/>
      <c r="AAJ73" s="877"/>
      <c r="AAK73" s="877"/>
      <c r="AAL73" s="877"/>
      <c r="AAM73" s="877"/>
      <c r="AAN73" s="877"/>
      <c r="AAO73" s="877"/>
      <c r="AAP73" s="877"/>
      <c r="AAQ73" s="877"/>
      <c r="AAR73" s="877"/>
      <c r="AAS73" s="877"/>
      <c r="AAT73" s="877"/>
      <c r="AAU73" s="877"/>
      <c r="AAV73" s="877"/>
      <c r="AAW73" s="877"/>
      <c r="AAX73" s="877"/>
      <c r="AAY73" s="877"/>
      <c r="AAZ73" s="877"/>
      <c r="ABA73" s="877"/>
      <c r="ABB73" s="877"/>
      <c r="ABC73" s="877"/>
      <c r="ABD73" s="877"/>
      <c r="ABE73" s="877"/>
      <c r="ABF73" s="877"/>
      <c r="ABG73" s="877"/>
      <c r="ABH73" s="877"/>
      <c r="ABI73" s="877"/>
      <c r="ABJ73" s="877"/>
      <c r="ABK73" s="877"/>
      <c r="ABL73" s="877"/>
      <c r="ABM73" s="877"/>
      <c r="ABN73" s="877"/>
      <c r="ABO73" s="877"/>
      <c r="ABP73" s="877"/>
      <c r="ABQ73" s="877"/>
      <c r="ABR73" s="877"/>
      <c r="ABS73" s="877"/>
      <c r="ABT73" s="877"/>
      <c r="ABU73" s="877"/>
      <c r="ABV73" s="877"/>
      <c r="ABW73" s="877"/>
      <c r="ABX73" s="877"/>
      <c r="ABY73" s="877"/>
      <c r="ABZ73" s="877"/>
      <c r="ACA73" s="877"/>
      <c r="ACB73" s="877"/>
      <c r="ACC73" s="877"/>
      <c r="ACD73" s="877"/>
      <c r="ACE73" s="877"/>
      <c r="ACF73" s="877"/>
      <c r="ACG73" s="877"/>
      <c r="ACH73" s="877"/>
      <c r="ACI73" s="877"/>
      <c r="ACJ73" s="877"/>
      <c r="ACK73" s="877"/>
      <c r="ACL73" s="877"/>
      <c r="ACM73" s="877"/>
      <c r="ACN73" s="877"/>
      <c r="ACO73" s="877"/>
      <c r="ACP73" s="877"/>
      <c r="ACQ73" s="877"/>
      <c r="ACR73" s="877"/>
      <c r="ACS73" s="877"/>
      <c r="ACT73" s="877"/>
      <c r="ACU73" s="877"/>
      <c r="ACV73" s="877"/>
      <c r="ACW73" s="877"/>
      <c r="ACX73" s="877"/>
      <c r="ACY73" s="877"/>
      <c r="ACZ73" s="877"/>
      <c r="ADA73" s="877"/>
      <c r="ADB73" s="877"/>
      <c r="ADC73" s="877"/>
      <c r="ADD73" s="877"/>
      <c r="ADE73" s="877"/>
      <c r="ADF73" s="877"/>
      <c r="ADG73" s="877"/>
      <c r="ADH73" s="877"/>
      <c r="ADI73" s="877"/>
      <c r="ADJ73" s="877"/>
      <c r="ADK73" s="877"/>
      <c r="ADL73" s="877"/>
      <c r="ADM73" s="877"/>
      <c r="ADN73" s="877"/>
      <c r="ADO73" s="877"/>
      <c r="ADP73" s="877"/>
      <c r="ADQ73" s="877"/>
      <c r="ADR73" s="877"/>
      <c r="ADS73" s="877"/>
      <c r="ADT73" s="877"/>
      <c r="ADU73" s="877"/>
      <c r="ADV73" s="877"/>
      <c r="ADW73" s="877"/>
      <c r="ADX73" s="877"/>
      <c r="ADY73" s="877"/>
      <c r="ADZ73" s="877"/>
      <c r="AEA73" s="877"/>
      <c r="AEB73" s="877"/>
      <c r="AEC73" s="877"/>
      <c r="AED73" s="877"/>
      <c r="AEE73" s="877"/>
      <c r="AEF73" s="877"/>
      <c r="AEG73" s="877"/>
      <c r="AEH73" s="877"/>
      <c r="AEI73" s="877"/>
      <c r="AEJ73" s="877"/>
      <c r="AEK73" s="877"/>
      <c r="AEL73" s="877"/>
      <c r="AEM73" s="877"/>
      <c r="AEN73" s="877"/>
      <c r="AEO73" s="877"/>
      <c r="AEP73" s="877"/>
      <c r="AEQ73" s="877"/>
      <c r="AER73" s="877"/>
      <c r="AES73" s="877"/>
      <c r="AET73" s="877"/>
      <c r="AEU73" s="877"/>
      <c r="AEV73" s="877"/>
      <c r="AEW73" s="877"/>
      <c r="AEX73" s="877"/>
      <c r="AEY73" s="877"/>
      <c r="AEZ73" s="877"/>
      <c r="AFA73" s="877"/>
      <c r="AFB73" s="877"/>
      <c r="AFC73" s="877"/>
      <c r="AFD73" s="877"/>
      <c r="AFE73" s="877"/>
      <c r="AFF73" s="877"/>
      <c r="AFG73" s="877"/>
      <c r="AFH73" s="877"/>
      <c r="AFI73" s="877"/>
      <c r="AFJ73" s="877"/>
      <c r="AFK73" s="877"/>
      <c r="AFL73" s="877"/>
      <c r="AFM73" s="877"/>
      <c r="AFN73" s="877"/>
      <c r="AFO73" s="877"/>
      <c r="AFP73" s="877"/>
      <c r="AFQ73" s="877"/>
      <c r="AFR73" s="877"/>
      <c r="AFS73" s="877"/>
      <c r="AFT73" s="877"/>
      <c r="AFU73" s="877"/>
      <c r="AFV73" s="877"/>
      <c r="AFW73" s="877"/>
      <c r="AFX73" s="877"/>
      <c r="AFY73" s="877"/>
      <c r="AFZ73" s="877"/>
      <c r="AGA73" s="877"/>
      <c r="AGB73" s="877"/>
      <c r="AGC73" s="877"/>
      <c r="AGD73" s="877"/>
      <c r="AGE73" s="877"/>
      <c r="AGF73" s="877"/>
      <c r="AGG73" s="877"/>
      <c r="AGH73" s="877"/>
      <c r="AGI73" s="877"/>
      <c r="AGJ73" s="877"/>
      <c r="AGK73" s="877"/>
      <c r="AGL73" s="877"/>
      <c r="AGM73" s="877"/>
      <c r="AGN73" s="877"/>
      <c r="AGO73" s="877"/>
      <c r="AGP73" s="877"/>
      <c r="AGQ73" s="877"/>
      <c r="AGR73" s="877"/>
      <c r="AGS73" s="877"/>
      <c r="AGT73" s="877"/>
      <c r="AGU73" s="877"/>
      <c r="AGV73" s="877"/>
      <c r="AGW73" s="877"/>
      <c r="AGX73" s="877"/>
      <c r="AGY73" s="877"/>
      <c r="AGZ73" s="877"/>
      <c r="AHA73" s="877"/>
      <c r="AHB73" s="877"/>
      <c r="AHC73" s="877"/>
      <c r="AHD73" s="877"/>
      <c r="AHE73" s="877"/>
      <c r="AHF73" s="877"/>
      <c r="AHG73" s="877"/>
      <c r="AHH73" s="877"/>
      <c r="AHI73" s="877"/>
      <c r="AHJ73" s="877"/>
      <c r="AHK73" s="877"/>
      <c r="AHL73" s="877"/>
      <c r="AHM73" s="877"/>
      <c r="AHN73" s="877"/>
      <c r="AHO73" s="877"/>
      <c r="AHP73" s="877"/>
      <c r="AHQ73" s="877"/>
      <c r="AHR73" s="877"/>
      <c r="AHS73" s="877"/>
      <c r="AHT73" s="877"/>
      <c r="AHU73" s="877"/>
      <c r="AHV73" s="877"/>
      <c r="AHW73" s="877"/>
      <c r="AHX73" s="877"/>
      <c r="AHY73" s="877"/>
      <c r="AHZ73" s="877"/>
      <c r="AIA73" s="877"/>
      <c r="AIB73" s="877"/>
      <c r="AIC73" s="877"/>
      <c r="AID73" s="877"/>
      <c r="AIE73" s="877"/>
      <c r="AIF73" s="877"/>
      <c r="AIG73" s="877"/>
      <c r="AIH73" s="877"/>
      <c r="AII73" s="877"/>
      <c r="AIJ73" s="877"/>
      <c r="AIK73" s="877"/>
      <c r="AIL73" s="877"/>
      <c r="AIM73" s="877"/>
      <c r="AIN73" s="877"/>
      <c r="AIO73" s="877"/>
      <c r="AIP73" s="877"/>
      <c r="AIQ73" s="877"/>
      <c r="AIR73" s="877"/>
      <c r="AIS73" s="877"/>
      <c r="AIT73" s="877"/>
      <c r="AIU73" s="877"/>
      <c r="AIV73" s="877"/>
      <c r="AIW73" s="877"/>
      <c r="AIX73" s="877"/>
      <c r="AIY73" s="877"/>
      <c r="AIZ73" s="877"/>
      <c r="AJA73" s="877"/>
      <c r="AJB73" s="877"/>
      <c r="AJC73" s="877"/>
      <c r="AJD73" s="877"/>
      <c r="AJE73" s="877"/>
      <c r="AJF73" s="877"/>
      <c r="AJG73" s="877"/>
      <c r="AJH73" s="877"/>
      <c r="AJI73" s="877"/>
      <c r="AJJ73" s="877"/>
      <c r="AJK73" s="877"/>
      <c r="AJL73" s="877"/>
      <c r="AJM73" s="877"/>
      <c r="AJN73" s="877"/>
      <c r="AJO73" s="877"/>
      <c r="AJP73" s="877"/>
      <c r="AJQ73" s="877"/>
      <c r="AJR73" s="877"/>
      <c r="AJS73" s="877"/>
      <c r="AJT73" s="877"/>
      <c r="AJU73" s="877"/>
      <c r="AJV73" s="877"/>
      <c r="AJW73" s="877"/>
      <c r="AJX73" s="877"/>
      <c r="AJY73" s="877"/>
      <c r="AJZ73" s="877"/>
      <c r="AKA73" s="877"/>
      <c r="AKB73" s="877"/>
      <c r="AKC73" s="877"/>
      <c r="AKD73" s="877"/>
      <c r="AKE73" s="877"/>
      <c r="AKF73" s="877"/>
      <c r="AKG73" s="877"/>
      <c r="AKH73" s="877"/>
      <c r="AKI73" s="877"/>
      <c r="AKJ73" s="877"/>
      <c r="AKK73" s="877"/>
      <c r="AKL73" s="877"/>
      <c r="AKM73" s="877"/>
      <c r="AKN73" s="877"/>
      <c r="AKO73" s="877"/>
      <c r="AKP73" s="877"/>
      <c r="AKQ73" s="877"/>
      <c r="AKR73" s="877"/>
      <c r="AKS73" s="877"/>
      <c r="AKT73" s="877"/>
      <c r="AKU73" s="877"/>
      <c r="AKV73" s="877"/>
      <c r="AKW73" s="877"/>
      <c r="AKX73" s="877"/>
      <c r="AKY73" s="877"/>
      <c r="AKZ73" s="877"/>
      <c r="ALA73" s="877"/>
      <c r="ALB73" s="877"/>
      <c r="ALC73" s="877"/>
      <c r="ALD73" s="877"/>
      <c r="ALE73" s="877"/>
      <c r="ALF73" s="877"/>
      <c r="ALG73" s="877"/>
      <c r="ALH73" s="877"/>
      <c r="ALI73" s="877"/>
      <c r="ALJ73" s="877"/>
      <c r="ALK73" s="877"/>
      <c r="ALL73" s="877"/>
      <c r="ALM73" s="877"/>
      <c r="ALN73" s="877"/>
      <c r="ALO73" s="877"/>
      <c r="ALP73" s="877"/>
      <c r="ALQ73" s="877"/>
      <c r="ALR73" s="877"/>
      <c r="ALS73" s="877"/>
      <c r="ALT73" s="877"/>
      <c r="ALU73" s="877"/>
      <c r="ALV73" s="877"/>
      <c r="ALW73" s="877"/>
      <c r="ALX73" s="877"/>
      <c r="ALY73" s="877"/>
      <c r="ALZ73" s="877"/>
      <c r="AMA73" s="877"/>
      <c r="AMB73" s="877"/>
      <c r="AMC73" s="877"/>
      <c r="AMD73" s="877"/>
      <c r="AME73" s="877"/>
      <c r="AMF73" s="877"/>
      <c r="AMG73" s="877"/>
      <c r="AMH73" s="877"/>
      <c r="AMI73" s="877"/>
      <c r="AMJ73" s="877"/>
      <c r="AMK73" s="877"/>
      <c r="AML73" s="877"/>
      <c r="AMM73" s="877"/>
      <c r="AMN73" s="877"/>
      <c r="AMO73" s="877"/>
      <c r="AMP73" s="877"/>
      <c r="AMQ73" s="877"/>
      <c r="AMR73" s="877"/>
      <c r="AMS73" s="877"/>
      <c r="AMT73" s="877"/>
      <c r="AMU73" s="877"/>
      <c r="AMV73" s="877"/>
      <c r="AMW73" s="877"/>
      <c r="AMX73" s="877"/>
      <c r="AMY73" s="877"/>
      <c r="AMZ73" s="877"/>
      <c r="ANA73" s="877"/>
      <c r="ANB73" s="877"/>
      <c r="ANC73" s="877"/>
      <c r="AND73" s="877"/>
      <c r="ANE73" s="877"/>
      <c r="ANF73" s="877"/>
      <c r="ANG73" s="877"/>
      <c r="ANH73" s="877"/>
      <c r="ANI73" s="877"/>
      <c r="ANJ73" s="877"/>
      <c r="ANK73" s="877"/>
      <c r="ANL73" s="877"/>
      <c r="ANM73" s="877"/>
      <c r="ANN73" s="877"/>
      <c r="ANO73" s="877"/>
      <c r="ANP73" s="877"/>
      <c r="ANQ73" s="877"/>
      <c r="ANR73" s="877"/>
      <c r="ANS73" s="877"/>
      <c r="ANT73" s="877"/>
      <c r="ANU73" s="877"/>
      <c r="ANV73" s="877"/>
      <c r="ANW73" s="877"/>
      <c r="ANX73" s="877"/>
      <c r="ANY73" s="877"/>
      <c r="ANZ73" s="877"/>
      <c r="AOA73" s="877"/>
      <c r="AOB73" s="877"/>
      <c r="AOC73" s="877"/>
      <c r="AOD73" s="877"/>
      <c r="AOE73" s="877"/>
      <c r="AOF73" s="877"/>
      <c r="AOG73" s="877"/>
      <c r="AOH73" s="877"/>
      <c r="AOI73" s="877"/>
      <c r="AOJ73" s="877"/>
      <c r="AOK73" s="877"/>
      <c r="AOL73" s="877"/>
      <c r="AOM73" s="877"/>
      <c r="AON73" s="877"/>
      <c r="AOO73" s="877"/>
      <c r="AOP73" s="877"/>
      <c r="AOQ73" s="877"/>
      <c r="AOR73" s="877"/>
      <c r="AOS73" s="877"/>
      <c r="AOT73" s="877"/>
      <c r="AOU73" s="877"/>
      <c r="AOV73" s="877"/>
      <c r="AOW73" s="877"/>
      <c r="AOX73" s="877"/>
      <c r="AOY73" s="877"/>
      <c r="AOZ73" s="877"/>
      <c r="APA73" s="877"/>
      <c r="APB73" s="877"/>
      <c r="APC73" s="877"/>
      <c r="APD73" s="877"/>
      <c r="APE73" s="877"/>
      <c r="APF73" s="877"/>
      <c r="APG73" s="877"/>
      <c r="APH73" s="877"/>
      <c r="API73" s="877"/>
      <c r="APJ73" s="877"/>
      <c r="APK73" s="877"/>
      <c r="APL73" s="877"/>
      <c r="APM73" s="877"/>
      <c r="APN73" s="877"/>
      <c r="APO73" s="877"/>
      <c r="APP73" s="877"/>
      <c r="APQ73" s="877"/>
      <c r="APR73" s="877"/>
      <c r="APS73" s="877"/>
      <c r="APT73" s="877"/>
      <c r="APU73" s="877"/>
      <c r="APV73" s="877"/>
      <c r="APW73" s="877"/>
      <c r="APX73" s="877"/>
      <c r="APY73" s="877"/>
      <c r="APZ73" s="877"/>
      <c r="AQA73" s="877"/>
      <c r="AQB73" s="877"/>
      <c r="AQC73" s="877"/>
      <c r="AQD73" s="877"/>
      <c r="AQE73" s="877"/>
      <c r="AQF73" s="877"/>
      <c r="AQG73" s="877"/>
      <c r="AQH73" s="877"/>
      <c r="AQI73" s="877"/>
      <c r="AQJ73" s="877"/>
      <c r="AQK73" s="877"/>
      <c r="AQL73" s="877"/>
      <c r="AQM73" s="877"/>
      <c r="AQN73" s="877"/>
      <c r="AQO73" s="877"/>
      <c r="AQP73" s="877"/>
      <c r="AQQ73" s="877"/>
      <c r="AQR73" s="877"/>
      <c r="AQS73" s="877"/>
      <c r="AQT73" s="877"/>
      <c r="AQU73" s="877"/>
      <c r="AQV73" s="877"/>
      <c r="AQW73" s="877"/>
      <c r="AQX73" s="877"/>
      <c r="AQY73" s="877"/>
      <c r="AQZ73" s="877"/>
      <c r="ARA73" s="877"/>
      <c r="ARB73" s="877"/>
      <c r="ARC73" s="877"/>
      <c r="ARD73" s="877"/>
      <c r="ARE73" s="877"/>
      <c r="ARF73" s="877"/>
      <c r="ARG73" s="877"/>
      <c r="ARH73" s="877"/>
      <c r="ARI73" s="877"/>
      <c r="ARJ73" s="877"/>
      <c r="ARK73" s="877"/>
      <c r="ARL73" s="877"/>
      <c r="ARM73" s="877"/>
      <c r="ARN73" s="877"/>
      <c r="ARO73" s="877"/>
      <c r="ARP73" s="877"/>
      <c r="ARQ73" s="877"/>
      <c r="ARR73" s="877"/>
      <c r="ARS73" s="877"/>
      <c r="ART73" s="877"/>
      <c r="ARU73" s="877"/>
      <c r="ARV73" s="877"/>
      <c r="ARW73" s="877"/>
      <c r="ARX73" s="877"/>
      <c r="ARY73" s="877"/>
      <c r="ARZ73" s="877"/>
      <c r="ASA73" s="877"/>
      <c r="ASB73" s="877"/>
      <c r="ASC73" s="877"/>
      <c r="ASD73" s="877"/>
      <c r="ASE73" s="877"/>
      <c r="ASF73" s="877"/>
      <c r="ASG73" s="877"/>
      <c r="ASH73" s="877"/>
      <c r="ASI73" s="877"/>
      <c r="ASJ73" s="877"/>
      <c r="ASK73" s="877"/>
      <c r="ASL73" s="877"/>
      <c r="ASM73" s="877"/>
      <c r="ASN73" s="877"/>
      <c r="ASO73" s="877"/>
      <c r="ASP73" s="877"/>
      <c r="ASQ73" s="877"/>
      <c r="ASR73" s="877"/>
      <c r="ASS73" s="877"/>
      <c r="AST73" s="877"/>
      <c r="ASU73" s="877"/>
      <c r="ASV73" s="877"/>
      <c r="ASW73" s="877"/>
      <c r="ASX73" s="877"/>
      <c r="ASY73" s="877"/>
      <c r="ASZ73" s="877"/>
      <c r="ATA73" s="877"/>
      <c r="ATB73" s="877"/>
      <c r="ATC73" s="877"/>
      <c r="ATD73" s="877"/>
      <c r="ATE73" s="877"/>
      <c r="ATF73" s="877"/>
      <c r="ATG73" s="877"/>
      <c r="ATH73" s="877"/>
      <c r="ATI73" s="877"/>
      <c r="ATJ73" s="877"/>
      <c r="ATK73" s="877"/>
      <c r="ATL73" s="877"/>
      <c r="ATM73" s="877"/>
      <c r="ATN73" s="877"/>
      <c r="ATO73" s="877"/>
      <c r="ATP73" s="877"/>
      <c r="ATQ73" s="877"/>
      <c r="ATR73" s="877"/>
      <c r="ATS73" s="877"/>
      <c r="ATT73" s="877"/>
      <c r="ATU73" s="877"/>
      <c r="ATV73" s="877"/>
      <c r="ATW73" s="877"/>
      <c r="ATX73" s="877"/>
      <c r="ATY73" s="877"/>
      <c r="ATZ73" s="877"/>
      <c r="AUA73" s="877"/>
      <c r="AUB73" s="877"/>
      <c r="AUC73" s="877"/>
      <c r="AUD73" s="877"/>
      <c r="AUE73" s="877"/>
      <c r="AUF73" s="877"/>
      <c r="AUG73" s="877"/>
      <c r="AUH73" s="877"/>
      <c r="AUI73" s="877"/>
      <c r="AUJ73" s="877"/>
      <c r="AUK73" s="877"/>
      <c r="AUL73" s="877"/>
      <c r="AUM73" s="877"/>
      <c r="AUN73" s="877"/>
      <c r="AUO73" s="877"/>
      <c r="AUP73" s="877"/>
      <c r="AUQ73" s="877"/>
      <c r="AUR73" s="877"/>
      <c r="AUS73" s="877"/>
      <c r="AUT73" s="877"/>
      <c r="AUU73" s="877"/>
      <c r="AUV73" s="877"/>
      <c r="AUW73" s="877"/>
      <c r="AUX73" s="877"/>
      <c r="AUY73" s="877"/>
      <c r="AUZ73" s="877"/>
      <c r="AVA73" s="877"/>
      <c r="AVB73" s="877"/>
      <c r="AVC73" s="877"/>
      <c r="AVD73" s="877"/>
      <c r="AVE73" s="877"/>
      <c r="AVF73" s="877"/>
      <c r="AVG73" s="877"/>
      <c r="AVH73" s="877"/>
      <c r="AVI73" s="877"/>
      <c r="AVJ73" s="877"/>
      <c r="AVK73" s="877"/>
      <c r="AVL73" s="877"/>
      <c r="AVM73" s="877"/>
      <c r="AVN73" s="877"/>
      <c r="AVO73" s="877"/>
      <c r="AVP73" s="877"/>
      <c r="AVQ73" s="877"/>
      <c r="AVR73" s="877"/>
      <c r="AVS73" s="877"/>
      <c r="AVT73" s="877"/>
      <c r="AVU73" s="877"/>
      <c r="AVV73" s="877"/>
      <c r="AVW73" s="877"/>
      <c r="AVX73" s="877"/>
      <c r="AVY73" s="877"/>
      <c r="AVZ73" s="877"/>
      <c r="AWA73" s="877"/>
      <c r="AWB73" s="877"/>
      <c r="AWC73" s="877"/>
      <c r="AWD73" s="877"/>
      <c r="AWE73" s="877"/>
      <c r="AWF73" s="877"/>
      <c r="AWG73" s="877"/>
      <c r="AWH73" s="877"/>
      <c r="AWI73" s="877"/>
      <c r="AWJ73" s="877"/>
      <c r="AWK73" s="877"/>
      <c r="AWL73" s="877"/>
      <c r="AWM73" s="877"/>
      <c r="AWN73" s="877"/>
      <c r="AWO73" s="877"/>
      <c r="AWP73" s="877"/>
      <c r="AWQ73" s="877"/>
      <c r="AWR73" s="877"/>
      <c r="AWS73" s="877"/>
      <c r="AWT73" s="877"/>
      <c r="AWU73" s="877"/>
      <c r="AWV73" s="877"/>
      <c r="AWW73" s="877"/>
      <c r="AWX73" s="877"/>
      <c r="AWY73" s="877"/>
      <c r="AWZ73" s="877"/>
      <c r="AXA73" s="877"/>
      <c r="AXB73" s="877"/>
      <c r="AXC73" s="877"/>
      <c r="AXD73" s="877"/>
      <c r="AXE73" s="877"/>
      <c r="AXF73" s="877"/>
      <c r="AXG73" s="877"/>
      <c r="AXH73" s="877"/>
      <c r="AXI73" s="877"/>
      <c r="AXJ73" s="877"/>
      <c r="AXK73" s="877"/>
      <c r="AXL73" s="877"/>
      <c r="AXM73" s="877"/>
      <c r="AXN73" s="877"/>
      <c r="AXO73" s="877"/>
      <c r="AXP73" s="877"/>
      <c r="AXQ73" s="877"/>
      <c r="AXR73" s="877"/>
      <c r="AXS73" s="877"/>
      <c r="AXT73" s="877"/>
      <c r="AXU73" s="877"/>
      <c r="AXV73" s="877"/>
      <c r="AXW73" s="877"/>
      <c r="AXX73" s="877"/>
      <c r="AXY73" s="877"/>
      <c r="AXZ73" s="877"/>
      <c r="AYA73" s="877"/>
      <c r="AYB73" s="877"/>
      <c r="AYC73" s="877"/>
      <c r="AYD73" s="877"/>
      <c r="AYE73" s="877"/>
      <c r="AYF73" s="877"/>
      <c r="AYG73" s="877"/>
      <c r="AYH73" s="877"/>
      <c r="AYI73" s="877"/>
      <c r="AYJ73" s="877"/>
      <c r="AYK73" s="877"/>
      <c r="AYL73" s="877"/>
      <c r="AYM73" s="877"/>
      <c r="AYN73" s="877"/>
      <c r="AYO73" s="877"/>
      <c r="AYP73" s="877"/>
      <c r="AYQ73" s="877"/>
      <c r="AYR73" s="877"/>
      <c r="AYS73" s="877"/>
      <c r="AYT73" s="877"/>
      <c r="AYU73" s="877"/>
      <c r="AYV73" s="877"/>
      <c r="AYW73" s="877"/>
      <c r="AYX73" s="877"/>
      <c r="AYY73" s="877"/>
      <c r="AYZ73" s="877"/>
      <c r="AZA73" s="877"/>
      <c r="AZB73" s="877"/>
      <c r="AZC73" s="877"/>
      <c r="AZD73" s="877"/>
      <c r="AZE73" s="877"/>
      <c r="AZF73" s="877"/>
      <c r="AZG73" s="877"/>
      <c r="AZH73" s="877"/>
      <c r="AZI73" s="877"/>
      <c r="AZJ73" s="877"/>
      <c r="AZK73" s="877"/>
      <c r="AZL73" s="877"/>
      <c r="AZM73" s="877"/>
      <c r="AZN73" s="877"/>
      <c r="AZO73" s="877"/>
      <c r="AZP73" s="877"/>
      <c r="AZQ73" s="877"/>
      <c r="AZR73" s="877"/>
      <c r="AZS73" s="877"/>
      <c r="AZT73" s="877"/>
      <c r="AZU73" s="877"/>
      <c r="AZV73" s="877"/>
      <c r="AZW73" s="877"/>
      <c r="AZX73" s="877"/>
      <c r="AZY73" s="877"/>
      <c r="AZZ73" s="877"/>
      <c r="BAA73" s="877"/>
      <c r="BAB73" s="877"/>
      <c r="BAC73" s="877"/>
      <c r="BAD73" s="877"/>
      <c r="BAE73" s="877"/>
      <c r="BAF73" s="877"/>
      <c r="BAG73" s="877"/>
      <c r="BAH73" s="877"/>
      <c r="BAI73" s="877"/>
      <c r="BAJ73" s="877"/>
      <c r="BAK73" s="877"/>
      <c r="BAL73" s="877"/>
      <c r="BAM73" s="877"/>
      <c r="BAN73" s="877"/>
      <c r="BAO73" s="877"/>
      <c r="BAP73" s="877"/>
      <c r="BAQ73" s="877"/>
      <c r="BAR73" s="877"/>
      <c r="BAS73" s="877"/>
      <c r="BAT73" s="877"/>
      <c r="BAU73" s="877"/>
      <c r="BAV73" s="877"/>
      <c r="BAW73" s="877"/>
      <c r="BAX73" s="877"/>
      <c r="BAY73" s="877"/>
      <c r="BAZ73" s="877"/>
      <c r="BBA73" s="877"/>
      <c r="BBB73" s="877"/>
      <c r="BBC73" s="877"/>
      <c r="BBD73" s="877"/>
      <c r="BBE73" s="877"/>
      <c r="BBF73" s="877"/>
      <c r="BBG73" s="877"/>
      <c r="BBH73" s="877"/>
      <c r="BBI73" s="877"/>
      <c r="BBJ73" s="877"/>
      <c r="BBK73" s="877"/>
      <c r="BBL73" s="877"/>
      <c r="BBM73" s="877"/>
      <c r="BBN73" s="877"/>
      <c r="BBO73" s="877"/>
      <c r="BBP73" s="877"/>
      <c r="BBQ73" s="877"/>
      <c r="BBR73" s="877"/>
      <c r="BBS73" s="877"/>
      <c r="BBT73" s="877"/>
      <c r="BBU73" s="877"/>
      <c r="BBV73" s="877"/>
      <c r="BBW73" s="877"/>
      <c r="BBX73" s="877"/>
      <c r="BBY73" s="877"/>
      <c r="BBZ73" s="877"/>
      <c r="BCA73" s="877"/>
      <c r="BCB73" s="877"/>
      <c r="BCC73" s="877"/>
      <c r="BCD73" s="877"/>
      <c r="BCE73" s="877"/>
      <c r="BCF73" s="877"/>
      <c r="BCG73" s="877"/>
      <c r="BCH73" s="877"/>
      <c r="BCI73" s="877"/>
      <c r="BCJ73" s="877"/>
      <c r="BCK73" s="877"/>
      <c r="BCL73" s="877"/>
      <c r="BCM73" s="877"/>
      <c r="BCN73" s="877"/>
      <c r="BCO73" s="877"/>
      <c r="BCP73" s="877"/>
      <c r="BCQ73" s="877"/>
      <c r="BCR73" s="877"/>
      <c r="BCS73" s="877"/>
      <c r="BCT73" s="877"/>
      <c r="BCU73" s="877"/>
      <c r="BCV73" s="877"/>
      <c r="BCW73" s="877"/>
      <c r="BCX73" s="877"/>
      <c r="BCY73" s="877"/>
      <c r="BCZ73" s="877"/>
      <c r="BDA73" s="877"/>
      <c r="BDB73" s="877"/>
      <c r="BDC73" s="877"/>
      <c r="BDD73" s="877"/>
      <c r="BDE73" s="877"/>
      <c r="BDF73" s="877"/>
      <c r="BDG73" s="877"/>
      <c r="BDH73" s="877"/>
      <c r="BDI73" s="877"/>
      <c r="BDJ73" s="877"/>
      <c r="BDK73" s="877"/>
      <c r="BDL73" s="877"/>
      <c r="BDM73" s="877"/>
      <c r="BDN73" s="877"/>
      <c r="BDO73" s="877"/>
      <c r="BDP73" s="877"/>
      <c r="BDQ73" s="877"/>
      <c r="BDR73" s="877"/>
      <c r="BDS73" s="877"/>
      <c r="BDT73" s="877"/>
      <c r="BDU73" s="877"/>
      <c r="BDV73" s="877"/>
      <c r="BDW73" s="877"/>
      <c r="BDX73" s="877"/>
      <c r="BDY73" s="877"/>
      <c r="BDZ73" s="877"/>
      <c r="BEA73" s="877"/>
      <c r="BEB73" s="877"/>
      <c r="BEC73" s="877"/>
      <c r="BED73" s="877"/>
      <c r="BEE73" s="877"/>
      <c r="BEF73" s="877"/>
      <c r="BEG73" s="877"/>
      <c r="BEH73" s="877"/>
      <c r="BEI73" s="877"/>
      <c r="BEJ73" s="877"/>
      <c r="BEK73" s="877"/>
      <c r="BEL73" s="877"/>
      <c r="BEM73" s="877"/>
      <c r="BEN73" s="877"/>
      <c r="BEO73" s="877"/>
      <c r="BEP73" s="877"/>
      <c r="BEQ73" s="877"/>
      <c r="BER73" s="877"/>
      <c r="BES73" s="877"/>
      <c r="BET73" s="877"/>
      <c r="BEU73" s="877"/>
      <c r="BEV73" s="877"/>
      <c r="BEW73" s="877"/>
      <c r="BEX73" s="877"/>
      <c r="BEY73" s="877"/>
      <c r="BEZ73" s="877"/>
      <c r="BFA73" s="877"/>
      <c r="BFB73" s="877"/>
      <c r="BFC73" s="877"/>
      <c r="BFD73" s="877"/>
      <c r="BFE73" s="877"/>
      <c r="BFF73" s="877"/>
      <c r="BFG73" s="877"/>
      <c r="BFH73" s="877"/>
      <c r="BFI73" s="877"/>
      <c r="BFJ73" s="877"/>
      <c r="BFK73" s="877"/>
      <c r="BFL73" s="877"/>
      <c r="BFM73" s="877"/>
      <c r="BFN73" s="877"/>
      <c r="BFO73" s="877"/>
      <c r="BFP73" s="877"/>
      <c r="BFQ73" s="877"/>
      <c r="BFR73" s="877"/>
      <c r="BFS73" s="877"/>
      <c r="BFT73" s="877"/>
      <c r="BFU73" s="877"/>
      <c r="BFV73" s="877"/>
      <c r="BFW73" s="877"/>
      <c r="BFX73" s="877"/>
      <c r="BFY73" s="877"/>
      <c r="BFZ73" s="877"/>
      <c r="BGA73" s="877"/>
      <c r="BGB73" s="877"/>
      <c r="BGC73" s="877"/>
      <c r="BGD73" s="877"/>
      <c r="BGE73" s="877"/>
      <c r="BGF73" s="877"/>
      <c r="BGG73" s="877"/>
      <c r="BGH73" s="877"/>
      <c r="BGI73" s="877"/>
      <c r="BGJ73" s="877"/>
      <c r="BGK73" s="877"/>
      <c r="BGL73" s="877"/>
      <c r="BGM73" s="877"/>
      <c r="BGN73" s="877"/>
      <c r="BGO73" s="877"/>
      <c r="BGP73" s="877"/>
      <c r="BGQ73" s="877"/>
      <c r="BGR73" s="877"/>
      <c r="BGS73" s="877"/>
      <c r="BGT73" s="877"/>
      <c r="BGU73" s="877"/>
      <c r="BGV73" s="877"/>
      <c r="BGW73" s="877"/>
      <c r="BGX73" s="877"/>
      <c r="BGY73" s="877"/>
      <c r="BGZ73" s="877"/>
      <c r="BHA73" s="877"/>
      <c r="BHB73" s="877"/>
      <c r="BHC73" s="877"/>
      <c r="BHD73" s="877"/>
      <c r="BHE73" s="877"/>
      <c r="BHF73" s="877"/>
      <c r="BHG73" s="877"/>
      <c r="BHH73" s="877"/>
      <c r="BHI73" s="877"/>
      <c r="BHJ73" s="877"/>
      <c r="BHK73" s="877"/>
      <c r="BHL73" s="877"/>
      <c r="BHM73" s="877"/>
      <c r="BHN73" s="877"/>
      <c r="BHO73" s="877"/>
      <c r="BHP73" s="877"/>
      <c r="BHQ73" s="877"/>
      <c r="BHR73" s="877"/>
      <c r="BHS73" s="877"/>
      <c r="BHT73" s="877"/>
      <c r="BHU73" s="877"/>
      <c r="BHV73" s="877"/>
      <c r="BHW73" s="877"/>
      <c r="BHX73" s="877"/>
      <c r="BHY73" s="877"/>
      <c r="BHZ73" s="877"/>
      <c r="BIA73" s="877"/>
      <c r="BIB73" s="877"/>
      <c r="BIC73" s="877"/>
      <c r="BID73" s="877"/>
      <c r="BIE73" s="877"/>
      <c r="BIF73" s="877"/>
      <c r="BIG73" s="877"/>
      <c r="BIH73" s="877"/>
      <c r="BII73" s="877"/>
      <c r="BIJ73" s="877"/>
      <c r="BIK73" s="877"/>
      <c r="BIL73" s="877"/>
      <c r="BIM73" s="877"/>
      <c r="BIN73" s="877"/>
      <c r="BIO73" s="877"/>
      <c r="BIP73" s="877"/>
      <c r="BIQ73" s="877"/>
      <c r="BIR73" s="877"/>
      <c r="BIS73" s="877"/>
      <c r="BIT73" s="877"/>
      <c r="BIU73" s="877"/>
      <c r="BIV73" s="877"/>
      <c r="BIW73" s="877"/>
      <c r="BIX73" s="877"/>
      <c r="BIY73" s="877"/>
      <c r="BIZ73" s="877"/>
      <c r="BJA73" s="877"/>
      <c r="BJB73" s="877"/>
      <c r="BJC73" s="877"/>
      <c r="BJD73" s="877"/>
      <c r="BJE73" s="877"/>
      <c r="BJF73" s="877"/>
      <c r="BJG73" s="877"/>
      <c r="BJH73" s="877"/>
      <c r="BJI73" s="877"/>
      <c r="BJJ73" s="877"/>
      <c r="BJK73" s="877"/>
      <c r="BJL73" s="877"/>
      <c r="BJM73" s="877"/>
      <c r="BJN73" s="877"/>
      <c r="BJO73" s="877"/>
      <c r="BJP73" s="877"/>
      <c r="BJQ73" s="877"/>
      <c r="BJR73" s="877"/>
      <c r="BJS73" s="877"/>
      <c r="BJT73" s="877"/>
      <c r="BJU73" s="877"/>
      <c r="BJV73" s="877"/>
      <c r="BJW73" s="877"/>
      <c r="BJX73" s="877"/>
      <c r="BJY73" s="877"/>
      <c r="BJZ73" s="877"/>
      <c r="BKA73" s="877"/>
      <c r="BKB73" s="877"/>
      <c r="BKC73" s="877"/>
      <c r="BKD73" s="877"/>
      <c r="BKE73" s="877"/>
      <c r="BKF73" s="877"/>
      <c r="BKG73" s="877"/>
      <c r="BKH73" s="877"/>
      <c r="BKI73" s="877"/>
      <c r="BKJ73" s="877"/>
      <c r="BKK73" s="877"/>
      <c r="BKL73" s="877"/>
      <c r="BKM73" s="877"/>
      <c r="BKN73" s="877"/>
      <c r="BKO73" s="877"/>
      <c r="BKP73" s="877"/>
      <c r="BKQ73" s="877"/>
      <c r="BKR73" s="877"/>
      <c r="BKS73" s="877"/>
      <c r="BKT73" s="877"/>
      <c r="BKU73" s="877"/>
      <c r="BKV73" s="877"/>
      <c r="BKW73" s="877"/>
      <c r="BKX73" s="877"/>
      <c r="BKY73" s="877"/>
      <c r="BKZ73" s="877"/>
      <c r="BLA73" s="877"/>
      <c r="BLB73" s="877"/>
      <c r="BLC73" s="877"/>
      <c r="BLD73" s="877"/>
      <c r="BLE73" s="877"/>
      <c r="BLF73" s="877"/>
      <c r="BLG73" s="877"/>
      <c r="BLH73" s="877"/>
      <c r="BLI73" s="877"/>
      <c r="BLJ73" s="877"/>
      <c r="BLK73" s="877"/>
      <c r="BLL73" s="877"/>
      <c r="BLM73" s="877"/>
      <c r="BLN73" s="877"/>
      <c r="BLO73" s="877"/>
      <c r="BLP73" s="877"/>
      <c r="BLQ73" s="877"/>
      <c r="BLR73" s="877"/>
      <c r="BLS73" s="877"/>
      <c r="BLT73" s="877"/>
      <c r="BLU73" s="877"/>
      <c r="BLV73" s="877"/>
      <c r="BLW73" s="877"/>
      <c r="BLX73" s="877"/>
      <c r="BLY73" s="877"/>
      <c r="BLZ73" s="877"/>
      <c r="BMA73" s="877"/>
      <c r="BMB73" s="877"/>
      <c r="BMC73" s="877"/>
      <c r="BMD73" s="877"/>
      <c r="BME73" s="877"/>
      <c r="BMF73" s="877"/>
      <c r="BMG73" s="877"/>
      <c r="BMH73" s="877"/>
      <c r="BMI73" s="877"/>
      <c r="BMJ73" s="877"/>
      <c r="BMK73" s="877"/>
      <c r="BML73" s="877"/>
      <c r="BMM73" s="877"/>
      <c r="BMN73" s="877"/>
      <c r="BMO73" s="877"/>
      <c r="BMP73" s="877"/>
      <c r="BMQ73" s="877"/>
      <c r="BMR73" s="877"/>
      <c r="BMS73" s="877"/>
      <c r="BMT73" s="877"/>
      <c r="BMU73" s="877"/>
      <c r="BMV73" s="877"/>
      <c r="BMW73" s="877"/>
      <c r="BMX73" s="877"/>
      <c r="BMY73" s="877"/>
      <c r="BMZ73" s="877"/>
      <c r="BNA73" s="877"/>
      <c r="BNB73" s="877"/>
      <c r="BNC73" s="877"/>
      <c r="BND73" s="877"/>
      <c r="BNE73" s="877"/>
      <c r="BNF73" s="877"/>
      <c r="BNG73" s="877"/>
      <c r="BNH73" s="877"/>
      <c r="BNI73" s="877"/>
      <c r="BNJ73" s="877"/>
      <c r="BNK73" s="877"/>
      <c r="BNL73" s="877"/>
      <c r="BNM73" s="877"/>
      <c r="BNN73" s="877"/>
      <c r="BNO73" s="877"/>
      <c r="BNP73" s="877"/>
      <c r="BNQ73" s="877"/>
      <c r="BNR73" s="877"/>
      <c r="BNS73" s="877"/>
      <c r="BNT73" s="877"/>
      <c r="BNU73" s="877"/>
      <c r="BNV73" s="877"/>
      <c r="BNW73" s="877"/>
      <c r="BNX73" s="877"/>
      <c r="BNY73" s="877"/>
      <c r="BNZ73" s="877"/>
      <c r="BOA73" s="877"/>
      <c r="BOB73" s="877"/>
      <c r="BOC73" s="877"/>
      <c r="BOD73" s="877"/>
      <c r="BOE73" s="877"/>
      <c r="BOF73" s="877"/>
      <c r="BOG73" s="877"/>
      <c r="BOH73" s="877"/>
      <c r="BOI73" s="877"/>
      <c r="BOJ73" s="877"/>
      <c r="BOK73" s="877"/>
      <c r="BOL73" s="877"/>
      <c r="BOM73" s="877"/>
      <c r="BON73" s="877"/>
      <c r="BOO73" s="877"/>
      <c r="BOP73" s="877"/>
      <c r="BOQ73" s="877"/>
      <c r="BOR73" s="877"/>
      <c r="BOS73" s="877"/>
      <c r="BOT73" s="877"/>
      <c r="BOU73" s="877"/>
      <c r="BOV73" s="877"/>
      <c r="BOW73" s="877"/>
      <c r="BOX73" s="877"/>
      <c r="BOY73" s="877"/>
      <c r="BOZ73" s="877"/>
      <c r="BPA73" s="877"/>
      <c r="BPB73" s="877"/>
      <c r="BPC73" s="877"/>
      <c r="BPD73" s="877"/>
      <c r="BPE73" s="877"/>
      <c r="BPF73" s="877"/>
      <c r="BPG73" s="877"/>
      <c r="BPH73" s="877"/>
      <c r="BPI73" s="877"/>
      <c r="BPJ73" s="877"/>
      <c r="BPK73" s="877"/>
      <c r="BPL73" s="877"/>
      <c r="BPM73" s="877"/>
      <c r="BPN73" s="877"/>
      <c r="BPO73" s="877"/>
      <c r="BPP73" s="877"/>
      <c r="BPQ73" s="877"/>
      <c r="BPR73" s="877"/>
      <c r="BPS73" s="877"/>
      <c r="BPT73" s="877"/>
      <c r="BPU73" s="877"/>
      <c r="BPV73" s="877"/>
      <c r="BPW73" s="877"/>
      <c r="BPX73" s="877"/>
      <c r="BPY73" s="877"/>
      <c r="BPZ73" s="877"/>
      <c r="BQA73" s="877"/>
      <c r="BQB73" s="877"/>
      <c r="BQC73" s="877"/>
      <c r="BQD73" s="877"/>
      <c r="BQE73" s="877"/>
      <c r="BQF73" s="877"/>
      <c r="BQG73" s="877"/>
      <c r="BQH73" s="877"/>
      <c r="BQI73" s="877"/>
      <c r="BQJ73" s="877"/>
      <c r="BQK73" s="877"/>
      <c r="BQL73" s="877"/>
      <c r="BQM73" s="877"/>
      <c r="BQN73" s="877"/>
      <c r="BQO73" s="877"/>
      <c r="BQP73" s="877"/>
      <c r="BQQ73" s="877"/>
      <c r="BQR73" s="877"/>
      <c r="BQS73" s="877"/>
      <c r="BQT73" s="877"/>
      <c r="BQU73" s="877"/>
      <c r="BQV73" s="877"/>
      <c r="BQW73" s="877"/>
      <c r="BQX73" s="877"/>
      <c r="BQY73" s="877"/>
      <c r="BQZ73" s="877"/>
      <c r="BRA73" s="877"/>
      <c r="BRB73" s="877"/>
      <c r="BRC73" s="877"/>
      <c r="BRD73" s="877"/>
      <c r="BRE73" s="877"/>
      <c r="BRF73" s="877"/>
      <c r="BRG73" s="877"/>
      <c r="BRH73" s="877"/>
      <c r="BRI73" s="877"/>
      <c r="BRJ73" s="877"/>
      <c r="BRK73" s="877"/>
      <c r="BRL73" s="877"/>
      <c r="BRM73" s="877"/>
      <c r="BRN73" s="877"/>
      <c r="BRO73" s="877"/>
      <c r="BRP73" s="877"/>
      <c r="BRQ73" s="877"/>
      <c r="BRR73" s="877"/>
      <c r="BRS73" s="877"/>
      <c r="BRT73" s="877"/>
      <c r="BRU73" s="877"/>
      <c r="BRV73" s="877"/>
      <c r="BRW73" s="877"/>
      <c r="BRX73" s="877"/>
      <c r="BRY73" s="877"/>
      <c r="BRZ73" s="877"/>
      <c r="BSA73" s="877"/>
      <c r="BSB73" s="877"/>
      <c r="BSC73" s="877"/>
      <c r="BSD73" s="877"/>
      <c r="BSE73" s="877"/>
      <c r="BSF73" s="877"/>
      <c r="BSG73" s="877"/>
      <c r="BSH73" s="877"/>
      <c r="BSI73" s="877"/>
      <c r="BSJ73" s="877"/>
      <c r="BSK73" s="877"/>
      <c r="BSL73" s="877"/>
      <c r="BSM73" s="877"/>
      <c r="BSN73" s="877"/>
      <c r="BSO73" s="877"/>
      <c r="BSP73" s="877"/>
      <c r="BSQ73" s="877"/>
      <c r="BSR73" s="877"/>
      <c r="BSS73" s="877"/>
      <c r="BST73" s="877"/>
      <c r="BSU73" s="877"/>
      <c r="BSV73" s="877"/>
      <c r="BSW73" s="877"/>
      <c r="BSX73" s="877"/>
      <c r="BSY73" s="877"/>
      <c r="BSZ73" s="877"/>
      <c r="BTA73" s="877"/>
      <c r="BTB73" s="877"/>
      <c r="BTC73" s="877"/>
      <c r="BTD73" s="877"/>
      <c r="BTE73" s="877"/>
      <c r="BTF73" s="877"/>
      <c r="BTG73" s="877"/>
      <c r="BTH73" s="877"/>
      <c r="BTI73" s="877"/>
      <c r="BTJ73" s="877"/>
      <c r="BTK73" s="877"/>
      <c r="BTL73" s="877"/>
      <c r="BTM73" s="877"/>
      <c r="BTN73" s="877"/>
      <c r="BTO73" s="877"/>
      <c r="BTP73" s="877"/>
      <c r="BTQ73" s="877"/>
      <c r="BTR73" s="877"/>
      <c r="BTS73" s="877"/>
      <c r="BTT73" s="877"/>
      <c r="BTU73" s="877"/>
      <c r="BTV73" s="877"/>
      <c r="BTW73" s="877"/>
      <c r="BTX73" s="877"/>
      <c r="BTY73" s="877"/>
      <c r="BTZ73" s="877"/>
      <c r="BUA73" s="877"/>
      <c r="BUB73" s="877"/>
      <c r="BUC73" s="877"/>
      <c r="BUD73" s="877"/>
      <c r="BUE73" s="877"/>
      <c r="BUF73" s="877"/>
      <c r="BUG73" s="877"/>
      <c r="BUH73" s="877"/>
      <c r="BUI73" s="877"/>
      <c r="BUJ73" s="877"/>
      <c r="BUK73" s="877"/>
      <c r="BUL73" s="877"/>
      <c r="BUM73" s="877"/>
      <c r="BUN73" s="877"/>
      <c r="BUO73" s="877"/>
      <c r="BUP73" s="877"/>
      <c r="BUQ73" s="877"/>
      <c r="BUR73" s="877"/>
      <c r="BUS73" s="877"/>
      <c r="BUT73" s="877"/>
      <c r="BUU73" s="877"/>
      <c r="BUV73" s="877"/>
      <c r="BUW73" s="877"/>
      <c r="BUX73" s="877"/>
      <c r="BUY73" s="877"/>
      <c r="BUZ73" s="877"/>
      <c r="BVA73" s="877"/>
      <c r="BVB73" s="877"/>
      <c r="BVC73" s="877"/>
      <c r="BVD73" s="877"/>
      <c r="BVE73" s="877"/>
      <c r="BVF73" s="877"/>
      <c r="BVG73" s="877"/>
      <c r="BVH73" s="877"/>
      <c r="BVI73" s="877"/>
      <c r="BVJ73" s="877"/>
      <c r="BVK73" s="877"/>
      <c r="BVL73" s="877"/>
      <c r="BVM73" s="877"/>
      <c r="BVN73" s="877"/>
      <c r="BVO73" s="877"/>
      <c r="BVP73" s="877"/>
      <c r="BVQ73" s="877"/>
      <c r="BVR73" s="877"/>
      <c r="BVS73" s="877"/>
      <c r="BVT73" s="877"/>
      <c r="BVU73" s="877"/>
      <c r="BVV73" s="877"/>
      <c r="BVW73" s="877"/>
      <c r="BVX73" s="877"/>
      <c r="BVY73" s="877"/>
      <c r="BVZ73" s="877"/>
      <c r="BWA73" s="877"/>
      <c r="BWB73" s="877"/>
      <c r="BWC73" s="877"/>
      <c r="BWD73" s="877"/>
      <c r="BWE73" s="877"/>
      <c r="BWF73" s="877"/>
      <c r="BWG73" s="877"/>
      <c r="BWH73" s="877"/>
      <c r="BWI73" s="877"/>
      <c r="BWJ73" s="877"/>
      <c r="BWK73" s="877"/>
      <c r="BWL73" s="877"/>
      <c r="BWM73" s="877"/>
      <c r="BWN73" s="877"/>
      <c r="BWO73" s="877"/>
      <c r="BWP73" s="877"/>
      <c r="BWQ73" s="877"/>
      <c r="BWR73" s="877"/>
      <c r="BWS73" s="877"/>
      <c r="BWT73" s="877"/>
      <c r="BWU73" s="877"/>
      <c r="BWV73" s="877"/>
      <c r="BWW73" s="877"/>
      <c r="BWX73" s="877"/>
      <c r="BWY73" s="877"/>
      <c r="BWZ73" s="877"/>
      <c r="BXA73" s="877"/>
      <c r="BXB73" s="877"/>
      <c r="BXC73" s="877"/>
      <c r="BXD73" s="877"/>
      <c r="BXE73" s="877"/>
      <c r="BXF73" s="877"/>
      <c r="BXG73" s="877"/>
      <c r="BXH73" s="877"/>
      <c r="BXI73" s="877"/>
      <c r="BXJ73" s="877"/>
      <c r="BXK73" s="877"/>
      <c r="BXL73" s="877"/>
      <c r="BXM73" s="877"/>
      <c r="BXN73" s="877"/>
      <c r="BXO73" s="877"/>
      <c r="BXP73" s="877"/>
      <c r="BXQ73" s="877"/>
      <c r="BXR73" s="877"/>
      <c r="BXS73" s="877"/>
      <c r="BXT73" s="877"/>
      <c r="BXU73" s="877"/>
      <c r="BXV73" s="877"/>
      <c r="BXW73" s="877"/>
      <c r="BXX73" s="877"/>
      <c r="BXY73" s="877"/>
      <c r="BXZ73" s="877"/>
      <c r="BYA73" s="877"/>
      <c r="BYB73" s="877"/>
      <c r="BYC73" s="877"/>
      <c r="BYD73" s="877"/>
      <c r="BYE73" s="877"/>
      <c r="BYF73" s="877"/>
      <c r="BYG73" s="877"/>
      <c r="BYH73" s="877"/>
      <c r="BYI73" s="877"/>
      <c r="BYJ73" s="877"/>
      <c r="BYK73" s="877"/>
      <c r="BYL73" s="877"/>
      <c r="BYM73" s="877"/>
      <c r="BYN73" s="877"/>
      <c r="BYO73" s="877"/>
      <c r="BYP73" s="877"/>
      <c r="BYQ73" s="877"/>
      <c r="BYR73" s="877"/>
      <c r="BYS73" s="877"/>
      <c r="BYT73" s="877"/>
      <c r="BYU73" s="877"/>
      <c r="BYV73" s="877"/>
      <c r="BYW73" s="877"/>
      <c r="BYX73" s="877"/>
      <c r="BYY73" s="877"/>
      <c r="BYZ73" s="877"/>
      <c r="BZA73" s="877"/>
      <c r="BZB73" s="877"/>
      <c r="BZC73" s="877"/>
      <c r="BZD73" s="877"/>
      <c r="BZE73" s="877"/>
      <c r="BZF73" s="877"/>
      <c r="BZG73" s="877"/>
      <c r="BZH73" s="877"/>
      <c r="BZI73" s="877"/>
      <c r="BZJ73" s="877"/>
      <c r="BZK73" s="877"/>
      <c r="BZL73" s="877"/>
      <c r="BZM73" s="877"/>
      <c r="BZN73" s="877"/>
      <c r="BZO73" s="877"/>
      <c r="BZP73" s="877"/>
      <c r="BZQ73" s="877"/>
      <c r="BZR73" s="877"/>
      <c r="BZS73" s="877"/>
      <c r="BZT73" s="877"/>
      <c r="BZU73" s="877"/>
      <c r="BZV73" s="877"/>
      <c r="BZW73" s="877"/>
      <c r="BZX73" s="877"/>
      <c r="BZY73" s="877"/>
      <c r="BZZ73" s="877"/>
      <c r="CAA73" s="877"/>
      <c r="CAB73" s="877"/>
      <c r="CAC73" s="877"/>
      <c r="CAD73" s="877"/>
      <c r="CAE73" s="877"/>
      <c r="CAF73" s="877"/>
      <c r="CAG73" s="877"/>
      <c r="CAH73" s="877"/>
      <c r="CAI73" s="877"/>
      <c r="CAJ73" s="877"/>
      <c r="CAK73" s="877"/>
      <c r="CAL73" s="877"/>
      <c r="CAM73" s="877"/>
      <c r="CAN73" s="877"/>
      <c r="CAO73" s="877"/>
      <c r="CAP73" s="877"/>
      <c r="CAQ73" s="877"/>
      <c r="CAR73" s="877"/>
      <c r="CAS73" s="877"/>
      <c r="CAT73" s="877"/>
      <c r="CAU73" s="877"/>
      <c r="CAV73" s="877"/>
      <c r="CAW73" s="877"/>
      <c r="CAX73" s="877"/>
      <c r="CAY73" s="877"/>
      <c r="CAZ73" s="877"/>
      <c r="CBA73" s="877"/>
      <c r="CBB73" s="877"/>
      <c r="CBC73" s="877"/>
      <c r="CBD73" s="877"/>
      <c r="CBE73" s="877"/>
      <c r="CBF73" s="877"/>
      <c r="CBG73" s="877"/>
      <c r="CBH73" s="877"/>
      <c r="CBI73" s="877"/>
      <c r="CBJ73" s="877"/>
      <c r="CBK73" s="877"/>
      <c r="CBL73" s="877"/>
      <c r="CBM73" s="877"/>
      <c r="CBN73" s="877"/>
      <c r="CBO73" s="877"/>
      <c r="CBP73" s="877"/>
      <c r="CBQ73" s="877"/>
      <c r="CBR73" s="877"/>
      <c r="CBS73" s="877"/>
      <c r="CBT73" s="877"/>
      <c r="CBU73" s="877"/>
      <c r="CBV73" s="877"/>
      <c r="CBW73" s="877"/>
      <c r="CBX73" s="877"/>
      <c r="CBY73" s="877"/>
      <c r="CBZ73" s="877"/>
      <c r="CCA73" s="877"/>
      <c r="CCB73" s="877"/>
      <c r="CCC73" s="877"/>
      <c r="CCD73" s="877"/>
      <c r="CCE73" s="877"/>
      <c r="CCF73" s="877"/>
      <c r="CCG73" s="877"/>
      <c r="CCH73" s="877"/>
      <c r="CCI73" s="877"/>
      <c r="CCJ73" s="877"/>
      <c r="CCK73" s="877"/>
      <c r="CCL73" s="877"/>
      <c r="CCM73" s="877"/>
      <c r="CCN73" s="877"/>
      <c r="CCO73" s="877"/>
      <c r="CCP73" s="877"/>
      <c r="CCQ73" s="877"/>
      <c r="CCR73" s="877"/>
      <c r="CCS73" s="877"/>
      <c r="CCT73" s="877"/>
      <c r="CCU73" s="877"/>
      <c r="CCV73" s="877"/>
      <c r="CCW73" s="877"/>
      <c r="CCX73" s="877"/>
      <c r="CCY73" s="877"/>
      <c r="CCZ73" s="877"/>
      <c r="CDA73" s="877"/>
      <c r="CDB73" s="877"/>
      <c r="CDC73" s="877"/>
      <c r="CDD73" s="877"/>
      <c r="CDE73" s="877"/>
      <c r="CDF73" s="877"/>
      <c r="CDG73" s="877"/>
      <c r="CDH73" s="877"/>
      <c r="CDI73" s="877"/>
      <c r="CDJ73" s="877"/>
      <c r="CDK73" s="877"/>
      <c r="CDL73" s="877"/>
      <c r="CDM73" s="877"/>
      <c r="CDN73" s="877"/>
      <c r="CDO73" s="877"/>
      <c r="CDP73" s="877"/>
      <c r="CDQ73" s="877"/>
      <c r="CDR73" s="877"/>
      <c r="CDS73" s="877"/>
      <c r="CDT73" s="877"/>
      <c r="CDU73" s="877"/>
      <c r="CDV73" s="877"/>
      <c r="CDW73" s="877"/>
      <c r="CDX73" s="877"/>
      <c r="CDY73" s="877"/>
      <c r="CDZ73" s="877"/>
      <c r="CEA73" s="877"/>
      <c r="CEB73" s="877"/>
      <c r="CEC73" s="877"/>
      <c r="CED73" s="877"/>
      <c r="CEE73" s="877"/>
      <c r="CEF73" s="877"/>
      <c r="CEG73" s="877"/>
      <c r="CEH73" s="877"/>
      <c r="CEI73" s="877"/>
      <c r="CEJ73" s="877"/>
      <c r="CEK73" s="877"/>
      <c r="CEL73" s="877"/>
      <c r="CEM73" s="877"/>
      <c r="CEN73" s="877"/>
      <c r="CEO73" s="877"/>
      <c r="CEP73" s="877"/>
      <c r="CEQ73" s="877"/>
      <c r="CER73" s="877"/>
      <c r="CES73" s="877"/>
      <c r="CET73" s="877"/>
      <c r="CEU73" s="877"/>
      <c r="CEV73" s="877"/>
      <c r="CEW73" s="877"/>
      <c r="CEX73" s="877"/>
      <c r="CEY73" s="877"/>
      <c r="CEZ73" s="877"/>
      <c r="CFA73" s="877"/>
      <c r="CFB73" s="877"/>
      <c r="CFC73" s="877"/>
      <c r="CFD73" s="877"/>
      <c r="CFE73" s="877"/>
      <c r="CFF73" s="877"/>
      <c r="CFG73" s="877"/>
      <c r="CFH73" s="877"/>
      <c r="CFI73" s="877"/>
      <c r="CFJ73" s="877"/>
      <c r="CFK73" s="877"/>
      <c r="CFL73" s="877"/>
      <c r="CFM73" s="877"/>
      <c r="CFN73" s="877"/>
      <c r="CFO73" s="877"/>
      <c r="CFP73" s="877"/>
      <c r="CFQ73" s="877"/>
      <c r="CFR73" s="877"/>
      <c r="CFS73" s="877"/>
      <c r="CFT73" s="877"/>
      <c r="CFU73" s="877"/>
      <c r="CFV73" s="877"/>
      <c r="CFW73" s="877"/>
      <c r="CFX73" s="877"/>
      <c r="CFY73" s="877"/>
      <c r="CFZ73" s="877"/>
      <c r="CGA73" s="877"/>
      <c r="CGB73" s="877"/>
      <c r="CGC73" s="877"/>
      <c r="CGD73" s="877"/>
      <c r="CGE73" s="877"/>
      <c r="CGF73" s="877"/>
      <c r="CGG73" s="877"/>
      <c r="CGH73" s="877"/>
      <c r="CGI73" s="877"/>
      <c r="CGJ73" s="877"/>
      <c r="CGK73" s="877"/>
      <c r="CGL73" s="877"/>
      <c r="CGM73" s="877"/>
      <c r="CGN73" s="877"/>
      <c r="CGO73" s="877"/>
      <c r="CGP73" s="877"/>
      <c r="CGQ73" s="877"/>
      <c r="CGR73" s="877"/>
      <c r="CGS73" s="877"/>
      <c r="CGT73" s="877"/>
      <c r="CGU73" s="877"/>
      <c r="CGV73" s="877"/>
      <c r="CGW73" s="877"/>
      <c r="CGX73" s="877"/>
      <c r="CGY73" s="877"/>
      <c r="CGZ73" s="877"/>
      <c r="CHA73" s="877"/>
      <c r="CHB73" s="877"/>
      <c r="CHC73" s="877"/>
      <c r="CHD73" s="877"/>
      <c r="CHE73" s="877"/>
      <c r="CHF73" s="877"/>
      <c r="CHG73" s="877"/>
      <c r="CHH73" s="877"/>
      <c r="CHI73" s="877"/>
      <c r="CHJ73" s="877"/>
      <c r="CHK73" s="877"/>
      <c r="CHL73" s="877"/>
      <c r="CHM73" s="877"/>
      <c r="CHN73" s="877"/>
      <c r="CHO73" s="877"/>
      <c r="CHP73" s="877"/>
      <c r="CHQ73" s="877"/>
      <c r="CHR73" s="877"/>
      <c r="CHS73" s="877"/>
      <c r="CHT73" s="877"/>
      <c r="CHU73" s="877"/>
      <c r="CHV73" s="877"/>
      <c r="CHW73" s="877"/>
      <c r="CHX73" s="877"/>
      <c r="CHY73" s="877"/>
      <c r="CHZ73" s="877"/>
      <c r="CIA73" s="877"/>
      <c r="CIB73" s="877"/>
      <c r="CIC73" s="877"/>
      <c r="CID73" s="877"/>
      <c r="CIE73" s="877"/>
      <c r="CIF73" s="877"/>
      <c r="CIG73" s="877"/>
      <c r="CIH73" s="877"/>
      <c r="CII73" s="877"/>
      <c r="CIJ73" s="877"/>
      <c r="CIK73" s="877"/>
      <c r="CIL73" s="877"/>
      <c r="CIM73" s="877"/>
      <c r="CIN73" s="877"/>
      <c r="CIO73" s="877"/>
      <c r="CIP73" s="877"/>
      <c r="CIQ73" s="877"/>
      <c r="CIR73" s="877"/>
      <c r="CIS73" s="877"/>
      <c r="CIT73" s="877"/>
      <c r="CIU73" s="877"/>
      <c r="CIV73" s="877"/>
      <c r="CIW73" s="877"/>
      <c r="CIX73" s="877"/>
      <c r="CIY73" s="877"/>
      <c r="CIZ73" s="877"/>
      <c r="CJA73" s="877"/>
      <c r="CJB73" s="877"/>
      <c r="CJC73" s="877"/>
      <c r="CJD73" s="877"/>
      <c r="CJE73" s="877"/>
      <c r="CJF73" s="877"/>
      <c r="CJG73" s="877"/>
      <c r="CJH73" s="877"/>
      <c r="CJI73" s="877"/>
      <c r="CJJ73" s="877"/>
      <c r="CJK73" s="877"/>
      <c r="CJL73" s="877"/>
      <c r="CJM73" s="877"/>
      <c r="CJN73" s="877"/>
      <c r="CJO73" s="877"/>
      <c r="CJP73" s="877"/>
      <c r="CJQ73" s="877"/>
      <c r="CJR73" s="877"/>
      <c r="CJS73" s="877"/>
      <c r="CJT73" s="877"/>
      <c r="CJU73" s="877"/>
      <c r="CJV73" s="877"/>
      <c r="CJW73" s="877"/>
      <c r="CJX73" s="877"/>
      <c r="CJY73" s="877"/>
      <c r="CJZ73" s="877"/>
      <c r="CKA73" s="877"/>
      <c r="CKB73" s="877"/>
      <c r="CKC73" s="877"/>
      <c r="CKD73" s="877"/>
      <c r="CKE73" s="877"/>
      <c r="CKF73" s="877"/>
      <c r="CKG73" s="877"/>
      <c r="CKH73" s="877"/>
      <c r="CKI73" s="877"/>
      <c r="CKJ73" s="877"/>
      <c r="CKK73" s="877"/>
      <c r="CKL73" s="877"/>
      <c r="CKM73" s="877"/>
      <c r="CKN73" s="877"/>
      <c r="CKO73" s="877"/>
      <c r="CKP73" s="877"/>
      <c r="CKQ73" s="877"/>
      <c r="CKR73" s="877"/>
      <c r="CKS73" s="877"/>
      <c r="CKT73" s="877"/>
      <c r="CKU73" s="877"/>
      <c r="CKV73" s="877"/>
      <c r="CKW73" s="877"/>
      <c r="CKX73" s="877"/>
      <c r="CKY73" s="877"/>
      <c r="CKZ73" s="877"/>
      <c r="CLA73" s="877"/>
      <c r="CLB73" s="877"/>
      <c r="CLC73" s="877"/>
      <c r="CLD73" s="877"/>
      <c r="CLE73" s="877"/>
      <c r="CLF73" s="877"/>
      <c r="CLG73" s="877"/>
      <c r="CLH73" s="877"/>
      <c r="CLI73" s="877"/>
      <c r="CLJ73" s="877"/>
      <c r="CLK73" s="877"/>
      <c r="CLL73" s="877"/>
      <c r="CLM73" s="877"/>
      <c r="CLN73" s="877"/>
      <c r="CLO73" s="877"/>
      <c r="CLP73" s="877"/>
      <c r="CLQ73" s="877"/>
      <c r="CLR73" s="877"/>
      <c r="CLS73" s="877"/>
      <c r="CLT73" s="877"/>
      <c r="CLU73" s="877"/>
      <c r="CLV73" s="877"/>
      <c r="CLW73" s="877"/>
      <c r="CLX73" s="877"/>
      <c r="CLY73" s="877"/>
      <c r="CLZ73" s="877"/>
      <c r="CMA73" s="877"/>
      <c r="CMB73" s="877"/>
      <c r="CMC73" s="877"/>
      <c r="CMD73" s="877"/>
      <c r="CME73" s="877"/>
      <c r="CMF73" s="877"/>
      <c r="CMG73" s="877"/>
      <c r="CMH73" s="877"/>
      <c r="CMI73" s="877"/>
      <c r="CMJ73" s="877"/>
      <c r="CMK73" s="877"/>
      <c r="CML73" s="877"/>
      <c r="CMM73" s="877"/>
      <c r="CMN73" s="877"/>
      <c r="CMO73" s="877"/>
      <c r="CMP73" s="877"/>
      <c r="CMQ73" s="877"/>
      <c r="CMR73" s="877"/>
      <c r="CMS73" s="877"/>
      <c r="CMT73" s="877"/>
      <c r="CMU73" s="877"/>
      <c r="CMV73" s="877"/>
      <c r="CMW73" s="877"/>
      <c r="CMX73" s="877"/>
      <c r="CMY73" s="877"/>
      <c r="CMZ73" s="877"/>
      <c r="CNA73" s="877"/>
      <c r="CNB73" s="877"/>
      <c r="CNC73" s="877"/>
      <c r="CND73" s="877"/>
      <c r="CNE73" s="877"/>
      <c r="CNF73" s="877"/>
      <c r="CNG73" s="877"/>
      <c r="CNH73" s="877"/>
      <c r="CNI73" s="877"/>
      <c r="CNJ73" s="877"/>
      <c r="CNK73" s="877"/>
      <c r="CNL73" s="877"/>
      <c r="CNM73" s="877"/>
      <c r="CNN73" s="877"/>
      <c r="CNO73" s="877"/>
      <c r="CNP73" s="877"/>
      <c r="CNQ73" s="877"/>
      <c r="CNR73" s="877"/>
      <c r="CNS73" s="877"/>
      <c r="CNT73" s="877"/>
      <c r="CNU73" s="877"/>
      <c r="CNV73" s="877"/>
      <c r="CNW73" s="877"/>
      <c r="CNX73" s="877"/>
      <c r="CNY73" s="877"/>
      <c r="CNZ73" s="877"/>
      <c r="COA73" s="877"/>
      <c r="COB73" s="877"/>
      <c r="COC73" s="877"/>
      <c r="COD73" s="877"/>
      <c r="COE73" s="877"/>
      <c r="COF73" s="877"/>
      <c r="COG73" s="877"/>
      <c r="COH73" s="877"/>
      <c r="COI73" s="877"/>
      <c r="COJ73" s="877"/>
      <c r="COK73" s="877"/>
      <c r="COL73" s="877"/>
      <c r="COM73" s="877"/>
      <c r="CON73" s="877"/>
      <c r="COO73" s="877"/>
      <c r="COP73" s="877"/>
      <c r="COQ73" s="877"/>
      <c r="COR73" s="877"/>
      <c r="COS73" s="877"/>
      <c r="COT73" s="877"/>
      <c r="COU73" s="877"/>
      <c r="COV73" s="877"/>
      <c r="COW73" s="877"/>
      <c r="COX73" s="877"/>
      <c r="COY73" s="877"/>
      <c r="COZ73" s="877"/>
      <c r="CPA73" s="877"/>
      <c r="CPB73" s="877"/>
      <c r="CPC73" s="877"/>
      <c r="CPD73" s="877"/>
      <c r="CPE73" s="877"/>
      <c r="CPF73" s="877"/>
      <c r="CPG73" s="877"/>
      <c r="CPH73" s="877"/>
      <c r="CPI73" s="877"/>
      <c r="CPJ73" s="877"/>
      <c r="CPK73" s="877"/>
      <c r="CPL73" s="877"/>
      <c r="CPM73" s="877"/>
      <c r="CPN73" s="877"/>
      <c r="CPO73" s="877"/>
      <c r="CPP73" s="877"/>
      <c r="CPQ73" s="877"/>
      <c r="CPR73" s="877"/>
      <c r="CPS73" s="877"/>
      <c r="CPT73" s="877"/>
      <c r="CPU73" s="877"/>
      <c r="CPV73" s="877"/>
      <c r="CPW73" s="877"/>
      <c r="CPX73" s="877"/>
      <c r="CPY73" s="877"/>
      <c r="CPZ73" s="877"/>
      <c r="CQA73" s="877"/>
      <c r="CQB73" s="877"/>
      <c r="CQC73" s="877"/>
      <c r="CQD73" s="877"/>
      <c r="CQE73" s="877"/>
      <c r="CQF73" s="877"/>
      <c r="CQG73" s="877"/>
      <c r="CQH73" s="877"/>
      <c r="CQI73" s="877"/>
      <c r="CQJ73" s="877"/>
      <c r="CQK73" s="877"/>
      <c r="CQL73" s="877"/>
      <c r="CQM73" s="877"/>
      <c r="CQN73" s="877"/>
      <c r="CQO73" s="877"/>
      <c r="CQP73" s="877"/>
      <c r="CQQ73" s="877"/>
      <c r="CQR73" s="877"/>
      <c r="CQS73" s="877"/>
      <c r="CQT73" s="877"/>
      <c r="CQU73" s="877"/>
      <c r="CQV73" s="877"/>
      <c r="CQW73" s="877"/>
      <c r="CQX73" s="877"/>
      <c r="CQY73" s="877"/>
      <c r="CQZ73" s="877"/>
      <c r="CRA73" s="877"/>
      <c r="CRB73" s="877"/>
      <c r="CRC73" s="877"/>
      <c r="CRD73" s="877"/>
      <c r="CRE73" s="877"/>
      <c r="CRF73" s="877"/>
      <c r="CRG73" s="877"/>
      <c r="CRH73" s="877"/>
      <c r="CRI73" s="877"/>
      <c r="CRJ73" s="877"/>
      <c r="CRK73" s="877"/>
      <c r="CRL73" s="877"/>
      <c r="CRM73" s="877"/>
      <c r="CRN73" s="877"/>
      <c r="CRO73" s="877"/>
      <c r="CRP73" s="877"/>
      <c r="CRQ73" s="877"/>
      <c r="CRR73" s="877"/>
      <c r="CRS73" s="877"/>
      <c r="CRT73" s="877"/>
      <c r="CRU73" s="877"/>
      <c r="CRV73" s="877"/>
      <c r="CRW73" s="877"/>
      <c r="CRX73" s="877"/>
      <c r="CRY73" s="877"/>
      <c r="CRZ73" s="877"/>
      <c r="CSA73" s="877"/>
      <c r="CSB73" s="877"/>
      <c r="CSC73" s="877"/>
      <c r="CSD73" s="877"/>
      <c r="CSE73" s="877"/>
      <c r="CSF73" s="877"/>
      <c r="CSG73" s="877"/>
      <c r="CSH73" s="877"/>
      <c r="CSI73" s="877"/>
      <c r="CSJ73" s="877"/>
      <c r="CSK73" s="877"/>
      <c r="CSL73" s="877"/>
      <c r="CSM73" s="877"/>
      <c r="CSN73" s="877"/>
      <c r="CSO73" s="877"/>
      <c r="CSP73" s="877"/>
      <c r="CSQ73" s="877"/>
      <c r="CSR73" s="877"/>
      <c r="CSS73" s="877"/>
      <c r="CST73" s="877"/>
      <c r="CSU73" s="877"/>
      <c r="CSV73" s="877"/>
      <c r="CSW73" s="877"/>
      <c r="CSX73" s="877"/>
      <c r="CSY73" s="877"/>
      <c r="CSZ73" s="877"/>
      <c r="CTA73" s="877"/>
      <c r="CTB73" s="877"/>
      <c r="CTC73" s="877"/>
      <c r="CTD73" s="877"/>
      <c r="CTE73" s="877"/>
      <c r="CTF73" s="877"/>
      <c r="CTG73" s="877"/>
      <c r="CTH73" s="877"/>
      <c r="CTI73" s="877"/>
      <c r="CTJ73" s="877"/>
      <c r="CTK73" s="877"/>
      <c r="CTL73" s="877"/>
      <c r="CTM73" s="877"/>
      <c r="CTN73" s="877"/>
      <c r="CTO73" s="877"/>
      <c r="CTP73" s="877"/>
      <c r="CTQ73" s="877"/>
      <c r="CTR73" s="877"/>
      <c r="CTS73" s="877"/>
      <c r="CTT73" s="877"/>
      <c r="CTU73" s="877"/>
      <c r="CTV73" s="877"/>
      <c r="CTW73" s="877"/>
      <c r="CTX73" s="877"/>
      <c r="CTY73" s="877"/>
      <c r="CTZ73" s="877"/>
      <c r="CUA73" s="877"/>
      <c r="CUB73" s="877"/>
      <c r="CUC73" s="877"/>
      <c r="CUD73" s="877"/>
      <c r="CUE73" s="877"/>
      <c r="CUF73" s="877"/>
      <c r="CUG73" s="877"/>
      <c r="CUH73" s="877"/>
      <c r="CUI73" s="877"/>
      <c r="CUJ73" s="877"/>
      <c r="CUK73" s="877"/>
      <c r="CUL73" s="877"/>
      <c r="CUM73" s="877"/>
      <c r="CUN73" s="877"/>
      <c r="CUO73" s="877"/>
      <c r="CUP73" s="877"/>
      <c r="CUQ73" s="877"/>
      <c r="CUR73" s="877"/>
      <c r="CUS73" s="877"/>
      <c r="CUT73" s="877"/>
      <c r="CUU73" s="877"/>
      <c r="CUV73" s="877"/>
      <c r="CUW73" s="877"/>
      <c r="CUX73" s="877"/>
      <c r="CUY73" s="877"/>
      <c r="CUZ73" s="877"/>
      <c r="CVA73" s="877"/>
      <c r="CVB73" s="877"/>
      <c r="CVC73" s="877"/>
      <c r="CVD73" s="877"/>
      <c r="CVE73" s="877"/>
      <c r="CVF73" s="877"/>
      <c r="CVG73" s="877"/>
      <c r="CVH73" s="877"/>
      <c r="CVI73" s="877"/>
      <c r="CVJ73" s="877"/>
      <c r="CVK73" s="877"/>
      <c r="CVL73" s="877"/>
      <c r="CVM73" s="877"/>
      <c r="CVN73" s="877"/>
      <c r="CVO73" s="877"/>
      <c r="CVP73" s="877"/>
      <c r="CVQ73" s="877"/>
      <c r="CVR73" s="877"/>
      <c r="CVS73" s="877"/>
      <c r="CVT73" s="877"/>
      <c r="CVU73" s="877"/>
      <c r="CVV73" s="877"/>
      <c r="CVW73" s="877"/>
      <c r="CVX73" s="877"/>
      <c r="CVY73" s="877"/>
      <c r="CVZ73" s="877"/>
      <c r="CWA73" s="877"/>
      <c r="CWB73" s="877"/>
      <c r="CWC73" s="877"/>
      <c r="CWD73" s="877"/>
      <c r="CWE73" s="877"/>
      <c r="CWF73" s="877"/>
      <c r="CWG73" s="877"/>
      <c r="CWH73" s="877"/>
      <c r="CWI73" s="877"/>
      <c r="CWJ73" s="877"/>
      <c r="CWK73" s="877"/>
      <c r="CWL73" s="877"/>
      <c r="CWM73" s="877"/>
      <c r="CWN73" s="877"/>
      <c r="CWO73" s="877"/>
      <c r="CWP73" s="877"/>
      <c r="CWQ73" s="877"/>
      <c r="CWR73" s="877"/>
      <c r="CWS73" s="877"/>
      <c r="CWT73" s="877"/>
      <c r="CWU73" s="877"/>
      <c r="CWV73" s="877"/>
      <c r="CWW73" s="877"/>
      <c r="CWX73" s="877"/>
      <c r="CWY73" s="877"/>
      <c r="CWZ73" s="877"/>
      <c r="CXA73" s="877"/>
      <c r="CXB73" s="877"/>
      <c r="CXC73" s="877"/>
      <c r="CXD73" s="877"/>
      <c r="CXE73" s="877"/>
      <c r="CXF73" s="877"/>
      <c r="CXG73" s="877"/>
      <c r="CXH73" s="877"/>
      <c r="CXI73" s="877"/>
      <c r="CXJ73" s="877"/>
      <c r="CXK73" s="877"/>
      <c r="CXL73" s="877"/>
      <c r="CXM73" s="877"/>
      <c r="CXN73" s="877"/>
      <c r="CXO73" s="877"/>
      <c r="CXP73" s="877"/>
      <c r="CXQ73" s="877"/>
      <c r="CXR73" s="877"/>
      <c r="CXS73" s="877"/>
      <c r="CXT73" s="877"/>
      <c r="CXU73" s="877"/>
      <c r="CXV73" s="877"/>
      <c r="CXW73" s="877"/>
      <c r="CXX73" s="877"/>
      <c r="CXY73" s="877"/>
      <c r="CXZ73" s="877"/>
      <c r="CYA73" s="877"/>
      <c r="CYB73" s="877"/>
      <c r="CYC73" s="877"/>
      <c r="CYD73" s="877"/>
      <c r="CYE73" s="877"/>
      <c r="CYF73" s="877"/>
      <c r="CYG73" s="877"/>
      <c r="CYH73" s="877"/>
      <c r="CYI73" s="877"/>
      <c r="CYJ73" s="877"/>
      <c r="CYK73" s="877"/>
      <c r="CYL73" s="877"/>
      <c r="CYM73" s="877"/>
      <c r="CYN73" s="877"/>
      <c r="CYO73" s="877"/>
      <c r="CYP73" s="877"/>
      <c r="CYQ73" s="877"/>
      <c r="CYR73" s="877"/>
      <c r="CYS73" s="877"/>
      <c r="CYT73" s="877"/>
      <c r="CYU73" s="877"/>
      <c r="CYV73" s="877"/>
      <c r="CYW73" s="877"/>
      <c r="CYX73" s="877"/>
      <c r="CYY73" s="877"/>
      <c r="CYZ73" s="877"/>
      <c r="CZA73" s="877"/>
      <c r="CZB73" s="877"/>
      <c r="CZC73" s="877"/>
      <c r="CZD73" s="877"/>
      <c r="CZE73" s="877"/>
      <c r="CZF73" s="877"/>
      <c r="CZG73" s="877"/>
      <c r="CZH73" s="877"/>
      <c r="CZI73" s="877"/>
      <c r="CZJ73" s="877"/>
      <c r="CZK73" s="877"/>
      <c r="CZL73" s="877"/>
      <c r="CZM73" s="877"/>
      <c r="CZN73" s="877"/>
      <c r="CZO73" s="877"/>
      <c r="CZP73" s="877"/>
      <c r="CZQ73" s="877"/>
      <c r="CZR73" s="877"/>
      <c r="CZS73" s="877"/>
      <c r="CZT73" s="877"/>
      <c r="CZU73" s="877"/>
      <c r="CZV73" s="877"/>
      <c r="CZW73" s="877"/>
      <c r="CZX73" s="877"/>
      <c r="CZY73" s="877"/>
      <c r="CZZ73" s="877"/>
      <c r="DAA73" s="877"/>
      <c r="DAB73" s="877"/>
      <c r="DAC73" s="877"/>
      <c r="DAD73" s="877"/>
      <c r="DAE73" s="877"/>
      <c r="DAF73" s="877"/>
      <c r="DAG73" s="877"/>
      <c r="DAH73" s="877"/>
      <c r="DAI73" s="877"/>
      <c r="DAJ73" s="877"/>
      <c r="DAK73" s="877"/>
      <c r="DAL73" s="877"/>
      <c r="DAM73" s="877"/>
      <c r="DAN73" s="877"/>
      <c r="DAO73" s="877"/>
      <c r="DAP73" s="877"/>
      <c r="DAQ73" s="877"/>
      <c r="DAR73" s="877"/>
      <c r="DAS73" s="877"/>
      <c r="DAT73" s="877"/>
      <c r="DAU73" s="877"/>
      <c r="DAV73" s="877"/>
      <c r="DAW73" s="877"/>
      <c r="DAX73" s="877"/>
      <c r="DAY73" s="877"/>
      <c r="DAZ73" s="877"/>
      <c r="DBA73" s="877"/>
      <c r="DBB73" s="877"/>
      <c r="DBC73" s="877"/>
      <c r="DBD73" s="877"/>
      <c r="DBE73" s="877"/>
      <c r="DBF73" s="877"/>
      <c r="DBG73" s="877"/>
      <c r="DBH73" s="877"/>
      <c r="DBI73" s="877"/>
      <c r="DBJ73" s="877"/>
      <c r="DBK73" s="877"/>
      <c r="DBL73" s="877"/>
      <c r="DBM73" s="877"/>
      <c r="DBN73" s="877"/>
      <c r="DBO73" s="877"/>
      <c r="DBP73" s="877"/>
      <c r="DBQ73" s="877"/>
      <c r="DBR73" s="877"/>
      <c r="DBS73" s="877"/>
      <c r="DBT73" s="877"/>
      <c r="DBU73" s="877"/>
      <c r="DBV73" s="877"/>
      <c r="DBW73" s="877"/>
      <c r="DBX73" s="877"/>
      <c r="DBY73" s="877"/>
      <c r="DBZ73" s="877"/>
      <c r="DCA73" s="877"/>
      <c r="DCB73" s="877"/>
      <c r="DCC73" s="877"/>
      <c r="DCD73" s="877"/>
      <c r="DCE73" s="877"/>
      <c r="DCF73" s="877"/>
      <c r="DCG73" s="877"/>
      <c r="DCH73" s="877"/>
      <c r="DCI73" s="877"/>
      <c r="DCJ73" s="877"/>
      <c r="DCK73" s="877"/>
      <c r="DCL73" s="877"/>
      <c r="DCM73" s="877"/>
      <c r="DCN73" s="877"/>
      <c r="DCO73" s="877"/>
      <c r="DCP73" s="877"/>
      <c r="DCQ73" s="877"/>
      <c r="DCR73" s="877"/>
      <c r="DCS73" s="877"/>
      <c r="DCT73" s="877"/>
      <c r="DCU73" s="877"/>
      <c r="DCV73" s="877"/>
      <c r="DCW73" s="877"/>
      <c r="DCX73" s="877"/>
      <c r="DCY73" s="877"/>
      <c r="DCZ73" s="877"/>
      <c r="DDA73" s="877"/>
      <c r="DDB73" s="877"/>
      <c r="DDC73" s="877"/>
      <c r="DDD73" s="877"/>
      <c r="DDE73" s="877"/>
      <c r="DDF73" s="877"/>
      <c r="DDG73" s="877"/>
      <c r="DDH73" s="877"/>
      <c r="DDI73" s="877"/>
      <c r="DDJ73" s="877"/>
      <c r="DDK73" s="877"/>
      <c r="DDL73" s="877"/>
      <c r="DDM73" s="877"/>
      <c r="DDN73" s="877"/>
      <c r="DDO73" s="877"/>
      <c r="DDP73" s="877"/>
      <c r="DDQ73" s="877"/>
      <c r="DDR73" s="877"/>
      <c r="DDS73" s="877"/>
      <c r="DDT73" s="877"/>
      <c r="DDU73" s="877"/>
      <c r="DDV73" s="877"/>
      <c r="DDW73" s="877"/>
      <c r="DDX73" s="877"/>
      <c r="DDY73" s="877"/>
      <c r="DDZ73" s="877"/>
      <c r="DEA73" s="877"/>
      <c r="DEB73" s="877"/>
      <c r="DEC73" s="877"/>
      <c r="DED73" s="877"/>
      <c r="DEE73" s="877"/>
      <c r="DEF73" s="877"/>
      <c r="DEG73" s="877"/>
      <c r="DEH73" s="877"/>
      <c r="DEI73" s="877"/>
      <c r="DEJ73" s="877"/>
      <c r="DEK73" s="877"/>
      <c r="DEL73" s="877"/>
      <c r="DEM73" s="877"/>
      <c r="DEN73" s="877"/>
      <c r="DEO73" s="877"/>
      <c r="DEP73" s="877"/>
      <c r="DEQ73" s="877"/>
      <c r="DER73" s="877"/>
      <c r="DES73" s="877"/>
      <c r="DET73" s="877"/>
      <c r="DEU73" s="877"/>
      <c r="DEV73" s="877"/>
      <c r="DEW73" s="877"/>
      <c r="DEX73" s="877"/>
      <c r="DEY73" s="877"/>
      <c r="DEZ73" s="877"/>
      <c r="DFA73" s="877"/>
      <c r="DFB73" s="877"/>
      <c r="DFC73" s="877"/>
      <c r="DFD73" s="877"/>
      <c r="DFE73" s="877"/>
      <c r="DFF73" s="877"/>
      <c r="DFG73" s="877"/>
      <c r="DFH73" s="877"/>
      <c r="DFI73" s="877"/>
      <c r="DFJ73" s="877"/>
      <c r="DFK73" s="877"/>
      <c r="DFL73" s="877"/>
      <c r="DFM73" s="877"/>
      <c r="DFN73" s="877"/>
      <c r="DFO73" s="877"/>
      <c r="DFP73" s="877"/>
      <c r="DFQ73" s="877"/>
      <c r="DFR73" s="877"/>
      <c r="DFS73" s="877"/>
      <c r="DFT73" s="877"/>
      <c r="DFU73" s="877"/>
      <c r="DFV73" s="877"/>
      <c r="DFW73" s="877"/>
      <c r="DFX73" s="877"/>
      <c r="DFY73" s="877"/>
      <c r="DFZ73" s="877"/>
      <c r="DGA73" s="877"/>
      <c r="DGB73" s="877"/>
      <c r="DGC73" s="877"/>
      <c r="DGD73" s="877"/>
      <c r="DGE73" s="877"/>
      <c r="DGF73" s="877"/>
      <c r="DGG73" s="877"/>
      <c r="DGH73" s="877"/>
      <c r="DGI73" s="877"/>
      <c r="DGJ73" s="877"/>
      <c r="DGK73" s="877"/>
      <c r="DGL73" s="877"/>
      <c r="DGM73" s="877"/>
      <c r="DGN73" s="877"/>
      <c r="DGO73" s="877"/>
      <c r="DGP73" s="877"/>
      <c r="DGQ73" s="877"/>
      <c r="DGR73" s="877"/>
      <c r="DGS73" s="877"/>
      <c r="DGT73" s="877"/>
      <c r="DGU73" s="877"/>
      <c r="DGV73" s="877"/>
      <c r="DGW73" s="877"/>
      <c r="DGX73" s="877"/>
      <c r="DGY73" s="877"/>
      <c r="DGZ73" s="877"/>
      <c r="DHA73" s="877"/>
      <c r="DHB73" s="877"/>
      <c r="DHC73" s="877"/>
      <c r="DHD73" s="877"/>
      <c r="DHE73" s="877"/>
      <c r="DHF73" s="877"/>
      <c r="DHG73" s="877"/>
      <c r="DHH73" s="877"/>
      <c r="DHI73" s="877"/>
      <c r="DHJ73" s="877"/>
      <c r="DHK73" s="877"/>
      <c r="DHL73" s="877"/>
      <c r="DHM73" s="877"/>
      <c r="DHN73" s="877"/>
      <c r="DHO73" s="877"/>
      <c r="DHP73" s="877"/>
      <c r="DHQ73" s="877"/>
      <c r="DHR73" s="877"/>
      <c r="DHS73" s="877"/>
      <c r="DHT73" s="877"/>
      <c r="DHU73" s="877"/>
      <c r="DHV73" s="877"/>
      <c r="DHW73" s="877"/>
      <c r="DHX73" s="877"/>
      <c r="DHY73" s="877"/>
      <c r="DHZ73" s="877"/>
      <c r="DIA73" s="877"/>
      <c r="DIB73" s="877"/>
      <c r="DIC73" s="877"/>
      <c r="DID73" s="877"/>
      <c r="DIE73" s="877"/>
      <c r="DIF73" s="877"/>
      <c r="DIG73" s="877"/>
      <c r="DIH73" s="877"/>
      <c r="DII73" s="877"/>
      <c r="DIJ73" s="877"/>
      <c r="DIK73" s="877"/>
      <c r="DIL73" s="877"/>
      <c r="DIM73" s="877"/>
      <c r="DIN73" s="877"/>
      <c r="DIO73" s="877"/>
      <c r="DIP73" s="877"/>
      <c r="DIQ73" s="877"/>
      <c r="DIR73" s="877"/>
      <c r="DIS73" s="877"/>
      <c r="DIT73" s="877"/>
      <c r="DIU73" s="877"/>
      <c r="DIV73" s="877"/>
      <c r="DIW73" s="877"/>
      <c r="DIX73" s="877"/>
      <c r="DIY73" s="877"/>
      <c r="DIZ73" s="877"/>
      <c r="DJA73" s="877"/>
      <c r="DJB73" s="877"/>
      <c r="DJC73" s="877"/>
      <c r="DJD73" s="877"/>
      <c r="DJE73" s="877"/>
      <c r="DJF73" s="877"/>
      <c r="DJG73" s="877"/>
      <c r="DJH73" s="877"/>
      <c r="DJI73" s="877"/>
      <c r="DJJ73" s="877"/>
      <c r="DJK73" s="877"/>
      <c r="DJL73" s="877"/>
      <c r="DJM73" s="877"/>
      <c r="DJN73" s="877"/>
      <c r="DJO73" s="877"/>
      <c r="DJP73" s="877"/>
      <c r="DJQ73" s="877"/>
      <c r="DJR73" s="877"/>
      <c r="DJS73" s="877"/>
      <c r="DJT73" s="877"/>
      <c r="DJU73" s="877"/>
      <c r="DJV73" s="877"/>
      <c r="DJW73" s="877"/>
      <c r="DJX73" s="877"/>
      <c r="DJY73" s="877"/>
      <c r="DJZ73" s="877"/>
      <c r="DKA73" s="877"/>
      <c r="DKB73" s="877"/>
      <c r="DKC73" s="877"/>
      <c r="DKD73" s="877"/>
      <c r="DKE73" s="877"/>
      <c r="DKF73" s="877"/>
      <c r="DKG73" s="877"/>
      <c r="DKH73" s="877"/>
      <c r="DKI73" s="877"/>
      <c r="DKJ73" s="877"/>
      <c r="DKK73" s="877"/>
      <c r="DKL73" s="877"/>
      <c r="DKM73" s="877"/>
      <c r="DKN73" s="877"/>
      <c r="DKO73" s="877"/>
      <c r="DKP73" s="877"/>
      <c r="DKQ73" s="877"/>
      <c r="DKR73" s="877"/>
      <c r="DKS73" s="877"/>
      <c r="DKT73" s="877"/>
      <c r="DKU73" s="877"/>
      <c r="DKV73" s="877"/>
      <c r="DKW73" s="877"/>
      <c r="DKX73" s="877"/>
      <c r="DKY73" s="877"/>
      <c r="DKZ73" s="877"/>
      <c r="DLA73" s="877"/>
      <c r="DLB73" s="877"/>
      <c r="DLC73" s="877"/>
      <c r="DLD73" s="877"/>
      <c r="DLE73" s="877"/>
      <c r="DLF73" s="877"/>
      <c r="DLG73" s="877"/>
      <c r="DLH73" s="877"/>
      <c r="DLI73" s="877"/>
      <c r="DLJ73" s="877"/>
      <c r="DLK73" s="877"/>
      <c r="DLL73" s="877"/>
      <c r="DLM73" s="877"/>
      <c r="DLN73" s="877"/>
      <c r="DLO73" s="877"/>
      <c r="DLP73" s="877"/>
      <c r="DLQ73" s="877"/>
      <c r="DLR73" s="877"/>
      <c r="DLS73" s="877"/>
      <c r="DLT73" s="877"/>
      <c r="DLU73" s="877"/>
      <c r="DLV73" s="877"/>
      <c r="DLW73" s="877"/>
      <c r="DLX73" s="877"/>
      <c r="DLY73" s="877"/>
      <c r="DLZ73" s="877"/>
      <c r="DMA73" s="877"/>
      <c r="DMB73" s="877"/>
      <c r="DMC73" s="877"/>
      <c r="DMD73" s="877"/>
      <c r="DME73" s="877"/>
      <c r="DMF73" s="877"/>
      <c r="DMG73" s="877"/>
      <c r="DMH73" s="877"/>
      <c r="DMI73" s="877"/>
      <c r="DMJ73" s="877"/>
      <c r="DMK73" s="877"/>
      <c r="DML73" s="877"/>
      <c r="DMM73" s="877"/>
      <c r="DMN73" s="877"/>
      <c r="DMO73" s="877"/>
      <c r="DMP73" s="877"/>
      <c r="DMQ73" s="877"/>
      <c r="DMR73" s="877"/>
      <c r="DMS73" s="877"/>
      <c r="DMT73" s="877"/>
      <c r="DMU73" s="877"/>
      <c r="DMV73" s="877"/>
      <c r="DMW73" s="877"/>
      <c r="DMX73" s="877"/>
      <c r="DMY73" s="877"/>
      <c r="DMZ73" s="877"/>
      <c r="DNA73" s="877"/>
      <c r="DNB73" s="877"/>
      <c r="DNC73" s="877"/>
      <c r="DND73" s="877"/>
      <c r="DNE73" s="877"/>
      <c r="DNF73" s="877"/>
      <c r="DNG73" s="877"/>
      <c r="DNH73" s="877"/>
      <c r="DNI73" s="877"/>
      <c r="DNJ73" s="877"/>
      <c r="DNK73" s="877"/>
      <c r="DNL73" s="877"/>
      <c r="DNM73" s="877"/>
      <c r="DNN73" s="877"/>
      <c r="DNO73" s="877"/>
      <c r="DNP73" s="877"/>
      <c r="DNQ73" s="877"/>
      <c r="DNR73" s="877"/>
      <c r="DNS73" s="877"/>
      <c r="DNT73" s="877"/>
      <c r="DNU73" s="877"/>
      <c r="DNV73" s="877"/>
      <c r="DNW73" s="877"/>
      <c r="DNX73" s="877"/>
      <c r="DNY73" s="877"/>
      <c r="DNZ73" s="877"/>
      <c r="DOA73" s="877"/>
      <c r="DOB73" s="877"/>
      <c r="DOC73" s="877"/>
      <c r="DOD73" s="877"/>
      <c r="DOE73" s="877"/>
      <c r="DOF73" s="877"/>
      <c r="DOG73" s="877"/>
      <c r="DOH73" s="877"/>
      <c r="DOI73" s="877"/>
      <c r="DOJ73" s="877"/>
      <c r="DOK73" s="877"/>
      <c r="DOL73" s="877"/>
      <c r="DOM73" s="877"/>
      <c r="DON73" s="877"/>
      <c r="DOO73" s="877"/>
      <c r="DOP73" s="877"/>
      <c r="DOQ73" s="877"/>
      <c r="DOR73" s="877"/>
      <c r="DOS73" s="877"/>
      <c r="DOT73" s="877"/>
      <c r="DOU73" s="877"/>
      <c r="DOV73" s="877"/>
      <c r="DOW73" s="877"/>
      <c r="DOX73" s="877"/>
      <c r="DOY73" s="877"/>
      <c r="DOZ73" s="877"/>
      <c r="DPA73" s="877"/>
      <c r="DPB73" s="877"/>
      <c r="DPC73" s="877"/>
      <c r="DPD73" s="877"/>
      <c r="DPE73" s="877"/>
      <c r="DPF73" s="877"/>
      <c r="DPG73" s="877"/>
      <c r="DPH73" s="877"/>
      <c r="DPI73" s="877"/>
      <c r="DPJ73" s="877"/>
      <c r="DPK73" s="877"/>
      <c r="DPL73" s="877"/>
      <c r="DPM73" s="877"/>
      <c r="DPN73" s="877"/>
      <c r="DPO73" s="877"/>
      <c r="DPP73" s="877"/>
      <c r="DPQ73" s="877"/>
      <c r="DPR73" s="877"/>
      <c r="DPS73" s="877"/>
      <c r="DPT73" s="877"/>
      <c r="DPU73" s="877"/>
      <c r="DPV73" s="877"/>
      <c r="DPW73" s="877"/>
      <c r="DPX73" s="877"/>
      <c r="DPY73" s="877"/>
      <c r="DPZ73" s="877"/>
      <c r="DQA73" s="877"/>
      <c r="DQB73" s="877"/>
      <c r="DQC73" s="877"/>
      <c r="DQD73" s="877"/>
      <c r="DQE73" s="877"/>
      <c r="DQF73" s="877"/>
      <c r="DQG73" s="877"/>
      <c r="DQH73" s="877"/>
      <c r="DQI73" s="877"/>
      <c r="DQJ73" s="877"/>
      <c r="DQK73" s="877"/>
      <c r="DQL73" s="877"/>
      <c r="DQM73" s="877"/>
      <c r="DQN73" s="877"/>
      <c r="DQO73" s="877"/>
      <c r="DQP73" s="877"/>
      <c r="DQQ73" s="877"/>
      <c r="DQR73" s="877"/>
      <c r="DQS73" s="877"/>
      <c r="DQT73" s="877"/>
      <c r="DQU73" s="877"/>
      <c r="DQV73" s="877"/>
      <c r="DQW73" s="877"/>
      <c r="DQX73" s="877"/>
      <c r="DQY73" s="877"/>
      <c r="DQZ73" s="877"/>
      <c r="DRA73" s="877"/>
      <c r="DRB73" s="877"/>
      <c r="DRC73" s="877"/>
      <c r="DRD73" s="877"/>
      <c r="DRE73" s="877"/>
      <c r="DRF73" s="877"/>
      <c r="DRG73" s="877"/>
      <c r="DRH73" s="877"/>
      <c r="DRI73" s="877"/>
      <c r="DRJ73" s="877"/>
      <c r="DRK73" s="877"/>
      <c r="DRL73" s="877"/>
      <c r="DRM73" s="877"/>
      <c r="DRN73" s="877"/>
      <c r="DRO73" s="877"/>
      <c r="DRP73" s="877"/>
      <c r="DRQ73" s="877"/>
      <c r="DRR73" s="877"/>
      <c r="DRS73" s="877"/>
      <c r="DRT73" s="877"/>
      <c r="DRU73" s="877"/>
      <c r="DRV73" s="877"/>
      <c r="DRW73" s="877"/>
      <c r="DRX73" s="877"/>
      <c r="DRY73" s="877"/>
      <c r="DRZ73" s="877"/>
      <c r="DSA73" s="877"/>
      <c r="DSB73" s="877"/>
      <c r="DSC73" s="877"/>
      <c r="DSD73" s="877"/>
      <c r="DSE73" s="877"/>
      <c r="DSF73" s="877"/>
      <c r="DSG73" s="877"/>
      <c r="DSH73" s="877"/>
      <c r="DSI73" s="877"/>
      <c r="DSJ73" s="877"/>
      <c r="DSK73" s="877"/>
      <c r="DSL73" s="877"/>
      <c r="DSM73" s="877"/>
      <c r="DSN73" s="877"/>
      <c r="DSO73" s="877"/>
      <c r="DSP73" s="877"/>
      <c r="DSQ73" s="877"/>
      <c r="DSR73" s="877"/>
      <c r="DSS73" s="877"/>
      <c r="DST73" s="877"/>
      <c r="DSU73" s="877"/>
      <c r="DSV73" s="877"/>
      <c r="DSW73" s="877"/>
      <c r="DSX73" s="877"/>
      <c r="DSY73" s="877"/>
      <c r="DSZ73" s="877"/>
      <c r="DTA73" s="877"/>
      <c r="DTB73" s="877"/>
      <c r="DTC73" s="877"/>
      <c r="DTD73" s="877"/>
      <c r="DTE73" s="877"/>
      <c r="DTF73" s="877"/>
      <c r="DTG73" s="877"/>
      <c r="DTH73" s="877"/>
      <c r="DTI73" s="877"/>
      <c r="DTJ73" s="877"/>
      <c r="DTK73" s="877"/>
      <c r="DTL73" s="877"/>
      <c r="DTM73" s="877"/>
      <c r="DTN73" s="877"/>
      <c r="DTO73" s="877"/>
      <c r="DTP73" s="877"/>
      <c r="DTQ73" s="877"/>
      <c r="DTR73" s="877"/>
      <c r="DTS73" s="877"/>
      <c r="DTT73" s="877"/>
      <c r="DTU73" s="877"/>
      <c r="DTV73" s="877"/>
      <c r="DTW73" s="877"/>
      <c r="DTX73" s="877"/>
      <c r="DTY73" s="877"/>
      <c r="DTZ73" s="877"/>
      <c r="DUA73" s="877"/>
      <c r="DUB73" s="877"/>
      <c r="DUC73" s="877"/>
      <c r="DUD73" s="877"/>
      <c r="DUE73" s="877"/>
      <c r="DUF73" s="877"/>
      <c r="DUG73" s="877"/>
      <c r="DUH73" s="877"/>
      <c r="DUI73" s="877"/>
      <c r="DUJ73" s="877"/>
      <c r="DUK73" s="877"/>
      <c r="DUL73" s="877"/>
      <c r="DUM73" s="877"/>
      <c r="DUN73" s="877"/>
      <c r="DUO73" s="877"/>
      <c r="DUP73" s="877"/>
      <c r="DUQ73" s="877"/>
      <c r="DUR73" s="877"/>
      <c r="DUS73" s="877"/>
      <c r="DUT73" s="877"/>
      <c r="DUU73" s="877"/>
      <c r="DUV73" s="877"/>
      <c r="DUW73" s="877"/>
      <c r="DUX73" s="877"/>
      <c r="DUY73" s="877"/>
      <c r="DUZ73" s="877"/>
      <c r="DVA73" s="877"/>
      <c r="DVB73" s="877"/>
      <c r="DVC73" s="877"/>
      <c r="DVD73" s="877"/>
      <c r="DVE73" s="877"/>
      <c r="DVF73" s="877"/>
      <c r="DVG73" s="877"/>
      <c r="DVH73" s="877"/>
      <c r="DVI73" s="877"/>
      <c r="DVJ73" s="877"/>
      <c r="DVK73" s="877"/>
      <c r="DVL73" s="877"/>
      <c r="DVM73" s="877"/>
      <c r="DVN73" s="877"/>
      <c r="DVO73" s="877"/>
      <c r="DVP73" s="877"/>
      <c r="DVQ73" s="877"/>
      <c r="DVR73" s="877"/>
      <c r="DVS73" s="877"/>
      <c r="DVT73" s="877"/>
      <c r="DVU73" s="877"/>
      <c r="DVV73" s="877"/>
      <c r="DVW73" s="877"/>
      <c r="DVX73" s="877"/>
      <c r="DVY73" s="877"/>
      <c r="DVZ73" s="877"/>
      <c r="DWA73" s="877"/>
      <c r="DWB73" s="877"/>
      <c r="DWC73" s="877"/>
      <c r="DWD73" s="877"/>
      <c r="DWE73" s="877"/>
      <c r="DWF73" s="877"/>
      <c r="DWG73" s="877"/>
      <c r="DWH73" s="877"/>
      <c r="DWI73" s="877"/>
      <c r="DWJ73" s="877"/>
      <c r="DWK73" s="877"/>
      <c r="DWL73" s="877"/>
      <c r="DWM73" s="877"/>
      <c r="DWN73" s="877"/>
      <c r="DWO73" s="877"/>
      <c r="DWP73" s="877"/>
      <c r="DWQ73" s="877"/>
      <c r="DWR73" s="877"/>
      <c r="DWS73" s="877"/>
      <c r="DWT73" s="877"/>
      <c r="DWU73" s="877"/>
      <c r="DWV73" s="877"/>
      <c r="DWW73" s="877"/>
      <c r="DWX73" s="877"/>
      <c r="DWY73" s="877"/>
      <c r="DWZ73" s="877"/>
      <c r="DXA73" s="877"/>
      <c r="DXB73" s="877"/>
      <c r="DXC73" s="877"/>
      <c r="DXD73" s="877"/>
      <c r="DXE73" s="877"/>
      <c r="DXF73" s="877"/>
      <c r="DXG73" s="877"/>
      <c r="DXH73" s="877"/>
      <c r="DXI73" s="877"/>
      <c r="DXJ73" s="877"/>
      <c r="DXK73" s="877"/>
      <c r="DXL73" s="877"/>
      <c r="DXM73" s="877"/>
      <c r="DXN73" s="877"/>
      <c r="DXO73" s="877"/>
      <c r="DXP73" s="877"/>
      <c r="DXQ73" s="877"/>
      <c r="DXR73" s="877"/>
      <c r="DXS73" s="877"/>
      <c r="DXT73" s="877"/>
      <c r="DXU73" s="877"/>
      <c r="DXV73" s="877"/>
      <c r="DXW73" s="877"/>
      <c r="DXX73" s="877"/>
      <c r="DXY73" s="877"/>
      <c r="DXZ73" s="877"/>
      <c r="DYA73" s="877"/>
      <c r="DYB73" s="877"/>
      <c r="DYC73" s="877"/>
      <c r="DYD73" s="877"/>
      <c r="DYE73" s="877"/>
      <c r="DYF73" s="877"/>
      <c r="DYG73" s="877"/>
      <c r="DYH73" s="877"/>
      <c r="DYI73" s="877"/>
      <c r="DYJ73" s="877"/>
      <c r="DYK73" s="877"/>
      <c r="DYL73" s="877"/>
      <c r="DYM73" s="877"/>
      <c r="DYN73" s="877"/>
      <c r="DYO73" s="877"/>
      <c r="DYP73" s="877"/>
      <c r="DYQ73" s="877"/>
      <c r="DYR73" s="877"/>
      <c r="DYS73" s="877"/>
      <c r="DYT73" s="877"/>
      <c r="DYU73" s="877"/>
      <c r="DYV73" s="877"/>
      <c r="DYW73" s="877"/>
      <c r="DYX73" s="877"/>
      <c r="DYY73" s="877"/>
      <c r="DYZ73" s="877"/>
      <c r="DZA73" s="877"/>
      <c r="DZB73" s="877"/>
      <c r="DZC73" s="877"/>
      <c r="DZD73" s="877"/>
      <c r="DZE73" s="877"/>
      <c r="DZF73" s="877"/>
      <c r="DZG73" s="877"/>
      <c r="DZH73" s="877"/>
      <c r="DZI73" s="877"/>
      <c r="DZJ73" s="877"/>
      <c r="DZK73" s="877"/>
      <c r="DZL73" s="877"/>
      <c r="DZM73" s="877"/>
      <c r="DZN73" s="877"/>
      <c r="DZO73" s="877"/>
      <c r="DZP73" s="877"/>
      <c r="DZQ73" s="877"/>
      <c r="DZR73" s="877"/>
      <c r="DZS73" s="877"/>
      <c r="DZT73" s="877"/>
      <c r="DZU73" s="877"/>
      <c r="DZV73" s="877"/>
      <c r="DZW73" s="877"/>
      <c r="DZX73" s="877"/>
      <c r="DZY73" s="877"/>
      <c r="DZZ73" s="877"/>
      <c r="EAA73" s="877"/>
      <c r="EAB73" s="877"/>
      <c r="EAC73" s="877"/>
      <c r="EAD73" s="877"/>
      <c r="EAE73" s="877"/>
      <c r="EAF73" s="877"/>
      <c r="EAG73" s="877"/>
      <c r="EAH73" s="877"/>
      <c r="EAI73" s="877"/>
      <c r="EAJ73" s="877"/>
      <c r="EAK73" s="877"/>
      <c r="EAL73" s="877"/>
      <c r="EAM73" s="877"/>
      <c r="EAN73" s="877"/>
      <c r="EAO73" s="877"/>
      <c r="EAP73" s="877"/>
      <c r="EAQ73" s="877"/>
      <c r="EAR73" s="877"/>
      <c r="EAS73" s="877"/>
      <c r="EAT73" s="877"/>
      <c r="EAU73" s="877"/>
      <c r="EAV73" s="877"/>
      <c r="EAW73" s="877"/>
      <c r="EAX73" s="877"/>
      <c r="EAY73" s="877"/>
      <c r="EAZ73" s="877"/>
      <c r="EBA73" s="877"/>
      <c r="EBB73" s="877"/>
      <c r="EBC73" s="877"/>
      <c r="EBD73" s="877"/>
      <c r="EBE73" s="877"/>
      <c r="EBF73" s="877"/>
      <c r="EBG73" s="877"/>
      <c r="EBH73" s="877"/>
      <c r="EBI73" s="877"/>
      <c r="EBJ73" s="877"/>
      <c r="EBK73" s="877"/>
      <c r="EBL73" s="877"/>
      <c r="EBM73" s="877"/>
      <c r="EBN73" s="877"/>
      <c r="EBO73" s="877"/>
      <c r="EBP73" s="877"/>
      <c r="EBQ73" s="877"/>
      <c r="EBR73" s="877"/>
      <c r="EBS73" s="877"/>
      <c r="EBT73" s="877"/>
      <c r="EBU73" s="877"/>
      <c r="EBV73" s="877"/>
      <c r="EBW73" s="877"/>
      <c r="EBX73" s="877"/>
      <c r="EBY73" s="877"/>
      <c r="EBZ73" s="877"/>
      <c r="ECA73" s="877"/>
      <c r="ECB73" s="877"/>
      <c r="ECC73" s="877"/>
      <c r="ECD73" s="877"/>
      <c r="ECE73" s="877"/>
      <c r="ECF73" s="877"/>
      <c r="ECG73" s="877"/>
      <c r="ECH73" s="877"/>
      <c r="ECI73" s="877"/>
      <c r="ECJ73" s="877"/>
      <c r="ECK73" s="877"/>
      <c r="ECL73" s="877"/>
      <c r="ECM73" s="877"/>
      <c r="ECN73" s="877"/>
      <c r="ECO73" s="877"/>
      <c r="ECP73" s="877"/>
      <c r="ECQ73" s="877"/>
      <c r="ECR73" s="877"/>
      <c r="ECS73" s="877"/>
      <c r="ECT73" s="877"/>
      <c r="ECU73" s="877"/>
      <c r="ECV73" s="877"/>
      <c r="ECW73" s="877"/>
      <c r="ECX73" s="877"/>
      <c r="ECY73" s="877"/>
      <c r="ECZ73" s="877"/>
      <c r="EDA73" s="877"/>
      <c r="EDB73" s="877"/>
      <c r="EDC73" s="877"/>
      <c r="EDD73" s="877"/>
      <c r="EDE73" s="877"/>
      <c r="EDF73" s="877"/>
      <c r="EDG73" s="877"/>
      <c r="EDH73" s="877"/>
      <c r="EDI73" s="877"/>
      <c r="EDJ73" s="877"/>
      <c r="EDK73" s="877"/>
      <c r="EDL73" s="877"/>
      <c r="EDM73" s="877"/>
      <c r="EDN73" s="877"/>
      <c r="EDO73" s="877"/>
      <c r="EDP73" s="877"/>
      <c r="EDQ73" s="877"/>
      <c r="EDR73" s="877"/>
      <c r="EDS73" s="877"/>
      <c r="EDT73" s="877"/>
      <c r="EDU73" s="877"/>
      <c r="EDV73" s="877"/>
      <c r="EDW73" s="877"/>
      <c r="EDX73" s="877"/>
      <c r="EDY73" s="877"/>
      <c r="EDZ73" s="877"/>
      <c r="EEA73" s="877"/>
      <c r="EEB73" s="877"/>
      <c r="EEC73" s="877"/>
      <c r="EED73" s="877"/>
      <c r="EEE73" s="877"/>
      <c r="EEF73" s="877"/>
      <c r="EEG73" s="877"/>
      <c r="EEH73" s="877"/>
      <c r="EEI73" s="877"/>
      <c r="EEJ73" s="877"/>
      <c r="EEK73" s="877"/>
      <c r="EEL73" s="877"/>
      <c r="EEM73" s="877"/>
      <c r="EEN73" s="877"/>
      <c r="EEO73" s="877"/>
      <c r="EEP73" s="877"/>
      <c r="EEQ73" s="877"/>
      <c r="EER73" s="877"/>
      <c r="EES73" s="877"/>
      <c r="EET73" s="877"/>
      <c r="EEU73" s="877"/>
      <c r="EEV73" s="877"/>
      <c r="EEW73" s="877"/>
      <c r="EEX73" s="877"/>
      <c r="EEY73" s="877"/>
      <c r="EEZ73" s="877"/>
      <c r="EFA73" s="877"/>
      <c r="EFB73" s="877"/>
      <c r="EFC73" s="877"/>
      <c r="EFD73" s="877"/>
      <c r="EFE73" s="877"/>
      <c r="EFF73" s="877"/>
      <c r="EFG73" s="877"/>
      <c r="EFH73" s="877"/>
      <c r="EFI73" s="877"/>
      <c r="EFJ73" s="877"/>
      <c r="EFK73" s="877"/>
      <c r="EFL73" s="877"/>
      <c r="EFM73" s="877"/>
      <c r="EFN73" s="877"/>
      <c r="EFO73" s="877"/>
      <c r="EFP73" s="877"/>
      <c r="EFQ73" s="877"/>
      <c r="EFR73" s="877"/>
      <c r="EFS73" s="877"/>
      <c r="EFT73" s="877"/>
      <c r="EFU73" s="877"/>
      <c r="EFV73" s="877"/>
      <c r="EFW73" s="877"/>
      <c r="EFX73" s="877"/>
      <c r="EFY73" s="877"/>
      <c r="EFZ73" s="877"/>
      <c r="EGA73" s="877"/>
      <c r="EGB73" s="877"/>
      <c r="EGC73" s="877"/>
      <c r="EGD73" s="877"/>
      <c r="EGE73" s="877"/>
      <c r="EGF73" s="877"/>
      <c r="EGG73" s="877"/>
      <c r="EGH73" s="877"/>
      <c r="EGI73" s="877"/>
      <c r="EGJ73" s="877"/>
      <c r="EGK73" s="877"/>
      <c r="EGL73" s="877"/>
      <c r="EGM73" s="877"/>
      <c r="EGN73" s="877"/>
      <c r="EGO73" s="877"/>
      <c r="EGP73" s="877"/>
      <c r="EGQ73" s="877"/>
      <c r="EGR73" s="877"/>
      <c r="EGS73" s="877"/>
      <c r="EGT73" s="877"/>
      <c r="EGU73" s="877"/>
      <c r="EGV73" s="877"/>
      <c r="EGW73" s="877"/>
      <c r="EGX73" s="877"/>
      <c r="EGY73" s="877"/>
      <c r="EGZ73" s="877"/>
      <c r="EHA73" s="877"/>
      <c r="EHB73" s="877"/>
      <c r="EHC73" s="877"/>
      <c r="EHD73" s="877"/>
      <c r="EHE73" s="877"/>
      <c r="EHF73" s="877"/>
      <c r="EHG73" s="877"/>
      <c r="EHH73" s="877"/>
      <c r="EHI73" s="877"/>
      <c r="EHJ73" s="877"/>
      <c r="EHK73" s="877"/>
      <c r="EHL73" s="877"/>
      <c r="EHM73" s="877"/>
      <c r="EHN73" s="877"/>
      <c r="EHO73" s="877"/>
      <c r="EHP73" s="877"/>
      <c r="EHQ73" s="877"/>
      <c r="EHR73" s="877"/>
      <c r="EHS73" s="877"/>
      <c r="EHT73" s="877"/>
      <c r="EHU73" s="877"/>
      <c r="EHV73" s="877"/>
      <c r="EHW73" s="877"/>
      <c r="EHX73" s="877"/>
      <c r="EHY73" s="877"/>
      <c r="EHZ73" s="877"/>
      <c r="EIA73" s="877"/>
      <c r="EIB73" s="877"/>
      <c r="EIC73" s="877"/>
      <c r="EID73" s="877"/>
      <c r="EIE73" s="877"/>
      <c r="EIF73" s="877"/>
      <c r="EIG73" s="877"/>
      <c r="EIH73" s="877"/>
      <c r="EII73" s="877"/>
      <c r="EIJ73" s="877"/>
      <c r="EIK73" s="877"/>
      <c r="EIL73" s="877"/>
      <c r="EIM73" s="877"/>
      <c r="EIN73" s="877"/>
      <c r="EIO73" s="877"/>
      <c r="EIP73" s="877"/>
      <c r="EIQ73" s="877"/>
      <c r="EIR73" s="877"/>
      <c r="EIS73" s="877"/>
      <c r="EIT73" s="877"/>
      <c r="EIU73" s="877"/>
      <c r="EIV73" s="877"/>
      <c r="EIW73" s="877"/>
      <c r="EIX73" s="877"/>
      <c r="EIY73" s="877"/>
      <c r="EIZ73" s="877"/>
      <c r="EJA73" s="877"/>
      <c r="EJB73" s="877"/>
      <c r="EJC73" s="877"/>
      <c r="EJD73" s="877"/>
      <c r="EJE73" s="877"/>
      <c r="EJF73" s="877"/>
      <c r="EJG73" s="877"/>
      <c r="EJH73" s="877"/>
      <c r="EJI73" s="877"/>
      <c r="EJJ73" s="877"/>
      <c r="EJK73" s="877"/>
      <c r="EJL73" s="877"/>
      <c r="EJM73" s="877"/>
      <c r="EJN73" s="877"/>
      <c r="EJO73" s="877"/>
      <c r="EJP73" s="877"/>
      <c r="EJQ73" s="877"/>
      <c r="EJR73" s="877"/>
      <c r="EJS73" s="877"/>
      <c r="EJT73" s="877"/>
      <c r="EJU73" s="877"/>
      <c r="EJV73" s="877"/>
      <c r="EJW73" s="877"/>
      <c r="EJX73" s="877"/>
      <c r="EJY73" s="877"/>
      <c r="EJZ73" s="877"/>
      <c r="EKA73" s="877"/>
      <c r="EKB73" s="877"/>
      <c r="EKC73" s="877"/>
      <c r="EKD73" s="877"/>
      <c r="EKE73" s="877"/>
      <c r="EKF73" s="877"/>
      <c r="EKG73" s="877"/>
      <c r="EKH73" s="877"/>
      <c r="EKI73" s="877"/>
      <c r="EKJ73" s="877"/>
      <c r="EKK73" s="877"/>
      <c r="EKL73" s="877"/>
      <c r="EKM73" s="877"/>
      <c r="EKN73" s="877"/>
      <c r="EKO73" s="877"/>
      <c r="EKP73" s="877"/>
      <c r="EKQ73" s="877"/>
      <c r="EKR73" s="877"/>
      <c r="EKS73" s="877"/>
      <c r="EKT73" s="877"/>
      <c r="EKU73" s="877"/>
      <c r="EKV73" s="877"/>
      <c r="EKW73" s="877"/>
      <c r="EKX73" s="877"/>
      <c r="EKY73" s="877"/>
      <c r="EKZ73" s="877"/>
      <c r="ELA73" s="877"/>
      <c r="ELB73" s="877"/>
      <c r="ELC73" s="877"/>
      <c r="ELD73" s="877"/>
      <c r="ELE73" s="877"/>
      <c r="ELF73" s="877"/>
      <c r="ELG73" s="877"/>
      <c r="ELH73" s="877"/>
      <c r="ELI73" s="877"/>
      <c r="ELJ73" s="877"/>
      <c r="ELK73" s="877"/>
      <c r="ELL73" s="877"/>
      <c r="ELM73" s="877"/>
      <c r="ELN73" s="877"/>
      <c r="ELO73" s="877"/>
      <c r="ELP73" s="877"/>
      <c r="ELQ73" s="877"/>
      <c r="ELR73" s="877"/>
      <c r="ELS73" s="877"/>
      <c r="ELT73" s="877"/>
      <c r="ELU73" s="877"/>
      <c r="ELV73" s="877"/>
      <c r="ELW73" s="877"/>
      <c r="ELX73" s="877"/>
      <c r="ELY73" s="877"/>
      <c r="ELZ73" s="877"/>
      <c r="EMA73" s="877"/>
      <c r="EMB73" s="877"/>
      <c r="EMC73" s="877"/>
      <c r="EMD73" s="877"/>
      <c r="EME73" s="877"/>
      <c r="EMF73" s="877"/>
      <c r="EMG73" s="877"/>
      <c r="EMH73" s="877"/>
      <c r="EMI73" s="877"/>
      <c r="EMJ73" s="877"/>
      <c r="EMK73" s="877"/>
      <c r="EML73" s="877"/>
      <c r="EMM73" s="877"/>
      <c r="EMN73" s="877"/>
      <c r="EMO73" s="877"/>
      <c r="EMP73" s="877"/>
      <c r="EMQ73" s="877"/>
      <c r="EMR73" s="877"/>
      <c r="EMS73" s="877"/>
      <c r="EMT73" s="877"/>
      <c r="EMU73" s="877"/>
      <c r="EMV73" s="877"/>
      <c r="EMW73" s="877"/>
      <c r="EMX73" s="877"/>
      <c r="EMY73" s="877"/>
      <c r="EMZ73" s="877"/>
      <c r="ENA73" s="877"/>
      <c r="ENB73" s="877"/>
      <c r="ENC73" s="877"/>
      <c r="END73" s="877"/>
      <c r="ENE73" s="877"/>
      <c r="ENF73" s="877"/>
      <c r="ENG73" s="877"/>
      <c r="ENH73" s="877"/>
      <c r="ENI73" s="877"/>
      <c r="ENJ73" s="877"/>
      <c r="ENK73" s="877"/>
      <c r="ENL73" s="877"/>
      <c r="ENM73" s="877"/>
      <c r="ENN73" s="877"/>
      <c r="ENO73" s="877"/>
      <c r="ENP73" s="877"/>
      <c r="ENQ73" s="877"/>
      <c r="ENR73" s="877"/>
      <c r="ENS73" s="877"/>
      <c r="ENT73" s="877"/>
      <c r="ENU73" s="877"/>
      <c r="ENV73" s="877"/>
      <c r="ENW73" s="877"/>
      <c r="ENX73" s="877"/>
      <c r="ENY73" s="877"/>
      <c r="ENZ73" s="877"/>
      <c r="EOA73" s="877"/>
      <c r="EOB73" s="877"/>
      <c r="EOC73" s="877"/>
      <c r="EOD73" s="877"/>
      <c r="EOE73" s="877"/>
      <c r="EOF73" s="877"/>
      <c r="EOG73" s="877"/>
      <c r="EOH73" s="877"/>
      <c r="EOI73" s="877"/>
      <c r="EOJ73" s="877"/>
      <c r="EOK73" s="877"/>
      <c r="EOL73" s="877"/>
      <c r="EOM73" s="877"/>
      <c r="EON73" s="877"/>
      <c r="EOO73" s="877"/>
      <c r="EOP73" s="877"/>
      <c r="EOQ73" s="877"/>
      <c r="EOR73" s="877"/>
      <c r="EOS73" s="877"/>
      <c r="EOT73" s="877"/>
      <c r="EOU73" s="877"/>
      <c r="EOV73" s="877"/>
      <c r="EOW73" s="877"/>
      <c r="EOX73" s="877"/>
      <c r="EOY73" s="877"/>
      <c r="EOZ73" s="877"/>
      <c r="EPA73" s="877"/>
      <c r="EPB73" s="877"/>
      <c r="EPC73" s="877"/>
      <c r="EPD73" s="877"/>
      <c r="EPE73" s="877"/>
      <c r="EPF73" s="877"/>
      <c r="EPG73" s="877"/>
      <c r="EPH73" s="877"/>
      <c r="EPI73" s="877"/>
      <c r="EPJ73" s="877"/>
      <c r="EPK73" s="877"/>
      <c r="EPL73" s="877"/>
      <c r="EPM73" s="877"/>
      <c r="EPN73" s="877"/>
      <c r="EPO73" s="877"/>
      <c r="EPP73" s="877"/>
      <c r="EPQ73" s="877"/>
      <c r="EPR73" s="877"/>
      <c r="EPS73" s="877"/>
      <c r="EPT73" s="877"/>
      <c r="EPU73" s="877"/>
      <c r="EPV73" s="877"/>
      <c r="EPW73" s="877"/>
      <c r="EPX73" s="877"/>
      <c r="EPY73" s="877"/>
      <c r="EPZ73" s="877"/>
      <c r="EQA73" s="877"/>
      <c r="EQB73" s="877"/>
      <c r="EQC73" s="877"/>
      <c r="EQD73" s="877"/>
      <c r="EQE73" s="877"/>
      <c r="EQF73" s="877"/>
      <c r="EQG73" s="877"/>
      <c r="EQH73" s="877"/>
      <c r="EQI73" s="877"/>
      <c r="EQJ73" s="877"/>
      <c r="EQK73" s="877"/>
      <c r="EQL73" s="877"/>
      <c r="EQM73" s="877"/>
      <c r="EQN73" s="877"/>
      <c r="EQO73" s="877"/>
      <c r="EQP73" s="877"/>
      <c r="EQQ73" s="877"/>
      <c r="EQR73" s="877"/>
      <c r="EQS73" s="877"/>
      <c r="EQT73" s="877"/>
      <c r="EQU73" s="877"/>
      <c r="EQV73" s="877"/>
      <c r="EQW73" s="877"/>
      <c r="EQX73" s="877"/>
      <c r="EQY73" s="877"/>
      <c r="EQZ73" s="877"/>
      <c r="ERA73" s="877"/>
      <c r="ERB73" s="877"/>
      <c r="ERC73" s="877"/>
      <c r="ERD73" s="877"/>
      <c r="ERE73" s="877"/>
      <c r="ERF73" s="877"/>
      <c r="ERG73" s="877"/>
      <c r="ERH73" s="877"/>
      <c r="ERI73" s="877"/>
      <c r="ERJ73" s="877"/>
      <c r="ERK73" s="877"/>
      <c r="ERL73" s="877"/>
      <c r="ERM73" s="877"/>
      <c r="ERN73" s="877"/>
      <c r="ERO73" s="877"/>
      <c r="ERP73" s="877"/>
      <c r="ERQ73" s="877"/>
      <c r="ERR73" s="877"/>
      <c r="ERS73" s="877"/>
      <c r="ERT73" s="877"/>
      <c r="ERU73" s="877"/>
      <c r="ERV73" s="877"/>
      <c r="ERW73" s="877"/>
      <c r="ERX73" s="877"/>
      <c r="ERY73" s="877"/>
      <c r="ERZ73" s="877"/>
      <c r="ESA73" s="877"/>
      <c r="ESB73" s="877"/>
      <c r="ESC73" s="877"/>
      <c r="ESD73" s="877"/>
      <c r="ESE73" s="877"/>
      <c r="ESF73" s="877"/>
      <c r="ESG73" s="877"/>
      <c r="ESH73" s="877"/>
      <c r="ESI73" s="877"/>
      <c r="ESJ73" s="877"/>
      <c r="ESK73" s="877"/>
      <c r="ESL73" s="877"/>
      <c r="ESM73" s="877"/>
      <c r="ESN73" s="877"/>
      <c r="ESO73" s="877"/>
      <c r="ESP73" s="877"/>
      <c r="ESQ73" s="877"/>
      <c r="ESR73" s="877"/>
      <c r="ESS73" s="877"/>
      <c r="EST73" s="877"/>
      <c r="ESU73" s="877"/>
      <c r="ESV73" s="877"/>
      <c r="ESW73" s="877"/>
      <c r="ESX73" s="877"/>
      <c r="ESY73" s="877"/>
      <c r="ESZ73" s="877"/>
      <c r="ETA73" s="877"/>
      <c r="ETB73" s="877"/>
      <c r="ETC73" s="877"/>
      <c r="ETD73" s="877"/>
      <c r="ETE73" s="877"/>
      <c r="ETF73" s="877"/>
      <c r="ETG73" s="877"/>
      <c r="ETH73" s="877"/>
      <c r="ETI73" s="877"/>
      <c r="ETJ73" s="877"/>
      <c r="ETK73" s="877"/>
      <c r="ETL73" s="877"/>
      <c r="ETM73" s="877"/>
      <c r="ETN73" s="877"/>
      <c r="ETO73" s="877"/>
      <c r="ETP73" s="877"/>
      <c r="ETQ73" s="877"/>
      <c r="ETR73" s="877"/>
      <c r="ETS73" s="877"/>
      <c r="ETT73" s="877"/>
      <c r="ETU73" s="877"/>
      <c r="ETV73" s="877"/>
      <c r="ETW73" s="877"/>
      <c r="ETX73" s="877"/>
      <c r="ETY73" s="877"/>
      <c r="ETZ73" s="877"/>
      <c r="EUA73" s="877"/>
      <c r="EUB73" s="877"/>
      <c r="EUC73" s="877"/>
      <c r="EUD73" s="877"/>
      <c r="EUE73" s="877"/>
      <c r="EUF73" s="877"/>
      <c r="EUG73" s="877"/>
      <c r="EUH73" s="877"/>
      <c r="EUI73" s="877"/>
      <c r="EUJ73" s="877"/>
      <c r="EUK73" s="877"/>
      <c r="EUL73" s="877"/>
      <c r="EUM73" s="877"/>
      <c r="EUN73" s="877"/>
      <c r="EUO73" s="877"/>
      <c r="EUP73" s="877"/>
      <c r="EUQ73" s="877"/>
      <c r="EUR73" s="877"/>
      <c r="EUS73" s="877"/>
      <c r="EUT73" s="877"/>
      <c r="EUU73" s="877"/>
      <c r="EUV73" s="877"/>
      <c r="EUW73" s="877"/>
      <c r="EUX73" s="877"/>
      <c r="EUY73" s="877"/>
      <c r="EUZ73" s="877"/>
      <c r="EVA73" s="877"/>
      <c r="EVB73" s="877"/>
      <c r="EVC73" s="877"/>
      <c r="EVD73" s="877"/>
      <c r="EVE73" s="877"/>
      <c r="EVF73" s="877"/>
      <c r="EVG73" s="877"/>
      <c r="EVH73" s="877"/>
      <c r="EVI73" s="877"/>
      <c r="EVJ73" s="877"/>
      <c r="EVK73" s="877"/>
      <c r="EVL73" s="877"/>
      <c r="EVM73" s="877"/>
      <c r="EVN73" s="877"/>
      <c r="EVO73" s="877"/>
      <c r="EVP73" s="877"/>
      <c r="EVQ73" s="877"/>
      <c r="EVR73" s="877"/>
      <c r="EVS73" s="877"/>
      <c r="EVT73" s="877"/>
      <c r="EVU73" s="877"/>
      <c r="EVV73" s="877"/>
      <c r="EVW73" s="877"/>
      <c r="EVX73" s="877"/>
      <c r="EVY73" s="877"/>
      <c r="EVZ73" s="877"/>
      <c r="EWA73" s="877"/>
      <c r="EWB73" s="877"/>
      <c r="EWC73" s="877"/>
      <c r="EWD73" s="877"/>
      <c r="EWE73" s="877"/>
      <c r="EWF73" s="877"/>
      <c r="EWG73" s="877"/>
      <c r="EWH73" s="877"/>
      <c r="EWI73" s="877"/>
      <c r="EWJ73" s="877"/>
      <c r="EWK73" s="877"/>
      <c r="EWL73" s="877"/>
      <c r="EWM73" s="877"/>
      <c r="EWN73" s="877"/>
      <c r="EWO73" s="877"/>
      <c r="EWP73" s="877"/>
      <c r="EWQ73" s="877"/>
      <c r="EWR73" s="877"/>
      <c r="EWS73" s="877"/>
      <c r="EWT73" s="877"/>
      <c r="EWU73" s="877"/>
      <c r="EWV73" s="877"/>
      <c r="EWW73" s="877"/>
      <c r="EWX73" s="877"/>
      <c r="EWY73" s="877"/>
      <c r="EWZ73" s="877"/>
      <c r="EXA73" s="877"/>
      <c r="EXB73" s="877"/>
      <c r="EXC73" s="877"/>
      <c r="EXD73" s="877"/>
      <c r="EXE73" s="877"/>
      <c r="EXF73" s="877"/>
      <c r="EXG73" s="877"/>
      <c r="EXH73" s="877"/>
      <c r="EXI73" s="877"/>
      <c r="EXJ73" s="877"/>
      <c r="EXK73" s="877"/>
      <c r="EXL73" s="877"/>
      <c r="EXM73" s="877"/>
      <c r="EXN73" s="877"/>
      <c r="EXO73" s="877"/>
      <c r="EXP73" s="877"/>
      <c r="EXQ73" s="877"/>
      <c r="EXR73" s="877"/>
      <c r="EXS73" s="877"/>
      <c r="EXT73" s="877"/>
      <c r="EXU73" s="877"/>
      <c r="EXV73" s="877"/>
      <c r="EXW73" s="877"/>
      <c r="EXX73" s="877"/>
      <c r="EXY73" s="877"/>
      <c r="EXZ73" s="877"/>
      <c r="EYA73" s="877"/>
      <c r="EYB73" s="877"/>
      <c r="EYC73" s="877"/>
      <c r="EYD73" s="877"/>
      <c r="EYE73" s="877"/>
      <c r="EYF73" s="877"/>
      <c r="EYG73" s="877"/>
      <c r="EYH73" s="877"/>
      <c r="EYI73" s="877"/>
      <c r="EYJ73" s="877"/>
      <c r="EYK73" s="877"/>
      <c r="EYL73" s="877"/>
      <c r="EYM73" s="877"/>
      <c r="EYN73" s="877"/>
      <c r="EYO73" s="877"/>
      <c r="EYP73" s="877"/>
      <c r="EYQ73" s="877"/>
      <c r="EYR73" s="877"/>
      <c r="EYS73" s="877"/>
      <c r="EYT73" s="877"/>
      <c r="EYU73" s="877"/>
      <c r="EYV73" s="877"/>
      <c r="EYW73" s="877"/>
      <c r="EYX73" s="877"/>
      <c r="EYY73" s="877"/>
      <c r="EYZ73" s="877"/>
      <c r="EZA73" s="877"/>
      <c r="EZB73" s="877"/>
      <c r="EZC73" s="877"/>
      <c r="EZD73" s="877"/>
      <c r="EZE73" s="877"/>
      <c r="EZF73" s="877"/>
      <c r="EZG73" s="877"/>
      <c r="EZH73" s="877"/>
      <c r="EZI73" s="877"/>
      <c r="EZJ73" s="877"/>
      <c r="EZK73" s="877"/>
      <c r="EZL73" s="877"/>
      <c r="EZM73" s="877"/>
      <c r="EZN73" s="877"/>
      <c r="EZO73" s="877"/>
      <c r="EZP73" s="877"/>
      <c r="EZQ73" s="877"/>
      <c r="EZR73" s="877"/>
      <c r="EZS73" s="877"/>
      <c r="EZT73" s="877"/>
      <c r="EZU73" s="877"/>
      <c r="EZV73" s="877"/>
      <c r="EZW73" s="877"/>
      <c r="EZX73" s="877"/>
      <c r="EZY73" s="877"/>
      <c r="EZZ73" s="877"/>
      <c r="FAA73" s="877"/>
      <c r="FAB73" s="877"/>
      <c r="FAC73" s="877"/>
      <c r="FAD73" s="877"/>
      <c r="FAE73" s="877"/>
      <c r="FAF73" s="877"/>
      <c r="FAG73" s="877"/>
      <c r="FAH73" s="877"/>
      <c r="FAI73" s="877"/>
      <c r="FAJ73" s="877"/>
      <c r="FAK73" s="877"/>
      <c r="FAL73" s="877"/>
      <c r="FAM73" s="877"/>
      <c r="FAN73" s="877"/>
      <c r="FAO73" s="877"/>
      <c r="FAP73" s="877"/>
      <c r="FAQ73" s="877"/>
      <c r="FAR73" s="877"/>
      <c r="FAS73" s="877"/>
      <c r="FAT73" s="877"/>
      <c r="FAU73" s="877"/>
      <c r="FAV73" s="877"/>
      <c r="FAW73" s="877"/>
      <c r="FAX73" s="877"/>
      <c r="FAY73" s="877"/>
      <c r="FAZ73" s="877"/>
      <c r="FBA73" s="877"/>
      <c r="FBB73" s="877"/>
      <c r="FBC73" s="877"/>
      <c r="FBD73" s="877"/>
      <c r="FBE73" s="877"/>
      <c r="FBF73" s="877"/>
      <c r="FBG73" s="877"/>
      <c r="FBH73" s="877"/>
      <c r="FBI73" s="877"/>
      <c r="FBJ73" s="877"/>
      <c r="FBK73" s="877"/>
      <c r="FBL73" s="877"/>
      <c r="FBM73" s="877"/>
      <c r="FBN73" s="877"/>
      <c r="FBO73" s="877"/>
      <c r="FBP73" s="877"/>
      <c r="FBQ73" s="877"/>
      <c r="FBR73" s="877"/>
      <c r="FBS73" s="877"/>
      <c r="FBT73" s="877"/>
      <c r="FBU73" s="877"/>
      <c r="FBV73" s="877"/>
      <c r="FBW73" s="877"/>
      <c r="FBX73" s="877"/>
      <c r="FBY73" s="877"/>
      <c r="FBZ73" s="877"/>
      <c r="FCA73" s="877"/>
      <c r="FCB73" s="877"/>
      <c r="FCC73" s="877"/>
      <c r="FCD73" s="877"/>
      <c r="FCE73" s="877"/>
      <c r="FCF73" s="877"/>
      <c r="FCG73" s="877"/>
      <c r="FCH73" s="877"/>
      <c r="FCI73" s="877"/>
      <c r="FCJ73" s="877"/>
      <c r="FCK73" s="877"/>
      <c r="FCL73" s="877"/>
      <c r="FCM73" s="877"/>
      <c r="FCN73" s="877"/>
      <c r="FCO73" s="877"/>
      <c r="FCP73" s="877"/>
      <c r="FCQ73" s="877"/>
      <c r="FCR73" s="877"/>
      <c r="FCS73" s="877"/>
      <c r="FCT73" s="877"/>
      <c r="FCU73" s="877"/>
      <c r="FCV73" s="877"/>
      <c r="FCW73" s="877"/>
      <c r="FCX73" s="877"/>
      <c r="FCY73" s="877"/>
      <c r="FCZ73" s="877"/>
      <c r="FDA73" s="877"/>
      <c r="FDB73" s="877"/>
      <c r="FDC73" s="877"/>
      <c r="FDD73" s="877"/>
      <c r="FDE73" s="877"/>
      <c r="FDF73" s="877"/>
      <c r="FDG73" s="877"/>
      <c r="FDH73" s="877"/>
      <c r="FDI73" s="877"/>
      <c r="FDJ73" s="877"/>
      <c r="FDK73" s="877"/>
      <c r="FDL73" s="877"/>
      <c r="FDM73" s="877"/>
      <c r="FDN73" s="877"/>
      <c r="FDO73" s="877"/>
      <c r="FDP73" s="877"/>
      <c r="FDQ73" s="877"/>
      <c r="FDR73" s="877"/>
      <c r="FDS73" s="877"/>
      <c r="FDT73" s="877"/>
      <c r="FDU73" s="877"/>
      <c r="FDV73" s="877"/>
      <c r="FDW73" s="877"/>
      <c r="FDX73" s="877"/>
      <c r="FDY73" s="877"/>
      <c r="FDZ73" s="877"/>
      <c r="FEA73" s="877"/>
      <c r="FEB73" s="877"/>
      <c r="FEC73" s="877"/>
      <c r="FED73" s="877"/>
      <c r="FEE73" s="877"/>
      <c r="FEF73" s="877"/>
      <c r="FEG73" s="877"/>
      <c r="FEH73" s="877"/>
      <c r="FEI73" s="877"/>
      <c r="FEJ73" s="877"/>
      <c r="FEK73" s="877"/>
      <c r="FEL73" s="877"/>
      <c r="FEM73" s="877"/>
      <c r="FEN73" s="877"/>
      <c r="FEO73" s="877"/>
      <c r="FEP73" s="877"/>
      <c r="FEQ73" s="877"/>
      <c r="FER73" s="877"/>
      <c r="FES73" s="877"/>
      <c r="FET73" s="877"/>
      <c r="FEU73" s="877"/>
      <c r="FEV73" s="877"/>
      <c r="FEW73" s="877"/>
      <c r="FEX73" s="877"/>
      <c r="FEY73" s="877"/>
      <c r="FEZ73" s="877"/>
      <c r="FFA73" s="877"/>
      <c r="FFB73" s="877"/>
      <c r="FFC73" s="877"/>
      <c r="FFD73" s="877"/>
      <c r="FFE73" s="877"/>
      <c r="FFF73" s="877"/>
      <c r="FFG73" s="877"/>
      <c r="FFH73" s="877"/>
      <c r="FFI73" s="877"/>
      <c r="FFJ73" s="877"/>
      <c r="FFK73" s="877"/>
      <c r="FFL73" s="877"/>
      <c r="FFM73" s="877"/>
      <c r="FFN73" s="877"/>
      <c r="FFO73" s="877"/>
      <c r="FFP73" s="877"/>
      <c r="FFQ73" s="877"/>
      <c r="FFR73" s="877"/>
      <c r="FFS73" s="877"/>
      <c r="FFT73" s="877"/>
      <c r="FFU73" s="877"/>
      <c r="FFV73" s="877"/>
      <c r="FFW73" s="877"/>
      <c r="FFX73" s="877"/>
      <c r="FFY73" s="877"/>
      <c r="FFZ73" s="877"/>
      <c r="FGA73" s="877"/>
      <c r="FGB73" s="877"/>
      <c r="FGC73" s="877"/>
      <c r="FGD73" s="877"/>
      <c r="FGE73" s="877"/>
      <c r="FGF73" s="877"/>
      <c r="FGG73" s="877"/>
      <c r="FGH73" s="877"/>
      <c r="FGI73" s="877"/>
      <c r="FGJ73" s="877"/>
      <c r="FGK73" s="877"/>
      <c r="FGL73" s="877"/>
      <c r="FGM73" s="877"/>
      <c r="FGN73" s="877"/>
      <c r="FGO73" s="877"/>
      <c r="FGP73" s="877"/>
      <c r="FGQ73" s="877"/>
      <c r="FGR73" s="877"/>
      <c r="FGS73" s="877"/>
      <c r="FGT73" s="877"/>
      <c r="FGU73" s="877"/>
      <c r="FGV73" s="877"/>
      <c r="FGW73" s="877"/>
      <c r="FGX73" s="877"/>
      <c r="FGY73" s="877"/>
      <c r="FGZ73" s="877"/>
      <c r="FHA73" s="877"/>
      <c r="FHB73" s="877"/>
      <c r="FHC73" s="877"/>
      <c r="FHD73" s="877"/>
      <c r="FHE73" s="877"/>
      <c r="FHF73" s="877"/>
      <c r="FHG73" s="877"/>
      <c r="FHH73" s="877"/>
      <c r="FHI73" s="877"/>
      <c r="FHJ73" s="877"/>
      <c r="FHK73" s="877"/>
      <c r="FHL73" s="877"/>
      <c r="FHM73" s="877"/>
      <c r="FHN73" s="877"/>
      <c r="FHO73" s="877"/>
      <c r="FHP73" s="877"/>
      <c r="FHQ73" s="877"/>
      <c r="FHR73" s="877"/>
      <c r="FHS73" s="877"/>
      <c r="FHT73" s="877"/>
      <c r="FHU73" s="877"/>
      <c r="FHV73" s="877"/>
      <c r="FHW73" s="877"/>
      <c r="FHX73" s="877"/>
      <c r="FHY73" s="877"/>
      <c r="FHZ73" s="877"/>
      <c r="FIA73" s="877"/>
      <c r="FIB73" s="877"/>
      <c r="FIC73" s="877"/>
      <c r="FID73" s="877"/>
      <c r="FIE73" s="877"/>
      <c r="FIF73" s="877"/>
      <c r="FIG73" s="877"/>
      <c r="FIH73" s="877"/>
      <c r="FII73" s="877"/>
      <c r="FIJ73" s="877"/>
      <c r="FIK73" s="877"/>
      <c r="FIL73" s="877"/>
      <c r="FIM73" s="877"/>
      <c r="FIN73" s="877"/>
      <c r="FIO73" s="877"/>
      <c r="FIP73" s="877"/>
      <c r="FIQ73" s="877"/>
      <c r="FIR73" s="877"/>
      <c r="FIS73" s="877"/>
      <c r="FIT73" s="877"/>
      <c r="FIU73" s="877"/>
      <c r="FIV73" s="877"/>
      <c r="FIW73" s="877"/>
      <c r="FIX73" s="877"/>
      <c r="FIY73" s="877"/>
      <c r="FIZ73" s="877"/>
      <c r="FJA73" s="877"/>
      <c r="FJB73" s="877"/>
      <c r="FJC73" s="877"/>
      <c r="FJD73" s="877"/>
      <c r="FJE73" s="877"/>
      <c r="FJF73" s="877"/>
      <c r="FJG73" s="877"/>
      <c r="FJH73" s="877"/>
      <c r="FJI73" s="877"/>
      <c r="FJJ73" s="877"/>
      <c r="FJK73" s="877"/>
      <c r="FJL73" s="877"/>
      <c r="FJM73" s="877"/>
      <c r="FJN73" s="877"/>
      <c r="FJO73" s="877"/>
      <c r="FJP73" s="877"/>
      <c r="FJQ73" s="877"/>
      <c r="FJR73" s="877"/>
      <c r="FJS73" s="877"/>
      <c r="FJT73" s="877"/>
      <c r="FJU73" s="877"/>
      <c r="FJV73" s="877"/>
      <c r="FJW73" s="877"/>
      <c r="FJX73" s="877"/>
      <c r="FJY73" s="877"/>
      <c r="FJZ73" s="877"/>
      <c r="FKA73" s="877"/>
      <c r="FKB73" s="877"/>
      <c r="FKC73" s="877"/>
      <c r="FKD73" s="877"/>
      <c r="FKE73" s="877"/>
      <c r="FKF73" s="877"/>
      <c r="FKG73" s="877"/>
      <c r="FKH73" s="877"/>
      <c r="FKI73" s="877"/>
      <c r="FKJ73" s="877"/>
      <c r="FKK73" s="877"/>
      <c r="FKL73" s="877"/>
      <c r="FKM73" s="877"/>
      <c r="FKN73" s="877"/>
      <c r="FKO73" s="877"/>
      <c r="FKP73" s="877"/>
      <c r="FKQ73" s="877"/>
      <c r="FKR73" s="877"/>
      <c r="FKS73" s="877"/>
      <c r="FKT73" s="877"/>
      <c r="FKU73" s="877"/>
      <c r="FKV73" s="877"/>
      <c r="FKW73" s="877"/>
      <c r="FKX73" s="877"/>
      <c r="FKY73" s="877"/>
      <c r="FKZ73" s="877"/>
      <c r="FLA73" s="877"/>
      <c r="FLB73" s="877"/>
      <c r="FLC73" s="877"/>
      <c r="FLD73" s="877"/>
      <c r="FLE73" s="877"/>
      <c r="FLF73" s="877"/>
      <c r="FLG73" s="877"/>
      <c r="FLH73" s="877"/>
      <c r="FLI73" s="877"/>
      <c r="FLJ73" s="877"/>
      <c r="FLK73" s="877"/>
      <c r="FLL73" s="877"/>
      <c r="FLM73" s="877"/>
      <c r="FLN73" s="877"/>
      <c r="FLO73" s="877"/>
      <c r="FLP73" s="877"/>
      <c r="FLQ73" s="877"/>
      <c r="FLR73" s="877"/>
      <c r="FLS73" s="877"/>
      <c r="FLT73" s="877"/>
      <c r="FLU73" s="877"/>
      <c r="FLV73" s="877"/>
      <c r="FLW73" s="877"/>
      <c r="FLX73" s="877"/>
      <c r="FLY73" s="877"/>
      <c r="FLZ73" s="877"/>
      <c r="FMA73" s="877"/>
      <c r="FMB73" s="877"/>
      <c r="FMC73" s="877"/>
      <c r="FMD73" s="877"/>
      <c r="FME73" s="877"/>
      <c r="FMF73" s="877"/>
      <c r="FMG73" s="877"/>
      <c r="FMH73" s="877"/>
      <c r="FMI73" s="877"/>
      <c r="FMJ73" s="877"/>
      <c r="FMK73" s="877"/>
      <c r="FML73" s="877"/>
      <c r="FMM73" s="877"/>
      <c r="FMN73" s="877"/>
      <c r="FMO73" s="877"/>
      <c r="FMP73" s="877"/>
      <c r="FMQ73" s="877"/>
      <c r="FMR73" s="877"/>
      <c r="FMS73" s="877"/>
      <c r="FMT73" s="877"/>
      <c r="FMU73" s="877"/>
      <c r="FMV73" s="877"/>
      <c r="FMW73" s="877"/>
      <c r="FMX73" s="877"/>
      <c r="FMY73" s="877"/>
      <c r="FMZ73" s="877"/>
      <c r="FNA73" s="877"/>
      <c r="FNB73" s="877"/>
      <c r="FNC73" s="877"/>
      <c r="FND73" s="877"/>
      <c r="FNE73" s="877"/>
      <c r="FNF73" s="877"/>
      <c r="FNG73" s="877"/>
      <c r="FNH73" s="877"/>
      <c r="FNI73" s="877"/>
      <c r="FNJ73" s="877"/>
      <c r="FNK73" s="877"/>
      <c r="FNL73" s="877"/>
      <c r="FNM73" s="877"/>
      <c r="FNN73" s="877"/>
      <c r="FNO73" s="877"/>
      <c r="FNP73" s="877"/>
      <c r="FNQ73" s="877"/>
      <c r="FNR73" s="877"/>
      <c r="FNS73" s="877"/>
      <c r="FNT73" s="877"/>
      <c r="FNU73" s="877"/>
      <c r="FNV73" s="877"/>
      <c r="FNW73" s="877"/>
      <c r="FNX73" s="877"/>
      <c r="FNY73" s="877"/>
      <c r="FNZ73" s="877"/>
      <c r="FOA73" s="877"/>
      <c r="FOB73" s="877"/>
      <c r="FOC73" s="877"/>
      <c r="FOD73" s="877"/>
      <c r="FOE73" s="877"/>
      <c r="FOF73" s="877"/>
      <c r="FOG73" s="877"/>
      <c r="FOH73" s="877"/>
      <c r="FOI73" s="877"/>
      <c r="FOJ73" s="877"/>
      <c r="FOK73" s="877"/>
      <c r="FOL73" s="877"/>
      <c r="FOM73" s="877"/>
      <c r="FON73" s="877"/>
      <c r="FOO73" s="877"/>
      <c r="FOP73" s="877"/>
      <c r="FOQ73" s="877"/>
      <c r="FOR73" s="877"/>
      <c r="FOS73" s="877"/>
      <c r="FOT73" s="877"/>
      <c r="FOU73" s="877"/>
      <c r="FOV73" s="877"/>
      <c r="FOW73" s="877"/>
      <c r="FOX73" s="877"/>
      <c r="FOY73" s="877"/>
      <c r="FOZ73" s="877"/>
      <c r="FPA73" s="877"/>
      <c r="FPB73" s="877"/>
      <c r="FPC73" s="877"/>
      <c r="FPD73" s="877"/>
      <c r="FPE73" s="877"/>
      <c r="FPF73" s="877"/>
      <c r="FPG73" s="877"/>
      <c r="FPH73" s="877"/>
      <c r="FPI73" s="877"/>
      <c r="FPJ73" s="877"/>
      <c r="FPK73" s="877"/>
      <c r="FPL73" s="877"/>
      <c r="FPM73" s="877"/>
      <c r="FPN73" s="877"/>
      <c r="FPO73" s="877"/>
      <c r="FPP73" s="877"/>
      <c r="FPQ73" s="877"/>
      <c r="FPR73" s="877"/>
      <c r="FPS73" s="877"/>
      <c r="FPT73" s="877"/>
      <c r="FPU73" s="877"/>
      <c r="FPV73" s="877"/>
      <c r="FPW73" s="877"/>
      <c r="FPX73" s="877"/>
      <c r="FPY73" s="877"/>
      <c r="FPZ73" s="877"/>
      <c r="FQA73" s="877"/>
      <c r="FQB73" s="877"/>
      <c r="FQC73" s="877"/>
      <c r="FQD73" s="877"/>
      <c r="FQE73" s="877"/>
      <c r="FQF73" s="877"/>
      <c r="FQG73" s="877"/>
      <c r="FQH73" s="877"/>
      <c r="FQI73" s="877"/>
      <c r="FQJ73" s="877"/>
      <c r="FQK73" s="877"/>
      <c r="FQL73" s="877"/>
      <c r="FQM73" s="877"/>
      <c r="FQN73" s="877"/>
      <c r="FQO73" s="877"/>
      <c r="FQP73" s="877"/>
      <c r="FQQ73" s="877"/>
      <c r="FQR73" s="877"/>
      <c r="FQS73" s="877"/>
      <c r="FQT73" s="877"/>
      <c r="FQU73" s="877"/>
      <c r="FQV73" s="877"/>
      <c r="FQW73" s="877"/>
      <c r="FQX73" s="877"/>
      <c r="FQY73" s="877"/>
      <c r="FQZ73" s="877"/>
      <c r="FRA73" s="877"/>
      <c r="FRB73" s="877"/>
      <c r="FRC73" s="877"/>
      <c r="FRD73" s="877"/>
      <c r="FRE73" s="877"/>
      <c r="FRF73" s="877"/>
      <c r="FRG73" s="877"/>
      <c r="FRH73" s="877"/>
      <c r="FRI73" s="877"/>
      <c r="FRJ73" s="877"/>
      <c r="FRK73" s="877"/>
      <c r="FRL73" s="877"/>
      <c r="FRM73" s="877"/>
      <c r="FRN73" s="877"/>
      <c r="FRO73" s="877"/>
      <c r="FRP73" s="877"/>
      <c r="FRQ73" s="877"/>
      <c r="FRR73" s="877"/>
      <c r="FRS73" s="877"/>
      <c r="FRT73" s="877"/>
      <c r="FRU73" s="877"/>
      <c r="FRV73" s="877"/>
      <c r="FRW73" s="877"/>
      <c r="FRX73" s="877"/>
      <c r="FRY73" s="877"/>
      <c r="FRZ73" s="877"/>
      <c r="FSA73" s="877"/>
      <c r="FSB73" s="877"/>
      <c r="FSC73" s="877"/>
      <c r="FSD73" s="877"/>
      <c r="FSE73" s="877"/>
      <c r="FSF73" s="877"/>
      <c r="FSG73" s="877"/>
      <c r="FSH73" s="877"/>
      <c r="FSI73" s="877"/>
      <c r="FSJ73" s="877"/>
      <c r="FSK73" s="877"/>
      <c r="FSL73" s="877"/>
      <c r="FSM73" s="877"/>
      <c r="FSN73" s="877"/>
      <c r="FSO73" s="877"/>
      <c r="FSP73" s="877"/>
      <c r="FSQ73" s="877"/>
      <c r="FSR73" s="877"/>
      <c r="FSS73" s="877"/>
      <c r="FST73" s="877"/>
      <c r="FSU73" s="877"/>
      <c r="FSV73" s="877"/>
      <c r="FSW73" s="877"/>
      <c r="FSX73" s="877"/>
      <c r="FSY73" s="877"/>
      <c r="FSZ73" s="877"/>
      <c r="FTA73" s="877"/>
      <c r="FTB73" s="877"/>
      <c r="FTC73" s="877"/>
      <c r="FTD73" s="877"/>
      <c r="FTE73" s="877"/>
      <c r="FTF73" s="877"/>
      <c r="FTG73" s="877"/>
      <c r="FTH73" s="877"/>
      <c r="FTI73" s="877"/>
      <c r="FTJ73" s="877"/>
      <c r="FTK73" s="877"/>
      <c r="FTL73" s="877"/>
      <c r="FTM73" s="877"/>
      <c r="FTN73" s="877"/>
      <c r="FTO73" s="877"/>
      <c r="FTP73" s="877"/>
      <c r="FTQ73" s="877"/>
      <c r="FTR73" s="877"/>
      <c r="FTS73" s="877"/>
      <c r="FTT73" s="877"/>
      <c r="FTU73" s="877"/>
      <c r="FTV73" s="877"/>
      <c r="FTW73" s="877"/>
      <c r="FTX73" s="877"/>
      <c r="FTY73" s="877"/>
      <c r="FTZ73" s="877"/>
      <c r="FUA73" s="877"/>
      <c r="FUB73" s="877"/>
      <c r="FUC73" s="877"/>
      <c r="FUD73" s="877"/>
      <c r="FUE73" s="877"/>
      <c r="FUF73" s="877"/>
      <c r="FUG73" s="877"/>
      <c r="FUH73" s="877"/>
      <c r="FUI73" s="877"/>
      <c r="FUJ73" s="877"/>
      <c r="FUK73" s="877"/>
      <c r="FUL73" s="877"/>
      <c r="FUM73" s="877"/>
      <c r="FUN73" s="877"/>
      <c r="FUO73" s="877"/>
      <c r="FUP73" s="877"/>
      <c r="FUQ73" s="877"/>
      <c r="FUR73" s="877"/>
      <c r="FUS73" s="877"/>
      <c r="FUT73" s="877"/>
      <c r="FUU73" s="877"/>
      <c r="FUV73" s="877"/>
      <c r="FUW73" s="877"/>
      <c r="FUX73" s="877"/>
      <c r="FUY73" s="877"/>
      <c r="FUZ73" s="877"/>
      <c r="FVA73" s="877"/>
      <c r="FVB73" s="877"/>
      <c r="FVC73" s="877"/>
      <c r="FVD73" s="877"/>
      <c r="FVE73" s="877"/>
      <c r="FVF73" s="877"/>
      <c r="FVG73" s="877"/>
      <c r="FVH73" s="877"/>
      <c r="FVI73" s="877"/>
      <c r="FVJ73" s="877"/>
      <c r="FVK73" s="877"/>
      <c r="FVL73" s="877"/>
      <c r="FVM73" s="877"/>
      <c r="FVN73" s="877"/>
      <c r="FVO73" s="877"/>
      <c r="FVP73" s="877"/>
      <c r="FVQ73" s="877"/>
      <c r="FVR73" s="877"/>
      <c r="FVS73" s="877"/>
      <c r="FVT73" s="877"/>
      <c r="FVU73" s="877"/>
      <c r="FVV73" s="877"/>
      <c r="FVW73" s="877"/>
      <c r="FVX73" s="877"/>
      <c r="FVY73" s="877"/>
      <c r="FVZ73" s="877"/>
      <c r="FWA73" s="877"/>
      <c r="FWB73" s="877"/>
      <c r="FWC73" s="877"/>
      <c r="FWD73" s="877"/>
      <c r="FWE73" s="877"/>
      <c r="FWF73" s="877"/>
      <c r="FWG73" s="877"/>
      <c r="FWH73" s="877"/>
      <c r="FWI73" s="877"/>
      <c r="FWJ73" s="877"/>
      <c r="FWK73" s="877"/>
      <c r="FWL73" s="877"/>
      <c r="FWM73" s="877"/>
      <c r="FWN73" s="877"/>
      <c r="FWO73" s="877"/>
      <c r="FWP73" s="877"/>
      <c r="FWQ73" s="877"/>
      <c r="FWR73" s="877"/>
      <c r="FWS73" s="877"/>
      <c r="FWT73" s="877"/>
      <c r="FWU73" s="877"/>
      <c r="FWV73" s="877"/>
      <c r="FWW73" s="877"/>
      <c r="FWX73" s="877"/>
      <c r="FWY73" s="877"/>
      <c r="FWZ73" s="877"/>
      <c r="FXA73" s="877"/>
      <c r="FXB73" s="877"/>
      <c r="FXC73" s="877"/>
      <c r="FXD73" s="877"/>
      <c r="FXE73" s="877"/>
      <c r="FXF73" s="877"/>
      <c r="FXG73" s="877"/>
      <c r="FXH73" s="877"/>
      <c r="FXI73" s="877"/>
      <c r="FXJ73" s="877"/>
      <c r="FXK73" s="877"/>
      <c r="FXL73" s="877"/>
      <c r="FXM73" s="877"/>
      <c r="FXN73" s="877"/>
      <c r="FXO73" s="877"/>
      <c r="FXP73" s="877"/>
      <c r="FXQ73" s="877"/>
      <c r="FXR73" s="877"/>
      <c r="FXS73" s="877"/>
      <c r="FXT73" s="877"/>
      <c r="FXU73" s="877"/>
      <c r="FXV73" s="877"/>
      <c r="FXW73" s="877"/>
      <c r="FXX73" s="877"/>
      <c r="FXY73" s="877"/>
      <c r="FXZ73" s="877"/>
      <c r="FYA73" s="877"/>
      <c r="FYB73" s="877"/>
      <c r="FYC73" s="877"/>
      <c r="FYD73" s="877"/>
      <c r="FYE73" s="877"/>
      <c r="FYF73" s="877"/>
      <c r="FYG73" s="877"/>
      <c r="FYH73" s="877"/>
      <c r="FYI73" s="877"/>
      <c r="FYJ73" s="877"/>
      <c r="FYK73" s="877"/>
      <c r="FYL73" s="877"/>
      <c r="FYM73" s="877"/>
      <c r="FYN73" s="877"/>
      <c r="FYO73" s="877"/>
      <c r="FYP73" s="877"/>
      <c r="FYQ73" s="877"/>
      <c r="FYR73" s="877"/>
      <c r="FYS73" s="877"/>
      <c r="FYT73" s="877"/>
      <c r="FYU73" s="877"/>
      <c r="FYV73" s="877"/>
      <c r="FYW73" s="877"/>
      <c r="FYX73" s="877"/>
      <c r="FYY73" s="877"/>
      <c r="FYZ73" s="877"/>
      <c r="FZA73" s="877"/>
      <c r="FZB73" s="877"/>
      <c r="FZC73" s="877"/>
      <c r="FZD73" s="877"/>
      <c r="FZE73" s="877"/>
      <c r="FZF73" s="877"/>
      <c r="FZG73" s="877"/>
      <c r="FZH73" s="877"/>
      <c r="FZI73" s="877"/>
      <c r="FZJ73" s="877"/>
      <c r="FZK73" s="877"/>
      <c r="FZL73" s="877"/>
      <c r="FZM73" s="877"/>
      <c r="FZN73" s="877"/>
      <c r="FZO73" s="877"/>
      <c r="FZP73" s="877"/>
      <c r="FZQ73" s="877"/>
      <c r="FZR73" s="877"/>
      <c r="FZS73" s="877"/>
      <c r="FZT73" s="877"/>
      <c r="FZU73" s="877"/>
      <c r="FZV73" s="877"/>
      <c r="FZW73" s="877"/>
      <c r="FZX73" s="877"/>
      <c r="FZY73" s="877"/>
      <c r="FZZ73" s="877"/>
      <c r="GAA73" s="877"/>
      <c r="GAB73" s="877"/>
      <c r="GAC73" s="877"/>
      <c r="GAD73" s="877"/>
      <c r="GAE73" s="877"/>
      <c r="GAF73" s="877"/>
      <c r="GAG73" s="877"/>
      <c r="GAH73" s="877"/>
      <c r="GAI73" s="877"/>
      <c r="GAJ73" s="877"/>
      <c r="GAK73" s="877"/>
      <c r="GAL73" s="877"/>
      <c r="GAM73" s="877"/>
      <c r="GAN73" s="877"/>
      <c r="GAO73" s="877"/>
      <c r="GAP73" s="877"/>
      <c r="GAQ73" s="877"/>
      <c r="GAR73" s="877"/>
      <c r="GAS73" s="877"/>
      <c r="GAT73" s="877"/>
      <c r="GAU73" s="877"/>
      <c r="GAV73" s="877"/>
      <c r="GAW73" s="877"/>
      <c r="GAX73" s="877"/>
      <c r="GAY73" s="877"/>
      <c r="GAZ73" s="877"/>
      <c r="GBA73" s="877"/>
      <c r="GBB73" s="877"/>
      <c r="GBC73" s="877"/>
      <c r="GBD73" s="877"/>
      <c r="GBE73" s="877"/>
      <c r="GBF73" s="877"/>
      <c r="GBG73" s="877"/>
      <c r="GBH73" s="877"/>
      <c r="GBI73" s="877"/>
      <c r="GBJ73" s="877"/>
      <c r="GBK73" s="877"/>
      <c r="GBL73" s="877"/>
      <c r="GBM73" s="877"/>
      <c r="GBN73" s="877"/>
      <c r="GBO73" s="877"/>
      <c r="GBP73" s="877"/>
      <c r="GBQ73" s="877"/>
      <c r="GBR73" s="877"/>
      <c r="GBS73" s="877"/>
      <c r="GBT73" s="877"/>
      <c r="GBU73" s="877"/>
      <c r="GBV73" s="877"/>
      <c r="GBW73" s="877"/>
      <c r="GBX73" s="877"/>
      <c r="GBY73" s="877"/>
      <c r="GBZ73" s="877"/>
      <c r="GCA73" s="877"/>
      <c r="GCB73" s="877"/>
      <c r="GCC73" s="877"/>
      <c r="GCD73" s="877"/>
      <c r="GCE73" s="877"/>
      <c r="GCF73" s="877"/>
      <c r="GCG73" s="877"/>
      <c r="GCH73" s="877"/>
      <c r="GCI73" s="877"/>
      <c r="GCJ73" s="877"/>
      <c r="GCK73" s="877"/>
      <c r="GCL73" s="877"/>
      <c r="GCM73" s="877"/>
      <c r="GCN73" s="877"/>
      <c r="GCO73" s="877"/>
      <c r="GCP73" s="877"/>
      <c r="GCQ73" s="877"/>
      <c r="GCR73" s="877"/>
      <c r="GCS73" s="877"/>
      <c r="GCT73" s="877"/>
      <c r="GCU73" s="877"/>
      <c r="GCV73" s="877"/>
      <c r="GCW73" s="877"/>
      <c r="GCX73" s="877"/>
      <c r="GCY73" s="877"/>
      <c r="GCZ73" s="877"/>
      <c r="GDA73" s="877"/>
      <c r="GDB73" s="877"/>
      <c r="GDC73" s="877"/>
      <c r="GDD73" s="877"/>
      <c r="GDE73" s="877"/>
      <c r="GDF73" s="877"/>
      <c r="GDG73" s="877"/>
      <c r="GDH73" s="877"/>
      <c r="GDI73" s="877"/>
      <c r="GDJ73" s="877"/>
      <c r="GDK73" s="877"/>
      <c r="GDL73" s="877"/>
      <c r="GDM73" s="877"/>
      <c r="GDN73" s="877"/>
      <c r="GDO73" s="877"/>
      <c r="GDP73" s="877"/>
      <c r="GDQ73" s="877"/>
      <c r="GDR73" s="877"/>
      <c r="GDS73" s="877"/>
      <c r="GDT73" s="877"/>
      <c r="GDU73" s="877"/>
      <c r="GDV73" s="877"/>
      <c r="GDW73" s="877"/>
      <c r="GDX73" s="877"/>
      <c r="GDY73" s="877"/>
      <c r="GDZ73" s="877"/>
      <c r="GEA73" s="877"/>
      <c r="GEB73" s="877"/>
      <c r="GEC73" s="877"/>
      <c r="GED73" s="877"/>
      <c r="GEE73" s="877"/>
      <c r="GEF73" s="877"/>
      <c r="GEG73" s="877"/>
      <c r="GEH73" s="877"/>
      <c r="GEI73" s="877"/>
      <c r="GEJ73" s="877"/>
      <c r="GEK73" s="877"/>
      <c r="GEL73" s="877"/>
      <c r="GEM73" s="877"/>
      <c r="GEN73" s="877"/>
      <c r="GEO73" s="877"/>
      <c r="GEP73" s="877"/>
      <c r="GEQ73" s="877"/>
      <c r="GER73" s="877"/>
      <c r="GES73" s="877"/>
      <c r="GET73" s="877"/>
      <c r="GEU73" s="877"/>
      <c r="GEV73" s="877"/>
      <c r="GEW73" s="877"/>
      <c r="GEX73" s="877"/>
      <c r="GEY73" s="877"/>
      <c r="GEZ73" s="877"/>
      <c r="GFA73" s="877"/>
      <c r="GFB73" s="877"/>
      <c r="GFC73" s="877"/>
      <c r="GFD73" s="877"/>
      <c r="GFE73" s="877"/>
      <c r="GFF73" s="877"/>
      <c r="GFG73" s="877"/>
      <c r="GFH73" s="877"/>
      <c r="GFI73" s="877"/>
      <c r="GFJ73" s="877"/>
      <c r="GFK73" s="877"/>
      <c r="GFL73" s="877"/>
      <c r="GFM73" s="877"/>
      <c r="GFN73" s="877"/>
      <c r="GFO73" s="877"/>
      <c r="GFP73" s="877"/>
      <c r="GFQ73" s="877"/>
      <c r="GFR73" s="877"/>
      <c r="GFS73" s="877"/>
      <c r="GFT73" s="877"/>
      <c r="GFU73" s="877"/>
      <c r="GFV73" s="877"/>
      <c r="GFW73" s="877"/>
      <c r="GFX73" s="877"/>
      <c r="GFY73" s="877"/>
      <c r="GFZ73" s="877"/>
      <c r="GGA73" s="877"/>
      <c r="GGB73" s="877"/>
      <c r="GGC73" s="877"/>
      <c r="GGD73" s="877"/>
      <c r="GGE73" s="877"/>
      <c r="GGF73" s="877"/>
      <c r="GGG73" s="877"/>
      <c r="GGH73" s="877"/>
      <c r="GGI73" s="877"/>
      <c r="GGJ73" s="877"/>
      <c r="GGK73" s="877"/>
      <c r="GGL73" s="877"/>
      <c r="GGM73" s="877"/>
      <c r="GGN73" s="877"/>
      <c r="GGO73" s="877"/>
      <c r="GGP73" s="877"/>
      <c r="GGQ73" s="877"/>
      <c r="GGR73" s="877"/>
      <c r="GGS73" s="877"/>
      <c r="GGT73" s="877"/>
      <c r="GGU73" s="877"/>
      <c r="GGV73" s="877"/>
      <c r="GGW73" s="877"/>
      <c r="GGX73" s="877"/>
      <c r="GGY73" s="877"/>
      <c r="GGZ73" s="877"/>
      <c r="GHA73" s="877"/>
      <c r="GHB73" s="877"/>
      <c r="GHC73" s="877"/>
      <c r="GHD73" s="877"/>
      <c r="GHE73" s="877"/>
      <c r="GHF73" s="877"/>
      <c r="GHG73" s="877"/>
      <c r="GHH73" s="877"/>
      <c r="GHI73" s="877"/>
      <c r="GHJ73" s="877"/>
      <c r="GHK73" s="877"/>
      <c r="GHL73" s="877"/>
      <c r="GHM73" s="877"/>
      <c r="GHN73" s="877"/>
      <c r="GHO73" s="877"/>
      <c r="GHP73" s="877"/>
      <c r="GHQ73" s="877"/>
      <c r="GHR73" s="877"/>
      <c r="GHS73" s="877"/>
      <c r="GHT73" s="877"/>
      <c r="GHU73" s="877"/>
      <c r="GHV73" s="877"/>
      <c r="GHW73" s="877"/>
      <c r="GHX73" s="877"/>
      <c r="GHY73" s="877"/>
      <c r="GHZ73" s="877"/>
      <c r="GIA73" s="877"/>
      <c r="GIB73" s="877"/>
      <c r="GIC73" s="877"/>
      <c r="GID73" s="877"/>
      <c r="GIE73" s="877"/>
      <c r="GIF73" s="877"/>
      <c r="GIG73" s="877"/>
      <c r="GIH73" s="877"/>
      <c r="GII73" s="877"/>
      <c r="GIJ73" s="877"/>
      <c r="GIK73" s="877"/>
      <c r="GIL73" s="877"/>
      <c r="GIM73" s="877"/>
      <c r="GIN73" s="877"/>
      <c r="GIO73" s="877"/>
      <c r="GIP73" s="877"/>
      <c r="GIQ73" s="877"/>
      <c r="GIR73" s="877"/>
      <c r="GIS73" s="877"/>
      <c r="GIT73" s="877"/>
      <c r="GIU73" s="877"/>
      <c r="GIV73" s="877"/>
      <c r="GIW73" s="877"/>
      <c r="GIX73" s="877"/>
      <c r="GIY73" s="877"/>
      <c r="GIZ73" s="877"/>
      <c r="GJA73" s="877"/>
      <c r="GJB73" s="877"/>
      <c r="GJC73" s="877"/>
      <c r="GJD73" s="877"/>
      <c r="GJE73" s="877"/>
      <c r="GJF73" s="877"/>
      <c r="GJG73" s="877"/>
      <c r="GJH73" s="877"/>
      <c r="GJI73" s="877"/>
      <c r="GJJ73" s="877"/>
      <c r="GJK73" s="877"/>
      <c r="GJL73" s="877"/>
      <c r="GJM73" s="877"/>
      <c r="GJN73" s="877"/>
      <c r="GJO73" s="877"/>
      <c r="GJP73" s="877"/>
      <c r="GJQ73" s="877"/>
      <c r="GJR73" s="877"/>
      <c r="GJS73" s="877"/>
      <c r="GJT73" s="877"/>
      <c r="GJU73" s="877"/>
      <c r="GJV73" s="877"/>
      <c r="GJW73" s="877"/>
      <c r="GJX73" s="877"/>
      <c r="GJY73" s="877"/>
      <c r="GJZ73" s="877"/>
      <c r="GKA73" s="877"/>
      <c r="GKB73" s="877"/>
      <c r="GKC73" s="877"/>
      <c r="GKD73" s="877"/>
      <c r="GKE73" s="877"/>
      <c r="GKF73" s="877"/>
      <c r="GKG73" s="877"/>
      <c r="GKH73" s="877"/>
      <c r="GKI73" s="877"/>
      <c r="GKJ73" s="877"/>
      <c r="GKK73" s="877"/>
      <c r="GKL73" s="877"/>
      <c r="GKM73" s="877"/>
      <c r="GKN73" s="877"/>
      <c r="GKO73" s="877"/>
      <c r="GKP73" s="877"/>
      <c r="GKQ73" s="877"/>
      <c r="GKR73" s="877"/>
      <c r="GKS73" s="877"/>
      <c r="GKT73" s="877"/>
      <c r="GKU73" s="877"/>
      <c r="GKV73" s="877"/>
      <c r="GKW73" s="877"/>
      <c r="GKX73" s="877"/>
      <c r="GKY73" s="877"/>
      <c r="GKZ73" s="877"/>
      <c r="GLA73" s="877"/>
      <c r="GLB73" s="877"/>
      <c r="GLC73" s="877"/>
      <c r="GLD73" s="877"/>
      <c r="GLE73" s="877"/>
      <c r="GLF73" s="877"/>
      <c r="GLG73" s="877"/>
      <c r="GLH73" s="877"/>
      <c r="GLI73" s="877"/>
      <c r="GLJ73" s="877"/>
      <c r="GLK73" s="877"/>
      <c r="GLL73" s="877"/>
      <c r="GLM73" s="877"/>
      <c r="GLN73" s="877"/>
      <c r="GLO73" s="877"/>
      <c r="GLP73" s="877"/>
      <c r="GLQ73" s="877"/>
      <c r="GLR73" s="877"/>
      <c r="GLS73" s="877"/>
      <c r="GLT73" s="877"/>
      <c r="GLU73" s="877"/>
      <c r="GLV73" s="877"/>
      <c r="GLW73" s="877"/>
      <c r="GLX73" s="877"/>
      <c r="GLY73" s="877"/>
      <c r="GLZ73" s="877"/>
      <c r="GMA73" s="877"/>
      <c r="GMB73" s="877"/>
      <c r="GMC73" s="877"/>
      <c r="GMD73" s="877"/>
      <c r="GME73" s="877"/>
      <c r="GMF73" s="877"/>
      <c r="GMG73" s="877"/>
      <c r="GMH73" s="877"/>
      <c r="GMI73" s="877"/>
      <c r="GMJ73" s="877"/>
      <c r="GMK73" s="877"/>
      <c r="GML73" s="877"/>
      <c r="GMM73" s="877"/>
      <c r="GMN73" s="877"/>
      <c r="GMO73" s="877"/>
      <c r="GMP73" s="877"/>
      <c r="GMQ73" s="877"/>
      <c r="GMR73" s="877"/>
      <c r="GMS73" s="877"/>
      <c r="GMT73" s="877"/>
      <c r="GMU73" s="877"/>
      <c r="GMV73" s="877"/>
      <c r="GMW73" s="877"/>
      <c r="GMX73" s="877"/>
      <c r="GMY73" s="877"/>
      <c r="GMZ73" s="877"/>
      <c r="GNA73" s="877"/>
      <c r="GNB73" s="877"/>
      <c r="GNC73" s="877"/>
      <c r="GND73" s="877"/>
      <c r="GNE73" s="877"/>
      <c r="GNF73" s="877"/>
      <c r="GNG73" s="877"/>
      <c r="GNH73" s="877"/>
      <c r="GNI73" s="877"/>
      <c r="GNJ73" s="877"/>
      <c r="GNK73" s="877"/>
      <c r="GNL73" s="877"/>
      <c r="GNM73" s="877"/>
      <c r="GNN73" s="877"/>
      <c r="GNO73" s="877"/>
      <c r="GNP73" s="877"/>
      <c r="GNQ73" s="877"/>
      <c r="GNR73" s="877"/>
      <c r="GNS73" s="877"/>
      <c r="GNT73" s="877"/>
      <c r="GNU73" s="877"/>
      <c r="GNV73" s="877"/>
      <c r="GNW73" s="877"/>
      <c r="GNX73" s="877"/>
      <c r="GNY73" s="877"/>
      <c r="GNZ73" s="877"/>
      <c r="GOA73" s="877"/>
      <c r="GOB73" s="877"/>
      <c r="GOC73" s="877"/>
      <c r="GOD73" s="877"/>
      <c r="GOE73" s="877"/>
      <c r="GOF73" s="877"/>
      <c r="GOG73" s="877"/>
      <c r="GOH73" s="877"/>
      <c r="GOI73" s="877"/>
      <c r="GOJ73" s="877"/>
      <c r="GOK73" s="877"/>
      <c r="GOL73" s="877"/>
      <c r="GOM73" s="877"/>
      <c r="GON73" s="877"/>
      <c r="GOO73" s="877"/>
      <c r="GOP73" s="877"/>
      <c r="GOQ73" s="877"/>
      <c r="GOR73" s="877"/>
      <c r="GOS73" s="877"/>
      <c r="GOT73" s="877"/>
      <c r="GOU73" s="877"/>
      <c r="GOV73" s="877"/>
      <c r="GOW73" s="877"/>
      <c r="GOX73" s="877"/>
      <c r="GOY73" s="877"/>
      <c r="GOZ73" s="877"/>
      <c r="GPA73" s="877"/>
      <c r="GPB73" s="877"/>
      <c r="GPC73" s="877"/>
      <c r="GPD73" s="877"/>
      <c r="GPE73" s="877"/>
      <c r="GPF73" s="877"/>
      <c r="GPG73" s="877"/>
      <c r="GPH73" s="877"/>
      <c r="GPI73" s="877"/>
      <c r="GPJ73" s="877"/>
      <c r="GPK73" s="877"/>
      <c r="GPL73" s="877"/>
      <c r="GPM73" s="877"/>
      <c r="GPN73" s="877"/>
      <c r="GPO73" s="877"/>
      <c r="GPP73" s="877"/>
      <c r="GPQ73" s="877"/>
      <c r="GPR73" s="877"/>
      <c r="GPS73" s="877"/>
      <c r="GPT73" s="877"/>
      <c r="GPU73" s="877"/>
      <c r="GPV73" s="877"/>
      <c r="GPW73" s="877"/>
      <c r="GPX73" s="877"/>
      <c r="GPY73" s="877"/>
      <c r="GPZ73" s="877"/>
      <c r="GQA73" s="877"/>
      <c r="GQB73" s="877"/>
      <c r="GQC73" s="877"/>
      <c r="GQD73" s="877"/>
      <c r="GQE73" s="877"/>
      <c r="GQF73" s="877"/>
      <c r="GQG73" s="877"/>
      <c r="GQH73" s="877"/>
      <c r="GQI73" s="877"/>
      <c r="GQJ73" s="877"/>
      <c r="GQK73" s="877"/>
      <c r="GQL73" s="877"/>
      <c r="GQM73" s="877"/>
      <c r="GQN73" s="877"/>
      <c r="GQO73" s="877"/>
      <c r="GQP73" s="877"/>
      <c r="GQQ73" s="877"/>
      <c r="GQR73" s="877"/>
      <c r="GQS73" s="877"/>
      <c r="GQT73" s="877"/>
      <c r="GQU73" s="877"/>
      <c r="GQV73" s="877"/>
      <c r="GQW73" s="877"/>
      <c r="GQX73" s="877"/>
      <c r="GQY73" s="877"/>
      <c r="GQZ73" s="877"/>
      <c r="GRA73" s="877"/>
      <c r="GRB73" s="877"/>
      <c r="GRC73" s="877"/>
      <c r="GRD73" s="877"/>
      <c r="GRE73" s="877"/>
      <c r="GRF73" s="877"/>
      <c r="GRG73" s="877"/>
      <c r="GRH73" s="877"/>
      <c r="GRI73" s="877"/>
      <c r="GRJ73" s="877"/>
      <c r="GRK73" s="877"/>
      <c r="GRL73" s="877"/>
      <c r="GRM73" s="877"/>
      <c r="GRN73" s="877"/>
      <c r="GRO73" s="877"/>
      <c r="GRP73" s="877"/>
      <c r="GRQ73" s="877"/>
      <c r="GRR73" s="877"/>
      <c r="GRS73" s="877"/>
      <c r="GRT73" s="877"/>
      <c r="GRU73" s="877"/>
      <c r="GRV73" s="877"/>
      <c r="GRW73" s="877"/>
      <c r="GRX73" s="877"/>
      <c r="GRY73" s="877"/>
      <c r="GRZ73" s="877"/>
      <c r="GSA73" s="877"/>
      <c r="GSB73" s="877"/>
      <c r="GSC73" s="877"/>
      <c r="GSD73" s="877"/>
      <c r="GSE73" s="877"/>
      <c r="GSF73" s="877"/>
      <c r="GSG73" s="877"/>
      <c r="GSH73" s="877"/>
      <c r="GSI73" s="877"/>
      <c r="GSJ73" s="877"/>
      <c r="GSK73" s="877"/>
      <c r="GSL73" s="877"/>
      <c r="GSM73" s="877"/>
      <c r="GSN73" s="877"/>
      <c r="GSO73" s="877"/>
      <c r="GSP73" s="877"/>
      <c r="GSQ73" s="877"/>
      <c r="GSR73" s="877"/>
      <c r="GSS73" s="877"/>
      <c r="GST73" s="877"/>
      <c r="GSU73" s="877"/>
      <c r="GSV73" s="877"/>
      <c r="GSW73" s="877"/>
      <c r="GSX73" s="877"/>
      <c r="GSY73" s="877"/>
      <c r="GSZ73" s="877"/>
      <c r="GTA73" s="877"/>
      <c r="GTB73" s="877"/>
      <c r="GTC73" s="877"/>
      <c r="GTD73" s="877"/>
      <c r="GTE73" s="877"/>
      <c r="GTF73" s="877"/>
      <c r="GTG73" s="877"/>
      <c r="GTH73" s="877"/>
      <c r="GTI73" s="877"/>
      <c r="GTJ73" s="877"/>
      <c r="GTK73" s="877"/>
      <c r="GTL73" s="877"/>
      <c r="GTM73" s="877"/>
      <c r="GTN73" s="877"/>
      <c r="GTO73" s="877"/>
      <c r="GTP73" s="877"/>
      <c r="GTQ73" s="877"/>
      <c r="GTR73" s="877"/>
      <c r="GTS73" s="877"/>
      <c r="GTT73" s="877"/>
      <c r="GTU73" s="877"/>
      <c r="GTV73" s="877"/>
      <c r="GTW73" s="877"/>
      <c r="GTX73" s="877"/>
      <c r="GTY73" s="877"/>
      <c r="GTZ73" s="877"/>
      <c r="GUA73" s="877"/>
      <c r="GUB73" s="877"/>
      <c r="GUC73" s="877"/>
      <c r="GUD73" s="877"/>
      <c r="GUE73" s="877"/>
      <c r="GUF73" s="877"/>
      <c r="GUG73" s="877"/>
      <c r="GUH73" s="877"/>
      <c r="GUI73" s="877"/>
      <c r="GUJ73" s="877"/>
      <c r="GUK73" s="877"/>
      <c r="GUL73" s="877"/>
      <c r="GUM73" s="877"/>
      <c r="GUN73" s="877"/>
      <c r="GUO73" s="877"/>
      <c r="GUP73" s="877"/>
      <c r="GUQ73" s="877"/>
      <c r="GUR73" s="877"/>
      <c r="GUS73" s="877"/>
      <c r="GUT73" s="877"/>
      <c r="GUU73" s="877"/>
      <c r="GUV73" s="877"/>
      <c r="GUW73" s="877"/>
      <c r="GUX73" s="877"/>
      <c r="GUY73" s="877"/>
      <c r="GUZ73" s="877"/>
      <c r="GVA73" s="877"/>
      <c r="GVB73" s="877"/>
      <c r="GVC73" s="877"/>
      <c r="GVD73" s="877"/>
      <c r="GVE73" s="877"/>
      <c r="GVF73" s="877"/>
      <c r="GVG73" s="877"/>
      <c r="GVH73" s="877"/>
      <c r="GVI73" s="877"/>
      <c r="GVJ73" s="877"/>
      <c r="GVK73" s="877"/>
      <c r="GVL73" s="877"/>
      <c r="GVM73" s="877"/>
      <c r="GVN73" s="877"/>
      <c r="GVO73" s="877"/>
      <c r="GVP73" s="877"/>
      <c r="GVQ73" s="877"/>
      <c r="GVR73" s="877"/>
      <c r="GVS73" s="877"/>
      <c r="GVT73" s="877"/>
      <c r="GVU73" s="877"/>
      <c r="GVV73" s="877"/>
      <c r="GVW73" s="877"/>
      <c r="GVX73" s="877"/>
      <c r="GVY73" s="877"/>
      <c r="GVZ73" s="877"/>
      <c r="GWA73" s="877"/>
      <c r="GWB73" s="877"/>
      <c r="GWC73" s="877"/>
      <c r="GWD73" s="877"/>
      <c r="GWE73" s="877"/>
      <c r="GWF73" s="877"/>
      <c r="GWG73" s="877"/>
      <c r="GWH73" s="877"/>
      <c r="GWI73" s="877"/>
      <c r="GWJ73" s="877"/>
      <c r="GWK73" s="877"/>
      <c r="GWL73" s="877"/>
      <c r="GWM73" s="877"/>
      <c r="GWN73" s="877"/>
      <c r="GWO73" s="877"/>
      <c r="GWP73" s="877"/>
      <c r="GWQ73" s="877"/>
      <c r="GWR73" s="877"/>
      <c r="GWS73" s="877"/>
      <c r="GWT73" s="877"/>
      <c r="GWU73" s="877"/>
      <c r="GWV73" s="877"/>
      <c r="GWW73" s="877"/>
      <c r="GWX73" s="877"/>
      <c r="GWY73" s="877"/>
      <c r="GWZ73" s="877"/>
      <c r="GXA73" s="877"/>
      <c r="GXB73" s="877"/>
      <c r="GXC73" s="877"/>
      <c r="GXD73" s="877"/>
      <c r="GXE73" s="877"/>
      <c r="GXF73" s="877"/>
      <c r="GXG73" s="877"/>
      <c r="GXH73" s="877"/>
      <c r="GXI73" s="877"/>
      <c r="GXJ73" s="877"/>
      <c r="GXK73" s="877"/>
      <c r="GXL73" s="877"/>
      <c r="GXM73" s="877"/>
      <c r="GXN73" s="877"/>
      <c r="GXO73" s="877"/>
      <c r="GXP73" s="877"/>
      <c r="GXQ73" s="877"/>
      <c r="GXR73" s="877"/>
      <c r="GXS73" s="877"/>
      <c r="GXT73" s="877"/>
      <c r="GXU73" s="877"/>
      <c r="GXV73" s="877"/>
      <c r="GXW73" s="877"/>
      <c r="GXX73" s="877"/>
      <c r="GXY73" s="877"/>
      <c r="GXZ73" s="877"/>
      <c r="GYA73" s="877"/>
      <c r="GYB73" s="877"/>
      <c r="GYC73" s="877"/>
      <c r="GYD73" s="877"/>
      <c r="GYE73" s="877"/>
      <c r="GYF73" s="877"/>
      <c r="GYG73" s="877"/>
      <c r="GYH73" s="877"/>
      <c r="GYI73" s="877"/>
      <c r="GYJ73" s="877"/>
      <c r="GYK73" s="877"/>
      <c r="GYL73" s="877"/>
      <c r="GYM73" s="877"/>
      <c r="GYN73" s="877"/>
      <c r="GYO73" s="877"/>
      <c r="GYP73" s="877"/>
      <c r="GYQ73" s="877"/>
      <c r="GYR73" s="877"/>
      <c r="GYS73" s="877"/>
      <c r="GYT73" s="877"/>
      <c r="GYU73" s="877"/>
      <c r="GYV73" s="877"/>
      <c r="GYW73" s="877"/>
      <c r="GYX73" s="877"/>
      <c r="GYY73" s="877"/>
      <c r="GYZ73" s="877"/>
      <c r="GZA73" s="877"/>
      <c r="GZB73" s="877"/>
      <c r="GZC73" s="877"/>
      <c r="GZD73" s="877"/>
      <c r="GZE73" s="877"/>
      <c r="GZF73" s="877"/>
      <c r="GZG73" s="877"/>
      <c r="GZH73" s="877"/>
      <c r="GZI73" s="877"/>
      <c r="GZJ73" s="877"/>
      <c r="GZK73" s="877"/>
      <c r="GZL73" s="877"/>
      <c r="GZM73" s="877"/>
      <c r="GZN73" s="877"/>
      <c r="GZO73" s="877"/>
      <c r="GZP73" s="877"/>
      <c r="GZQ73" s="877"/>
      <c r="GZR73" s="877"/>
      <c r="GZS73" s="877"/>
      <c r="GZT73" s="877"/>
      <c r="GZU73" s="877"/>
      <c r="GZV73" s="877"/>
      <c r="GZW73" s="877"/>
      <c r="GZX73" s="877"/>
      <c r="GZY73" s="877"/>
      <c r="GZZ73" s="877"/>
      <c r="HAA73" s="877"/>
      <c r="HAB73" s="877"/>
      <c r="HAC73" s="877"/>
      <c r="HAD73" s="877"/>
      <c r="HAE73" s="877"/>
      <c r="HAF73" s="877"/>
      <c r="HAG73" s="877"/>
      <c r="HAH73" s="877"/>
      <c r="HAI73" s="877"/>
      <c r="HAJ73" s="877"/>
      <c r="HAK73" s="877"/>
      <c r="HAL73" s="877"/>
      <c r="HAM73" s="877"/>
      <c r="HAN73" s="877"/>
      <c r="HAO73" s="877"/>
      <c r="HAP73" s="877"/>
      <c r="HAQ73" s="877"/>
      <c r="HAR73" s="877"/>
      <c r="HAS73" s="877"/>
      <c r="HAT73" s="877"/>
      <c r="HAU73" s="877"/>
      <c r="HAV73" s="877"/>
      <c r="HAW73" s="877"/>
      <c r="HAX73" s="877"/>
      <c r="HAY73" s="877"/>
      <c r="HAZ73" s="877"/>
      <c r="HBA73" s="877"/>
      <c r="HBB73" s="877"/>
      <c r="HBC73" s="877"/>
      <c r="HBD73" s="877"/>
      <c r="HBE73" s="877"/>
      <c r="HBF73" s="877"/>
      <c r="HBG73" s="877"/>
      <c r="HBH73" s="877"/>
      <c r="HBI73" s="877"/>
      <c r="HBJ73" s="877"/>
      <c r="HBK73" s="877"/>
      <c r="HBL73" s="877"/>
      <c r="HBM73" s="877"/>
      <c r="HBN73" s="877"/>
      <c r="HBO73" s="877"/>
      <c r="HBP73" s="877"/>
      <c r="HBQ73" s="877"/>
      <c r="HBR73" s="877"/>
      <c r="HBS73" s="877"/>
      <c r="HBT73" s="877"/>
      <c r="HBU73" s="877"/>
      <c r="HBV73" s="877"/>
      <c r="HBW73" s="877"/>
      <c r="HBX73" s="877"/>
      <c r="HBY73" s="877"/>
      <c r="HBZ73" s="877"/>
      <c r="HCA73" s="877"/>
      <c r="HCB73" s="877"/>
      <c r="HCC73" s="877"/>
      <c r="HCD73" s="877"/>
      <c r="HCE73" s="877"/>
      <c r="HCF73" s="877"/>
      <c r="HCG73" s="877"/>
      <c r="HCH73" s="877"/>
      <c r="HCI73" s="877"/>
      <c r="HCJ73" s="877"/>
      <c r="HCK73" s="877"/>
      <c r="HCL73" s="877"/>
      <c r="HCM73" s="877"/>
      <c r="HCN73" s="877"/>
      <c r="HCO73" s="877"/>
      <c r="HCP73" s="877"/>
      <c r="HCQ73" s="877"/>
      <c r="HCR73" s="877"/>
      <c r="HCS73" s="877"/>
      <c r="HCT73" s="877"/>
      <c r="HCU73" s="877"/>
      <c r="HCV73" s="877"/>
      <c r="HCW73" s="877"/>
      <c r="HCX73" s="877"/>
      <c r="HCY73" s="877"/>
      <c r="HCZ73" s="877"/>
      <c r="HDA73" s="877"/>
      <c r="HDB73" s="877"/>
      <c r="HDC73" s="877"/>
      <c r="HDD73" s="877"/>
      <c r="HDE73" s="877"/>
      <c r="HDF73" s="877"/>
      <c r="HDG73" s="877"/>
      <c r="HDH73" s="877"/>
      <c r="HDI73" s="877"/>
      <c r="HDJ73" s="877"/>
      <c r="HDK73" s="877"/>
      <c r="HDL73" s="877"/>
      <c r="HDM73" s="877"/>
      <c r="HDN73" s="877"/>
      <c r="HDO73" s="877"/>
      <c r="HDP73" s="877"/>
      <c r="HDQ73" s="877"/>
      <c r="HDR73" s="877"/>
      <c r="HDS73" s="877"/>
      <c r="HDT73" s="877"/>
      <c r="HDU73" s="877"/>
      <c r="HDV73" s="877"/>
      <c r="HDW73" s="877"/>
      <c r="HDX73" s="877"/>
      <c r="HDY73" s="877"/>
      <c r="HDZ73" s="877"/>
      <c r="HEA73" s="877"/>
      <c r="HEB73" s="877"/>
      <c r="HEC73" s="877"/>
      <c r="HED73" s="877"/>
      <c r="HEE73" s="877"/>
      <c r="HEF73" s="877"/>
      <c r="HEG73" s="877"/>
      <c r="HEH73" s="877"/>
      <c r="HEI73" s="877"/>
      <c r="HEJ73" s="877"/>
      <c r="HEK73" s="877"/>
      <c r="HEL73" s="877"/>
      <c r="HEM73" s="877"/>
      <c r="HEN73" s="877"/>
      <c r="HEO73" s="877"/>
      <c r="HEP73" s="877"/>
      <c r="HEQ73" s="877"/>
      <c r="HER73" s="877"/>
      <c r="HES73" s="877"/>
      <c r="HET73" s="877"/>
      <c r="HEU73" s="877"/>
      <c r="HEV73" s="877"/>
      <c r="HEW73" s="877"/>
      <c r="HEX73" s="877"/>
      <c r="HEY73" s="877"/>
      <c r="HEZ73" s="877"/>
      <c r="HFA73" s="877"/>
      <c r="HFB73" s="877"/>
      <c r="HFC73" s="877"/>
      <c r="HFD73" s="877"/>
      <c r="HFE73" s="877"/>
      <c r="HFF73" s="877"/>
      <c r="HFG73" s="877"/>
      <c r="HFH73" s="877"/>
      <c r="HFI73" s="877"/>
      <c r="HFJ73" s="877"/>
      <c r="HFK73" s="877"/>
      <c r="HFL73" s="877"/>
      <c r="HFM73" s="877"/>
      <c r="HFN73" s="877"/>
      <c r="HFO73" s="877"/>
      <c r="HFP73" s="877"/>
      <c r="HFQ73" s="877"/>
      <c r="HFR73" s="877"/>
      <c r="HFS73" s="877"/>
      <c r="HFT73" s="877"/>
      <c r="HFU73" s="877"/>
      <c r="HFV73" s="877"/>
      <c r="HFW73" s="877"/>
      <c r="HFX73" s="877"/>
      <c r="HFY73" s="877"/>
      <c r="HFZ73" s="877"/>
      <c r="HGA73" s="877"/>
      <c r="HGB73" s="877"/>
      <c r="HGC73" s="877"/>
      <c r="HGD73" s="877"/>
      <c r="HGE73" s="877"/>
      <c r="HGF73" s="877"/>
      <c r="HGG73" s="877"/>
      <c r="HGH73" s="877"/>
      <c r="HGI73" s="877"/>
      <c r="HGJ73" s="877"/>
      <c r="HGK73" s="877"/>
      <c r="HGL73" s="877"/>
      <c r="HGM73" s="877"/>
      <c r="HGN73" s="877"/>
      <c r="HGO73" s="877"/>
      <c r="HGP73" s="877"/>
      <c r="HGQ73" s="877"/>
      <c r="HGR73" s="877"/>
      <c r="HGS73" s="877"/>
      <c r="HGT73" s="877"/>
      <c r="HGU73" s="877"/>
      <c r="HGV73" s="877"/>
      <c r="HGW73" s="877"/>
      <c r="HGX73" s="877"/>
      <c r="HGY73" s="877"/>
      <c r="HGZ73" s="877"/>
      <c r="HHA73" s="877"/>
      <c r="HHB73" s="877"/>
      <c r="HHC73" s="877"/>
      <c r="HHD73" s="877"/>
      <c r="HHE73" s="877"/>
      <c r="HHF73" s="877"/>
      <c r="HHG73" s="877"/>
      <c r="HHH73" s="877"/>
      <c r="HHI73" s="877"/>
      <c r="HHJ73" s="877"/>
      <c r="HHK73" s="877"/>
      <c r="HHL73" s="877"/>
      <c r="HHM73" s="877"/>
      <c r="HHN73" s="877"/>
      <c r="HHO73" s="877"/>
      <c r="HHP73" s="877"/>
      <c r="HHQ73" s="877"/>
      <c r="HHR73" s="877"/>
      <c r="HHS73" s="877"/>
      <c r="HHT73" s="877"/>
      <c r="HHU73" s="877"/>
      <c r="HHV73" s="877"/>
      <c r="HHW73" s="877"/>
      <c r="HHX73" s="877"/>
      <c r="HHY73" s="877"/>
      <c r="HHZ73" s="877"/>
      <c r="HIA73" s="877"/>
      <c r="HIB73" s="877"/>
      <c r="HIC73" s="877"/>
      <c r="HID73" s="877"/>
      <c r="HIE73" s="877"/>
      <c r="HIF73" s="877"/>
      <c r="HIG73" s="877"/>
      <c r="HIH73" s="877"/>
      <c r="HII73" s="877"/>
      <c r="HIJ73" s="877"/>
      <c r="HIK73" s="877"/>
      <c r="HIL73" s="877"/>
      <c r="HIM73" s="877"/>
      <c r="HIN73" s="877"/>
      <c r="HIO73" s="877"/>
      <c r="HIP73" s="877"/>
      <c r="HIQ73" s="877"/>
      <c r="HIR73" s="877"/>
      <c r="HIS73" s="877"/>
      <c r="HIT73" s="877"/>
      <c r="HIU73" s="877"/>
      <c r="HIV73" s="877"/>
      <c r="HIW73" s="877"/>
      <c r="HIX73" s="877"/>
      <c r="HIY73" s="877"/>
      <c r="HIZ73" s="877"/>
      <c r="HJA73" s="877"/>
      <c r="HJB73" s="877"/>
      <c r="HJC73" s="877"/>
      <c r="HJD73" s="877"/>
      <c r="HJE73" s="877"/>
      <c r="HJF73" s="877"/>
      <c r="HJG73" s="877"/>
      <c r="HJH73" s="877"/>
      <c r="HJI73" s="877"/>
      <c r="HJJ73" s="877"/>
      <c r="HJK73" s="877"/>
      <c r="HJL73" s="877"/>
      <c r="HJM73" s="877"/>
      <c r="HJN73" s="877"/>
      <c r="HJO73" s="877"/>
      <c r="HJP73" s="877"/>
      <c r="HJQ73" s="877"/>
      <c r="HJR73" s="877"/>
      <c r="HJS73" s="877"/>
      <c r="HJT73" s="877"/>
      <c r="HJU73" s="877"/>
      <c r="HJV73" s="877"/>
      <c r="HJW73" s="877"/>
      <c r="HJX73" s="877"/>
      <c r="HJY73" s="877"/>
      <c r="HJZ73" s="877"/>
      <c r="HKA73" s="877"/>
      <c r="HKB73" s="877"/>
      <c r="HKC73" s="877"/>
      <c r="HKD73" s="877"/>
      <c r="HKE73" s="877"/>
      <c r="HKF73" s="877"/>
      <c r="HKG73" s="877"/>
      <c r="HKH73" s="877"/>
      <c r="HKI73" s="877"/>
      <c r="HKJ73" s="877"/>
      <c r="HKK73" s="877"/>
      <c r="HKL73" s="877"/>
      <c r="HKM73" s="877"/>
      <c r="HKN73" s="877"/>
      <c r="HKO73" s="877"/>
      <c r="HKP73" s="877"/>
      <c r="HKQ73" s="877"/>
      <c r="HKR73" s="877"/>
      <c r="HKS73" s="877"/>
      <c r="HKT73" s="877"/>
      <c r="HKU73" s="877"/>
      <c r="HKV73" s="877"/>
      <c r="HKW73" s="877"/>
      <c r="HKX73" s="877"/>
      <c r="HKY73" s="877"/>
      <c r="HKZ73" s="877"/>
      <c r="HLA73" s="877"/>
      <c r="HLB73" s="877"/>
      <c r="HLC73" s="877"/>
      <c r="HLD73" s="877"/>
      <c r="HLE73" s="877"/>
      <c r="HLF73" s="877"/>
      <c r="HLG73" s="877"/>
      <c r="HLH73" s="877"/>
      <c r="HLI73" s="877"/>
      <c r="HLJ73" s="877"/>
      <c r="HLK73" s="877"/>
      <c r="HLL73" s="877"/>
      <c r="HLM73" s="877"/>
      <c r="HLN73" s="877"/>
      <c r="HLO73" s="877"/>
      <c r="HLP73" s="877"/>
      <c r="HLQ73" s="877"/>
      <c r="HLR73" s="877"/>
      <c r="HLS73" s="877"/>
      <c r="HLT73" s="877"/>
      <c r="HLU73" s="877"/>
      <c r="HLV73" s="877"/>
      <c r="HLW73" s="877"/>
      <c r="HLX73" s="877"/>
      <c r="HLY73" s="877"/>
      <c r="HLZ73" s="877"/>
      <c r="HMA73" s="877"/>
      <c r="HMB73" s="877"/>
      <c r="HMC73" s="877"/>
      <c r="HMD73" s="877"/>
      <c r="HME73" s="877"/>
      <c r="HMF73" s="877"/>
      <c r="HMG73" s="877"/>
      <c r="HMH73" s="877"/>
      <c r="HMI73" s="877"/>
      <c r="HMJ73" s="877"/>
      <c r="HMK73" s="877"/>
      <c r="HML73" s="877"/>
      <c r="HMM73" s="877"/>
      <c r="HMN73" s="877"/>
      <c r="HMO73" s="877"/>
      <c r="HMP73" s="877"/>
      <c r="HMQ73" s="877"/>
      <c r="HMR73" s="877"/>
      <c r="HMS73" s="877"/>
      <c r="HMT73" s="877"/>
      <c r="HMU73" s="877"/>
      <c r="HMV73" s="877"/>
      <c r="HMW73" s="877"/>
      <c r="HMX73" s="877"/>
      <c r="HMY73" s="877"/>
      <c r="HMZ73" s="877"/>
      <c r="HNA73" s="877"/>
      <c r="HNB73" s="877"/>
      <c r="HNC73" s="877"/>
      <c r="HND73" s="877"/>
      <c r="HNE73" s="877"/>
      <c r="HNF73" s="877"/>
      <c r="HNG73" s="877"/>
      <c r="HNH73" s="877"/>
      <c r="HNI73" s="877"/>
      <c r="HNJ73" s="877"/>
      <c r="HNK73" s="877"/>
      <c r="HNL73" s="877"/>
      <c r="HNM73" s="877"/>
      <c r="HNN73" s="877"/>
      <c r="HNO73" s="877"/>
      <c r="HNP73" s="877"/>
      <c r="HNQ73" s="877"/>
      <c r="HNR73" s="877"/>
      <c r="HNS73" s="877"/>
      <c r="HNT73" s="877"/>
      <c r="HNU73" s="877"/>
      <c r="HNV73" s="877"/>
      <c r="HNW73" s="877"/>
      <c r="HNX73" s="877"/>
      <c r="HNY73" s="877"/>
      <c r="HNZ73" s="877"/>
      <c r="HOA73" s="877"/>
      <c r="HOB73" s="877"/>
      <c r="HOC73" s="877"/>
      <c r="HOD73" s="877"/>
      <c r="HOE73" s="877"/>
      <c r="HOF73" s="877"/>
      <c r="HOG73" s="877"/>
      <c r="HOH73" s="877"/>
      <c r="HOI73" s="877"/>
      <c r="HOJ73" s="877"/>
      <c r="HOK73" s="877"/>
      <c r="HOL73" s="877"/>
      <c r="HOM73" s="877"/>
      <c r="HON73" s="877"/>
      <c r="HOO73" s="877"/>
      <c r="HOP73" s="877"/>
      <c r="HOQ73" s="877"/>
      <c r="HOR73" s="877"/>
      <c r="HOS73" s="877"/>
      <c r="HOT73" s="877"/>
      <c r="HOU73" s="877"/>
      <c r="HOV73" s="877"/>
      <c r="HOW73" s="877"/>
      <c r="HOX73" s="877"/>
      <c r="HOY73" s="877"/>
      <c r="HOZ73" s="877"/>
      <c r="HPA73" s="877"/>
      <c r="HPB73" s="877"/>
      <c r="HPC73" s="877"/>
      <c r="HPD73" s="877"/>
      <c r="HPE73" s="877"/>
      <c r="HPF73" s="877"/>
      <c r="HPG73" s="877"/>
      <c r="HPH73" s="877"/>
      <c r="HPI73" s="877"/>
      <c r="HPJ73" s="877"/>
      <c r="HPK73" s="877"/>
      <c r="HPL73" s="877"/>
      <c r="HPM73" s="877"/>
      <c r="HPN73" s="877"/>
      <c r="HPO73" s="877"/>
      <c r="HPP73" s="877"/>
      <c r="HPQ73" s="877"/>
      <c r="HPR73" s="877"/>
      <c r="HPS73" s="877"/>
      <c r="HPT73" s="877"/>
      <c r="HPU73" s="877"/>
      <c r="HPV73" s="877"/>
      <c r="HPW73" s="877"/>
      <c r="HPX73" s="877"/>
      <c r="HPY73" s="877"/>
      <c r="HPZ73" s="877"/>
      <c r="HQA73" s="877"/>
      <c r="HQB73" s="877"/>
      <c r="HQC73" s="877"/>
      <c r="HQD73" s="877"/>
      <c r="HQE73" s="877"/>
      <c r="HQF73" s="877"/>
      <c r="HQG73" s="877"/>
      <c r="HQH73" s="877"/>
      <c r="HQI73" s="877"/>
      <c r="HQJ73" s="877"/>
      <c r="HQK73" s="877"/>
      <c r="HQL73" s="877"/>
      <c r="HQM73" s="877"/>
      <c r="HQN73" s="877"/>
      <c r="HQO73" s="877"/>
      <c r="HQP73" s="877"/>
      <c r="HQQ73" s="877"/>
      <c r="HQR73" s="877"/>
      <c r="HQS73" s="877"/>
      <c r="HQT73" s="877"/>
      <c r="HQU73" s="877"/>
      <c r="HQV73" s="877"/>
      <c r="HQW73" s="877"/>
      <c r="HQX73" s="877"/>
      <c r="HQY73" s="877"/>
      <c r="HQZ73" s="877"/>
      <c r="HRA73" s="877"/>
      <c r="HRB73" s="877"/>
      <c r="HRC73" s="877"/>
      <c r="HRD73" s="877"/>
      <c r="HRE73" s="877"/>
      <c r="HRF73" s="877"/>
      <c r="HRG73" s="877"/>
      <c r="HRH73" s="877"/>
      <c r="HRI73" s="877"/>
      <c r="HRJ73" s="877"/>
      <c r="HRK73" s="877"/>
      <c r="HRL73" s="877"/>
      <c r="HRM73" s="877"/>
      <c r="HRN73" s="877"/>
      <c r="HRO73" s="877"/>
      <c r="HRP73" s="877"/>
      <c r="HRQ73" s="877"/>
      <c r="HRR73" s="877"/>
      <c r="HRS73" s="877"/>
      <c r="HRT73" s="877"/>
      <c r="HRU73" s="877"/>
      <c r="HRV73" s="877"/>
      <c r="HRW73" s="877"/>
      <c r="HRX73" s="877"/>
      <c r="HRY73" s="877"/>
      <c r="HRZ73" s="877"/>
      <c r="HSA73" s="877"/>
      <c r="HSB73" s="877"/>
      <c r="HSC73" s="877"/>
      <c r="HSD73" s="877"/>
      <c r="HSE73" s="877"/>
      <c r="HSF73" s="877"/>
      <c r="HSG73" s="877"/>
      <c r="HSH73" s="877"/>
      <c r="HSI73" s="877"/>
      <c r="HSJ73" s="877"/>
      <c r="HSK73" s="877"/>
      <c r="HSL73" s="877"/>
      <c r="HSM73" s="877"/>
      <c r="HSN73" s="877"/>
      <c r="HSO73" s="877"/>
      <c r="HSP73" s="877"/>
      <c r="HSQ73" s="877"/>
      <c r="HSR73" s="877"/>
      <c r="HSS73" s="877"/>
      <c r="HST73" s="877"/>
      <c r="HSU73" s="877"/>
      <c r="HSV73" s="877"/>
      <c r="HSW73" s="877"/>
      <c r="HSX73" s="877"/>
      <c r="HSY73" s="877"/>
      <c r="HSZ73" s="877"/>
      <c r="HTA73" s="877"/>
      <c r="HTB73" s="877"/>
      <c r="HTC73" s="877"/>
      <c r="HTD73" s="877"/>
      <c r="HTE73" s="877"/>
      <c r="HTF73" s="877"/>
      <c r="HTG73" s="877"/>
      <c r="HTH73" s="877"/>
      <c r="HTI73" s="877"/>
      <c r="HTJ73" s="877"/>
      <c r="HTK73" s="877"/>
      <c r="HTL73" s="877"/>
      <c r="HTM73" s="877"/>
      <c r="HTN73" s="877"/>
      <c r="HTO73" s="877"/>
      <c r="HTP73" s="877"/>
      <c r="HTQ73" s="877"/>
      <c r="HTR73" s="877"/>
      <c r="HTS73" s="877"/>
      <c r="HTT73" s="877"/>
      <c r="HTU73" s="877"/>
      <c r="HTV73" s="877"/>
      <c r="HTW73" s="877"/>
      <c r="HTX73" s="877"/>
      <c r="HTY73" s="877"/>
      <c r="HTZ73" s="877"/>
      <c r="HUA73" s="877"/>
      <c r="HUB73" s="877"/>
      <c r="HUC73" s="877"/>
      <c r="HUD73" s="877"/>
      <c r="HUE73" s="877"/>
      <c r="HUF73" s="877"/>
      <c r="HUG73" s="877"/>
      <c r="HUH73" s="877"/>
      <c r="HUI73" s="877"/>
      <c r="HUJ73" s="877"/>
      <c r="HUK73" s="877"/>
      <c r="HUL73" s="877"/>
      <c r="HUM73" s="877"/>
      <c r="HUN73" s="877"/>
      <c r="HUO73" s="877"/>
      <c r="HUP73" s="877"/>
      <c r="HUQ73" s="877"/>
      <c r="HUR73" s="877"/>
      <c r="HUS73" s="877"/>
      <c r="HUT73" s="877"/>
      <c r="HUU73" s="877"/>
      <c r="HUV73" s="877"/>
      <c r="HUW73" s="877"/>
      <c r="HUX73" s="877"/>
      <c r="HUY73" s="877"/>
      <c r="HUZ73" s="877"/>
      <c r="HVA73" s="877"/>
      <c r="HVB73" s="877"/>
      <c r="HVC73" s="877"/>
      <c r="HVD73" s="877"/>
      <c r="HVE73" s="877"/>
      <c r="HVF73" s="877"/>
      <c r="HVG73" s="877"/>
      <c r="HVH73" s="877"/>
      <c r="HVI73" s="877"/>
      <c r="HVJ73" s="877"/>
      <c r="HVK73" s="877"/>
      <c r="HVL73" s="877"/>
      <c r="HVM73" s="877"/>
      <c r="HVN73" s="877"/>
      <c r="HVO73" s="877"/>
      <c r="HVP73" s="877"/>
      <c r="HVQ73" s="877"/>
      <c r="HVR73" s="877"/>
      <c r="HVS73" s="877"/>
      <c r="HVT73" s="877"/>
      <c r="HVU73" s="877"/>
      <c r="HVV73" s="877"/>
      <c r="HVW73" s="877"/>
      <c r="HVX73" s="877"/>
      <c r="HVY73" s="877"/>
      <c r="HVZ73" s="877"/>
      <c r="HWA73" s="877"/>
      <c r="HWB73" s="877"/>
      <c r="HWC73" s="877"/>
      <c r="HWD73" s="877"/>
      <c r="HWE73" s="877"/>
      <c r="HWF73" s="877"/>
      <c r="HWG73" s="877"/>
      <c r="HWH73" s="877"/>
      <c r="HWI73" s="877"/>
      <c r="HWJ73" s="877"/>
      <c r="HWK73" s="877"/>
      <c r="HWL73" s="877"/>
      <c r="HWM73" s="877"/>
      <c r="HWN73" s="877"/>
      <c r="HWO73" s="877"/>
      <c r="HWP73" s="877"/>
      <c r="HWQ73" s="877"/>
      <c r="HWR73" s="877"/>
      <c r="HWS73" s="877"/>
      <c r="HWT73" s="877"/>
      <c r="HWU73" s="877"/>
      <c r="HWV73" s="877"/>
      <c r="HWW73" s="877"/>
      <c r="HWX73" s="877"/>
      <c r="HWY73" s="877"/>
      <c r="HWZ73" s="877"/>
      <c r="HXA73" s="877"/>
      <c r="HXB73" s="877"/>
      <c r="HXC73" s="877"/>
      <c r="HXD73" s="877"/>
      <c r="HXE73" s="877"/>
      <c r="HXF73" s="877"/>
      <c r="HXG73" s="877"/>
      <c r="HXH73" s="877"/>
      <c r="HXI73" s="877"/>
      <c r="HXJ73" s="877"/>
      <c r="HXK73" s="877"/>
      <c r="HXL73" s="877"/>
      <c r="HXM73" s="877"/>
      <c r="HXN73" s="877"/>
      <c r="HXO73" s="877"/>
      <c r="HXP73" s="877"/>
      <c r="HXQ73" s="877"/>
      <c r="HXR73" s="877"/>
      <c r="HXS73" s="877"/>
      <c r="HXT73" s="877"/>
      <c r="HXU73" s="877"/>
      <c r="HXV73" s="877"/>
      <c r="HXW73" s="877"/>
      <c r="HXX73" s="877"/>
      <c r="HXY73" s="877"/>
      <c r="HXZ73" s="877"/>
      <c r="HYA73" s="877"/>
      <c r="HYB73" s="877"/>
      <c r="HYC73" s="877"/>
      <c r="HYD73" s="877"/>
      <c r="HYE73" s="877"/>
      <c r="HYF73" s="877"/>
      <c r="HYG73" s="877"/>
      <c r="HYH73" s="877"/>
      <c r="HYI73" s="877"/>
      <c r="HYJ73" s="877"/>
      <c r="HYK73" s="877"/>
      <c r="HYL73" s="877"/>
      <c r="HYM73" s="877"/>
      <c r="HYN73" s="877"/>
      <c r="HYO73" s="877"/>
      <c r="HYP73" s="877"/>
      <c r="HYQ73" s="877"/>
      <c r="HYR73" s="877"/>
      <c r="HYS73" s="877"/>
      <c r="HYT73" s="877"/>
      <c r="HYU73" s="877"/>
      <c r="HYV73" s="877"/>
      <c r="HYW73" s="877"/>
      <c r="HYX73" s="877"/>
      <c r="HYY73" s="877"/>
      <c r="HYZ73" s="877"/>
      <c r="HZA73" s="877"/>
      <c r="HZB73" s="877"/>
      <c r="HZC73" s="877"/>
      <c r="HZD73" s="877"/>
      <c r="HZE73" s="877"/>
      <c r="HZF73" s="877"/>
      <c r="HZG73" s="877"/>
      <c r="HZH73" s="877"/>
      <c r="HZI73" s="877"/>
      <c r="HZJ73" s="877"/>
      <c r="HZK73" s="877"/>
      <c r="HZL73" s="877"/>
      <c r="HZM73" s="877"/>
      <c r="HZN73" s="877"/>
      <c r="HZO73" s="877"/>
      <c r="HZP73" s="877"/>
      <c r="HZQ73" s="877"/>
      <c r="HZR73" s="877"/>
      <c r="HZS73" s="877"/>
      <c r="HZT73" s="877"/>
      <c r="HZU73" s="877"/>
      <c r="HZV73" s="877"/>
      <c r="HZW73" s="877"/>
      <c r="HZX73" s="877"/>
      <c r="HZY73" s="877"/>
      <c r="HZZ73" s="877"/>
      <c r="IAA73" s="877"/>
      <c r="IAB73" s="877"/>
      <c r="IAC73" s="877"/>
      <c r="IAD73" s="877"/>
      <c r="IAE73" s="877"/>
      <c r="IAF73" s="877"/>
      <c r="IAG73" s="877"/>
      <c r="IAH73" s="877"/>
      <c r="IAI73" s="877"/>
      <c r="IAJ73" s="877"/>
      <c r="IAK73" s="877"/>
      <c r="IAL73" s="877"/>
      <c r="IAM73" s="877"/>
      <c r="IAN73" s="877"/>
      <c r="IAO73" s="877"/>
      <c r="IAP73" s="877"/>
      <c r="IAQ73" s="877"/>
      <c r="IAR73" s="877"/>
      <c r="IAS73" s="877"/>
      <c r="IAT73" s="877"/>
      <c r="IAU73" s="877"/>
      <c r="IAV73" s="877"/>
      <c r="IAW73" s="877"/>
      <c r="IAX73" s="877"/>
      <c r="IAY73" s="877"/>
      <c r="IAZ73" s="877"/>
      <c r="IBA73" s="877"/>
      <c r="IBB73" s="877"/>
      <c r="IBC73" s="877"/>
      <c r="IBD73" s="877"/>
      <c r="IBE73" s="877"/>
      <c r="IBF73" s="877"/>
      <c r="IBG73" s="877"/>
      <c r="IBH73" s="877"/>
      <c r="IBI73" s="877"/>
      <c r="IBJ73" s="877"/>
      <c r="IBK73" s="877"/>
      <c r="IBL73" s="877"/>
      <c r="IBM73" s="877"/>
      <c r="IBN73" s="877"/>
      <c r="IBO73" s="877"/>
      <c r="IBP73" s="877"/>
      <c r="IBQ73" s="877"/>
      <c r="IBR73" s="877"/>
      <c r="IBS73" s="877"/>
      <c r="IBT73" s="877"/>
      <c r="IBU73" s="877"/>
      <c r="IBV73" s="877"/>
      <c r="IBW73" s="877"/>
      <c r="IBX73" s="877"/>
      <c r="IBY73" s="877"/>
      <c r="IBZ73" s="877"/>
      <c r="ICA73" s="877"/>
      <c r="ICB73" s="877"/>
      <c r="ICC73" s="877"/>
      <c r="ICD73" s="877"/>
      <c r="ICE73" s="877"/>
      <c r="ICF73" s="877"/>
      <c r="ICG73" s="877"/>
      <c r="ICH73" s="877"/>
      <c r="ICI73" s="877"/>
      <c r="ICJ73" s="877"/>
      <c r="ICK73" s="877"/>
      <c r="ICL73" s="877"/>
      <c r="ICM73" s="877"/>
      <c r="ICN73" s="877"/>
      <c r="ICO73" s="877"/>
      <c r="ICP73" s="877"/>
      <c r="ICQ73" s="877"/>
      <c r="ICR73" s="877"/>
      <c r="ICS73" s="877"/>
      <c r="ICT73" s="877"/>
      <c r="ICU73" s="877"/>
      <c r="ICV73" s="877"/>
      <c r="ICW73" s="877"/>
      <c r="ICX73" s="877"/>
      <c r="ICY73" s="877"/>
      <c r="ICZ73" s="877"/>
      <c r="IDA73" s="877"/>
      <c r="IDB73" s="877"/>
      <c r="IDC73" s="877"/>
      <c r="IDD73" s="877"/>
      <c r="IDE73" s="877"/>
      <c r="IDF73" s="877"/>
      <c r="IDG73" s="877"/>
      <c r="IDH73" s="877"/>
      <c r="IDI73" s="877"/>
      <c r="IDJ73" s="877"/>
      <c r="IDK73" s="877"/>
      <c r="IDL73" s="877"/>
      <c r="IDM73" s="877"/>
      <c r="IDN73" s="877"/>
      <c r="IDO73" s="877"/>
      <c r="IDP73" s="877"/>
      <c r="IDQ73" s="877"/>
      <c r="IDR73" s="877"/>
      <c r="IDS73" s="877"/>
      <c r="IDT73" s="877"/>
      <c r="IDU73" s="877"/>
      <c r="IDV73" s="877"/>
      <c r="IDW73" s="877"/>
      <c r="IDX73" s="877"/>
      <c r="IDY73" s="877"/>
      <c r="IDZ73" s="877"/>
      <c r="IEA73" s="877"/>
      <c r="IEB73" s="877"/>
      <c r="IEC73" s="877"/>
      <c r="IED73" s="877"/>
      <c r="IEE73" s="877"/>
      <c r="IEF73" s="877"/>
      <c r="IEG73" s="877"/>
      <c r="IEH73" s="877"/>
      <c r="IEI73" s="877"/>
      <c r="IEJ73" s="877"/>
      <c r="IEK73" s="877"/>
      <c r="IEL73" s="877"/>
      <c r="IEM73" s="877"/>
      <c r="IEN73" s="877"/>
      <c r="IEO73" s="877"/>
      <c r="IEP73" s="877"/>
      <c r="IEQ73" s="877"/>
      <c r="IER73" s="877"/>
      <c r="IES73" s="877"/>
      <c r="IET73" s="877"/>
      <c r="IEU73" s="877"/>
      <c r="IEV73" s="877"/>
      <c r="IEW73" s="877"/>
      <c r="IEX73" s="877"/>
      <c r="IEY73" s="877"/>
      <c r="IEZ73" s="877"/>
      <c r="IFA73" s="877"/>
      <c r="IFB73" s="877"/>
      <c r="IFC73" s="877"/>
      <c r="IFD73" s="877"/>
      <c r="IFE73" s="877"/>
      <c r="IFF73" s="877"/>
      <c r="IFG73" s="877"/>
      <c r="IFH73" s="877"/>
      <c r="IFI73" s="877"/>
      <c r="IFJ73" s="877"/>
      <c r="IFK73" s="877"/>
      <c r="IFL73" s="877"/>
      <c r="IFM73" s="877"/>
      <c r="IFN73" s="877"/>
      <c r="IFO73" s="877"/>
      <c r="IFP73" s="877"/>
      <c r="IFQ73" s="877"/>
      <c r="IFR73" s="877"/>
      <c r="IFS73" s="877"/>
      <c r="IFT73" s="877"/>
      <c r="IFU73" s="877"/>
      <c r="IFV73" s="877"/>
      <c r="IFW73" s="877"/>
      <c r="IFX73" s="877"/>
      <c r="IFY73" s="877"/>
      <c r="IFZ73" s="877"/>
      <c r="IGA73" s="877"/>
      <c r="IGB73" s="877"/>
      <c r="IGC73" s="877"/>
      <c r="IGD73" s="877"/>
      <c r="IGE73" s="877"/>
      <c r="IGF73" s="877"/>
      <c r="IGG73" s="877"/>
      <c r="IGH73" s="877"/>
      <c r="IGI73" s="877"/>
      <c r="IGJ73" s="877"/>
      <c r="IGK73" s="877"/>
      <c r="IGL73" s="877"/>
      <c r="IGM73" s="877"/>
      <c r="IGN73" s="877"/>
      <c r="IGO73" s="877"/>
      <c r="IGP73" s="877"/>
      <c r="IGQ73" s="877"/>
      <c r="IGR73" s="877"/>
      <c r="IGS73" s="877"/>
      <c r="IGT73" s="877"/>
      <c r="IGU73" s="877"/>
      <c r="IGV73" s="877"/>
      <c r="IGW73" s="877"/>
      <c r="IGX73" s="877"/>
      <c r="IGY73" s="877"/>
      <c r="IGZ73" s="877"/>
      <c r="IHA73" s="877"/>
      <c r="IHB73" s="877"/>
      <c r="IHC73" s="877"/>
      <c r="IHD73" s="877"/>
      <c r="IHE73" s="877"/>
      <c r="IHF73" s="877"/>
      <c r="IHG73" s="877"/>
      <c r="IHH73" s="877"/>
      <c r="IHI73" s="877"/>
      <c r="IHJ73" s="877"/>
      <c r="IHK73" s="877"/>
      <c r="IHL73" s="877"/>
      <c r="IHM73" s="877"/>
      <c r="IHN73" s="877"/>
      <c r="IHO73" s="877"/>
      <c r="IHP73" s="877"/>
      <c r="IHQ73" s="877"/>
      <c r="IHR73" s="877"/>
      <c r="IHS73" s="877"/>
      <c r="IHT73" s="877"/>
      <c r="IHU73" s="877"/>
      <c r="IHV73" s="877"/>
      <c r="IHW73" s="877"/>
      <c r="IHX73" s="877"/>
      <c r="IHY73" s="877"/>
      <c r="IHZ73" s="877"/>
      <c r="IIA73" s="877"/>
      <c r="IIB73" s="877"/>
      <c r="IIC73" s="877"/>
      <c r="IID73" s="877"/>
      <c r="IIE73" s="877"/>
      <c r="IIF73" s="877"/>
      <c r="IIG73" s="877"/>
      <c r="IIH73" s="877"/>
      <c r="III73" s="877"/>
      <c r="IIJ73" s="877"/>
      <c r="IIK73" s="877"/>
      <c r="IIL73" s="877"/>
      <c r="IIM73" s="877"/>
      <c r="IIN73" s="877"/>
      <c r="IIO73" s="877"/>
      <c r="IIP73" s="877"/>
      <c r="IIQ73" s="877"/>
      <c r="IIR73" s="877"/>
      <c r="IIS73" s="877"/>
      <c r="IIT73" s="877"/>
      <c r="IIU73" s="877"/>
      <c r="IIV73" s="877"/>
      <c r="IIW73" s="877"/>
      <c r="IIX73" s="877"/>
      <c r="IIY73" s="877"/>
      <c r="IIZ73" s="877"/>
      <c r="IJA73" s="877"/>
      <c r="IJB73" s="877"/>
      <c r="IJC73" s="877"/>
      <c r="IJD73" s="877"/>
      <c r="IJE73" s="877"/>
      <c r="IJF73" s="877"/>
      <c r="IJG73" s="877"/>
      <c r="IJH73" s="877"/>
      <c r="IJI73" s="877"/>
      <c r="IJJ73" s="877"/>
      <c r="IJK73" s="877"/>
      <c r="IJL73" s="877"/>
      <c r="IJM73" s="877"/>
      <c r="IJN73" s="877"/>
      <c r="IJO73" s="877"/>
      <c r="IJP73" s="877"/>
      <c r="IJQ73" s="877"/>
      <c r="IJR73" s="877"/>
      <c r="IJS73" s="877"/>
      <c r="IJT73" s="877"/>
      <c r="IJU73" s="877"/>
      <c r="IJV73" s="877"/>
      <c r="IJW73" s="877"/>
      <c r="IJX73" s="877"/>
      <c r="IJY73" s="877"/>
      <c r="IJZ73" s="877"/>
      <c r="IKA73" s="877"/>
      <c r="IKB73" s="877"/>
      <c r="IKC73" s="877"/>
      <c r="IKD73" s="877"/>
      <c r="IKE73" s="877"/>
      <c r="IKF73" s="877"/>
      <c r="IKG73" s="877"/>
      <c r="IKH73" s="877"/>
      <c r="IKI73" s="877"/>
      <c r="IKJ73" s="877"/>
      <c r="IKK73" s="877"/>
      <c r="IKL73" s="877"/>
      <c r="IKM73" s="877"/>
      <c r="IKN73" s="877"/>
      <c r="IKO73" s="877"/>
      <c r="IKP73" s="877"/>
      <c r="IKQ73" s="877"/>
      <c r="IKR73" s="877"/>
      <c r="IKS73" s="877"/>
      <c r="IKT73" s="877"/>
      <c r="IKU73" s="877"/>
      <c r="IKV73" s="877"/>
      <c r="IKW73" s="877"/>
      <c r="IKX73" s="877"/>
      <c r="IKY73" s="877"/>
      <c r="IKZ73" s="877"/>
      <c r="ILA73" s="877"/>
      <c r="ILB73" s="877"/>
      <c r="ILC73" s="877"/>
      <c r="ILD73" s="877"/>
      <c r="ILE73" s="877"/>
      <c r="ILF73" s="877"/>
      <c r="ILG73" s="877"/>
      <c r="ILH73" s="877"/>
      <c r="ILI73" s="877"/>
      <c r="ILJ73" s="877"/>
      <c r="ILK73" s="877"/>
      <c r="ILL73" s="877"/>
      <c r="ILM73" s="877"/>
      <c r="ILN73" s="877"/>
      <c r="ILO73" s="877"/>
      <c r="ILP73" s="877"/>
      <c r="ILQ73" s="877"/>
      <c r="ILR73" s="877"/>
      <c r="ILS73" s="877"/>
      <c r="ILT73" s="877"/>
      <c r="ILU73" s="877"/>
      <c r="ILV73" s="877"/>
      <c r="ILW73" s="877"/>
      <c r="ILX73" s="877"/>
      <c r="ILY73" s="877"/>
      <c r="ILZ73" s="877"/>
      <c r="IMA73" s="877"/>
      <c r="IMB73" s="877"/>
      <c r="IMC73" s="877"/>
      <c r="IMD73" s="877"/>
      <c r="IME73" s="877"/>
      <c r="IMF73" s="877"/>
      <c r="IMG73" s="877"/>
      <c r="IMH73" s="877"/>
      <c r="IMI73" s="877"/>
      <c r="IMJ73" s="877"/>
      <c r="IMK73" s="877"/>
      <c r="IML73" s="877"/>
      <c r="IMM73" s="877"/>
      <c r="IMN73" s="877"/>
      <c r="IMO73" s="877"/>
      <c r="IMP73" s="877"/>
      <c r="IMQ73" s="877"/>
      <c r="IMR73" s="877"/>
      <c r="IMS73" s="877"/>
      <c r="IMT73" s="877"/>
      <c r="IMU73" s="877"/>
      <c r="IMV73" s="877"/>
      <c r="IMW73" s="877"/>
      <c r="IMX73" s="877"/>
      <c r="IMY73" s="877"/>
      <c r="IMZ73" s="877"/>
      <c r="INA73" s="877"/>
      <c r="INB73" s="877"/>
      <c r="INC73" s="877"/>
      <c r="IND73" s="877"/>
      <c r="INE73" s="877"/>
      <c r="INF73" s="877"/>
      <c r="ING73" s="877"/>
      <c r="INH73" s="877"/>
      <c r="INI73" s="877"/>
      <c r="INJ73" s="877"/>
      <c r="INK73" s="877"/>
      <c r="INL73" s="877"/>
      <c r="INM73" s="877"/>
      <c r="INN73" s="877"/>
      <c r="INO73" s="877"/>
      <c r="INP73" s="877"/>
      <c r="INQ73" s="877"/>
      <c r="INR73" s="877"/>
      <c r="INS73" s="877"/>
      <c r="INT73" s="877"/>
      <c r="INU73" s="877"/>
      <c r="INV73" s="877"/>
      <c r="INW73" s="877"/>
      <c r="INX73" s="877"/>
      <c r="INY73" s="877"/>
      <c r="INZ73" s="877"/>
      <c r="IOA73" s="877"/>
      <c r="IOB73" s="877"/>
      <c r="IOC73" s="877"/>
      <c r="IOD73" s="877"/>
      <c r="IOE73" s="877"/>
      <c r="IOF73" s="877"/>
      <c r="IOG73" s="877"/>
      <c r="IOH73" s="877"/>
      <c r="IOI73" s="877"/>
      <c r="IOJ73" s="877"/>
      <c r="IOK73" s="877"/>
      <c r="IOL73" s="877"/>
      <c r="IOM73" s="877"/>
      <c r="ION73" s="877"/>
      <c r="IOO73" s="877"/>
      <c r="IOP73" s="877"/>
      <c r="IOQ73" s="877"/>
      <c r="IOR73" s="877"/>
      <c r="IOS73" s="877"/>
      <c r="IOT73" s="877"/>
      <c r="IOU73" s="877"/>
      <c r="IOV73" s="877"/>
      <c r="IOW73" s="877"/>
      <c r="IOX73" s="877"/>
      <c r="IOY73" s="877"/>
      <c r="IOZ73" s="877"/>
      <c r="IPA73" s="877"/>
      <c r="IPB73" s="877"/>
      <c r="IPC73" s="877"/>
      <c r="IPD73" s="877"/>
      <c r="IPE73" s="877"/>
      <c r="IPF73" s="877"/>
      <c r="IPG73" s="877"/>
      <c r="IPH73" s="877"/>
      <c r="IPI73" s="877"/>
      <c r="IPJ73" s="877"/>
      <c r="IPK73" s="877"/>
      <c r="IPL73" s="877"/>
      <c r="IPM73" s="877"/>
      <c r="IPN73" s="877"/>
      <c r="IPO73" s="877"/>
      <c r="IPP73" s="877"/>
      <c r="IPQ73" s="877"/>
      <c r="IPR73" s="877"/>
      <c r="IPS73" s="877"/>
      <c r="IPT73" s="877"/>
      <c r="IPU73" s="877"/>
      <c r="IPV73" s="877"/>
      <c r="IPW73" s="877"/>
      <c r="IPX73" s="877"/>
      <c r="IPY73" s="877"/>
      <c r="IPZ73" s="877"/>
      <c r="IQA73" s="877"/>
      <c r="IQB73" s="877"/>
      <c r="IQC73" s="877"/>
      <c r="IQD73" s="877"/>
      <c r="IQE73" s="877"/>
      <c r="IQF73" s="877"/>
      <c r="IQG73" s="877"/>
      <c r="IQH73" s="877"/>
      <c r="IQI73" s="877"/>
      <c r="IQJ73" s="877"/>
      <c r="IQK73" s="877"/>
      <c r="IQL73" s="877"/>
      <c r="IQM73" s="877"/>
      <c r="IQN73" s="877"/>
      <c r="IQO73" s="877"/>
      <c r="IQP73" s="877"/>
      <c r="IQQ73" s="877"/>
      <c r="IQR73" s="877"/>
      <c r="IQS73" s="877"/>
      <c r="IQT73" s="877"/>
      <c r="IQU73" s="877"/>
      <c r="IQV73" s="877"/>
      <c r="IQW73" s="877"/>
      <c r="IQX73" s="877"/>
      <c r="IQY73" s="877"/>
      <c r="IQZ73" s="877"/>
      <c r="IRA73" s="877"/>
      <c r="IRB73" s="877"/>
      <c r="IRC73" s="877"/>
      <c r="IRD73" s="877"/>
      <c r="IRE73" s="877"/>
      <c r="IRF73" s="877"/>
      <c r="IRG73" s="877"/>
      <c r="IRH73" s="877"/>
      <c r="IRI73" s="877"/>
      <c r="IRJ73" s="877"/>
      <c r="IRK73" s="877"/>
      <c r="IRL73" s="877"/>
      <c r="IRM73" s="877"/>
      <c r="IRN73" s="877"/>
      <c r="IRO73" s="877"/>
      <c r="IRP73" s="877"/>
      <c r="IRQ73" s="877"/>
      <c r="IRR73" s="877"/>
      <c r="IRS73" s="877"/>
      <c r="IRT73" s="877"/>
      <c r="IRU73" s="877"/>
      <c r="IRV73" s="877"/>
      <c r="IRW73" s="877"/>
      <c r="IRX73" s="877"/>
      <c r="IRY73" s="877"/>
      <c r="IRZ73" s="877"/>
      <c r="ISA73" s="877"/>
      <c r="ISB73" s="877"/>
      <c r="ISC73" s="877"/>
      <c r="ISD73" s="877"/>
      <c r="ISE73" s="877"/>
      <c r="ISF73" s="877"/>
      <c r="ISG73" s="877"/>
      <c r="ISH73" s="877"/>
      <c r="ISI73" s="877"/>
      <c r="ISJ73" s="877"/>
      <c r="ISK73" s="877"/>
      <c r="ISL73" s="877"/>
      <c r="ISM73" s="877"/>
      <c r="ISN73" s="877"/>
      <c r="ISO73" s="877"/>
      <c r="ISP73" s="877"/>
      <c r="ISQ73" s="877"/>
      <c r="ISR73" s="877"/>
      <c r="ISS73" s="877"/>
      <c r="IST73" s="877"/>
      <c r="ISU73" s="877"/>
      <c r="ISV73" s="877"/>
      <c r="ISW73" s="877"/>
      <c r="ISX73" s="877"/>
      <c r="ISY73" s="877"/>
      <c r="ISZ73" s="877"/>
      <c r="ITA73" s="877"/>
      <c r="ITB73" s="877"/>
      <c r="ITC73" s="877"/>
      <c r="ITD73" s="877"/>
      <c r="ITE73" s="877"/>
      <c r="ITF73" s="877"/>
      <c r="ITG73" s="877"/>
      <c r="ITH73" s="877"/>
      <c r="ITI73" s="877"/>
      <c r="ITJ73" s="877"/>
      <c r="ITK73" s="877"/>
      <c r="ITL73" s="877"/>
      <c r="ITM73" s="877"/>
      <c r="ITN73" s="877"/>
      <c r="ITO73" s="877"/>
      <c r="ITP73" s="877"/>
      <c r="ITQ73" s="877"/>
      <c r="ITR73" s="877"/>
      <c r="ITS73" s="877"/>
      <c r="ITT73" s="877"/>
      <c r="ITU73" s="877"/>
      <c r="ITV73" s="877"/>
      <c r="ITW73" s="877"/>
      <c r="ITX73" s="877"/>
      <c r="ITY73" s="877"/>
      <c r="ITZ73" s="877"/>
      <c r="IUA73" s="877"/>
      <c r="IUB73" s="877"/>
      <c r="IUC73" s="877"/>
      <c r="IUD73" s="877"/>
      <c r="IUE73" s="877"/>
      <c r="IUF73" s="877"/>
      <c r="IUG73" s="877"/>
      <c r="IUH73" s="877"/>
      <c r="IUI73" s="877"/>
      <c r="IUJ73" s="877"/>
      <c r="IUK73" s="877"/>
      <c r="IUL73" s="877"/>
      <c r="IUM73" s="877"/>
      <c r="IUN73" s="877"/>
      <c r="IUO73" s="877"/>
      <c r="IUP73" s="877"/>
      <c r="IUQ73" s="877"/>
      <c r="IUR73" s="877"/>
      <c r="IUS73" s="877"/>
      <c r="IUT73" s="877"/>
      <c r="IUU73" s="877"/>
      <c r="IUV73" s="877"/>
      <c r="IUW73" s="877"/>
      <c r="IUX73" s="877"/>
      <c r="IUY73" s="877"/>
      <c r="IUZ73" s="877"/>
      <c r="IVA73" s="877"/>
      <c r="IVB73" s="877"/>
      <c r="IVC73" s="877"/>
      <c r="IVD73" s="877"/>
      <c r="IVE73" s="877"/>
      <c r="IVF73" s="877"/>
      <c r="IVG73" s="877"/>
      <c r="IVH73" s="877"/>
      <c r="IVI73" s="877"/>
      <c r="IVJ73" s="877"/>
      <c r="IVK73" s="877"/>
      <c r="IVL73" s="877"/>
      <c r="IVM73" s="877"/>
      <c r="IVN73" s="877"/>
      <c r="IVO73" s="877"/>
      <c r="IVP73" s="877"/>
      <c r="IVQ73" s="877"/>
      <c r="IVR73" s="877"/>
      <c r="IVS73" s="877"/>
      <c r="IVT73" s="877"/>
      <c r="IVU73" s="877"/>
      <c r="IVV73" s="877"/>
      <c r="IVW73" s="877"/>
      <c r="IVX73" s="877"/>
      <c r="IVY73" s="877"/>
      <c r="IVZ73" s="877"/>
      <c r="IWA73" s="877"/>
      <c r="IWB73" s="877"/>
      <c r="IWC73" s="877"/>
      <c r="IWD73" s="877"/>
      <c r="IWE73" s="877"/>
      <c r="IWF73" s="877"/>
      <c r="IWG73" s="877"/>
      <c r="IWH73" s="877"/>
      <c r="IWI73" s="877"/>
      <c r="IWJ73" s="877"/>
      <c r="IWK73" s="877"/>
      <c r="IWL73" s="877"/>
      <c r="IWM73" s="877"/>
      <c r="IWN73" s="877"/>
      <c r="IWO73" s="877"/>
      <c r="IWP73" s="877"/>
      <c r="IWQ73" s="877"/>
      <c r="IWR73" s="877"/>
      <c r="IWS73" s="877"/>
      <c r="IWT73" s="877"/>
      <c r="IWU73" s="877"/>
      <c r="IWV73" s="877"/>
      <c r="IWW73" s="877"/>
      <c r="IWX73" s="877"/>
      <c r="IWY73" s="877"/>
      <c r="IWZ73" s="877"/>
      <c r="IXA73" s="877"/>
      <c r="IXB73" s="877"/>
      <c r="IXC73" s="877"/>
      <c r="IXD73" s="877"/>
      <c r="IXE73" s="877"/>
      <c r="IXF73" s="877"/>
      <c r="IXG73" s="877"/>
      <c r="IXH73" s="877"/>
      <c r="IXI73" s="877"/>
      <c r="IXJ73" s="877"/>
      <c r="IXK73" s="877"/>
      <c r="IXL73" s="877"/>
      <c r="IXM73" s="877"/>
      <c r="IXN73" s="877"/>
      <c r="IXO73" s="877"/>
      <c r="IXP73" s="877"/>
      <c r="IXQ73" s="877"/>
      <c r="IXR73" s="877"/>
      <c r="IXS73" s="877"/>
      <c r="IXT73" s="877"/>
      <c r="IXU73" s="877"/>
      <c r="IXV73" s="877"/>
      <c r="IXW73" s="877"/>
      <c r="IXX73" s="877"/>
      <c r="IXY73" s="877"/>
      <c r="IXZ73" s="877"/>
      <c r="IYA73" s="877"/>
      <c r="IYB73" s="877"/>
      <c r="IYC73" s="877"/>
      <c r="IYD73" s="877"/>
      <c r="IYE73" s="877"/>
      <c r="IYF73" s="877"/>
      <c r="IYG73" s="877"/>
      <c r="IYH73" s="877"/>
      <c r="IYI73" s="877"/>
      <c r="IYJ73" s="877"/>
      <c r="IYK73" s="877"/>
      <c r="IYL73" s="877"/>
      <c r="IYM73" s="877"/>
      <c r="IYN73" s="877"/>
      <c r="IYO73" s="877"/>
      <c r="IYP73" s="877"/>
      <c r="IYQ73" s="877"/>
      <c r="IYR73" s="877"/>
      <c r="IYS73" s="877"/>
      <c r="IYT73" s="877"/>
      <c r="IYU73" s="877"/>
      <c r="IYV73" s="877"/>
      <c r="IYW73" s="877"/>
      <c r="IYX73" s="877"/>
      <c r="IYY73" s="877"/>
      <c r="IYZ73" s="877"/>
      <c r="IZA73" s="877"/>
      <c r="IZB73" s="877"/>
      <c r="IZC73" s="877"/>
      <c r="IZD73" s="877"/>
      <c r="IZE73" s="877"/>
      <c r="IZF73" s="877"/>
      <c r="IZG73" s="877"/>
      <c r="IZH73" s="877"/>
      <c r="IZI73" s="877"/>
      <c r="IZJ73" s="877"/>
      <c r="IZK73" s="877"/>
      <c r="IZL73" s="877"/>
      <c r="IZM73" s="877"/>
      <c r="IZN73" s="877"/>
      <c r="IZO73" s="877"/>
      <c r="IZP73" s="877"/>
      <c r="IZQ73" s="877"/>
      <c r="IZR73" s="877"/>
      <c r="IZS73" s="877"/>
      <c r="IZT73" s="877"/>
      <c r="IZU73" s="877"/>
      <c r="IZV73" s="877"/>
      <c r="IZW73" s="877"/>
      <c r="IZX73" s="877"/>
      <c r="IZY73" s="877"/>
      <c r="IZZ73" s="877"/>
      <c r="JAA73" s="877"/>
      <c r="JAB73" s="877"/>
      <c r="JAC73" s="877"/>
      <c r="JAD73" s="877"/>
      <c r="JAE73" s="877"/>
      <c r="JAF73" s="877"/>
      <c r="JAG73" s="877"/>
      <c r="JAH73" s="877"/>
      <c r="JAI73" s="877"/>
      <c r="JAJ73" s="877"/>
      <c r="JAK73" s="877"/>
      <c r="JAL73" s="877"/>
      <c r="JAM73" s="877"/>
      <c r="JAN73" s="877"/>
      <c r="JAO73" s="877"/>
      <c r="JAP73" s="877"/>
      <c r="JAQ73" s="877"/>
      <c r="JAR73" s="877"/>
      <c r="JAS73" s="877"/>
      <c r="JAT73" s="877"/>
      <c r="JAU73" s="877"/>
      <c r="JAV73" s="877"/>
      <c r="JAW73" s="877"/>
      <c r="JAX73" s="877"/>
      <c r="JAY73" s="877"/>
      <c r="JAZ73" s="877"/>
      <c r="JBA73" s="877"/>
      <c r="JBB73" s="877"/>
      <c r="JBC73" s="877"/>
      <c r="JBD73" s="877"/>
      <c r="JBE73" s="877"/>
      <c r="JBF73" s="877"/>
      <c r="JBG73" s="877"/>
      <c r="JBH73" s="877"/>
      <c r="JBI73" s="877"/>
      <c r="JBJ73" s="877"/>
      <c r="JBK73" s="877"/>
      <c r="JBL73" s="877"/>
      <c r="JBM73" s="877"/>
      <c r="JBN73" s="877"/>
      <c r="JBO73" s="877"/>
      <c r="JBP73" s="877"/>
      <c r="JBQ73" s="877"/>
      <c r="JBR73" s="877"/>
      <c r="JBS73" s="877"/>
      <c r="JBT73" s="877"/>
      <c r="JBU73" s="877"/>
      <c r="JBV73" s="877"/>
      <c r="JBW73" s="877"/>
      <c r="JBX73" s="877"/>
      <c r="JBY73" s="877"/>
      <c r="JBZ73" s="877"/>
      <c r="JCA73" s="877"/>
      <c r="JCB73" s="877"/>
      <c r="JCC73" s="877"/>
      <c r="JCD73" s="877"/>
      <c r="JCE73" s="877"/>
      <c r="JCF73" s="877"/>
      <c r="JCG73" s="877"/>
      <c r="JCH73" s="877"/>
      <c r="JCI73" s="877"/>
      <c r="JCJ73" s="877"/>
      <c r="JCK73" s="877"/>
      <c r="JCL73" s="877"/>
      <c r="JCM73" s="877"/>
      <c r="JCN73" s="877"/>
      <c r="JCO73" s="877"/>
      <c r="JCP73" s="877"/>
      <c r="JCQ73" s="877"/>
      <c r="JCR73" s="877"/>
      <c r="JCS73" s="877"/>
      <c r="JCT73" s="877"/>
      <c r="JCU73" s="877"/>
      <c r="JCV73" s="877"/>
      <c r="JCW73" s="877"/>
      <c r="JCX73" s="877"/>
      <c r="JCY73" s="877"/>
      <c r="JCZ73" s="877"/>
      <c r="JDA73" s="877"/>
      <c r="JDB73" s="877"/>
      <c r="JDC73" s="877"/>
      <c r="JDD73" s="877"/>
      <c r="JDE73" s="877"/>
      <c r="JDF73" s="877"/>
      <c r="JDG73" s="877"/>
      <c r="JDH73" s="877"/>
      <c r="JDI73" s="877"/>
      <c r="JDJ73" s="877"/>
      <c r="JDK73" s="877"/>
      <c r="JDL73" s="877"/>
      <c r="JDM73" s="877"/>
      <c r="JDN73" s="877"/>
      <c r="JDO73" s="877"/>
      <c r="JDP73" s="877"/>
      <c r="JDQ73" s="877"/>
      <c r="JDR73" s="877"/>
      <c r="JDS73" s="877"/>
      <c r="JDT73" s="877"/>
      <c r="JDU73" s="877"/>
      <c r="JDV73" s="877"/>
      <c r="JDW73" s="877"/>
      <c r="JDX73" s="877"/>
      <c r="JDY73" s="877"/>
      <c r="JDZ73" s="877"/>
      <c r="JEA73" s="877"/>
      <c r="JEB73" s="877"/>
      <c r="JEC73" s="877"/>
      <c r="JED73" s="877"/>
      <c r="JEE73" s="877"/>
      <c r="JEF73" s="877"/>
      <c r="JEG73" s="877"/>
      <c r="JEH73" s="877"/>
      <c r="JEI73" s="877"/>
      <c r="JEJ73" s="877"/>
      <c r="JEK73" s="877"/>
      <c r="JEL73" s="877"/>
      <c r="JEM73" s="877"/>
      <c r="JEN73" s="877"/>
      <c r="JEO73" s="877"/>
      <c r="JEP73" s="877"/>
      <c r="JEQ73" s="877"/>
      <c r="JER73" s="877"/>
      <c r="JES73" s="877"/>
      <c r="JET73" s="877"/>
      <c r="JEU73" s="877"/>
      <c r="JEV73" s="877"/>
      <c r="JEW73" s="877"/>
      <c r="JEX73" s="877"/>
      <c r="JEY73" s="877"/>
      <c r="JEZ73" s="877"/>
      <c r="JFA73" s="877"/>
      <c r="JFB73" s="877"/>
      <c r="JFC73" s="877"/>
      <c r="JFD73" s="877"/>
      <c r="JFE73" s="877"/>
      <c r="JFF73" s="877"/>
      <c r="JFG73" s="877"/>
      <c r="JFH73" s="877"/>
      <c r="JFI73" s="877"/>
      <c r="JFJ73" s="877"/>
      <c r="JFK73" s="877"/>
      <c r="JFL73" s="877"/>
      <c r="JFM73" s="877"/>
      <c r="JFN73" s="877"/>
      <c r="JFO73" s="877"/>
      <c r="JFP73" s="877"/>
      <c r="JFQ73" s="877"/>
      <c r="JFR73" s="877"/>
      <c r="JFS73" s="877"/>
      <c r="JFT73" s="877"/>
      <c r="JFU73" s="877"/>
      <c r="JFV73" s="877"/>
      <c r="JFW73" s="877"/>
      <c r="JFX73" s="877"/>
      <c r="JFY73" s="877"/>
      <c r="JFZ73" s="877"/>
      <c r="JGA73" s="877"/>
      <c r="JGB73" s="877"/>
      <c r="JGC73" s="877"/>
      <c r="JGD73" s="877"/>
      <c r="JGE73" s="877"/>
      <c r="JGF73" s="877"/>
      <c r="JGG73" s="877"/>
      <c r="JGH73" s="877"/>
      <c r="JGI73" s="877"/>
      <c r="JGJ73" s="877"/>
      <c r="JGK73" s="877"/>
      <c r="JGL73" s="877"/>
      <c r="JGM73" s="877"/>
      <c r="JGN73" s="877"/>
      <c r="JGO73" s="877"/>
      <c r="JGP73" s="877"/>
      <c r="JGQ73" s="877"/>
      <c r="JGR73" s="877"/>
      <c r="JGS73" s="877"/>
      <c r="JGT73" s="877"/>
      <c r="JGU73" s="877"/>
      <c r="JGV73" s="877"/>
      <c r="JGW73" s="877"/>
      <c r="JGX73" s="877"/>
      <c r="JGY73" s="877"/>
      <c r="JGZ73" s="877"/>
      <c r="JHA73" s="877"/>
      <c r="JHB73" s="877"/>
      <c r="JHC73" s="877"/>
      <c r="JHD73" s="877"/>
      <c r="JHE73" s="877"/>
      <c r="JHF73" s="877"/>
      <c r="JHG73" s="877"/>
      <c r="JHH73" s="877"/>
      <c r="JHI73" s="877"/>
      <c r="JHJ73" s="877"/>
      <c r="JHK73" s="877"/>
      <c r="JHL73" s="877"/>
      <c r="JHM73" s="877"/>
      <c r="JHN73" s="877"/>
      <c r="JHO73" s="877"/>
      <c r="JHP73" s="877"/>
      <c r="JHQ73" s="877"/>
      <c r="JHR73" s="877"/>
      <c r="JHS73" s="877"/>
      <c r="JHT73" s="877"/>
      <c r="JHU73" s="877"/>
      <c r="JHV73" s="877"/>
      <c r="JHW73" s="877"/>
      <c r="JHX73" s="877"/>
      <c r="JHY73" s="877"/>
      <c r="JHZ73" s="877"/>
      <c r="JIA73" s="877"/>
      <c r="JIB73" s="877"/>
      <c r="JIC73" s="877"/>
      <c r="JID73" s="877"/>
      <c r="JIE73" s="877"/>
      <c r="JIF73" s="877"/>
      <c r="JIG73" s="877"/>
      <c r="JIH73" s="877"/>
      <c r="JII73" s="877"/>
      <c r="JIJ73" s="877"/>
      <c r="JIK73" s="877"/>
      <c r="JIL73" s="877"/>
      <c r="JIM73" s="877"/>
      <c r="JIN73" s="877"/>
      <c r="JIO73" s="877"/>
      <c r="JIP73" s="877"/>
      <c r="JIQ73" s="877"/>
      <c r="JIR73" s="877"/>
      <c r="JIS73" s="877"/>
      <c r="JIT73" s="877"/>
      <c r="JIU73" s="877"/>
      <c r="JIV73" s="877"/>
      <c r="JIW73" s="877"/>
      <c r="JIX73" s="877"/>
      <c r="JIY73" s="877"/>
      <c r="JIZ73" s="877"/>
      <c r="JJA73" s="877"/>
      <c r="JJB73" s="877"/>
      <c r="JJC73" s="877"/>
      <c r="JJD73" s="877"/>
      <c r="JJE73" s="877"/>
      <c r="JJF73" s="877"/>
      <c r="JJG73" s="877"/>
      <c r="JJH73" s="877"/>
      <c r="JJI73" s="877"/>
      <c r="JJJ73" s="877"/>
      <c r="JJK73" s="877"/>
      <c r="JJL73" s="877"/>
      <c r="JJM73" s="877"/>
      <c r="JJN73" s="877"/>
      <c r="JJO73" s="877"/>
      <c r="JJP73" s="877"/>
      <c r="JJQ73" s="877"/>
      <c r="JJR73" s="877"/>
      <c r="JJS73" s="877"/>
      <c r="JJT73" s="877"/>
      <c r="JJU73" s="877"/>
      <c r="JJV73" s="877"/>
      <c r="JJW73" s="877"/>
      <c r="JJX73" s="877"/>
      <c r="JJY73" s="877"/>
      <c r="JJZ73" s="877"/>
      <c r="JKA73" s="877"/>
      <c r="JKB73" s="877"/>
      <c r="JKC73" s="877"/>
      <c r="JKD73" s="877"/>
      <c r="JKE73" s="877"/>
      <c r="JKF73" s="877"/>
      <c r="JKG73" s="877"/>
      <c r="JKH73" s="877"/>
      <c r="JKI73" s="877"/>
      <c r="JKJ73" s="877"/>
      <c r="JKK73" s="877"/>
      <c r="JKL73" s="877"/>
      <c r="JKM73" s="877"/>
      <c r="JKN73" s="877"/>
      <c r="JKO73" s="877"/>
      <c r="JKP73" s="877"/>
      <c r="JKQ73" s="877"/>
      <c r="JKR73" s="877"/>
      <c r="JKS73" s="877"/>
      <c r="JKT73" s="877"/>
      <c r="JKU73" s="877"/>
      <c r="JKV73" s="877"/>
      <c r="JKW73" s="877"/>
      <c r="JKX73" s="877"/>
      <c r="JKY73" s="877"/>
      <c r="JKZ73" s="877"/>
      <c r="JLA73" s="877"/>
      <c r="JLB73" s="877"/>
      <c r="JLC73" s="877"/>
      <c r="JLD73" s="877"/>
      <c r="JLE73" s="877"/>
      <c r="JLF73" s="877"/>
      <c r="JLG73" s="877"/>
      <c r="JLH73" s="877"/>
      <c r="JLI73" s="877"/>
      <c r="JLJ73" s="877"/>
      <c r="JLK73" s="877"/>
      <c r="JLL73" s="877"/>
      <c r="JLM73" s="877"/>
      <c r="JLN73" s="877"/>
      <c r="JLO73" s="877"/>
      <c r="JLP73" s="877"/>
      <c r="JLQ73" s="877"/>
      <c r="JLR73" s="877"/>
      <c r="JLS73" s="877"/>
      <c r="JLT73" s="877"/>
      <c r="JLU73" s="877"/>
      <c r="JLV73" s="877"/>
      <c r="JLW73" s="877"/>
      <c r="JLX73" s="877"/>
      <c r="JLY73" s="877"/>
      <c r="JLZ73" s="877"/>
      <c r="JMA73" s="877"/>
      <c r="JMB73" s="877"/>
      <c r="JMC73" s="877"/>
      <c r="JMD73" s="877"/>
      <c r="JME73" s="877"/>
      <c r="JMF73" s="877"/>
      <c r="JMG73" s="877"/>
      <c r="JMH73" s="877"/>
      <c r="JMI73" s="877"/>
      <c r="JMJ73" s="877"/>
      <c r="JMK73" s="877"/>
      <c r="JML73" s="877"/>
      <c r="JMM73" s="877"/>
      <c r="JMN73" s="877"/>
      <c r="JMO73" s="877"/>
      <c r="JMP73" s="877"/>
      <c r="JMQ73" s="877"/>
      <c r="JMR73" s="877"/>
      <c r="JMS73" s="877"/>
      <c r="JMT73" s="877"/>
      <c r="JMU73" s="877"/>
      <c r="JMV73" s="877"/>
      <c r="JMW73" s="877"/>
      <c r="JMX73" s="877"/>
      <c r="JMY73" s="877"/>
      <c r="JMZ73" s="877"/>
      <c r="JNA73" s="877"/>
      <c r="JNB73" s="877"/>
      <c r="JNC73" s="877"/>
      <c r="JND73" s="877"/>
      <c r="JNE73" s="877"/>
      <c r="JNF73" s="877"/>
      <c r="JNG73" s="877"/>
      <c r="JNH73" s="877"/>
      <c r="JNI73" s="877"/>
      <c r="JNJ73" s="877"/>
      <c r="JNK73" s="877"/>
      <c r="JNL73" s="877"/>
      <c r="JNM73" s="877"/>
      <c r="JNN73" s="877"/>
      <c r="JNO73" s="877"/>
      <c r="JNP73" s="877"/>
      <c r="JNQ73" s="877"/>
      <c r="JNR73" s="877"/>
      <c r="JNS73" s="877"/>
      <c r="JNT73" s="877"/>
      <c r="JNU73" s="877"/>
      <c r="JNV73" s="877"/>
      <c r="JNW73" s="877"/>
      <c r="JNX73" s="877"/>
      <c r="JNY73" s="877"/>
      <c r="JNZ73" s="877"/>
      <c r="JOA73" s="877"/>
      <c r="JOB73" s="877"/>
      <c r="JOC73" s="877"/>
      <c r="JOD73" s="877"/>
      <c r="JOE73" s="877"/>
      <c r="JOF73" s="877"/>
      <c r="JOG73" s="877"/>
      <c r="JOH73" s="877"/>
      <c r="JOI73" s="877"/>
      <c r="JOJ73" s="877"/>
      <c r="JOK73" s="877"/>
      <c r="JOL73" s="877"/>
      <c r="JOM73" s="877"/>
      <c r="JON73" s="877"/>
      <c r="JOO73" s="877"/>
      <c r="JOP73" s="877"/>
      <c r="JOQ73" s="877"/>
      <c r="JOR73" s="877"/>
      <c r="JOS73" s="877"/>
      <c r="JOT73" s="877"/>
      <c r="JOU73" s="877"/>
      <c r="JOV73" s="877"/>
      <c r="JOW73" s="877"/>
      <c r="JOX73" s="877"/>
      <c r="JOY73" s="877"/>
      <c r="JOZ73" s="877"/>
      <c r="JPA73" s="877"/>
      <c r="JPB73" s="877"/>
      <c r="JPC73" s="877"/>
      <c r="JPD73" s="877"/>
      <c r="JPE73" s="877"/>
      <c r="JPF73" s="877"/>
      <c r="JPG73" s="877"/>
      <c r="JPH73" s="877"/>
      <c r="JPI73" s="877"/>
      <c r="JPJ73" s="877"/>
      <c r="JPK73" s="877"/>
      <c r="JPL73" s="877"/>
      <c r="JPM73" s="877"/>
      <c r="JPN73" s="877"/>
      <c r="JPO73" s="877"/>
      <c r="JPP73" s="877"/>
      <c r="JPQ73" s="877"/>
      <c r="JPR73" s="877"/>
      <c r="JPS73" s="877"/>
      <c r="JPT73" s="877"/>
      <c r="JPU73" s="877"/>
      <c r="JPV73" s="877"/>
      <c r="JPW73" s="877"/>
      <c r="JPX73" s="877"/>
      <c r="JPY73" s="877"/>
      <c r="JPZ73" s="877"/>
      <c r="JQA73" s="877"/>
      <c r="JQB73" s="877"/>
      <c r="JQC73" s="877"/>
      <c r="JQD73" s="877"/>
      <c r="JQE73" s="877"/>
      <c r="JQF73" s="877"/>
      <c r="JQG73" s="877"/>
      <c r="JQH73" s="877"/>
      <c r="JQI73" s="877"/>
      <c r="JQJ73" s="877"/>
      <c r="JQK73" s="877"/>
      <c r="JQL73" s="877"/>
      <c r="JQM73" s="877"/>
      <c r="JQN73" s="877"/>
      <c r="JQO73" s="877"/>
      <c r="JQP73" s="877"/>
      <c r="JQQ73" s="877"/>
      <c r="JQR73" s="877"/>
      <c r="JQS73" s="877"/>
      <c r="JQT73" s="877"/>
      <c r="JQU73" s="877"/>
      <c r="JQV73" s="877"/>
      <c r="JQW73" s="877"/>
      <c r="JQX73" s="877"/>
      <c r="JQY73" s="877"/>
      <c r="JQZ73" s="877"/>
      <c r="JRA73" s="877"/>
      <c r="JRB73" s="877"/>
      <c r="JRC73" s="877"/>
      <c r="JRD73" s="877"/>
      <c r="JRE73" s="877"/>
      <c r="JRF73" s="877"/>
      <c r="JRG73" s="877"/>
      <c r="JRH73" s="877"/>
      <c r="JRI73" s="877"/>
      <c r="JRJ73" s="877"/>
      <c r="JRK73" s="877"/>
      <c r="JRL73" s="877"/>
      <c r="JRM73" s="877"/>
      <c r="JRN73" s="877"/>
      <c r="JRO73" s="877"/>
      <c r="JRP73" s="877"/>
      <c r="JRQ73" s="877"/>
      <c r="JRR73" s="877"/>
      <c r="JRS73" s="877"/>
      <c r="JRT73" s="877"/>
      <c r="JRU73" s="877"/>
      <c r="JRV73" s="877"/>
      <c r="JRW73" s="877"/>
      <c r="JRX73" s="877"/>
      <c r="JRY73" s="877"/>
      <c r="JRZ73" s="877"/>
      <c r="JSA73" s="877"/>
      <c r="JSB73" s="877"/>
      <c r="JSC73" s="877"/>
      <c r="JSD73" s="877"/>
      <c r="JSE73" s="877"/>
      <c r="JSF73" s="877"/>
      <c r="JSG73" s="877"/>
      <c r="JSH73" s="877"/>
      <c r="JSI73" s="877"/>
      <c r="JSJ73" s="877"/>
      <c r="JSK73" s="877"/>
      <c r="JSL73" s="877"/>
      <c r="JSM73" s="877"/>
      <c r="JSN73" s="877"/>
      <c r="JSO73" s="877"/>
      <c r="JSP73" s="877"/>
      <c r="JSQ73" s="877"/>
      <c r="JSR73" s="877"/>
      <c r="JSS73" s="877"/>
      <c r="JST73" s="877"/>
      <c r="JSU73" s="877"/>
      <c r="JSV73" s="877"/>
      <c r="JSW73" s="877"/>
      <c r="JSX73" s="877"/>
      <c r="JSY73" s="877"/>
      <c r="JSZ73" s="877"/>
      <c r="JTA73" s="877"/>
      <c r="JTB73" s="877"/>
      <c r="JTC73" s="877"/>
      <c r="JTD73" s="877"/>
      <c r="JTE73" s="877"/>
      <c r="JTF73" s="877"/>
      <c r="JTG73" s="877"/>
      <c r="JTH73" s="877"/>
      <c r="JTI73" s="877"/>
      <c r="JTJ73" s="877"/>
      <c r="JTK73" s="877"/>
      <c r="JTL73" s="877"/>
      <c r="JTM73" s="877"/>
      <c r="JTN73" s="877"/>
      <c r="JTO73" s="877"/>
      <c r="JTP73" s="877"/>
      <c r="JTQ73" s="877"/>
      <c r="JTR73" s="877"/>
      <c r="JTS73" s="877"/>
      <c r="JTT73" s="877"/>
      <c r="JTU73" s="877"/>
      <c r="JTV73" s="877"/>
      <c r="JTW73" s="877"/>
      <c r="JTX73" s="877"/>
      <c r="JTY73" s="877"/>
      <c r="JTZ73" s="877"/>
      <c r="JUA73" s="877"/>
      <c r="JUB73" s="877"/>
      <c r="JUC73" s="877"/>
      <c r="JUD73" s="877"/>
      <c r="JUE73" s="877"/>
      <c r="JUF73" s="877"/>
      <c r="JUG73" s="877"/>
      <c r="JUH73" s="877"/>
      <c r="JUI73" s="877"/>
      <c r="JUJ73" s="877"/>
      <c r="JUK73" s="877"/>
      <c r="JUL73" s="877"/>
      <c r="JUM73" s="877"/>
      <c r="JUN73" s="877"/>
      <c r="JUO73" s="877"/>
      <c r="JUP73" s="877"/>
      <c r="JUQ73" s="877"/>
      <c r="JUR73" s="877"/>
      <c r="JUS73" s="877"/>
      <c r="JUT73" s="877"/>
      <c r="JUU73" s="877"/>
      <c r="JUV73" s="877"/>
      <c r="JUW73" s="877"/>
      <c r="JUX73" s="877"/>
      <c r="JUY73" s="877"/>
      <c r="JUZ73" s="877"/>
      <c r="JVA73" s="877"/>
      <c r="JVB73" s="877"/>
      <c r="JVC73" s="877"/>
      <c r="JVD73" s="877"/>
      <c r="JVE73" s="877"/>
      <c r="JVF73" s="877"/>
      <c r="JVG73" s="877"/>
      <c r="JVH73" s="877"/>
      <c r="JVI73" s="877"/>
      <c r="JVJ73" s="877"/>
      <c r="JVK73" s="877"/>
      <c r="JVL73" s="877"/>
      <c r="JVM73" s="877"/>
      <c r="JVN73" s="877"/>
      <c r="JVO73" s="877"/>
      <c r="JVP73" s="877"/>
      <c r="JVQ73" s="877"/>
      <c r="JVR73" s="877"/>
      <c r="JVS73" s="877"/>
      <c r="JVT73" s="877"/>
      <c r="JVU73" s="877"/>
      <c r="JVV73" s="877"/>
      <c r="JVW73" s="877"/>
      <c r="JVX73" s="877"/>
      <c r="JVY73" s="877"/>
      <c r="JVZ73" s="877"/>
      <c r="JWA73" s="877"/>
      <c r="JWB73" s="877"/>
      <c r="JWC73" s="877"/>
      <c r="JWD73" s="877"/>
      <c r="JWE73" s="877"/>
      <c r="JWF73" s="877"/>
      <c r="JWG73" s="877"/>
      <c r="JWH73" s="877"/>
      <c r="JWI73" s="877"/>
      <c r="JWJ73" s="877"/>
      <c r="JWK73" s="877"/>
      <c r="JWL73" s="877"/>
      <c r="JWM73" s="877"/>
      <c r="JWN73" s="877"/>
      <c r="JWO73" s="877"/>
      <c r="JWP73" s="877"/>
      <c r="JWQ73" s="877"/>
      <c r="JWR73" s="877"/>
      <c r="JWS73" s="877"/>
      <c r="JWT73" s="877"/>
      <c r="JWU73" s="877"/>
      <c r="JWV73" s="877"/>
      <c r="JWW73" s="877"/>
      <c r="JWX73" s="877"/>
      <c r="JWY73" s="877"/>
      <c r="JWZ73" s="877"/>
      <c r="JXA73" s="877"/>
      <c r="JXB73" s="877"/>
      <c r="JXC73" s="877"/>
      <c r="JXD73" s="877"/>
      <c r="JXE73" s="877"/>
      <c r="JXF73" s="877"/>
      <c r="JXG73" s="877"/>
      <c r="JXH73" s="877"/>
      <c r="JXI73" s="877"/>
      <c r="JXJ73" s="877"/>
      <c r="JXK73" s="877"/>
      <c r="JXL73" s="877"/>
      <c r="JXM73" s="877"/>
      <c r="JXN73" s="877"/>
      <c r="JXO73" s="877"/>
      <c r="JXP73" s="877"/>
      <c r="JXQ73" s="877"/>
      <c r="JXR73" s="877"/>
      <c r="JXS73" s="877"/>
      <c r="JXT73" s="877"/>
      <c r="JXU73" s="877"/>
      <c r="JXV73" s="877"/>
      <c r="JXW73" s="877"/>
      <c r="JXX73" s="877"/>
      <c r="JXY73" s="877"/>
      <c r="JXZ73" s="877"/>
      <c r="JYA73" s="877"/>
      <c r="JYB73" s="877"/>
      <c r="JYC73" s="877"/>
      <c r="JYD73" s="877"/>
      <c r="JYE73" s="877"/>
      <c r="JYF73" s="877"/>
      <c r="JYG73" s="877"/>
      <c r="JYH73" s="877"/>
      <c r="JYI73" s="877"/>
      <c r="JYJ73" s="877"/>
      <c r="JYK73" s="877"/>
      <c r="JYL73" s="877"/>
      <c r="JYM73" s="877"/>
      <c r="JYN73" s="877"/>
      <c r="JYO73" s="877"/>
      <c r="JYP73" s="877"/>
      <c r="JYQ73" s="877"/>
      <c r="JYR73" s="877"/>
      <c r="JYS73" s="877"/>
      <c r="JYT73" s="877"/>
      <c r="JYU73" s="877"/>
      <c r="JYV73" s="877"/>
      <c r="JYW73" s="877"/>
      <c r="JYX73" s="877"/>
      <c r="JYY73" s="877"/>
      <c r="JYZ73" s="877"/>
      <c r="JZA73" s="877"/>
      <c r="JZB73" s="877"/>
      <c r="JZC73" s="877"/>
      <c r="JZD73" s="877"/>
      <c r="JZE73" s="877"/>
      <c r="JZF73" s="877"/>
      <c r="JZG73" s="877"/>
      <c r="JZH73" s="877"/>
      <c r="JZI73" s="877"/>
      <c r="JZJ73" s="877"/>
      <c r="JZK73" s="877"/>
      <c r="JZL73" s="877"/>
      <c r="JZM73" s="877"/>
      <c r="JZN73" s="877"/>
      <c r="JZO73" s="877"/>
      <c r="JZP73" s="877"/>
      <c r="JZQ73" s="877"/>
      <c r="JZR73" s="877"/>
      <c r="JZS73" s="877"/>
      <c r="JZT73" s="877"/>
      <c r="JZU73" s="877"/>
      <c r="JZV73" s="877"/>
      <c r="JZW73" s="877"/>
      <c r="JZX73" s="877"/>
      <c r="JZY73" s="877"/>
      <c r="JZZ73" s="877"/>
      <c r="KAA73" s="877"/>
      <c r="KAB73" s="877"/>
      <c r="KAC73" s="877"/>
      <c r="KAD73" s="877"/>
      <c r="KAE73" s="877"/>
      <c r="KAF73" s="877"/>
      <c r="KAG73" s="877"/>
      <c r="KAH73" s="877"/>
      <c r="KAI73" s="877"/>
      <c r="KAJ73" s="877"/>
      <c r="KAK73" s="877"/>
      <c r="KAL73" s="877"/>
      <c r="KAM73" s="877"/>
      <c r="KAN73" s="877"/>
      <c r="KAO73" s="877"/>
      <c r="KAP73" s="877"/>
      <c r="KAQ73" s="877"/>
      <c r="KAR73" s="877"/>
      <c r="KAS73" s="877"/>
      <c r="KAT73" s="877"/>
      <c r="KAU73" s="877"/>
      <c r="KAV73" s="877"/>
      <c r="KAW73" s="877"/>
      <c r="KAX73" s="877"/>
      <c r="KAY73" s="877"/>
      <c r="KAZ73" s="877"/>
      <c r="KBA73" s="877"/>
      <c r="KBB73" s="877"/>
      <c r="KBC73" s="877"/>
      <c r="KBD73" s="877"/>
      <c r="KBE73" s="877"/>
      <c r="KBF73" s="877"/>
      <c r="KBG73" s="877"/>
      <c r="KBH73" s="877"/>
      <c r="KBI73" s="877"/>
      <c r="KBJ73" s="877"/>
      <c r="KBK73" s="877"/>
      <c r="KBL73" s="877"/>
      <c r="KBM73" s="877"/>
      <c r="KBN73" s="877"/>
      <c r="KBO73" s="877"/>
      <c r="KBP73" s="877"/>
      <c r="KBQ73" s="877"/>
      <c r="KBR73" s="877"/>
      <c r="KBS73" s="877"/>
      <c r="KBT73" s="877"/>
      <c r="KBU73" s="877"/>
      <c r="KBV73" s="877"/>
      <c r="KBW73" s="877"/>
      <c r="KBX73" s="877"/>
      <c r="KBY73" s="877"/>
      <c r="KBZ73" s="877"/>
      <c r="KCA73" s="877"/>
      <c r="KCB73" s="877"/>
      <c r="KCC73" s="877"/>
      <c r="KCD73" s="877"/>
      <c r="KCE73" s="877"/>
      <c r="KCF73" s="877"/>
      <c r="KCG73" s="877"/>
      <c r="KCH73" s="877"/>
      <c r="KCI73" s="877"/>
      <c r="KCJ73" s="877"/>
      <c r="KCK73" s="877"/>
      <c r="KCL73" s="877"/>
      <c r="KCM73" s="877"/>
      <c r="KCN73" s="877"/>
      <c r="KCO73" s="877"/>
      <c r="KCP73" s="877"/>
      <c r="KCQ73" s="877"/>
      <c r="KCR73" s="877"/>
      <c r="KCS73" s="877"/>
      <c r="KCT73" s="877"/>
      <c r="KCU73" s="877"/>
      <c r="KCV73" s="877"/>
      <c r="KCW73" s="877"/>
      <c r="KCX73" s="877"/>
      <c r="KCY73" s="877"/>
      <c r="KCZ73" s="877"/>
      <c r="KDA73" s="877"/>
      <c r="KDB73" s="877"/>
      <c r="KDC73" s="877"/>
      <c r="KDD73" s="877"/>
      <c r="KDE73" s="877"/>
      <c r="KDF73" s="877"/>
      <c r="KDG73" s="877"/>
      <c r="KDH73" s="877"/>
      <c r="KDI73" s="877"/>
      <c r="KDJ73" s="877"/>
      <c r="KDK73" s="877"/>
      <c r="KDL73" s="877"/>
      <c r="KDM73" s="877"/>
      <c r="KDN73" s="877"/>
      <c r="KDO73" s="877"/>
      <c r="KDP73" s="877"/>
      <c r="KDQ73" s="877"/>
      <c r="KDR73" s="877"/>
      <c r="KDS73" s="877"/>
      <c r="KDT73" s="877"/>
      <c r="KDU73" s="877"/>
      <c r="KDV73" s="877"/>
      <c r="KDW73" s="877"/>
      <c r="KDX73" s="877"/>
      <c r="KDY73" s="877"/>
      <c r="KDZ73" s="877"/>
      <c r="KEA73" s="877"/>
      <c r="KEB73" s="877"/>
      <c r="KEC73" s="877"/>
      <c r="KED73" s="877"/>
      <c r="KEE73" s="877"/>
      <c r="KEF73" s="877"/>
      <c r="KEG73" s="877"/>
      <c r="KEH73" s="877"/>
      <c r="KEI73" s="877"/>
      <c r="KEJ73" s="877"/>
      <c r="KEK73" s="877"/>
      <c r="KEL73" s="877"/>
      <c r="KEM73" s="877"/>
      <c r="KEN73" s="877"/>
      <c r="KEO73" s="877"/>
      <c r="KEP73" s="877"/>
      <c r="KEQ73" s="877"/>
      <c r="KER73" s="877"/>
      <c r="KES73" s="877"/>
      <c r="KET73" s="877"/>
      <c r="KEU73" s="877"/>
      <c r="KEV73" s="877"/>
      <c r="KEW73" s="877"/>
      <c r="KEX73" s="877"/>
      <c r="KEY73" s="877"/>
      <c r="KEZ73" s="877"/>
      <c r="KFA73" s="877"/>
      <c r="KFB73" s="877"/>
      <c r="KFC73" s="877"/>
      <c r="KFD73" s="877"/>
      <c r="KFE73" s="877"/>
      <c r="KFF73" s="877"/>
      <c r="KFG73" s="877"/>
      <c r="KFH73" s="877"/>
      <c r="KFI73" s="877"/>
      <c r="KFJ73" s="877"/>
      <c r="KFK73" s="877"/>
      <c r="KFL73" s="877"/>
      <c r="KFM73" s="877"/>
      <c r="KFN73" s="877"/>
      <c r="KFO73" s="877"/>
      <c r="KFP73" s="877"/>
      <c r="KFQ73" s="877"/>
      <c r="KFR73" s="877"/>
      <c r="KFS73" s="877"/>
      <c r="KFT73" s="877"/>
      <c r="KFU73" s="877"/>
      <c r="KFV73" s="877"/>
      <c r="KFW73" s="877"/>
      <c r="KFX73" s="877"/>
      <c r="KFY73" s="877"/>
      <c r="KFZ73" s="877"/>
      <c r="KGA73" s="877"/>
      <c r="KGB73" s="877"/>
      <c r="KGC73" s="877"/>
      <c r="KGD73" s="877"/>
      <c r="KGE73" s="877"/>
      <c r="KGF73" s="877"/>
      <c r="KGG73" s="877"/>
      <c r="KGH73" s="877"/>
      <c r="KGI73" s="877"/>
      <c r="KGJ73" s="877"/>
      <c r="KGK73" s="877"/>
      <c r="KGL73" s="877"/>
      <c r="KGM73" s="877"/>
      <c r="KGN73" s="877"/>
      <c r="KGO73" s="877"/>
      <c r="KGP73" s="877"/>
      <c r="KGQ73" s="877"/>
      <c r="KGR73" s="877"/>
      <c r="KGS73" s="877"/>
      <c r="KGT73" s="877"/>
      <c r="KGU73" s="877"/>
      <c r="KGV73" s="877"/>
      <c r="KGW73" s="877"/>
      <c r="KGX73" s="877"/>
      <c r="KGY73" s="877"/>
      <c r="KGZ73" s="877"/>
      <c r="KHA73" s="877"/>
      <c r="KHB73" s="877"/>
      <c r="KHC73" s="877"/>
      <c r="KHD73" s="877"/>
      <c r="KHE73" s="877"/>
      <c r="KHF73" s="877"/>
      <c r="KHG73" s="877"/>
      <c r="KHH73" s="877"/>
      <c r="KHI73" s="877"/>
      <c r="KHJ73" s="877"/>
      <c r="KHK73" s="877"/>
      <c r="KHL73" s="877"/>
      <c r="KHM73" s="877"/>
      <c r="KHN73" s="877"/>
      <c r="KHO73" s="877"/>
      <c r="KHP73" s="877"/>
      <c r="KHQ73" s="877"/>
      <c r="KHR73" s="877"/>
      <c r="KHS73" s="877"/>
      <c r="KHT73" s="877"/>
      <c r="KHU73" s="877"/>
      <c r="KHV73" s="877"/>
      <c r="KHW73" s="877"/>
      <c r="KHX73" s="877"/>
      <c r="KHY73" s="877"/>
      <c r="KHZ73" s="877"/>
      <c r="KIA73" s="877"/>
      <c r="KIB73" s="877"/>
      <c r="KIC73" s="877"/>
      <c r="KID73" s="877"/>
      <c r="KIE73" s="877"/>
      <c r="KIF73" s="877"/>
      <c r="KIG73" s="877"/>
      <c r="KIH73" s="877"/>
      <c r="KII73" s="877"/>
      <c r="KIJ73" s="877"/>
      <c r="KIK73" s="877"/>
      <c r="KIL73" s="877"/>
      <c r="KIM73" s="877"/>
      <c r="KIN73" s="877"/>
      <c r="KIO73" s="877"/>
      <c r="KIP73" s="877"/>
      <c r="KIQ73" s="877"/>
      <c r="KIR73" s="877"/>
      <c r="KIS73" s="877"/>
      <c r="KIT73" s="877"/>
      <c r="KIU73" s="877"/>
      <c r="KIV73" s="877"/>
      <c r="KIW73" s="877"/>
      <c r="KIX73" s="877"/>
      <c r="KIY73" s="877"/>
      <c r="KIZ73" s="877"/>
      <c r="KJA73" s="877"/>
      <c r="KJB73" s="877"/>
      <c r="KJC73" s="877"/>
      <c r="KJD73" s="877"/>
      <c r="KJE73" s="877"/>
      <c r="KJF73" s="877"/>
      <c r="KJG73" s="877"/>
      <c r="KJH73" s="877"/>
      <c r="KJI73" s="877"/>
      <c r="KJJ73" s="877"/>
      <c r="KJK73" s="877"/>
      <c r="KJL73" s="877"/>
      <c r="KJM73" s="877"/>
      <c r="KJN73" s="877"/>
      <c r="KJO73" s="877"/>
      <c r="KJP73" s="877"/>
      <c r="KJQ73" s="877"/>
      <c r="KJR73" s="877"/>
      <c r="KJS73" s="877"/>
      <c r="KJT73" s="877"/>
      <c r="KJU73" s="877"/>
      <c r="KJV73" s="877"/>
      <c r="KJW73" s="877"/>
      <c r="KJX73" s="877"/>
      <c r="KJY73" s="877"/>
      <c r="KJZ73" s="877"/>
      <c r="KKA73" s="877"/>
      <c r="KKB73" s="877"/>
      <c r="KKC73" s="877"/>
      <c r="KKD73" s="877"/>
      <c r="KKE73" s="877"/>
      <c r="KKF73" s="877"/>
      <c r="KKG73" s="877"/>
      <c r="KKH73" s="877"/>
      <c r="KKI73" s="877"/>
      <c r="KKJ73" s="877"/>
      <c r="KKK73" s="877"/>
      <c r="KKL73" s="877"/>
      <c r="KKM73" s="877"/>
      <c r="KKN73" s="877"/>
      <c r="KKO73" s="877"/>
      <c r="KKP73" s="877"/>
      <c r="KKQ73" s="877"/>
      <c r="KKR73" s="877"/>
      <c r="KKS73" s="877"/>
      <c r="KKT73" s="877"/>
      <c r="KKU73" s="877"/>
      <c r="KKV73" s="877"/>
      <c r="KKW73" s="877"/>
      <c r="KKX73" s="877"/>
      <c r="KKY73" s="877"/>
      <c r="KKZ73" s="877"/>
      <c r="KLA73" s="877"/>
      <c r="KLB73" s="877"/>
      <c r="KLC73" s="877"/>
      <c r="KLD73" s="877"/>
      <c r="KLE73" s="877"/>
      <c r="KLF73" s="877"/>
      <c r="KLG73" s="877"/>
      <c r="KLH73" s="877"/>
      <c r="KLI73" s="877"/>
      <c r="KLJ73" s="877"/>
      <c r="KLK73" s="877"/>
      <c r="KLL73" s="877"/>
      <c r="KLM73" s="877"/>
      <c r="KLN73" s="877"/>
      <c r="KLO73" s="877"/>
      <c r="KLP73" s="877"/>
      <c r="KLQ73" s="877"/>
      <c r="KLR73" s="877"/>
      <c r="KLS73" s="877"/>
      <c r="KLT73" s="877"/>
      <c r="KLU73" s="877"/>
      <c r="KLV73" s="877"/>
      <c r="KLW73" s="877"/>
      <c r="KLX73" s="877"/>
      <c r="KLY73" s="877"/>
      <c r="KLZ73" s="877"/>
      <c r="KMA73" s="877"/>
      <c r="KMB73" s="877"/>
      <c r="KMC73" s="877"/>
      <c r="KMD73" s="877"/>
      <c r="KME73" s="877"/>
      <c r="KMF73" s="877"/>
      <c r="KMG73" s="877"/>
      <c r="KMH73" s="877"/>
      <c r="KMI73" s="877"/>
      <c r="KMJ73" s="877"/>
      <c r="KMK73" s="877"/>
      <c r="KML73" s="877"/>
      <c r="KMM73" s="877"/>
      <c r="KMN73" s="877"/>
      <c r="KMO73" s="877"/>
      <c r="KMP73" s="877"/>
      <c r="KMQ73" s="877"/>
      <c r="KMR73" s="877"/>
      <c r="KMS73" s="877"/>
      <c r="KMT73" s="877"/>
      <c r="KMU73" s="877"/>
      <c r="KMV73" s="877"/>
      <c r="KMW73" s="877"/>
      <c r="KMX73" s="877"/>
      <c r="KMY73" s="877"/>
      <c r="KMZ73" s="877"/>
      <c r="KNA73" s="877"/>
      <c r="KNB73" s="877"/>
      <c r="KNC73" s="877"/>
      <c r="KND73" s="877"/>
      <c r="KNE73" s="877"/>
      <c r="KNF73" s="877"/>
      <c r="KNG73" s="877"/>
      <c r="KNH73" s="877"/>
      <c r="KNI73" s="877"/>
      <c r="KNJ73" s="877"/>
      <c r="KNK73" s="877"/>
      <c r="KNL73" s="877"/>
      <c r="KNM73" s="877"/>
      <c r="KNN73" s="877"/>
      <c r="KNO73" s="877"/>
      <c r="KNP73" s="877"/>
      <c r="KNQ73" s="877"/>
      <c r="KNR73" s="877"/>
      <c r="KNS73" s="877"/>
      <c r="KNT73" s="877"/>
      <c r="KNU73" s="877"/>
      <c r="KNV73" s="877"/>
      <c r="KNW73" s="877"/>
      <c r="KNX73" s="877"/>
      <c r="KNY73" s="877"/>
      <c r="KNZ73" s="877"/>
      <c r="KOA73" s="877"/>
      <c r="KOB73" s="877"/>
      <c r="KOC73" s="877"/>
      <c r="KOD73" s="877"/>
      <c r="KOE73" s="877"/>
      <c r="KOF73" s="877"/>
      <c r="KOG73" s="877"/>
      <c r="KOH73" s="877"/>
      <c r="KOI73" s="877"/>
      <c r="KOJ73" s="877"/>
      <c r="KOK73" s="877"/>
      <c r="KOL73" s="877"/>
      <c r="KOM73" s="877"/>
      <c r="KON73" s="877"/>
      <c r="KOO73" s="877"/>
      <c r="KOP73" s="877"/>
      <c r="KOQ73" s="877"/>
      <c r="KOR73" s="877"/>
      <c r="KOS73" s="877"/>
      <c r="KOT73" s="877"/>
      <c r="KOU73" s="877"/>
      <c r="KOV73" s="877"/>
      <c r="KOW73" s="877"/>
      <c r="KOX73" s="877"/>
      <c r="KOY73" s="877"/>
      <c r="KOZ73" s="877"/>
      <c r="KPA73" s="877"/>
      <c r="KPB73" s="877"/>
      <c r="KPC73" s="877"/>
      <c r="KPD73" s="877"/>
      <c r="KPE73" s="877"/>
      <c r="KPF73" s="877"/>
      <c r="KPG73" s="877"/>
      <c r="KPH73" s="877"/>
      <c r="KPI73" s="877"/>
      <c r="KPJ73" s="877"/>
      <c r="KPK73" s="877"/>
      <c r="KPL73" s="877"/>
      <c r="KPM73" s="877"/>
      <c r="KPN73" s="877"/>
      <c r="KPO73" s="877"/>
      <c r="KPP73" s="877"/>
      <c r="KPQ73" s="877"/>
      <c r="KPR73" s="877"/>
      <c r="KPS73" s="877"/>
      <c r="KPT73" s="877"/>
      <c r="KPU73" s="877"/>
      <c r="KPV73" s="877"/>
      <c r="KPW73" s="877"/>
      <c r="KPX73" s="877"/>
      <c r="KPY73" s="877"/>
      <c r="KPZ73" s="877"/>
      <c r="KQA73" s="877"/>
      <c r="KQB73" s="877"/>
      <c r="KQC73" s="877"/>
      <c r="KQD73" s="877"/>
      <c r="KQE73" s="877"/>
      <c r="KQF73" s="877"/>
      <c r="KQG73" s="877"/>
      <c r="KQH73" s="877"/>
      <c r="KQI73" s="877"/>
      <c r="KQJ73" s="877"/>
      <c r="KQK73" s="877"/>
      <c r="KQL73" s="877"/>
      <c r="KQM73" s="877"/>
      <c r="KQN73" s="877"/>
      <c r="KQO73" s="877"/>
      <c r="KQP73" s="877"/>
      <c r="KQQ73" s="877"/>
      <c r="KQR73" s="877"/>
      <c r="KQS73" s="877"/>
      <c r="KQT73" s="877"/>
      <c r="KQU73" s="877"/>
      <c r="KQV73" s="877"/>
      <c r="KQW73" s="877"/>
      <c r="KQX73" s="877"/>
      <c r="KQY73" s="877"/>
      <c r="KQZ73" s="877"/>
      <c r="KRA73" s="877"/>
      <c r="KRB73" s="877"/>
      <c r="KRC73" s="877"/>
      <c r="KRD73" s="877"/>
      <c r="KRE73" s="877"/>
      <c r="KRF73" s="877"/>
      <c r="KRG73" s="877"/>
      <c r="KRH73" s="877"/>
      <c r="KRI73" s="877"/>
      <c r="KRJ73" s="877"/>
      <c r="KRK73" s="877"/>
      <c r="KRL73" s="877"/>
      <c r="KRM73" s="877"/>
      <c r="KRN73" s="877"/>
      <c r="KRO73" s="877"/>
      <c r="KRP73" s="877"/>
      <c r="KRQ73" s="877"/>
      <c r="KRR73" s="877"/>
      <c r="KRS73" s="877"/>
      <c r="KRT73" s="877"/>
      <c r="KRU73" s="877"/>
      <c r="KRV73" s="877"/>
      <c r="KRW73" s="877"/>
      <c r="KRX73" s="877"/>
      <c r="KRY73" s="877"/>
      <c r="KRZ73" s="877"/>
      <c r="KSA73" s="877"/>
      <c r="KSB73" s="877"/>
      <c r="KSC73" s="877"/>
      <c r="KSD73" s="877"/>
      <c r="KSE73" s="877"/>
      <c r="KSF73" s="877"/>
      <c r="KSG73" s="877"/>
      <c r="KSH73" s="877"/>
      <c r="KSI73" s="877"/>
      <c r="KSJ73" s="877"/>
      <c r="KSK73" s="877"/>
      <c r="KSL73" s="877"/>
      <c r="KSM73" s="877"/>
      <c r="KSN73" s="877"/>
      <c r="KSO73" s="877"/>
      <c r="KSP73" s="877"/>
      <c r="KSQ73" s="877"/>
      <c r="KSR73" s="877"/>
      <c r="KSS73" s="877"/>
      <c r="KST73" s="877"/>
      <c r="KSU73" s="877"/>
      <c r="KSV73" s="877"/>
      <c r="KSW73" s="877"/>
      <c r="KSX73" s="877"/>
      <c r="KSY73" s="877"/>
      <c r="KSZ73" s="877"/>
      <c r="KTA73" s="877"/>
      <c r="KTB73" s="877"/>
      <c r="KTC73" s="877"/>
      <c r="KTD73" s="877"/>
      <c r="KTE73" s="877"/>
      <c r="KTF73" s="877"/>
      <c r="KTG73" s="877"/>
      <c r="KTH73" s="877"/>
      <c r="KTI73" s="877"/>
      <c r="KTJ73" s="877"/>
      <c r="KTK73" s="877"/>
      <c r="KTL73" s="877"/>
      <c r="KTM73" s="877"/>
      <c r="KTN73" s="877"/>
      <c r="KTO73" s="877"/>
      <c r="KTP73" s="877"/>
      <c r="KTQ73" s="877"/>
      <c r="KTR73" s="877"/>
      <c r="KTS73" s="877"/>
      <c r="KTT73" s="877"/>
      <c r="KTU73" s="877"/>
      <c r="KTV73" s="877"/>
      <c r="KTW73" s="877"/>
      <c r="KTX73" s="877"/>
      <c r="KTY73" s="877"/>
      <c r="KTZ73" s="877"/>
      <c r="KUA73" s="877"/>
      <c r="KUB73" s="877"/>
      <c r="KUC73" s="877"/>
      <c r="KUD73" s="877"/>
      <c r="KUE73" s="877"/>
      <c r="KUF73" s="877"/>
      <c r="KUG73" s="877"/>
      <c r="KUH73" s="877"/>
      <c r="KUI73" s="877"/>
      <c r="KUJ73" s="877"/>
      <c r="KUK73" s="877"/>
      <c r="KUL73" s="877"/>
      <c r="KUM73" s="877"/>
      <c r="KUN73" s="877"/>
      <c r="KUO73" s="877"/>
      <c r="KUP73" s="877"/>
      <c r="KUQ73" s="877"/>
      <c r="KUR73" s="877"/>
      <c r="KUS73" s="877"/>
      <c r="KUT73" s="877"/>
      <c r="KUU73" s="877"/>
      <c r="KUV73" s="877"/>
      <c r="KUW73" s="877"/>
      <c r="KUX73" s="877"/>
      <c r="KUY73" s="877"/>
      <c r="KUZ73" s="877"/>
      <c r="KVA73" s="877"/>
      <c r="KVB73" s="877"/>
      <c r="KVC73" s="877"/>
      <c r="KVD73" s="877"/>
      <c r="KVE73" s="877"/>
      <c r="KVF73" s="877"/>
      <c r="KVG73" s="877"/>
      <c r="KVH73" s="877"/>
      <c r="KVI73" s="877"/>
      <c r="KVJ73" s="877"/>
      <c r="KVK73" s="877"/>
      <c r="KVL73" s="877"/>
      <c r="KVM73" s="877"/>
      <c r="KVN73" s="877"/>
      <c r="KVO73" s="877"/>
      <c r="KVP73" s="877"/>
      <c r="KVQ73" s="877"/>
      <c r="KVR73" s="877"/>
      <c r="KVS73" s="877"/>
      <c r="KVT73" s="877"/>
      <c r="KVU73" s="877"/>
      <c r="KVV73" s="877"/>
      <c r="KVW73" s="877"/>
      <c r="KVX73" s="877"/>
      <c r="KVY73" s="877"/>
      <c r="KVZ73" s="877"/>
      <c r="KWA73" s="877"/>
      <c r="KWB73" s="877"/>
      <c r="KWC73" s="877"/>
      <c r="KWD73" s="877"/>
      <c r="KWE73" s="877"/>
      <c r="KWF73" s="877"/>
      <c r="KWG73" s="877"/>
      <c r="KWH73" s="877"/>
      <c r="KWI73" s="877"/>
      <c r="KWJ73" s="877"/>
      <c r="KWK73" s="877"/>
      <c r="KWL73" s="877"/>
      <c r="KWM73" s="877"/>
      <c r="KWN73" s="877"/>
      <c r="KWO73" s="877"/>
      <c r="KWP73" s="877"/>
      <c r="KWQ73" s="877"/>
      <c r="KWR73" s="877"/>
      <c r="KWS73" s="877"/>
      <c r="KWT73" s="877"/>
      <c r="KWU73" s="877"/>
      <c r="KWV73" s="877"/>
      <c r="KWW73" s="877"/>
      <c r="KWX73" s="877"/>
      <c r="KWY73" s="877"/>
      <c r="KWZ73" s="877"/>
      <c r="KXA73" s="877"/>
      <c r="KXB73" s="877"/>
      <c r="KXC73" s="877"/>
      <c r="KXD73" s="877"/>
      <c r="KXE73" s="877"/>
      <c r="KXF73" s="877"/>
      <c r="KXG73" s="877"/>
      <c r="KXH73" s="877"/>
      <c r="KXI73" s="877"/>
      <c r="KXJ73" s="877"/>
      <c r="KXK73" s="877"/>
      <c r="KXL73" s="877"/>
      <c r="KXM73" s="877"/>
      <c r="KXN73" s="877"/>
      <c r="KXO73" s="877"/>
      <c r="KXP73" s="877"/>
      <c r="KXQ73" s="877"/>
      <c r="KXR73" s="877"/>
      <c r="KXS73" s="877"/>
      <c r="KXT73" s="877"/>
      <c r="KXU73" s="877"/>
      <c r="KXV73" s="877"/>
      <c r="KXW73" s="877"/>
      <c r="KXX73" s="877"/>
      <c r="KXY73" s="877"/>
      <c r="KXZ73" s="877"/>
      <c r="KYA73" s="877"/>
      <c r="KYB73" s="877"/>
      <c r="KYC73" s="877"/>
      <c r="KYD73" s="877"/>
      <c r="KYE73" s="877"/>
      <c r="KYF73" s="877"/>
      <c r="KYG73" s="877"/>
      <c r="KYH73" s="877"/>
      <c r="KYI73" s="877"/>
      <c r="KYJ73" s="877"/>
      <c r="KYK73" s="877"/>
      <c r="KYL73" s="877"/>
      <c r="KYM73" s="877"/>
      <c r="KYN73" s="877"/>
      <c r="KYO73" s="877"/>
      <c r="KYP73" s="877"/>
      <c r="KYQ73" s="877"/>
      <c r="KYR73" s="877"/>
      <c r="KYS73" s="877"/>
      <c r="KYT73" s="877"/>
      <c r="KYU73" s="877"/>
      <c r="KYV73" s="877"/>
      <c r="KYW73" s="877"/>
      <c r="KYX73" s="877"/>
      <c r="KYY73" s="877"/>
      <c r="KYZ73" s="877"/>
      <c r="KZA73" s="877"/>
      <c r="KZB73" s="877"/>
      <c r="KZC73" s="877"/>
      <c r="KZD73" s="877"/>
      <c r="KZE73" s="877"/>
      <c r="KZF73" s="877"/>
      <c r="KZG73" s="877"/>
      <c r="KZH73" s="877"/>
      <c r="KZI73" s="877"/>
      <c r="KZJ73" s="877"/>
      <c r="KZK73" s="877"/>
      <c r="KZL73" s="877"/>
      <c r="KZM73" s="877"/>
      <c r="KZN73" s="877"/>
      <c r="KZO73" s="877"/>
      <c r="KZP73" s="877"/>
      <c r="KZQ73" s="877"/>
      <c r="KZR73" s="877"/>
      <c r="KZS73" s="877"/>
      <c r="KZT73" s="877"/>
      <c r="KZU73" s="877"/>
      <c r="KZV73" s="877"/>
      <c r="KZW73" s="877"/>
      <c r="KZX73" s="877"/>
      <c r="KZY73" s="877"/>
      <c r="KZZ73" s="877"/>
      <c r="LAA73" s="877"/>
      <c r="LAB73" s="877"/>
      <c r="LAC73" s="877"/>
      <c r="LAD73" s="877"/>
      <c r="LAE73" s="877"/>
      <c r="LAF73" s="877"/>
      <c r="LAG73" s="877"/>
      <c r="LAH73" s="877"/>
      <c r="LAI73" s="877"/>
      <c r="LAJ73" s="877"/>
      <c r="LAK73" s="877"/>
      <c r="LAL73" s="877"/>
      <c r="LAM73" s="877"/>
      <c r="LAN73" s="877"/>
      <c r="LAO73" s="877"/>
      <c r="LAP73" s="877"/>
      <c r="LAQ73" s="877"/>
      <c r="LAR73" s="877"/>
      <c r="LAS73" s="877"/>
      <c r="LAT73" s="877"/>
      <c r="LAU73" s="877"/>
      <c r="LAV73" s="877"/>
      <c r="LAW73" s="877"/>
      <c r="LAX73" s="877"/>
      <c r="LAY73" s="877"/>
      <c r="LAZ73" s="877"/>
      <c r="LBA73" s="877"/>
      <c r="LBB73" s="877"/>
      <c r="LBC73" s="877"/>
      <c r="LBD73" s="877"/>
      <c r="LBE73" s="877"/>
      <c r="LBF73" s="877"/>
      <c r="LBG73" s="877"/>
      <c r="LBH73" s="877"/>
      <c r="LBI73" s="877"/>
      <c r="LBJ73" s="877"/>
      <c r="LBK73" s="877"/>
      <c r="LBL73" s="877"/>
      <c r="LBM73" s="877"/>
      <c r="LBN73" s="877"/>
      <c r="LBO73" s="877"/>
      <c r="LBP73" s="877"/>
      <c r="LBQ73" s="877"/>
      <c r="LBR73" s="877"/>
      <c r="LBS73" s="877"/>
      <c r="LBT73" s="877"/>
      <c r="LBU73" s="877"/>
      <c r="LBV73" s="877"/>
      <c r="LBW73" s="877"/>
      <c r="LBX73" s="877"/>
      <c r="LBY73" s="877"/>
      <c r="LBZ73" s="877"/>
      <c r="LCA73" s="877"/>
      <c r="LCB73" s="877"/>
      <c r="LCC73" s="877"/>
      <c r="LCD73" s="877"/>
      <c r="LCE73" s="877"/>
      <c r="LCF73" s="877"/>
      <c r="LCG73" s="877"/>
      <c r="LCH73" s="877"/>
      <c r="LCI73" s="877"/>
      <c r="LCJ73" s="877"/>
      <c r="LCK73" s="877"/>
      <c r="LCL73" s="877"/>
      <c r="LCM73" s="877"/>
      <c r="LCN73" s="877"/>
      <c r="LCO73" s="877"/>
      <c r="LCP73" s="877"/>
      <c r="LCQ73" s="877"/>
      <c r="LCR73" s="877"/>
      <c r="LCS73" s="877"/>
      <c r="LCT73" s="877"/>
      <c r="LCU73" s="877"/>
      <c r="LCV73" s="877"/>
      <c r="LCW73" s="877"/>
      <c r="LCX73" s="877"/>
      <c r="LCY73" s="877"/>
      <c r="LCZ73" s="877"/>
      <c r="LDA73" s="877"/>
      <c r="LDB73" s="877"/>
      <c r="LDC73" s="877"/>
      <c r="LDD73" s="877"/>
      <c r="LDE73" s="877"/>
      <c r="LDF73" s="877"/>
      <c r="LDG73" s="877"/>
      <c r="LDH73" s="877"/>
      <c r="LDI73" s="877"/>
      <c r="LDJ73" s="877"/>
      <c r="LDK73" s="877"/>
      <c r="LDL73" s="877"/>
      <c r="LDM73" s="877"/>
      <c r="LDN73" s="877"/>
      <c r="LDO73" s="877"/>
      <c r="LDP73" s="877"/>
      <c r="LDQ73" s="877"/>
      <c r="LDR73" s="877"/>
      <c r="LDS73" s="877"/>
      <c r="LDT73" s="877"/>
      <c r="LDU73" s="877"/>
      <c r="LDV73" s="877"/>
      <c r="LDW73" s="877"/>
      <c r="LDX73" s="877"/>
      <c r="LDY73" s="877"/>
      <c r="LDZ73" s="877"/>
      <c r="LEA73" s="877"/>
      <c r="LEB73" s="877"/>
      <c r="LEC73" s="877"/>
      <c r="LED73" s="877"/>
      <c r="LEE73" s="877"/>
      <c r="LEF73" s="877"/>
      <c r="LEG73" s="877"/>
      <c r="LEH73" s="877"/>
      <c r="LEI73" s="877"/>
      <c r="LEJ73" s="877"/>
      <c r="LEK73" s="877"/>
      <c r="LEL73" s="877"/>
      <c r="LEM73" s="877"/>
      <c r="LEN73" s="877"/>
      <c r="LEO73" s="877"/>
      <c r="LEP73" s="877"/>
      <c r="LEQ73" s="877"/>
      <c r="LER73" s="877"/>
      <c r="LES73" s="877"/>
      <c r="LET73" s="877"/>
      <c r="LEU73" s="877"/>
      <c r="LEV73" s="877"/>
      <c r="LEW73" s="877"/>
      <c r="LEX73" s="877"/>
      <c r="LEY73" s="877"/>
      <c r="LEZ73" s="877"/>
      <c r="LFA73" s="877"/>
      <c r="LFB73" s="877"/>
      <c r="LFC73" s="877"/>
      <c r="LFD73" s="877"/>
      <c r="LFE73" s="877"/>
      <c r="LFF73" s="877"/>
      <c r="LFG73" s="877"/>
      <c r="LFH73" s="877"/>
      <c r="LFI73" s="877"/>
      <c r="LFJ73" s="877"/>
      <c r="LFK73" s="877"/>
      <c r="LFL73" s="877"/>
      <c r="LFM73" s="877"/>
      <c r="LFN73" s="877"/>
      <c r="LFO73" s="877"/>
      <c r="LFP73" s="877"/>
      <c r="LFQ73" s="877"/>
      <c r="LFR73" s="877"/>
      <c r="LFS73" s="877"/>
      <c r="LFT73" s="877"/>
      <c r="LFU73" s="877"/>
      <c r="LFV73" s="877"/>
      <c r="LFW73" s="877"/>
      <c r="LFX73" s="877"/>
      <c r="LFY73" s="877"/>
      <c r="LFZ73" s="877"/>
      <c r="LGA73" s="877"/>
      <c r="LGB73" s="877"/>
      <c r="LGC73" s="877"/>
      <c r="LGD73" s="877"/>
      <c r="LGE73" s="877"/>
      <c r="LGF73" s="877"/>
      <c r="LGG73" s="877"/>
      <c r="LGH73" s="877"/>
      <c r="LGI73" s="877"/>
      <c r="LGJ73" s="877"/>
      <c r="LGK73" s="877"/>
      <c r="LGL73" s="877"/>
      <c r="LGM73" s="877"/>
      <c r="LGN73" s="877"/>
      <c r="LGO73" s="877"/>
      <c r="LGP73" s="877"/>
      <c r="LGQ73" s="877"/>
      <c r="LGR73" s="877"/>
      <c r="LGS73" s="877"/>
      <c r="LGT73" s="877"/>
      <c r="LGU73" s="877"/>
      <c r="LGV73" s="877"/>
      <c r="LGW73" s="877"/>
      <c r="LGX73" s="877"/>
      <c r="LGY73" s="877"/>
      <c r="LGZ73" s="877"/>
      <c r="LHA73" s="877"/>
      <c r="LHB73" s="877"/>
      <c r="LHC73" s="877"/>
      <c r="LHD73" s="877"/>
      <c r="LHE73" s="877"/>
      <c r="LHF73" s="877"/>
      <c r="LHG73" s="877"/>
      <c r="LHH73" s="877"/>
      <c r="LHI73" s="877"/>
      <c r="LHJ73" s="877"/>
      <c r="LHK73" s="877"/>
      <c r="LHL73" s="877"/>
      <c r="LHM73" s="877"/>
      <c r="LHN73" s="877"/>
      <c r="LHO73" s="877"/>
      <c r="LHP73" s="877"/>
      <c r="LHQ73" s="877"/>
      <c r="LHR73" s="877"/>
      <c r="LHS73" s="877"/>
      <c r="LHT73" s="877"/>
      <c r="LHU73" s="877"/>
      <c r="LHV73" s="877"/>
      <c r="LHW73" s="877"/>
      <c r="LHX73" s="877"/>
      <c r="LHY73" s="877"/>
      <c r="LHZ73" s="877"/>
      <c r="LIA73" s="877"/>
      <c r="LIB73" s="877"/>
      <c r="LIC73" s="877"/>
      <c r="LID73" s="877"/>
      <c r="LIE73" s="877"/>
      <c r="LIF73" s="877"/>
      <c r="LIG73" s="877"/>
      <c r="LIH73" s="877"/>
      <c r="LII73" s="877"/>
      <c r="LIJ73" s="877"/>
      <c r="LIK73" s="877"/>
      <c r="LIL73" s="877"/>
      <c r="LIM73" s="877"/>
      <c r="LIN73" s="877"/>
      <c r="LIO73" s="877"/>
      <c r="LIP73" s="877"/>
      <c r="LIQ73" s="877"/>
      <c r="LIR73" s="877"/>
      <c r="LIS73" s="877"/>
      <c r="LIT73" s="877"/>
      <c r="LIU73" s="877"/>
      <c r="LIV73" s="877"/>
      <c r="LIW73" s="877"/>
      <c r="LIX73" s="877"/>
      <c r="LIY73" s="877"/>
      <c r="LIZ73" s="877"/>
      <c r="LJA73" s="877"/>
      <c r="LJB73" s="877"/>
      <c r="LJC73" s="877"/>
      <c r="LJD73" s="877"/>
      <c r="LJE73" s="877"/>
      <c r="LJF73" s="877"/>
      <c r="LJG73" s="877"/>
      <c r="LJH73" s="877"/>
      <c r="LJI73" s="877"/>
      <c r="LJJ73" s="877"/>
      <c r="LJK73" s="877"/>
      <c r="LJL73" s="877"/>
      <c r="LJM73" s="877"/>
      <c r="LJN73" s="877"/>
      <c r="LJO73" s="877"/>
      <c r="LJP73" s="877"/>
      <c r="LJQ73" s="877"/>
      <c r="LJR73" s="877"/>
      <c r="LJS73" s="877"/>
      <c r="LJT73" s="877"/>
      <c r="LJU73" s="877"/>
      <c r="LJV73" s="877"/>
      <c r="LJW73" s="877"/>
      <c r="LJX73" s="877"/>
      <c r="LJY73" s="877"/>
      <c r="LJZ73" s="877"/>
      <c r="LKA73" s="877"/>
      <c r="LKB73" s="877"/>
      <c r="LKC73" s="877"/>
      <c r="LKD73" s="877"/>
      <c r="LKE73" s="877"/>
      <c r="LKF73" s="877"/>
      <c r="LKG73" s="877"/>
      <c r="LKH73" s="877"/>
      <c r="LKI73" s="877"/>
      <c r="LKJ73" s="877"/>
      <c r="LKK73" s="877"/>
      <c r="LKL73" s="877"/>
      <c r="LKM73" s="877"/>
      <c r="LKN73" s="877"/>
      <c r="LKO73" s="877"/>
      <c r="LKP73" s="877"/>
      <c r="LKQ73" s="877"/>
      <c r="LKR73" s="877"/>
      <c r="LKS73" s="877"/>
      <c r="LKT73" s="877"/>
      <c r="LKU73" s="877"/>
      <c r="LKV73" s="877"/>
      <c r="LKW73" s="877"/>
      <c r="LKX73" s="877"/>
      <c r="LKY73" s="877"/>
      <c r="LKZ73" s="877"/>
      <c r="LLA73" s="877"/>
      <c r="LLB73" s="877"/>
      <c r="LLC73" s="877"/>
      <c r="LLD73" s="877"/>
      <c r="LLE73" s="877"/>
      <c r="LLF73" s="877"/>
      <c r="LLG73" s="877"/>
      <c r="LLH73" s="877"/>
      <c r="LLI73" s="877"/>
      <c r="LLJ73" s="877"/>
      <c r="LLK73" s="877"/>
      <c r="LLL73" s="877"/>
      <c r="LLM73" s="877"/>
      <c r="LLN73" s="877"/>
      <c r="LLO73" s="877"/>
      <c r="LLP73" s="877"/>
      <c r="LLQ73" s="877"/>
      <c r="LLR73" s="877"/>
      <c r="LLS73" s="877"/>
      <c r="LLT73" s="877"/>
      <c r="LLU73" s="877"/>
      <c r="LLV73" s="877"/>
      <c r="LLW73" s="877"/>
      <c r="LLX73" s="877"/>
      <c r="LLY73" s="877"/>
      <c r="LLZ73" s="877"/>
      <c r="LMA73" s="877"/>
      <c r="LMB73" s="877"/>
      <c r="LMC73" s="877"/>
      <c r="LMD73" s="877"/>
      <c r="LME73" s="877"/>
      <c r="LMF73" s="877"/>
      <c r="LMG73" s="877"/>
      <c r="LMH73" s="877"/>
      <c r="LMI73" s="877"/>
      <c r="LMJ73" s="877"/>
      <c r="LMK73" s="877"/>
      <c r="LML73" s="877"/>
      <c r="LMM73" s="877"/>
      <c r="LMN73" s="877"/>
      <c r="LMO73" s="877"/>
      <c r="LMP73" s="877"/>
      <c r="LMQ73" s="877"/>
      <c r="LMR73" s="877"/>
      <c r="LMS73" s="877"/>
      <c r="LMT73" s="877"/>
      <c r="LMU73" s="877"/>
      <c r="LMV73" s="877"/>
      <c r="LMW73" s="877"/>
      <c r="LMX73" s="877"/>
      <c r="LMY73" s="877"/>
      <c r="LMZ73" s="877"/>
      <c r="LNA73" s="877"/>
      <c r="LNB73" s="877"/>
      <c r="LNC73" s="877"/>
      <c r="LND73" s="877"/>
      <c r="LNE73" s="877"/>
      <c r="LNF73" s="877"/>
      <c r="LNG73" s="877"/>
      <c r="LNH73" s="877"/>
      <c r="LNI73" s="877"/>
      <c r="LNJ73" s="877"/>
      <c r="LNK73" s="877"/>
      <c r="LNL73" s="877"/>
      <c r="LNM73" s="877"/>
      <c r="LNN73" s="877"/>
      <c r="LNO73" s="877"/>
      <c r="LNP73" s="877"/>
      <c r="LNQ73" s="877"/>
      <c r="LNR73" s="877"/>
      <c r="LNS73" s="877"/>
      <c r="LNT73" s="877"/>
      <c r="LNU73" s="877"/>
      <c r="LNV73" s="877"/>
      <c r="LNW73" s="877"/>
      <c r="LNX73" s="877"/>
      <c r="LNY73" s="877"/>
      <c r="LNZ73" s="877"/>
      <c r="LOA73" s="877"/>
      <c r="LOB73" s="877"/>
      <c r="LOC73" s="877"/>
      <c r="LOD73" s="877"/>
      <c r="LOE73" s="877"/>
      <c r="LOF73" s="877"/>
      <c r="LOG73" s="877"/>
      <c r="LOH73" s="877"/>
      <c r="LOI73" s="877"/>
      <c r="LOJ73" s="877"/>
      <c r="LOK73" s="877"/>
      <c r="LOL73" s="877"/>
      <c r="LOM73" s="877"/>
      <c r="LON73" s="877"/>
      <c r="LOO73" s="877"/>
      <c r="LOP73" s="877"/>
      <c r="LOQ73" s="877"/>
      <c r="LOR73" s="877"/>
      <c r="LOS73" s="877"/>
      <c r="LOT73" s="877"/>
      <c r="LOU73" s="877"/>
      <c r="LOV73" s="877"/>
      <c r="LOW73" s="877"/>
      <c r="LOX73" s="877"/>
      <c r="LOY73" s="877"/>
      <c r="LOZ73" s="877"/>
      <c r="LPA73" s="877"/>
      <c r="LPB73" s="877"/>
      <c r="LPC73" s="877"/>
      <c r="LPD73" s="877"/>
      <c r="LPE73" s="877"/>
      <c r="LPF73" s="877"/>
      <c r="LPG73" s="877"/>
      <c r="LPH73" s="877"/>
      <c r="LPI73" s="877"/>
      <c r="LPJ73" s="877"/>
      <c r="LPK73" s="877"/>
      <c r="LPL73" s="877"/>
      <c r="LPM73" s="877"/>
      <c r="LPN73" s="877"/>
      <c r="LPO73" s="877"/>
      <c r="LPP73" s="877"/>
      <c r="LPQ73" s="877"/>
      <c r="LPR73" s="877"/>
      <c r="LPS73" s="877"/>
      <c r="LPT73" s="877"/>
      <c r="LPU73" s="877"/>
      <c r="LPV73" s="877"/>
      <c r="LPW73" s="877"/>
      <c r="LPX73" s="877"/>
      <c r="LPY73" s="877"/>
      <c r="LPZ73" s="877"/>
      <c r="LQA73" s="877"/>
      <c r="LQB73" s="877"/>
      <c r="LQC73" s="877"/>
      <c r="LQD73" s="877"/>
      <c r="LQE73" s="877"/>
      <c r="LQF73" s="877"/>
      <c r="LQG73" s="877"/>
      <c r="LQH73" s="877"/>
      <c r="LQI73" s="877"/>
      <c r="LQJ73" s="877"/>
      <c r="LQK73" s="877"/>
      <c r="LQL73" s="877"/>
      <c r="LQM73" s="877"/>
      <c r="LQN73" s="877"/>
      <c r="LQO73" s="877"/>
      <c r="LQP73" s="877"/>
      <c r="LQQ73" s="877"/>
      <c r="LQR73" s="877"/>
      <c r="LQS73" s="877"/>
      <c r="LQT73" s="877"/>
      <c r="LQU73" s="877"/>
      <c r="LQV73" s="877"/>
      <c r="LQW73" s="877"/>
      <c r="LQX73" s="877"/>
      <c r="LQY73" s="877"/>
      <c r="LQZ73" s="877"/>
      <c r="LRA73" s="877"/>
      <c r="LRB73" s="877"/>
      <c r="LRC73" s="877"/>
      <c r="LRD73" s="877"/>
      <c r="LRE73" s="877"/>
      <c r="LRF73" s="877"/>
      <c r="LRG73" s="877"/>
      <c r="LRH73" s="877"/>
      <c r="LRI73" s="877"/>
      <c r="LRJ73" s="877"/>
      <c r="LRK73" s="877"/>
      <c r="LRL73" s="877"/>
      <c r="LRM73" s="877"/>
      <c r="LRN73" s="877"/>
      <c r="LRO73" s="877"/>
      <c r="LRP73" s="877"/>
      <c r="LRQ73" s="877"/>
      <c r="LRR73" s="877"/>
      <c r="LRS73" s="877"/>
      <c r="LRT73" s="877"/>
      <c r="LRU73" s="877"/>
      <c r="LRV73" s="877"/>
      <c r="LRW73" s="877"/>
      <c r="LRX73" s="877"/>
      <c r="LRY73" s="877"/>
      <c r="LRZ73" s="877"/>
      <c r="LSA73" s="877"/>
      <c r="LSB73" s="877"/>
      <c r="LSC73" s="877"/>
      <c r="LSD73" s="877"/>
      <c r="LSE73" s="877"/>
      <c r="LSF73" s="877"/>
      <c r="LSG73" s="877"/>
      <c r="LSH73" s="877"/>
      <c r="LSI73" s="877"/>
      <c r="LSJ73" s="877"/>
      <c r="LSK73" s="877"/>
      <c r="LSL73" s="877"/>
      <c r="LSM73" s="877"/>
      <c r="LSN73" s="877"/>
      <c r="LSO73" s="877"/>
      <c r="LSP73" s="877"/>
      <c r="LSQ73" s="877"/>
      <c r="LSR73" s="877"/>
      <c r="LSS73" s="877"/>
      <c r="LST73" s="877"/>
      <c r="LSU73" s="877"/>
      <c r="LSV73" s="877"/>
      <c r="LSW73" s="877"/>
      <c r="LSX73" s="877"/>
      <c r="LSY73" s="877"/>
      <c r="LSZ73" s="877"/>
      <c r="LTA73" s="877"/>
      <c r="LTB73" s="877"/>
      <c r="LTC73" s="877"/>
      <c r="LTD73" s="877"/>
      <c r="LTE73" s="877"/>
      <c r="LTF73" s="877"/>
      <c r="LTG73" s="877"/>
      <c r="LTH73" s="877"/>
      <c r="LTI73" s="877"/>
      <c r="LTJ73" s="877"/>
      <c r="LTK73" s="877"/>
      <c r="LTL73" s="877"/>
      <c r="LTM73" s="877"/>
      <c r="LTN73" s="877"/>
      <c r="LTO73" s="877"/>
      <c r="LTP73" s="877"/>
      <c r="LTQ73" s="877"/>
      <c r="LTR73" s="877"/>
      <c r="LTS73" s="877"/>
      <c r="LTT73" s="877"/>
      <c r="LTU73" s="877"/>
      <c r="LTV73" s="877"/>
      <c r="LTW73" s="877"/>
      <c r="LTX73" s="877"/>
      <c r="LTY73" s="877"/>
      <c r="LTZ73" s="877"/>
      <c r="LUA73" s="877"/>
      <c r="LUB73" s="877"/>
      <c r="LUC73" s="877"/>
      <c r="LUD73" s="877"/>
      <c r="LUE73" s="877"/>
      <c r="LUF73" s="877"/>
      <c r="LUG73" s="877"/>
      <c r="LUH73" s="877"/>
      <c r="LUI73" s="877"/>
      <c r="LUJ73" s="877"/>
      <c r="LUK73" s="877"/>
      <c r="LUL73" s="877"/>
      <c r="LUM73" s="877"/>
      <c r="LUN73" s="877"/>
      <c r="LUO73" s="877"/>
      <c r="LUP73" s="877"/>
      <c r="LUQ73" s="877"/>
      <c r="LUR73" s="877"/>
      <c r="LUS73" s="877"/>
      <c r="LUT73" s="877"/>
      <c r="LUU73" s="877"/>
      <c r="LUV73" s="877"/>
      <c r="LUW73" s="877"/>
      <c r="LUX73" s="877"/>
      <c r="LUY73" s="877"/>
      <c r="LUZ73" s="877"/>
      <c r="LVA73" s="877"/>
      <c r="LVB73" s="877"/>
      <c r="LVC73" s="877"/>
      <c r="LVD73" s="877"/>
      <c r="LVE73" s="877"/>
      <c r="LVF73" s="877"/>
      <c r="LVG73" s="877"/>
      <c r="LVH73" s="877"/>
      <c r="LVI73" s="877"/>
      <c r="LVJ73" s="877"/>
      <c r="LVK73" s="877"/>
      <c r="LVL73" s="877"/>
      <c r="LVM73" s="877"/>
      <c r="LVN73" s="877"/>
      <c r="LVO73" s="877"/>
      <c r="LVP73" s="877"/>
      <c r="LVQ73" s="877"/>
      <c r="LVR73" s="877"/>
      <c r="LVS73" s="877"/>
      <c r="LVT73" s="877"/>
      <c r="LVU73" s="877"/>
      <c r="LVV73" s="877"/>
      <c r="LVW73" s="877"/>
      <c r="LVX73" s="877"/>
      <c r="LVY73" s="877"/>
      <c r="LVZ73" s="877"/>
      <c r="LWA73" s="877"/>
      <c r="LWB73" s="877"/>
      <c r="LWC73" s="877"/>
      <c r="LWD73" s="877"/>
      <c r="LWE73" s="877"/>
      <c r="LWF73" s="877"/>
      <c r="LWG73" s="877"/>
      <c r="LWH73" s="877"/>
      <c r="LWI73" s="877"/>
      <c r="LWJ73" s="877"/>
      <c r="LWK73" s="877"/>
      <c r="LWL73" s="877"/>
      <c r="LWM73" s="877"/>
      <c r="LWN73" s="877"/>
      <c r="LWO73" s="877"/>
      <c r="LWP73" s="877"/>
      <c r="LWQ73" s="877"/>
      <c r="LWR73" s="877"/>
      <c r="LWS73" s="877"/>
      <c r="LWT73" s="877"/>
      <c r="LWU73" s="877"/>
      <c r="LWV73" s="877"/>
      <c r="LWW73" s="877"/>
      <c r="LWX73" s="877"/>
      <c r="LWY73" s="877"/>
      <c r="LWZ73" s="877"/>
      <c r="LXA73" s="877"/>
      <c r="LXB73" s="877"/>
      <c r="LXC73" s="877"/>
      <c r="LXD73" s="877"/>
      <c r="LXE73" s="877"/>
      <c r="LXF73" s="877"/>
      <c r="LXG73" s="877"/>
      <c r="LXH73" s="877"/>
      <c r="LXI73" s="877"/>
      <c r="LXJ73" s="877"/>
      <c r="LXK73" s="877"/>
      <c r="LXL73" s="877"/>
      <c r="LXM73" s="877"/>
      <c r="LXN73" s="877"/>
      <c r="LXO73" s="877"/>
      <c r="LXP73" s="877"/>
      <c r="LXQ73" s="877"/>
      <c r="LXR73" s="877"/>
      <c r="LXS73" s="877"/>
      <c r="LXT73" s="877"/>
      <c r="LXU73" s="877"/>
      <c r="LXV73" s="877"/>
      <c r="LXW73" s="877"/>
      <c r="LXX73" s="877"/>
      <c r="LXY73" s="877"/>
      <c r="LXZ73" s="877"/>
      <c r="LYA73" s="877"/>
      <c r="LYB73" s="877"/>
      <c r="LYC73" s="877"/>
      <c r="LYD73" s="877"/>
      <c r="LYE73" s="877"/>
      <c r="LYF73" s="877"/>
      <c r="LYG73" s="877"/>
      <c r="LYH73" s="877"/>
      <c r="LYI73" s="877"/>
      <c r="LYJ73" s="877"/>
      <c r="LYK73" s="877"/>
      <c r="LYL73" s="877"/>
      <c r="LYM73" s="877"/>
      <c r="LYN73" s="877"/>
      <c r="LYO73" s="877"/>
      <c r="LYP73" s="877"/>
      <c r="LYQ73" s="877"/>
      <c r="LYR73" s="877"/>
      <c r="LYS73" s="877"/>
      <c r="LYT73" s="877"/>
      <c r="LYU73" s="877"/>
      <c r="LYV73" s="877"/>
      <c r="LYW73" s="877"/>
      <c r="LYX73" s="877"/>
      <c r="LYY73" s="877"/>
      <c r="LYZ73" s="877"/>
      <c r="LZA73" s="877"/>
      <c r="LZB73" s="877"/>
      <c r="LZC73" s="877"/>
      <c r="LZD73" s="877"/>
      <c r="LZE73" s="877"/>
      <c r="LZF73" s="877"/>
      <c r="LZG73" s="877"/>
      <c r="LZH73" s="877"/>
      <c r="LZI73" s="877"/>
      <c r="LZJ73" s="877"/>
      <c r="LZK73" s="877"/>
      <c r="LZL73" s="877"/>
      <c r="LZM73" s="877"/>
      <c r="LZN73" s="877"/>
      <c r="LZO73" s="877"/>
      <c r="LZP73" s="877"/>
      <c r="LZQ73" s="877"/>
      <c r="LZR73" s="877"/>
      <c r="LZS73" s="877"/>
      <c r="LZT73" s="877"/>
      <c r="LZU73" s="877"/>
      <c r="LZV73" s="877"/>
      <c r="LZW73" s="877"/>
      <c r="LZX73" s="877"/>
      <c r="LZY73" s="877"/>
      <c r="LZZ73" s="877"/>
      <c r="MAA73" s="877"/>
      <c r="MAB73" s="877"/>
      <c r="MAC73" s="877"/>
      <c r="MAD73" s="877"/>
      <c r="MAE73" s="877"/>
      <c r="MAF73" s="877"/>
      <c r="MAG73" s="877"/>
      <c r="MAH73" s="877"/>
      <c r="MAI73" s="877"/>
      <c r="MAJ73" s="877"/>
      <c r="MAK73" s="877"/>
      <c r="MAL73" s="877"/>
      <c r="MAM73" s="877"/>
      <c r="MAN73" s="877"/>
      <c r="MAO73" s="877"/>
      <c r="MAP73" s="877"/>
      <c r="MAQ73" s="877"/>
      <c r="MAR73" s="877"/>
      <c r="MAS73" s="877"/>
      <c r="MAT73" s="877"/>
      <c r="MAU73" s="877"/>
      <c r="MAV73" s="877"/>
      <c r="MAW73" s="877"/>
      <c r="MAX73" s="877"/>
      <c r="MAY73" s="877"/>
      <c r="MAZ73" s="877"/>
      <c r="MBA73" s="877"/>
      <c r="MBB73" s="877"/>
      <c r="MBC73" s="877"/>
      <c r="MBD73" s="877"/>
      <c r="MBE73" s="877"/>
      <c r="MBF73" s="877"/>
      <c r="MBG73" s="877"/>
      <c r="MBH73" s="877"/>
      <c r="MBI73" s="877"/>
      <c r="MBJ73" s="877"/>
      <c r="MBK73" s="877"/>
      <c r="MBL73" s="877"/>
      <c r="MBM73" s="877"/>
      <c r="MBN73" s="877"/>
      <c r="MBO73" s="877"/>
      <c r="MBP73" s="877"/>
      <c r="MBQ73" s="877"/>
      <c r="MBR73" s="877"/>
      <c r="MBS73" s="877"/>
      <c r="MBT73" s="877"/>
      <c r="MBU73" s="877"/>
      <c r="MBV73" s="877"/>
      <c r="MBW73" s="877"/>
      <c r="MBX73" s="877"/>
      <c r="MBY73" s="877"/>
      <c r="MBZ73" s="877"/>
      <c r="MCA73" s="877"/>
      <c r="MCB73" s="877"/>
      <c r="MCC73" s="877"/>
      <c r="MCD73" s="877"/>
      <c r="MCE73" s="877"/>
      <c r="MCF73" s="877"/>
      <c r="MCG73" s="877"/>
      <c r="MCH73" s="877"/>
      <c r="MCI73" s="877"/>
      <c r="MCJ73" s="877"/>
      <c r="MCK73" s="877"/>
      <c r="MCL73" s="877"/>
      <c r="MCM73" s="877"/>
      <c r="MCN73" s="877"/>
      <c r="MCO73" s="877"/>
      <c r="MCP73" s="877"/>
      <c r="MCQ73" s="877"/>
      <c r="MCR73" s="877"/>
      <c r="MCS73" s="877"/>
      <c r="MCT73" s="877"/>
      <c r="MCU73" s="877"/>
      <c r="MCV73" s="877"/>
      <c r="MCW73" s="877"/>
      <c r="MCX73" s="877"/>
      <c r="MCY73" s="877"/>
      <c r="MCZ73" s="877"/>
      <c r="MDA73" s="877"/>
      <c r="MDB73" s="877"/>
      <c r="MDC73" s="877"/>
      <c r="MDD73" s="877"/>
      <c r="MDE73" s="877"/>
      <c r="MDF73" s="877"/>
      <c r="MDG73" s="877"/>
      <c r="MDH73" s="877"/>
      <c r="MDI73" s="877"/>
      <c r="MDJ73" s="877"/>
      <c r="MDK73" s="877"/>
      <c r="MDL73" s="877"/>
      <c r="MDM73" s="877"/>
      <c r="MDN73" s="877"/>
      <c r="MDO73" s="877"/>
      <c r="MDP73" s="877"/>
      <c r="MDQ73" s="877"/>
      <c r="MDR73" s="877"/>
      <c r="MDS73" s="877"/>
      <c r="MDT73" s="877"/>
      <c r="MDU73" s="877"/>
      <c r="MDV73" s="877"/>
      <c r="MDW73" s="877"/>
      <c r="MDX73" s="877"/>
      <c r="MDY73" s="877"/>
      <c r="MDZ73" s="877"/>
      <c r="MEA73" s="877"/>
      <c r="MEB73" s="877"/>
      <c r="MEC73" s="877"/>
      <c r="MED73" s="877"/>
      <c r="MEE73" s="877"/>
      <c r="MEF73" s="877"/>
      <c r="MEG73" s="877"/>
      <c r="MEH73" s="877"/>
      <c r="MEI73" s="877"/>
      <c r="MEJ73" s="877"/>
      <c r="MEK73" s="877"/>
      <c r="MEL73" s="877"/>
      <c r="MEM73" s="877"/>
      <c r="MEN73" s="877"/>
      <c r="MEO73" s="877"/>
      <c r="MEP73" s="877"/>
      <c r="MEQ73" s="877"/>
      <c r="MER73" s="877"/>
      <c r="MES73" s="877"/>
      <c r="MET73" s="877"/>
      <c r="MEU73" s="877"/>
      <c r="MEV73" s="877"/>
      <c r="MEW73" s="877"/>
      <c r="MEX73" s="877"/>
      <c r="MEY73" s="877"/>
      <c r="MEZ73" s="877"/>
      <c r="MFA73" s="877"/>
      <c r="MFB73" s="877"/>
      <c r="MFC73" s="877"/>
      <c r="MFD73" s="877"/>
      <c r="MFE73" s="877"/>
      <c r="MFF73" s="877"/>
      <c r="MFG73" s="877"/>
      <c r="MFH73" s="877"/>
      <c r="MFI73" s="877"/>
      <c r="MFJ73" s="877"/>
      <c r="MFK73" s="877"/>
      <c r="MFL73" s="877"/>
      <c r="MFM73" s="877"/>
      <c r="MFN73" s="877"/>
      <c r="MFO73" s="877"/>
      <c r="MFP73" s="877"/>
      <c r="MFQ73" s="877"/>
      <c r="MFR73" s="877"/>
      <c r="MFS73" s="877"/>
      <c r="MFT73" s="877"/>
      <c r="MFU73" s="877"/>
      <c r="MFV73" s="877"/>
      <c r="MFW73" s="877"/>
      <c r="MFX73" s="877"/>
      <c r="MFY73" s="877"/>
      <c r="MFZ73" s="877"/>
      <c r="MGA73" s="877"/>
      <c r="MGB73" s="877"/>
      <c r="MGC73" s="877"/>
      <c r="MGD73" s="877"/>
      <c r="MGE73" s="877"/>
      <c r="MGF73" s="877"/>
      <c r="MGG73" s="877"/>
      <c r="MGH73" s="877"/>
      <c r="MGI73" s="877"/>
      <c r="MGJ73" s="877"/>
      <c r="MGK73" s="877"/>
      <c r="MGL73" s="877"/>
      <c r="MGM73" s="877"/>
      <c r="MGN73" s="877"/>
      <c r="MGO73" s="877"/>
      <c r="MGP73" s="877"/>
      <c r="MGQ73" s="877"/>
      <c r="MGR73" s="877"/>
      <c r="MGS73" s="877"/>
      <c r="MGT73" s="877"/>
      <c r="MGU73" s="877"/>
      <c r="MGV73" s="877"/>
      <c r="MGW73" s="877"/>
      <c r="MGX73" s="877"/>
      <c r="MGY73" s="877"/>
      <c r="MGZ73" s="877"/>
      <c r="MHA73" s="877"/>
      <c r="MHB73" s="877"/>
      <c r="MHC73" s="877"/>
      <c r="MHD73" s="877"/>
      <c r="MHE73" s="877"/>
      <c r="MHF73" s="877"/>
      <c r="MHG73" s="877"/>
      <c r="MHH73" s="877"/>
      <c r="MHI73" s="877"/>
      <c r="MHJ73" s="877"/>
      <c r="MHK73" s="877"/>
      <c r="MHL73" s="877"/>
      <c r="MHM73" s="877"/>
      <c r="MHN73" s="877"/>
      <c r="MHO73" s="877"/>
      <c r="MHP73" s="877"/>
      <c r="MHQ73" s="877"/>
      <c r="MHR73" s="877"/>
      <c r="MHS73" s="877"/>
      <c r="MHT73" s="877"/>
      <c r="MHU73" s="877"/>
      <c r="MHV73" s="877"/>
      <c r="MHW73" s="877"/>
      <c r="MHX73" s="877"/>
      <c r="MHY73" s="877"/>
      <c r="MHZ73" s="877"/>
      <c r="MIA73" s="877"/>
      <c r="MIB73" s="877"/>
      <c r="MIC73" s="877"/>
      <c r="MID73" s="877"/>
      <c r="MIE73" s="877"/>
      <c r="MIF73" s="877"/>
      <c r="MIG73" s="877"/>
      <c r="MIH73" s="877"/>
      <c r="MII73" s="877"/>
      <c r="MIJ73" s="877"/>
      <c r="MIK73" s="877"/>
      <c r="MIL73" s="877"/>
      <c r="MIM73" s="877"/>
      <c r="MIN73" s="877"/>
      <c r="MIO73" s="877"/>
      <c r="MIP73" s="877"/>
      <c r="MIQ73" s="877"/>
      <c r="MIR73" s="877"/>
      <c r="MIS73" s="877"/>
      <c r="MIT73" s="877"/>
      <c r="MIU73" s="877"/>
      <c r="MIV73" s="877"/>
      <c r="MIW73" s="877"/>
      <c r="MIX73" s="877"/>
      <c r="MIY73" s="877"/>
      <c r="MIZ73" s="877"/>
      <c r="MJA73" s="877"/>
      <c r="MJB73" s="877"/>
      <c r="MJC73" s="877"/>
      <c r="MJD73" s="877"/>
      <c r="MJE73" s="877"/>
      <c r="MJF73" s="877"/>
      <c r="MJG73" s="877"/>
      <c r="MJH73" s="877"/>
      <c r="MJI73" s="877"/>
      <c r="MJJ73" s="877"/>
      <c r="MJK73" s="877"/>
      <c r="MJL73" s="877"/>
      <c r="MJM73" s="877"/>
      <c r="MJN73" s="877"/>
      <c r="MJO73" s="877"/>
      <c r="MJP73" s="877"/>
      <c r="MJQ73" s="877"/>
      <c r="MJR73" s="877"/>
      <c r="MJS73" s="877"/>
      <c r="MJT73" s="877"/>
      <c r="MJU73" s="877"/>
      <c r="MJV73" s="877"/>
      <c r="MJW73" s="877"/>
      <c r="MJX73" s="877"/>
      <c r="MJY73" s="877"/>
      <c r="MJZ73" s="877"/>
      <c r="MKA73" s="877"/>
      <c r="MKB73" s="877"/>
      <c r="MKC73" s="877"/>
      <c r="MKD73" s="877"/>
      <c r="MKE73" s="877"/>
      <c r="MKF73" s="877"/>
      <c r="MKG73" s="877"/>
      <c r="MKH73" s="877"/>
      <c r="MKI73" s="877"/>
      <c r="MKJ73" s="877"/>
      <c r="MKK73" s="877"/>
      <c r="MKL73" s="877"/>
      <c r="MKM73" s="877"/>
      <c r="MKN73" s="877"/>
      <c r="MKO73" s="877"/>
      <c r="MKP73" s="877"/>
      <c r="MKQ73" s="877"/>
      <c r="MKR73" s="877"/>
      <c r="MKS73" s="877"/>
      <c r="MKT73" s="877"/>
      <c r="MKU73" s="877"/>
      <c r="MKV73" s="877"/>
      <c r="MKW73" s="877"/>
      <c r="MKX73" s="877"/>
      <c r="MKY73" s="877"/>
      <c r="MKZ73" s="877"/>
      <c r="MLA73" s="877"/>
      <c r="MLB73" s="877"/>
      <c r="MLC73" s="877"/>
      <c r="MLD73" s="877"/>
      <c r="MLE73" s="877"/>
      <c r="MLF73" s="877"/>
      <c r="MLG73" s="877"/>
      <c r="MLH73" s="877"/>
      <c r="MLI73" s="877"/>
      <c r="MLJ73" s="877"/>
      <c r="MLK73" s="877"/>
      <c r="MLL73" s="877"/>
      <c r="MLM73" s="877"/>
      <c r="MLN73" s="877"/>
      <c r="MLO73" s="877"/>
      <c r="MLP73" s="877"/>
      <c r="MLQ73" s="877"/>
      <c r="MLR73" s="877"/>
      <c r="MLS73" s="877"/>
      <c r="MLT73" s="877"/>
      <c r="MLU73" s="877"/>
      <c r="MLV73" s="877"/>
      <c r="MLW73" s="877"/>
      <c r="MLX73" s="877"/>
      <c r="MLY73" s="877"/>
      <c r="MLZ73" s="877"/>
      <c r="MMA73" s="877"/>
      <c r="MMB73" s="877"/>
      <c r="MMC73" s="877"/>
      <c r="MMD73" s="877"/>
      <c r="MME73" s="877"/>
      <c r="MMF73" s="877"/>
      <c r="MMG73" s="877"/>
      <c r="MMH73" s="877"/>
      <c r="MMI73" s="877"/>
      <c r="MMJ73" s="877"/>
      <c r="MMK73" s="877"/>
      <c r="MML73" s="877"/>
      <c r="MMM73" s="877"/>
      <c r="MMN73" s="877"/>
      <c r="MMO73" s="877"/>
      <c r="MMP73" s="877"/>
      <c r="MMQ73" s="877"/>
      <c r="MMR73" s="877"/>
      <c r="MMS73" s="877"/>
      <c r="MMT73" s="877"/>
      <c r="MMU73" s="877"/>
      <c r="MMV73" s="877"/>
      <c r="MMW73" s="877"/>
      <c r="MMX73" s="877"/>
      <c r="MMY73" s="877"/>
      <c r="MMZ73" s="877"/>
      <c r="MNA73" s="877"/>
      <c r="MNB73" s="877"/>
      <c r="MNC73" s="877"/>
      <c r="MND73" s="877"/>
      <c r="MNE73" s="877"/>
      <c r="MNF73" s="877"/>
      <c r="MNG73" s="877"/>
      <c r="MNH73" s="877"/>
      <c r="MNI73" s="877"/>
      <c r="MNJ73" s="877"/>
      <c r="MNK73" s="877"/>
      <c r="MNL73" s="877"/>
      <c r="MNM73" s="877"/>
      <c r="MNN73" s="877"/>
      <c r="MNO73" s="877"/>
      <c r="MNP73" s="877"/>
      <c r="MNQ73" s="877"/>
      <c r="MNR73" s="877"/>
      <c r="MNS73" s="877"/>
      <c r="MNT73" s="877"/>
      <c r="MNU73" s="877"/>
      <c r="MNV73" s="877"/>
      <c r="MNW73" s="877"/>
      <c r="MNX73" s="877"/>
      <c r="MNY73" s="877"/>
      <c r="MNZ73" s="877"/>
      <c r="MOA73" s="877"/>
      <c r="MOB73" s="877"/>
      <c r="MOC73" s="877"/>
      <c r="MOD73" s="877"/>
      <c r="MOE73" s="877"/>
      <c r="MOF73" s="877"/>
      <c r="MOG73" s="877"/>
      <c r="MOH73" s="877"/>
      <c r="MOI73" s="877"/>
      <c r="MOJ73" s="877"/>
      <c r="MOK73" s="877"/>
      <c r="MOL73" s="877"/>
      <c r="MOM73" s="877"/>
      <c r="MON73" s="877"/>
      <c r="MOO73" s="877"/>
      <c r="MOP73" s="877"/>
      <c r="MOQ73" s="877"/>
      <c r="MOR73" s="877"/>
      <c r="MOS73" s="877"/>
      <c r="MOT73" s="877"/>
      <c r="MOU73" s="877"/>
      <c r="MOV73" s="877"/>
      <c r="MOW73" s="877"/>
      <c r="MOX73" s="877"/>
      <c r="MOY73" s="877"/>
      <c r="MOZ73" s="877"/>
      <c r="MPA73" s="877"/>
      <c r="MPB73" s="877"/>
      <c r="MPC73" s="877"/>
      <c r="MPD73" s="877"/>
      <c r="MPE73" s="877"/>
      <c r="MPF73" s="877"/>
      <c r="MPG73" s="877"/>
      <c r="MPH73" s="877"/>
      <c r="MPI73" s="877"/>
      <c r="MPJ73" s="877"/>
      <c r="MPK73" s="877"/>
      <c r="MPL73" s="877"/>
      <c r="MPM73" s="877"/>
      <c r="MPN73" s="877"/>
      <c r="MPO73" s="877"/>
      <c r="MPP73" s="877"/>
      <c r="MPQ73" s="877"/>
      <c r="MPR73" s="877"/>
      <c r="MPS73" s="877"/>
      <c r="MPT73" s="877"/>
      <c r="MPU73" s="877"/>
      <c r="MPV73" s="877"/>
      <c r="MPW73" s="877"/>
      <c r="MPX73" s="877"/>
      <c r="MPY73" s="877"/>
      <c r="MPZ73" s="877"/>
      <c r="MQA73" s="877"/>
      <c r="MQB73" s="877"/>
      <c r="MQC73" s="877"/>
      <c r="MQD73" s="877"/>
      <c r="MQE73" s="877"/>
      <c r="MQF73" s="877"/>
      <c r="MQG73" s="877"/>
      <c r="MQH73" s="877"/>
      <c r="MQI73" s="877"/>
      <c r="MQJ73" s="877"/>
      <c r="MQK73" s="877"/>
      <c r="MQL73" s="877"/>
      <c r="MQM73" s="877"/>
      <c r="MQN73" s="877"/>
      <c r="MQO73" s="877"/>
      <c r="MQP73" s="877"/>
      <c r="MQQ73" s="877"/>
      <c r="MQR73" s="877"/>
      <c r="MQS73" s="877"/>
      <c r="MQT73" s="877"/>
      <c r="MQU73" s="877"/>
      <c r="MQV73" s="877"/>
      <c r="MQW73" s="877"/>
      <c r="MQX73" s="877"/>
      <c r="MQY73" s="877"/>
      <c r="MQZ73" s="877"/>
      <c r="MRA73" s="877"/>
      <c r="MRB73" s="877"/>
      <c r="MRC73" s="877"/>
      <c r="MRD73" s="877"/>
      <c r="MRE73" s="877"/>
      <c r="MRF73" s="877"/>
      <c r="MRG73" s="877"/>
      <c r="MRH73" s="877"/>
      <c r="MRI73" s="877"/>
      <c r="MRJ73" s="877"/>
      <c r="MRK73" s="877"/>
      <c r="MRL73" s="877"/>
      <c r="MRM73" s="877"/>
      <c r="MRN73" s="877"/>
      <c r="MRO73" s="877"/>
      <c r="MRP73" s="877"/>
      <c r="MRQ73" s="877"/>
      <c r="MRR73" s="877"/>
      <c r="MRS73" s="877"/>
      <c r="MRT73" s="877"/>
      <c r="MRU73" s="877"/>
      <c r="MRV73" s="877"/>
      <c r="MRW73" s="877"/>
      <c r="MRX73" s="877"/>
      <c r="MRY73" s="877"/>
      <c r="MRZ73" s="877"/>
      <c r="MSA73" s="877"/>
      <c r="MSB73" s="877"/>
      <c r="MSC73" s="877"/>
      <c r="MSD73" s="877"/>
      <c r="MSE73" s="877"/>
      <c r="MSF73" s="877"/>
      <c r="MSG73" s="877"/>
      <c r="MSH73" s="877"/>
      <c r="MSI73" s="877"/>
      <c r="MSJ73" s="877"/>
      <c r="MSK73" s="877"/>
      <c r="MSL73" s="877"/>
      <c r="MSM73" s="877"/>
      <c r="MSN73" s="877"/>
      <c r="MSO73" s="877"/>
      <c r="MSP73" s="877"/>
      <c r="MSQ73" s="877"/>
      <c r="MSR73" s="877"/>
      <c r="MSS73" s="877"/>
      <c r="MST73" s="877"/>
      <c r="MSU73" s="877"/>
      <c r="MSV73" s="877"/>
      <c r="MSW73" s="877"/>
      <c r="MSX73" s="877"/>
      <c r="MSY73" s="877"/>
      <c r="MSZ73" s="877"/>
      <c r="MTA73" s="877"/>
      <c r="MTB73" s="877"/>
      <c r="MTC73" s="877"/>
      <c r="MTD73" s="877"/>
      <c r="MTE73" s="877"/>
      <c r="MTF73" s="877"/>
      <c r="MTG73" s="877"/>
      <c r="MTH73" s="877"/>
      <c r="MTI73" s="877"/>
      <c r="MTJ73" s="877"/>
      <c r="MTK73" s="877"/>
      <c r="MTL73" s="877"/>
      <c r="MTM73" s="877"/>
      <c r="MTN73" s="877"/>
      <c r="MTO73" s="877"/>
      <c r="MTP73" s="877"/>
      <c r="MTQ73" s="877"/>
      <c r="MTR73" s="877"/>
      <c r="MTS73" s="877"/>
      <c r="MTT73" s="877"/>
      <c r="MTU73" s="877"/>
      <c r="MTV73" s="877"/>
      <c r="MTW73" s="877"/>
      <c r="MTX73" s="877"/>
      <c r="MTY73" s="877"/>
      <c r="MTZ73" s="877"/>
      <c r="MUA73" s="877"/>
      <c r="MUB73" s="877"/>
      <c r="MUC73" s="877"/>
      <c r="MUD73" s="877"/>
      <c r="MUE73" s="877"/>
      <c r="MUF73" s="877"/>
      <c r="MUG73" s="877"/>
      <c r="MUH73" s="877"/>
      <c r="MUI73" s="877"/>
      <c r="MUJ73" s="877"/>
      <c r="MUK73" s="877"/>
      <c r="MUL73" s="877"/>
      <c r="MUM73" s="877"/>
      <c r="MUN73" s="877"/>
      <c r="MUO73" s="877"/>
      <c r="MUP73" s="877"/>
      <c r="MUQ73" s="877"/>
      <c r="MUR73" s="877"/>
      <c r="MUS73" s="877"/>
      <c r="MUT73" s="877"/>
      <c r="MUU73" s="877"/>
      <c r="MUV73" s="877"/>
      <c r="MUW73" s="877"/>
      <c r="MUX73" s="877"/>
      <c r="MUY73" s="877"/>
      <c r="MUZ73" s="877"/>
      <c r="MVA73" s="877"/>
      <c r="MVB73" s="877"/>
      <c r="MVC73" s="877"/>
      <c r="MVD73" s="877"/>
      <c r="MVE73" s="877"/>
      <c r="MVF73" s="877"/>
      <c r="MVG73" s="877"/>
      <c r="MVH73" s="877"/>
      <c r="MVI73" s="877"/>
      <c r="MVJ73" s="877"/>
      <c r="MVK73" s="877"/>
      <c r="MVL73" s="877"/>
      <c r="MVM73" s="877"/>
      <c r="MVN73" s="877"/>
      <c r="MVO73" s="877"/>
      <c r="MVP73" s="877"/>
      <c r="MVQ73" s="877"/>
      <c r="MVR73" s="877"/>
      <c r="MVS73" s="877"/>
      <c r="MVT73" s="877"/>
      <c r="MVU73" s="877"/>
      <c r="MVV73" s="877"/>
      <c r="MVW73" s="877"/>
      <c r="MVX73" s="877"/>
      <c r="MVY73" s="877"/>
      <c r="MVZ73" s="877"/>
      <c r="MWA73" s="877"/>
      <c r="MWB73" s="877"/>
      <c r="MWC73" s="877"/>
      <c r="MWD73" s="877"/>
      <c r="MWE73" s="877"/>
      <c r="MWF73" s="877"/>
      <c r="MWG73" s="877"/>
      <c r="MWH73" s="877"/>
      <c r="MWI73" s="877"/>
      <c r="MWJ73" s="877"/>
      <c r="MWK73" s="877"/>
      <c r="MWL73" s="877"/>
      <c r="MWM73" s="877"/>
      <c r="MWN73" s="877"/>
      <c r="MWO73" s="877"/>
      <c r="MWP73" s="877"/>
      <c r="MWQ73" s="877"/>
      <c r="MWR73" s="877"/>
      <c r="MWS73" s="877"/>
      <c r="MWT73" s="877"/>
      <c r="MWU73" s="877"/>
      <c r="MWV73" s="877"/>
      <c r="MWW73" s="877"/>
      <c r="MWX73" s="877"/>
      <c r="MWY73" s="877"/>
      <c r="MWZ73" s="877"/>
      <c r="MXA73" s="877"/>
      <c r="MXB73" s="877"/>
      <c r="MXC73" s="877"/>
      <c r="MXD73" s="877"/>
      <c r="MXE73" s="877"/>
      <c r="MXF73" s="877"/>
      <c r="MXG73" s="877"/>
      <c r="MXH73" s="877"/>
      <c r="MXI73" s="877"/>
      <c r="MXJ73" s="877"/>
      <c r="MXK73" s="877"/>
      <c r="MXL73" s="877"/>
      <c r="MXM73" s="877"/>
      <c r="MXN73" s="877"/>
      <c r="MXO73" s="877"/>
      <c r="MXP73" s="877"/>
      <c r="MXQ73" s="877"/>
      <c r="MXR73" s="877"/>
      <c r="MXS73" s="877"/>
      <c r="MXT73" s="877"/>
      <c r="MXU73" s="877"/>
      <c r="MXV73" s="877"/>
      <c r="MXW73" s="877"/>
      <c r="MXX73" s="877"/>
      <c r="MXY73" s="877"/>
      <c r="MXZ73" s="877"/>
      <c r="MYA73" s="877"/>
      <c r="MYB73" s="877"/>
      <c r="MYC73" s="877"/>
      <c r="MYD73" s="877"/>
      <c r="MYE73" s="877"/>
      <c r="MYF73" s="877"/>
      <c r="MYG73" s="877"/>
      <c r="MYH73" s="877"/>
      <c r="MYI73" s="877"/>
      <c r="MYJ73" s="877"/>
      <c r="MYK73" s="877"/>
      <c r="MYL73" s="877"/>
      <c r="MYM73" s="877"/>
      <c r="MYN73" s="877"/>
      <c r="MYO73" s="877"/>
      <c r="MYP73" s="877"/>
      <c r="MYQ73" s="877"/>
      <c r="MYR73" s="877"/>
      <c r="MYS73" s="877"/>
      <c r="MYT73" s="877"/>
      <c r="MYU73" s="877"/>
      <c r="MYV73" s="877"/>
      <c r="MYW73" s="877"/>
      <c r="MYX73" s="877"/>
      <c r="MYY73" s="877"/>
      <c r="MYZ73" s="877"/>
      <c r="MZA73" s="877"/>
      <c r="MZB73" s="877"/>
      <c r="MZC73" s="877"/>
      <c r="MZD73" s="877"/>
      <c r="MZE73" s="877"/>
      <c r="MZF73" s="877"/>
      <c r="MZG73" s="877"/>
      <c r="MZH73" s="877"/>
      <c r="MZI73" s="877"/>
      <c r="MZJ73" s="877"/>
      <c r="MZK73" s="877"/>
      <c r="MZL73" s="877"/>
      <c r="MZM73" s="877"/>
      <c r="MZN73" s="877"/>
      <c r="MZO73" s="877"/>
      <c r="MZP73" s="877"/>
      <c r="MZQ73" s="877"/>
      <c r="MZR73" s="877"/>
      <c r="MZS73" s="877"/>
      <c r="MZT73" s="877"/>
      <c r="MZU73" s="877"/>
      <c r="MZV73" s="877"/>
      <c r="MZW73" s="877"/>
      <c r="MZX73" s="877"/>
      <c r="MZY73" s="877"/>
      <c r="MZZ73" s="877"/>
      <c r="NAA73" s="877"/>
      <c r="NAB73" s="877"/>
      <c r="NAC73" s="877"/>
      <c r="NAD73" s="877"/>
      <c r="NAE73" s="877"/>
      <c r="NAF73" s="877"/>
      <c r="NAG73" s="877"/>
      <c r="NAH73" s="877"/>
      <c r="NAI73" s="877"/>
      <c r="NAJ73" s="877"/>
      <c r="NAK73" s="877"/>
      <c r="NAL73" s="877"/>
      <c r="NAM73" s="877"/>
      <c r="NAN73" s="877"/>
      <c r="NAO73" s="877"/>
      <c r="NAP73" s="877"/>
      <c r="NAQ73" s="877"/>
      <c r="NAR73" s="877"/>
      <c r="NAS73" s="877"/>
      <c r="NAT73" s="877"/>
      <c r="NAU73" s="877"/>
      <c r="NAV73" s="877"/>
      <c r="NAW73" s="877"/>
      <c r="NAX73" s="877"/>
      <c r="NAY73" s="877"/>
      <c r="NAZ73" s="877"/>
      <c r="NBA73" s="877"/>
      <c r="NBB73" s="877"/>
      <c r="NBC73" s="877"/>
      <c r="NBD73" s="877"/>
      <c r="NBE73" s="877"/>
      <c r="NBF73" s="877"/>
      <c r="NBG73" s="877"/>
      <c r="NBH73" s="877"/>
      <c r="NBI73" s="877"/>
      <c r="NBJ73" s="877"/>
      <c r="NBK73" s="877"/>
      <c r="NBL73" s="877"/>
      <c r="NBM73" s="877"/>
      <c r="NBN73" s="877"/>
      <c r="NBO73" s="877"/>
      <c r="NBP73" s="877"/>
      <c r="NBQ73" s="877"/>
      <c r="NBR73" s="877"/>
      <c r="NBS73" s="877"/>
      <c r="NBT73" s="877"/>
      <c r="NBU73" s="877"/>
      <c r="NBV73" s="877"/>
      <c r="NBW73" s="877"/>
      <c r="NBX73" s="877"/>
      <c r="NBY73" s="877"/>
      <c r="NBZ73" s="877"/>
      <c r="NCA73" s="877"/>
      <c r="NCB73" s="877"/>
      <c r="NCC73" s="877"/>
      <c r="NCD73" s="877"/>
      <c r="NCE73" s="877"/>
      <c r="NCF73" s="877"/>
      <c r="NCG73" s="877"/>
      <c r="NCH73" s="877"/>
      <c r="NCI73" s="877"/>
      <c r="NCJ73" s="877"/>
      <c r="NCK73" s="877"/>
      <c r="NCL73" s="877"/>
      <c r="NCM73" s="877"/>
      <c r="NCN73" s="877"/>
      <c r="NCO73" s="877"/>
      <c r="NCP73" s="877"/>
      <c r="NCQ73" s="877"/>
      <c r="NCR73" s="877"/>
      <c r="NCS73" s="877"/>
      <c r="NCT73" s="877"/>
      <c r="NCU73" s="877"/>
      <c r="NCV73" s="877"/>
      <c r="NCW73" s="877"/>
      <c r="NCX73" s="877"/>
      <c r="NCY73" s="877"/>
      <c r="NCZ73" s="877"/>
      <c r="NDA73" s="877"/>
      <c r="NDB73" s="877"/>
      <c r="NDC73" s="877"/>
      <c r="NDD73" s="877"/>
      <c r="NDE73" s="877"/>
      <c r="NDF73" s="877"/>
      <c r="NDG73" s="877"/>
      <c r="NDH73" s="877"/>
      <c r="NDI73" s="877"/>
      <c r="NDJ73" s="877"/>
      <c r="NDK73" s="877"/>
      <c r="NDL73" s="877"/>
      <c r="NDM73" s="877"/>
      <c r="NDN73" s="877"/>
      <c r="NDO73" s="877"/>
      <c r="NDP73" s="877"/>
      <c r="NDQ73" s="877"/>
      <c r="NDR73" s="877"/>
      <c r="NDS73" s="877"/>
      <c r="NDT73" s="877"/>
      <c r="NDU73" s="877"/>
      <c r="NDV73" s="877"/>
      <c r="NDW73" s="877"/>
      <c r="NDX73" s="877"/>
      <c r="NDY73" s="877"/>
      <c r="NDZ73" s="877"/>
      <c r="NEA73" s="877"/>
      <c r="NEB73" s="877"/>
      <c r="NEC73" s="877"/>
      <c r="NED73" s="877"/>
      <c r="NEE73" s="877"/>
      <c r="NEF73" s="877"/>
      <c r="NEG73" s="877"/>
      <c r="NEH73" s="877"/>
      <c r="NEI73" s="877"/>
      <c r="NEJ73" s="877"/>
      <c r="NEK73" s="877"/>
      <c r="NEL73" s="877"/>
      <c r="NEM73" s="877"/>
      <c r="NEN73" s="877"/>
      <c r="NEO73" s="877"/>
      <c r="NEP73" s="877"/>
      <c r="NEQ73" s="877"/>
      <c r="NER73" s="877"/>
      <c r="NES73" s="877"/>
      <c r="NET73" s="877"/>
      <c r="NEU73" s="877"/>
      <c r="NEV73" s="877"/>
      <c r="NEW73" s="877"/>
      <c r="NEX73" s="877"/>
      <c r="NEY73" s="877"/>
      <c r="NEZ73" s="877"/>
      <c r="NFA73" s="877"/>
      <c r="NFB73" s="877"/>
      <c r="NFC73" s="877"/>
      <c r="NFD73" s="877"/>
      <c r="NFE73" s="877"/>
      <c r="NFF73" s="877"/>
      <c r="NFG73" s="877"/>
      <c r="NFH73" s="877"/>
      <c r="NFI73" s="877"/>
      <c r="NFJ73" s="877"/>
      <c r="NFK73" s="877"/>
      <c r="NFL73" s="877"/>
      <c r="NFM73" s="877"/>
      <c r="NFN73" s="877"/>
      <c r="NFO73" s="877"/>
      <c r="NFP73" s="877"/>
      <c r="NFQ73" s="877"/>
      <c r="NFR73" s="877"/>
      <c r="NFS73" s="877"/>
      <c r="NFT73" s="877"/>
      <c r="NFU73" s="877"/>
      <c r="NFV73" s="877"/>
      <c r="NFW73" s="877"/>
      <c r="NFX73" s="877"/>
      <c r="NFY73" s="877"/>
      <c r="NFZ73" s="877"/>
      <c r="NGA73" s="877"/>
      <c r="NGB73" s="877"/>
      <c r="NGC73" s="877"/>
      <c r="NGD73" s="877"/>
      <c r="NGE73" s="877"/>
      <c r="NGF73" s="877"/>
      <c r="NGG73" s="877"/>
      <c r="NGH73" s="877"/>
      <c r="NGI73" s="877"/>
      <c r="NGJ73" s="877"/>
      <c r="NGK73" s="877"/>
      <c r="NGL73" s="877"/>
      <c r="NGM73" s="877"/>
      <c r="NGN73" s="877"/>
      <c r="NGO73" s="877"/>
      <c r="NGP73" s="877"/>
      <c r="NGQ73" s="877"/>
      <c r="NGR73" s="877"/>
      <c r="NGS73" s="877"/>
      <c r="NGT73" s="877"/>
      <c r="NGU73" s="877"/>
      <c r="NGV73" s="877"/>
      <c r="NGW73" s="877"/>
      <c r="NGX73" s="877"/>
      <c r="NGY73" s="877"/>
      <c r="NGZ73" s="877"/>
      <c r="NHA73" s="877"/>
      <c r="NHB73" s="877"/>
      <c r="NHC73" s="877"/>
      <c r="NHD73" s="877"/>
      <c r="NHE73" s="877"/>
      <c r="NHF73" s="877"/>
      <c r="NHG73" s="877"/>
      <c r="NHH73" s="877"/>
      <c r="NHI73" s="877"/>
      <c r="NHJ73" s="877"/>
      <c r="NHK73" s="877"/>
      <c r="NHL73" s="877"/>
      <c r="NHM73" s="877"/>
      <c r="NHN73" s="877"/>
      <c r="NHO73" s="877"/>
      <c r="NHP73" s="877"/>
      <c r="NHQ73" s="877"/>
      <c r="NHR73" s="877"/>
      <c r="NHS73" s="877"/>
      <c r="NHT73" s="877"/>
      <c r="NHU73" s="877"/>
      <c r="NHV73" s="877"/>
      <c r="NHW73" s="877"/>
      <c r="NHX73" s="877"/>
      <c r="NHY73" s="877"/>
      <c r="NHZ73" s="877"/>
      <c r="NIA73" s="877"/>
      <c r="NIB73" s="877"/>
      <c r="NIC73" s="877"/>
      <c r="NID73" s="877"/>
      <c r="NIE73" s="877"/>
      <c r="NIF73" s="877"/>
      <c r="NIG73" s="877"/>
      <c r="NIH73" s="877"/>
      <c r="NII73" s="877"/>
      <c r="NIJ73" s="877"/>
      <c r="NIK73" s="877"/>
      <c r="NIL73" s="877"/>
      <c r="NIM73" s="877"/>
      <c r="NIN73" s="877"/>
      <c r="NIO73" s="877"/>
      <c r="NIP73" s="877"/>
      <c r="NIQ73" s="877"/>
      <c r="NIR73" s="877"/>
      <c r="NIS73" s="877"/>
      <c r="NIT73" s="877"/>
      <c r="NIU73" s="877"/>
      <c r="NIV73" s="877"/>
      <c r="NIW73" s="877"/>
      <c r="NIX73" s="877"/>
      <c r="NIY73" s="877"/>
      <c r="NIZ73" s="877"/>
      <c r="NJA73" s="877"/>
      <c r="NJB73" s="877"/>
      <c r="NJC73" s="877"/>
      <c r="NJD73" s="877"/>
      <c r="NJE73" s="877"/>
      <c r="NJF73" s="877"/>
      <c r="NJG73" s="877"/>
      <c r="NJH73" s="877"/>
      <c r="NJI73" s="877"/>
      <c r="NJJ73" s="877"/>
      <c r="NJK73" s="877"/>
      <c r="NJL73" s="877"/>
      <c r="NJM73" s="877"/>
      <c r="NJN73" s="877"/>
      <c r="NJO73" s="877"/>
      <c r="NJP73" s="877"/>
      <c r="NJQ73" s="877"/>
      <c r="NJR73" s="877"/>
      <c r="NJS73" s="877"/>
      <c r="NJT73" s="877"/>
      <c r="NJU73" s="877"/>
      <c r="NJV73" s="877"/>
      <c r="NJW73" s="877"/>
      <c r="NJX73" s="877"/>
      <c r="NJY73" s="877"/>
      <c r="NJZ73" s="877"/>
      <c r="NKA73" s="877"/>
      <c r="NKB73" s="877"/>
      <c r="NKC73" s="877"/>
      <c r="NKD73" s="877"/>
      <c r="NKE73" s="877"/>
      <c r="NKF73" s="877"/>
      <c r="NKG73" s="877"/>
      <c r="NKH73" s="877"/>
      <c r="NKI73" s="877"/>
      <c r="NKJ73" s="877"/>
      <c r="NKK73" s="877"/>
      <c r="NKL73" s="877"/>
      <c r="NKM73" s="877"/>
      <c r="NKN73" s="877"/>
      <c r="NKO73" s="877"/>
      <c r="NKP73" s="877"/>
      <c r="NKQ73" s="877"/>
      <c r="NKR73" s="877"/>
      <c r="NKS73" s="877"/>
      <c r="NKT73" s="877"/>
      <c r="NKU73" s="877"/>
      <c r="NKV73" s="877"/>
      <c r="NKW73" s="877"/>
      <c r="NKX73" s="877"/>
      <c r="NKY73" s="877"/>
      <c r="NKZ73" s="877"/>
      <c r="NLA73" s="877"/>
      <c r="NLB73" s="877"/>
      <c r="NLC73" s="877"/>
      <c r="NLD73" s="877"/>
      <c r="NLE73" s="877"/>
      <c r="NLF73" s="877"/>
      <c r="NLG73" s="877"/>
      <c r="NLH73" s="877"/>
      <c r="NLI73" s="877"/>
      <c r="NLJ73" s="877"/>
      <c r="NLK73" s="877"/>
      <c r="NLL73" s="877"/>
      <c r="NLM73" s="877"/>
      <c r="NLN73" s="877"/>
      <c r="NLO73" s="877"/>
      <c r="NLP73" s="877"/>
      <c r="NLQ73" s="877"/>
      <c r="NLR73" s="877"/>
      <c r="NLS73" s="877"/>
      <c r="NLT73" s="877"/>
      <c r="NLU73" s="877"/>
      <c r="NLV73" s="877"/>
      <c r="NLW73" s="877"/>
      <c r="NLX73" s="877"/>
      <c r="NLY73" s="877"/>
      <c r="NLZ73" s="877"/>
      <c r="NMA73" s="877"/>
      <c r="NMB73" s="877"/>
      <c r="NMC73" s="877"/>
      <c r="NMD73" s="877"/>
      <c r="NME73" s="877"/>
      <c r="NMF73" s="877"/>
      <c r="NMG73" s="877"/>
      <c r="NMH73" s="877"/>
      <c r="NMI73" s="877"/>
      <c r="NMJ73" s="877"/>
      <c r="NMK73" s="877"/>
      <c r="NML73" s="877"/>
      <c r="NMM73" s="877"/>
      <c r="NMN73" s="877"/>
      <c r="NMO73" s="877"/>
      <c r="NMP73" s="877"/>
      <c r="NMQ73" s="877"/>
      <c r="NMR73" s="877"/>
      <c r="NMS73" s="877"/>
      <c r="NMT73" s="877"/>
      <c r="NMU73" s="877"/>
      <c r="NMV73" s="877"/>
      <c r="NMW73" s="877"/>
      <c r="NMX73" s="877"/>
      <c r="NMY73" s="877"/>
      <c r="NMZ73" s="877"/>
      <c r="NNA73" s="877"/>
      <c r="NNB73" s="877"/>
      <c r="NNC73" s="877"/>
      <c r="NND73" s="877"/>
      <c r="NNE73" s="877"/>
      <c r="NNF73" s="877"/>
      <c r="NNG73" s="877"/>
      <c r="NNH73" s="877"/>
      <c r="NNI73" s="877"/>
      <c r="NNJ73" s="877"/>
      <c r="NNK73" s="877"/>
      <c r="NNL73" s="877"/>
      <c r="NNM73" s="877"/>
      <c r="NNN73" s="877"/>
      <c r="NNO73" s="877"/>
      <c r="NNP73" s="877"/>
      <c r="NNQ73" s="877"/>
      <c r="NNR73" s="877"/>
      <c r="NNS73" s="877"/>
      <c r="NNT73" s="877"/>
      <c r="NNU73" s="877"/>
      <c r="NNV73" s="877"/>
      <c r="NNW73" s="877"/>
      <c r="NNX73" s="877"/>
      <c r="NNY73" s="877"/>
      <c r="NNZ73" s="877"/>
      <c r="NOA73" s="877"/>
      <c r="NOB73" s="877"/>
      <c r="NOC73" s="877"/>
      <c r="NOD73" s="877"/>
      <c r="NOE73" s="877"/>
      <c r="NOF73" s="877"/>
      <c r="NOG73" s="877"/>
      <c r="NOH73" s="877"/>
      <c r="NOI73" s="877"/>
      <c r="NOJ73" s="877"/>
      <c r="NOK73" s="877"/>
      <c r="NOL73" s="877"/>
      <c r="NOM73" s="877"/>
      <c r="NON73" s="877"/>
      <c r="NOO73" s="877"/>
      <c r="NOP73" s="877"/>
      <c r="NOQ73" s="877"/>
      <c r="NOR73" s="877"/>
      <c r="NOS73" s="877"/>
      <c r="NOT73" s="877"/>
      <c r="NOU73" s="877"/>
      <c r="NOV73" s="877"/>
      <c r="NOW73" s="877"/>
      <c r="NOX73" s="877"/>
      <c r="NOY73" s="877"/>
      <c r="NOZ73" s="877"/>
      <c r="NPA73" s="877"/>
      <c r="NPB73" s="877"/>
      <c r="NPC73" s="877"/>
      <c r="NPD73" s="877"/>
      <c r="NPE73" s="877"/>
      <c r="NPF73" s="877"/>
      <c r="NPG73" s="877"/>
      <c r="NPH73" s="877"/>
      <c r="NPI73" s="877"/>
      <c r="NPJ73" s="877"/>
      <c r="NPK73" s="877"/>
      <c r="NPL73" s="877"/>
      <c r="NPM73" s="877"/>
      <c r="NPN73" s="877"/>
      <c r="NPO73" s="877"/>
      <c r="NPP73" s="877"/>
      <c r="NPQ73" s="877"/>
      <c r="NPR73" s="877"/>
      <c r="NPS73" s="877"/>
      <c r="NPT73" s="877"/>
      <c r="NPU73" s="877"/>
      <c r="NPV73" s="877"/>
      <c r="NPW73" s="877"/>
      <c r="NPX73" s="877"/>
      <c r="NPY73" s="877"/>
      <c r="NPZ73" s="877"/>
      <c r="NQA73" s="877"/>
      <c r="NQB73" s="877"/>
      <c r="NQC73" s="877"/>
      <c r="NQD73" s="877"/>
      <c r="NQE73" s="877"/>
      <c r="NQF73" s="877"/>
      <c r="NQG73" s="877"/>
      <c r="NQH73" s="877"/>
      <c r="NQI73" s="877"/>
      <c r="NQJ73" s="877"/>
      <c r="NQK73" s="877"/>
      <c r="NQL73" s="877"/>
      <c r="NQM73" s="877"/>
      <c r="NQN73" s="877"/>
      <c r="NQO73" s="877"/>
      <c r="NQP73" s="877"/>
      <c r="NQQ73" s="877"/>
      <c r="NQR73" s="877"/>
      <c r="NQS73" s="877"/>
      <c r="NQT73" s="877"/>
      <c r="NQU73" s="877"/>
      <c r="NQV73" s="877"/>
      <c r="NQW73" s="877"/>
      <c r="NQX73" s="877"/>
      <c r="NQY73" s="877"/>
      <c r="NQZ73" s="877"/>
      <c r="NRA73" s="877"/>
      <c r="NRB73" s="877"/>
      <c r="NRC73" s="877"/>
      <c r="NRD73" s="877"/>
      <c r="NRE73" s="877"/>
      <c r="NRF73" s="877"/>
      <c r="NRG73" s="877"/>
      <c r="NRH73" s="877"/>
      <c r="NRI73" s="877"/>
      <c r="NRJ73" s="877"/>
      <c r="NRK73" s="877"/>
      <c r="NRL73" s="877"/>
      <c r="NRM73" s="877"/>
      <c r="NRN73" s="877"/>
      <c r="NRO73" s="877"/>
      <c r="NRP73" s="877"/>
      <c r="NRQ73" s="877"/>
      <c r="NRR73" s="877"/>
      <c r="NRS73" s="877"/>
      <c r="NRT73" s="877"/>
      <c r="NRU73" s="877"/>
      <c r="NRV73" s="877"/>
      <c r="NRW73" s="877"/>
      <c r="NRX73" s="877"/>
      <c r="NRY73" s="877"/>
      <c r="NRZ73" s="877"/>
      <c r="NSA73" s="877"/>
      <c r="NSB73" s="877"/>
      <c r="NSC73" s="877"/>
      <c r="NSD73" s="877"/>
      <c r="NSE73" s="877"/>
      <c r="NSF73" s="877"/>
      <c r="NSG73" s="877"/>
      <c r="NSH73" s="877"/>
      <c r="NSI73" s="877"/>
      <c r="NSJ73" s="877"/>
      <c r="NSK73" s="877"/>
      <c r="NSL73" s="877"/>
      <c r="NSM73" s="877"/>
      <c r="NSN73" s="877"/>
      <c r="NSO73" s="877"/>
      <c r="NSP73" s="877"/>
      <c r="NSQ73" s="877"/>
      <c r="NSR73" s="877"/>
      <c r="NSS73" s="877"/>
      <c r="NST73" s="877"/>
      <c r="NSU73" s="877"/>
      <c r="NSV73" s="877"/>
      <c r="NSW73" s="877"/>
      <c r="NSX73" s="877"/>
      <c r="NSY73" s="877"/>
      <c r="NSZ73" s="877"/>
      <c r="NTA73" s="877"/>
      <c r="NTB73" s="877"/>
      <c r="NTC73" s="877"/>
      <c r="NTD73" s="877"/>
      <c r="NTE73" s="877"/>
      <c r="NTF73" s="877"/>
      <c r="NTG73" s="877"/>
      <c r="NTH73" s="877"/>
      <c r="NTI73" s="877"/>
      <c r="NTJ73" s="877"/>
      <c r="NTK73" s="877"/>
      <c r="NTL73" s="877"/>
      <c r="NTM73" s="877"/>
      <c r="NTN73" s="877"/>
      <c r="NTO73" s="877"/>
      <c r="NTP73" s="877"/>
      <c r="NTQ73" s="877"/>
      <c r="NTR73" s="877"/>
      <c r="NTS73" s="877"/>
      <c r="NTT73" s="877"/>
      <c r="NTU73" s="877"/>
      <c r="NTV73" s="877"/>
      <c r="NTW73" s="877"/>
      <c r="NTX73" s="877"/>
      <c r="NTY73" s="877"/>
      <c r="NTZ73" s="877"/>
      <c r="NUA73" s="877"/>
      <c r="NUB73" s="877"/>
      <c r="NUC73" s="877"/>
      <c r="NUD73" s="877"/>
      <c r="NUE73" s="877"/>
      <c r="NUF73" s="877"/>
      <c r="NUG73" s="877"/>
      <c r="NUH73" s="877"/>
      <c r="NUI73" s="877"/>
      <c r="NUJ73" s="877"/>
      <c r="NUK73" s="877"/>
      <c r="NUL73" s="877"/>
      <c r="NUM73" s="877"/>
      <c r="NUN73" s="877"/>
      <c r="NUO73" s="877"/>
      <c r="NUP73" s="877"/>
      <c r="NUQ73" s="877"/>
      <c r="NUR73" s="877"/>
      <c r="NUS73" s="877"/>
      <c r="NUT73" s="877"/>
      <c r="NUU73" s="877"/>
      <c r="NUV73" s="877"/>
      <c r="NUW73" s="877"/>
      <c r="NUX73" s="877"/>
      <c r="NUY73" s="877"/>
      <c r="NUZ73" s="877"/>
      <c r="NVA73" s="877"/>
      <c r="NVB73" s="877"/>
      <c r="NVC73" s="877"/>
      <c r="NVD73" s="877"/>
      <c r="NVE73" s="877"/>
      <c r="NVF73" s="877"/>
      <c r="NVG73" s="877"/>
      <c r="NVH73" s="877"/>
      <c r="NVI73" s="877"/>
      <c r="NVJ73" s="877"/>
      <c r="NVK73" s="877"/>
      <c r="NVL73" s="877"/>
      <c r="NVM73" s="877"/>
      <c r="NVN73" s="877"/>
      <c r="NVO73" s="877"/>
      <c r="NVP73" s="877"/>
      <c r="NVQ73" s="877"/>
      <c r="NVR73" s="877"/>
      <c r="NVS73" s="877"/>
      <c r="NVT73" s="877"/>
      <c r="NVU73" s="877"/>
      <c r="NVV73" s="877"/>
      <c r="NVW73" s="877"/>
      <c r="NVX73" s="877"/>
      <c r="NVY73" s="877"/>
      <c r="NVZ73" s="877"/>
      <c r="NWA73" s="877"/>
      <c r="NWB73" s="877"/>
      <c r="NWC73" s="877"/>
      <c r="NWD73" s="877"/>
      <c r="NWE73" s="877"/>
      <c r="NWF73" s="877"/>
      <c r="NWG73" s="877"/>
      <c r="NWH73" s="877"/>
      <c r="NWI73" s="877"/>
      <c r="NWJ73" s="877"/>
      <c r="NWK73" s="877"/>
      <c r="NWL73" s="877"/>
      <c r="NWM73" s="877"/>
      <c r="NWN73" s="877"/>
      <c r="NWO73" s="877"/>
      <c r="NWP73" s="877"/>
      <c r="NWQ73" s="877"/>
      <c r="NWR73" s="877"/>
      <c r="NWS73" s="877"/>
      <c r="NWT73" s="877"/>
      <c r="NWU73" s="877"/>
      <c r="NWV73" s="877"/>
      <c r="NWW73" s="877"/>
      <c r="NWX73" s="877"/>
      <c r="NWY73" s="877"/>
      <c r="NWZ73" s="877"/>
      <c r="NXA73" s="877"/>
      <c r="NXB73" s="877"/>
      <c r="NXC73" s="877"/>
      <c r="NXD73" s="877"/>
      <c r="NXE73" s="877"/>
      <c r="NXF73" s="877"/>
      <c r="NXG73" s="877"/>
      <c r="NXH73" s="877"/>
      <c r="NXI73" s="877"/>
      <c r="NXJ73" s="877"/>
      <c r="NXK73" s="877"/>
      <c r="NXL73" s="877"/>
      <c r="NXM73" s="877"/>
      <c r="NXN73" s="877"/>
      <c r="NXO73" s="877"/>
      <c r="NXP73" s="877"/>
      <c r="NXQ73" s="877"/>
      <c r="NXR73" s="877"/>
      <c r="NXS73" s="877"/>
      <c r="NXT73" s="877"/>
      <c r="NXU73" s="877"/>
      <c r="NXV73" s="877"/>
      <c r="NXW73" s="877"/>
      <c r="NXX73" s="877"/>
      <c r="NXY73" s="877"/>
      <c r="NXZ73" s="877"/>
      <c r="NYA73" s="877"/>
      <c r="NYB73" s="877"/>
      <c r="NYC73" s="877"/>
      <c r="NYD73" s="877"/>
      <c r="NYE73" s="877"/>
      <c r="NYF73" s="877"/>
      <c r="NYG73" s="877"/>
      <c r="NYH73" s="877"/>
      <c r="NYI73" s="877"/>
      <c r="NYJ73" s="877"/>
      <c r="NYK73" s="877"/>
      <c r="NYL73" s="877"/>
      <c r="NYM73" s="877"/>
      <c r="NYN73" s="877"/>
      <c r="NYO73" s="877"/>
      <c r="NYP73" s="877"/>
      <c r="NYQ73" s="877"/>
      <c r="NYR73" s="877"/>
      <c r="NYS73" s="877"/>
      <c r="NYT73" s="877"/>
      <c r="NYU73" s="877"/>
      <c r="NYV73" s="877"/>
      <c r="NYW73" s="877"/>
      <c r="NYX73" s="877"/>
      <c r="NYY73" s="877"/>
      <c r="NYZ73" s="877"/>
      <c r="NZA73" s="877"/>
      <c r="NZB73" s="877"/>
      <c r="NZC73" s="877"/>
      <c r="NZD73" s="877"/>
      <c r="NZE73" s="877"/>
      <c r="NZF73" s="877"/>
      <c r="NZG73" s="877"/>
      <c r="NZH73" s="877"/>
      <c r="NZI73" s="877"/>
      <c r="NZJ73" s="877"/>
      <c r="NZK73" s="877"/>
      <c r="NZL73" s="877"/>
      <c r="NZM73" s="877"/>
      <c r="NZN73" s="877"/>
      <c r="NZO73" s="877"/>
      <c r="NZP73" s="877"/>
      <c r="NZQ73" s="877"/>
      <c r="NZR73" s="877"/>
      <c r="NZS73" s="877"/>
      <c r="NZT73" s="877"/>
      <c r="NZU73" s="877"/>
      <c r="NZV73" s="877"/>
      <c r="NZW73" s="877"/>
      <c r="NZX73" s="877"/>
      <c r="NZY73" s="877"/>
      <c r="NZZ73" s="877"/>
      <c r="OAA73" s="877"/>
      <c r="OAB73" s="877"/>
      <c r="OAC73" s="877"/>
      <c r="OAD73" s="877"/>
      <c r="OAE73" s="877"/>
      <c r="OAF73" s="877"/>
      <c r="OAG73" s="877"/>
      <c r="OAH73" s="877"/>
      <c r="OAI73" s="877"/>
      <c r="OAJ73" s="877"/>
      <c r="OAK73" s="877"/>
      <c r="OAL73" s="877"/>
      <c r="OAM73" s="877"/>
      <c r="OAN73" s="877"/>
      <c r="OAO73" s="877"/>
      <c r="OAP73" s="877"/>
      <c r="OAQ73" s="877"/>
      <c r="OAR73" s="877"/>
      <c r="OAS73" s="877"/>
      <c r="OAT73" s="877"/>
      <c r="OAU73" s="877"/>
      <c r="OAV73" s="877"/>
      <c r="OAW73" s="877"/>
      <c r="OAX73" s="877"/>
      <c r="OAY73" s="877"/>
      <c r="OAZ73" s="877"/>
      <c r="OBA73" s="877"/>
      <c r="OBB73" s="877"/>
      <c r="OBC73" s="877"/>
      <c r="OBD73" s="877"/>
      <c r="OBE73" s="877"/>
      <c r="OBF73" s="877"/>
      <c r="OBG73" s="877"/>
      <c r="OBH73" s="877"/>
      <c r="OBI73" s="877"/>
      <c r="OBJ73" s="877"/>
      <c r="OBK73" s="877"/>
      <c r="OBL73" s="877"/>
      <c r="OBM73" s="877"/>
      <c r="OBN73" s="877"/>
      <c r="OBO73" s="877"/>
      <c r="OBP73" s="877"/>
      <c r="OBQ73" s="877"/>
      <c r="OBR73" s="877"/>
      <c r="OBS73" s="877"/>
      <c r="OBT73" s="877"/>
      <c r="OBU73" s="877"/>
      <c r="OBV73" s="877"/>
      <c r="OBW73" s="877"/>
      <c r="OBX73" s="877"/>
      <c r="OBY73" s="877"/>
      <c r="OBZ73" s="877"/>
      <c r="OCA73" s="877"/>
      <c r="OCB73" s="877"/>
      <c r="OCC73" s="877"/>
      <c r="OCD73" s="877"/>
      <c r="OCE73" s="877"/>
      <c r="OCF73" s="877"/>
      <c r="OCG73" s="877"/>
      <c r="OCH73" s="877"/>
      <c r="OCI73" s="877"/>
      <c r="OCJ73" s="877"/>
      <c r="OCK73" s="877"/>
      <c r="OCL73" s="877"/>
      <c r="OCM73" s="877"/>
      <c r="OCN73" s="877"/>
      <c r="OCO73" s="877"/>
      <c r="OCP73" s="877"/>
      <c r="OCQ73" s="877"/>
      <c r="OCR73" s="877"/>
      <c r="OCS73" s="877"/>
      <c r="OCT73" s="877"/>
      <c r="OCU73" s="877"/>
      <c r="OCV73" s="877"/>
      <c r="OCW73" s="877"/>
      <c r="OCX73" s="877"/>
      <c r="OCY73" s="877"/>
      <c r="OCZ73" s="877"/>
      <c r="ODA73" s="877"/>
      <c r="ODB73" s="877"/>
      <c r="ODC73" s="877"/>
      <c r="ODD73" s="877"/>
      <c r="ODE73" s="877"/>
      <c r="ODF73" s="877"/>
      <c r="ODG73" s="877"/>
      <c r="ODH73" s="877"/>
      <c r="ODI73" s="877"/>
      <c r="ODJ73" s="877"/>
      <c r="ODK73" s="877"/>
      <c r="ODL73" s="877"/>
      <c r="ODM73" s="877"/>
      <c r="ODN73" s="877"/>
      <c r="ODO73" s="877"/>
      <c r="ODP73" s="877"/>
      <c r="ODQ73" s="877"/>
      <c r="ODR73" s="877"/>
      <c r="ODS73" s="877"/>
      <c r="ODT73" s="877"/>
      <c r="ODU73" s="877"/>
      <c r="ODV73" s="877"/>
      <c r="ODW73" s="877"/>
      <c r="ODX73" s="877"/>
      <c r="ODY73" s="877"/>
      <c r="ODZ73" s="877"/>
      <c r="OEA73" s="877"/>
      <c r="OEB73" s="877"/>
      <c r="OEC73" s="877"/>
      <c r="OED73" s="877"/>
      <c r="OEE73" s="877"/>
      <c r="OEF73" s="877"/>
      <c r="OEG73" s="877"/>
      <c r="OEH73" s="877"/>
      <c r="OEI73" s="877"/>
      <c r="OEJ73" s="877"/>
      <c r="OEK73" s="877"/>
      <c r="OEL73" s="877"/>
      <c r="OEM73" s="877"/>
      <c r="OEN73" s="877"/>
      <c r="OEO73" s="877"/>
      <c r="OEP73" s="877"/>
      <c r="OEQ73" s="877"/>
      <c r="OER73" s="877"/>
      <c r="OES73" s="877"/>
      <c r="OET73" s="877"/>
      <c r="OEU73" s="877"/>
      <c r="OEV73" s="877"/>
      <c r="OEW73" s="877"/>
      <c r="OEX73" s="877"/>
      <c r="OEY73" s="877"/>
      <c r="OEZ73" s="877"/>
      <c r="OFA73" s="877"/>
      <c r="OFB73" s="877"/>
      <c r="OFC73" s="877"/>
      <c r="OFD73" s="877"/>
      <c r="OFE73" s="877"/>
      <c r="OFF73" s="877"/>
      <c r="OFG73" s="877"/>
      <c r="OFH73" s="877"/>
      <c r="OFI73" s="877"/>
      <c r="OFJ73" s="877"/>
      <c r="OFK73" s="877"/>
      <c r="OFL73" s="877"/>
      <c r="OFM73" s="877"/>
      <c r="OFN73" s="877"/>
      <c r="OFO73" s="877"/>
      <c r="OFP73" s="877"/>
      <c r="OFQ73" s="877"/>
      <c r="OFR73" s="877"/>
      <c r="OFS73" s="877"/>
      <c r="OFT73" s="877"/>
      <c r="OFU73" s="877"/>
      <c r="OFV73" s="877"/>
      <c r="OFW73" s="877"/>
      <c r="OFX73" s="877"/>
      <c r="OFY73" s="877"/>
      <c r="OFZ73" s="877"/>
      <c r="OGA73" s="877"/>
      <c r="OGB73" s="877"/>
      <c r="OGC73" s="877"/>
      <c r="OGD73" s="877"/>
      <c r="OGE73" s="877"/>
      <c r="OGF73" s="877"/>
      <c r="OGG73" s="877"/>
      <c r="OGH73" s="877"/>
      <c r="OGI73" s="877"/>
      <c r="OGJ73" s="877"/>
      <c r="OGK73" s="877"/>
      <c r="OGL73" s="877"/>
      <c r="OGM73" s="877"/>
      <c r="OGN73" s="877"/>
      <c r="OGO73" s="877"/>
      <c r="OGP73" s="877"/>
      <c r="OGQ73" s="877"/>
      <c r="OGR73" s="877"/>
      <c r="OGS73" s="877"/>
      <c r="OGT73" s="877"/>
      <c r="OGU73" s="877"/>
      <c r="OGV73" s="877"/>
      <c r="OGW73" s="877"/>
      <c r="OGX73" s="877"/>
      <c r="OGY73" s="877"/>
      <c r="OGZ73" s="877"/>
      <c r="OHA73" s="877"/>
      <c r="OHB73" s="877"/>
      <c r="OHC73" s="877"/>
      <c r="OHD73" s="877"/>
      <c r="OHE73" s="877"/>
      <c r="OHF73" s="877"/>
      <c r="OHG73" s="877"/>
      <c r="OHH73" s="877"/>
      <c r="OHI73" s="877"/>
      <c r="OHJ73" s="877"/>
      <c r="OHK73" s="877"/>
      <c r="OHL73" s="877"/>
      <c r="OHM73" s="877"/>
      <c r="OHN73" s="877"/>
      <c r="OHO73" s="877"/>
      <c r="OHP73" s="877"/>
      <c r="OHQ73" s="877"/>
      <c r="OHR73" s="877"/>
      <c r="OHS73" s="877"/>
      <c r="OHT73" s="877"/>
      <c r="OHU73" s="877"/>
      <c r="OHV73" s="877"/>
      <c r="OHW73" s="877"/>
      <c r="OHX73" s="877"/>
      <c r="OHY73" s="877"/>
      <c r="OHZ73" s="877"/>
      <c r="OIA73" s="877"/>
      <c r="OIB73" s="877"/>
      <c r="OIC73" s="877"/>
      <c r="OID73" s="877"/>
      <c r="OIE73" s="877"/>
      <c r="OIF73" s="877"/>
      <c r="OIG73" s="877"/>
      <c r="OIH73" s="877"/>
      <c r="OII73" s="877"/>
      <c r="OIJ73" s="877"/>
      <c r="OIK73" s="877"/>
      <c r="OIL73" s="877"/>
      <c r="OIM73" s="877"/>
      <c r="OIN73" s="877"/>
      <c r="OIO73" s="877"/>
      <c r="OIP73" s="877"/>
      <c r="OIQ73" s="877"/>
      <c r="OIR73" s="877"/>
      <c r="OIS73" s="877"/>
      <c r="OIT73" s="877"/>
      <c r="OIU73" s="877"/>
      <c r="OIV73" s="877"/>
      <c r="OIW73" s="877"/>
      <c r="OIX73" s="877"/>
      <c r="OIY73" s="877"/>
      <c r="OIZ73" s="877"/>
      <c r="OJA73" s="877"/>
      <c r="OJB73" s="877"/>
      <c r="OJC73" s="877"/>
      <c r="OJD73" s="877"/>
      <c r="OJE73" s="877"/>
      <c r="OJF73" s="877"/>
      <c r="OJG73" s="877"/>
      <c r="OJH73" s="877"/>
      <c r="OJI73" s="877"/>
      <c r="OJJ73" s="877"/>
      <c r="OJK73" s="877"/>
      <c r="OJL73" s="877"/>
      <c r="OJM73" s="877"/>
      <c r="OJN73" s="877"/>
      <c r="OJO73" s="877"/>
      <c r="OJP73" s="877"/>
      <c r="OJQ73" s="877"/>
      <c r="OJR73" s="877"/>
      <c r="OJS73" s="877"/>
      <c r="OJT73" s="877"/>
      <c r="OJU73" s="877"/>
      <c r="OJV73" s="877"/>
      <c r="OJW73" s="877"/>
      <c r="OJX73" s="877"/>
      <c r="OJY73" s="877"/>
      <c r="OJZ73" s="877"/>
      <c r="OKA73" s="877"/>
      <c r="OKB73" s="877"/>
      <c r="OKC73" s="877"/>
      <c r="OKD73" s="877"/>
      <c r="OKE73" s="877"/>
      <c r="OKF73" s="877"/>
      <c r="OKG73" s="877"/>
      <c r="OKH73" s="877"/>
      <c r="OKI73" s="877"/>
      <c r="OKJ73" s="877"/>
      <c r="OKK73" s="877"/>
      <c r="OKL73" s="877"/>
      <c r="OKM73" s="877"/>
      <c r="OKN73" s="877"/>
      <c r="OKO73" s="877"/>
      <c r="OKP73" s="877"/>
      <c r="OKQ73" s="877"/>
      <c r="OKR73" s="877"/>
      <c r="OKS73" s="877"/>
      <c r="OKT73" s="877"/>
      <c r="OKU73" s="877"/>
      <c r="OKV73" s="877"/>
      <c r="OKW73" s="877"/>
      <c r="OKX73" s="877"/>
      <c r="OKY73" s="877"/>
      <c r="OKZ73" s="877"/>
      <c r="OLA73" s="877"/>
      <c r="OLB73" s="877"/>
      <c r="OLC73" s="877"/>
      <c r="OLD73" s="877"/>
      <c r="OLE73" s="877"/>
      <c r="OLF73" s="877"/>
      <c r="OLG73" s="877"/>
      <c r="OLH73" s="877"/>
      <c r="OLI73" s="877"/>
      <c r="OLJ73" s="877"/>
      <c r="OLK73" s="877"/>
      <c r="OLL73" s="877"/>
      <c r="OLM73" s="877"/>
      <c r="OLN73" s="877"/>
      <c r="OLO73" s="877"/>
      <c r="OLP73" s="877"/>
      <c r="OLQ73" s="877"/>
      <c r="OLR73" s="877"/>
      <c r="OLS73" s="877"/>
      <c r="OLT73" s="877"/>
      <c r="OLU73" s="877"/>
      <c r="OLV73" s="877"/>
      <c r="OLW73" s="877"/>
      <c r="OLX73" s="877"/>
      <c r="OLY73" s="877"/>
      <c r="OLZ73" s="877"/>
      <c r="OMA73" s="877"/>
      <c r="OMB73" s="877"/>
      <c r="OMC73" s="877"/>
      <c r="OMD73" s="877"/>
      <c r="OME73" s="877"/>
      <c r="OMF73" s="877"/>
      <c r="OMG73" s="877"/>
      <c r="OMH73" s="877"/>
      <c r="OMI73" s="877"/>
      <c r="OMJ73" s="877"/>
      <c r="OMK73" s="877"/>
      <c r="OML73" s="877"/>
      <c r="OMM73" s="877"/>
      <c r="OMN73" s="877"/>
      <c r="OMO73" s="877"/>
      <c r="OMP73" s="877"/>
      <c r="OMQ73" s="877"/>
      <c r="OMR73" s="877"/>
      <c r="OMS73" s="877"/>
      <c r="OMT73" s="877"/>
      <c r="OMU73" s="877"/>
      <c r="OMV73" s="877"/>
      <c r="OMW73" s="877"/>
      <c r="OMX73" s="877"/>
      <c r="OMY73" s="877"/>
      <c r="OMZ73" s="877"/>
      <c r="ONA73" s="877"/>
      <c r="ONB73" s="877"/>
      <c r="ONC73" s="877"/>
      <c r="OND73" s="877"/>
      <c r="ONE73" s="877"/>
      <c r="ONF73" s="877"/>
      <c r="ONG73" s="877"/>
      <c r="ONH73" s="877"/>
      <c r="ONI73" s="877"/>
      <c r="ONJ73" s="877"/>
      <c r="ONK73" s="877"/>
      <c r="ONL73" s="877"/>
      <c r="ONM73" s="877"/>
      <c r="ONN73" s="877"/>
      <c r="ONO73" s="877"/>
      <c r="ONP73" s="877"/>
      <c r="ONQ73" s="877"/>
      <c r="ONR73" s="877"/>
      <c r="ONS73" s="877"/>
      <c r="ONT73" s="877"/>
      <c r="ONU73" s="877"/>
      <c r="ONV73" s="877"/>
      <c r="ONW73" s="877"/>
      <c r="ONX73" s="877"/>
      <c r="ONY73" s="877"/>
      <c r="ONZ73" s="877"/>
      <c r="OOA73" s="877"/>
      <c r="OOB73" s="877"/>
      <c r="OOC73" s="877"/>
      <c r="OOD73" s="877"/>
      <c r="OOE73" s="877"/>
      <c r="OOF73" s="877"/>
      <c r="OOG73" s="877"/>
      <c r="OOH73" s="877"/>
      <c r="OOI73" s="877"/>
      <c r="OOJ73" s="877"/>
      <c r="OOK73" s="877"/>
      <c r="OOL73" s="877"/>
      <c r="OOM73" s="877"/>
      <c r="OON73" s="877"/>
      <c r="OOO73" s="877"/>
      <c r="OOP73" s="877"/>
      <c r="OOQ73" s="877"/>
      <c r="OOR73" s="877"/>
      <c r="OOS73" s="877"/>
      <c r="OOT73" s="877"/>
      <c r="OOU73" s="877"/>
      <c r="OOV73" s="877"/>
      <c r="OOW73" s="877"/>
      <c r="OOX73" s="877"/>
      <c r="OOY73" s="877"/>
      <c r="OOZ73" s="877"/>
      <c r="OPA73" s="877"/>
      <c r="OPB73" s="877"/>
      <c r="OPC73" s="877"/>
      <c r="OPD73" s="877"/>
      <c r="OPE73" s="877"/>
      <c r="OPF73" s="877"/>
      <c r="OPG73" s="877"/>
      <c r="OPH73" s="877"/>
      <c r="OPI73" s="877"/>
      <c r="OPJ73" s="877"/>
      <c r="OPK73" s="877"/>
      <c r="OPL73" s="877"/>
      <c r="OPM73" s="877"/>
      <c r="OPN73" s="877"/>
      <c r="OPO73" s="877"/>
      <c r="OPP73" s="877"/>
      <c r="OPQ73" s="877"/>
      <c r="OPR73" s="877"/>
      <c r="OPS73" s="877"/>
      <c r="OPT73" s="877"/>
      <c r="OPU73" s="877"/>
      <c r="OPV73" s="877"/>
      <c r="OPW73" s="877"/>
      <c r="OPX73" s="877"/>
      <c r="OPY73" s="877"/>
      <c r="OPZ73" s="877"/>
      <c r="OQA73" s="877"/>
      <c r="OQB73" s="877"/>
      <c r="OQC73" s="877"/>
      <c r="OQD73" s="877"/>
      <c r="OQE73" s="877"/>
      <c r="OQF73" s="877"/>
      <c r="OQG73" s="877"/>
      <c r="OQH73" s="877"/>
      <c r="OQI73" s="877"/>
      <c r="OQJ73" s="877"/>
      <c r="OQK73" s="877"/>
      <c r="OQL73" s="877"/>
      <c r="OQM73" s="877"/>
      <c r="OQN73" s="877"/>
      <c r="OQO73" s="877"/>
      <c r="OQP73" s="877"/>
      <c r="OQQ73" s="877"/>
      <c r="OQR73" s="877"/>
      <c r="OQS73" s="877"/>
      <c r="OQT73" s="877"/>
      <c r="OQU73" s="877"/>
      <c r="OQV73" s="877"/>
      <c r="OQW73" s="877"/>
      <c r="OQX73" s="877"/>
      <c r="OQY73" s="877"/>
      <c r="OQZ73" s="877"/>
      <c r="ORA73" s="877"/>
      <c r="ORB73" s="877"/>
      <c r="ORC73" s="877"/>
      <c r="ORD73" s="877"/>
      <c r="ORE73" s="877"/>
      <c r="ORF73" s="877"/>
      <c r="ORG73" s="877"/>
      <c r="ORH73" s="877"/>
      <c r="ORI73" s="877"/>
      <c r="ORJ73" s="877"/>
      <c r="ORK73" s="877"/>
      <c r="ORL73" s="877"/>
      <c r="ORM73" s="877"/>
      <c r="ORN73" s="877"/>
      <c r="ORO73" s="877"/>
      <c r="ORP73" s="877"/>
      <c r="ORQ73" s="877"/>
      <c r="ORR73" s="877"/>
      <c r="ORS73" s="877"/>
      <c r="ORT73" s="877"/>
      <c r="ORU73" s="877"/>
      <c r="ORV73" s="877"/>
      <c r="ORW73" s="877"/>
      <c r="ORX73" s="877"/>
      <c r="ORY73" s="877"/>
      <c r="ORZ73" s="877"/>
      <c r="OSA73" s="877"/>
      <c r="OSB73" s="877"/>
      <c r="OSC73" s="877"/>
      <c r="OSD73" s="877"/>
      <c r="OSE73" s="877"/>
      <c r="OSF73" s="877"/>
      <c r="OSG73" s="877"/>
      <c r="OSH73" s="877"/>
      <c r="OSI73" s="877"/>
      <c r="OSJ73" s="877"/>
      <c r="OSK73" s="877"/>
      <c r="OSL73" s="877"/>
      <c r="OSM73" s="877"/>
      <c r="OSN73" s="877"/>
      <c r="OSO73" s="877"/>
      <c r="OSP73" s="877"/>
      <c r="OSQ73" s="877"/>
      <c r="OSR73" s="877"/>
      <c r="OSS73" s="877"/>
      <c r="OST73" s="877"/>
      <c r="OSU73" s="877"/>
      <c r="OSV73" s="877"/>
      <c r="OSW73" s="877"/>
      <c r="OSX73" s="877"/>
      <c r="OSY73" s="877"/>
      <c r="OSZ73" s="877"/>
      <c r="OTA73" s="877"/>
      <c r="OTB73" s="877"/>
      <c r="OTC73" s="877"/>
      <c r="OTD73" s="877"/>
      <c r="OTE73" s="877"/>
      <c r="OTF73" s="877"/>
      <c r="OTG73" s="877"/>
      <c r="OTH73" s="877"/>
      <c r="OTI73" s="877"/>
      <c r="OTJ73" s="877"/>
      <c r="OTK73" s="877"/>
      <c r="OTL73" s="877"/>
      <c r="OTM73" s="877"/>
      <c r="OTN73" s="877"/>
      <c r="OTO73" s="877"/>
      <c r="OTP73" s="877"/>
      <c r="OTQ73" s="877"/>
      <c r="OTR73" s="877"/>
      <c r="OTS73" s="877"/>
      <c r="OTT73" s="877"/>
      <c r="OTU73" s="877"/>
      <c r="OTV73" s="877"/>
      <c r="OTW73" s="877"/>
      <c r="OTX73" s="877"/>
      <c r="OTY73" s="877"/>
      <c r="OTZ73" s="877"/>
      <c r="OUA73" s="877"/>
      <c r="OUB73" s="877"/>
      <c r="OUC73" s="877"/>
      <c r="OUD73" s="877"/>
      <c r="OUE73" s="877"/>
      <c r="OUF73" s="877"/>
      <c r="OUG73" s="877"/>
      <c r="OUH73" s="877"/>
      <c r="OUI73" s="877"/>
      <c r="OUJ73" s="877"/>
      <c r="OUK73" s="877"/>
      <c r="OUL73" s="877"/>
      <c r="OUM73" s="877"/>
      <c r="OUN73" s="877"/>
      <c r="OUO73" s="877"/>
      <c r="OUP73" s="877"/>
      <c r="OUQ73" s="877"/>
      <c r="OUR73" s="877"/>
      <c r="OUS73" s="877"/>
      <c r="OUT73" s="877"/>
      <c r="OUU73" s="877"/>
      <c r="OUV73" s="877"/>
      <c r="OUW73" s="877"/>
      <c r="OUX73" s="877"/>
      <c r="OUY73" s="877"/>
      <c r="OUZ73" s="877"/>
      <c r="OVA73" s="877"/>
      <c r="OVB73" s="877"/>
      <c r="OVC73" s="877"/>
      <c r="OVD73" s="877"/>
      <c r="OVE73" s="877"/>
      <c r="OVF73" s="877"/>
      <c r="OVG73" s="877"/>
      <c r="OVH73" s="877"/>
      <c r="OVI73" s="877"/>
      <c r="OVJ73" s="877"/>
      <c r="OVK73" s="877"/>
      <c r="OVL73" s="877"/>
      <c r="OVM73" s="877"/>
      <c r="OVN73" s="877"/>
      <c r="OVO73" s="877"/>
      <c r="OVP73" s="877"/>
      <c r="OVQ73" s="877"/>
      <c r="OVR73" s="877"/>
      <c r="OVS73" s="877"/>
      <c r="OVT73" s="877"/>
      <c r="OVU73" s="877"/>
      <c r="OVV73" s="877"/>
      <c r="OVW73" s="877"/>
      <c r="OVX73" s="877"/>
      <c r="OVY73" s="877"/>
      <c r="OVZ73" s="877"/>
      <c r="OWA73" s="877"/>
      <c r="OWB73" s="877"/>
      <c r="OWC73" s="877"/>
      <c r="OWD73" s="877"/>
      <c r="OWE73" s="877"/>
      <c r="OWF73" s="877"/>
      <c r="OWG73" s="877"/>
      <c r="OWH73" s="877"/>
      <c r="OWI73" s="877"/>
      <c r="OWJ73" s="877"/>
      <c r="OWK73" s="877"/>
      <c r="OWL73" s="877"/>
      <c r="OWM73" s="877"/>
      <c r="OWN73" s="877"/>
      <c r="OWO73" s="877"/>
      <c r="OWP73" s="877"/>
      <c r="OWQ73" s="877"/>
      <c r="OWR73" s="877"/>
      <c r="OWS73" s="877"/>
      <c r="OWT73" s="877"/>
      <c r="OWU73" s="877"/>
      <c r="OWV73" s="877"/>
      <c r="OWW73" s="877"/>
      <c r="OWX73" s="877"/>
      <c r="OWY73" s="877"/>
      <c r="OWZ73" s="877"/>
      <c r="OXA73" s="877"/>
      <c r="OXB73" s="877"/>
      <c r="OXC73" s="877"/>
      <c r="OXD73" s="877"/>
      <c r="OXE73" s="877"/>
      <c r="OXF73" s="877"/>
      <c r="OXG73" s="877"/>
      <c r="OXH73" s="877"/>
      <c r="OXI73" s="877"/>
      <c r="OXJ73" s="877"/>
      <c r="OXK73" s="877"/>
      <c r="OXL73" s="877"/>
      <c r="OXM73" s="877"/>
      <c r="OXN73" s="877"/>
      <c r="OXO73" s="877"/>
      <c r="OXP73" s="877"/>
      <c r="OXQ73" s="877"/>
      <c r="OXR73" s="877"/>
      <c r="OXS73" s="877"/>
      <c r="OXT73" s="877"/>
      <c r="OXU73" s="877"/>
      <c r="OXV73" s="877"/>
      <c r="OXW73" s="877"/>
      <c r="OXX73" s="877"/>
      <c r="OXY73" s="877"/>
      <c r="OXZ73" s="877"/>
      <c r="OYA73" s="877"/>
      <c r="OYB73" s="877"/>
      <c r="OYC73" s="877"/>
      <c r="OYD73" s="877"/>
      <c r="OYE73" s="877"/>
      <c r="OYF73" s="877"/>
      <c r="OYG73" s="877"/>
      <c r="OYH73" s="877"/>
      <c r="OYI73" s="877"/>
      <c r="OYJ73" s="877"/>
      <c r="OYK73" s="877"/>
      <c r="OYL73" s="877"/>
      <c r="OYM73" s="877"/>
      <c r="OYN73" s="877"/>
      <c r="OYO73" s="877"/>
      <c r="OYP73" s="877"/>
      <c r="OYQ73" s="877"/>
      <c r="OYR73" s="877"/>
      <c r="OYS73" s="877"/>
      <c r="OYT73" s="877"/>
      <c r="OYU73" s="877"/>
      <c r="OYV73" s="877"/>
      <c r="OYW73" s="877"/>
      <c r="OYX73" s="877"/>
      <c r="OYY73" s="877"/>
      <c r="OYZ73" s="877"/>
      <c r="OZA73" s="877"/>
      <c r="OZB73" s="877"/>
      <c r="OZC73" s="877"/>
      <c r="OZD73" s="877"/>
      <c r="OZE73" s="877"/>
      <c r="OZF73" s="877"/>
      <c r="OZG73" s="877"/>
      <c r="OZH73" s="877"/>
      <c r="OZI73" s="877"/>
      <c r="OZJ73" s="877"/>
      <c r="OZK73" s="877"/>
      <c r="OZL73" s="877"/>
      <c r="OZM73" s="877"/>
      <c r="OZN73" s="877"/>
      <c r="OZO73" s="877"/>
      <c r="OZP73" s="877"/>
      <c r="OZQ73" s="877"/>
      <c r="OZR73" s="877"/>
      <c r="OZS73" s="877"/>
      <c r="OZT73" s="877"/>
      <c r="OZU73" s="877"/>
      <c r="OZV73" s="877"/>
      <c r="OZW73" s="877"/>
      <c r="OZX73" s="877"/>
      <c r="OZY73" s="877"/>
      <c r="OZZ73" s="877"/>
      <c r="PAA73" s="877"/>
      <c r="PAB73" s="877"/>
      <c r="PAC73" s="877"/>
      <c r="PAD73" s="877"/>
      <c r="PAE73" s="877"/>
      <c r="PAF73" s="877"/>
      <c r="PAG73" s="877"/>
      <c r="PAH73" s="877"/>
      <c r="PAI73" s="877"/>
      <c r="PAJ73" s="877"/>
      <c r="PAK73" s="877"/>
      <c r="PAL73" s="877"/>
      <c r="PAM73" s="877"/>
      <c r="PAN73" s="877"/>
      <c r="PAO73" s="877"/>
      <c r="PAP73" s="877"/>
      <c r="PAQ73" s="877"/>
      <c r="PAR73" s="877"/>
      <c r="PAS73" s="877"/>
      <c r="PAT73" s="877"/>
      <c r="PAU73" s="877"/>
      <c r="PAV73" s="877"/>
      <c r="PAW73" s="877"/>
      <c r="PAX73" s="877"/>
      <c r="PAY73" s="877"/>
      <c r="PAZ73" s="877"/>
      <c r="PBA73" s="877"/>
      <c r="PBB73" s="877"/>
      <c r="PBC73" s="877"/>
      <c r="PBD73" s="877"/>
      <c r="PBE73" s="877"/>
      <c r="PBF73" s="877"/>
      <c r="PBG73" s="877"/>
      <c r="PBH73" s="877"/>
      <c r="PBI73" s="877"/>
      <c r="PBJ73" s="877"/>
      <c r="PBK73" s="877"/>
      <c r="PBL73" s="877"/>
      <c r="PBM73" s="877"/>
      <c r="PBN73" s="877"/>
      <c r="PBO73" s="877"/>
      <c r="PBP73" s="877"/>
      <c r="PBQ73" s="877"/>
      <c r="PBR73" s="877"/>
      <c r="PBS73" s="877"/>
      <c r="PBT73" s="877"/>
      <c r="PBU73" s="877"/>
      <c r="PBV73" s="877"/>
      <c r="PBW73" s="877"/>
      <c r="PBX73" s="877"/>
      <c r="PBY73" s="877"/>
      <c r="PBZ73" s="877"/>
      <c r="PCA73" s="877"/>
      <c r="PCB73" s="877"/>
      <c r="PCC73" s="877"/>
      <c r="PCD73" s="877"/>
      <c r="PCE73" s="877"/>
      <c r="PCF73" s="877"/>
      <c r="PCG73" s="877"/>
      <c r="PCH73" s="877"/>
      <c r="PCI73" s="877"/>
      <c r="PCJ73" s="877"/>
      <c r="PCK73" s="877"/>
      <c r="PCL73" s="877"/>
      <c r="PCM73" s="877"/>
      <c r="PCN73" s="877"/>
      <c r="PCO73" s="877"/>
      <c r="PCP73" s="877"/>
      <c r="PCQ73" s="877"/>
      <c r="PCR73" s="877"/>
      <c r="PCS73" s="877"/>
      <c r="PCT73" s="877"/>
      <c r="PCU73" s="877"/>
      <c r="PCV73" s="877"/>
      <c r="PCW73" s="877"/>
      <c r="PCX73" s="877"/>
      <c r="PCY73" s="877"/>
      <c r="PCZ73" s="877"/>
      <c r="PDA73" s="877"/>
      <c r="PDB73" s="877"/>
      <c r="PDC73" s="877"/>
      <c r="PDD73" s="877"/>
      <c r="PDE73" s="877"/>
      <c r="PDF73" s="877"/>
      <c r="PDG73" s="877"/>
      <c r="PDH73" s="877"/>
      <c r="PDI73" s="877"/>
      <c r="PDJ73" s="877"/>
      <c r="PDK73" s="877"/>
      <c r="PDL73" s="877"/>
      <c r="PDM73" s="877"/>
      <c r="PDN73" s="877"/>
      <c r="PDO73" s="877"/>
      <c r="PDP73" s="877"/>
      <c r="PDQ73" s="877"/>
      <c r="PDR73" s="877"/>
      <c r="PDS73" s="877"/>
      <c r="PDT73" s="877"/>
      <c r="PDU73" s="877"/>
      <c r="PDV73" s="877"/>
      <c r="PDW73" s="877"/>
      <c r="PDX73" s="877"/>
      <c r="PDY73" s="877"/>
      <c r="PDZ73" s="877"/>
      <c r="PEA73" s="877"/>
      <c r="PEB73" s="877"/>
      <c r="PEC73" s="877"/>
      <c r="PED73" s="877"/>
      <c r="PEE73" s="877"/>
      <c r="PEF73" s="877"/>
      <c r="PEG73" s="877"/>
      <c r="PEH73" s="877"/>
      <c r="PEI73" s="877"/>
      <c r="PEJ73" s="877"/>
      <c r="PEK73" s="877"/>
      <c r="PEL73" s="877"/>
      <c r="PEM73" s="877"/>
      <c r="PEN73" s="877"/>
      <c r="PEO73" s="877"/>
      <c r="PEP73" s="877"/>
      <c r="PEQ73" s="877"/>
      <c r="PER73" s="877"/>
      <c r="PES73" s="877"/>
      <c r="PET73" s="877"/>
      <c r="PEU73" s="877"/>
      <c r="PEV73" s="877"/>
      <c r="PEW73" s="877"/>
      <c r="PEX73" s="877"/>
      <c r="PEY73" s="877"/>
      <c r="PEZ73" s="877"/>
      <c r="PFA73" s="877"/>
      <c r="PFB73" s="877"/>
      <c r="PFC73" s="877"/>
      <c r="PFD73" s="877"/>
      <c r="PFE73" s="877"/>
      <c r="PFF73" s="877"/>
      <c r="PFG73" s="877"/>
      <c r="PFH73" s="877"/>
      <c r="PFI73" s="877"/>
      <c r="PFJ73" s="877"/>
      <c r="PFK73" s="877"/>
      <c r="PFL73" s="877"/>
      <c r="PFM73" s="877"/>
      <c r="PFN73" s="877"/>
      <c r="PFO73" s="877"/>
      <c r="PFP73" s="877"/>
      <c r="PFQ73" s="877"/>
      <c r="PFR73" s="877"/>
      <c r="PFS73" s="877"/>
      <c r="PFT73" s="877"/>
      <c r="PFU73" s="877"/>
      <c r="PFV73" s="877"/>
      <c r="PFW73" s="877"/>
      <c r="PFX73" s="877"/>
      <c r="PFY73" s="877"/>
      <c r="PFZ73" s="877"/>
      <c r="PGA73" s="877"/>
      <c r="PGB73" s="877"/>
      <c r="PGC73" s="877"/>
      <c r="PGD73" s="877"/>
      <c r="PGE73" s="877"/>
      <c r="PGF73" s="877"/>
      <c r="PGG73" s="877"/>
      <c r="PGH73" s="877"/>
      <c r="PGI73" s="877"/>
      <c r="PGJ73" s="877"/>
      <c r="PGK73" s="877"/>
      <c r="PGL73" s="877"/>
      <c r="PGM73" s="877"/>
      <c r="PGN73" s="877"/>
      <c r="PGO73" s="877"/>
      <c r="PGP73" s="877"/>
      <c r="PGQ73" s="877"/>
      <c r="PGR73" s="877"/>
      <c r="PGS73" s="877"/>
      <c r="PGT73" s="877"/>
      <c r="PGU73" s="877"/>
      <c r="PGV73" s="877"/>
      <c r="PGW73" s="877"/>
      <c r="PGX73" s="877"/>
      <c r="PGY73" s="877"/>
      <c r="PGZ73" s="877"/>
      <c r="PHA73" s="877"/>
      <c r="PHB73" s="877"/>
      <c r="PHC73" s="877"/>
      <c r="PHD73" s="877"/>
      <c r="PHE73" s="877"/>
      <c r="PHF73" s="877"/>
      <c r="PHG73" s="877"/>
      <c r="PHH73" s="877"/>
      <c r="PHI73" s="877"/>
      <c r="PHJ73" s="877"/>
      <c r="PHK73" s="877"/>
      <c r="PHL73" s="877"/>
      <c r="PHM73" s="877"/>
      <c r="PHN73" s="877"/>
      <c r="PHO73" s="877"/>
      <c r="PHP73" s="877"/>
      <c r="PHQ73" s="877"/>
      <c r="PHR73" s="877"/>
      <c r="PHS73" s="877"/>
      <c r="PHT73" s="877"/>
      <c r="PHU73" s="877"/>
      <c r="PHV73" s="877"/>
      <c r="PHW73" s="877"/>
      <c r="PHX73" s="877"/>
      <c r="PHY73" s="877"/>
      <c r="PHZ73" s="877"/>
      <c r="PIA73" s="877"/>
      <c r="PIB73" s="877"/>
      <c r="PIC73" s="877"/>
      <c r="PID73" s="877"/>
      <c r="PIE73" s="877"/>
      <c r="PIF73" s="877"/>
      <c r="PIG73" s="877"/>
      <c r="PIH73" s="877"/>
      <c r="PII73" s="877"/>
      <c r="PIJ73" s="877"/>
      <c r="PIK73" s="877"/>
      <c r="PIL73" s="877"/>
      <c r="PIM73" s="877"/>
      <c r="PIN73" s="877"/>
      <c r="PIO73" s="877"/>
      <c r="PIP73" s="877"/>
      <c r="PIQ73" s="877"/>
      <c r="PIR73" s="877"/>
      <c r="PIS73" s="877"/>
      <c r="PIT73" s="877"/>
      <c r="PIU73" s="877"/>
      <c r="PIV73" s="877"/>
      <c r="PIW73" s="877"/>
      <c r="PIX73" s="877"/>
      <c r="PIY73" s="877"/>
      <c r="PIZ73" s="877"/>
      <c r="PJA73" s="877"/>
      <c r="PJB73" s="877"/>
      <c r="PJC73" s="877"/>
      <c r="PJD73" s="877"/>
      <c r="PJE73" s="877"/>
      <c r="PJF73" s="877"/>
      <c r="PJG73" s="877"/>
      <c r="PJH73" s="877"/>
      <c r="PJI73" s="877"/>
      <c r="PJJ73" s="877"/>
      <c r="PJK73" s="877"/>
      <c r="PJL73" s="877"/>
      <c r="PJM73" s="877"/>
      <c r="PJN73" s="877"/>
      <c r="PJO73" s="877"/>
      <c r="PJP73" s="877"/>
      <c r="PJQ73" s="877"/>
      <c r="PJR73" s="877"/>
      <c r="PJS73" s="877"/>
      <c r="PJT73" s="877"/>
      <c r="PJU73" s="877"/>
      <c r="PJV73" s="877"/>
      <c r="PJW73" s="877"/>
      <c r="PJX73" s="877"/>
      <c r="PJY73" s="877"/>
      <c r="PJZ73" s="877"/>
      <c r="PKA73" s="877"/>
      <c r="PKB73" s="877"/>
      <c r="PKC73" s="877"/>
      <c r="PKD73" s="877"/>
      <c r="PKE73" s="877"/>
      <c r="PKF73" s="877"/>
      <c r="PKG73" s="877"/>
      <c r="PKH73" s="877"/>
      <c r="PKI73" s="877"/>
      <c r="PKJ73" s="877"/>
      <c r="PKK73" s="877"/>
      <c r="PKL73" s="877"/>
      <c r="PKM73" s="877"/>
      <c r="PKN73" s="877"/>
      <c r="PKO73" s="877"/>
      <c r="PKP73" s="877"/>
      <c r="PKQ73" s="877"/>
      <c r="PKR73" s="877"/>
      <c r="PKS73" s="877"/>
      <c r="PKT73" s="877"/>
      <c r="PKU73" s="877"/>
      <c r="PKV73" s="877"/>
      <c r="PKW73" s="877"/>
      <c r="PKX73" s="877"/>
      <c r="PKY73" s="877"/>
      <c r="PKZ73" s="877"/>
      <c r="PLA73" s="877"/>
      <c r="PLB73" s="877"/>
      <c r="PLC73" s="877"/>
      <c r="PLD73" s="877"/>
      <c r="PLE73" s="877"/>
      <c r="PLF73" s="877"/>
      <c r="PLG73" s="877"/>
      <c r="PLH73" s="877"/>
      <c r="PLI73" s="877"/>
      <c r="PLJ73" s="877"/>
      <c r="PLK73" s="877"/>
      <c r="PLL73" s="877"/>
      <c r="PLM73" s="877"/>
      <c r="PLN73" s="877"/>
      <c r="PLO73" s="877"/>
      <c r="PLP73" s="877"/>
      <c r="PLQ73" s="877"/>
      <c r="PLR73" s="877"/>
      <c r="PLS73" s="877"/>
      <c r="PLT73" s="877"/>
      <c r="PLU73" s="877"/>
      <c r="PLV73" s="877"/>
      <c r="PLW73" s="877"/>
      <c r="PLX73" s="877"/>
      <c r="PLY73" s="877"/>
      <c r="PLZ73" s="877"/>
      <c r="PMA73" s="877"/>
      <c r="PMB73" s="877"/>
      <c r="PMC73" s="877"/>
      <c r="PMD73" s="877"/>
      <c r="PME73" s="877"/>
      <c r="PMF73" s="877"/>
      <c r="PMG73" s="877"/>
      <c r="PMH73" s="877"/>
      <c r="PMI73" s="877"/>
      <c r="PMJ73" s="877"/>
      <c r="PMK73" s="877"/>
      <c r="PML73" s="877"/>
      <c r="PMM73" s="877"/>
      <c r="PMN73" s="877"/>
      <c r="PMO73" s="877"/>
      <c r="PMP73" s="877"/>
      <c r="PMQ73" s="877"/>
      <c r="PMR73" s="877"/>
      <c r="PMS73" s="877"/>
      <c r="PMT73" s="877"/>
      <c r="PMU73" s="877"/>
      <c r="PMV73" s="877"/>
      <c r="PMW73" s="877"/>
      <c r="PMX73" s="877"/>
      <c r="PMY73" s="877"/>
      <c r="PMZ73" s="877"/>
      <c r="PNA73" s="877"/>
      <c r="PNB73" s="877"/>
      <c r="PNC73" s="877"/>
      <c r="PND73" s="877"/>
      <c r="PNE73" s="877"/>
      <c r="PNF73" s="877"/>
      <c r="PNG73" s="877"/>
      <c r="PNH73" s="877"/>
      <c r="PNI73" s="877"/>
      <c r="PNJ73" s="877"/>
      <c r="PNK73" s="877"/>
      <c r="PNL73" s="877"/>
      <c r="PNM73" s="877"/>
      <c r="PNN73" s="877"/>
      <c r="PNO73" s="877"/>
      <c r="PNP73" s="877"/>
      <c r="PNQ73" s="877"/>
      <c r="PNR73" s="877"/>
      <c r="PNS73" s="877"/>
      <c r="PNT73" s="877"/>
      <c r="PNU73" s="877"/>
      <c r="PNV73" s="877"/>
      <c r="PNW73" s="877"/>
      <c r="PNX73" s="877"/>
      <c r="PNY73" s="877"/>
      <c r="PNZ73" s="877"/>
      <c r="POA73" s="877"/>
      <c r="POB73" s="877"/>
      <c r="POC73" s="877"/>
      <c r="POD73" s="877"/>
      <c r="POE73" s="877"/>
      <c r="POF73" s="877"/>
      <c r="POG73" s="877"/>
      <c r="POH73" s="877"/>
      <c r="POI73" s="877"/>
      <c r="POJ73" s="877"/>
      <c r="POK73" s="877"/>
      <c r="POL73" s="877"/>
      <c r="POM73" s="877"/>
      <c r="PON73" s="877"/>
      <c r="POO73" s="877"/>
      <c r="POP73" s="877"/>
      <c r="POQ73" s="877"/>
      <c r="POR73" s="877"/>
      <c r="POS73" s="877"/>
      <c r="POT73" s="877"/>
      <c r="POU73" s="877"/>
      <c r="POV73" s="877"/>
      <c r="POW73" s="877"/>
      <c r="POX73" s="877"/>
      <c r="POY73" s="877"/>
      <c r="POZ73" s="877"/>
      <c r="PPA73" s="877"/>
      <c r="PPB73" s="877"/>
      <c r="PPC73" s="877"/>
      <c r="PPD73" s="877"/>
      <c r="PPE73" s="877"/>
      <c r="PPF73" s="877"/>
      <c r="PPG73" s="877"/>
      <c r="PPH73" s="877"/>
      <c r="PPI73" s="877"/>
      <c r="PPJ73" s="877"/>
      <c r="PPK73" s="877"/>
      <c r="PPL73" s="877"/>
      <c r="PPM73" s="877"/>
      <c r="PPN73" s="877"/>
      <c r="PPO73" s="877"/>
      <c r="PPP73" s="877"/>
      <c r="PPQ73" s="877"/>
      <c r="PPR73" s="877"/>
      <c r="PPS73" s="877"/>
      <c r="PPT73" s="877"/>
      <c r="PPU73" s="877"/>
      <c r="PPV73" s="877"/>
      <c r="PPW73" s="877"/>
      <c r="PPX73" s="877"/>
      <c r="PPY73" s="877"/>
      <c r="PPZ73" s="877"/>
      <c r="PQA73" s="877"/>
      <c r="PQB73" s="877"/>
      <c r="PQC73" s="877"/>
      <c r="PQD73" s="877"/>
      <c r="PQE73" s="877"/>
      <c r="PQF73" s="877"/>
      <c r="PQG73" s="877"/>
      <c r="PQH73" s="877"/>
      <c r="PQI73" s="877"/>
      <c r="PQJ73" s="877"/>
      <c r="PQK73" s="877"/>
      <c r="PQL73" s="877"/>
      <c r="PQM73" s="877"/>
      <c r="PQN73" s="877"/>
      <c r="PQO73" s="877"/>
      <c r="PQP73" s="877"/>
      <c r="PQQ73" s="877"/>
      <c r="PQR73" s="877"/>
      <c r="PQS73" s="877"/>
      <c r="PQT73" s="877"/>
      <c r="PQU73" s="877"/>
      <c r="PQV73" s="877"/>
      <c r="PQW73" s="877"/>
      <c r="PQX73" s="877"/>
      <c r="PQY73" s="877"/>
      <c r="PQZ73" s="877"/>
      <c r="PRA73" s="877"/>
      <c r="PRB73" s="877"/>
      <c r="PRC73" s="877"/>
      <c r="PRD73" s="877"/>
      <c r="PRE73" s="877"/>
      <c r="PRF73" s="877"/>
      <c r="PRG73" s="877"/>
      <c r="PRH73" s="877"/>
      <c r="PRI73" s="877"/>
      <c r="PRJ73" s="877"/>
      <c r="PRK73" s="877"/>
      <c r="PRL73" s="877"/>
      <c r="PRM73" s="877"/>
      <c r="PRN73" s="877"/>
      <c r="PRO73" s="877"/>
      <c r="PRP73" s="877"/>
      <c r="PRQ73" s="877"/>
      <c r="PRR73" s="877"/>
      <c r="PRS73" s="877"/>
      <c r="PRT73" s="877"/>
      <c r="PRU73" s="877"/>
      <c r="PRV73" s="877"/>
      <c r="PRW73" s="877"/>
      <c r="PRX73" s="877"/>
      <c r="PRY73" s="877"/>
      <c r="PRZ73" s="877"/>
      <c r="PSA73" s="877"/>
      <c r="PSB73" s="877"/>
      <c r="PSC73" s="877"/>
      <c r="PSD73" s="877"/>
      <c r="PSE73" s="877"/>
      <c r="PSF73" s="877"/>
      <c r="PSG73" s="877"/>
      <c r="PSH73" s="877"/>
      <c r="PSI73" s="877"/>
      <c r="PSJ73" s="877"/>
      <c r="PSK73" s="877"/>
      <c r="PSL73" s="877"/>
      <c r="PSM73" s="877"/>
      <c r="PSN73" s="877"/>
      <c r="PSO73" s="877"/>
      <c r="PSP73" s="877"/>
      <c r="PSQ73" s="877"/>
      <c r="PSR73" s="877"/>
      <c r="PSS73" s="877"/>
      <c r="PST73" s="877"/>
      <c r="PSU73" s="877"/>
      <c r="PSV73" s="877"/>
      <c r="PSW73" s="877"/>
      <c r="PSX73" s="877"/>
      <c r="PSY73" s="877"/>
      <c r="PSZ73" s="877"/>
      <c r="PTA73" s="877"/>
      <c r="PTB73" s="877"/>
      <c r="PTC73" s="877"/>
      <c r="PTD73" s="877"/>
      <c r="PTE73" s="877"/>
      <c r="PTF73" s="877"/>
      <c r="PTG73" s="877"/>
      <c r="PTH73" s="877"/>
      <c r="PTI73" s="877"/>
      <c r="PTJ73" s="877"/>
      <c r="PTK73" s="877"/>
      <c r="PTL73" s="877"/>
      <c r="PTM73" s="877"/>
      <c r="PTN73" s="877"/>
      <c r="PTO73" s="877"/>
      <c r="PTP73" s="877"/>
      <c r="PTQ73" s="877"/>
      <c r="PTR73" s="877"/>
      <c r="PTS73" s="877"/>
      <c r="PTT73" s="877"/>
      <c r="PTU73" s="877"/>
      <c r="PTV73" s="877"/>
      <c r="PTW73" s="877"/>
      <c r="PTX73" s="877"/>
      <c r="PTY73" s="877"/>
      <c r="PTZ73" s="877"/>
      <c r="PUA73" s="877"/>
      <c r="PUB73" s="877"/>
      <c r="PUC73" s="877"/>
      <c r="PUD73" s="877"/>
      <c r="PUE73" s="877"/>
      <c r="PUF73" s="877"/>
      <c r="PUG73" s="877"/>
      <c r="PUH73" s="877"/>
      <c r="PUI73" s="877"/>
      <c r="PUJ73" s="877"/>
      <c r="PUK73" s="877"/>
      <c r="PUL73" s="877"/>
      <c r="PUM73" s="877"/>
      <c r="PUN73" s="877"/>
      <c r="PUO73" s="877"/>
      <c r="PUP73" s="877"/>
      <c r="PUQ73" s="877"/>
      <c r="PUR73" s="877"/>
      <c r="PUS73" s="877"/>
      <c r="PUT73" s="877"/>
      <c r="PUU73" s="877"/>
      <c r="PUV73" s="877"/>
      <c r="PUW73" s="877"/>
      <c r="PUX73" s="877"/>
      <c r="PUY73" s="877"/>
      <c r="PUZ73" s="877"/>
      <c r="PVA73" s="877"/>
      <c r="PVB73" s="877"/>
      <c r="PVC73" s="877"/>
      <c r="PVD73" s="877"/>
      <c r="PVE73" s="877"/>
      <c r="PVF73" s="877"/>
      <c r="PVG73" s="877"/>
      <c r="PVH73" s="877"/>
      <c r="PVI73" s="877"/>
      <c r="PVJ73" s="877"/>
      <c r="PVK73" s="877"/>
      <c r="PVL73" s="877"/>
      <c r="PVM73" s="877"/>
      <c r="PVN73" s="877"/>
      <c r="PVO73" s="877"/>
      <c r="PVP73" s="877"/>
      <c r="PVQ73" s="877"/>
      <c r="PVR73" s="877"/>
      <c r="PVS73" s="877"/>
      <c r="PVT73" s="877"/>
      <c r="PVU73" s="877"/>
      <c r="PVV73" s="877"/>
      <c r="PVW73" s="877"/>
      <c r="PVX73" s="877"/>
      <c r="PVY73" s="877"/>
      <c r="PVZ73" s="877"/>
      <c r="PWA73" s="877"/>
      <c r="PWB73" s="877"/>
      <c r="PWC73" s="877"/>
      <c r="PWD73" s="877"/>
      <c r="PWE73" s="877"/>
      <c r="PWF73" s="877"/>
      <c r="PWG73" s="877"/>
      <c r="PWH73" s="877"/>
      <c r="PWI73" s="877"/>
      <c r="PWJ73" s="877"/>
      <c r="PWK73" s="877"/>
      <c r="PWL73" s="877"/>
      <c r="PWM73" s="877"/>
      <c r="PWN73" s="877"/>
      <c r="PWO73" s="877"/>
      <c r="PWP73" s="877"/>
      <c r="PWQ73" s="877"/>
      <c r="PWR73" s="877"/>
      <c r="PWS73" s="877"/>
      <c r="PWT73" s="877"/>
      <c r="PWU73" s="877"/>
      <c r="PWV73" s="877"/>
      <c r="PWW73" s="877"/>
      <c r="PWX73" s="877"/>
      <c r="PWY73" s="877"/>
      <c r="PWZ73" s="877"/>
      <c r="PXA73" s="877"/>
      <c r="PXB73" s="877"/>
      <c r="PXC73" s="877"/>
      <c r="PXD73" s="877"/>
      <c r="PXE73" s="877"/>
      <c r="PXF73" s="877"/>
      <c r="PXG73" s="877"/>
      <c r="PXH73" s="877"/>
      <c r="PXI73" s="877"/>
      <c r="PXJ73" s="877"/>
      <c r="PXK73" s="877"/>
      <c r="PXL73" s="877"/>
      <c r="PXM73" s="877"/>
      <c r="PXN73" s="877"/>
      <c r="PXO73" s="877"/>
      <c r="PXP73" s="877"/>
      <c r="PXQ73" s="877"/>
      <c r="PXR73" s="877"/>
      <c r="PXS73" s="877"/>
      <c r="PXT73" s="877"/>
      <c r="PXU73" s="877"/>
      <c r="PXV73" s="877"/>
      <c r="PXW73" s="877"/>
      <c r="PXX73" s="877"/>
      <c r="PXY73" s="877"/>
      <c r="PXZ73" s="877"/>
      <c r="PYA73" s="877"/>
      <c r="PYB73" s="877"/>
      <c r="PYC73" s="877"/>
      <c r="PYD73" s="877"/>
      <c r="PYE73" s="877"/>
      <c r="PYF73" s="877"/>
      <c r="PYG73" s="877"/>
      <c r="PYH73" s="877"/>
      <c r="PYI73" s="877"/>
      <c r="PYJ73" s="877"/>
      <c r="PYK73" s="877"/>
      <c r="PYL73" s="877"/>
      <c r="PYM73" s="877"/>
      <c r="PYN73" s="877"/>
      <c r="PYO73" s="877"/>
      <c r="PYP73" s="877"/>
      <c r="PYQ73" s="877"/>
      <c r="PYR73" s="877"/>
      <c r="PYS73" s="877"/>
      <c r="PYT73" s="877"/>
      <c r="PYU73" s="877"/>
      <c r="PYV73" s="877"/>
      <c r="PYW73" s="877"/>
      <c r="PYX73" s="877"/>
      <c r="PYY73" s="877"/>
      <c r="PYZ73" s="877"/>
      <c r="PZA73" s="877"/>
      <c r="PZB73" s="877"/>
      <c r="PZC73" s="877"/>
      <c r="PZD73" s="877"/>
      <c r="PZE73" s="877"/>
      <c r="PZF73" s="877"/>
      <c r="PZG73" s="877"/>
      <c r="PZH73" s="877"/>
      <c r="PZI73" s="877"/>
      <c r="PZJ73" s="877"/>
      <c r="PZK73" s="877"/>
      <c r="PZL73" s="877"/>
      <c r="PZM73" s="877"/>
      <c r="PZN73" s="877"/>
      <c r="PZO73" s="877"/>
      <c r="PZP73" s="877"/>
      <c r="PZQ73" s="877"/>
      <c r="PZR73" s="877"/>
      <c r="PZS73" s="877"/>
      <c r="PZT73" s="877"/>
      <c r="PZU73" s="877"/>
      <c r="PZV73" s="877"/>
      <c r="PZW73" s="877"/>
      <c r="PZX73" s="877"/>
      <c r="PZY73" s="877"/>
      <c r="PZZ73" s="877"/>
      <c r="QAA73" s="877"/>
      <c r="QAB73" s="877"/>
      <c r="QAC73" s="877"/>
      <c r="QAD73" s="877"/>
      <c r="QAE73" s="877"/>
      <c r="QAF73" s="877"/>
      <c r="QAG73" s="877"/>
      <c r="QAH73" s="877"/>
      <c r="QAI73" s="877"/>
      <c r="QAJ73" s="877"/>
      <c r="QAK73" s="877"/>
      <c r="QAL73" s="877"/>
      <c r="QAM73" s="877"/>
      <c r="QAN73" s="877"/>
      <c r="QAO73" s="877"/>
      <c r="QAP73" s="877"/>
      <c r="QAQ73" s="877"/>
      <c r="QAR73" s="877"/>
      <c r="QAS73" s="877"/>
      <c r="QAT73" s="877"/>
      <c r="QAU73" s="877"/>
      <c r="QAV73" s="877"/>
      <c r="QAW73" s="877"/>
      <c r="QAX73" s="877"/>
      <c r="QAY73" s="877"/>
      <c r="QAZ73" s="877"/>
      <c r="QBA73" s="877"/>
      <c r="QBB73" s="877"/>
      <c r="QBC73" s="877"/>
      <c r="QBD73" s="877"/>
      <c r="QBE73" s="877"/>
      <c r="QBF73" s="877"/>
      <c r="QBG73" s="877"/>
      <c r="QBH73" s="877"/>
      <c r="QBI73" s="877"/>
      <c r="QBJ73" s="877"/>
      <c r="QBK73" s="877"/>
      <c r="QBL73" s="877"/>
      <c r="QBM73" s="877"/>
      <c r="QBN73" s="877"/>
      <c r="QBO73" s="877"/>
      <c r="QBP73" s="877"/>
      <c r="QBQ73" s="877"/>
      <c r="QBR73" s="877"/>
      <c r="QBS73" s="877"/>
      <c r="QBT73" s="877"/>
      <c r="QBU73" s="877"/>
      <c r="QBV73" s="877"/>
      <c r="QBW73" s="877"/>
      <c r="QBX73" s="877"/>
      <c r="QBY73" s="877"/>
      <c r="QBZ73" s="877"/>
      <c r="QCA73" s="877"/>
      <c r="QCB73" s="877"/>
      <c r="QCC73" s="877"/>
      <c r="QCD73" s="877"/>
      <c r="QCE73" s="877"/>
      <c r="QCF73" s="877"/>
      <c r="QCG73" s="877"/>
      <c r="QCH73" s="877"/>
      <c r="QCI73" s="877"/>
      <c r="QCJ73" s="877"/>
      <c r="QCK73" s="877"/>
      <c r="QCL73" s="877"/>
      <c r="QCM73" s="877"/>
      <c r="QCN73" s="877"/>
      <c r="QCO73" s="877"/>
      <c r="QCP73" s="877"/>
      <c r="QCQ73" s="877"/>
      <c r="QCR73" s="877"/>
      <c r="QCS73" s="877"/>
      <c r="QCT73" s="877"/>
      <c r="QCU73" s="877"/>
      <c r="QCV73" s="877"/>
      <c r="QCW73" s="877"/>
      <c r="QCX73" s="877"/>
      <c r="QCY73" s="877"/>
      <c r="QCZ73" s="877"/>
      <c r="QDA73" s="877"/>
      <c r="QDB73" s="877"/>
      <c r="QDC73" s="877"/>
      <c r="QDD73" s="877"/>
      <c r="QDE73" s="877"/>
      <c r="QDF73" s="877"/>
      <c r="QDG73" s="877"/>
      <c r="QDH73" s="877"/>
      <c r="QDI73" s="877"/>
      <c r="QDJ73" s="877"/>
      <c r="QDK73" s="877"/>
      <c r="QDL73" s="877"/>
      <c r="QDM73" s="877"/>
      <c r="QDN73" s="877"/>
      <c r="QDO73" s="877"/>
      <c r="QDP73" s="877"/>
      <c r="QDQ73" s="877"/>
      <c r="QDR73" s="877"/>
      <c r="QDS73" s="877"/>
      <c r="QDT73" s="877"/>
      <c r="QDU73" s="877"/>
      <c r="QDV73" s="877"/>
      <c r="QDW73" s="877"/>
      <c r="QDX73" s="877"/>
      <c r="QDY73" s="877"/>
      <c r="QDZ73" s="877"/>
      <c r="QEA73" s="877"/>
      <c r="QEB73" s="877"/>
      <c r="QEC73" s="877"/>
      <c r="QED73" s="877"/>
      <c r="QEE73" s="877"/>
      <c r="QEF73" s="877"/>
      <c r="QEG73" s="877"/>
      <c r="QEH73" s="877"/>
      <c r="QEI73" s="877"/>
      <c r="QEJ73" s="877"/>
      <c r="QEK73" s="877"/>
      <c r="QEL73" s="877"/>
      <c r="QEM73" s="877"/>
      <c r="QEN73" s="877"/>
      <c r="QEO73" s="877"/>
      <c r="QEP73" s="877"/>
      <c r="QEQ73" s="877"/>
      <c r="QER73" s="877"/>
      <c r="QES73" s="877"/>
      <c r="QET73" s="877"/>
      <c r="QEU73" s="877"/>
      <c r="QEV73" s="877"/>
      <c r="QEW73" s="877"/>
      <c r="QEX73" s="877"/>
      <c r="QEY73" s="877"/>
      <c r="QEZ73" s="877"/>
      <c r="QFA73" s="877"/>
      <c r="QFB73" s="877"/>
      <c r="QFC73" s="877"/>
      <c r="QFD73" s="877"/>
      <c r="QFE73" s="877"/>
      <c r="QFF73" s="877"/>
      <c r="QFG73" s="877"/>
      <c r="QFH73" s="877"/>
      <c r="QFI73" s="877"/>
      <c r="QFJ73" s="877"/>
      <c r="QFK73" s="877"/>
      <c r="QFL73" s="877"/>
      <c r="QFM73" s="877"/>
      <c r="QFN73" s="877"/>
      <c r="QFO73" s="877"/>
      <c r="QFP73" s="877"/>
      <c r="QFQ73" s="877"/>
      <c r="QFR73" s="877"/>
      <c r="QFS73" s="877"/>
      <c r="QFT73" s="877"/>
      <c r="QFU73" s="877"/>
      <c r="QFV73" s="877"/>
      <c r="QFW73" s="877"/>
      <c r="QFX73" s="877"/>
      <c r="QFY73" s="877"/>
      <c r="QFZ73" s="877"/>
      <c r="QGA73" s="877"/>
      <c r="QGB73" s="877"/>
      <c r="QGC73" s="877"/>
      <c r="QGD73" s="877"/>
      <c r="QGE73" s="877"/>
      <c r="QGF73" s="877"/>
      <c r="QGG73" s="877"/>
      <c r="QGH73" s="877"/>
      <c r="QGI73" s="877"/>
      <c r="QGJ73" s="877"/>
      <c r="QGK73" s="877"/>
      <c r="QGL73" s="877"/>
      <c r="QGM73" s="877"/>
      <c r="QGN73" s="877"/>
      <c r="QGO73" s="877"/>
      <c r="QGP73" s="877"/>
      <c r="QGQ73" s="877"/>
      <c r="QGR73" s="877"/>
      <c r="QGS73" s="877"/>
      <c r="QGT73" s="877"/>
      <c r="QGU73" s="877"/>
      <c r="QGV73" s="877"/>
      <c r="QGW73" s="877"/>
      <c r="QGX73" s="877"/>
      <c r="QGY73" s="877"/>
      <c r="QGZ73" s="877"/>
      <c r="QHA73" s="877"/>
      <c r="QHB73" s="877"/>
      <c r="QHC73" s="877"/>
      <c r="QHD73" s="877"/>
      <c r="QHE73" s="877"/>
      <c r="QHF73" s="877"/>
      <c r="QHG73" s="877"/>
      <c r="QHH73" s="877"/>
      <c r="QHI73" s="877"/>
      <c r="QHJ73" s="877"/>
      <c r="QHK73" s="877"/>
      <c r="QHL73" s="877"/>
      <c r="QHM73" s="877"/>
      <c r="QHN73" s="877"/>
      <c r="QHO73" s="877"/>
      <c r="QHP73" s="877"/>
      <c r="QHQ73" s="877"/>
      <c r="QHR73" s="877"/>
      <c r="QHS73" s="877"/>
      <c r="QHT73" s="877"/>
      <c r="QHU73" s="877"/>
      <c r="QHV73" s="877"/>
      <c r="QHW73" s="877"/>
      <c r="QHX73" s="877"/>
      <c r="QHY73" s="877"/>
      <c r="QHZ73" s="877"/>
      <c r="QIA73" s="877"/>
      <c r="QIB73" s="877"/>
      <c r="QIC73" s="877"/>
      <c r="QID73" s="877"/>
      <c r="QIE73" s="877"/>
      <c r="QIF73" s="877"/>
      <c r="QIG73" s="877"/>
      <c r="QIH73" s="877"/>
      <c r="QII73" s="877"/>
      <c r="QIJ73" s="877"/>
      <c r="QIK73" s="877"/>
      <c r="QIL73" s="877"/>
      <c r="QIM73" s="877"/>
      <c r="QIN73" s="877"/>
      <c r="QIO73" s="877"/>
      <c r="QIP73" s="877"/>
      <c r="QIQ73" s="877"/>
      <c r="QIR73" s="877"/>
      <c r="QIS73" s="877"/>
      <c r="QIT73" s="877"/>
      <c r="QIU73" s="877"/>
      <c r="QIV73" s="877"/>
      <c r="QIW73" s="877"/>
      <c r="QIX73" s="877"/>
      <c r="QIY73" s="877"/>
      <c r="QIZ73" s="877"/>
      <c r="QJA73" s="877"/>
      <c r="QJB73" s="877"/>
      <c r="QJC73" s="877"/>
      <c r="QJD73" s="877"/>
      <c r="QJE73" s="877"/>
      <c r="QJF73" s="877"/>
      <c r="QJG73" s="877"/>
      <c r="QJH73" s="877"/>
      <c r="QJI73" s="877"/>
      <c r="QJJ73" s="877"/>
      <c r="QJK73" s="877"/>
      <c r="QJL73" s="877"/>
      <c r="QJM73" s="877"/>
      <c r="QJN73" s="877"/>
      <c r="QJO73" s="877"/>
      <c r="QJP73" s="877"/>
      <c r="QJQ73" s="877"/>
      <c r="QJR73" s="877"/>
      <c r="QJS73" s="877"/>
      <c r="QJT73" s="877"/>
      <c r="QJU73" s="877"/>
      <c r="QJV73" s="877"/>
      <c r="QJW73" s="877"/>
      <c r="QJX73" s="877"/>
      <c r="QJY73" s="877"/>
      <c r="QJZ73" s="877"/>
      <c r="QKA73" s="877"/>
      <c r="QKB73" s="877"/>
      <c r="QKC73" s="877"/>
      <c r="QKD73" s="877"/>
      <c r="QKE73" s="877"/>
      <c r="QKF73" s="877"/>
      <c r="QKG73" s="877"/>
      <c r="QKH73" s="877"/>
      <c r="QKI73" s="877"/>
      <c r="QKJ73" s="877"/>
      <c r="QKK73" s="877"/>
      <c r="QKL73" s="877"/>
      <c r="QKM73" s="877"/>
      <c r="QKN73" s="877"/>
      <c r="QKO73" s="877"/>
      <c r="QKP73" s="877"/>
      <c r="QKQ73" s="877"/>
      <c r="QKR73" s="877"/>
      <c r="QKS73" s="877"/>
      <c r="QKT73" s="877"/>
      <c r="QKU73" s="877"/>
      <c r="QKV73" s="877"/>
      <c r="QKW73" s="877"/>
      <c r="QKX73" s="877"/>
      <c r="QKY73" s="877"/>
      <c r="QKZ73" s="877"/>
      <c r="QLA73" s="877"/>
      <c r="QLB73" s="877"/>
      <c r="QLC73" s="877"/>
      <c r="QLD73" s="877"/>
      <c r="QLE73" s="877"/>
      <c r="QLF73" s="877"/>
      <c r="QLG73" s="877"/>
      <c r="QLH73" s="877"/>
      <c r="QLI73" s="877"/>
      <c r="QLJ73" s="877"/>
      <c r="QLK73" s="877"/>
      <c r="QLL73" s="877"/>
      <c r="QLM73" s="877"/>
      <c r="QLN73" s="877"/>
      <c r="QLO73" s="877"/>
      <c r="QLP73" s="877"/>
      <c r="QLQ73" s="877"/>
      <c r="QLR73" s="877"/>
      <c r="QLS73" s="877"/>
      <c r="QLT73" s="877"/>
      <c r="QLU73" s="877"/>
      <c r="QLV73" s="877"/>
      <c r="QLW73" s="877"/>
      <c r="QLX73" s="877"/>
      <c r="QLY73" s="877"/>
      <c r="QLZ73" s="877"/>
      <c r="QMA73" s="877"/>
      <c r="QMB73" s="877"/>
      <c r="QMC73" s="877"/>
      <c r="QMD73" s="877"/>
      <c r="QME73" s="877"/>
      <c r="QMF73" s="877"/>
      <c r="QMG73" s="877"/>
      <c r="QMH73" s="877"/>
      <c r="QMI73" s="877"/>
      <c r="QMJ73" s="877"/>
      <c r="QMK73" s="877"/>
      <c r="QML73" s="877"/>
      <c r="QMM73" s="877"/>
      <c r="QMN73" s="877"/>
      <c r="QMO73" s="877"/>
      <c r="QMP73" s="877"/>
      <c r="QMQ73" s="877"/>
      <c r="QMR73" s="877"/>
      <c r="QMS73" s="877"/>
      <c r="QMT73" s="877"/>
      <c r="QMU73" s="877"/>
      <c r="QMV73" s="877"/>
      <c r="QMW73" s="877"/>
      <c r="QMX73" s="877"/>
      <c r="QMY73" s="877"/>
      <c r="QMZ73" s="877"/>
      <c r="QNA73" s="877"/>
      <c r="QNB73" s="877"/>
      <c r="QNC73" s="877"/>
      <c r="QND73" s="877"/>
      <c r="QNE73" s="877"/>
      <c r="QNF73" s="877"/>
      <c r="QNG73" s="877"/>
      <c r="QNH73" s="877"/>
      <c r="QNI73" s="877"/>
      <c r="QNJ73" s="877"/>
      <c r="QNK73" s="877"/>
      <c r="QNL73" s="877"/>
      <c r="QNM73" s="877"/>
      <c r="QNN73" s="877"/>
      <c r="QNO73" s="877"/>
      <c r="QNP73" s="877"/>
      <c r="QNQ73" s="877"/>
      <c r="QNR73" s="877"/>
      <c r="QNS73" s="877"/>
      <c r="QNT73" s="877"/>
      <c r="QNU73" s="877"/>
      <c r="QNV73" s="877"/>
      <c r="QNW73" s="877"/>
      <c r="QNX73" s="877"/>
      <c r="QNY73" s="877"/>
      <c r="QNZ73" s="877"/>
      <c r="QOA73" s="877"/>
      <c r="QOB73" s="877"/>
      <c r="QOC73" s="877"/>
      <c r="QOD73" s="877"/>
      <c r="QOE73" s="877"/>
      <c r="QOF73" s="877"/>
      <c r="QOG73" s="877"/>
      <c r="QOH73" s="877"/>
      <c r="QOI73" s="877"/>
      <c r="QOJ73" s="877"/>
      <c r="QOK73" s="877"/>
      <c r="QOL73" s="877"/>
      <c r="QOM73" s="877"/>
      <c r="QON73" s="877"/>
      <c r="QOO73" s="877"/>
      <c r="QOP73" s="877"/>
      <c r="QOQ73" s="877"/>
      <c r="QOR73" s="877"/>
      <c r="QOS73" s="877"/>
      <c r="QOT73" s="877"/>
      <c r="QOU73" s="877"/>
      <c r="QOV73" s="877"/>
      <c r="QOW73" s="877"/>
      <c r="QOX73" s="877"/>
      <c r="QOY73" s="877"/>
      <c r="QOZ73" s="877"/>
      <c r="QPA73" s="877"/>
      <c r="QPB73" s="877"/>
      <c r="QPC73" s="877"/>
      <c r="QPD73" s="877"/>
      <c r="QPE73" s="877"/>
      <c r="QPF73" s="877"/>
      <c r="QPG73" s="877"/>
      <c r="QPH73" s="877"/>
      <c r="QPI73" s="877"/>
      <c r="QPJ73" s="877"/>
      <c r="QPK73" s="877"/>
      <c r="QPL73" s="877"/>
      <c r="QPM73" s="877"/>
      <c r="QPN73" s="877"/>
      <c r="QPO73" s="877"/>
      <c r="QPP73" s="877"/>
      <c r="QPQ73" s="877"/>
      <c r="QPR73" s="877"/>
      <c r="QPS73" s="877"/>
      <c r="QPT73" s="877"/>
      <c r="QPU73" s="877"/>
      <c r="QPV73" s="877"/>
      <c r="QPW73" s="877"/>
      <c r="QPX73" s="877"/>
      <c r="QPY73" s="877"/>
      <c r="QPZ73" s="877"/>
      <c r="QQA73" s="877"/>
      <c r="QQB73" s="877"/>
      <c r="QQC73" s="877"/>
      <c r="QQD73" s="877"/>
      <c r="QQE73" s="877"/>
      <c r="QQF73" s="877"/>
      <c r="QQG73" s="877"/>
      <c r="QQH73" s="877"/>
      <c r="QQI73" s="877"/>
      <c r="QQJ73" s="877"/>
      <c r="QQK73" s="877"/>
      <c r="QQL73" s="877"/>
      <c r="QQM73" s="877"/>
      <c r="QQN73" s="877"/>
      <c r="QQO73" s="877"/>
      <c r="QQP73" s="877"/>
      <c r="QQQ73" s="877"/>
      <c r="QQR73" s="877"/>
      <c r="QQS73" s="877"/>
      <c r="QQT73" s="877"/>
      <c r="QQU73" s="877"/>
      <c r="QQV73" s="877"/>
      <c r="QQW73" s="877"/>
      <c r="QQX73" s="877"/>
      <c r="QQY73" s="877"/>
      <c r="QQZ73" s="877"/>
      <c r="QRA73" s="877"/>
      <c r="QRB73" s="877"/>
      <c r="QRC73" s="877"/>
      <c r="QRD73" s="877"/>
      <c r="QRE73" s="877"/>
      <c r="QRF73" s="877"/>
      <c r="QRG73" s="877"/>
      <c r="QRH73" s="877"/>
      <c r="QRI73" s="877"/>
      <c r="QRJ73" s="877"/>
      <c r="QRK73" s="877"/>
      <c r="QRL73" s="877"/>
      <c r="QRM73" s="877"/>
      <c r="QRN73" s="877"/>
      <c r="QRO73" s="877"/>
      <c r="QRP73" s="877"/>
      <c r="QRQ73" s="877"/>
      <c r="QRR73" s="877"/>
      <c r="QRS73" s="877"/>
      <c r="QRT73" s="877"/>
      <c r="QRU73" s="877"/>
      <c r="QRV73" s="877"/>
      <c r="QRW73" s="877"/>
      <c r="QRX73" s="877"/>
      <c r="QRY73" s="877"/>
      <c r="QRZ73" s="877"/>
      <c r="QSA73" s="877"/>
      <c r="QSB73" s="877"/>
      <c r="QSC73" s="877"/>
      <c r="QSD73" s="877"/>
      <c r="QSE73" s="877"/>
      <c r="QSF73" s="877"/>
      <c r="QSG73" s="877"/>
      <c r="QSH73" s="877"/>
      <c r="QSI73" s="877"/>
      <c r="QSJ73" s="877"/>
      <c r="QSK73" s="877"/>
      <c r="QSL73" s="877"/>
      <c r="QSM73" s="877"/>
      <c r="QSN73" s="877"/>
      <c r="QSO73" s="877"/>
      <c r="QSP73" s="877"/>
      <c r="QSQ73" s="877"/>
      <c r="QSR73" s="877"/>
      <c r="QSS73" s="877"/>
      <c r="QST73" s="877"/>
      <c r="QSU73" s="877"/>
      <c r="QSV73" s="877"/>
      <c r="QSW73" s="877"/>
      <c r="QSX73" s="877"/>
      <c r="QSY73" s="877"/>
      <c r="QSZ73" s="877"/>
      <c r="QTA73" s="877"/>
      <c r="QTB73" s="877"/>
      <c r="QTC73" s="877"/>
      <c r="QTD73" s="877"/>
      <c r="QTE73" s="877"/>
      <c r="QTF73" s="877"/>
      <c r="QTG73" s="877"/>
      <c r="QTH73" s="877"/>
      <c r="QTI73" s="877"/>
      <c r="QTJ73" s="877"/>
      <c r="QTK73" s="877"/>
      <c r="QTL73" s="877"/>
      <c r="QTM73" s="877"/>
      <c r="QTN73" s="877"/>
      <c r="QTO73" s="877"/>
      <c r="QTP73" s="877"/>
      <c r="QTQ73" s="877"/>
      <c r="QTR73" s="877"/>
      <c r="QTS73" s="877"/>
      <c r="QTT73" s="877"/>
      <c r="QTU73" s="877"/>
      <c r="QTV73" s="877"/>
      <c r="QTW73" s="877"/>
      <c r="QTX73" s="877"/>
      <c r="QTY73" s="877"/>
      <c r="QTZ73" s="877"/>
      <c r="QUA73" s="877"/>
      <c r="QUB73" s="877"/>
      <c r="QUC73" s="877"/>
      <c r="QUD73" s="877"/>
      <c r="QUE73" s="877"/>
      <c r="QUF73" s="877"/>
      <c r="QUG73" s="877"/>
      <c r="QUH73" s="877"/>
      <c r="QUI73" s="877"/>
      <c r="QUJ73" s="877"/>
      <c r="QUK73" s="877"/>
      <c r="QUL73" s="877"/>
      <c r="QUM73" s="877"/>
      <c r="QUN73" s="877"/>
      <c r="QUO73" s="877"/>
      <c r="QUP73" s="877"/>
      <c r="QUQ73" s="877"/>
      <c r="QUR73" s="877"/>
      <c r="QUS73" s="877"/>
      <c r="QUT73" s="877"/>
      <c r="QUU73" s="877"/>
      <c r="QUV73" s="877"/>
      <c r="QUW73" s="877"/>
      <c r="QUX73" s="877"/>
      <c r="QUY73" s="877"/>
      <c r="QUZ73" s="877"/>
      <c r="QVA73" s="877"/>
      <c r="QVB73" s="877"/>
      <c r="QVC73" s="877"/>
      <c r="QVD73" s="877"/>
      <c r="QVE73" s="877"/>
      <c r="QVF73" s="877"/>
      <c r="QVG73" s="877"/>
      <c r="QVH73" s="877"/>
      <c r="QVI73" s="877"/>
      <c r="QVJ73" s="877"/>
      <c r="QVK73" s="877"/>
      <c r="QVL73" s="877"/>
      <c r="QVM73" s="877"/>
      <c r="QVN73" s="877"/>
      <c r="QVO73" s="877"/>
      <c r="QVP73" s="877"/>
      <c r="QVQ73" s="877"/>
      <c r="QVR73" s="877"/>
      <c r="QVS73" s="877"/>
      <c r="QVT73" s="877"/>
      <c r="QVU73" s="877"/>
      <c r="QVV73" s="877"/>
      <c r="QVW73" s="877"/>
      <c r="QVX73" s="877"/>
      <c r="QVY73" s="877"/>
      <c r="QVZ73" s="877"/>
      <c r="QWA73" s="877"/>
      <c r="QWB73" s="877"/>
      <c r="QWC73" s="877"/>
      <c r="QWD73" s="877"/>
      <c r="QWE73" s="877"/>
      <c r="QWF73" s="877"/>
      <c r="QWG73" s="877"/>
      <c r="QWH73" s="877"/>
      <c r="QWI73" s="877"/>
      <c r="QWJ73" s="877"/>
      <c r="QWK73" s="877"/>
      <c r="QWL73" s="877"/>
      <c r="QWM73" s="877"/>
      <c r="QWN73" s="877"/>
      <c r="QWO73" s="877"/>
      <c r="QWP73" s="877"/>
      <c r="QWQ73" s="877"/>
      <c r="QWR73" s="877"/>
      <c r="QWS73" s="877"/>
      <c r="QWT73" s="877"/>
      <c r="QWU73" s="877"/>
      <c r="QWV73" s="877"/>
      <c r="QWW73" s="877"/>
      <c r="QWX73" s="877"/>
      <c r="QWY73" s="877"/>
      <c r="QWZ73" s="877"/>
      <c r="QXA73" s="877"/>
      <c r="QXB73" s="877"/>
      <c r="QXC73" s="877"/>
      <c r="QXD73" s="877"/>
      <c r="QXE73" s="877"/>
      <c r="QXF73" s="877"/>
      <c r="QXG73" s="877"/>
      <c r="QXH73" s="877"/>
      <c r="QXI73" s="877"/>
      <c r="QXJ73" s="877"/>
      <c r="QXK73" s="877"/>
      <c r="QXL73" s="877"/>
      <c r="QXM73" s="877"/>
      <c r="QXN73" s="877"/>
      <c r="QXO73" s="877"/>
      <c r="QXP73" s="877"/>
      <c r="QXQ73" s="877"/>
      <c r="QXR73" s="877"/>
      <c r="QXS73" s="877"/>
      <c r="QXT73" s="877"/>
      <c r="QXU73" s="877"/>
      <c r="QXV73" s="877"/>
      <c r="QXW73" s="877"/>
      <c r="QXX73" s="877"/>
      <c r="QXY73" s="877"/>
      <c r="QXZ73" s="877"/>
      <c r="QYA73" s="877"/>
      <c r="QYB73" s="877"/>
      <c r="QYC73" s="877"/>
      <c r="QYD73" s="877"/>
      <c r="QYE73" s="877"/>
      <c r="QYF73" s="877"/>
      <c r="QYG73" s="877"/>
      <c r="QYH73" s="877"/>
      <c r="QYI73" s="877"/>
      <c r="QYJ73" s="877"/>
      <c r="QYK73" s="877"/>
      <c r="QYL73" s="877"/>
      <c r="QYM73" s="877"/>
      <c r="QYN73" s="877"/>
      <c r="QYO73" s="877"/>
      <c r="QYP73" s="877"/>
      <c r="QYQ73" s="877"/>
      <c r="QYR73" s="877"/>
      <c r="QYS73" s="877"/>
      <c r="QYT73" s="877"/>
      <c r="QYU73" s="877"/>
      <c r="QYV73" s="877"/>
      <c r="QYW73" s="877"/>
      <c r="QYX73" s="877"/>
      <c r="QYY73" s="877"/>
      <c r="QYZ73" s="877"/>
      <c r="QZA73" s="877"/>
      <c r="QZB73" s="877"/>
      <c r="QZC73" s="877"/>
      <c r="QZD73" s="877"/>
      <c r="QZE73" s="877"/>
      <c r="QZF73" s="877"/>
      <c r="QZG73" s="877"/>
      <c r="QZH73" s="877"/>
      <c r="QZI73" s="877"/>
      <c r="QZJ73" s="877"/>
      <c r="QZK73" s="877"/>
      <c r="QZL73" s="877"/>
      <c r="QZM73" s="877"/>
      <c r="QZN73" s="877"/>
      <c r="QZO73" s="877"/>
      <c r="QZP73" s="877"/>
      <c r="QZQ73" s="877"/>
      <c r="QZR73" s="877"/>
      <c r="QZS73" s="877"/>
      <c r="QZT73" s="877"/>
      <c r="QZU73" s="877"/>
      <c r="QZV73" s="877"/>
      <c r="QZW73" s="877"/>
      <c r="QZX73" s="877"/>
      <c r="QZY73" s="877"/>
      <c r="QZZ73" s="877"/>
      <c r="RAA73" s="877"/>
      <c r="RAB73" s="877"/>
      <c r="RAC73" s="877"/>
      <c r="RAD73" s="877"/>
      <c r="RAE73" s="877"/>
      <c r="RAF73" s="877"/>
      <c r="RAG73" s="877"/>
      <c r="RAH73" s="877"/>
      <c r="RAI73" s="877"/>
      <c r="RAJ73" s="877"/>
      <c r="RAK73" s="877"/>
      <c r="RAL73" s="877"/>
      <c r="RAM73" s="877"/>
      <c r="RAN73" s="877"/>
      <c r="RAO73" s="877"/>
      <c r="RAP73" s="877"/>
      <c r="RAQ73" s="877"/>
      <c r="RAR73" s="877"/>
      <c r="RAS73" s="877"/>
      <c r="RAT73" s="877"/>
      <c r="RAU73" s="877"/>
      <c r="RAV73" s="877"/>
      <c r="RAW73" s="877"/>
      <c r="RAX73" s="877"/>
      <c r="RAY73" s="877"/>
      <c r="RAZ73" s="877"/>
      <c r="RBA73" s="877"/>
      <c r="RBB73" s="877"/>
      <c r="RBC73" s="877"/>
      <c r="RBD73" s="877"/>
      <c r="RBE73" s="877"/>
      <c r="RBF73" s="877"/>
      <c r="RBG73" s="877"/>
      <c r="RBH73" s="877"/>
      <c r="RBI73" s="877"/>
      <c r="RBJ73" s="877"/>
      <c r="RBK73" s="877"/>
      <c r="RBL73" s="877"/>
      <c r="RBM73" s="877"/>
      <c r="RBN73" s="877"/>
      <c r="RBO73" s="877"/>
      <c r="RBP73" s="877"/>
      <c r="RBQ73" s="877"/>
      <c r="RBR73" s="877"/>
      <c r="RBS73" s="877"/>
      <c r="RBT73" s="877"/>
      <c r="RBU73" s="877"/>
      <c r="RBV73" s="877"/>
      <c r="RBW73" s="877"/>
      <c r="RBX73" s="877"/>
      <c r="RBY73" s="877"/>
      <c r="RBZ73" s="877"/>
      <c r="RCA73" s="877"/>
      <c r="RCB73" s="877"/>
      <c r="RCC73" s="877"/>
      <c r="RCD73" s="877"/>
      <c r="RCE73" s="877"/>
      <c r="RCF73" s="877"/>
      <c r="RCG73" s="877"/>
      <c r="RCH73" s="877"/>
      <c r="RCI73" s="877"/>
      <c r="RCJ73" s="877"/>
      <c r="RCK73" s="877"/>
      <c r="RCL73" s="877"/>
      <c r="RCM73" s="877"/>
      <c r="RCN73" s="877"/>
      <c r="RCO73" s="877"/>
      <c r="RCP73" s="877"/>
      <c r="RCQ73" s="877"/>
      <c r="RCR73" s="877"/>
      <c r="RCS73" s="877"/>
      <c r="RCT73" s="877"/>
      <c r="RCU73" s="877"/>
      <c r="RCV73" s="877"/>
      <c r="RCW73" s="877"/>
      <c r="RCX73" s="877"/>
      <c r="RCY73" s="877"/>
      <c r="RCZ73" s="877"/>
      <c r="RDA73" s="877"/>
      <c r="RDB73" s="877"/>
      <c r="RDC73" s="877"/>
      <c r="RDD73" s="877"/>
      <c r="RDE73" s="877"/>
      <c r="RDF73" s="877"/>
      <c r="RDG73" s="877"/>
      <c r="RDH73" s="877"/>
      <c r="RDI73" s="877"/>
      <c r="RDJ73" s="877"/>
      <c r="RDK73" s="877"/>
      <c r="RDL73" s="877"/>
      <c r="RDM73" s="877"/>
      <c r="RDN73" s="877"/>
      <c r="RDO73" s="877"/>
      <c r="RDP73" s="877"/>
      <c r="RDQ73" s="877"/>
      <c r="RDR73" s="877"/>
      <c r="RDS73" s="877"/>
      <c r="RDT73" s="877"/>
      <c r="RDU73" s="877"/>
      <c r="RDV73" s="877"/>
      <c r="RDW73" s="877"/>
      <c r="RDX73" s="877"/>
      <c r="RDY73" s="877"/>
      <c r="RDZ73" s="877"/>
      <c r="REA73" s="877"/>
      <c r="REB73" s="877"/>
      <c r="REC73" s="877"/>
      <c r="RED73" s="877"/>
      <c r="REE73" s="877"/>
      <c r="REF73" s="877"/>
      <c r="REG73" s="877"/>
      <c r="REH73" s="877"/>
      <c r="REI73" s="877"/>
      <c r="REJ73" s="877"/>
      <c r="REK73" s="877"/>
      <c r="REL73" s="877"/>
      <c r="REM73" s="877"/>
      <c r="REN73" s="877"/>
      <c r="REO73" s="877"/>
      <c r="REP73" s="877"/>
      <c r="REQ73" s="877"/>
      <c r="RER73" s="877"/>
      <c r="RES73" s="877"/>
      <c r="RET73" s="877"/>
      <c r="REU73" s="877"/>
      <c r="REV73" s="877"/>
      <c r="REW73" s="877"/>
      <c r="REX73" s="877"/>
      <c r="REY73" s="877"/>
      <c r="REZ73" s="877"/>
      <c r="RFA73" s="877"/>
      <c r="RFB73" s="877"/>
      <c r="RFC73" s="877"/>
      <c r="RFD73" s="877"/>
      <c r="RFE73" s="877"/>
      <c r="RFF73" s="877"/>
      <c r="RFG73" s="877"/>
      <c r="RFH73" s="877"/>
      <c r="RFI73" s="877"/>
      <c r="RFJ73" s="877"/>
      <c r="RFK73" s="877"/>
      <c r="RFL73" s="877"/>
      <c r="RFM73" s="877"/>
      <c r="RFN73" s="877"/>
      <c r="RFO73" s="877"/>
      <c r="RFP73" s="877"/>
      <c r="RFQ73" s="877"/>
      <c r="RFR73" s="877"/>
      <c r="RFS73" s="877"/>
      <c r="RFT73" s="877"/>
      <c r="RFU73" s="877"/>
      <c r="RFV73" s="877"/>
      <c r="RFW73" s="877"/>
      <c r="RFX73" s="877"/>
      <c r="RFY73" s="877"/>
      <c r="RFZ73" s="877"/>
      <c r="RGA73" s="877"/>
      <c r="RGB73" s="877"/>
      <c r="RGC73" s="877"/>
      <c r="RGD73" s="877"/>
      <c r="RGE73" s="877"/>
      <c r="RGF73" s="877"/>
      <c r="RGG73" s="877"/>
      <c r="RGH73" s="877"/>
      <c r="RGI73" s="877"/>
      <c r="RGJ73" s="877"/>
      <c r="RGK73" s="877"/>
      <c r="RGL73" s="877"/>
      <c r="RGM73" s="877"/>
      <c r="RGN73" s="877"/>
      <c r="RGO73" s="877"/>
      <c r="RGP73" s="877"/>
      <c r="RGQ73" s="877"/>
      <c r="RGR73" s="877"/>
      <c r="RGS73" s="877"/>
      <c r="RGT73" s="877"/>
      <c r="RGU73" s="877"/>
      <c r="RGV73" s="877"/>
      <c r="RGW73" s="877"/>
      <c r="RGX73" s="877"/>
      <c r="RGY73" s="877"/>
      <c r="RGZ73" s="877"/>
      <c r="RHA73" s="877"/>
      <c r="RHB73" s="877"/>
      <c r="RHC73" s="877"/>
      <c r="RHD73" s="877"/>
      <c r="RHE73" s="877"/>
      <c r="RHF73" s="877"/>
      <c r="RHG73" s="877"/>
      <c r="RHH73" s="877"/>
      <c r="RHI73" s="877"/>
      <c r="RHJ73" s="877"/>
      <c r="RHK73" s="877"/>
      <c r="RHL73" s="877"/>
      <c r="RHM73" s="877"/>
      <c r="RHN73" s="877"/>
      <c r="RHO73" s="877"/>
      <c r="RHP73" s="877"/>
      <c r="RHQ73" s="877"/>
      <c r="RHR73" s="877"/>
      <c r="RHS73" s="877"/>
      <c r="RHT73" s="877"/>
      <c r="RHU73" s="877"/>
      <c r="RHV73" s="877"/>
      <c r="RHW73" s="877"/>
      <c r="RHX73" s="877"/>
      <c r="RHY73" s="877"/>
      <c r="RHZ73" s="877"/>
      <c r="RIA73" s="877"/>
      <c r="RIB73" s="877"/>
      <c r="RIC73" s="877"/>
      <c r="RID73" s="877"/>
      <c r="RIE73" s="877"/>
      <c r="RIF73" s="877"/>
      <c r="RIG73" s="877"/>
      <c r="RIH73" s="877"/>
      <c r="RII73" s="877"/>
      <c r="RIJ73" s="877"/>
      <c r="RIK73" s="877"/>
      <c r="RIL73" s="877"/>
      <c r="RIM73" s="877"/>
      <c r="RIN73" s="877"/>
      <c r="RIO73" s="877"/>
      <c r="RIP73" s="877"/>
      <c r="RIQ73" s="877"/>
      <c r="RIR73" s="877"/>
      <c r="RIS73" s="877"/>
      <c r="RIT73" s="877"/>
      <c r="RIU73" s="877"/>
      <c r="RIV73" s="877"/>
      <c r="RIW73" s="877"/>
      <c r="RIX73" s="877"/>
      <c r="RIY73" s="877"/>
      <c r="RIZ73" s="877"/>
      <c r="RJA73" s="877"/>
      <c r="RJB73" s="877"/>
      <c r="RJC73" s="877"/>
      <c r="RJD73" s="877"/>
      <c r="RJE73" s="877"/>
      <c r="RJF73" s="877"/>
      <c r="RJG73" s="877"/>
      <c r="RJH73" s="877"/>
      <c r="RJI73" s="877"/>
      <c r="RJJ73" s="877"/>
      <c r="RJK73" s="877"/>
      <c r="RJL73" s="877"/>
      <c r="RJM73" s="877"/>
      <c r="RJN73" s="877"/>
      <c r="RJO73" s="877"/>
      <c r="RJP73" s="877"/>
      <c r="RJQ73" s="877"/>
      <c r="RJR73" s="877"/>
      <c r="RJS73" s="877"/>
      <c r="RJT73" s="877"/>
      <c r="RJU73" s="877"/>
      <c r="RJV73" s="877"/>
      <c r="RJW73" s="877"/>
      <c r="RJX73" s="877"/>
      <c r="RJY73" s="877"/>
      <c r="RJZ73" s="877"/>
      <c r="RKA73" s="877"/>
      <c r="RKB73" s="877"/>
      <c r="RKC73" s="877"/>
      <c r="RKD73" s="877"/>
      <c r="RKE73" s="877"/>
      <c r="RKF73" s="877"/>
      <c r="RKG73" s="877"/>
      <c r="RKH73" s="877"/>
      <c r="RKI73" s="877"/>
      <c r="RKJ73" s="877"/>
      <c r="RKK73" s="877"/>
      <c r="RKL73" s="877"/>
      <c r="RKM73" s="877"/>
      <c r="RKN73" s="877"/>
      <c r="RKO73" s="877"/>
      <c r="RKP73" s="877"/>
      <c r="RKQ73" s="877"/>
      <c r="RKR73" s="877"/>
      <c r="RKS73" s="877"/>
      <c r="RKT73" s="877"/>
      <c r="RKU73" s="877"/>
      <c r="RKV73" s="877"/>
      <c r="RKW73" s="877"/>
      <c r="RKX73" s="877"/>
      <c r="RKY73" s="877"/>
      <c r="RKZ73" s="877"/>
      <c r="RLA73" s="877"/>
      <c r="RLB73" s="877"/>
      <c r="RLC73" s="877"/>
      <c r="RLD73" s="877"/>
      <c r="RLE73" s="877"/>
      <c r="RLF73" s="877"/>
      <c r="RLG73" s="877"/>
      <c r="RLH73" s="877"/>
      <c r="RLI73" s="877"/>
      <c r="RLJ73" s="877"/>
      <c r="RLK73" s="877"/>
      <c r="RLL73" s="877"/>
      <c r="RLM73" s="877"/>
      <c r="RLN73" s="877"/>
      <c r="RLO73" s="877"/>
      <c r="RLP73" s="877"/>
      <c r="RLQ73" s="877"/>
      <c r="RLR73" s="877"/>
      <c r="RLS73" s="877"/>
      <c r="RLT73" s="877"/>
      <c r="RLU73" s="877"/>
      <c r="RLV73" s="877"/>
      <c r="RLW73" s="877"/>
      <c r="RLX73" s="877"/>
      <c r="RLY73" s="877"/>
      <c r="RLZ73" s="877"/>
      <c r="RMA73" s="877"/>
      <c r="RMB73" s="877"/>
      <c r="RMC73" s="877"/>
      <c r="RMD73" s="877"/>
      <c r="RME73" s="877"/>
      <c r="RMF73" s="877"/>
      <c r="RMG73" s="877"/>
      <c r="RMH73" s="877"/>
      <c r="RMI73" s="877"/>
      <c r="RMJ73" s="877"/>
      <c r="RMK73" s="877"/>
      <c r="RML73" s="877"/>
      <c r="RMM73" s="877"/>
      <c r="RMN73" s="877"/>
      <c r="RMO73" s="877"/>
      <c r="RMP73" s="877"/>
      <c r="RMQ73" s="877"/>
      <c r="RMR73" s="877"/>
      <c r="RMS73" s="877"/>
      <c r="RMT73" s="877"/>
      <c r="RMU73" s="877"/>
      <c r="RMV73" s="877"/>
      <c r="RMW73" s="877"/>
      <c r="RMX73" s="877"/>
      <c r="RMY73" s="877"/>
      <c r="RMZ73" s="877"/>
      <c r="RNA73" s="877"/>
      <c r="RNB73" s="877"/>
      <c r="RNC73" s="877"/>
      <c r="RND73" s="877"/>
      <c r="RNE73" s="877"/>
      <c r="RNF73" s="877"/>
      <c r="RNG73" s="877"/>
      <c r="RNH73" s="877"/>
      <c r="RNI73" s="877"/>
      <c r="RNJ73" s="877"/>
      <c r="RNK73" s="877"/>
      <c r="RNL73" s="877"/>
      <c r="RNM73" s="877"/>
      <c r="RNN73" s="877"/>
      <c r="RNO73" s="877"/>
      <c r="RNP73" s="877"/>
      <c r="RNQ73" s="877"/>
      <c r="RNR73" s="877"/>
      <c r="RNS73" s="877"/>
      <c r="RNT73" s="877"/>
      <c r="RNU73" s="877"/>
      <c r="RNV73" s="877"/>
      <c r="RNW73" s="877"/>
      <c r="RNX73" s="877"/>
      <c r="RNY73" s="877"/>
      <c r="RNZ73" s="877"/>
      <c r="ROA73" s="877"/>
      <c r="ROB73" s="877"/>
      <c r="ROC73" s="877"/>
      <c r="ROD73" s="877"/>
      <c r="ROE73" s="877"/>
      <c r="ROF73" s="877"/>
      <c r="ROG73" s="877"/>
      <c r="ROH73" s="877"/>
      <c r="ROI73" s="877"/>
      <c r="ROJ73" s="877"/>
      <c r="ROK73" s="877"/>
      <c r="ROL73" s="877"/>
      <c r="ROM73" s="877"/>
      <c r="RON73" s="877"/>
      <c r="ROO73" s="877"/>
      <c r="ROP73" s="877"/>
      <c r="ROQ73" s="877"/>
      <c r="ROR73" s="877"/>
      <c r="ROS73" s="877"/>
      <c r="ROT73" s="877"/>
      <c r="ROU73" s="877"/>
      <c r="ROV73" s="877"/>
      <c r="ROW73" s="877"/>
      <c r="ROX73" s="877"/>
      <c r="ROY73" s="877"/>
      <c r="ROZ73" s="877"/>
      <c r="RPA73" s="877"/>
      <c r="RPB73" s="877"/>
      <c r="RPC73" s="877"/>
      <c r="RPD73" s="877"/>
      <c r="RPE73" s="877"/>
      <c r="RPF73" s="877"/>
      <c r="RPG73" s="877"/>
      <c r="RPH73" s="877"/>
      <c r="RPI73" s="877"/>
      <c r="RPJ73" s="877"/>
      <c r="RPK73" s="877"/>
      <c r="RPL73" s="877"/>
      <c r="RPM73" s="877"/>
      <c r="RPN73" s="877"/>
      <c r="RPO73" s="877"/>
      <c r="RPP73" s="877"/>
      <c r="RPQ73" s="877"/>
      <c r="RPR73" s="877"/>
      <c r="RPS73" s="877"/>
      <c r="RPT73" s="877"/>
      <c r="RPU73" s="877"/>
      <c r="RPV73" s="877"/>
      <c r="RPW73" s="877"/>
      <c r="RPX73" s="877"/>
      <c r="RPY73" s="877"/>
      <c r="RPZ73" s="877"/>
      <c r="RQA73" s="877"/>
      <c r="RQB73" s="877"/>
      <c r="RQC73" s="877"/>
      <c r="RQD73" s="877"/>
      <c r="RQE73" s="877"/>
      <c r="RQF73" s="877"/>
      <c r="RQG73" s="877"/>
      <c r="RQH73" s="877"/>
      <c r="RQI73" s="877"/>
      <c r="RQJ73" s="877"/>
      <c r="RQK73" s="877"/>
      <c r="RQL73" s="877"/>
      <c r="RQM73" s="877"/>
      <c r="RQN73" s="877"/>
      <c r="RQO73" s="877"/>
      <c r="RQP73" s="877"/>
      <c r="RQQ73" s="877"/>
      <c r="RQR73" s="877"/>
      <c r="RQS73" s="877"/>
      <c r="RQT73" s="877"/>
      <c r="RQU73" s="877"/>
      <c r="RQV73" s="877"/>
      <c r="RQW73" s="877"/>
      <c r="RQX73" s="877"/>
      <c r="RQY73" s="877"/>
      <c r="RQZ73" s="877"/>
      <c r="RRA73" s="877"/>
      <c r="RRB73" s="877"/>
      <c r="RRC73" s="877"/>
      <c r="RRD73" s="877"/>
      <c r="RRE73" s="877"/>
      <c r="RRF73" s="877"/>
      <c r="RRG73" s="877"/>
      <c r="RRH73" s="877"/>
      <c r="RRI73" s="877"/>
      <c r="RRJ73" s="877"/>
      <c r="RRK73" s="877"/>
      <c r="RRL73" s="877"/>
      <c r="RRM73" s="877"/>
      <c r="RRN73" s="877"/>
      <c r="RRO73" s="877"/>
      <c r="RRP73" s="877"/>
      <c r="RRQ73" s="877"/>
      <c r="RRR73" s="877"/>
      <c r="RRS73" s="877"/>
      <c r="RRT73" s="877"/>
      <c r="RRU73" s="877"/>
      <c r="RRV73" s="877"/>
      <c r="RRW73" s="877"/>
      <c r="RRX73" s="877"/>
      <c r="RRY73" s="877"/>
      <c r="RRZ73" s="877"/>
      <c r="RSA73" s="877"/>
      <c r="RSB73" s="877"/>
      <c r="RSC73" s="877"/>
      <c r="RSD73" s="877"/>
      <c r="RSE73" s="877"/>
      <c r="RSF73" s="877"/>
      <c r="RSG73" s="877"/>
      <c r="RSH73" s="877"/>
      <c r="RSI73" s="877"/>
      <c r="RSJ73" s="877"/>
      <c r="RSK73" s="877"/>
      <c r="RSL73" s="877"/>
      <c r="RSM73" s="877"/>
      <c r="RSN73" s="877"/>
      <c r="RSO73" s="877"/>
      <c r="RSP73" s="877"/>
      <c r="RSQ73" s="877"/>
      <c r="RSR73" s="877"/>
      <c r="RSS73" s="877"/>
      <c r="RST73" s="877"/>
      <c r="RSU73" s="877"/>
      <c r="RSV73" s="877"/>
      <c r="RSW73" s="877"/>
      <c r="RSX73" s="877"/>
      <c r="RSY73" s="877"/>
      <c r="RSZ73" s="877"/>
      <c r="RTA73" s="877"/>
      <c r="RTB73" s="877"/>
      <c r="RTC73" s="877"/>
      <c r="RTD73" s="877"/>
      <c r="RTE73" s="877"/>
      <c r="RTF73" s="877"/>
      <c r="RTG73" s="877"/>
      <c r="RTH73" s="877"/>
      <c r="RTI73" s="877"/>
      <c r="RTJ73" s="877"/>
      <c r="RTK73" s="877"/>
      <c r="RTL73" s="877"/>
      <c r="RTM73" s="877"/>
      <c r="RTN73" s="877"/>
      <c r="RTO73" s="877"/>
      <c r="RTP73" s="877"/>
      <c r="RTQ73" s="877"/>
      <c r="RTR73" s="877"/>
      <c r="RTS73" s="877"/>
      <c r="RTT73" s="877"/>
      <c r="RTU73" s="877"/>
      <c r="RTV73" s="877"/>
      <c r="RTW73" s="877"/>
      <c r="RTX73" s="877"/>
      <c r="RTY73" s="877"/>
      <c r="RTZ73" s="877"/>
      <c r="RUA73" s="877"/>
      <c r="RUB73" s="877"/>
      <c r="RUC73" s="877"/>
      <c r="RUD73" s="877"/>
      <c r="RUE73" s="877"/>
      <c r="RUF73" s="877"/>
      <c r="RUG73" s="877"/>
      <c r="RUH73" s="877"/>
      <c r="RUI73" s="877"/>
      <c r="RUJ73" s="877"/>
      <c r="RUK73" s="877"/>
      <c r="RUL73" s="877"/>
      <c r="RUM73" s="877"/>
      <c r="RUN73" s="877"/>
      <c r="RUO73" s="877"/>
      <c r="RUP73" s="877"/>
      <c r="RUQ73" s="877"/>
      <c r="RUR73" s="877"/>
      <c r="RUS73" s="877"/>
      <c r="RUT73" s="877"/>
      <c r="RUU73" s="877"/>
      <c r="RUV73" s="877"/>
      <c r="RUW73" s="877"/>
      <c r="RUX73" s="877"/>
      <c r="RUY73" s="877"/>
      <c r="RUZ73" s="877"/>
      <c r="RVA73" s="877"/>
      <c r="RVB73" s="877"/>
      <c r="RVC73" s="877"/>
      <c r="RVD73" s="877"/>
      <c r="RVE73" s="877"/>
      <c r="RVF73" s="877"/>
      <c r="RVG73" s="877"/>
      <c r="RVH73" s="877"/>
      <c r="RVI73" s="877"/>
      <c r="RVJ73" s="877"/>
      <c r="RVK73" s="877"/>
      <c r="RVL73" s="877"/>
      <c r="RVM73" s="877"/>
      <c r="RVN73" s="877"/>
      <c r="RVO73" s="877"/>
      <c r="RVP73" s="877"/>
      <c r="RVQ73" s="877"/>
      <c r="RVR73" s="877"/>
      <c r="RVS73" s="877"/>
      <c r="RVT73" s="877"/>
      <c r="RVU73" s="877"/>
      <c r="RVV73" s="877"/>
      <c r="RVW73" s="877"/>
      <c r="RVX73" s="877"/>
      <c r="RVY73" s="877"/>
      <c r="RVZ73" s="877"/>
      <c r="RWA73" s="877"/>
      <c r="RWB73" s="877"/>
      <c r="RWC73" s="877"/>
      <c r="RWD73" s="877"/>
      <c r="RWE73" s="877"/>
      <c r="RWF73" s="877"/>
      <c r="RWG73" s="877"/>
      <c r="RWH73" s="877"/>
      <c r="RWI73" s="877"/>
      <c r="RWJ73" s="877"/>
      <c r="RWK73" s="877"/>
      <c r="RWL73" s="877"/>
      <c r="RWM73" s="877"/>
      <c r="RWN73" s="877"/>
      <c r="RWO73" s="877"/>
      <c r="RWP73" s="877"/>
      <c r="RWQ73" s="877"/>
      <c r="RWR73" s="877"/>
      <c r="RWS73" s="877"/>
      <c r="RWT73" s="877"/>
      <c r="RWU73" s="877"/>
      <c r="RWV73" s="877"/>
      <c r="RWW73" s="877"/>
      <c r="RWX73" s="877"/>
      <c r="RWY73" s="877"/>
      <c r="RWZ73" s="877"/>
      <c r="RXA73" s="877"/>
      <c r="RXB73" s="877"/>
      <c r="RXC73" s="877"/>
      <c r="RXD73" s="877"/>
      <c r="RXE73" s="877"/>
      <c r="RXF73" s="877"/>
      <c r="RXG73" s="877"/>
      <c r="RXH73" s="877"/>
      <c r="RXI73" s="877"/>
      <c r="RXJ73" s="877"/>
      <c r="RXK73" s="877"/>
      <c r="RXL73" s="877"/>
      <c r="RXM73" s="877"/>
      <c r="RXN73" s="877"/>
      <c r="RXO73" s="877"/>
      <c r="RXP73" s="877"/>
      <c r="RXQ73" s="877"/>
      <c r="RXR73" s="877"/>
      <c r="RXS73" s="877"/>
      <c r="RXT73" s="877"/>
      <c r="RXU73" s="877"/>
      <c r="RXV73" s="877"/>
      <c r="RXW73" s="877"/>
      <c r="RXX73" s="877"/>
      <c r="RXY73" s="877"/>
      <c r="RXZ73" s="877"/>
      <c r="RYA73" s="877"/>
      <c r="RYB73" s="877"/>
      <c r="RYC73" s="877"/>
      <c r="RYD73" s="877"/>
      <c r="RYE73" s="877"/>
      <c r="RYF73" s="877"/>
      <c r="RYG73" s="877"/>
      <c r="RYH73" s="877"/>
      <c r="RYI73" s="877"/>
      <c r="RYJ73" s="877"/>
      <c r="RYK73" s="877"/>
      <c r="RYL73" s="877"/>
      <c r="RYM73" s="877"/>
      <c r="RYN73" s="877"/>
      <c r="RYO73" s="877"/>
      <c r="RYP73" s="877"/>
      <c r="RYQ73" s="877"/>
      <c r="RYR73" s="877"/>
      <c r="RYS73" s="877"/>
      <c r="RYT73" s="877"/>
      <c r="RYU73" s="877"/>
      <c r="RYV73" s="877"/>
      <c r="RYW73" s="877"/>
      <c r="RYX73" s="877"/>
      <c r="RYY73" s="877"/>
      <c r="RYZ73" s="877"/>
      <c r="RZA73" s="877"/>
      <c r="RZB73" s="877"/>
      <c r="RZC73" s="877"/>
      <c r="RZD73" s="877"/>
      <c r="RZE73" s="877"/>
      <c r="RZF73" s="877"/>
      <c r="RZG73" s="877"/>
      <c r="RZH73" s="877"/>
      <c r="RZI73" s="877"/>
      <c r="RZJ73" s="877"/>
      <c r="RZK73" s="877"/>
      <c r="RZL73" s="877"/>
      <c r="RZM73" s="877"/>
      <c r="RZN73" s="877"/>
      <c r="RZO73" s="877"/>
      <c r="RZP73" s="877"/>
      <c r="RZQ73" s="877"/>
      <c r="RZR73" s="877"/>
      <c r="RZS73" s="877"/>
      <c r="RZT73" s="877"/>
      <c r="RZU73" s="877"/>
      <c r="RZV73" s="877"/>
      <c r="RZW73" s="877"/>
      <c r="RZX73" s="877"/>
      <c r="RZY73" s="877"/>
      <c r="RZZ73" s="877"/>
      <c r="SAA73" s="877"/>
      <c r="SAB73" s="877"/>
      <c r="SAC73" s="877"/>
      <c r="SAD73" s="877"/>
      <c r="SAE73" s="877"/>
      <c r="SAF73" s="877"/>
      <c r="SAG73" s="877"/>
      <c r="SAH73" s="877"/>
      <c r="SAI73" s="877"/>
      <c r="SAJ73" s="877"/>
      <c r="SAK73" s="877"/>
      <c r="SAL73" s="877"/>
      <c r="SAM73" s="877"/>
      <c r="SAN73" s="877"/>
      <c r="SAO73" s="877"/>
      <c r="SAP73" s="877"/>
      <c r="SAQ73" s="877"/>
      <c r="SAR73" s="877"/>
      <c r="SAS73" s="877"/>
      <c r="SAT73" s="877"/>
      <c r="SAU73" s="877"/>
      <c r="SAV73" s="877"/>
      <c r="SAW73" s="877"/>
      <c r="SAX73" s="877"/>
      <c r="SAY73" s="877"/>
      <c r="SAZ73" s="877"/>
      <c r="SBA73" s="877"/>
      <c r="SBB73" s="877"/>
      <c r="SBC73" s="877"/>
      <c r="SBD73" s="877"/>
      <c r="SBE73" s="877"/>
      <c r="SBF73" s="877"/>
      <c r="SBG73" s="877"/>
      <c r="SBH73" s="877"/>
      <c r="SBI73" s="877"/>
      <c r="SBJ73" s="877"/>
      <c r="SBK73" s="877"/>
      <c r="SBL73" s="877"/>
      <c r="SBM73" s="877"/>
      <c r="SBN73" s="877"/>
      <c r="SBO73" s="877"/>
      <c r="SBP73" s="877"/>
      <c r="SBQ73" s="877"/>
      <c r="SBR73" s="877"/>
      <c r="SBS73" s="877"/>
      <c r="SBT73" s="877"/>
      <c r="SBU73" s="877"/>
      <c r="SBV73" s="877"/>
      <c r="SBW73" s="877"/>
      <c r="SBX73" s="877"/>
      <c r="SBY73" s="877"/>
      <c r="SBZ73" s="877"/>
      <c r="SCA73" s="877"/>
      <c r="SCB73" s="877"/>
      <c r="SCC73" s="877"/>
      <c r="SCD73" s="877"/>
      <c r="SCE73" s="877"/>
      <c r="SCF73" s="877"/>
      <c r="SCG73" s="877"/>
      <c r="SCH73" s="877"/>
      <c r="SCI73" s="877"/>
      <c r="SCJ73" s="877"/>
      <c r="SCK73" s="877"/>
      <c r="SCL73" s="877"/>
      <c r="SCM73" s="877"/>
      <c r="SCN73" s="877"/>
      <c r="SCO73" s="877"/>
      <c r="SCP73" s="877"/>
      <c r="SCQ73" s="877"/>
      <c r="SCR73" s="877"/>
      <c r="SCS73" s="877"/>
      <c r="SCT73" s="877"/>
      <c r="SCU73" s="877"/>
      <c r="SCV73" s="877"/>
      <c r="SCW73" s="877"/>
      <c r="SCX73" s="877"/>
      <c r="SCY73" s="877"/>
      <c r="SCZ73" s="877"/>
      <c r="SDA73" s="877"/>
      <c r="SDB73" s="877"/>
      <c r="SDC73" s="877"/>
      <c r="SDD73" s="877"/>
      <c r="SDE73" s="877"/>
      <c r="SDF73" s="877"/>
      <c r="SDG73" s="877"/>
      <c r="SDH73" s="877"/>
      <c r="SDI73" s="877"/>
      <c r="SDJ73" s="877"/>
      <c r="SDK73" s="877"/>
      <c r="SDL73" s="877"/>
      <c r="SDM73" s="877"/>
      <c r="SDN73" s="877"/>
      <c r="SDO73" s="877"/>
      <c r="SDP73" s="877"/>
      <c r="SDQ73" s="877"/>
      <c r="SDR73" s="877"/>
      <c r="SDS73" s="877"/>
      <c r="SDT73" s="877"/>
      <c r="SDU73" s="877"/>
      <c r="SDV73" s="877"/>
      <c r="SDW73" s="877"/>
      <c r="SDX73" s="877"/>
      <c r="SDY73" s="877"/>
      <c r="SDZ73" s="877"/>
      <c r="SEA73" s="877"/>
      <c r="SEB73" s="877"/>
      <c r="SEC73" s="877"/>
      <c r="SED73" s="877"/>
      <c r="SEE73" s="877"/>
      <c r="SEF73" s="877"/>
      <c r="SEG73" s="877"/>
      <c r="SEH73" s="877"/>
      <c r="SEI73" s="877"/>
      <c r="SEJ73" s="877"/>
      <c r="SEK73" s="877"/>
      <c r="SEL73" s="877"/>
      <c r="SEM73" s="877"/>
      <c r="SEN73" s="877"/>
      <c r="SEO73" s="877"/>
      <c r="SEP73" s="877"/>
      <c r="SEQ73" s="877"/>
      <c r="SER73" s="877"/>
      <c r="SES73" s="877"/>
      <c r="SET73" s="877"/>
      <c r="SEU73" s="877"/>
      <c r="SEV73" s="877"/>
      <c r="SEW73" s="877"/>
      <c r="SEX73" s="877"/>
      <c r="SEY73" s="877"/>
      <c r="SEZ73" s="877"/>
      <c r="SFA73" s="877"/>
      <c r="SFB73" s="877"/>
      <c r="SFC73" s="877"/>
      <c r="SFD73" s="877"/>
      <c r="SFE73" s="877"/>
      <c r="SFF73" s="877"/>
      <c r="SFG73" s="877"/>
      <c r="SFH73" s="877"/>
      <c r="SFI73" s="877"/>
      <c r="SFJ73" s="877"/>
      <c r="SFK73" s="877"/>
      <c r="SFL73" s="877"/>
      <c r="SFM73" s="877"/>
      <c r="SFN73" s="877"/>
      <c r="SFO73" s="877"/>
      <c r="SFP73" s="877"/>
      <c r="SFQ73" s="877"/>
      <c r="SFR73" s="877"/>
      <c r="SFS73" s="877"/>
      <c r="SFT73" s="877"/>
      <c r="SFU73" s="877"/>
      <c r="SFV73" s="877"/>
      <c r="SFW73" s="877"/>
      <c r="SFX73" s="877"/>
      <c r="SFY73" s="877"/>
      <c r="SFZ73" s="877"/>
      <c r="SGA73" s="877"/>
      <c r="SGB73" s="877"/>
      <c r="SGC73" s="877"/>
      <c r="SGD73" s="877"/>
      <c r="SGE73" s="877"/>
      <c r="SGF73" s="877"/>
      <c r="SGG73" s="877"/>
      <c r="SGH73" s="877"/>
      <c r="SGI73" s="877"/>
      <c r="SGJ73" s="877"/>
      <c r="SGK73" s="877"/>
      <c r="SGL73" s="877"/>
      <c r="SGM73" s="877"/>
      <c r="SGN73" s="877"/>
      <c r="SGO73" s="877"/>
      <c r="SGP73" s="877"/>
      <c r="SGQ73" s="877"/>
      <c r="SGR73" s="877"/>
      <c r="SGS73" s="877"/>
      <c r="SGT73" s="877"/>
      <c r="SGU73" s="877"/>
      <c r="SGV73" s="877"/>
      <c r="SGW73" s="877"/>
      <c r="SGX73" s="877"/>
      <c r="SGY73" s="877"/>
      <c r="SGZ73" s="877"/>
      <c r="SHA73" s="877"/>
      <c r="SHB73" s="877"/>
      <c r="SHC73" s="877"/>
      <c r="SHD73" s="877"/>
      <c r="SHE73" s="877"/>
      <c r="SHF73" s="877"/>
      <c r="SHG73" s="877"/>
      <c r="SHH73" s="877"/>
      <c r="SHI73" s="877"/>
      <c r="SHJ73" s="877"/>
      <c r="SHK73" s="877"/>
      <c r="SHL73" s="877"/>
      <c r="SHM73" s="877"/>
      <c r="SHN73" s="877"/>
      <c r="SHO73" s="877"/>
      <c r="SHP73" s="877"/>
      <c r="SHQ73" s="877"/>
      <c r="SHR73" s="877"/>
      <c r="SHS73" s="877"/>
      <c r="SHT73" s="877"/>
      <c r="SHU73" s="877"/>
      <c r="SHV73" s="877"/>
      <c r="SHW73" s="877"/>
      <c r="SHX73" s="877"/>
      <c r="SHY73" s="877"/>
      <c r="SHZ73" s="877"/>
      <c r="SIA73" s="877"/>
      <c r="SIB73" s="877"/>
      <c r="SIC73" s="877"/>
      <c r="SID73" s="877"/>
      <c r="SIE73" s="877"/>
      <c r="SIF73" s="877"/>
      <c r="SIG73" s="877"/>
      <c r="SIH73" s="877"/>
      <c r="SII73" s="877"/>
      <c r="SIJ73" s="877"/>
      <c r="SIK73" s="877"/>
      <c r="SIL73" s="877"/>
      <c r="SIM73" s="877"/>
      <c r="SIN73" s="877"/>
      <c r="SIO73" s="877"/>
      <c r="SIP73" s="877"/>
      <c r="SIQ73" s="877"/>
      <c r="SIR73" s="877"/>
      <c r="SIS73" s="877"/>
      <c r="SIT73" s="877"/>
      <c r="SIU73" s="877"/>
      <c r="SIV73" s="877"/>
      <c r="SIW73" s="877"/>
      <c r="SIX73" s="877"/>
      <c r="SIY73" s="877"/>
      <c r="SIZ73" s="877"/>
      <c r="SJA73" s="877"/>
      <c r="SJB73" s="877"/>
      <c r="SJC73" s="877"/>
      <c r="SJD73" s="877"/>
      <c r="SJE73" s="877"/>
      <c r="SJF73" s="877"/>
      <c r="SJG73" s="877"/>
      <c r="SJH73" s="877"/>
      <c r="SJI73" s="877"/>
      <c r="SJJ73" s="877"/>
      <c r="SJK73" s="877"/>
      <c r="SJL73" s="877"/>
      <c r="SJM73" s="877"/>
      <c r="SJN73" s="877"/>
      <c r="SJO73" s="877"/>
      <c r="SJP73" s="877"/>
      <c r="SJQ73" s="877"/>
      <c r="SJR73" s="877"/>
      <c r="SJS73" s="877"/>
      <c r="SJT73" s="877"/>
      <c r="SJU73" s="877"/>
      <c r="SJV73" s="877"/>
      <c r="SJW73" s="877"/>
      <c r="SJX73" s="877"/>
      <c r="SJY73" s="877"/>
      <c r="SJZ73" s="877"/>
      <c r="SKA73" s="877"/>
      <c r="SKB73" s="877"/>
      <c r="SKC73" s="877"/>
      <c r="SKD73" s="877"/>
      <c r="SKE73" s="877"/>
      <c r="SKF73" s="877"/>
      <c r="SKG73" s="877"/>
      <c r="SKH73" s="877"/>
      <c r="SKI73" s="877"/>
      <c r="SKJ73" s="877"/>
      <c r="SKK73" s="877"/>
      <c r="SKL73" s="877"/>
      <c r="SKM73" s="877"/>
      <c r="SKN73" s="877"/>
      <c r="SKO73" s="877"/>
      <c r="SKP73" s="877"/>
      <c r="SKQ73" s="877"/>
      <c r="SKR73" s="877"/>
      <c r="SKS73" s="877"/>
      <c r="SKT73" s="877"/>
      <c r="SKU73" s="877"/>
      <c r="SKV73" s="877"/>
      <c r="SKW73" s="877"/>
      <c r="SKX73" s="877"/>
      <c r="SKY73" s="877"/>
      <c r="SKZ73" s="877"/>
      <c r="SLA73" s="877"/>
      <c r="SLB73" s="877"/>
      <c r="SLC73" s="877"/>
      <c r="SLD73" s="877"/>
      <c r="SLE73" s="877"/>
      <c r="SLF73" s="877"/>
      <c r="SLG73" s="877"/>
      <c r="SLH73" s="877"/>
      <c r="SLI73" s="877"/>
      <c r="SLJ73" s="877"/>
      <c r="SLK73" s="877"/>
      <c r="SLL73" s="877"/>
      <c r="SLM73" s="877"/>
      <c r="SLN73" s="877"/>
      <c r="SLO73" s="877"/>
      <c r="SLP73" s="877"/>
      <c r="SLQ73" s="877"/>
      <c r="SLR73" s="877"/>
      <c r="SLS73" s="877"/>
      <c r="SLT73" s="877"/>
      <c r="SLU73" s="877"/>
      <c r="SLV73" s="877"/>
      <c r="SLW73" s="877"/>
      <c r="SLX73" s="877"/>
      <c r="SLY73" s="877"/>
      <c r="SLZ73" s="877"/>
      <c r="SMA73" s="877"/>
      <c r="SMB73" s="877"/>
      <c r="SMC73" s="877"/>
      <c r="SMD73" s="877"/>
      <c r="SME73" s="877"/>
      <c r="SMF73" s="877"/>
      <c r="SMG73" s="877"/>
      <c r="SMH73" s="877"/>
      <c r="SMI73" s="877"/>
      <c r="SMJ73" s="877"/>
      <c r="SMK73" s="877"/>
      <c r="SML73" s="877"/>
      <c r="SMM73" s="877"/>
      <c r="SMN73" s="877"/>
      <c r="SMO73" s="877"/>
      <c r="SMP73" s="877"/>
      <c r="SMQ73" s="877"/>
      <c r="SMR73" s="877"/>
      <c r="SMS73" s="877"/>
      <c r="SMT73" s="877"/>
      <c r="SMU73" s="877"/>
      <c r="SMV73" s="877"/>
      <c r="SMW73" s="877"/>
      <c r="SMX73" s="877"/>
      <c r="SMY73" s="877"/>
      <c r="SMZ73" s="877"/>
      <c r="SNA73" s="877"/>
      <c r="SNB73" s="877"/>
      <c r="SNC73" s="877"/>
      <c r="SND73" s="877"/>
      <c r="SNE73" s="877"/>
      <c r="SNF73" s="877"/>
      <c r="SNG73" s="877"/>
      <c r="SNH73" s="877"/>
      <c r="SNI73" s="877"/>
      <c r="SNJ73" s="877"/>
      <c r="SNK73" s="877"/>
      <c r="SNL73" s="877"/>
      <c r="SNM73" s="877"/>
      <c r="SNN73" s="877"/>
      <c r="SNO73" s="877"/>
      <c r="SNP73" s="877"/>
      <c r="SNQ73" s="877"/>
      <c r="SNR73" s="877"/>
      <c r="SNS73" s="877"/>
      <c r="SNT73" s="877"/>
      <c r="SNU73" s="877"/>
      <c r="SNV73" s="877"/>
      <c r="SNW73" s="877"/>
      <c r="SNX73" s="877"/>
      <c r="SNY73" s="877"/>
      <c r="SNZ73" s="877"/>
      <c r="SOA73" s="877"/>
      <c r="SOB73" s="877"/>
      <c r="SOC73" s="877"/>
      <c r="SOD73" s="877"/>
      <c r="SOE73" s="877"/>
      <c r="SOF73" s="877"/>
      <c r="SOG73" s="877"/>
      <c r="SOH73" s="877"/>
      <c r="SOI73" s="877"/>
      <c r="SOJ73" s="877"/>
      <c r="SOK73" s="877"/>
      <c r="SOL73" s="877"/>
      <c r="SOM73" s="877"/>
      <c r="SON73" s="877"/>
      <c r="SOO73" s="877"/>
      <c r="SOP73" s="877"/>
      <c r="SOQ73" s="877"/>
      <c r="SOR73" s="877"/>
      <c r="SOS73" s="877"/>
      <c r="SOT73" s="877"/>
      <c r="SOU73" s="877"/>
      <c r="SOV73" s="877"/>
      <c r="SOW73" s="877"/>
      <c r="SOX73" s="877"/>
      <c r="SOY73" s="877"/>
      <c r="SOZ73" s="877"/>
      <c r="SPA73" s="877"/>
      <c r="SPB73" s="877"/>
      <c r="SPC73" s="877"/>
      <c r="SPD73" s="877"/>
      <c r="SPE73" s="877"/>
      <c r="SPF73" s="877"/>
      <c r="SPG73" s="877"/>
      <c r="SPH73" s="877"/>
      <c r="SPI73" s="877"/>
      <c r="SPJ73" s="877"/>
      <c r="SPK73" s="877"/>
      <c r="SPL73" s="877"/>
      <c r="SPM73" s="877"/>
      <c r="SPN73" s="877"/>
      <c r="SPO73" s="877"/>
      <c r="SPP73" s="877"/>
      <c r="SPQ73" s="877"/>
      <c r="SPR73" s="877"/>
      <c r="SPS73" s="877"/>
      <c r="SPT73" s="877"/>
      <c r="SPU73" s="877"/>
      <c r="SPV73" s="877"/>
      <c r="SPW73" s="877"/>
      <c r="SPX73" s="877"/>
      <c r="SPY73" s="877"/>
      <c r="SPZ73" s="877"/>
      <c r="SQA73" s="877"/>
      <c r="SQB73" s="877"/>
      <c r="SQC73" s="877"/>
      <c r="SQD73" s="877"/>
      <c r="SQE73" s="877"/>
      <c r="SQF73" s="877"/>
      <c r="SQG73" s="877"/>
      <c r="SQH73" s="877"/>
      <c r="SQI73" s="877"/>
      <c r="SQJ73" s="877"/>
      <c r="SQK73" s="877"/>
      <c r="SQL73" s="877"/>
      <c r="SQM73" s="877"/>
      <c r="SQN73" s="877"/>
      <c r="SQO73" s="877"/>
      <c r="SQP73" s="877"/>
      <c r="SQQ73" s="877"/>
      <c r="SQR73" s="877"/>
      <c r="SQS73" s="877"/>
      <c r="SQT73" s="877"/>
      <c r="SQU73" s="877"/>
      <c r="SQV73" s="877"/>
      <c r="SQW73" s="877"/>
      <c r="SQX73" s="877"/>
      <c r="SQY73" s="877"/>
      <c r="SQZ73" s="877"/>
      <c r="SRA73" s="877"/>
      <c r="SRB73" s="877"/>
      <c r="SRC73" s="877"/>
      <c r="SRD73" s="877"/>
      <c r="SRE73" s="877"/>
      <c r="SRF73" s="877"/>
      <c r="SRG73" s="877"/>
      <c r="SRH73" s="877"/>
      <c r="SRI73" s="877"/>
      <c r="SRJ73" s="877"/>
      <c r="SRK73" s="877"/>
      <c r="SRL73" s="877"/>
      <c r="SRM73" s="877"/>
      <c r="SRN73" s="877"/>
      <c r="SRO73" s="877"/>
      <c r="SRP73" s="877"/>
      <c r="SRQ73" s="877"/>
      <c r="SRR73" s="877"/>
      <c r="SRS73" s="877"/>
      <c r="SRT73" s="877"/>
      <c r="SRU73" s="877"/>
      <c r="SRV73" s="877"/>
      <c r="SRW73" s="877"/>
      <c r="SRX73" s="877"/>
      <c r="SRY73" s="877"/>
      <c r="SRZ73" s="877"/>
      <c r="SSA73" s="877"/>
      <c r="SSB73" s="877"/>
      <c r="SSC73" s="877"/>
      <c r="SSD73" s="877"/>
      <c r="SSE73" s="877"/>
      <c r="SSF73" s="877"/>
      <c r="SSG73" s="877"/>
      <c r="SSH73" s="877"/>
      <c r="SSI73" s="877"/>
      <c r="SSJ73" s="877"/>
      <c r="SSK73" s="877"/>
      <c r="SSL73" s="877"/>
      <c r="SSM73" s="877"/>
      <c r="SSN73" s="877"/>
      <c r="SSO73" s="877"/>
      <c r="SSP73" s="877"/>
      <c r="SSQ73" s="877"/>
      <c r="SSR73" s="877"/>
      <c r="SSS73" s="877"/>
      <c r="SST73" s="877"/>
      <c r="SSU73" s="877"/>
      <c r="SSV73" s="877"/>
      <c r="SSW73" s="877"/>
      <c r="SSX73" s="877"/>
      <c r="SSY73" s="877"/>
      <c r="SSZ73" s="877"/>
      <c r="STA73" s="877"/>
      <c r="STB73" s="877"/>
      <c r="STC73" s="877"/>
      <c r="STD73" s="877"/>
      <c r="STE73" s="877"/>
      <c r="STF73" s="877"/>
      <c r="STG73" s="877"/>
      <c r="STH73" s="877"/>
      <c r="STI73" s="877"/>
      <c r="STJ73" s="877"/>
      <c r="STK73" s="877"/>
      <c r="STL73" s="877"/>
      <c r="STM73" s="877"/>
      <c r="STN73" s="877"/>
      <c r="STO73" s="877"/>
      <c r="STP73" s="877"/>
      <c r="STQ73" s="877"/>
      <c r="STR73" s="877"/>
      <c r="STS73" s="877"/>
      <c r="STT73" s="877"/>
      <c r="STU73" s="877"/>
      <c r="STV73" s="877"/>
      <c r="STW73" s="877"/>
      <c r="STX73" s="877"/>
      <c r="STY73" s="877"/>
      <c r="STZ73" s="877"/>
      <c r="SUA73" s="877"/>
      <c r="SUB73" s="877"/>
      <c r="SUC73" s="877"/>
      <c r="SUD73" s="877"/>
      <c r="SUE73" s="877"/>
      <c r="SUF73" s="877"/>
      <c r="SUG73" s="877"/>
      <c r="SUH73" s="877"/>
      <c r="SUI73" s="877"/>
      <c r="SUJ73" s="877"/>
      <c r="SUK73" s="877"/>
      <c r="SUL73" s="877"/>
      <c r="SUM73" s="877"/>
      <c r="SUN73" s="877"/>
      <c r="SUO73" s="877"/>
      <c r="SUP73" s="877"/>
      <c r="SUQ73" s="877"/>
      <c r="SUR73" s="877"/>
      <c r="SUS73" s="877"/>
      <c r="SUT73" s="877"/>
      <c r="SUU73" s="877"/>
      <c r="SUV73" s="877"/>
      <c r="SUW73" s="877"/>
      <c r="SUX73" s="877"/>
      <c r="SUY73" s="877"/>
      <c r="SUZ73" s="877"/>
      <c r="SVA73" s="877"/>
      <c r="SVB73" s="877"/>
      <c r="SVC73" s="877"/>
      <c r="SVD73" s="877"/>
      <c r="SVE73" s="877"/>
      <c r="SVF73" s="877"/>
      <c r="SVG73" s="877"/>
      <c r="SVH73" s="877"/>
      <c r="SVI73" s="877"/>
      <c r="SVJ73" s="877"/>
      <c r="SVK73" s="877"/>
      <c r="SVL73" s="877"/>
      <c r="SVM73" s="877"/>
      <c r="SVN73" s="877"/>
      <c r="SVO73" s="877"/>
      <c r="SVP73" s="877"/>
      <c r="SVQ73" s="877"/>
      <c r="SVR73" s="877"/>
      <c r="SVS73" s="877"/>
      <c r="SVT73" s="877"/>
      <c r="SVU73" s="877"/>
      <c r="SVV73" s="877"/>
      <c r="SVW73" s="877"/>
      <c r="SVX73" s="877"/>
      <c r="SVY73" s="877"/>
      <c r="SVZ73" s="877"/>
      <c r="SWA73" s="877"/>
      <c r="SWB73" s="877"/>
      <c r="SWC73" s="877"/>
      <c r="SWD73" s="877"/>
      <c r="SWE73" s="877"/>
      <c r="SWF73" s="877"/>
      <c r="SWG73" s="877"/>
      <c r="SWH73" s="877"/>
      <c r="SWI73" s="877"/>
      <c r="SWJ73" s="877"/>
      <c r="SWK73" s="877"/>
      <c r="SWL73" s="877"/>
      <c r="SWM73" s="877"/>
      <c r="SWN73" s="877"/>
      <c r="SWO73" s="877"/>
      <c r="SWP73" s="877"/>
      <c r="SWQ73" s="877"/>
      <c r="SWR73" s="877"/>
      <c r="SWS73" s="877"/>
      <c r="SWT73" s="877"/>
      <c r="SWU73" s="877"/>
      <c r="SWV73" s="877"/>
      <c r="SWW73" s="877"/>
      <c r="SWX73" s="877"/>
      <c r="SWY73" s="877"/>
      <c r="SWZ73" s="877"/>
      <c r="SXA73" s="877"/>
      <c r="SXB73" s="877"/>
      <c r="SXC73" s="877"/>
      <c r="SXD73" s="877"/>
      <c r="SXE73" s="877"/>
      <c r="SXF73" s="877"/>
      <c r="SXG73" s="877"/>
      <c r="SXH73" s="877"/>
      <c r="SXI73" s="877"/>
      <c r="SXJ73" s="877"/>
      <c r="SXK73" s="877"/>
      <c r="SXL73" s="877"/>
      <c r="SXM73" s="877"/>
      <c r="SXN73" s="877"/>
      <c r="SXO73" s="877"/>
      <c r="SXP73" s="877"/>
      <c r="SXQ73" s="877"/>
      <c r="SXR73" s="877"/>
      <c r="SXS73" s="877"/>
      <c r="SXT73" s="877"/>
      <c r="SXU73" s="877"/>
      <c r="SXV73" s="877"/>
      <c r="SXW73" s="877"/>
      <c r="SXX73" s="877"/>
      <c r="SXY73" s="877"/>
      <c r="SXZ73" s="877"/>
      <c r="SYA73" s="877"/>
      <c r="SYB73" s="877"/>
      <c r="SYC73" s="877"/>
      <c r="SYD73" s="877"/>
      <c r="SYE73" s="877"/>
      <c r="SYF73" s="877"/>
      <c r="SYG73" s="877"/>
      <c r="SYH73" s="877"/>
      <c r="SYI73" s="877"/>
      <c r="SYJ73" s="877"/>
      <c r="SYK73" s="877"/>
      <c r="SYL73" s="877"/>
      <c r="SYM73" s="877"/>
      <c r="SYN73" s="877"/>
      <c r="SYO73" s="877"/>
      <c r="SYP73" s="877"/>
      <c r="SYQ73" s="877"/>
      <c r="SYR73" s="877"/>
      <c r="SYS73" s="877"/>
      <c r="SYT73" s="877"/>
      <c r="SYU73" s="877"/>
      <c r="SYV73" s="877"/>
      <c r="SYW73" s="877"/>
      <c r="SYX73" s="877"/>
      <c r="SYY73" s="877"/>
      <c r="SYZ73" s="877"/>
      <c r="SZA73" s="877"/>
      <c r="SZB73" s="877"/>
      <c r="SZC73" s="877"/>
      <c r="SZD73" s="877"/>
      <c r="SZE73" s="877"/>
      <c r="SZF73" s="877"/>
      <c r="SZG73" s="877"/>
      <c r="SZH73" s="877"/>
      <c r="SZI73" s="877"/>
      <c r="SZJ73" s="877"/>
      <c r="SZK73" s="877"/>
      <c r="SZL73" s="877"/>
      <c r="SZM73" s="877"/>
      <c r="SZN73" s="877"/>
      <c r="SZO73" s="877"/>
      <c r="SZP73" s="877"/>
      <c r="SZQ73" s="877"/>
      <c r="SZR73" s="877"/>
      <c r="SZS73" s="877"/>
      <c r="SZT73" s="877"/>
      <c r="SZU73" s="877"/>
      <c r="SZV73" s="877"/>
      <c r="SZW73" s="877"/>
      <c r="SZX73" s="877"/>
      <c r="SZY73" s="877"/>
      <c r="SZZ73" s="877"/>
      <c r="TAA73" s="877"/>
      <c r="TAB73" s="877"/>
      <c r="TAC73" s="877"/>
      <c r="TAD73" s="877"/>
      <c r="TAE73" s="877"/>
      <c r="TAF73" s="877"/>
      <c r="TAG73" s="877"/>
      <c r="TAH73" s="877"/>
      <c r="TAI73" s="877"/>
      <c r="TAJ73" s="877"/>
      <c r="TAK73" s="877"/>
      <c r="TAL73" s="877"/>
      <c r="TAM73" s="877"/>
      <c r="TAN73" s="877"/>
      <c r="TAO73" s="877"/>
      <c r="TAP73" s="877"/>
      <c r="TAQ73" s="877"/>
      <c r="TAR73" s="877"/>
      <c r="TAS73" s="877"/>
      <c r="TAT73" s="877"/>
      <c r="TAU73" s="877"/>
      <c r="TAV73" s="877"/>
      <c r="TAW73" s="877"/>
      <c r="TAX73" s="877"/>
      <c r="TAY73" s="877"/>
      <c r="TAZ73" s="877"/>
      <c r="TBA73" s="877"/>
      <c r="TBB73" s="877"/>
      <c r="TBC73" s="877"/>
      <c r="TBD73" s="877"/>
      <c r="TBE73" s="877"/>
      <c r="TBF73" s="877"/>
      <c r="TBG73" s="877"/>
      <c r="TBH73" s="877"/>
      <c r="TBI73" s="877"/>
      <c r="TBJ73" s="877"/>
      <c r="TBK73" s="877"/>
      <c r="TBL73" s="877"/>
      <c r="TBM73" s="877"/>
      <c r="TBN73" s="877"/>
      <c r="TBO73" s="877"/>
      <c r="TBP73" s="877"/>
      <c r="TBQ73" s="877"/>
      <c r="TBR73" s="877"/>
      <c r="TBS73" s="877"/>
      <c r="TBT73" s="877"/>
      <c r="TBU73" s="877"/>
      <c r="TBV73" s="877"/>
      <c r="TBW73" s="877"/>
      <c r="TBX73" s="877"/>
      <c r="TBY73" s="877"/>
      <c r="TBZ73" s="877"/>
      <c r="TCA73" s="877"/>
      <c r="TCB73" s="877"/>
      <c r="TCC73" s="877"/>
      <c r="TCD73" s="877"/>
      <c r="TCE73" s="877"/>
      <c r="TCF73" s="877"/>
      <c r="TCG73" s="877"/>
      <c r="TCH73" s="877"/>
      <c r="TCI73" s="877"/>
      <c r="TCJ73" s="877"/>
      <c r="TCK73" s="877"/>
      <c r="TCL73" s="877"/>
      <c r="TCM73" s="877"/>
      <c r="TCN73" s="877"/>
      <c r="TCO73" s="877"/>
      <c r="TCP73" s="877"/>
      <c r="TCQ73" s="877"/>
      <c r="TCR73" s="877"/>
      <c r="TCS73" s="877"/>
      <c r="TCT73" s="877"/>
      <c r="TCU73" s="877"/>
      <c r="TCV73" s="877"/>
      <c r="TCW73" s="877"/>
      <c r="TCX73" s="877"/>
      <c r="TCY73" s="877"/>
      <c r="TCZ73" s="877"/>
      <c r="TDA73" s="877"/>
      <c r="TDB73" s="877"/>
      <c r="TDC73" s="877"/>
      <c r="TDD73" s="877"/>
      <c r="TDE73" s="877"/>
      <c r="TDF73" s="877"/>
      <c r="TDG73" s="877"/>
      <c r="TDH73" s="877"/>
      <c r="TDI73" s="877"/>
      <c r="TDJ73" s="877"/>
      <c r="TDK73" s="877"/>
      <c r="TDL73" s="877"/>
      <c r="TDM73" s="877"/>
      <c r="TDN73" s="877"/>
      <c r="TDO73" s="877"/>
      <c r="TDP73" s="877"/>
      <c r="TDQ73" s="877"/>
      <c r="TDR73" s="877"/>
      <c r="TDS73" s="877"/>
      <c r="TDT73" s="877"/>
      <c r="TDU73" s="877"/>
      <c r="TDV73" s="877"/>
      <c r="TDW73" s="877"/>
      <c r="TDX73" s="877"/>
      <c r="TDY73" s="877"/>
      <c r="TDZ73" s="877"/>
      <c r="TEA73" s="877"/>
      <c r="TEB73" s="877"/>
      <c r="TEC73" s="877"/>
      <c r="TED73" s="877"/>
      <c r="TEE73" s="877"/>
      <c r="TEF73" s="877"/>
      <c r="TEG73" s="877"/>
      <c r="TEH73" s="877"/>
      <c r="TEI73" s="877"/>
      <c r="TEJ73" s="877"/>
      <c r="TEK73" s="877"/>
      <c r="TEL73" s="877"/>
      <c r="TEM73" s="877"/>
      <c r="TEN73" s="877"/>
      <c r="TEO73" s="877"/>
      <c r="TEP73" s="877"/>
      <c r="TEQ73" s="877"/>
      <c r="TER73" s="877"/>
      <c r="TES73" s="877"/>
      <c r="TET73" s="877"/>
      <c r="TEU73" s="877"/>
      <c r="TEV73" s="877"/>
      <c r="TEW73" s="877"/>
      <c r="TEX73" s="877"/>
      <c r="TEY73" s="877"/>
      <c r="TEZ73" s="877"/>
      <c r="TFA73" s="877"/>
      <c r="TFB73" s="877"/>
      <c r="TFC73" s="877"/>
      <c r="TFD73" s="877"/>
      <c r="TFE73" s="877"/>
      <c r="TFF73" s="877"/>
      <c r="TFG73" s="877"/>
      <c r="TFH73" s="877"/>
      <c r="TFI73" s="877"/>
      <c r="TFJ73" s="877"/>
      <c r="TFK73" s="877"/>
      <c r="TFL73" s="877"/>
      <c r="TFM73" s="877"/>
      <c r="TFN73" s="877"/>
      <c r="TFO73" s="877"/>
      <c r="TFP73" s="877"/>
      <c r="TFQ73" s="877"/>
      <c r="TFR73" s="877"/>
      <c r="TFS73" s="877"/>
      <c r="TFT73" s="877"/>
      <c r="TFU73" s="877"/>
      <c r="TFV73" s="877"/>
      <c r="TFW73" s="877"/>
      <c r="TFX73" s="877"/>
      <c r="TFY73" s="877"/>
      <c r="TFZ73" s="877"/>
      <c r="TGA73" s="877"/>
      <c r="TGB73" s="877"/>
      <c r="TGC73" s="877"/>
      <c r="TGD73" s="877"/>
      <c r="TGE73" s="877"/>
      <c r="TGF73" s="877"/>
      <c r="TGG73" s="877"/>
      <c r="TGH73" s="877"/>
      <c r="TGI73" s="877"/>
      <c r="TGJ73" s="877"/>
      <c r="TGK73" s="877"/>
      <c r="TGL73" s="877"/>
      <c r="TGM73" s="877"/>
      <c r="TGN73" s="877"/>
      <c r="TGO73" s="877"/>
      <c r="TGP73" s="877"/>
      <c r="TGQ73" s="877"/>
      <c r="TGR73" s="877"/>
      <c r="TGS73" s="877"/>
      <c r="TGT73" s="877"/>
      <c r="TGU73" s="877"/>
      <c r="TGV73" s="877"/>
      <c r="TGW73" s="877"/>
      <c r="TGX73" s="877"/>
      <c r="TGY73" s="877"/>
      <c r="TGZ73" s="877"/>
      <c r="THA73" s="877"/>
      <c r="THB73" s="877"/>
      <c r="THC73" s="877"/>
      <c r="THD73" s="877"/>
      <c r="THE73" s="877"/>
      <c r="THF73" s="877"/>
      <c r="THG73" s="877"/>
      <c r="THH73" s="877"/>
      <c r="THI73" s="877"/>
      <c r="THJ73" s="877"/>
      <c r="THK73" s="877"/>
      <c r="THL73" s="877"/>
      <c r="THM73" s="877"/>
      <c r="THN73" s="877"/>
      <c r="THO73" s="877"/>
      <c r="THP73" s="877"/>
      <c r="THQ73" s="877"/>
      <c r="THR73" s="877"/>
      <c r="THS73" s="877"/>
      <c r="THT73" s="877"/>
      <c r="THU73" s="877"/>
      <c r="THV73" s="877"/>
      <c r="THW73" s="877"/>
      <c r="THX73" s="877"/>
      <c r="THY73" s="877"/>
      <c r="THZ73" s="877"/>
      <c r="TIA73" s="877"/>
      <c r="TIB73" s="877"/>
      <c r="TIC73" s="877"/>
      <c r="TID73" s="877"/>
      <c r="TIE73" s="877"/>
      <c r="TIF73" s="877"/>
      <c r="TIG73" s="877"/>
      <c r="TIH73" s="877"/>
      <c r="TII73" s="877"/>
      <c r="TIJ73" s="877"/>
      <c r="TIK73" s="877"/>
      <c r="TIL73" s="877"/>
      <c r="TIM73" s="877"/>
      <c r="TIN73" s="877"/>
      <c r="TIO73" s="877"/>
      <c r="TIP73" s="877"/>
      <c r="TIQ73" s="877"/>
      <c r="TIR73" s="877"/>
      <c r="TIS73" s="877"/>
      <c r="TIT73" s="877"/>
      <c r="TIU73" s="877"/>
      <c r="TIV73" s="877"/>
      <c r="TIW73" s="877"/>
      <c r="TIX73" s="877"/>
      <c r="TIY73" s="877"/>
      <c r="TIZ73" s="877"/>
      <c r="TJA73" s="877"/>
      <c r="TJB73" s="877"/>
      <c r="TJC73" s="877"/>
      <c r="TJD73" s="877"/>
      <c r="TJE73" s="877"/>
      <c r="TJF73" s="877"/>
      <c r="TJG73" s="877"/>
      <c r="TJH73" s="877"/>
      <c r="TJI73" s="877"/>
      <c r="TJJ73" s="877"/>
      <c r="TJK73" s="877"/>
      <c r="TJL73" s="877"/>
      <c r="TJM73" s="877"/>
      <c r="TJN73" s="877"/>
      <c r="TJO73" s="877"/>
      <c r="TJP73" s="877"/>
      <c r="TJQ73" s="877"/>
      <c r="TJR73" s="877"/>
      <c r="TJS73" s="877"/>
      <c r="TJT73" s="877"/>
      <c r="TJU73" s="877"/>
      <c r="TJV73" s="877"/>
      <c r="TJW73" s="877"/>
      <c r="TJX73" s="877"/>
      <c r="TJY73" s="877"/>
      <c r="TJZ73" s="877"/>
      <c r="TKA73" s="877"/>
      <c r="TKB73" s="877"/>
      <c r="TKC73" s="877"/>
      <c r="TKD73" s="877"/>
      <c r="TKE73" s="877"/>
      <c r="TKF73" s="877"/>
      <c r="TKG73" s="877"/>
      <c r="TKH73" s="877"/>
      <c r="TKI73" s="877"/>
      <c r="TKJ73" s="877"/>
      <c r="TKK73" s="877"/>
      <c r="TKL73" s="877"/>
      <c r="TKM73" s="877"/>
      <c r="TKN73" s="877"/>
      <c r="TKO73" s="877"/>
      <c r="TKP73" s="877"/>
      <c r="TKQ73" s="877"/>
      <c r="TKR73" s="877"/>
      <c r="TKS73" s="877"/>
      <c r="TKT73" s="877"/>
      <c r="TKU73" s="877"/>
      <c r="TKV73" s="877"/>
      <c r="TKW73" s="877"/>
      <c r="TKX73" s="877"/>
      <c r="TKY73" s="877"/>
      <c r="TKZ73" s="877"/>
      <c r="TLA73" s="877"/>
      <c r="TLB73" s="877"/>
      <c r="TLC73" s="877"/>
      <c r="TLD73" s="877"/>
      <c r="TLE73" s="877"/>
      <c r="TLF73" s="877"/>
      <c r="TLG73" s="877"/>
      <c r="TLH73" s="877"/>
      <c r="TLI73" s="877"/>
      <c r="TLJ73" s="877"/>
      <c r="TLK73" s="877"/>
      <c r="TLL73" s="877"/>
      <c r="TLM73" s="877"/>
      <c r="TLN73" s="877"/>
      <c r="TLO73" s="877"/>
      <c r="TLP73" s="877"/>
      <c r="TLQ73" s="877"/>
      <c r="TLR73" s="877"/>
      <c r="TLS73" s="877"/>
      <c r="TLT73" s="877"/>
      <c r="TLU73" s="877"/>
      <c r="TLV73" s="877"/>
      <c r="TLW73" s="877"/>
      <c r="TLX73" s="877"/>
      <c r="TLY73" s="877"/>
      <c r="TLZ73" s="877"/>
      <c r="TMA73" s="877"/>
      <c r="TMB73" s="877"/>
      <c r="TMC73" s="877"/>
      <c r="TMD73" s="877"/>
      <c r="TME73" s="877"/>
      <c r="TMF73" s="877"/>
      <c r="TMG73" s="877"/>
      <c r="TMH73" s="877"/>
      <c r="TMI73" s="877"/>
      <c r="TMJ73" s="877"/>
      <c r="TMK73" s="877"/>
      <c r="TML73" s="877"/>
      <c r="TMM73" s="877"/>
      <c r="TMN73" s="877"/>
      <c r="TMO73" s="877"/>
      <c r="TMP73" s="877"/>
      <c r="TMQ73" s="877"/>
      <c r="TMR73" s="877"/>
      <c r="TMS73" s="877"/>
      <c r="TMT73" s="877"/>
      <c r="TMU73" s="877"/>
      <c r="TMV73" s="877"/>
      <c r="TMW73" s="877"/>
      <c r="TMX73" s="877"/>
      <c r="TMY73" s="877"/>
      <c r="TMZ73" s="877"/>
      <c r="TNA73" s="877"/>
      <c r="TNB73" s="877"/>
      <c r="TNC73" s="877"/>
      <c r="TND73" s="877"/>
      <c r="TNE73" s="877"/>
      <c r="TNF73" s="877"/>
      <c r="TNG73" s="877"/>
      <c r="TNH73" s="877"/>
      <c r="TNI73" s="877"/>
      <c r="TNJ73" s="877"/>
      <c r="TNK73" s="877"/>
      <c r="TNL73" s="877"/>
      <c r="TNM73" s="877"/>
      <c r="TNN73" s="877"/>
      <c r="TNO73" s="877"/>
      <c r="TNP73" s="877"/>
      <c r="TNQ73" s="877"/>
      <c r="TNR73" s="877"/>
      <c r="TNS73" s="877"/>
      <c r="TNT73" s="877"/>
      <c r="TNU73" s="877"/>
      <c r="TNV73" s="877"/>
      <c r="TNW73" s="877"/>
      <c r="TNX73" s="877"/>
      <c r="TNY73" s="877"/>
      <c r="TNZ73" s="877"/>
      <c r="TOA73" s="877"/>
      <c r="TOB73" s="877"/>
      <c r="TOC73" s="877"/>
      <c r="TOD73" s="877"/>
      <c r="TOE73" s="877"/>
      <c r="TOF73" s="877"/>
      <c r="TOG73" s="877"/>
      <c r="TOH73" s="877"/>
      <c r="TOI73" s="877"/>
      <c r="TOJ73" s="877"/>
      <c r="TOK73" s="877"/>
      <c r="TOL73" s="877"/>
      <c r="TOM73" s="877"/>
      <c r="TON73" s="877"/>
      <c r="TOO73" s="877"/>
      <c r="TOP73" s="877"/>
      <c r="TOQ73" s="877"/>
      <c r="TOR73" s="877"/>
      <c r="TOS73" s="877"/>
      <c r="TOT73" s="877"/>
      <c r="TOU73" s="877"/>
      <c r="TOV73" s="877"/>
      <c r="TOW73" s="877"/>
      <c r="TOX73" s="877"/>
      <c r="TOY73" s="877"/>
      <c r="TOZ73" s="877"/>
      <c r="TPA73" s="877"/>
      <c r="TPB73" s="877"/>
      <c r="TPC73" s="877"/>
      <c r="TPD73" s="877"/>
      <c r="TPE73" s="877"/>
      <c r="TPF73" s="877"/>
      <c r="TPG73" s="877"/>
      <c r="TPH73" s="877"/>
      <c r="TPI73" s="877"/>
      <c r="TPJ73" s="877"/>
      <c r="TPK73" s="877"/>
      <c r="TPL73" s="877"/>
      <c r="TPM73" s="877"/>
      <c r="TPN73" s="877"/>
      <c r="TPO73" s="877"/>
      <c r="TPP73" s="877"/>
      <c r="TPQ73" s="877"/>
      <c r="TPR73" s="877"/>
      <c r="TPS73" s="877"/>
      <c r="TPT73" s="877"/>
      <c r="TPU73" s="877"/>
      <c r="TPV73" s="877"/>
      <c r="TPW73" s="877"/>
      <c r="TPX73" s="877"/>
      <c r="TPY73" s="877"/>
      <c r="TPZ73" s="877"/>
      <c r="TQA73" s="877"/>
      <c r="TQB73" s="877"/>
      <c r="TQC73" s="877"/>
      <c r="TQD73" s="877"/>
      <c r="TQE73" s="877"/>
      <c r="TQF73" s="877"/>
      <c r="TQG73" s="877"/>
      <c r="TQH73" s="877"/>
      <c r="TQI73" s="877"/>
      <c r="TQJ73" s="877"/>
      <c r="TQK73" s="877"/>
      <c r="TQL73" s="877"/>
      <c r="TQM73" s="877"/>
      <c r="TQN73" s="877"/>
      <c r="TQO73" s="877"/>
      <c r="TQP73" s="877"/>
      <c r="TQQ73" s="877"/>
      <c r="TQR73" s="877"/>
      <c r="TQS73" s="877"/>
      <c r="TQT73" s="877"/>
      <c r="TQU73" s="877"/>
      <c r="TQV73" s="877"/>
      <c r="TQW73" s="877"/>
      <c r="TQX73" s="877"/>
      <c r="TQY73" s="877"/>
      <c r="TQZ73" s="877"/>
      <c r="TRA73" s="877"/>
      <c r="TRB73" s="877"/>
      <c r="TRC73" s="877"/>
      <c r="TRD73" s="877"/>
      <c r="TRE73" s="877"/>
      <c r="TRF73" s="877"/>
      <c r="TRG73" s="877"/>
      <c r="TRH73" s="877"/>
      <c r="TRI73" s="877"/>
      <c r="TRJ73" s="877"/>
      <c r="TRK73" s="877"/>
      <c r="TRL73" s="877"/>
      <c r="TRM73" s="877"/>
      <c r="TRN73" s="877"/>
      <c r="TRO73" s="877"/>
      <c r="TRP73" s="877"/>
      <c r="TRQ73" s="877"/>
      <c r="TRR73" s="877"/>
      <c r="TRS73" s="877"/>
      <c r="TRT73" s="877"/>
      <c r="TRU73" s="877"/>
      <c r="TRV73" s="877"/>
      <c r="TRW73" s="877"/>
      <c r="TRX73" s="877"/>
      <c r="TRY73" s="877"/>
      <c r="TRZ73" s="877"/>
      <c r="TSA73" s="877"/>
      <c r="TSB73" s="877"/>
      <c r="TSC73" s="877"/>
      <c r="TSD73" s="877"/>
      <c r="TSE73" s="877"/>
      <c r="TSF73" s="877"/>
      <c r="TSG73" s="877"/>
      <c r="TSH73" s="877"/>
      <c r="TSI73" s="877"/>
      <c r="TSJ73" s="877"/>
      <c r="TSK73" s="877"/>
      <c r="TSL73" s="877"/>
      <c r="TSM73" s="877"/>
      <c r="TSN73" s="877"/>
      <c r="TSO73" s="877"/>
      <c r="TSP73" s="877"/>
      <c r="TSQ73" s="877"/>
      <c r="TSR73" s="877"/>
      <c r="TSS73" s="877"/>
      <c r="TST73" s="877"/>
      <c r="TSU73" s="877"/>
      <c r="TSV73" s="877"/>
      <c r="TSW73" s="877"/>
      <c r="TSX73" s="877"/>
      <c r="TSY73" s="877"/>
      <c r="TSZ73" s="877"/>
      <c r="TTA73" s="877"/>
      <c r="TTB73" s="877"/>
      <c r="TTC73" s="877"/>
      <c r="TTD73" s="877"/>
      <c r="TTE73" s="877"/>
      <c r="TTF73" s="877"/>
      <c r="TTG73" s="877"/>
      <c r="TTH73" s="877"/>
      <c r="TTI73" s="877"/>
      <c r="TTJ73" s="877"/>
      <c r="TTK73" s="877"/>
      <c r="TTL73" s="877"/>
      <c r="TTM73" s="877"/>
      <c r="TTN73" s="877"/>
      <c r="TTO73" s="877"/>
      <c r="TTP73" s="877"/>
      <c r="TTQ73" s="877"/>
      <c r="TTR73" s="877"/>
      <c r="TTS73" s="877"/>
      <c r="TTT73" s="877"/>
      <c r="TTU73" s="877"/>
      <c r="TTV73" s="877"/>
      <c r="TTW73" s="877"/>
      <c r="TTX73" s="877"/>
      <c r="TTY73" s="877"/>
      <c r="TTZ73" s="877"/>
      <c r="TUA73" s="877"/>
      <c r="TUB73" s="877"/>
      <c r="TUC73" s="877"/>
      <c r="TUD73" s="877"/>
      <c r="TUE73" s="877"/>
      <c r="TUF73" s="877"/>
      <c r="TUG73" s="877"/>
      <c r="TUH73" s="877"/>
      <c r="TUI73" s="877"/>
      <c r="TUJ73" s="877"/>
      <c r="TUK73" s="877"/>
      <c r="TUL73" s="877"/>
      <c r="TUM73" s="877"/>
      <c r="TUN73" s="877"/>
      <c r="TUO73" s="877"/>
      <c r="TUP73" s="877"/>
      <c r="TUQ73" s="877"/>
      <c r="TUR73" s="877"/>
      <c r="TUS73" s="877"/>
      <c r="TUT73" s="877"/>
      <c r="TUU73" s="877"/>
      <c r="TUV73" s="877"/>
      <c r="TUW73" s="877"/>
      <c r="TUX73" s="877"/>
      <c r="TUY73" s="877"/>
      <c r="TUZ73" s="877"/>
      <c r="TVA73" s="877"/>
      <c r="TVB73" s="877"/>
      <c r="TVC73" s="877"/>
      <c r="TVD73" s="877"/>
      <c r="TVE73" s="877"/>
      <c r="TVF73" s="877"/>
      <c r="TVG73" s="877"/>
      <c r="TVH73" s="877"/>
      <c r="TVI73" s="877"/>
      <c r="TVJ73" s="877"/>
      <c r="TVK73" s="877"/>
      <c r="TVL73" s="877"/>
      <c r="TVM73" s="877"/>
      <c r="TVN73" s="877"/>
      <c r="TVO73" s="877"/>
      <c r="TVP73" s="877"/>
      <c r="TVQ73" s="877"/>
      <c r="TVR73" s="877"/>
      <c r="TVS73" s="877"/>
      <c r="TVT73" s="877"/>
      <c r="TVU73" s="877"/>
      <c r="TVV73" s="877"/>
      <c r="TVW73" s="877"/>
      <c r="TVX73" s="877"/>
      <c r="TVY73" s="877"/>
      <c r="TVZ73" s="877"/>
      <c r="TWA73" s="877"/>
      <c r="TWB73" s="877"/>
      <c r="TWC73" s="877"/>
      <c r="TWD73" s="877"/>
      <c r="TWE73" s="877"/>
      <c r="TWF73" s="877"/>
      <c r="TWG73" s="877"/>
      <c r="TWH73" s="877"/>
      <c r="TWI73" s="877"/>
      <c r="TWJ73" s="877"/>
      <c r="TWK73" s="877"/>
      <c r="TWL73" s="877"/>
      <c r="TWM73" s="877"/>
      <c r="TWN73" s="877"/>
      <c r="TWO73" s="877"/>
      <c r="TWP73" s="877"/>
      <c r="TWQ73" s="877"/>
      <c r="TWR73" s="877"/>
      <c r="TWS73" s="877"/>
      <c r="TWT73" s="877"/>
      <c r="TWU73" s="877"/>
      <c r="TWV73" s="877"/>
      <c r="TWW73" s="877"/>
      <c r="TWX73" s="877"/>
      <c r="TWY73" s="877"/>
      <c r="TWZ73" s="877"/>
      <c r="TXA73" s="877"/>
      <c r="TXB73" s="877"/>
      <c r="TXC73" s="877"/>
      <c r="TXD73" s="877"/>
      <c r="TXE73" s="877"/>
      <c r="TXF73" s="877"/>
      <c r="TXG73" s="877"/>
      <c r="TXH73" s="877"/>
      <c r="TXI73" s="877"/>
      <c r="TXJ73" s="877"/>
      <c r="TXK73" s="877"/>
      <c r="TXL73" s="877"/>
      <c r="TXM73" s="877"/>
      <c r="TXN73" s="877"/>
      <c r="TXO73" s="877"/>
      <c r="TXP73" s="877"/>
      <c r="TXQ73" s="877"/>
      <c r="TXR73" s="877"/>
      <c r="TXS73" s="877"/>
      <c r="TXT73" s="877"/>
      <c r="TXU73" s="877"/>
      <c r="TXV73" s="877"/>
      <c r="TXW73" s="877"/>
      <c r="TXX73" s="877"/>
      <c r="TXY73" s="877"/>
      <c r="TXZ73" s="877"/>
      <c r="TYA73" s="877"/>
      <c r="TYB73" s="877"/>
      <c r="TYC73" s="877"/>
      <c r="TYD73" s="877"/>
      <c r="TYE73" s="877"/>
      <c r="TYF73" s="877"/>
      <c r="TYG73" s="877"/>
      <c r="TYH73" s="877"/>
      <c r="TYI73" s="877"/>
      <c r="TYJ73" s="877"/>
      <c r="TYK73" s="877"/>
      <c r="TYL73" s="877"/>
      <c r="TYM73" s="877"/>
      <c r="TYN73" s="877"/>
      <c r="TYO73" s="877"/>
      <c r="TYP73" s="877"/>
      <c r="TYQ73" s="877"/>
      <c r="TYR73" s="877"/>
      <c r="TYS73" s="877"/>
      <c r="TYT73" s="877"/>
      <c r="TYU73" s="877"/>
      <c r="TYV73" s="877"/>
      <c r="TYW73" s="877"/>
      <c r="TYX73" s="877"/>
      <c r="TYY73" s="877"/>
      <c r="TYZ73" s="877"/>
      <c r="TZA73" s="877"/>
      <c r="TZB73" s="877"/>
      <c r="TZC73" s="877"/>
      <c r="TZD73" s="877"/>
      <c r="TZE73" s="877"/>
      <c r="TZF73" s="877"/>
      <c r="TZG73" s="877"/>
      <c r="TZH73" s="877"/>
      <c r="TZI73" s="877"/>
      <c r="TZJ73" s="877"/>
      <c r="TZK73" s="877"/>
      <c r="TZL73" s="877"/>
      <c r="TZM73" s="877"/>
      <c r="TZN73" s="877"/>
      <c r="TZO73" s="877"/>
      <c r="TZP73" s="877"/>
      <c r="TZQ73" s="877"/>
      <c r="TZR73" s="877"/>
      <c r="TZS73" s="877"/>
      <c r="TZT73" s="877"/>
      <c r="TZU73" s="877"/>
      <c r="TZV73" s="877"/>
      <c r="TZW73" s="877"/>
      <c r="TZX73" s="877"/>
      <c r="TZY73" s="877"/>
      <c r="TZZ73" s="877"/>
      <c r="UAA73" s="877"/>
      <c r="UAB73" s="877"/>
      <c r="UAC73" s="877"/>
      <c r="UAD73" s="877"/>
      <c r="UAE73" s="877"/>
      <c r="UAF73" s="877"/>
      <c r="UAG73" s="877"/>
      <c r="UAH73" s="877"/>
      <c r="UAI73" s="877"/>
      <c r="UAJ73" s="877"/>
      <c r="UAK73" s="877"/>
      <c r="UAL73" s="877"/>
      <c r="UAM73" s="877"/>
      <c r="UAN73" s="877"/>
      <c r="UAO73" s="877"/>
      <c r="UAP73" s="877"/>
      <c r="UAQ73" s="877"/>
      <c r="UAR73" s="877"/>
      <c r="UAS73" s="877"/>
      <c r="UAT73" s="877"/>
      <c r="UAU73" s="877"/>
      <c r="UAV73" s="877"/>
      <c r="UAW73" s="877"/>
      <c r="UAX73" s="877"/>
      <c r="UAY73" s="877"/>
      <c r="UAZ73" s="877"/>
      <c r="UBA73" s="877"/>
      <c r="UBB73" s="877"/>
      <c r="UBC73" s="877"/>
      <c r="UBD73" s="877"/>
      <c r="UBE73" s="877"/>
      <c r="UBF73" s="877"/>
      <c r="UBG73" s="877"/>
      <c r="UBH73" s="877"/>
      <c r="UBI73" s="877"/>
      <c r="UBJ73" s="877"/>
      <c r="UBK73" s="877"/>
      <c r="UBL73" s="877"/>
      <c r="UBM73" s="877"/>
      <c r="UBN73" s="877"/>
      <c r="UBO73" s="877"/>
      <c r="UBP73" s="877"/>
      <c r="UBQ73" s="877"/>
      <c r="UBR73" s="877"/>
      <c r="UBS73" s="877"/>
      <c r="UBT73" s="877"/>
      <c r="UBU73" s="877"/>
      <c r="UBV73" s="877"/>
      <c r="UBW73" s="877"/>
      <c r="UBX73" s="877"/>
      <c r="UBY73" s="877"/>
      <c r="UBZ73" s="877"/>
      <c r="UCA73" s="877"/>
      <c r="UCB73" s="877"/>
      <c r="UCC73" s="877"/>
      <c r="UCD73" s="877"/>
      <c r="UCE73" s="877"/>
      <c r="UCF73" s="877"/>
      <c r="UCG73" s="877"/>
      <c r="UCH73" s="877"/>
      <c r="UCI73" s="877"/>
      <c r="UCJ73" s="877"/>
      <c r="UCK73" s="877"/>
      <c r="UCL73" s="877"/>
      <c r="UCM73" s="877"/>
      <c r="UCN73" s="877"/>
      <c r="UCO73" s="877"/>
      <c r="UCP73" s="877"/>
      <c r="UCQ73" s="877"/>
      <c r="UCR73" s="877"/>
      <c r="UCS73" s="877"/>
      <c r="UCT73" s="877"/>
      <c r="UCU73" s="877"/>
      <c r="UCV73" s="877"/>
      <c r="UCW73" s="877"/>
      <c r="UCX73" s="877"/>
      <c r="UCY73" s="877"/>
      <c r="UCZ73" s="877"/>
      <c r="UDA73" s="877"/>
      <c r="UDB73" s="877"/>
      <c r="UDC73" s="877"/>
      <c r="UDD73" s="877"/>
      <c r="UDE73" s="877"/>
      <c r="UDF73" s="877"/>
      <c r="UDG73" s="877"/>
      <c r="UDH73" s="877"/>
      <c r="UDI73" s="877"/>
      <c r="UDJ73" s="877"/>
      <c r="UDK73" s="877"/>
      <c r="UDL73" s="877"/>
      <c r="UDM73" s="877"/>
      <c r="UDN73" s="877"/>
      <c r="UDO73" s="877"/>
      <c r="UDP73" s="877"/>
      <c r="UDQ73" s="877"/>
      <c r="UDR73" s="877"/>
      <c r="UDS73" s="877"/>
      <c r="UDT73" s="877"/>
      <c r="UDU73" s="877"/>
      <c r="UDV73" s="877"/>
      <c r="UDW73" s="877"/>
      <c r="UDX73" s="877"/>
      <c r="UDY73" s="877"/>
      <c r="UDZ73" s="877"/>
      <c r="UEA73" s="877"/>
      <c r="UEB73" s="877"/>
      <c r="UEC73" s="877"/>
      <c r="UED73" s="877"/>
      <c r="UEE73" s="877"/>
      <c r="UEF73" s="877"/>
      <c r="UEG73" s="877"/>
      <c r="UEH73" s="877"/>
      <c r="UEI73" s="877"/>
      <c r="UEJ73" s="877"/>
      <c r="UEK73" s="877"/>
      <c r="UEL73" s="877"/>
      <c r="UEM73" s="877"/>
      <c r="UEN73" s="877"/>
      <c r="UEO73" s="877"/>
      <c r="UEP73" s="877"/>
      <c r="UEQ73" s="877"/>
      <c r="UER73" s="877"/>
      <c r="UES73" s="877"/>
      <c r="UET73" s="877"/>
      <c r="UEU73" s="877"/>
      <c r="UEV73" s="877"/>
      <c r="UEW73" s="877"/>
      <c r="UEX73" s="877"/>
      <c r="UEY73" s="877"/>
      <c r="UEZ73" s="877"/>
      <c r="UFA73" s="877"/>
      <c r="UFB73" s="877"/>
      <c r="UFC73" s="877"/>
      <c r="UFD73" s="877"/>
      <c r="UFE73" s="877"/>
      <c r="UFF73" s="877"/>
      <c r="UFG73" s="877"/>
      <c r="UFH73" s="877"/>
      <c r="UFI73" s="877"/>
      <c r="UFJ73" s="877"/>
      <c r="UFK73" s="877"/>
      <c r="UFL73" s="877"/>
      <c r="UFM73" s="877"/>
      <c r="UFN73" s="877"/>
      <c r="UFO73" s="877"/>
      <c r="UFP73" s="877"/>
      <c r="UFQ73" s="877"/>
      <c r="UFR73" s="877"/>
      <c r="UFS73" s="877"/>
      <c r="UFT73" s="877"/>
      <c r="UFU73" s="877"/>
      <c r="UFV73" s="877"/>
      <c r="UFW73" s="877"/>
      <c r="UFX73" s="877"/>
      <c r="UFY73" s="877"/>
      <c r="UFZ73" s="877"/>
      <c r="UGA73" s="877"/>
      <c r="UGB73" s="877"/>
      <c r="UGC73" s="877"/>
      <c r="UGD73" s="877"/>
      <c r="UGE73" s="877"/>
      <c r="UGF73" s="877"/>
      <c r="UGG73" s="877"/>
      <c r="UGH73" s="877"/>
      <c r="UGI73" s="877"/>
      <c r="UGJ73" s="877"/>
      <c r="UGK73" s="877"/>
      <c r="UGL73" s="877"/>
      <c r="UGM73" s="877"/>
      <c r="UGN73" s="877"/>
      <c r="UGO73" s="877"/>
      <c r="UGP73" s="877"/>
      <c r="UGQ73" s="877"/>
      <c r="UGR73" s="877"/>
      <c r="UGS73" s="877"/>
      <c r="UGT73" s="877"/>
      <c r="UGU73" s="877"/>
      <c r="UGV73" s="877"/>
      <c r="UGW73" s="877"/>
      <c r="UGX73" s="877"/>
      <c r="UGY73" s="877"/>
      <c r="UGZ73" s="877"/>
      <c r="UHA73" s="877"/>
      <c r="UHB73" s="877"/>
      <c r="UHC73" s="877"/>
      <c r="UHD73" s="877"/>
      <c r="UHE73" s="877"/>
      <c r="UHF73" s="877"/>
      <c r="UHG73" s="877"/>
      <c r="UHH73" s="877"/>
      <c r="UHI73" s="877"/>
      <c r="UHJ73" s="877"/>
      <c r="UHK73" s="877"/>
      <c r="UHL73" s="877"/>
      <c r="UHM73" s="877"/>
      <c r="UHN73" s="877"/>
      <c r="UHO73" s="877"/>
      <c r="UHP73" s="877"/>
      <c r="UHQ73" s="877"/>
      <c r="UHR73" s="877"/>
      <c r="UHS73" s="877"/>
      <c r="UHT73" s="877"/>
      <c r="UHU73" s="877"/>
      <c r="UHV73" s="877"/>
      <c r="UHW73" s="877"/>
      <c r="UHX73" s="877"/>
      <c r="UHY73" s="877"/>
      <c r="UHZ73" s="877"/>
      <c r="UIA73" s="877"/>
      <c r="UIB73" s="877"/>
      <c r="UIC73" s="877"/>
      <c r="UID73" s="877"/>
      <c r="UIE73" s="877"/>
      <c r="UIF73" s="877"/>
      <c r="UIG73" s="877"/>
      <c r="UIH73" s="877"/>
      <c r="UII73" s="877"/>
      <c r="UIJ73" s="877"/>
      <c r="UIK73" s="877"/>
      <c r="UIL73" s="877"/>
      <c r="UIM73" s="877"/>
      <c r="UIN73" s="877"/>
      <c r="UIO73" s="877"/>
      <c r="UIP73" s="877"/>
      <c r="UIQ73" s="877"/>
      <c r="UIR73" s="877"/>
      <c r="UIS73" s="877"/>
      <c r="UIT73" s="877"/>
      <c r="UIU73" s="877"/>
      <c r="UIV73" s="877"/>
      <c r="UIW73" s="877"/>
      <c r="UIX73" s="877"/>
      <c r="UIY73" s="877"/>
      <c r="UIZ73" s="877"/>
      <c r="UJA73" s="877"/>
      <c r="UJB73" s="877"/>
      <c r="UJC73" s="877"/>
      <c r="UJD73" s="877"/>
      <c r="UJE73" s="877"/>
      <c r="UJF73" s="877"/>
      <c r="UJG73" s="877"/>
      <c r="UJH73" s="877"/>
      <c r="UJI73" s="877"/>
      <c r="UJJ73" s="877"/>
      <c r="UJK73" s="877"/>
      <c r="UJL73" s="877"/>
      <c r="UJM73" s="877"/>
      <c r="UJN73" s="877"/>
      <c r="UJO73" s="877"/>
      <c r="UJP73" s="877"/>
      <c r="UJQ73" s="877"/>
      <c r="UJR73" s="877"/>
      <c r="UJS73" s="877"/>
      <c r="UJT73" s="877"/>
      <c r="UJU73" s="877"/>
      <c r="UJV73" s="877"/>
      <c r="UJW73" s="877"/>
      <c r="UJX73" s="877"/>
      <c r="UJY73" s="877"/>
      <c r="UJZ73" s="877"/>
      <c r="UKA73" s="877"/>
      <c r="UKB73" s="877"/>
      <c r="UKC73" s="877"/>
      <c r="UKD73" s="877"/>
      <c r="UKE73" s="877"/>
      <c r="UKF73" s="877"/>
      <c r="UKG73" s="877"/>
      <c r="UKH73" s="877"/>
      <c r="UKI73" s="877"/>
      <c r="UKJ73" s="877"/>
      <c r="UKK73" s="877"/>
      <c r="UKL73" s="877"/>
      <c r="UKM73" s="877"/>
      <c r="UKN73" s="877"/>
      <c r="UKO73" s="877"/>
      <c r="UKP73" s="877"/>
      <c r="UKQ73" s="877"/>
      <c r="UKR73" s="877"/>
      <c r="UKS73" s="877"/>
      <c r="UKT73" s="877"/>
      <c r="UKU73" s="877"/>
      <c r="UKV73" s="877"/>
      <c r="UKW73" s="877"/>
      <c r="UKX73" s="877"/>
      <c r="UKY73" s="877"/>
      <c r="UKZ73" s="877"/>
      <c r="ULA73" s="877"/>
      <c r="ULB73" s="877"/>
      <c r="ULC73" s="877"/>
      <c r="ULD73" s="877"/>
      <c r="ULE73" s="877"/>
      <c r="ULF73" s="877"/>
      <c r="ULG73" s="877"/>
      <c r="ULH73" s="877"/>
      <c r="ULI73" s="877"/>
      <c r="ULJ73" s="877"/>
      <c r="ULK73" s="877"/>
      <c r="ULL73" s="877"/>
      <c r="ULM73" s="877"/>
      <c r="ULN73" s="877"/>
      <c r="ULO73" s="877"/>
      <c r="ULP73" s="877"/>
      <c r="ULQ73" s="877"/>
      <c r="ULR73" s="877"/>
      <c r="ULS73" s="877"/>
      <c r="ULT73" s="877"/>
      <c r="ULU73" s="877"/>
      <c r="ULV73" s="877"/>
      <c r="ULW73" s="877"/>
      <c r="ULX73" s="877"/>
      <c r="ULY73" s="877"/>
      <c r="ULZ73" s="877"/>
      <c r="UMA73" s="877"/>
      <c r="UMB73" s="877"/>
      <c r="UMC73" s="877"/>
      <c r="UMD73" s="877"/>
      <c r="UME73" s="877"/>
      <c r="UMF73" s="877"/>
      <c r="UMG73" s="877"/>
      <c r="UMH73" s="877"/>
      <c r="UMI73" s="877"/>
      <c r="UMJ73" s="877"/>
      <c r="UMK73" s="877"/>
      <c r="UML73" s="877"/>
      <c r="UMM73" s="877"/>
      <c r="UMN73" s="877"/>
      <c r="UMO73" s="877"/>
      <c r="UMP73" s="877"/>
      <c r="UMQ73" s="877"/>
      <c r="UMR73" s="877"/>
      <c r="UMS73" s="877"/>
      <c r="UMT73" s="877"/>
      <c r="UMU73" s="877"/>
      <c r="UMV73" s="877"/>
      <c r="UMW73" s="877"/>
      <c r="UMX73" s="877"/>
      <c r="UMY73" s="877"/>
      <c r="UMZ73" s="877"/>
      <c r="UNA73" s="877"/>
      <c r="UNB73" s="877"/>
      <c r="UNC73" s="877"/>
      <c r="UND73" s="877"/>
      <c r="UNE73" s="877"/>
      <c r="UNF73" s="877"/>
      <c r="UNG73" s="877"/>
      <c r="UNH73" s="877"/>
      <c r="UNI73" s="877"/>
      <c r="UNJ73" s="877"/>
      <c r="UNK73" s="877"/>
      <c r="UNL73" s="877"/>
      <c r="UNM73" s="877"/>
      <c r="UNN73" s="877"/>
      <c r="UNO73" s="877"/>
      <c r="UNP73" s="877"/>
      <c r="UNQ73" s="877"/>
      <c r="UNR73" s="877"/>
      <c r="UNS73" s="877"/>
      <c r="UNT73" s="877"/>
      <c r="UNU73" s="877"/>
      <c r="UNV73" s="877"/>
      <c r="UNW73" s="877"/>
      <c r="UNX73" s="877"/>
      <c r="UNY73" s="877"/>
      <c r="UNZ73" s="877"/>
      <c r="UOA73" s="877"/>
      <c r="UOB73" s="877"/>
      <c r="UOC73" s="877"/>
      <c r="UOD73" s="877"/>
      <c r="UOE73" s="877"/>
      <c r="UOF73" s="877"/>
      <c r="UOG73" s="877"/>
      <c r="UOH73" s="877"/>
      <c r="UOI73" s="877"/>
      <c r="UOJ73" s="877"/>
      <c r="UOK73" s="877"/>
      <c r="UOL73" s="877"/>
      <c r="UOM73" s="877"/>
      <c r="UON73" s="877"/>
      <c r="UOO73" s="877"/>
      <c r="UOP73" s="877"/>
      <c r="UOQ73" s="877"/>
      <c r="UOR73" s="877"/>
      <c r="UOS73" s="877"/>
      <c r="UOT73" s="877"/>
      <c r="UOU73" s="877"/>
      <c r="UOV73" s="877"/>
      <c r="UOW73" s="877"/>
      <c r="UOX73" s="877"/>
      <c r="UOY73" s="877"/>
      <c r="UOZ73" s="877"/>
      <c r="UPA73" s="877"/>
      <c r="UPB73" s="877"/>
      <c r="UPC73" s="877"/>
      <c r="UPD73" s="877"/>
      <c r="UPE73" s="877"/>
      <c r="UPF73" s="877"/>
      <c r="UPG73" s="877"/>
      <c r="UPH73" s="877"/>
      <c r="UPI73" s="877"/>
      <c r="UPJ73" s="877"/>
      <c r="UPK73" s="877"/>
      <c r="UPL73" s="877"/>
      <c r="UPM73" s="877"/>
      <c r="UPN73" s="877"/>
      <c r="UPO73" s="877"/>
      <c r="UPP73" s="877"/>
      <c r="UPQ73" s="877"/>
      <c r="UPR73" s="877"/>
      <c r="UPS73" s="877"/>
      <c r="UPT73" s="877"/>
      <c r="UPU73" s="877"/>
      <c r="UPV73" s="877"/>
      <c r="UPW73" s="877"/>
      <c r="UPX73" s="877"/>
      <c r="UPY73" s="877"/>
      <c r="UPZ73" s="877"/>
      <c r="UQA73" s="877"/>
      <c r="UQB73" s="877"/>
      <c r="UQC73" s="877"/>
      <c r="UQD73" s="877"/>
      <c r="UQE73" s="877"/>
      <c r="UQF73" s="877"/>
      <c r="UQG73" s="877"/>
      <c r="UQH73" s="877"/>
      <c r="UQI73" s="877"/>
      <c r="UQJ73" s="877"/>
      <c r="UQK73" s="877"/>
      <c r="UQL73" s="877"/>
      <c r="UQM73" s="877"/>
      <c r="UQN73" s="877"/>
      <c r="UQO73" s="877"/>
      <c r="UQP73" s="877"/>
      <c r="UQQ73" s="877"/>
      <c r="UQR73" s="877"/>
      <c r="UQS73" s="877"/>
      <c r="UQT73" s="877"/>
      <c r="UQU73" s="877"/>
      <c r="UQV73" s="877"/>
      <c r="UQW73" s="877"/>
      <c r="UQX73" s="877"/>
      <c r="UQY73" s="877"/>
      <c r="UQZ73" s="877"/>
      <c r="URA73" s="877"/>
      <c r="URB73" s="877"/>
      <c r="URC73" s="877"/>
      <c r="URD73" s="877"/>
      <c r="URE73" s="877"/>
      <c r="URF73" s="877"/>
      <c r="URG73" s="877"/>
      <c r="URH73" s="877"/>
      <c r="URI73" s="877"/>
      <c r="URJ73" s="877"/>
      <c r="URK73" s="877"/>
      <c r="URL73" s="877"/>
      <c r="URM73" s="877"/>
      <c r="URN73" s="877"/>
      <c r="URO73" s="877"/>
      <c r="URP73" s="877"/>
      <c r="URQ73" s="877"/>
      <c r="URR73" s="877"/>
      <c r="URS73" s="877"/>
      <c r="URT73" s="877"/>
      <c r="URU73" s="877"/>
      <c r="URV73" s="877"/>
      <c r="URW73" s="877"/>
      <c r="URX73" s="877"/>
      <c r="URY73" s="877"/>
      <c r="URZ73" s="877"/>
      <c r="USA73" s="877"/>
      <c r="USB73" s="877"/>
      <c r="USC73" s="877"/>
      <c r="USD73" s="877"/>
      <c r="USE73" s="877"/>
      <c r="USF73" s="877"/>
      <c r="USG73" s="877"/>
      <c r="USH73" s="877"/>
      <c r="USI73" s="877"/>
      <c r="USJ73" s="877"/>
      <c r="USK73" s="877"/>
      <c r="USL73" s="877"/>
      <c r="USM73" s="877"/>
      <c r="USN73" s="877"/>
      <c r="USO73" s="877"/>
      <c r="USP73" s="877"/>
      <c r="USQ73" s="877"/>
      <c r="USR73" s="877"/>
      <c r="USS73" s="877"/>
      <c r="UST73" s="877"/>
      <c r="USU73" s="877"/>
      <c r="USV73" s="877"/>
      <c r="USW73" s="877"/>
      <c r="USX73" s="877"/>
      <c r="USY73" s="877"/>
      <c r="USZ73" s="877"/>
      <c r="UTA73" s="877"/>
      <c r="UTB73" s="877"/>
      <c r="UTC73" s="877"/>
      <c r="UTD73" s="877"/>
      <c r="UTE73" s="877"/>
      <c r="UTF73" s="877"/>
      <c r="UTG73" s="877"/>
      <c r="UTH73" s="877"/>
      <c r="UTI73" s="877"/>
      <c r="UTJ73" s="877"/>
      <c r="UTK73" s="877"/>
      <c r="UTL73" s="877"/>
      <c r="UTM73" s="877"/>
      <c r="UTN73" s="877"/>
      <c r="UTO73" s="877"/>
      <c r="UTP73" s="877"/>
      <c r="UTQ73" s="877"/>
      <c r="UTR73" s="877"/>
      <c r="UTS73" s="877"/>
      <c r="UTT73" s="877"/>
      <c r="UTU73" s="877"/>
      <c r="UTV73" s="877"/>
      <c r="UTW73" s="877"/>
      <c r="UTX73" s="877"/>
      <c r="UTY73" s="877"/>
      <c r="UTZ73" s="877"/>
      <c r="UUA73" s="877"/>
      <c r="UUB73" s="877"/>
      <c r="UUC73" s="877"/>
      <c r="UUD73" s="877"/>
      <c r="UUE73" s="877"/>
      <c r="UUF73" s="877"/>
      <c r="UUG73" s="877"/>
      <c r="UUH73" s="877"/>
      <c r="UUI73" s="877"/>
      <c r="UUJ73" s="877"/>
      <c r="UUK73" s="877"/>
      <c r="UUL73" s="877"/>
      <c r="UUM73" s="877"/>
      <c r="UUN73" s="877"/>
      <c r="UUO73" s="877"/>
      <c r="UUP73" s="877"/>
      <c r="UUQ73" s="877"/>
      <c r="UUR73" s="877"/>
      <c r="UUS73" s="877"/>
      <c r="UUT73" s="877"/>
      <c r="UUU73" s="877"/>
      <c r="UUV73" s="877"/>
      <c r="UUW73" s="877"/>
      <c r="UUX73" s="877"/>
      <c r="UUY73" s="877"/>
      <c r="UUZ73" s="877"/>
      <c r="UVA73" s="877"/>
      <c r="UVB73" s="877"/>
      <c r="UVC73" s="877"/>
      <c r="UVD73" s="877"/>
      <c r="UVE73" s="877"/>
      <c r="UVF73" s="877"/>
      <c r="UVG73" s="877"/>
      <c r="UVH73" s="877"/>
      <c r="UVI73" s="877"/>
      <c r="UVJ73" s="877"/>
      <c r="UVK73" s="877"/>
      <c r="UVL73" s="877"/>
      <c r="UVM73" s="877"/>
      <c r="UVN73" s="877"/>
      <c r="UVO73" s="877"/>
      <c r="UVP73" s="877"/>
      <c r="UVQ73" s="877"/>
      <c r="UVR73" s="877"/>
      <c r="UVS73" s="877"/>
      <c r="UVT73" s="877"/>
      <c r="UVU73" s="877"/>
      <c r="UVV73" s="877"/>
      <c r="UVW73" s="877"/>
      <c r="UVX73" s="877"/>
      <c r="UVY73" s="877"/>
      <c r="UVZ73" s="877"/>
      <c r="UWA73" s="877"/>
      <c r="UWB73" s="877"/>
      <c r="UWC73" s="877"/>
      <c r="UWD73" s="877"/>
      <c r="UWE73" s="877"/>
      <c r="UWF73" s="877"/>
      <c r="UWG73" s="877"/>
      <c r="UWH73" s="877"/>
      <c r="UWI73" s="877"/>
      <c r="UWJ73" s="877"/>
      <c r="UWK73" s="877"/>
      <c r="UWL73" s="877"/>
      <c r="UWM73" s="877"/>
      <c r="UWN73" s="877"/>
      <c r="UWO73" s="877"/>
      <c r="UWP73" s="877"/>
      <c r="UWQ73" s="877"/>
      <c r="UWR73" s="877"/>
      <c r="UWS73" s="877"/>
      <c r="UWT73" s="877"/>
      <c r="UWU73" s="877"/>
      <c r="UWV73" s="877"/>
      <c r="UWW73" s="877"/>
      <c r="UWX73" s="877"/>
      <c r="UWY73" s="877"/>
      <c r="UWZ73" s="877"/>
      <c r="UXA73" s="877"/>
      <c r="UXB73" s="877"/>
      <c r="UXC73" s="877"/>
      <c r="UXD73" s="877"/>
      <c r="UXE73" s="877"/>
      <c r="UXF73" s="877"/>
      <c r="UXG73" s="877"/>
      <c r="UXH73" s="877"/>
      <c r="UXI73" s="877"/>
      <c r="UXJ73" s="877"/>
      <c r="UXK73" s="877"/>
      <c r="UXL73" s="877"/>
      <c r="UXM73" s="877"/>
      <c r="UXN73" s="877"/>
      <c r="UXO73" s="877"/>
      <c r="UXP73" s="877"/>
      <c r="UXQ73" s="877"/>
      <c r="UXR73" s="877"/>
      <c r="UXS73" s="877"/>
      <c r="UXT73" s="877"/>
      <c r="UXU73" s="877"/>
      <c r="UXV73" s="877"/>
      <c r="UXW73" s="877"/>
      <c r="UXX73" s="877"/>
      <c r="UXY73" s="877"/>
      <c r="UXZ73" s="877"/>
      <c r="UYA73" s="877"/>
      <c r="UYB73" s="877"/>
      <c r="UYC73" s="877"/>
      <c r="UYD73" s="877"/>
      <c r="UYE73" s="877"/>
      <c r="UYF73" s="877"/>
      <c r="UYG73" s="877"/>
      <c r="UYH73" s="877"/>
      <c r="UYI73" s="877"/>
      <c r="UYJ73" s="877"/>
      <c r="UYK73" s="877"/>
      <c r="UYL73" s="877"/>
      <c r="UYM73" s="877"/>
      <c r="UYN73" s="877"/>
      <c r="UYO73" s="877"/>
      <c r="UYP73" s="877"/>
      <c r="UYQ73" s="877"/>
      <c r="UYR73" s="877"/>
      <c r="UYS73" s="877"/>
      <c r="UYT73" s="877"/>
      <c r="UYU73" s="877"/>
      <c r="UYV73" s="877"/>
      <c r="UYW73" s="877"/>
      <c r="UYX73" s="877"/>
      <c r="UYY73" s="877"/>
      <c r="UYZ73" s="877"/>
      <c r="UZA73" s="877"/>
      <c r="UZB73" s="877"/>
      <c r="UZC73" s="877"/>
      <c r="UZD73" s="877"/>
      <c r="UZE73" s="877"/>
      <c r="UZF73" s="877"/>
      <c r="UZG73" s="877"/>
      <c r="UZH73" s="877"/>
      <c r="UZI73" s="877"/>
      <c r="UZJ73" s="877"/>
      <c r="UZK73" s="877"/>
      <c r="UZL73" s="877"/>
      <c r="UZM73" s="877"/>
      <c r="UZN73" s="877"/>
      <c r="UZO73" s="877"/>
      <c r="UZP73" s="877"/>
      <c r="UZQ73" s="877"/>
      <c r="UZR73" s="877"/>
      <c r="UZS73" s="877"/>
      <c r="UZT73" s="877"/>
      <c r="UZU73" s="877"/>
      <c r="UZV73" s="877"/>
      <c r="UZW73" s="877"/>
      <c r="UZX73" s="877"/>
      <c r="UZY73" s="877"/>
      <c r="UZZ73" s="877"/>
      <c r="VAA73" s="877"/>
      <c r="VAB73" s="877"/>
      <c r="VAC73" s="877"/>
      <c r="VAD73" s="877"/>
      <c r="VAE73" s="877"/>
      <c r="VAF73" s="877"/>
      <c r="VAG73" s="877"/>
      <c r="VAH73" s="877"/>
      <c r="VAI73" s="877"/>
      <c r="VAJ73" s="877"/>
      <c r="VAK73" s="877"/>
      <c r="VAL73" s="877"/>
      <c r="VAM73" s="877"/>
      <c r="VAN73" s="877"/>
      <c r="VAO73" s="877"/>
      <c r="VAP73" s="877"/>
      <c r="VAQ73" s="877"/>
      <c r="VAR73" s="877"/>
      <c r="VAS73" s="877"/>
      <c r="VAT73" s="877"/>
      <c r="VAU73" s="877"/>
      <c r="VAV73" s="877"/>
      <c r="VAW73" s="877"/>
      <c r="VAX73" s="877"/>
      <c r="VAY73" s="877"/>
      <c r="VAZ73" s="877"/>
      <c r="VBA73" s="877"/>
      <c r="VBB73" s="877"/>
      <c r="VBC73" s="877"/>
      <c r="VBD73" s="877"/>
      <c r="VBE73" s="877"/>
      <c r="VBF73" s="877"/>
      <c r="VBG73" s="877"/>
      <c r="VBH73" s="877"/>
      <c r="VBI73" s="877"/>
      <c r="VBJ73" s="877"/>
      <c r="VBK73" s="877"/>
      <c r="VBL73" s="877"/>
      <c r="VBM73" s="877"/>
      <c r="VBN73" s="877"/>
      <c r="VBO73" s="877"/>
      <c r="VBP73" s="877"/>
      <c r="VBQ73" s="877"/>
      <c r="VBR73" s="877"/>
      <c r="VBS73" s="877"/>
      <c r="VBT73" s="877"/>
      <c r="VBU73" s="877"/>
      <c r="VBV73" s="877"/>
      <c r="VBW73" s="877"/>
      <c r="VBX73" s="877"/>
      <c r="VBY73" s="877"/>
      <c r="VBZ73" s="877"/>
      <c r="VCA73" s="877"/>
      <c r="VCB73" s="877"/>
      <c r="VCC73" s="877"/>
      <c r="VCD73" s="877"/>
      <c r="VCE73" s="877"/>
      <c r="VCF73" s="877"/>
      <c r="VCG73" s="877"/>
      <c r="VCH73" s="877"/>
      <c r="VCI73" s="877"/>
      <c r="VCJ73" s="877"/>
      <c r="VCK73" s="877"/>
      <c r="VCL73" s="877"/>
      <c r="VCM73" s="877"/>
      <c r="VCN73" s="877"/>
      <c r="VCO73" s="877"/>
      <c r="VCP73" s="877"/>
      <c r="VCQ73" s="877"/>
      <c r="VCR73" s="877"/>
      <c r="VCS73" s="877"/>
      <c r="VCT73" s="877"/>
      <c r="VCU73" s="877"/>
      <c r="VCV73" s="877"/>
      <c r="VCW73" s="877"/>
      <c r="VCX73" s="877"/>
      <c r="VCY73" s="877"/>
      <c r="VCZ73" s="877"/>
      <c r="VDA73" s="877"/>
      <c r="VDB73" s="877"/>
      <c r="VDC73" s="877"/>
      <c r="VDD73" s="877"/>
      <c r="VDE73" s="877"/>
      <c r="VDF73" s="877"/>
      <c r="VDG73" s="877"/>
      <c r="VDH73" s="877"/>
      <c r="VDI73" s="877"/>
      <c r="VDJ73" s="877"/>
      <c r="VDK73" s="877"/>
      <c r="VDL73" s="877"/>
      <c r="VDM73" s="877"/>
      <c r="VDN73" s="877"/>
      <c r="VDO73" s="877"/>
      <c r="VDP73" s="877"/>
      <c r="VDQ73" s="877"/>
      <c r="VDR73" s="877"/>
      <c r="VDS73" s="877"/>
      <c r="VDT73" s="877"/>
      <c r="VDU73" s="877"/>
      <c r="VDV73" s="877"/>
      <c r="VDW73" s="877"/>
      <c r="VDX73" s="877"/>
      <c r="VDY73" s="877"/>
      <c r="VDZ73" s="877"/>
      <c r="VEA73" s="877"/>
      <c r="VEB73" s="877"/>
      <c r="VEC73" s="877"/>
      <c r="VED73" s="877"/>
      <c r="VEE73" s="877"/>
      <c r="VEF73" s="877"/>
      <c r="VEG73" s="877"/>
      <c r="VEH73" s="877"/>
      <c r="VEI73" s="877"/>
      <c r="VEJ73" s="877"/>
      <c r="VEK73" s="877"/>
      <c r="VEL73" s="877"/>
      <c r="VEM73" s="877"/>
      <c r="VEN73" s="877"/>
      <c r="VEO73" s="877"/>
      <c r="VEP73" s="877"/>
      <c r="VEQ73" s="877"/>
      <c r="VER73" s="877"/>
      <c r="VES73" s="877"/>
      <c r="VET73" s="877"/>
      <c r="VEU73" s="877"/>
      <c r="VEV73" s="877"/>
      <c r="VEW73" s="877"/>
      <c r="VEX73" s="877"/>
      <c r="VEY73" s="877"/>
      <c r="VEZ73" s="877"/>
      <c r="VFA73" s="877"/>
      <c r="VFB73" s="877"/>
      <c r="VFC73" s="877"/>
      <c r="VFD73" s="877"/>
      <c r="VFE73" s="877"/>
      <c r="VFF73" s="877"/>
      <c r="VFG73" s="877"/>
      <c r="VFH73" s="877"/>
      <c r="VFI73" s="877"/>
      <c r="VFJ73" s="877"/>
      <c r="VFK73" s="877"/>
      <c r="VFL73" s="877"/>
      <c r="VFM73" s="877"/>
      <c r="VFN73" s="877"/>
      <c r="VFO73" s="877"/>
      <c r="VFP73" s="877"/>
      <c r="VFQ73" s="877"/>
      <c r="VFR73" s="877"/>
      <c r="VFS73" s="877"/>
      <c r="VFT73" s="877"/>
      <c r="VFU73" s="877"/>
      <c r="VFV73" s="877"/>
      <c r="VFW73" s="877"/>
      <c r="VFX73" s="877"/>
      <c r="VFY73" s="877"/>
      <c r="VFZ73" s="877"/>
      <c r="VGA73" s="877"/>
      <c r="VGB73" s="877"/>
      <c r="VGC73" s="877"/>
      <c r="VGD73" s="877"/>
      <c r="VGE73" s="877"/>
      <c r="VGF73" s="877"/>
      <c r="VGG73" s="877"/>
      <c r="VGH73" s="877"/>
      <c r="VGI73" s="877"/>
      <c r="VGJ73" s="877"/>
      <c r="VGK73" s="877"/>
      <c r="VGL73" s="877"/>
      <c r="VGM73" s="877"/>
      <c r="VGN73" s="877"/>
      <c r="VGO73" s="877"/>
      <c r="VGP73" s="877"/>
      <c r="VGQ73" s="877"/>
      <c r="VGR73" s="877"/>
      <c r="VGS73" s="877"/>
      <c r="VGT73" s="877"/>
      <c r="VGU73" s="877"/>
      <c r="VGV73" s="877"/>
      <c r="VGW73" s="877"/>
      <c r="VGX73" s="877"/>
      <c r="VGY73" s="877"/>
      <c r="VGZ73" s="877"/>
      <c r="VHA73" s="877"/>
      <c r="VHB73" s="877"/>
      <c r="VHC73" s="877"/>
      <c r="VHD73" s="877"/>
      <c r="VHE73" s="877"/>
      <c r="VHF73" s="877"/>
      <c r="VHG73" s="877"/>
      <c r="VHH73" s="877"/>
      <c r="VHI73" s="877"/>
      <c r="VHJ73" s="877"/>
      <c r="VHK73" s="877"/>
      <c r="VHL73" s="877"/>
      <c r="VHM73" s="877"/>
      <c r="VHN73" s="877"/>
      <c r="VHO73" s="877"/>
      <c r="VHP73" s="877"/>
      <c r="VHQ73" s="877"/>
      <c r="VHR73" s="877"/>
      <c r="VHS73" s="877"/>
      <c r="VHT73" s="877"/>
      <c r="VHU73" s="877"/>
      <c r="VHV73" s="877"/>
      <c r="VHW73" s="877"/>
      <c r="VHX73" s="877"/>
      <c r="VHY73" s="877"/>
      <c r="VHZ73" s="877"/>
      <c r="VIA73" s="877"/>
      <c r="VIB73" s="877"/>
      <c r="VIC73" s="877"/>
      <c r="VID73" s="877"/>
      <c r="VIE73" s="877"/>
      <c r="VIF73" s="877"/>
      <c r="VIG73" s="877"/>
      <c r="VIH73" s="877"/>
      <c r="VII73" s="877"/>
      <c r="VIJ73" s="877"/>
      <c r="VIK73" s="877"/>
      <c r="VIL73" s="877"/>
      <c r="VIM73" s="877"/>
      <c r="VIN73" s="877"/>
      <c r="VIO73" s="877"/>
      <c r="VIP73" s="877"/>
      <c r="VIQ73" s="877"/>
      <c r="VIR73" s="877"/>
      <c r="VIS73" s="877"/>
      <c r="VIT73" s="877"/>
      <c r="VIU73" s="877"/>
      <c r="VIV73" s="877"/>
      <c r="VIW73" s="877"/>
      <c r="VIX73" s="877"/>
      <c r="VIY73" s="877"/>
      <c r="VIZ73" s="877"/>
      <c r="VJA73" s="877"/>
      <c r="VJB73" s="877"/>
      <c r="VJC73" s="877"/>
      <c r="VJD73" s="877"/>
      <c r="VJE73" s="877"/>
      <c r="VJF73" s="877"/>
      <c r="VJG73" s="877"/>
      <c r="VJH73" s="877"/>
      <c r="VJI73" s="877"/>
      <c r="VJJ73" s="877"/>
      <c r="VJK73" s="877"/>
      <c r="VJL73" s="877"/>
      <c r="VJM73" s="877"/>
      <c r="VJN73" s="877"/>
      <c r="VJO73" s="877"/>
      <c r="VJP73" s="877"/>
      <c r="VJQ73" s="877"/>
      <c r="VJR73" s="877"/>
      <c r="VJS73" s="877"/>
      <c r="VJT73" s="877"/>
      <c r="VJU73" s="877"/>
      <c r="VJV73" s="877"/>
      <c r="VJW73" s="877"/>
      <c r="VJX73" s="877"/>
      <c r="VJY73" s="877"/>
      <c r="VJZ73" s="877"/>
      <c r="VKA73" s="877"/>
      <c r="VKB73" s="877"/>
      <c r="VKC73" s="877"/>
      <c r="VKD73" s="877"/>
      <c r="VKE73" s="877"/>
      <c r="VKF73" s="877"/>
      <c r="VKG73" s="877"/>
      <c r="VKH73" s="877"/>
      <c r="VKI73" s="877"/>
      <c r="VKJ73" s="877"/>
      <c r="VKK73" s="877"/>
      <c r="VKL73" s="877"/>
      <c r="VKM73" s="877"/>
      <c r="VKN73" s="877"/>
      <c r="VKO73" s="877"/>
      <c r="VKP73" s="877"/>
      <c r="VKQ73" s="877"/>
      <c r="VKR73" s="877"/>
      <c r="VKS73" s="877"/>
      <c r="VKT73" s="877"/>
      <c r="VKU73" s="877"/>
      <c r="VKV73" s="877"/>
      <c r="VKW73" s="877"/>
      <c r="VKX73" s="877"/>
      <c r="VKY73" s="877"/>
      <c r="VKZ73" s="877"/>
      <c r="VLA73" s="877"/>
      <c r="VLB73" s="877"/>
      <c r="VLC73" s="877"/>
      <c r="VLD73" s="877"/>
      <c r="VLE73" s="877"/>
      <c r="VLF73" s="877"/>
      <c r="VLG73" s="877"/>
      <c r="VLH73" s="877"/>
      <c r="VLI73" s="877"/>
      <c r="VLJ73" s="877"/>
      <c r="VLK73" s="877"/>
      <c r="VLL73" s="877"/>
      <c r="VLM73" s="877"/>
      <c r="VLN73" s="877"/>
      <c r="VLO73" s="877"/>
      <c r="VLP73" s="877"/>
      <c r="VLQ73" s="877"/>
      <c r="VLR73" s="877"/>
      <c r="VLS73" s="877"/>
      <c r="VLT73" s="877"/>
      <c r="VLU73" s="877"/>
      <c r="VLV73" s="877"/>
      <c r="VLW73" s="877"/>
      <c r="VLX73" s="877"/>
      <c r="VLY73" s="877"/>
      <c r="VLZ73" s="877"/>
      <c r="VMA73" s="877"/>
      <c r="VMB73" s="877"/>
      <c r="VMC73" s="877"/>
      <c r="VMD73" s="877"/>
      <c r="VME73" s="877"/>
      <c r="VMF73" s="877"/>
      <c r="VMG73" s="877"/>
      <c r="VMH73" s="877"/>
      <c r="VMI73" s="877"/>
      <c r="VMJ73" s="877"/>
      <c r="VMK73" s="877"/>
      <c r="VML73" s="877"/>
      <c r="VMM73" s="877"/>
      <c r="VMN73" s="877"/>
      <c r="VMO73" s="877"/>
      <c r="VMP73" s="877"/>
      <c r="VMQ73" s="877"/>
      <c r="VMR73" s="877"/>
      <c r="VMS73" s="877"/>
      <c r="VMT73" s="877"/>
      <c r="VMU73" s="877"/>
      <c r="VMV73" s="877"/>
      <c r="VMW73" s="877"/>
      <c r="VMX73" s="877"/>
      <c r="VMY73" s="877"/>
      <c r="VMZ73" s="877"/>
      <c r="VNA73" s="877"/>
      <c r="VNB73" s="877"/>
      <c r="VNC73" s="877"/>
      <c r="VND73" s="877"/>
      <c r="VNE73" s="877"/>
      <c r="VNF73" s="877"/>
      <c r="VNG73" s="877"/>
      <c r="VNH73" s="877"/>
      <c r="VNI73" s="877"/>
      <c r="VNJ73" s="877"/>
      <c r="VNK73" s="877"/>
      <c r="VNL73" s="877"/>
      <c r="VNM73" s="877"/>
      <c r="VNN73" s="877"/>
      <c r="VNO73" s="877"/>
      <c r="VNP73" s="877"/>
      <c r="VNQ73" s="877"/>
      <c r="VNR73" s="877"/>
      <c r="VNS73" s="877"/>
      <c r="VNT73" s="877"/>
      <c r="VNU73" s="877"/>
      <c r="VNV73" s="877"/>
      <c r="VNW73" s="877"/>
      <c r="VNX73" s="877"/>
      <c r="VNY73" s="877"/>
      <c r="VNZ73" s="877"/>
      <c r="VOA73" s="877"/>
      <c r="VOB73" s="877"/>
      <c r="VOC73" s="877"/>
      <c r="VOD73" s="877"/>
      <c r="VOE73" s="877"/>
      <c r="VOF73" s="877"/>
      <c r="VOG73" s="877"/>
      <c r="VOH73" s="877"/>
      <c r="VOI73" s="877"/>
      <c r="VOJ73" s="877"/>
      <c r="VOK73" s="877"/>
      <c r="VOL73" s="877"/>
      <c r="VOM73" s="877"/>
      <c r="VON73" s="877"/>
      <c r="VOO73" s="877"/>
      <c r="VOP73" s="877"/>
      <c r="VOQ73" s="877"/>
      <c r="VOR73" s="877"/>
      <c r="VOS73" s="877"/>
      <c r="VOT73" s="877"/>
      <c r="VOU73" s="877"/>
      <c r="VOV73" s="877"/>
      <c r="VOW73" s="877"/>
      <c r="VOX73" s="877"/>
      <c r="VOY73" s="877"/>
      <c r="VOZ73" s="877"/>
      <c r="VPA73" s="877"/>
      <c r="VPB73" s="877"/>
      <c r="VPC73" s="877"/>
      <c r="VPD73" s="877"/>
      <c r="VPE73" s="877"/>
      <c r="VPF73" s="877"/>
      <c r="VPG73" s="877"/>
      <c r="VPH73" s="877"/>
      <c r="VPI73" s="877"/>
      <c r="VPJ73" s="877"/>
      <c r="VPK73" s="877"/>
      <c r="VPL73" s="877"/>
      <c r="VPM73" s="877"/>
      <c r="VPN73" s="877"/>
      <c r="VPO73" s="877"/>
      <c r="VPP73" s="877"/>
      <c r="VPQ73" s="877"/>
      <c r="VPR73" s="877"/>
      <c r="VPS73" s="877"/>
      <c r="VPT73" s="877"/>
      <c r="VPU73" s="877"/>
      <c r="VPV73" s="877"/>
      <c r="VPW73" s="877"/>
      <c r="VPX73" s="877"/>
      <c r="VPY73" s="877"/>
      <c r="VPZ73" s="877"/>
      <c r="VQA73" s="877"/>
      <c r="VQB73" s="877"/>
      <c r="VQC73" s="877"/>
      <c r="VQD73" s="877"/>
      <c r="VQE73" s="877"/>
      <c r="VQF73" s="877"/>
      <c r="VQG73" s="877"/>
      <c r="VQH73" s="877"/>
      <c r="VQI73" s="877"/>
      <c r="VQJ73" s="877"/>
      <c r="VQK73" s="877"/>
      <c r="VQL73" s="877"/>
      <c r="VQM73" s="877"/>
      <c r="VQN73" s="877"/>
      <c r="VQO73" s="877"/>
      <c r="VQP73" s="877"/>
      <c r="VQQ73" s="877"/>
      <c r="VQR73" s="877"/>
      <c r="VQS73" s="877"/>
      <c r="VQT73" s="877"/>
      <c r="VQU73" s="877"/>
      <c r="VQV73" s="877"/>
      <c r="VQW73" s="877"/>
      <c r="VQX73" s="877"/>
      <c r="VQY73" s="877"/>
      <c r="VQZ73" s="877"/>
      <c r="VRA73" s="877"/>
      <c r="VRB73" s="877"/>
      <c r="VRC73" s="877"/>
      <c r="VRD73" s="877"/>
      <c r="VRE73" s="877"/>
      <c r="VRF73" s="877"/>
      <c r="VRG73" s="877"/>
      <c r="VRH73" s="877"/>
      <c r="VRI73" s="877"/>
      <c r="VRJ73" s="877"/>
      <c r="VRK73" s="877"/>
      <c r="VRL73" s="877"/>
      <c r="VRM73" s="877"/>
      <c r="VRN73" s="877"/>
      <c r="VRO73" s="877"/>
      <c r="VRP73" s="877"/>
      <c r="VRQ73" s="877"/>
      <c r="VRR73" s="877"/>
      <c r="VRS73" s="877"/>
      <c r="VRT73" s="877"/>
      <c r="VRU73" s="877"/>
      <c r="VRV73" s="877"/>
      <c r="VRW73" s="877"/>
      <c r="VRX73" s="877"/>
      <c r="VRY73" s="877"/>
      <c r="VRZ73" s="877"/>
      <c r="VSA73" s="877"/>
      <c r="VSB73" s="877"/>
      <c r="VSC73" s="877"/>
      <c r="VSD73" s="877"/>
      <c r="VSE73" s="877"/>
      <c r="VSF73" s="877"/>
      <c r="VSG73" s="877"/>
      <c r="VSH73" s="877"/>
      <c r="VSI73" s="877"/>
      <c r="VSJ73" s="877"/>
      <c r="VSK73" s="877"/>
      <c r="VSL73" s="877"/>
      <c r="VSM73" s="877"/>
      <c r="VSN73" s="877"/>
      <c r="VSO73" s="877"/>
      <c r="VSP73" s="877"/>
      <c r="VSQ73" s="877"/>
      <c r="VSR73" s="877"/>
      <c r="VSS73" s="877"/>
      <c r="VST73" s="877"/>
      <c r="VSU73" s="877"/>
      <c r="VSV73" s="877"/>
      <c r="VSW73" s="877"/>
      <c r="VSX73" s="877"/>
      <c r="VSY73" s="877"/>
      <c r="VSZ73" s="877"/>
      <c r="VTA73" s="877"/>
      <c r="VTB73" s="877"/>
      <c r="VTC73" s="877"/>
      <c r="VTD73" s="877"/>
      <c r="VTE73" s="877"/>
      <c r="VTF73" s="877"/>
      <c r="VTG73" s="877"/>
      <c r="VTH73" s="877"/>
      <c r="VTI73" s="877"/>
      <c r="VTJ73" s="877"/>
      <c r="VTK73" s="877"/>
      <c r="VTL73" s="877"/>
      <c r="VTM73" s="877"/>
      <c r="VTN73" s="877"/>
      <c r="VTO73" s="877"/>
      <c r="VTP73" s="877"/>
      <c r="VTQ73" s="877"/>
      <c r="VTR73" s="877"/>
      <c r="VTS73" s="877"/>
      <c r="VTT73" s="877"/>
      <c r="VTU73" s="877"/>
      <c r="VTV73" s="877"/>
      <c r="VTW73" s="877"/>
      <c r="VTX73" s="877"/>
      <c r="VTY73" s="877"/>
      <c r="VTZ73" s="877"/>
      <c r="VUA73" s="877"/>
      <c r="VUB73" s="877"/>
      <c r="VUC73" s="877"/>
      <c r="VUD73" s="877"/>
      <c r="VUE73" s="877"/>
      <c r="VUF73" s="877"/>
      <c r="VUG73" s="877"/>
      <c r="VUH73" s="877"/>
      <c r="VUI73" s="877"/>
      <c r="VUJ73" s="877"/>
      <c r="VUK73" s="877"/>
      <c r="VUL73" s="877"/>
      <c r="VUM73" s="877"/>
      <c r="VUN73" s="877"/>
      <c r="VUO73" s="877"/>
      <c r="VUP73" s="877"/>
      <c r="VUQ73" s="877"/>
      <c r="VUR73" s="877"/>
      <c r="VUS73" s="877"/>
      <c r="VUT73" s="877"/>
      <c r="VUU73" s="877"/>
      <c r="VUV73" s="877"/>
      <c r="VUW73" s="877"/>
      <c r="VUX73" s="877"/>
      <c r="VUY73" s="877"/>
      <c r="VUZ73" s="877"/>
      <c r="VVA73" s="877"/>
      <c r="VVB73" s="877"/>
      <c r="VVC73" s="877"/>
      <c r="VVD73" s="877"/>
      <c r="VVE73" s="877"/>
      <c r="VVF73" s="877"/>
      <c r="VVG73" s="877"/>
      <c r="VVH73" s="877"/>
      <c r="VVI73" s="877"/>
      <c r="VVJ73" s="877"/>
      <c r="VVK73" s="877"/>
      <c r="VVL73" s="877"/>
      <c r="VVM73" s="877"/>
      <c r="VVN73" s="877"/>
      <c r="VVO73" s="877"/>
      <c r="VVP73" s="877"/>
      <c r="VVQ73" s="877"/>
      <c r="VVR73" s="877"/>
      <c r="VVS73" s="877"/>
      <c r="VVT73" s="877"/>
      <c r="VVU73" s="877"/>
      <c r="VVV73" s="877"/>
      <c r="VVW73" s="877"/>
      <c r="VVX73" s="877"/>
      <c r="VVY73" s="877"/>
      <c r="VVZ73" s="877"/>
      <c r="VWA73" s="877"/>
      <c r="VWB73" s="877"/>
      <c r="VWC73" s="877"/>
      <c r="VWD73" s="877"/>
      <c r="VWE73" s="877"/>
      <c r="VWF73" s="877"/>
      <c r="VWG73" s="877"/>
      <c r="VWH73" s="877"/>
      <c r="VWI73" s="877"/>
      <c r="VWJ73" s="877"/>
      <c r="VWK73" s="877"/>
      <c r="VWL73" s="877"/>
      <c r="VWM73" s="877"/>
      <c r="VWN73" s="877"/>
      <c r="VWO73" s="877"/>
      <c r="VWP73" s="877"/>
      <c r="VWQ73" s="877"/>
      <c r="VWR73" s="877"/>
      <c r="VWS73" s="877"/>
      <c r="VWT73" s="877"/>
      <c r="VWU73" s="877"/>
      <c r="VWV73" s="877"/>
      <c r="VWW73" s="877"/>
      <c r="VWX73" s="877"/>
      <c r="VWY73" s="877"/>
      <c r="VWZ73" s="877"/>
      <c r="VXA73" s="877"/>
      <c r="VXB73" s="877"/>
      <c r="VXC73" s="877"/>
      <c r="VXD73" s="877"/>
      <c r="VXE73" s="877"/>
      <c r="VXF73" s="877"/>
      <c r="VXG73" s="877"/>
      <c r="VXH73" s="877"/>
      <c r="VXI73" s="877"/>
      <c r="VXJ73" s="877"/>
      <c r="VXK73" s="877"/>
      <c r="VXL73" s="877"/>
      <c r="VXM73" s="877"/>
      <c r="VXN73" s="877"/>
      <c r="VXO73" s="877"/>
      <c r="VXP73" s="877"/>
      <c r="VXQ73" s="877"/>
      <c r="VXR73" s="877"/>
      <c r="VXS73" s="877"/>
      <c r="VXT73" s="877"/>
      <c r="VXU73" s="877"/>
      <c r="VXV73" s="877"/>
      <c r="VXW73" s="877"/>
      <c r="VXX73" s="877"/>
      <c r="VXY73" s="877"/>
      <c r="VXZ73" s="877"/>
      <c r="VYA73" s="877"/>
      <c r="VYB73" s="877"/>
      <c r="VYC73" s="877"/>
      <c r="VYD73" s="877"/>
      <c r="VYE73" s="877"/>
      <c r="VYF73" s="877"/>
      <c r="VYG73" s="877"/>
      <c r="VYH73" s="877"/>
      <c r="VYI73" s="877"/>
      <c r="VYJ73" s="877"/>
      <c r="VYK73" s="877"/>
      <c r="VYL73" s="877"/>
      <c r="VYM73" s="877"/>
      <c r="VYN73" s="877"/>
      <c r="VYO73" s="877"/>
      <c r="VYP73" s="877"/>
      <c r="VYQ73" s="877"/>
      <c r="VYR73" s="877"/>
      <c r="VYS73" s="877"/>
      <c r="VYT73" s="877"/>
      <c r="VYU73" s="877"/>
      <c r="VYV73" s="877"/>
      <c r="VYW73" s="877"/>
      <c r="VYX73" s="877"/>
      <c r="VYY73" s="877"/>
      <c r="VYZ73" s="877"/>
      <c r="VZA73" s="877"/>
      <c r="VZB73" s="877"/>
      <c r="VZC73" s="877"/>
      <c r="VZD73" s="877"/>
      <c r="VZE73" s="877"/>
      <c r="VZF73" s="877"/>
      <c r="VZG73" s="877"/>
      <c r="VZH73" s="877"/>
      <c r="VZI73" s="877"/>
      <c r="VZJ73" s="877"/>
      <c r="VZK73" s="877"/>
      <c r="VZL73" s="877"/>
      <c r="VZM73" s="877"/>
      <c r="VZN73" s="877"/>
      <c r="VZO73" s="877"/>
      <c r="VZP73" s="877"/>
      <c r="VZQ73" s="877"/>
      <c r="VZR73" s="877"/>
      <c r="VZS73" s="877"/>
      <c r="VZT73" s="877"/>
      <c r="VZU73" s="877"/>
      <c r="VZV73" s="877"/>
      <c r="VZW73" s="877"/>
      <c r="VZX73" s="877"/>
      <c r="VZY73" s="877"/>
      <c r="VZZ73" s="877"/>
      <c r="WAA73" s="877"/>
      <c r="WAB73" s="877"/>
      <c r="WAC73" s="877"/>
      <c r="WAD73" s="877"/>
      <c r="WAE73" s="877"/>
      <c r="WAF73" s="877"/>
      <c r="WAG73" s="877"/>
      <c r="WAH73" s="877"/>
      <c r="WAI73" s="877"/>
      <c r="WAJ73" s="877"/>
      <c r="WAK73" s="877"/>
      <c r="WAL73" s="877"/>
      <c r="WAM73" s="877"/>
      <c r="WAN73" s="877"/>
      <c r="WAO73" s="877"/>
      <c r="WAP73" s="877"/>
      <c r="WAQ73" s="877"/>
      <c r="WAR73" s="877"/>
      <c r="WAS73" s="877"/>
      <c r="WAT73" s="877"/>
      <c r="WAU73" s="877"/>
      <c r="WAV73" s="877"/>
      <c r="WAW73" s="877"/>
      <c r="WAX73" s="877"/>
      <c r="WAY73" s="877"/>
      <c r="WAZ73" s="877"/>
      <c r="WBA73" s="877"/>
      <c r="WBB73" s="877"/>
      <c r="WBC73" s="877"/>
      <c r="WBD73" s="877"/>
      <c r="WBE73" s="877"/>
      <c r="WBF73" s="877"/>
      <c r="WBG73" s="877"/>
      <c r="WBH73" s="877"/>
      <c r="WBI73" s="877"/>
      <c r="WBJ73" s="877"/>
      <c r="WBK73" s="877"/>
      <c r="WBL73" s="877"/>
      <c r="WBM73" s="877"/>
      <c r="WBN73" s="877"/>
      <c r="WBO73" s="877"/>
      <c r="WBP73" s="877"/>
      <c r="WBQ73" s="877"/>
      <c r="WBR73" s="877"/>
      <c r="WBS73" s="877"/>
      <c r="WBT73" s="877"/>
      <c r="WBU73" s="877"/>
      <c r="WBV73" s="877"/>
      <c r="WBW73" s="877"/>
      <c r="WBX73" s="877"/>
      <c r="WBY73" s="877"/>
      <c r="WBZ73" s="877"/>
      <c r="WCA73" s="877"/>
      <c r="WCB73" s="877"/>
      <c r="WCC73" s="877"/>
      <c r="WCD73" s="877"/>
      <c r="WCE73" s="877"/>
      <c r="WCF73" s="877"/>
      <c r="WCG73" s="877"/>
      <c r="WCH73" s="877"/>
      <c r="WCI73" s="877"/>
      <c r="WCJ73" s="877"/>
      <c r="WCK73" s="877"/>
      <c r="WCL73" s="877"/>
      <c r="WCM73" s="877"/>
      <c r="WCN73" s="877"/>
      <c r="WCO73" s="877"/>
      <c r="WCP73" s="877"/>
      <c r="WCQ73" s="877"/>
      <c r="WCR73" s="877"/>
      <c r="WCS73" s="877"/>
      <c r="WCT73" s="877"/>
      <c r="WCU73" s="877"/>
      <c r="WCV73" s="877"/>
      <c r="WCW73" s="877"/>
      <c r="WCX73" s="877"/>
      <c r="WCY73" s="877"/>
      <c r="WCZ73" s="877"/>
      <c r="WDA73" s="877"/>
      <c r="WDB73" s="877"/>
      <c r="WDC73" s="877"/>
      <c r="WDD73" s="877"/>
      <c r="WDE73" s="877"/>
      <c r="WDF73" s="877"/>
      <c r="WDG73" s="877"/>
      <c r="WDH73" s="877"/>
      <c r="WDI73" s="877"/>
      <c r="WDJ73" s="877"/>
      <c r="WDK73" s="877"/>
      <c r="WDL73" s="877"/>
      <c r="WDM73" s="877"/>
      <c r="WDN73" s="877"/>
      <c r="WDO73" s="877"/>
      <c r="WDP73" s="877"/>
      <c r="WDQ73" s="877"/>
      <c r="WDR73" s="877"/>
      <c r="WDS73" s="877"/>
      <c r="WDT73" s="877"/>
      <c r="WDU73" s="877"/>
      <c r="WDV73" s="877"/>
      <c r="WDW73" s="877"/>
      <c r="WDX73" s="877"/>
      <c r="WDY73" s="877"/>
      <c r="WDZ73" s="877"/>
      <c r="WEA73" s="877"/>
      <c r="WEB73" s="877"/>
      <c r="WEC73" s="877"/>
      <c r="WED73" s="877"/>
      <c r="WEE73" s="877"/>
      <c r="WEF73" s="877"/>
      <c r="WEG73" s="877"/>
      <c r="WEH73" s="877"/>
      <c r="WEI73" s="877"/>
      <c r="WEJ73" s="877"/>
      <c r="WEK73" s="877"/>
      <c r="WEL73" s="877"/>
      <c r="WEM73" s="877"/>
      <c r="WEN73" s="877"/>
      <c r="WEO73" s="877"/>
      <c r="WEP73" s="877"/>
      <c r="WEQ73" s="877"/>
      <c r="WER73" s="877"/>
      <c r="WES73" s="877"/>
      <c r="WET73" s="877"/>
      <c r="WEU73" s="877"/>
      <c r="WEV73" s="877"/>
      <c r="WEW73" s="877"/>
      <c r="WEX73" s="877"/>
      <c r="WEY73" s="877"/>
      <c r="WEZ73" s="877"/>
      <c r="WFA73" s="877"/>
      <c r="WFB73" s="877"/>
      <c r="WFC73" s="877"/>
      <c r="WFD73" s="877"/>
      <c r="WFE73" s="877"/>
      <c r="WFF73" s="877"/>
      <c r="WFG73" s="877"/>
      <c r="WFH73" s="877"/>
      <c r="WFI73" s="877"/>
      <c r="WFJ73" s="877"/>
      <c r="WFK73" s="877"/>
      <c r="WFL73" s="877"/>
      <c r="WFM73" s="877"/>
      <c r="WFN73" s="877"/>
      <c r="WFO73" s="877"/>
      <c r="WFP73" s="877"/>
      <c r="WFQ73" s="877"/>
      <c r="WFR73" s="877"/>
      <c r="WFS73" s="877"/>
      <c r="WFT73" s="877"/>
      <c r="WFU73" s="877"/>
      <c r="WFV73" s="877"/>
      <c r="WFW73" s="877"/>
      <c r="WFX73" s="877"/>
      <c r="WFY73" s="877"/>
      <c r="WFZ73" s="877"/>
      <c r="WGA73" s="877"/>
      <c r="WGB73" s="877"/>
      <c r="WGC73" s="877"/>
      <c r="WGD73" s="877"/>
      <c r="WGE73" s="877"/>
      <c r="WGF73" s="877"/>
      <c r="WGG73" s="877"/>
      <c r="WGH73" s="877"/>
      <c r="WGI73" s="877"/>
      <c r="WGJ73" s="877"/>
      <c r="WGK73" s="877"/>
      <c r="WGL73" s="877"/>
      <c r="WGM73" s="877"/>
      <c r="WGN73" s="877"/>
      <c r="WGO73" s="877"/>
      <c r="WGP73" s="877"/>
      <c r="WGQ73" s="877"/>
      <c r="WGR73" s="877"/>
      <c r="WGS73" s="877"/>
      <c r="WGT73" s="877"/>
      <c r="WGU73" s="877"/>
      <c r="WGV73" s="877"/>
      <c r="WGW73" s="877"/>
      <c r="WGX73" s="877"/>
      <c r="WGY73" s="877"/>
      <c r="WGZ73" s="877"/>
      <c r="WHA73" s="877"/>
      <c r="WHB73" s="877"/>
      <c r="WHC73" s="877"/>
      <c r="WHD73" s="877"/>
      <c r="WHE73" s="877"/>
      <c r="WHF73" s="877"/>
      <c r="WHG73" s="877"/>
      <c r="WHH73" s="877"/>
      <c r="WHI73" s="877"/>
      <c r="WHJ73" s="877"/>
      <c r="WHK73" s="877"/>
      <c r="WHL73" s="877"/>
      <c r="WHM73" s="877"/>
      <c r="WHN73" s="877"/>
      <c r="WHO73" s="877"/>
      <c r="WHP73" s="877"/>
      <c r="WHQ73" s="877"/>
      <c r="WHR73" s="877"/>
      <c r="WHS73" s="877"/>
      <c r="WHT73" s="877"/>
      <c r="WHU73" s="877"/>
      <c r="WHV73" s="877"/>
      <c r="WHW73" s="877"/>
      <c r="WHX73" s="877"/>
      <c r="WHY73" s="877"/>
      <c r="WHZ73" s="877"/>
      <c r="WIA73" s="877"/>
      <c r="WIB73" s="877"/>
      <c r="WIC73" s="877"/>
      <c r="WID73" s="877"/>
      <c r="WIE73" s="877"/>
      <c r="WIF73" s="877"/>
      <c r="WIG73" s="877"/>
      <c r="WIH73" s="877"/>
      <c r="WII73" s="877"/>
      <c r="WIJ73" s="877"/>
      <c r="WIK73" s="877"/>
      <c r="WIL73" s="877"/>
      <c r="WIM73" s="877"/>
      <c r="WIN73" s="877"/>
      <c r="WIO73" s="877"/>
      <c r="WIP73" s="877"/>
      <c r="WIQ73" s="877"/>
      <c r="WIR73" s="877"/>
      <c r="WIS73" s="877"/>
      <c r="WIT73" s="877"/>
      <c r="WIU73" s="877"/>
      <c r="WIV73" s="877"/>
      <c r="WIW73" s="877"/>
      <c r="WIX73" s="877"/>
      <c r="WIY73" s="877"/>
      <c r="WIZ73" s="877"/>
      <c r="WJA73" s="877"/>
      <c r="WJB73" s="877"/>
      <c r="WJC73" s="877"/>
      <c r="WJD73" s="877"/>
      <c r="WJE73" s="877"/>
      <c r="WJF73" s="877"/>
      <c r="WJG73" s="877"/>
      <c r="WJH73" s="877"/>
      <c r="WJI73" s="877"/>
      <c r="WJJ73" s="877"/>
      <c r="WJK73" s="877"/>
      <c r="WJL73" s="877"/>
      <c r="WJM73" s="877"/>
      <c r="WJN73" s="877"/>
      <c r="WJO73" s="877"/>
      <c r="WJP73" s="877"/>
      <c r="WJQ73" s="877"/>
      <c r="WJR73" s="877"/>
      <c r="WJS73" s="877"/>
      <c r="WJT73" s="877"/>
      <c r="WJU73" s="877"/>
      <c r="WJV73" s="877"/>
      <c r="WJW73" s="877"/>
      <c r="WJX73" s="877"/>
      <c r="WJY73" s="877"/>
      <c r="WJZ73" s="877"/>
      <c r="WKA73" s="877"/>
      <c r="WKB73" s="877"/>
      <c r="WKC73" s="877"/>
      <c r="WKD73" s="877"/>
      <c r="WKE73" s="877"/>
      <c r="WKF73" s="877"/>
      <c r="WKG73" s="877"/>
      <c r="WKH73" s="877"/>
      <c r="WKI73" s="877"/>
      <c r="WKJ73" s="877"/>
      <c r="WKK73" s="877"/>
      <c r="WKL73" s="877"/>
      <c r="WKM73" s="877"/>
      <c r="WKN73" s="877"/>
      <c r="WKO73" s="877"/>
      <c r="WKP73" s="877"/>
      <c r="WKQ73" s="877"/>
      <c r="WKR73" s="877"/>
      <c r="WKS73" s="877"/>
      <c r="WKT73" s="877"/>
      <c r="WKU73" s="877"/>
      <c r="WKV73" s="877"/>
      <c r="WKW73" s="877"/>
      <c r="WKX73" s="877"/>
      <c r="WKY73" s="877"/>
      <c r="WKZ73" s="877"/>
      <c r="WLA73" s="877"/>
      <c r="WLB73" s="877"/>
      <c r="WLC73" s="877"/>
      <c r="WLD73" s="877"/>
      <c r="WLE73" s="877"/>
      <c r="WLF73" s="877"/>
      <c r="WLG73" s="877"/>
      <c r="WLH73" s="877"/>
      <c r="WLI73" s="877"/>
      <c r="WLJ73" s="877"/>
      <c r="WLK73" s="877"/>
      <c r="WLL73" s="877"/>
      <c r="WLM73" s="877"/>
      <c r="WLN73" s="877"/>
      <c r="WLO73" s="877"/>
      <c r="WLP73" s="877"/>
      <c r="WLQ73" s="877"/>
      <c r="WLR73" s="877"/>
      <c r="WLS73" s="877"/>
      <c r="WLT73" s="877"/>
      <c r="WLU73" s="877"/>
      <c r="WLV73" s="877"/>
      <c r="WLW73" s="877"/>
      <c r="WLX73" s="877"/>
      <c r="WLY73" s="877"/>
      <c r="WLZ73" s="877"/>
      <c r="WMA73" s="877"/>
      <c r="WMB73" s="877"/>
      <c r="WMC73" s="877"/>
      <c r="WMD73" s="877"/>
      <c r="WME73" s="877"/>
      <c r="WMF73" s="877"/>
      <c r="WMG73" s="877"/>
      <c r="WMH73" s="877"/>
      <c r="WMI73" s="877"/>
      <c r="WMJ73" s="877"/>
      <c r="WMK73" s="877"/>
      <c r="WML73" s="877"/>
      <c r="WMM73" s="877"/>
      <c r="WMN73" s="877"/>
      <c r="WMO73" s="877"/>
      <c r="WMP73" s="877"/>
      <c r="WMQ73" s="877"/>
      <c r="WMR73" s="877"/>
      <c r="WMS73" s="877"/>
      <c r="WMT73" s="877"/>
      <c r="WMU73" s="877"/>
      <c r="WMV73" s="877"/>
      <c r="WMW73" s="877"/>
      <c r="WMX73" s="877"/>
      <c r="WMY73" s="877"/>
      <c r="WMZ73" s="877"/>
      <c r="WNA73" s="877"/>
      <c r="WNB73" s="877"/>
      <c r="WNC73" s="877"/>
      <c r="WND73" s="877"/>
      <c r="WNE73" s="877"/>
      <c r="WNF73" s="877"/>
      <c r="WNG73" s="877"/>
      <c r="WNH73" s="877"/>
      <c r="WNI73" s="877"/>
      <c r="WNJ73" s="877"/>
      <c r="WNK73" s="877"/>
      <c r="WNL73" s="877"/>
      <c r="WNM73" s="877"/>
      <c r="WNN73" s="877"/>
      <c r="WNO73" s="877"/>
      <c r="WNP73" s="877"/>
      <c r="WNQ73" s="877"/>
      <c r="WNR73" s="877"/>
      <c r="WNS73" s="877"/>
      <c r="WNT73" s="877"/>
      <c r="WNU73" s="877"/>
      <c r="WNV73" s="877"/>
      <c r="WNW73" s="877"/>
      <c r="WNX73" s="877"/>
      <c r="WNY73" s="877"/>
      <c r="WNZ73" s="877"/>
      <c r="WOA73" s="877"/>
      <c r="WOB73" s="877"/>
      <c r="WOC73" s="877"/>
      <c r="WOD73" s="877"/>
      <c r="WOE73" s="877"/>
      <c r="WOF73" s="877"/>
      <c r="WOG73" s="877"/>
      <c r="WOH73" s="877"/>
      <c r="WOI73" s="877"/>
      <c r="WOJ73" s="877"/>
      <c r="WOK73" s="877"/>
      <c r="WOL73" s="877"/>
      <c r="WOM73" s="877"/>
      <c r="WON73" s="877"/>
      <c r="WOO73" s="877"/>
      <c r="WOP73" s="877"/>
      <c r="WOQ73" s="877"/>
      <c r="WOR73" s="877"/>
      <c r="WOS73" s="877"/>
      <c r="WOT73" s="877"/>
      <c r="WOU73" s="877"/>
      <c r="WOV73" s="877"/>
      <c r="WOW73" s="877"/>
      <c r="WOX73" s="877"/>
      <c r="WOY73" s="877"/>
      <c r="WOZ73" s="877"/>
      <c r="WPA73" s="877"/>
      <c r="WPB73" s="877"/>
      <c r="WPC73" s="877"/>
      <c r="WPD73" s="877"/>
      <c r="WPE73" s="877"/>
      <c r="WPF73" s="877"/>
      <c r="WPG73" s="877"/>
      <c r="WPH73" s="877"/>
      <c r="WPI73" s="877"/>
      <c r="WPJ73" s="877"/>
      <c r="WPK73" s="877"/>
      <c r="WPL73" s="877"/>
      <c r="WPM73" s="877"/>
      <c r="WPN73" s="877"/>
      <c r="WPO73" s="877"/>
      <c r="WPP73" s="877"/>
      <c r="WPQ73" s="877"/>
      <c r="WPR73" s="877"/>
      <c r="WPS73" s="877"/>
      <c r="WPT73" s="877"/>
      <c r="WPU73" s="877"/>
      <c r="WPV73" s="877"/>
      <c r="WPW73" s="877"/>
      <c r="WPX73" s="877"/>
      <c r="WPY73" s="877"/>
      <c r="WPZ73" s="877"/>
      <c r="WQA73" s="877"/>
      <c r="WQB73" s="877"/>
      <c r="WQC73" s="877"/>
      <c r="WQD73" s="877"/>
      <c r="WQE73" s="877"/>
      <c r="WQF73" s="877"/>
      <c r="WQG73" s="877"/>
      <c r="WQH73" s="877"/>
      <c r="WQI73" s="877"/>
      <c r="WQJ73" s="877"/>
      <c r="WQK73" s="877"/>
      <c r="WQL73" s="877"/>
      <c r="WQM73" s="877"/>
      <c r="WQN73" s="877"/>
      <c r="WQO73" s="877"/>
      <c r="WQP73" s="877"/>
      <c r="WQQ73" s="877"/>
      <c r="WQR73" s="877"/>
      <c r="WQS73" s="877"/>
      <c r="WQT73" s="877"/>
      <c r="WQU73" s="877"/>
      <c r="WQV73" s="877"/>
      <c r="WQW73" s="877"/>
      <c r="WQX73" s="877"/>
      <c r="WQY73" s="877"/>
      <c r="WQZ73" s="877"/>
      <c r="WRA73" s="877"/>
      <c r="WRB73" s="877"/>
      <c r="WRC73" s="877"/>
      <c r="WRD73" s="877"/>
      <c r="WRE73" s="877"/>
      <c r="WRF73" s="877"/>
      <c r="WRG73" s="877"/>
      <c r="WRH73" s="877"/>
      <c r="WRI73" s="877"/>
      <c r="WRJ73" s="877"/>
      <c r="WRK73" s="877"/>
      <c r="WRL73" s="877"/>
      <c r="WRM73" s="877"/>
      <c r="WRN73" s="877"/>
      <c r="WRO73" s="877"/>
      <c r="WRP73" s="877"/>
      <c r="WRQ73" s="877"/>
      <c r="WRR73" s="877"/>
      <c r="WRS73" s="877"/>
      <c r="WRT73" s="877"/>
      <c r="WRU73" s="877"/>
      <c r="WRV73" s="877"/>
      <c r="WRW73" s="877"/>
      <c r="WRX73" s="877"/>
      <c r="WRY73" s="877"/>
      <c r="WRZ73" s="877"/>
      <c r="WSA73" s="877"/>
      <c r="WSB73" s="877"/>
      <c r="WSC73" s="877"/>
      <c r="WSD73" s="877"/>
      <c r="WSE73" s="877"/>
      <c r="WSF73" s="877"/>
      <c r="WSG73" s="877"/>
      <c r="WSH73" s="877"/>
      <c r="WSI73" s="877"/>
      <c r="WSJ73" s="877"/>
      <c r="WSK73" s="877"/>
      <c r="WSL73" s="877"/>
      <c r="WSM73" s="877"/>
      <c r="WSN73" s="877"/>
      <c r="WSO73" s="877"/>
      <c r="WSP73" s="877"/>
      <c r="WSQ73" s="877"/>
      <c r="WSR73" s="877"/>
      <c r="WSS73" s="877"/>
      <c r="WST73" s="877"/>
      <c r="WSU73" s="877"/>
      <c r="WSV73" s="877"/>
      <c r="WSW73" s="877"/>
      <c r="WSX73" s="877"/>
      <c r="WSY73" s="877"/>
      <c r="WSZ73" s="877"/>
      <c r="WTA73" s="877"/>
      <c r="WTB73" s="877"/>
      <c r="WTC73" s="877"/>
      <c r="WTD73" s="877"/>
      <c r="WTE73" s="877"/>
      <c r="WTF73" s="877"/>
      <c r="WTG73" s="877"/>
      <c r="WTH73" s="877"/>
      <c r="WTI73" s="877"/>
      <c r="WTJ73" s="877"/>
      <c r="WTK73" s="877"/>
      <c r="WTL73" s="877"/>
      <c r="WTM73" s="877"/>
      <c r="WTN73" s="877"/>
      <c r="WTO73" s="877"/>
      <c r="WTP73" s="877"/>
      <c r="WTQ73" s="877"/>
      <c r="WTR73" s="877"/>
      <c r="WTS73" s="877"/>
      <c r="WTT73" s="877"/>
      <c r="WTU73" s="877"/>
      <c r="WTV73" s="877"/>
      <c r="WTW73" s="877"/>
      <c r="WTX73" s="877"/>
      <c r="WTY73" s="877"/>
      <c r="WTZ73" s="877"/>
      <c r="WUA73" s="877"/>
      <c r="WUB73" s="877"/>
      <c r="WUC73" s="877"/>
      <c r="WUD73" s="877"/>
      <c r="WUE73" s="877"/>
      <c r="WUF73" s="877"/>
      <c r="WUG73" s="877"/>
      <c r="WUH73" s="877"/>
      <c r="WUI73" s="877"/>
      <c r="WUJ73" s="877"/>
      <c r="WUK73" s="877"/>
      <c r="WUL73" s="877"/>
      <c r="WUM73" s="877"/>
      <c r="WUN73" s="877"/>
      <c r="WUO73" s="877"/>
      <c r="WUP73" s="877"/>
      <c r="WUQ73" s="877"/>
      <c r="WUR73" s="877"/>
      <c r="WUS73" s="877"/>
      <c r="WUT73" s="877"/>
      <c r="WUU73" s="877"/>
      <c r="WUV73" s="877"/>
      <c r="WUW73" s="877"/>
      <c r="WUX73" s="877"/>
      <c r="WUY73" s="877"/>
      <c r="WUZ73" s="877"/>
      <c r="WVA73" s="877"/>
      <c r="WVB73" s="877"/>
      <c r="WVC73" s="877"/>
      <c r="WVD73" s="877"/>
      <c r="WVE73" s="877"/>
      <c r="WVF73" s="877"/>
      <c r="WVG73" s="877"/>
      <c r="WVH73" s="877"/>
      <c r="WVI73" s="877"/>
      <c r="WVJ73" s="877"/>
      <c r="WVK73" s="877"/>
      <c r="WVL73" s="877"/>
      <c r="WVM73" s="877"/>
      <c r="WVN73" s="877"/>
      <c r="WVO73" s="877"/>
      <c r="WVP73" s="877"/>
      <c r="WVQ73" s="877"/>
      <c r="WVR73" s="877"/>
      <c r="WVS73" s="877"/>
      <c r="WVT73" s="877"/>
      <c r="WVU73" s="877"/>
      <c r="WVV73" s="877"/>
      <c r="WVW73" s="877"/>
      <c r="WVX73" s="877"/>
      <c r="WVY73" s="877"/>
      <c r="WVZ73" s="877"/>
      <c r="WWA73" s="877"/>
      <c r="WWB73" s="877"/>
      <c r="WWC73" s="877"/>
      <c r="WWD73" s="877"/>
      <c r="WWE73" s="877"/>
      <c r="WWF73" s="877"/>
      <c r="WWG73" s="877"/>
      <c r="WWH73" s="877"/>
      <c r="WWI73" s="877"/>
      <c r="WWJ73" s="877"/>
      <c r="WWK73" s="877"/>
      <c r="WWL73" s="877"/>
      <c r="WWM73" s="877"/>
      <c r="WWN73" s="877"/>
      <c r="WWO73" s="877"/>
      <c r="WWP73" s="877"/>
      <c r="WWQ73" s="877"/>
      <c r="WWR73" s="877"/>
      <c r="WWS73" s="877"/>
      <c r="WWT73" s="877"/>
      <c r="WWU73" s="877"/>
      <c r="WWV73" s="877"/>
      <c r="WWW73" s="877"/>
      <c r="WWX73" s="877"/>
      <c r="WWY73" s="877"/>
      <c r="WWZ73" s="877"/>
      <c r="WXA73" s="877"/>
      <c r="WXB73" s="877"/>
      <c r="WXC73" s="877"/>
      <c r="WXD73" s="877"/>
      <c r="WXE73" s="877"/>
      <c r="WXF73" s="877"/>
      <c r="WXG73" s="877"/>
      <c r="WXH73" s="877"/>
      <c r="WXI73" s="877"/>
      <c r="WXJ73" s="877"/>
      <c r="WXK73" s="877"/>
      <c r="WXL73" s="877"/>
      <c r="WXM73" s="877"/>
      <c r="WXN73" s="877"/>
      <c r="WXO73" s="877"/>
      <c r="WXP73" s="877"/>
      <c r="WXQ73" s="877"/>
      <c r="WXR73" s="877"/>
      <c r="WXS73" s="877"/>
      <c r="WXT73" s="877"/>
      <c r="WXU73" s="877"/>
      <c r="WXV73" s="877"/>
      <c r="WXW73" s="877"/>
      <c r="WXX73" s="877"/>
      <c r="WXY73" s="877"/>
      <c r="WXZ73" s="877"/>
      <c r="WYA73" s="877"/>
      <c r="WYB73" s="877"/>
      <c r="WYC73" s="877"/>
      <c r="WYD73" s="877"/>
      <c r="WYE73" s="877"/>
      <c r="WYF73" s="877"/>
      <c r="WYG73" s="877"/>
      <c r="WYH73" s="877"/>
      <c r="WYI73" s="877"/>
      <c r="WYJ73" s="877"/>
      <c r="WYK73" s="877"/>
      <c r="WYL73" s="877"/>
      <c r="WYM73" s="877"/>
      <c r="WYN73" s="877"/>
      <c r="WYO73" s="877"/>
      <c r="WYP73" s="877"/>
      <c r="WYQ73" s="877"/>
      <c r="WYR73" s="877"/>
      <c r="WYS73" s="877"/>
      <c r="WYT73" s="877"/>
      <c r="WYU73" s="877"/>
      <c r="WYV73" s="877"/>
      <c r="WYW73" s="877"/>
      <c r="WYX73" s="877"/>
      <c r="WYY73" s="877"/>
      <c r="WYZ73" s="877"/>
      <c r="WZA73" s="877"/>
      <c r="WZB73" s="877"/>
      <c r="WZC73" s="877"/>
      <c r="WZD73" s="877"/>
      <c r="WZE73" s="877"/>
      <c r="WZF73" s="877"/>
      <c r="WZG73" s="877"/>
      <c r="WZH73" s="877"/>
      <c r="WZI73" s="877"/>
      <c r="WZJ73" s="877"/>
      <c r="WZK73" s="877"/>
      <c r="WZL73" s="877"/>
      <c r="WZM73" s="877"/>
      <c r="WZN73" s="877"/>
      <c r="WZO73" s="877"/>
      <c r="WZP73" s="877"/>
      <c r="WZQ73" s="877"/>
      <c r="WZR73" s="877"/>
      <c r="WZS73" s="877"/>
      <c r="WZT73" s="877"/>
      <c r="WZU73" s="877"/>
      <c r="WZV73" s="877"/>
      <c r="WZW73" s="877"/>
      <c r="WZX73" s="877"/>
      <c r="WZY73" s="877"/>
      <c r="WZZ73" s="877"/>
      <c r="XAA73" s="877"/>
      <c r="XAB73" s="877"/>
      <c r="XAC73" s="877"/>
      <c r="XAD73" s="877"/>
      <c r="XAE73" s="877"/>
      <c r="XAF73" s="877"/>
      <c r="XAG73" s="877"/>
      <c r="XAH73" s="877"/>
      <c r="XAI73" s="877"/>
      <c r="XAJ73" s="877"/>
      <c r="XAK73" s="877"/>
      <c r="XAL73" s="877"/>
      <c r="XAM73" s="877"/>
      <c r="XAN73" s="877"/>
      <c r="XAO73" s="877"/>
      <c r="XAP73" s="877"/>
      <c r="XAQ73" s="877"/>
      <c r="XAR73" s="877"/>
      <c r="XAS73" s="877"/>
      <c r="XAT73" s="877"/>
      <c r="XAU73" s="877"/>
      <c r="XAV73" s="877"/>
      <c r="XAW73" s="877"/>
      <c r="XAX73" s="877"/>
      <c r="XAY73" s="877"/>
      <c r="XAZ73" s="877"/>
      <c r="XBA73" s="877"/>
      <c r="XBB73" s="877"/>
      <c r="XBC73" s="877"/>
      <c r="XBD73" s="877"/>
      <c r="XBE73" s="877"/>
      <c r="XBF73" s="877"/>
      <c r="XBG73" s="877"/>
      <c r="XBH73" s="877"/>
      <c r="XBI73" s="877"/>
      <c r="XBJ73" s="877"/>
      <c r="XBK73" s="877"/>
      <c r="XBL73" s="877"/>
      <c r="XBM73" s="877"/>
      <c r="XBN73" s="877"/>
      <c r="XBO73" s="877"/>
      <c r="XBP73" s="877"/>
      <c r="XBQ73" s="877"/>
      <c r="XBR73" s="877"/>
      <c r="XBS73" s="877"/>
      <c r="XBT73" s="877"/>
      <c r="XBU73" s="877"/>
      <c r="XBV73" s="877"/>
      <c r="XBW73" s="877"/>
      <c r="XBX73" s="877"/>
      <c r="XBY73" s="877"/>
      <c r="XBZ73" s="877"/>
      <c r="XCA73" s="877"/>
      <c r="XCB73" s="877"/>
      <c r="XCC73" s="877"/>
      <c r="XCD73" s="877"/>
      <c r="XCE73" s="877"/>
      <c r="XCF73" s="877"/>
      <c r="XCG73" s="877"/>
      <c r="XCH73" s="877"/>
      <c r="XCI73" s="877"/>
      <c r="XCJ73" s="877"/>
      <c r="XCK73" s="877"/>
      <c r="XCL73" s="877"/>
      <c r="XCM73" s="877"/>
      <c r="XCN73" s="877"/>
      <c r="XCO73" s="877"/>
      <c r="XCP73" s="877"/>
      <c r="XCQ73" s="877"/>
      <c r="XCR73" s="877"/>
      <c r="XCS73" s="877"/>
      <c r="XCT73" s="877"/>
      <c r="XCU73" s="877"/>
      <c r="XCV73" s="877"/>
      <c r="XCW73" s="877"/>
      <c r="XCX73" s="877"/>
      <c r="XCY73" s="877"/>
      <c r="XCZ73" s="877"/>
      <c r="XDA73" s="877"/>
      <c r="XDB73" s="877"/>
      <c r="XDC73" s="877"/>
      <c r="XDD73" s="877"/>
      <c r="XDE73" s="877"/>
      <c r="XDF73" s="877"/>
      <c r="XDG73" s="877"/>
      <c r="XDH73" s="877"/>
      <c r="XDI73" s="877"/>
      <c r="XDJ73" s="877"/>
      <c r="XDK73" s="877"/>
      <c r="XDL73" s="877"/>
      <c r="XDM73" s="877"/>
      <c r="XDN73" s="877"/>
      <c r="XDO73" s="877"/>
      <c r="XDP73" s="877"/>
      <c r="XDQ73" s="877"/>
      <c r="XDR73" s="877"/>
      <c r="XDS73" s="877"/>
      <c r="XDT73" s="877"/>
      <c r="XDU73" s="877"/>
      <c r="XDV73" s="877"/>
      <c r="XDW73" s="877"/>
      <c r="XDX73" s="877"/>
      <c r="XDY73" s="877"/>
      <c r="XDZ73" s="877"/>
      <c r="XEA73" s="877"/>
      <c r="XEB73" s="877"/>
      <c r="XEC73" s="877"/>
      <c r="XED73" s="877"/>
      <c r="XEE73" s="877"/>
      <c r="XEF73" s="877"/>
      <c r="XEG73" s="877"/>
      <c r="XEH73" s="877"/>
      <c r="XEI73" s="877"/>
      <c r="XEJ73" s="877"/>
      <c r="XEK73" s="877"/>
      <c r="XEL73" s="877"/>
      <c r="XEM73" s="877"/>
      <c r="XEN73" s="877"/>
      <c r="XEO73" s="877"/>
      <c r="XEP73" s="877"/>
      <c r="XEQ73" s="877"/>
      <c r="XER73" s="877"/>
      <c r="XES73" s="877"/>
      <c r="XET73" s="877"/>
      <c r="XEU73" s="877"/>
      <c r="XEV73" s="877"/>
      <c r="XEW73" s="877"/>
      <c r="XEX73" s="877"/>
      <c r="XEY73" s="877"/>
      <c r="XEZ73" s="877"/>
      <c r="XFA73" s="877"/>
      <c r="XFB73" s="877"/>
      <c r="XFC73" s="877"/>
      <c r="XFD73" s="877"/>
    </row>
    <row r="74" spans="1:16384" s="877" customFormat="1" ht="18" customHeight="1">
      <c r="A74" s="880"/>
      <c r="B74" s="880"/>
      <c r="C74" s="880"/>
      <c r="D74" s="880"/>
      <c r="E74" s="880"/>
      <c r="F74" s="880"/>
      <c r="G74" s="880"/>
      <c r="H74" s="880"/>
      <c r="I74" s="880"/>
      <c r="J74" s="880"/>
      <c r="K74" s="876"/>
      <c r="L74" s="876"/>
      <c r="M74" s="876"/>
    </row>
    <row r="75" spans="1:16384" s="876" customFormat="1" ht="24" hidden="1" customHeight="1">
      <c r="A75" s="880"/>
      <c r="B75" s="880"/>
      <c r="C75" s="880"/>
      <c r="D75" s="880"/>
      <c r="E75" s="880"/>
      <c r="F75" s="880"/>
      <c r="G75" s="880"/>
      <c r="H75" s="880"/>
      <c r="I75" s="880"/>
      <c r="J75" s="880"/>
    </row>
    <row r="76" spans="1:16384" s="877" customFormat="1" ht="24" hidden="1" customHeight="1">
      <c r="A76" s="880"/>
      <c r="B76" s="880"/>
      <c r="C76" s="880"/>
      <c r="D76" s="880"/>
      <c r="E76" s="880"/>
      <c r="F76" s="880"/>
      <c r="G76" s="880"/>
      <c r="H76" s="880"/>
      <c r="I76" s="880"/>
      <c r="J76" s="880"/>
      <c r="K76" s="876"/>
      <c r="L76" s="876"/>
      <c r="M76" s="876"/>
    </row>
    <row r="77" spans="1:16384" s="876" customFormat="1" ht="27.75" hidden="1" customHeight="1">
      <c r="A77" s="880"/>
      <c r="B77" s="880"/>
      <c r="C77" s="880"/>
      <c r="D77" s="880"/>
      <c r="E77" s="880"/>
      <c r="F77" s="880"/>
      <c r="G77" s="880"/>
      <c r="H77" s="880"/>
      <c r="I77" s="880"/>
      <c r="J77" s="880"/>
    </row>
    <row r="78" spans="1:16384" s="876" customFormat="1" ht="24" customHeight="1">
      <c r="A78" s="880"/>
      <c r="B78" s="880"/>
      <c r="C78" s="880"/>
      <c r="D78" s="880"/>
      <c r="E78" s="880"/>
      <c r="F78" s="880"/>
      <c r="G78" s="880"/>
      <c r="H78" s="880"/>
      <c r="I78" s="880"/>
      <c r="J78" s="880"/>
    </row>
    <row r="79" spans="1:16384" s="877" customFormat="1" ht="12.75" customHeight="1">
      <c r="A79" s="876"/>
      <c r="B79" s="876"/>
      <c r="C79" s="884"/>
      <c r="D79" s="885"/>
      <c r="E79" s="884"/>
      <c r="F79" s="884"/>
      <c r="G79" s="884"/>
      <c r="H79" s="884"/>
      <c r="I79" s="884"/>
      <c r="J79" s="885"/>
      <c r="K79" s="876"/>
      <c r="L79" s="876"/>
      <c r="M79" s="876"/>
      <c r="N79" s="876"/>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c r="BA79" s="876"/>
      <c r="BB79" s="876"/>
      <c r="BC79" s="876"/>
      <c r="BD79" s="876"/>
      <c r="BE79" s="876"/>
      <c r="BF79" s="876"/>
      <c r="BG79" s="876"/>
      <c r="BH79" s="876"/>
      <c r="BI79" s="876"/>
      <c r="BJ79" s="876"/>
      <c r="BK79" s="876"/>
      <c r="BL79" s="876"/>
      <c r="BM79" s="876"/>
      <c r="BN79" s="876"/>
      <c r="BO79" s="876"/>
      <c r="BP79" s="876"/>
      <c r="BQ79" s="876"/>
      <c r="BR79" s="876"/>
      <c r="BS79" s="876"/>
      <c r="BT79" s="876"/>
      <c r="BU79" s="876"/>
      <c r="BV79" s="876"/>
      <c r="BW79" s="876"/>
      <c r="BX79" s="876"/>
      <c r="BY79" s="876"/>
      <c r="BZ79" s="876"/>
      <c r="CA79" s="876"/>
      <c r="CB79" s="876"/>
      <c r="CC79" s="876"/>
      <c r="CD79" s="876"/>
      <c r="CE79" s="876"/>
      <c r="CF79" s="876"/>
      <c r="CG79" s="876"/>
      <c r="CH79" s="876"/>
      <c r="CI79" s="876"/>
      <c r="CJ79" s="876"/>
      <c r="CK79" s="876"/>
      <c r="CL79" s="876"/>
      <c r="CM79" s="876"/>
      <c r="CN79" s="876"/>
      <c r="CO79" s="876"/>
      <c r="CP79" s="876"/>
      <c r="CQ79" s="876"/>
      <c r="CR79" s="876"/>
      <c r="CS79" s="876"/>
      <c r="CT79" s="876"/>
      <c r="CU79" s="876"/>
      <c r="CV79" s="876"/>
      <c r="CW79" s="876"/>
      <c r="CX79" s="876"/>
      <c r="CY79" s="876"/>
      <c r="CZ79" s="876"/>
      <c r="DA79" s="876"/>
      <c r="DB79" s="876"/>
      <c r="DC79" s="876"/>
      <c r="DD79" s="876"/>
      <c r="DE79" s="876"/>
      <c r="DF79" s="876"/>
      <c r="DG79" s="876"/>
      <c r="DH79" s="876"/>
      <c r="DI79" s="876"/>
      <c r="DJ79" s="876"/>
      <c r="DK79" s="876"/>
      <c r="DL79" s="876"/>
      <c r="DM79" s="876"/>
      <c r="DN79" s="876"/>
      <c r="DO79" s="876"/>
      <c r="DP79" s="876"/>
      <c r="DQ79" s="876"/>
      <c r="DR79" s="876"/>
      <c r="DS79" s="876"/>
      <c r="DT79" s="876"/>
      <c r="DU79" s="876"/>
      <c r="DV79" s="876"/>
      <c r="DW79" s="876"/>
      <c r="DX79" s="876"/>
      <c r="DY79" s="876"/>
      <c r="DZ79" s="876"/>
      <c r="EA79" s="876"/>
      <c r="EB79" s="876"/>
      <c r="EC79" s="876"/>
      <c r="ED79" s="876"/>
      <c r="EE79" s="876"/>
      <c r="EF79" s="876"/>
      <c r="EG79" s="876"/>
      <c r="EH79" s="876"/>
      <c r="EI79" s="876"/>
      <c r="EJ79" s="876"/>
      <c r="EK79" s="876"/>
      <c r="EL79" s="876"/>
      <c r="EM79" s="876"/>
      <c r="EN79" s="876"/>
      <c r="EO79" s="876"/>
      <c r="EP79" s="876"/>
      <c r="EQ79" s="876"/>
      <c r="ER79" s="876"/>
      <c r="ES79" s="876"/>
      <c r="ET79" s="876"/>
      <c r="EU79" s="876"/>
      <c r="EV79" s="876"/>
      <c r="EW79" s="876"/>
      <c r="EX79" s="876"/>
      <c r="EY79" s="876"/>
      <c r="EZ79" s="876"/>
      <c r="FA79" s="876"/>
      <c r="FB79" s="876"/>
      <c r="FC79" s="876"/>
      <c r="FD79" s="876"/>
      <c r="FE79" s="876"/>
      <c r="FF79" s="876"/>
      <c r="FG79" s="876"/>
      <c r="FH79" s="876"/>
      <c r="FI79" s="876"/>
      <c r="FJ79" s="876"/>
      <c r="FK79" s="876"/>
      <c r="FL79" s="876"/>
      <c r="FM79" s="876"/>
      <c r="FN79" s="876"/>
      <c r="FO79" s="876"/>
      <c r="FP79" s="876"/>
      <c r="FQ79" s="876"/>
      <c r="FR79" s="876"/>
      <c r="FS79" s="876"/>
      <c r="FT79" s="876"/>
      <c r="FU79" s="876"/>
      <c r="FV79" s="876"/>
      <c r="FW79" s="876"/>
      <c r="FX79" s="876"/>
      <c r="FY79" s="876"/>
      <c r="FZ79" s="876"/>
      <c r="GA79" s="876"/>
      <c r="GB79" s="876"/>
      <c r="GC79" s="876"/>
      <c r="GD79" s="876"/>
      <c r="GE79" s="876"/>
      <c r="GF79" s="876"/>
      <c r="GG79" s="876"/>
      <c r="GH79" s="876"/>
      <c r="GI79" s="876"/>
      <c r="GJ79" s="876"/>
      <c r="GK79" s="876"/>
      <c r="GL79" s="876"/>
      <c r="GM79" s="876"/>
      <c r="GN79" s="876"/>
      <c r="GO79" s="876"/>
      <c r="GP79" s="876"/>
      <c r="GQ79" s="876"/>
      <c r="GR79" s="876"/>
      <c r="GS79" s="876"/>
      <c r="GT79" s="876"/>
      <c r="GU79" s="876"/>
      <c r="GV79" s="876"/>
      <c r="GW79" s="876"/>
      <c r="GX79" s="876"/>
      <c r="GY79" s="876"/>
      <c r="GZ79" s="876"/>
      <c r="HA79" s="876"/>
      <c r="HB79" s="876"/>
      <c r="HC79" s="876"/>
      <c r="HD79" s="876"/>
      <c r="HE79" s="876"/>
      <c r="HF79" s="876"/>
      <c r="HG79" s="876"/>
      <c r="HH79" s="876"/>
      <c r="HI79" s="876"/>
      <c r="HJ79" s="876"/>
      <c r="HK79" s="876"/>
      <c r="HL79" s="876"/>
      <c r="HM79" s="876"/>
      <c r="HN79" s="876"/>
      <c r="HO79" s="876"/>
      <c r="HP79" s="876"/>
      <c r="HQ79" s="876"/>
      <c r="HR79" s="876"/>
      <c r="HS79" s="876"/>
      <c r="HT79" s="876"/>
      <c r="HU79" s="876"/>
      <c r="HV79" s="876"/>
      <c r="HW79" s="876"/>
      <c r="HX79" s="876"/>
      <c r="HY79" s="876"/>
      <c r="HZ79" s="876"/>
      <c r="IA79" s="876"/>
      <c r="IB79" s="876"/>
      <c r="IC79" s="876"/>
      <c r="ID79" s="876"/>
      <c r="IE79" s="876"/>
      <c r="IF79" s="876"/>
      <c r="IG79" s="876"/>
      <c r="IH79" s="876"/>
      <c r="II79" s="876"/>
      <c r="IJ79" s="876"/>
      <c r="IK79" s="876"/>
      <c r="IL79" s="876"/>
      <c r="IM79" s="876"/>
      <c r="IN79" s="876"/>
      <c r="IO79" s="876"/>
      <c r="IP79" s="876"/>
      <c r="IQ79" s="876"/>
      <c r="IR79" s="876"/>
      <c r="IS79" s="876"/>
      <c r="IT79" s="876"/>
      <c r="IU79" s="876"/>
      <c r="IV79" s="876"/>
      <c r="IW79" s="876"/>
      <c r="IX79" s="876"/>
      <c r="IY79" s="876"/>
      <c r="IZ79" s="876"/>
      <c r="JA79" s="876"/>
      <c r="JB79" s="876"/>
      <c r="JC79" s="876"/>
      <c r="JD79" s="876"/>
      <c r="JE79" s="876"/>
      <c r="JF79" s="876"/>
      <c r="JG79" s="876"/>
      <c r="JH79" s="876"/>
      <c r="JI79" s="876"/>
      <c r="JJ79" s="876"/>
      <c r="JK79" s="876"/>
      <c r="JL79" s="876"/>
      <c r="JM79" s="876"/>
      <c r="JN79" s="876"/>
      <c r="JO79" s="876"/>
      <c r="JP79" s="876"/>
      <c r="JQ79" s="876"/>
      <c r="JR79" s="876"/>
      <c r="JS79" s="876"/>
      <c r="JT79" s="876"/>
      <c r="JU79" s="876"/>
      <c r="JV79" s="876"/>
      <c r="JW79" s="876"/>
      <c r="JX79" s="876"/>
      <c r="JY79" s="876"/>
      <c r="JZ79" s="876"/>
      <c r="KA79" s="876"/>
      <c r="KB79" s="876"/>
      <c r="KC79" s="876"/>
      <c r="KD79" s="876"/>
      <c r="KE79" s="876"/>
      <c r="KF79" s="876"/>
      <c r="KG79" s="876"/>
      <c r="KH79" s="876"/>
      <c r="KI79" s="876"/>
      <c r="KJ79" s="876"/>
      <c r="KK79" s="876"/>
      <c r="KL79" s="876"/>
      <c r="KM79" s="876"/>
      <c r="KN79" s="876"/>
      <c r="KO79" s="876"/>
      <c r="KP79" s="876"/>
      <c r="KQ79" s="876"/>
      <c r="KR79" s="876"/>
      <c r="KS79" s="876"/>
      <c r="KT79" s="876"/>
      <c r="KU79" s="876"/>
      <c r="KV79" s="876"/>
      <c r="KW79" s="876"/>
      <c r="KX79" s="876"/>
      <c r="KY79" s="876"/>
      <c r="KZ79" s="876"/>
      <c r="LA79" s="876"/>
      <c r="LB79" s="876"/>
      <c r="LC79" s="876"/>
      <c r="LD79" s="876"/>
      <c r="LE79" s="876"/>
      <c r="LF79" s="876"/>
      <c r="LG79" s="876"/>
      <c r="LH79" s="876"/>
      <c r="LI79" s="876"/>
      <c r="LJ79" s="876"/>
      <c r="LK79" s="876"/>
      <c r="LL79" s="876"/>
      <c r="LM79" s="876"/>
      <c r="LN79" s="876"/>
      <c r="LO79" s="876"/>
      <c r="LP79" s="876"/>
      <c r="LQ79" s="876"/>
      <c r="LR79" s="876"/>
      <c r="LS79" s="876"/>
      <c r="LT79" s="876"/>
      <c r="LU79" s="876"/>
      <c r="LV79" s="876"/>
      <c r="LW79" s="876"/>
      <c r="LX79" s="876"/>
      <c r="LY79" s="876"/>
      <c r="LZ79" s="876"/>
      <c r="MA79" s="876"/>
      <c r="MB79" s="876"/>
      <c r="MC79" s="876"/>
      <c r="MD79" s="876"/>
      <c r="ME79" s="876"/>
      <c r="MF79" s="876"/>
      <c r="MG79" s="876"/>
      <c r="MH79" s="876"/>
      <c r="MI79" s="876"/>
      <c r="MJ79" s="876"/>
      <c r="MK79" s="876"/>
      <c r="ML79" s="876"/>
      <c r="MM79" s="876"/>
      <c r="MN79" s="876"/>
      <c r="MO79" s="876"/>
      <c r="MP79" s="876"/>
      <c r="MQ79" s="876"/>
      <c r="MR79" s="876"/>
      <c r="MS79" s="876"/>
      <c r="MT79" s="876"/>
      <c r="MU79" s="876"/>
      <c r="MV79" s="876"/>
      <c r="MW79" s="876"/>
      <c r="MX79" s="876"/>
      <c r="MY79" s="876"/>
      <c r="MZ79" s="876"/>
      <c r="NA79" s="876"/>
      <c r="NB79" s="876"/>
      <c r="NC79" s="876"/>
      <c r="ND79" s="876"/>
      <c r="NE79" s="876"/>
      <c r="NF79" s="876"/>
      <c r="NG79" s="876"/>
      <c r="NH79" s="876"/>
      <c r="NI79" s="876"/>
      <c r="NJ79" s="876"/>
      <c r="NK79" s="876"/>
      <c r="NL79" s="876"/>
      <c r="NM79" s="876"/>
      <c r="NN79" s="876"/>
      <c r="NO79" s="876"/>
      <c r="NP79" s="876"/>
      <c r="NQ79" s="876"/>
      <c r="NR79" s="876"/>
      <c r="NS79" s="876"/>
      <c r="NT79" s="876"/>
      <c r="NU79" s="876"/>
      <c r="NV79" s="876"/>
      <c r="NW79" s="876"/>
      <c r="NX79" s="876"/>
      <c r="NY79" s="876"/>
      <c r="NZ79" s="876"/>
      <c r="OA79" s="876"/>
      <c r="OB79" s="876"/>
      <c r="OC79" s="876"/>
      <c r="OD79" s="876"/>
      <c r="OE79" s="876"/>
      <c r="OF79" s="876"/>
      <c r="OG79" s="876"/>
      <c r="OH79" s="876"/>
      <c r="OI79" s="876"/>
      <c r="OJ79" s="876"/>
      <c r="OK79" s="876"/>
      <c r="OL79" s="876"/>
      <c r="OM79" s="876"/>
      <c r="ON79" s="876"/>
      <c r="OO79" s="876"/>
      <c r="OP79" s="876"/>
      <c r="OQ79" s="876"/>
      <c r="OR79" s="876"/>
      <c r="OS79" s="876"/>
      <c r="OT79" s="876"/>
      <c r="OU79" s="876"/>
      <c r="OV79" s="876"/>
      <c r="OW79" s="876"/>
      <c r="OX79" s="876"/>
      <c r="OY79" s="876"/>
      <c r="OZ79" s="876"/>
      <c r="PA79" s="876"/>
      <c r="PB79" s="876"/>
      <c r="PC79" s="876"/>
      <c r="PD79" s="876"/>
      <c r="PE79" s="876"/>
      <c r="PF79" s="876"/>
      <c r="PG79" s="876"/>
      <c r="PH79" s="876"/>
      <c r="PI79" s="876"/>
      <c r="PJ79" s="876"/>
      <c r="PK79" s="876"/>
      <c r="PL79" s="876"/>
      <c r="PM79" s="876"/>
      <c r="PN79" s="876"/>
      <c r="PO79" s="876"/>
      <c r="PP79" s="876"/>
      <c r="PQ79" s="876"/>
      <c r="PR79" s="876"/>
      <c r="PS79" s="876"/>
      <c r="PT79" s="876"/>
      <c r="PU79" s="876"/>
      <c r="PV79" s="876"/>
      <c r="PW79" s="876"/>
      <c r="PX79" s="876"/>
      <c r="PY79" s="876"/>
      <c r="PZ79" s="876"/>
      <c r="QA79" s="876"/>
      <c r="QB79" s="876"/>
      <c r="QC79" s="876"/>
      <c r="QD79" s="876"/>
      <c r="QE79" s="876"/>
      <c r="QF79" s="876"/>
      <c r="QG79" s="876"/>
      <c r="QH79" s="876"/>
      <c r="QI79" s="876"/>
      <c r="QJ79" s="876"/>
      <c r="QK79" s="876"/>
      <c r="QL79" s="876"/>
      <c r="QM79" s="876"/>
      <c r="QN79" s="876"/>
      <c r="QO79" s="876"/>
      <c r="QP79" s="876"/>
      <c r="QQ79" s="876"/>
      <c r="QR79" s="876"/>
      <c r="QS79" s="876"/>
      <c r="QT79" s="876"/>
      <c r="QU79" s="876"/>
      <c r="QV79" s="876"/>
      <c r="QW79" s="876"/>
      <c r="QX79" s="876"/>
      <c r="QY79" s="876"/>
      <c r="QZ79" s="876"/>
      <c r="RA79" s="876"/>
      <c r="RB79" s="876"/>
      <c r="RC79" s="876"/>
      <c r="RD79" s="876"/>
      <c r="RE79" s="876"/>
      <c r="RF79" s="876"/>
      <c r="RG79" s="876"/>
      <c r="RH79" s="876"/>
      <c r="RI79" s="876"/>
      <c r="RJ79" s="876"/>
      <c r="RK79" s="876"/>
      <c r="RL79" s="876"/>
      <c r="RM79" s="876"/>
      <c r="RN79" s="876"/>
      <c r="RO79" s="876"/>
      <c r="RP79" s="876"/>
      <c r="RQ79" s="876"/>
      <c r="RR79" s="876"/>
      <c r="RS79" s="876"/>
      <c r="RT79" s="876"/>
      <c r="RU79" s="876"/>
      <c r="RV79" s="876"/>
      <c r="RW79" s="876"/>
      <c r="RX79" s="876"/>
      <c r="RY79" s="876"/>
      <c r="RZ79" s="876"/>
      <c r="SA79" s="876"/>
      <c r="SB79" s="876"/>
      <c r="SC79" s="876"/>
      <c r="SD79" s="876"/>
      <c r="SE79" s="876"/>
      <c r="SF79" s="876"/>
      <c r="SG79" s="876"/>
      <c r="SH79" s="876"/>
      <c r="SI79" s="876"/>
      <c r="SJ79" s="876"/>
      <c r="SK79" s="876"/>
      <c r="SL79" s="876"/>
      <c r="SM79" s="876"/>
      <c r="SN79" s="876"/>
      <c r="SO79" s="876"/>
      <c r="SP79" s="876"/>
      <c r="SQ79" s="876"/>
      <c r="SR79" s="876"/>
      <c r="SS79" s="876"/>
      <c r="ST79" s="876"/>
      <c r="SU79" s="876"/>
      <c r="SV79" s="876"/>
      <c r="SW79" s="876"/>
      <c r="SX79" s="876"/>
      <c r="SY79" s="876"/>
      <c r="SZ79" s="876"/>
      <c r="TA79" s="876"/>
      <c r="TB79" s="876"/>
      <c r="TC79" s="876"/>
      <c r="TD79" s="876"/>
      <c r="TE79" s="876"/>
      <c r="TF79" s="876"/>
      <c r="TG79" s="876"/>
      <c r="TH79" s="876"/>
      <c r="TI79" s="876"/>
      <c r="TJ79" s="876"/>
      <c r="TK79" s="876"/>
      <c r="TL79" s="876"/>
      <c r="TM79" s="876"/>
      <c r="TN79" s="876"/>
      <c r="TO79" s="876"/>
      <c r="TP79" s="876"/>
      <c r="TQ79" s="876"/>
      <c r="TR79" s="876"/>
      <c r="TS79" s="876"/>
      <c r="TT79" s="876"/>
      <c r="TU79" s="876"/>
      <c r="TV79" s="876"/>
      <c r="TW79" s="876"/>
      <c r="TX79" s="876"/>
      <c r="TY79" s="876"/>
      <c r="TZ79" s="876"/>
      <c r="UA79" s="876"/>
      <c r="UB79" s="876"/>
      <c r="UC79" s="876"/>
      <c r="UD79" s="876"/>
      <c r="UE79" s="876"/>
      <c r="UF79" s="876"/>
      <c r="UG79" s="876"/>
      <c r="UH79" s="876"/>
      <c r="UI79" s="876"/>
      <c r="UJ79" s="876"/>
      <c r="UK79" s="876"/>
      <c r="UL79" s="876"/>
      <c r="UM79" s="876"/>
      <c r="UN79" s="876"/>
      <c r="UO79" s="876"/>
      <c r="UP79" s="876"/>
      <c r="UQ79" s="876"/>
      <c r="UR79" s="876"/>
      <c r="US79" s="876"/>
      <c r="UT79" s="876"/>
      <c r="UU79" s="876"/>
      <c r="UV79" s="876"/>
      <c r="UW79" s="876"/>
      <c r="UX79" s="876"/>
      <c r="UY79" s="876"/>
      <c r="UZ79" s="876"/>
      <c r="VA79" s="876"/>
      <c r="VB79" s="876"/>
      <c r="VC79" s="876"/>
      <c r="VD79" s="876"/>
      <c r="VE79" s="876"/>
      <c r="VF79" s="876"/>
      <c r="VG79" s="876"/>
      <c r="VH79" s="876"/>
      <c r="VI79" s="876"/>
      <c r="VJ79" s="876"/>
      <c r="VK79" s="876"/>
      <c r="VL79" s="876"/>
      <c r="VM79" s="876"/>
      <c r="VN79" s="876"/>
      <c r="VO79" s="876"/>
      <c r="VP79" s="876"/>
      <c r="VQ79" s="876"/>
      <c r="VR79" s="876"/>
      <c r="VS79" s="876"/>
      <c r="VT79" s="876"/>
      <c r="VU79" s="876"/>
      <c r="VV79" s="876"/>
      <c r="VW79" s="876"/>
      <c r="VX79" s="876"/>
      <c r="VY79" s="876"/>
      <c r="VZ79" s="876"/>
      <c r="WA79" s="876"/>
      <c r="WB79" s="876"/>
      <c r="WC79" s="876"/>
      <c r="WD79" s="876"/>
      <c r="WE79" s="876"/>
      <c r="WF79" s="876"/>
      <c r="WG79" s="876"/>
      <c r="WH79" s="876"/>
      <c r="WI79" s="876"/>
      <c r="WJ79" s="876"/>
      <c r="WK79" s="876"/>
      <c r="WL79" s="876"/>
      <c r="WM79" s="876"/>
      <c r="WN79" s="876"/>
      <c r="WO79" s="876"/>
      <c r="WP79" s="876"/>
      <c r="WQ79" s="876"/>
      <c r="WR79" s="876"/>
      <c r="WS79" s="876"/>
      <c r="WT79" s="876"/>
      <c r="WU79" s="876"/>
      <c r="WV79" s="876"/>
      <c r="WW79" s="876"/>
      <c r="WX79" s="876"/>
      <c r="WY79" s="876"/>
      <c r="WZ79" s="876"/>
      <c r="XA79" s="876"/>
      <c r="XB79" s="876"/>
      <c r="XC79" s="876"/>
      <c r="XD79" s="876"/>
      <c r="XE79" s="876"/>
      <c r="XF79" s="876"/>
      <c r="XG79" s="876"/>
      <c r="XH79" s="876"/>
      <c r="XI79" s="876"/>
      <c r="XJ79" s="876"/>
      <c r="XK79" s="876"/>
      <c r="XL79" s="876"/>
      <c r="XM79" s="876"/>
      <c r="XN79" s="876"/>
      <c r="XO79" s="876"/>
      <c r="XP79" s="876"/>
      <c r="XQ79" s="876"/>
      <c r="XR79" s="876"/>
      <c r="XS79" s="876"/>
      <c r="XT79" s="876"/>
      <c r="XU79" s="876"/>
      <c r="XV79" s="876"/>
      <c r="XW79" s="876"/>
      <c r="XX79" s="876"/>
      <c r="XY79" s="876"/>
      <c r="XZ79" s="876"/>
      <c r="YA79" s="876"/>
      <c r="YB79" s="876"/>
      <c r="YC79" s="876"/>
      <c r="YD79" s="876"/>
      <c r="YE79" s="876"/>
      <c r="YF79" s="876"/>
      <c r="YG79" s="876"/>
      <c r="YH79" s="876"/>
      <c r="YI79" s="876"/>
      <c r="YJ79" s="876"/>
      <c r="YK79" s="876"/>
      <c r="YL79" s="876"/>
      <c r="YM79" s="876"/>
      <c r="YN79" s="876"/>
      <c r="YO79" s="876"/>
      <c r="YP79" s="876"/>
      <c r="YQ79" s="876"/>
      <c r="YR79" s="876"/>
      <c r="YS79" s="876"/>
      <c r="YT79" s="876"/>
      <c r="YU79" s="876"/>
      <c r="YV79" s="876"/>
      <c r="YW79" s="876"/>
      <c r="YX79" s="876"/>
      <c r="YY79" s="876"/>
      <c r="YZ79" s="876"/>
      <c r="ZA79" s="876"/>
      <c r="ZB79" s="876"/>
      <c r="ZC79" s="876"/>
      <c r="ZD79" s="876"/>
      <c r="ZE79" s="876"/>
      <c r="ZF79" s="876"/>
      <c r="ZG79" s="876"/>
      <c r="ZH79" s="876"/>
      <c r="ZI79" s="876"/>
      <c r="ZJ79" s="876"/>
      <c r="ZK79" s="876"/>
      <c r="ZL79" s="876"/>
      <c r="ZM79" s="876"/>
      <c r="ZN79" s="876"/>
      <c r="ZO79" s="876"/>
      <c r="ZP79" s="876"/>
      <c r="ZQ79" s="876"/>
      <c r="ZR79" s="876"/>
      <c r="ZS79" s="876"/>
      <c r="ZT79" s="876"/>
      <c r="ZU79" s="876"/>
      <c r="ZV79" s="876"/>
      <c r="ZW79" s="876"/>
      <c r="ZX79" s="876"/>
      <c r="ZY79" s="876"/>
      <c r="ZZ79" s="876"/>
      <c r="AAA79" s="876"/>
      <c r="AAB79" s="876"/>
      <c r="AAC79" s="876"/>
      <c r="AAD79" s="876"/>
      <c r="AAE79" s="876"/>
      <c r="AAF79" s="876"/>
      <c r="AAG79" s="876"/>
      <c r="AAH79" s="876"/>
      <c r="AAI79" s="876"/>
      <c r="AAJ79" s="876"/>
      <c r="AAK79" s="876"/>
      <c r="AAL79" s="876"/>
      <c r="AAM79" s="876"/>
      <c r="AAN79" s="876"/>
      <c r="AAO79" s="876"/>
      <c r="AAP79" s="876"/>
      <c r="AAQ79" s="876"/>
      <c r="AAR79" s="876"/>
      <c r="AAS79" s="876"/>
      <c r="AAT79" s="876"/>
      <c r="AAU79" s="876"/>
      <c r="AAV79" s="876"/>
      <c r="AAW79" s="876"/>
      <c r="AAX79" s="876"/>
      <c r="AAY79" s="876"/>
      <c r="AAZ79" s="876"/>
      <c r="ABA79" s="876"/>
      <c r="ABB79" s="876"/>
      <c r="ABC79" s="876"/>
      <c r="ABD79" s="876"/>
      <c r="ABE79" s="876"/>
      <c r="ABF79" s="876"/>
      <c r="ABG79" s="876"/>
      <c r="ABH79" s="876"/>
      <c r="ABI79" s="876"/>
      <c r="ABJ79" s="876"/>
      <c r="ABK79" s="876"/>
      <c r="ABL79" s="876"/>
      <c r="ABM79" s="876"/>
      <c r="ABN79" s="876"/>
      <c r="ABO79" s="876"/>
      <c r="ABP79" s="876"/>
      <c r="ABQ79" s="876"/>
      <c r="ABR79" s="876"/>
      <c r="ABS79" s="876"/>
      <c r="ABT79" s="876"/>
      <c r="ABU79" s="876"/>
      <c r="ABV79" s="876"/>
      <c r="ABW79" s="876"/>
      <c r="ABX79" s="876"/>
      <c r="ABY79" s="876"/>
      <c r="ABZ79" s="876"/>
      <c r="ACA79" s="876"/>
      <c r="ACB79" s="876"/>
      <c r="ACC79" s="876"/>
      <c r="ACD79" s="876"/>
      <c r="ACE79" s="876"/>
      <c r="ACF79" s="876"/>
      <c r="ACG79" s="876"/>
      <c r="ACH79" s="876"/>
      <c r="ACI79" s="876"/>
      <c r="ACJ79" s="876"/>
      <c r="ACK79" s="876"/>
      <c r="ACL79" s="876"/>
      <c r="ACM79" s="876"/>
      <c r="ACN79" s="876"/>
      <c r="ACO79" s="876"/>
      <c r="ACP79" s="876"/>
      <c r="ACQ79" s="876"/>
      <c r="ACR79" s="876"/>
      <c r="ACS79" s="876"/>
      <c r="ACT79" s="876"/>
      <c r="ACU79" s="876"/>
      <c r="ACV79" s="876"/>
      <c r="ACW79" s="876"/>
      <c r="ACX79" s="876"/>
      <c r="ACY79" s="876"/>
      <c r="ACZ79" s="876"/>
      <c r="ADA79" s="876"/>
      <c r="ADB79" s="876"/>
      <c r="ADC79" s="876"/>
      <c r="ADD79" s="876"/>
      <c r="ADE79" s="876"/>
      <c r="ADF79" s="876"/>
      <c r="ADG79" s="876"/>
      <c r="ADH79" s="876"/>
      <c r="ADI79" s="876"/>
      <c r="ADJ79" s="876"/>
      <c r="ADK79" s="876"/>
      <c r="ADL79" s="876"/>
      <c r="ADM79" s="876"/>
      <c r="ADN79" s="876"/>
      <c r="ADO79" s="876"/>
      <c r="ADP79" s="876"/>
      <c r="ADQ79" s="876"/>
      <c r="ADR79" s="876"/>
      <c r="ADS79" s="876"/>
      <c r="ADT79" s="876"/>
      <c r="ADU79" s="876"/>
      <c r="ADV79" s="876"/>
      <c r="ADW79" s="876"/>
      <c r="ADX79" s="876"/>
      <c r="ADY79" s="876"/>
      <c r="ADZ79" s="876"/>
      <c r="AEA79" s="876"/>
      <c r="AEB79" s="876"/>
      <c r="AEC79" s="876"/>
      <c r="AED79" s="876"/>
      <c r="AEE79" s="876"/>
      <c r="AEF79" s="876"/>
      <c r="AEG79" s="876"/>
      <c r="AEH79" s="876"/>
      <c r="AEI79" s="876"/>
      <c r="AEJ79" s="876"/>
      <c r="AEK79" s="876"/>
      <c r="AEL79" s="876"/>
      <c r="AEM79" s="876"/>
      <c r="AEN79" s="876"/>
      <c r="AEO79" s="876"/>
      <c r="AEP79" s="876"/>
      <c r="AEQ79" s="876"/>
      <c r="AER79" s="876"/>
      <c r="AES79" s="876"/>
      <c r="AET79" s="876"/>
      <c r="AEU79" s="876"/>
      <c r="AEV79" s="876"/>
      <c r="AEW79" s="876"/>
      <c r="AEX79" s="876"/>
      <c r="AEY79" s="876"/>
      <c r="AEZ79" s="876"/>
      <c r="AFA79" s="876"/>
      <c r="AFB79" s="876"/>
      <c r="AFC79" s="876"/>
      <c r="AFD79" s="876"/>
      <c r="AFE79" s="876"/>
      <c r="AFF79" s="876"/>
      <c r="AFG79" s="876"/>
      <c r="AFH79" s="876"/>
      <c r="AFI79" s="876"/>
      <c r="AFJ79" s="876"/>
      <c r="AFK79" s="876"/>
      <c r="AFL79" s="876"/>
      <c r="AFM79" s="876"/>
      <c r="AFN79" s="876"/>
      <c r="AFO79" s="876"/>
      <c r="AFP79" s="876"/>
      <c r="AFQ79" s="876"/>
      <c r="AFR79" s="876"/>
      <c r="AFS79" s="876"/>
      <c r="AFT79" s="876"/>
      <c r="AFU79" s="876"/>
      <c r="AFV79" s="876"/>
      <c r="AFW79" s="876"/>
      <c r="AFX79" s="876"/>
      <c r="AFY79" s="876"/>
      <c r="AFZ79" s="876"/>
      <c r="AGA79" s="876"/>
      <c r="AGB79" s="876"/>
      <c r="AGC79" s="876"/>
      <c r="AGD79" s="876"/>
      <c r="AGE79" s="876"/>
      <c r="AGF79" s="876"/>
      <c r="AGG79" s="876"/>
      <c r="AGH79" s="876"/>
      <c r="AGI79" s="876"/>
      <c r="AGJ79" s="876"/>
      <c r="AGK79" s="876"/>
      <c r="AGL79" s="876"/>
      <c r="AGM79" s="876"/>
      <c r="AGN79" s="876"/>
      <c r="AGO79" s="876"/>
      <c r="AGP79" s="876"/>
      <c r="AGQ79" s="876"/>
      <c r="AGR79" s="876"/>
      <c r="AGS79" s="876"/>
      <c r="AGT79" s="876"/>
      <c r="AGU79" s="876"/>
      <c r="AGV79" s="876"/>
      <c r="AGW79" s="876"/>
      <c r="AGX79" s="876"/>
      <c r="AGY79" s="876"/>
      <c r="AGZ79" s="876"/>
      <c r="AHA79" s="876"/>
      <c r="AHB79" s="876"/>
      <c r="AHC79" s="876"/>
      <c r="AHD79" s="876"/>
      <c r="AHE79" s="876"/>
      <c r="AHF79" s="876"/>
      <c r="AHG79" s="876"/>
      <c r="AHH79" s="876"/>
      <c r="AHI79" s="876"/>
      <c r="AHJ79" s="876"/>
      <c r="AHK79" s="876"/>
      <c r="AHL79" s="876"/>
      <c r="AHM79" s="876"/>
      <c r="AHN79" s="876"/>
      <c r="AHO79" s="876"/>
      <c r="AHP79" s="876"/>
      <c r="AHQ79" s="876"/>
      <c r="AHR79" s="876"/>
      <c r="AHS79" s="876"/>
      <c r="AHT79" s="876"/>
      <c r="AHU79" s="876"/>
      <c r="AHV79" s="876"/>
      <c r="AHW79" s="876"/>
      <c r="AHX79" s="876"/>
      <c r="AHY79" s="876"/>
      <c r="AHZ79" s="876"/>
      <c r="AIA79" s="876"/>
      <c r="AIB79" s="876"/>
      <c r="AIC79" s="876"/>
      <c r="AID79" s="876"/>
      <c r="AIE79" s="876"/>
      <c r="AIF79" s="876"/>
      <c r="AIG79" s="876"/>
      <c r="AIH79" s="876"/>
      <c r="AII79" s="876"/>
      <c r="AIJ79" s="876"/>
      <c r="AIK79" s="876"/>
      <c r="AIL79" s="876"/>
      <c r="AIM79" s="876"/>
      <c r="AIN79" s="876"/>
      <c r="AIO79" s="876"/>
      <c r="AIP79" s="876"/>
      <c r="AIQ79" s="876"/>
      <c r="AIR79" s="876"/>
      <c r="AIS79" s="876"/>
      <c r="AIT79" s="876"/>
      <c r="AIU79" s="876"/>
      <c r="AIV79" s="876"/>
      <c r="AIW79" s="876"/>
      <c r="AIX79" s="876"/>
      <c r="AIY79" s="876"/>
      <c r="AIZ79" s="876"/>
      <c r="AJA79" s="876"/>
      <c r="AJB79" s="876"/>
      <c r="AJC79" s="876"/>
      <c r="AJD79" s="876"/>
      <c r="AJE79" s="876"/>
      <c r="AJF79" s="876"/>
      <c r="AJG79" s="876"/>
      <c r="AJH79" s="876"/>
      <c r="AJI79" s="876"/>
      <c r="AJJ79" s="876"/>
      <c r="AJK79" s="876"/>
      <c r="AJL79" s="876"/>
      <c r="AJM79" s="876"/>
      <c r="AJN79" s="876"/>
      <c r="AJO79" s="876"/>
      <c r="AJP79" s="876"/>
      <c r="AJQ79" s="876"/>
      <c r="AJR79" s="876"/>
      <c r="AJS79" s="876"/>
      <c r="AJT79" s="876"/>
      <c r="AJU79" s="876"/>
      <c r="AJV79" s="876"/>
      <c r="AJW79" s="876"/>
      <c r="AJX79" s="876"/>
      <c r="AJY79" s="876"/>
      <c r="AJZ79" s="876"/>
      <c r="AKA79" s="876"/>
      <c r="AKB79" s="876"/>
      <c r="AKC79" s="876"/>
      <c r="AKD79" s="876"/>
      <c r="AKE79" s="876"/>
      <c r="AKF79" s="876"/>
      <c r="AKG79" s="876"/>
      <c r="AKH79" s="876"/>
      <c r="AKI79" s="876"/>
      <c r="AKJ79" s="876"/>
      <c r="AKK79" s="876"/>
      <c r="AKL79" s="876"/>
      <c r="AKM79" s="876"/>
      <c r="AKN79" s="876"/>
      <c r="AKO79" s="876"/>
      <c r="AKP79" s="876"/>
      <c r="AKQ79" s="876"/>
      <c r="AKR79" s="876"/>
      <c r="AKS79" s="876"/>
      <c r="AKT79" s="876"/>
      <c r="AKU79" s="876"/>
      <c r="AKV79" s="876"/>
      <c r="AKW79" s="876"/>
      <c r="AKX79" s="876"/>
      <c r="AKY79" s="876"/>
      <c r="AKZ79" s="876"/>
      <c r="ALA79" s="876"/>
      <c r="ALB79" s="876"/>
      <c r="ALC79" s="876"/>
      <c r="ALD79" s="876"/>
      <c r="ALE79" s="876"/>
      <c r="ALF79" s="876"/>
      <c r="ALG79" s="876"/>
      <c r="ALH79" s="876"/>
      <c r="ALI79" s="876"/>
      <c r="ALJ79" s="876"/>
      <c r="ALK79" s="876"/>
      <c r="ALL79" s="876"/>
      <c r="ALM79" s="876"/>
      <c r="ALN79" s="876"/>
      <c r="ALO79" s="876"/>
      <c r="ALP79" s="876"/>
      <c r="ALQ79" s="876"/>
      <c r="ALR79" s="876"/>
      <c r="ALS79" s="876"/>
      <c r="ALT79" s="876"/>
      <c r="ALU79" s="876"/>
      <c r="ALV79" s="876"/>
      <c r="ALW79" s="876"/>
      <c r="ALX79" s="876"/>
      <c r="ALY79" s="876"/>
      <c r="ALZ79" s="876"/>
      <c r="AMA79" s="876"/>
      <c r="AMB79" s="876"/>
      <c r="AMC79" s="876"/>
      <c r="AMD79" s="876"/>
      <c r="AME79" s="876"/>
      <c r="AMF79" s="876"/>
      <c r="AMG79" s="876"/>
      <c r="AMH79" s="876"/>
      <c r="AMI79" s="876"/>
      <c r="AMJ79" s="876"/>
      <c r="AMK79" s="876"/>
      <c r="AML79" s="876"/>
      <c r="AMM79" s="876"/>
      <c r="AMN79" s="876"/>
      <c r="AMO79" s="876"/>
      <c r="AMP79" s="876"/>
      <c r="AMQ79" s="876"/>
      <c r="AMR79" s="876"/>
      <c r="AMS79" s="876"/>
      <c r="AMT79" s="876"/>
      <c r="AMU79" s="876"/>
      <c r="AMV79" s="876"/>
      <c r="AMW79" s="876"/>
      <c r="AMX79" s="876"/>
      <c r="AMY79" s="876"/>
      <c r="AMZ79" s="876"/>
      <c r="ANA79" s="876"/>
      <c r="ANB79" s="876"/>
      <c r="ANC79" s="876"/>
      <c r="AND79" s="876"/>
      <c r="ANE79" s="876"/>
      <c r="ANF79" s="876"/>
      <c r="ANG79" s="876"/>
      <c r="ANH79" s="876"/>
      <c r="ANI79" s="876"/>
      <c r="ANJ79" s="876"/>
      <c r="ANK79" s="876"/>
      <c r="ANL79" s="876"/>
      <c r="ANM79" s="876"/>
      <c r="ANN79" s="876"/>
      <c r="ANO79" s="876"/>
      <c r="ANP79" s="876"/>
      <c r="ANQ79" s="876"/>
      <c r="ANR79" s="876"/>
      <c r="ANS79" s="876"/>
      <c r="ANT79" s="876"/>
      <c r="ANU79" s="876"/>
      <c r="ANV79" s="876"/>
      <c r="ANW79" s="876"/>
      <c r="ANX79" s="876"/>
      <c r="ANY79" s="876"/>
      <c r="ANZ79" s="876"/>
      <c r="AOA79" s="876"/>
      <c r="AOB79" s="876"/>
      <c r="AOC79" s="876"/>
      <c r="AOD79" s="876"/>
      <c r="AOE79" s="876"/>
      <c r="AOF79" s="876"/>
      <c r="AOG79" s="876"/>
      <c r="AOH79" s="876"/>
      <c r="AOI79" s="876"/>
      <c r="AOJ79" s="876"/>
      <c r="AOK79" s="876"/>
      <c r="AOL79" s="876"/>
      <c r="AOM79" s="876"/>
      <c r="AON79" s="876"/>
      <c r="AOO79" s="876"/>
      <c r="AOP79" s="876"/>
      <c r="AOQ79" s="876"/>
      <c r="AOR79" s="876"/>
      <c r="AOS79" s="876"/>
      <c r="AOT79" s="876"/>
      <c r="AOU79" s="876"/>
      <c r="AOV79" s="876"/>
      <c r="AOW79" s="876"/>
      <c r="AOX79" s="876"/>
      <c r="AOY79" s="876"/>
      <c r="AOZ79" s="876"/>
      <c r="APA79" s="876"/>
      <c r="APB79" s="876"/>
      <c r="APC79" s="876"/>
      <c r="APD79" s="876"/>
      <c r="APE79" s="876"/>
      <c r="APF79" s="876"/>
      <c r="APG79" s="876"/>
      <c r="APH79" s="876"/>
      <c r="API79" s="876"/>
      <c r="APJ79" s="876"/>
      <c r="APK79" s="876"/>
      <c r="APL79" s="876"/>
      <c r="APM79" s="876"/>
      <c r="APN79" s="876"/>
      <c r="APO79" s="876"/>
      <c r="APP79" s="876"/>
      <c r="APQ79" s="876"/>
      <c r="APR79" s="876"/>
      <c r="APS79" s="876"/>
      <c r="APT79" s="876"/>
      <c r="APU79" s="876"/>
      <c r="APV79" s="876"/>
      <c r="APW79" s="876"/>
      <c r="APX79" s="876"/>
      <c r="APY79" s="876"/>
      <c r="APZ79" s="876"/>
      <c r="AQA79" s="876"/>
      <c r="AQB79" s="876"/>
      <c r="AQC79" s="876"/>
      <c r="AQD79" s="876"/>
      <c r="AQE79" s="876"/>
      <c r="AQF79" s="876"/>
      <c r="AQG79" s="876"/>
      <c r="AQH79" s="876"/>
      <c r="AQI79" s="876"/>
      <c r="AQJ79" s="876"/>
      <c r="AQK79" s="876"/>
      <c r="AQL79" s="876"/>
      <c r="AQM79" s="876"/>
      <c r="AQN79" s="876"/>
      <c r="AQO79" s="876"/>
      <c r="AQP79" s="876"/>
      <c r="AQQ79" s="876"/>
      <c r="AQR79" s="876"/>
      <c r="AQS79" s="876"/>
      <c r="AQT79" s="876"/>
      <c r="AQU79" s="876"/>
      <c r="AQV79" s="876"/>
      <c r="AQW79" s="876"/>
      <c r="AQX79" s="876"/>
      <c r="AQY79" s="876"/>
      <c r="AQZ79" s="876"/>
      <c r="ARA79" s="876"/>
      <c r="ARB79" s="876"/>
      <c r="ARC79" s="876"/>
      <c r="ARD79" s="876"/>
      <c r="ARE79" s="876"/>
      <c r="ARF79" s="876"/>
      <c r="ARG79" s="876"/>
      <c r="ARH79" s="876"/>
      <c r="ARI79" s="876"/>
      <c r="ARJ79" s="876"/>
      <c r="ARK79" s="876"/>
      <c r="ARL79" s="876"/>
      <c r="ARM79" s="876"/>
      <c r="ARN79" s="876"/>
      <c r="ARO79" s="876"/>
      <c r="ARP79" s="876"/>
      <c r="ARQ79" s="876"/>
      <c r="ARR79" s="876"/>
      <c r="ARS79" s="876"/>
      <c r="ART79" s="876"/>
      <c r="ARU79" s="876"/>
      <c r="ARV79" s="876"/>
      <c r="ARW79" s="876"/>
      <c r="ARX79" s="876"/>
      <c r="ARY79" s="876"/>
      <c r="ARZ79" s="876"/>
      <c r="ASA79" s="876"/>
      <c r="ASB79" s="876"/>
      <c r="ASC79" s="876"/>
      <c r="ASD79" s="876"/>
      <c r="ASE79" s="876"/>
      <c r="ASF79" s="876"/>
      <c r="ASG79" s="876"/>
      <c r="ASH79" s="876"/>
      <c r="ASI79" s="876"/>
      <c r="ASJ79" s="876"/>
      <c r="ASK79" s="876"/>
      <c r="ASL79" s="876"/>
      <c r="ASM79" s="876"/>
      <c r="ASN79" s="876"/>
      <c r="ASO79" s="876"/>
      <c r="ASP79" s="876"/>
      <c r="ASQ79" s="876"/>
      <c r="ASR79" s="876"/>
      <c r="ASS79" s="876"/>
      <c r="AST79" s="876"/>
      <c r="ASU79" s="876"/>
      <c r="ASV79" s="876"/>
      <c r="ASW79" s="876"/>
      <c r="ASX79" s="876"/>
      <c r="ASY79" s="876"/>
      <c r="ASZ79" s="876"/>
      <c r="ATA79" s="876"/>
      <c r="ATB79" s="876"/>
      <c r="ATC79" s="876"/>
      <c r="ATD79" s="876"/>
      <c r="ATE79" s="876"/>
      <c r="ATF79" s="876"/>
      <c r="ATG79" s="876"/>
      <c r="ATH79" s="876"/>
      <c r="ATI79" s="876"/>
      <c r="ATJ79" s="876"/>
      <c r="ATK79" s="876"/>
      <c r="ATL79" s="876"/>
      <c r="ATM79" s="876"/>
      <c r="ATN79" s="876"/>
      <c r="ATO79" s="876"/>
      <c r="ATP79" s="876"/>
      <c r="ATQ79" s="876"/>
      <c r="ATR79" s="876"/>
      <c r="ATS79" s="876"/>
      <c r="ATT79" s="876"/>
      <c r="ATU79" s="876"/>
      <c r="ATV79" s="876"/>
      <c r="ATW79" s="876"/>
      <c r="ATX79" s="876"/>
      <c r="ATY79" s="876"/>
      <c r="ATZ79" s="876"/>
      <c r="AUA79" s="876"/>
      <c r="AUB79" s="876"/>
      <c r="AUC79" s="876"/>
      <c r="AUD79" s="876"/>
      <c r="AUE79" s="876"/>
      <c r="AUF79" s="876"/>
      <c r="AUG79" s="876"/>
      <c r="AUH79" s="876"/>
      <c r="AUI79" s="876"/>
      <c r="AUJ79" s="876"/>
      <c r="AUK79" s="876"/>
      <c r="AUL79" s="876"/>
      <c r="AUM79" s="876"/>
      <c r="AUN79" s="876"/>
      <c r="AUO79" s="876"/>
      <c r="AUP79" s="876"/>
      <c r="AUQ79" s="876"/>
      <c r="AUR79" s="876"/>
      <c r="AUS79" s="876"/>
      <c r="AUT79" s="876"/>
      <c r="AUU79" s="876"/>
      <c r="AUV79" s="876"/>
      <c r="AUW79" s="876"/>
      <c r="AUX79" s="876"/>
      <c r="AUY79" s="876"/>
      <c r="AUZ79" s="876"/>
      <c r="AVA79" s="876"/>
      <c r="AVB79" s="876"/>
      <c r="AVC79" s="876"/>
      <c r="AVD79" s="876"/>
      <c r="AVE79" s="876"/>
      <c r="AVF79" s="876"/>
      <c r="AVG79" s="876"/>
      <c r="AVH79" s="876"/>
      <c r="AVI79" s="876"/>
      <c r="AVJ79" s="876"/>
      <c r="AVK79" s="876"/>
      <c r="AVL79" s="876"/>
      <c r="AVM79" s="876"/>
      <c r="AVN79" s="876"/>
      <c r="AVO79" s="876"/>
      <c r="AVP79" s="876"/>
      <c r="AVQ79" s="876"/>
      <c r="AVR79" s="876"/>
      <c r="AVS79" s="876"/>
      <c r="AVT79" s="876"/>
      <c r="AVU79" s="876"/>
      <c r="AVV79" s="876"/>
      <c r="AVW79" s="876"/>
      <c r="AVX79" s="876"/>
      <c r="AVY79" s="876"/>
      <c r="AVZ79" s="876"/>
      <c r="AWA79" s="876"/>
      <c r="AWB79" s="876"/>
      <c r="AWC79" s="876"/>
      <c r="AWD79" s="876"/>
      <c r="AWE79" s="876"/>
      <c r="AWF79" s="876"/>
      <c r="AWG79" s="876"/>
      <c r="AWH79" s="876"/>
      <c r="AWI79" s="876"/>
      <c r="AWJ79" s="876"/>
      <c r="AWK79" s="876"/>
      <c r="AWL79" s="876"/>
      <c r="AWM79" s="876"/>
      <c r="AWN79" s="876"/>
      <c r="AWO79" s="876"/>
      <c r="AWP79" s="876"/>
      <c r="AWQ79" s="876"/>
      <c r="AWR79" s="876"/>
      <c r="AWS79" s="876"/>
      <c r="AWT79" s="876"/>
      <c r="AWU79" s="876"/>
      <c r="AWV79" s="876"/>
      <c r="AWW79" s="876"/>
      <c r="AWX79" s="876"/>
      <c r="AWY79" s="876"/>
      <c r="AWZ79" s="876"/>
      <c r="AXA79" s="876"/>
      <c r="AXB79" s="876"/>
      <c r="AXC79" s="876"/>
      <c r="AXD79" s="876"/>
      <c r="AXE79" s="876"/>
      <c r="AXF79" s="876"/>
      <c r="AXG79" s="876"/>
      <c r="AXH79" s="876"/>
      <c r="AXI79" s="876"/>
      <c r="AXJ79" s="876"/>
      <c r="AXK79" s="876"/>
      <c r="AXL79" s="876"/>
      <c r="AXM79" s="876"/>
      <c r="AXN79" s="876"/>
      <c r="AXO79" s="876"/>
      <c r="AXP79" s="876"/>
      <c r="AXQ79" s="876"/>
      <c r="AXR79" s="876"/>
      <c r="AXS79" s="876"/>
      <c r="AXT79" s="876"/>
      <c r="AXU79" s="876"/>
      <c r="AXV79" s="876"/>
      <c r="AXW79" s="876"/>
      <c r="AXX79" s="876"/>
      <c r="AXY79" s="876"/>
      <c r="AXZ79" s="876"/>
      <c r="AYA79" s="876"/>
      <c r="AYB79" s="876"/>
      <c r="AYC79" s="876"/>
      <c r="AYD79" s="876"/>
      <c r="AYE79" s="876"/>
      <c r="AYF79" s="876"/>
      <c r="AYG79" s="876"/>
      <c r="AYH79" s="876"/>
      <c r="AYI79" s="876"/>
      <c r="AYJ79" s="876"/>
      <c r="AYK79" s="876"/>
      <c r="AYL79" s="876"/>
      <c r="AYM79" s="876"/>
      <c r="AYN79" s="876"/>
      <c r="AYO79" s="876"/>
      <c r="AYP79" s="876"/>
      <c r="AYQ79" s="876"/>
      <c r="AYR79" s="876"/>
      <c r="AYS79" s="876"/>
      <c r="AYT79" s="876"/>
      <c r="AYU79" s="876"/>
      <c r="AYV79" s="876"/>
      <c r="AYW79" s="876"/>
      <c r="AYX79" s="876"/>
      <c r="AYY79" s="876"/>
      <c r="AYZ79" s="876"/>
      <c r="AZA79" s="876"/>
      <c r="AZB79" s="876"/>
      <c r="AZC79" s="876"/>
      <c r="AZD79" s="876"/>
      <c r="AZE79" s="876"/>
      <c r="AZF79" s="876"/>
      <c r="AZG79" s="876"/>
      <c r="AZH79" s="876"/>
      <c r="AZI79" s="876"/>
      <c r="AZJ79" s="876"/>
      <c r="AZK79" s="876"/>
      <c r="AZL79" s="876"/>
      <c r="AZM79" s="876"/>
      <c r="AZN79" s="876"/>
      <c r="AZO79" s="876"/>
      <c r="AZP79" s="876"/>
      <c r="AZQ79" s="876"/>
      <c r="AZR79" s="876"/>
      <c r="AZS79" s="876"/>
      <c r="AZT79" s="876"/>
      <c r="AZU79" s="876"/>
      <c r="AZV79" s="876"/>
      <c r="AZW79" s="876"/>
      <c r="AZX79" s="876"/>
      <c r="AZY79" s="876"/>
      <c r="AZZ79" s="876"/>
      <c r="BAA79" s="876"/>
      <c r="BAB79" s="876"/>
      <c r="BAC79" s="876"/>
      <c r="BAD79" s="876"/>
      <c r="BAE79" s="876"/>
      <c r="BAF79" s="876"/>
      <c r="BAG79" s="876"/>
      <c r="BAH79" s="876"/>
      <c r="BAI79" s="876"/>
      <c r="BAJ79" s="876"/>
      <c r="BAK79" s="876"/>
      <c r="BAL79" s="876"/>
      <c r="BAM79" s="876"/>
      <c r="BAN79" s="876"/>
      <c r="BAO79" s="876"/>
      <c r="BAP79" s="876"/>
      <c r="BAQ79" s="876"/>
      <c r="BAR79" s="876"/>
      <c r="BAS79" s="876"/>
      <c r="BAT79" s="876"/>
      <c r="BAU79" s="876"/>
      <c r="BAV79" s="876"/>
      <c r="BAW79" s="876"/>
      <c r="BAX79" s="876"/>
      <c r="BAY79" s="876"/>
      <c r="BAZ79" s="876"/>
      <c r="BBA79" s="876"/>
      <c r="BBB79" s="876"/>
      <c r="BBC79" s="876"/>
      <c r="BBD79" s="876"/>
      <c r="BBE79" s="876"/>
      <c r="BBF79" s="876"/>
      <c r="BBG79" s="876"/>
      <c r="BBH79" s="876"/>
      <c r="BBI79" s="876"/>
      <c r="BBJ79" s="876"/>
      <c r="BBK79" s="876"/>
      <c r="BBL79" s="876"/>
      <c r="BBM79" s="876"/>
      <c r="BBN79" s="876"/>
      <c r="BBO79" s="876"/>
      <c r="BBP79" s="876"/>
      <c r="BBQ79" s="876"/>
      <c r="BBR79" s="876"/>
      <c r="BBS79" s="876"/>
      <c r="BBT79" s="876"/>
      <c r="BBU79" s="876"/>
      <c r="BBV79" s="876"/>
      <c r="BBW79" s="876"/>
      <c r="BBX79" s="876"/>
      <c r="BBY79" s="876"/>
      <c r="BBZ79" s="876"/>
      <c r="BCA79" s="876"/>
      <c r="BCB79" s="876"/>
      <c r="BCC79" s="876"/>
      <c r="BCD79" s="876"/>
      <c r="BCE79" s="876"/>
      <c r="BCF79" s="876"/>
      <c r="BCG79" s="876"/>
      <c r="BCH79" s="876"/>
      <c r="BCI79" s="876"/>
      <c r="BCJ79" s="876"/>
      <c r="BCK79" s="876"/>
      <c r="BCL79" s="876"/>
      <c r="BCM79" s="876"/>
      <c r="BCN79" s="876"/>
      <c r="BCO79" s="876"/>
      <c r="BCP79" s="876"/>
      <c r="BCQ79" s="876"/>
      <c r="BCR79" s="876"/>
      <c r="BCS79" s="876"/>
      <c r="BCT79" s="876"/>
      <c r="BCU79" s="876"/>
      <c r="BCV79" s="876"/>
      <c r="BCW79" s="876"/>
      <c r="BCX79" s="876"/>
      <c r="BCY79" s="876"/>
      <c r="BCZ79" s="876"/>
      <c r="BDA79" s="876"/>
      <c r="BDB79" s="876"/>
      <c r="BDC79" s="876"/>
      <c r="BDD79" s="876"/>
      <c r="BDE79" s="876"/>
      <c r="BDF79" s="876"/>
      <c r="BDG79" s="876"/>
      <c r="BDH79" s="876"/>
      <c r="BDI79" s="876"/>
      <c r="BDJ79" s="876"/>
      <c r="BDK79" s="876"/>
      <c r="BDL79" s="876"/>
      <c r="BDM79" s="876"/>
      <c r="BDN79" s="876"/>
      <c r="BDO79" s="876"/>
      <c r="BDP79" s="876"/>
      <c r="BDQ79" s="876"/>
      <c r="BDR79" s="876"/>
      <c r="BDS79" s="876"/>
      <c r="BDT79" s="876"/>
      <c r="BDU79" s="876"/>
      <c r="BDV79" s="876"/>
      <c r="BDW79" s="876"/>
      <c r="BDX79" s="876"/>
      <c r="BDY79" s="876"/>
      <c r="BDZ79" s="876"/>
      <c r="BEA79" s="876"/>
      <c r="BEB79" s="876"/>
      <c r="BEC79" s="876"/>
      <c r="BED79" s="876"/>
      <c r="BEE79" s="876"/>
      <c r="BEF79" s="876"/>
      <c r="BEG79" s="876"/>
      <c r="BEH79" s="876"/>
      <c r="BEI79" s="876"/>
      <c r="BEJ79" s="876"/>
      <c r="BEK79" s="876"/>
      <c r="BEL79" s="876"/>
      <c r="BEM79" s="876"/>
      <c r="BEN79" s="876"/>
      <c r="BEO79" s="876"/>
      <c r="BEP79" s="876"/>
      <c r="BEQ79" s="876"/>
      <c r="BER79" s="876"/>
      <c r="BES79" s="876"/>
      <c r="BET79" s="876"/>
      <c r="BEU79" s="876"/>
      <c r="BEV79" s="876"/>
      <c r="BEW79" s="876"/>
      <c r="BEX79" s="876"/>
      <c r="BEY79" s="876"/>
      <c r="BEZ79" s="876"/>
      <c r="BFA79" s="876"/>
      <c r="BFB79" s="876"/>
      <c r="BFC79" s="876"/>
      <c r="BFD79" s="876"/>
      <c r="BFE79" s="876"/>
      <c r="BFF79" s="876"/>
      <c r="BFG79" s="876"/>
      <c r="BFH79" s="876"/>
      <c r="BFI79" s="876"/>
      <c r="BFJ79" s="876"/>
      <c r="BFK79" s="876"/>
      <c r="BFL79" s="876"/>
      <c r="BFM79" s="876"/>
      <c r="BFN79" s="876"/>
      <c r="BFO79" s="876"/>
      <c r="BFP79" s="876"/>
      <c r="BFQ79" s="876"/>
      <c r="BFR79" s="876"/>
      <c r="BFS79" s="876"/>
      <c r="BFT79" s="876"/>
      <c r="BFU79" s="876"/>
      <c r="BFV79" s="876"/>
      <c r="BFW79" s="876"/>
      <c r="BFX79" s="876"/>
      <c r="BFY79" s="876"/>
      <c r="BFZ79" s="876"/>
      <c r="BGA79" s="876"/>
      <c r="BGB79" s="876"/>
      <c r="BGC79" s="876"/>
      <c r="BGD79" s="876"/>
      <c r="BGE79" s="876"/>
      <c r="BGF79" s="876"/>
      <c r="BGG79" s="876"/>
      <c r="BGH79" s="876"/>
      <c r="BGI79" s="876"/>
      <c r="BGJ79" s="876"/>
      <c r="BGK79" s="876"/>
      <c r="BGL79" s="876"/>
      <c r="BGM79" s="876"/>
      <c r="BGN79" s="876"/>
      <c r="BGO79" s="876"/>
      <c r="BGP79" s="876"/>
      <c r="BGQ79" s="876"/>
      <c r="BGR79" s="876"/>
      <c r="BGS79" s="876"/>
      <c r="BGT79" s="876"/>
      <c r="BGU79" s="876"/>
      <c r="BGV79" s="876"/>
      <c r="BGW79" s="876"/>
      <c r="BGX79" s="876"/>
      <c r="BGY79" s="876"/>
      <c r="BGZ79" s="876"/>
      <c r="BHA79" s="876"/>
      <c r="BHB79" s="876"/>
      <c r="BHC79" s="876"/>
      <c r="BHD79" s="876"/>
      <c r="BHE79" s="876"/>
      <c r="BHF79" s="876"/>
      <c r="BHG79" s="876"/>
      <c r="BHH79" s="876"/>
      <c r="BHI79" s="876"/>
      <c r="BHJ79" s="876"/>
      <c r="BHK79" s="876"/>
      <c r="BHL79" s="876"/>
      <c r="BHM79" s="876"/>
      <c r="BHN79" s="876"/>
      <c r="BHO79" s="876"/>
      <c r="BHP79" s="876"/>
      <c r="BHQ79" s="876"/>
      <c r="BHR79" s="876"/>
      <c r="BHS79" s="876"/>
      <c r="BHT79" s="876"/>
      <c r="BHU79" s="876"/>
      <c r="BHV79" s="876"/>
      <c r="BHW79" s="876"/>
      <c r="BHX79" s="876"/>
      <c r="BHY79" s="876"/>
      <c r="BHZ79" s="876"/>
      <c r="BIA79" s="876"/>
      <c r="BIB79" s="876"/>
      <c r="BIC79" s="876"/>
      <c r="BID79" s="876"/>
      <c r="BIE79" s="876"/>
      <c r="BIF79" s="876"/>
      <c r="BIG79" s="876"/>
      <c r="BIH79" s="876"/>
      <c r="BII79" s="876"/>
      <c r="BIJ79" s="876"/>
      <c r="BIK79" s="876"/>
      <c r="BIL79" s="876"/>
      <c r="BIM79" s="876"/>
      <c r="BIN79" s="876"/>
      <c r="BIO79" s="876"/>
      <c r="BIP79" s="876"/>
      <c r="BIQ79" s="876"/>
      <c r="BIR79" s="876"/>
      <c r="BIS79" s="876"/>
      <c r="BIT79" s="876"/>
      <c r="BIU79" s="876"/>
      <c r="BIV79" s="876"/>
      <c r="BIW79" s="876"/>
      <c r="BIX79" s="876"/>
      <c r="BIY79" s="876"/>
      <c r="BIZ79" s="876"/>
      <c r="BJA79" s="876"/>
      <c r="BJB79" s="876"/>
      <c r="BJC79" s="876"/>
      <c r="BJD79" s="876"/>
      <c r="BJE79" s="876"/>
      <c r="BJF79" s="876"/>
      <c r="BJG79" s="876"/>
      <c r="BJH79" s="876"/>
      <c r="BJI79" s="876"/>
      <c r="BJJ79" s="876"/>
      <c r="BJK79" s="876"/>
      <c r="BJL79" s="876"/>
      <c r="BJM79" s="876"/>
      <c r="BJN79" s="876"/>
      <c r="BJO79" s="876"/>
      <c r="BJP79" s="876"/>
      <c r="BJQ79" s="876"/>
      <c r="BJR79" s="876"/>
      <c r="BJS79" s="876"/>
      <c r="BJT79" s="876"/>
      <c r="BJU79" s="876"/>
      <c r="BJV79" s="876"/>
      <c r="BJW79" s="876"/>
      <c r="BJX79" s="876"/>
      <c r="BJY79" s="876"/>
      <c r="BJZ79" s="876"/>
      <c r="BKA79" s="876"/>
      <c r="BKB79" s="876"/>
      <c r="BKC79" s="876"/>
      <c r="BKD79" s="876"/>
      <c r="BKE79" s="876"/>
      <c r="BKF79" s="876"/>
      <c r="BKG79" s="876"/>
      <c r="BKH79" s="876"/>
      <c r="BKI79" s="876"/>
      <c r="BKJ79" s="876"/>
      <c r="BKK79" s="876"/>
      <c r="BKL79" s="876"/>
      <c r="BKM79" s="876"/>
      <c r="BKN79" s="876"/>
      <c r="BKO79" s="876"/>
      <c r="BKP79" s="876"/>
      <c r="BKQ79" s="876"/>
      <c r="BKR79" s="876"/>
      <c r="BKS79" s="876"/>
      <c r="BKT79" s="876"/>
      <c r="BKU79" s="876"/>
      <c r="BKV79" s="876"/>
      <c r="BKW79" s="876"/>
      <c r="BKX79" s="876"/>
      <c r="BKY79" s="876"/>
      <c r="BKZ79" s="876"/>
      <c r="BLA79" s="876"/>
      <c r="BLB79" s="876"/>
      <c r="BLC79" s="876"/>
      <c r="BLD79" s="876"/>
      <c r="BLE79" s="876"/>
      <c r="BLF79" s="876"/>
      <c r="BLG79" s="876"/>
      <c r="BLH79" s="876"/>
      <c r="BLI79" s="876"/>
      <c r="BLJ79" s="876"/>
      <c r="BLK79" s="876"/>
      <c r="BLL79" s="876"/>
      <c r="BLM79" s="876"/>
      <c r="BLN79" s="876"/>
      <c r="BLO79" s="876"/>
      <c r="BLP79" s="876"/>
      <c r="BLQ79" s="876"/>
      <c r="BLR79" s="876"/>
      <c r="BLS79" s="876"/>
      <c r="BLT79" s="876"/>
      <c r="BLU79" s="876"/>
      <c r="BLV79" s="876"/>
      <c r="BLW79" s="876"/>
      <c r="BLX79" s="876"/>
      <c r="BLY79" s="876"/>
      <c r="BLZ79" s="876"/>
      <c r="BMA79" s="876"/>
      <c r="BMB79" s="876"/>
      <c r="BMC79" s="876"/>
      <c r="BMD79" s="876"/>
      <c r="BME79" s="876"/>
      <c r="BMF79" s="876"/>
      <c r="BMG79" s="876"/>
      <c r="BMH79" s="876"/>
      <c r="BMI79" s="876"/>
      <c r="BMJ79" s="876"/>
      <c r="BMK79" s="876"/>
      <c r="BML79" s="876"/>
      <c r="BMM79" s="876"/>
      <c r="BMN79" s="876"/>
      <c r="BMO79" s="876"/>
      <c r="BMP79" s="876"/>
      <c r="BMQ79" s="876"/>
      <c r="BMR79" s="876"/>
      <c r="BMS79" s="876"/>
      <c r="BMT79" s="876"/>
      <c r="BMU79" s="876"/>
      <c r="BMV79" s="876"/>
      <c r="BMW79" s="876"/>
      <c r="BMX79" s="876"/>
      <c r="BMY79" s="876"/>
      <c r="BMZ79" s="876"/>
      <c r="BNA79" s="876"/>
      <c r="BNB79" s="876"/>
      <c r="BNC79" s="876"/>
      <c r="BND79" s="876"/>
      <c r="BNE79" s="876"/>
      <c r="BNF79" s="876"/>
      <c r="BNG79" s="876"/>
      <c r="BNH79" s="876"/>
      <c r="BNI79" s="876"/>
      <c r="BNJ79" s="876"/>
      <c r="BNK79" s="876"/>
      <c r="BNL79" s="876"/>
      <c r="BNM79" s="876"/>
      <c r="BNN79" s="876"/>
      <c r="BNO79" s="876"/>
      <c r="BNP79" s="876"/>
      <c r="BNQ79" s="876"/>
      <c r="BNR79" s="876"/>
      <c r="BNS79" s="876"/>
      <c r="BNT79" s="876"/>
      <c r="BNU79" s="876"/>
      <c r="BNV79" s="876"/>
      <c r="BNW79" s="876"/>
      <c r="BNX79" s="876"/>
      <c r="BNY79" s="876"/>
      <c r="BNZ79" s="876"/>
      <c r="BOA79" s="876"/>
      <c r="BOB79" s="876"/>
      <c r="BOC79" s="876"/>
      <c r="BOD79" s="876"/>
      <c r="BOE79" s="876"/>
      <c r="BOF79" s="876"/>
      <c r="BOG79" s="876"/>
      <c r="BOH79" s="876"/>
      <c r="BOI79" s="876"/>
      <c r="BOJ79" s="876"/>
      <c r="BOK79" s="876"/>
      <c r="BOL79" s="876"/>
      <c r="BOM79" s="876"/>
      <c r="BON79" s="876"/>
      <c r="BOO79" s="876"/>
      <c r="BOP79" s="876"/>
      <c r="BOQ79" s="876"/>
      <c r="BOR79" s="876"/>
      <c r="BOS79" s="876"/>
      <c r="BOT79" s="876"/>
      <c r="BOU79" s="876"/>
      <c r="BOV79" s="876"/>
      <c r="BOW79" s="876"/>
      <c r="BOX79" s="876"/>
      <c r="BOY79" s="876"/>
      <c r="BOZ79" s="876"/>
      <c r="BPA79" s="876"/>
      <c r="BPB79" s="876"/>
      <c r="BPC79" s="876"/>
      <c r="BPD79" s="876"/>
      <c r="BPE79" s="876"/>
      <c r="BPF79" s="876"/>
      <c r="BPG79" s="876"/>
      <c r="BPH79" s="876"/>
      <c r="BPI79" s="876"/>
      <c r="BPJ79" s="876"/>
      <c r="BPK79" s="876"/>
      <c r="BPL79" s="876"/>
      <c r="BPM79" s="876"/>
      <c r="BPN79" s="876"/>
      <c r="BPO79" s="876"/>
      <c r="BPP79" s="876"/>
      <c r="BPQ79" s="876"/>
      <c r="BPR79" s="876"/>
      <c r="BPS79" s="876"/>
      <c r="BPT79" s="876"/>
      <c r="BPU79" s="876"/>
      <c r="BPV79" s="876"/>
      <c r="BPW79" s="876"/>
      <c r="BPX79" s="876"/>
      <c r="BPY79" s="876"/>
      <c r="BPZ79" s="876"/>
      <c r="BQA79" s="876"/>
      <c r="BQB79" s="876"/>
      <c r="BQC79" s="876"/>
      <c r="BQD79" s="876"/>
      <c r="BQE79" s="876"/>
      <c r="BQF79" s="876"/>
      <c r="BQG79" s="876"/>
      <c r="BQH79" s="876"/>
      <c r="BQI79" s="876"/>
      <c r="BQJ79" s="876"/>
      <c r="BQK79" s="876"/>
      <c r="BQL79" s="876"/>
      <c r="BQM79" s="876"/>
      <c r="BQN79" s="876"/>
      <c r="BQO79" s="876"/>
      <c r="BQP79" s="876"/>
      <c r="BQQ79" s="876"/>
      <c r="BQR79" s="876"/>
      <c r="BQS79" s="876"/>
      <c r="BQT79" s="876"/>
      <c r="BQU79" s="876"/>
      <c r="BQV79" s="876"/>
      <c r="BQW79" s="876"/>
      <c r="BQX79" s="876"/>
      <c r="BQY79" s="876"/>
      <c r="BQZ79" s="876"/>
      <c r="BRA79" s="876"/>
      <c r="BRB79" s="876"/>
      <c r="BRC79" s="876"/>
      <c r="BRD79" s="876"/>
      <c r="BRE79" s="876"/>
      <c r="BRF79" s="876"/>
      <c r="BRG79" s="876"/>
      <c r="BRH79" s="876"/>
      <c r="BRI79" s="876"/>
      <c r="BRJ79" s="876"/>
      <c r="BRK79" s="876"/>
      <c r="BRL79" s="876"/>
      <c r="BRM79" s="876"/>
      <c r="BRN79" s="876"/>
      <c r="BRO79" s="876"/>
      <c r="BRP79" s="876"/>
      <c r="BRQ79" s="876"/>
      <c r="BRR79" s="876"/>
      <c r="BRS79" s="876"/>
      <c r="BRT79" s="876"/>
      <c r="BRU79" s="876"/>
      <c r="BRV79" s="876"/>
      <c r="BRW79" s="876"/>
      <c r="BRX79" s="876"/>
      <c r="BRY79" s="876"/>
      <c r="BRZ79" s="876"/>
      <c r="BSA79" s="876"/>
      <c r="BSB79" s="876"/>
      <c r="BSC79" s="876"/>
      <c r="BSD79" s="876"/>
      <c r="BSE79" s="876"/>
      <c r="BSF79" s="876"/>
      <c r="BSG79" s="876"/>
      <c r="BSH79" s="876"/>
      <c r="BSI79" s="876"/>
      <c r="BSJ79" s="876"/>
      <c r="BSK79" s="876"/>
      <c r="BSL79" s="876"/>
      <c r="BSM79" s="876"/>
      <c r="BSN79" s="876"/>
      <c r="BSO79" s="876"/>
      <c r="BSP79" s="876"/>
      <c r="BSQ79" s="876"/>
      <c r="BSR79" s="876"/>
      <c r="BSS79" s="876"/>
      <c r="BST79" s="876"/>
      <c r="BSU79" s="876"/>
      <c r="BSV79" s="876"/>
      <c r="BSW79" s="876"/>
      <c r="BSX79" s="876"/>
      <c r="BSY79" s="876"/>
      <c r="BSZ79" s="876"/>
      <c r="BTA79" s="876"/>
      <c r="BTB79" s="876"/>
      <c r="BTC79" s="876"/>
      <c r="BTD79" s="876"/>
      <c r="BTE79" s="876"/>
      <c r="BTF79" s="876"/>
      <c r="BTG79" s="876"/>
      <c r="BTH79" s="876"/>
      <c r="BTI79" s="876"/>
      <c r="BTJ79" s="876"/>
      <c r="BTK79" s="876"/>
      <c r="BTL79" s="876"/>
      <c r="BTM79" s="876"/>
      <c r="BTN79" s="876"/>
      <c r="BTO79" s="876"/>
      <c r="BTP79" s="876"/>
      <c r="BTQ79" s="876"/>
      <c r="BTR79" s="876"/>
      <c r="BTS79" s="876"/>
      <c r="BTT79" s="876"/>
      <c r="BTU79" s="876"/>
      <c r="BTV79" s="876"/>
      <c r="BTW79" s="876"/>
      <c r="BTX79" s="876"/>
      <c r="BTY79" s="876"/>
      <c r="BTZ79" s="876"/>
      <c r="BUA79" s="876"/>
      <c r="BUB79" s="876"/>
      <c r="BUC79" s="876"/>
      <c r="BUD79" s="876"/>
      <c r="BUE79" s="876"/>
      <c r="BUF79" s="876"/>
      <c r="BUG79" s="876"/>
      <c r="BUH79" s="876"/>
      <c r="BUI79" s="876"/>
      <c r="BUJ79" s="876"/>
      <c r="BUK79" s="876"/>
      <c r="BUL79" s="876"/>
      <c r="BUM79" s="876"/>
      <c r="BUN79" s="876"/>
      <c r="BUO79" s="876"/>
      <c r="BUP79" s="876"/>
      <c r="BUQ79" s="876"/>
      <c r="BUR79" s="876"/>
      <c r="BUS79" s="876"/>
      <c r="BUT79" s="876"/>
      <c r="BUU79" s="876"/>
      <c r="BUV79" s="876"/>
      <c r="BUW79" s="876"/>
      <c r="BUX79" s="876"/>
      <c r="BUY79" s="876"/>
      <c r="BUZ79" s="876"/>
      <c r="BVA79" s="876"/>
      <c r="BVB79" s="876"/>
      <c r="BVC79" s="876"/>
      <c r="BVD79" s="876"/>
      <c r="BVE79" s="876"/>
      <c r="BVF79" s="876"/>
      <c r="BVG79" s="876"/>
      <c r="BVH79" s="876"/>
      <c r="BVI79" s="876"/>
      <c r="BVJ79" s="876"/>
      <c r="BVK79" s="876"/>
      <c r="BVL79" s="876"/>
      <c r="BVM79" s="876"/>
      <c r="BVN79" s="876"/>
      <c r="BVO79" s="876"/>
      <c r="BVP79" s="876"/>
      <c r="BVQ79" s="876"/>
      <c r="BVR79" s="876"/>
      <c r="BVS79" s="876"/>
      <c r="BVT79" s="876"/>
      <c r="BVU79" s="876"/>
      <c r="BVV79" s="876"/>
      <c r="BVW79" s="876"/>
      <c r="BVX79" s="876"/>
      <c r="BVY79" s="876"/>
      <c r="BVZ79" s="876"/>
      <c r="BWA79" s="876"/>
      <c r="BWB79" s="876"/>
      <c r="BWC79" s="876"/>
      <c r="BWD79" s="876"/>
      <c r="BWE79" s="876"/>
      <c r="BWF79" s="876"/>
      <c r="BWG79" s="876"/>
      <c r="BWH79" s="876"/>
      <c r="BWI79" s="876"/>
      <c r="BWJ79" s="876"/>
      <c r="BWK79" s="876"/>
      <c r="BWL79" s="876"/>
      <c r="BWM79" s="876"/>
      <c r="BWN79" s="876"/>
      <c r="BWO79" s="876"/>
      <c r="BWP79" s="876"/>
      <c r="BWQ79" s="876"/>
      <c r="BWR79" s="876"/>
      <c r="BWS79" s="876"/>
      <c r="BWT79" s="876"/>
      <c r="BWU79" s="876"/>
      <c r="BWV79" s="876"/>
      <c r="BWW79" s="876"/>
      <c r="BWX79" s="876"/>
      <c r="BWY79" s="876"/>
      <c r="BWZ79" s="876"/>
      <c r="BXA79" s="876"/>
      <c r="BXB79" s="876"/>
      <c r="BXC79" s="876"/>
      <c r="BXD79" s="876"/>
      <c r="BXE79" s="876"/>
      <c r="BXF79" s="876"/>
      <c r="BXG79" s="876"/>
      <c r="BXH79" s="876"/>
      <c r="BXI79" s="876"/>
      <c r="BXJ79" s="876"/>
      <c r="BXK79" s="876"/>
      <c r="BXL79" s="876"/>
      <c r="BXM79" s="876"/>
      <c r="BXN79" s="876"/>
      <c r="BXO79" s="876"/>
      <c r="BXP79" s="876"/>
      <c r="BXQ79" s="876"/>
      <c r="BXR79" s="876"/>
      <c r="BXS79" s="876"/>
      <c r="BXT79" s="876"/>
      <c r="BXU79" s="876"/>
      <c r="BXV79" s="876"/>
      <c r="BXW79" s="876"/>
      <c r="BXX79" s="876"/>
      <c r="BXY79" s="876"/>
      <c r="BXZ79" s="876"/>
      <c r="BYA79" s="876"/>
      <c r="BYB79" s="876"/>
      <c r="BYC79" s="876"/>
      <c r="BYD79" s="876"/>
      <c r="BYE79" s="876"/>
      <c r="BYF79" s="876"/>
      <c r="BYG79" s="876"/>
      <c r="BYH79" s="876"/>
      <c r="BYI79" s="876"/>
      <c r="BYJ79" s="876"/>
      <c r="BYK79" s="876"/>
      <c r="BYL79" s="876"/>
      <c r="BYM79" s="876"/>
      <c r="BYN79" s="876"/>
      <c r="BYO79" s="876"/>
      <c r="BYP79" s="876"/>
      <c r="BYQ79" s="876"/>
      <c r="BYR79" s="876"/>
      <c r="BYS79" s="876"/>
      <c r="BYT79" s="876"/>
      <c r="BYU79" s="876"/>
      <c r="BYV79" s="876"/>
      <c r="BYW79" s="876"/>
      <c r="BYX79" s="876"/>
      <c r="BYY79" s="876"/>
      <c r="BYZ79" s="876"/>
      <c r="BZA79" s="876"/>
      <c r="BZB79" s="876"/>
      <c r="BZC79" s="876"/>
      <c r="BZD79" s="876"/>
      <c r="BZE79" s="876"/>
      <c r="BZF79" s="876"/>
      <c r="BZG79" s="876"/>
      <c r="BZH79" s="876"/>
      <c r="BZI79" s="876"/>
      <c r="BZJ79" s="876"/>
      <c r="BZK79" s="876"/>
      <c r="BZL79" s="876"/>
      <c r="BZM79" s="876"/>
      <c r="BZN79" s="876"/>
      <c r="BZO79" s="876"/>
      <c r="BZP79" s="876"/>
      <c r="BZQ79" s="876"/>
      <c r="BZR79" s="876"/>
      <c r="BZS79" s="876"/>
      <c r="BZT79" s="876"/>
      <c r="BZU79" s="876"/>
      <c r="BZV79" s="876"/>
      <c r="BZW79" s="876"/>
      <c r="BZX79" s="876"/>
      <c r="BZY79" s="876"/>
      <c r="BZZ79" s="876"/>
      <c r="CAA79" s="876"/>
      <c r="CAB79" s="876"/>
      <c r="CAC79" s="876"/>
      <c r="CAD79" s="876"/>
      <c r="CAE79" s="876"/>
      <c r="CAF79" s="876"/>
      <c r="CAG79" s="876"/>
      <c r="CAH79" s="876"/>
      <c r="CAI79" s="876"/>
      <c r="CAJ79" s="876"/>
      <c r="CAK79" s="876"/>
      <c r="CAL79" s="876"/>
      <c r="CAM79" s="876"/>
      <c r="CAN79" s="876"/>
      <c r="CAO79" s="876"/>
      <c r="CAP79" s="876"/>
      <c r="CAQ79" s="876"/>
      <c r="CAR79" s="876"/>
      <c r="CAS79" s="876"/>
      <c r="CAT79" s="876"/>
      <c r="CAU79" s="876"/>
      <c r="CAV79" s="876"/>
      <c r="CAW79" s="876"/>
      <c r="CAX79" s="876"/>
      <c r="CAY79" s="876"/>
      <c r="CAZ79" s="876"/>
      <c r="CBA79" s="876"/>
      <c r="CBB79" s="876"/>
      <c r="CBC79" s="876"/>
      <c r="CBD79" s="876"/>
      <c r="CBE79" s="876"/>
      <c r="CBF79" s="876"/>
      <c r="CBG79" s="876"/>
      <c r="CBH79" s="876"/>
      <c r="CBI79" s="876"/>
      <c r="CBJ79" s="876"/>
      <c r="CBK79" s="876"/>
      <c r="CBL79" s="876"/>
      <c r="CBM79" s="876"/>
      <c r="CBN79" s="876"/>
      <c r="CBO79" s="876"/>
      <c r="CBP79" s="876"/>
      <c r="CBQ79" s="876"/>
      <c r="CBR79" s="876"/>
      <c r="CBS79" s="876"/>
      <c r="CBT79" s="876"/>
      <c r="CBU79" s="876"/>
      <c r="CBV79" s="876"/>
      <c r="CBW79" s="876"/>
      <c r="CBX79" s="876"/>
      <c r="CBY79" s="876"/>
      <c r="CBZ79" s="876"/>
      <c r="CCA79" s="876"/>
      <c r="CCB79" s="876"/>
      <c r="CCC79" s="876"/>
      <c r="CCD79" s="876"/>
      <c r="CCE79" s="876"/>
      <c r="CCF79" s="876"/>
      <c r="CCG79" s="876"/>
      <c r="CCH79" s="876"/>
      <c r="CCI79" s="876"/>
      <c r="CCJ79" s="876"/>
      <c r="CCK79" s="876"/>
      <c r="CCL79" s="876"/>
      <c r="CCM79" s="876"/>
      <c r="CCN79" s="876"/>
      <c r="CCO79" s="876"/>
      <c r="CCP79" s="876"/>
      <c r="CCQ79" s="876"/>
      <c r="CCR79" s="876"/>
      <c r="CCS79" s="876"/>
      <c r="CCT79" s="876"/>
      <c r="CCU79" s="876"/>
      <c r="CCV79" s="876"/>
      <c r="CCW79" s="876"/>
      <c r="CCX79" s="876"/>
      <c r="CCY79" s="876"/>
      <c r="CCZ79" s="876"/>
      <c r="CDA79" s="876"/>
      <c r="CDB79" s="876"/>
      <c r="CDC79" s="876"/>
      <c r="CDD79" s="876"/>
      <c r="CDE79" s="876"/>
      <c r="CDF79" s="876"/>
      <c r="CDG79" s="876"/>
      <c r="CDH79" s="876"/>
      <c r="CDI79" s="876"/>
      <c r="CDJ79" s="876"/>
      <c r="CDK79" s="876"/>
      <c r="CDL79" s="876"/>
      <c r="CDM79" s="876"/>
      <c r="CDN79" s="876"/>
      <c r="CDO79" s="876"/>
      <c r="CDP79" s="876"/>
      <c r="CDQ79" s="876"/>
      <c r="CDR79" s="876"/>
      <c r="CDS79" s="876"/>
      <c r="CDT79" s="876"/>
      <c r="CDU79" s="876"/>
      <c r="CDV79" s="876"/>
      <c r="CDW79" s="876"/>
      <c r="CDX79" s="876"/>
      <c r="CDY79" s="876"/>
      <c r="CDZ79" s="876"/>
      <c r="CEA79" s="876"/>
      <c r="CEB79" s="876"/>
      <c r="CEC79" s="876"/>
      <c r="CED79" s="876"/>
      <c r="CEE79" s="876"/>
      <c r="CEF79" s="876"/>
      <c r="CEG79" s="876"/>
      <c r="CEH79" s="876"/>
      <c r="CEI79" s="876"/>
      <c r="CEJ79" s="876"/>
      <c r="CEK79" s="876"/>
      <c r="CEL79" s="876"/>
      <c r="CEM79" s="876"/>
      <c r="CEN79" s="876"/>
      <c r="CEO79" s="876"/>
      <c r="CEP79" s="876"/>
      <c r="CEQ79" s="876"/>
      <c r="CER79" s="876"/>
      <c r="CES79" s="876"/>
      <c r="CET79" s="876"/>
      <c r="CEU79" s="876"/>
      <c r="CEV79" s="876"/>
      <c r="CEW79" s="876"/>
      <c r="CEX79" s="876"/>
      <c r="CEY79" s="876"/>
      <c r="CEZ79" s="876"/>
      <c r="CFA79" s="876"/>
      <c r="CFB79" s="876"/>
      <c r="CFC79" s="876"/>
      <c r="CFD79" s="876"/>
      <c r="CFE79" s="876"/>
      <c r="CFF79" s="876"/>
      <c r="CFG79" s="876"/>
      <c r="CFH79" s="876"/>
      <c r="CFI79" s="876"/>
      <c r="CFJ79" s="876"/>
      <c r="CFK79" s="876"/>
      <c r="CFL79" s="876"/>
      <c r="CFM79" s="876"/>
      <c r="CFN79" s="876"/>
      <c r="CFO79" s="876"/>
      <c r="CFP79" s="876"/>
      <c r="CFQ79" s="876"/>
      <c r="CFR79" s="876"/>
      <c r="CFS79" s="876"/>
      <c r="CFT79" s="876"/>
      <c r="CFU79" s="876"/>
      <c r="CFV79" s="876"/>
      <c r="CFW79" s="876"/>
      <c r="CFX79" s="876"/>
      <c r="CFY79" s="876"/>
      <c r="CFZ79" s="876"/>
      <c r="CGA79" s="876"/>
      <c r="CGB79" s="876"/>
      <c r="CGC79" s="876"/>
      <c r="CGD79" s="876"/>
      <c r="CGE79" s="876"/>
      <c r="CGF79" s="876"/>
      <c r="CGG79" s="876"/>
      <c r="CGH79" s="876"/>
      <c r="CGI79" s="876"/>
      <c r="CGJ79" s="876"/>
      <c r="CGK79" s="876"/>
      <c r="CGL79" s="876"/>
      <c r="CGM79" s="876"/>
      <c r="CGN79" s="876"/>
      <c r="CGO79" s="876"/>
      <c r="CGP79" s="876"/>
      <c r="CGQ79" s="876"/>
      <c r="CGR79" s="876"/>
      <c r="CGS79" s="876"/>
      <c r="CGT79" s="876"/>
      <c r="CGU79" s="876"/>
      <c r="CGV79" s="876"/>
      <c r="CGW79" s="876"/>
      <c r="CGX79" s="876"/>
      <c r="CGY79" s="876"/>
      <c r="CGZ79" s="876"/>
      <c r="CHA79" s="876"/>
      <c r="CHB79" s="876"/>
      <c r="CHC79" s="876"/>
      <c r="CHD79" s="876"/>
      <c r="CHE79" s="876"/>
      <c r="CHF79" s="876"/>
      <c r="CHG79" s="876"/>
      <c r="CHH79" s="876"/>
      <c r="CHI79" s="876"/>
      <c r="CHJ79" s="876"/>
      <c r="CHK79" s="876"/>
      <c r="CHL79" s="876"/>
      <c r="CHM79" s="876"/>
      <c r="CHN79" s="876"/>
      <c r="CHO79" s="876"/>
      <c r="CHP79" s="876"/>
      <c r="CHQ79" s="876"/>
      <c r="CHR79" s="876"/>
      <c r="CHS79" s="876"/>
      <c r="CHT79" s="876"/>
      <c r="CHU79" s="876"/>
      <c r="CHV79" s="876"/>
      <c r="CHW79" s="876"/>
      <c r="CHX79" s="876"/>
      <c r="CHY79" s="876"/>
      <c r="CHZ79" s="876"/>
      <c r="CIA79" s="876"/>
      <c r="CIB79" s="876"/>
      <c r="CIC79" s="876"/>
      <c r="CID79" s="876"/>
      <c r="CIE79" s="876"/>
      <c r="CIF79" s="876"/>
      <c r="CIG79" s="876"/>
      <c r="CIH79" s="876"/>
      <c r="CII79" s="876"/>
      <c r="CIJ79" s="876"/>
      <c r="CIK79" s="876"/>
      <c r="CIL79" s="876"/>
      <c r="CIM79" s="876"/>
      <c r="CIN79" s="876"/>
      <c r="CIO79" s="876"/>
      <c r="CIP79" s="876"/>
      <c r="CIQ79" s="876"/>
      <c r="CIR79" s="876"/>
      <c r="CIS79" s="876"/>
      <c r="CIT79" s="876"/>
      <c r="CIU79" s="876"/>
      <c r="CIV79" s="876"/>
      <c r="CIW79" s="876"/>
      <c r="CIX79" s="876"/>
      <c r="CIY79" s="876"/>
      <c r="CIZ79" s="876"/>
      <c r="CJA79" s="876"/>
      <c r="CJB79" s="876"/>
      <c r="CJC79" s="876"/>
      <c r="CJD79" s="876"/>
      <c r="CJE79" s="876"/>
      <c r="CJF79" s="876"/>
      <c r="CJG79" s="876"/>
      <c r="CJH79" s="876"/>
      <c r="CJI79" s="876"/>
      <c r="CJJ79" s="876"/>
      <c r="CJK79" s="876"/>
      <c r="CJL79" s="876"/>
      <c r="CJM79" s="876"/>
      <c r="CJN79" s="876"/>
      <c r="CJO79" s="876"/>
      <c r="CJP79" s="876"/>
      <c r="CJQ79" s="876"/>
      <c r="CJR79" s="876"/>
      <c r="CJS79" s="876"/>
      <c r="CJT79" s="876"/>
      <c r="CJU79" s="876"/>
      <c r="CJV79" s="876"/>
      <c r="CJW79" s="876"/>
      <c r="CJX79" s="876"/>
      <c r="CJY79" s="876"/>
      <c r="CJZ79" s="876"/>
      <c r="CKA79" s="876"/>
      <c r="CKB79" s="876"/>
      <c r="CKC79" s="876"/>
      <c r="CKD79" s="876"/>
      <c r="CKE79" s="876"/>
      <c r="CKF79" s="876"/>
      <c r="CKG79" s="876"/>
      <c r="CKH79" s="876"/>
      <c r="CKI79" s="876"/>
      <c r="CKJ79" s="876"/>
      <c r="CKK79" s="876"/>
      <c r="CKL79" s="876"/>
      <c r="CKM79" s="876"/>
      <c r="CKN79" s="876"/>
      <c r="CKO79" s="876"/>
      <c r="CKP79" s="876"/>
      <c r="CKQ79" s="876"/>
      <c r="CKR79" s="876"/>
      <c r="CKS79" s="876"/>
      <c r="CKT79" s="876"/>
      <c r="CKU79" s="876"/>
      <c r="CKV79" s="876"/>
      <c r="CKW79" s="876"/>
      <c r="CKX79" s="876"/>
      <c r="CKY79" s="876"/>
      <c r="CKZ79" s="876"/>
      <c r="CLA79" s="876"/>
      <c r="CLB79" s="876"/>
      <c r="CLC79" s="876"/>
      <c r="CLD79" s="876"/>
      <c r="CLE79" s="876"/>
      <c r="CLF79" s="876"/>
      <c r="CLG79" s="876"/>
      <c r="CLH79" s="876"/>
      <c r="CLI79" s="876"/>
      <c r="CLJ79" s="876"/>
      <c r="CLK79" s="876"/>
      <c r="CLL79" s="876"/>
      <c r="CLM79" s="876"/>
      <c r="CLN79" s="876"/>
      <c r="CLO79" s="876"/>
      <c r="CLP79" s="876"/>
      <c r="CLQ79" s="876"/>
      <c r="CLR79" s="876"/>
      <c r="CLS79" s="876"/>
      <c r="CLT79" s="876"/>
      <c r="CLU79" s="876"/>
      <c r="CLV79" s="876"/>
      <c r="CLW79" s="876"/>
      <c r="CLX79" s="876"/>
      <c r="CLY79" s="876"/>
      <c r="CLZ79" s="876"/>
      <c r="CMA79" s="876"/>
      <c r="CMB79" s="876"/>
      <c r="CMC79" s="876"/>
      <c r="CMD79" s="876"/>
      <c r="CME79" s="876"/>
      <c r="CMF79" s="876"/>
      <c r="CMG79" s="876"/>
      <c r="CMH79" s="876"/>
      <c r="CMI79" s="876"/>
      <c r="CMJ79" s="876"/>
      <c r="CMK79" s="876"/>
      <c r="CML79" s="876"/>
      <c r="CMM79" s="876"/>
      <c r="CMN79" s="876"/>
      <c r="CMO79" s="876"/>
      <c r="CMP79" s="876"/>
      <c r="CMQ79" s="876"/>
      <c r="CMR79" s="876"/>
      <c r="CMS79" s="876"/>
      <c r="CMT79" s="876"/>
      <c r="CMU79" s="876"/>
      <c r="CMV79" s="876"/>
      <c r="CMW79" s="876"/>
      <c r="CMX79" s="876"/>
      <c r="CMY79" s="876"/>
      <c r="CMZ79" s="876"/>
      <c r="CNA79" s="876"/>
      <c r="CNB79" s="876"/>
      <c r="CNC79" s="876"/>
      <c r="CND79" s="876"/>
      <c r="CNE79" s="876"/>
      <c r="CNF79" s="876"/>
      <c r="CNG79" s="876"/>
      <c r="CNH79" s="876"/>
      <c r="CNI79" s="876"/>
      <c r="CNJ79" s="876"/>
      <c r="CNK79" s="876"/>
      <c r="CNL79" s="876"/>
      <c r="CNM79" s="876"/>
      <c r="CNN79" s="876"/>
      <c r="CNO79" s="876"/>
      <c r="CNP79" s="876"/>
      <c r="CNQ79" s="876"/>
      <c r="CNR79" s="876"/>
      <c r="CNS79" s="876"/>
      <c r="CNT79" s="876"/>
      <c r="CNU79" s="876"/>
      <c r="CNV79" s="876"/>
      <c r="CNW79" s="876"/>
      <c r="CNX79" s="876"/>
      <c r="CNY79" s="876"/>
      <c r="CNZ79" s="876"/>
      <c r="COA79" s="876"/>
      <c r="COB79" s="876"/>
      <c r="COC79" s="876"/>
      <c r="COD79" s="876"/>
      <c r="COE79" s="876"/>
      <c r="COF79" s="876"/>
      <c r="COG79" s="876"/>
      <c r="COH79" s="876"/>
      <c r="COI79" s="876"/>
      <c r="COJ79" s="876"/>
      <c r="COK79" s="876"/>
      <c r="COL79" s="876"/>
      <c r="COM79" s="876"/>
      <c r="CON79" s="876"/>
      <c r="COO79" s="876"/>
      <c r="COP79" s="876"/>
      <c r="COQ79" s="876"/>
      <c r="COR79" s="876"/>
      <c r="COS79" s="876"/>
      <c r="COT79" s="876"/>
      <c r="COU79" s="876"/>
      <c r="COV79" s="876"/>
      <c r="COW79" s="876"/>
      <c r="COX79" s="876"/>
      <c r="COY79" s="876"/>
      <c r="COZ79" s="876"/>
      <c r="CPA79" s="876"/>
      <c r="CPB79" s="876"/>
      <c r="CPC79" s="876"/>
      <c r="CPD79" s="876"/>
      <c r="CPE79" s="876"/>
      <c r="CPF79" s="876"/>
      <c r="CPG79" s="876"/>
      <c r="CPH79" s="876"/>
      <c r="CPI79" s="876"/>
      <c r="CPJ79" s="876"/>
      <c r="CPK79" s="876"/>
      <c r="CPL79" s="876"/>
      <c r="CPM79" s="876"/>
      <c r="CPN79" s="876"/>
      <c r="CPO79" s="876"/>
      <c r="CPP79" s="876"/>
      <c r="CPQ79" s="876"/>
      <c r="CPR79" s="876"/>
      <c r="CPS79" s="876"/>
      <c r="CPT79" s="876"/>
      <c r="CPU79" s="876"/>
      <c r="CPV79" s="876"/>
      <c r="CPW79" s="876"/>
      <c r="CPX79" s="876"/>
      <c r="CPY79" s="876"/>
      <c r="CPZ79" s="876"/>
      <c r="CQA79" s="876"/>
      <c r="CQB79" s="876"/>
      <c r="CQC79" s="876"/>
      <c r="CQD79" s="876"/>
      <c r="CQE79" s="876"/>
      <c r="CQF79" s="876"/>
      <c r="CQG79" s="876"/>
      <c r="CQH79" s="876"/>
      <c r="CQI79" s="876"/>
      <c r="CQJ79" s="876"/>
      <c r="CQK79" s="876"/>
      <c r="CQL79" s="876"/>
      <c r="CQM79" s="876"/>
      <c r="CQN79" s="876"/>
      <c r="CQO79" s="876"/>
      <c r="CQP79" s="876"/>
      <c r="CQQ79" s="876"/>
      <c r="CQR79" s="876"/>
      <c r="CQS79" s="876"/>
      <c r="CQT79" s="876"/>
      <c r="CQU79" s="876"/>
      <c r="CQV79" s="876"/>
      <c r="CQW79" s="876"/>
      <c r="CQX79" s="876"/>
      <c r="CQY79" s="876"/>
      <c r="CQZ79" s="876"/>
      <c r="CRA79" s="876"/>
      <c r="CRB79" s="876"/>
      <c r="CRC79" s="876"/>
      <c r="CRD79" s="876"/>
      <c r="CRE79" s="876"/>
      <c r="CRF79" s="876"/>
      <c r="CRG79" s="876"/>
      <c r="CRH79" s="876"/>
      <c r="CRI79" s="876"/>
      <c r="CRJ79" s="876"/>
      <c r="CRK79" s="876"/>
      <c r="CRL79" s="876"/>
      <c r="CRM79" s="876"/>
      <c r="CRN79" s="876"/>
      <c r="CRO79" s="876"/>
      <c r="CRP79" s="876"/>
      <c r="CRQ79" s="876"/>
      <c r="CRR79" s="876"/>
      <c r="CRS79" s="876"/>
      <c r="CRT79" s="876"/>
      <c r="CRU79" s="876"/>
      <c r="CRV79" s="876"/>
      <c r="CRW79" s="876"/>
      <c r="CRX79" s="876"/>
      <c r="CRY79" s="876"/>
      <c r="CRZ79" s="876"/>
      <c r="CSA79" s="876"/>
      <c r="CSB79" s="876"/>
      <c r="CSC79" s="876"/>
      <c r="CSD79" s="876"/>
      <c r="CSE79" s="876"/>
      <c r="CSF79" s="876"/>
      <c r="CSG79" s="876"/>
      <c r="CSH79" s="876"/>
      <c r="CSI79" s="876"/>
      <c r="CSJ79" s="876"/>
      <c r="CSK79" s="876"/>
      <c r="CSL79" s="876"/>
      <c r="CSM79" s="876"/>
      <c r="CSN79" s="876"/>
      <c r="CSO79" s="876"/>
      <c r="CSP79" s="876"/>
      <c r="CSQ79" s="876"/>
      <c r="CSR79" s="876"/>
      <c r="CSS79" s="876"/>
      <c r="CST79" s="876"/>
      <c r="CSU79" s="876"/>
      <c r="CSV79" s="876"/>
      <c r="CSW79" s="876"/>
      <c r="CSX79" s="876"/>
      <c r="CSY79" s="876"/>
      <c r="CSZ79" s="876"/>
      <c r="CTA79" s="876"/>
      <c r="CTB79" s="876"/>
      <c r="CTC79" s="876"/>
      <c r="CTD79" s="876"/>
      <c r="CTE79" s="876"/>
      <c r="CTF79" s="876"/>
      <c r="CTG79" s="876"/>
      <c r="CTH79" s="876"/>
      <c r="CTI79" s="876"/>
      <c r="CTJ79" s="876"/>
      <c r="CTK79" s="876"/>
      <c r="CTL79" s="876"/>
      <c r="CTM79" s="876"/>
      <c r="CTN79" s="876"/>
      <c r="CTO79" s="876"/>
      <c r="CTP79" s="876"/>
      <c r="CTQ79" s="876"/>
      <c r="CTR79" s="876"/>
      <c r="CTS79" s="876"/>
      <c r="CTT79" s="876"/>
      <c r="CTU79" s="876"/>
      <c r="CTV79" s="876"/>
      <c r="CTW79" s="876"/>
      <c r="CTX79" s="876"/>
      <c r="CTY79" s="876"/>
      <c r="CTZ79" s="876"/>
      <c r="CUA79" s="876"/>
      <c r="CUB79" s="876"/>
      <c r="CUC79" s="876"/>
      <c r="CUD79" s="876"/>
      <c r="CUE79" s="876"/>
      <c r="CUF79" s="876"/>
      <c r="CUG79" s="876"/>
      <c r="CUH79" s="876"/>
      <c r="CUI79" s="876"/>
      <c r="CUJ79" s="876"/>
      <c r="CUK79" s="876"/>
      <c r="CUL79" s="876"/>
      <c r="CUM79" s="876"/>
      <c r="CUN79" s="876"/>
      <c r="CUO79" s="876"/>
      <c r="CUP79" s="876"/>
      <c r="CUQ79" s="876"/>
      <c r="CUR79" s="876"/>
      <c r="CUS79" s="876"/>
      <c r="CUT79" s="876"/>
      <c r="CUU79" s="876"/>
      <c r="CUV79" s="876"/>
      <c r="CUW79" s="876"/>
      <c r="CUX79" s="876"/>
      <c r="CUY79" s="876"/>
      <c r="CUZ79" s="876"/>
      <c r="CVA79" s="876"/>
      <c r="CVB79" s="876"/>
      <c r="CVC79" s="876"/>
      <c r="CVD79" s="876"/>
      <c r="CVE79" s="876"/>
      <c r="CVF79" s="876"/>
      <c r="CVG79" s="876"/>
      <c r="CVH79" s="876"/>
      <c r="CVI79" s="876"/>
      <c r="CVJ79" s="876"/>
      <c r="CVK79" s="876"/>
      <c r="CVL79" s="876"/>
      <c r="CVM79" s="876"/>
      <c r="CVN79" s="876"/>
      <c r="CVO79" s="876"/>
      <c r="CVP79" s="876"/>
      <c r="CVQ79" s="876"/>
      <c r="CVR79" s="876"/>
      <c r="CVS79" s="876"/>
      <c r="CVT79" s="876"/>
      <c r="CVU79" s="876"/>
      <c r="CVV79" s="876"/>
      <c r="CVW79" s="876"/>
      <c r="CVX79" s="876"/>
      <c r="CVY79" s="876"/>
      <c r="CVZ79" s="876"/>
      <c r="CWA79" s="876"/>
      <c r="CWB79" s="876"/>
      <c r="CWC79" s="876"/>
      <c r="CWD79" s="876"/>
      <c r="CWE79" s="876"/>
      <c r="CWF79" s="876"/>
      <c r="CWG79" s="876"/>
      <c r="CWH79" s="876"/>
      <c r="CWI79" s="876"/>
      <c r="CWJ79" s="876"/>
      <c r="CWK79" s="876"/>
      <c r="CWL79" s="876"/>
      <c r="CWM79" s="876"/>
      <c r="CWN79" s="876"/>
      <c r="CWO79" s="876"/>
      <c r="CWP79" s="876"/>
      <c r="CWQ79" s="876"/>
      <c r="CWR79" s="876"/>
      <c r="CWS79" s="876"/>
      <c r="CWT79" s="876"/>
      <c r="CWU79" s="876"/>
      <c r="CWV79" s="876"/>
      <c r="CWW79" s="876"/>
      <c r="CWX79" s="876"/>
      <c r="CWY79" s="876"/>
      <c r="CWZ79" s="876"/>
      <c r="CXA79" s="876"/>
      <c r="CXB79" s="876"/>
      <c r="CXC79" s="876"/>
      <c r="CXD79" s="876"/>
      <c r="CXE79" s="876"/>
      <c r="CXF79" s="876"/>
      <c r="CXG79" s="876"/>
      <c r="CXH79" s="876"/>
      <c r="CXI79" s="876"/>
      <c r="CXJ79" s="876"/>
      <c r="CXK79" s="876"/>
      <c r="CXL79" s="876"/>
      <c r="CXM79" s="876"/>
      <c r="CXN79" s="876"/>
      <c r="CXO79" s="876"/>
      <c r="CXP79" s="876"/>
      <c r="CXQ79" s="876"/>
      <c r="CXR79" s="876"/>
      <c r="CXS79" s="876"/>
      <c r="CXT79" s="876"/>
      <c r="CXU79" s="876"/>
      <c r="CXV79" s="876"/>
      <c r="CXW79" s="876"/>
      <c r="CXX79" s="876"/>
      <c r="CXY79" s="876"/>
      <c r="CXZ79" s="876"/>
      <c r="CYA79" s="876"/>
      <c r="CYB79" s="876"/>
      <c r="CYC79" s="876"/>
      <c r="CYD79" s="876"/>
      <c r="CYE79" s="876"/>
      <c r="CYF79" s="876"/>
      <c r="CYG79" s="876"/>
      <c r="CYH79" s="876"/>
      <c r="CYI79" s="876"/>
      <c r="CYJ79" s="876"/>
      <c r="CYK79" s="876"/>
      <c r="CYL79" s="876"/>
      <c r="CYM79" s="876"/>
      <c r="CYN79" s="876"/>
      <c r="CYO79" s="876"/>
      <c r="CYP79" s="876"/>
      <c r="CYQ79" s="876"/>
      <c r="CYR79" s="876"/>
      <c r="CYS79" s="876"/>
      <c r="CYT79" s="876"/>
      <c r="CYU79" s="876"/>
      <c r="CYV79" s="876"/>
      <c r="CYW79" s="876"/>
      <c r="CYX79" s="876"/>
      <c r="CYY79" s="876"/>
      <c r="CYZ79" s="876"/>
      <c r="CZA79" s="876"/>
      <c r="CZB79" s="876"/>
      <c r="CZC79" s="876"/>
      <c r="CZD79" s="876"/>
      <c r="CZE79" s="876"/>
      <c r="CZF79" s="876"/>
      <c r="CZG79" s="876"/>
      <c r="CZH79" s="876"/>
      <c r="CZI79" s="876"/>
      <c r="CZJ79" s="876"/>
      <c r="CZK79" s="876"/>
      <c r="CZL79" s="876"/>
      <c r="CZM79" s="876"/>
      <c r="CZN79" s="876"/>
      <c r="CZO79" s="876"/>
      <c r="CZP79" s="876"/>
      <c r="CZQ79" s="876"/>
      <c r="CZR79" s="876"/>
      <c r="CZS79" s="876"/>
      <c r="CZT79" s="876"/>
      <c r="CZU79" s="876"/>
      <c r="CZV79" s="876"/>
      <c r="CZW79" s="876"/>
      <c r="CZX79" s="876"/>
      <c r="CZY79" s="876"/>
      <c r="CZZ79" s="876"/>
      <c r="DAA79" s="876"/>
      <c r="DAB79" s="876"/>
      <c r="DAC79" s="876"/>
      <c r="DAD79" s="876"/>
      <c r="DAE79" s="876"/>
      <c r="DAF79" s="876"/>
      <c r="DAG79" s="876"/>
      <c r="DAH79" s="876"/>
      <c r="DAI79" s="876"/>
      <c r="DAJ79" s="876"/>
      <c r="DAK79" s="876"/>
      <c r="DAL79" s="876"/>
      <c r="DAM79" s="876"/>
      <c r="DAN79" s="876"/>
      <c r="DAO79" s="876"/>
      <c r="DAP79" s="876"/>
      <c r="DAQ79" s="876"/>
      <c r="DAR79" s="876"/>
      <c r="DAS79" s="876"/>
      <c r="DAT79" s="876"/>
      <c r="DAU79" s="876"/>
      <c r="DAV79" s="876"/>
      <c r="DAW79" s="876"/>
      <c r="DAX79" s="876"/>
      <c r="DAY79" s="876"/>
      <c r="DAZ79" s="876"/>
      <c r="DBA79" s="876"/>
      <c r="DBB79" s="876"/>
      <c r="DBC79" s="876"/>
      <c r="DBD79" s="876"/>
      <c r="DBE79" s="876"/>
      <c r="DBF79" s="876"/>
      <c r="DBG79" s="876"/>
      <c r="DBH79" s="876"/>
      <c r="DBI79" s="876"/>
      <c r="DBJ79" s="876"/>
      <c r="DBK79" s="876"/>
      <c r="DBL79" s="876"/>
      <c r="DBM79" s="876"/>
      <c r="DBN79" s="876"/>
      <c r="DBO79" s="876"/>
      <c r="DBP79" s="876"/>
      <c r="DBQ79" s="876"/>
      <c r="DBR79" s="876"/>
      <c r="DBS79" s="876"/>
      <c r="DBT79" s="876"/>
      <c r="DBU79" s="876"/>
      <c r="DBV79" s="876"/>
      <c r="DBW79" s="876"/>
      <c r="DBX79" s="876"/>
      <c r="DBY79" s="876"/>
      <c r="DBZ79" s="876"/>
      <c r="DCA79" s="876"/>
      <c r="DCB79" s="876"/>
      <c r="DCC79" s="876"/>
      <c r="DCD79" s="876"/>
      <c r="DCE79" s="876"/>
      <c r="DCF79" s="876"/>
      <c r="DCG79" s="876"/>
      <c r="DCH79" s="876"/>
      <c r="DCI79" s="876"/>
      <c r="DCJ79" s="876"/>
      <c r="DCK79" s="876"/>
      <c r="DCL79" s="876"/>
      <c r="DCM79" s="876"/>
      <c r="DCN79" s="876"/>
      <c r="DCO79" s="876"/>
      <c r="DCP79" s="876"/>
      <c r="DCQ79" s="876"/>
      <c r="DCR79" s="876"/>
      <c r="DCS79" s="876"/>
      <c r="DCT79" s="876"/>
      <c r="DCU79" s="876"/>
      <c r="DCV79" s="876"/>
      <c r="DCW79" s="876"/>
      <c r="DCX79" s="876"/>
      <c r="DCY79" s="876"/>
      <c r="DCZ79" s="876"/>
      <c r="DDA79" s="876"/>
      <c r="DDB79" s="876"/>
      <c r="DDC79" s="876"/>
      <c r="DDD79" s="876"/>
      <c r="DDE79" s="876"/>
      <c r="DDF79" s="876"/>
      <c r="DDG79" s="876"/>
      <c r="DDH79" s="876"/>
      <c r="DDI79" s="876"/>
      <c r="DDJ79" s="876"/>
      <c r="DDK79" s="876"/>
      <c r="DDL79" s="876"/>
      <c r="DDM79" s="876"/>
      <c r="DDN79" s="876"/>
      <c r="DDO79" s="876"/>
      <c r="DDP79" s="876"/>
      <c r="DDQ79" s="876"/>
      <c r="DDR79" s="876"/>
      <c r="DDS79" s="876"/>
      <c r="DDT79" s="876"/>
      <c r="DDU79" s="876"/>
      <c r="DDV79" s="876"/>
      <c r="DDW79" s="876"/>
      <c r="DDX79" s="876"/>
      <c r="DDY79" s="876"/>
      <c r="DDZ79" s="876"/>
      <c r="DEA79" s="876"/>
      <c r="DEB79" s="876"/>
      <c r="DEC79" s="876"/>
      <c r="DED79" s="876"/>
      <c r="DEE79" s="876"/>
      <c r="DEF79" s="876"/>
      <c r="DEG79" s="876"/>
      <c r="DEH79" s="876"/>
      <c r="DEI79" s="876"/>
      <c r="DEJ79" s="876"/>
      <c r="DEK79" s="876"/>
      <c r="DEL79" s="876"/>
      <c r="DEM79" s="876"/>
      <c r="DEN79" s="876"/>
      <c r="DEO79" s="876"/>
      <c r="DEP79" s="876"/>
      <c r="DEQ79" s="876"/>
      <c r="DER79" s="876"/>
      <c r="DES79" s="876"/>
      <c r="DET79" s="876"/>
      <c r="DEU79" s="876"/>
      <c r="DEV79" s="876"/>
      <c r="DEW79" s="876"/>
      <c r="DEX79" s="876"/>
      <c r="DEY79" s="876"/>
      <c r="DEZ79" s="876"/>
      <c r="DFA79" s="876"/>
      <c r="DFB79" s="876"/>
      <c r="DFC79" s="876"/>
      <c r="DFD79" s="876"/>
      <c r="DFE79" s="876"/>
      <c r="DFF79" s="876"/>
      <c r="DFG79" s="876"/>
      <c r="DFH79" s="876"/>
      <c r="DFI79" s="876"/>
      <c r="DFJ79" s="876"/>
      <c r="DFK79" s="876"/>
      <c r="DFL79" s="876"/>
      <c r="DFM79" s="876"/>
      <c r="DFN79" s="876"/>
      <c r="DFO79" s="876"/>
      <c r="DFP79" s="876"/>
      <c r="DFQ79" s="876"/>
      <c r="DFR79" s="876"/>
      <c r="DFS79" s="876"/>
      <c r="DFT79" s="876"/>
      <c r="DFU79" s="876"/>
      <c r="DFV79" s="876"/>
      <c r="DFW79" s="876"/>
      <c r="DFX79" s="876"/>
      <c r="DFY79" s="876"/>
      <c r="DFZ79" s="876"/>
      <c r="DGA79" s="876"/>
      <c r="DGB79" s="876"/>
      <c r="DGC79" s="876"/>
      <c r="DGD79" s="876"/>
      <c r="DGE79" s="876"/>
      <c r="DGF79" s="876"/>
      <c r="DGG79" s="876"/>
      <c r="DGH79" s="876"/>
      <c r="DGI79" s="876"/>
      <c r="DGJ79" s="876"/>
      <c r="DGK79" s="876"/>
      <c r="DGL79" s="876"/>
      <c r="DGM79" s="876"/>
      <c r="DGN79" s="876"/>
      <c r="DGO79" s="876"/>
      <c r="DGP79" s="876"/>
      <c r="DGQ79" s="876"/>
      <c r="DGR79" s="876"/>
      <c r="DGS79" s="876"/>
      <c r="DGT79" s="876"/>
      <c r="DGU79" s="876"/>
      <c r="DGV79" s="876"/>
      <c r="DGW79" s="876"/>
      <c r="DGX79" s="876"/>
      <c r="DGY79" s="876"/>
      <c r="DGZ79" s="876"/>
      <c r="DHA79" s="876"/>
      <c r="DHB79" s="876"/>
      <c r="DHC79" s="876"/>
      <c r="DHD79" s="876"/>
      <c r="DHE79" s="876"/>
      <c r="DHF79" s="876"/>
      <c r="DHG79" s="876"/>
      <c r="DHH79" s="876"/>
      <c r="DHI79" s="876"/>
      <c r="DHJ79" s="876"/>
      <c r="DHK79" s="876"/>
      <c r="DHL79" s="876"/>
      <c r="DHM79" s="876"/>
      <c r="DHN79" s="876"/>
      <c r="DHO79" s="876"/>
      <c r="DHP79" s="876"/>
      <c r="DHQ79" s="876"/>
      <c r="DHR79" s="876"/>
      <c r="DHS79" s="876"/>
      <c r="DHT79" s="876"/>
      <c r="DHU79" s="876"/>
      <c r="DHV79" s="876"/>
      <c r="DHW79" s="876"/>
      <c r="DHX79" s="876"/>
      <c r="DHY79" s="876"/>
      <c r="DHZ79" s="876"/>
      <c r="DIA79" s="876"/>
      <c r="DIB79" s="876"/>
      <c r="DIC79" s="876"/>
      <c r="DID79" s="876"/>
      <c r="DIE79" s="876"/>
      <c r="DIF79" s="876"/>
      <c r="DIG79" s="876"/>
      <c r="DIH79" s="876"/>
      <c r="DII79" s="876"/>
      <c r="DIJ79" s="876"/>
      <c r="DIK79" s="876"/>
      <c r="DIL79" s="876"/>
      <c r="DIM79" s="876"/>
      <c r="DIN79" s="876"/>
      <c r="DIO79" s="876"/>
      <c r="DIP79" s="876"/>
      <c r="DIQ79" s="876"/>
      <c r="DIR79" s="876"/>
      <c r="DIS79" s="876"/>
      <c r="DIT79" s="876"/>
      <c r="DIU79" s="876"/>
      <c r="DIV79" s="876"/>
      <c r="DIW79" s="876"/>
      <c r="DIX79" s="876"/>
      <c r="DIY79" s="876"/>
      <c r="DIZ79" s="876"/>
      <c r="DJA79" s="876"/>
      <c r="DJB79" s="876"/>
      <c r="DJC79" s="876"/>
      <c r="DJD79" s="876"/>
      <c r="DJE79" s="876"/>
      <c r="DJF79" s="876"/>
      <c r="DJG79" s="876"/>
      <c r="DJH79" s="876"/>
      <c r="DJI79" s="876"/>
      <c r="DJJ79" s="876"/>
      <c r="DJK79" s="876"/>
      <c r="DJL79" s="876"/>
      <c r="DJM79" s="876"/>
      <c r="DJN79" s="876"/>
      <c r="DJO79" s="876"/>
      <c r="DJP79" s="876"/>
      <c r="DJQ79" s="876"/>
      <c r="DJR79" s="876"/>
      <c r="DJS79" s="876"/>
      <c r="DJT79" s="876"/>
      <c r="DJU79" s="876"/>
      <c r="DJV79" s="876"/>
      <c r="DJW79" s="876"/>
      <c r="DJX79" s="876"/>
      <c r="DJY79" s="876"/>
      <c r="DJZ79" s="876"/>
      <c r="DKA79" s="876"/>
      <c r="DKB79" s="876"/>
      <c r="DKC79" s="876"/>
      <c r="DKD79" s="876"/>
      <c r="DKE79" s="876"/>
      <c r="DKF79" s="876"/>
      <c r="DKG79" s="876"/>
      <c r="DKH79" s="876"/>
      <c r="DKI79" s="876"/>
      <c r="DKJ79" s="876"/>
      <c r="DKK79" s="876"/>
      <c r="DKL79" s="876"/>
      <c r="DKM79" s="876"/>
      <c r="DKN79" s="876"/>
      <c r="DKO79" s="876"/>
      <c r="DKP79" s="876"/>
      <c r="DKQ79" s="876"/>
      <c r="DKR79" s="876"/>
      <c r="DKS79" s="876"/>
      <c r="DKT79" s="876"/>
      <c r="DKU79" s="876"/>
      <c r="DKV79" s="876"/>
      <c r="DKW79" s="876"/>
      <c r="DKX79" s="876"/>
      <c r="DKY79" s="876"/>
      <c r="DKZ79" s="876"/>
      <c r="DLA79" s="876"/>
      <c r="DLB79" s="876"/>
      <c r="DLC79" s="876"/>
      <c r="DLD79" s="876"/>
      <c r="DLE79" s="876"/>
      <c r="DLF79" s="876"/>
      <c r="DLG79" s="876"/>
      <c r="DLH79" s="876"/>
      <c r="DLI79" s="876"/>
      <c r="DLJ79" s="876"/>
      <c r="DLK79" s="876"/>
      <c r="DLL79" s="876"/>
      <c r="DLM79" s="876"/>
      <c r="DLN79" s="876"/>
      <c r="DLO79" s="876"/>
      <c r="DLP79" s="876"/>
      <c r="DLQ79" s="876"/>
      <c r="DLR79" s="876"/>
      <c r="DLS79" s="876"/>
      <c r="DLT79" s="876"/>
      <c r="DLU79" s="876"/>
      <c r="DLV79" s="876"/>
      <c r="DLW79" s="876"/>
      <c r="DLX79" s="876"/>
      <c r="DLY79" s="876"/>
      <c r="DLZ79" s="876"/>
      <c r="DMA79" s="876"/>
      <c r="DMB79" s="876"/>
      <c r="DMC79" s="876"/>
      <c r="DMD79" s="876"/>
      <c r="DME79" s="876"/>
      <c r="DMF79" s="876"/>
      <c r="DMG79" s="876"/>
      <c r="DMH79" s="876"/>
      <c r="DMI79" s="876"/>
      <c r="DMJ79" s="876"/>
      <c r="DMK79" s="876"/>
      <c r="DML79" s="876"/>
      <c r="DMM79" s="876"/>
      <c r="DMN79" s="876"/>
      <c r="DMO79" s="876"/>
      <c r="DMP79" s="876"/>
      <c r="DMQ79" s="876"/>
      <c r="DMR79" s="876"/>
      <c r="DMS79" s="876"/>
      <c r="DMT79" s="876"/>
      <c r="DMU79" s="876"/>
      <c r="DMV79" s="876"/>
      <c r="DMW79" s="876"/>
      <c r="DMX79" s="876"/>
      <c r="DMY79" s="876"/>
      <c r="DMZ79" s="876"/>
      <c r="DNA79" s="876"/>
      <c r="DNB79" s="876"/>
      <c r="DNC79" s="876"/>
      <c r="DND79" s="876"/>
      <c r="DNE79" s="876"/>
      <c r="DNF79" s="876"/>
      <c r="DNG79" s="876"/>
      <c r="DNH79" s="876"/>
      <c r="DNI79" s="876"/>
      <c r="DNJ79" s="876"/>
      <c r="DNK79" s="876"/>
      <c r="DNL79" s="876"/>
      <c r="DNM79" s="876"/>
      <c r="DNN79" s="876"/>
      <c r="DNO79" s="876"/>
      <c r="DNP79" s="876"/>
      <c r="DNQ79" s="876"/>
      <c r="DNR79" s="876"/>
      <c r="DNS79" s="876"/>
      <c r="DNT79" s="876"/>
      <c r="DNU79" s="876"/>
      <c r="DNV79" s="876"/>
      <c r="DNW79" s="876"/>
      <c r="DNX79" s="876"/>
      <c r="DNY79" s="876"/>
      <c r="DNZ79" s="876"/>
      <c r="DOA79" s="876"/>
      <c r="DOB79" s="876"/>
      <c r="DOC79" s="876"/>
      <c r="DOD79" s="876"/>
      <c r="DOE79" s="876"/>
      <c r="DOF79" s="876"/>
      <c r="DOG79" s="876"/>
      <c r="DOH79" s="876"/>
      <c r="DOI79" s="876"/>
      <c r="DOJ79" s="876"/>
      <c r="DOK79" s="876"/>
      <c r="DOL79" s="876"/>
      <c r="DOM79" s="876"/>
      <c r="DON79" s="876"/>
      <c r="DOO79" s="876"/>
      <c r="DOP79" s="876"/>
      <c r="DOQ79" s="876"/>
      <c r="DOR79" s="876"/>
      <c r="DOS79" s="876"/>
      <c r="DOT79" s="876"/>
      <c r="DOU79" s="876"/>
      <c r="DOV79" s="876"/>
      <c r="DOW79" s="876"/>
      <c r="DOX79" s="876"/>
      <c r="DOY79" s="876"/>
      <c r="DOZ79" s="876"/>
      <c r="DPA79" s="876"/>
      <c r="DPB79" s="876"/>
      <c r="DPC79" s="876"/>
      <c r="DPD79" s="876"/>
      <c r="DPE79" s="876"/>
      <c r="DPF79" s="876"/>
      <c r="DPG79" s="876"/>
      <c r="DPH79" s="876"/>
      <c r="DPI79" s="876"/>
      <c r="DPJ79" s="876"/>
      <c r="DPK79" s="876"/>
      <c r="DPL79" s="876"/>
      <c r="DPM79" s="876"/>
      <c r="DPN79" s="876"/>
      <c r="DPO79" s="876"/>
      <c r="DPP79" s="876"/>
      <c r="DPQ79" s="876"/>
      <c r="DPR79" s="876"/>
      <c r="DPS79" s="876"/>
      <c r="DPT79" s="876"/>
      <c r="DPU79" s="876"/>
      <c r="DPV79" s="876"/>
      <c r="DPW79" s="876"/>
      <c r="DPX79" s="876"/>
      <c r="DPY79" s="876"/>
      <c r="DPZ79" s="876"/>
      <c r="DQA79" s="876"/>
      <c r="DQB79" s="876"/>
      <c r="DQC79" s="876"/>
      <c r="DQD79" s="876"/>
      <c r="DQE79" s="876"/>
      <c r="DQF79" s="876"/>
      <c r="DQG79" s="876"/>
      <c r="DQH79" s="876"/>
      <c r="DQI79" s="876"/>
      <c r="DQJ79" s="876"/>
      <c r="DQK79" s="876"/>
      <c r="DQL79" s="876"/>
      <c r="DQM79" s="876"/>
      <c r="DQN79" s="876"/>
      <c r="DQO79" s="876"/>
      <c r="DQP79" s="876"/>
      <c r="DQQ79" s="876"/>
      <c r="DQR79" s="876"/>
      <c r="DQS79" s="876"/>
      <c r="DQT79" s="876"/>
      <c r="DQU79" s="876"/>
      <c r="DQV79" s="876"/>
      <c r="DQW79" s="876"/>
      <c r="DQX79" s="876"/>
      <c r="DQY79" s="876"/>
      <c r="DQZ79" s="876"/>
      <c r="DRA79" s="876"/>
      <c r="DRB79" s="876"/>
      <c r="DRC79" s="876"/>
      <c r="DRD79" s="876"/>
      <c r="DRE79" s="876"/>
      <c r="DRF79" s="876"/>
      <c r="DRG79" s="876"/>
      <c r="DRH79" s="876"/>
      <c r="DRI79" s="876"/>
      <c r="DRJ79" s="876"/>
      <c r="DRK79" s="876"/>
      <c r="DRL79" s="876"/>
      <c r="DRM79" s="876"/>
      <c r="DRN79" s="876"/>
      <c r="DRO79" s="876"/>
      <c r="DRP79" s="876"/>
      <c r="DRQ79" s="876"/>
      <c r="DRR79" s="876"/>
      <c r="DRS79" s="876"/>
      <c r="DRT79" s="876"/>
      <c r="DRU79" s="876"/>
      <c r="DRV79" s="876"/>
      <c r="DRW79" s="876"/>
      <c r="DRX79" s="876"/>
      <c r="DRY79" s="876"/>
      <c r="DRZ79" s="876"/>
      <c r="DSA79" s="876"/>
      <c r="DSB79" s="876"/>
      <c r="DSC79" s="876"/>
      <c r="DSD79" s="876"/>
      <c r="DSE79" s="876"/>
      <c r="DSF79" s="876"/>
      <c r="DSG79" s="876"/>
      <c r="DSH79" s="876"/>
      <c r="DSI79" s="876"/>
      <c r="DSJ79" s="876"/>
      <c r="DSK79" s="876"/>
      <c r="DSL79" s="876"/>
      <c r="DSM79" s="876"/>
      <c r="DSN79" s="876"/>
      <c r="DSO79" s="876"/>
      <c r="DSP79" s="876"/>
      <c r="DSQ79" s="876"/>
      <c r="DSR79" s="876"/>
      <c r="DSS79" s="876"/>
      <c r="DST79" s="876"/>
      <c r="DSU79" s="876"/>
      <c r="DSV79" s="876"/>
      <c r="DSW79" s="876"/>
      <c r="DSX79" s="876"/>
      <c r="DSY79" s="876"/>
      <c r="DSZ79" s="876"/>
      <c r="DTA79" s="876"/>
      <c r="DTB79" s="876"/>
      <c r="DTC79" s="876"/>
      <c r="DTD79" s="876"/>
      <c r="DTE79" s="876"/>
      <c r="DTF79" s="876"/>
      <c r="DTG79" s="876"/>
      <c r="DTH79" s="876"/>
      <c r="DTI79" s="876"/>
      <c r="DTJ79" s="876"/>
      <c r="DTK79" s="876"/>
      <c r="DTL79" s="876"/>
      <c r="DTM79" s="876"/>
      <c r="DTN79" s="876"/>
      <c r="DTO79" s="876"/>
      <c r="DTP79" s="876"/>
      <c r="DTQ79" s="876"/>
      <c r="DTR79" s="876"/>
      <c r="DTS79" s="876"/>
      <c r="DTT79" s="876"/>
      <c r="DTU79" s="876"/>
      <c r="DTV79" s="876"/>
      <c r="DTW79" s="876"/>
      <c r="DTX79" s="876"/>
      <c r="DTY79" s="876"/>
      <c r="DTZ79" s="876"/>
      <c r="DUA79" s="876"/>
      <c r="DUB79" s="876"/>
      <c r="DUC79" s="876"/>
      <c r="DUD79" s="876"/>
      <c r="DUE79" s="876"/>
      <c r="DUF79" s="876"/>
      <c r="DUG79" s="876"/>
      <c r="DUH79" s="876"/>
      <c r="DUI79" s="876"/>
      <c r="DUJ79" s="876"/>
      <c r="DUK79" s="876"/>
      <c r="DUL79" s="876"/>
      <c r="DUM79" s="876"/>
      <c r="DUN79" s="876"/>
      <c r="DUO79" s="876"/>
      <c r="DUP79" s="876"/>
      <c r="DUQ79" s="876"/>
      <c r="DUR79" s="876"/>
      <c r="DUS79" s="876"/>
      <c r="DUT79" s="876"/>
      <c r="DUU79" s="876"/>
      <c r="DUV79" s="876"/>
      <c r="DUW79" s="876"/>
      <c r="DUX79" s="876"/>
      <c r="DUY79" s="876"/>
      <c r="DUZ79" s="876"/>
      <c r="DVA79" s="876"/>
      <c r="DVB79" s="876"/>
      <c r="DVC79" s="876"/>
      <c r="DVD79" s="876"/>
      <c r="DVE79" s="876"/>
      <c r="DVF79" s="876"/>
      <c r="DVG79" s="876"/>
      <c r="DVH79" s="876"/>
      <c r="DVI79" s="876"/>
      <c r="DVJ79" s="876"/>
      <c r="DVK79" s="876"/>
      <c r="DVL79" s="876"/>
      <c r="DVM79" s="876"/>
      <c r="DVN79" s="876"/>
      <c r="DVO79" s="876"/>
      <c r="DVP79" s="876"/>
      <c r="DVQ79" s="876"/>
      <c r="DVR79" s="876"/>
      <c r="DVS79" s="876"/>
      <c r="DVT79" s="876"/>
      <c r="DVU79" s="876"/>
      <c r="DVV79" s="876"/>
      <c r="DVW79" s="876"/>
      <c r="DVX79" s="876"/>
      <c r="DVY79" s="876"/>
      <c r="DVZ79" s="876"/>
      <c r="DWA79" s="876"/>
      <c r="DWB79" s="876"/>
      <c r="DWC79" s="876"/>
      <c r="DWD79" s="876"/>
      <c r="DWE79" s="876"/>
      <c r="DWF79" s="876"/>
      <c r="DWG79" s="876"/>
      <c r="DWH79" s="876"/>
      <c r="DWI79" s="876"/>
      <c r="DWJ79" s="876"/>
      <c r="DWK79" s="876"/>
      <c r="DWL79" s="876"/>
      <c r="DWM79" s="876"/>
      <c r="DWN79" s="876"/>
      <c r="DWO79" s="876"/>
      <c r="DWP79" s="876"/>
      <c r="DWQ79" s="876"/>
      <c r="DWR79" s="876"/>
      <c r="DWS79" s="876"/>
      <c r="DWT79" s="876"/>
      <c r="DWU79" s="876"/>
      <c r="DWV79" s="876"/>
      <c r="DWW79" s="876"/>
      <c r="DWX79" s="876"/>
      <c r="DWY79" s="876"/>
      <c r="DWZ79" s="876"/>
      <c r="DXA79" s="876"/>
      <c r="DXB79" s="876"/>
      <c r="DXC79" s="876"/>
      <c r="DXD79" s="876"/>
      <c r="DXE79" s="876"/>
      <c r="DXF79" s="876"/>
      <c r="DXG79" s="876"/>
      <c r="DXH79" s="876"/>
      <c r="DXI79" s="876"/>
      <c r="DXJ79" s="876"/>
      <c r="DXK79" s="876"/>
      <c r="DXL79" s="876"/>
      <c r="DXM79" s="876"/>
      <c r="DXN79" s="876"/>
      <c r="DXO79" s="876"/>
      <c r="DXP79" s="876"/>
      <c r="DXQ79" s="876"/>
      <c r="DXR79" s="876"/>
      <c r="DXS79" s="876"/>
      <c r="DXT79" s="876"/>
      <c r="DXU79" s="876"/>
      <c r="DXV79" s="876"/>
      <c r="DXW79" s="876"/>
      <c r="DXX79" s="876"/>
      <c r="DXY79" s="876"/>
      <c r="DXZ79" s="876"/>
      <c r="DYA79" s="876"/>
      <c r="DYB79" s="876"/>
      <c r="DYC79" s="876"/>
      <c r="DYD79" s="876"/>
      <c r="DYE79" s="876"/>
      <c r="DYF79" s="876"/>
      <c r="DYG79" s="876"/>
      <c r="DYH79" s="876"/>
      <c r="DYI79" s="876"/>
      <c r="DYJ79" s="876"/>
      <c r="DYK79" s="876"/>
      <c r="DYL79" s="876"/>
      <c r="DYM79" s="876"/>
      <c r="DYN79" s="876"/>
      <c r="DYO79" s="876"/>
      <c r="DYP79" s="876"/>
      <c r="DYQ79" s="876"/>
      <c r="DYR79" s="876"/>
      <c r="DYS79" s="876"/>
      <c r="DYT79" s="876"/>
      <c r="DYU79" s="876"/>
      <c r="DYV79" s="876"/>
      <c r="DYW79" s="876"/>
      <c r="DYX79" s="876"/>
      <c r="DYY79" s="876"/>
      <c r="DYZ79" s="876"/>
      <c r="DZA79" s="876"/>
      <c r="DZB79" s="876"/>
      <c r="DZC79" s="876"/>
      <c r="DZD79" s="876"/>
      <c r="DZE79" s="876"/>
      <c r="DZF79" s="876"/>
      <c r="DZG79" s="876"/>
      <c r="DZH79" s="876"/>
      <c r="DZI79" s="876"/>
      <c r="DZJ79" s="876"/>
      <c r="DZK79" s="876"/>
      <c r="DZL79" s="876"/>
      <c r="DZM79" s="876"/>
      <c r="DZN79" s="876"/>
      <c r="DZO79" s="876"/>
      <c r="DZP79" s="876"/>
      <c r="DZQ79" s="876"/>
      <c r="DZR79" s="876"/>
      <c r="DZS79" s="876"/>
      <c r="DZT79" s="876"/>
      <c r="DZU79" s="876"/>
      <c r="DZV79" s="876"/>
      <c r="DZW79" s="876"/>
      <c r="DZX79" s="876"/>
      <c r="DZY79" s="876"/>
      <c r="DZZ79" s="876"/>
      <c r="EAA79" s="876"/>
      <c r="EAB79" s="876"/>
      <c r="EAC79" s="876"/>
      <c r="EAD79" s="876"/>
      <c r="EAE79" s="876"/>
      <c r="EAF79" s="876"/>
      <c r="EAG79" s="876"/>
      <c r="EAH79" s="876"/>
      <c r="EAI79" s="876"/>
      <c r="EAJ79" s="876"/>
      <c r="EAK79" s="876"/>
      <c r="EAL79" s="876"/>
      <c r="EAM79" s="876"/>
      <c r="EAN79" s="876"/>
      <c r="EAO79" s="876"/>
      <c r="EAP79" s="876"/>
      <c r="EAQ79" s="876"/>
      <c r="EAR79" s="876"/>
      <c r="EAS79" s="876"/>
      <c r="EAT79" s="876"/>
      <c r="EAU79" s="876"/>
      <c r="EAV79" s="876"/>
      <c r="EAW79" s="876"/>
      <c r="EAX79" s="876"/>
      <c r="EAY79" s="876"/>
      <c r="EAZ79" s="876"/>
      <c r="EBA79" s="876"/>
      <c r="EBB79" s="876"/>
      <c r="EBC79" s="876"/>
      <c r="EBD79" s="876"/>
      <c r="EBE79" s="876"/>
      <c r="EBF79" s="876"/>
      <c r="EBG79" s="876"/>
      <c r="EBH79" s="876"/>
      <c r="EBI79" s="876"/>
      <c r="EBJ79" s="876"/>
      <c r="EBK79" s="876"/>
      <c r="EBL79" s="876"/>
      <c r="EBM79" s="876"/>
      <c r="EBN79" s="876"/>
      <c r="EBO79" s="876"/>
      <c r="EBP79" s="876"/>
      <c r="EBQ79" s="876"/>
      <c r="EBR79" s="876"/>
      <c r="EBS79" s="876"/>
      <c r="EBT79" s="876"/>
      <c r="EBU79" s="876"/>
      <c r="EBV79" s="876"/>
      <c r="EBW79" s="876"/>
      <c r="EBX79" s="876"/>
      <c r="EBY79" s="876"/>
      <c r="EBZ79" s="876"/>
      <c r="ECA79" s="876"/>
      <c r="ECB79" s="876"/>
      <c r="ECC79" s="876"/>
      <c r="ECD79" s="876"/>
      <c r="ECE79" s="876"/>
      <c r="ECF79" s="876"/>
      <c r="ECG79" s="876"/>
      <c r="ECH79" s="876"/>
      <c r="ECI79" s="876"/>
      <c r="ECJ79" s="876"/>
      <c r="ECK79" s="876"/>
      <c r="ECL79" s="876"/>
      <c r="ECM79" s="876"/>
      <c r="ECN79" s="876"/>
      <c r="ECO79" s="876"/>
      <c r="ECP79" s="876"/>
      <c r="ECQ79" s="876"/>
      <c r="ECR79" s="876"/>
      <c r="ECS79" s="876"/>
      <c r="ECT79" s="876"/>
      <c r="ECU79" s="876"/>
      <c r="ECV79" s="876"/>
      <c r="ECW79" s="876"/>
      <c r="ECX79" s="876"/>
      <c r="ECY79" s="876"/>
      <c r="ECZ79" s="876"/>
      <c r="EDA79" s="876"/>
      <c r="EDB79" s="876"/>
      <c r="EDC79" s="876"/>
      <c r="EDD79" s="876"/>
      <c r="EDE79" s="876"/>
      <c r="EDF79" s="876"/>
      <c r="EDG79" s="876"/>
      <c r="EDH79" s="876"/>
      <c r="EDI79" s="876"/>
      <c r="EDJ79" s="876"/>
      <c r="EDK79" s="876"/>
      <c r="EDL79" s="876"/>
      <c r="EDM79" s="876"/>
      <c r="EDN79" s="876"/>
      <c r="EDO79" s="876"/>
      <c r="EDP79" s="876"/>
      <c r="EDQ79" s="876"/>
      <c r="EDR79" s="876"/>
      <c r="EDS79" s="876"/>
      <c r="EDT79" s="876"/>
      <c r="EDU79" s="876"/>
      <c r="EDV79" s="876"/>
      <c r="EDW79" s="876"/>
      <c r="EDX79" s="876"/>
      <c r="EDY79" s="876"/>
      <c r="EDZ79" s="876"/>
      <c r="EEA79" s="876"/>
      <c r="EEB79" s="876"/>
      <c r="EEC79" s="876"/>
      <c r="EED79" s="876"/>
      <c r="EEE79" s="876"/>
      <c r="EEF79" s="876"/>
      <c r="EEG79" s="876"/>
      <c r="EEH79" s="876"/>
      <c r="EEI79" s="876"/>
      <c r="EEJ79" s="876"/>
      <c r="EEK79" s="876"/>
      <c r="EEL79" s="876"/>
      <c r="EEM79" s="876"/>
      <c r="EEN79" s="876"/>
      <c r="EEO79" s="876"/>
      <c r="EEP79" s="876"/>
      <c r="EEQ79" s="876"/>
      <c r="EER79" s="876"/>
      <c r="EES79" s="876"/>
      <c r="EET79" s="876"/>
      <c r="EEU79" s="876"/>
      <c r="EEV79" s="876"/>
      <c r="EEW79" s="876"/>
      <c r="EEX79" s="876"/>
      <c r="EEY79" s="876"/>
      <c r="EEZ79" s="876"/>
      <c r="EFA79" s="876"/>
      <c r="EFB79" s="876"/>
      <c r="EFC79" s="876"/>
      <c r="EFD79" s="876"/>
      <c r="EFE79" s="876"/>
      <c r="EFF79" s="876"/>
      <c r="EFG79" s="876"/>
      <c r="EFH79" s="876"/>
      <c r="EFI79" s="876"/>
      <c r="EFJ79" s="876"/>
      <c r="EFK79" s="876"/>
      <c r="EFL79" s="876"/>
      <c r="EFM79" s="876"/>
      <c r="EFN79" s="876"/>
      <c r="EFO79" s="876"/>
      <c r="EFP79" s="876"/>
      <c r="EFQ79" s="876"/>
      <c r="EFR79" s="876"/>
      <c r="EFS79" s="876"/>
      <c r="EFT79" s="876"/>
      <c r="EFU79" s="876"/>
      <c r="EFV79" s="876"/>
      <c r="EFW79" s="876"/>
      <c r="EFX79" s="876"/>
      <c r="EFY79" s="876"/>
      <c r="EFZ79" s="876"/>
      <c r="EGA79" s="876"/>
      <c r="EGB79" s="876"/>
      <c r="EGC79" s="876"/>
      <c r="EGD79" s="876"/>
      <c r="EGE79" s="876"/>
      <c r="EGF79" s="876"/>
      <c r="EGG79" s="876"/>
      <c r="EGH79" s="876"/>
      <c r="EGI79" s="876"/>
      <c r="EGJ79" s="876"/>
      <c r="EGK79" s="876"/>
      <c r="EGL79" s="876"/>
      <c r="EGM79" s="876"/>
      <c r="EGN79" s="876"/>
      <c r="EGO79" s="876"/>
      <c r="EGP79" s="876"/>
      <c r="EGQ79" s="876"/>
      <c r="EGR79" s="876"/>
      <c r="EGS79" s="876"/>
      <c r="EGT79" s="876"/>
      <c r="EGU79" s="876"/>
      <c r="EGV79" s="876"/>
      <c r="EGW79" s="876"/>
      <c r="EGX79" s="876"/>
      <c r="EGY79" s="876"/>
      <c r="EGZ79" s="876"/>
      <c r="EHA79" s="876"/>
      <c r="EHB79" s="876"/>
      <c r="EHC79" s="876"/>
      <c r="EHD79" s="876"/>
      <c r="EHE79" s="876"/>
      <c r="EHF79" s="876"/>
      <c r="EHG79" s="876"/>
      <c r="EHH79" s="876"/>
      <c r="EHI79" s="876"/>
      <c r="EHJ79" s="876"/>
      <c r="EHK79" s="876"/>
      <c r="EHL79" s="876"/>
      <c r="EHM79" s="876"/>
      <c r="EHN79" s="876"/>
      <c r="EHO79" s="876"/>
      <c r="EHP79" s="876"/>
      <c r="EHQ79" s="876"/>
      <c r="EHR79" s="876"/>
      <c r="EHS79" s="876"/>
      <c r="EHT79" s="876"/>
      <c r="EHU79" s="876"/>
      <c r="EHV79" s="876"/>
      <c r="EHW79" s="876"/>
      <c r="EHX79" s="876"/>
      <c r="EHY79" s="876"/>
      <c r="EHZ79" s="876"/>
      <c r="EIA79" s="876"/>
      <c r="EIB79" s="876"/>
      <c r="EIC79" s="876"/>
      <c r="EID79" s="876"/>
      <c r="EIE79" s="876"/>
      <c r="EIF79" s="876"/>
      <c r="EIG79" s="876"/>
      <c r="EIH79" s="876"/>
      <c r="EII79" s="876"/>
      <c r="EIJ79" s="876"/>
      <c r="EIK79" s="876"/>
      <c r="EIL79" s="876"/>
      <c r="EIM79" s="876"/>
      <c r="EIN79" s="876"/>
      <c r="EIO79" s="876"/>
      <c r="EIP79" s="876"/>
      <c r="EIQ79" s="876"/>
      <c r="EIR79" s="876"/>
      <c r="EIS79" s="876"/>
      <c r="EIT79" s="876"/>
      <c r="EIU79" s="876"/>
      <c r="EIV79" s="876"/>
      <c r="EIW79" s="876"/>
      <c r="EIX79" s="876"/>
      <c r="EIY79" s="876"/>
      <c r="EIZ79" s="876"/>
      <c r="EJA79" s="876"/>
      <c r="EJB79" s="876"/>
      <c r="EJC79" s="876"/>
      <c r="EJD79" s="876"/>
      <c r="EJE79" s="876"/>
      <c r="EJF79" s="876"/>
      <c r="EJG79" s="876"/>
      <c r="EJH79" s="876"/>
      <c r="EJI79" s="876"/>
      <c r="EJJ79" s="876"/>
      <c r="EJK79" s="876"/>
      <c r="EJL79" s="876"/>
      <c r="EJM79" s="876"/>
      <c r="EJN79" s="876"/>
      <c r="EJO79" s="876"/>
      <c r="EJP79" s="876"/>
      <c r="EJQ79" s="876"/>
      <c r="EJR79" s="876"/>
      <c r="EJS79" s="876"/>
      <c r="EJT79" s="876"/>
      <c r="EJU79" s="876"/>
      <c r="EJV79" s="876"/>
      <c r="EJW79" s="876"/>
      <c r="EJX79" s="876"/>
      <c r="EJY79" s="876"/>
      <c r="EJZ79" s="876"/>
      <c r="EKA79" s="876"/>
      <c r="EKB79" s="876"/>
      <c r="EKC79" s="876"/>
      <c r="EKD79" s="876"/>
      <c r="EKE79" s="876"/>
      <c r="EKF79" s="876"/>
      <c r="EKG79" s="876"/>
      <c r="EKH79" s="876"/>
      <c r="EKI79" s="876"/>
      <c r="EKJ79" s="876"/>
      <c r="EKK79" s="876"/>
      <c r="EKL79" s="876"/>
      <c r="EKM79" s="876"/>
      <c r="EKN79" s="876"/>
      <c r="EKO79" s="876"/>
      <c r="EKP79" s="876"/>
      <c r="EKQ79" s="876"/>
      <c r="EKR79" s="876"/>
      <c r="EKS79" s="876"/>
      <c r="EKT79" s="876"/>
      <c r="EKU79" s="876"/>
      <c r="EKV79" s="876"/>
      <c r="EKW79" s="876"/>
      <c r="EKX79" s="876"/>
      <c r="EKY79" s="876"/>
      <c r="EKZ79" s="876"/>
      <c r="ELA79" s="876"/>
      <c r="ELB79" s="876"/>
      <c r="ELC79" s="876"/>
      <c r="ELD79" s="876"/>
      <c r="ELE79" s="876"/>
      <c r="ELF79" s="876"/>
      <c r="ELG79" s="876"/>
      <c r="ELH79" s="876"/>
      <c r="ELI79" s="876"/>
      <c r="ELJ79" s="876"/>
      <c r="ELK79" s="876"/>
      <c r="ELL79" s="876"/>
      <c r="ELM79" s="876"/>
      <c r="ELN79" s="876"/>
      <c r="ELO79" s="876"/>
      <c r="ELP79" s="876"/>
      <c r="ELQ79" s="876"/>
      <c r="ELR79" s="876"/>
      <c r="ELS79" s="876"/>
      <c r="ELT79" s="876"/>
      <c r="ELU79" s="876"/>
      <c r="ELV79" s="876"/>
      <c r="ELW79" s="876"/>
      <c r="ELX79" s="876"/>
      <c r="ELY79" s="876"/>
      <c r="ELZ79" s="876"/>
      <c r="EMA79" s="876"/>
      <c r="EMB79" s="876"/>
      <c r="EMC79" s="876"/>
      <c r="EMD79" s="876"/>
      <c r="EME79" s="876"/>
      <c r="EMF79" s="876"/>
      <c r="EMG79" s="876"/>
      <c r="EMH79" s="876"/>
      <c r="EMI79" s="876"/>
      <c r="EMJ79" s="876"/>
      <c r="EMK79" s="876"/>
      <c r="EML79" s="876"/>
      <c r="EMM79" s="876"/>
      <c r="EMN79" s="876"/>
      <c r="EMO79" s="876"/>
      <c r="EMP79" s="876"/>
      <c r="EMQ79" s="876"/>
      <c r="EMR79" s="876"/>
      <c r="EMS79" s="876"/>
      <c r="EMT79" s="876"/>
      <c r="EMU79" s="876"/>
      <c r="EMV79" s="876"/>
      <c r="EMW79" s="876"/>
      <c r="EMX79" s="876"/>
      <c r="EMY79" s="876"/>
      <c r="EMZ79" s="876"/>
      <c r="ENA79" s="876"/>
      <c r="ENB79" s="876"/>
      <c r="ENC79" s="876"/>
      <c r="END79" s="876"/>
      <c r="ENE79" s="876"/>
      <c r="ENF79" s="876"/>
      <c r="ENG79" s="876"/>
      <c r="ENH79" s="876"/>
      <c r="ENI79" s="876"/>
      <c r="ENJ79" s="876"/>
      <c r="ENK79" s="876"/>
      <c r="ENL79" s="876"/>
      <c r="ENM79" s="876"/>
      <c r="ENN79" s="876"/>
      <c r="ENO79" s="876"/>
      <c r="ENP79" s="876"/>
      <c r="ENQ79" s="876"/>
      <c r="ENR79" s="876"/>
      <c r="ENS79" s="876"/>
      <c r="ENT79" s="876"/>
      <c r="ENU79" s="876"/>
      <c r="ENV79" s="876"/>
      <c r="ENW79" s="876"/>
      <c r="ENX79" s="876"/>
      <c r="ENY79" s="876"/>
      <c r="ENZ79" s="876"/>
      <c r="EOA79" s="876"/>
      <c r="EOB79" s="876"/>
      <c r="EOC79" s="876"/>
      <c r="EOD79" s="876"/>
      <c r="EOE79" s="876"/>
      <c r="EOF79" s="876"/>
      <c r="EOG79" s="876"/>
      <c r="EOH79" s="876"/>
      <c r="EOI79" s="876"/>
      <c r="EOJ79" s="876"/>
      <c r="EOK79" s="876"/>
      <c r="EOL79" s="876"/>
      <c r="EOM79" s="876"/>
      <c r="EON79" s="876"/>
      <c r="EOO79" s="876"/>
      <c r="EOP79" s="876"/>
      <c r="EOQ79" s="876"/>
      <c r="EOR79" s="876"/>
      <c r="EOS79" s="876"/>
      <c r="EOT79" s="876"/>
      <c r="EOU79" s="876"/>
      <c r="EOV79" s="876"/>
      <c r="EOW79" s="876"/>
      <c r="EOX79" s="876"/>
      <c r="EOY79" s="876"/>
      <c r="EOZ79" s="876"/>
      <c r="EPA79" s="876"/>
      <c r="EPB79" s="876"/>
      <c r="EPC79" s="876"/>
      <c r="EPD79" s="876"/>
      <c r="EPE79" s="876"/>
      <c r="EPF79" s="876"/>
      <c r="EPG79" s="876"/>
      <c r="EPH79" s="876"/>
      <c r="EPI79" s="876"/>
      <c r="EPJ79" s="876"/>
      <c r="EPK79" s="876"/>
      <c r="EPL79" s="876"/>
      <c r="EPM79" s="876"/>
      <c r="EPN79" s="876"/>
      <c r="EPO79" s="876"/>
      <c r="EPP79" s="876"/>
      <c r="EPQ79" s="876"/>
      <c r="EPR79" s="876"/>
      <c r="EPS79" s="876"/>
      <c r="EPT79" s="876"/>
      <c r="EPU79" s="876"/>
      <c r="EPV79" s="876"/>
      <c r="EPW79" s="876"/>
      <c r="EPX79" s="876"/>
      <c r="EPY79" s="876"/>
      <c r="EPZ79" s="876"/>
      <c r="EQA79" s="876"/>
      <c r="EQB79" s="876"/>
      <c r="EQC79" s="876"/>
      <c r="EQD79" s="876"/>
      <c r="EQE79" s="876"/>
      <c r="EQF79" s="876"/>
      <c r="EQG79" s="876"/>
      <c r="EQH79" s="876"/>
      <c r="EQI79" s="876"/>
      <c r="EQJ79" s="876"/>
      <c r="EQK79" s="876"/>
      <c r="EQL79" s="876"/>
      <c r="EQM79" s="876"/>
      <c r="EQN79" s="876"/>
      <c r="EQO79" s="876"/>
      <c r="EQP79" s="876"/>
      <c r="EQQ79" s="876"/>
      <c r="EQR79" s="876"/>
      <c r="EQS79" s="876"/>
      <c r="EQT79" s="876"/>
      <c r="EQU79" s="876"/>
      <c r="EQV79" s="876"/>
      <c r="EQW79" s="876"/>
      <c r="EQX79" s="876"/>
      <c r="EQY79" s="876"/>
      <c r="EQZ79" s="876"/>
      <c r="ERA79" s="876"/>
      <c r="ERB79" s="876"/>
      <c r="ERC79" s="876"/>
      <c r="ERD79" s="876"/>
      <c r="ERE79" s="876"/>
      <c r="ERF79" s="876"/>
      <c r="ERG79" s="876"/>
      <c r="ERH79" s="876"/>
      <c r="ERI79" s="876"/>
      <c r="ERJ79" s="876"/>
      <c r="ERK79" s="876"/>
      <c r="ERL79" s="876"/>
      <c r="ERM79" s="876"/>
      <c r="ERN79" s="876"/>
      <c r="ERO79" s="876"/>
      <c r="ERP79" s="876"/>
      <c r="ERQ79" s="876"/>
      <c r="ERR79" s="876"/>
      <c r="ERS79" s="876"/>
      <c r="ERT79" s="876"/>
      <c r="ERU79" s="876"/>
      <c r="ERV79" s="876"/>
      <c r="ERW79" s="876"/>
      <c r="ERX79" s="876"/>
      <c r="ERY79" s="876"/>
      <c r="ERZ79" s="876"/>
      <c r="ESA79" s="876"/>
      <c r="ESB79" s="876"/>
      <c r="ESC79" s="876"/>
      <c r="ESD79" s="876"/>
      <c r="ESE79" s="876"/>
      <c r="ESF79" s="876"/>
      <c r="ESG79" s="876"/>
      <c r="ESH79" s="876"/>
      <c r="ESI79" s="876"/>
      <c r="ESJ79" s="876"/>
      <c r="ESK79" s="876"/>
      <c r="ESL79" s="876"/>
      <c r="ESM79" s="876"/>
      <c r="ESN79" s="876"/>
      <c r="ESO79" s="876"/>
      <c r="ESP79" s="876"/>
      <c r="ESQ79" s="876"/>
      <c r="ESR79" s="876"/>
      <c r="ESS79" s="876"/>
      <c r="EST79" s="876"/>
      <c r="ESU79" s="876"/>
      <c r="ESV79" s="876"/>
      <c r="ESW79" s="876"/>
      <c r="ESX79" s="876"/>
      <c r="ESY79" s="876"/>
      <c r="ESZ79" s="876"/>
      <c r="ETA79" s="876"/>
      <c r="ETB79" s="876"/>
      <c r="ETC79" s="876"/>
      <c r="ETD79" s="876"/>
      <c r="ETE79" s="876"/>
      <c r="ETF79" s="876"/>
      <c r="ETG79" s="876"/>
      <c r="ETH79" s="876"/>
      <c r="ETI79" s="876"/>
      <c r="ETJ79" s="876"/>
      <c r="ETK79" s="876"/>
      <c r="ETL79" s="876"/>
      <c r="ETM79" s="876"/>
      <c r="ETN79" s="876"/>
      <c r="ETO79" s="876"/>
      <c r="ETP79" s="876"/>
      <c r="ETQ79" s="876"/>
      <c r="ETR79" s="876"/>
      <c r="ETS79" s="876"/>
      <c r="ETT79" s="876"/>
      <c r="ETU79" s="876"/>
      <c r="ETV79" s="876"/>
      <c r="ETW79" s="876"/>
      <c r="ETX79" s="876"/>
      <c r="ETY79" s="876"/>
      <c r="ETZ79" s="876"/>
      <c r="EUA79" s="876"/>
      <c r="EUB79" s="876"/>
      <c r="EUC79" s="876"/>
      <c r="EUD79" s="876"/>
      <c r="EUE79" s="876"/>
      <c r="EUF79" s="876"/>
      <c r="EUG79" s="876"/>
      <c r="EUH79" s="876"/>
      <c r="EUI79" s="876"/>
      <c r="EUJ79" s="876"/>
      <c r="EUK79" s="876"/>
      <c r="EUL79" s="876"/>
      <c r="EUM79" s="876"/>
      <c r="EUN79" s="876"/>
      <c r="EUO79" s="876"/>
      <c r="EUP79" s="876"/>
      <c r="EUQ79" s="876"/>
      <c r="EUR79" s="876"/>
      <c r="EUS79" s="876"/>
      <c r="EUT79" s="876"/>
      <c r="EUU79" s="876"/>
      <c r="EUV79" s="876"/>
      <c r="EUW79" s="876"/>
      <c r="EUX79" s="876"/>
      <c r="EUY79" s="876"/>
      <c r="EUZ79" s="876"/>
      <c r="EVA79" s="876"/>
      <c r="EVB79" s="876"/>
      <c r="EVC79" s="876"/>
      <c r="EVD79" s="876"/>
      <c r="EVE79" s="876"/>
      <c r="EVF79" s="876"/>
      <c r="EVG79" s="876"/>
      <c r="EVH79" s="876"/>
      <c r="EVI79" s="876"/>
      <c r="EVJ79" s="876"/>
      <c r="EVK79" s="876"/>
      <c r="EVL79" s="876"/>
      <c r="EVM79" s="876"/>
      <c r="EVN79" s="876"/>
      <c r="EVO79" s="876"/>
      <c r="EVP79" s="876"/>
      <c r="EVQ79" s="876"/>
      <c r="EVR79" s="876"/>
      <c r="EVS79" s="876"/>
      <c r="EVT79" s="876"/>
      <c r="EVU79" s="876"/>
      <c r="EVV79" s="876"/>
      <c r="EVW79" s="876"/>
      <c r="EVX79" s="876"/>
      <c r="EVY79" s="876"/>
      <c r="EVZ79" s="876"/>
      <c r="EWA79" s="876"/>
      <c r="EWB79" s="876"/>
      <c r="EWC79" s="876"/>
      <c r="EWD79" s="876"/>
      <c r="EWE79" s="876"/>
      <c r="EWF79" s="876"/>
      <c r="EWG79" s="876"/>
      <c r="EWH79" s="876"/>
      <c r="EWI79" s="876"/>
      <c r="EWJ79" s="876"/>
      <c r="EWK79" s="876"/>
      <c r="EWL79" s="876"/>
      <c r="EWM79" s="876"/>
      <c r="EWN79" s="876"/>
      <c r="EWO79" s="876"/>
      <c r="EWP79" s="876"/>
      <c r="EWQ79" s="876"/>
      <c r="EWR79" s="876"/>
      <c r="EWS79" s="876"/>
      <c r="EWT79" s="876"/>
      <c r="EWU79" s="876"/>
      <c r="EWV79" s="876"/>
      <c r="EWW79" s="876"/>
      <c r="EWX79" s="876"/>
      <c r="EWY79" s="876"/>
      <c r="EWZ79" s="876"/>
      <c r="EXA79" s="876"/>
      <c r="EXB79" s="876"/>
      <c r="EXC79" s="876"/>
      <c r="EXD79" s="876"/>
      <c r="EXE79" s="876"/>
      <c r="EXF79" s="876"/>
      <c r="EXG79" s="876"/>
      <c r="EXH79" s="876"/>
      <c r="EXI79" s="876"/>
      <c r="EXJ79" s="876"/>
      <c r="EXK79" s="876"/>
      <c r="EXL79" s="876"/>
      <c r="EXM79" s="876"/>
      <c r="EXN79" s="876"/>
      <c r="EXO79" s="876"/>
      <c r="EXP79" s="876"/>
      <c r="EXQ79" s="876"/>
      <c r="EXR79" s="876"/>
      <c r="EXS79" s="876"/>
      <c r="EXT79" s="876"/>
      <c r="EXU79" s="876"/>
      <c r="EXV79" s="876"/>
      <c r="EXW79" s="876"/>
      <c r="EXX79" s="876"/>
      <c r="EXY79" s="876"/>
      <c r="EXZ79" s="876"/>
      <c r="EYA79" s="876"/>
      <c r="EYB79" s="876"/>
      <c r="EYC79" s="876"/>
      <c r="EYD79" s="876"/>
      <c r="EYE79" s="876"/>
      <c r="EYF79" s="876"/>
      <c r="EYG79" s="876"/>
      <c r="EYH79" s="876"/>
      <c r="EYI79" s="876"/>
      <c r="EYJ79" s="876"/>
      <c r="EYK79" s="876"/>
      <c r="EYL79" s="876"/>
      <c r="EYM79" s="876"/>
      <c r="EYN79" s="876"/>
      <c r="EYO79" s="876"/>
      <c r="EYP79" s="876"/>
      <c r="EYQ79" s="876"/>
      <c r="EYR79" s="876"/>
      <c r="EYS79" s="876"/>
      <c r="EYT79" s="876"/>
      <c r="EYU79" s="876"/>
      <c r="EYV79" s="876"/>
      <c r="EYW79" s="876"/>
      <c r="EYX79" s="876"/>
      <c r="EYY79" s="876"/>
      <c r="EYZ79" s="876"/>
      <c r="EZA79" s="876"/>
      <c r="EZB79" s="876"/>
      <c r="EZC79" s="876"/>
      <c r="EZD79" s="876"/>
      <c r="EZE79" s="876"/>
      <c r="EZF79" s="876"/>
      <c r="EZG79" s="876"/>
      <c r="EZH79" s="876"/>
      <c r="EZI79" s="876"/>
      <c r="EZJ79" s="876"/>
      <c r="EZK79" s="876"/>
      <c r="EZL79" s="876"/>
      <c r="EZM79" s="876"/>
      <c r="EZN79" s="876"/>
      <c r="EZO79" s="876"/>
      <c r="EZP79" s="876"/>
      <c r="EZQ79" s="876"/>
      <c r="EZR79" s="876"/>
      <c r="EZS79" s="876"/>
      <c r="EZT79" s="876"/>
      <c r="EZU79" s="876"/>
      <c r="EZV79" s="876"/>
      <c r="EZW79" s="876"/>
      <c r="EZX79" s="876"/>
      <c r="EZY79" s="876"/>
      <c r="EZZ79" s="876"/>
      <c r="FAA79" s="876"/>
      <c r="FAB79" s="876"/>
      <c r="FAC79" s="876"/>
      <c r="FAD79" s="876"/>
      <c r="FAE79" s="876"/>
      <c r="FAF79" s="876"/>
      <c r="FAG79" s="876"/>
      <c r="FAH79" s="876"/>
      <c r="FAI79" s="876"/>
      <c r="FAJ79" s="876"/>
      <c r="FAK79" s="876"/>
      <c r="FAL79" s="876"/>
      <c r="FAM79" s="876"/>
      <c r="FAN79" s="876"/>
      <c r="FAO79" s="876"/>
      <c r="FAP79" s="876"/>
      <c r="FAQ79" s="876"/>
      <c r="FAR79" s="876"/>
      <c r="FAS79" s="876"/>
      <c r="FAT79" s="876"/>
      <c r="FAU79" s="876"/>
      <c r="FAV79" s="876"/>
      <c r="FAW79" s="876"/>
      <c r="FAX79" s="876"/>
      <c r="FAY79" s="876"/>
      <c r="FAZ79" s="876"/>
      <c r="FBA79" s="876"/>
      <c r="FBB79" s="876"/>
      <c r="FBC79" s="876"/>
      <c r="FBD79" s="876"/>
      <c r="FBE79" s="876"/>
      <c r="FBF79" s="876"/>
      <c r="FBG79" s="876"/>
      <c r="FBH79" s="876"/>
      <c r="FBI79" s="876"/>
      <c r="FBJ79" s="876"/>
      <c r="FBK79" s="876"/>
      <c r="FBL79" s="876"/>
      <c r="FBM79" s="876"/>
      <c r="FBN79" s="876"/>
      <c r="FBO79" s="876"/>
      <c r="FBP79" s="876"/>
      <c r="FBQ79" s="876"/>
      <c r="FBR79" s="876"/>
      <c r="FBS79" s="876"/>
      <c r="FBT79" s="876"/>
      <c r="FBU79" s="876"/>
      <c r="FBV79" s="876"/>
      <c r="FBW79" s="876"/>
      <c r="FBX79" s="876"/>
      <c r="FBY79" s="876"/>
      <c r="FBZ79" s="876"/>
      <c r="FCA79" s="876"/>
      <c r="FCB79" s="876"/>
      <c r="FCC79" s="876"/>
      <c r="FCD79" s="876"/>
      <c r="FCE79" s="876"/>
      <c r="FCF79" s="876"/>
      <c r="FCG79" s="876"/>
      <c r="FCH79" s="876"/>
      <c r="FCI79" s="876"/>
      <c r="FCJ79" s="876"/>
      <c r="FCK79" s="876"/>
      <c r="FCL79" s="876"/>
      <c r="FCM79" s="876"/>
      <c r="FCN79" s="876"/>
      <c r="FCO79" s="876"/>
      <c r="FCP79" s="876"/>
      <c r="FCQ79" s="876"/>
      <c r="FCR79" s="876"/>
      <c r="FCS79" s="876"/>
      <c r="FCT79" s="876"/>
      <c r="FCU79" s="876"/>
      <c r="FCV79" s="876"/>
      <c r="FCW79" s="876"/>
      <c r="FCX79" s="876"/>
      <c r="FCY79" s="876"/>
      <c r="FCZ79" s="876"/>
      <c r="FDA79" s="876"/>
      <c r="FDB79" s="876"/>
      <c r="FDC79" s="876"/>
      <c r="FDD79" s="876"/>
      <c r="FDE79" s="876"/>
      <c r="FDF79" s="876"/>
      <c r="FDG79" s="876"/>
      <c r="FDH79" s="876"/>
      <c r="FDI79" s="876"/>
      <c r="FDJ79" s="876"/>
      <c r="FDK79" s="876"/>
      <c r="FDL79" s="876"/>
      <c r="FDM79" s="876"/>
      <c r="FDN79" s="876"/>
      <c r="FDO79" s="876"/>
      <c r="FDP79" s="876"/>
      <c r="FDQ79" s="876"/>
      <c r="FDR79" s="876"/>
      <c r="FDS79" s="876"/>
      <c r="FDT79" s="876"/>
      <c r="FDU79" s="876"/>
      <c r="FDV79" s="876"/>
      <c r="FDW79" s="876"/>
      <c r="FDX79" s="876"/>
      <c r="FDY79" s="876"/>
      <c r="FDZ79" s="876"/>
      <c r="FEA79" s="876"/>
      <c r="FEB79" s="876"/>
      <c r="FEC79" s="876"/>
      <c r="FED79" s="876"/>
      <c r="FEE79" s="876"/>
      <c r="FEF79" s="876"/>
      <c r="FEG79" s="876"/>
      <c r="FEH79" s="876"/>
      <c r="FEI79" s="876"/>
      <c r="FEJ79" s="876"/>
      <c r="FEK79" s="876"/>
      <c r="FEL79" s="876"/>
      <c r="FEM79" s="876"/>
      <c r="FEN79" s="876"/>
      <c r="FEO79" s="876"/>
      <c r="FEP79" s="876"/>
      <c r="FEQ79" s="876"/>
      <c r="FER79" s="876"/>
      <c r="FES79" s="876"/>
      <c r="FET79" s="876"/>
      <c r="FEU79" s="876"/>
      <c r="FEV79" s="876"/>
      <c r="FEW79" s="876"/>
      <c r="FEX79" s="876"/>
      <c r="FEY79" s="876"/>
      <c r="FEZ79" s="876"/>
      <c r="FFA79" s="876"/>
      <c r="FFB79" s="876"/>
      <c r="FFC79" s="876"/>
      <c r="FFD79" s="876"/>
      <c r="FFE79" s="876"/>
      <c r="FFF79" s="876"/>
      <c r="FFG79" s="876"/>
      <c r="FFH79" s="876"/>
      <c r="FFI79" s="876"/>
      <c r="FFJ79" s="876"/>
      <c r="FFK79" s="876"/>
      <c r="FFL79" s="876"/>
      <c r="FFM79" s="876"/>
      <c r="FFN79" s="876"/>
      <c r="FFO79" s="876"/>
      <c r="FFP79" s="876"/>
      <c r="FFQ79" s="876"/>
      <c r="FFR79" s="876"/>
      <c r="FFS79" s="876"/>
      <c r="FFT79" s="876"/>
      <c r="FFU79" s="876"/>
      <c r="FFV79" s="876"/>
      <c r="FFW79" s="876"/>
      <c r="FFX79" s="876"/>
      <c r="FFY79" s="876"/>
      <c r="FFZ79" s="876"/>
      <c r="FGA79" s="876"/>
      <c r="FGB79" s="876"/>
      <c r="FGC79" s="876"/>
      <c r="FGD79" s="876"/>
      <c r="FGE79" s="876"/>
      <c r="FGF79" s="876"/>
      <c r="FGG79" s="876"/>
      <c r="FGH79" s="876"/>
      <c r="FGI79" s="876"/>
      <c r="FGJ79" s="876"/>
      <c r="FGK79" s="876"/>
      <c r="FGL79" s="876"/>
      <c r="FGM79" s="876"/>
      <c r="FGN79" s="876"/>
      <c r="FGO79" s="876"/>
      <c r="FGP79" s="876"/>
      <c r="FGQ79" s="876"/>
      <c r="FGR79" s="876"/>
      <c r="FGS79" s="876"/>
      <c r="FGT79" s="876"/>
      <c r="FGU79" s="876"/>
      <c r="FGV79" s="876"/>
      <c r="FGW79" s="876"/>
      <c r="FGX79" s="876"/>
      <c r="FGY79" s="876"/>
      <c r="FGZ79" s="876"/>
      <c r="FHA79" s="876"/>
      <c r="FHB79" s="876"/>
      <c r="FHC79" s="876"/>
      <c r="FHD79" s="876"/>
      <c r="FHE79" s="876"/>
      <c r="FHF79" s="876"/>
      <c r="FHG79" s="876"/>
      <c r="FHH79" s="876"/>
      <c r="FHI79" s="876"/>
      <c r="FHJ79" s="876"/>
      <c r="FHK79" s="876"/>
      <c r="FHL79" s="876"/>
      <c r="FHM79" s="876"/>
      <c r="FHN79" s="876"/>
      <c r="FHO79" s="876"/>
      <c r="FHP79" s="876"/>
      <c r="FHQ79" s="876"/>
      <c r="FHR79" s="876"/>
      <c r="FHS79" s="876"/>
      <c r="FHT79" s="876"/>
      <c r="FHU79" s="876"/>
      <c r="FHV79" s="876"/>
      <c r="FHW79" s="876"/>
      <c r="FHX79" s="876"/>
      <c r="FHY79" s="876"/>
      <c r="FHZ79" s="876"/>
      <c r="FIA79" s="876"/>
      <c r="FIB79" s="876"/>
      <c r="FIC79" s="876"/>
      <c r="FID79" s="876"/>
      <c r="FIE79" s="876"/>
      <c r="FIF79" s="876"/>
      <c r="FIG79" s="876"/>
      <c r="FIH79" s="876"/>
      <c r="FII79" s="876"/>
      <c r="FIJ79" s="876"/>
      <c r="FIK79" s="876"/>
      <c r="FIL79" s="876"/>
      <c r="FIM79" s="876"/>
      <c r="FIN79" s="876"/>
      <c r="FIO79" s="876"/>
      <c r="FIP79" s="876"/>
      <c r="FIQ79" s="876"/>
      <c r="FIR79" s="876"/>
      <c r="FIS79" s="876"/>
      <c r="FIT79" s="876"/>
      <c r="FIU79" s="876"/>
      <c r="FIV79" s="876"/>
      <c r="FIW79" s="876"/>
      <c r="FIX79" s="876"/>
      <c r="FIY79" s="876"/>
      <c r="FIZ79" s="876"/>
      <c r="FJA79" s="876"/>
      <c r="FJB79" s="876"/>
      <c r="FJC79" s="876"/>
      <c r="FJD79" s="876"/>
      <c r="FJE79" s="876"/>
      <c r="FJF79" s="876"/>
      <c r="FJG79" s="876"/>
      <c r="FJH79" s="876"/>
      <c r="FJI79" s="876"/>
      <c r="FJJ79" s="876"/>
      <c r="FJK79" s="876"/>
      <c r="FJL79" s="876"/>
      <c r="FJM79" s="876"/>
      <c r="FJN79" s="876"/>
      <c r="FJO79" s="876"/>
      <c r="FJP79" s="876"/>
      <c r="FJQ79" s="876"/>
      <c r="FJR79" s="876"/>
      <c r="FJS79" s="876"/>
      <c r="FJT79" s="876"/>
      <c r="FJU79" s="876"/>
      <c r="FJV79" s="876"/>
      <c r="FJW79" s="876"/>
      <c r="FJX79" s="876"/>
      <c r="FJY79" s="876"/>
      <c r="FJZ79" s="876"/>
      <c r="FKA79" s="876"/>
      <c r="FKB79" s="876"/>
      <c r="FKC79" s="876"/>
      <c r="FKD79" s="876"/>
      <c r="FKE79" s="876"/>
      <c r="FKF79" s="876"/>
      <c r="FKG79" s="876"/>
      <c r="FKH79" s="876"/>
      <c r="FKI79" s="876"/>
      <c r="FKJ79" s="876"/>
      <c r="FKK79" s="876"/>
      <c r="FKL79" s="876"/>
      <c r="FKM79" s="876"/>
      <c r="FKN79" s="876"/>
      <c r="FKO79" s="876"/>
      <c r="FKP79" s="876"/>
      <c r="FKQ79" s="876"/>
      <c r="FKR79" s="876"/>
      <c r="FKS79" s="876"/>
      <c r="FKT79" s="876"/>
      <c r="FKU79" s="876"/>
      <c r="FKV79" s="876"/>
      <c r="FKW79" s="876"/>
      <c r="FKX79" s="876"/>
      <c r="FKY79" s="876"/>
      <c r="FKZ79" s="876"/>
      <c r="FLA79" s="876"/>
      <c r="FLB79" s="876"/>
      <c r="FLC79" s="876"/>
      <c r="FLD79" s="876"/>
      <c r="FLE79" s="876"/>
      <c r="FLF79" s="876"/>
      <c r="FLG79" s="876"/>
      <c r="FLH79" s="876"/>
      <c r="FLI79" s="876"/>
      <c r="FLJ79" s="876"/>
      <c r="FLK79" s="876"/>
      <c r="FLL79" s="876"/>
      <c r="FLM79" s="876"/>
      <c r="FLN79" s="876"/>
      <c r="FLO79" s="876"/>
      <c r="FLP79" s="876"/>
      <c r="FLQ79" s="876"/>
      <c r="FLR79" s="876"/>
      <c r="FLS79" s="876"/>
      <c r="FLT79" s="876"/>
      <c r="FLU79" s="876"/>
      <c r="FLV79" s="876"/>
      <c r="FLW79" s="876"/>
      <c r="FLX79" s="876"/>
      <c r="FLY79" s="876"/>
      <c r="FLZ79" s="876"/>
      <c r="FMA79" s="876"/>
      <c r="FMB79" s="876"/>
      <c r="FMC79" s="876"/>
      <c r="FMD79" s="876"/>
      <c r="FME79" s="876"/>
      <c r="FMF79" s="876"/>
      <c r="FMG79" s="876"/>
      <c r="FMH79" s="876"/>
      <c r="FMI79" s="876"/>
      <c r="FMJ79" s="876"/>
      <c r="FMK79" s="876"/>
      <c r="FML79" s="876"/>
      <c r="FMM79" s="876"/>
      <c r="FMN79" s="876"/>
      <c r="FMO79" s="876"/>
      <c r="FMP79" s="876"/>
      <c r="FMQ79" s="876"/>
      <c r="FMR79" s="876"/>
      <c r="FMS79" s="876"/>
      <c r="FMT79" s="876"/>
      <c r="FMU79" s="876"/>
      <c r="FMV79" s="876"/>
      <c r="FMW79" s="876"/>
      <c r="FMX79" s="876"/>
      <c r="FMY79" s="876"/>
      <c r="FMZ79" s="876"/>
      <c r="FNA79" s="876"/>
      <c r="FNB79" s="876"/>
      <c r="FNC79" s="876"/>
      <c r="FND79" s="876"/>
      <c r="FNE79" s="876"/>
      <c r="FNF79" s="876"/>
      <c r="FNG79" s="876"/>
      <c r="FNH79" s="876"/>
      <c r="FNI79" s="876"/>
      <c r="FNJ79" s="876"/>
      <c r="FNK79" s="876"/>
      <c r="FNL79" s="876"/>
      <c r="FNM79" s="876"/>
      <c r="FNN79" s="876"/>
      <c r="FNO79" s="876"/>
      <c r="FNP79" s="876"/>
      <c r="FNQ79" s="876"/>
      <c r="FNR79" s="876"/>
      <c r="FNS79" s="876"/>
      <c r="FNT79" s="876"/>
      <c r="FNU79" s="876"/>
      <c r="FNV79" s="876"/>
      <c r="FNW79" s="876"/>
      <c r="FNX79" s="876"/>
      <c r="FNY79" s="876"/>
      <c r="FNZ79" s="876"/>
      <c r="FOA79" s="876"/>
      <c r="FOB79" s="876"/>
      <c r="FOC79" s="876"/>
      <c r="FOD79" s="876"/>
      <c r="FOE79" s="876"/>
      <c r="FOF79" s="876"/>
      <c r="FOG79" s="876"/>
      <c r="FOH79" s="876"/>
      <c r="FOI79" s="876"/>
      <c r="FOJ79" s="876"/>
      <c r="FOK79" s="876"/>
      <c r="FOL79" s="876"/>
      <c r="FOM79" s="876"/>
      <c r="FON79" s="876"/>
      <c r="FOO79" s="876"/>
      <c r="FOP79" s="876"/>
      <c r="FOQ79" s="876"/>
      <c r="FOR79" s="876"/>
      <c r="FOS79" s="876"/>
      <c r="FOT79" s="876"/>
      <c r="FOU79" s="876"/>
      <c r="FOV79" s="876"/>
      <c r="FOW79" s="876"/>
      <c r="FOX79" s="876"/>
      <c r="FOY79" s="876"/>
      <c r="FOZ79" s="876"/>
      <c r="FPA79" s="876"/>
      <c r="FPB79" s="876"/>
      <c r="FPC79" s="876"/>
      <c r="FPD79" s="876"/>
      <c r="FPE79" s="876"/>
      <c r="FPF79" s="876"/>
      <c r="FPG79" s="876"/>
      <c r="FPH79" s="876"/>
      <c r="FPI79" s="876"/>
      <c r="FPJ79" s="876"/>
      <c r="FPK79" s="876"/>
      <c r="FPL79" s="876"/>
      <c r="FPM79" s="876"/>
      <c r="FPN79" s="876"/>
      <c r="FPO79" s="876"/>
      <c r="FPP79" s="876"/>
      <c r="FPQ79" s="876"/>
      <c r="FPR79" s="876"/>
      <c r="FPS79" s="876"/>
      <c r="FPT79" s="876"/>
      <c r="FPU79" s="876"/>
      <c r="FPV79" s="876"/>
      <c r="FPW79" s="876"/>
      <c r="FPX79" s="876"/>
      <c r="FPY79" s="876"/>
      <c r="FPZ79" s="876"/>
      <c r="FQA79" s="876"/>
      <c r="FQB79" s="876"/>
      <c r="FQC79" s="876"/>
      <c r="FQD79" s="876"/>
      <c r="FQE79" s="876"/>
      <c r="FQF79" s="876"/>
      <c r="FQG79" s="876"/>
      <c r="FQH79" s="876"/>
      <c r="FQI79" s="876"/>
      <c r="FQJ79" s="876"/>
      <c r="FQK79" s="876"/>
      <c r="FQL79" s="876"/>
      <c r="FQM79" s="876"/>
      <c r="FQN79" s="876"/>
      <c r="FQO79" s="876"/>
      <c r="FQP79" s="876"/>
      <c r="FQQ79" s="876"/>
      <c r="FQR79" s="876"/>
      <c r="FQS79" s="876"/>
      <c r="FQT79" s="876"/>
      <c r="FQU79" s="876"/>
      <c r="FQV79" s="876"/>
      <c r="FQW79" s="876"/>
      <c r="FQX79" s="876"/>
      <c r="FQY79" s="876"/>
      <c r="FQZ79" s="876"/>
      <c r="FRA79" s="876"/>
      <c r="FRB79" s="876"/>
      <c r="FRC79" s="876"/>
      <c r="FRD79" s="876"/>
      <c r="FRE79" s="876"/>
      <c r="FRF79" s="876"/>
      <c r="FRG79" s="876"/>
      <c r="FRH79" s="876"/>
      <c r="FRI79" s="876"/>
      <c r="FRJ79" s="876"/>
      <c r="FRK79" s="876"/>
      <c r="FRL79" s="876"/>
      <c r="FRM79" s="876"/>
      <c r="FRN79" s="876"/>
      <c r="FRO79" s="876"/>
      <c r="FRP79" s="876"/>
      <c r="FRQ79" s="876"/>
      <c r="FRR79" s="876"/>
      <c r="FRS79" s="876"/>
      <c r="FRT79" s="876"/>
      <c r="FRU79" s="876"/>
      <c r="FRV79" s="876"/>
      <c r="FRW79" s="876"/>
      <c r="FRX79" s="876"/>
      <c r="FRY79" s="876"/>
      <c r="FRZ79" s="876"/>
      <c r="FSA79" s="876"/>
      <c r="FSB79" s="876"/>
      <c r="FSC79" s="876"/>
      <c r="FSD79" s="876"/>
      <c r="FSE79" s="876"/>
      <c r="FSF79" s="876"/>
      <c r="FSG79" s="876"/>
      <c r="FSH79" s="876"/>
      <c r="FSI79" s="876"/>
      <c r="FSJ79" s="876"/>
      <c r="FSK79" s="876"/>
      <c r="FSL79" s="876"/>
      <c r="FSM79" s="876"/>
      <c r="FSN79" s="876"/>
      <c r="FSO79" s="876"/>
      <c r="FSP79" s="876"/>
      <c r="FSQ79" s="876"/>
      <c r="FSR79" s="876"/>
      <c r="FSS79" s="876"/>
      <c r="FST79" s="876"/>
      <c r="FSU79" s="876"/>
      <c r="FSV79" s="876"/>
      <c r="FSW79" s="876"/>
      <c r="FSX79" s="876"/>
      <c r="FSY79" s="876"/>
      <c r="FSZ79" s="876"/>
      <c r="FTA79" s="876"/>
      <c r="FTB79" s="876"/>
      <c r="FTC79" s="876"/>
      <c r="FTD79" s="876"/>
      <c r="FTE79" s="876"/>
      <c r="FTF79" s="876"/>
      <c r="FTG79" s="876"/>
      <c r="FTH79" s="876"/>
      <c r="FTI79" s="876"/>
      <c r="FTJ79" s="876"/>
      <c r="FTK79" s="876"/>
      <c r="FTL79" s="876"/>
      <c r="FTM79" s="876"/>
      <c r="FTN79" s="876"/>
      <c r="FTO79" s="876"/>
      <c r="FTP79" s="876"/>
      <c r="FTQ79" s="876"/>
      <c r="FTR79" s="876"/>
      <c r="FTS79" s="876"/>
      <c r="FTT79" s="876"/>
      <c r="FTU79" s="876"/>
      <c r="FTV79" s="876"/>
      <c r="FTW79" s="876"/>
      <c r="FTX79" s="876"/>
      <c r="FTY79" s="876"/>
      <c r="FTZ79" s="876"/>
      <c r="FUA79" s="876"/>
      <c r="FUB79" s="876"/>
      <c r="FUC79" s="876"/>
      <c r="FUD79" s="876"/>
      <c r="FUE79" s="876"/>
      <c r="FUF79" s="876"/>
      <c r="FUG79" s="876"/>
      <c r="FUH79" s="876"/>
      <c r="FUI79" s="876"/>
      <c r="FUJ79" s="876"/>
      <c r="FUK79" s="876"/>
      <c r="FUL79" s="876"/>
      <c r="FUM79" s="876"/>
      <c r="FUN79" s="876"/>
      <c r="FUO79" s="876"/>
      <c r="FUP79" s="876"/>
      <c r="FUQ79" s="876"/>
      <c r="FUR79" s="876"/>
      <c r="FUS79" s="876"/>
      <c r="FUT79" s="876"/>
      <c r="FUU79" s="876"/>
      <c r="FUV79" s="876"/>
      <c r="FUW79" s="876"/>
      <c r="FUX79" s="876"/>
      <c r="FUY79" s="876"/>
      <c r="FUZ79" s="876"/>
      <c r="FVA79" s="876"/>
      <c r="FVB79" s="876"/>
      <c r="FVC79" s="876"/>
      <c r="FVD79" s="876"/>
      <c r="FVE79" s="876"/>
      <c r="FVF79" s="876"/>
      <c r="FVG79" s="876"/>
      <c r="FVH79" s="876"/>
      <c r="FVI79" s="876"/>
      <c r="FVJ79" s="876"/>
      <c r="FVK79" s="876"/>
      <c r="FVL79" s="876"/>
      <c r="FVM79" s="876"/>
      <c r="FVN79" s="876"/>
      <c r="FVO79" s="876"/>
      <c r="FVP79" s="876"/>
      <c r="FVQ79" s="876"/>
      <c r="FVR79" s="876"/>
      <c r="FVS79" s="876"/>
      <c r="FVT79" s="876"/>
      <c r="FVU79" s="876"/>
      <c r="FVV79" s="876"/>
      <c r="FVW79" s="876"/>
      <c r="FVX79" s="876"/>
      <c r="FVY79" s="876"/>
      <c r="FVZ79" s="876"/>
      <c r="FWA79" s="876"/>
      <c r="FWB79" s="876"/>
      <c r="FWC79" s="876"/>
      <c r="FWD79" s="876"/>
      <c r="FWE79" s="876"/>
      <c r="FWF79" s="876"/>
      <c r="FWG79" s="876"/>
      <c r="FWH79" s="876"/>
      <c r="FWI79" s="876"/>
      <c r="FWJ79" s="876"/>
      <c r="FWK79" s="876"/>
      <c r="FWL79" s="876"/>
      <c r="FWM79" s="876"/>
      <c r="FWN79" s="876"/>
      <c r="FWO79" s="876"/>
      <c r="FWP79" s="876"/>
      <c r="FWQ79" s="876"/>
      <c r="FWR79" s="876"/>
      <c r="FWS79" s="876"/>
      <c r="FWT79" s="876"/>
      <c r="FWU79" s="876"/>
      <c r="FWV79" s="876"/>
      <c r="FWW79" s="876"/>
      <c r="FWX79" s="876"/>
      <c r="FWY79" s="876"/>
      <c r="FWZ79" s="876"/>
      <c r="FXA79" s="876"/>
      <c r="FXB79" s="876"/>
      <c r="FXC79" s="876"/>
      <c r="FXD79" s="876"/>
      <c r="FXE79" s="876"/>
      <c r="FXF79" s="876"/>
      <c r="FXG79" s="876"/>
      <c r="FXH79" s="876"/>
      <c r="FXI79" s="876"/>
      <c r="FXJ79" s="876"/>
      <c r="FXK79" s="876"/>
      <c r="FXL79" s="876"/>
      <c r="FXM79" s="876"/>
      <c r="FXN79" s="876"/>
      <c r="FXO79" s="876"/>
      <c r="FXP79" s="876"/>
      <c r="FXQ79" s="876"/>
      <c r="FXR79" s="876"/>
      <c r="FXS79" s="876"/>
      <c r="FXT79" s="876"/>
      <c r="FXU79" s="876"/>
      <c r="FXV79" s="876"/>
      <c r="FXW79" s="876"/>
      <c r="FXX79" s="876"/>
      <c r="FXY79" s="876"/>
      <c r="FXZ79" s="876"/>
      <c r="FYA79" s="876"/>
      <c r="FYB79" s="876"/>
      <c r="FYC79" s="876"/>
      <c r="FYD79" s="876"/>
      <c r="FYE79" s="876"/>
      <c r="FYF79" s="876"/>
      <c r="FYG79" s="876"/>
      <c r="FYH79" s="876"/>
      <c r="FYI79" s="876"/>
      <c r="FYJ79" s="876"/>
      <c r="FYK79" s="876"/>
      <c r="FYL79" s="876"/>
      <c r="FYM79" s="876"/>
      <c r="FYN79" s="876"/>
      <c r="FYO79" s="876"/>
      <c r="FYP79" s="876"/>
      <c r="FYQ79" s="876"/>
      <c r="FYR79" s="876"/>
      <c r="FYS79" s="876"/>
      <c r="FYT79" s="876"/>
      <c r="FYU79" s="876"/>
      <c r="FYV79" s="876"/>
      <c r="FYW79" s="876"/>
      <c r="FYX79" s="876"/>
      <c r="FYY79" s="876"/>
      <c r="FYZ79" s="876"/>
      <c r="FZA79" s="876"/>
      <c r="FZB79" s="876"/>
      <c r="FZC79" s="876"/>
      <c r="FZD79" s="876"/>
      <c r="FZE79" s="876"/>
      <c r="FZF79" s="876"/>
      <c r="FZG79" s="876"/>
      <c r="FZH79" s="876"/>
      <c r="FZI79" s="876"/>
      <c r="FZJ79" s="876"/>
      <c r="FZK79" s="876"/>
      <c r="FZL79" s="876"/>
      <c r="FZM79" s="876"/>
      <c r="FZN79" s="876"/>
      <c r="FZO79" s="876"/>
      <c r="FZP79" s="876"/>
      <c r="FZQ79" s="876"/>
      <c r="FZR79" s="876"/>
      <c r="FZS79" s="876"/>
      <c r="FZT79" s="876"/>
      <c r="FZU79" s="876"/>
      <c r="FZV79" s="876"/>
      <c r="FZW79" s="876"/>
      <c r="FZX79" s="876"/>
      <c r="FZY79" s="876"/>
      <c r="FZZ79" s="876"/>
      <c r="GAA79" s="876"/>
      <c r="GAB79" s="876"/>
      <c r="GAC79" s="876"/>
      <c r="GAD79" s="876"/>
      <c r="GAE79" s="876"/>
      <c r="GAF79" s="876"/>
      <c r="GAG79" s="876"/>
      <c r="GAH79" s="876"/>
      <c r="GAI79" s="876"/>
      <c r="GAJ79" s="876"/>
      <c r="GAK79" s="876"/>
      <c r="GAL79" s="876"/>
      <c r="GAM79" s="876"/>
      <c r="GAN79" s="876"/>
      <c r="GAO79" s="876"/>
      <c r="GAP79" s="876"/>
      <c r="GAQ79" s="876"/>
      <c r="GAR79" s="876"/>
      <c r="GAS79" s="876"/>
      <c r="GAT79" s="876"/>
      <c r="GAU79" s="876"/>
      <c r="GAV79" s="876"/>
      <c r="GAW79" s="876"/>
      <c r="GAX79" s="876"/>
      <c r="GAY79" s="876"/>
      <c r="GAZ79" s="876"/>
      <c r="GBA79" s="876"/>
      <c r="GBB79" s="876"/>
      <c r="GBC79" s="876"/>
      <c r="GBD79" s="876"/>
      <c r="GBE79" s="876"/>
      <c r="GBF79" s="876"/>
      <c r="GBG79" s="876"/>
      <c r="GBH79" s="876"/>
      <c r="GBI79" s="876"/>
      <c r="GBJ79" s="876"/>
      <c r="GBK79" s="876"/>
      <c r="GBL79" s="876"/>
      <c r="GBM79" s="876"/>
      <c r="GBN79" s="876"/>
      <c r="GBO79" s="876"/>
      <c r="GBP79" s="876"/>
      <c r="GBQ79" s="876"/>
      <c r="GBR79" s="876"/>
      <c r="GBS79" s="876"/>
      <c r="GBT79" s="876"/>
      <c r="GBU79" s="876"/>
      <c r="GBV79" s="876"/>
      <c r="GBW79" s="876"/>
      <c r="GBX79" s="876"/>
      <c r="GBY79" s="876"/>
      <c r="GBZ79" s="876"/>
      <c r="GCA79" s="876"/>
      <c r="GCB79" s="876"/>
      <c r="GCC79" s="876"/>
      <c r="GCD79" s="876"/>
      <c r="GCE79" s="876"/>
      <c r="GCF79" s="876"/>
      <c r="GCG79" s="876"/>
      <c r="GCH79" s="876"/>
      <c r="GCI79" s="876"/>
      <c r="GCJ79" s="876"/>
      <c r="GCK79" s="876"/>
      <c r="GCL79" s="876"/>
      <c r="GCM79" s="876"/>
      <c r="GCN79" s="876"/>
      <c r="GCO79" s="876"/>
      <c r="GCP79" s="876"/>
      <c r="GCQ79" s="876"/>
      <c r="GCR79" s="876"/>
      <c r="GCS79" s="876"/>
      <c r="GCT79" s="876"/>
      <c r="GCU79" s="876"/>
      <c r="GCV79" s="876"/>
      <c r="GCW79" s="876"/>
      <c r="GCX79" s="876"/>
      <c r="GCY79" s="876"/>
      <c r="GCZ79" s="876"/>
      <c r="GDA79" s="876"/>
      <c r="GDB79" s="876"/>
      <c r="GDC79" s="876"/>
      <c r="GDD79" s="876"/>
      <c r="GDE79" s="876"/>
      <c r="GDF79" s="876"/>
      <c r="GDG79" s="876"/>
      <c r="GDH79" s="876"/>
      <c r="GDI79" s="876"/>
      <c r="GDJ79" s="876"/>
      <c r="GDK79" s="876"/>
      <c r="GDL79" s="876"/>
      <c r="GDM79" s="876"/>
      <c r="GDN79" s="876"/>
      <c r="GDO79" s="876"/>
      <c r="GDP79" s="876"/>
      <c r="GDQ79" s="876"/>
      <c r="GDR79" s="876"/>
      <c r="GDS79" s="876"/>
      <c r="GDT79" s="876"/>
      <c r="GDU79" s="876"/>
      <c r="GDV79" s="876"/>
      <c r="GDW79" s="876"/>
      <c r="GDX79" s="876"/>
      <c r="GDY79" s="876"/>
      <c r="GDZ79" s="876"/>
      <c r="GEA79" s="876"/>
      <c r="GEB79" s="876"/>
      <c r="GEC79" s="876"/>
      <c r="GED79" s="876"/>
      <c r="GEE79" s="876"/>
      <c r="GEF79" s="876"/>
      <c r="GEG79" s="876"/>
      <c r="GEH79" s="876"/>
      <c r="GEI79" s="876"/>
      <c r="GEJ79" s="876"/>
      <c r="GEK79" s="876"/>
      <c r="GEL79" s="876"/>
      <c r="GEM79" s="876"/>
      <c r="GEN79" s="876"/>
      <c r="GEO79" s="876"/>
      <c r="GEP79" s="876"/>
      <c r="GEQ79" s="876"/>
      <c r="GER79" s="876"/>
      <c r="GES79" s="876"/>
      <c r="GET79" s="876"/>
      <c r="GEU79" s="876"/>
      <c r="GEV79" s="876"/>
      <c r="GEW79" s="876"/>
      <c r="GEX79" s="876"/>
      <c r="GEY79" s="876"/>
      <c r="GEZ79" s="876"/>
      <c r="GFA79" s="876"/>
      <c r="GFB79" s="876"/>
      <c r="GFC79" s="876"/>
      <c r="GFD79" s="876"/>
      <c r="GFE79" s="876"/>
      <c r="GFF79" s="876"/>
      <c r="GFG79" s="876"/>
      <c r="GFH79" s="876"/>
      <c r="GFI79" s="876"/>
      <c r="GFJ79" s="876"/>
      <c r="GFK79" s="876"/>
      <c r="GFL79" s="876"/>
      <c r="GFM79" s="876"/>
      <c r="GFN79" s="876"/>
      <c r="GFO79" s="876"/>
      <c r="GFP79" s="876"/>
      <c r="GFQ79" s="876"/>
      <c r="GFR79" s="876"/>
      <c r="GFS79" s="876"/>
      <c r="GFT79" s="876"/>
      <c r="GFU79" s="876"/>
      <c r="GFV79" s="876"/>
      <c r="GFW79" s="876"/>
      <c r="GFX79" s="876"/>
      <c r="GFY79" s="876"/>
      <c r="GFZ79" s="876"/>
      <c r="GGA79" s="876"/>
      <c r="GGB79" s="876"/>
      <c r="GGC79" s="876"/>
      <c r="GGD79" s="876"/>
      <c r="GGE79" s="876"/>
      <c r="GGF79" s="876"/>
      <c r="GGG79" s="876"/>
      <c r="GGH79" s="876"/>
      <c r="GGI79" s="876"/>
      <c r="GGJ79" s="876"/>
      <c r="GGK79" s="876"/>
      <c r="GGL79" s="876"/>
      <c r="GGM79" s="876"/>
      <c r="GGN79" s="876"/>
      <c r="GGO79" s="876"/>
      <c r="GGP79" s="876"/>
      <c r="GGQ79" s="876"/>
      <c r="GGR79" s="876"/>
      <c r="GGS79" s="876"/>
      <c r="GGT79" s="876"/>
      <c r="GGU79" s="876"/>
      <c r="GGV79" s="876"/>
      <c r="GGW79" s="876"/>
      <c r="GGX79" s="876"/>
      <c r="GGY79" s="876"/>
      <c r="GGZ79" s="876"/>
      <c r="GHA79" s="876"/>
      <c r="GHB79" s="876"/>
      <c r="GHC79" s="876"/>
      <c r="GHD79" s="876"/>
      <c r="GHE79" s="876"/>
      <c r="GHF79" s="876"/>
      <c r="GHG79" s="876"/>
      <c r="GHH79" s="876"/>
      <c r="GHI79" s="876"/>
      <c r="GHJ79" s="876"/>
      <c r="GHK79" s="876"/>
      <c r="GHL79" s="876"/>
      <c r="GHM79" s="876"/>
      <c r="GHN79" s="876"/>
      <c r="GHO79" s="876"/>
      <c r="GHP79" s="876"/>
      <c r="GHQ79" s="876"/>
      <c r="GHR79" s="876"/>
      <c r="GHS79" s="876"/>
      <c r="GHT79" s="876"/>
      <c r="GHU79" s="876"/>
      <c r="GHV79" s="876"/>
      <c r="GHW79" s="876"/>
      <c r="GHX79" s="876"/>
      <c r="GHY79" s="876"/>
      <c r="GHZ79" s="876"/>
      <c r="GIA79" s="876"/>
      <c r="GIB79" s="876"/>
      <c r="GIC79" s="876"/>
      <c r="GID79" s="876"/>
      <c r="GIE79" s="876"/>
      <c r="GIF79" s="876"/>
      <c r="GIG79" s="876"/>
      <c r="GIH79" s="876"/>
      <c r="GII79" s="876"/>
      <c r="GIJ79" s="876"/>
      <c r="GIK79" s="876"/>
      <c r="GIL79" s="876"/>
      <c r="GIM79" s="876"/>
      <c r="GIN79" s="876"/>
      <c r="GIO79" s="876"/>
      <c r="GIP79" s="876"/>
      <c r="GIQ79" s="876"/>
      <c r="GIR79" s="876"/>
      <c r="GIS79" s="876"/>
      <c r="GIT79" s="876"/>
      <c r="GIU79" s="876"/>
      <c r="GIV79" s="876"/>
      <c r="GIW79" s="876"/>
      <c r="GIX79" s="876"/>
      <c r="GIY79" s="876"/>
      <c r="GIZ79" s="876"/>
      <c r="GJA79" s="876"/>
      <c r="GJB79" s="876"/>
      <c r="GJC79" s="876"/>
      <c r="GJD79" s="876"/>
      <c r="GJE79" s="876"/>
      <c r="GJF79" s="876"/>
      <c r="GJG79" s="876"/>
      <c r="GJH79" s="876"/>
      <c r="GJI79" s="876"/>
      <c r="GJJ79" s="876"/>
      <c r="GJK79" s="876"/>
      <c r="GJL79" s="876"/>
      <c r="GJM79" s="876"/>
      <c r="GJN79" s="876"/>
      <c r="GJO79" s="876"/>
      <c r="GJP79" s="876"/>
      <c r="GJQ79" s="876"/>
      <c r="GJR79" s="876"/>
      <c r="GJS79" s="876"/>
      <c r="GJT79" s="876"/>
      <c r="GJU79" s="876"/>
      <c r="GJV79" s="876"/>
      <c r="GJW79" s="876"/>
      <c r="GJX79" s="876"/>
      <c r="GJY79" s="876"/>
      <c r="GJZ79" s="876"/>
      <c r="GKA79" s="876"/>
      <c r="GKB79" s="876"/>
      <c r="GKC79" s="876"/>
      <c r="GKD79" s="876"/>
      <c r="GKE79" s="876"/>
      <c r="GKF79" s="876"/>
      <c r="GKG79" s="876"/>
      <c r="GKH79" s="876"/>
      <c r="GKI79" s="876"/>
      <c r="GKJ79" s="876"/>
      <c r="GKK79" s="876"/>
      <c r="GKL79" s="876"/>
      <c r="GKM79" s="876"/>
      <c r="GKN79" s="876"/>
      <c r="GKO79" s="876"/>
      <c r="GKP79" s="876"/>
      <c r="GKQ79" s="876"/>
      <c r="GKR79" s="876"/>
      <c r="GKS79" s="876"/>
      <c r="GKT79" s="876"/>
      <c r="GKU79" s="876"/>
      <c r="GKV79" s="876"/>
      <c r="GKW79" s="876"/>
      <c r="GKX79" s="876"/>
      <c r="GKY79" s="876"/>
      <c r="GKZ79" s="876"/>
      <c r="GLA79" s="876"/>
      <c r="GLB79" s="876"/>
      <c r="GLC79" s="876"/>
      <c r="GLD79" s="876"/>
      <c r="GLE79" s="876"/>
      <c r="GLF79" s="876"/>
      <c r="GLG79" s="876"/>
      <c r="GLH79" s="876"/>
      <c r="GLI79" s="876"/>
      <c r="GLJ79" s="876"/>
      <c r="GLK79" s="876"/>
      <c r="GLL79" s="876"/>
      <c r="GLM79" s="876"/>
      <c r="GLN79" s="876"/>
      <c r="GLO79" s="876"/>
      <c r="GLP79" s="876"/>
      <c r="GLQ79" s="876"/>
      <c r="GLR79" s="876"/>
      <c r="GLS79" s="876"/>
      <c r="GLT79" s="876"/>
      <c r="GLU79" s="876"/>
      <c r="GLV79" s="876"/>
      <c r="GLW79" s="876"/>
      <c r="GLX79" s="876"/>
      <c r="GLY79" s="876"/>
      <c r="GLZ79" s="876"/>
      <c r="GMA79" s="876"/>
      <c r="GMB79" s="876"/>
      <c r="GMC79" s="876"/>
      <c r="GMD79" s="876"/>
      <c r="GME79" s="876"/>
      <c r="GMF79" s="876"/>
      <c r="GMG79" s="876"/>
      <c r="GMH79" s="876"/>
      <c r="GMI79" s="876"/>
      <c r="GMJ79" s="876"/>
      <c r="GMK79" s="876"/>
      <c r="GML79" s="876"/>
      <c r="GMM79" s="876"/>
      <c r="GMN79" s="876"/>
      <c r="GMO79" s="876"/>
      <c r="GMP79" s="876"/>
      <c r="GMQ79" s="876"/>
      <c r="GMR79" s="876"/>
      <c r="GMS79" s="876"/>
      <c r="GMT79" s="876"/>
      <c r="GMU79" s="876"/>
      <c r="GMV79" s="876"/>
      <c r="GMW79" s="876"/>
      <c r="GMX79" s="876"/>
      <c r="GMY79" s="876"/>
      <c r="GMZ79" s="876"/>
      <c r="GNA79" s="876"/>
      <c r="GNB79" s="876"/>
      <c r="GNC79" s="876"/>
      <c r="GND79" s="876"/>
      <c r="GNE79" s="876"/>
      <c r="GNF79" s="876"/>
      <c r="GNG79" s="876"/>
      <c r="GNH79" s="876"/>
      <c r="GNI79" s="876"/>
      <c r="GNJ79" s="876"/>
      <c r="GNK79" s="876"/>
      <c r="GNL79" s="876"/>
      <c r="GNM79" s="876"/>
      <c r="GNN79" s="876"/>
      <c r="GNO79" s="876"/>
      <c r="GNP79" s="876"/>
      <c r="GNQ79" s="876"/>
      <c r="GNR79" s="876"/>
      <c r="GNS79" s="876"/>
      <c r="GNT79" s="876"/>
      <c r="GNU79" s="876"/>
      <c r="GNV79" s="876"/>
      <c r="GNW79" s="876"/>
      <c r="GNX79" s="876"/>
      <c r="GNY79" s="876"/>
      <c r="GNZ79" s="876"/>
      <c r="GOA79" s="876"/>
      <c r="GOB79" s="876"/>
      <c r="GOC79" s="876"/>
      <c r="GOD79" s="876"/>
      <c r="GOE79" s="876"/>
      <c r="GOF79" s="876"/>
      <c r="GOG79" s="876"/>
      <c r="GOH79" s="876"/>
      <c r="GOI79" s="876"/>
      <c r="GOJ79" s="876"/>
      <c r="GOK79" s="876"/>
      <c r="GOL79" s="876"/>
      <c r="GOM79" s="876"/>
      <c r="GON79" s="876"/>
      <c r="GOO79" s="876"/>
      <c r="GOP79" s="876"/>
      <c r="GOQ79" s="876"/>
      <c r="GOR79" s="876"/>
      <c r="GOS79" s="876"/>
      <c r="GOT79" s="876"/>
      <c r="GOU79" s="876"/>
      <c r="GOV79" s="876"/>
      <c r="GOW79" s="876"/>
      <c r="GOX79" s="876"/>
      <c r="GOY79" s="876"/>
      <c r="GOZ79" s="876"/>
      <c r="GPA79" s="876"/>
      <c r="GPB79" s="876"/>
      <c r="GPC79" s="876"/>
      <c r="GPD79" s="876"/>
      <c r="GPE79" s="876"/>
      <c r="GPF79" s="876"/>
      <c r="GPG79" s="876"/>
      <c r="GPH79" s="876"/>
      <c r="GPI79" s="876"/>
      <c r="GPJ79" s="876"/>
      <c r="GPK79" s="876"/>
      <c r="GPL79" s="876"/>
      <c r="GPM79" s="876"/>
      <c r="GPN79" s="876"/>
      <c r="GPO79" s="876"/>
      <c r="GPP79" s="876"/>
      <c r="GPQ79" s="876"/>
      <c r="GPR79" s="876"/>
      <c r="GPS79" s="876"/>
      <c r="GPT79" s="876"/>
      <c r="GPU79" s="876"/>
      <c r="GPV79" s="876"/>
      <c r="GPW79" s="876"/>
      <c r="GPX79" s="876"/>
      <c r="GPY79" s="876"/>
      <c r="GPZ79" s="876"/>
      <c r="GQA79" s="876"/>
      <c r="GQB79" s="876"/>
      <c r="GQC79" s="876"/>
      <c r="GQD79" s="876"/>
      <c r="GQE79" s="876"/>
      <c r="GQF79" s="876"/>
      <c r="GQG79" s="876"/>
      <c r="GQH79" s="876"/>
      <c r="GQI79" s="876"/>
      <c r="GQJ79" s="876"/>
      <c r="GQK79" s="876"/>
      <c r="GQL79" s="876"/>
      <c r="GQM79" s="876"/>
      <c r="GQN79" s="876"/>
      <c r="GQO79" s="876"/>
      <c r="GQP79" s="876"/>
      <c r="GQQ79" s="876"/>
      <c r="GQR79" s="876"/>
      <c r="GQS79" s="876"/>
      <c r="GQT79" s="876"/>
      <c r="GQU79" s="876"/>
      <c r="GQV79" s="876"/>
      <c r="GQW79" s="876"/>
      <c r="GQX79" s="876"/>
      <c r="GQY79" s="876"/>
      <c r="GQZ79" s="876"/>
      <c r="GRA79" s="876"/>
      <c r="GRB79" s="876"/>
      <c r="GRC79" s="876"/>
      <c r="GRD79" s="876"/>
      <c r="GRE79" s="876"/>
      <c r="GRF79" s="876"/>
      <c r="GRG79" s="876"/>
      <c r="GRH79" s="876"/>
      <c r="GRI79" s="876"/>
      <c r="GRJ79" s="876"/>
      <c r="GRK79" s="876"/>
      <c r="GRL79" s="876"/>
      <c r="GRM79" s="876"/>
      <c r="GRN79" s="876"/>
      <c r="GRO79" s="876"/>
      <c r="GRP79" s="876"/>
      <c r="GRQ79" s="876"/>
      <c r="GRR79" s="876"/>
      <c r="GRS79" s="876"/>
      <c r="GRT79" s="876"/>
      <c r="GRU79" s="876"/>
      <c r="GRV79" s="876"/>
      <c r="GRW79" s="876"/>
      <c r="GRX79" s="876"/>
      <c r="GRY79" s="876"/>
      <c r="GRZ79" s="876"/>
      <c r="GSA79" s="876"/>
      <c r="GSB79" s="876"/>
      <c r="GSC79" s="876"/>
      <c r="GSD79" s="876"/>
      <c r="GSE79" s="876"/>
      <c r="GSF79" s="876"/>
      <c r="GSG79" s="876"/>
      <c r="GSH79" s="876"/>
      <c r="GSI79" s="876"/>
      <c r="GSJ79" s="876"/>
      <c r="GSK79" s="876"/>
      <c r="GSL79" s="876"/>
      <c r="GSM79" s="876"/>
      <c r="GSN79" s="876"/>
      <c r="GSO79" s="876"/>
      <c r="GSP79" s="876"/>
      <c r="GSQ79" s="876"/>
      <c r="GSR79" s="876"/>
      <c r="GSS79" s="876"/>
      <c r="GST79" s="876"/>
      <c r="GSU79" s="876"/>
      <c r="GSV79" s="876"/>
      <c r="GSW79" s="876"/>
      <c r="GSX79" s="876"/>
      <c r="GSY79" s="876"/>
      <c r="GSZ79" s="876"/>
      <c r="GTA79" s="876"/>
      <c r="GTB79" s="876"/>
      <c r="GTC79" s="876"/>
      <c r="GTD79" s="876"/>
      <c r="GTE79" s="876"/>
      <c r="GTF79" s="876"/>
      <c r="GTG79" s="876"/>
      <c r="GTH79" s="876"/>
      <c r="GTI79" s="876"/>
      <c r="GTJ79" s="876"/>
      <c r="GTK79" s="876"/>
      <c r="GTL79" s="876"/>
      <c r="GTM79" s="876"/>
      <c r="GTN79" s="876"/>
      <c r="GTO79" s="876"/>
      <c r="GTP79" s="876"/>
      <c r="GTQ79" s="876"/>
      <c r="GTR79" s="876"/>
      <c r="GTS79" s="876"/>
      <c r="GTT79" s="876"/>
      <c r="GTU79" s="876"/>
      <c r="GTV79" s="876"/>
      <c r="GTW79" s="876"/>
      <c r="GTX79" s="876"/>
      <c r="GTY79" s="876"/>
      <c r="GTZ79" s="876"/>
      <c r="GUA79" s="876"/>
      <c r="GUB79" s="876"/>
      <c r="GUC79" s="876"/>
      <c r="GUD79" s="876"/>
      <c r="GUE79" s="876"/>
      <c r="GUF79" s="876"/>
      <c r="GUG79" s="876"/>
      <c r="GUH79" s="876"/>
      <c r="GUI79" s="876"/>
      <c r="GUJ79" s="876"/>
      <c r="GUK79" s="876"/>
      <c r="GUL79" s="876"/>
      <c r="GUM79" s="876"/>
      <c r="GUN79" s="876"/>
      <c r="GUO79" s="876"/>
      <c r="GUP79" s="876"/>
      <c r="GUQ79" s="876"/>
      <c r="GUR79" s="876"/>
      <c r="GUS79" s="876"/>
      <c r="GUT79" s="876"/>
      <c r="GUU79" s="876"/>
      <c r="GUV79" s="876"/>
      <c r="GUW79" s="876"/>
      <c r="GUX79" s="876"/>
      <c r="GUY79" s="876"/>
      <c r="GUZ79" s="876"/>
      <c r="GVA79" s="876"/>
      <c r="GVB79" s="876"/>
      <c r="GVC79" s="876"/>
      <c r="GVD79" s="876"/>
      <c r="GVE79" s="876"/>
      <c r="GVF79" s="876"/>
      <c r="GVG79" s="876"/>
      <c r="GVH79" s="876"/>
      <c r="GVI79" s="876"/>
      <c r="GVJ79" s="876"/>
      <c r="GVK79" s="876"/>
      <c r="GVL79" s="876"/>
      <c r="GVM79" s="876"/>
      <c r="GVN79" s="876"/>
      <c r="GVO79" s="876"/>
      <c r="GVP79" s="876"/>
      <c r="GVQ79" s="876"/>
      <c r="GVR79" s="876"/>
      <c r="GVS79" s="876"/>
      <c r="GVT79" s="876"/>
      <c r="GVU79" s="876"/>
      <c r="GVV79" s="876"/>
      <c r="GVW79" s="876"/>
      <c r="GVX79" s="876"/>
      <c r="GVY79" s="876"/>
      <c r="GVZ79" s="876"/>
      <c r="GWA79" s="876"/>
      <c r="GWB79" s="876"/>
      <c r="GWC79" s="876"/>
      <c r="GWD79" s="876"/>
      <c r="GWE79" s="876"/>
      <c r="GWF79" s="876"/>
      <c r="GWG79" s="876"/>
      <c r="GWH79" s="876"/>
      <c r="GWI79" s="876"/>
      <c r="GWJ79" s="876"/>
      <c r="GWK79" s="876"/>
      <c r="GWL79" s="876"/>
      <c r="GWM79" s="876"/>
      <c r="GWN79" s="876"/>
      <c r="GWO79" s="876"/>
      <c r="GWP79" s="876"/>
      <c r="GWQ79" s="876"/>
      <c r="GWR79" s="876"/>
      <c r="GWS79" s="876"/>
      <c r="GWT79" s="876"/>
      <c r="GWU79" s="876"/>
      <c r="GWV79" s="876"/>
      <c r="GWW79" s="876"/>
      <c r="GWX79" s="876"/>
      <c r="GWY79" s="876"/>
      <c r="GWZ79" s="876"/>
      <c r="GXA79" s="876"/>
      <c r="GXB79" s="876"/>
      <c r="GXC79" s="876"/>
      <c r="GXD79" s="876"/>
      <c r="GXE79" s="876"/>
      <c r="GXF79" s="876"/>
      <c r="GXG79" s="876"/>
      <c r="GXH79" s="876"/>
      <c r="GXI79" s="876"/>
      <c r="GXJ79" s="876"/>
      <c r="GXK79" s="876"/>
      <c r="GXL79" s="876"/>
      <c r="GXM79" s="876"/>
      <c r="GXN79" s="876"/>
      <c r="GXO79" s="876"/>
      <c r="GXP79" s="876"/>
      <c r="GXQ79" s="876"/>
      <c r="GXR79" s="876"/>
      <c r="GXS79" s="876"/>
      <c r="GXT79" s="876"/>
      <c r="GXU79" s="876"/>
      <c r="GXV79" s="876"/>
      <c r="GXW79" s="876"/>
      <c r="GXX79" s="876"/>
      <c r="GXY79" s="876"/>
      <c r="GXZ79" s="876"/>
      <c r="GYA79" s="876"/>
      <c r="GYB79" s="876"/>
      <c r="GYC79" s="876"/>
      <c r="GYD79" s="876"/>
      <c r="GYE79" s="876"/>
      <c r="GYF79" s="876"/>
      <c r="GYG79" s="876"/>
      <c r="GYH79" s="876"/>
      <c r="GYI79" s="876"/>
      <c r="GYJ79" s="876"/>
      <c r="GYK79" s="876"/>
      <c r="GYL79" s="876"/>
      <c r="GYM79" s="876"/>
      <c r="GYN79" s="876"/>
      <c r="GYO79" s="876"/>
      <c r="GYP79" s="876"/>
      <c r="GYQ79" s="876"/>
      <c r="GYR79" s="876"/>
      <c r="GYS79" s="876"/>
      <c r="GYT79" s="876"/>
      <c r="GYU79" s="876"/>
      <c r="GYV79" s="876"/>
      <c r="GYW79" s="876"/>
      <c r="GYX79" s="876"/>
      <c r="GYY79" s="876"/>
      <c r="GYZ79" s="876"/>
      <c r="GZA79" s="876"/>
      <c r="GZB79" s="876"/>
      <c r="GZC79" s="876"/>
      <c r="GZD79" s="876"/>
      <c r="GZE79" s="876"/>
      <c r="GZF79" s="876"/>
      <c r="GZG79" s="876"/>
      <c r="GZH79" s="876"/>
      <c r="GZI79" s="876"/>
      <c r="GZJ79" s="876"/>
      <c r="GZK79" s="876"/>
      <c r="GZL79" s="876"/>
      <c r="GZM79" s="876"/>
      <c r="GZN79" s="876"/>
      <c r="GZO79" s="876"/>
      <c r="GZP79" s="876"/>
      <c r="GZQ79" s="876"/>
      <c r="GZR79" s="876"/>
      <c r="GZS79" s="876"/>
      <c r="GZT79" s="876"/>
      <c r="GZU79" s="876"/>
      <c r="GZV79" s="876"/>
      <c r="GZW79" s="876"/>
      <c r="GZX79" s="876"/>
      <c r="GZY79" s="876"/>
      <c r="GZZ79" s="876"/>
      <c r="HAA79" s="876"/>
      <c r="HAB79" s="876"/>
      <c r="HAC79" s="876"/>
      <c r="HAD79" s="876"/>
      <c r="HAE79" s="876"/>
      <c r="HAF79" s="876"/>
      <c r="HAG79" s="876"/>
      <c r="HAH79" s="876"/>
      <c r="HAI79" s="876"/>
      <c r="HAJ79" s="876"/>
      <c r="HAK79" s="876"/>
      <c r="HAL79" s="876"/>
      <c r="HAM79" s="876"/>
      <c r="HAN79" s="876"/>
      <c r="HAO79" s="876"/>
      <c r="HAP79" s="876"/>
      <c r="HAQ79" s="876"/>
      <c r="HAR79" s="876"/>
      <c r="HAS79" s="876"/>
      <c r="HAT79" s="876"/>
      <c r="HAU79" s="876"/>
      <c r="HAV79" s="876"/>
      <c r="HAW79" s="876"/>
      <c r="HAX79" s="876"/>
      <c r="HAY79" s="876"/>
      <c r="HAZ79" s="876"/>
      <c r="HBA79" s="876"/>
      <c r="HBB79" s="876"/>
      <c r="HBC79" s="876"/>
      <c r="HBD79" s="876"/>
      <c r="HBE79" s="876"/>
      <c r="HBF79" s="876"/>
      <c r="HBG79" s="876"/>
      <c r="HBH79" s="876"/>
      <c r="HBI79" s="876"/>
      <c r="HBJ79" s="876"/>
      <c r="HBK79" s="876"/>
      <c r="HBL79" s="876"/>
      <c r="HBM79" s="876"/>
      <c r="HBN79" s="876"/>
      <c r="HBO79" s="876"/>
      <c r="HBP79" s="876"/>
      <c r="HBQ79" s="876"/>
      <c r="HBR79" s="876"/>
      <c r="HBS79" s="876"/>
      <c r="HBT79" s="876"/>
      <c r="HBU79" s="876"/>
      <c r="HBV79" s="876"/>
      <c r="HBW79" s="876"/>
      <c r="HBX79" s="876"/>
      <c r="HBY79" s="876"/>
      <c r="HBZ79" s="876"/>
      <c r="HCA79" s="876"/>
      <c r="HCB79" s="876"/>
      <c r="HCC79" s="876"/>
      <c r="HCD79" s="876"/>
      <c r="HCE79" s="876"/>
      <c r="HCF79" s="876"/>
      <c r="HCG79" s="876"/>
      <c r="HCH79" s="876"/>
      <c r="HCI79" s="876"/>
      <c r="HCJ79" s="876"/>
      <c r="HCK79" s="876"/>
      <c r="HCL79" s="876"/>
      <c r="HCM79" s="876"/>
      <c r="HCN79" s="876"/>
      <c r="HCO79" s="876"/>
      <c r="HCP79" s="876"/>
      <c r="HCQ79" s="876"/>
      <c r="HCR79" s="876"/>
      <c r="HCS79" s="876"/>
      <c r="HCT79" s="876"/>
      <c r="HCU79" s="876"/>
      <c r="HCV79" s="876"/>
      <c r="HCW79" s="876"/>
      <c r="HCX79" s="876"/>
      <c r="HCY79" s="876"/>
      <c r="HCZ79" s="876"/>
      <c r="HDA79" s="876"/>
      <c r="HDB79" s="876"/>
      <c r="HDC79" s="876"/>
      <c r="HDD79" s="876"/>
      <c r="HDE79" s="876"/>
      <c r="HDF79" s="876"/>
      <c r="HDG79" s="876"/>
      <c r="HDH79" s="876"/>
      <c r="HDI79" s="876"/>
      <c r="HDJ79" s="876"/>
      <c r="HDK79" s="876"/>
      <c r="HDL79" s="876"/>
      <c r="HDM79" s="876"/>
      <c r="HDN79" s="876"/>
      <c r="HDO79" s="876"/>
      <c r="HDP79" s="876"/>
      <c r="HDQ79" s="876"/>
      <c r="HDR79" s="876"/>
      <c r="HDS79" s="876"/>
      <c r="HDT79" s="876"/>
      <c r="HDU79" s="876"/>
      <c r="HDV79" s="876"/>
      <c r="HDW79" s="876"/>
      <c r="HDX79" s="876"/>
      <c r="HDY79" s="876"/>
      <c r="HDZ79" s="876"/>
      <c r="HEA79" s="876"/>
      <c r="HEB79" s="876"/>
      <c r="HEC79" s="876"/>
      <c r="HED79" s="876"/>
      <c r="HEE79" s="876"/>
      <c r="HEF79" s="876"/>
      <c r="HEG79" s="876"/>
      <c r="HEH79" s="876"/>
      <c r="HEI79" s="876"/>
      <c r="HEJ79" s="876"/>
      <c r="HEK79" s="876"/>
      <c r="HEL79" s="876"/>
      <c r="HEM79" s="876"/>
      <c r="HEN79" s="876"/>
      <c r="HEO79" s="876"/>
      <c r="HEP79" s="876"/>
      <c r="HEQ79" s="876"/>
      <c r="HER79" s="876"/>
      <c r="HES79" s="876"/>
      <c r="HET79" s="876"/>
      <c r="HEU79" s="876"/>
      <c r="HEV79" s="876"/>
      <c r="HEW79" s="876"/>
      <c r="HEX79" s="876"/>
      <c r="HEY79" s="876"/>
      <c r="HEZ79" s="876"/>
      <c r="HFA79" s="876"/>
      <c r="HFB79" s="876"/>
      <c r="HFC79" s="876"/>
      <c r="HFD79" s="876"/>
      <c r="HFE79" s="876"/>
      <c r="HFF79" s="876"/>
      <c r="HFG79" s="876"/>
      <c r="HFH79" s="876"/>
      <c r="HFI79" s="876"/>
      <c r="HFJ79" s="876"/>
      <c r="HFK79" s="876"/>
      <c r="HFL79" s="876"/>
      <c r="HFM79" s="876"/>
      <c r="HFN79" s="876"/>
      <c r="HFO79" s="876"/>
      <c r="HFP79" s="876"/>
      <c r="HFQ79" s="876"/>
      <c r="HFR79" s="876"/>
      <c r="HFS79" s="876"/>
      <c r="HFT79" s="876"/>
      <c r="HFU79" s="876"/>
      <c r="HFV79" s="876"/>
      <c r="HFW79" s="876"/>
      <c r="HFX79" s="876"/>
      <c r="HFY79" s="876"/>
      <c r="HFZ79" s="876"/>
      <c r="HGA79" s="876"/>
      <c r="HGB79" s="876"/>
      <c r="HGC79" s="876"/>
      <c r="HGD79" s="876"/>
      <c r="HGE79" s="876"/>
      <c r="HGF79" s="876"/>
      <c r="HGG79" s="876"/>
      <c r="HGH79" s="876"/>
      <c r="HGI79" s="876"/>
      <c r="HGJ79" s="876"/>
      <c r="HGK79" s="876"/>
      <c r="HGL79" s="876"/>
      <c r="HGM79" s="876"/>
      <c r="HGN79" s="876"/>
      <c r="HGO79" s="876"/>
      <c r="HGP79" s="876"/>
      <c r="HGQ79" s="876"/>
      <c r="HGR79" s="876"/>
      <c r="HGS79" s="876"/>
      <c r="HGT79" s="876"/>
      <c r="HGU79" s="876"/>
      <c r="HGV79" s="876"/>
      <c r="HGW79" s="876"/>
      <c r="HGX79" s="876"/>
      <c r="HGY79" s="876"/>
      <c r="HGZ79" s="876"/>
      <c r="HHA79" s="876"/>
      <c r="HHB79" s="876"/>
      <c r="HHC79" s="876"/>
      <c r="HHD79" s="876"/>
      <c r="HHE79" s="876"/>
      <c r="HHF79" s="876"/>
      <c r="HHG79" s="876"/>
      <c r="HHH79" s="876"/>
      <c r="HHI79" s="876"/>
      <c r="HHJ79" s="876"/>
      <c r="HHK79" s="876"/>
      <c r="HHL79" s="876"/>
      <c r="HHM79" s="876"/>
      <c r="HHN79" s="876"/>
      <c r="HHO79" s="876"/>
      <c r="HHP79" s="876"/>
      <c r="HHQ79" s="876"/>
      <c r="HHR79" s="876"/>
      <c r="HHS79" s="876"/>
      <c r="HHT79" s="876"/>
      <c r="HHU79" s="876"/>
      <c r="HHV79" s="876"/>
      <c r="HHW79" s="876"/>
      <c r="HHX79" s="876"/>
      <c r="HHY79" s="876"/>
      <c r="HHZ79" s="876"/>
      <c r="HIA79" s="876"/>
      <c r="HIB79" s="876"/>
      <c r="HIC79" s="876"/>
      <c r="HID79" s="876"/>
      <c r="HIE79" s="876"/>
      <c r="HIF79" s="876"/>
      <c r="HIG79" s="876"/>
      <c r="HIH79" s="876"/>
      <c r="HII79" s="876"/>
      <c r="HIJ79" s="876"/>
      <c r="HIK79" s="876"/>
      <c r="HIL79" s="876"/>
      <c r="HIM79" s="876"/>
      <c r="HIN79" s="876"/>
      <c r="HIO79" s="876"/>
      <c r="HIP79" s="876"/>
      <c r="HIQ79" s="876"/>
      <c r="HIR79" s="876"/>
      <c r="HIS79" s="876"/>
      <c r="HIT79" s="876"/>
      <c r="HIU79" s="876"/>
      <c r="HIV79" s="876"/>
      <c r="HIW79" s="876"/>
      <c r="HIX79" s="876"/>
      <c r="HIY79" s="876"/>
      <c r="HIZ79" s="876"/>
      <c r="HJA79" s="876"/>
      <c r="HJB79" s="876"/>
      <c r="HJC79" s="876"/>
      <c r="HJD79" s="876"/>
      <c r="HJE79" s="876"/>
      <c r="HJF79" s="876"/>
      <c r="HJG79" s="876"/>
      <c r="HJH79" s="876"/>
      <c r="HJI79" s="876"/>
      <c r="HJJ79" s="876"/>
      <c r="HJK79" s="876"/>
      <c r="HJL79" s="876"/>
      <c r="HJM79" s="876"/>
      <c r="HJN79" s="876"/>
      <c r="HJO79" s="876"/>
      <c r="HJP79" s="876"/>
      <c r="HJQ79" s="876"/>
      <c r="HJR79" s="876"/>
      <c r="HJS79" s="876"/>
      <c r="HJT79" s="876"/>
      <c r="HJU79" s="876"/>
      <c r="HJV79" s="876"/>
      <c r="HJW79" s="876"/>
      <c r="HJX79" s="876"/>
      <c r="HJY79" s="876"/>
      <c r="HJZ79" s="876"/>
      <c r="HKA79" s="876"/>
      <c r="HKB79" s="876"/>
      <c r="HKC79" s="876"/>
      <c r="HKD79" s="876"/>
      <c r="HKE79" s="876"/>
      <c r="HKF79" s="876"/>
      <c r="HKG79" s="876"/>
      <c r="HKH79" s="876"/>
      <c r="HKI79" s="876"/>
      <c r="HKJ79" s="876"/>
      <c r="HKK79" s="876"/>
      <c r="HKL79" s="876"/>
      <c r="HKM79" s="876"/>
      <c r="HKN79" s="876"/>
      <c r="HKO79" s="876"/>
      <c r="HKP79" s="876"/>
      <c r="HKQ79" s="876"/>
      <c r="HKR79" s="876"/>
      <c r="HKS79" s="876"/>
      <c r="HKT79" s="876"/>
      <c r="HKU79" s="876"/>
      <c r="HKV79" s="876"/>
      <c r="HKW79" s="876"/>
      <c r="HKX79" s="876"/>
      <c r="HKY79" s="876"/>
      <c r="HKZ79" s="876"/>
      <c r="HLA79" s="876"/>
      <c r="HLB79" s="876"/>
      <c r="HLC79" s="876"/>
      <c r="HLD79" s="876"/>
      <c r="HLE79" s="876"/>
      <c r="HLF79" s="876"/>
      <c r="HLG79" s="876"/>
      <c r="HLH79" s="876"/>
      <c r="HLI79" s="876"/>
      <c r="HLJ79" s="876"/>
      <c r="HLK79" s="876"/>
      <c r="HLL79" s="876"/>
      <c r="HLM79" s="876"/>
      <c r="HLN79" s="876"/>
      <c r="HLO79" s="876"/>
      <c r="HLP79" s="876"/>
      <c r="HLQ79" s="876"/>
      <c r="HLR79" s="876"/>
      <c r="HLS79" s="876"/>
      <c r="HLT79" s="876"/>
      <c r="HLU79" s="876"/>
      <c r="HLV79" s="876"/>
      <c r="HLW79" s="876"/>
      <c r="HLX79" s="876"/>
      <c r="HLY79" s="876"/>
      <c r="HLZ79" s="876"/>
      <c r="HMA79" s="876"/>
      <c r="HMB79" s="876"/>
      <c r="HMC79" s="876"/>
      <c r="HMD79" s="876"/>
      <c r="HME79" s="876"/>
      <c r="HMF79" s="876"/>
      <c r="HMG79" s="876"/>
      <c r="HMH79" s="876"/>
      <c r="HMI79" s="876"/>
      <c r="HMJ79" s="876"/>
      <c r="HMK79" s="876"/>
      <c r="HML79" s="876"/>
      <c r="HMM79" s="876"/>
      <c r="HMN79" s="876"/>
      <c r="HMO79" s="876"/>
      <c r="HMP79" s="876"/>
      <c r="HMQ79" s="876"/>
      <c r="HMR79" s="876"/>
      <c r="HMS79" s="876"/>
      <c r="HMT79" s="876"/>
      <c r="HMU79" s="876"/>
      <c r="HMV79" s="876"/>
      <c r="HMW79" s="876"/>
      <c r="HMX79" s="876"/>
      <c r="HMY79" s="876"/>
      <c r="HMZ79" s="876"/>
      <c r="HNA79" s="876"/>
      <c r="HNB79" s="876"/>
      <c r="HNC79" s="876"/>
      <c r="HND79" s="876"/>
      <c r="HNE79" s="876"/>
      <c r="HNF79" s="876"/>
      <c r="HNG79" s="876"/>
      <c r="HNH79" s="876"/>
      <c r="HNI79" s="876"/>
      <c r="HNJ79" s="876"/>
      <c r="HNK79" s="876"/>
      <c r="HNL79" s="876"/>
      <c r="HNM79" s="876"/>
      <c r="HNN79" s="876"/>
      <c r="HNO79" s="876"/>
      <c r="HNP79" s="876"/>
      <c r="HNQ79" s="876"/>
      <c r="HNR79" s="876"/>
      <c r="HNS79" s="876"/>
      <c r="HNT79" s="876"/>
      <c r="HNU79" s="876"/>
      <c r="HNV79" s="876"/>
      <c r="HNW79" s="876"/>
      <c r="HNX79" s="876"/>
      <c r="HNY79" s="876"/>
      <c r="HNZ79" s="876"/>
      <c r="HOA79" s="876"/>
      <c r="HOB79" s="876"/>
      <c r="HOC79" s="876"/>
      <c r="HOD79" s="876"/>
      <c r="HOE79" s="876"/>
      <c r="HOF79" s="876"/>
      <c r="HOG79" s="876"/>
      <c r="HOH79" s="876"/>
      <c r="HOI79" s="876"/>
      <c r="HOJ79" s="876"/>
      <c r="HOK79" s="876"/>
      <c r="HOL79" s="876"/>
      <c r="HOM79" s="876"/>
      <c r="HON79" s="876"/>
      <c r="HOO79" s="876"/>
      <c r="HOP79" s="876"/>
      <c r="HOQ79" s="876"/>
      <c r="HOR79" s="876"/>
      <c r="HOS79" s="876"/>
      <c r="HOT79" s="876"/>
      <c r="HOU79" s="876"/>
      <c r="HOV79" s="876"/>
      <c r="HOW79" s="876"/>
      <c r="HOX79" s="876"/>
      <c r="HOY79" s="876"/>
      <c r="HOZ79" s="876"/>
      <c r="HPA79" s="876"/>
      <c r="HPB79" s="876"/>
      <c r="HPC79" s="876"/>
      <c r="HPD79" s="876"/>
      <c r="HPE79" s="876"/>
      <c r="HPF79" s="876"/>
      <c r="HPG79" s="876"/>
      <c r="HPH79" s="876"/>
      <c r="HPI79" s="876"/>
      <c r="HPJ79" s="876"/>
      <c r="HPK79" s="876"/>
      <c r="HPL79" s="876"/>
      <c r="HPM79" s="876"/>
      <c r="HPN79" s="876"/>
      <c r="HPO79" s="876"/>
      <c r="HPP79" s="876"/>
      <c r="HPQ79" s="876"/>
      <c r="HPR79" s="876"/>
      <c r="HPS79" s="876"/>
      <c r="HPT79" s="876"/>
      <c r="HPU79" s="876"/>
      <c r="HPV79" s="876"/>
      <c r="HPW79" s="876"/>
      <c r="HPX79" s="876"/>
      <c r="HPY79" s="876"/>
      <c r="HPZ79" s="876"/>
      <c r="HQA79" s="876"/>
      <c r="HQB79" s="876"/>
      <c r="HQC79" s="876"/>
      <c r="HQD79" s="876"/>
      <c r="HQE79" s="876"/>
      <c r="HQF79" s="876"/>
      <c r="HQG79" s="876"/>
      <c r="HQH79" s="876"/>
      <c r="HQI79" s="876"/>
      <c r="HQJ79" s="876"/>
      <c r="HQK79" s="876"/>
      <c r="HQL79" s="876"/>
      <c r="HQM79" s="876"/>
      <c r="HQN79" s="876"/>
      <c r="HQO79" s="876"/>
      <c r="HQP79" s="876"/>
      <c r="HQQ79" s="876"/>
      <c r="HQR79" s="876"/>
      <c r="HQS79" s="876"/>
      <c r="HQT79" s="876"/>
      <c r="HQU79" s="876"/>
      <c r="HQV79" s="876"/>
      <c r="HQW79" s="876"/>
      <c r="HQX79" s="876"/>
      <c r="HQY79" s="876"/>
      <c r="HQZ79" s="876"/>
      <c r="HRA79" s="876"/>
      <c r="HRB79" s="876"/>
      <c r="HRC79" s="876"/>
      <c r="HRD79" s="876"/>
      <c r="HRE79" s="876"/>
      <c r="HRF79" s="876"/>
      <c r="HRG79" s="876"/>
      <c r="HRH79" s="876"/>
      <c r="HRI79" s="876"/>
      <c r="HRJ79" s="876"/>
      <c r="HRK79" s="876"/>
      <c r="HRL79" s="876"/>
      <c r="HRM79" s="876"/>
      <c r="HRN79" s="876"/>
      <c r="HRO79" s="876"/>
      <c r="HRP79" s="876"/>
      <c r="HRQ79" s="876"/>
      <c r="HRR79" s="876"/>
      <c r="HRS79" s="876"/>
      <c r="HRT79" s="876"/>
      <c r="HRU79" s="876"/>
      <c r="HRV79" s="876"/>
      <c r="HRW79" s="876"/>
      <c r="HRX79" s="876"/>
      <c r="HRY79" s="876"/>
      <c r="HRZ79" s="876"/>
      <c r="HSA79" s="876"/>
      <c r="HSB79" s="876"/>
      <c r="HSC79" s="876"/>
      <c r="HSD79" s="876"/>
      <c r="HSE79" s="876"/>
      <c r="HSF79" s="876"/>
      <c r="HSG79" s="876"/>
      <c r="HSH79" s="876"/>
      <c r="HSI79" s="876"/>
      <c r="HSJ79" s="876"/>
      <c r="HSK79" s="876"/>
      <c r="HSL79" s="876"/>
      <c r="HSM79" s="876"/>
      <c r="HSN79" s="876"/>
      <c r="HSO79" s="876"/>
      <c r="HSP79" s="876"/>
      <c r="HSQ79" s="876"/>
      <c r="HSR79" s="876"/>
      <c r="HSS79" s="876"/>
      <c r="HST79" s="876"/>
      <c r="HSU79" s="876"/>
      <c r="HSV79" s="876"/>
      <c r="HSW79" s="876"/>
      <c r="HSX79" s="876"/>
      <c r="HSY79" s="876"/>
      <c r="HSZ79" s="876"/>
      <c r="HTA79" s="876"/>
      <c r="HTB79" s="876"/>
      <c r="HTC79" s="876"/>
      <c r="HTD79" s="876"/>
      <c r="HTE79" s="876"/>
      <c r="HTF79" s="876"/>
      <c r="HTG79" s="876"/>
      <c r="HTH79" s="876"/>
      <c r="HTI79" s="876"/>
      <c r="HTJ79" s="876"/>
      <c r="HTK79" s="876"/>
      <c r="HTL79" s="876"/>
      <c r="HTM79" s="876"/>
      <c r="HTN79" s="876"/>
      <c r="HTO79" s="876"/>
      <c r="HTP79" s="876"/>
      <c r="HTQ79" s="876"/>
      <c r="HTR79" s="876"/>
      <c r="HTS79" s="876"/>
      <c r="HTT79" s="876"/>
      <c r="HTU79" s="876"/>
      <c r="HTV79" s="876"/>
      <c r="HTW79" s="876"/>
      <c r="HTX79" s="876"/>
      <c r="HTY79" s="876"/>
      <c r="HTZ79" s="876"/>
      <c r="HUA79" s="876"/>
      <c r="HUB79" s="876"/>
      <c r="HUC79" s="876"/>
      <c r="HUD79" s="876"/>
      <c r="HUE79" s="876"/>
      <c r="HUF79" s="876"/>
      <c r="HUG79" s="876"/>
      <c r="HUH79" s="876"/>
      <c r="HUI79" s="876"/>
      <c r="HUJ79" s="876"/>
      <c r="HUK79" s="876"/>
      <c r="HUL79" s="876"/>
      <c r="HUM79" s="876"/>
      <c r="HUN79" s="876"/>
      <c r="HUO79" s="876"/>
      <c r="HUP79" s="876"/>
      <c r="HUQ79" s="876"/>
      <c r="HUR79" s="876"/>
      <c r="HUS79" s="876"/>
      <c r="HUT79" s="876"/>
      <c r="HUU79" s="876"/>
      <c r="HUV79" s="876"/>
      <c r="HUW79" s="876"/>
      <c r="HUX79" s="876"/>
      <c r="HUY79" s="876"/>
      <c r="HUZ79" s="876"/>
      <c r="HVA79" s="876"/>
      <c r="HVB79" s="876"/>
      <c r="HVC79" s="876"/>
      <c r="HVD79" s="876"/>
      <c r="HVE79" s="876"/>
      <c r="HVF79" s="876"/>
      <c r="HVG79" s="876"/>
      <c r="HVH79" s="876"/>
      <c r="HVI79" s="876"/>
      <c r="HVJ79" s="876"/>
      <c r="HVK79" s="876"/>
      <c r="HVL79" s="876"/>
      <c r="HVM79" s="876"/>
      <c r="HVN79" s="876"/>
      <c r="HVO79" s="876"/>
      <c r="HVP79" s="876"/>
      <c r="HVQ79" s="876"/>
      <c r="HVR79" s="876"/>
      <c r="HVS79" s="876"/>
      <c r="HVT79" s="876"/>
      <c r="HVU79" s="876"/>
      <c r="HVV79" s="876"/>
      <c r="HVW79" s="876"/>
      <c r="HVX79" s="876"/>
      <c r="HVY79" s="876"/>
      <c r="HVZ79" s="876"/>
      <c r="HWA79" s="876"/>
      <c r="HWB79" s="876"/>
      <c r="HWC79" s="876"/>
      <c r="HWD79" s="876"/>
      <c r="HWE79" s="876"/>
      <c r="HWF79" s="876"/>
      <c r="HWG79" s="876"/>
      <c r="HWH79" s="876"/>
      <c r="HWI79" s="876"/>
      <c r="HWJ79" s="876"/>
      <c r="HWK79" s="876"/>
      <c r="HWL79" s="876"/>
      <c r="HWM79" s="876"/>
      <c r="HWN79" s="876"/>
      <c r="HWO79" s="876"/>
      <c r="HWP79" s="876"/>
      <c r="HWQ79" s="876"/>
      <c r="HWR79" s="876"/>
      <c r="HWS79" s="876"/>
      <c r="HWT79" s="876"/>
      <c r="HWU79" s="876"/>
      <c r="HWV79" s="876"/>
      <c r="HWW79" s="876"/>
      <c r="HWX79" s="876"/>
      <c r="HWY79" s="876"/>
      <c r="HWZ79" s="876"/>
      <c r="HXA79" s="876"/>
      <c r="HXB79" s="876"/>
      <c r="HXC79" s="876"/>
      <c r="HXD79" s="876"/>
      <c r="HXE79" s="876"/>
      <c r="HXF79" s="876"/>
      <c r="HXG79" s="876"/>
      <c r="HXH79" s="876"/>
      <c r="HXI79" s="876"/>
      <c r="HXJ79" s="876"/>
      <c r="HXK79" s="876"/>
      <c r="HXL79" s="876"/>
      <c r="HXM79" s="876"/>
      <c r="HXN79" s="876"/>
      <c r="HXO79" s="876"/>
      <c r="HXP79" s="876"/>
      <c r="HXQ79" s="876"/>
      <c r="HXR79" s="876"/>
      <c r="HXS79" s="876"/>
      <c r="HXT79" s="876"/>
      <c r="HXU79" s="876"/>
      <c r="HXV79" s="876"/>
      <c r="HXW79" s="876"/>
      <c r="HXX79" s="876"/>
      <c r="HXY79" s="876"/>
      <c r="HXZ79" s="876"/>
      <c r="HYA79" s="876"/>
      <c r="HYB79" s="876"/>
      <c r="HYC79" s="876"/>
      <c r="HYD79" s="876"/>
      <c r="HYE79" s="876"/>
      <c r="HYF79" s="876"/>
      <c r="HYG79" s="876"/>
      <c r="HYH79" s="876"/>
      <c r="HYI79" s="876"/>
      <c r="HYJ79" s="876"/>
      <c r="HYK79" s="876"/>
      <c r="HYL79" s="876"/>
      <c r="HYM79" s="876"/>
      <c r="HYN79" s="876"/>
      <c r="HYO79" s="876"/>
      <c r="HYP79" s="876"/>
      <c r="HYQ79" s="876"/>
      <c r="HYR79" s="876"/>
      <c r="HYS79" s="876"/>
      <c r="HYT79" s="876"/>
      <c r="HYU79" s="876"/>
      <c r="HYV79" s="876"/>
      <c r="HYW79" s="876"/>
      <c r="HYX79" s="876"/>
      <c r="HYY79" s="876"/>
      <c r="HYZ79" s="876"/>
      <c r="HZA79" s="876"/>
      <c r="HZB79" s="876"/>
      <c r="HZC79" s="876"/>
      <c r="HZD79" s="876"/>
      <c r="HZE79" s="876"/>
      <c r="HZF79" s="876"/>
      <c r="HZG79" s="876"/>
      <c r="HZH79" s="876"/>
      <c r="HZI79" s="876"/>
      <c r="HZJ79" s="876"/>
      <c r="HZK79" s="876"/>
      <c r="HZL79" s="876"/>
      <c r="HZM79" s="876"/>
      <c r="HZN79" s="876"/>
      <c r="HZO79" s="876"/>
      <c r="HZP79" s="876"/>
      <c r="HZQ79" s="876"/>
      <c r="HZR79" s="876"/>
      <c r="HZS79" s="876"/>
      <c r="HZT79" s="876"/>
      <c r="HZU79" s="876"/>
      <c r="HZV79" s="876"/>
      <c r="HZW79" s="876"/>
      <c r="HZX79" s="876"/>
      <c r="HZY79" s="876"/>
      <c r="HZZ79" s="876"/>
      <c r="IAA79" s="876"/>
      <c r="IAB79" s="876"/>
      <c r="IAC79" s="876"/>
      <c r="IAD79" s="876"/>
      <c r="IAE79" s="876"/>
      <c r="IAF79" s="876"/>
      <c r="IAG79" s="876"/>
      <c r="IAH79" s="876"/>
      <c r="IAI79" s="876"/>
      <c r="IAJ79" s="876"/>
      <c r="IAK79" s="876"/>
      <c r="IAL79" s="876"/>
      <c r="IAM79" s="876"/>
      <c r="IAN79" s="876"/>
      <c r="IAO79" s="876"/>
      <c r="IAP79" s="876"/>
      <c r="IAQ79" s="876"/>
      <c r="IAR79" s="876"/>
      <c r="IAS79" s="876"/>
      <c r="IAT79" s="876"/>
      <c r="IAU79" s="876"/>
      <c r="IAV79" s="876"/>
      <c r="IAW79" s="876"/>
      <c r="IAX79" s="876"/>
      <c r="IAY79" s="876"/>
      <c r="IAZ79" s="876"/>
      <c r="IBA79" s="876"/>
      <c r="IBB79" s="876"/>
      <c r="IBC79" s="876"/>
      <c r="IBD79" s="876"/>
      <c r="IBE79" s="876"/>
      <c r="IBF79" s="876"/>
      <c r="IBG79" s="876"/>
      <c r="IBH79" s="876"/>
      <c r="IBI79" s="876"/>
      <c r="IBJ79" s="876"/>
      <c r="IBK79" s="876"/>
      <c r="IBL79" s="876"/>
      <c r="IBM79" s="876"/>
      <c r="IBN79" s="876"/>
      <c r="IBO79" s="876"/>
      <c r="IBP79" s="876"/>
      <c r="IBQ79" s="876"/>
      <c r="IBR79" s="876"/>
      <c r="IBS79" s="876"/>
      <c r="IBT79" s="876"/>
      <c r="IBU79" s="876"/>
      <c r="IBV79" s="876"/>
      <c r="IBW79" s="876"/>
      <c r="IBX79" s="876"/>
      <c r="IBY79" s="876"/>
      <c r="IBZ79" s="876"/>
      <c r="ICA79" s="876"/>
      <c r="ICB79" s="876"/>
      <c r="ICC79" s="876"/>
      <c r="ICD79" s="876"/>
      <c r="ICE79" s="876"/>
      <c r="ICF79" s="876"/>
      <c r="ICG79" s="876"/>
      <c r="ICH79" s="876"/>
      <c r="ICI79" s="876"/>
      <c r="ICJ79" s="876"/>
      <c r="ICK79" s="876"/>
      <c r="ICL79" s="876"/>
      <c r="ICM79" s="876"/>
      <c r="ICN79" s="876"/>
      <c r="ICO79" s="876"/>
      <c r="ICP79" s="876"/>
      <c r="ICQ79" s="876"/>
      <c r="ICR79" s="876"/>
      <c r="ICS79" s="876"/>
      <c r="ICT79" s="876"/>
      <c r="ICU79" s="876"/>
      <c r="ICV79" s="876"/>
      <c r="ICW79" s="876"/>
      <c r="ICX79" s="876"/>
      <c r="ICY79" s="876"/>
      <c r="ICZ79" s="876"/>
      <c r="IDA79" s="876"/>
      <c r="IDB79" s="876"/>
      <c r="IDC79" s="876"/>
      <c r="IDD79" s="876"/>
      <c r="IDE79" s="876"/>
      <c r="IDF79" s="876"/>
      <c r="IDG79" s="876"/>
      <c r="IDH79" s="876"/>
      <c r="IDI79" s="876"/>
      <c r="IDJ79" s="876"/>
      <c r="IDK79" s="876"/>
      <c r="IDL79" s="876"/>
      <c r="IDM79" s="876"/>
      <c r="IDN79" s="876"/>
      <c r="IDO79" s="876"/>
      <c r="IDP79" s="876"/>
      <c r="IDQ79" s="876"/>
      <c r="IDR79" s="876"/>
      <c r="IDS79" s="876"/>
      <c r="IDT79" s="876"/>
      <c r="IDU79" s="876"/>
      <c r="IDV79" s="876"/>
      <c r="IDW79" s="876"/>
      <c r="IDX79" s="876"/>
      <c r="IDY79" s="876"/>
      <c r="IDZ79" s="876"/>
      <c r="IEA79" s="876"/>
      <c r="IEB79" s="876"/>
      <c r="IEC79" s="876"/>
      <c r="IED79" s="876"/>
      <c r="IEE79" s="876"/>
      <c r="IEF79" s="876"/>
      <c r="IEG79" s="876"/>
      <c r="IEH79" s="876"/>
      <c r="IEI79" s="876"/>
      <c r="IEJ79" s="876"/>
      <c r="IEK79" s="876"/>
      <c r="IEL79" s="876"/>
      <c r="IEM79" s="876"/>
      <c r="IEN79" s="876"/>
      <c r="IEO79" s="876"/>
      <c r="IEP79" s="876"/>
      <c r="IEQ79" s="876"/>
      <c r="IER79" s="876"/>
      <c r="IES79" s="876"/>
      <c r="IET79" s="876"/>
      <c r="IEU79" s="876"/>
      <c r="IEV79" s="876"/>
      <c r="IEW79" s="876"/>
      <c r="IEX79" s="876"/>
      <c r="IEY79" s="876"/>
      <c r="IEZ79" s="876"/>
      <c r="IFA79" s="876"/>
      <c r="IFB79" s="876"/>
      <c r="IFC79" s="876"/>
      <c r="IFD79" s="876"/>
      <c r="IFE79" s="876"/>
      <c r="IFF79" s="876"/>
      <c r="IFG79" s="876"/>
      <c r="IFH79" s="876"/>
      <c r="IFI79" s="876"/>
      <c r="IFJ79" s="876"/>
      <c r="IFK79" s="876"/>
      <c r="IFL79" s="876"/>
      <c r="IFM79" s="876"/>
      <c r="IFN79" s="876"/>
      <c r="IFO79" s="876"/>
      <c r="IFP79" s="876"/>
      <c r="IFQ79" s="876"/>
      <c r="IFR79" s="876"/>
      <c r="IFS79" s="876"/>
      <c r="IFT79" s="876"/>
      <c r="IFU79" s="876"/>
      <c r="IFV79" s="876"/>
      <c r="IFW79" s="876"/>
      <c r="IFX79" s="876"/>
      <c r="IFY79" s="876"/>
      <c r="IFZ79" s="876"/>
      <c r="IGA79" s="876"/>
      <c r="IGB79" s="876"/>
      <c r="IGC79" s="876"/>
      <c r="IGD79" s="876"/>
      <c r="IGE79" s="876"/>
      <c r="IGF79" s="876"/>
      <c r="IGG79" s="876"/>
      <c r="IGH79" s="876"/>
      <c r="IGI79" s="876"/>
      <c r="IGJ79" s="876"/>
      <c r="IGK79" s="876"/>
      <c r="IGL79" s="876"/>
      <c r="IGM79" s="876"/>
      <c r="IGN79" s="876"/>
      <c r="IGO79" s="876"/>
      <c r="IGP79" s="876"/>
      <c r="IGQ79" s="876"/>
      <c r="IGR79" s="876"/>
      <c r="IGS79" s="876"/>
      <c r="IGT79" s="876"/>
      <c r="IGU79" s="876"/>
      <c r="IGV79" s="876"/>
      <c r="IGW79" s="876"/>
      <c r="IGX79" s="876"/>
      <c r="IGY79" s="876"/>
      <c r="IGZ79" s="876"/>
      <c r="IHA79" s="876"/>
      <c r="IHB79" s="876"/>
      <c r="IHC79" s="876"/>
      <c r="IHD79" s="876"/>
      <c r="IHE79" s="876"/>
      <c r="IHF79" s="876"/>
      <c r="IHG79" s="876"/>
      <c r="IHH79" s="876"/>
      <c r="IHI79" s="876"/>
      <c r="IHJ79" s="876"/>
      <c r="IHK79" s="876"/>
      <c r="IHL79" s="876"/>
      <c r="IHM79" s="876"/>
      <c r="IHN79" s="876"/>
      <c r="IHO79" s="876"/>
      <c r="IHP79" s="876"/>
      <c r="IHQ79" s="876"/>
      <c r="IHR79" s="876"/>
      <c r="IHS79" s="876"/>
      <c r="IHT79" s="876"/>
      <c r="IHU79" s="876"/>
      <c r="IHV79" s="876"/>
      <c r="IHW79" s="876"/>
      <c r="IHX79" s="876"/>
      <c r="IHY79" s="876"/>
      <c r="IHZ79" s="876"/>
      <c r="IIA79" s="876"/>
      <c r="IIB79" s="876"/>
      <c r="IIC79" s="876"/>
      <c r="IID79" s="876"/>
      <c r="IIE79" s="876"/>
      <c r="IIF79" s="876"/>
      <c r="IIG79" s="876"/>
      <c r="IIH79" s="876"/>
      <c r="III79" s="876"/>
      <c r="IIJ79" s="876"/>
      <c r="IIK79" s="876"/>
      <c r="IIL79" s="876"/>
      <c r="IIM79" s="876"/>
      <c r="IIN79" s="876"/>
      <c r="IIO79" s="876"/>
      <c r="IIP79" s="876"/>
      <c r="IIQ79" s="876"/>
      <c r="IIR79" s="876"/>
      <c r="IIS79" s="876"/>
      <c r="IIT79" s="876"/>
      <c r="IIU79" s="876"/>
      <c r="IIV79" s="876"/>
      <c r="IIW79" s="876"/>
      <c r="IIX79" s="876"/>
      <c r="IIY79" s="876"/>
      <c r="IIZ79" s="876"/>
      <c r="IJA79" s="876"/>
      <c r="IJB79" s="876"/>
      <c r="IJC79" s="876"/>
      <c r="IJD79" s="876"/>
      <c r="IJE79" s="876"/>
      <c r="IJF79" s="876"/>
      <c r="IJG79" s="876"/>
      <c r="IJH79" s="876"/>
      <c r="IJI79" s="876"/>
      <c r="IJJ79" s="876"/>
      <c r="IJK79" s="876"/>
      <c r="IJL79" s="876"/>
      <c r="IJM79" s="876"/>
      <c r="IJN79" s="876"/>
      <c r="IJO79" s="876"/>
      <c r="IJP79" s="876"/>
      <c r="IJQ79" s="876"/>
      <c r="IJR79" s="876"/>
      <c r="IJS79" s="876"/>
      <c r="IJT79" s="876"/>
      <c r="IJU79" s="876"/>
      <c r="IJV79" s="876"/>
      <c r="IJW79" s="876"/>
      <c r="IJX79" s="876"/>
      <c r="IJY79" s="876"/>
      <c r="IJZ79" s="876"/>
      <c r="IKA79" s="876"/>
      <c r="IKB79" s="876"/>
      <c r="IKC79" s="876"/>
      <c r="IKD79" s="876"/>
      <c r="IKE79" s="876"/>
      <c r="IKF79" s="876"/>
      <c r="IKG79" s="876"/>
      <c r="IKH79" s="876"/>
      <c r="IKI79" s="876"/>
      <c r="IKJ79" s="876"/>
      <c r="IKK79" s="876"/>
      <c r="IKL79" s="876"/>
      <c r="IKM79" s="876"/>
      <c r="IKN79" s="876"/>
      <c r="IKO79" s="876"/>
      <c r="IKP79" s="876"/>
      <c r="IKQ79" s="876"/>
      <c r="IKR79" s="876"/>
      <c r="IKS79" s="876"/>
      <c r="IKT79" s="876"/>
      <c r="IKU79" s="876"/>
      <c r="IKV79" s="876"/>
      <c r="IKW79" s="876"/>
      <c r="IKX79" s="876"/>
      <c r="IKY79" s="876"/>
      <c r="IKZ79" s="876"/>
      <c r="ILA79" s="876"/>
      <c r="ILB79" s="876"/>
      <c r="ILC79" s="876"/>
      <c r="ILD79" s="876"/>
      <c r="ILE79" s="876"/>
      <c r="ILF79" s="876"/>
      <c r="ILG79" s="876"/>
      <c r="ILH79" s="876"/>
      <c r="ILI79" s="876"/>
      <c r="ILJ79" s="876"/>
      <c r="ILK79" s="876"/>
      <c r="ILL79" s="876"/>
      <c r="ILM79" s="876"/>
      <c r="ILN79" s="876"/>
      <c r="ILO79" s="876"/>
      <c r="ILP79" s="876"/>
      <c r="ILQ79" s="876"/>
      <c r="ILR79" s="876"/>
      <c r="ILS79" s="876"/>
      <c r="ILT79" s="876"/>
      <c r="ILU79" s="876"/>
      <c r="ILV79" s="876"/>
      <c r="ILW79" s="876"/>
      <c r="ILX79" s="876"/>
      <c r="ILY79" s="876"/>
      <c r="ILZ79" s="876"/>
      <c r="IMA79" s="876"/>
      <c r="IMB79" s="876"/>
      <c r="IMC79" s="876"/>
      <c r="IMD79" s="876"/>
      <c r="IME79" s="876"/>
      <c r="IMF79" s="876"/>
      <c r="IMG79" s="876"/>
      <c r="IMH79" s="876"/>
      <c r="IMI79" s="876"/>
      <c r="IMJ79" s="876"/>
      <c r="IMK79" s="876"/>
      <c r="IML79" s="876"/>
      <c r="IMM79" s="876"/>
      <c r="IMN79" s="876"/>
      <c r="IMO79" s="876"/>
      <c r="IMP79" s="876"/>
      <c r="IMQ79" s="876"/>
      <c r="IMR79" s="876"/>
      <c r="IMS79" s="876"/>
      <c r="IMT79" s="876"/>
      <c r="IMU79" s="876"/>
      <c r="IMV79" s="876"/>
      <c r="IMW79" s="876"/>
      <c r="IMX79" s="876"/>
      <c r="IMY79" s="876"/>
      <c r="IMZ79" s="876"/>
      <c r="INA79" s="876"/>
      <c r="INB79" s="876"/>
      <c r="INC79" s="876"/>
      <c r="IND79" s="876"/>
      <c r="INE79" s="876"/>
      <c r="INF79" s="876"/>
      <c r="ING79" s="876"/>
      <c r="INH79" s="876"/>
      <c r="INI79" s="876"/>
      <c r="INJ79" s="876"/>
      <c r="INK79" s="876"/>
      <c r="INL79" s="876"/>
      <c r="INM79" s="876"/>
      <c r="INN79" s="876"/>
      <c r="INO79" s="876"/>
      <c r="INP79" s="876"/>
      <c r="INQ79" s="876"/>
      <c r="INR79" s="876"/>
      <c r="INS79" s="876"/>
      <c r="INT79" s="876"/>
      <c r="INU79" s="876"/>
      <c r="INV79" s="876"/>
      <c r="INW79" s="876"/>
      <c r="INX79" s="876"/>
      <c r="INY79" s="876"/>
      <c r="INZ79" s="876"/>
      <c r="IOA79" s="876"/>
      <c r="IOB79" s="876"/>
      <c r="IOC79" s="876"/>
      <c r="IOD79" s="876"/>
      <c r="IOE79" s="876"/>
      <c r="IOF79" s="876"/>
      <c r="IOG79" s="876"/>
      <c r="IOH79" s="876"/>
      <c r="IOI79" s="876"/>
      <c r="IOJ79" s="876"/>
      <c r="IOK79" s="876"/>
      <c r="IOL79" s="876"/>
      <c r="IOM79" s="876"/>
      <c r="ION79" s="876"/>
      <c r="IOO79" s="876"/>
      <c r="IOP79" s="876"/>
      <c r="IOQ79" s="876"/>
      <c r="IOR79" s="876"/>
      <c r="IOS79" s="876"/>
      <c r="IOT79" s="876"/>
      <c r="IOU79" s="876"/>
      <c r="IOV79" s="876"/>
      <c r="IOW79" s="876"/>
      <c r="IOX79" s="876"/>
      <c r="IOY79" s="876"/>
      <c r="IOZ79" s="876"/>
      <c r="IPA79" s="876"/>
      <c r="IPB79" s="876"/>
      <c r="IPC79" s="876"/>
      <c r="IPD79" s="876"/>
      <c r="IPE79" s="876"/>
      <c r="IPF79" s="876"/>
      <c r="IPG79" s="876"/>
      <c r="IPH79" s="876"/>
      <c r="IPI79" s="876"/>
      <c r="IPJ79" s="876"/>
      <c r="IPK79" s="876"/>
      <c r="IPL79" s="876"/>
      <c r="IPM79" s="876"/>
      <c r="IPN79" s="876"/>
      <c r="IPO79" s="876"/>
      <c r="IPP79" s="876"/>
      <c r="IPQ79" s="876"/>
      <c r="IPR79" s="876"/>
      <c r="IPS79" s="876"/>
      <c r="IPT79" s="876"/>
      <c r="IPU79" s="876"/>
      <c r="IPV79" s="876"/>
      <c r="IPW79" s="876"/>
      <c r="IPX79" s="876"/>
      <c r="IPY79" s="876"/>
      <c r="IPZ79" s="876"/>
      <c r="IQA79" s="876"/>
      <c r="IQB79" s="876"/>
      <c r="IQC79" s="876"/>
      <c r="IQD79" s="876"/>
      <c r="IQE79" s="876"/>
      <c r="IQF79" s="876"/>
      <c r="IQG79" s="876"/>
      <c r="IQH79" s="876"/>
      <c r="IQI79" s="876"/>
      <c r="IQJ79" s="876"/>
      <c r="IQK79" s="876"/>
      <c r="IQL79" s="876"/>
      <c r="IQM79" s="876"/>
      <c r="IQN79" s="876"/>
      <c r="IQO79" s="876"/>
      <c r="IQP79" s="876"/>
      <c r="IQQ79" s="876"/>
      <c r="IQR79" s="876"/>
      <c r="IQS79" s="876"/>
      <c r="IQT79" s="876"/>
      <c r="IQU79" s="876"/>
      <c r="IQV79" s="876"/>
      <c r="IQW79" s="876"/>
      <c r="IQX79" s="876"/>
      <c r="IQY79" s="876"/>
      <c r="IQZ79" s="876"/>
      <c r="IRA79" s="876"/>
      <c r="IRB79" s="876"/>
      <c r="IRC79" s="876"/>
      <c r="IRD79" s="876"/>
      <c r="IRE79" s="876"/>
      <c r="IRF79" s="876"/>
      <c r="IRG79" s="876"/>
      <c r="IRH79" s="876"/>
      <c r="IRI79" s="876"/>
      <c r="IRJ79" s="876"/>
      <c r="IRK79" s="876"/>
      <c r="IRL79" s="876"/>
      <c r="IRM79" s="876"/>
      <c r="IRN79" s="876"/>
      <c r="IRO79" s="876"/>
      <c r="IRP79" s="876"/>
      <c r="IRQ79" s="876"/>
      <c r="IRR79" s="876"/>
      <c r="IRS79" s="876"/>
      <c r="IRT79" s="876"/>
      <c r="IRU79" s="876"/>
      <c r="IRV79" s="876"/>
      <c r="IRW79" s="876"/>
      <c r="IRX79" s="876"/>
      <c r="IRY79" s="876"/>
      <c r="IRZ79" s="876"/>
      <c r="ISA79" s="876"/>
      <c r="ISB79" s="876"/>
      <c r="ISC79" s="876"/>
      <c r="ISD79" s="876"/>
      <c r="ISE79" s="876"/>
      <c r="ISF79" s="876"/>
      <c r="ISG79" s="876"/>
      <c r="ISH79" s="876"/>
      <c r="ISI79" s="876"/>
      <c r="ISJ79" s="876"/>
      <c r="ISK79" s="876"/>
      <c r="ISL79" s="876"/>
      <c r="ISM79" s="876"/>
      <c r="ISN79" s="876"/>
      <c r="ISO79" s="876"/>
      <c r="ISP79" s="876"/>
      <c r="ISQ79" s="876"/>
      <c r="ISR79" s="876"/>
      <c r="ISS79" s="876"/>
      <c r="IST79" s="876"/>
      <c r="ISU79" s="876"/>
      <c r="ISV79" s="876"/>
      <c r="ISW79" s="876"/>
      <c r="ISX79" s="876"/>
      <c r="ISY79" s="876"/>
      <c r="ISZ79" s="876"/>
      <c r="ITA79" s="876"/>
      <c r="ITB79" s="876"/>
      <c r="ITC79" s="876"/>
      <c r="ITD79" s="876"/>
      <c r="ITE79" s="876"/>
      <c r="ITF79" s="876"/>
      <c r="ITG79" s="876"/>
      <c r="ITH79" s="876"/>
      <c r="ITI79" s="876"/>
      <c r="ITJ79" s="876"/>
      <c r="ITK79" s="876"/>
      <c r="ITL79" s="876"/>
      <c r="ITM79" s="876"/>
      <c r="ITN79" s="876"/>
      <c r="ITO79" s="876"/>
      <c r="ITP79" s="876"/>
      <c r="ITQ79" s="876"/>
      <c r="ITR79" s="876"/>
      <c r="ITS79" s="876"/>
      <c r="ITT79" s="876"/>
      <c r="ITU79" s="876"/>
      <c r="ITV79" s="876"/>
      <c r="ITW79" s="876"/>
      <c r="ITX79" s="876"/>
      <c r="ITY79" s="876"/>
      <c r="ITZ79" s="876"/>
      <c r="IUA79" s="876"/>
      <c r="IUB79" s="876"/>
      <c r="IUC79" s="876"/>
      <c r="IUD79" s="876"/>
      <c r="IUE79" s="876"/>
      <c r="IUF79" s="876"/>
      <c r="IUG79" s="876"/>
      <c r="IUH79" s="876"/>
      <c r="IUI79" s="876"/>
      <c r="IUJ79" s="876"/>
      <c r="IUK79" s="876"/>
      <c r="IUL79" s="876"/>
      <c r="IUM79" s="876"/>
      <c r="IUN79" s="876"/>
      <c r="IUO79" s="876"/>
      <c r="IUP79" s="876"/>
      <c r="IUQ79" s="876"/>
      <c r="IUR79" s="876"/>
      <c r="IUS79" s="876"/>
      <c r="IUT79" s="876"/>
      <c r="IUU79" s="876"/>
      <c r="IUV79" s="876"/>
      <c r="IUW79" s="876"/>
      <c r="IUX79" s="876"/>
      <c r="IUY79" s="876"/>
      <c r="IUZ79" s="876"/>
      <c r="IVA79" s="876"/>
      <c r="IVB79" s="876"/>
      <c r="IVC79" s="876"/>
      <c r="IVD79" s="876"/>
      <c r="IVE79" s="876"/>
      <c r="IVF79" s="876"/>
      <c r="IVG79" s="876"/>
      <c r="IVH79" s="876"/>
      <c r="IVI79" s="876"/>
      <c r="IVJ79" s="876"/>
      <c r="IVK79" s="876"/>
      <c r="IVL79" s="876"/>
      <c r="IVM79" s="876"/>
      <c r="IVN79" s="876"/>
      <c r="IVO79" s="876"/>
      <c r="IVP79" s="876"/>
      <c r="IVQ79" s="876"/>
      <c r="IVR79" s="876"/>
      <c r="IVS79" s="876"/>
      <c r="IVT79" s="876"/>
      <c r="IVU79" s="876"/>
      <c r="IVV79" s="876"/>
      <c r="IVW79" s="876"/>
      <c r="IVX79" s="876"/>
      <c r="IVY79" s="876"/>
      <c r="IVZ79" s="876"/>
      <c r="IWA79" s="876"/>
      <c r="IWB79" s="876"/>
      <c r="IWC79" s="876"/>
      <c r="IWD79" s="876"/>
      <c r="IWE79" s="876"/>
      <c r="IWF79" s="876"/>
      <c r="IWG79" s="876"/>
      <c r="IWH79" s="876"/>
      <c r="IWI79" s="876"/>
      <c r="IWJ79" s="876"/>
      <c r="IWK79" s="876"/>
      <c r="IWL79" s="876"/>
      <c r="IWM79" s="876"/>
      <c r="IWN79" s="876"/>
      <c r="IWO79" s="876"/>
      <c r="IWP79" s="876"/>
      <c r="IWQ79" s="876"/>
      <c r="IWR79" s="876"/>
      <c r="IWS79" s="876"/>
      <c r="IWT79" s="876"/>
      <c r="IWU79" s="876"/>
      <c r="IWV79" s="876"/>
      <c r="IWW79" s="876"/>
      <c r="IWX79" s="876"/>
      <c r="IWY79" s="876"/>
      <c r="IWZ79" s="876"/>
      <c r="IXA79" s="876"/>
      <c r="IXB79" s="876"/>
      <c r="IXC79" s="876"/>
      <c r="IXD79" s="876"/>
      <c r="IXE79" s="876"/>
      <c r="IXF79" s="876"/>
      <c r="IXG79" s="876"/>
      <c r="IXH79" s="876"/>
      <c r="IXI79" s="876"/>
      <c r="IXJ79" s="876"/>
      <c r="IXK79" s="876"/>
      <c r="IXL79" s="876"/>
      <c r="IXM79" s="876"/>
      <c r="IXN79" s="876"/>
      <c r="IXO79" s="876"/>
      <c r="IXP79" s="876"/>
      <c r="IXQ79" s="876"/>
      <c r="IXR79" s="876"/>
      <c r="IXS79" s="876"/>
      <c r="IXT79" s="876"/>
      <c r="IXU79" s="876"/>
      <c r="IXV79" s="876"/>
      <c r="IXW79" s="876"/>
      <c r="IXX79" s="876"/>
      <c r="IXY79" s="876"/>
      <c r="IXZ79" s="876"/>
      <c r="IYA79" s="876"/>
      <c r="IYB79" s="876"/>
      <c r="IYC79" s="876"/>
      <c r="IYD79" s="876"/>
      <c r="IYE79" s="876"/>
      <c r="IYF79" s="876"/>
      <c r="IYG79" s="876"/>
      <c r="IYH79" s="876"/>
      <c r="IYI79" s="876"/>
      <c r="IYJ79" s="876"/>
      <c r="IYK79" s="876"/>
      <c r="IYL79" s="876"/>
      <c r="IYM79" s="876"/>
      <c r="IYN79" s="876"/>
      <c r="IYO79" s="876"/>
      <c r="IYP79" s="876"/>
      <c r="IYQ79" s="876"/>
      <c r="IYR79" s="876"/>
      <c r="IYS79" s="876"/>
      <c r="IYT79" s="876"/>
      <c r="IYU79" s="876"/>
      <c r="IYV79" s="876"/>
      <c r="IYW79" s="876"/>
      <c r="IYX79" s="876"/>
      <c r="IYY79" s="876"/>
      <c r="IYZ79" s="876"/>
      <c r="IZA79" s="876"/>
      <c r="IZB79" s="876"/>
      <c r="IZC79" s="876"/>
      <c r="IZD79" s="876"/>
      <c r="IZE79" s="876"/>
      <c r="IZF79" s="876"/>
      <c r="IZG79" s="876"/>
      <c r="IZH79" s="876"/>
      <c r="IZI79" s="876"/>
      <c r="IZJ79" s="876"/>
      <c r="IZK79" s="876"/>
      <c r="IZL79" s="876"/>
      <c r="IZM79" s="876"/>
      <c r="IZN79" s="876"/>
      <c r="IZO79" s="876"/>
      <c r="IZP79" s="876"/>
      <c r="IZQ79" s="876"/>
      <c r="IZR79" s="876"/>
      <c r="IZS79" s="876"/>
      <c r="IZT79" s="876"/>
      <c r="IZU79" s="876"/>
      <c r="IZV79" s="876"/>
      <c r="IZW79" s="876"/>
      <c r="IZX79" s="876"/>
      <c r="IZY79" s="876"/>
      <c r="IZZ79" s="876"/>
      <c r="JAA79" s="876"/>
      <c r="JAB79" s="876"/>
      <c r="JAC79" s="876"/>
      <c r="JAD79" s="876"/>
      <c r="JAE79" s="876"/>
      <c r="JAF79" s="876"/>
      <c r="JAG79" s="876"/>
      <c r="JAH79" s="876"/>
      <c r="JAI79" s="876"/>
      <c r="JAJ79" s="876"/>
      <c r="JAK79" s="876"/>
      <c r="JAL79" s="876"/>
      <c r="JAM79" s="876"/>
      <c r="JAN79" s="876"/>
      <c r="JAO79" s="876"/>
      <c r="JAP79" s="876"/>
      <c r="JAQ79" s="876"/>
      <c r="JAR79" s="876"/>
      <c r="JAS79" s="876"/>
      <c r="JAT79" s="876"/>
      <c r="JAU79" s="876"/>
      <c r="JAV79" s="876"/>
      <c r="JAW79" s="876"/>
      <c r="JAX79" s="876"/>
      <c r="JAY79" s="876"/>
      <c r="JAZ79" s="876"/>
      <c r="JBA79" s="876"/>
      <c r="JBB79" s="876"/>
      <c r="JBC79" s="876"/>
      <c r="JBD79" s="876"/>
      <c r="JBE79" s="876"/>
      <c r="JBF79" s="876"/>
      <c r="JBG79" s="876"/>
      <c r="JBH79" s="876"/>
      <c r="JBI79" s="876"/>
      <c r="JBJ79" s="876"/>
      <c r="JBK79" s="876"/>
      <c r="JBL79" s="876"/>
      <c r="JBM79" s="876"/>
      <c r="JBN79" s="876"/>
      <c r="JBO79" s="876"/>
      <c r="JBP79" s="876"/>
      <c r="JBQ79" s="876"/>
      <c r="JBR79" s="876"/>
      <c r="JBS79" s="876"/>
      <c r="JBT79" s="876"/>
      <c r="JBU79" s="876"/>
      <c r="JBV79" s="876"/>
      <c r="JBW79" s="876"/>
      <c r="JBX79" s="876"/>
      <c r="JBY79" s="876"/>
      <c r="JBZ79" s="876"/>
      <c r="JCA79" s="876"/>
      <c r="JCB79" s="876"/>
      <c r="JCC79" s="876"/>
      <c r="JCD79" s="876"/>
      <c r="JCE79" s="876"/>
      <c r="JCF79" s="876"/>
      <c r="JCG79" s="876"/>
      <c r="JCH79" s="876"/>
      <c r="JCI79" s="876"/>
      <c r="JCJ79" s="876"/>
      <c r="JCK79" s="876"/>
      <c r="JCL79" s="876"/>
      <c r="JCM79" s="876"/>
      <c r="JCN79" s="876"/>
      <c r="JCO79" s="876"/>
      <c r="JCP79" s="876"/>
      <c r="JCQ79" s="876"/>
      <c r="JCR79" s="876"/>
      <c r="JCS79" s="876"/>
      <c r="JCT79" s="876"/>
      <c r="JCU79" s="876"/>
      <c r="JCV79" s="876"/>
      <c r="JCW79" s="876"/>
      <c r="JCX79" s="876"/>
      <c r="JCY79" s="876"/>
      <c r="JCZ79" s="876"/>
      <c r="JDA79" s="876"/>
      <c r="JDB79" s="876"/>
      <c r="JDC79" s="876"/>
      <c r="JDD79" s="876"/>
      <c r="JDE79" s="876"/>
      <c r="JDF79" s="876"/>
      <c r="JDG79" s="876"/>
      <c r="JDH79" s="876"/>
      <c r="JDI79" s="876"/>
      <c r="JDJ79" s="876"/>
      <c r="JDK79" s="876"/>
      <c r="JDL79" s="876"/>
      <c r="JDM79" s="876"/>
      <c r="JDN79" s="876"/>
      <c r="JDO79" s="876"/>
      <c r="JDP79" s="876"/>
      <c r="JDQ79" s="876"/>
      <c r="JDR79" s="876"/>
      <c r="JDS79" s="876"/>
      <c r="JDT79" s="876"/>
      <c r="JDU79" s="876"/>
      <c r="JDV79" s="876"/>
      <c r="JDW79" s="876"/>
      <c r="JDX79" s="876"/>
      <c r="JDY79" s="876"/>
      <c r="JDZ79" s="876"/>
      <c r="JEA79" s="876"/>
      <c r="JEB79" s="876"/>
      <c r="JEC79" s="876"/>
      <c r="JED79" s="876"/>
      <c r="JEE79" s="876"/>
      <c r="JEF79" s="876"/>
      <c r="JEG79" s="876"/>
      <c r="JEH79" s="876"/>
      <c r="JEI79" s="876"/>
      <c r="JEJ79" s="876"/>
      <c r="JEK79" s="876"/>
      <c r="JEL79" s="876"/>
      <c r="JEM79" s="876"/>
      <c r="JEN79" s="876"/>
      <c r="JEO79" s="876"/>
      <c r="JEP79" s="876"/>
      <c r="JEQ79" s="876"/>
      <c r="JER79" s="876"/>
      <c r="JES79" s="876"/>
      <c r="JET79" s="876"/>
      <c r="JEU79" s="876"/>
      <c r="JEV79" s="876"/>
      <c r="JEW79" s="876"/>
      <c r="JEX79" s="876"/>
      <c r="JEY79" s="876"/>
      <c r="JEZ79" s="876"/>
      <c r="JFA79" s="876"/>
      <c r="JFB79" s="876"/>
      <c r="JFC79" s="876"/>
      <c r="JFD79" s="876"/>
      <c r="JFE79" s="876"/>
      <c r="JFF79" s="876"/>
      <c r="JFG79" s="876"/>
      <c r="JFH79" s="876"/>
      <c r="JFI79" s="876"/>
      <c r="JFJ79" s="876"/>
      <c r="JFK79" s="876"/>
      <c r="JFL79" s="876"/>
      <c r="JFM79" s="876"/>
      <c r="JFN79" s="876"/>
      <c r="JFO79" s="876"/>
      <c r="JFP79" s="876"/>
      <c r="JFQ79" s="876"/>
      <c r="JFR79" s="876"/>
      <c r="JFS79" s="876"/>
      <c r="JFT79" s="876"/>
      <c r="JFU79" s="876"/>
      <c r="JFV79" s="876"/>
      <c r="JFW79" s="876"/>
      <c r="JFX79" s="876"/>
      <c r="JFY79" s="876"/>
      <c r="JFZ79" s="876"/>
      <c r="JGA79" s="876"/>
      <c r="JGB79" s="876"/>
      <c r="JGC79" s="876"/>
      <c r="JGD79" s="876"/>
      <c r="JGE79" s="876"/>
      <c r="JGF79" s="876"/>
      <c r="JGG79" s="876"/>
      <c r="JGH79" s="876"/>
      <c r="JGI79" s="876"/>
      <c r="JGJ79" s="876"/>
      <c r="JGK79" s="876"/>
      <c r="JGL79" s="876"/>
      <c r="JGM79" s="876"/>
      <c r="JGN79" s="876"/>
      <c r="JGO79" s="876"/>
      <c r="JGP79" s="876"/>
      <c r="JGQ79" s="876"/>
      <c r="JGR79" s="876"/>
      <c r="JGS79" s="876"/>
      <c r="JGT79" s="876"/>
      <c r="JGU79" s="876"/>
      <c r="JGV79" s="876"/>
      <c r="JGW79" s="876"/>
      <c r="JGX79" s="876"/>
      <c r="JGY79" s="876"/>
      <c r="JGZ79" s="876"/>
      <c r="JHA79" s="876"/>
      <c r="JHB79" s="876"/>
      <c r="JHC79" s="876"/>
      <c r="JHD79" s="876"/>
      <c r="JHE79" s="876"/>
      <c r="JHF79" s="876"/>
      <c r="JHG79" s="876"/>
      <c r="JHH79" s="876"/>
      <c r="JHI79" s="876"/>
      <c r="JHJ79" s="876"/>
      <c r="JHK79" s="876"/>
      <c r="JHL79" s="876"/>
      <c r="JHM79" s="876"/>
      <c r="JHN79" s="876"/>
      <c r="JHO79" s="876"/>
      <c r="JHP79" s="876"/>
      <c r="JHQ79" s="876"/>
      <c r="JHR79" s="876"/>
      <c r="JHS79" s="876"/>
      <c r="JHT79" s="876"/>
      <c r="JHU79" s="876"/>
      <c r="JHV79" s="876"/>
      <c r="JHW79" s="876"/>
      <c r="JHX79" s="876"/>
      <c r="JHY79" s="876"/>
      <c r="JHZ79" s="876"/>
      <c r="JIA79" s="876"/>
      <c r="JIB79" s="876"/>
      <c r="JIC79" s="876"/>
      <c r="JID79" s="876"/>
      <c r="JIE79" s="876"/>
      <c r="JIF79" s="876"/>
      <c r="JIG79" s="876"/>
      <c r="JIH79" s="876"/>
      <c r="JII79" s="876"/>
      <c r="JIJ79" s="876"/>
      <c r="JIK79" s="876"/>
      <c r="JIL79" s="876"/>
      <c r="JIM79" s="876"/>
      <c r="JIN79" s="876"/>
      <c r="JIO79" s="876"/>
      <c r="JIP79" s="876"/>
      <c r="JIQ79" s="876"/>
      <c r="JIR79" s="876"/>
      <c r="JIS79" s="876"/>
      <c r="JIT79" s="876"/>
      <c r="JIU79" s="876"/>
      <c r="JIV79" s="876"/>
      <c r="JIW79" s="876"/>
      <c r="JIX79" s="876"/>
      <c r="JIY79" s="876"/>
      <c r="JIZ79" s="876"/>
      <c r="JJA79" s="876"/>
      <c r="JJB79" s="876"/>
      <c r="JJC79" s="876"/>
      <c r="JJD79" s="876"/>
      <c r="JJE79" s="876"/>
      <c r="JJF79" s="876"/>
      <c r="JJG79" s="876"/>
      <c r="JJH79" s="876"/>
      <c r="JJI79" s="876"/>
      <c r="JJJ79" s="876"/>
      <c r="JJK79" s="876"/>
      <c r="JJL79" s="876"/>
      <c r="JJM79" s="876"/>
      <c r="JJN79" s="876"/>
      <c r="JJO79" s="876"/>
      <c r="JJP79" s="876"/>
      <c r="JJQ79" s="876"/>
      <c r="JJR79" s="876"/>
      <c r="JJS79" s="876"/>
      <c r="JJT79" s="876"/>
      <c r="JJU79" s="876"/>
      <c r="JJV79" s="876"/>
      <c r="JJW79" s="876"/>
      <c r="JJX79" s="876"/>
      <c r="JJY79" s="876"/>
      <c r="JJZ79" s="876"/>
      <c r="JKA79" s="876"/>
      <c r="JKB79" s="876"/>
      <c r="JKC79" s="876"/>
      <c r="JKD79" s="876"/>
      <c r="JKE79" s="876"/>
      <c r="JKF79" s="876"/>
      <c r="JKG79" s="876"/>
      <c r="JKH79" s="876"/>
      <c r="JKI79" s="876"/>
      <c r="JKJ79" s="876"/>
      <c r="JKK79" s="876"/>
      <c r="JKL79" s="876"/>
      <c r="JKM79" s="876"/>
      <c r="JKN79" s="876"/>
      <c r="JKO79" s="876"/>
      <c r="JKP79" s="876"/>
      <c r="JKQ79" s="876"/>
      <c r="JKR79" s="876"/>
      <c r="JKS79" s="876"/>
      <c r="JKT79" s="876"/>
      <c r="JKU79" s="876"/>
      <c r="JKV79" s="876"/>
      <c r="JKW79" s="876"/>
      <c r="JKX79" s="876"/>
      <c r="JKY79" s="876"/>
      <c r="JKZ79" s="876"/>
      <c r="JLA79" s="876"/>
      <c r="JLB79" s="876"/>
      <c r="JLC79" s="876"/>
      <c r="JLD79" s="876"/>
      <c r="JLE79" s="876"/>
      <c r="JLF79" s="876"/>
      <c r="JLG79" s="876"/>
      <c r="JLH79" s="876"/>
      <c r="JLI79" s="876"/>
      <c r="JLJ79" s="876"/>
      <c r="JLK79" s="876"/>
      <c r="JLL79" s="876"/>
      <c r="JLM79" s="876"/>
      <c r="JLN79" s="876"/>
      <c r="JLO79" s="876"/>
      <c r="JLP79" s="876"/>
      <c r="JLQ79" s="876"/>
      <c r="JLR79" s="876"/>
      <c r="JLS79" s="876"/>
      <c r="JLT79" s="876"/>
      <c r="JLU79" s="876"/>
      <c r="JLV79" s="876"/>
      <c r="JLW79" s="876"/>
      <c r="JLX79" s="876"/>
      <c r="JLY79" s="876"/>
      <c r="JLZ79" s="876"/>
      <c r="JMA79" s="876"/>
      <c r="JMB79" s="876"/>
      <c r="JMC79" s="876"/>
      <c r="JMD79" s="876"/>
      <c r="JME79" s="876"/>
      <c r="JMF79" s="876"/>
      <c r="JMG79" s="876"/>
      <c r="JMH79" s="876"/>
      <c r="JMI79" s="876"/>
      <c r="JMJ79" s="876"/>
      <c r="JMK79" s="876"/>
      <c r="JML79" s="876"/>
      <c r="JMM79" s="876"/>
      <c r="JMN79" s="876"/>
      <c r="JMO79" s="876"/>
      <c r="JMP79" s="876"/>
      <c r="JMQ79" s="876"/>
      <c r="JMR79" s="876"/>
      <c r="JMS79" s="876"/>
      <c r="JMT79" s="876"/>
      <c r="JMU79" s="876"/>
      <c r="JMV79" s="876"/>
      <c r="JMW79" s="876"/>
      <c r="JMX79" s="876"/>
      <c r="JMY79" s="876"/>
      <c r="JMZ79" s="876"/>
      <c r="JNA79" s="876"/>
      <c r="JNB79" s="876"/>
      <c r="JNC79" s="876"/>
      <c r="JND79" s="876"/>
      <c r="JNE79" s="876"/>
      <c r="JNF79" s="876"/>
      <c r="JNG79" s="876"/>
      <c r="JNH79" s="876"/>
      <c r="JNI79" s="876"/>
      <c r="JNJ79" s="876"/>
      <c r="JNK79" s="876"/>
      <c r="JNL79" s="876"/>
      <c r="JNM79" s="876"/>
      <c r="JNN79" s="876"/>
      <c r="JNO79" s="876"/>
      <c r="JNP79" s="876"/>
      <c r="JNQ79" s="876"/>
      <c r="JNR79" s="876"/>
      <c r="JNS79" s="876"/>
      <c r="JNT79" s="876"/>
      <c r="JNU79" s="876"/>
      <c r="JNV79" s="876"/>
      <c r="JNW79" s="876"/>
      <c r="JNX79" s="876"/>
      <c r="JNY79" s="876"/>
      <c r="JNZ79" s="876"/>
      <c r="JOA79" s="876"/>
      <c r="JOB79" s="876"/>
      <c r="JOC79" s="876"/>
      <c r="JOD79" s="876"/>
      <c r="JOE79" s="876"/>
      <c r="JOF79" s="876"/>
      <c r="JOG79" s="876"/>
      <c r="JOH79" s="876"/>
      <c r="JOI79" s="876"/>
      <c r="JOJ79" s="876"/>
      <c r="JOK79" s="876"/>
      <c r="JOL79" s="876"/>
      <c r="JOM79" s="876"/>
      <c r="JON79" s="876"/>
      <c r="JOO79" s="876"/>
      <c r="JOP79" s="876"/>
      <c r="JOQ79" s="876"/>
      <c r="JOR79" s="876"/>
      <c r="JOS79" s="876"/>
      <c r="JOT79" s="876"/>
      <c r="JOU79" s="876"/>
      <c r="JOV79" s="876"/>
      <c r="JOW79" s="876"/>
      <c r="JOX79" s="876"/>
      <c r="JOY79" s="876"/>
      <c r="JOZ79" s="876"/>
      <c r="JPA79" s="876"/>
      <c r="JPB79" s="876"/>
      <c r="JPC79" s="876"/>
      <c r="JPD79" s="876"/>
      <c r="JPE79" s="876"/>
      <c r="JPF79" s="876"/>
      <c r="JPG79" s="876"/>
      <c r="JPH79" s="876"/>
      <c r="JPI79" s="876"/>
      <c r="JPJ79" s="876"/>
      <c r="JPK79" s="876"/>
      <c r="JPL79" s="876"/>
      <c r="JPM79" s="876"/>
      <c r="JPN79" s="876"/>
      <c r="JPO79" s="876"/>
      <c r="JPP79" s="876"/>
      <c r="JPQ79" s="876"/>
      <c r="JPR79" s="876"/>
      <c r="JPS79" s="876"/>
      <c r="JPT79" s="876"/>
      <c r="JPU79" s="876"/>
      <c r="JPV79" s="876"/>
      <c r="JPW79" s="876"/>
      <c r="JPX79" s="876"/>
      <c r="JPY79" s="876"/>
      <c r="JPZ79" s="876"/>
      <c r="JQA79" s="876"/>
      <c r="JQB79" s="876"/>
      <c r="JQC79" s="876"/>
      <c r="JQD79" s="876"/>
      <c r="JQE79" s="876"/>
      <c r="JQF79" s="876"/>
      <c r="JQG79" s="876"/>
      <c r="JQH79" s="876"/>
      <c r="JQI79" s="876"/>
      <c r="JQJ79" s="876"/>
      <c r="JQK79" s="876"/>
      <c r="JQL79" s="876"/>
      <c r="JQM79" s="876"/>
      <c r="JQN79" s="876"/>
      <c r="JQO79" s="876"/>
      <c r="JQP79" s="876"/>
      <c r="JQQ79" s="876"/>
      <c r="JQR79" s="876"/>
      <c r="JQS79" s="876"/>
      <c r="JQT79" s="876"/>
      <c r="JQU79" s="876"/>
      <c r="JQV79" s="876"/>
      <c r="JQW79" s="876"/>
      <c r="JQX79" s="876"/>
      <c r="JQY79" s="876"/>
      <c r="JQZ79" s="876"/>
      <c r="JRA79" s="876"/>
      <c r="JRB79" s="876"/>
      <c r="JRC79" s="876"/>
      <c r="JRD79" s="876"/>
      <c r="JRE79" s="876"/>
      <c r="JRF79" s="876"/>
      <c r="JRG79" s="876"/>
      <c r="JRH79" s="876"/>
      <c r="JRI79" s="876"/>
      <c r="JRJ79" s="876"/>
      <c r="JRK79" s="876"/>
      <c r="JRL79" s="876"/>
      <c r="JRM79" s="876"/>
      <c r="JRN79" s="876"/>
      <c r="JRO79" s="876"/>
      <c r="JRP79" s="876"/>
      <c r="JRQ79" s="876"/>
      <c r="JRR79" s="876"/>
      <c r="JRS79" s="876"/>
      <c r="JRT79" s="876"/>
      <c r="JRU79" s="876"/>
      <c r="JRV79" s="876"/>
      <c r="JRW79" s="876"/>
      <c r="JRX79" s="876"/>
      <c r="JRY79" s="876"/>
      <c r="JRZ79" s="876"/>
      <c r="JSA79" s="876"/>
      <c r="JSB79" s="876"/>
      <c r="JSC79" s="876"/>
      <c r="JSD79" s="876"/>
      <c r="JSE79" s="876"/>
      <c r="JSF79" s="876"/>
      <c r="JSG79" s="876"/>
      <c r="JSH79" s="876"/>
      <c r="JSI79" s="876"/>
      <c r="JSJ79" s="876"/>
      <c r="JSK79" s="876"/>
      <c r="JSL79" s="876"/>
      <c r="JSM79" s="876"/>
      <c r="JSN79" s="876"/>
      <c r="JSO79" s="876"/>
      <c r="JSP79" s="876"/>
      <c r="JSQ79" s="876"/>
      <c r="JSR79" s="876"/>
      <c r="JSS79" s="876"/>
      <c r="JST79" s="876"/>
      <c r="JSU79" s="876"/>
      <c r="JSV79" s="876"/>
      <c r="JSW79" s="876"/>
      <c r="JSX79" s="876"/>
      <c r="JSY79" s="876"/>
      <c r="JSZ79" s="876"/>
      <c r="JTA79" s="876"/>
      <c r="JTB79" s="876"/>
      <c r="JTC79" s="876"/>
      <c r="JTD79" s="876"/>
      <c r="JTE79" s="876"/>
      <c r="JTF79" s="876"/>
      <c r="JTG79" s="876"/>
      <c r="JTH79" s="876"/>
      <c r="JTI79" s="876"/>
      <c r="JTJ79" s="876"/>
      <c r="JTK79" s="876"/>
      <c r="JTL79" s="876"/>
      <c r="JTM79" s="876"/>
      <c r="JTN79" s="876"/>
      <c r="JTO79" s="876"/>
      <c r="JTP79" s="876"/>
      <c r="JTQ79" s="876"/>
      <c r="JTR79" s="876"/>
      <c r="JTS79" s="876"/>
      <c r="JTT79" s="876"/>
      <c r="JTU79" s="876"/>
      <c r="JTV79" s="876"/>
      <c r="JTW79" s="876"/>
      <c r="JTX79" s="876"/>
      <c r="JTY79" s="876"/>
      <c r="JTZ79" s="876"/>
      <c r="JUA79" s="876"/>
      <c r="JUB79" s="876"/>
      <c r="JUC79" s="876"/>
      <c r="JUD79" s="876"/>
      <c r="JUE79" s="876"/>
      <c r="JUF79" s="876"/>
      <c r="JUG79" s="876"/>
      <c r="JUH79" s="876"/>
      <c r="JUI79" s="876"/>
      <c r="JUJ79" s="876"/>
      <c r="JUK79" s="876"/>
      <c r="JUL79" s="876"/>
      <c r="JUM79" s="876"/>
      <c r="JUN79" s="876"/>
      <c r="JUO79" s="876"/>
      <c r="JUP79" s="876"/>
      <c r="JUQ79" s="876"/>
      <c r="JUR79" s="876"/>
      <c r="JUS79" s="876"/>
      <c r="JUT79" s="876"/>
      <c r="JUU79" s="876"/>
      <c r="JUV79" s="876"/>
      <c r="JUW79" s="876"/>
      <c r="JUX79" s="876"/>
      <c r="JUY79" s="876"/>
      <c r="JUZ79" s="876"/>
      <c r="JVA79" s="876"/>
      <c r="JVB79" s="876"/>
      <c r="JVC79" s="876"/>
      <c r="JVD79" s="876"/>
      <c r="JVE79" s="876"/>
      <c r="JVF79" s="876"/>
      <c r="JVG79" s="876"/>
      <c r="JVH79" s="876"/>
      <c r="JVI79" s="876"/>
      <c r="JVJ79" s="876"/>
      <c r="JVK79" s="876"/>
      <c r="JVL79" s="876"/>
      <c r="JVM79" s="876"/>
      <c r="JVN79" s="876"/>
      <c r="JVO79" s="876"/>
      <c r="JVP79" s="876"/>
      <c r="JVQ79" s="876"/>
      <c r="JVR79" s="876"/>
      <c r="JVS79" s="876"/>
      <c r="JVT79" s="876"/>
      <c r="JVU79" s="876"/>
      <c r="JVV79" s="876"/>
      <c r="JVW79" s="876"/>
      <c r="JVX79" s="876"/>
      <c r="JVY79" s="876"/>
      <c r="JVZ79" s="876"/>
      <c r="JWA79" s="876"/>
      <c r="JWB79" s="876"/>
      <c r="JWC79" s="876"/>
      <c r="JWD79" s="876"/>
      <c r="JWE79" s="876"/>
      <c r="JWF79" s="876"/>
      <c r="JWG79" s="876"/>
      <c r="JWH79" s="876"/>
      <c r="JWI79" s="876"/>
      <c r="JWJ79" s="876"/>
      <c r="JWK79" s="876"/>
      <c r="JWL79" s="876"/>
      <c r="JWM79" s="876"/>
      <c r="JWN79" s="876"/>
      <c r="JWO79" s="876"/>
      <c r="JWP79" s="876"/>
      <c r="JWQ79" s="876"/>
      <c r="JWR79" s="876"/>
      <c r="JWS79" s="876"/>
      <c r="JWT79" s="876"/>
      <c r="JWU79" s="876"/>
      <c r="JWV79" s="876"/>
      <c r="JWW79" s="876"/>
      <c r="JWX79" s="876"/>
      <c r="JWY79" s="876"/>
      <c r="JWZ79" s="876"/>
      <c r="JXA79" s="876"/>
      <c r="JXB79" s="876"/>
      <c r="JXC79" s="876"/>
      <c r="JXD79" s="876"/>
      <c r="JXE79" s="876"/>
      <c r="JXF79" s="876"/>
      <c r="JXG79" s="876"/>
      <c r="JXH79" s="876"/>
      <c r="JXI79" s="876"/>
      <c r="JXJ79" s="876"/>
      <c r="JXK79" s="876"/>
      <c r="JXL79" s="876"/>
      <c r="JXM79" s="876"/>
      <c r="JXN79" s="876"/>
      <c r="JXO79" s="876"/>
      <c r="JXP79" s="876"/>
      <c r="JXQ79" s="876"/>
      <c r="JXR79" s="876"/>
      <c r="JXS79" s="876"/>
      <c r="JXT79" s="876"/>
      <c r="JXU79" s="876"/>
      <c r="JXV79" s="876"/>
      <c r="JXW79" s="876"/>
      <c r="JXX79" s="876"/>
      <c r="JXY79" s="876"/>
      <c r="JXZ79" s="876"/>
      <c r="JYA79" s="876"/>
      <c r="JYB79" s="876"/>
      <c r="JYC79" s="876"/>
      <c r="JYD79" s="876"/>
      <c r="JYE79" s="876"/>
      <c r="JYF79" s="876"/>
      <c r="JYG79" s="876"/>
      <c r="JYH79" s="876"/>
      <c r="JYI79" s="876"/>
      <c r="JYJ79" s="876"/>
      <c r="JYK79" s="876"/>
      <c r="JYL79" s="876"/>
      <c r="JYM79" s="876"/>
      <c r="JYN79" s="876"/>
      <c r="JYO79" s="876"/>
      <c r="JYP79" s="876"/>
      <c r="JYQ79" s="876"/>
      <c r="JYR79" s="876"/>
      <c r="JYS79" s="876"/>
      <c r="JYT79" s="876"/>
      <c r="JYU79" s="876"/>
      <c r="JYV79" s="876"/>
      <c r="JYW79" s="876"/>
      <c r="JYX79" s="876"/>
      <c r="JYY79" s="876"/>
      <c r="JYZ79" s="876"/>
      <c r="JZA79" s="876"/>
      <c r="JZB79" s="876"/>
      <c r="JZC79" s="876"/>
      <c r="JZD79" s="876"/>
      <c r="JZE79" s="876"/>
      <c r="JZF79" s="876"/>
      <c r="JZG79" s="876"/>
      <c r="JZH79" s="876"/>
      <c r="JZI79" s="876"/>
      <c r="JZJ79" s="876"/>
      <c r="JZK79" s="876"/>
      <c r="JZL79" s="876"/>
      <c r="JZM79" s="876"/>
      <c r="JZN79" s="876"/>
      <c r="JZO79" s="876"/>
      <c r="JZP79" s="876"/>
      <c r="JZQ79" s="876"/>
      <c r="JZR79" s="876"/>
      <c r="JZS79" s="876"/>
      <c r="JZT79" s="876"/>
      <c r="JZU79" s="876"/>
      <c r="JZV79" s="876"/>
      <c r="JZW79" s="876"/>
      <c r="JZX79" s="876"/>
      <c r="JZY79" s="876"/>
      <c r="JZZ79" s="876"/>
      <c r="KAA79" s="876"/>
      <c r="KAB79" s="876"/>
      <c r="KAC79" s="876"/>
      <c r="KAD79" s="876"/>
      <c r="KAE79" s="876"/>
      <c r="KAF79" s="876"/>
      <c r="KAG79" s="876"/>
      <c r="KAH79" s="876"/>
      <c r="KAI79" s="876"/>
      <c r="KAJ79" s="876"/>
      <c r="KAK79" s="876"/>
      <c r="KAL79" s="876"/>
      <c r="KAM79" s="876"/>
      <c r="KAN79" s="876"/>
      <c r="KAO79" s="876"/>
      <c r="KAP79" s="876"/>
      <c r="KAQ79" s="876"/>
      <c r="KAR79" s="876"/>
      <c r="KAS79" s="876"/>
      <c r="KAT79" s="876"/>
      <c r="KAU79" s="876"/>
      <c r="KAV79" s="876"/>
      <c r="KAW79" s="876"/>
      <c r="KAX79" s="876"/>
      <c r="KAY79" s="876"/>
      <c r="KAZ79" s="876"/>
      <c r="KBA79" s="876"/>
      <c r="KBB79" s="876"/>
      <c r="KBC79" s="876"/>
      <c r="KBD79" s="876"/>
      <c r="KBE79" s="876"/>
      <c r="KBF79" s="876"/>
      <c r="KBG79" s="876"/>
      <c r="KBH79" s="876"/>
      <c r="KBI79" s="876"/>
      <c r="KBJ79" s="876"/>
      <c r="KBK79" s="876"/>
      <c r="KBL79" s="876"/>
      <c r="KBM79" s="876"/>
      <c r="KBN79" s="876"/>
      <c r="KBO79" s="876"/>
      <c r="KBP79" s="876"/>
      <c r="KBQ79" s="876"/>
      <c r="KBR79" s="876"/>
      <c r="KBS79" s="876"/>
      <c r="KBT79" s="876"/>
      <c r="KBU79" s="876"/>
      <c r="KBV79" s="876"/>
      <c r="KBW79" s="876"/>
      <c r="KBX79" s="876"/>
      <c r="KBY79" s="876"/>
      <c r="KBZ79" s="876"/>
      <c r="KCA79" s="876"/>
      <c r="KCB79" s="876"/>
      <c r="KCC79" s="876"/>
      <c r="KCD79" s="876"/>
      <c r="KCE79" s="876"/>
      <c r="KCF79" s="876"/>
      <c r="KCG79" s="876"/>
      <c r="KCH79" s="876"/>
      <c r="KCI79" s="876"/>
      <c r="KCJ79" s="876"/>
      <c r="KCK79" s="876"/>
      <c r="KCL79" s="876"/>
      <c r="KCM79" s="876"/>
      <c r="KCN79" s="876"/>
      <c r="KCO79" s="876"/>
      <c r="KCP79" s="876"/>
      <c r="KCQ79" s="876"/>
      <c r="KCR79" s="876"/>
      <c r="KCS79" s="876"/>
      <c r="KCT79" s="876"/>
      <c r="KCU79" s="876"/>
      <c r="KCV79" s="876"/>
      <c r="KCW79" s="876"/>
      <c r="KCX79" s="876"/>
      <c r="KCY79" s="876"/>
      <c r="KCZ79" s="876"/>
      <c r="KDA79" s="876"/>
      <c r="KDB79" s="876"/>
      <c r="KDC79" s="876"/>
      <c r="KDD79" s="876"/>
      <c r="KDE79" s="876"/>
      <c r="KDF79" s="876"/>
      <c r="KDG79" s="876"/>
      <c r="KDH79" s="876"/>
      <c r="KDI79" s="876"/>
      <c r="KDJ79" s="876"/>
      <c r="KDK79" s="876"/>
      <c r="KDL79" s="876"/>
      <c r="KDM79" s="876"/>
      <c r="KDN79" s="876"/>
      <c r="KDO79" s="876"/>
      <c r="KDP79" s="876"/>
      <c r="KDQ79" s="876"/>
      <c r="KDR79" s="876"/>
      <c r="KDS79" s="876"/>
      <c r="KDT79" s="876"/>
      <c r="KDU79" s="876"/>
      <c r="KDV79" s="876"/>
      <c r="KDW79" s="876"/>
      <c r="KDX79" s="876"/>
      <c r="KDY79" s="876"/>
      <c r="KDZ79" s="876"/>
      <c r="KEA79" s="876"/>
      <c r="KEB79" s="876"/>
      <c r="KEC79" s="876"/>
      <c r="KED79" s="876"/>
      <c r="KEE79" s="876"/>
      <c r="KEF79" s="876"/>
      <c r="KEG79" s="876"/>
      <c r="KEH79" s="876"/>
      <c r="KEI79" s="876"/>
      <c r="KEJ79" s="876"/>
      <c r="KEK79" s="876"/>
      <c r="KEL79" s="876"/>
      <c r="KEM79" s="876"/>
      <c r="KEN79" s="876"/>
      <c r="KEO79" s="876"/>
      <c r="KEP79" s="876"/>
      <c r="KEQ79" s="876"/>
      <c r="KER79" s="876"/>
      <c r="KES79" s="876"/>
      <c r="KET79" s="876"/>
      <c r="KEU79" s="876"/>
      <c r="KEV79" s="876"/>
      <c r="KEW79" s="876"/>
      <c r="KEX79" s="876"/>
      <c r="KEY79" s="876"/>
      <c r="KEZ79" s="876"/>
      <c r="KFA79" s="876"/>
      <c r="KFB79" s="876"/>
      <c r="KFC79" s="876"/>
      <c r="KFD79" s="876"/>
      <c r="KFE79" s="876"/>
      <c r="KFF79" s="876"/>
      <c r="KFG79" s="876"/>
      <c r="KFH79" s="876"/>
      <c r="KFI79" s="876"/>
      <c r="KFJ79" s="876"/>
      <c r="KFK79" s="876"/>
      <c r="KFL79" s="876"/>
      <c r="KFM79" s="876"/>
      <c r="KFN79" s="876"/>
      <c r="KFO79" s="876"/>
      <c r="KFP79" s="876"/>
      <c r="KFQ79" s="876"/>
      <c r="KFR79" s="876"/>
      <c r="KFS79" s="876"/>
      <c r="KFT79" s="876"/>
      <c r="KFU79" s="876"/>
      <c r="KFV79" s="876"/>
      <c r="KFW79" s="876"/>
      <c r="KFX79" s="876"/>
      <c r="KFY79" s="876"/>
      <c r="KFZ79" s="876"/>
      <c r="KGA79" s="876"/>
      <c r="KGB79" s="876"/>
      <c r="KGC79" s="876"/>
      <c r="KGD79" s="876"/>
      <c r="KGE79" s="876"/>
      <c r="KGF79" s="876"/>
      <c r="KGG79" s="876"/>
      <c r="KGH79" s="876"/>
      <c r="KGI79" s="876"/>
      <c r="KGJ79" s="876"/>
      <c r="KGK79" s="876"/>
      <c r="KGL79" s="876"/>
      <c r="KGM79" s="876"/>
      <c r="KGN79" s="876"/>
      <c r="KGO79" s="876"/>
      <c r="KGP79" s="876"/>
      <c r="KGQ79" s="876"/>
      <c r="KGR79" s="876"/>
      <c r="KGS79" s="876"/>
      <c r="KGT79" s="876"/>
      <c r="KGU79" s="876"/>
      <c r="KGV79" s="876"/>
      <c r="KGW79" s="876"/>
      <c r="KGX79" s="876"/>
      <c r="KGY79" s="876"/>
      <c r="KGZ79" s="876"/>
      <c r="KHA79" s="876"/>
      <c r="KHB79" s="876"/>
      <c r="KHC79" s="876"/>
      <c r="KHD79" s="876"/>
      <c r="KHE79" s="876"/>
      <c r="KHF79" s="876"/>
      <c r="KHG79" s="876"/>
      <c r="KHH79" s="876"/>
      <c r="KHI79" s="876"/>
      <c r="KHJ79" s="876"/>
      <c r="KHK79" s="876"/>
      <c r="KHL79" s="876"/>
      <c r="KHM79" s="876"/>
      <c r="KHN79" s="876"/>
      <c r="KHO79" s="876"/>
      <c r="KHP79" s="876"/>
      <c r="KHQ79" s="876"/>
      <c r="KHR79" s="876"/>
      <c r="KHS79" s="876"/>
      <c r="KHT79" s="876"/>
      <c r="KHU79" s="876"/>
      <c r="KHV79" s="876"/>
      <c r="KHW79" s="876"/>
      <c r="KHX79" s="876"/>
      <c r="KHY79" s="876"/>
      <c r="KHZ79" s="876"/>
      <c r="KIA79" s="876"/>
      <c r="KIB79" s="876"/>
      <c r="KIC79" s="876"/>
      <c r="KID79" s="876"/>
      <c r="KIE79" s="876"/>
      <c r="KIF79" s="876"/>
      <c r="KIG79" s="876"/>
      <c r="KIH79" s="876"/>
      <c r="KII79" s="876"/>
      <c r="KIJ79" s="876"/>
      <c r="KIK79" s="876"/>
      <c r="KIL79" s="876"/>
      <c r="KIM79" s="876"/>
      <c r="KIN79" s="876"/>
      <c r="KIO79" s="876"/>
      <c r="KIP79" s="876"/>
      <c r="KIQ79" s="876"/>
      <c r="KIR79" s="876"/>
      <c r="KIS79" s="876"/>
      <c r="KIT79" s="876"/>
      <c r="KIU79" s="876"/>
      <c r="KIV79" s="876"/>
      <c r="KIW79" s="876"/>
      <c r="KIX79" s="876"/>
      <c r="KIY79" s="876"/>
      <c r="KIZ79" s="876"/>
      <c r="KJA79" s="876"/>
      <c r="KJB79" s="876"/>
      <c r="KJC79" s="876"/>
      <c r="KJD79" s="876"/>
      <c r="KJE79" s="876"/>
      <c r="KJF79" s="876"/>
      <c r="KJG79" s="876"/>
      <c r="KJH79" s="876"/>
      <c r="KJI79" s="876"/>
      <c r="KJJ79" s="876"/>
      <c r="KJK79" s="876"/>
      <c r="KJL79" s="876"/>
      <c r="KJM79" s="876"/>
      <c r="KJN79" s="876"/>
      <c r="KJO79" s="876"/>
      <c r="KJP79" s="876"/>
      <c r="KJQ79" s="876"/>
      <c r="KJR79" s="876"/>
      <c r="KJS79" s="876"/>
      <c r="KJT79" s="876"/>
      <c r="KJU79" s="876"/>
      <c r="KJV79" s="876"/>
      <c r="KJW79" s="876"/>
      <c r="KJX79" s="876"/>
      <c r="KJY79" s="876"/>
      <c r="KJZ79" s="876"/>
      <c r="KKA79" s="876"/>
      <c r="KKB79" s="876"/>
      <c r="KKC79" s="876"/>
      <c r="KKD79" s="876"/>
      <c r="KKE79" s="876"/>
      <c r="KKF79" s="876"/>
      <c r="KKG79" s="876"/>
      <c r="KKH79" s="876"/>
      <c r="KKI79" s="876"/>
      <c r="KKJ79" s="876"/>
      <c r="KKK79" s="876"/>
      <c r="KKL79" s="876"/>
      <c r="KKM79" s="876"/>
      <c r="KKN79" s="876"/>
      <c r="KKO79" s="876"/>
      <c r="KKP79" s="876"/>
      <c r="KKQ79" s="876"/>
      <c r="KKR79" s="876"/>
      <c r="KKS79" s="876"/>
      <c r="KKT79" s="876"/>
      <c r="KKU79" s="876"/>
      <c r="KKV79" s="876"/>
      <c r="KKW79" s="876"/>
      <c r="KKX79" s="876"/>
      <c r="KKY79" s="876"/>
      <c r="KKZ79" s="876"/>
      <c r="KLA79" s="876"/>
      <c r="KLB79" s="876"/>
      <c r="KLC79" s="876"/>
      <c r="KLD79" s="876"/>
      <c r="KLE79" s="876"/>
      <c r="KLF79" s="876"/>
      <c r="KLG79" s="876"/>
      <c r="KLH79" s="876"/>
      <c r="KLI79" s="876"/>
      <c r="KLJ79" s="876"/>
      <c r="KLK79" s="876"/>
      <c r="KLL79" s="876"/>
      <c r="KLM79" s="876"/>
      <c r="KLN79" s="876"/>
      <c r="KLO79" s="876"/>
      <c r="KLP79" s="876"/>
      <c r="KLQ79" s="876"/>
      <c r="KLR79" s="876"/>
      <c r="KLS79" s="876"/>
      <c r="KLT79" s="876"/>
      <c r="KLU79" s="876"/>
      <c r="KLV79" s="876"/>
      <c r="KLW79" s="876"/>
      <c r="KLX79" s="876"/>
      <c r="KLY79" s="876"/>
      <c r="KLZ79" s="876"/>
      <c r="KMA79" s="876"/>
      <c r="KMB79" s="876"/>
      <c r="KMC79" s="876"/>
      <c r="KMD79" s="876"/>
      <c r="KME79" s="876"/>
      <c r="KMF79" s="876"/>
      <c r="KMG79" s="876"/>
      <c r="KMH79" s="876"/>
      <c r="KMI79" s="876"/>
      <c r="KMJ79" s="876"/>
      <c r="KMK79" s="876"/>
      <c r="KML79" s="876"/>
      <c r="KMM79" s="876"/>
      <c r="KMN79" s="876"/>
      <c r="KMO79" s="876"/>
      <c r="KMP79" s="876"/>
      <c r="KMQ79" s="876"/>
      <c r="KMR79" s="876"/>
      <c r="KMS79" s="876"/>
      <c r="KMT79" s="876"/>
      <c r="KMU79" s="876"/>
      <c r="KMV79" s="876"/>
      <c r="KMW79" s="876"/>
      <c r="KMX79" s="876"/>
      <c r="KMY79" s="876"/>
      <c r="KMZ79" s="876"/>
      <c r="KNA79" s="876"/>
      <c r="KNB79" s="876"/>
      <c r="KNC79" s="876"/>
      <c r="KND79" s="876"/>
      <c r="KNE79" s="876"/>
      <c r="KNF79" s="876"/>
      <c r="KNG79" s="876"/>
      <c r="KNH79" s="876"/>
      <c r="KNI79" s="876"/>
      <c r="KNJ79" s="876"/>
      <c r="KNK79" s="876"/>
      <c r="KNL79" s="876"/>
      <c r="KNM79" s="876"/>
      <c r="KNN79" s="876"/>
      <c r="KNO79" s="876"/>
      <c r="KNP79" s="876"/>
      <c r="KNQ79" s="876"/>
      <c r="KNR79" s="876"/>
      <c r="KNS79" s="876"/>
      <c r="KNT79" s="876"/>
      <c r="KNU79" s="876"/>
      <c r="KNV79" s="876"/>
      <c r="KNW79" s="876"/>
      <c r="KNX79" s="876"/>
      <c r="KNY79" s="876"/>
      <c r="KNZ79" s="876"/>
      <c r="KOA79" s="876"/>
      <c r="KOB79" s="876"/>
      <c r="KOC79" s="876"/>
      <c r="KOD79" s="876"/>
      <c r="KOE79" s="876"/>
      <c r="KOF79" s="876"/>
      <c r="KOG79" s="876"/>
      <c r="KOH79" s="876"/>
      <c r="KOI79" s="876"/>
      <c r="KOJ79" s="876"/>
      <c r="KOK79" s="876"/>
      <c r="KOL79" s="876"/>
      <c r="KOM79" s="876"/>
      <c r="KON79" s="876"/>
      <c r="KOO79" s="876"/>
      <c r="KOP79" s="876"/>
      <c r="KOQ79" s="876"/>
      <c r="KOR79" s="876"/>
      <c r="KOS79" s="876"/>
      <c r="KOT79" s="876"/>
      <c r="KOU79" s="876"/>
      <c r="KOV79" s="876"/>
      <c r="KOW79" s="876"/>
      <c r="KOX79" s="876"/>
      <c r="KOY79" s="876"/>
      <c r="KOZ79" s="876"/>
      <c r="KPA79" s="876"/>
      <c r="KPB79" s="876"/>
      <c r="KPC79" s="876"/>
      <c r="KPD79" s="876"/>
      <c r="KPE79" s="876"/>
      <c r="KPF79" s="876"/>
      <c r="KPG79" s="876"/>
      <c r="KPH79" s="876"/>
      <c r="KPI79" s="876"/>
      <c r="KPJ79" s="876"/>
      <c r="KPK79" s="876"/>
      <c r="KPL79" s="876"/>
      <c r="KPM79" s="876"/>
      <c r="KPN79" s="876"/>
      <c r="KPO79" s="876"/>
      <c r="KPP79" s="876"/>
      <c r="KPQ79" s="876"/>
      <c r="KPR79" s="876"/>
      <c r="KPS79" s="876"/>
      <c r="KPT79" s="876"/>
      <c r="KPU79" s="876"/>
      <c r="KPV79" s="876"/>
      <c r="KPW79" s="876"/>
      <c r="KPX79" s="876"/>
      <c r="KPY79" s="876"/>
      <c r="KPZ79" s="876"/>
      <c r="KQA79" s="876"/>
      <c r="KQB79" s="876"/>
      <c r="KQC79" s="876"/>
      <c r="KQD79" s="876"/>
      <c r="KQE79" s="876"/>
      <c r="KQF79" s="876"/>
      <c r="KQG79" s="876"/>
      <c r="KQH79" s="876"/>
      <c r="KQI79" s="876"/>
      <c r="KQJ79" s="876"/>
      <c r="KQK79" s="876"/>
      <c r="KQL79" s="876"/>
      <c r="KQM79" s="876"/>
      <c r="KQN79" s="876"/>
      <c r="KQO79" s="876"/>
      <c r="KQP79" s="876"/>
      <c r="KQQ79" s="876"/>
      <c r="KQR79" s="876"/>
      <c r="KQS79" s="876"/>
      <c r="KQT79" s="876"/>
      <c r="KQU79" s="876"/>
      <c r="KQV79" s="876"/>
      <c r="KQW79" s="876"/>
      <c r="KQX79" s="876"/>
      <c r="KQY79" s="876"/>
      <c r="KQZ79" s="876"/>
      <c r="KRA79" s="876"/>
      <c r="KRB79" s="876"/>
      <c r="KRC79" s="876"/>
      <c r="KRD79" s="876"/>
      <c r="KRE79" s="876"/>
      <c r="KRF79" s="876"/>
      <c r="KRG79" s="876"/>
      <c r="KRH79" s="876"/>
      <c r="KRI79" s="876"/>
      <c r="KRJ79" s="876"/>
      <c r="KRK79" s="876"/>
      <c r="KRL79" s="876"/>
      <c r="KRM79" s="876"/>
      <c r="KRN79" s="876"/>
      <c r="KRO79" s="876"/>
      <c r="KRP79" s="876"/>
      <c r="KRQ79" s="876"/>
      <c r="KRR79" s="876"/>
      <c r="KRS79" s="876"/>
      <c r="KRT79" s="876"/>
      <c r="KRU79" s="876"/>
      <c r="KRV79" s="876"/>
      <c r="KRW79" s="876"/>
      <c r="KRX79" s="876"/>
      <c r="KRY79" s="876"/>
      <c r="KRZ79" s="876"/>
      <c r="KSA79" s="876"/>
      <c r="KSB79" s="876"/>
      <c r="KSC79" s="876"/>
      <c r="KSD79" s="876"/>
      <c r="KSE79" s="876"/>
      <c r="KSF79" s="876"/>
      <c r="KSG79" s="876"/>
      <c r="KSH79" s="876"/>
      <c r="KSI79" s="876"/>
      <c r="KSJ79" s="876"/>
      <c r="KSK79" s="876"/>
      <c r="KSL79" s="876"/>
      <c r="KSM79" s="876"/>
      <c r="KSN79" s="876"/>
      <c r="KSO79" s="876"/>
      <c r="KSP79" s="876"/>
      <c r="KSQ79" s="876"/>
      <c r="KSR79" s="876"/>
      <c r="KSS79" s="876"/>
      <c r="KST79" s="876"/>
      <c r="KSU79" s="876"/>
      <c r="KSV79" s="876"/>
      <c r="KSW79" s="876"/>
      <c r="KSX79" s="876"/>
      <c r="KSY79" s="876"/>
      <c r="KSZ79" s="876"/>
      <c r="KTA79" s="876"/>
      <c r="KTB79" s="876"/>
      <c r="KTC79" s="876"/>
      <c r="KTD79" s="876"/>
      <c r="KTE79" s="876"/>
      <c r="KTF79" s="876"/>
      <c r="KTG79" s="876"/>
      <c r="KTH79" s="876"/>
      <c r="KTI79" s="876"/>
      <c r="KTJ79" s="876"/>
      <c r="KTK79" s="876"/>
      <c r="KTL79" s="876"/>
      <c r="KTM79" s="876"/>
      <c r="KTN79" s="876"/>
      <c r="KTO79" s="876"/>
      <c r="KTP79" s="876"/>
      <c r="KTQ79" s="876"/>
      <c r="KTR79" s="876"/>
      <c r="KTS79" s="876"/>
      <c r="KTT79" s="876"/>
      <c r="KTU79" s="876"/>
      <c r="KTV79" s="876"/>
      <c r="KTW79" s="876"/>
      <c r="KTX79" s="876"/>
      <c r="KTY79" s="876"/>
      <c r="KTZ79" s="876"/>
      <c r="KUA79" s="876"/>
      <c r="KUB79" s="876"/>
      <c r="KUC79" s="876"/>
      <c r="KUD79" s="876"/>
      <c r="KUE79" s="876"/>
      <c r="KUF79" s="876"/>
      <c r="KUG79" s="876"/>
      <c r="KUH79" s="876"/>
      <c r="KUI79" s="876"/>
      <c r="KUJ79" s="876"/>
      <c r="KUK79" s="876"/>
      <c r="KUL79" s="876"/>
      <c r="KUM79" s="876"/>
      <c r="KUN79" s="876"/>
      <c r="KUO79" s="876"/>
      <c r="KUP79" s="876"/>
      <c r="KUQ79" s="876"/>
      <c r="KUR79" s="876"/>
      <c r="KUS79" s="876"/>
      <c r="KUT79" s="876"/>
      <c r="KUU79" s="876"/>
      <c r="KUV79" s="876"/>
      <c r="KUW79" s="876"/>
      <c r="KUX79" s="876"/>
      <c r="KUY79" s="876"/>
      <c r="KUZ79" s="876"/>
      <c r="KVA79" s="876"/>
      <c r="KVB79" s="876"/>
      <c r="KVC79" s="876"/>
      <c r="KVD79" s="876"/>
      <c r="KVE79" s="876"/>
      <c r="KVF79" s="876"/>
      <c r="KVG79" s="876"/>
      <c r="KVH79" s="876"/>
      <c r="KVI79" s="876"/>
      <c r="KVJ79" s="876"/>
      <c r="KVK79" s="876"/>
      <c r="KVL79" s="876"/>
      <c r="KVM79" s="876"/>
      <c r="KVN79" s="876"/>
      <c r="KVO79" s="876"/>
      <c r="KVP79" s="876"/>
      <c r="KVQ79" s="876"/>
      <c r="KVR79" s="876"/>
      <c r="KVS79" s="876"/>
      <c r="KVT79" s="876"/>
      <c r="KVU79" s="876"/>
      <c r="KVV79" s="876"/>
      <c r="KVW79" s="876"/>
      <c r="KVX79" s="876"/>
      <c r="KVY79" s="876"/>
      <c r="KVZ79" s="876"/>
      <c r="KWA79" s="876"/>
      <c r="KWB79" s="876"/>
      <c r="KWC79" s="876"/>
      <c r="KWD79" s="876"/>
      <c r="KWE79" s="876"/>
      <c r="KWF79" s="876"/>
      <c r="KWG79" s="876"/>
      <c r="KWH79" s="876"/>
      <c r="KWI79" s="876"/>
      <c r="KWJ79" s="876"/>
      <c r="KWK79" s="876"/>
      <c r="KWL79" s="876"/>
      <c r="KWM79" s="876"/>
      <c r="KWN79" s="876"/>
      <c r="KWO79" s="876"/>
      <c r="KWP79" s="876"/>
      <c r="KWQ79" s="876"/>
      <c r="KWR79" s="876"/>
      <c r="KWS79" s="876"/>
      <c r="KWT79" s="876"/>
      <c r="KWU79" s="876"/>
      <c r="KWV79" s="876"/>
      <c r="KWW79" s="876"/>
      <c r="KWX79" s="876"/>
      <c r="KWY79" s="876"/>
      <c r="KWZ79" s="876"/>
      <c r="KXA79" s="876"/>
      <c r="KXB79" s="876"/>
      <c r="KXC79" s="876"/>
      <c r="KXD79" s="876"/>
      <c r="KXE79" s="876"/>
      <c r="KXF79" s="876"/>
      <c r="KXG79" s="876"/>
      <c r="KXH79" s="876"/>
      <c r="KXI79" s="876"/>
      <c r="KXJ79" s="876"/>
      <c r="KXK79" s="876"/>
      <c r="KXL79" s="876"/>
      <c r="KXM79" s="876"/>
      <c r="KXN79" s="876"/>
      <c r="KXO79" s="876"/>
      <c r="KXP79" s="876"/>
      <c r="KXQ79" s="876"/>
      <c r="KXR79" s="876"/>
      <c r="KXS79" s="876"/>
      <c r="KXT79" s="876"/>
      <c r="KXU79" s="876"/>
      <c r="KXV79" s="876"/>
      <c r="KXW79" s="876"/>
      <c r="KXX79" s="876"/>
      <c r="KXY79" s="876"/>
      <c r="KXZ79" s="876"/>
      <c r="KYA79" s="876"/>
      <c r="KYB79" s="876"/>
      <c r="KYC79" s="876"/>
      <c r="KYD79" s="876"/>
      <c r="KYE79" s="876"/>
      <c r="KYF79" s="876"/>
      <c r="KYG79" s="876"/>
      <c r="KYH79" s="876"/>
      <c r="KYI79" s="876"/>
      <c r="KYJ79" s="876"/>
      <c r="KYK79" s="876"/>
      <c r="KYL79" s="876"/>
      <c r="KYM79" s="876"/>
      <c r="KYN79" s="876"/>
      <c r="KYO79" s="876"/>
      <c r="KYP79" s="876"/>
      <c r="KYQ79" s="876"/>
      <c r="KYR79" s="876"/>
      <c r="KYS79" s="876"/>
      <c r="KYT79" s="876"/>
      <c r="KYU79" s="876"/>
      <c r="KYV79" s="876"/>
      <c r="KYW79" s="876"/>
      <c r="KYX79" s="876"/>
      <c r="KYY79" s="876"/>
      <c r="KYZ79" s="876"/>
      <c r="KZA79" s="876"/>
      <c r="KZB79" s="876"/>
      <c r="KZC79" s="876"/>
      <c r="KZD79" s="876"/>
      <c r="KZE79" s="876"/>
      <c r="KZF79" s="876"/>
      <c r="KZG79" s="876"/>
      <c r="KZH79" s="876"/>
      <c r="KZI79" s="876"/>
      <c r="KZJ79" s="876"/>
      <c r="KZK79" s="876"/>
      <c r="KZL79" s="876"/>
      <c r="KZM79" s="876"/>
      <c r="KZN79" s="876"/>
      <c r="KZO79" s="876"/>
      <c r="KZP79" s="876"/>
      <c r="KZQ79" s="876"/>
      <c r="KZR79" s="876"/>
      <c r="KZS79" s="876"/>
      <c r="KZT79" s="876"/>
      <c r="KZU79" s="876"/>
      <c r="KZV79" s="876"/>
      <c r="KZW79" s="876"/>
      <c r="KZX79" s="876"/>
      <c r="KZY79" s="876"/>
      <c r="KZZ79" s="876"/>
      <c r="LAA79" s="876"/>
      <c r="LAB79" s="876"/>
      <c r="LAC79" s="876"/>
      <c r="LAD79" s="876"/>
      <c r="LAE79" s="876"/>
      <c r="LAF79" s="876"/>
      <c r="LAG79" s="876"/>
      <c r="LAH79" s="876"/>
      <c r="LAI79" s="876"/>
      <c r="LAJ79" s="876"/>
      <c r="LAK79" s="876"/>
      <c r="LAL79" s="876"/>
      <c r="LAM79" s="876"/>
      <c r="LAN79" s="876"/>
      <c r="LAO79" s="876"/>
      <c r="LAP79" s="876"/>
      <c r="LAQ79" s="876"/>
      <c r="LAR79" s="876"/>
      <c r="LAS79" s="876"/>
      <c r="LAT79" s="876"/>
      <c r="LAU79" s="876"/>
      <c r="LAV79" s="876"/>
      <c r="LAW79" s="876"/>
      <c r="LAX79" s="876"/>
      <c r="LAY79" s="876"/>
      <c r="LAZ79" s="876"/>
      <c r="LBA79" s="876"/>
      <c r="LBB79" s="876"/>
      <c r="LBC79" s="876"/>
      <c r="LBD79" s="876"/>
      <c r="LBE79" s="876"/>
      <c r="LBF79" s="876"/>
      <c r="LBG79" s="876"/>
      <c r="LBH79" s="876"/>
      <c r="LBI79" s="876"/>
      <c r="LBJ79" s="876"/>
      <c r="LBK79" s="876"/>
      <c r="LBL79" s="876"/>
      <c r="LBM79" s="876"/>
      <c r="LBN79" s="876"/>
      <c r="LBO79" s="876"/>
      <c r="LBP79" s="876"/>
      <c r="LBQ79" s="876"/>
      <c r="LBR79" s="876"/>
      <c r="LBS79" s="876"/>
      <c r="LBT79" s="876"/>
      <c r="LBU79" s="876"/>
      <c r="LBV79" s="876"/>
      <c r="LBW79" s="876"/>
      <c r="LBX79" s="876"/>
      <c r="LBY79" s="876"/>
      <c r="LBZ79" s="876"/>
      <c r="LCA79" s="876"/>
      <c r="LCB79" s="876"/>
      <c r="LCC79" s="876"/>
      <c r="LCD79" s="876"/>
      <c r="LCE79" s="876"/>
      <c r="LCF79" s="876"/>
      <c r="LCG79" s="876"/>
      <c r="LCH79" s="876"/>
      <c r="LCI79" s="876"/>
      <c r="LCJ79" s="876"/>
      <c r="LCK79" s="876"/>
      <c r="LCL79" s="876"/>
      <c r="LCM79" s="876"/>
      <c r="LCN79" s="876"/>
      <c r="LCO79" s="876"/>
      <c r="LCP79" s="876"/>
      <c r="LCQ79" s="876"/>
      <c r="LCR79" s="876"/>
      <c r="LCS79" s="876"/>
      <c r="LCT79" s="876"/>
      <c r="LCU79" s="876"/>
      <c r="LCV79" s="876"/>
      <c r="LCW79" s="876"/>
      <c r="LCX79" s="876"/>
      <c r="LCY79" s="876"/>
      <c r="LCZ79" s="876"/>
      <c r="LDA79" s="876"/>
      <c r="LDB79" s="876"/>
      <c r="LDC79" s="876"/>
      <c r="LDD79" s="876"/>
      <c r="LDE79" s="876"/>
      <c r="LDF79" s="876"/>
      <c r="LDG79" s="876"/>
      <c r="LDH79" s="876"/>
      <c r="LDI79" s="876"/>
      <c r="LDJ79" s="876"/>
      <c r="LDK79" s="876"/>
      <c r="LDL79" s="876"/>
      <c r="LDM79" s="876"/>
      <c r="LDN79" s="876"/>
      <c r="LDO79" s="876"/>
      <c r="LDP79" s="876"/>
      <c r="LDQ79" s="876"/>
      <c r="LDR79" s="876"/>
      <c r="LDS79" s="876"/>
      <c r="LDT79" s="876"/>
      <c r="LDU79" s="876"/>
      <c r="LDV79" s="876"/>
      <c r="LDW79" s="876"/>
      <c r="LDX79" s="876"/>
      <c r="LDY79" s="876"/>
      <c r="LDZ79" s="876"/>
      <c r="LEA79" s="876"/>
      <c r="LEB79" s="876"/>
      <c r="LEC79" s="876"/>
      <c r="LED79" s="876"/>
      <c r="LEE79" s="876"/>
      <c r="LEF79" s="876"/>
      <c r="LEG79" s="876"/>
      <c r="LEH79" s="876"/>
      <c r="LEI79" s="876"/>
      <c r="LEJ79" s="876"/>
      <c r="LEK79" s="876"/>
      <c r="LEL79" s="876"/>
      <c r="LEM79" s="876"/>
      <c r="LEN79" s="876"/>
      <c r="LEO79" s="876"/>
      <c r="LEP79" s="876"/>
      <c r="LEQ79" s="876"/>
      <c r="LER79" s="876"/>
      <c r="LES79" s="876"/>
      <c r="LET79" s="876"/>
      <c r="LEU79" s="876"/>
      <c r="LEV79" s="876"/>
      <c r="LEW79" s="876"/>
      <c r="LEX79" s="876"/>
      <c r="LEY79" s="876"/>
      <c r="LEZ79" s="876"/>
      <c r="LFA79" s="876"/>
      <c r="LFB79" s="876"/>
      <c r="LFC79" s="876"/>
      <c r="LFD79" s="876"/>
      <c r="LFE79" s="876"/>
      <c r="LFF79" s="876"/>
      <c r="LFG79" s="876"/>
      <c r="LFH79" s="876"/>
      <c r="LFI79" s="876"/>
      <c r="LFJ79" s="876"/>
      <c r="LFK79" s="876"/>
      <c r="LFL79" s="876"/>
      <c r="LFM79" s="876"/>
      <c r="LFN79" s="876"/>
      <c r="LFO79" s="876"/>
      <c r="LFP79" s="876"/>
      <c r="LFQ79" s="876"/>
      <c r="LFR79" s="876"/>
      <c r="LFS79" s="876"/>
      <c r="LFT79" s="876"/>
      <c r="LFU79" s="876"/>
      <c r="LFV79" s="876"/>
      <c r="LFW79" s="876"/>
      <c r="LFX79" s="876"/>
      <c r="LFY79" s="876"/>
      <c r="LFZ79" s="876"/>
      <c r="LGA79" s="876"/>
      <c r="LGB79" s="876"/>
      <c r="LGC79" s="876"/>
      <c r="LGD79" s="876"/>
      <c r="LGE79" s="876"/>
      <c r="LGF79" s="876"/>
      <c r="LGG79" s="876"/>
      <c r="LGH79" s="876"/>
      <c r="LGI79" s="876"/>
      <c r="LGJ79" s="876"/>
      <c r="LGK79" s="876"/>
      <c r="LGL79" s="876"/>
      <c r="LGM79" s="876"/>
      <c r="LGN79" s="876"/>
      <c r="LGO79" s="876"/>
      <c r="LGP79" s="876"/>
      <c r="LGQ79" s="876"/>
      <c r="LGR79" s="876"/>
      <c r="LGS79" s="876"/>
      <c r="LGT79" s="876"/>
      <c r="LGU79" s="876"/>
      <c r="LGV79" s="876"/>
      <c r="LGW79" s="876"/>
      <c r="LGX79" s="876"/>
      <c r="LGY79" s="876"/>
      <c r="LGZ79" s="876"/>
      <c r="LHA79" s="876"/>
      <c r="LHB79" s="876"/>
      <c r="LHC79" s="876"/>
      <c r="LHD79" s="876"/>
      <c r="LHE79" s="876"/>
      <c r="LHF79" s="876"/>
      <c r="LHG79" s="876"/>
      <c r="LHH79" s="876"/>
      <c r="LHI79" s="876"/>
      <c r="LHJ79" s="876"/>
      <c r="LHK79" s="876"/>
      <c r="LHL79" s="876"/>
      <c r="LHM79" s="876"/>
      <c r="LHN79" s="876"/>
      <c r="LHO79" s="876"/>
      <c r="LHP79" s="876"/>
      <c r="LHQ79" s="876"/>
      <c r="LHR79" s="876"/>
      <c r="LHS79" s="876"/>
      <c r="LHT79" s="876"/>
      <c r="LHU79" s="876"/>
      <c r="LHV79" s="876"/>
      <c r="LHW79" s="876"/>
      <c r="LHX79" s="876"/>
      <c r="LHY79" s="876"/>
      <c r="LHZ79" s="876"/>
      <c r="LIA79" s="876"/>
      <c r="LIB79" s="876"/>
      <c r="LIC79" s="876"/>
      <c r="LID79" s="876"/>
      <c r="LIE79" s="876"/>
      <c r="LIF79" s="876"/>
      <c r="LIG79" s="876"/>
      <c r="LIH79" s="876"/>
      <c r="LII79" s="876"/>
      <c r="LIJ79" s="876"/>
      <c r="LIK79" s="876"/>
      <c r="LIL79" s="876"/>
      <c r="LIM79" s="876"/>
      <c r="LIN79" s="876"/>
      <c r="LIO79" s="876"/>
      <c r="LIP79" s="876"/>
      <c r="LIQ79" s="876"/>
      <c r="LIR79" s="876"/>
      <c r="LIS79" s="876"/>
      <c r="LIT79" s="876"/>
      <c r="LIU79" s="876"/>
      <c r="LIV79" s="876"/>
      <c r="LIW79" s="876"/>
      <c r="LIX79" s="876"/>
      <c r="LIY79" s="876"/>
      <c r="LIZ79" s="876"/>
      <c r="LJA79" s="876"/>
      <c r="LJB79" s="876"/>
      <c r="LJC79" s="876"/>
      <c r="LJD79" s="876"/>
      <c r="LJE79" s="876"/>
      <c r="LJF79" s="876"/>
      <c r="LJG79" s="876"/>
      <c r="LJH79" s="876"/>
      <c r="LJI79" s="876"/>
      <c r="LJJ79" s="876"/>
      <c r="LJK79" s="876"/>
      <c r="LJL79" s="876"/>
      <c r="LJM79" s="876"/>
      <c r="LJN79" s="876"/>
      <c r="LJO79" s="876"/>
      <c r="LJP79" s="876"/>
      <c r="LJQ79" s="876"/>
      <c r="LJR79" s="876"/>
      <c r="LJS79" s="876"/>
      <c r="LJT79" s="876"/>
      <c r="LJU79" s="876"/>
      <c r="LJV79" s="876"/>
      <c r="LJW79" s="876"/>
      <c r="LJX79" s="876"/>
      <c r="LJY79" s="876"/>
      <c r="LJZ79" s="876"/>
      <c r="LKA79" s="876"/>
      <c r="LKB79" s="876"/>
      <c r="LKC79" s="876"/>
      <c r="LKD79" s="876"/>
      <c r="LKE79" s="876"/>
      <c r="LKF79" s="876"/>
      <c r="LKG79" s="876"/>
      <c r="LKH79" s="876"/>
      <c r="LKI79" s="876"/>
      <c r="LKJ79" s="876"/>
      <c r="LKK79" s="876"/>
      <c r="LKL79" s="876"/>
      <c r="LKM79" s="876"/>
      <c r="LKN79" s="876"/>
      <c r="LKO79" s="876"/>
      <c r="LKP79" s="876"/>
      <c r="LKQ79" s="876"/>
      <c r="LKR79" s="876"/>
      <c r="LKS79" s="876"/>
      <c r="LKT79" s="876"/>
      <c r="LKU79" s="876"/>
      <c r="LKV79" s="876"/>
      <c r="LKW79" s="876"/>
      <c r="LKX79" s="876"/>
      <c r="LKY79" s="876"/>
      <c r="LKZ79" s="876"/>
      <c r="LLA79" s="876"/>
      <c r="LLB79" s="876"/>
      <c r="LLC79" s="876"/>
      <c r="LLD79" s="876"/>
      <c r="LLE79" s="876"/>
      <c r="LLF79" s="876"/>
      <c r="LLG79" s="876"/>
      <c r="LLH79" s="876"/>
      <c r="LLI79" s="876"/>
      <c r="LLJ79" s="876"/>
      <c r="LLK79" s="876"/>
      <c r="LLL79" s="876"/>
      <c r="LLM79" s="876"/>
      <c r="LLN79" s="876"/>
      <c r="LLO79" s="876"/>
      <c r="LLP79" s="876"/>
      <c r="LLQ79" s="876"/>
      <c r="LLR79" s="876"/>
      <c r="LLS79" s="876"/>
      <c r="LLT79" s="876"/>
      <c r="LLU79" s="876"/>
      <c r="LLV79" s="876"/>
      <c r="LLW79" s="876"/>
      <c r="LLX79" s="876"/>
      <c r="LLY79" s="876"/>
      <c r="LLZ79" s="876"/>
      <c r="LMA79" s="876"/>
      <c r="LMB79" s="876"/>
      <c r="LMC79" s="876"/>
      <c r="LMD79" s="876"/>
      <c r="LME79" s="876"/>
      <c r="LMF79" s="876"/>
      <c r="LMG79" s="876"/>
      <c r="LMH79" s="876"/>
      <c r="LMI79" s="876"/>
      <c r="LMJ79" s="876"/>
      <c r="LMK79" s="876"/>
      <c r="LML79" s="876"/>
      <c r="LMM79" s="876"/>
      <c r="LMN79" s="876"/>
      <c r="LMO79" s="876"/>
      <c r="LMP79" s="876"/>
      <c r="LMQ79" s="876"/>
      <c r="LMR79" s="876"/>
      <c r="LMS79" s="876"/>
      <c r="LMT79" s="876"/>
      <c r="LMU79" s="876"/>
      <c r="LMV79" s="876"/>
      <c r="LMW79" s="876"/>
      <c r="LMX79" s="876"/>
      <c r="LMY79" s="876"/>
      <c r="LMZ79" s="876"/>
      <c r="LNA79" s="876"/>
      <c r="LNB79" s="876"/>
      <c r="LNC79" s="876"/>
      <c r="LND79" s="876"/>
      <c r="LNE79" s="876"/>
      <c r="LNF79" s="876"/>
      <c r="LNG79" s="876"/>
      <c r="LNH79" s="876"/>
      <c r="LNI79" s="876"/>
      <c r="LNJ79" s="876"/>
      <c r="LNK79" s="876"/>
      <c r="LNL79" s="876"/>
      <c r="LNM79" s="876"/>
      <c r="LNN79" s="876"/>
      <c r="LNO79" s="876"/>
      <c r="LNP79" s="876"/>
      <c r="LNQ79" s="876"/>
      <c r="LNR79" s="876"/>
      <c r="LNS79" s="876"/>
      <c r="LNT79" s="876"/>
      <c r="LNU79" s="876"/>
      <c r="LNV79" s="876"/>
      <c r="LNW79" s="876"/>
      <c r="LNX79" s="876"/>
      <c r="LNY79" s="876"/>
      <c r="LNZ79" s="876"/>
      <c r="LOA79" s="876"/>
      <c r="LOB79" s="876"/>
      <c r="LOC79" s="876"/>
      <c r="LOD79" s="876"/>
      <c r="LOE79" s="876"/>
      <c r="LOF79" s="876"/>
      <c r="LOG79" s="876"/>
      <c r="LOH79" s="876"/>
      <c r="LOI79" s="876"/>
      <c r="LOJ79" s="876"/>
      <c r="LOK79" s="876"/>
      <c r="LOL79" s="876"/>
      <c r="LOM79" s="876"/>
      <c r="LON79" s="876"/>
      <c r="LOO79" s="876"/>
      <c r="LOP79" s="876"/>
      <c r="LOQ79" s="876"/>
      <c r="LOR79" s="876"/>
      <c r="LOS79" s="876"/>
      <c r="LOT79" s="876"/>
      <c r="LOU79" s="876"/>
      <c r="LOV79" s="876"/>
      <c r="LOW79" s="876"/>
      <c r="LOX79" s="876"/>
      <c r="LOY79" s="876"/>
      <c r="LOZ79" s="876"/>
      <c r="LPA79" s="876"/>
      <c r="LPB79" s="876"/>
      <c r="LPC79" s="876"/>
      <c r="LPD79" s="876"/>
      <c r="LPE79" s="876"/>
      <c r="LPF79" s="876"/>
      <c r="LPG79" s="876"/>
      <c r="LPH79" s="876"/>
      <c r="LPI79" s="876"/>
      <c r="LPJ79" s="876"/>
      <c r="LPK79" s="876"/>
      <c r="LPL79" s="876"/>
      <c r="LPM79" s="876"/>
      <c r="LPN79" s="876"/>
      <c r="LPO79" s="876"/>
      <c r="LPP79" s="876"/>
      <c r="LPQ79" s="876"/>
      <c r="LPR79" s="876"/>
      <c r="LPS79" s="876"/>
      <c r="LPT79" s="876"/>
      <c r="LPU79" s="876"/>
      <c r="LPV79" s="876"/>
      <c r="LPW79" s="876"/>
      <c r="LPX79" s="876"/>
      <c r="LPY79" s="876"/>
      <c r="LPZ79" s="876"/>
      <c r="LQA79" s="876"/>
      <c r="LQB79" s="876"/>
      <c r="LQC79" s="876"/>
      <c r="LQD79" s="876"/>
      <c r="LQE79" s="876"/>
      <c r="LQF79" s="876"/>
      <c r="LQG79" s="876"/>
      <c r="LQH79" s="876"/>
      <c r="LQI79" s="876"/>
      <c r="LQJ79" s="876"/>
      <c r="LQK79" s="876"/>
      <c r="LQL79" s="876"/>
      <c r="LQM79" s="876"/>
      <c r="LQN79" s="876"/>
      <c r="LQO79" s="876"/>
      <c r="LQP79" s="876"/>
      <c r="LQQ79" s="876"/>
      <c r="LQR79" s="876"/>
      <c r="LQS79" s="876"/>
      <c r="LQT79" s="876"/>
      <c r="LQU79" s="876"/>
      <c r="LQV79" s="876"/>
      <c r="LQW79" s="876"/>
      <c r="LQX79" s="876"/>
      <c r="LQY79" s="876"/>
      <c r="LQZ79" s="876"/>
      <c r="LRA79" s="876"/>
      <c r="LRB79" s="876"/>
      <c r="LRC79" s="876"/>
      <c r="LRD79" s="876"/>
      <c r="LRE79" s="876"/>
      <c r="LRF79" s="876"/>
      <c r="LRG79" s="876"/>
      <c r="LRH79" s="876"/>
      <c r="LRI79" s="876"/>
      <c r="LRJ79" s="876"/>
      <c r="LRK79" s="876"/>
      <c r="LRL79" s="876"/>
      <c r="LRM79" s="876"/>
      <c r="LRN79" s="876"/>
      <c r="LRO79" s="876"/>
      <c r="LRP79" s="876"/>
      <c r="LRQ79" s="876"/>
      <c r="LRR79" s="876"/>
      <c r="LRS79" s="876"/>
      <c r="LRT79" s="876"/>
      <c r="LRU79" s="876"/>
      <c r="LRV79" s="876"/>
      <c r="LRW79" s="876"/>
      <c r="LRX79" s="876"/>
      <c r="LRY79" s="876"/>
      <c r="LRZ79" s="876"/>
      <c r="LSA79" s="876"/>
      <c r="LSB79" s="876"/>
      <c r="LSC79" s="876"/>
      <c r="LSD79" s="876"/>
      <c r="LSE79" s="876"/>
      <c r="LSF79" s="876"/>
      <c r="LSG79" s="876"/>
      <c r="LSH79" s="876"/>
      <c r="LSI79" s="876"/>
      <c r="LSJ79" s="876"/>
      <c r="LSK79" s="876"/>
      <c r="LSL79" s="876"/>
      <c r="LSM79" s="876"/>
      <c r="LSN79" s="876"/>
      <c r="LSO79" s="876"/>
      <c r="LSP79" s="876"/>
      <c r="LSQ79" s="876"/>
      <c r="LSR79" s="876"/>
      <c r="LSS79" s="876"/>
      <c r="LST79" s="876"/>
      <c r="LSU79" s="876"/>
      <c r="LSV79" s="876"/>
      <c r="LSW79" s="876"/>
      <c r="LSX79" s="876"/>
      <c r="LSY79" s="876"/>
      <c r="LSZ79" s="876"/>
      <c r="LTA79" s="876"/>
      <c r="LTB79" s="876"/>
      <c r="LTC79" s="876"/>
      <c r="LTD79" s="876"/>
      <c r="LTE79" s="876"/>
      <c r="LTF79" s="876"/>
      <c r="LTG79" s="876"/>
      <c r="LTH79" s="876"/>
      <c r="LTI79" s="876"/>
      <c r="LTJ79" s="876"/>
      <c r="LTK79" s="876"/>
      <c r="LTL79" s="876"/>
      <c r="LTM79" s="876"/>
      <c r="LTN79" s="876"/>
      <c r="LTO79" s="876"/>
      <c r="LTP79" s="876"/>
      <c r="LTQ79" s="876"/>
      <c r="LTR79" s="876"/>
      <c r="LTS79" s="876"/>
      <c r="LTT79" s="876"/>
      <c r="LTU79" s="876"/>
      <c r="LTV79" s="876"/>
      <c r="LTW79" s="876"/>
      <c r="LTX79" s="876"/>
      <c r="LTY79" s="876"/>
      <c r="LTZ79" s="876"/>
      <c r="LUA79" s="876"/>
      <c r="LUB79" s="876"/>
      <c r="LUC79" s="876"/>
      <c r="LUD79" s="876"/>
      <c r="LUE79" s="876"/>
      <c r="LUF79" s="876"/>
      <c r="LUG79" s="876"/>
      <c r="LUH79" s="876"/>
      <c r="LUI79" s="876"/>
      <c r="LUJ79" s="876"/>
      <c r="LUK79" s="876"/>
      <c r="LUL79" s="876"/>
      <c r="LUM79" s="876"/>
      <c r="LUN79" s="876"/>
      <c r="LUO79" s="876"/>
      <c r="LUP79" s="876"/>
      <c r="LUQ79" s="876"/>
      <c r="LUR79" s="876"/>
      <c r="LUS79" s="876"/>
      <c r="LUT79" s="876"/>
      <c r="LUU79" s="876"/>
      <c r="LUV79" s="876"/>
      <c r="LUW79" s="876"/>
      <c r="LUX79" s="876"/>
      <c r="LUY79" s="876"/>
      <c r="LUZ79" s="876"/>
      <c r="LVA79" s="876"/>
      <c r="LVB79" s="876"/>
      <c r="LVC79" s="876"/>
      <c r="LVD79" s="876"/>
      <c r="LVE79" s="876"/>
      <c r="LVF79" s="876"/>
      <c r="LVG79" s="876"/>
      <c r="LVH79" s="876"/>
      <c r="LVI79" s="876"/>
      <c r="LVJ79" s="876"/>
      <c r="LVK79" s="876"/>
      <c r="LVL79" s="876"/>
      <c r="LVM79" s="876"/>
      <c r="LVN79" s="876"/>
      <c r="LVO79" s="876"/>
      <c r="LVP79" s="876"/>
      <c r="LVQ79" s="876"/>
      <c r="LVR79" s="876"/>
      <c r="LVS79" s="876"/>
      <c r="LVT79" s="876"/>
      <c r="LVU79" s="876"/>
      <c r="LVV79" s="876"/>
      <c r="LVW79" s="876"/>
      <c r="LVX79" s="876"/>
      <c r="LVY79" s="876"/>
      <c r="LVZ79" s="876"/>
      <c r="LWA79" s="876"/>
      <c r="LWB79" s="876"/>
      <c r="LWC79" s="876"/>
      <c r="LWD79" s="876"/>
      <c r="LWE79" s="876"/>
      <c r="LWF79" s="876"/>
      <c r="LWG79" s="876"/>
      <c r="LWH79" s="876"/>
      <c r="LWI79" s="876"/>
      <c r="LWJ79" s="876"/>
      <c r="LWK79" s="876"/>
      <c r="LWL79" s="876"/>
      <c r="LWM79" s="876"/>
      <c r="LWN79" s="876"/>
      <c r="LWO79" s="876"/>
      <c r="LWP79" s="876"/>
      <c r="LWQ79" s="876"/>
      <c r="LWR79" s="876"/>
      <c r="LWS79" s="876"/>
      <c r="LWT79" s="876"/>
      <c r="LWU79" s="876"/>
      <c r="LWV79" s="876"/>
      <c r="LWW79" s="876"/>
      <c r="LWX79" s="876"/>
      <c r="LWY79" s="876"/>
      <c r="LWZ79" s="876"/>
      <c r="LXA79" s="876"/>
      <c r="LXB79" s="876"/>
      <c r="LXC79" s="876"/>
      <c r="LXD79" s="876"/>
      <c r="LXE79" s="876"/>
      <c r="LXF79" s="876"/>
      <c r="LXG79" s="876"/>
      <c r="LXH79" s="876"/>
      <c r="LXI79" s="876"/>
      <c r="LXJ79" s="876"/>
      <c r="LXK79" s="876"/>
      <c r="LXL79" s="876"/>
      <c r="LXM79" s="876"/>
      <c r="LXN79" s="876"/>
      <c r="LXO79" s="876"/>
      <c r="LXP79" s="876"/>
      <c r="LXQ79" s="876"/>
      <c r="LXR79" s="876"/>
      <c r="LXS79" s="876"/>
      <c r="LXT79" s="876"/>
      <c r="LXU79" s="876"/>
      <c r="LXV79" s="876"/>
      <c r="LXW79" s="876"/>
      <c r="LXX79" s="876"/>
      <c r="LXY79" s="876"/>
      <c r="LXZ79" s="876"/>
      <c r="LYA79" s="876"/>
      <c r="LYB79" s="876"/>
      <c r="LYC79" s="876"/>
      <c r="LYD79" s="876"/>
      <c r="LYE79" s="876"/>
      <c r="LYF79" s="876"/>
      <c r="LYG79" s="876"/>
      <c r="LYH79" s="876"/>
      <c r="LYI79" s="876"/>
      <c r="LYJ79" s="876"/>
      <c r="LYK79" s="876"/>
      <c r="LYL79" s="876"/>
      <c r="LYM79" s="876"/>
      <c r="LYN79" s="876"/>
      <c r="LYO79" s="876"/>
      <c r="LYP79" s="876"/>
      <c r="LYQ79" s="876"/>
      <c r="LYR79" s="876"/>
      <c r="LYS79" s="876"/>
      <c r="LYT79" s="876"/>
      <c r="LYU79" s="876"/>
      <c r="LYV79" s="876"/>
      <c r="LYW79" s="876"/>
      <c r="LYX79" s="876"/>
      <c r="LYY79" s="876"/>
      <c r="LYZ79" s="876"/>
      <c r="LZA79" s="876"/>
      <c r="LZB79" s="876"/>
      <c r="LZC79" s="876"/>
      <c r="LZD79" s="876"/>
      <c r="LZE79" s="876"/>
      <c r="LZF79" s="876"/>
      <c r="LZG79" s="876"/>
      <c r="LZH79" s="876"/>
      <c r="LZI79" s="876"/>
      <c r="LZJ79" s="876"/>
      <c r="LZK79" s="876"/>
      <c r="LZL79" s="876"/>
      <c r="LZM79" s="876"/>
      <c r="LZN79" s="876"/>
      <c r="LZO79" s="876"/>
      <c r="LZP79" s="876"/>
      <c r="LZQ79" s="876"/>
      <c r="LZR79" s="876"/>
      <c r="LZS79" s="876"/>
      <c r="LZT79" s="876"/>
      <c r="LZU79" s="876"/>
      <c r="LZV79" s="876"/>
      <c r="LZW79" s="876"/>
      <c r="LZX79" s="876"/>
      <c r="LZY79" s="876"/>
      <c r="LZZ79" s="876"/>
      <c r="MAA79" s="876"/>
      <c r="MAB79" s="876"/>
      <c r="MAC79" s="876"/>
      <c r="MAD79" s="876"/>
      <c r="MAE79" s="876"/>
      <c r="MAF79" s="876"/>
      <c r="MAG79" s="876"/>
      <c r="MAH79" s="876"/>
      <c r="MAI79" s="876"/>
      <c r="MAJ79" s="876"/>
      <c r="MAK79" s="876"/>
      <c r="MAL79" s="876"/>
      <c r="MAM79" s="876"/>
      <c r="MAN79" s="876"/>
      <c r="MAO79" s="876"/>
      <c r="MAP79" s="876"/>
      <c r="MAQ79" s="876"/>
      <c r="MAR79" s="876"/>
      <c r="MAS79" s="876"/>
      <c r="MAT79" s="876"/>
      <c r="MAU79" s="876"/>
      <c r="MAV79" s="876"/>
      <c r="MAW79" s="876"/>
      <c r="MAX79" s="876"/>
      <c r="MAY79" s="876"/>
      <c r="MAZ79" s="876"/>
      <c r="MBA79" s="876"/>
      <c r="MBB79" s="876"/>
      <c r="MBC79" s="876"/>
      <c r="MBD79" s="876"/>
      <c r="MBE79" s="876"/>
      <c r="MBF79" s="876"/>
      <c r="MBG79" s="876"/>
      <c r="MBH79" s="876"/>
      <c r="MBI79" s="876"/>
      <c r="MBJ79" s="876"/>
      <c r="MBK79" s="876"/>
      <c r="MBL79" s="876"/>
      <c r="MBM79" s="876"/>
      <c r="MBN79" s="876"/>
      <c r="MBO79" s="876"/>
      <c r="MBP79" s="876"/>
      <c r="MBQ79" s="876"/>
      <c r="MBR79" s="876"/>
      <c r="MBS79" s="876"/>
      <c r="MBT79" s="876"/>
      <c r="MBU79" s="876"/>
      <c r="MBV79" s="876"/>
      <c r="MBW79" s="876"/>
      <c r="MBX79" s="876"/>
      <c r="MBY79" s="876"/>
      <c r="MBZ79" s="876"/>
      <c r="MCA79" s="876"/>
      <c r="MCB79" s="876"/>
      <c r="MCC79" s="876"/>
      <c r="MCD79" s="876"/>
      <c r="MCE79" s="876"/>
      <c r="MCF79" s="876"/>
      <c r="MCG79" s="876"/>
      <c r="MCH79" s="876"/>
      <c r="MCI79" s="876"/>
      <c r="MCJ79" s="876"/>
      <c r="MCK79" s="876"/>
      <c r="MCL79" s="876"/>
      <c r="MCM79" s="876"/>
      <c r="MCN79" s="876"/>
      <c r="MCO79" s="876"/>
      <c r="MCP79" s="876"/>
      <c r="MCQ79" s="876"/>
      <c r="MCR79" s="876"/>
      <c r="MCS79" s="876"/>
      <c r="MCT79" s="876"/>
      <c r="MCU79" s="876"/>
      <c r="MCV79" s="876"/>
      <c r="MCW79" s="876"/>
      <c r="MCX79" s="876"/>
      <c r="MCY79" s="876"/>
      <c r="MCZ79" s="876"/>
      <c r="MDA79" s="876"/>
      <c r="MDB79" s="876"/>
      <c r="MDC79" s="876"/>
      <c r="MDD79" s="876"/>
      <c r="MDE79" s="876"/>
      <c r="MDF79" s="876"/>
      <c r="MDG79" s="876"/>
      <c r="MDH79" s="876"/>
      <c r="MDI79" s="876"/>
      <c r="MDJ79" s="876"/>
      <c r="MDK79" s="876"/>
      <c r="MDL79" s="876"/>
      <c r="MDM79" s="876"/>
      <c r="MDN79" s="876"/>
      <c r="MDO79" s="876"/>
      <c r="MDP79" s="876"/>
      <c r="MDQ79" s="876"/>
      <c r="MDR79" s="876"/>
      <c r="MDS79" s="876"/>
      <c r="MDT79" s="876"/>
      <c r="MDU79" s="876"/>
      <c r="MDV79" s="876"/>
      <c r="MDW79" s="876"/>
      <c r="MDX79" s="876"/>
      <c r="MDY79" s="876"/>
      <c r="MDZ79" s="876"/>
      <c r="MEA79" s="876"/>
      <c r="MEB79" s="876"/>
      <c r="MEC79" s="876"/>
      <c r="MED79" s="876"/>
      <c r="MEE79" s="876"/>
      <c r="MEF79" s="876"/>
      <c r="MEG79" s="876"/>
      <c r="MEH79" s="876"/>
      <c r="MEI79" s="876"/>
      <c r="MEJ79" s="876"/>
      <c r="MEK79" s="876"/>
      <c r="MEL79" s="876"/>
      <c r="MEM79" s="876"/>
      <c r="MEN79" s="876"/>
      <c r="MEO79" s="876"/>
      <c r="MEP79" s="876"/>
      <c r="MEQ79" s="876"/>
      <c r="MER79" s="876"/>
      <c r="MES79" s="876"/>
      <c r="MET79" s="876"/>
      <c r="MEU79" s="876"/>
      <c r="MEV79" s="876"/>
      <c r="MEW79" s="876"/>
      <c r="MEX79" s="876"/>
      <c r="MEY79" s="876"/>
      <c r="MEZ79" s="876"/>
      <c r="MFA79" s="876"/>
      <c r="MFB79" s="876"/>
      <c r="MFC79" s="876"/>
      <c r="MFD79" s="876"/>
      <c r="MFE79" s="876"/>
      <c r="MFF79" s="876"/>
      <c r="MFG79" s="876"/>
      <c r="MFH79" s="876"/>
      <c r="MFI79" s="876"/>
      <c r="MFJ79" s="876"/>
      <c r="MFK79" s="876"/>
      <c r="MFL79" s="876"/>
      <c r="MFM79" s="876"/>
      <c r="MFN79" s="876"/>
      <c r="MFO79" s="876"/>
      <c r="MFP79" s="876"/>
      <c r="MFQ79" s="876"/>
      <c r="MFR79" s="876"/>
      <c r="MFS79" s="876"/>
      <c r="MFT79" s="876"/>
      <c r="MFU79" s="876"/>
      <c r="MFV79" s="876"/>
      <c r="MFW79" s="876"/>
      <c r="MFX79" s="876"/>
      <c r="MFY79" s="876"/>
      <c r="MFZ79" s="876"/>
      <c r="MGA79" s="876"/>
      <c r="MGB79" s="876"/>
      <c r="MGC79" s="876"/>
      <c r="MGD79" s="876"/>
      <c r="MGE79" s="876"/>
      <c r="MGF79" s="876"/>
      <c r="MGG79" s="876"/>
      <c r="MGH79" s="876"/>
      <c r="MGI79" s="876"/>
      <c r="MGJ79" s="876"/>
      <c r="MGK79" s="876"/>
      <c r="MGL79" s="876"/>
      <c r="MGM79" s="876"/>
      <c r="MGN79" s="876"/>
      <c r="MGO79" s="876"/>
      <c r="MGP79" s="876"/>
      <c r="MGQ79" s="876"/>
      <c r="MGR79" s="876"/>
      <c r="MGS79" s="876"/>
      <c r="MGT79" s="876"/>
      <c r="MGU79" s="876"/>
      <c r="MGV79" s="876"/>
      <c r="MGW79" s="876"/>
      <c r="MGX79" s="876"/>
      <c r="MGY79" s="876"/>
      <c r="MGZ79" s="876"/>
      <c r="MHA79" s="876"/>
      <c r="MHB79" s="876"/>
      <c r="MHC79" s="876"/>
      <c r="MHD79" s="876"/>
      <c r="MHE79" s="876"/>
      <c r="MHF79" s="876"/>
      <c r="MHG79" s="876"/>
      <c r="MHH79" s="876"/>
      <c r="MHI79" s="876"/>
      <c r="MHJ79" s="876"/>
      <c r="MHK79" s="876"/>
      <c r="MHL79" s="876"/>
      <c r="MHM79" s="876"/>
      <c r="MHN79" s="876"/>
      <c r="MHO79" s="876"/>
      <c r="MHP79" s="876"/>
      <c r="MHQ79" s="876"/>
      <c r="MHR79" s="876"/>
      <c r="MHS79" s="876"/>
      <c r="MHT79" s="876"/>
      <c r="MHU79" s="876"/>
      <c r="MHV79" s="876"/>
      <c r="MHW79" s="876"/>
      <c r="MHX79" s="876"/>
      <c r="MHY79" s="876"/>
      <c r="MHZ79" s="876"/>
      <c r="MIA79" s="876"/>
      <c r="MIB79" s="876"/>
      <c r="MIC79" s="876"/>
      <c r="MID79" s="876"/>
      <c r="MIE79" s="876"/>
      <c r="MIF79" s="876"/>
      <c r="MIG79" s="876"/>
      <c r="MIH79" s="876"/>
      <c r="MII79" s="876"/>
      <c r="MIJ79" s="876"/>
      <c r="MIK79" s="876"/>
      <c r="MIL79" s="876"/>
      <c r="MIM79" s="876"/>
      <c r="MIN79" s="876"/>
      <c r="MIO79" s="876"/>
      <c r="MIP79" s="876"/>
      <c r="MIQ79" s="876"/>
      <c r="MIR79" s="876"/>
      <c r="MIS79" s="876"/>
      <c r="MIT79" s="876"/>
      <c r="MIU79" s="876"/>
      <c r="MIV79" s="876"/>
      <c r="MIW79" s="876"/>
      <c r="MIX79" s="876"/>
      <c r="MIY79" s="876"/>
      <c r="MIZ79" s="876"/>
      <c r="MJA79" s="876"/>
      <c r="MJB79" s="876"/>
      <c r="MJC79" s="876"/>
      <c r="MJD79" s="876"/>
      <c r="MJE79" s="876"/>
      <c r="MJF79" s="876"/>
      <c r="MJG79" s="876"/>
      <c r="MJH79" s="876"/>
      <c r="MJI79" s="876"/>
      <c r="MJJ79" s="876"/>
      <c r="MJK79" s="876"/>
      <c r="MJL79" s="876"/>
      <c r="MJM79" s="876"/>
      <c r="MJN79" s="876"/>
      <c r="MJO79" s="876"/>
      <c r="MJP79" s="876"/>
      <c r="MJQ79" s="876"/>
      <c r="MJR79" s="876"/>
      <c r="MJS79" s="876"/>
      <c r="MJT79" s="876"/>
      <c r="MJU79" s="876"/>
      <c r="MJV79" s="876"/>
      <c r="MJW79" s="876"/>
      <c r="MJX79" s="876"/>
      <c r="MJY79" s="876"/>
      <c r="MJZ79" s="876"/>
      <c r="MKA79" s="876"/>
      <c r="MKB79" s="876"/>
      <c r="MKC79" s="876"/>
      <c r="MKD79" s="876"/>
      <c r="MKE79" s="876"/>
      <c r="MKF79" s="876"/>
      <c r="MKG79" s="876"/>
      <c r="MKH79" s="876"/>
      <c r="MKI79" s="876"/>
      <c r="MKJ79" s="876"/>
      <c r="MKK79" s="876"/>
      <c r="MKL79" s="876"/>
      <c r="MKM79" s="876"/>
      <c r="MKN79" s="876"/>
      <c r="MKO79" s="876"/>
      <c r="MKP79" s="876"/>
      <c r="MKQ79" s="876"/>
      <c r="MKR79" s="876"/>
      <c r="MKS79" s="876"/>
      <c r="MKT79" s="876"/>
      <c r="MKU79" s="876"/>
      <c r="MKV79" s="876"/>
      <c r="MKW79" s="876"/>
      <c r="MKX79" s="876"/>
      <c r="MKY79" s="876"/>
      <c r="MKZ79" s="876"/>
      <c r="MLA79" s="876"/>
      <c r="MLB79" s="876"/>
      <c r="MLC79" s="876"/>
      <c r="MLD79" s="876"/>
      <c r="MLE79" s="876"/>
      <c r="MLF79" s="876"/>
      <c r="MLG79" s="876"/>
      <c r="MLH79" s="876"/>
      <c r="MLI79" s="876"/>
      <c r="MLJ79" s="876"/>
      <c r="MLK79" s="876"/>
      <c r="MLL79" s="876"/>
      <c r="MLM79" s="876"/>
      <c r="MLN79" s="876"/>
      <c r="MLO79" s="876"/>
      <c r="MLP79" s="876"/>
      <c r="MLQ79" s="876"/>
      <c r="MLR79" s="876"/>
      <c r="MLS79" s="876"/>
      <c r="MLT79" s="876"/>
      <c r="MLU79" s="876"/>
      <c r="MLV79" s="876"/>
      <c r="MLW79" s="876"/>
      <c r="MLX79" s="876"/>
      <c r="MLY79" s="876"/>
      <c r="MLZ79" s="876"/>
      <c r="MMA79" s="876"/>
      <c r="MMB79" s="876"/>
      <c r="MMC79" s="876"/>
      <c r="MMD79" s="876"/>
      <c r="MME79" s="876"/>
      <c r="MMF79" s="876"/>
      <c r="MMG79" s="876"/>
      <c r="MMH79" s="876"/>
      <c r="MMI79" s="876"/>
      <c r="MMJ79" s="876"/>
      <c r="MMK79" s="876"/>
      <c r="MML79" s="876"/>
      <c r="MMM79" s="876"/>
      <c r="MMN79" s="876"/>
      <c r="MMO79" s="876"/>
      <c r="MMP79" s="876"/>
      <c r="MMQ79" s="876"/>
      <c r="MMR79" s="876"/>
      <c r="MMS79" s="876"/>
      <c r="MMT79" s="876"/>
      <c r="MMU79" s="876"/>
      <c r="MMV79" s="876"/>
      <c r="MMW79" s="876"/>
      <c r="MMX79" s="876"/>
      <c r="MMY79" s="876"/>
      <c r="MMZ79" s="876"/>
      <c r="MNA79" s="876"/>
      <c r="MNB79" s="876"/>
      <c r="MNC79" s="876"/>
      <c r="MND79" s="876"/>
      <c r="MNE79" s="876"/>
      <c r="MNF79" s="876"/>
      <c r="MNG79" s="876"/>
      <c r="MNH79" s="876"/>
      <c r="MNI79" s="876"/>
      <c r="MNJ79" s="876"/>
      <c r="MNK79" s="876"/>
      <c r="MNL79" s="876"/>
      <c r="MNM79" s="876"/>
      <c r="MNN79" s="876"/>
      <c r="MNO79" s="876"/>
      <c r="MNP79" s="876"/>
      <c r="MNQ79" s="876"/>
      <c r="MNR79" s="876"/>
      <c r="MNS79" s="876"/>
      <c r="MNT79" s="876"/>
      <c r="MNU79" s="876"/>
      <c r="MNV79" s="876"/>
      <c r="MNW79" s="876"/>
      <c r="MNX79" s="876"/>
      <c r="MNY79" s="876"/>
      <c r="MNZ79" s="876"/>
      <c r="MOA79" s="876"/>
      <c r="MOB79" s="876"/>
      <c r="MOC79" s="876"/>
      <c r="MOD79" s="876"/>
      <c r="MOE79" s="876"/>
      <c r="MOF79" s="876"/>
      <c r="MOG79" s="876"/>
      <c r="MOH79" s="876"/>
      <c r="MOI79" s="876"/>
      <c r="MOJ79" s="876"/>
      <c r="MOK79" s="876"/>
      <c r="MOL79" s="876"/>
      <c r="MOM79" s="876"/>
      <c r="MON79" s="876"/>
      <c r="MOO79" s="876"/>
      <c r="MOP79" s="876"/>
      <c r="MOQ79" s="876"/>
      <c r="MOR79" s="876"/>
      <c r="MOS79" s="876"/>
      <c r="MOT79" s="876"/>
      <c r="MOU79" s="876"/>
      <c r="MOV79" s="876"/>
      <c r="MOW79" s="876"/>
      <c r="MOX79" s="876"/>
      <c r="MOY79" s="876"/>
      <c r="MOZ79" s="876"/>
      <c r="MPA79" s="876"/>
      <c r="MPB79" s="876"/>
      <c r="MPC79" s="876"/>
      <c r="MPD79" s="876"/>
      <c r="MPE79" s="876"/>
      <c r="MPF79" s="876"/>
      <c r="MPG79" s="876"/>
      <c r="MPH79" s="876"/>
      <c r="MPI79" s="876"/>
      <c r="MPJ79" s="876"/>
      <c r="MPK79" s="876"/>
      <c r="MPL79" s="876"/>
      <c r="MPM79" s="876"/>
      <c r="MPN79" s="876"/>
      <c r="MPO79" s="876"/>
      <c r="MPP79" s="876"/>
      <c r="MPQ79" s="876"/>
      <c r="MPR79" s="876"/>
      <c r="MPS79" s="876"/>
      <c r="MPT79" s="876"/>
      <c r="MPU79" s="876"/>
      <c r="MPV79" s="876"/>
      <c r="MPW79" s="876"/>
      <c r="MPX79" s="876"/>
      <c r="MPY79" s="876"/>
      <c r="MPZ79" s="876"/>
      <c r="MQA79" s="876"/>
      <c r="MQB79" s="876"/>
      <c r="MQC79" s="876"/>
      <c r="MQD79" s="876"/>
      <c r="MQE79" s="876"/>
      <c r="MQF79" s="876"/>
      <c r="MQG79" s="876"/>
      <c r="MQH79" s="876"/>
      <c r="MQI79" s="876"/>
      <c r="MQJ79" s="876"/>
      <c r="MQK79" s="876"/>
      <c r="MQL79" s="876"/>
      <c r="MQM79" s="876"/>
      <c r="MQN79" s="876"/>
      <c r="MQO79" s="876"/>
      <c r="MQP79" s="876"/>
      <c r="MQQ79" s="876"/>
      <c r="MQR79" s="876"/>
      <c r="MQS79" s="876"/>
      <c r="MQT79" s="876"/>
      <c r="MQU79" s="876"/>
      <c r="MQV79" s="876"/>
      <c r="MQW79" s="876"/>
      <c r="MQX79" s="876"/>
      <c r="MQY79" s="876"/>
      <c r="MQZ79" s="876"/>
      <c r="MRA79" s="876"/>
      <c r="MRB79" s="876"/>
      <c r="MRC79" s="876"/>
      <c r="MRD79" s="876"/>
      <c r="MRE79" s="876"/>
      <c r="MRF79" s="876"/>
      <c r="MRG79" s="876"/>
      <c r="MRH79" s="876"/>
      <c r="MRI79" s="876"/>
      <c r="MRJ79" s="876"/>
      <c r="MRK79" s="876"/>
      <c r="MRL79" s="876"/>
      <c r="MRM79" s="876"/>
      <c r="MRN79" s="876"/>
      <c r="MRO79" s="876"/>
      <c r="MRP79" s="876"/>
      <c r="MRQ79" s="876"/>
      <c r="MRR79" s="876"/>
      <c r="MRS79" s="876"/>
      <c r="MRT79" s="876"/>
      <c r="MRU79" s="876"/>
      <c r="MRV79" s="876"/>
      <c r="MRW79" s="876"/>
      <c r="MRX79" s="876"/>
      <c r="MRY79" s="876"/>
      <c r="MRZ79" s="876"/>
      <c r="MSA79" s="876"/>
      <c r="MSB79" s="876"/>
      <c r="MSC79" s="876"/>
      <c r="MSD79" s="876"/>
      <c r="MSE79" s="876"/>
      <c r="MSF79" s="876"/>
      <c r="MSG79" s="876"/>
      <c r="MSH79" s="876"/>
      <c r="MSI79" s="876"/>
      <c r="MSJ79" s="876"/>
      <c r="MSK79" s="876"/>
      <c r="MSL79" s="876"/>
      <c r="MSM79" s="876"/>
      <c r="MSN79" s="876"/>
      <c r="MSO79" s="876"/>
      <c r="MSP79" s="876"/>
      <c r="MSQ79" s="876"/>
      <c r="MSR79" s="876"/>
      <c r="MSS79" s="876"/>
      <c r="MST79" s="876"/>
      <c r="MSU79" s="876"/>
      <c r="MSV79" s="876"/>
      <c r="MSW79" s="876"/>
      <c r="MSX79" s="876"/>
      <c r="MSY79" s="876"/>
      <c r="MSZ79" s="876"/>
      <c r="MTA79" s="876"/>
      <c r="MTB79" s="876"/>
      <c r="MTC79" s="876"/>
      <c r="MTD79" s="876"/>
      <c r="MTE79" s="876"/>
      <c r="MTF79" s="876"/>
      <c r="MTG79" s="876"/>
      <c r="MTH79" s="876"/>
      <c r="MTI79" s="876"/>
      <c r="MTJ79" s="876"/>
      <c r="MTK79" s="876"/>
      <c r="MTL79" s="876"/>
      <c r="MTM79" s="876"/>
      <c r="MTN79" s="876"/>
      <c r="MTO79" s="876"/>
      <c r="MTP79" s="876"/>
      <c r="MTQ79" s="876"/>
      <c r="MTR79" s="876"/>
      <c r="MTS79" s="876"/>
      <c r="MTT79" s="876"/>
      <c r="MTU79" s="876"/>
      <c r="MTV79" s="876"/>
      <c r="MTW79" s="876"/>
      <c r="MTX79" s="876"/>
      <c r="MTY79" s="876"/>
      <c r="MTZ79" s="876"/>
      <c r="MUA79" s="876"/>
      <c r="MUB79" s="876"/>
      <c r="MUC79" s="876"/>
      <c r="MUD79" s="876"/>
      <c r="MUE79" s="876"/>
      <c r="MUF79" s="876"/>
      <c r="MUG79" s="876"/>
      <c r="MUH79" s="876"/>
      <c r="MUI79" s="876"/>
      <c r="MUJ79" s="876"/>
      <c r="MUK79" s="876"/>
      <c r="MUL79" s="876"/>
      <c r="MUM79" s="876"/>
      <c r="MUN79" s="876"/>
      <c r="MUO79" s="876"/>
      <c r="MUP79" s="876"/>
      <c r="MUQ79" s="876"/>
      <c r="MUR79" s="876"/>
      <c r="MUS79" s="876"/>
      <c r="MUT79" s="876"/>
      <c r="MUU79" s="876"/>
      <c r="MUV79" s="876"/>
      <c r="MUW79" s="876"/>
      <c r="MUX79" s="876"/>
      <c r="MUY79" s="876"/>
      <c r="MUZ79" s="876"/>
      <c r="MVA79" s="876"/>
      <c r="MVB79" s="876"/>
      <c r="MVC79" s="876"/>
      <c r="MVD79" s="876"/>
      <c r="MVE79" s="876"/>
      <c r="MVF79" s="876"/>
      <c r="MVG79" s="876"/>
      <c r="MVH79" s="876"/>
      <c r="MVI79" s="876"/>
      <c r="MVJ79" s="876"/>
      <c r="MVK79" s="876"/>
      <c r="MVL79" s="876"/>
      <c r="MVM79" s="876"/>
      <c r="MVN79" s="876"/>
      <c r="MVO79" s="876"/>
      <c r="MVP79" s="876"/>
      <c r="MVQ79" s="876"/>
      <c r="MVR79" s="876"/>
      <c r="MVS79" s="876"/>
      <c r="MVT79" s="876"/>
      <c r="MVU79" s="876"/>
      <c r="MVV79" s="876"/>
      <c r="MVW79" s="876"/>
      <c r="MVX79" s="876"/>
      <c r="MVY79" s="876"/>
      <c r="MVZ79" s="876"/>
      <c r="MWA79" s="876"/>
      <c r="MWB79" s="876"/>
      <c r="MWC79" s="876"/>
      <c r="MWD79" s="876"/>
      <c r="MWE79" s="876"/>
      <c r="MWF79" s="876"/>
      <c r="MWG79" s="876"/>
      <c r="MWH79" s="876"/>
      <c r="MWI79" s="876"/>
      <c r="MWJ79" s="876"/>
      <c r="MWK79" s="876"/>
      <c r="MWL79" s="876"/>
      <c r="MWM79" s="876"/>
      <c r="MWN79" s="876"/>
      <c r="MWO79" s="876"/>
      <c r="MWP79" s="876"/>
      <c r="MWQ79" s="876"/>
      <c r="MWR79" s="876"/>
      <c r="MWS79" s="876"/>
      <c r="MWT79" s="876"/>
      <c r="MWU79" s="876"/>
      <c r="MWV79" s="876"/>
      <c r="MWW79" s="876"/>
      <c r="MWX79" s="876"/>
      <c r="MWY79" s="876"/>
      <c r="MWZ79" s="876"/>
      <c r="MXA79" s="876"/>
      <c r="MXB79" s="876"/>
      <c r="MXC79" s="876"/>
      <c r="MXD79" s="876"/>
      <c r="MXE79" s="876"/>
      <c r="MXF79" s="876"/>
      <c r="MXG79" s="876"/>
      <c r="MXH79" s="876"/>
      <c r="MXI79" s="876"/>
      <c r="MXJ79" s="876"/>
      <c r="MXK79" s="876"/>
      <c r="MXL79" s="876"/>
      <c r="MXM79" s="876"/>
      <c r="MXN79" s="876"/>
      <c r="MXO79" s="876"/>
      <c r="MXP79" s="876"/>
      <c r="MXQ79" s="876"/>
      <c r="MXR79" s="876"/>
      <c r="MXS79" s="876"/>
      <c r="MXT79" s="876"/>
      <c r="MXU79" s="876"/>
      <c r="MXV79" s="876"/>
      <c r="MXW79" s="876"/>
      <c r="MXX79" s="876"/>
      <c r="MXY79" s="876"/>
      <c r="MXZ79" s="876"/>
      <c r="MYA79" s="876"/>
      <c r="MYB79" s="876"/>
      <c r="MYC79" s="876"/>
      <c r="MYD79" s="876"/>
      <c r="MYE79" s="876"/>
      <c r="MYF79" s="876"/>
      <c r="MYG79" s="876"/>
      <c r="MYH79" s="876"/>
      <c r="MYI79" s="876"/>
      <c r="MYJ79" s="876"/>
      <c r="MYK79" s="876"/>
      <c r="MYL79" s="876"/>
      <c r="MYM79" s="876"/>
      <c r="MYN79" s="876"/>
      <c r="MYO79" s="876"/>
      <c r="MYP79" s="876"/>
      <c r="MYQ79" s="876"/>
      <c r="MYR79" s="876"/>
      <c r="MYS79" s="876"/>
      <c r="MYT79" s="876"/>
      <c r="MYU79" s="876"/>
      <c r="MYV79" s="876"/>
      <c r="MYW79" s="876"/>
      <c r="MYX79" s="876"/>
      <c r="MYY79" s="876"/>
      <c r="MYZ79" s="876"/>
      <c r="MZA79" s="876"/>
      <c r="MZB79" s="876"/>
      <c r="MZC79" s="876"/>
      <c r="MZD79" s="876"/>
      <c r="MZE79" s="876"/>
      <c r="MZF79" s="876"/>
      <c r="MZG79" s="876"/>
      <c r="MZH79" s="876"/>
      <c r="MZI79" s="876"/>
      <c r="MZJ79" s="876"/>
      <c r="MZK79" s="876"/>
      <c r="MZL79" s="876"/>
      <c r="MZM79" s="876"/>
      <c r="MZN79" s="876"/>
      <c r="MZO79" s="876"/>
      <c r="MZP79" s="876"/>
      <c r="MZQ79" s="876"/>
      <c r="MZR79" s="876"/>
      <c r="MZS79" s="876"/>
      <c r="MZT79" s="876"/>
      <c r="MZU79" s="876"/>
      <c r="MZV79" s="876"/>
      <c r="MZW79" s="876"/>
      <c r="MZX79" s="876"/>
      <c r="MZY79" s="876"/>
      <c r="MZZ79" s="876"/>
      <c r="NAA79" s="876"/>
      <c r="NAB79" s="876"/>
      <c r="NAC79" s="876"/>
      <c r="NAD79" s="876"/>
      <c r="NAE79" s="876"/>
      <c r="NAF79" s="876"/>
      <c r="NAG79" s="876"/>
      <c r="NAH79" s="876"/>
      <c r="NAI79" s="876"/>
      <c r="NAJ79" s="876"/>
      <c r="NAK79" s="876"/>
      <c r="NAL79" s="876"/>
      <c r="NAM79" s="876"/>
      <c r="NAN79" s="876"/>
      <c r="NAO79" s="876"/>
      <c r="NAP79" s="876"/>
      <c r="NAQ79" s="876"/>
      <c r="NAR79" s="876"/>
      <c r="NAS79" s="876"/>
      <c r="NAT79" s="876"/>
      <c r="NAU79" s="876"/>
      <c r="NAV79" s="876"/>
      <c r="NAW79" s="876"/>
      <c r="NAX79" s="876"/>
      <c r="NAY79" s="876"/>
      <c r="NAZ79" s="876"/>
      <c r="NBA79" s="876"/>
      <c r="NBB79" s="876"/>
      <c r="NBC79" s="876"/>
      <c r="NBD79" s="876"/>
      <c r="NBE79" s="876"/>
      <c r="NBF79" s="876"/>
      <c r="NBG79" s="876"/>
      <c r="NBH79" s="876"/>
      <c r="NBI79" s="876"/>
      <c r="NBJ79" s="876"/>
      <c r="NBK79" s="876"/>
      <c r="NBL79" s="876"/>
      <c r="NBM79" s="876"/>
      <c r="NBN79" s="876"/>
      <c r="NBO79" s="876"/>
      <c r="NBP79" s="876"/>
      <c r="NBQ79" s="876"/>
      <c r="NBR79" s="876"/>
      <c r="NBS79" s="876"/>
      <c r="NBT79" s="876"/>
      <c r="NBU79" s="876"/>
      <c r="NBV79" s="876"/>
      <c r="NBW79" s="876"/>
      <c r="NBX79" s="876"/>
      <c r="NBY79" s="876"/>
      <c r="NBZ79" s="876"/>
      <c r="NCA79" s="876"/>
      <c r="NCB79" s="876"/>
      <c r="NCC79" s="876"/>
      <c r="NCD79" s="876"/>
      <c r="NCE79" s="876"/>
      <c r="NCF79" s="876"/>
      <c r="NCG79" s="876"/>
      <c r="NCH79" s="876"/>
      <c r="NCI79" s="876"/>
      <c r="NCJ79" s="876"/>
      <c r="NCK79" s="876"/>
      <c r="NCL79" s="876"/>
      <c r="NCM79" s="876"/>
      <c r="NCN79" s="876"/>
      <c r="NCO79" s="876"/>
      <c r="NCP79" s="876"/>
      <c r="NCQ79" s="876"/>
      <c r="NCR79" s="876"/>
      <c r="NCS79" s="876"/>
      <c r="NCT79" s="876"/>
      <c r="NCU79" s="876"/>
      <c r="NCV79" s="876"/>
      <c r="NCW79" s="876"/>
      <c r="NCX79" s="876"/>
      <c r="NCY79" s="876"/>
      <c r="NCZ79" s="876"/>
      <c r="NDA79" s="876"/>
      <c r="NDB79" s="876"/>
      <c r="NDC79" s="876"/>
      <c r="NDD79" s="876"/>
      <c r="NDE79" s="876"/>
      <c r="NDF79" s="876"/>
      <c r="NDG79" s="876"/>
      <c r="NDH79" s="876"/>
      <c r="NDI79" s="876"/>
      <c r="NDJ79" s="876"/>
      <c r="NDK79" s="876"/>
      <c r="NDL79" s="876"/>
      <c r="NDM79" s="876"/>
      <c r="NDN79" s="876"/>
      <c r="NDO79" s="876"/>
      <c r="NDP79" s="876"/>
      <c r="NDQ79" s="876"/>
      <c r="NDR79" s="876"/>
      <c r="NDS79" s="876"/>
      <c r="NDT79" s="876"/>
      <c r="NDU79" s="876"/>
      <c r="NDV79" s="876"/>
      <c r="NDW79" s="876"/>
      <c r="NDX79" s="876"/>
      <c r="NDY79" s="876"/>
      <c r="NDZ79" s="876"/>
      <c r="NEA79" s="876"/>
      <c r="NEB79" s="876"/>
      <c r="NEC79" s="876"/>
      <c r="NED79" s="876"/>
      <c r="NEE79" s="876"/>
      <c r="NEF79" s="876"/>
      <c r="NEG79" s="876"/>
      <c r="NEH79" s="876"/>
      <c r="NEI79" s="876"/>
      <c r="NEJ79" s="876"/>
      <c r="NEK79" s="876"/>
      <c r="NEL79" s="876"/>
      <c r="NEM79" s="876"/>
      <c r="NEN79" s="876"/>
      <c r="NEO79" s="876"/>
      <c r="NEP79" s="876"/>
      <c r="NEQ79" s="876"/>
      <c r="NER79" s="876"/>
      <c r="NES79" s="876"/>
      <c r="NET79" s="876"/>
      <c r="NEU79" s="876"/>
      <c r="NEV79" s="876"/>
      <c r="NEW79" s="876"/>
      <c r="NEX79" s="876"/>
      <c r="NEY79" s="876"/>
      <c r="NEZ79" s="876"/>
      <c r="NFA79" s="876"/>
      <c r="NFB79" s="876"/>
      <c r="NFC79" s="876"/>
      <c r="NFD79" s="876"/>
      <c r="NFE79" s="876"/>
      <c r="NFF79" s="876"/>
      <c r="NFG79" s="876"/>
      <c r="NFH79" s="876"/>
      <c r="NFI79" s="876"/>
      <c r="NFJ79" s="876"/>
      <c r="NFK79" s="876"/>
      <c r="NFL79" s="876"/>
      <c r="NFM79" s="876"/>
      <c r="NFN79" s="876"/>
      <c r="NFO79" s="876"/>
      <c r="NFP79" s="876"/>
      <c r="NFQ79" s="876"/>
      <c r="NFR79" s="876"/>
      <c r="NFS79" s="876"/>
      <c r="NFT79" s="876"/>
      <c r="NFU79" s="876"/>
      <c r="NFV79" s="876"/>
      <c r="NFW79" s="876"/>
      <c r="NFX79" s="876"/>
      <c r="NFY79" s="876"/>
      <c r="NFZ79" s="876"/>
      <c r="NGA79" s="876"/>
      <c r="NGB79" s="876"/>
      <c r="NGC79" s="876"/>
      <c r="NGD79" s="876"/>
      <c r="NGE79" s="876"/>
      <c r="NGF79" s="876"/>
      <c r="NGG79" s="876"/>
      <c r="NGH79" s="876"/>
      <c r="NGI79" s="876"/>
      <c r="NGJ79" s="876"/>
      <c r="NGK79" s="876"/>
      <c r="NGL79" s="876"/>
      <c r="NGM79" s="876"/>
      <c r="NGN79" s="876"/>
      <c r="NGO79" s="876"/>
      <c r="NGP79" s="876"/>
      <c r="NGQ79" s="876"/>
      <c r="NGR79" s="876"/>
      <c r="NGS79" s="876"/>
      <c r="NGT79" s="876"/>
      <c r="NGU79" s="876"/>
      <c r="NGV79" s="876"/>
      <c r="NGW79" s="876"/>
      <c r="NGX79" s="876"/>
      <c r="NGY79" s="876"/>
      <c r="NGZ79" s="876"/>
      <c r="NHA79" s="876"/>
      <c r="NHB79" s="876"/>
      <c r="NHC79" s="876"/>
      <c r="NHD79" s="876"/>
      <c r="NHE79" s="876"/>
      <c r="NHF79" s="876"/>
      <c r="NHG79" s="876"/>
      <c r="NHH79" s="876"/>
      <c r="NHI79" s="876"/>
      <c r="NHJ79" s="876"/>
      <c r="NHK79" s="876"/>
      <c r="NHL79" s="876"/>
      <c r="NHM79" s="876"/>
      <c r="NHN79" s="876"/>
      <c r="NHO79" s="876"/>
      <c r="NHP79" s="876"/>
      <c r="NHQ79" s="876"/>
      <c r="NHR79" s="876"/>
      <c r="NHS79" s="876"/>
      <c r="NHT79" s="876"/>
      <c r="NHU79" s="876"/>
      <c r="NHV79" s="876"/>
      <c r="NHW79" s="876"/>
      <c r="NHX79" s="876"/>
      <c r="NHY79" s="876"/>
      <c r="NHZ79" s="876"/>
      <c r="NIA79" s="876"/>
      <c r="NIB79" s="876"/>
      <c r="NIC79" s="876"/>
      <c r="NID79" s="876"/>
      <c r="NIE79" s="876"/>
      <c r="NIF79" s="876"/>
      <c r="NIG79" s="876"/>
      <c r="NIH79" s="876"/>
      <c r="NII79" s="876"/>
      <c r="NIJ79" s="876"/>
      <c r="NIK79" s="876"/>
      <c r="NIL79" s="876"/>
      <c r="NIM79" s="876"/>
      <c r="NIN79" s="876"/>
      <c r="NIO79" s="876"/>
      <c r="NIP79" s="876"/>
      <c r="NIQ79" s="876"/>
      <c r="NIR79" s="876"/>
      <c r="NIS79" s="876"/>
      <c r="NIT79" s="876"/>
      <c r="NIU79" s="876"/>
      <c r="NIV79" s="876"/>
      <c r="NIW79" s="876"/>
      <c r="NIX79" s="876"/>
      <c r="NIY79" s="876"/>
      <c r="NIZ79" s="876"/>
      <c r="NJA79" s="876"/>
      <c r="NJB79" s="876"/>
      <c r="NJC79" s="876"/>
      <c r="NJD79" s="876"/>
      <c r="NJE79" s="876"/>
      <c r="NJF79" s="876"/>
      <c r="NJG79" s="876"/>
      <c r="NJH79" s="876"/>
      <c r="NJI79" s="876"/>
      <c r="NJJ79" s="876"/>
      <c r="NJK79" s="876"/>
      <c r="NJL79" s="876"/>
      <c r="NJM79" s="876"/>
      <c r="NJN79" s="876"/>
      <c r="NJO79" s="876"/>
      <c r="NJP79" s="876"/>
      <c r="NJQ79" s="876"/>
      <c r="NJR79" s="876"/>
      <c r="NJS79" s="876"/>
      <c r="NJT79" s="876"/>
      <c r="NJU79" s="876"/>
      <c r="NJV79" s="876"/>
      <c r="NJW79" s="876"/>
      <c r="NJX79" s="876"/>
      <c r="NJY79" s="876"/>
      <c r="NJZ79" s="876"/>
      <c r="NKA79" s="876"/>
      <c r="NKB79" s="876"/>
      <c r="NKC79" s="876"/>
      <c r="NKD79" s="876"/>
      <c r="NKE79" s="876"/>
      <c r="NKF79" s="876"/>
      <c r="NKG79" s="876"/>
      <c r="NKH79" s="876"/>
      <c r="NKI79" s="876"/>
      <c r="NKJ79" s="876"/>
      <c r="NKK79" s="876"/>
      <c r="NKL79" s="876"/>
      <c r="NKM79" s="876"/>
      <c r="NKN79" s="876"/>
      <c r="NKO79" s="876"/>
      <c r="NKP79" s="876"/>
      <c r="NKQ79" s="876"/>
      <c r="NKR79" s="876"/>
      <c r="NKS79" s="876"/>
      <c r="NKT79" s="876"/>
      <c r="NKU79" s="876"/>
      <c r="NKV79" s="876"/>
      <c r="NKW79" s="876"/>
      <c r="NKX79" s="876"/>
      <c r="NKY79" s="876"/>
      <c r="NKZ79" s="876"/>
      <c r="NLA79" s="876"/>
      <c r="NLB79" s="876"/>
      <c r="NLC79" s="876"/>
      <c r="NLD79" s="876"/>
      <c r="NLE79" s="876"/>
      <c r="NLF79" s="876"/>
      <c r="NLG79" s="876"/>
      <c r="NLH79" s="876"/>
      <c r="NLI79" s="876"/>
      <c r="NLJ79" s="876"/>
      <c r="NLK79" s="876"/>
      <c r="NLL79" s="876"/>
      <c r="NLM79" s="876"/>
      <c r="NLN79" s="876"/>
      <c r="NLO79" s="876"/>
      <c r="NLP79" s="876"/>
      <c r="NLQ79" s="876"/>
      <c r="NLR79" s="876"/>
      <c r="NLS79" s="876"/>
      <c r="NLT79" s="876"/>
      <c r="NLU79" s="876"/>
      <c r="NLV79" s="876"/>
      <c r="NLW79" s="876"/>
      <c r="NLX79" s="876"/>
      <c r="NLY79" s="876"/>
      <c r="NLZ79" s="876"/>
      <c r="NMA79" s="876"/>
      <c r="NMB79" s="876"/>
      <c r="NMC79" s="876"/>
      <c r="NMD79" s="876"/>
      <c r="NME79" s="876"/>
      <c r="NMF79" s="876"/>
      <c r="NMG79" s="876"/>
      <c r="NMH79" s="876"/>
      <c r="NMI79" s="876"/>
      <c r="NMJ79" s="876"/>
      <c r="NMK79" s="876"/>
      <c r="NML79" s="876"/>
      <c r="NMM79" s="876"/>
      <c r="NMN79" s="876"/>
      <c r="NMO79" s="876"/>
      <c r="NMP79" s="876"/>
      <c r="NMQ79" s="876"/>
      <c r="NMR79" s="876"/>
      <c r="NMS79" s="876"/>
      <c r="NMT79" s="876"/>
      <c r="NMU79" s="876"/>
      <c r="NMV79" s="876"/>
      <c r="NMW79" s="876"/>
      <c r="NMX79" s="876"/>
      <c r="NMY79" s="876"/>
      <c r="NMZ79" s="876"/>
      <c r="NNA79" s="876"/>
      <c r="NNB79" s="876"/>
      <c r="NNC79" s="876"/>
      <c r="NND79" s="876"/>
      <c r="NNE79" s="876"/>
      <c r="NNF79" s="876"/>
      <c r="NNG79" s="876"/>
      <c r="NNH79" s="876"/>
      <c r="NNI79" s="876"/>
      <c r="NNJ79" s="876"/>
      <c r="NNK79" s="876"/>
      <c r="NNL79" s="876"/>
      <c r="NNM79" s="876"/>
      <c r="NNN79" s="876"/>
      <c r="NNO79" s="876"/>
      <c r="NNP79" s="876"/>
      <c r="NNQ79" s="876"/>
      <c r="NNR79" s="876"/>
      <c r="NNS79" s="876"/>
      <c r="NNT79" s="876"/>
      <c r="NNU79" s="876"/>
      <c r="NNV79" s="876"/>
      <c r="NNW79" s="876"/>
      <c r="NNX79" s="876"/>
      <c r="NNY79" s="876"/>
      <c r="NNZ79" s="876"/>
      <c r="NOA79" s="876"/>
      <c r="NOB79" s="876"/>
      <c r="NOC79" s="876"/>
      <c r="NOD79" s="876"/>
      <c r="NOE79" s="876"/>
      <c r="NOF79" s="876"/>
      <c r="NOG79" s="876"/>
      <c r="NOH79" s="876"/>
      <c r="NOI79" s="876"/>
      <c r="NOJ79" s="876"/>
      <c r="NOK79" s="876"/>
      <c r="NOL79" s="876"/>
      <c r="NOM79" s="876"/>
      <c r="NON79" s="876"/>
      <c r="NOO79" s="876"/>
      <c r="NOP79" s="876"/>
      <c r="NOQ79" s="876"/>
      <c r="NOR79" s="876"/>
      <c r="NOS79" s="876"/>
      <c r="NOT79" s="876"/>
      <c r="NOU79" s="876"/>
      <c r="NOV79" s="876"/>
      <c r="NOW79" s="876"/>
      <c r="NOX79" s="876"/>
      <c r="NOY79" s="876"/>
      <c r="NOZ79" s="876"/>
      <c r="NPA79" s="876"/>
      <c r="NPB79" s="876"/>
      <c r="NPC79" s="876"/>
      <c r="NPD79" s="876"/>
      <c r="NPE79" s="876"/>
      <c r="NPF79" s="876"/>
      <c r="NPG79" s="876"/>
      <c r="NPH79" s="876"/>
      <c r="NPI79" s="876"/>
      <c r="NPJ79" s="876"/>
      <c r="NPK79" s="876"/>
      <c r="NPL79" s="876"/>
      <c r="NPM79" s="876"/>
      <c r="NPN79" s="876"/>
      <c r="NPO79" s="876"/>
      <c r="NPP79" s="876"/>
      <c r="NPQ79" s="876"/>
      <c r="NPR79" s="876"/>
      <c r="NPS79" s="876"/>
      <c r="NPT79" s="876"/>
      <c r="NPU79" s="876"/>
      <c r="NPV79" s="876"/>
      <c r="NPW79" s="876"/>
      <c r="NPX79" s="876"/>
      <c r="NPY79" s="876"/>
      <c r="NPZ79" s="876"/>
      <c r="NQA79" s="876"/>
      <c r="NQB79" s="876"/>
      <c r="NQC79" s="876"/>
      <c r="NQD79" s="876"/>
      <c r="NQE79" s="876"/>
      <c r="NQF79" s="876"/>
      <c r="NQG79" s="876"/>
      <c r="NQH79" s="876"/>
      <c r="NQI79" s="876"/>
      <c r="NQJ79" s="876"/>
      <c r="NQK79" s="876"/>
      <c r="NQL79" s="876"/>
      <c r="NQM79" s="876"/>
      <c r="NQN79" s="876"/>
      <c r="NQO79" s="876"/>
      <c r="NQP79" s="876"/>
      <c r="NQQ79" s="876"/>
      <c r="NQR79" s="876"/>
      <c r="NQS79" s="876"/>
      <c r="NQT79" s="876"/>
      <c r="NQU79" s="876"/>
      <c r="NQV79" s="876"/>
      <c r="NQW79" s="876"/>
      <c r="NQX79" s="876"/>
      <c r="NQY79" s="876"/>
      <c r="NQZ79" s="876"/>
      <c r="NRA79" s="876"/>
      <c r="NRB79" s="876"/>
      <c r="NRC79" s="876"/>
      <c r="NRD79" s="876"/>
      <c r="NRE79" s="876"/>
      <c r="NRF79" s="876"/>
      <c r="NRG79" s="876"/>
      <c r="NRH79" s="876"/>
      <c r="NRI79" s="876"/>
      <c r="NRJ79" s="876"/>
      <c r="NRK79" s="876"/>
      <c r="NRL79" s="876"/>
      <c r="NRM79" s="876"/>
      <c r="NRN79" s="876"/>
      <c r="NRO79" s="876"/>
      <c r="NRP79" s="876"/>
      <c r="NRQ79" s="876"/>
      <c r="NRR79" s="876"/>
      <c r="NRS79" s="876"/>
      <c r="NRT79" s="876"/>
      <c r="NRU79" s="876"/>
      <c r="NRV79" s="876"/>
      <c r="NRW79" s="876"/>
      <c r="NRX79" s="876"/>
      <c r="NRY79" s="876"/>
      <c r="NRZ79" s="876"/>
      <c r="NSA79" s="876"/>
      <c r="NSB79" s="876"/>
      <c r="NSC79" s="876"/>
      <c r="NSD79" s="876"/>
      <c r="NSE79" s="876"/>
      <c r="NSF79" s="876"/>
      <c r="NSG79" s="876"/>
      <c r="NSH79" s="876"/>
      <c r="NSI79" s="876"/>
      <c r="NSJ79" s="876"/>
      <c r="NSK79" s="876"/>
      <c r="NSL79" s="876"/>
      <c r="NSM79" s="876"/>
      <c r="NSN79" s="876"/>
      <c r="NSO79" s="876"/>
      <c r="NSP79" s="876"/>
      <c r="NSQ79" s="876"/>
      <c r="NSR79" s="876"/>
      <c r="NSS79" s="876"/>
      <c r="NST79" s="876"/>
      <c r="NSU79" s="876"/>
      <c r="NSV79" s="876"/>
      <c r="NSW79" s="876"/>
      <c r="NSX79" s="876"/>
      <c r="NSY79" s="876"/>
      <c r="NSZ79" s="876"/>
      <c r="NTA79" s="876"/>
      <c r="NTB79" s="876"/>
      <c r="NTC79" s="876"/>
      <c r="NTD79" s="876"/>
      <c r="NTE79" s="876"/>
      <c r="NTF79" s="876"/>
      <c r="NTG79" s="876"/>
      <c r="NTH79" s="876"/>
      <c r="NTI79" s="876"/>
      <c r="NTJ79" s="876"/>
      <c r="NTK79" s="876"/>
      <c r="NTL79" s="876"/>
      <c r="NTM79" s="876"/>
      <c r="NTN79" s="876"/>
      <c r="NTO79" s="876"/>
      <c r="NTP79" s="876"/>
      <c r="NTQ79" s="876"/>
      <c r="NTR79" s="876"/>
      <c r="NTS79" s="876"/>
      <c r="NTT79" s="876"/>
      <c r="NTU79" s="876"/>
      <c r="NTV79" s="876"/>
      <c r="NTW79" s="876"/>
      <c r="NTX79" s="876"/>
      <c r="NTY79" s="876"/>
      <c r="NTZ79" s="876"/>
      <c r="NUA79" s="876"/>
      <c r="NUB79" s="876"/>
      <c r="NUC79" s="876"/>
      <c r="NUD79" s="876"/>
      <c r="NUE79" s="876"/>
      <c r="NUF79" s="876"/>
      <c r="NUG79" s="876"/>
      <c r="NUH79" s="876"/>
      <c r="NUI79" s="876"/>
      <c r="NUJ79" s="876"/>
      <c r="NUK79" s="876"/>
      <c r="NUL79" s="876"/>
      <c r="NUM79" s="876"/>
      <c r="NUN79" s="876"/>
      <c r="NUO79" s="876"/>
      <c r="NUP79" s="876"/>
      <c r="NUQ79" s="876"/>
      <c r="NUR79" s="876"/>
      <c r="NUS79" s="876"/>
      <c r="NUT79" s="876"/>
      <c r="NUU79" s="876"/>
      <c r="NUV79" s="876"/>
      <c r="NUW79" s="876"/>
      <c r="NUX79" s="876"/>
      <c r="NUY79" s="876"/>
      <c r="NUZ79" s="876"/>
      <c r="NVA79" s="876"/>
      <c r="NVB79" s="876"/>
      <c r="NVC79" s="876"/>
      <c r="NVD79" s="876"/>
      <c r="NVE79" s="876"/>
      <c r="NVF79" s="876"/>
      <c r="NVG79" s="876"/>
      <c r="NVH79" s="876"/>
      <c r="NVI79" s="876"/>
      <c r="NVJ79" s="876"/>
      <c r="NVK79" s="876"/>
      <c r="NVL79" s="876"/>
      <c r="NVM79" s="876"/>
      <c r="NVN79" s="876"/>
      <c r="NVO79" s="876"/>
      <c r="NVP79" s="876"/>
      <c r="NVQ79" s="876"/>
      <c r="NVR79" s="876"/>
      <c r="NVS79" s="876"/>
      <c r="NVT79" s="876"/>
      <c r="NVU79" s="876"/>
      <c r="NVV79" s="876"/>
      <c r="NVW79" s="876"/>
      <c r="NVX79" s="876"/>
      <c r="NVY79" s="876"/>
      <c r="NVZ79" s="876"/>
      <c r="NWA79" s="876"/>
      <c r="NWB79" s="876"/>
      <c r="NWC79" s="876"/>
      <c r="NWD79" s="876"/>
      <c r="NWE79" s="876"/>
      <c r="NWF79" s="876"/>
      <c r="NWG79" s="876"/>
      <c r="NWH79" s="876"/>
      <c r="NWI79" s="876"/>
      <c r="NWJ79" s="876"/>
      <c r="NWK79" s="876"/>
      <c r="NWL79" s="876"/>
      <c r="NWM79" s="876"/>
      <c r="NWN79" s="876"/>
      <c r="NWO79" s="876"/>
      <c r="NWP79" s="876"/>
      <c r="NWQ79" s="876"/>
      <c r="NWR79" s="876"/>
      <c r="NWS79" s="876"/>
      <c r="NWT79" s="876"/>
      <c r="NWU79" s="876"/>
      <c r="NWV79" s="876"/>
      <c r="NWW79" s="876"/>
      <c r="NWX79" s="876"/>
      <c r="NWY79" s="876"/>
      <c r="NWZ79" s="876"/>
      <c r="NXA79" s="876"/>
      <c r="NXB79" s="876"/>
      <c r="NXC79" s="876"/>
      <c r="NXD79" s="876"/>
      <c r="NXE79" s="876"/>
      <c r="NXF79" s="876"/>
      <c r="NXG79" s="876"/>
      <c r="NXH79" s="876"/>
      <c r="NXI79" s="876"/>
      <c r="NXJ79" s="876"/>
      <c r="NXK79" s="876"/>
      <c r="NXL79" s="876"/>
      <c r="NXM79" s="876"/>
      <c r="NXN79" s="876"/>
      <c r="NXO79" s="876"/>
      <c r="NXP79" s="876"/>
      <c r="NXQ79" s="876"/>
      <c r="NXR79" s="876"/>
      <c r="NXS79" s="876"/>
      <c r="NXT79" s="876"/>
      <c r="NXU79" s="876"/>
      <c r="NXV79" s="876"/>
      <c r="NXW79" s="876"/>
      <c r="NXX79" s="876"/>
      <c r="NXY79" s="876"/>
      <c r="NXZ79" s="876"/>
      <c r="NYA79" s="876"/>
      <c r="NYB79" s="876"/>
      <c r="NYC79" s="876"/>
      <c r="NYD79" s="876"/>
      <c r="NYE79" s="876"/>
      <c r="NYF79" s="876"/>
      <c r="NYG79" s="876"/>
      <c r="NYH79" s="876"/>
      <c r="NYI79" s="876"/>
      <c r="NYJ79" s="876"/>
      <c r="NYK79" s="876"/>
      <c r="NYL79" s="876"/>
      <c r="NYM79" s="876"/>
      <c r="NYN79" s="876"/>
      <c r="NYO79" s="876"/>
      <c r="NYP79" s="876"/>
      <c r="NYQ79" s="876"/>
      <c r="NYR79" s="876"/>
      <c r="NYS79" s="876"/>
      <c r="NYT79" s="876"/>
      <c r="NYU79" s="876"/>
      <c r="NYV79" s="876"/>
      <c r="NYW79" s="876"/>
      <c r="NYX79" s="876"/>
      <c r="NYY79" s="876"/>
      <c r="NYZ79" s="876"/>
      <c r="NZA79" s="876"/>
      <c r="NZB79" s="876"/>
      <c r="NZC79" s="876"/>
      <c r="NZD79" s="876"/>
      <c r="NZE79" s="876"/>
      <c r="NZF79" s="876"/>
      <c r="NZG79" s="876"/>
      <c r="NZH79" s="876"/>
      <c r="NZI79" s="876"/>
      <c r="NZJ79" s="876"/>
      <c r="NZK79" s="876"/>
      <c r="NZL79" s="876"/>
      <c r="NZM79" s="876"/>
      <c r="NZN79" s="876"/>
      <c r="NZO79" s="876"/>
      <c r="NZP79" s="876"/>
      <c r="NZQ79" s="876"/>
      <c r="NZR79" s="876"/>
      <c r="NZS79" s="876"/>
      <c r="NZT79" s="876"/>
      <c r="NZU79" s="876"/>
      <c r="NZV79" s="876"/>
      <c r="NZW79" s="876"/>
      <c r="NZX79" s="876"/>
      <c r="NZY79" s="876"/>
      <c r="NZZ79" s="876"/>
      <c r="OAA79" s="876"/>
      <c r="OAB79" s="876"/>
      <c r="OAC79" s="876"/>
      <c r="OAD79" s="876"/>
      <c r="OAE79" s="876"/>
      <c r="OAF79" s="876"/>
      <c r="OAG79" s="876"/>
      <c r="OAH79" s="876"/>
      <c r="OAI79" s="876"/>
      <c r="OAJ79" s="876"/>
      <c r="OAK79" s="876"/>
      <c r="OAL79" s="876"/>
      <c r="OAM79" s="876"/>
      <c r="OAN79" s="876"/>
      <c r="OAO79" s="876"/>
      <c r="OAP79" s="876"/>
      <c r="OAQ79" s="876"/>
      <c r="OAR79" s="876"/>
      <c r="OAS79" s="876"/>
      <c r="OAT79" s="876"/>
      <c r="OAU79" s="876"/>
      <c r="OAV79" s="876"/>
      <c r="OAW79" s="876"/>
      <c r="OAX79" s="876"/>
      <c r="OAY79" s="876"/>
      <c r="OAZ79" s="876"/>
      <c r="OBA79" s="876"/>
      <c r="OBB79" s="876"/>
      <c r="OBC79" s="876"/>
      <c r="OBD79" s="876"/>
      <c r="OBE79" s="876"/>
      <c r="OBF79" s="876"/>
      <c r="OBG79" s="876"/>
      <c r="OBH79" s="876"/>
      <c r="OBI79" s="876"/>
      <c r="OBJ79" s="876"/>
      <c r="OBK79" s="876"/>
      <c r="OBL79" s="876"/>
      <c r="OBM79" s="876"/>
      <c r="OBN79" s="876"/>
      <c r="OBO79" s="876"/>
      <c r="OBP79" s="876"/>
      <c r="OBQ79" s="876"/>
      <c r="OBR79" s="876"/>
      <c r="OBS79" s="876"/>
      <c r="OBT79" s="876"/>
      <c r="OBU79" s="876"/>
      <c r="OBV79" s="876"/>
      <c r="OBW79" s="876"/>
      <c r="OBX79" s="876"/>
      <c r="OBY79" s="876"/>
      <c r="OBZ79" s="876"/>
      <c r="OCA79" s="876"/>
      <c r="OCB79" s="876"/>
      <c r="OCC79" s="876"/>
      <c r="OCD79" s="876"/>
      <c r="OCE79" s="876"/>
      <c r="OCF79" s="876"/>
      <c r="OCG79" s="876"/>
      <c r="OCH79" s="876"/>
      <c r="OCI79" s="876"/>
      <c r="OCJ79" s="876"/>
      <c r="OCK79" s="876"/>
      <c r="OCL79" s="876"/>
      <c r="OCM79" s="876"/>
      <c r="OCN79" s="876"/>
      <c r="OCO79" s="876"/>
      <c r="OCP79" s="876"/>
      <c r="OCQ79" s="876"/>
      <c r="OCR79" s="876"/>
      <c r="OCS79" s="876"/>
      <c r="OCT79" s="876"/>
      <c r="OCU79" s="876"/>
      <c r="OCV79" s="876"/>
      <c r="OCW79" s="876"/>
      <c r="OCX79" s="876"/>
      <c r="OCY79" s="876"/>
      <c r="OCZ79" s="876"/>
      <c r="ODA79" s="876"/>
      <c r="ODB79" s="876"/>
      <c r="ODC79" s="876"/>
      <c r="ODD79" s="876"/>
      <c r="ODE79" s="876"/>
      <c r="ODF79" s="876"/>
      <c r="ODG79" s="876"/>
      <c r="ODH79" s="876"/>
      <c r="ODI79" s="876"/>
      <c r="ODJ79" s="876"/>
      <c r="ODK79" s="876"/>
      <c r="ODL79" s="876"/>
      <c r="ODM79" s="876"/>
      <c r="ODN79" s="876"/>
      <c r="ODO79" s="876"/>
      <c r="ODP79" s="876"/>
      <c r="ODQ79" s="876"/>
      <c r="ODR79" s="876"/>
      <c r="ODS79" s="876"/>
      <c r="ODT79" s="876"/>
      <c r="ODU79" s="876"/>
      <c r="ODV79" s="876"/>
      <c r="ODW79" s="876"/>
      <c r="ODX79" s="876"/>
      <c r="ODY79" s="876"/>
      <c r="ODZ79" s="876"/>
      <c r="OEA79" s="876"/>
      <c r="OEB79" s="876"/>
      <c r="OEC79" s="876"/>
      <c r="OED79" s="876"/>
      <c r="OEE79" s="876"/>
      <c r="OEF79" s="876"/>
      <c r="OEG79" s="876"/>
      <c r="OEH79" s="876"/>
      <c r="OEI79" s="876"/>
      <c r="OEJ79" s="876"/>
      <c r="OEK79" s="876"/>
      <c r="OEL79" s="876"/>
      <c r="OEM79" s="876"/>
      <c r="OEN79" s="876"/>
      <c r="OEO79" s="876"/>
      <c r="OEP79" s="876"/>
      <c r="OEQ79" s="876"/>
      <c r="OER79" s="876"/>
      <c r="OES79" s="876"/>
      <c r="OET79" s="876"/>
      <c r="OEU79" s="876"/>
      <c r="OEV79" s="876"/>
      <c r="OEW79" s="876"/>
      <c r="OEX79" s="876"/>
      <c r="OEY79" s="876"/>
      <c r="OEZ79" s="876"/>
      <c r="OFA79" s="876"/>
      <c r="OFB79" s="876"/>
      <c r="OFC79" s="876"/>
      <c r="OFD79" s="876"/>
      <c r="OFE79" s="876"/>
      <c r="OFF79" s="876"/>
      <c r="OFG79" s="876"/>
      <c r="OFH79" s="876"/>
      <c r="OFI79" s="876"/>
      <c r="OFJ79" s="876"/>
      <c r="OFK79" s="876"/>
      <c r="OFL79" s="876"/>
      <c r="OFM79" s="876"/>
      <c r="OFN79" s="876"/>
      <c r="OFO79" s="876"/>
      <c r="OFP79" s="876"/>
      <c r="OFQ79" s="876"/>
      <c r="OFR79" s="876"/>
      <c r="OFS79" s="876"/>
      <c r="OFT79" s="876"/>
      <c r="OFU79" s="876"/>
      <c r="OFV79" s="876"/>
      <c r="OFW79" s="876"/>
      <c r="OFX79" s="876"/>
      <c r="OFY79" s="876"/>
      <c r="OFZ79" s="876"/>
      <c r="OGA79" s="876"/>
      <c r="OGB79" s="876"/>
      <c r="OGC79" s="876"/>
      <c r="OGD79" s="876"/>
      <c r="OGE79" s="876"/>
      <c r="OGF79" s="876"/>
      <c r="OGG79" s="876"/>
      <c r="OGH79" s="876"/>
      <c r="OGI79" s="876"/>
      <c r="OGJ79" s="876"/>
      <c r="OGK79" s="876"/>
      <c r="OGL79" s="876"/>
      <c r="OGM79" s="876"/>
      <c r="OGN79" s="876"/>
      <c r="OGO79" s="876"/>
      <c r="OGP79" s="876"/>
      <c r="OGQ79" s="876"/>
      <c r="OGR79" s="876"/>
      <c r="OGS79" s="876"/>
      <c r="OGT79" s="876"/>
      <c r="OGU79" s="876"/>
      <c r="OGV79" s="876"/>
      <c r="OGW79" s="876"/>
      <c r="OGX79" s="876"/>
      <c r="OGY79" s="876"/>
      <c r="OGZ79" s="876"/>
      <c r="OHA79" s="876"/>
      <c r="OHB79" s="876"/>
      <c r="OHC79" s="876"/>
      <c r="OHD79" s="876"/>
      <c r="OHE79" s="876"/>
      <c r="OHF79" s="876"/>
      <c r="OHG79" s="876"/>
      <c r="OHH79" s="876"/>
      <c r="OHI79" s="876"/>
      <c r="OHJ79" s="876"/>
      <c r="OHK79" s="876"/>
      <c r="OHL79" s="876"/>
      <c r="OHM79" s="876"/>
      <c r="OHN79" s="876"/>
      <c r="OHO79" s="876"/>
      <c r="OHP79" s="876"/>
      <c r="OHQ79" s="876"/>
      <c r="OHR79" s="876"/>
      <c r="OHS79" s="876"/>
      <c r="OHT79" s="876"/>
      <c r="OHU79" s="876"/>
      <c r="OHV79" s="876"/>
      <c r="OHW79" s="876"/>
      <c r="OHX79" s="876"/>
      <c r="OHY79" s="876"/>
      <c r="OHZ79" s="876"/>
      <c r="OIA79" s="876"/>
      <c r="OIB79" s="876"/>
      <c r="OIC79" s="876"/>
      <c r="OID79" s="876"/>
      <c r="OIE79" s="876"/>
      <c r="OIF79" s="876"/>
      <c r="OIG79" s="876"/>
      <c r="OIH79" s="876"/>
      <c r="OII79" s="876"/>
      <c r="OIJ79" s="876"/>
      <c r="OIK79" s="876"/>
      <c r="OIL79" s="876"/>
      <c r="OIM79" s="876"/>
      <c r="OIN79" s="876"/>
      <c r="OIO79" s="876"/>
      <c r="OIP79" s="876"/>
      <c r="OIQ79" s="876"/>
      <c r="OIR79" s="876"/>
      <c r="OIS79" s="876"/>
      <c r="OIT79" s="876"/>
      <c r="OIU79" s="876"/>
      <c r="OIV79" s="876"/>
      <c r="OIW79" s="876"/>
      <c r="OIX79" s="876"/>
      <c r="OIY79" s="876"/>
      <c r="OIZ79" s="876"/>
      <c r="OJA79" s="876"/>
      <c r="OJB79" s="876"/>
      <c r="OJC79" s="876"/>
      <c r="OJD79" s="876"/>
      <c r="OJE79" s="876"/>
      <c r="OJF79" s="876"/>
      <c r="OJG79" s="876"/>
      <c r="OJH79" s="876"/>
      <c r="OJI79" s="876"/>
      <c r="OJJ79" s="876"/>
      <c r="OJK79" s="876"/>
      <c r="OJL79" s="876"/>
      <c r="OJM79" s="876"/>
      <c r="OJN79" s="876"/>
      <c r="OJO79" s="876"/>
      <c r="OJP79" s="876"/>
      <c r="OJQ79" s="876"/>
      <c r="OJR79" s="876"/>
      <c r="OJS79" s="876"/>
      <c r="OJT79" s="876"/>
      <c r="OJU79" s="876"/>
      <c r="OJV79" s="876"/>
      <c r="OJW79" s="876"/>
      <c r="OJX79" s="876"/>
      <c r="OJY79" s="876"/>
      <c r="OJZ79" s="876"/>
      <c r="OKA79" s="876"/>
      <c r="OKB79" s="876"/>
      <c r="OKC79" s="876"/>
      <c r="OKD79" s="876"/>
      <c r="OKE79" s="876"/>
      <c r="OKF79" s="876"/>
      <c r="OKG79" s="876"/>
      <c r="OKH79" s="876"/>
      <c r="OKI79" s="876"/>
      <c r="OKJ79" s="876"/>
      <c r="OKK79" s="876"/>
      <c r="OKL79" s="876"/>
      <c r="OKM79" s="876"/>
      <c r="OKN79" s="876"/>
      <c r="OKO79" s="876"/>
      <c r="OKP79" s="876"/>
      <c r="OKQ79" s="876"/>
      <c r="OKR79" s="876"/>
      <c r="OKS79" s="876"/>
      <c r="OKT79" s="876"/>
      <c r="OKU79" s="876"/>
      <c r="OKV79" s="876"/>
      <c r="OKW79" s="876"/>
      <c r="OKX79" s="876"/>
      <c r="OKY79" s="876"/>
      <c r="OKZ79" s="876"/>
      <c r="OLA79" s="876"/>
      <c r="OLB79" s="876"/>
      <c r="OLC79" s="876"/>
      <c r="OLD79" s="876"/>
      <c r="OLE79" s="876"/>
      <c r="OLF79" s="876"/>
      <c r="OLG79" s="876"/>
      <c r="OLH79" s="876"/>
      <c r="OLI79" s="876"/>
      <c r="OLJ79" s="876"/>
      <c r="OLK79" s="876"/>
      <c r="OLL79" s="876"/>
      <c r="OLM79" s="876"/>
      <c r="OLN79" s="876"/>
      <c r="OLO79" s="876"/>
      <c r="OLP79" s="876"/>
      <c r="OLQ79" s="876"/>
      <c r="OLR79" s="876"/>
      <c r="OLS79" s="876"/>
      <c r="OLT79" s="876"/>
      <c r="OLU79" s="876"/>
      <c r="OLV79" s="876"/>
      <c r="OLW79" s="876"/>
      <c r="OLX79" s="876"/>
      <c r="OLY79" s="876"/>
      <c r="OLZ79" s="876"/>
      <c r="OMA79" s="876"/>
      <c r="OMB79" s="876"/>
      <c r="OMC79" s="876"/>
      <c r="OMD79" s="876"/>
      <c r="OME79" s="876"/>
      <c r="OMF79" s="876"/>
      <c r="OMG79" s="876"/>
      <c r="OMH79" s="876"/>
      <c r="OMI79" s="876"/>
      <c r="OMJ79" s="876"/>
      <c r="OMK79" s="876"/>
      <c r="OML79" s="876"/>
      <c r="OMM79" s="876"/>
      <c r="OMN79" s="876"/>
      <c r="OMO79" s="876"/>
      <c r="OMP79" s="876"/>
      <c r="OMQ79" s="876"/>
      <c r="OMR79" s="876"/>
      <c r="OMS79" s="876"/>
      <c r="OMT79" s="876"/>
      <c r="OMU79" s="876"/>
      <c r="OMV79" s="876"/>
      <c r="OMW79" s="876"/>
      <c r="OMX79" s="876"/>
      <c r="OMY79" s="876"/>
      <c r="OMZ79" s="876"/>
      <c r="ONA79" s="876"/>
      <c r="ONB79" s="876"/>
      <c r="ONC79" s="876"/>
      <c r="OND79" s="876"/>
      <c r="ONE79" s="876"/>
      <c r="ONF79" s="876"/>
      <c r="ONG79" s="876"/>
      <c r="ONH79" s="876"/>
      <c r="ONI79" s="876"/>
      <c r="ONJ79" s="876"/>
      <c r="ONK79" s="876"/>
      <c r="ONL79" s="876"/>
      <c r="ONM79" s="876"/>
      <c r="ONN79" s="876"/>
      <c r="ONO79" s="876"/>
      <c r="ONP79" s="876"/>
      <c r="ONQ79" s="876"/>
      <c r="ONR79" s="876"/>
      <c r="ONS79" s="876"/>
      <c r="ONT79" s="876"/>
      <c r="ONU79" s="876"/>
      <c r="ONV79" s="876"/>
      <c r="ONW79" s="876"/>
      <c r="ONX79" s="876"/>
      <c r="ONY79" s="876"/>
      <c r="ONZ79" s="876"/>
      <c r="OOA79" s="876"/>
      <c r="OOB79" s="876"/>
      <c r="OOC79" s="876"/>
      <c r="OOD79" s="876"/>
      <c r="OOE79" s="876"/>
      <c r="OOF79" s="876"/>
      <c r="OOG79" s="876"/>
      <c r="OOH79" s="876"/>
      <c r="OOI79" s="876"/>
      <c r="OOJ79" s="876"/>
      <c r="OOK79" s="876"/>
      <c r="OOL79" s="876"/>
      <c r="OOM79" s="876"/>
      <c r="OON79" s="876"/>
      <c r="OOO79" s="876"/>
      <c r="OOP79" s="876"/>
      <c r="OOQ79" s="876"/>
      <c r="OOR79" s="876"/>
      <c r="OOS79" s="876"/>
      <c r="OOT79" s="876"/>
      <c r="OOU79" s="876"/>
      <c r="OOV79" s="876"/>
      <c r="OOW79" s="876"/>
      <c r="OOX79" s="876"/>
      <c r="OOY79" s="876"/>
      <c r="OOZ79" s="876"/>
      <c r="OPA79" s="876"/>
      <c r="OPB79" s="876"/>
      <c r="OPC79" s="876"/>
      <c r="OPD79" s="876"/>
      <c r="OPE79" s="876"/>
      <c r="OPF79" s="876"/>
      <c r="OPG79" s="876"/>
      <c r="OPH79" s="876"/>
      <c r="OPI79" s="876"/>
      <c r="OPJ79" s="876"/>
      <c r="OPK79" s="876"/>
      <c r="OPL79" s="876"/>
      <c r="OPM79" s="876"/>
      <c r="OPN79" s="876"/>
      <c r="OPO79" s="876"/>
      <c r="OPP79" s="876"/>
      <c r="OPQ79" s="876"/>
      <c r="OPR79" s="876"/>
      <c r="OPS79" s="876"/>
      <c r="OPT79" s="876"/>
      <c r="OPU79" s="876"/>
      <c r="OPV79" s="876"/>
      <c r="OPW79" s="876"/>
      <c r="OPX79" s="876"/>
      <c r="OPY79" s="876"/>
      <c r="OPZ79" s="876"/>
      <c r="OQA79" s="876"/>
      <c r="OQB79" s="876"/>
      <c r="OQC79" s="876"/>
      <c r="OQD79" s="876"/>
      <c r="OQE79" s="876"/>
      <c r="OQF79" s="876"/>
      <c r="OQG79" s="876"/>
      <c r="OQH79" s="876"/>
      <c r="OQI79" s="876"/>
      <c r="OQJ79" s="876"/>
      <c r="OQK79" s="876"/>
      <c r="OQL79" s="876"/>
      <c r="OQM79" s="876"/>
      <c r="OQN79" s="876"/>
      <c r="OQO79" s="876"/>
      <c r="OQP79" s="876"/>
      <c r="OQQ79" s="876"/>
      <c r="OQR79" s="876"/>
      <c r="OQS79" s="876"/>
      <c r="OQT79" s="876"/>
      <c r="OQU79" s="876"/>
      <c r="OQV79" s="876"/>
      <c r="OQW79" s="876"/>
      <c r="OQX79" s="876"/>
      <c r="OQY79" s="876"/>
      <c r="OQZ79" s="876"/>
      <c r="ORA79" s="876"/>
      <c r="ORB79" s="876"/>
      <c r="ORC79" s="876"/>
      <c r="ORD79" s="876"/>
      <c r="ORE79" s="876"/>
      <c r="ORF79" s="876"/>
      <c r="ORG79" s="876"/>
      <c r="ORH79" s="876"/>
      <c r="ORI79" s="876"/>
      <c r="ORJ79" s="876"/>
      <c r="ORK79" s="876"/>
      <c r="ORL79" s="876"/>
      <c r="ORM79" s="876"/>
      <c r="ORN79" s="876"/>
      <c r="ORO79" s="876"/>
      <c r="ORP79" s="876"/>
      <c r="ORQ79" s="876"/>
      <c r="ORR79" s="876"/>
      <c r="ORS79" s="876"/>
      <c r="ORT79" s="876"/>
      <c r="ORU79" s="876"/>
      <c r="ORV79" s="876"/>
      <c r="ORW79" s="876"/>
      <c r="ORX79" s="876"/>
      <c r="ORY79" s="876"/>
      <c r="ORZ79" s="876"/>
      <c r="OSA79" s="876"/>
      <c r="OSB79" s="876"/>
      <c r="OSC79" s="876"/>
      <c r="OSD79" s="876"/>
      <c r="OSE79" s="876"/>
      <c r="OSF79" s="876"/>
      <c r="OSG79" s="876"/>
      <c r="OSH79" s="876"/>
      <c r="OSI79" s="876"/>
      <c r="OSJ79" s="876"/>
      <c r="OSK79" s="876"/>
      <c r="OSL79" s="876"/>
      <c r="OSM79" s="876"/>
      <c r="OSN79" s="876"/>
      <c r="OSO79" s="876"/>
      <c r="OSP79" s="876"/>
      <c r="OSQ79" s="876"/>
      <c r="OSR79" s="876"/>
      <c r="OSS79" s="876"/>
      <c r="OST79" s="876"/>
      <c r="OSU79" s="876"/>
      <c r="OSV79" s="876"/>
      <c r="OSW79" s="876"/>
      <c r="OSX79" s="876"/>
      <c r="OSY79" s="876"/>
      <c r="OSZ79" s="876"/>
      <c r="OTA79" s="876"/>
      <c r="OTB79" s="876"/>
      <c r="OTC79" s="876"/>
      <c r="OTD79" s="876"/>
      <c r="OTE79" s="876"/>
      <c r="OTF79" s="876"/>
      <c r="OTG79" s="876"/>
      <c r="OTH79" s="876"/>
      <c r="OTI79" s="876"/>
      <c r="OTJ79" s="876"/>
      <c r="OTK79" s="876"/>
      <c r="OTL79" s="876"/>
      <c r="OTM79" s="876"/>
      <c r="OTN79" s="876"/>
      <c r="OTO79" s="876"/>
      <c r="OTP79" s="876"/>
      <c r="OTQ79" s="876"/>
      <c r="OTR79" s="876"/>
      <c r="OTS79" s="876"/>
      <c r="OTT79" s="876"/>
      <c r="OTU79" s="876"/>
      <c r="OTV79" s="876"/>
      <c r="OTW79" s="876"/>
      <c r="OTX79" s="876"/>
      <c r="OTY79" s="876"/>
      <c r="OTZ79" s="876"/>
      <c r="OUA79" s="876"/>
      <c r="OUB79" s="876"/>
      <c r="OUC79" s="876"/>
      <c r="OUD79" s="876"/>
      <c r="OUE79" s="876"/>
      <c r="OUF79" s="876"/>
      <c r="OUG79" s="876"/>
      <c r="OUH79" s="876"/>
      <c r="OUI79" s="876"/>
      <c r="OUJ79" s="876"/>
      <c r="OUK79" s="876"/>
      <c r="OUL79" s="876"/>
      <c r="OUM79" s="876"/>
      <c r="OUN79" s="876"/>
      <c r="OUO79" s="876"/>
      <c r="OUP79" s="876"/>
      <c r="OUQ79" s="876"/>
      <c r="OUR79" s="876"/>
      <c r="OUS79" s="876"/>
      <c r="OUT79" s="876"/>
      <c r="OUU79" s="876"/>
      <c r="OUV79" s="876"/>
      <c r="OUW79" s="876"/>
      <c r="OUX79" s="876"/>
      <c r="OUY79" s="876"/>
      <c r="OUZ79" s="876"/>
      <c r="OVA79" s="876"/>
      <c r="OVB79" s="876"/>
      <c r="OVC79" s="876"/>
      <c r="OVD79" s="876"/>
      <c r="OVE79" s="876"/>
      <c r="OVF79" s="876"/>
      <c r="OVG79" s="876"/>
      <c r="OVH79" s="876"/>
      <c r="OVI79" s="876"/>
      <c r="OVJ79" s="876"/>
      <c r="OVK79" s="876"/>
      <c r="OVL79" s="876"/>
      <c r="OVM79" s="876"/>
      <c r="OVN79" s="876"/>
      <c r="OVO79" s="876"/>
      <c r="OVP79" s="876"/>
      <c r="OVQ79" s="876"/>
      <c r="OVR79" s="876"/>
      <c r="OVS79" s="876"/>
      <c r="OVT79" s="876"/>
      <c r="OVU79" s="876"/>
      <c r="OVV79" s="876"/>
      <c r="OVW79" s="876"/>
      <c r="OVX79" s="876"/>
      <c r="OVY79" s="876"/>
      <c r="OVZ79" s="876"/>
      <c r="OWA79" s="876"/>
      <c r="OWB79" s="876"/>
      <c r="OWC79" s="876"/>
      <c r="OWD79" s="876"/>
      <c r="OWE79" s="876"/>
      <c r="OWF79" s="876"/>
      <c r="OWG79" s="876"/>
      <c r="OWH79" s="876"/>
      <c r="OWI79" s="876"/>
      <c r="OWJ79" s="876"/>
      <c r="OWK79" s="876"/>
      <c r="OWL79" s="876"/>
      <c r="OWM79" s="876"/>
      <c r="OWN79" s="876"/>
      <c r="OWO79" s="876"/>
      <c r="OWP79" s="876"/>
      <c r="OWQ79" s="876"/>
      <c r="OWR79" s="876"/>
      <c r="OWS79" s="876"/>
      <c r="OWT79" s="876"/>
      <c r="OWU79" s="876"/>
      <c r="OWV79" s="876"/>
      <c r="OWW79" s="876"/>
      <c r="OWX79" s="876"/>
      <c r="OWY79" s="876"/>
      <c r="OWZ79" s="876"/>
      <c r="OXA79" s="876"/>
      <c r="OXB79" s="876"/>
      <c r="OXC79" s="876"/>
      <c r="OXD79" s="876"/>
      <c r="OXE79" s="876"/>
      <c r="OXF79" s="876"/>
      <c r="OXG79" s="876"/>
      <c r="OXH79" s="876"/>
      <c r="OXI79" s="876"/>
      <c r="OXJ79" s="876"/>
      <c r="OXK79" s="876"/>
      <c r="OXL79" s="876"/>
      <c r="OXM79" s="876"/>
      <c r="OXN79" s="876"/>
      <c r="OXO79" s="876"/>
      <c r="OXP79" s="876"/>
      <c r="OXQ79" s="876"/>
      <c r="OXR79" s="876"/>
      <c r="OXS79" s="876"/>
      <c r="OXT79" s="876"/>
      <c r="OXU79" s="876"/>
      <c r="OXV79" s="876"/>
      <c r="OXW79" s="876"/>
      <c r="OXX79" s="876"/>
      <c r="OXY79" s="876"/>
      <c r="OXZ79" s="876"/>
      <c r="OYA79" s="876"/>
      <c r="OYB79" s="876"/>
      <c r="OYC79" s="876"/>
      <c r="OYD79" s="876"/>
      <c r="OYE79" s="876"/>
      <c r="OYF79" s="876"/>
      <c r="OYG79" s="876"/>
      <c r="OYH79" s="876"/>
      <c r="OYI79" s="876"/>
      <c r="OYJ79" s="876"/>
      <c r="OYK79" s="876"/>
      <c r="OYL79" s="876"/>
      <c r="OYM79" s="876"/>
      <c r="OYN79" s="876"/>
      <c r="OYO79" s="876"/>
      <c r="OYP79" s="876"/>
      <c r="OYQ79" s="876"/>
      <c r="OYR79" s="876"/>
      <c r="OYS79" s="876"/>
      <c r="OYT79" s="876"/>
      <c r="OYU79" s="876"/>
      <c r="OYV79" s="876"/>
      <c r="OYW79" s="876"/>
      <c r="OYX79" s="876"/>
      <c r="OYY79" s="876"/>
      <c r="OYZ79" s="876"/>
      <c r="OZA79" s="876"/>
      <c r="OZB79" s="876"/>
      <c r="OZC79" s="876"/>
      <c r="OZD79" s="876"/>
      <c r="OZE79" s="876"/>
      <c r="OZF79" s="876"/>
      <c r="OZG79" s="876"/>
      <c r="OZH79" s="876"/>
      <c r="OZI79" s="876"/>
      <c r="OZJ79" s="876"/>
      <c r="OZK79" s="876"/>
      <c r="OZL79" s="876"/>
      <c r="OZM79" s="876"/>
      <c r="OZN79" s="876"/>
      <c r="OZO79" s="876"/>
      <c r="OZP79" s="876"/>
      <c r="OZQ79" s="876"/>
      <c r="OZR79" s="876"/>
      <c r="OZS79" s="876"/>
      <c r="OZT79" s="876"/>
      <c r="OZU79" s="876"/>
      <c r="OZV79" s="876"/>
      <c r="OZW79" s="876"/>
      <c r="OZX79" s="876"/>
      <c r="OZY79" s="876"/>
      <c r="OZZ79" s="876"/>
      <c r="PAA79" s="876"/>
      <c r="PAB79" s="876"/>
      <c r="PAC79" s="876"/>
      <c r="PAD79" s="876"/>
      <c r="PAE79" s="876"/>
      <c r="PAF79" s="876"/>
      <c r="PAG79" s="876"/>
      <c r="PAH79" s="876"/>
      <c r="PAI79" s="876"/>
      <c r="PAJ79" s="876"/>
      <c r="PAK79" s="876"/>
      <c r="PAL79" s="876"/>
      <c r="PAM79" s="876"/>
      <c r="PAN79" s="876"/>
      <c r="PAO79" s="876"/>
      <c r="PAP79" s="876"/>
      <c r="PAQ79" s="876"/>
      <c r="PAR79" s="876"/>
      <c r="PAS79" s="876"/>
      <c r="PAT79" s="876"/>
      <c r="PAU79" s="876"/>
      <c r="PAV79" s="876"/>
      <c r="PAW79" s="876"/>
      <c r="PAX79" s="876"/>
      <c r="PAY79" s="876"/>
      <c r="PAZ79" s="876"/>
      <c r="PBA79" s="876"/>
      <c r="PBB79" s="876"/>
      <c r="PBC79" s="876"/>
      <c r="PBD79" s="876"/>
      <c r="PBE79" s="876"/>
      <c r="PBF79" s="876"/>
      <c r="PBG79" s="876"/>
      <c r="PBH79" s="876"/>
      <c r="PBI79" s="876"/>
      <c r="PBJ79" s="876"/>
      <c r="PBK79" s="876"/>
      <c r="PBL79" s="876"/>
      <c r="PBM79" s="876"/>
      <c r="PBN79" s="876"/>
      <c r="PBO79" s="876"/>
      <c r="PBP79" s="876"/>
      <c r="PBQ79" s="876"/>
      <c r="PBR79" s="876"/>
      <c r="PBS79" s="876"/>
      <c r="PBT79" s="876"/>
      <c r="PBU79" s="876"/>
      <c r="PBV79" s="876"/>
      <c r="PBW79" s="876"/>
      <c r="PBX79" s="876"/>
      <c r="PBY79" s="876"/>
      <c r="PBZ79" s="876"/>
      <c r="PCA79" s="876"/>
      <c r="PCB79" s="876"/>
      <c r="PCC79" s="876"/>
      <c r="PCD79" s="876"/>
      <c r="PCE79" s="876"/>
      <c r="PCF79" s="876"/>
      <c r="PCG79" s="876"/>
      <c r="PCH79" s="876"/>
      <c r="PCI79" s="876"/>
      <c r="PCJ79" s="876"/>
      <c r="PCK79" s="876"/>
      <c r="PCL79" s="876"/>
      <c r="PCM79" s="876"/>
      <c r="PCN79" s="876"/>
      <c r="PCO79" s="876"/>
      <c r="PCP79" s="876"/>
      <c r="PCQ79" s="876"/>
      <c r="PCR79" s="876"/>
      <c r="PCS79" s="876"/>
      <c r="PCT79" s="876"/>
      <c r="PCU79" s="876"/>
      <c r="PCV79" s="876"/>
      <c r="PCW79" s="876"/>
      <c r="PCX79" s="876"/>
      <c r="PCY79" s="876"/>
      <c r="PCZ79" s="876"/>
      <c r="PDA79" s="876"/>
      <c r="PDB79" s="876"/>
      <c r="PDC79" s="876"/>
      <c r="PDD79" s="876"/>
      <c r="PDE79" s="876"/>
      <c r="PDF79" s="876"/>
      <c r="PDG79" s="876"/>
      <c r="PDH79" s="876"/>
      <c r="PDI79" s="876"/>
      <c r="PDJ79" s="876"/>
      <c r="PDK79" s="876"/>
      <c r="PDL79" s="876"/>
      <c r="PDM79" s="876"/>
      <c r="PDN79" s="876"/>
      <c r="PDO79" s="876"/>
      <c r="PDP79" s="876"/>
      <c r="PDQ79" s="876"/>
      <c r="PDR79" s="876"/>
      <c r="PDS79" s="876"/>
      <c r="PDT79" s="876"/>
      <c r="PDU79" s="876"/>
      <c r="PDV79" s="876"/>
      <c r="PDW79" s="876"/>
      <c r="PDX79" s="876"/>
      <c r="PDY79" s="876"/>
      <c r="PDZ79" s="876"/>
      <c r="PEA79" s="876"/>
      <c r="PEB79" s="876"/>
      <c r="PEC79" s="876"/>
      <c r="PED79" s="876"/>
      <c r="PEE79" s="876"/>
      <c r="PEF79" s="876"/>
      <c r="PEG79" s="876"/>
      <c r="PEH79" s="876"/>
      <c r="PEI79" s="876"/>
      <c r="PEJ79" s="876"/>
      <c r="PEK79" s="876"/>
      <c r="PEL79" s="876"/>
      <c r="PEM79" s="876"/>
      <c r="PEN79" s="876"/>
      <c r="PEO79" s="876"/>
      <c r="PEP79" s="876"/>
      <c r="PEQ79" s="876"/>
      <c r="PER79" s="876"/>
      <c r="PES79" s="876"/>
      <c r="PET79" s="876"/>
      <c r="PEU79" s="876"/>
      <c r="PEV79" s="876"/>
      <c r="PEW79" s="876"/>
      <c r="PEX79" s="876"/>
      <c r="PEY79" s="876"/>
      <c r="PEZ79" s="876"/>
      <c r="PFA79" s="876"/>
      <c r="PFB79" s="876"/>
      <c r="PFC79" s="876"/>
      <c r="PFD79" s="876"/>
      <c r="PFE79" s="876"/>
      <c r="PFF79" s="876"/>
      <c r="PFG79" s="876"/>
      <c r="PFH79" s="876"/>
      <c r="PFI79" s="876"/>
      <c r="PFJ79" s="876"/>
      <c r="PFK79" s="876"/>
      <c r="PFL79" s="876"/>
      <c r="PFM79" s="876"/>
      <c r="PFN79" s="876"/>
      <c r="PFO79" s="876"/>
      <c r="PFP79" s="876"/>
      <c r="PFQ79" s="876"/>
      <c r="PFR79" s="876"/>
      <c r="PFS79" s="876"/>
      <c r="PFT79" s="876"/>
      <c r="PFU79" s="876"/>
      <c r="PFV79" s="876"/>
      <c r="PFW79" s="876"/>
      <c r="PFX79" s="876"/>
      <c r="PFY79" s="876"/>
      <c r="PFZ79" s="876"/>
      <c r="PGA79" s="876"/>
      <c r="PGB79" s="876"/>
      <c r="PGC79" s="876"/>
      <c r="PGD79" s="876"/>
      <c r="PGE79" s="876"/>
      <c r="PGF79" s="876"/>
      <c r="PGG79" s="876"/>
      <c r="PGH79" s="876"/>
      <c r="PGI79" s="876"/>
      <c r="PGJ79" s="876"/>
      <c r="PGK79" s="876"/>
      <c r="PGL79" s="876"/>
      <c r="PGM79" s="876"/>
      <c r="PGN79" s="876"/>
      <c r="PGO79" s="876"/>
      <c r="PGP79" s="876"/>
      <c r="PGQ79" s="876"/>
      <c r="PGR79" s="876"/>
      <c r="PGS79" s="876"/>
      <c r="PGT79" s="876"/>
      <c r="PGU79" s="876"/>
      <c r="PGV79" s="876"/>
      <c r="PGW79" s="876"/>
      <c r="PGX79" s="876"/>
      <c r="PGY79" s="876"/>
      <c r="PGZ79" s="876"/>
      <c r="PHA79" s="876"/>
      <c r="PHB79" s="876"/>
      <c r="PHC79" s="876"/>
      <c r="PHD79" s="876"/>
      <c r="PHE79" s="876"/>
      <c r="PHF79" s="876"/>
      <c r="PHG79" s="876"/>
      <c r="PHH79" s="876"/>
      <c r="PHI79" s="876"/>
      <c r="PHJ79" s="876"/>
      <c r="PHK79" s="876"/>
      <c r="PHL79" s="876"/>
      <c r="PHM79" s="876"/>
      <c r="PHN79" s="876"/>
      <c r="PHO79" s="876"/>
      <c r="PHP79" s="876"/>
      <c r="PHQ79" s="876"/>
      <c r="PHR79" s="876"/>
      <c r="PHS79" s="876"/>
      <c r="PHT79" s="876"/>
      <c r="PHU79" s="876"/>
      <c r="PHV79" s="876"/>
      <c r="PHW79" s="876"/>
      <c r="PHX79" s="876"/>
      <c r="PHY79" s="876"/>
      <c r="PHZ79" s="876"/>
      <c r="PIA79" s="876"/>
      <c r="PIB79" s="876"/>
      <c r="PIC79" s="876"/>
      <c r="PID79" s="876"/>
      <c r="PIE79" s="876"/>
      <c r="PIF79" s="876"/>
      <c r="PIG79" s="876"/>
      <c r="PIH79" s="876"/>
      <c r="PII79" s="876"/>
      <c r="PIJ79" s="876"/>
      <c r="PIK79" s="876"/>
      <c r="PIL79" s="876"/>
      <c r="PIM79" s="876"/>
      <c r="PIN79" s="876"/>
      <c r="PIO79" s="876"/>
      <c r="PIP79" s="876"/>
      <c r="PIQ79" s="876"/>
      <c r="PIR79" s="876"/>
      <c r="PIS79" s="876"/>
      <c r="PIT79" s="876"/>
      <c r="PIU79" s="876"/>
      <c r="PIV79" s="876"/>
      <c r="PIW79" s="876"/>
      <c r="PIX79" s="876"/>
      <c r="PIY79" s="876"/>
      <c r="PIZ79" s="876"/>
      <c r="PJA79" s="876"/>
      <c r="PJB79" s="876"/>
      <c r="PJC79" s="876"/>
      <c r="PJD79" s="876"/>
      <c r="PJE79" s="876"/>
      <c r="PJF79" s="876"/>
      <c r="PJG79" s="876"/>
      <c r="PJH79" s="876"/>
      <c r="PJI79" s="876"/>
      <c r="PJJ79" s="876"/>
      <c r="PJK79" s="876"/>
      <c r="PJL79" s="876"/>
      <c r="PJM79" s="876"/>
      <c r="PJN79" s="876"/>
      <c r="PJO79" s="876"/>
      <c r="PJP79" s="876"/>
      <c r="PJQ79" s="876"/>
      <c r="PJR79" s="876"/>
      <c r="PJS79" s="876"/>
      <c r="PJT79" s="876"/>
      <c r="PJU79" s="876"/>
      <c r="PJV79" s="876"/>
      <c r="PJW79" s="876"/>
      <c r="PJX79" s="876"/>
      <c r="PJY79" s="876"/>
      <c r="PJZ79" s="876"/>
      <c r="PKA79" s="876"/>
      <c r="PKB79" s="876"/>
      <c r="PKC79" s="876"/>
      <c r="PKD79" s="876"/>
      <c r="PKE79" s="876"/>
      <c r="PKF79" s="876"/>
      <c r="PKG79" s="876"/>
      <c r="PKH79" s="876"/>
      <c r="PKI79" s="876"/>
      <c r="PKJ79" s="876"/>
      <c r="PKK79" s="876"/>
      <c r="PKL79" s="876"/>
      <c r="PKM79" s="876"/>
      <c r="PKN79" s="876"/>
      <c r="PKO79" s="876"/>
      <c r="PKP79" s="876"/>
      <c r="PKQ79" s="876"/>
      <c r="PKR79" s="876"/>
      <c r="PKS79" s="876"/>
      <c r="PKT79" s="876"/>
      <c r="PKU79" s="876"/>
      <c r="PKV79" s="876"/>
      <c r="PKW79" s="876"/>
      <c r="PKX79" s="876"/>
      <c r="PKY79" s="876"/>
      <c r="PKZ79" s="876"/>
      <c r="PLA79" s="876"/>
      <c r="PLB79" s="876"/>
      <c r="PLC79" s="876"/>
      <c r="PLD79" s="876"/>
      <c r="PLE79" s="876"/>
      <c r="PLF79" s="876"/>
      <c r="PLG79" s="876"/>
      <c r="PLH79" s="876"/>
      <c r="PLI79" s="876"/>
      <c r="PLJ79" s="876"/>
      <c r="PLK79" s="876"/>
      <c r="PLL79" s="876"/>
      <c r="PLM79" s="876"/>
      <c r="PLN79" s="876"/>
      <c r="PLO79" s="876"/>
      <c r="PLP79" s="876"/>
      <c r="PLQ79" s="876"/>
      <c r="PLR79" s="876"/>
      <c r="PLS79" s="876"/>
      <c r="PLT79" s="876"/>
      <c r="PLU79" s="876"/>
      <c r="PLV79" s="876"/>
      <c r="PLW79" s="876"/>
      <c r="PLX79" s="876"/>
      <c r="PLY79" s="876"/>
      <c r="PLZ79" s="876"/>
      <c r="PMA79" s="876"/>
      <c r="PMB79" s="876"/>
      <c r="PMC79" s="876"/>
      <c r="PMD79" s="876"/>
      <c r="PME79" s="876"/>
      <c r="PMF79" s="876"/>
      <c r="PMG79" s="876"/>
      <c r="PMH79" s="876"/>
      <c r="PMI79" s="876"/>
      <c r="PMJ79" s="876"/>
      <c r="PMK79" s="876"/>
      <c r="PML79" s="876"/>
      <c r="PMM79" s="876"/>
      <c r="PMN79" s="876"/>
      <c r="PMO79" s="876"/>
      <c r="PMP79" s="876"/>
      <c r="PMQ79" s="876"/>
      <c r="PMR79" s="876"/>
      <c r="PMS79" s="876"/>
      <c r="PMT79" s="876"/>
      <c r="PMU79" s="876"/>
      <c r="PMV79" s="876"/>
      <c r="PMW79" s="876"/>
      <c r="PMX79" s="876"/>
      <c r="PMY79" s="876"/>
      <c r="PMZ79" s="876"/>
      <c r="PNA79" s="876"/>
      <c r="PNB79" s="876"/>
      <c r="PNC79" s="876"/>
      <c r="PND79" s="876"/>
      <c r="PNE79" s="876"/>
      <c r="PNF79" s="876"/>
      <c r="PNG79" s="876"/>
      <c r="PNH79" s="876"/>
      <c r="PNI79" s="876"/>
      <c r="PNJ79" s="876"/>
      <c r="PNK79" s="876"/>
      <c r="PNL79" s="876"/>
      <c r="PNM79" s="876"/>
      <c r="PNN79" s="876"/>
      <c r="PNO79" s="876"/>
      <c r="PNP79" s="876"/>
      <c r="PNQ79" s="876"/>
      <c r="PNR79" s="876"/>
      <c r="PNS79" s="876"/>
      <c r="PNT79" s="876"/>
      <c r="PNU79" s="876"/>
      <c r="PNV79" s="876"/>
      <c r="PNW79" s="876"/>
      <c r="PNX79" s="876"/>
      <c r="PNY79" s="876"/>
      <c r="PNZ79" s="876"/>
      <c r="POA79" s="876"/>
      <c r="POB79" s="876"/>
      <c r="POC79" s="876"/>
      <c r="POD79" s="876"/>
      <c r="POE79" s="876"/>
      <c r="POF79" s="876"/>
      <c r="POG79" s="876"/>
      <c r="POH79" s="876"/>
      <c r="POI79" s="876"/>
      <c r="POJ79" s="876"/>
      <c r="POK79" s="876"/>
      <c r="POL79" s="876"/>
      <c r="POM79" s="876"/>
      <c r="PON79" s="876"/>
      <c r="POO79" s="876"/>
      <c r="POP79" s="876"/>
      <c r="POQ79" s="876"/>
      <c r="POR79" s="876"/>
      <c r="POS79" s="876"/>
      <c r="POT79" s="876"/>
      <c r="POU79" s="876"/>
      <c r="POV79" s="876"/>
      <c r="POW79" s="876"/>
      <c r="POX79" s="876"/>
      <c r="POY79" s="876"/>
      <c r="POZ79" s="876"/>
      <c r="PPA79" s="876"/>
      <c r="PPB79" s="876"/>
      <c r="PPC79" s="876"/>
      <c r="PPD79" s="876"/>
      <c r="PPE79" s="876"/>
      <c r="PPF79" s="876"/>
      <c r="PPG79" s="876"/>
      <c r="PPH79" s="876"/>
      <c r="PPI79" s="876"/>
      <c r="PPJ79" s="876"/>
      <c r="PPK79" s="876"/>
      <c r="PPL79" s="876"/>
      <c r="PPM79" s="876"/>
      <c r="PPN79" s="876"/>
      <c r="PPO79" s="876"/>
      <c r="PPP79" s="876"/>
      <c r="PPQ79" s="876"/>
      <c r="PPR79" s="876"/>
      <c r="PPS79" s="876"/>
      <c r="PPT79" s="876"/>
      <c r="PPU79" s="876"/>
      <c r="PPV79" s="876"/>
      <c r="PPW79" s="876"/>
      <c r="PPX79" s="876"/>
      <c r="PPY79" s="876"/>
      <c r="PPZ79" s="876"/>
      <c r="PQA79" s="876"/>
      <c r="PQB79" s="876"/>
      <c r="PQC79" s="876"/>
      <c r="PQD79" s="876"/>
      <c r="PQE79" s="876"/>
      <c r="PQF79" s="876"/>
      <c r="PQG79" s="876"/>
      <c r="PQH79" s="876"/>
      <c r="PQI79" s="876"/>
      <c r="PQJ79" s="876"/>
      <c r="PQK79" s="876"/>
      <c r="PQL79" s="876"/>
      <c r="PQM79" s="876"/>
      <c r="PQN79" s="876"/>
      <c r="PQO79" s="876"/>
      <c r="PQP79" s="876"/>
      <c r="PQQ79" s="876"/>
      <c r="PQR79" s="876"/>
      <c r="PQS79" s="876"/>
      <c r="PQT79" s="876"/>
      <c r="PQU79" s="876"/>
      <c r="PQV79" s="876"/>
      <c r="PQW79" s="876"/>
      <c r="PQX79" s="876"/>
      <c r="PQY79" s="876"/>
      <c r="PQZ79" s="876"/>
      <c r="PRA79" s="876"/>
      <c r="PRB79" s="876"/>
      <c r="PRC79" s="876"/>
      <c r="PRD79" s="876"/>
      <c r="PRE79" s="876"/>
      <c r="PRF79" s="876"/>
      <c r="PRG79" s="876"/>
      <c r="PRH79" s="876"/>
      <c r="PRI79" s="876"/>
      <c r="PRJ79" s="876"/>
      <c r="PRK79" s="876"/>
      <c r="PRL79" s="876"/>
      <c r="PRM79" s="876"/>
      <c r="PRN79" s="876"/>
      <c r="PRO79" s="876"/>
      <c r="PRP79" s="876"/>
      <c r="PRQ79" s="876"/>
      <c r="PRR79" s="876"/>
      <c r="PRS79" s="876"/>
      <c r="PRT79" s="876"/>
      <c r="PRU79" s="876"/>
      <c r="PRV79" s="876"/>
      <c r="PRW79" s="876"/>
      <c r="PRX79" s="876"/>
      <c r="PRY79" s="876"/>
      <c r="PRZ79" s="876"/>
      <c r="PSA79" s="876"/>
      <c r="PSB79" s="876"/>
      <c r="PSC79" s="876"/>
      <c r="PSD79" s="876"/>
      <c r="PSE79" s="876"/>
      <c r="PSF79" s="876"/>
      <c r="PSG79" s="876"/>
      <c r="PSH79" s="876"/>
      <c r="PSI79" s="876"/>
      <c r="PSJ79" s="876"/>
      <c r="PSK79" s="876"/>
      <c r="PSL79" s="876"/>
      <c r="PSM79" s="876"/>
      <c r="PSN79" s="876"/>
      <c r="PSO79" s="876"/>
      <c r="PSP79" s="876"/>
      <c r="PSQ79" s="876"/>
      <c r="PSR79" s="876"/>
      <c r="PSS79" s="876"/>
      <c r="PST79" s="876"/>
      <c r="PSU79" s="876"/>
      <c r="PSV79" s="876"/>
      <c r="PSW79" s="876"/>
      <c r="PSX79" s="876"/>
      <c r="PSY79" s="876"/>
      <c r="PSZ79" s="876"/>
      <c r="PTA79" s="876"/>
      <c r="PTB79" s="876"/>
      <c r="PTC79" s="876"/>
      <c r="PTD79" s="876"/>
      <c r="PTE79" s="876"/>
      <c r="PTF79" s="876"/>
      <c r="PTG79" s="876"/>
      <c r="PTH79" s="876"/>
      <c r="PTI79" s="876"/>
      <c r="PTJ79" s="876"/>
      <c r="PTK79" s="876"/>
      <c r="PTL79" s="876"/>
      <c r="PTM79" s="876"/>
      <c r="PTN79" s="876"/>
      <c r="PTO79" s="876"/>
      <c r="PTP79" s="876"/>
      <c r="PTQ79" s="876"/>
      <c r="PTR79" s="876"/>
      <c r="PTS79" s="876"/>
      <c r="PTT79" s="876"/>
      <c r="PTU79" s="876"/>
      <c r="PTV79" s="876"/>
      <c r="PTW79" s="876"/>
      <c r="PTX79" s="876"/>
      <c r="PTY79" s="876"/>
      <c r="PTZ79" s="876"/>
      <c r="PUA79" s="876"/>
      <c r="PUB79" s="876"/>
      <c r="PUC79" s="876"/>
      <c r="PUD79" s="876"/>
      <c r="PUE79" s="876"/>
      <c r="PUF79" s="876"/>
      <c r="PUG79" s="876"/>
      <c r="PUH79" s="876"/>
      <c r="PUI79" s="876"/>
      <c r="PUJ79" s="876"/>
      <c r="PUK79" s="876"/>
      <c r="PUL79" s="876"/>
      <c r="PUM79" s="876"/>
      <c r="PUN79" s="876"/>
      <c r="PUO79" s="876"/>
      <c r="PUP79" s="876"/>
      <c r="PUQ79" s="876"/>
      <c r="PUR79" s="876"/>
      <c r="PUS79" s="876"/>
      <c r="PUT79" s="876"/>
      <c r="PUU79" s="876"/>
      <c r="PUV79" s="876"/>
      <c r="PUW79" s="876"/>
      <c r="PUX79" s="876"/>
      <c r="PUY79" s="876"/>
      <c r="PUZ79" s="876"/>
      <c r="PVA79" s="876"/>
      <c r="PVB79" s="876"/>
      <c r="PVC79" s="876"/>
      <c r="PVD79" s="876"/>
      <c r="PVE79" s="876"/>
      <c r="PVF79" s="876"/>
      <c r="PVG79" s="876"/>
      <c r="PVH79" s="876"/>
      <c r="PVI79" s="876"/>
      <c r="PVJ79" s="876"/>
      <c r="PVK79" s="876"/>
      <c r="PVL79" s="876"/>
      <c r="PVM79" s="876"/>
      <c r="PVN79" s="876"/>
      <c r="PVO79" s="876"/>
      <c r="PVP79" s="876"/>
      <c r="PVQ79" s="876"/>
      <c r="PVR79" s="876"/>
      <c r="PVS79" s="876"/>
      <c r="PVT79" s="876"/>
      <c r="PVU79" s="876"/>
      <c r="PVV79" s="876"/>
      <c r="PVW79" s="876"/>
      <c r="PVX79" s="876"/>
      <c r="PVY79" s="876"/>
      <c r="PVZ79" s="876"/>
      <c r="PWA79" s="876"/>
      <c r="PWB79" s="876"/>
      <c r="PWC79" s="876"/>
      <c r="PWD79" s="876"/>
      <c r="PWE79" s="876"/>
      <c r="PWF79" s="876"/>
      <c r="PWG79" s="876"/>
      <c r="PWH79" s="876"/>
      <c r="PWI79" s="876"/>
      <c r="PWJ79" s="876"/>
      <c r="PWK79" s="876"/>
      <c r="PWL79" s="876"/>
      <c r="PWM79" s="876"/>
      <c r="PWN79" s="876"/>
      <c r="PWO79" s="876"/>
      <c r="PWP79" s="876"/>
      <c r="PWQ79" s="876"/>
      <c r="PWR79" s="876"/>
      <c r="PWS79" s="876"/>
      <c r="PWT79" s="876"/>
      <c r="PWU79" s="876"/>
      <c r="PWV79" s="876"/>
      <c r="PWW79" s="876"/>
      <c r="PWX79" s="876"/>
      <c r="PWY79" s="876"/>
      <c r="PWZ79" s="876"/>
      <c r="PXA79" s="876"/>
      <c r="PXB79" s="876"/>
      <c r="PXC79" s="876"/>
      <c r="PXD79" s="876"/>
      <c r="PXE79" s="876"/>
      <c r="PXF79" s="876"/>
      <c r="PXG79" s="876"/>
      <c r="PXH79" s="876"/>
      <c r="PXI79" s="876"/>
      <c r="PXJ79" s="876"/>
      <c r="PXK79" s="876"/>
      <c r="PXL79" s="876"/>
      <c r="PXM79" s="876"/>
      <c r="PXN79" s="876"/>
      <c r="PXO79" s="876"/>
      <c r="PXP79" s="876"/>
      <c r="PXQ79" s="876"/>
      <c r="PXR79" s="876"/>
      <c r="PXS79" s="876"/>
      <c r="PXT79" s="876"/>
      <c r="PXU79" s="876"/>
      <c r="PXV79" s="876"/>
      <c r="PXW79" s="876"/>
      <c r="PXX79" s="876"/>
      <c r="PXY79" s="876"/>
      <c r="PXZ79" s="876"/>
      <c r="PYA79" s="876"/>
      <c r="PYB79" s="876"/>
      <c r="PYC79" s="876"/>
      <c r="PYD79" s="876"/>
      <c r="PYE79" s="876"/>
      <c r="PYF79" s="876"/>
      <c r="PYG79" s="876"/>
      <c r="PYH79" s="876"/>
      <c r="PYI79" s="876"/>
      <c r="PYJ79" s="876"/>
      <c r="PYK79" s="876"/>
      <c r="PYL79" s="876"/>
      <c r="PYM79" s="876"/>
      <c r="PYN79" s="876"/>
      <c r="PYO79" s="876"/>
      <c r="PYP79" s="876"/>
      <c r="PYQ79" s="876"/>
      <c r="PYR79" s="876"/>
      <c r="PYS79" s="876"/>
      <c r="PYT79" s="876"/>
      <c r="PYU79" s="876"/>
      <c r="PYV79" s="876"/>
      <c r="PYW79" s="876"/>
      <c r="PYX79" s="876"/>
      <c r="PYY79" s="876"/>
      <c r="PYZ79" s="876"/>
      <c r="PZA79" s="876"/>
      <c r="PZB79" s="876"/>
      <c r="PZC79" s="876"/>
      <c r="PZD79" s="876"/>
      <c r="PZE79" s="876"/>
      <c r="PZF79" s="876"/>
      <c r="PZG79" s="876"/>
      <c r="PZH79" s="876"/>
      <c r="PZI79" s="876"/>
      <c r="PZJ79" s="876"/>
      <c r="PZK79" s="876"/>
      <c r="PZL79" s="876"/>
      <c r="PZM79" s="876"/>
      <c r="PZN79" s="876"/>
      <c r="PZO79" s="876"/>
      <c r="PZP79" s="876"/>
      <c r="PZQ79" s="876"/>
      <c r="PZR79" s="876"/>
      <c r="PZS79" s="876"/>
      <c r="PZT79" s="876"/>
      <c r="PZU79" s="876"/>
      <c r="PZV79" s="876"/>
      <c r="PZW79" s="876"/>
      <c r="PZX79" s="876"/>
      <c r="PZY79" s="876"/>
      <c r="PZZ79" s="876"/>
      <c r="QAA79" s="876"/>
      <c r="QAB79" s="876"/>
      <c r="QAC79" s="876"/>
      <c r="QAD79" s="876"/>
      <c r="QAE79" s="876"/>
      <c r="QAF79" s="876"/>
      <c r="QAG79" s="876"/>
      <c r="QAH79" s="876"/>
      <c r="QAI79" s="876"/>
      <c r="QAJ79" s="876"/>
      <c r="QAK79" s="876"/>
      <c r="QAL79" s="876"/>
      <c r="QAM79" s="876"/>
      <c r="QAN79" s="876"/>
      <c r="QAO79" s="876"/>
      <c r="QAP79" s="876"/>
      <c r="QAQ79" s="876"/>
      <c r="QAR79" s="876"/>
      <c r="QAS79" s="876"/>
      <c r="QAT79" s="876"/>
      <c r="QAU79" s="876"/>
      <c r="QAV79" s="876"/>
      <c r="QAW79" s="876"/>
      <c r="QAX79" s="876"/>
      <c r="QAY79" s="876"/>
      <c r="QAZ79" s="876"/>
      <c r="QBA79" s="876"/>
      <c r="QBB79" s="876"/>
      <c r="QBC79" s="876"/>
      <c r="QBD79" s="876"/>
      <c r="QBE79" s="876"/>
      <c r="QBF79" s="876"/>
      <c r="QBG79" s="876"/>
      <c r="QBH79" s="876"/>
      <c r="QBI79" s="876"/>
      <c r="QBJ79" s="876"/>
      <c r="QBK79" s="876"/>
      <c r="QBL79" s="876"/>
      <c r="QBM79" s="876"/>
      <c r="QBN79" s="876"/>
      <c r="QBO79" s="876"/>
      <c r="QBP79" s="876"/>
      <c r="QBQ79" s="876"/>
      <c r="QBR79" s="876"/>
      <c r="QBS79" s="876"/>
      <c r="QBT79" s="876"/>
      <c r="QBU79" s="876"/>
      <c r="QBV79" s="876"/>
      <c r="QBW79" s="876"/>
      <c r="QBX79" s="876"/>
      <c r="QBY79" s="876"/>
      <c r="QBZ79" s="876"/>
      <c r="QCA79" s="876"/>
      <c r="QCB79" s="876"/>
      <c r="QCC79" s="876"/>
      <c r="QCD79" s="876"/>
      <c r="QCE79" s="876"/>
      <c r="QCF79" s="876"/>
      <c r="QCG79" s="876"/>
      <c r="QCH79" s="876"/>
      <c r="QCI79" s="876"/>
      <c r="QCJ79" s="876"/>
      <c r="QCK79" s="876"/>
      <c r="QCL79" s="876"/>
      <c r="QCM79" s="876"/>
      <c r="QCN79" s="876"/>
      <c r="QCO79" s="876"/>
      <c r="QCP79" s="876"/>
      <c r="QCQ79" s="876"/>
      <c r="QCR79" s="876"/>
      <c r="QCS79" s="876"/>
      <c r="QCT79" s="876"/>
      <c r="QCU79" s="876"/>
      <c r="QCV79" s="876"/>
      <c r="QCW79" s="876"/>
      <c r="QCX79" s="876"/>
      <c r="QCY79" s="876"/>
      <c r="QCZ79" s="876"/>
      <c r="QDA79" s="876"/>
      <c r="QDB79" s="876"/>
      <c r="QDC79" s="876"/>
      <c r="QDD79" s="876"/>
      <c r="QDE79" s="876"/>
      <c r="QDF79" s="876"/>
      <c r="QDG79" s="876"/>
      <c r="QDH79" s="876"/>
      <c r="QDI79" s="876"/>
      <c r="QDJ79" s="876"/>
      <c r="QDK79" s="876"/>
      <c r="QDL79" s="876"/>
      <c r="QDM79" s="876"/>
      <c r="QDN79" s="876"/>
      <c r="QDO79" s="876"/>
      <c r="QDP79" s="876"/>
      <c r="QDQ79" s="876"/>
      <c r="QDR79" s="876"/>
      <c r="QDS79" s="876"/>
      <c r="QDT79" s="876"/>
      <c r="QDU79" s="876"/>
      <c r="QDV79" s="876"/>
      <c r="QDW79" s="876"/>
      <c r="QDX79" s="876"/>
      <c r="QDY79" s="876"/>
      <c r="QDZ79" s="876"/>
      <c r="QEA79" s="876"/>
      <c r="QEB79" s="876"/>
      <c r="QEC79" s="876"/>
      <c r="QED79" s="876"/>
      <c r="QEE79" s="876"/>
      <c r="QEF79" s="876"/>
      <c r="QEG79" s="876"/>
      <c r="QEH79" s="876"/>
      <c r="QEI79" s="876"/>
      <c r="QEJ79" s="876"/>
      <c r="QEK79" s="876"/>
      <c r="QEL79" s="876"/>
      <c r="QEM79" s="876"/>
      <c r="QEN79" s="876"/>
      <c r="QEO79" s="876"/>
      <c r="QEP79" s="876"/>
      <c r="QEQ79" s="876"/>
      <c r="QER79" s="876"/>
      <c r="QES79" s="876"/>
      <c r="QET79" s="876"/>
      <c r="QEU79" s="876"/>
      <c r="QEV79" s="876"/>
      <c r="QEW79" s="876"/>
      <c r="QEX79" s="876"/>
      <c r="QEY79" s="876"/>
      <c r="QEZ79" s="876"/>
      <c r="QFA79" s="876"/>
      <c r="QFB79" s="876"/>
      <c r="QFC79" s="876"/>
      <c r="QFD79" s="876"/>
      <c r="QFE79" s="876"/>
      <c r="QFF79" s="876"/>
      <c r="QFG79" s="876"/>
      <c r="QFH79" s="876"/>
      <c r="QFI79" s="876"/>
      <c r="QFJ79" s="876"/>
      <c r="QFK79" s="876"/>
      <c r="QFL79" s="876"/>
      <c r="QFM79" s="876"/>
      <c r="QFN79" s="876"/>
      <c r="QFO79" s="876"/>
      <c r="QFP79" s="876"/>
      <c r="QFQ79" s="876"/>
      <c r="QFR79" s="876"/>
      <c r="QFS79" s="876"/>
      <c r="QFT79" s="876"/>
      <c r="QFU79" s="876"/>
      <c r="QFV79" s="876"/>
      <c r="QFW79" s="876"/>
      <c r="QFX79" s="876"/>
      <c r="QFY79" s="876"/>
      <c r="QFZ79" s="876"/>
      <c r="QGA79" s="876"/>
      <c r="QGB79" s="876"/>
      <c r="QGC79" s="876"/>
      <c r="QGD79" s="876"/>
      <c r="QGE79" s="876"/>
      <c r="QGF79" s="876"/>
      <c r="QGG79" s="876"/>
      <c r="QGH79" s="876"/>
      <c r="QGI79" s="876"/>
      <c r="QGJ79" s="876"/>
      <c r="QGK79" s="876"/>
      <c r="QGL79" s="876"/>
      <c r="QGM79" s="876"/>
      <c r="QGN79" s="876"/>
      <c r="QGO79" s="876"/>
      <c r="QGP79" s="876"/>
      <c r="QGQ79" s="876"/>
      <c r="QGR79" s="876"/>
      <c r="QGS79" s="876"/>
      <c r="QGT79" s="876"/>
      <c r="QGU79" s="876"/>
      <c r="QGV79" s="876"/>
      <c r="QGW79" s="876"/>
      <c r="QGX79" s="876"/>
      <c r="QGY79" s="876"/>
      <c r="QGZ79" s="876"/>
      <c r="QHA79" s="876"/>
      <c r="QHB79" s="876"/>
      <c r="QHC79" s="876"/>
      <c r="QHD79" s="876"/>
      <c r="QHE79" s="876"/>
      <c r="QHF79" s="876"/>
      <c r="QHG79" s="876"/>
      <c r="QHH79" s="876"/>
      <c r="QHI79" s="876"/>
      <c r="QHJ79" s="876"/>
      <c r="QHK79" s="876"/>
      <c r="QHL79" s="876"/>
      <c r="QHM79" s="876"/>
      <c r="QHN79" s="876"/>
      <c r="QHO79" s="876"/>
      <c r="QHP79" s="876"/>
      <c r="QHQ79" s="876"/>
      <c r="QHR79" s="876"/>
      <c r="QHS79" s="876"/>
      <c r="QHT79" s="876"/>
      <c r="QHU79" s="876"/>
      <c r="QHV79" s="876"/>
      <c r="QHW79" s="876"/>
      <c r="QHX79" s="876"/>
      <c r="QHY79" s="876"/>
      <c r="QHZ79" s="876"/>
      <c r="QIA79" s="876"/>
      <c r="QIB79" s="876"/>
      <c r="QIC79" s="876"/>
      <c r="QID79" s="876"/>
      <c r="QIE79" s="876"/>
      <c r="QIF79" s="876"/>
      <c r="QIG79" s="876"/>
      <c r="QIH79" s="876"/>
      <c r="QII79" s="876"/>
      <c r="QIJ79" s="876"/>
      <c r="QIK79" s="876"/>
      <c r="QIL79" s="876"/>
      <c r="QIM79" s="876"/>
      <c r="QIN79" s="876"/>
      <c r="QIO79" s="876"/>
      <c r="QIP79" s="876"/>
      <c r="QIQ79" s="876"/>
      <c r="QIR79" s="876"/>
      <c r="QIS79" s="876"/>
      <c r="QIT79" s="876"/>
      <c r="QIU79" s="876"/>
      <c r="QIV79" s="876"/>
      <c r="QIW79" s="876"/>
      <c r="QIX79" s="876"/>
      <c r="QIY79" s="876"/>
      <c r="QIZ79" s="876"/>
      <c r="QJA79" s="876"/>
      <c r="QJB79" s="876"/>
      <c r="QJC79" s="876"/>
      <c r="QJD79" s="876"/>
      <c r="QJE79" s="876"/>
      <c r="QJF79" s="876"/>
      <c r="QJG79" s="876"/>
      <c r="QJH79" s="876"/>
      <c r="QJI79" s="876"/>
      <c r="QJJ79" s="876"/>
      <c r="QJK79" s="876"/>
      <c r="QJL79" s="876"/>
      <c r="QJM79" s="876"/>
      <c r="QJN79" s="876"/>
      <c r="QJO79" s="876"/>
      <c r="QJP79" s="876"/>
      <c r="QJQ79" s="876"/>
      <c r="QJR79" s="876"/>
      <c r="QJS79" s="876"/>
      <c r="QJT79" s="876"/>
      <c r="QJU79" s="876"/>
      <c r="QJV79" s="876"/>
      <c r="QJW79" s="876"/>
      <c r="QJX79" s="876"/>
      <c r="QJY79" s="876"/>
      <c r="QJZ79" s="876"/>
      <c r="QKA79" s="876"/>
      <c r="QKB79" s="876"/>
      <c r="QKC79" s="876"/>
      <c r="QKD79" s="876"/>
      <c r="QKE79" s="876"/>
      <c r="QKF79" s="876"/>
      <c r="QKG79" s="876"/>
      <c r="QKH79" s="876"/>
      <c r="QKI79" s="876"/>
      <c r="QKJ79" s="876"/>
      <c r="QKK79" s="876"/>
      <c r="QKL79" s="876"/>
      <c r="QKM79" s="876"/>
      <c r="QKN79" s="876"/>
      <c r="QKO79" s="876"/>
      <c r="QKP79" s="876"/>
      <c r="QKQ79" s="876"/>
      <c r="QKR79" s="876"/>
      <c r="QKS79" s="876"/>
      <c r="QKT79" s="876"/>
      <c r="QKU79" s="876"/>
      <c r="QKV79" s="876"/>
      <c r="QKW79" s="876"/>
      <c r="QKX79" s="876"/>
      <c r="QKY79" s="876"/>
      <c r="QKZ79" s="876"/>
      <c r="QLA79" s="876"/>
      <c r="QLB79" s="876"/>
      <c r="QLC79" s="876"/>
      <c r="QLD79" s="876"/>
      <c r="QLE79" s="876"/>
      <c r="QLF79" s="876"/>
      <c r="QLG79" s="876"/>
      <c r="QLH79" s="876"/>
      <c r="QLI79" s="876"/>
      <c r="QLJ79" s="876"/>
      <c r="QLK79" s="876"/>
      <c r="QLL79" s="876"/>
      <c r="QLM79" s="876"/>
      <c r="QLN79" s="876"/>
      <c r="QLO79" s="876"/>
      <c r="QLP79" s="876"/>
      <c r="QLQ79" s="876"/>
      <c r="QLR79" s="876"/>
      <c r="QLS79" s="876"/>
      <c r="QLT79" s="876"/>
      <c r="QLU79" s="876"/>
      <c r="QLV79" s="876"/>
      <c r="QLW79" s="876"/>
      <c r="QLX79" s="876"/>
      <c r="QLY79" s="876"/>
      <c r="QLZ79" s="876"/>
      <c r="QMA79" s="876"/>
      <c r="QMB79" s="876"/>
      <c r="QMC79" s="876"/>
      <c r="QMD79" s="876"/>
      <c r="QME79" s="876"/>
      <c r="QMF79" s="876"/>
      <c r="QMG79" s="876"/>
      <c r="QMH79" s="876"/>
      <c r="QMI79" s="876"/>
      <c r="QMJ79" s="876"/>
      <c r="QMK79" s="876"/>
      <c r="QML79" s="876"/>
      <c r="QMM79" s="876"/>
      <c r="QMN79" s="876"/>
      <c r="QMO79" s="876"/>
      <c r="QMP79" s="876"/>
      <c r="QMQ79" s="876"/>
      <c r="QMR79" s="876"/>
      <c r="QMS79" s="876"/>
      <c r="QMT79" s="876"/>
      <c r="QMU79" s="876"/>
      <c r="QMV79" s="876"/>
      <c r="QMW79" s="876"/>
      <c r="QMX79" s="876"/>
      <c r="QMY79" s="876"/>
      <c r="QMZ79" s="876"/>
      <c r="QNA79" s="876"/>
      <c r="QNB79" s="876"/>
      <c r="QNC79" s="876"/>
      <c r="QND79" s="876"/>
      <c r="QNE79" s="876"/>
      <c r="QNF79" s="876"/>
      <c r="QNG79" s="876"/>
      <c r="QNH79" s="876"/>
      <c r="QNI79" s="876"/>
      <c r="QNJ79" s="876"/>
      <c r="QNK79" s="876"/>
      <c r="QNL79" s="876"/>
      <c r="QNM79" s="876"/>
      <c r="QNN79" s="876"/>
      <c r="QNO79" s="876"/>
      <c r="QNP79" s="876"/>
      <c r="QNQ79" s="876"/>
      <c r="QNR79" s="876"/>
      <c r="QNS79" s="876"/>
      <c r="QNT79" s="876"/>
      <c r="QNU79" s="876"/>
      <c r="QNV79" s="876"/>
      <c r="QNW79" s="876"/>
      <c r="QNX79" s="876"/>
      <c r="QNY79" s="876"/>
      <c r="QNZ79" s="876"/>
      <c r="QOA79" s="876"/>
      <c r="QOB79" s="876"/>
      <c r="QOC79" s="876"/>
      <c r="QOD79" s="876"/>
      <c r="QOE79" s="876"/>
      <c r="QOF79" s="876"/>
      <c r="QOG79" s="876"/>
      <c r="QOH79" s="876"/>
      <c r="QOI79" s="876"/>
      <c r="QOJ79" s="876"/>
      <c r="QOK79" s="876"/>
      <c r="QOL79" s="876"/>
      <c r="QOM79" s="876"/>
      <c r="QON79" s="876"/>
      <c r="QOO79" s="876"/>
      <c r="QOP79" s="876"/>
      <c r="QOQ79" s="876"/>
      <c r="QOR79" s="876"/>
      <c r="QOS79" s="876"/>
      <c r="QOT79" s="876"/>
      <c r="QOU79" s="876"/>
      <c r="QOV79" s="876"/>
      <c r="QOW79" s="876"/>
      <c r="QOX79" s="876"/>
      <c r="QOY79" s="876"/>
      <c r="QOZ79" s="876"/>
      <c r="QPA79" s="876"/>
      <c r="QPB79" s="876"/>
      <c r="QPC79" s="876"/>
      <c r="QPD79" s="876"/>
      <c r="QPE79" s="876"/>
      <c r="QPF79" s="876"/>
      <c r="QPG79" s="876"/>
      <c r="QPH79" s="876"/>
      <c r="QPI79" s="876"/>
      <c r="QPJ79" s="876"/>
      <c r="QPK79" s="876"/>
      <c r="QPL79" s="876"/>
      <c r="QPM79" s="876"/>
      <c r="QPN79" s="876"/>
      <c r="QPO79" s="876"/>
      <c r="QPP79" s="876"/>
      <c r="QPQ79" s="876"/>
      <c r="QPR79" s="876"/>
      <c r="QPS79" s="876"/>
      <c r="QPT79" s="876"/>
      <c r="QPU79" s="876"/>
      <c r="QPV79" s="876"/>
      <c r="QPW79" s="876"/>
      <c r="QPX79" s="876"/>
      <c r="QPY79" s="876"/>
      <c r="QPZ79" s="876"/>
      <c r="QQA79" s="876"/>
      <c r="QQB79" s="876"/>
      <c r="QQC79" s="876"/>
      <c r="QQD79" s="876"/>
      <c r="QQE79" s="876"/>
      <c r="QQF79" s="876"/>
      <c r="QQG79" s="876"/>
      <c r="QQH79" s="876"/>
      <c r="QQI79" s="876"/>
      <c r="QQJ79" s="876"/>
      <c r="QQK79" s="876"/>
      <c r="QQL79" s="876"/>
      <c r="QQM79" s="876"/>
      <c r="QQN79" s="876"/>
      <c r="QQO79" s="876"/>
      <c r="QQP79" s="876"/>
      <c r="QQQ79" s="876"/>
      <c r="QQR79" s="876"/>
      <c r="QQS79" s="876"/>
      <c r="QQT79" s="876"/>
      <c r="QQU79" s="876"/>
      <c r="QQV79" s="876"/>
      <c r="QQW79" s="876"/>
      <c r="QQX79" s="876"/>
      <c r="QQY79" s="876"/>
      <c r="QQZ79" s="876"/>
      <c r="QRA79" s="876"/>
      <c r="QRB79" s="876"/>
      <c r="QRC79" s="876"/>
      <c r="QRD79" s="876"/>
      <c r="QRE79" s="876"/>
      <c r="QRF79" s="876"/>
      <c r="QRG79" s="876"/>
      <c r="QRH79" s="876"/>
      <c r="QRI79" s="876"/>
      <c r="QRJ79" s="876"/>
      <c r="QRK79" s="876"/>
      <c r="QRL79" s="876"/>
      <c r="QRM79" s="876"/>
      <c r="QRN79" s="876"/>
      <c r="QRO79" s="876"/>
      <c r="QRP79" s="876"/>
      <c r="QRQ79" s="876"/>
      <c r="QRR79" s="876"/>
      <c r="QRS79" s="876"/>
      <c r="QRT79" s="876"/>
      <c r="QRU79" s="876"/>
      <c r="QRV79" s="876"/>
      <c r="QRW79" s="876"/>
      <c r="QRX79" s="876"/>
      <c r="QRY79" s="876"/>
      <c r="QRZ79" s="876"/>
      <c r="QSA79" s="876"/>
      <c r="QSB79" s="876"/>
      <c r="QSC79" s="876"/>
      <c r="QSD79" s="876"/>
      <c r="QSE79" s="876"/>
      <c r="QSF79" s="876"/>
      <c r="QSG79" s="876"/>
      <c r="QSH79" s="876"/>
      <c r="QSI79" s="876"/>
      <c r="QSJ79" s="876"/>
      <c r="QSK79" s="876"/>
      <c r="QSL79" s="876"/>
      <c r="QSM79" s="876"/>
      <c r="QSN79" s="876"/>
      <c r="QSO79" s="876"/>
      <c r="QSP79" s="876"/>
      <c r="QSQ79" s="876"/>
      <c r="QSR79" s="876"/>
      <c r="QSS79" s="876"/>
      <c r="QST79" s="876"/>
      <c r="QSU79" s="876"/>
      <c r="QSV79" s="876"/>
      <c r="QSW79" s="876"/>
      <c r="QSX79" s="876"/>
      <c r="QSY79" s="876"/>
      <c r="QSZ79" s="876"/>
      <c r="QTA79" s="876"/>
      <c r="QTB79" s="876"/>
      <c r="QTC79" s="876"/>
      <c r="QTD79" s="876"/>
      <c r="QTE79" s="876"/>
      <c r="QTF79" s="876"/>
      <c r="QTG79" s="876"/>
      <c r="QTH79" s="876"/>
      <c r="QTI79" s="876"/>
      <c r="QTJ79" s="876"/>
      <c r="QTK79" s="876"/>
      <c r="QTL79" s="876"/>
      <c r="QTM79" s="876"/>
      <c r="QTN79" s="876"/>
      <c r="QTO79" s="876"/>
      <c r="QTP79" s="876"/>
      <c r="QTQ79" s="876"/>
      <c r="QTR79" s="876"/>
      <c r="QTS79" s="876"/>
      <c r="QTT79" s="876"/>
      <c r="QTU79" s="876"/>
      <c r="QTV79" s="876"/>
      <c r="QTW79" s="876"/>
      <c r="QTX79" s="876"/>
      <c r="QTY79" s="876"/>
      <c r="QTZ79" s="876"/>
      <c r="QUA79" s="876"/>
      <c r="QUB79" s="876"/>
      <c r="QUC79" s="876"/>
      <c r="QUD79" s="876"/>
      <c r="QUE79" s="876"/>
      <c r="QUF79" s="876"/>
      <c r="QUG79" s="876"/>
      <c r="QUH79" s="876"/>
      <c r="QUI79" s="876"/>
      <c r="QUJ79" s="876"/>
      <c r="QUK79" s="876"/>
      <c r="QUL79" s="876"/>
      <c r="QUM79" s="876"/>
      <c r="QUN79" s="876"/>
      <c r="QUO79" s="876"/>
      <c r="QUP79" s="876"/>
      <c r="QUQ79" s="876"/>
      <c r="QUR79" s="876"/>
      <c r="QUS79" s="876"/>
      <c r="QUT79" s="876"/>
      <c r="QUU79" s="876"/>
      <c r="QUV79" s="876"/>
      <c r="QUW79" s="876"/>
      <c r="QUX79" s="876"/>
      <c r="QUY79" s="876"/>
      <c r="QUZ79" s="876"/>
      <c r="QVA79" s="876"/>
      <c r="QVB79" s="876"/>
      <c r="QVC79" s="876"/>
      <c r="QVD79" s="876"/>
      <c r="QVE79" s="876"/>
      <c r="QVF79" s="876"/>
      <c r="QVG79" s="876"/>
      <c r="QVH79" s="876"/>
      <c r="QVI79" s="876"/>
      <c r="QVJ79" s="876"/>
      <c r="QVK79" s="876"/>
      <c r="QVL79" s="876"/>
      <c r="QVM79" s="876"/>
      <c r="QVN79" s="876"/>
      <c r="QVO79" s="876"/>
      <c r="QVP79" s="876"/>
      <c r="QVQ79" s="876"/>
      <c r="QVR79" s="876"/>
      <c r="QVS79" s="876"/>
      <c r="QVT79" s="876"/>
      <c r="QVU79" s="876"/>
      <c r="QVV79" s="876"/>
      <c r="QVW79" s="876"/>
      <c r="QVX79" s="876"/>
      <c r="QVY79" s="876"/>
      <c r="QVZ79" s="876"/>
      <c r="QWA79" s="876"/>
      <c r="QWB79" s="876"/>
      <c r="QWC79" s="876"/>
      <c r="QWD79" s="876"/>
      <c r="QWE79" s="876"/>
      <c r="QWF79" s="876"/>
      <c r="QWG79" s="876"/>
      <c r="QWH79" s="876"/>
      <c r="QWI79" s="876"/>
      <c r="QWJ79" s="876"/>
      <c r="QWK79" s="876"/>
      <c r="QWL79" s="876"/>
      <c r="QWM79" s="876"/>
      <c r="QWN79" s="876"/>
      <c r="QWO79" s="876"/>
      <c r="QWP79" s="876"/>
      <c r="QWQ79" s="876"/>
      <c r="QWR79" s="876"/>
      <c r="QWS79" s="876"/>
      <c r="QWT79" s="876"/>
      <c r="QWU79" s="876"/>
      <c r="QWV79" s="876"/>
      <c r="QWW79" s="876"/>
      <c r="QWX79" s="876"/>
      <c r="QWY79" s="876"/>
      <c r="QWZ79" s="876"/>
      <c r="QXA79" s="876"/>
      <c r="QXB79" s="876"/>
      <c r="QXC79" s="876"/>
      <c r="QXD79" s="876"/>
      <c r="QXE79" s="876"/>
      <c r="QXF79" s="876"/>
      <c r="QXG79" s="876"/>
      <c r="QXH79" s="876"/>
      <c r="QXI79" s="876"/>
      <c r="QXJ79" s="876"/>
      <c r="QXK79" s="876"/>
      <c r="QXL79" s="876"/>
      <c r="QXM79" s="876"/>
      <c r="QXN79" s="876"/>
      <c r="QXO79" s="876"/>
      <c r="QXP79" s="876"/>
      <c r="QXQ79" s="876"/>
      <c r="QXR79" s="876"/>
      <c r="QXS79" s="876"/>
      <c r="QXT79" s="876"/>
      <c r="QXU79" s="876"/>
      <c r="QXV79" s="876"/>
      <c r="QXW79" s="876"/>
      <c r="QXX79" s="876"/>
      <c r="QXY79" s="876"/>
      <c r="QXZ79" s="876"/>
      <c r="QYA79" s="876"/>
      <c r="QYB79" s="876"/>
      <c r="QYC79" s="876"/>
      <c r="QYD79" s="876"/>
      <c r="QYE79" s="876"/>
      <c r="QYF79" s="876"/>
      <c r="QYG79" s="876"/>
      <c r="QYH79" s="876"/>
      <c r="QYI79" s="876"/>
      <c r="QYJ79" s="876"/>
      <c r="QYK79" s="876"/>
      <c r="QYL79" s="876"/>
      <c r="QYM79" s="876"/>
      <c r="QYN79" s="876"/>
      <c r="QYO79" s="876"/>
      <c r="QYP79" s="876"/>
      <c r="QYQ79" s="876"/>
      <c r="QYR79" s="876"/>
      <c r="QYS79" s="876"/>
      <c r="QYT79" s="876"/>
      <c r="QYU79" s="876"/>
      <c r="QYV79" s="876"/>
      <c r="QYW79" s="876"/>
      <c r="QYX79" s="876"/>
      <c r="QYY79" s="876"/>
      <c r="QYZ79" s="876"/>
      <c r="QZA79" s="876"/>
      <c r="QZB79" s="876"/>
      <c r="QZC79" s="876"/>
      <c r="QZD79" s="876"/>
      <c r="QZE79" s="876"/>
      <c r="QZF79" s="876"/>
      <c r="QZG79" s="876"/>
      <c r="QZH79" s="876"/>
      <c r="QZI79" s="876"/>
      <c r="QZJ79" s="876"/>
      <c r="QZK79" s="876"/>
      <c r="QZL79" s="876"/>
      <c r="QZM79" s="876"/>
      <c r="QZN79" s="876"/>
      <c r="QZO79" s="876"/>
      <c r="QZP79" s="876"/>
      <c r="QZQ79" s="876"/>
      <c r="QZR79" s="876"/>
      <c r="QZS79" s="876"/>
      <c r="QZT79" s="876"/>
      <c r="QZU79" s="876"/>
      <c r="QZV79" s="876"/>
      <c r="QZW79" s="876"/>
      <c r="QZX79" s="876"/>
      <c r="QZY79" s="876"/>
      <c r="QZZ79" s="876"/>
      <c r="RAA79" s="876"/>
      <c r="RAB79" s="876"/>
      <c r="RAC79" s="876"/>
      <c r="RAD79" s="876"/>
      <c r="RAE79" s="876"/>
      <c r="RAF79" s="876"/>
      <c r="RAG79" s="876"/>
      <c r="RAH79" s="876"/>
      <c r="RAI79" s="876"/>
      <c r="RAJ79" s="876"/>
      <c r="RAK79" s="876"/>
      <c r="RAL79" s="876"/>
      <c r="RAM79" s="876"/>
      <c r="RAN79" s="876"/>
      <c r="RAO79" s="876"/>
      <c r="RAP79" s="876"/>
      <c r="RAQ79" s="876"/>
      <c r="RAR79" s="876"/>
      <c r="RAS79" s="876"/>
      <c r="RAT79" s="876"/>
      <c r="RAU79" s="876"/>
      <c r="RAV79" s="876"/>
      <c r="RAW79" s="876"/>
      <c r="RAX79" s="876"/>
      <c r="RAY79" s="876"/>
      <c r="RAZ79" s="876"/>
      <c r="RBA79" s="876"/>
      <c r="RBB79" s="876"/>
      <c r="RBC79" s="876"/>
      <c r="RBD79" s="876"/>
      <c r="RBE79" s="876"/>
      <c r="RBF79" s="876"/>
      <c r="RBG79" s="876"/>
      <c r="RBH79" s="876"/>
      <c r="RBI79" s="876"/>
      <c r="RBJ79" s="876"/>
      <c r="RBK79" s="876"/>
      <c r="RBL79" s="876"/>
      <c r="RBM79" s="876"/>
      <c r="RBN79" s="876"/>
      <c r="RBO79" s="876"/>
      <c r="RBP79" s="876"/>
      <c r="RBQ79" s="876"/>
      <c r="RBR79" s="876"/>
      <c r="RBS79" s="876"/>
      <c r="RBT79" s="876"/>
      <c r="RBU79" s="876"/>
      <c r="RBV79" s="876"/>
      <c r="RBW79" s="876"/>
      <c r="RBX79" s="876"/>
      <c r="RBY79" s="876"/>
      <c r="RBZ79" s="876"/>
      <c r="RCA79" s="876"/>
      <c r="RCB79" s="876"/>
      <c r="RCC79" s="876"/>
      <c r="RCD79" s="876"/>
      <c r="RCE79" s="876"/>
      <c r="RCF79" s="876"/>
      <c r="RCG79" s="876"/>
      <c r="RCH79" s="876"/>
      <c r="RCI79" s="876"/>
      <c r="RCJ79" s="876"/>
      <c r="RCK79" s="876"/>
      <c r="RCL79" s="876"/>
      <c r="RCM79" s="876"/>
      <c r="RCN79" s="876"/>
      <c r="RCO79" s="876"/>
      <c r="RCP79" s="876"/>
      <c r="RCQ79" s="876"/>
      <c r="RCR79" s="876"/>
      <c r="RCS79" s="876"/>
      <c r="RCT79" s="876"/>
      <c r="RCU79" s="876"/>
      <c r="RCV79" s="876"/>
      <c r="RCW79" s="876"/>
      <c r="RCX79" s="876"/>
      <c r="RCY79" s="876"/>
      <c r="RCZ79" s="876"/>
      <c r="RDA79" s="876"/>
      <c r="RDB79" s="876"/>
      <c r="RDC79" s="876"/>
      <c r="RDD79" s="876"/>
      <c r="RDE79" s="876"/>
      <c r="RDF79" s="876"/>
      <c r="RDG79" s="876"/>
      <c r="RDH79" s="876"/>
      <c r="RDI79" s="876"/>
      <c r="RDJ79" s="876"/>
      <c r="RDK79" s="876"/>
      <c r="RDL79" s="876"/>
      <c r="RDM79" s="876"/>
      <c r="RDN79" s="876"/>
      <c r="RDO79" s="876"/>
      <c r="RDP79" s="876"/>
      <c r="RDQ79" s="876"/>
      <c r="RDR79" s="876"/>
      <c r="RDS79" s="876"/>
      <c r="RDT79" s="876"/>
      <c r="RDU79" s="876"/>
      <c r="RDV79" s="876"/>
      <c r="RDW79" s="876"/>
      <c r="RDX79" s="876"/>
      <c r="RDY79" s="876"/>
      <c r="RDZ79" s="876"/>
      <c r="REA79" s="876"/>
      <c r="REB79" s="876"/>
      <c r="REC79" s="876"/>
      <c r="RED79" s="876"/>
      <c r="REE79" s="876"/>
      <c r="REF79" s="876"/>
      <c r="REG79" s="876"/>
      <c r="REH79" s="876"/>
      <c r="REI79" s="876"/>
      <c r="REJ79" s="876"/>
      <c r="REK79" s="876"/>
      <c r="REL79" s="876"/>
      <c r="REM79" s="876"/>
      <c r="REN79" s="876"/>
      <c r="REO79" s="876"/>
      <c r="REP79" s="876"/>
      <c r="REQ79" s="876"/>
      <c r="RER79" s="876"/>
      <c r="RES79" s="876"/>
      <c r="RET79" s="876"/>
      <c r="REU79" s="876"/>
      <c r="REV79" s="876"/>
      <c r="REW79" s="876"/>
      <c r="REX79" s="876"/>
      <c r="REY79" s="876"/>
      <c r="REZ79" s="876"/>
      <c r="RFA79" s="876"/>
      <c r="RFB79" s="876"/>
      <c r="RFC79" s="876"/>
      <c r="RFD79" s="876"/>
      <c r="RFE79" s="876"/>
      <c r="RFF79" s="876"/>
      <c r="RFG79" s="876"/>
      <c r="RFH79" s="876"/>
      <c r="RFI79" s="876"/>
      <c r="RFJ79" s="876"/>
      <c r="RFK79" s="876"/>
      <c r="RFL79" s="876"/>
      <c r="RFM79" s="876"/>
      <c r="RFN79" s="876"/>
      <c r="RFO79" s="876"/>
      <c r="RFP79" s="876"/>
      <c r="RFQ79" s="876"/>
      <c r="RFR79" s="876"/>
      <c r="RFS79" s="876"/>
      <c r="RFT79" s="876"/>
      <c r="RFU79" s="876"/>
      <c r="RFV79" s="876"/>
      <c r="RFW79" s="876"/>
      <c r="RFX79" s="876"/>
      <c r="RFY79" s="876"/>
      <c r="RFZ79" s="876"/>
      <c r="RGA79" s="876"/>
      <c r="RGB79" s="876"/>
      <c r="RGC79" s="876"/>
      <c r="RGD79" s="876"/>
      <c r="RGE79" s="876"/>
      <c r="RGF79" s="876"/>
      <c r="RGG79" s="876"/>
      <c r="RGH79" s="876"/>
      <c r="RGI79" s="876"/>
      <c r="RGJ79" s="876"/>
      <c r="RGK79" s="876"/>
      <c r="RGL79" s="876"/>
      <c r="RGM79" s="876"/>
      <c r="RGN79" s="876"/>
      <c r="RGO79" s="876"/>
      <c r="RGP79" s="876"/>
      <c r="RGQ79" s="876"/>
      <c r="RGR79" s="876"/>
      <c r="RGS79" s="876"/>
      <c r="RGT79" s="876"/>
      <c r="RGU79" s="876"/>
      <c r="RGV79" s="876"/>
      <c r="RGW79" s="876"/>
      <c r="RGX79" s="876"/>
      <c r="RGY79" s="876"/>
      <c r="RGZ79" s="876"/>
      <c r="RHA79" s="876"/>
      <c r="RHB79" s="876"/>
      <c r="RHC79" s="876"/>
      <c r="RHD79" s="876"/>
      <c r="RHE79" s="876"/>
      <c r="RHF79" s="876"/>
      <c r="RHG79" s="876"/>
      <c r="RHH79" s="876"/>
      <c r="RHI79" s="876"/>
      <c r="RHJ79" s="876"/>
      <c r="RHK79" s="876"/>
      <c r="RHL79" s="876"/>
      <c r="RHM79" s="876"/>
      <c r="RHN79" s="876"/>
      <c r="RHO79" s="876"/>
      <c r="RHP79" s="876"/>
      <c r="RHQ79" s="876"/>
      <c r="RHR79" s="876"/>
      <c r="RHS79" s="876"/>
      <c r="RHT79" s="876"/>
      <c r="RHU79" s="876"/>
      <c r="RHV79" s="876"/>
      <c r="RHW79" s="876"/>
      <c r="RHX79" s="876"/>
      <c r="RHY79" s="876"/>
      <c r="RHZ79" s="876"/>
      <c r="RIA79" s="876"/>
      <c r="RIB79" s="876"/>
      <c r="RIC79" s="876"/>
      <c r="RID79" s="876"/>
      <c r="RIE79" s="876"/>
      <c r="RIF79" s="876"/>
      <c r="RIG79" s="876"/>
      <c r="RIH79" s="876"/>
      <c r="RII79" s="876"/>
      <c r="RIJ79" s="876"/>
      <c r="RIK79" s="876"/>
      <c r="RIL79" s="876"/>
      <c r="RIM79" s="876"/>
      <c r="RIN79" s="876"/>
      <c r="RIO79" s="876"/>
      <c r="RIP79" s="876"/>
      <c r="RIQ79" s="876"/>
      <c r="RIR79" s="876"/>
      <c r="RIS79" s="876"/>
      <c r="RIT79" s="876"/>
      <c r="RIU79" s="876"/>
      <c r="RIV79" s="876"/>
      <c r="RIW79" s="876"/>
      <c r="RIX79" s="876"/>
      <c r="RIY79" s="876"/>
      <c r="RIZ79" s="876"/>
      <c r="RJA79" s="876"/>
      <c r="RJB79" s="876"/>
      <c r="RJC79" s="876"/>
      <c r="RJD79" s="876"/>
      <c r="RJE79" s="876"/>
      <c r="RJF79" s="876"/>
      <c r="RJG79" s="876"/>
      <c r="RJH79" s="876"/>
      <c r="RJI79" s="876"/>
      <c r="RJJ79" s="876"/>
      <c r="RJK79" s="876"/>
      <c r="RJL79" s="876"/>
      <c r="RJM79" s="876"/>
      <c r="RJN79" s="876"/>
      <c r="RJO79" s="876"/>
      <c r="RJP79" s="876"/>
      <c r="RJQ79" s="876"/>
      <c r="RJR79" s="876"/>
      <c r="RJS79" s="876"/>
      <c r="RJT79" s="876"/>
      <c r="RJU79" s="876"/>
      <c r="RJV79" s="876"/>
      <c r="RJW79" s="876"/>
      <c r="RJX79" s="876"/>
      <c r="RJY79" s="876"/>
      <c r="RJZ79" s="876"/>
      <c r="RKA79" s="876"/>
      <c r="RKB79" s="876"/>
      <c r="RKC79" s="876"/>
      <c r="RKD79" s="876"/>
      <c r="RKE79" s="876"/>
      <c r="RKF79" s="876"/>
      <c r="RKG79" s="876"/>
      <c r="RKH79" s="876"/>
      <c r="RKI79" s="876"/>
      <c r="RKJ79" s="876"/>
      <c r="RKK79" s="876"/>
      <c r="RKL79" s="876"/>
      <c r="RKM79" s="876"/>
      <c r="RKN79" s="876"/>
      <c r="RKO79" s="876"/>
      <c r="RKP79" s="876"/>
      <c r="RKQ79" s="876"/>
      <c r="RKR79" s="876"/>
      <c r="RKS79" s="876"/>
      <c r="RKT79" s="876"/>
      <c r="RKU79" s="876"/>
      <c r="RKV79" s="876"/>
      <c r="RKW79" s="876"/>
      <c r="RKX79" s="876"/>
      <c r="RKY79" s="876"/>
      <c r="RKZ79" s="876"/>
      <c r="RLA79" s="876"/>
      <c r="RLB79" s="876"/>
      <c r="RLC79" s="876"/>
      <c r="RLD79" s="876"/>
      <c r="RLE79" s="876"/>
      <c r="RLF79" s="876"/>
      <c r="RLG79" s="876"/>
      <c r="RLH79" s="876"/>
      <c r="RLI79" s="876"/>
      <c r="RLJ79" s="876"/>
      <c r="RLK79" s="876"/>
      <c r="RLL79" s="876"/>
      <c r="RLM79" s="876"/>
      <c r="RLN79" s="876"/>
      <c r="RLO79" s="876"/>
      <c r="RLP79" s="876"/>
      <c r="RLQ79" s="876"/>
      <c r="RLR79" s="876"/>
      <c r="RLS79" s="876"/>
      <c r="RLT79" s="876"/>
      <c r="RLU79" s="876"/>
      <c r="RLV79" s="876"/>
      <c r="RLW79" s="876"/>
      <c r="RLX79" s="876"/>
      <c r="RLY79" s="876"/>
      <c r="RLZ79" s="876"/>
      <c r="RMA79" s="876"/>
      <c r="RMB79" s="876"/>
      <c r="RMC79" s="876"/>
      <c r="RMD79" s="876"/>
      <c r="RME79" s="876"/>
      <c r="RMF79" s="876"/>
      <c r="RMG79" s="876"/>
      <c r="RMH79" s="876"/>
      <c r="RMI79" s="876"/>
      <c r="RMJ79" s="876"/>
      <c r="RMK79" s="876"/>
      <c r="RML79" s="876"/>
      <c r="RMM79" s="876"/>
      <c r="RMN79" s="876"/>
      <c r="RMO79" s="876"/>
      <c r="RMP79" s="876"/>
      <c r="RMQ79" s="876"/>
      <c r="RMR79" s="876"/>
      <c r="RMS79" s="876"/>
      <c r="RMT79" s="876"/>
      <c r="RMU79" s="876"/>
      <c r="RMV79" s="876"/>
      <c r="RMW79" s="876"/>
      <c r="RMX79" s="876"/>
      <c r="RMY79" s="876"/>
      <c r="RMZ79" s="876"/>
      <c r="RNA79" s="876"/>
      <c r="RNB79" s="876"/>
      <c r="RNC79" s="876"/>
      <c r="RND79" s="876"/>
      <c r="RNE79" s="876"/>
      <c r="RNF79" s="876"/>
      <c r="RNG79" s="876"/>
      <c r="RNH79" s="876"/>
      <c r="RNI79" s="876"/>
      <c r="RNJ79" s="876"/>
      <c r="RNK79" s="876"/>
      <c r="RNL79" s="876"/>
      <c r="RNM79" s="876"/>
      <c r="RNN79" s="876"/>
      <c r="RNO79" s="876"/>
      <c r="RNP79" s="876"/>
      <c r="RNQ79" s="876"/>
      <c r="RNR79" s="876"/>
      <c r="RNS79" s="876"/>
      <c r="RNT79" s="876"/>
      <c r="RNU79" s="876"/>
      <c r="RNV79" s="876"/>
      <c r="RNW79" s="876"/>
      <c r="RNX79" s="876"/>
      <c r="RNY79" s="876"/>
      <c r="RNZ79" s="876"/>
      <c r="ROA79" s="876"/>
      <c r="ROB79" s="876"/>
      <c r="ROC79" s="876"/>
      <c r="ROD79" s="876"/>
      <c r="ROE79" s="876"/>
      <c r="ROF79" s="876"/>
      <c r="ROG79" s="876"/>
      <c r="ROH79" s="876"/>
      <c r="ROI79" s="876"/>
      <c r="ROJ79" s="876"/>
      <c r="ROK79" s="876"/>
      <c r="ROL79" s="876"/>
      <c r="ROM79" s="876"/>
      <c r="RON79" s="876"/>
      <c r="ROO79" s="876"/>
      <c r="ROP79" s="876"/>
      <c r="ROQ79" s="876"/>
      <c r="ROR79" s="876"/>
      <c r="ROS79" s="876"/>
      <c r="ROT79" s="876"/>
      <c r="ROU79" s="876"/>
      <c r="ROV79" s="876"/>
      <c r="ROW79" s="876"/>
      <c r="ROX79" s="876"/>
      <c r="ROY79" s="876"/>
      <c r="ROZ79" s="876"/>
      <c r="RPA79" s="876"/>
      <c r="RPB79" s="876"/>
      <c r="RPC79" s="876"/>
      <c r="RPD79" s="876"/>
      <c r="RPE79" s="876"/>
      <c r="RPF79" s="876"/>
      <c r="RPG79" s="876"/>
      <c r="RPH79" s="876"/>
      <c r="RPI79" s="876"/>
      <c r="RPJ79" s="876"/>
      <c r="RPK79" s="876"/>
      <c r="RPL79" s="876"/>
      <c r="RPM79" s="876"/>
      <c r="RPN79" s="876"/>
      <c r="RPO79" s="876"/>
      <c r="RPP79" s="876"/>
      <c r="RPQ79" s="876"/>
      <c r="RPR79" s="876"/>
      <c r="RPS79" s="876"/>
      <c r="RPT79" s="876"/>
      <c r="RPU79" s="876"/>
      <c r="RPV79" s="876"/>
      <c r="RPW79" s="876"/>
      <c r="RPX79" s="876"/>
      <c r="RPY79" s="876"/>
      <c r="RPZ79" s="876"/>
      <c r="RQA79" s="876"/>
      <c r="RQB79" s="876"/>
      <c r="RQC79" s="876"/>
      <c r="RQD79" s="876"/>
      <c r="RQE79" s="876"/>
      <c r="RQF79" s="876"/>
      <c r="RQG79" s="876"/>
      <c r="RQH79" s="876"/>
      <c r="RQI79" s="876"/>
      <c r="RQJ79" s="876"/>
      <c r="RQK79" s="876"/>
      <c r="RQL79" s="876"/>
      <c r="RQM79" s="876"/>
      <c r="RQN79" s="876"/>
      <c r="RQO79" s="876"/>
      <c r="RQP79" s="876"/>
      <c r="RQQ79" s="876"/>
      <c r="RQR79" s="876"/>
      <c r="RQS79" s="876"/>
      <c r="RQT79" s="876"/>
      <c r="RQU79" s="876"/>
      <c r="RQV79" s="876"/>
      <c r="RQW79" s="876"/>
      <c r="RQX79" s="876"/>
      <c r="RQY79" s="876"/>
      <c r="RQZ79" s="876"/>
      <c r="RRA79" s="876"/>
      <c r="RRB79" s="876"/>
      <c r="RRC79" s="876"/>
      <c r="RRD79" s="876"/>
      <c r="RRE79" s="876"/>
      <c r="RRF79" s="876"/>
      <c r="RRG79" s="876"/>
      <c r="RRH79" s="876"/>
      <c r="RRI79" s="876"/>
      <c r="RRJ79" s="876"/>
      <c r="RRK79" s="876"/>
      <c r="RRL79" s="876"/>
      <c r="RRM79" s="876"/>
      <c r="RRN79" s="876"/>
      <c r="RRO79" s="876"/>
      <c r="RRP79" s="876"/>
      <c r="RRQ79" s="876"/>
      <c r="RRR79" s="876"/>
      <c r="RRS79" s="876"/>
      <c r="RRT79" s="876"/>
      <c r="RRU79" s="876"/>
      <c r="RRV79" s="876"/>
      <c r="RRW79" s="876"/>
      <c r="RRX79" s="876"/>
      <c r="RRY79" s="876"/>
      <c r="RRZ79" s="876"/>
      <c r="RSA79" s="876"/>
      <c r="RSB79" s="876"/>
      <c r="RSC79" s="876"/>
      <c r="RSD79" s="876"/>
      <c r="RSE79" s="876"/>
      <c r="RSF79" s="876"/>
      <c r="RSG79" s="876"/>
      <c r="RSH79" s="876"/>
      <c r="RSI79" s="876"/>
      <c r="RSJ79" s="876"/>
      <c r="RSK79" s="876"/>
      <c r="RSL79" s="876"/>
      <c r="RSM79" s="876"/>
      <c r="RSN79" s="876"/>
      <c r="RSO79" s="876"/>
      <c r="RSP79" s="876"/>
      <c r="RSQ79" s="876"/>
      <c r="RSR79" s="876"/>
      <c r="RSS79" s="876"/>
      <c r="RST79" s="876"/>
      <c r="RSU79" s="876"/>
      <c r="RSV79" s="876"/>
      <c r="RSW79" s="876"/>
      <c r="RSX79" s="876"/>
      <c r="RSY79" s="876"/>
      <c r="RSZ79" s="876"/>
      <c r="RTA79" s="876"/>
      <c r="RTB79" s="876"/>
      <c r="RTC79" s="876"/>
      <c r="RTD79" s="876"/>
      <c r="RTE79" s="876"/>
      <c r="RTF79" s="876"/>
      <c r="RTG79" s="876"/>
      <c r="RTH79" s="876"/>
      <c r="RTI79" s="876"/>
      <c r="RTJ79" s="876"/>
      <c r="RTK79" s="876"/>
      <c r="RTL79" s="876"/>
      <c r="RTM79" s="876"/>
      <c r="RTN79" s="876"/>
      <c r="RTO79" s="876"/>
      <c r="RTP79" s="876"/>
      <c r="RTQ79" s="876"/>
      <c r="RTR79" s="876"/>
      <c r="RTS79" s="876"/>
      <c r="RTT79" s="876"/>
      <c r="RTU79" s="876"/>
      <c r="RTV79" s="876"/>
      <c r="RTW79" s="876"/>
      <c r="RTX79" s="876"/>
      <c r="RTY79" s="876"/>
      <c r="RTZ79" s="876"/>
      <c r="RUA79" s="876"/>
      <c r="RUB79" s="876"/>
      <c r="RUC79" s="876"/>
      <c r="RUD79" s="876"/>
      <c r="RUE79" s="876"/>
      <c r="RUF79" s="876"/>
      <c r="RUG79" s="876"/>
      <c r="RUH79" s="876"/>
      <c r="RUI79" s="876"/>
      <c r="RUJ79" s="876"/>
      <c r="RUK79" s="876"/>
      <c r="RUL79" s="876"/>
      <c r="RUM79" s="876"/>
      <c r="RUN79" s="876"/>
      <c r="RUO79" s="876"/>
      <c r="RUP79" s="876"/>
      <c r="RUQ79" s="876"/>
      <c r="RUR79" s="876"/>
      <c r="RUS79" s="876"/>
      <c r="RUT79" s="876"/>
      <c r="RUU79" s="876"/>
      <c r="RUV79" s="876"/>
      <c r="RUW79" s="876"/>
      <c r="RUX79" s="876"/>
      <c r="RUY79" s="876"/>
      <c r="RUZ79" s="876"/>
      <c r="RVA79" s="876"/>
      <c r="RVB79" s="876"/>
      <c r="RVC79" s="876"/>
      <c r="RVD79" s="876"/>
      <c r="RVE79" s="876"/>
      <c r="RVF79" s="876"/>
      <c r="RVG79" s="876"/>
      <c r="RVH79" s="876"/>
      <c r="RVI79" s="876"/>
      <c r="RVJ79" s="876"/>
      <c r="RVK79" s="876"/>
      <c r="RVL79" s="876"/>
      <c r="RVM79" s="876"/>
      <c r="RVN79" s="876"/>
      <c r="RVO79" s="876"/>
      <c r="RVP79" s="876"/>
      <c r="RVQ79" s="876"/>
      <c r="RVR79" s="876"/>
      <c r="RVS79" s="876"/>
      <c r="RVT79" s="876"/>
      <c r="RVU79" s="876"/>
      <c r="RVV79" s="876"/>
      <c r="RVW79" s="876"/>
      <c r="RVX79" s="876"/>
      <c r="RVY79" s="876"/>
      <c r="RVZ79" s="876"/>
      <c r="RWA79" s="876"/>
      <c r="RWB79" s="876"/>
      <c r="RWC79" s="876"/>
      <c r="RWD79" s="876"/>
      <c r="RWE79" s="876"/>
      <c r="RWF79" s="876"/>
      <c r="RWG79" s="876"/>
      <c r="RWH79" s="876"/>
      <c r="RWI79" s="876"/>
      <c r="RWJ79" s="876"/>
      <c r="RWK79" s="876"/>
      <c r="RWL79" s="876"/>
      <c r="RWM79" s="876"/>
      <c r="RWN79" s="876"/>
      <c r="RWO79" s="876"/>
      <c r="RWP79" s="876"/>
      <c r="RWQ79" s="876"/>
      <c r="RWR79" s="876"/>
      <c r="RWS79" s="876"/>
      <c r="RWT79" s="876"/>
      <c r="RWU79" s="876"/>
      <c r="RWV79" s="876"/>
      <c r="RWW79" s="876"/>
      <c r="RWX79" s="876"/>
      <c r="RWY79" s="876"/>
      <c r="RWZ79" s="876"/>
      <c r="RXA79" s="876"/>
      <c r="RXB79" s="876"/>
      <c r="RXC79" s="876"/>
      <c r="RXD79" s="876"/>
      <c r="RXE79" s="876"/>
      <c r="RXF79" s="876"/>
      <c r="RXG79" s="876"/>
      <c r="RXH79" s="876"/>
      <c r="RXI79" s="876"/>
      <c r="RXJ79" s="876"/>
      <c r="RXK79" s="876"/>
      <c r="RXL79" s="876"/>
      <c r="RXM79" s="876"/>
      <c r="RXN79" s="876"/>
      <c r="RXO79" s="876"/>
      <c r="RXP79" s="876"/>
      <c r="RXQ79" s="876"/>
      <c r="RXR79" s="876"/>
      <c r="RXS79" s="876"/>
      <c r="RXT79" s="876"/>
      <c r="RXU79" s="876"/>
      <c r="RXV79" s="876"/>
      <c r="RXW79" s="876"/>
      <c r="RXX79" s="876"/>
      <c r="RXY79" s="876"/>
      <c r="RXZ79" s="876"/>
      <c r="RYA79" s="876"/>
      <c r="RYB79" s="876"/>
      <c r="RYC79" s="876"/>
      <c r="RYD79" s="876"/>
      <c r="RYE79" s="876"/>
      <c r="RYF79" s="876"/>
      <c r="RYG79" s="876"/>
      <c r="RYH79" s="876"/>
      <c r="RYI79" s="876"/>
      <c r="RYJ79" s="876"/>
      <c r="RYK79" s="876"/>
      <c r="RYL79" s="876"/>
      <c r="RYM79" s="876"/>
      <c r="RYN79" s="876"/>
      <c r="RYO79" s="876"/>
      <c r="RYP79" s="876"/>
      <c r="RYQ79" s="876"/>
      <c r="RYR79" s="876"/>
      <c r="RYS79" s="876"/>
      <c r="RYT79" s="876"/>
      <c r="RYU79" s="876"/>
      <c r="RYV79" s="876"/>
      <c r="RYW79" s="876"/>
      <c r="RYX79" s="876"/>
      <c r="RYY79" s="876"/>
      <c r="RYZ79" s="876"/>
      <c r="RZA79" s="876"/>
      <c r="RZB79" s="876"/>
      <c r="RZC79" s="876"/>
      <c r="RZD79" s="876"/>
      <c r="RZE79" s="876"/>
      <c r="RZF79" s="876"/>
      <c r="RZG79" s="876"/>
      <c r="RZH79" s="876"/>
      <c r="RZI79" s="876"/>
      <c r="RZJ79" s="876"/>
      <c r="RZK79" s="876"/>
      <c r="RZL79" s="876"/>
      <c r="RZM79" s="876"/>
      <c r="RZN79" s="876"/>
      <c r="RZO79" s="876"/>
      <c r="RZP79" s="876"/>
      <c r="RZQ79" s="876"/>
      <c r="RZR79" s="876"/>
      <c r="RZS79" s="876"/>
      <c r="RZT79" s="876"/>
      <c r="RZU79" s="876"/>
      <c r="RZV79" s="876"/>
      <c r="RZW79" s="876"/>
      <c r="RZX79" s="876"/>
      <c r="RZY79" s="876"/>
      <c r="RZZ79" s="876"/>
      <c r="SAA79" s="876"/>
      <c r="SAB79" s="876"/>
      <c r="SAC79" s="876"/>
      <c r="SAD79" s="876"/>
      <c r="SAE79" s="876"/>
      <c r="SAF79" s="876"/>
      <c r="SAG79" s="876"/>
      <c r="SAH79" s="876"/>
      <c r="SAI79" s="876"/>
      <c r="SAJ79" s="876"/>
      <c r="SAK79" s="876"/>
      <c r="SAL79" s="876"/>
      <c r="SAM79" s="876"/>
      <c r="SAN79" s="876"/>
      <c r="SAO79" s="876"/>
      <c r="SAP79" s="876"/>
      <c r="SAQ79" s="876"/>
      <c r="SAR79" s="876"/>
      <c r="SAS79" s="876"/>
      <c r="SAT79" s="876"/>
      <c r="SAU79" s="876"/>
      <c r="SAV79" s="876"/>
      <c r="SAW79" s="876"/>
      <c r="SAX79" s="876"/>
      <c r="SAY79" s="876"/>
      <c r="SAZ79" s="876"/>
      <c r="SBA79" s="876"/>
      <c r="SBB79" s="876"/>
      <c r="SBC79" s="876"/>
      <c r="SBD79" s="876"/>
      <c r="SBE79" s="876"/>
      <c r="SBF79" s="876"/>
      <c r="SBG79" s="876"/>
      <c r="SBH79" s="876"/>
      <c r="SBI79" s="876"/>
      <c r="SBJ79" s="876"/>
      <c r="SBK79" s="876"/>
      <c r="SBL79" s="876"/>
      <c r="SBM79" s="876"/>
      <c r="SBN79" s="876"/>
      <c r="SBO79" s="876"/>
      <c r="SBP79" s="876"/>
      <c r="SBQ79" s="876"/>
      <c r="SBR79" s="876"/>
      <c r="SBS79" s="876"/>
      <c r="SBT79" s="876"/>
      <c r="SBU79" s="876"/>
      <c r="SBV79" s="876"/>
      <c r="SBW79" s="876"/>
      <c r="SBX79" s="876"/>
      <c r="SBY79" s="876"/>
      <c r="SBZ79" s="876"/>
      <c r="SCA79" s="876"/>
      <c r="SCB79" s="876"/>
      <c r="SCC79" s="876"/>
      <c r="SCD79" s="876"/>
      <c r="SCE79" s="876"/>
      <c r="SCF79" s="876"/>
      <c r="SCG79" s="876"/>
      <c r="SCH79" s="876"/>
      <c r="SCI79" s="876"/>
      <c r="SCJ79" s="876"/>
      <c r="SCK79" s="876"/>
      <c r="SCL79" s="876"/>
      <c r="SCM79" s="876"/>
      <c r="SCN79" s="876"/>
      <c r="SCO79" s="876"/>
      <c r="SCP79" s="876"/>
      <c r="SCQ79" s="876"/>
      <c r="SCR79" s="876"/>
      <c r="SCS79" s="876"/>
      <c r="SCT79" s="876"/>
      <c r="SCU79" s="876"/>
      <c r="SCV79" s="876"/>
      <c r="SCW79" s="876"/>
      <c r="SCX79" s="876"/>
      <c r="SCY79" s="876"/>
      <c r="SCZ79" s="876"/>
      <c r="SDA79" s="876"/>
      <c r="SDB79" s="876"/>
      <c r="SDC79" s="876"/>
      <c r="SDD79" s="876"/>
      <c r="SDE79" s="876"/>
      <c r="SDF79" s="876"/>
      <c r="SDG79" s="876"/>
      <c r="SDH79" s="876"/>
      <c r="SDI79" s="876"/>
      <c r="SDJ79" s="876"/>
      <c r="SDK79" s="876"/>
      <c r="SDL79" s="876"/>
      <c r="SDM79" s="876"/>
      <c r="SDN79" s="876"/>
      <c r="SDO79" s="876"/>
      <c r="SDP79" s="876"/>
      <c r="SDQ79" s="876"/>
      <c r="SDR79" s="876"/>
      <c r="SDS79" s="876"/>
      <c r="SDT79" s="876"/>
      <c r="SDU79" s="876"/>
      <c r="SDV79" s="876"/>
      <c r="SDW79" s="876"/>
      <c r="SDX79" s="876"/>
      <c r="SDY79" s="876"/>
      <c r="SDZ79" s="876"/>
      <c r="SEA79" s="876"/>
      <c r="SEB79" s="876"/>
      <c r="SEC79" s="876"/>
      <c r="SED79" s="876"/>
      <c r="SEE79" s="876"/>
      <c r="SEF79" s="876"/>
      <c r="SEG79" s="876"/>
      <c r="SEH79" s="876"/>
      <c r="SEI79" s="876"/>
      <c r="SEJ79" s="876"/>
      <c r="SEK79" s="876"/>
      <c r="SEL79" s="876"/>
      <c r="SEM79" s="876"/>
      <c r="SEN79" s="876"/>
      <c r="SEO79" s="876"/>
      <c r="SEP79" s="876"/>
      <c r="SEQ79" s="876"/>
      <c r="SER79" s="876"/>
      <c r="SES79" s="876"/>
      <c r="SET79" s="876"/>
      <c r="SEU79" s="876"/>
      <c r="SEV79" s="876"/>
      <c r="SEW79" s="876"/>
      <c r="SEX79" s="876"/>
      <c r="SEY79" s="876"/>
      <c r="SEZ79" s="876"/>
      <c r="SFA79" s="876"/>
      <c r="SFB79" s="876"/>
      <c r="SFC79" s="876"/>
      <c r="SFD79" s="876"/>
      <c r="SFE79" s="876"/>
      <c r="SFF79" s="876"/>
      <c r="SFG79" s="876"/>
      <c r="SFH79" s="876"/>
      <c r="SFI79" s="876"/>
      <c r="SFJ79" s="876"/>
      <c r="SFK79" s="876"/>
      <c r="SFL79" s="876"/>
      <c r="SFM79" s="876"/>
      <c r="SFN79" s="876"/>
      <c r="SFO79" s="876"/>
      <c r="SFP79" s="876"/>
      <c r="SFQ79" s="876"/>
      <c r="SFR79" s="876"/>
      <c r="SFS79" s="876"/>
      <c r="SFT79" s="876"/>
      <c r="SFU79" s="876"/>
      <c r="SFV79" s="876"/>
      <c r="SFW79" s="876"/>
      <c r="SFX79" s="876"/>
      <c r="SFY79" s="876"/>
      <c r="SFZ79" s="876"/>
      <c r="SGA79" s="876"/>
      <c r="SGB79" s="876"/>
      <c r="SGC79" s="876"/>
      <c r="SGD79" s="876"/>
      <c r="SGE79" s="876"/>
      <c r="SGF79" s="876"/>
      <c r="SGG79" s="876"/>
      <c r="SGH79" s="876"/>
      <c r="SGI79" s="876"/>
      <c r="SGJ79" s="876"/>
      <c r="SGK79" s="876"/>
      <c r="SGL79" s="876"/>
      <c r="SGM79" s="876"/>
      <c r="SGN79" s="876"/>
      <c r="SGO79" s="876"/>
      <c r="SGP79" s="876"/>
      <c r="SGQ79" s="876"/>
      <c r="SGR79" s="876"/>
      <c r="SGS79" s="876"/>
      <c r="SGT79" s="876"/>
      <c r="SGU79" s="876"/>
      <c r="SGV79" s="876"/>
      <c r="SGW79" s="876"/>
      <c r="SGX79" s="876"/>
      <c r="SGY79" s="876"/>
      <c r="SGZ79" s="876"/>
      <c r="SHA79" s="876"/>
      <c r="SHB79" s="876"/>
      <c r="SHC79" s="876"/>
      <c r="SHD79" s="876"/>
      <c r="SHE79" s="876"/>
      <c r="SHF79" s="876"/>
      <c r="SHG79" s="876"/>
      <c r="SHH79" s="876"/>
      <c r="SHI79" s="876"/>
      <c r="SHJ79" s="876"/>
      <c r="SHK79" s="876"/>
      <c r="SHL79" s="876"/>
      <c r="SHM79" s="876"/>
      <c r="SHN79" s="876"/>
      <c r="SHO79" s="876"/>
      <c r="SHP79" s="876"/>
      <c r="SHQ79" s="876"/>
      <c r="SHR79" s="876"/>
      <c r="SHS79" s="876"/>
      <c r="SHT79" s="876"/>
      <c r="SHU79" s="876"/>
      <c r="SHV79" s="876"/>
      <c r="SHW79" s="876"/>
      <c r="SHX79" s="876"/>
      <c r="SHY79" s="876"/>
      <c r="SHZ79" s="876"/>
      <c r="SIA79" s="876"/>
      <c r="SIB79" s="876"/>
      <c r="SIC79" s="876"/>
      <c r="SID79" s="876"/>
      <c r="SIE79" s="876"/>
      <c r="SIF79" s="876"/>
      <c r="SIG79" s="876"/>
      <c r="SIH79" s="876"/>
      <c r="SII79" s="876"/>
      <c r="SIJ79" s="876"/>
      <c r="SIK79" s="876"/>
      <c r="SIL79" s="876"/>
      <c r="SIM79" s="876"/>
      <c r="SIN79" s="876"/>
      <c r="SIO79" s="876"/>
      <c r="SIP79" s="876"/>
      <c r="SIQ79" s="876"/>
      <c r="SIR79" s="876"/>
      <c r="SIS79" s="876"/>
      <c r="SIT79" s="876"/>
      <c r="SIU79" s="876"/>
      <c r="SIV79" s="876"/>
      <c r="SIW79" s="876"/>
      <c r="SIX79" s="876"/>
      <c r="SIY79" s="876"/>
      <c r="SIZ79" s="876"/>
      <c r="SJA79" s="876"/>
      <c r="SJB79" s="876"/>
      <c r="SJC79" s="876"/>
      <c r="SJD79" s="876"/>
      <c r="SJE79" s="876"/>
      <c r="SJF79" s="876"/>
      <c r="SJG79" s="876"/>
      <c r="SJH79" s="876"/>
      <c r="SJI79" s="876"/>
      <c r="SJJ79" s="876"/>
      <c r="SJK79" s="876"/>
      <c r="SJL79" s="876"/>
      <c r="SJM79" s="876"/>
      <c r="SJN79" s="876"/>
      <c r="SJO79" s="876"/>
      <c r="SJP79" s="876"/>
      <c r="SJQ79" s="876"/>
      <c r="SJR79" s="876"/>
      <c r="SJS79" s="876"/>
      <c r="SJT79" s="876"/>
      <c r="SJU79" s="876"/>
      <c r="SJV79" s="876"/>
      <c r="SJW79" s="876"/>
      <c r="SJX79" s="876"/>
      <c r="SJY79" s="876"/>
      <c r="SJZ79" s="876"/>
      <c r="SKA79" s="876"/>
      <c r="SKB79" s="876"/>
      <c r="SKC79" s="876"/>
      <c r="SKD79" s="876"/>
      <c r="SKE79" s="876"/>
      <c r="SKF79" s="876"/>
      <c r="SKG79" s="876"/>
      <c r="SKH79" s="876"/>
      <c r="SKI79" s="876"/>
      <c r="SKJ79" s="876"/>
      <c r="SKK79" s="876"/>
      <c r="SKL79" s="876"/>
      <c r="SKM79" s="876"/>
      <c r="SKN79" s="876"/>
      <c r="SKO79" s="876"/>
      <c r="SKP79" s="876"/>
      <c r="SKQ79" s="876"/>
      <c r="SKR79" s="876"/>
      <c r="SKS79" s="876"/>
      <c r="SKT79" s="876"/>
      <c r="SKU79" s="876"/>
      <c r="SKV79" s="876"/>
      <c r="SKW79" s="876"/>
      <c r="SKX79" s="876"/>
      <c r="SKY79" s="876"/>
      <c r="SKZ79" s="876"/>
      <c r="SLA79" s="876"/>
      <c r="SLB79" s="876"/>
      <c r="SLC79" s="876"/>
      <c r="SLD79" s="876"/>
      <c r="SLE79" s="876"/>
      <c r="SLF79" s="876"/>
      <c r="SLG79" s="876"/>
      <c r="SLH79" s="876"/>
      <c r="SLI79" s="876"/>
      <c r="SLJ79" s="876"/>
      <c r="SLK79" s="876"/>
      <c r="SLL79" s="876"/>
      <c r="SLM79" s="876"/>
      <c r="SLN79" s="876"/>
      <c r="SLO79" s="876"/>
      <c r="SLP79" s="876"/>
      <c r="SLQ79" s="876"/>
      <c r="SLR79" s="876"/>
      <c r="SLS79" s="876"/>
      <c r="SLT79" s="876"/>
      <c r="SLU79" s="876"/>
      <c r="SLV79" s="876"/>
      <c r="SLW79" s="876"/>
      <c r="SLX79" s="876"/>
      <c r="SLY79" s="876"/>
      <c r="SLZ79" s="876"/>
      <c r="SMA79" s="876"/>
      <c r="SMB79" s="876"/>
      <c r="SMC79" s="876"/>
      <c r="SMD79" s="876"/>
      <c r="SME79" s="876"/>
      <c r="SMF79" s="876"/>
      <c r="SMG79" s="876"/>
      <c r="SMH79" s="876"/>
      <c r="SMI79" s="876"/>
      <c r="SMJ79" s="876"/>
      <c r="SMK79" s="876"/>
      <c r="SML79" s="876"/>
      <c r="SMM79" s="876"/>
      <c r="SMN79" s="876"/>
      <c r="SMO79" s="876"/>
      <c r="SMP79" s="876"/>
      <c r="SMQ79" s="876"/>
      <c r="SMR79" s="876"/>
      <c r="SMS79" s="876"/>
      <c r="SMT79" s="876"/>
      <c r="SMU79" s="876"/>
      <c r="SMV79" s="876"/>
      <c r="SMW79" s="876"/>
      <c r="SMX79" s="876"/>
      <c r="SMY79" s="876"/>
      <c r="SMZ79" s="876"/>
      <c r="SNA79" s="876"/>
      <c r="SNB79" s="876"/>
      <c r="SNC79" s="876"/>
      <c r="SND79" s="876"/>
      <c r="SNE79" s="876"/>
      <c r="SNF79" s="876"/>
      <c r="SNG79" s="876"/>
      <c r="SNH79" s="876"/>
      <c r="SNI79" s="876"/>
      <c r="SNJ79" s="876"/>
      <c r="SNK79" s="876"/>
      <c r="SNL79" s="876"/>
      <c r="SNM79" s="876"/>
      <c r="SNN79" s="876"/>
      <c r="SNO79" s="876"/>
      <c r="SNP79" s="876"/>
      <c r="SNQ79" s="876"/>
      <c r="SNR79" s="876"/>
      <c r="SNS79" s="876"/>
      <c r="SNT79" s="876"/>
      <c r="SNU79" s="876"/>
      <c r="SNV79" s="876"/>
      <c r="SNW79" s="876"/>
      <c r="SNX79" s="876"/>
      <c r="SNY79" s="876"/>
      <c r="SNZ79" s="876"/>
      <c r="SOA79" s="876"/>
      <c r="SOB79" s="876"/>
      <c r="SOC79" s="876"/>
      <c r="SOD79" s="876"/>
      <c r="SOE79" s="876"/>
      <c r="SOF79" s="876"/>
      <c r="SOG79" s="876"/>
      <c r="SOH79" s="876"/>
      <c r="SOI79" s="876"/>
      <c r="SOJ79" s="876"/>
      <c r="SOK79" s="876"/>
      <c r="SOL79" s="876"/>
      <c r="SOM79" s="876"/>
      <c r="SON79" s="876"/>
      <c r="SOO79" s="876"/>
      <c r="SOP79" s="876"/>
      <c r="SOQ79" s="876"/>
      <c r="SOR79" s="876"/>
      <c r="SOS79" s="876"/>
      <c r="SOT79" s="876"/>
      <c r="SOU79" s="876"/>
      <c r="SOV79" s="876"/>
      <c r="SOW79" s="876"/>
      <c r="SOX79" s="876"/>
      <c r="SOY79" s="876"/>
      <c r="SOZ79" s="876"/>
      <c r="SPA79" s="876"/>
      <c r="SPB79" s="876"/>
      <c r="SPC79" s="876"/>
      <c r="SPD79" s="876"/>
      <c r="SPE79" s="876"/>
      <c r="SPF79" s="876"/>
      <c r="SPG79" s="876"/>
      <c r="SPH79" s="876"/>
      <c r="SPI79" s="876"/>
      <c r="SPJ79" s="876"/>
      <c r="SPK79" s="876"/>
      <c r="SPL79" s="876"/>
      <c r="SPM79" s="876"/>
      <c r="SPN79" s="876"/>
      <c r="SPO79" s="876"/>
      <c r="SPP79" s="876"/>
      <c r="SPQ79" s="876"/>
      <c r="SPR79" s="876"/>
      <c r="SPS79" s="876"/>
      <c r="SPT79" s="876"/>
      <c r="SPU79" s="876"/>
      <c r="SPV79" s="876"/>
      <c r="SPW79" s="876"/>
      <c r="SPX79" s="876"/>
      <c r="SPY79" s="876"/>
      <c r="SPZ79" s="876"/>
      <c r="SQA79" s="876"/>
      <c r="SQB79" s="876"/>
      <c r="SQC79" s="876"/>
      <c r="SQD79" s="876"/>
      <c r="SQE79" s="876"/>
      <c r="SQF79" s="876"/>
      <c r="SQG79" s="876"/>
      <c r="SQH79" s="876"/>
      <c r="SQI79" s="876"/>
      <c r="SQJ79" s="876"/>
      <c r="SQK79" s="876"/>
      <c r="SQL79" s="876"/>
      <c r="SQM79" s="876"/>
      <c r="SQN79" s="876"/>
      <c r="SQO79" s="876"/>
      <c r="SQP79" s="876"/>
      <c r="SQQ79" s="876"/>
      <c r="SQR79" s="876"/>
      <c r="SQS79" s="876"/>
      <c r="SQT79" s="876"/>
      <c r="SQU79" s="876"/>
      <c r="SQV79" s="876"/>
      <c r="SQW79" s="876"/>
      <c r="SQX79" s="876"/>
      <c r="SQY79" s="876"/>
      <c r="SQZ79" s="876"/>
      <c r="SRA79" s="876"/>
      <c r="SRB79" s="876"/>
      <c r="SRC79" s="876"/>
      <c r="SRD79" s="876"/>
      <c r="SRE79" s="876"/>
      <c r="SRF79" s="876"/>
      <c r="SRG79" s="876"/>
      <c r="SRH79" s="876"/>
      <c r="SRI79" s="876"/>
      <c r="SRJ79" s="876"/>
      <c r="SRK79" s="876"/>
      <c r="SRL79" s="876"/>
      <c r="SRM79" s="876"/>
      <c r="SRN79" s="876"/>
      <c r="SRO79" s="876"/>
      <c r="SRP79" s="876"/>
      <c r="SRQ79" s="876"/>
      <c r="SRR79" s="876"/>
      <c r="SRS79" s="876"/>
      <c r="SRT79" s="876"/>
      <c r="SRU79" s="876"/>
      <c r="SRV79" s="876"/>
      <c r="SRW79" s="876"/>
      <c r="SRX79" s="876"/>
      <c r="SRY79" s="876"/>
      <c r="SRZ79" s="876"/>
      <c r="SSA79" s="876"/>
      <c r="SSB79" s="876"/>
      <c r="SSC79" s="876"/>
      <c r="SSD79" s="876"/>
      <c r="SSE79" s="876"/>
      <c r="SSF79" s="876"/>
      <c r="SSG79" s="876"/>
      <c r="SSH79" s="876"/>
      <c r="SSI79" s="876"/>
      <c r="SSJ79" s="876"/>
      <c r="SSK79" s="876"/>
      <c r="SSL79" s="876"/>
      <c r="SSM79" s="876"/>
      <c r="SSN79" s="876"/>
      <c r="SSO79" s="876"/>
      <c r="SSP79" s="876"/>
      <c r="SSQ79" s="876"/>
      <c r="SSR79" s="876"/>
      <c r="SSS79" s="876"/>
      <c r="SST79" s="876"/>
      <c r="SSU79" s="876"/>
      <c r="SSV79" s="876"/>
      <c r="SSW79" s="876"/>
      <c r="SSX79" s="876"/>
      <c r="SSY79" s="876"/>
      <c r="SSZ79" s="876"/>
      <c r="STA79" s="876"/>
      <c r="STB79" s="876"/>
      <c r="STC79" s="876"/>
      <c r="STD79" s="876"/>
      <c r="STE79" s="876"/>
      <c r="STF79" s="876"/>
      <c r="STG79" s="876"/>
      <c r="STH79" s="876"/>
      <c r="STI79" s="876"/>
      <c r="STJ79" s="876"/>
      <c r="STK79" s="876"/>
      <c r="STL79" s="876"/>
      <c r="STM79" s="876"/>
      <c r="STN79" s="876"/>
      <c r="STO79" s="876"/>
      <c r="STP79" s="876"/>
      <c r="STQ79" s="876"/>
      <c r="STR79" s="876"/>
      <c r="STS79" s="876"/>
      <c r="STT79" s="876"/>
      <c r="STU79" s="876"/>
      <c r="STV79" s="876"/>
      <c r="STW79" s="876"/>
      <c r="STX79" s="876"/>
      <c r="STY79" s="876"/>
      <c r="STZ79" s="876"/>
      <c r="SUA79" s="876"/>
      <c r="SUB79" s="876"/>
      <c r="SUC79" s="876"/>
      <c r="SUD79" s="876"/>
      <c r="SUE79" s="876"/>
      <c r="SUF79" s="876"/>
      <c r="SUG79" s="876"/>
      <c r="SUH79" s="876"/>
      <c r="SUI79" s="876"/>
      <c r="SUJ79" s="876"/>
      <c r="SUK79" s="876"/>
      <c r="SUL79" s="876"/>
      <c r="SUM79" s="876"/>
      <c r="SUN79" s="876"/>
      <c r="SUO79" s="876"/>
      <c r="SUP79" s="876"/>
      <c r="SUQ79" s="876"/>
      <c r="SUR79" s="876"/>
      <c r="SUS79" s="876"/>
      <c r="SUT79" s="876"/>
      <c r="SUU79" s="876"/>
      <c r="SUV79" s="876"/>
      <c r="SUW79" s="876"/>
      <c r="SUX79" s="876"/>
      <c r="SUY79" s="876"/>
      <c r="SUZ79" s="876"/>
      <c r="SVA79" s="876"/>
      <c r="SVB79" s="876"/>
      <c r="SVC79" s="876"/>
      <c r="SVD79" s="876"/>
      <c r="SVE79" s="876"/>
      <c r="SVF79" s="876"/>
      <c r="SVG79" s="876"/>
      <c r="SVH79" s="876"/>
      <c r="SVI79" s="876"/>
      <c r="SVJ79" s="876"/>
      <c r="SVK79" s="876"/>
      <c r="SVL79" s="876"/>
      <c r="SVM79" s="876"/>
      <c r="SVN79" s="876"/>
      <c r="SVO79" s="876"/>
      <c r="SVP79" s="876"/>
      <c r="SVQ79" s="876"/>
      <c r="SVR79" s="876"/>
      <c r="SVS79" s="876"/>
      <c r="SVT79" s="876"/>
      <c r="SVU79" s="876"/>
      <c r="SVV79" s="876"/>
      <c r="SVW79" s="876"/>
      <c r="SVX79" s="876"/>
      <c r="SVY79" s="876"/>
      <c r="SVZ79" s="876"/>
      <c r="SWA79" s="876"/>
      <c r="SWB79" s="876"/>
      <c r="SWC79" s="876"/>
      <c r="SWD79" s="876"/>
      <c r="SWE79" s="876"/>
      <c r="SWF79" s="876"/>
      <c r="SWG79" s="876"/>
      <c r="SWH79" s="876"/>
      <c r="SWI79" s="876"/>
      <c r="SWJ79" s="876"/>
      <c r="SWK79" s="876"/>
      <c r="SWL79" s="876"/>
      <c r="SWM79" s="876"/>
      <c r="SWN79" s="876"/>
      <c r="SWO79" s="876"/>
      <c r="SWP79" s="876"/>
      <c r="SWQ79" s="876"/>
      <c r="SWR79" s="876"/>
      <c r="SWS79" s="876"/>
      <c r="SWT79" s="876"/>
      <c r="SWU79" s="876"/>
      <c r="SWV79" s="876"/>
      <c r="SWW79" s="876"/>
      <c r="SWX79" s="876"/>
      <c r="SWY79" s="876"/>
      <c r="SWZ79" s="876"/>
      <c r="SXA79" s="876"/>
      <c r="SXB79" s="876"/>
      <c r="SXC79" s="876"/>
      <c r="SXD79" s="876"/>
      <c r="SXE79" s="876"/>
      <c r="SXF79" s="876"/>
      <c r="SXG79" s="876"/>
      <c r="SXH79" s="876"/>
      <c r="SXI79" s="876"/>
      <c r="SXJ79" s="876"/>
      <c r="SXK79" s="876"/>
      <c r="SXL79" s="876"/>
      <c r="SXM79" s="876"/>
      <c r="SXN79" s="876"/>
      <c r="SXO79" s="876"/>
      <c r="SXP79" s="876"/>
      <c r="SXQ79" s="876"/>
      <c r="SXR79" s="876"/>
      <c r="SXS79" s="876"/>
      <c r="SXT79" s="876"/>
      <c r="SXU79" s="876"/>
      <c r="SXV79" s="876"/>
      <c r="SXW79" s="876"/>
      <c r="SXX79" s="876"/>
      <c r="SXY79" s="876"/>
      <c r="SXZ79" s="876"/>
      <c r="SYA79" s="876"/>
      <c r="SYB79" s="876"/>
      <c r="SYC79" s="876"/>
      <c r="SYD79" s="876"/>
      <c r="SYE79" s="876"/>
      <c r="SYF79" s="876"/>
      <c r="SYG79" s="876"/>
      <c r="SYH79" s="876"/>
      <c r="SYI79" s="876"/>
      <c r="SYJ79" s="876"/>
      <c r="SYK79" s="876"/>
      <c r="SYL79" s="876"/>
      <c r="SYM79" s="876"/>
      <c r="SYN79" s="876"/>
      <c r="SYO79" s="876"/>
      <c r="SYP79" s="876"/>
      <c r="SYQ79" s="876"/>
      <c r="SYR79" s="876"/>
      <c r="SYS79" s="876"/>
      <c r="SYT79" s="876"/>
      <c r="SYU79" s="876"/>
      <c r="SYV79" s="876"/>
      <c r="SYW79" s="876"/>
      <c r="SYX79" s="876"/>
      <c r="SYY79" s="876"/>
      <c r="SYZ79" s="876"/>
      <c r="SZA79" s="876"/>
      <c r="SZB79" s="876"/>
      <c r="SZC79" s="876"/>
      <c r="SZD79" s="876"/>
      <c r="SZE79" s="876"/>
      <c r="SZF79" s="876"/>
      <c r="SZG79" s="876"/>
      <c r="SZH79" s="876"/>
      <c r="SZI79" s="876"/>
      <c r="SZJ79" s="876"/>
      <c r="SZK79" s="876"/>
      <c r="SZL79" s="876"/>
      <c r="SZM79" s="876"/>
      <c r="SZN79" s="876"/>
      <c r="SZO79" s="876"/>
      <c r="SZP79" s="876"/>
      <c r="SZQ79" s="876"/>
      <c r="SZR79" s="876"/>
      <c r="SZS79" s="876"/>
      <c r="SZT79" s="876"/>
      <c r="SZU79" s="876"/>
      <c r="SZV79" s="876"/>
      <c r="SZW79" s="876"/>
      <c r="SZX79" s="876"/>
      <c r="SZY79" s="876"/>
      <c r="SZZ79" s="876"/>
      <c r="TAA79" s="876"/>
      <c r="TAB79" s="876"/>
      <c r="TAC79" s="876"/>
      <c r="TAD79" s="876"/>
      <c r="TAE79" s="876"/>
      <c r="TAF79" s="876"/>
      <c r="TAG79" s="876"/>
      <c r="TAH79" s="876"/>
      <c r="TAI79" s="876"/>
      <c r="TAJ79" s="876"/>
      <c r="TAK79" s="876"/>
      <c r="TAL79" s="876"/>
      <c r="TAM79" s="876"/>
      <c r="TAN79" s="876"/>
      <c r="TAO79" s="876"/>
      <c r="TAP79" s="876"/>
      <c r="TAQ79" s="876"/>
      <c r="TAR79" s="876"/>
      <c r="TAS79" s="876"/>
      <c r="TAT79" s="876"/>
      <c r="TAU79" s="876"/>
      <c r="TAV79" s="876"/>
      <c r="TAW79" s="876"/>
      <c r="TAX79" s="876"/>
      <c r="TAY79" s="876"/>
      <c r="TAZ79" s="876"/>
      <c r="TBA79" s="876"/>
      <c r="TBB79" s="876"/>
      <c r="TBC79" s="876"/>
      <c r="TBD79" s="876"/>
      <c r="TBE79" s="876"/>
      <c r="TBF79" s="876"/>
      <c r="TBG79" s="876"/>
      <c r="TBH79" s="876"/>
      <c r="TBI79" s="876"/>
      <c r="TBJ79" s="876"/>
      <c r="TBK79" s="876"/>
      <c r="TBL79" s="876"/>
      <c r="TBM79" s="876"/>
      <c r="TBN79" s="876"/>
      <c r="TBO79" s="876"/>
      <c r="TBP79" s="876"/>
      <c r="TBQ79" s="876"/>
      <c r="TBR79" s="876"/>
      <c r="TBS79" s="876"/>
      <c r="TBT79" s="876"/>
      <c r="TBU79" s="876"/>
      <c r="TBV79" s="876"/>
      <c r="TBW79" s="876"/>
      <c r="TBX79" s="876"/>
      <c r="TBY79" s="876"/>
      <c r="TBZ79" s="876"/>
      <c r="TCA79" s="876"/>
      <c r="TCB79" s="876"/>
      <c r="TCC79" s="876"/>
      <c r="TCD79" s="876"/>
      <c r="TCE79" s="876"/>
      <c r="TCF79" s="876"/>
      <c r="TCG79" s="876"/>
      <c r="TCH79" s="876"/>
      <c r="TCI79" s="876"/>
      <c r="TCJ79" s="876"/>
      <c r="TCK79" s="876"/>
      <c r="TCL79" s="876"/>
      <c r="TCM79" s="876"/>
      <c r="TCN79" s="876"/>
      <c r="TCO79" s="876"/>
      <c r="TCP79" s="876"/>
      <c r="TCQ79" s="876"/>
      <c r="TCR79" s="876"/>
      <c r="TCS79" s="876"/>
      <c r="TCT79" s="876"/>
      <c r="TCU79" s="876"/>
      <c r="TCV79" s="876"/>
      <c r="TCW79" s="876"/>
      <c r="TCX79" s="876"/>
      <c r="TCY79" s="876"/>
      <c r="TCZ79" s="876"/>
      <c r="TDA79" s="876"/>
      <c r="TDB79" s="876"/>
      <c r="TDC79" s="876"/>
      <c r="TDD79" s="876"/>
      <c r="TDE79" s="876"/>
      <c r="TDF79" s="876"/>
      <c r="TDG79" s="876"/>
      <c r="TDH79" s="876"/>
      <c r="TDI79" s="876"/>
      <c r="TDJ79" s="876"/>
      <c r="TDK79" s="876"/>
      <c r="TDL79" s="876"/>
      <c r="TDM79" s="876"/>
      <c r="TDN79" s="876"/>
      <c r="TDO79" s="876"/>
      <c r="TDP79" s="876"/>
      <c r="TDQ79" s="876"/>
      <c r="TDR79" s="876"/>
      <c r="TDS79" s="876"/>
      <c r="TDT79" s="876"/>
      <c r="TDU79" s="876"/>
      <c r="TDV79" s="876"/>
      <c r="TDW79" s="876"/>
      <c r="TDX79" s="876"/>
      <c r="TDY79" s="876"/>
      <c r="TDZ79" s="876"/>
      <c r="TEA79" s="876"/>
      <c r="TEB79" s="876"/>
      <c r="TEC79" s="876"/>
      <c r="TED79" s="876"/>
      <c r="TEE79" s="876"/>
      <c r="TEF79" s="876"/>
      <c r="TEG79" s="876"/>
      <c r="TEH79" s="876"/>
      <c r="TEI79" s="876"/>
      <c r="TEJ79" s="876"/>
      <c r="TEK79" s="876"/>
      <c r="TEL79" s="876"/>
      <c r="TEM79" s="876"/>
      <c r="TEN79" s="876"/>
      <c r="TEO79" s="876"/>
      <c r="TEP79" s="876"/>
      <c r="TEQ79" s="876"/>
      <c r="TER79" s="876"/>
      <c r="TES79" s="876"/>
      <c r="TET79" s="876"/>
      <c r="TEU79" s="876"/>
      <c r="TEV79" s="876"/>
      <c r="TEW79" s="876"/>
      <c r="TEX79" s="876"/>
      <c r="TEY79" s="876"/>
      <c r="TEZ79" s="876"/>
      <c r="TFA79" s="876"/>
      <c r="TFB79" s="876"/>
      <c r="TFC79" s="876"/>
      <c r="TFD79" s="876"/>
      <c r="TFE79" s="876"/>
      <c r="TFF79" s="876"/>
      <c r="TFG79" s="876"/>
      <c r="TFH79" s="876"/>
      <c r="TFI79" s="876"/>
      <c r="TFJ79" s="876"/>
      <c r="TFK79" s="876"/>
      <c r="TFL79" s="876"/>
      <c r="TFM79" s="876"/>
      <c r="TFN79" s="876"/>
      <c r="TFO79" s="876"/>
      <c r="TFP79" s="876"/>
      <c r="TFQ79" s="876"/>
      <c r="TFR79" s="876"/>
      <c r="TFS79" s="876"/>
      <c r="TFT79" s="876"/>
      <c r="TFU79" s="876"/>
      <c r="TFV79" s="876"/>
      <c r="TFW79" s="876"/>
      <c r="TFX79" s="876"/>
      <c r="TFY79" s="876"/>
      <c r="TFZ79" s="876"/>
      <c r="TGA79" s="876"/>
      <c r="TGB79" s="876"/>
      <c r="TGC79" s="876"/>
      <c r="TGD79" s="876"/>
      <c r="TGE79" s="876"/>
      <c r="TGF79" s="876"/>
      <c r="TGG79" s="876"/>
      <c r="TGH79" s="876"/>
      <c r="TGI79" s="876"/>
      <c r="TGJ79" s="876"/>
      <c r="TGK79" s="876"/>
      <c r="TGL79" s="876"/>
      <c r="TGM79" s="876"/>
      <c r="TGN79" s="876"/>
      <c r="TGO79" s="876"/>
      <c r="TGP79" s="876"/>
      <c r="TGQ79" s="876"/>
      <c r="TGR79" s="876"/>
      <c r="TGS79" s="876"/>
      <c r="TGT79" s="876"/>
      <c r="TGU79" s="876"/>
      <c r="TGV79" s="876"/>
      <c r="TGW79" s="876"/>
      <c r="TGX79" s="876"/>
      <c r="TGY79" s="876"/>
      <c r="TGZ79" s="876"/>
      <c r="THA79" s="876"/>
      <c r="THB79" s="876"/>
      <c r="THC79" s="876"/>
      <c r="THD79" s="876"/>
      <c r="THE79" s="876"/>
      <c r="THF79" s="876"/>
      <c r="THG79" s="876"/>
      <c r="THH79" s="876"/>
      <c r="THI79" s="876"/>
      <c r="THJ79" s="876"/>
      <c r="THK79" s="876"/>
      <c r="THL79" s="876"/>
      <c r="THM79" s="876"/>
      <c r="THN79" s="876"/>
      <c r="THO79" s="876"/>
      <c r="THP79" s="876"/>
      <c r="THQ79" s="876"/>
      <c r="THR79" s="876"/>
      <c r="THS79" s="876"/>
      <c r="THT79" s="876"/>
      <c r="THU79" s="876"/>
      <c r="THV79" s="876"/>
      <c r="THW79" s="876"/>
      <c r="THX79" s="876"/>
      <c r="THY79" s="876"/>
      <c r="THZ79" s="876"/>
      <c r="TIA79" s="876"/>
      <c r="TIB79" s="876"/>
      <c r="TIC79" s="876"/>
      <c r="TID79" s="876"/>
      <c r="TIE79" s="876"/>
      <c r="TIF79" s="876"/>
      <c r="TIG79" s="876"/>
      <c r="TIH79" s="876"/>
      <c r="TII79" s="876"/>
      <c r="TIJ79" s="876"/>
      <c r="TIK79" s="876"/>
      <c r="TIL79" s="876"/>
      <c r="TIM79" s="876"/>
      <c r="TIN79" s="876"/>
      <c r="TIO79" s="876"/>
      <c r="TIP79" s="876"/>
      <c r="TIQ79" s="876"/>
      <c r="TIR79" s="876"/>
      <c r="TIS79" s="876"/>
      <c r="TIT79" s="876"/>
      <c r="TIU79" s="876"/>
      <c r="TIV79" s="876"/>
      <c r="TIW79" s="876"/>
      <c r="TIX79" s="876"/>
      <c r="TIY79" s="876"/>
      <c r="TIZ79" s="876"/>
      <c r="TJA79" s="876"/>
      <c r="TJB79" s="876"/>
      <c r="TJC79" s="876"/>
      <c r="TJD79" s="876"/>
      <c r="TJE79" s="876"/>
      <c r="TJF79" s="876"/>
      <c r="TJG79" s="876"/>
      <c r="TJH79" s="876"/>
      <c r="TJI79" s="876"/>
      <c r="TJJ79" s="876"/>
      <c r="TJK79" s="876"/>
      <c r="TJL79" s="876"/>
      <c r="TJM79" s="876"/>
      <c r="TJN79" s="876"/>
      <c r="TJO79" s="876"/>
      <c r="TJP79" s="876"/>
      <c r="TJQ79" s="876"/>
      <c r="TJR79" s="876"/>
      <c r="TJS79" s="876"/>
      <c r="TJT79" s="876"/>
      <c r="TJU79" s="876"/>
      <c r="TJV79" s="876"/>
      <c r="TJW79" s="876"/>
      <c r="TJX79" s="876"/>
      <c r="TJY79" s="876"/>
      <c r="TJZ79" s="876"/>
      <c r="TKA79" s="876"/>
      <c r="TKB79" s="876"/>
      <c r="TKC79" s="876"/>
      <c r="TKD79" s="876"/>
      <c r="TKE79" s="876"/>
      <c r="TKF79" s="876"/>
      <c r="TKG79" s="876"/>
      <c r="TKH79" s="876"/>
      <c r="TKI79" s="876"/>
      <c r="TKJ79" s="876"/>
      <c r="TKK79" s="876"/>
      <c r="TKL79" s="876"/>
      <c r="TKM79" s="876"/>
      <c r="TKN79" s="876"/>
      <c r="TKO79" s="876"/>
      <c r="TKP79" s="876"/>
      <c r="TKQ79" s="876"/>
      <c r="TKR79" s="876"/>
      <c r="TKS79" s="876"/>
      <c r="TKT79" s="876"/>
      <c r="TKU79" s="876"/>
      <c r="TKV79" s="876"/>
      <c r="TKW79" s="876"/>
      <c r="TKX79" s="876"/>
      <c r="TKY79" s="876"/>
      <c r="TKZ79" s="876"/>
      <c r="TLA79" s="876"/>
      <c r="TLB79" s="876"/>
      <c r="TLC79" s="876"/>
      <c r="TLD79" s="876"/>
      <c r="TLE79" s="876"/>
      <c r="TLF79" s="876"/>
      <c r="TLG79" s="876"/>
      <c r="TLH79" s="876"/>
      <c r="TLI79" s="876"/>
      <c r="TLJ79" s="876"/>
      <c r="TLK79" s="876"/>
      <c r="TLL79" s="876"/>
      <c r="TLM79" s="876"/>
      <c r="TLN79" s="876"/>
      <c r="TLO79" s="876"/>
      <c r="TLP79" s="876"/>
      <c r="TLQ79" s="876"/>
      <c r="TLR79" s="876"/>
      <c r="TLS79" s="876"/>
      <c r="TLT79" s="876"/>
      <c r="TLU79" s="876"/>
      <c r="TLV79" s="876"/>
      <c r="TLW79" s="876"/>
      <c r="TLX79" s="876"/>
      <c r="TLY79" s="876"/>
      <c r="TLZ79" s="876"/>
      <c r="TMA79" s="876"/>
      <c r="TMB79" s="876"/>
      <c r="TMC79" s="876"/>
      <c r="TMD79" s="876"/>
      <c r="TME79" s="876"/>
      <c r="TMF79" s="876"/>
      <c r="TMG79" s="876"/>
      <c r="TMH79" s="876"/>
      <c r="TMI79" s="876"/>
      <c r="TMJ79" s="876"/>
      <c r="TMK79" s="876"/>
      <c r="TML79" s="876"/>
      <c r="TMM79" s="876"/>
      <c r="TMN79" s="876"/>
      <c r="TMO79" s="876"/>
      <c r="TMP79" s="876"/>
      <c r="TMQ79" s="876"/>
      <c r="TMR79" s="876"/>
      <c r="TMS79" s="876"/>
      <c r="TMT79" s="876"/>
      <c r="TMU79" s="876"/>
      <c r="TMV79" s="876"/>
      <c r="TMW79" s="876"/>
      <c r="TMX79" s="876"/>
      <c r="TMY79" s="876"/>
      <c r="TMZ79" s="876"/>
      <c r="TNA79" s="876"/>
      <c r="TNB79" s="876"/>
      <c r="TNC79" s="876"/>
      <c r="TND79" s="876"/>
      <c r="TNE79" s="876"/>
      <c r="TNF79" s="876"/>
      <c r="TNG79" s="876"/>
      <c r="TNH79" s="876"/>
      <c r="TNI79" s="876"/>
      <c r="TNJ79" s="876"/>
      <c r="TNK79" s="876"/>
      <c r="TNL79" s="876"/>
      <c r="TNM79" s="876"/>
      <c r="TNN79" s="876"/>
      <c r="TNO79" s="876"/>
      <c r="TNP79" s="876"/>
      <c r="TNQ79" s="876"/>
      <c r="TNR79" s="876"/>
      <c r="TNS79" s="876"/>
      <c r="TNT79" s="876"/>
      <c r="TNU79" s="876"/>
      <c r="TNV79" s="876"/>
      <c r="TNW79" s="876"/>
      <c r="TNX79" s="876"/>
      <c r="TNY79" s="876"/>
      <c r="TNZ79" s="876"/>
      <c r="TOA79" s="876"/>
      <c r="TOB79" s="876"/>
      <c r="TOC79" s="876"/>
      <c r="TOD79" s="876"/>
      <c r="TOE79" s="876"/>
      <c r="TOF79" s="876"/>
      <c r="TOG79" s="876"/>
      <c r="TOH79" s="876"/>
      <c r="TOI79" s="876"/>
      <c r="TOJ79" s="876"/>
      <c r="TOK79" s="876"/>
      <c r="TOL79" s="876"/>
      <c r="TOM79" s="876"/>
      <c r="TON79" s="876"/>
      <c r="TOO79" s="876"/>
      <c r="TOP79" s="876"/>
      <c r="TOQ79" s="876"/>
      <c r="TOR79" s="876"/>
      <c r="TOS79" s="876"/>
      <c r="TOT79" s="876"/>
      <c r="TOU79" s="876"/>
      <c r="TOV79" s="876"/>
      <c r="TOW79" s="876"/>
      <c r="TOX79" s="876"/>
      <c r="TOY79" s="876"/>
      <c r="TOZ79" s="876"/>
      <c r="TPA79" s="876"/>
      <c r="TPB79" s="876"/>
      <c r="TPC79" s="876"/>
      <c r="TPD79" s="876"/>
      <c r="TPE79" s="876"/>
      <c r="TPF79" s="876"/>
      <c r="TPG79" s="876"/>
      <c r="TPH79" s="876"/>
      <c r="TPI79" s="876"/>
      <c r="TPJ79" s="876"/>
      <c r="TPK79" s="876"/>
      <c r="TPL79" s="876"/>
      <c r="TPM79" s="876"/>
      <c r="TPN79" s="876"/>
      <c r="TPO79" s="876"/>
      <c r="TPP79" s="876"/>
      <c r="TPQ79" s="876"/>
      <c r="TPR79" s="876"/>
      <c r="TPS79" s="876"/>
      <c r="TPT79" s="876"/>
      <c r="TPU79" s="876"/>
      <c r="TPV79" s="876"/>
      <c r="TPW79" s="876"/>
      <c r="TPX79" s="876"/>
      <c r="TPY79" s="876"/>
      <c r="TPZ79" s="876"/>
      <c r="TQA79" s="876"/>
      <c r="TQB79" s="876"/>
      <c r="TQC79" s="876"/>
      <c r="TQD79" s="876"/>
      <c r="TQE79" s="876"/>
      <c r="TQF79" s="876"/>
      <c r="TQG79" s="876"/>
      <c r="TQH79" s="876"/>
      <c r="TQI79" s="876"/>
      <c r="TQJ79" s="876"/>
      <c r="TQK79" s="876"/>
      <c r="TQL79" s="876"/>
      <c r="TQM79" s="876"/>
      <c r="TQN79" s="876"/>
      <c r="TQO79" s="876"/>
      <c r="TQP79" s="876"/>
      <c r="TQQ79" s="876"/>
      <c r="TQR79" s="876"/>
      <c r="TQS79" s="876"/>
      <c r="TQT79" s="876"/>
      <c r="TQU79" s="876"/>
      <c r="TQV79" s="876"/>
      <c r="TQW79" s="876"/>
      <c r="TQX79" s="876"/>
      <c r="TQY79" s="876"/>
      <c r="TQZ79" s="876"/>
      <c r="TRA79" s="876"/>
      <c r="TRB79" s="876"/>
      <c r="TRC79" s="876"/>
      <c r="TRD79" s="876"/>
      <c r="TRE79" s="876"/>
      <c r="TRF79" s="876"/>
      <c r="TRG79" s="876"/>
      <c r="TRH79" s="876"/>
      <c r="TRI79" s="876"/>
      <c r="TRJ79" s="876"/>
      <c r="TRK79" s="876"/>
      <c r="TRL79" s="876"/>
      <c r="TRM79" s="876"/>
      <c r="TRN79" s="876"/>
      <c r="TRO79" s="876"/>
      <c r="TRP79" s="876"/>
      <c r="TRQ79" s="876"/>
      <c r="TRR79" s="876"/>
      <c r="TRS79" s="876"/>
      <c r="TRT79" s="876"/>
      <c r="TRU79" s="876"/>
      <c r="TRV79" s="876"/>
      <c r="TRW79" s="876"/>
      <c r="TRX79" s="876"/>
      <c r="TRY79" s="876"/>
      <c r="TRZ79" s="876"/>
      <c r="TSA79" s="876"/>
      <c r="TSB79" s="876"/>
      <c r="TSC79" s="876"/>
      <c r="TSD79" s="876"/>
      <c r="TSE79" s="876"/>
      <c r="TSF79" s="876"/>
      <c r="TSG79" s="876"/>
      <c r="TSH79" s="876"/>
      <c r="TSI79" s="876"/>
      <c r="TSJ79" s="876"/>
      <c r="TSK79" s="876"/>
      <c r="TSL79" s="876"/>
      <c r="TSM79" s="876"/>
      <c r="TSN79" s="876"/>
      <c r="TSO79" s="876"/>
      <c r="TSP79" s="876"/>
      <c r="TSQ79" s="876"/>
      <c r="TSR79" s="876"/>
      <c r="TSS79" s="876"/>
      <c r="TST79" s="876"/>
      <c r="TSU79" s="876"/>
      <c r="TSV79" s="876"/>
      <c r="TSW79" s="876"/>
      <c r="TSX79" s="876"/>
      <c r="TSY79" s="876"/>
      <c r="TSZ79" s="876"/>
      <c r="TTA79" s="876"/>
      <c r="TTB79" s="876"/>
      <c r="TTC79" s="876"/>
      <c r="TTD79" s="876"/>
      <c r="TTE79" s="876"/>
      <c r="TTF79" s="876"/>
      <c r="TTG79" s="876"/>
      <c r="TTH79" s="876"/>
      <c r="TTI79" s="876"/>
      <c r="TTJ79" s="876"/>
      <c r="TTK79" s="876"/>
      <c r="TTL79" s="876"/>
      <c r="TTM79" s="876"/>
      <c r="TTN79" s="876"/>
      <c r="TTO79" s="876"/>
      <c r="TTP79" s="876"/>
      <c r="TTQ79" s="876"/>
      <c r="TTR79" s="876"/>
      <c r="TTS79" s="876"/>
      <c r="TTT79" s="876"/>
      <c r="TTU79" s="876"/>
      <c r="TTV79" s="876"/>
      <c r="TTW79" s="876"/>
      <c r="TTX79" s="876"/>
      <c r="TTY79" s="876"/>
      <c r="TTZ79" s="876"/>
      <c r="TUA79" s="876"/>
      <c r="TUB79" s="876"/>
      <c r="TUC79" s="876"/>
      <c r="TUD79" s="876"/>
      <c r="TUE79" s="876"/>
      <c r="TUF79" s="876"/>
      <c r="TUG79" s="876"/>
      <c r="TUH79" s="876"/>
      <c r="TUI79" s="876"/>
      <c r="TUJ79" s="876"/>
      <c r="TUK79" s="876"/>
      <c r="TUL79" s="876"/>
      <c r="TUM79" s="876"/>
      <c r="TUN79" s="876"/>
      <c r="TUO79" s="876"/>
      <c r="TUP79" s="876"/>
      <c r="TUQ79" s="876"/>
      <c r="TUR79" s="876"/>
      <c r="TUS79" s="876"/>
      <c r="TUT79" s="876"/>
      <c r="TUU79" s="876"/>
      <c r="TUV79" s="876"/>
      <c r="TUW79" s="876"/>
      <c r="TUX79" s="876"/>
      <c r="TUY79" s="876"/>
      <c r="TUZ79" s="876"/>
      <c r="TVA79" s="876"/>
      <c r="TVB79" s="876"/>
      <c r="TVC79" s="876"/>
      <c r="TVD79" s="876"/>
      <c r="TVE79" s="876"/>
      <c r="TVF79" s="876"/>
      <c r="TVG79" s="876"/>
      <c r="TVH79" s="876"/>
      <c r="TVI79" s="876"/>
      <c r="TVJ79" s="876"/>
      <c r="TVK79" s="876"/>
      <c r="TVL79" s="876"/>
      <c r="TVM79" s="876"/>
      <c r="TVN79" s="876"/>
      <c r="TVO79" s="876"/>
      <c r="TVP79" s="876"/>
      <c r="TVQ79" s="876"/>
      <c r="TVR79" s="876"/>
      <c r="TVS79" s="876"/>
      <c r="TVT79" s="876"/>
      <c r="TVU79" s="876"/>
      <c r="TVV79" s="876"/>
      <c r="TVW79" s="876"/>
      <c r="TVX79" s="876"/>
      <c r="TVY79" s="876"/>
      <c r="TVZ79" s="876"/>
      <c r="TWA79" s="876"/>
      <c r="TWB79" s="876"/>
      <c r="TWC79" s="876"/>
      <c r="TWD79" s="876"/>
      <c r="TWE79" s="876"/>
      <c r="TWF79" s="876"/>
      <c r="TWG79" s="876"/>
      <c r="TWH79" s="876"/>
      <c r="TWI79" s="876"/>
      <c r="TWJ79" s="876"/>
      <c r="TWK79" s="876"/>
      <c r="TWL79" s="876"/>
      <c r="TWM79" s="876"/>
      <c r="TWN79" s="876"/>
      <c r="TWO79" s="876"/>
      <c r="TWP79" s="876"/>
      <c r="TWQ79" s="876"/>
      <c r="TWR79" s="876"/>
      <c r="TWS79" s="876"/>
      <c r="TWT79" s="876"/>
      <c r="TWU79" s="876"/>
      <c r="TWV79" s="876"/>
      <c r="TWW79" s="876"/>
      <c r="TWX79" s="876"/>
      <c r="TWY79" s="876"/>
      <c r="TWZ79" s="876"/>
      <c r="TXA79" s="876"/>
      <c r="TXB79" s="876"/>
      <c r="TXC79" s="876"/>
      <c r="TXD79" s="876"/>
      <c r="TXE79" s="876"/>
      <c r="TXF79" s="876"/>
      <c r="TXG79" s="876"/>
      <c r="TXH79" s="876"/>
      <c r="TXI79" s="876"/>
      <c r="TXJ79" s="876"/>
      <c r="TXK79" s="876"/>
      <c r="TXL79" s="876"/>
      <c r="TXM79" s="876"/>
      <c r="TXN79" s="876"/>
      <c r="TXO79" s="876"/>
      <c r="TXP79" s="876"/>
      <c r="TXQ79" s="876"/>
      <c r="TXR79" s="876"/>
      <c r="TXS79" s="876"/>
      <c r="TXT79" s="876"/>
      <c r="TXU79" s="876"/>
      <c r="TXV79" s="876"/>
      <c r="TXW79" s="876"/>
      <c r="TXX79" s="876"/>
      <c r="TXY79" s="876"/>
      <c r="TXZ79" s="876"/>
      <c r="TYA79" s="876"/>
      <c r="TYB79" s="876"/>
      <c r="TYC79" s="876"/>
      <c r="TYD79" s="876"/>
      <c r="TYE79" s="876"/>
      <c r="TYF79" s="876"/>
      <c r="TYG79" s="876"/>
      <c r="TYH79" s="876"/>
      <c r="TYI79" s="876"/>
      <c r="TYJ79" s="876"/>
      <c r="TYK79" s="876"/>
      <c r="TYL79" s="876"/>
      <c r="TYM79" s="876"/>
      <c r="TYN79" s="876"/>
      <c r="TYO79" s="876"/>
      <c r="TYP79" s="876"/>
      <c r="TYQ79" s="876"/>
      <c r="TYR79" s="876"/>
      <c r="TYS79" s="876"/>
      <c r="TYT79" s="876"/>
      <c r="TYU79" s="876"/>
      <c r="TYV79" s="876"/>
      <c r="TYW79" s="876"/>
      <c r="TYX79" s="876"/>
      <c r="TYY79" s="876"/>
      <c r="TYZ79" s="876"/>
      <c r="TZA79" s="876"/>
      <c r="TZB79" s="876"/>
      <c r="TZC79" s="876"/>
      <c r="TZD79" s="876"/>
      <c r="TZE79" s="876"/>
      <c r="TZF79" s="876"/>
      <c r="TZG79" s="876"/>
      <c r="TZH79" s="876"/>
      <c r="TZI79" s="876"/>
      <c r="TZJ79" s="876"/>
      <c r="TZK79" s="876"/>
      <c r="TZL79" s="876"/>
      <c r="TZM79" s="876"/>
      <c r="TZN79" s="876"/>
      <c r="TZO79" s="876"/>
      <c r="TZP79" s="876"/>
      <c r="TZQ79" s="876"/>
      <c r="TZR79" s="876"/>
      <c r="TZS79" s="876"/>
      <c r="TZT79" s="876"/>
      <c r="TZU79" s="876"/>
      <c r="TZV79" s="876"/>
      <c r="TZW79" s="876"/>
      <c r="TZX79" s="876"/>
      <c r="TZY79" s="876"/>
      <c r="TZZ79" s="876"/>
      <c r="UAA79" s="876"/>
      <c r="UAB79" s="876"/>
      <c r="UAC79" s="876"/>
      <c r="UAD79" s="876"/>
      <c r="UAE79" s="876"/>
      <c r="UAF79" s="876"/>
      <c r="UAG79" s="876"/>
      <c r="UAH79" s="876"/>
      <c r="UAI79" s="876"/>
      <c r="UAJ79" s="876"/>
      <c r="UAK79" s="876"/>
      <c r="UAL79" s="876"/>
      <c r="UAM79" s="876"/>
      <c r="UAN79" s="876"/>
      <c r="UAO79" s="876"/>
      <c r="UAP79" s="876"/>
      <c r="UAQ79" s="876"/>
      <c r="UAR79" s="876"/>
      <c r="UAS79" s="876"/>
      <c r="UAT79" s="876"/>
      <c r="UAU79" s="876"/>
      <c r="UAV79" s="876"/>
      <c r="UAW79" s="876"/>
      <c r="UAX79" s="876"/>
      <c r="UAY79" s="876"/>
      <c r="UAZ79" s="876"/>
      <c r="UBA79" s="876"/>
      <c r="UBB79" s="876"/>
      <c r="UBC79" s="876"/>
      <c r="UBD79" s="876"/>
      <c r="UBE79" s="876"/>
      <c r="UBF79" s="876"/>
      <c r="UBG79" s="876"/>
      <c r="UBH79" s="876"/>
      <c r="UBI79" s="876"/>
      <c r="UBJ79" s="876"/>
      <c r="UBK79" s="876"/>
      <c r="UBL79" s="876"/>
      <c r="UBM79" s="876"/>
      <c r="UBN79" s="876"/>
      <c r="UBO79" s="876"/>
      <c r="UBP79" s="876"/>
      <c r="UBQ79" s="876"/>
      <c r="UBR79" s="876"/>
      <c r="UBS79" s="876"/>
      <c r="UBT79" s="876"/>
      <c r="UBU79" s="876"/>
      <c r="UBV79" s="876"/>
      <c r="UBW79" s="876"/>
      <c r="UBX79" s="876"/>
      <c r="UBY79" s="876"/>
      <c r="UBZ79" s="876"/>
      <c r="UCA79" s="876"/>
      <c r="UCB79" s="876"/>
      <c r="UCC79" s="876"/>
      <c r="UCD79" s="876"/>
      <c r="UCE79" s="876"/>
      <c r="UCF79" s="876"/>
      <c r="UCG79" s="876"/>
      <c r="UCH79" s="876"/>
      <c r="UCI79" s="876"/>
      <c r="UCJ79" s="876"/>
      <c r="UCK79" s="876"/>
      <c r="UCL79" s="876"/>
      <c r="UCM79" s="876"/>
      <c r="UCN79" s="876"/>
      <c r="UCO79" s="876"/>
      <c r="UCP79" s="876"/>
      <c r="UCQ79" s="876"/>
      <c r="UCR79" s="876"/>
      <c r="UCS79" s="876"/>
      <c r="UCT79" s="876"/>
      <c r="UCU79" s="876"/>
      <c r="UCV79" s="876"/>
      <c r="UCW79" s="876"/>
      <c r="UCX79" s="876"/>
      <c r="UCY79" s="876"/>
      <c r="UCZ79" s="876"/>
      <c r="UDA79" s="876"/>
      <c r="UDB79" s="876"/>
      <c r="UDC79" s="876"/>
      <c r="UDD79" s="876"/>
      <c r="UDE79" s="876"/>
      <c r="UDF79" s="876"/>
      <c r="UDG79" s="876"/>
      <c r="UDH79" s="876"/>
      <c r="UDI79" s="876"/>
      <c r="UDJ79" s="876"/>
      <c r="UDK79" s="876"/>
      <c r="UDL79" s="876"/>
      <c r="UDM79" s="876"/>
      <c r="UDN79" s="876"/>
      <c r="UDO79" s="876"/>
      <c r="UDP79" s="876"/>
      <c r="UDQ79" s="876"/>
      <c r="UDR79" s="876"/>
      <c r="UDS79" s="876"/>
      <c r="UDT79" s="876"/>
      <c r="UDU79" s="876"/>
      <c r="UDV79" s="876"/>
      <c r="UDW79" s="876"/>
      <c r="UDX79" s="876"/>
      <c r="UDY79" s="876"/>
      <c r="UDZ79" s="876"/>
      <c r="UEA79" s="876"/>
      <c r="UEB79" s="876"/>
      <c r="UEC79" s="876"/>
      <c r="UED79" s="876"/>
      <c r="UEE79" s="876"/>
      <c r="UEF79" s="876"/>
      <c r="UEG79" s="876"/>
      <c r="UEH79" s="876"/>
      <c r="UEI79" s="876"/>
      <c r="UEJ79" s="876"/>
      <c r="UEK79" s="876"/>
      <c r="UEL79" s="876"/>
      <c r="UEM79" s="876"/>
      <c r="UEN79" s="876"/>
      <c r="UEO79" s="876"/>
      <c r="UEP79" s="876"/>
      <c r="UEQ79" s="876"/>
      <c r="UER79" s="876"/>
      <c r="UES79" s="876"/>
      <c r="UET79" s="876"/>
      <c r="UEU79" s="876"/>
      <c r="UEV79" s="876"/>
      <c r="UEW79" s="876"/>
      <c r="UEX79" s="876"/>
      <c r="UEY79" s="876"/>
      <c r="UEZ79" s="876"/>
      <c r="UFA79" s="876"/>
      <c r="UFB79" s="876"/>
      <c r="UFC79" s="876"/>
      <c r="UFD79" s="876"/>
      <c r="UFE79" s="876"/>
      <c r="UFF79" s="876"/>
      <c r="UFG79" s="876"/>
      <c r="UFH79" s="876"/>
      <c r="UFI79" s="876"/>
      <c r="UFJ79" s="876"/>
      <c r="UFK79" s="876"/>
      <c r="UFL79" s="876"/>
      <c r="UFM79" s="876"/>
      <c r="UFN79" s="876"/>
      <c r="UFO79" s="876"/>
      <c r="UFP79" s="876"/>
      <c r="UFQ79" s="876"/>
      <c r="UFR79" s="876"/>
      <c r="UFS79" s="876"/>
      <c r="UFT79" s="876"/>
      <c r="UFU79" s="876"/>
      <c r="UFV79" s="876"/>
      <c r="UFW79" s="876"/>
      <c r="UFX79" s="876"/>
      <c r="UFY79" s="876"/>
      <c r="UFZ79" s="876"/>
      <c r="UGA79" s="876"/>
      <c r="UGB79" s="876"/>
      <c r="UGC79" s="876"/>
      <c r="UGD79" s="876"/>
      <c r="UGE79" s="876"/>
      <c r="UGF79" s="876"/>
      <c r="UGG79" s="876"/>
      <c r="UGH79" s="876"/>
      <c r="UGI79" s="876"/>
      <c r="UGJ79" s="876"/>
      <c r="UGK79" s="876"/>
      <c r="UGL79" s="876"/>
      <c r="UGM79" s="876"/>
      <c r="UGN79" s="876"/>
      <c r="UGO79" s="876"/>
      <c r="UGP79" s="876"/>
      <c r="UGQ79" s="876"/>
      <c r="UGR79" s="876"/>
      <c r="UGS79" s="876"/>
      <c r="UGT79" s="876"/>
      <c r="UGU79" s="876"/>
      <c r="UGV79" s="876"/>
      <c r="UGW79" s="876"/>
      <c r="UGX79" s="876"/>
      <c r="UGY79" s="876"/>
      <c r="UGZ79" s="876"/>
      <c r="UHA79" s="876"/>
      <c r="UHB79" s="876"/>
      <c r="UHC79" s="876"/>
      <c r="UHD79" s="876"/>
      <c r="UHE79" s="876"/>
      <c r="UHF79" s="876"/>
      <c r="UHG79" s="876"/>
      <c r="UHH79" s="876"/>
      <c r="UHI79" s="876"/>
      <c r="UHJ79" s="876"/>
      <c r="UHK79" s="876"/>
      <c r="UHL79" s="876"/>
      <c r="UHM79" s="876"/>
      <c r="UHN79" s="876"/>
      <c r="UHO79" s="876"/>
      <c r="UHP79" s="876"/>
      <c r="UHQ79" s="876"/>
      <c r="UHR79" s="876"/>
      <c r="UHS79" s="876"/>
      <c r="UHT79" s="876"/>
      <c r="UHU79" s="876"/>
      <c r="UHV79" s="876"/>
      <c r="UHW79" s="876"/>
      <c r="UHX79" s="876"/>
      <c r="UHY79" s="876"/>
      <c r="UHZ79" s="876"/>
      <c r="UIA79" s="876"/>
      <c r="UIB79" s="876"/>
      <c r="UIC79" s="876"/>
      <c r="UID79" s="876"/>
      <c r="UIE79" s="876"/>
      <c r="UIF79" s="876"/>
      <c r="UIG79" s="876"/>
      <c r="UIH79" s="876"/>
      <c r="UII79" s="876"/>
      <c r="UIJ79" s="876"/>
      <c r="UIK79" s="876"/>
      <c r="UIL79" s="876"/>
      <c r="UIM79" s="876"/>
      <c r="UIN79" s="876"/>
      <c r="UIO79" s="876"/>
      <c r="UIP79" s="876"/>
      <c r="UIQ79" s="876"/>
      <c r="UIR79" s="876"/>
      <c r="UIS79" s="876"/>
      <c r="UIT79" s="876"/>
      <c r="UIU79" s="876"/>
      <c r="UIV79" s="876"/>
      <c r="UIW79" s="876"/>
      <c r="UIX79" s="876"/>
      <c r="UIY79" s="876"/>
      <c r="UIZ79" s="876"/>
      <c r="UJA79" s="876"/>
      <c r="UJB79" s="876"/>
      <c r="UJC79" s="876"/>
      <c r="UJD79" s="876"/>
      <c r="UJE79" s="876"/>
      <c r="UJF79" s="876"/>
      <c r="UJG79" s="876"/>
      <c r="UJH79" s="876"/>
      <c r="UJI79" s="876"/>
      <c r="UJJ79" s="876"/>
      <c r="UJK79" s="876"/>
      <c r="UJL79" s="876"/>
      <c r="UJM79" s="876"/>
      <c r="UJN79" s="876"/>
      <c r="UJO79" s="876"/>
      <c r="UJP79" s="876"/>
      <c r="UJQ79" s="876"/>
      <c r="UJR79" s="876"/>
      <c r="UJS79" s="876"/>
      <c r="UJT79" s="876"/>
      <c r="UJU79" s="876"/>
      <c r="UJV79" s="876"/>
      <c r="UJW79" s="876"/>
      <c r="UJX79" s="876"/>
      <c r="UJY79" s="876"/>
      <c r="UJZ79" s="876"/>
      <c r="UKA79" s="876"/>
      <c r="UKB79" s="876"/>
      <c r="UKC79" s="876"/>
      <c r="UKD79" s="876"/>
      <c r="UKE79" s="876"/>
      <c r="UKF79" s="876"/>
      <c r="UKG79" s="876"/>
      <c r="UKH79" s="876"/>
      <c r="UKI79" s="876"/>
      <c r="UKJ79" s="876"/>
      <c r="UKK79" s="876"/>
      <c r="UKL79" s="876"/>
      <c r="UKM79" s="876"/>
      <c r="UKN79" s="876"/>
      <c r="UKO79" s="876"/>
      <c r="UKP79" s="876"/>
      <c r="UKQ79" s="876"/>
      <c r="UKR79" s="876"/>
      <c r="UKS79" s="876"/>
      <c r="UKT79" s="876"/>
      <c r="UKU79" s="876"/>
      <c r="UKV79" s="876"/>
      <c r="UKW79" s="876"/>
      <c r="UKX79" s="876"/>
      <c r="UKY79" s="876"/>
      <c r="UKZ79" s="876"/>
      <c r="ULA79" s="876"/>
      <c r="ULB79" s="876"/>
      <c r="ULC79" s="876"/>
      <c r="ULD79" s="876"/>
      <c r="ULE79" s="876"/>
      <c r="ULF79" s="876"/>
      <c r="ULG79" s="876"/>
      <c r="ULH79" s="876"/>
      <c r="ULI79" s="876"/>
      <c r="ULJ79" s="876"/>
      <c r="ULK79" s="876"/>
      <c r="ULL79" s="876"/>
      <c r="ULM79" s="876"/>
      <c r="ULN79" s="876"/>
      <c r="ULO79" s="876"/>
      <c r="ULP79" s="876"/>
      <c r="ULQ79" s="876"/>
      <c r="ULR79" s="876"/>
      <c r="ULS79" s="876"/>
      <c r="ULT79" s="876"/>
      <c r="ULU79" s="876"/>
      <c r="ULV79" s="876"/>
      <c r="ULW79" s="876"/>
      <c r="ULX79" s="876"/>
      <c r="ULY79" s="876"/>
      <c r="ULZ79" s="876"/>
      <c r="UMA79" s="876"/>
      <c r="UMB79" s="876"/>
      <c r="UMC79" s="876"/>
      <c r="UMD79" s="876"/>
      <c r="UME79" s="876"/>
      <c r="UMF79" s="876"/>
      <c r="UMG79" s="876"/>
      <c r="UMH79" s="876"/>
      <c r="UMI79" s="876"/>
      <c r="UMJ79" s="876"/>
      <c r="UMK79" s="876"/>
      <c r="UML79" s="876"/>
      <c r="UMM79" s="876"/>
      <c r="UMN79" s="876"/>
      <c r="UMO79" s="876"/>
      <c r="UMP79" s="876"/>
      <c r="UMQ79" s="876"/>
      <c r="UMR79" s="876"/>
      <c r="UMS79" s="876"/>
      <c r="UMT79" s="876"/>
      <c r="UMU79" s="876"/>
      <c r="UMV79" s="876"/>
      <c r="UMW79" s="876"/>
      <c r="UMX79" s="876"/>
      <c r="UMY79" s="876"/>
      <c r="UMZ79" s="876"/>
      <c r="UNA79" s="876"/>
      <c r="UNB79" s="876"/>
      <c r="UNC79" s="876"/>
      <c r="UND79" s="876"/>
      <c r="UNE79" s="876"/>
      <c r="UNF79" s="876"/>
      <c r="UNG79" s="876"/>
      <c r="UNH79" s="876"/>
      <c r="UNI79" s="876"/>
      <c r="UNJ79" s="876"/>
      <c r="UNK79" s="876"/>
      <c r="UNL79" s="876"/>
      <c r="UNM79" s="876"/>
      <c r="UNN79" s="876"/>
      <c r="UNO79" s="876"/>
      <c r="UNP79" s="876"/>
      <c r="UNQ79" s="876"/>
      <c r="UNR79" s="876"/>
      <c r="UNS79" s="876"/>
      <c r="UNT79" s="876"/>
      <c r="UNU79" s="876"/>
      <c r="UNV79" s="876"/>
      <c r="UNW79" s="876"/>
      <c r="UNX79" s="876"/>
      <c r="UNY79" s="876"/>
      <c r="UNZ79" s="876"/>
      <c r="UOA79" s="876"/>
      <c r="UOB79" s="876"/>
      <c r="UOC79" s="876"/>
      <c r="UOD79" s="876"/>
      <c r="UOE79" s="876"/>
      <c r="UOF79" s="876"/>
      <c r="UOG79" s="876"/>
      <c r="UOH79" s="876"/>
      <c r="UOI79" s="876"/>
      <c r="UOJ79" s="876"/>
      <c r="UOK79" s="876"/>
      <c r="UOL79" s="876"/>
      <c r="UOM79" s="876"/>
      <c r="UON79" s="876"/>
      <c r="UOO79" s="876"/>
      <c r="UOP79" s="876"/>
      <c r="UOQ79" s="876"/>
      <c r="UOR79" s="876"/>
      <c r="UOS79" s="876"/>
      <c r="UOT79" s="876"/>
      <c r="UOU79" s="876"/>
      <c r="UOV79" s="876"/>
      <c r="UOW79" s="876"/>
      <c r="UOX79" s="876"/>
      <c r="UOY79" s="876"/>
      <c r="UOZ79" s="876"/>
      <c r="UPA79" s="876"/>
      <c r="UPB79" s="876"/>
      <c r="UPC79" s="876"/>
      <c r="UPD79" s="876"/>
      <c r="UPE79" s="876"/>
      <c r="UPF79" s="876"/>
      <c r="UPG79" s="876"/>
      <c r="UPH79" s="876"/>
      <c r="UPI79" s="876"/>
      <c r="UPJ79" s="876"/>
      <c r="UPK79" s="876"/>
      <c r="UPL79" s="876"/>
      <c r="UPM79" s="876"/>
      <c r="UPN79" s="876"/>
      <c r="UPO79" s="876"/>
      <c r="UPP79" s="876"/>
      <c r="UPQ79" s="876"/>
      <c r="UPR79" s="876"/>
      <c r="UPS79" s="876"/>
      <c r="UPT79" s="876"/>
      <c r="UPU79" s="876"/>
      <c r="UPV79" s="876"/>
      <c r="UPW79" s="876"/>
      <c r="UPX79" s="876"/>
      <c r="UPY79" s="876"/>
      <c r="UPZ79" s="876"/>
      <c r="UQA79" s="876"/>
      <c r="UQB79" s="876"/>
      <c r="UQC79" s="876"/>
      <c r="UQD79" s="876"/>
      <c r="UQE79" s="876"/>
      <c r="UQF79" s="876"/>
      <c r="UQG79" s="876"/>
      <c r="UQH79" s="876"/>
      <c r="UQI79" s="876"/>
      <c r="UQJ79" s="876"/>
      <c r="UQK79" s="876"/>
      <c r="UQL79" s="876"/>
      <c r="UQM79" s="876"/>
      <c r="UQN79" s="876"/>
      <c r="UQO79" s="876"/>
      <c r="UQP79" s="876"/>
      <c r="UQQ79" s="876"/>
      <c r="UQR79" s="876"/>
      <c r="UQS79" s="876"/>
      <c r="UQT79" s="876"/>
      <c r="UQU79" s="876"/>
      <c r="UQV79" s="876"/>
      <c r="UQW79" s="876"/>
      <c r="UQX79" s="876"/>
      <c r="UQY79" s="876"/>
      <c r="UQZ79" s="876"/>
      <c r="URA79" s="876"/>
      <c r="URB79" s="876"/>
      <c r="URC79" s="876"/>
      <c r="URD79" s="876"/>
      <c r="URE79" s="876"/>
      <c r="URF79" s="876"/>
      <c r="URG79" s="876"/>
      <c r="URH79" s="876"/>
      <c r="URI79" s="876"/>
      <c r="URJ79" s="876"/>
      <c r="URK79" s="876"/>
      <c r="URL79" s="876"/>
      <c r="URM79" s="876"/>
      <c r="URN79" s="876"/>
      <c r="URO79" s="876"/>
      <c r="URP79" s="876"/>
      <c r="URQ79" s="876"/>
      <c r="URR79" s="876"/>
      <c r="URS79" s="876"/>
      <c r="URT79" s="876"/>
      <c r="URU79" s="876"/>
      <c r="URV79" s="876"/>
      <c r="URW79" s="876"/>
      <c r="URX79" s="876"/>
      <c r="URY79" s="876"/>
      <c r="URZ79" s="876"/>
      <c r="USA79" s="876"/>
      <c r="USB79" s="876"/>
      <c r="USC79" s="876"/>
      <c r="USD79" s="876"/>
      <c r="USE79" s="876"/>
      <c r="USF79" s="876"/>
      <c r="USG79" s="876"/>
      <c r="USH79" s="876"/>
      <c r="USI79" s="876"/>
      <c r="USJ79" s="876"/>
      <c r="USK79" s="876"/>
      <c r="USL79" s="876"/>
      <c r="USM79" s="876"/>
      <c r="USN79" s="876"/>
      <c r="USO79" s="876"/>
      <c r="USP79" s="876"/>
      <c r="USQ79" s="876"/>
      <c r="USR79" s="876"/>
      <c r="USS79" s="876"/>
      <c r="UST79" s="876"/>
      <c r="USU79" s="876"/>
      <c r="USV79" s="876"/>
      <c r="USW79" s="876"/>
      <c r="USX79" s="876"/>
      <c r="USY79" s="876"/>
      <c r="USZ79" s="876"/>
      <c r="UTA79" s="876"/>
      <c r="UTB79" s="876"/>
      <c r="UTC79" s="876"/>
      <c r="UTD79" s="876"/>
      <c r="UTE79" s="876"/>
      <c r="UTF79" s="876"/>
      <c r="UTG79" s="876"/>
      <c r="UTH79" s="876"/>
      <c r="UTI79" s="876"/>
      <c r="UTJ79" s="876"/>
      <c r="UTK79" s="876"/>
      <c r="UTL79" s="876"/>
      <c r="UTM79" s="876"/>
      <c r="UTN79" s="876"/>
      <c r="UTO79" s="876"/>
      <c r="UTP79" s="876"/>
      <c r="UTQ79" s="876"/>
      <c r="UTR79" s="876"/>
      <c r="UTS79" s="876"/>
      <c r="UTT79" s="876"/>
      <c r="UTU79" s="876"/>
      <c r="UTV79" s="876"/>
      <c r="UTW79" s="876"/>
      <c r="UTX79" s="876"/>
      <c r="UTY79" s="876"/>
      <c r="UTZ79" s="876"/>
      <c r="UUA79" s="876"/>
      <c r="UUB79" s="876"/>
      <c r="UUC79" s="876"/>
      <c r="UUD79" s="876"/>
      <c r="UUE79" s="876"/>
      <c r="UUF79" s="876"/>
      <c r="UUG79" s="876"/>
      <c r="UUH79" s="876"/>
      <c r="UUI79" s="876"/>
      <c r="UUJ79" s="876"/>
      <c r="UUK79" s="876"/>
      <c r="UUL79" s="876"/>
      <c r="UUM79" s="876"/>
      <c r="UUN79" s="876"/>
      <c r="UUO79" s="876"/>
      <c r="UUP79" s="876"/>
      <c r="UUQ79" s="876"/>
      <c r="UUR79" s="876"/>
      <c r="UUS79" s="876"/>
      <c r="UUT79" s="876"/>
      <c r="UUU79" s="876"/>
      <c r="UUV79" s="876"/>
      <c r="UUW79" s="876"/>
      <c r="UUX79" s="876"/>
      <c r="UUY79" s="876"/>
      <c r="UUZ79" s="876"/>
      <c r="UVA79" s="876"/>
      <c r="UVB79" s="876"/>
      <c r="UVC79" s="876"/>
      <c r="UVD79" s="876"/>
      <c r="UVE79" s="876"/>
      <c r="UVF79" s="876"/>
      <c r="UVG79" s="876"/>
      <c r="UVH79" s="876"/>
      <c r="UVI79" s="876"/>
      <c r="UVJ79" s="876"/>
      <c r="UVK79" s="876"/>
      <c r="UVL79" s="876"/>
      <c r="UVM79" s="876"/>
      <c r="UVN79" s="876"/>
      <c r="UVO79" s="876"/>
      <c r="UVP79" s="876"/>
      <c r="UVQ79" s="876"/>
      <c r="UVR79" s="876"/>
      <c r="UVS79" s="876"/>
      <c r="UVT79" s="876"/>
      <c r="UVU79" s="876"/>
      <c r="UVV79" s="876"/>
      <c r="UVW79" s="876"/>
      <c r="UVX79" s="876"/>
      <c r="UVY79" s="876"/>
      <c r="UVZ79" s="876"/>
      <c r="UWA79" s="876"/>
      <c r="UWB79" s="876"/>
      <c r="UWC79" s="876"/>
      <c r="UWD79" s="876"/>
      <c r="UWE79" s="876"/>
      <c r="UWF79" s="876"/>
      <c r="UWG79" s="876"/>
      <c r="UWH79" s="876"/>
      <c r="UWI79" s="876"/>
      <c r="UWJ79" s="876"/>
      <c r="UWK79" s="876"/>
      <c r="UWL79" s="876"/>
      <c r="UWM79" s="876"/>
      <c r="UWN79" s="876"/>
      <c r="UWO79" s="876"/>
      <c r="UWP79" s="876"/>
      <c r="UWQ79" s="876"/>
      <c r="UWR79" s="876"/>
      <c r="UWS79" s="876"/>
      <c r="UWT79" s="876"/>
      <c r="UWU79" s="876"/>
      <c r="UWV79" s="876"/>
      <c r="UWW79" s="876"/>
      <c r="UWX79" s="876"/>
      <c r="UWY79" s="876"/>
      <c r="UWZ79" s="876"/>
      <c r="UXA79" s="876"/>
      <c r="UXB79" s="876"/>
      <c r="UXC79" s="876"/>
      <c r="UXD79" s="876"/>
      <c r="UXE79" s="876"/>
      <c r="UXF79" s="876"/>
      <c r="UXG79" s="876"/>
      <c r="UXH79" s="876"/>
      <c r="UXI79" s="876"/>
      <c r="UXJ79" s="876"/>
      <c r="UXK79" s="876"/>
      <c r="UXL79" s="876"/>
      <c r="UXM79" s="876"/>
      <c r="UXN79" s="876"/>
      <c r="UXO79" s="876"/>
      <c r="UXP79" s="876"/>
      <c r="UXQ79" s="876"/>
      <c r="UXR79" s="876"/>
      <c r="UXS79" s="876"/>
      <c r="UXT79" s="876"/>
      <c r="UXU79" s="876"/>
      <c r="UXV79" s="876"/>
      <c r="UXW79" s="876"/>
      <c r="UXX79" s="876"/>
      <c r="UXY79" s="876"/>
      <c r="UXZ79" s="876"/>
      <c r="UYA79" s="876"/>
      <c r="UYB79" s="876"/>
      <c r="UYC79" s="876"/>
      <c r="UYD79" s="876"/>
      <c r="UYE79" s="876"/>
      <c r="UYF79" s="876"/>
      <c r="UYG79" s="876"/>
      <c r="UYH79" s="876"/>
      <c r="UYI79" s="876"/>
      <c r="UYJ79" s="876"/>
      <c r="UYK79" s="876"/>
      <c r="UYL79" s="876"/>
      <c r="UYM79" s="876"/>
      <c r="UYN79" s="876"/>
      <c r="UYO79" s="876"/>
      <c r="UYP79" s="876"/>
      <c r="UYQ79" s="876"/>
      <c r="UYR79" s="876"/>
      <c r="UYS79" s="876"/>
      <c r="UYT79" s="876"/>
      <c r="UYU79" s="876"/>
      <c r="UYV79" s="876"/>
      <c r="UYW79" s="876"/>
      <c r="UYX79" s="876"/>
      <c r="UYY79" s="876"/>
      <c r="UYZ79" s="876"/>
      <c r="UZA79" s="876"/>
      <c r="UZB79" s="876"/>
      <c r="UZC79" s="876"/>
      <c r="UZD79" s="876"/>
      <c r="UZE79" s="876"/>
      <c r="UZF79" s="876"/>
      <c r="UZG79" s="876"/>
      <c r="UZH79" s="876"/>
      <c r="UZI79" s="876"/>
      <c r="UZJ79" s="876"/>
      <c r="UZK79" s="876"/>
      <c r="UZL79" s="876"/>
      <c r="UZM79" s="876"/>
      <c r="UZN79" s="876"/>
      <c r="UZO79" s="876"/>
      <c r="UZP79" s="876"/>
      <c r="UZQ79" s="876"/>
      <c r="UZR79" s="876"/>
      <c r="UZS79" s="876"/>
      <c r="UZT79" s="876"/>
      <c r="UZU79" s="876"/>
      <c r="UZV79" s="876"/>
      <c r="UZW79" s="876"/>
      <c r="UZX79" s="876"/>
      <c r="UZY79" s="876"/>
      <c r="UZZ79" s="876"/>
      <c r="VAA79" s="876"/>
      <c r="VAB79" s="876"/>
      <c r="VAC79" s="876"/>
      <c r="VAD79" s="876"/>
      <c r="VAE79" s="876"/>
      <c r="VAF79" s="876"/>
      <c r="VAG79" s="876"/>
      <c r="VAH79" s="876"/>
      <c r="VAI79" s="876"/>
      <c r="VAJ79" s="876"/>
      <c r="VAK79" s="876"/>
      <c r="VAL79" s="876"/>
      <c r="VAM79" s="876"/>
      <c r="VAN79" s="876"/>
      <c r="VAO79" s="876"/>
      <c r="VAP79" s="876"/>
      <c r="VAQ79" s="876"/>
      <c r="VAR79" s="876"/>
      <c r="VAS79" s="876"/>
      <c r="VAT79" s="876"/>
      <c r="VAU79" s="876"/>
      <c r="VAV79" s="876"/>
      <c r="VAW79" s="876"/>
      <c r="VAX79" s="876"/>
      <c r="VAY79" s="876"/>
      <c r="VAZ79" s="876"/>
      <c r="VBA79" s="876"/>
      <c r="VBB79" s="876"/>
      <c r="VBC79" s="876"/>
      <c r="VBD79" s="876"/>
      <c r="VBE79" s="876"/>
      <c r="VBF79" s="876"/>
      <c r="VBG79" s="876"/>
      <c r="VBH79" s="876"/>
      <c r="VBI79" s="876"/>
      <c r="VBJ79" s="876"/>
      <c r="VBK79" s="876"/>
      <c r="VBL79" s="876"/>
      <c r="VBM79" s="876"/>
      <c r="VBN79" s="876"/>
      <c r="VBO79" s="876"/>
      <c r="VBP79" s="876"/>
      <c r="VBQ79" s="876"/>
      <c r="VBR79" s="876"/>
      <c r="VBS79" s="876"/>
      <c r="VBT79" s="876"/>
      <c r="VBU79" s="876"/>
      <c r="VBV79" s="876"/>
      <c r="VBW79" s="876"/>
      <c r="VBX79" s="876"/>
      <c r="VBY79" s="876"/>
      <c r="VBZ79" s="876"/>
      <c r="VCA79" s="876"/>
      <c r="VCB79" s="876"/>
      <c r="VCC79" s="876"/>
      <c r="VCD79" s="876"/>
      <c r="VCE79" s="876"/>
      <c r="VCF79" s="876"/>
      <c r="VCG79" s="876"/>
      <c r="VCH79" s="876"/>
      <c r="VCI79" s="876"/>
      <c r="VCJ79" s="876"/>
      <c r="VCK79" s="876"/>
      <c r="VCL79" s="876"/>
      <c r="VCM79" s="876"/>
      <c r="VCN79" s="876"/>
      <c r="VCO79" s="876"/>
      <c r="VCP79" s="876"/>
      <c r="VCQ79" s="876"/>
      <c r="VCR79" s="876"/>
      <c r="VCS79" s="876"/>
      <c r="VCT79" s="876"/>
      <c r="VCU79" s="876"/>
      <c r="VCV79" s="876"/>
      <c r="VCW79" s="876"/>
      <c r="VCX79" s="876"/>
      <c r="VCY79" s="876"/>
      <c r="VCZ79" s="876"/>
      <c r="VDA79" s="876"/>
      <c r="VDB79" s="876"/>
      <c r="VDC79" s="876"/>
      <c r="VDD79" s="876"/>
      <c r="VDE79" s="876"/>
      <c r="VDF79" s="876"/>
      <c r="VDG79" s="876"/>
      <c r="VDH79" s="876"/>
      <c r="VDI79" s="876"/>
      <c r="VDJ79" s="876"/>
      <c r="VDK79" s="876"/>
      <c r="VDL79" s="876"/>
      <c r="VDM79" s="876"/>
      <c r="VDN79" s="876"/>
      <c r="VDO79" s="876"/>
      <c r="VDP79" s="876"/>
      <c r="VDQ79" s="876"/>
      <c r="VDR79" s="876"/>
      <c r="VDS79" s="876"/>
      <c r="VDT79" s="876"/>
      <c r="VDU79" s="876"/>
      <c r="VDV79" s="876"/>
      <c r="VDW79" s="876"/>
      <c r="VDX79" s="876"/>
      <c r="VDY79" s="876"/>
      <c r="VDZ79" s="876"/>
      <c r="VEA79" s="876"/>
      <c r="VEB79" s="876"/>
      <c r="VEC79" s="876"/>
      <c r="VED79" s="876"/>
      <c r="VEE79" s="876"/>
      <c r="VEF79" s="876"/>
      <c r="VEG79" s="876"/>
      <c r="VEH79" s="876"/>
      <c r="VEI79" s="876"/>
      <c r="VEJ79" s="876"/>
      <c r="VEK79" s="876"/>
      <c r="VEL79" s="876"/>
      <c r="VEM79" s="876"/>
      <c r="VEN79" s="876"/>
      <c r="VEO79" s="876"/>
      <c r="VEP79" s="876"/>
      <c r="VEQ79" s="876"/>
      <c r="VER79" s="876"/>
      <c r="VES79" s="876"/>
      <c r="VET79" s="876"/>
      <c r="VEU79" s="876"/>
      <c r="VEV79" s="876"/>
      <c r="VEW79" s="876"/>
      <c r="VEX79" s="876"/>
      <c r="VEY79" s="876"/>
      <c r="VEZ79" s="876"/>
      <c r="VFA79" s="876"/>
      <c r="VFB79" s="876"/>
      <c r="VFC79" s="876"/>
      <c r="VFD79" s="876"/>
      <c r="VFE79" s="876"/>
      <c r="VFF79" s="876"/>
      <c r="VFG79" s="876"/>
      <c r="VFH79" s="876"/>
      <c r="VFI79" s="876"/>
      <c r="VFJ79" s="876"/>
      <c r="VFK79" s="876"/>
      <c r="VFL79" s="876"/>
      <c r="VFM79" s="876"/>
      <c r="VFN79" s="876"/>
      <c r="VFO79" s="876"/>
      <c r="VFP79" s="876"/>
      <c r="VFQ79" s="876"/>
      <c r="VFR79" s="876"/>
      <c r="VFS79" s="876"/>
      <c r="VFT79" s="876"/>
      <c r="VFU79" s="876"/>
      <c r="VFV79" s="876"/>
      <c r="VFW79" s="876"/>
      <c r="VFX79" s="876"/>
      <c r="VFY79" s="876"/>
      <c r="VFZ79" s="876"/>
      <c r="VGA79" s="876"/>
      <c r="VGB79" s="876"/>
      <c r="VGC79" s="876"/>
      <c r="VGD79" s="876"/>
      <c r="VGE79" s="876"/>
      <c r="VGF79" s="876"/>
      <c r="VGG79" s="876"/>
      <c r="VGH79" s="876"/>
      <c r="VGI79" s="876"/>
      <c r="VGJ79" s="876"/>
      <c r="VGK79" s="876"/>
      <c r="VGL79" s="876"/>
      <c r="VGM79" s="876"/>
      <c r="VGN79" s="876"/>
      <c r="VGO79" s="876"/>
      <c r="VGP79" s="876"/>
      <c r="VGQ79" s="876"/>
      <c r="VGR79" s="876"/>
      <c r="VGS79" s="876"/>
      <c r="VGT79" s="876"/>
      <c r="VGU79" s="876"/>
      <c r="VGV79" s="876"/>
      <c r="VGW79" s="876"/>
      <c r="VGX79" s="876"/>
      <c r="VGY79" s="876"/>
      <c r="VGZ79" s="876"/>
      <c r="VHA79" s="876"/>
      <c r="VHB79" s="876"/>
      <c r="VHC79" s="876"/>
      <c r="VHD79" s="876"/>
      <c r="VHE79" s="876"/>
      <c r="VHF79" s="876"/>
      <c r="VHG79" s="876"/>
      <c r="VHH79" s="876"/>
      <c r="VHI79" s="876"/>
      <c r="VHJ79" s="876"/>
      <c r="VHK79" s="876"/>
      <c r="VHL79" s="876"/>
      <c r="VHM79" s="876"/>
      <c r="VHN79" s="876"/>
      <c r="VHO79" s="876"/>
      <c r="VHP79" s="876"/>
      <c r="VHQ79" s="876"/>
      <c r="VHR79" s="876"/>
      <c r="VHS79" s="876"/>
      <c r="VHT79" s="876"/>
      <c r="VHU79" s="876"/>
      <c r="VHV79" s="876"/>
      <c r="VHW79" s="876"/>
      <c r="VHX79" s="876"/>
      <c r="VHY79" s="876"/>
      <c r="VHZ79" s="876"/>
      <c r="VIA79" s="876"/>
      <c r="VIB79" s="876"/>
      <c r="VIC79" s="876"/>
      <c r="VID79" s="876"/>
      <c r="VIE79" s="876"/>
      <c r="VIF79" s="876"/>
      <c r="VIG79" s="876"/>
      <c r="VIH79" s="876"/>
      <c r="VII79" s="876"/>
      <c r="VIJ79" s="876"/>
      <c r="VIK79" s="876"/>
      <c r="VIL79" s="876"/>
      <c r="VIM79" s="876"/>
      <c r="VIN79" s="876"/>
      <c r="VIO79" s="876"/>
      <c r="VIP79" s="876"/>
      <c r="VIQ79" s="876"/>
      <c r="VIR79" s="876"/>
      <c r="VIS79" s="876"/>
      <c r="VIT79" s="876"/>
      <c r="VIU79" s="876"/>
      <c r="VIV79" s="876"/>
      <c r="VIW79" s="876"/>
      <c r="VIX79" s="876"/>
      <c r="VIY79" s="876"/>
      <c r="VIZ79" s="876"/>
      <c r="VJA79" s="876"/>
      <c r="VJB79" s="876"/>
      <c r="VJC79" s="876"/>
      <c r="VJD79" s="876"/>
      <c r="VJE79" s="876"/>
      <c r="VJF79" s="876"/>
      <c r="VJG79" s="876"/>
      <c r="VJH79" s="876"/>
      <c r="VJI79" s="876"/>
      <c r="VJJ79" s="876"/>
      <c r="VJK79" s="876"/>
      <c r="VJL79" s="876"/>
      <c r="VJM79" s="876"/>
      <c r="VJN79" s="876"/>
      <c r="VJO79" s="876"/>
      <c r="VJP79" s="876"/>
      <c r="VJQ79" s="876"/>
      <c r="VJR79" s="876"/>
      <c r="VJS79" s="876"/>
      <c r="VJT79" s="876"/>
      <c r="VJU79" s="876"/>
      <c r="VJV79" s="876"/>
      <c r="VJW79" s="876"/>
      <c r="VJX79" s="876"/>
      <c r="VJY79" s="876"/>
      <c r="VJZ79" s="876"/>
      <c r="VKA79" s="876"/>
      <c r="VKB79" s="876"/>
      <c r="VKC79" s="876"/>
      <c r="VKD79" s="876"/>
      <c r="VKE79" s="876"/>
      <c r="VKF79" s="876"/>
      <c r="VKG79" s="876"/>
      <c r="VKH79" s="876"/>
      <c r="VKI79" s="876"/>
      <c r="VKJ79" s="876"/>
      <c r="VKK79" s="876"/>
      <c r="VKL79" s="876"/>
      <c r="VKM79" s="876"/>
      <c r="VKN79" s="876"/>
      <c r="VKO79" s="876"/>
      <c r="VKP79" s="876"/>
      <c r="VKQ79" s="876"/>
      <c r="VKR79" s="876"/>
      <c r="VKS79" s="876"/>
      <c r="VKT79" s="876"/>
      <c r="VKU79" s="876"/>
      <c r="VKV79" s="876"/>
      <c r="VKW79" s="876"/>
      <c r="VKX79" s="876"/>
      <c r="VKY79" s="876"/>
      <c r="VKZ79" s="876"/>
      <c r="VLA79" s="876"/>
      <c r="VLB79" s="876"/>
      <c r="VLC79" s="876"/>
      <c r="VLD79" s="876"/>
      <c r="VLE79" s="876"/>
      <c r="VLF79" s="876"/>
      <c r="VLG79" s="876"/>
      <c r="VLH79" s="876"/>
      <c r="VLI79" s="876"/>
      <c r="VLJ79" s="876"/>
      <c r="VLK79" s="876"/>
      <c r="VLL79" s="876"/>
      <c r="VLM79" s="876"/>
      <c r="VLN79" s="876"/>
      <c r="VLO79" s="876"/>
      <c r="VLP79" s="876"/>
      <c r="VLQ79" s="876"/>
      <c r="VLR79" s="876"/>
      <c r="VLS79" s="876"/>
      <c r="VLT79" s="876"/>
      <c r="VLU79" s="876"/>
      <c r="VLV79" s="876"/>
      <c r="VLW79" s="876"/>
      <c r="VLX79" s="876"/>
      <c r="VLY79" s="876"/>
      <c r="VLZ79" s="876"/>
      <c r="VMA79" s="876"/>
      <c r="VMB79" s="876"/>
      <c r="VMC79" s="876"/>
      <c r="VMD79" s="876"/>
      <c r="VME79" s="876"/>
      <c r="VMF79" s="876"/>
      <c r="VMG79" s="876"/>
      <c r="VMH79" s="876"/>
      <c r="VMI79" s="876"/>
      <c r="VMJ79" s="876"/>
      <c r="VMK79" s="876"/>
      <c r="VML79" s="876"/>
      <c r="VMM79" s="876"/>
      <c r="VMN79" s="876"/>
      <c r="VMO79" s="876"/>
      <c r="VMP79" s="876"/>
      <c r="VMQ79" s="876"/>
      <c r="VMR79" s="876"/>
      <c r="VMS79" s="876"/>
      <c r="VMT79" s="876"/>
      <c r="VMU79" s="876"/>
      <c r="VMV79" s="876"/>
      <c r="VMW79" s="876"/>
      <c r="VMX79" s="876"/>
      <c r="VMY79" s="876"/>
      <c r="VMZ79" s="876"/>
      <c r="VNA79" s="876"/>
      <c r="VNB79" s="876"/>
      <c r="VNC79" s="876"/>
      <c r="VND79" s="876"/>
      <c r="VNE79" s="876"/>
      <c r="VNF79" s="876"/>
      <c r="VNG79" s="876"/>
      <c r="VNH79" s="876"/>
      <c r="VNI79" s="876"/>
      <c r="VNJ79" s="876"/>
      <c r="VNK79" s="876"/>
      <c r="VNL79" s="876"/>
      <c r="VNM79" s="876"/>
      <c r="VNN79" s="876"/>
      <c r="VNO79" s="876"/>
      <c r="VNP79" s="876"/>
      <c r="VNQ79" s="876"/>
      <c r="VNR79" s="876"/>
      <c r="VNS79" s="876"/>
      <c r="VNT79" s="876"/>
      <c r="VNU79" s="876"/>
      <c r="VNV79" s="876"/>
      <c r="VNW79" s="876"/>
      <c r="VNX79" s="876"/>
      <c r="VNY79" s="876"/>
      <c r="VNZ79" s="876"/>
      <c r="VOA79" s="876"/>
      <c r="VOB79" s="876"/>
      <c r="VOC79" s="876"/>
      <c r="VOD79" s="876"/>
      <c r="VOE79" s="876"/>
      <c r="VOF79" s="876"/>
      <c r="VOG79" s="876"/>
      <c r="VOH79" s="876"/>
      <c r="VOI79" s="876"/>
      <c r="VOJ79" s="876"/>
      <c r="VOK79" s="876"/>
      <c r="VOL79" s="876"/>
      <c r="VOM79" s="876"/>
      <c r="VON79" s="876"/>
      <c r="VOO79" s="876"/>
      <c r="VOP79" s="876"/>
      <c r="VOQ79" s="876"/>
      <c r="VOR79" s="876"/>
      <c r="VOS79" s="876"/>
      <c r="VOT79" s="876"/>
      <c r="VOU79" s="876"/>
      <c r="VOV79" s="876"/>
      <c r="VOW79" s="876"/>
      <c r="VOX79" s="876"/>
      <c r="VOY79" s="876"/>
      <c r="VOZ79" s="876"/>
      <c r="VPA79" s="876"/>
      <c r="VPB79" s="876"/>
      <c r="VPC79" s="876"/>
      <c r="VPD79" s="876"/>
      <c r="VPE79" s="876"/>
      <c r="VPF79" s="876"/>
      <c r="VPG79" s="876"/>
      <c r="VPH79" s="876"/>
      <c r="VPI79" s="876"/>
      <c r="VPJ79" s="876"/>
      <c r="VPK79" s="876"/>
      <c r="VPL79" s="876"/>
      <c r="VPM79" s="876"/>
      <c r="VPN79" s="876"/>
      <c r="VPO79" s="876"/>
      <c r="VPP79" s="876"/>
      <c r="VPQ79" s="876"/>
      <c r="VPR79" s="876"/>
      <c r="VPS79" s="876"/>
      <c r="VPT79" s="876"/>
      <c r="VPU79" s="876"/>
      <c r="VPV79" s="876"/>
      <c r="VPW79" s="876"/>
      <c r="VPX79" s="876"/>
      <c r="VPY79" s="876"/>
      <c r="VPZ79" s="876"/>
      <c r="VQA79" s="876"/>
      <c r="VQB79" s="876"/>
      <c r="VQC79" s="876"/>
      <c r="VQD79" s="876"/>
      <c r="VQE79" s="876"/>
      <c r="VQF79" s="876"/>
      <c r="VQG79" s="876"/>
      <c r="VQH79" s="876"/>
      <c r="VQI79" s="876"/>
      <c r="VQJ79" s="876"/>
      <c r="VQK79" s="876"/>
      <c r="VQL79" s="876"/>
      <c r="VQM79" s="876"/>
      <c r="VQN79" s="876"/>
      <c r="VQO79" s="876"/>
      <c r="VQP79" s="876"/>
      <c r="VQQ79" s="876"/>
      <c r="VQR79" s="876"/>
      <c r="VQS79" s="876"/>
      <c r="VQT79" s="876"/>
      <c r="VQU79" s="876"/>
      <c r="VQV79" s="876"/>
      <c r="VQW79" s="876"/>
      <c r="VQX79" s="876"/>
      <c r="VQY79" s="876"/>
      <c r="VQZ79" s="876"/>
      <c r="VRA79" s="876"/>
      <c r="VRB79" s="876"/>
      <c r="VRC79" s="876"/>
      <c r="VRD79" s="876"/>
      <c r="VRE79" s="876"/>
      <c r="VRF79" s="876"/>
      <c r="VRG79" s="876"/>
      <c r="VRH79" s="876"/>
      <c r="VRI79" s="876"/>
      <c r="VRJ79" s="876"/>
      <c r="VRK79" s="876"/>
      <c r="VRL79" s="876"/>
      <c r="VRM79" s="876"/>
      <c r="VRN79" s="876"/>
      <c r="VRO79" s="876"/>
      <c r="VRP79" s="876"/>
      <c r="VRQ79" s="876"/>
      <c r="VRR79" s="876"/>
      <c r="VRS79" s="876"/>
      <c r="VRT79" s="876"/>
      <c r="VRU79" s="876"/>
      <c r="VRV79" s="876"/>
      <c r="VRW79" s="876"/>
      <c r="VRX79" s="876"/>
      <c r="VRY79" s="876"/>
      <c r="VRZ79" s="876"/>
      <c r="VSA79" s="876"/>
      <c r="VSB79" s="876"/>
      <c r="VSC79" s="876"/>
      <c r="VSD79" s="876"/>
      <c r="VSE79" s="876"/>
      <c r="VSF79" s="876"/>
      <c r="VSG79" s="876"/>
      <c r="VSH79" s="876"/>
      <c r="VSI79" s="876"/>
      <c r="VSJ79" s="876"/>
      <c r="VSK79" s="876"/>
      <c r="VSL79" s="876"/>
      <c r="VSM79" s="876"/>
      <c r="VSN79" s="876"/>
      <c r="VSO79" s="876"/>
      <c r="VSP79" s="876"/>
      <c r="VSQ79" s="876"/>
      <c r="VSR79" s="876"/>
      <c r="VSS79" s="876"/>
      <c r="VST79" s="876"/>
      <c r="VSU79" s="876"/>
      <c r="VSV79" s="876"/>
      <c r="VSW79" s="876"/>
      <c r="VSX79" s="876"/>
      <c r="VSY79" s="876"/>
      <c r="VSZ79" s="876"/>
      <c r="VTA79" s="876"/>
      <c r="VTB79" s="876"/>
      <c r="VTC79" s="876"/>
      <c r="VTD79" s="876"/>
      <c r="VTE79" s="876"/>
      <c r="VTF79" s="876"/>
      <c r="VTG79" s="876"/>
      <c r="VTH79" s="876"/>
      <c r="VTI79" s="876"/>
      <c r="VTJ79" s="876"/>
      <c r="VTK79" s="876"/>
      <c r="VTL79" s="876"/>
      <c r="VTM79" s="876"/>
      <c r="VTN79" s="876"/>
      <c r="VTO79" s="876"/>
      <c r="VTP79" s="876"/>
      <c r="VTQ79" s="876"/>
      <c r="VTR79" s="876"/>
      <c r="VTS79" s="876"/>
      <c r="VTT79" s="876"/>
      <c r="VTU79" s="876"/>
      <c r="VTV79" s="876"/>
      <c r="VTW79" s="876"/>
      <c r="VTX79" s="876"/>
      <c r="VTY79" s="876"/>
      <c r="VTZ79" s="876"/>
      <c r="VUA79" s="876"/>
      <c r="VUB79" s="876"/>
      <c r="VUC79" s="876"/>
      <c r="VUD79" s="876"/>
      <c r="VUE79" s="876"/>
      <c r="VUF79" s="876"/>
      <c r="VUG79" s="876"/>
      <c r="VUH79" s="876"/>
      <c r="VUI79" s="876"/>
      <c r="VUJ79" s="876"/>
      <c r="VUK79" s="876"/>
      <c r="VUL79" s="876"/>
      <c r="VUM79" s="876"/>
      <c r="VUN79" s="876"/>
      <c r="VUO79" s="876"/>
      <c r="VUP79" s="876"/>
      <c r="VUQ79" s="876"/>
      <c r="VUR79" s="876"/>
      <c r="VUS79" s="876"/>
      <c r="VUT79" s="876"/>
      <c r="VUU79" s="876"/>
      <c r="VUV79" s="876"/>
      <c r="VUW79" s="876"/>
      <c r="VUX79" s="876"/>
      <c r="VUY79" s="876"/>
      <c r="VUZ79" s="876"/>
      <c r="VVA79" s="876"/>
      <c r="VVB79" s="876"/>
      <c r="VVC79" s="876"/>
      <c r="VVD79" s="876"/>
      <c r="VVE79" s="876"/>
      <c r="VVF79" s="876"/>
      <c r="VVG79" s="876"/>
      <c r="VVH79" s="876"/>
      <c r="VVI79" s="876"/>
      <c r="VVJ79" s="876"/>
      <c r="VVK79" s="876"/>
      <c r="VVL79" s="876"/>
      <c r="VVM79" s="876"/>
      <c r="VVN79" s="876"/>
      <c r="VVO79" s="876"/>
      <c r="VVP79" s="876"/>
      <c r="VVQ79" s="876"/>
      <c r="VVR79" s="876"/>
      <c r="VVS79" s="876"/>
      <c r="VVT79" s="876"/>
      <c r="VVU79" s="876"/>
      <c r="VVV79" s="876"/>
      <c r="VVW79" s="876"/>
      <c r="VVX79" s="876"/>
      <c r="VVY79" s="876"/>
      <c r="VVZ79" s="876"/>
      <c r="VWA79" s="876"/>
      <c r="VWB79" s="876"/>
      <c r="VWC79" s="876"/>
      <c r="VWD79" s="876"/>
      <c r="VWE79" s="876"/>
      <c r="VWF79" s="876"/>
      <c r="VWG79" s="876"/>
      <c r="VWH79" s="876"/>
      <c r="VWI79" s="876"/>
      <c r="VWJ79" s="876"/>
      <c r="VWK79" s="876"/>
      <c r="VWL79" s="876"/>
      <c r="VWM79" s="876"/>
      <c r="VWN79" s="876"/>
      <c r="VWO79" s="876"/>
      <c r="VWP79" s="876"/>
      <c r="VWQ79" s="876"/>
      <c r="VWR79" s="876"/>
      <c r="VWS79" s="876"/>
      <c r="VWT79" s="876"/>
      <c r="VWU79" s="876"/>
      <c r="VWV79" s="876"/>
      <c r="VWW79" s="876"/>
      <c r="VWX79" s="876"/>
      <c r="VWY79" s="876"/>
      <c r="VWZ79" s="876"/>
      <c r="VXA79" s="876"/>
      <c r="VXB79" s="876"/>
      <c r="VXC79" s="876"/>
      <c r="VXD79" s="876"/>
      <c r="VXE79" s="876"/>
      <c r="VXF79" s="876"/>
      <c r="VXG79" s="876"/>
      <c r="VXH79" s="876"/>
      <c r="VXI79" s="876"/>
      <c r="VXJ79" s="876"/>
      <c r="VXK79" s="876"/>
      <c r="VXL79" s="876"/>
      <c r="VXM79" s="876"/>
      <c r="VXN79" s="876"/>
      <c r="VXO79" s="876"/>
      <c r="VXP79" s="876"/>
      <c r="VXQ79" s="876"/>
      <c r="VXR79" s="876"/>
      <c r="VXS79" s="876"/>
      <c r="VXT79" s="876"/>
      <c r="VXU79" s="876"/>
      <c r="VXV79" s="876"/>
      <c r="VXW79" s="876"/>
      <c r="VXX79" s="876"/>
      <c r="VXY79" s="876"/>
      <c r="VXZ79" s="876"/>
      <c r="VYA79" s="876"/>
      <c r="VYB79" s="876"/>
      <c r="VYC79" s="876"/>
      <c r="VYD79" s="876"/>
      <c r="VYE79" s="876"/>
      <c r="VYF79" s="876"/>
      <c r="VYG79" s="876"/>
      <c r="VYH79" s="876"/>
      <c r="VYI79" s="876"/>
      <c r="VYJ79" s="876"/>
      <c r="VYK79" s="876"/>
      <c r="VYL79" s="876"/>
      <c r="VYM79" s="876"/>
      <c r="VYN79" s="876"/>
      <c r="VYO79" s="876"/>
      <c r="VYP79" s="876"/>
      <c r="VYQ79" s="876"/>
      <c r="VYR79" s="876"/>
      <c r="VYS79" s="876"/>
      <c r="VYT79" s="876"/>
      <c r="VYU79" s="876"/>
      <c r="VYV79" s="876"/>
      <c r="VYW79" s="876"/>
      <c r="VYX79" s="876"/>
      <c r="VYY79" s="876"/>
      <c r="VYZ79" s="876"/>
      <c r="VZA79" s="876"/>
      <c r="VZB79" s="876"/>
      <c r="VZC79" s="876"/>
      <c r="VZD79" s="876"/>
      <c r="VZE79" s="876"/>
      <c r="VZF79" s="876"/>
      <c r="VZG79" s="876"/>
      <c r="VZH79" s="876"/>
      <c r="VZI79" s="876"/>
      <c r="VZJ79" s="876"/>
      <c r="VZK79" s="876"/>
      <c r="VZL79" s="876"/>
      <c r="VZM79" s="876"/>
      <c r="VZN79" s="876"/>
      <c r="VZO79" s="876"/>
      <c r="VZP79" s="876"/>
      <c r="VZQ79" s="876"/>
      <c r="VZR79" s="876"/>
      <c r="VZS79" s="876"/>
      <c r="VZT79" s="876"/>
      <c r="VZU79" s="876"/>
      <c r="VZV79" s="876"/>
      <c r="VZW79" s="876"/>
      <c r="VZX79" s="876"/>
      <c r="VZY79" s="876"/>
      <c r="VZZ79" s="876"/>
      <c r="WAA79" s="876"/>
      <c r="WAB79" s="876"/>
      <c r="WAC79" s="876"/>
      <c r="WAD79" s="876"/>
      <c r="WAE79" s="876"/>
      <c r="WAF79" s="876"/>
      <c r="WAG79" s="876"/>
      <c r="WAH79" s="876"/>
      <c r="WAI79" s="876"/>
      <c r="WAJ79" s="876"/>
      <c r="WAK79" s="876"/>
      <c r="WAL79" s="876"/>
      <c r="WAM79" s="876"/>
      <c r="WAN79" s="876"/>
      <c r="WAO79" s="876"/>
      <c r="WAP79" s="876"/>
      <c r="WAQ79" s="876"/>
      <c r="WAR79" s="876"/>
      <c r="WAS79" s="876"/>
      <c r="WAT79" s="876"/>
      <c r="WAU79" s="876"/>
      <c r="WAV79" s="876"/>
      <c r="WAW79" s="876"/>
      <c r="WAX79" s="876"/>
      <c r="WAY79" s="876"/>
      <c r="WAZ79" s="876"/>
      <c r="WBA79" s="876"/>
      <c r="WBB79" s="876"/>
      <c r="WBC79" s="876"/>
      <c r="WBD79" s="876"/>
      <c r="WBE79" s="876"/>
      <c r="WBF79" s="876"/>
      <c r="WBG79" s="876"/>
      <c r="WBH79" s="876"/>
      <c r="WBI79" s="876"/>
      <c r="WBJ79" s="876"/>
      <c r="WBK79" s="876"/>
      <c r="WBL79" s="876"/>
      <c r="WBM79" s="876"/>
      <c r="WBN79" s="876"/>
      <c r="WBO79" s="876"/>
      <c r="WBP79" s="876"/>
      <c r="WBQ79" s="876"/>
      <c r="WBR79" s="876"/>
      <c r="WBS79" s="876"/>
      <c r="WBT79" s="876"/>
      <c r="WBU79" s="876"/>
      <c r="WBV79" s="876"/>
      <c r="WBW79" s="876"/>
      <c r="WBX79" s="876"/>
      <c r="WBY79" s="876"/>
      <c r="WBZ79" s="876"/>
      <c r="WCA79" s="876"/>
      <c r="WCB79" s="876"/>
      <c r="WCC79" s="876"/>
      <c r="WCD79" s="876"/>
      <c r="WCE79" s="876"/>
      <c r="WCF79" s="876"/>
      <c r="WCG79" s="876"/>
      <c r="WCH79" s="876"/>
      <c r="WCI79" s="876"/>
      <c r="WCJ79" s="876"/>
      <c r="WCK79" s="876"/>
      <c r="WCL79" s="876"/>
      <c r="WCM79" s="876"/>
      <c r="WCN79" s="876"/>
      <c r="WCO79" s="876"/>
      <c r="WCP79" s="876"/>
      <c r="WCQ79" s="876"/>
      <c r="WCR79" s="876"/>
      <c r="WCS79" s="876"/>
      <c r="WCT79" s="876"/>
      <c r="WCU79" s="876"/>
      <c r="WCV79" s="876"/>
      <c r="WCW79" s="876"/>
      <c r="WCX79" s="876"/>
      <c r="WCY79" s="876"/>
      <c r="WCZ79" s="876"/>
      <c r="WDA79" s="876"/>
      <c r="WDB79" s="876"/>
      <c r="WDC79" s="876"/>
      <c r="WDD79" s="876"/>
      <c r="WDE79" s="876"/>
      <c r="WDF79" s="876"/>
      <c r="WDG79" s="876"/>
      <c r="WDH79" s="876"/>
      <c r="WDI79" s="876"/>
      <c r="WDJ79" s="876"/>
      <c r="WDK79" s="876"/>
      <c r="WDL79" s="876"/>
      <c r="WDM79" s="876"/>
      <c r="WDN79" s="876"/>
      <c r="WDO79" s="876"/>
      <c r="WDP79" s="876"/>
      <c r="WDQ79" s="876"/>
      <c r="WDR79" s="876"/>
      <c r="WDS79" s="876"/>
      <c r="WDT79" s="876"/>
      <c r="WDU79" s="876"/>
      <c r="WDV79" s="876"/>
      <c r="WDW79" s="876"/>
      <c r="WDX79" s="876"/>
      <c r="WDY79" s="876"/>
      <c r="WDZ79" s="876"/>
      <c r="WEA79" s="876"/>
      <c r="WEB79" s="876"/>
      <c r="WEC79" s="876"/>
      <c r="WED79" s="876"/>
      <c r="WEE79" s="876"/>
      <c r="WEF79" s="876"/>
      <c r="WEG79" s="876"/>
      <c r="WEH79" s="876"/>
      <c r="WEI79" s="876"/>
      <c r="WEJ79" s="876"/>
      <c r="WEK79" s="876"/>
      <c r="WEL79" s="876"/>
      <c r="WEM79" s="876"/>
      <c r="WEN79" s="876"/>
      <c r="WEO79" s="876"/>
      <c r="WEP79" s="876"/>
      <c r="WEQ79" s="876"/>
      <c r="WER79" s="876"/>
      <c r="WES79" s="876"/>
      <c r="WET79" s="876"/>
      <c r="WEU79" s="876"/>
      <c r="WEV79" s="876"/>
      <c r="WEW79" s="876"/>
      <c r="WEX79" s="876"/>
      <c r="WEY79" s="876"/>
      <c r="WEZ79" s="876"/>
      <c r="WFA79" s="876"/>
      <c r="WFB79" s="876"/>
      <c r="WFC79" s="876"/>
      <c r="WFD79" s="876"/>
      <c r="WFE79" s="876"/>
      <c r="WFF79" s="876"/>
      <c r="WFG79" s="876"/>
      <c r="WFH79" s="876"/>
      <c r="WFI79" s="876"/>
      <c r="WFJ79" s="876"/>
      <c r="WFK79" s="876"/>
      <c r="WFL79" s="876"/>
      <c r="WFM79" s="876"/>
      <c r="WFN79" s="876"/>
      <c r="WFO79" s="876"/>
      <c r="WFP79" s="876"/>
      <c r="WFQ79" s="876"/>
      <c r="WFR79" s="876"/>
      <c r="WFS79" s="876"/>
      <c r="WFT79" s="876"/>
      <c r="WFU79" s="876"/>
      <c r="WFV79" s="876"/>
      <c r="WFW79" s="876"/>
      <c r="WFX79" s="876"/>
      <c r="WFY79" s="876"/>
      <c r="WFZ79" s="876"/>
      <c r="WGA79" s="876"/>
      <c r="WGB79" s="876"/>
      <c r="WGC79" s="876"/>
      <c r="WGD79" s="876"/>
      <c r="WGE79" s="876"/>
      <c r="WGF79" s="876"/>
      <c r="WGG79" s="876"/>
      <c r="WGH79" s="876"/>
      <c r="WGI79" s="876"/>
      <c r="WGJ79" s="876"/>
      <c r="WGK79" s="876"/>
      <c r="WGL79" s="876"/>
      <c r="WGM79" s="876"/>
      <c r="WGN79" s="876"/>
      <c r="WGO79" s="876"/>
      <c r="WGP79" s="876"/>
      <c r="WGQ79" s="876"/>
      <c r="WGR79" s="876"/>
      <c r="WGS79" s="876"/>
      <c r="WGT79" s="876"/>
      <c r="WGU79" s="876"/>
      <c r="WGV79" s="876"/>
      <c r="WGW79" s="876"/>
      <c r="WGX79" s="876"/>
      <c r="WGY79" s="876"/>
      <c r="WGZ79" s="876"/>
      <c r="WHA79" s="876"/>
      <c r="WHB79" s="876"/>
      <c r="WHC79" s="876"/>
      <c r="WHD79" s="876"/>
      <c r="WHE79" s="876"/>
      <c r="WHF79" s="876"/>
      <c r="WHG79" s="876"/>
      <c r="WHH79" s="876"/>
      <c r="WHI79" s="876"/>
      <c r="WHJ79" s="876"/>
      <c r="WHK79" s="876"/>
      <c r="WHL79" s="876"/>
      <c r="WHM79" s="876"/>
      <c r="WHN79" s="876"/>
      <c r="WHO79" s="876"/>
      <c r="WHP79" s="876"/>
      <c r="WHQ79" s="876"/>
      <c r="WHR79" s="876"/>
      <c r="WHS79" s="876"/>
      <c r="WHT79" s="876"/>
      <c r="WHU79" s="876"/>
      <c r="WHV79" s="876"/>
      <c r="WHW79" s="876"/>
      <c r="WHX79" s="876"/>
      <c r="WHY79" s="876"/>
      <c r="WHZ79" s="876"/>
      <c r="WIA79" s="876"/>
      <c r="WIB79" s="876"/>
      <c r="WIC79" s="876"/>
      <c r="WID79" s="876"/>
      <c r="WIE79" s="876"/>
      <c r="WIF79" s="876"/>
      <c r="WIG79" s="876"/>
      <c r="WIH79" s="876"/>
      <c r="WII79" s="876"/>
      <c r="WIJ79" s="876"/>
      <c r="WIK79" s="876"/>
      <c r="WIL79" s="876"/>
      <c r="WIM79" s="876"/>
      <c r="WIN79" s="876"/>
      <c r="WIO79" s="876"/>
      <c r="WIP79" s="876"/>
      <c r="WIQ79" s="876"/>
      <c r="WIR79" s="876"/>
      <c r="WIS79" s="876"/>
      <c r="WIT79" s="876"/>
      <c r="WIU79" s="876"/>
      <c r="WIV79" s="876"/>
      <c r="WIW79" s="876"/>
      <c r="WIX79" s="876"/>
      <c r="WIY79" s="876"/>
      <c r="WIZ79" s="876"/>
      <c r="WJA79" s="876"/>
      <c r="WJB79" s="876"/>
      <c r="WJC79" s="876"/>
      <c r="WJD79" s="876"/>
      <c r="WJE79" s="876"/>
      <c r="WJF79" s="876"/>
      <c r="WJG79" s="876"/>
      <c r="WJH79" s="876"/>
      <c r="WJI79" s="876"/>
      <c r="WJJ79" s="876"/>
      <c r="WJK79" s="876"/>
      <c r="WJL79" s="876"/>
      <c r="WJM79" s="876"/>
      <c r="WJN79" s="876"/>
      <c r="WJO79" s="876"/>
      <c r="WJP79" s="876"/>
      <c r="WJQ79" s="876"/>
      <c r="WJR79" s="876"/>
      <c r="WJS79" s="876"/>
      <c r="WJT79" s="876"/>
      <c r="WJU79" s="876"/>
      <c r="WJV79" s="876"/>
      <c r="WJW79" s="876"/>
      <c r="WJX79" s="876"/>
      <c r="WJY79" s="876"/>
      <c r="WJZ79" s="876"/>
      <c r="WKA79" s="876"/>
      <c r="WKB79" s="876"/>
      <c r="WKC79" s="876"/>
      <c r="WKD79" s="876"/>
      <c r="WKE79" s="876"/>
      <c r="WKF79" s="876"/>
      <c r="WKG79" s="876"/>
      <c r="WKH79" s="876"/>
      <c r="WKI79" s="876"/>
      <c r="WKJ79" s="876"/>
      <c r="WKK79" s="876"/>
      <c r="WKL79" s="876"/>
      <c r="WKM79" s="876"/>
      <c r="WKN79" s="876"/>
      <c r="WKO79" s="876"/>
      <c r="WKP79" s="876"/>
      <c r="WKQ79" s="876"/>
      <c r="WKR79" s="876"/>
      <c r="WKS79" s="876"/>
      <c r="WKT79" s="876"/>
      <c r="WKU79" s="876"/>
      <c r="WKV79" s="876"/>
      <c r="WKW79" s="876"/>
      <c r="WKX79" s="876"/>
      <c r="WKY79" s="876"/>
      <c r="WKZ79" s="876"/>
      <c r="WLA79" s="876"/>
      <c r="WLB79" s="876"/>
      <c r="WLC79" s="876"/>
      <c r="WLD79" s="876"/>
      <c r="WLE79" s="876"/>
      <c r="WLF79" s="876"/>
      <c r="WLG79" s="876"/>
      <c r="WLH79" s="876"/>
      <c r="WLI79" s="876"/>
      <c r="WLJ79" s="876"/>
      <c r="WLK79" s="876"/>
      <c r="WLL79" s="876"/>
      <c r="WLM79" s="876"/>
      <c r="WLN79" s="876"/>
      <c r="WLO79" s="876"/>
      <c r="WLP79" s="876"/>
      <c r="WLQ79" s="876"/>
      <c r="WLR79" s="876"/>
      <c r="WLS79" s="876"/>
      <c r="WLT79" s="876"/>
      <c r="WLU79" s="876"/>
      <c r="WLV79" s="876"/>
      <c r="WLW79" s="876"/>
      <c r="WLX79" s="876"/>
      <c r="WLY79" s="876"/>
      <c r="WLZ79" s="876"/>
      <c r="WMA79" s="876"/>
      <c r="WMB79" s="876"/>
      <c r="WMC79" s="876"/>
      <c r="WMD79" s="876"/>
      <c r="WME79" s="876"/>
      <c r="WMF79" s="876"/>
      <c r="WMG79" s="876"/>
      <c r="WMH79" s="876"/>
      <c r="WMI79" s="876"/>
      <c r="WMJ79" s="876"/>
      <c r="WMK79" s="876"/>
      <c r="WML79" s="876"/>
      <c r="WMM79" s="876"/>
      <c r="WMN79" s="876"/>
      <c r="WMO79" s="876"/>
      <c r="WMP79" s="876"/>
      <c r="WMQ79" s="876"/>
      <c r="WMR79" s="876"/>
      <c r="WMS79" s="876"/>
      <c r="WMT79" s="876"/>
      <c r="WMU79" s="876"/>
      <c r="WMV79" s="876"/>
      <c r="WMW79" s="876"/>
      <c r="WMX79" s="876"/>
      <c r="WMY79" s="876"/>
      <c r="WMZ79" s="876"/>
      <c r="WNA79" s="876"/>
      <c r="WNB79" s="876"/>
      <c r="WNC79" s="876"/>
      <c r="WND79" s="876"/>
      <c r="WNE79" s="876"/>
      <c r="WNF79" s="876"/>
      <c r="WNG79" s="876"/>
      <c r="WNH79" s="876"/>
      <c r="WNI79" s="876"/>
      <c r="WNJ79" s="876"/>
      <c r="WNK79" s="876"/>
      <c r="WNL79" s="876"/>
      <c r="WNM79" s="876"/>
      <c r="WNN79" s="876"/>
      <c r="WNO79" s="876"/>
      <c r="WNP79" s="876"/>
      <c r="WNQ79" s="876"/>
      <c r="WNR79" s="876"/>
      <c r="WNS79" s="876"/>
      <c r="WNT79" s="876"/>
      <c r="WNU79" s="876"/>
      <c r="WNV79" s="876"/>
      <c r="WNW79" s="876"/>
      <c r="WNX79" s="876"/>
      <c r="WNY79" s="876"/>
      <c r="WNZ79" s="876"/>
      <c r="WOA79" s="876"/>
      <c r="WOB79" s="876"/>
      <c r="WOC79" s="876"/>
      <c r="WOD79" s="876"/>
      <c r="WOE79" s="876"/>
      <c r="WOF79" s="876"/>
      <c r="WOG79" s="876"/>
      <c r="WOH79" s="876"/>
      <c r="WOI79" s="876"/>
      <c r="WOJ79" s="876"/>
      <c r="WOK79" s="876"/>
      <c r="WOL79" s="876"/>
      <c r="WOM79" s="876"/>
      <c r="WON79" s="876"/>
      <c r="WOO79" s="876"/>
      <c r="WOP79" s="876"/>
      <c r="WOQ79" s="876"/>
      <c r="WOR79" s="876"/>
      <c r="WOS79" s="876"/>
      <c r="WOT79" s="876"/>
      <c r="WOU79" s="876"/>
      <c r="WOV79" s="876"/>
      <c r="WOW79" s="876"/>
      <c r="WOX79" s="876"/>
      <c r="WOY79" s="876"/>
      <c r="WOZ79" s="876"/>
      <c r="WPA79" s="876"/>
      <c r="WPB79" s="876"/>
      <c r="WPC79" s="876"/>
      <c r="WPD79" s="876"/>
      <c r="WPE79" s="876"/>
      <c r="WPF79" s="876"/>
      <c r="WPG79" s="876"/>
      <c r="WPH79" s="876"/>
      <c r="WPI79" s="876"/>
      <c r="WPJ79" s="876"/>
      <c r="WPK79" s="876"/>
      <c r="WPL79" s="876"/>
      <c r="WPM79" s="876"/>
      <c r="WPN79" s="876"/>
      <c r="WPO79" s="876"/>
      <c r="WPP79" s="876"/>
      <c r="WPQ79" s="876"/>
      <c r="WPR79" s="876"/>
      <c r="WPS79" s="876"/>
      <c r="WPT79" s="876"/>
      <c r="WPU79" s="876"/>
      <c r="WPV79" s="876"/>
      <c r="WPW79" s="876"/>
      <c r="WPX79" s="876"/>
      <c r="WPY79" s="876"/>
      <c r="WPZ79" s="876"/>
      <c r="WQA79" s="876"/>
      <c r="WQB79" s="876"/>
      <c r="WQC79" s="876"/>
      <c r="WQD79" s="876"/>
      <c r="WQE79" s="876"/>
      <c r="WQF79" s="876"/>
      <c r="WQG79" s="876"/>
      <c r="WQH79" s="876"/>
      <c r="WQI79" s="876"/>
      <c r="WQJ79" s="876"/>
      <c r="WQK79" s="876"/>
      <c r="WQL79" s="876"/>
      <c r="WQM79" s="876"/>
      <c r="WQN79" s="876"/>
      <c r="WQO79" s="876"/>
      <c r="WQP79" s="876"/>
      <c r="WQQ79" s="876"/>
      <c r="WQR79" s="876"/>
      <c r="WQS79" s="876"/>
      <c r="WQT79" s="876"/>
      <c r="WQU79" s="876"/>
      <c r="WQV79" s="876"/>
      <c r="WQW79" s="876"/>
      <c r="WQX79" s="876"/>
      <c r="WQY79" s="876"/>
      <c r="WQZ79" s="876"/>
      <c r="WRA79" s="876"/>
      <c r="WRB79" s="876"/>
      <c r="WRC79" s="876"/>
      <c r="WRD79" s="876"/>
      <c r="WRE79" s="876"/>
      <c r="WRF79" s="876"/>
      <c r="WRG79" s="876"/>
      <c r="WRH79" s="876"/>
      <c r="WRI79" s="876"/>
      <c r="WRJ79" s="876"/>
      <c r="WRK79" s="876"/>
      <c r="WRL79" s="876"/>
      <c r="WRM79" s="876"/>
      <c r="WRN79" s="876"/>
      <c r="WRO79" s="876"/>
      <c r="WRP79" s="876"/>
      <c r="WRQ79" s="876"/>
      <c r="WRR79" s="876"/>
      <c r="WRS79" s="876"/>
      <c r="WRT79" s="876"/>
      <c r="WRU79" s="876"/>
      <c r="WRV79" s="876"/>
      <c r="WRW79" s="876"/>
      <c r="WRX79" s="876"/>
      <c r="WRY79" s="876"/>
      <c r="WRZ79" s="876"/>
      <c r="WSA79" s="876"/>
      <c r="WSB79" s="876"/>
      <c r="WSC79" s="876"/>
      <c r="WSD79" s="876"/>
      <c r="WSE79" s="876"/>
      <c r="WSF79" s="876"/>
      <c r="WSG79" s="876"/>
      <c r="WSH79" s="876"/>
      <c r="WSI79" s="876"/>
      <c r="WSJ79" s="876"/>
      <c r="WSK79" s="876"/>
      <c r="WSL79" s="876"/>
      <c r="WSM79" s="876"/>
      <c r="WSN79" s="876"/>
      <c r="WSO79" s="876"/>
      <c r="WSP79" s="876"/>
      <c r="WSQ79" s="876"/>
      <c r="WSR79" s="876"/>
      <c r="WSS79" s="876"/>
      <c r="WST79" s="876"/>
      <c r="WSU79" s="876"/>
      <c r="WSV79" s="876"/>
      <c r="WSW79" s="876"/>
      <c r="WSX79" s="876"/>
      <c r="WSY79" s="876"/>
      <c r="WSZ79" s="876"/>
      <c r="WTA79" s="876"/>
      <c r="WTB79" s="876"/>
      <c r="WTC79" s="876"/>
      <c r="WTD79" s="876"/>
      <c r="WTE79" s="876"/>
      <c r="WTF79" s="876"/>
      <c r="WTG79" s="876"/>
      <c r="WTH79" s="876"/>
      <c r="WTI79" s="876"/>
      <c r="WTJ79" s="876"/>
      <c r="WTK79" s="876"/>
      <c r="WTL79" s="876"/>
      <c r="WTM79" s="876"/>
      <c r="WTN79" s="876"/>
      <c r="WTO79" s="876"/>
      <c r="WTP79" s="876"/>
      <c r="WTQ79" s="876"/>
      <c r="WTR79" s="876"/>
      <c r="WTS79" s="876"/>
      <c r="WTT79" s="876"/>
      <c r="WTU79" s="876"/>
      <c r="WTV79" s="876"/>
      <c r="WTW79" s="876"/>
      <c r="WTX79" s="876"/>
      <c r="WTY79" s="876"/>
      <c r="WTZ79" s="876"/>
      <c r="WUA79" s="876"/>
      <c r="WUB79" s="876"/>
      <c r="WUC79" s="876"/>
      <c r="WUD79" s="876"/>
      <c r="WUE79" s="876"/>
      <c r="WUF79" s="876"/>
      <c r="WUG79" s="876"/>
      <c r="WUH79" s="876"/>
      <c r="WUI79" s="876"/>
      <c r="WUJ79" s="876"/>
      <c r="WUK79" s="876"/>
      <c r="WUL79" s="876"/>
      <c r="WUM79" s="876"/>
      <c r="WUN79" s="876"/>
      <c r="WUO79" s="876"/>
      <c r="WUP79" s="876"/>
      <c r="WUQ79" s="876"/>
      <c r="WUR79" s="876"/>
      <c r="WUS79" s="876"/>
      <c r="WUT79" s="876"/>
      <c r="WUU79" s="876"/>
      <c r="WUV79" s="876"/>
      <c r="WUW79" s="876"/>
      <c r="WUX79" s="876"/>
      <c r="WUY79" s="876"/>
      <c r="WUZ79" s="876"/>
      <c r="WVA79" s="876"/>
      <c r="WVB79" s="876"/>
      <c r="WVC79" s="876"/>
      <c r="WVD79" s="876"/>
      <c r="WVE79" s="876"/>
      <c r="WVF79" s="876"/>
      <c r="WVG79" s="876"/>
      <c r="WVH79" s="876"/>
      <c r="WVI79" s="876"/>
      <c r="WVJ79" s="876"/>
      <c r="WVK79" s="876"/>
      <c r="WVL79" s="876"/>
      <c r="WVM79" s="876"/>
      <c r="WVN79" s="876"/>
      <c r="WVO79" s="876"/>
      <c r="WVP79" s="876"/>
      <c r="WVQ79" s="876"/>
      <c r="WVR79" s="876"/>
      <c r="WVS79" s="876"/>
      <c r="WVT79" s="876"/>
      <c r="WVU79" s="876"/>
      <c r="WVV79" s="876"/>
      <c r="WVW79" s="876"/>
      <c r="WVX79" s="876"/>
      <c r="WVY79" s="876"/>
      <c r="WVZ79" s="876"/>
      <c r="WWA79" s="876"/>
      <c r="WWB79" s="876"/>
      <c r="WWC79" s="876"/>
      <c r="WWD79" s="876"/>
      <c r="WWE79" s="876"/>
      <c r="WWF79" s="876"/>
      <c r="WWG79" s="876"/>
      <c r="WWH79" s="876"/>
      <c r="WWI79" s="876"/>
      <c r="WWJ79" s="876"/>
      <c r="WWK79" s="876"/>
      <c r="WWL79" s="876"/>
      <c r="WWM79" s="876"/>
      <c r="WWN79" s="876"/>
      <c r="WWO79" s="876"/>
      <c r="WWP79" s="876"/>
      <c r="WWQ79" s="876"/>
      <c r="WWR79" s="876"/>
      <c r="WWS79" s="876"/>
      <c r="WWT79" s="876"/>
      <c r="WWU79" s="876"/>
      <c r="WWV79" s="876"/>
      <c r="WWW79" s="876"/>
      <c r="WWX79" s="876"/>
      <c r="WWY79" s="876"/>
      <c r="WWZ79" s="876"/>
      <c r="WXA79" s="876"/>
      <c r="WXB79" s="876"/>
      <c r="WXC79" s="876"/>
      <c r="WXD79" s="876"/>
      <c r="WXE79" s="876"/>
      <c r="WXF79" s="876"/>
      <c r="WXG79" s="876"/>
      <c r="WXH79" s="876"/>
      <c r="WXI79" s="876"/>
      <c r="WXJ79" s="876"/>
      <c r="WXK79" s="876"/>
      <c r="WXL79" s="876"/>
      <c r="WXM79" s="876"/>
      <c r="WXN79" s="876"/>
      <c r="WXO79" s="876"/>
      <c r="WXP79" s="876"/>
      <c r="WXQ79" s="876"/>
      <c r="WXR79" s="876"/>
      <c r="WXS79" s="876"/>
      <c r="WXT79" s="876"/>
      <c r="WXU79" s="876"/>
      <c r="WXV79" s="876"/>
      <c r="WXW79" s="876"/>
      <c r="WXX79" s="876"/>
      <c r="WXY79" s="876"/>
      <c r="WXZ79" s="876"/>
      <c r="WYA79" s="876"/>
      <c r="WYB79" s="876"/>
      <c r="WYC79" s="876"/>
      <c r="WYD79" s="876"/>
      <c r="WYE79" s="876"/>
      <c r="WYF79" s="876"/>
      <c r="WYG79" s="876"/>
      <c r="WYH79" s="876"/>
      <c r="WYI79" s="876"/>
      <c r="WYJ79" s="876"/>
      <c r="WYK79" s="876"/>
      <c r="WYL79" s="876"/>
      <c r="WYM79" s="876"/>
      <c r="WYN79" s="876"/>
      <c r="WYO79" s="876"/>
      <c r="WYP79" s="876"/>
      <c r="WYQ79" s="876"/>
      <c r="WYR79" s="876"/>
      <c r="WYS79" s="876"/>
      <c r="WYT79" s="876"/>
      <c r="WYU79" s="876"/>
      <c r="WYV79" s="876"/>
      <c r="WYW79" s="876"/>
      <c r="WYX79" s="876"/>
      <c r="WYY79" s="876"/>
      <c r="WYZ79" s="876"/>
      <c r="WZA79" s="876"/>
      <c r="WZB79" s="876"/>
      <c r="WZC79" s="876"/>
      <c r="WZD79" s="876"/>
      <c r="WZE79" s="876"/>
      <c r="WZF79" s="876"/>
      <c r="WZG79" s="876"/>
      <c r="WZH79" s="876"/>
      <c r="WZI79" s="876"/>
      <c r="WZJ79" s="876"/>
      <c r="WZK79" s="876"/>
      <c r="WZL79" s="876"/>
      <c r="WZM79" s="876"/>
      <c r="WZN79" s="876"/>
      <c r="WZO79" s="876"/>
      <c r="WZP79" s="876"/>
      <c r="WZQ79" s="876"/>
      <c r="WZR79" s="876"/>
      <c r="WZS79" s="876"/>
      <c r="WZT79" s="876"/>
      <c r="WZU79" s="876"/>
      <c r="WZV79" s="876"/>
      <c r="WZW79" s="876"/>
      <c r="WZX79" s="876"/>
      <c r="WZY79" s="876"/>
      <c r="WZZ79" s="876"/>
      <c r="XAA79" s="876"/>
      <c r="XAB79" s="876"/>
      <c r="XAC79" s="876"/>
      <c r="XAD79" s="876"/>
      <c r="XAE79" s="876"/>
      <c r="XAF79" s="876"/>
      <c r="XAG79" s="876"/>
      <c r="XAH79" s="876"/>
      <c r="XAI79" s="876"/>
      <c r="XAJ79" s="876"/>
      <c r="XAK79" s="876"/>
      <c r="XAL79" s="876"/>
      <c r="XAM79" s="876"/>
      <c r="XAN79" s="876"/>
      <c r="XAO79" s="876"/>
      <c r="XAP79" s="876"/>
      <c r="XAQ79" s="876"/>
      <c r="XAR79" s="876"/>
      <c r="XAS79" s="876"/>
      <c r="XAT79" s="876"/>
      <c r="XAU79" s="876"/>
      <c r="XAV79" s="876"/>
      <c r="XAW79" s="876"/>
      <c r="XAX79" s="876"/>
      <c r="XAY79" s="876"/>
      <c r="XAZ79" s="876"/>
      <c r="XBA79" s="876"/>
      <c r="XBB79" s="876"/>
      <c r="XBC79" s="876"/>
      <c r="XBD79" s="876"/>
      <c r="XBE79" s="876"/>
      <c r="XBF79" s="876"/>
      <c r="XBG79" s="876"/>
      <c r="XBH79" s="876"/>
      <c r="XBI79" s="876"/>
      <c r="XBJ79" s="876"/>
      <c r="XBK79" s="876"/>
      <c r="XBL79" s="876"/>
      <c r="XBM79" s="876"/>
      <c r="XBN79" s="876"/>
      <c r="XBO79" s="876"/>
      <c r="XBP79" s="876"/>
      <c r="XBQ79" s="876"/>
      <c r="XBR79" s="876"/>
      <c r="XBS79" s="876"/>
      <c r="XBT79" s="876"/>
      <c r="XBU79" s="876"/>
      <c r="XBV79" s="876"/>
      <c r="XBW79" s="876"/>
      <c r="XBX79" s="876"/>
      <c r="XBY79" s="876"/>
      <c r="XBZ79" s="876"/>
      <c r="XCA79" s="876"/>
      <c r="XCB79" s="876"/>
      <c r="XCC79" s="876"/>
      <c r="XCD79" s="876"/>
      <c r="XCE79" s="876"/>
      <c r="XCF79" s="876"/>
      <c r="XCG79" s="876"/>
      <c r="XCH79" s="876"/>
      <c r="XCI79" s="876"/>
      <c r="XCJ79" s="876"/>
      <c r="XCK79" s="876"/>
      <c r="XCL79" s="876"/>
      <c r="XCM79" s="876"/>
      <c r="XCN79" s="876"/>
      <c r="XCO79" s="876"/>
      <c r="XCP79" s="876"/>
      <c r="XCQ79" s="876"/>
      <c r="XCR79" s="876"/>
      <c r="XCS79" s="876"/>
      <c r="XCT79" s="876"/>
      <c r="XCU79" s="876"/>
      <c r="XCV79" s="876"/>
      <c r="XCW79" s="876"/>
      <c r="XCX79" s="876"/>
      <c r="XCY79" s="876"/>
      <c r="XCZ79" s="876"/>
      <c r="XDA79" s="876"/>
      <c r="XDB79" s="876"/>
      <c r="XDC79" s="876"/>
      <c r="XDD79" s="876"/>
      <c r="XDE79" s="876"/>
      <c r="XDF79" s="876"/>
      <c r="XDG79" s="876"/>
      <c r="XDH79" s="876"/>
      <c r="XDI79" s="876"/>
      <c r="XDJ79" s="876"/>
      <c r="XDK79" s="876"/>
      <c r="XDL79" s="876"/>
      <c r="XDM79" s="876"/>
      <c r="XDN79" s="876"/>
      <c r="XDO79" s="876"/>
      <c r="XDP79" s="876"/>
      <c r="XDQ79" s="876"/>
      <c r="XDR79" s="876"/>
      <c r="XDS79" s="876"/>
      <c r="XDT79" s="876"/>
      <c r="XDU79" s="876"/>
      <c r="XDV79" s="876"/>
      <c r="XDW79" s="876"/>
      <c r="XDX79" s="876"/>
      <c r="XDY79" s="876"/>
      <c r="XDZ79" s="876"/>
      <c r="XEA79" s="876"/>
      <c r="XEB79" s="876"/>
      <c r="XEC79" s="876"/>
      <c r="XED79" s="876"/>
      <c r="XEE79" s="876"/>
      <c r="XEF79" s="876"/>
      <c r="XEG79" s="876"/>
      <c r="XEH79" s="876"/>
      <c r="XEI79" s="876"/>
      <c r="XEJ79" s="876"/>
      <c r="XEK79" s="876"/>
      <c r="XEL79" s="876"/>
      <c r="XEM79" s="876"/>
      <c r="XEN79" s="876"/>
      <c r="XEO79" s="876"/>
      <c r="XEP79" s="876"/>
      <c r="XEQ79" s="876"/>
      <c r="XER79" s="876"/>
      <c r="XES79" s="876"/>
      <c r="XET79" s="876"/>
      <c r="XEU79" s="876"/>
      <c r="XEV79" s="876"/>
      <c r="XEW79" s="876"/>
      <c r="XEX79" s="876"/>
      <c r="XEY79" s="876"/>
      <c r="XEZ79" s="876"/>
      <c r="XFA79" s="876"/>
      <c r="XFB79" s="876"/>
      <c r="XFC79" s="876"/>
      <c r="XFD79" s="876"/>
    </row>
    <row r="80" spans="1:16384" s="877" customFormat="1" ht="12.75" customHeight="1">
      <c r="A80" s="876"/>
      <c r="B80" s="876"/>
      <c r="C80" s="884"/>
      <c r="D80" s="885"/>
      <c r="E80" s="884"/>
      <c r="F80" s="884"/>
      <c r="G80" s="884"/>
      <c r="H80" s="884"/>
      <c r="I80" s="884"/>
      <c r="J80" s="885"/>
      <c r="K80" s="876"/>
      <c r="L80" s="876"/>
      <c r="M80" s="876"/>
      <c r="N80" s="876"/>
      <c r="O80" s="876"/>
      <c r="P80" s="876"/>
      <c r="Q80" s="876"/>
      <c r="R80" s="876"/>
      <c r="S80" s="876"/>
      <c r="T80" s="876"/>
      <c r="U80" s="876"/>
      <c r="V80" s="876"/>
      <c r="W80" s="876"/>
      <c r="X80" s="876"/>
      <c r="Y80" s="876"/>
      <c r="Z80" s="876"/>
      <c r="AA80" s="876"/>
      <c r="AB80" s="876"/>
      <c r="AC80" s="876"/>
      <c r="AD80" s="876"/>
      <c r="AE80" s="876"/>
      <c r="AF80" s="876"/>
      <c r="AG80" s="876"/>
      <c r="AH80" s="876"/>
      <c r="AI80" s="876"/>
      <c r="AJ80" s="876"/>
      <c r="AK80" s="876"/>
      <c r="AL80" s="876"/>
      <c r="AM80" s="876"/>
      <c r="AN80" s="876"/>
      <c r="AO80" s="876"/>
      <c r="AP80" s="876"/>
      <c r="AQ80" s="876"/>
      <c r="AR80" s="876"/>
      <c r="AS80" s="876"/>
      <c r="AT80" s="876"/>
      <c r="AU80" s="876"/>
      <c r="AV80" s="876"/>
      <c r="AW80" s="876"/>
      <c r="AX80" s="876"/>
      <c r="AY80" s="876"/>
      <c r="AZ80" s="876"/>
      <c r="BA80" s="876"/>
      <c r="BB80" s="876"/>
      <c r="BC80" s="876"/>
      <c r="BD80" s="876"/>
      <c r="BE80" s="876"/>
      <c r="BF80" s="876"/>
      <c r="BG80" s="876"/>
      <c r="BH80" s="876"/>
      <c r="BI80" s="876"/>
      <c r="BJ80" s="876"/>
      <c r="BK80" s="876"/>
      <c r="BL80" s="876"/>
      <c r="BM80" s="876"/>
      <c r="BN80" s="876"/>
      <c r="BO80" s="876"/>
      <c r="BP80" s="876"/>
      <c r="BQ80" s="876"/>
      <c r="BR80" s="876"/>
      <c r="BS80" s="876"/>
      <c r="BT80" s="876"/>
      <c r="BU80" s="876"/>
      <c r="BV80" s="876"/>
      <c r="BW80" s="876"/>
      <c r="BX80" s="876"/>
      <c r="BY80" s="876"/>
      <c r="BZ80" s="876"/>
      <c r="CA80" s="876"/>
      <c r="CB80" s="876"/>
      <c r="CC80" s="876"/>
      <c r="CD80" s="876"/>
      <c r="CE80" s="876"/>
      <c r="CF80" s="876"/>
      <c r="CG80" s="876"/>
      <c r="CH80" s="876"/>
      <c r="CI80" s="876"/>
      <c r="CJ80" s="876"/>
      <c r="CK80" s="876"/>
      <c r="CL80" s="876"/>
      <c r="CM80" s="876"/>
      <c r="CN80" s="876"/>
      <c r="CO80" s="876"/>
      <c r="CP80" s="876"/>
      <c r="CQ80" s="876"/>
      <c r="CR80" s="876"/>
      <c r="CS80" s="876"/>
      <c r="CT80" s="876"/>
      <c r="CU80" s="876"/>
      <c r="CV80" s="876"/>
      <c r="CW80" s="876"/>
      <c r="CX80" s="876"/>
      <c r="CY80" s="876"/>
      <c r="CZ80" s="876"/>
      <c r="DA80" s="876"/>
      <c r="DB80" s="876"/>
      <c r="DC80" s="876"/>
      <c r="DD80" s="876"/>
      <c r="DE80" s="876"/>
      <c r="DF80" s="876"/>
      <c r="DG80" s="876"/>
      <c r="DH80" s="876"/>
      <c r="DI80" s="876"/>
      <c r="DJ80" s="876"/>
      <c r="DK80" s="876"/>
      <c r="DL80" s="876"/>
      <c r="DM80" s="876"/>
      <c r="DN80" s="876"/>
      <c r="DO80" s="876"/>
      <c r="DP80" s="876"/>
      <c r="DQ80" s="876"/>
      <c r="DR80" s="876"/>
      <c r="DS80" s="876"/>
      <c r="DT80" s="876"/>
      <c r="DU80" s="876"/>
      <c r="DV80" s="876"/>
      <c r="DW80" s="876"/>
      <c r="DX80" s="876"/>
      <c r="DY80" s="876"/>
      <c r="DZ80" s="876"/>
      <c r="EA80" s="876"/>
      <c r="EB80" s="876"/>
      <c r="EC80" s="876"/>
      <c r="ED80" s="876"/>
      <c r="EE80" s="876"/>
      <c r="EF80" s="876"/>
      <c r="EG80" s="876"/>
      <c r="EH80" s="876"/>
      <c r="EI80" s="876"/>
      <c r="EJ80" s="876"/>
      <c r="EK80" s="876"/>
      <c r="EL80" s="876"/>
      <c r="EM80" s="876"/>
      <c r="EN80" s="876"/>
      <c r="EO80" s="876"/>
      <c r="EP80" s="876"/>
      <c r="EQ80" s="876"/>
      <c r="ER80" s="876"/>
      <c r="ES80" s="876"/>
      <c r="ET80" s="876"/>
      <c r="EU80" s="876"/>
      <c r="EV80" s="876"/>
      <c r="EW80" s="876"/>
      <c r="EX80" s="876"/>
      <c r="EY80" s="876"/>
      <c r="EZ80" s="876"/>
      <c r="FA80" s="876"/>
      <c r="FB80" s="876"/>
      <c r="FC80" s="876"/>
      <c r="FD80" s="876"/>
      <c r="FE80" s="876"/>
      <c r="FF80" s="876"/>
      <c r="FG80" s="876"/>
      <c r="FH80" s="876"/>
      <c r="FI80" s="876"/>
      <c r="FJ80" s="876"/>
      <c r="FK80" s="876"/>
      <c r="FL80" s="876"/>
      <c r="FM80" s="876"/>
      <c r="FN80" s="876"/>
      <c r="FO80" s="876"/>
      <c r="FP80" s="876"/>
      <c r="FQ80" s="876"/>
      <c r="FR80" s="876"/>
      <c r="FS80" s="876"/>
      <c r="FT80" s="876"/>
      <c r="FU80" s="876"/>
      <c r="FV80" s="876"/>
      <c r="FW80" s="876"/>
      <c r="FX80" s="876"/>
      <c r="FY80" s="876"/>
      <c r="FZ80" s="876"/>
      <c r="GA80" s="876"/>
      <c r="GB80" s="876"/>
      <c r="GC80" s="876"/>
      <c r="GD80" s="876"/>
      <c r="GE80" s="876"/>
      <c r="GF80" s="876"/>
      <c r="GG80" s="876"/>
      <c r="GH80" s="876"/>
      <c r="GI80" s="876"/>
      <c r="GJ80" s="876"/>
      <c r="GK80" s="876"/>
      <c r="GL80" s="876"/>
      <c r="GM80" s="876"/>
      <c r="GN80" s="876"/>
      <c r="GO80" s="876"/>
      <c r="GP80" s="876"/>
      <c r="GQ80" s="876"/>
      <c r="GR80" s="876"/>
      <c r="GS80" s="876"/>
      <c r="GT80" s="876"/>
      <c r="GU80" s="876"/>
      <c r="GV80" s="876"/>
      <c r="GW80" s="876"/>
      <c r="GX80" s="876"/>
      <c r="GY80" s="876"/>
      <c r="GZ80" s="876"/>
      <c r="HA80" s="876"/>
      <c r="HB80" s="876"/>
      <c r="HC80" s="876"/>
      <c r="HD80" s="876"/>
      <c r="HE80" s="876"/>
      <c r="HF80" s="876"/>
      <c r="HG80" s="876"/>
      <c r="HH80" s="876"/>
      <c r="HI80" s="876"/>
      <c r="HJ80" s="876"/>
      <c r="HK80" s="876"/>
      <c r="HL80" s="876"/>
      <c r="HM80" s="876"/>
      <c r="HN80" s="876"/>
      <c r="HO80" s="876"/>
      <c r="HP80" s="876"/>
      <c r="HQ80" s="876"/>
      <c r="HR80" s="876"/>
      <c r="HS80" s="876"/>
      <c r="HT80" s="876"/>
      <c r="HU80" s="876"/>
      <c r="HV80" s="876"/>
      <c r="HW80" s="876"/>
      <c r="HX80" s="876"/>
      <c r="HY80" s="876"/>
      <c r="HZ80" s="876"/>
      <c r="IA80" s="876"/>
      <c r="IB80" s="876"/>
      <c r="IC80" s="876"/>
      <c r="ID80" s="876"/>
      <c r="IE80" s="876"/>
      <c r="IF80" s="876"/>
      <c r="IG80" s="876"/>
      <c r="IH80" s="876"/>
      <c r="II80" s="876"/>
      <c r="IJ80" s="876"/>
      <c r="IK80" s="876"/>
      <c r="IL80" s="876"/>
      <c r="IM80" s="876"/>
      <c r="IN80" s="876"/>
      <c r="IO80" s="876"/>
      <c r="IP80" s="876"/>
      <c r="IQ80" s="876"/>
      <c r="IR80" s="876"/>
      <c r="IS80" s="876"/>
      <c r="IT80" s="876"/>
      <c r="IU80" s="876"/>
      <c r="IV80" s="876"/>
      <c r="IW80" s="876"/>
      <c r="IX80" s="876"/>
      <c r="IY80" s="876"/>
      <c r="IZ80" s="876"/>
      <c r="JA80" s="876"/>
      <c r="JB80" s="876"/>
      <c r="JC80" s="876"/>
      <c r="JD80" s="876"/>
      <c r="JE80" s="876"/>
      <c r="JF80" s="876"/>
      <c r="JG80" s="876"/>
      <c r="JH80" s="876"/>
      <c r="JI80" s="876"/>
      <c r="JJ80" s="876"/>
      <c r="JK80" s="876"/>
      <c r="JL80" s="876"/>
      <c r="JM80" s="876"/>
      <c r="JN80" s="876"/>
      <c r="JO80" s="876"/>
      <c r="JP80" s="876"/>
      <c r="JQ80" s="876"/>
      <c r="JR80" s="876"/>
      <c r="JS80" s="876"/>
      <c r="JT80" s="876"/>
      <c r="JU80" s="876"/>
      <c r="JV80" s="876"/>
      <c r="JW80" s="876"/>
      <c r="JX80" s="876"/>
      <c r="JY80" s="876"/>
      <c r="JZ80" s="876"/>
      <c r="KA80" s="876"/>
      <c r="KB80" s="876"/>
      <c r="KC80" s="876"/>
      <c r="KD80" s="876"/>
      <c r="KE80" s="876"/>
      <c r="KF80" s="876"/>
      <c r="KG80" s="876"/>
      <c r="KH80" s="876"/>
      <c r="KI80" s="876"/>
      <c r="KJ80" s="876"/>
      <c r="KK80" s="876"/>
      <c r="KL80" s="876"/>
      <c r="KM80" s="876"/>
      <c r="KN80" s="876"/>
      <c r="KO80" s="876"/>
      <c r="KP80" s="876"/>
      <c r="KQ80" s="876"/>
      <c r="KR80" s="876"/>
      <c r="KS80" s="876"/>
      <c r="KT80" s="876"/>
      <c r="KU80" s="876"/>
      <c r="KV80" s="876"/>
      <c r="KW80" s="876"/>
      <c r="KX80" s="876"/>
      <c r="KY80" s="876"/>
      <c r="KZ80" s="876"/>
      <c r="LA80" s="876"/>
      <c r="LB80" s="876"/>
      <c r="LC80" s="876"/>
      <c r="LD80" s="876"/>
      <c r="LE80" s="876"/>
      <c r="LF80" s="876"/>
      <c r="LG80" s="876"/>
      <c r="LH80" s="876"/>
      <c r="LI80" s="876"/>
      <c r="LJ80" s="876"/>
      <c r="LK80" s="876"/>
      <c r="LL80" s="876"/>
      <c r="LM80" s="876"/>
      <c r="LN80" s="876"/>
      <c r="LO80" s="876"/>
      <c r="LP80" s="876"/>
      <c r="LQ80" s="876"/>
      <c r="LR80" s="876"/>
      <c r="LS80" s="876"/>
      <c r="LT80" s="876"/>
      <c r="LU80" s="876"/>
      <c r="LV80" s="876"/>
      <c r="LW80" s="876"/>
      <c r="LX80" s="876"/>
      <c r="LY80" s="876"/>
      <c r="LZ80" s="876"/>
      <c r="MA80" s="876"/>
      <c r="MB80" s="876"/>
      <c r="MC80" s="876"/>
      <c r="MD80" s="876"/>
      <c r="ME80" s="876"/>
      <c r="MF80" s="876"/>
      <c r="MG80" s="876"/>
      <c r="MH80" s="876"/>
      <c r="MI80" s="876"/>
      <c r="MJ80" s="876"/>
      <c r="MK80" s="876"/>
      <c r="ML80" s="876"/>
      <c r="MM80" s="876"/>
      <c r="MN80" s="876"/>
      <c r="MO80" s="876"/>
      <c r="MP80" s="876"/>
      <c r="MQ80" s="876"/>
      <c r="MR80" s="876"/>
      <c r="MS80" s="876"/>
      <c r="MT80" s="876"/>
      <c r="MU80" s="876"/>
      <c r="MV80" s="876"/>
      <c r="MW80" s="876"/>
      <c r="MX80" s="876"/>
      <c r="MY80" s="876"/>
      <c r="MZ80" s="876"/>
      <c r="NA80" s="876"/>
      <c r="NB80" s="876"/>
      <c r="NC80" s="876"/>
      <c r="ND80" s="876"/>
      <c r="NE80" s="876"/>
      <c r="NF80" s="876"/>
      <c r="NG80" s="876"/>
      <c r="NH80" s="876"/>
      <c r="NI80" s="876"/>
      <c r="NJ80" s="876"/>
      <c r="NK80" s="876"/>
      <c r="NL80" s="876"/>
      <c r="NM80" s="876"/>
      <c r="NN80" s="876"/>
      <c r="NO80" s="876"/>
      <c r="NP80" s="876"/>
      <c r="NQ80" s="876"/>
      <c r="NR80" s="876"/>
      <c r="NS80" s="876"/>
      <c r="NT80" s="876"/>
      <c r="NU80" s="876"/>
      <c r="NV80" s="876"/>
      <c r="NW80" s="876"/>
      <c r="NX80" s="876"/>
      <c r="NY80" s="876"/>
      <c r="NZ80" s="876"/>
      <c r="OA80" s="876"/>
      <c r="OB80" s="876"/>
      <c r="OC80" s="876"/>
      <c r="OD80" s="876"/>
      <c r="OE80" s="876"/>
      <c r="OF80" s="876"/>
      <c r="OG80" s="876"/>
      <c r="OH80" s="876"/>
      <c r="OI80" s="876"/>
      <c r="OJ80" s="876"/>
      <c r="OK80" s="876"/>
      <c r="OL80" s="876"/>
      <c r="OM80" s="876"/>
      <c r="ON80" s="876"/>
      <c r="OO80" s="876"/>
      <c r="OP80" s="876"/>
      <c r="OQ80" s="876"/>
      <c r="OR80" s="876"/>
      <c r="OS80" s="876"/>
      <c r="OT80" s="876"/>
      <c r="OU80" s="876"/>
      <c r="OV80" s="876"/>
      <c r="OW80" s="876"/>
      <c r="OX80" s="876"/>
      <c r="OY80" s="876"/>
      <c r="OZ80" s="876"/>
      <c r="PA80" s="876"/>
      <c r="PB80" s="876"/>
      <c r="PC80" s="876"/>
      <c r="PD80" s="876"/>
      <c r="PE80" s="876"/>
      <c r="PF80" s="876"/>
      <c r="PG80" s="876"/>
      <c r="PH80" s="876"/>
      <c r="PI80" s="876"/>
      <c r="PJ80" s="876"/>
      <c r="PK80" s="876"/>
      <c r="PL80" s="876"/>
      <c r="PM80" s="876"/>
      <c r="PN80" s="876"/>
      <c r="PO80" s="876"/>
      <c r="PP80" s="876"/>
      <c r="PQ80" s="876"/>
      <c r="PR80" s="876"/>
      <c r="PS80" s="876"/>
      <c r="PT80" s="876"/>
      <c r="PU80" s="876"/>
      <c r="PV80" s="876"/>
      <c r="PW80" s="876"/>
      <c r="PX80" s="876"/>
      <c r="PY80" s="876"/>
      <c r="PZ80" s="876"/>
      <c r="QA80" s="876"/>
      <c r="QB80" s="876"/>
      <c r="QC80" s="876"/>
      <c r="QD80" s="876"/>
      <c r="QE80" s="876"/>
      <c r="QF80" s="876"/>
      <c r="QG80" s="876"/>
      <c r="QH80" s="876"/>
      <c r="QI80" s="876"/>
      <c r="QJ80" s="876"/>
      <c r="QK80" s="876"/>
      <c r="QL80" s="876"/>
      <c r="QM80" s="876"/>
      <c r="QN80" s="876"/>
      <c r="QO80" s="876"/>
      <c r="QP80" s="876"/>
      <c r="QQ80" s="876"/>
      <c r="QR80" s="876"/>
      <c r="QS80" s="876"/>
      <c r="QT80" s="876"/>
      <c r="QU80" s="876"/>
      <c r="QV80" s="876"/>
      <c r="QW80" s="876"/>
      <c r="QX80" s="876"/>
      <c r="QY80" s="876"/>
      <c r="QZ80" s="876"/>
      <c r="RA80" s="876"/>
      <c r="RB80" s="876"/>
      <c r="RC80" s="876"/>
      <c r="RD80" s="876"/>
      <c r="RE80" s="876"/>
      <c r="RF80" s="876"/>
      <c r="RG80" s="876"/>
      <c r="RH80" s="876"/>
      <c r="RI80" s="876"/>
      <c r="RJ80" s="876"/>
      <c r="RK80" s="876"/>
      <c r="RL80" s="876"/>
      <c r="RM80" s="876"/>
      <c r="RN80" s="876"/>
      <c r="RO80" s="876"/>
      <c r="RP80" s="876"/>
      <c r="RQ80" s="876"/>
      <c r="RR80" s="876"/>
      <c r="RS80" s="876"/>
      <c r="RT80" s="876"/>
      <c r="RU80" s="876"/>
      <c r="RV80" s="876"/>
      <c r="RW80" s="876"/>
      <c r="RX80" s="876"/>
      <c r="RY80" s="876"/>
      <c r="RZ80" s="876"/>
      <c r="SA80" s="876"/>
      <c r="SB80" s="876"/>
      <c r="SC80" s="876"/>
      <c r="SD80" s="876"/>
      <c r="SE80" s="876"/>
      <c r="SF80" s="876"/>
      <c r="SG80" s="876"/>
      <c r="SH80" s="876"/>
      <c r="SI80" s="876"/>
      <c r="SJ80" s="876"/>
      <c r="SK80" s="876"/>
      <c r="SL80" s="876"/>
      <c r="SM80" s="876"/>
      <c r="SN80" s="876"/>
      <c r="SO80" s="876"/>
      <c r="SP80" s="876"/>
      <c r="SQ80" s="876"/>
      <c r="SR80" s="876"/>
      <c r="SS80" s="876"/>
      <c r="ST80" s="876"/>
      <c r="SU80" s="876"/>
      <c r="SV80" s="876"/>
      <c r="SW80" s="876"/>
      <c r="SX80" s="876"/>
      <c r="SY80" s="876"/>
      <c r="SZ80" s="876"/>
      <c r="TA80" s="876"/>
      <c r="TB80" s="876"/>
      <c r="TC80" s="876"/>
      <c r="TD80" s="876"/>
      <c r="TE80" s="876"/>
      <c r="TF80" s="876"/>
      <c r="TG80" s="876"/>
      <c r="TH80" s="876"/>
      <c r="TI80" s="876"/>
      <c r="TJ80" s="876"/>
      <c r="TK80" s="876"/>
      <c r="TL80" s="876"/>
      <c r="TM80" s="876"/>
      <c r="TN80" s="876"/>
      <c r="TO80" s="876"/>
      <c r="TP80" s="876"/>
      <c r="TQ80" s="876"/>
      <c r="TR80" s="876"/>
      <c r="TS80" s="876"/>
      <c r="TT80" s="876"/>
      <c r="TU80" s="876"/>
      <c r="TV80" s="876"/>
      <c r="TW80" s="876"/>
      <c r="TX80" s="876"/>
      <c r="TY80" s="876"/>
      <c r="TZ80" s="876"/>
      <c r="UA80" s="876"/>
      <c r="UB80" s="876"/>
      <c r="UC80" s="876"/>
      <c r="UD80" s="876"/>
      <c r="UE80" s="876"/>
      <c r="UF80" s="876"/>
      <c r="UG80" s="876"/>
      <c r="UH80" s="876"/>
      <c r="UI80" s="876"/>
      <c r="UJ80" s="876"/>
      <c r="UK80" s="876"/>
      <c r="UL80" s="876"/>
      <c r="UM80" s="876"/>
      <c r="UN80" s="876"/>
      <c r="UO80" s="876"/>
      <c r="UP80" s="876"/>
      <c r="UQ80" s="876"/>
      <c r="UR80" s="876"/>
      <c r="US80" s="876"/>
      <c r="UT80" s="876"/>
      <c r="UU80" s="876"/>
      <c r="UV80" s="876"/>
      <c r="UW80" s="876"/>
      <c r="UX80" s="876"/>
      <c r="UY80" s="876"/>
      <c r="UZ80" s="876"/>
      <c r="VA80" s="876"/>
      <c r="VB80" s="876"/>
      <c r="VC80" s="876"/>
      <c r="VD80" s="876"/>
      <c r="VE80" s="876"/>
      <c r="VF80" s="876"/>
      <c r="VG80" s="876"/>
      <c r="VH80" s="876"/>
      <c r="VI80" s="876"/>
      <c r="VJ80" s="876"/>
      <c r="VK80" s="876"/>
      <c r="VL80" s="876"/>
      <c r="VM80" s="876"/>
      <c r="VN80" s="876"/>
      <c r="VO80" s="876"/>
      <c r="VP80" s="876"/>
      <c r="VQ80" s="876"/>
      <c r="VR80" s="876"/>
      <c r="VS80" s="876"/>
      <c r="VT80" s="876"/>
      <c r="VU80" s="876"/>
      <c r="VV80" s="876"/>
      <c r="VW80" s="876"/>
      <c r="VX80" s="876"/>
      <c r="VY80" s="876"/>
      <c r="VZ80" s="876"/>
      <c r="WA80" s="876"/>
      <c r="WB80" s="876"/>
      <c r="WC80" s="876"/>
      <c r="WD80" s="876"/>
      <c r="WE80" s="876"/>
      <c r="WF80" s="876"/>
      <c r="WG80" s="876"/>
      <c r="WH80" s="876"/>
      <c r="WI80" s="876"/>
      <c r="WJ80" s="876"/>
      <c r="WK80" s="876"/>
      <c r="WL80" s="876"/>
      <c r="WM80" s="876"/>
      <c r="WN80" s="876"/>
      <c r="WO80" s="876"/>
      <c r="WP80" s="876"/>
      <c r="WQ80" s="876"/>
      <c r="WR80" s="876"/>
      <c r="WS80" s="876"/>
      <c r="WT80" s="876"/>
      <c r="WU80" s="876"/>
      <c r="WV80" s="876"/>
      <c r="WW80" s="876"/>
      <c r="WX80" s="876"/>
      <c r="WY80" s="876"/>
      <c r="WZ80" s="876"/>
      <c r="XA80" s="876"/>
      <c r="XB80" s="876"/>
      <c r="XC80" s="876"/>
      <c r="XD80" s="876"/>
      <c r="XE80" s="876"/>
      <c r="XF80" s="876"/>
      <c r="XG80" s="876"/>
      <c r="XH80" s="876"/>
      <c r="XI80" s="876"/>
      <c r="XJ80" s="876"/>
      <c r="XK80" s="876"/>
      <c r="XL80" s="876"/>
      <c r="XM80" s="876"/>
      <c r="XN80" s="876"/>
      <c r="XO80" s="876"/>
      <c r="XP80" s="876"/>
      <c r="XQ80" s="876"/>
      <c r="XR80" s="876"/>
      <c r="XS80" s="876"/>
      <c r="XT80" s="876"/>
      <c r="XU80" s="876"/>
      <c r="XV80" s="876"/>
      <c r="XW80" s="876"/>
      <c r="XX80" s="876"/>
      <c r="XY80" s="876"/>
      <c r="XZ80" s="876"/>
      <c r="YA80" s="876"/>
      <c r="YB80" s="876"/>
      <c r="YC80" s="876"/>
      <c r="YD80" s="876"/>
      <c r="YE80" s="876"/>
      <c r="YF80" s="876"/>
      <c r="YG80" s="876"/>
      <c r="YH80" s="876"/>
      <c r="YI80" s="876"/>
      <c r="YJ80" s="876"/>
      <c r="YK80" s="876"/>
      <c r="YL80" s="876"/>
      <c r="YM80" s="876"/>
      <c r="YN80" s="876"/>
      <c r="YO80" s="876"/>
      <c r="YP80" s="876"/>
      <c r="YQ80" s="876"/>
      <c r="YR80" s="876"/>
      <c r="YS80" s="876"/>
      <c r="YT80" s="876"/>
      <c r="YU80" s="876"/>
      <c r="YV80" s="876"/>
      <c r="YW80" s="876"/>
      <c r="YX80" s="876"/>
      <c r="YY80" s="876"/>
      <c r="YZ80" s="876"/>
      <c r="ZA80" s="876"/>
      <c r="ZB80" s="876"/>
      <c r="ZC80" s="876"/>
      <c r="ZD80" s="876"/>
      <c r="ZE80" s="876"/>
      <c r="ZF80" s="876"/>
      <c r="ZG80" s="876"/>
      <c r="ZH80" s="876"/>
      <c r="ZI80" s="876"/>
      <c r="ZJ80" s="876"/>
      <c r="ZK80" s="876"/>
      <c r="ZL80" s="876"/>
      <c r="ZM80" s="876"/>
      <c r="ZN80" s="876"/>
      <c r="ZO80" s="876"/>
      <c r="ZP80" s="876"/>
      <c r="ZQ80" s="876"/>
      <c r="ZR80" s="876"/>
      <c r="ZS80" s="876"/>
      <c r="ZT80" s="876"/>
      <c r="ZU80" s="876"/>
      <c r="ZV80" s="876"/>
      <c r="ZW80" s="876"/>
      <c r="ZX80" s="876"/>
      <c r="ZY80" s="876"/>
      <c r="ZZ80" s="876"/>
      <c r="AAA80" s="876"/>
      <c r="AAB80" s="876"/>
      <c r="AAC80" s="876"/>
      <c r="AAD80" s="876"/>
      <c r="AAE80" s="876"/>
      <c r="AAF80" s="876"/>
      <c r="AAG80" s="876"/>
      <c r="AAH80" s="876"/>
      <c r="AAI80" s="876"/>
      <c r="AAJ80" s="876"/>
      <c r="AAK80" s="876"/>
      <c r="AAL80" s="876"/>
      <c r="AAM80" s="876"/>
      <c r="AAN80" s="876"/>
      <c r="AAO80" s="876"/>
      <c r="AAP80" s="876"/>
      <c r="AAQ80" s="876"/>
      <c r="AAR80" s="876"/>
      <c r="AAS80" s="876"/>
      <c r="AAT80" s="876"/>
      <c r="AAU80" s="876"/>
      <c r="AAV80" s="876"/>
      <c r="AAW80" s="876"/>
      <c r="AAX80" s="876"/>
      <c r="AAY80" s="876"/>
      <c r="AAZ80" s="876"/>
      <c r="ABA80" s="876"/>
      <c r="ABB80" s="876"/>
      <c r="ABC80" s="876"/>
      <c r="ABD80" s="876"/>
      <c r="ABE80" s="876"/>
      <c r="ABF80" s="876"/>
      <c r="ABG80" s="876"/>
      <c r="ABH80" s="876"/>
      <c r="ABI80" s="876"/>
      <c r="ABJ80" s="876"/>
      <c r="ABK80" s="876"/>
      <c r="ABL80" s="876"/>
      <c r="ABM80" s="876"/>
      <c r="ABN80" s="876"/>
      <c r="ABO80" s="876"/>
      <c r="ABP80" s="876"/>
      <c r="ABQ80" s="876"/>
      <c r="ABR80" s="876"/>
      <c r="ABS80" s="876"/>
      <c r="ABT80" s="876"/>
      <c r="ABU80" s="876"/>
      <c r="ABV80" s="876"/>
      <c r="ABW80" s="876"/>
      <c r="ABX80" s="876"/>
      <c r="ABY80" s="876"/>
      <c r="ABZ80" s="876"/>
      <c r="ACA80" s="876"/>
      <c r="ACB80" s="876"/>
      <c r="ACC80" s="876"/>
      <c r="ACD80" s="876"/>
      <c r="ACE80" s="876"/>
      <c r="ACF80" s="876"/>
      <c r="ACG80" s="876"/>
      <c r="ACH80" s="876"/>
      <c r="ACI80" s="876"/>
      <c r="ACJ80" s="876"/>
      <c r="ACK80" s="876"/>
      <c r="ACL80" s="876"/>
      <c r="ACM80" s="876"/>
      <c r="ACN80" s="876"/>
      <c r="ACO80" s="876"/>
      <c r="ACP80" s="876"/>
      <c r="ACQ80" s="876"/>
      <c r="ACR80" s="876"/>
      <c r="ACS80" s="876"/>
      <c r="ACT80" s="876"/>
      <c r="ACU80" s="876"/>
      <c r="ACV80" s="876"/>
      <c r="ACW80" s="876"/>
      <c r="ACX80" s="876"/>
      <c r="ACY80" s="876"/>
      <c r="ACZ80" s="876"/>
      <c r="ADA80" s="876"/>
      <c r="ADB80" s="876"/>
      <c r="ADC80" s="876"/>
      <c r="ADD80" s="876"/>
      <c r="ADE80" s="876"/>
      <c r="ADF80" s="876"/>
      <c r="ADG80" s="876"/>
      <c r="ADH80" s="876"/>
      <c r="ADI80" s="876"/>
      <c r="ADJ80" s="876"/>
      <c r="ADK80" s="876"/>
      <c r="ADL80" s="876"/>
      <c r="ADM80" s="876"/>
      <c r="ADN80" s="876"/>
      <c r="ADO80" s="876"/>
      <c r="ADP80" s="876"/>
      <c r="ADQ80" s="876"/>
      <c r="ADR80" s="876"/>
      <c r="ADS80" s="876"/>
      <c r="ADT80" s="876"/>
      <c r="ADU80" s="876"/>
      <c r="ADV80" s="876"/>
      <c r="ADW80" s="876"/>
      <c r="ADX80" s="876"/>
      <c r="ADY80" s="876"/>
      <c r="ADZ80" s="876"/>
      <c r="AEA80" s="876"/>
      <c r="AEB80" s="876"/>
      <c r="AEC80" s="876"/>
      <c r="AED80" s="876"/>
      <c r="AEE80" s="876"/>
      <c r="AEF80" s="876"/>
      <c r="AEG80" s="876"/>
      <c r="AEH80" s="876"/>
      <c r="AEI80" s="876"/>
      <c r="AEJ80" s="876"/>
      <c r="AEK80" s="876"/>
      <c r="AEL80" s="876"/>
      <c r="AEM80" s="876"/>
      <c r="AEN80" s="876"/>
      <c r="AEO80" s="876"/>
      <c r="AEP80" s="876"/>
      <c r="AEQ80" s="876"/>
      <c r="AER80" s="876"/>
      <c r="AES80" s="876"/>
      <c r="AET80" s="876"/>
      <c r="AEU80" s="876"/>
      <c r="AEV80" s="876"/>
      <c r="AEW80" s="876"/>
      <c r="AEX80" s="876"/>
      <c r="AEY80" s="876"/>
      <c r="AEZ80" s="876"/>
      <c r="AFA80" s="876"/>
      <c r="AFB80" s="876"/>
      <c r="AFC80" s="876"/>
      <c r="AFD80" s="876"/>
      <c r="AFE80" s="876"/>
      <c r="AFF80" s="876"/>
      <c r="AFG80" s="876"/>
      <c r="AFH80" s="876"/>
      <c r="AFI80" s="876"/>
      <c r="AFJ80" s="876"/>
      <c r="AFK80" s="876"/>
      <c r="AFL80" s="876"/>
      <c r="AFM80" s="876"/>
      <c r="AFN80" s="876"/>
      <c r="AFO80" s="876"/>
      <c r="AFP80" s="876"/>
      <c r="AFQ80" s="876"/>
      <c r="AFR80" s="876"/>
      <c r="AFS80" s="876"/>
      <c r="AFT80" s="876"/>
      <c r="AFU80" s="876"/>
      <c r="AFV80" s="876"/>
      <c r="AFW80" s="876"/>
      <c r="AFX80" s="876"/>
      <c r="AFY80" s="876"/>
      <c r="AFZ80" s="876"/>
      <c r="AGA80" s="876"/>
      <c r="AGB80" s="876"/>
      <c r="AGC80" s="876"/>
      <c r="AGD80" s="876"/>
      <c r="AGE80" s="876"/>
      <c r="AGF80" s="876"/>
      <c r="AGG80" s="876"/>
      <c r="AGH80" s="876"/>
      <c r="AGI80" s="876"/>
      <c r="AGJ80" s="876"/>
      <c r="AGK80" s="876"/>
      <c r="AGL80" s="876"/>
      <c r="AGM80" s="876"/>
      <c r="AGN80" s="876"/>
      <c r="AGO80" s="876"/>
      <c r="AGP80" s="876"/>
      <c r="AGQ80" s="876"/>
      <c r="AGR80" s="876"/>
      <c r="AGS80" s="876"/>
      <c r="AGT80" s="876"/>
      <c r="AGU80" s="876"/>
      <c r="AGV80" s="876"/>
      <c r="AGW80" s="876"/>
      <c r="AGX80" s="876"/>
      <c r="AGY80" s="876"/>
      <c r="AGZ80" s="876"/>
      <c r="AHA80" s="876"/>
      <c r="AHB80" s="876"/>
      <c r="AHC80" s="876"/>
      <c r="AHD80" s="876"/>
      <c r="AHE80" s="876"/>
      <c r="AHF80" s="876"/>
      <c r="AHG80" s="876"/>
      <c r="AHH80" s="876"/>
      <c r="AHI80" s="876"/>
      <c r="AHJ80" s="876"/>
      <c r="AHK80" s="876"/>
      <c r="AHL80" s="876"/>
      <c r="AHM80" s="876"/>
      <c r="AHN80" s="876"/>
      <c r="AHO80" s="876"/>
      <c r="AHP80" s="876"/>
      <c r="AHQ80" s="876"/>
      <c r="AHR80" s="876"/>
      <c r="AHS80" s="876"/>
      <c r="AHT80" s="876"/>
      <c r="AHU80" s="876"/>
      <c r="AHV80" s="876"/>
      <c r="AHW80" s="876"/>
      <c r="AHX80" s="876"/>
      <c r="AHY80" s="876"/>
      <c r="AHZ80" s="876"/>
      <c r="AIA80" s="876"/>
      <c r="AIB80" s="876"/>
      <c r="AIC80" s="876"/>
      <c r="AID80" s="876"/>
      <c r="AIE80" s="876"/>
      <c r="AIF80" s="876"/>
      <c r="AIG80" s="876"/>
      <c r="AIH80" s="876"/>
      <c r="AII80" s="876"/>
      <c r="AIJ80" s="876"/>
      <c r="AIK80" s="876"/>
      <c r="AIL80" s="876"/>
      <c r="AIM80" s="876"/>
      <c r="AIN80" s="876"/>
      <c r="AIO80" s="876"/>
      <c r="AIP80" s="876"/>
      <c r="AIQ80" s="876"/>
      <c r="AIR80" s="876"/>
      <c r="AIS80" s="876"/>
      <c r="AIT80" s="876"/>
      <c r="AIU80" s="876"/>
      <c r="AIV80" s="876"/>
      <c r="AIW80" s="876"/>
      <c r="AIX80" s="876"/>
      <c r="AIY80" s="876"/>
      <c r="AIZ80" s="876"/>
      <c r="AJA80" s="876"/>
      <c r="AJB80" s="876"/>
      <c r="AJC80" s="876"/>
      <c r="AJD80" s="876"/>
      <c r="AJE80" s="876"/>
      <c r="AJF80" s="876"/>
      <c r="AJG80" s="876"/>
      <c r="AJH80" s="876"/>
      <c r="AJI80" s="876"/>
      <c r="AJJ80" s="876"/>
      <c r="AJK80" s="876"/>
      <c r="AJL80" s="876"/>
      <c r="AJM80" s="876"/>
      <c r="AJN80" s="876"/>
      <c r="AJO80" s="876"/>
      <c r="AJP80" s="876"/>
      <c r="AJQ80" s="876"/>
      <c r="AJR80" s="876"/>
      <c r="AJS80" s="876"/>
      <c r="AJT80" s="876"/>
      <c r="AJU80" s="876"/>
      <c r="AJV80" s="876"/>
      <c r="AJW80" s="876"/>
      <c r="AJX80" s="876"/>
      <c r="AJY80" s="876"/>
      <c r="AJZ80" s="876"/>
      <c r="AKA80" s="876"/>
      <c r="AKB80" s="876"/>
      <c r="AKC80" s="876"/>
      <c r="AKD80" s="876"/>
      <c r="AKE80" s="876"/>
      <c r="AKF80" s="876"/>
      <c r="AKG80" s="876"/>
      <c r="AKH80" s="876"/>
      <c r="AKI80" s="876"/>
      <c r="AKJ80" s="876"/>
      <c r="AKK80" s="876"/>
      <c r="AKL80" s="876"/>
      <c r="AKM80" s="876"/>
      <c r="AKN80" s="876"/>
      <c r="AKO80" s="876"/>
      <c r="AKP80" s="876"/>
      <c r="AKQ80" s="876"/>
      <c r="AKR80" s="876"/>
      <c r="AKS80" s="876"/>
      <c r="AKT80" s="876"/>
      <c r="AKU80" s="876"/>
      <c r="AKV80" s="876"/>
      <c r="AKW80" s="876"/>
      <c r="AKX80" s="876"/>
      <c r="AKY80" s="876"/>
      <c r="AKZ80" s="876"/>
      <c r="ALA80" s="876"/>
      <c r="ALB80" s="876"/>
      <c r="ALC80" s="876"/>
      <c r="ALD80" s="876"/>
      <c r="ALE80" s="876"/>
      <c r="ALF80" s="876"/>
      <c r="ALG80" s="876"/>
      <c r="ALH80" s="876"/>
      <c r="ALI80" s="876"/>
      <c r="ALJ80" s="876"/>
      <c r="ALK80" s="876"/>
      <c r="ALL80" s="876"/>
      <c r="ALM80" s="876"/>
      <c r="ALN80" s="876"/>
      <c r="ALO80" s="876"/>
      <c r="ALP80" s="876"/>
      <c r="ALQ80" s="876"/>
      <c r="ALR80" s="876"/>
      <c r="ALS80" s="876"/>
      <c r="ALT80" s="876"/>
      <c r="ALU80" s="876"/>
      <c r="ALV80" s="876"/>
      <c r="ALW80" s="876"/>
      <c r="ALX80" s="876"/>
      <c r="ALY80" s="876"/>
      <c r="ALZ80" s="876"/>
      <c r="AMA80" s="876"/>
      <c r="AMB80" s="876"/>
      <c r="AMC80" s="876"/>
      <c r="AMD80" s="876"/>
      <c r="AME80" s="876"/>
      <c r="AMF80" s="876"/>
      <c r="AMG80" s="876"/>
      <c r="AMH80" s="876"/>
      <c r="AMI80" s="876"/>
      <c r="AMJ80" s="876"/>
      <c r="AMK80" s="876"/>
      <c r="AML80" s="876"/>
      <c r="AMM80" s="876"/>
      <c r="AMN80" s="876"/>
      <c r="AMO80" s="876"/>
      <c r="AMP80" s="876"/>
      <c r="AMQ80" s="876"/>
      <c r="AMR80" s="876"/>
      <c r="AMS80" s="876"/>
      <c r="AMT80" s="876"/>
      <c r="AMU80" s="876"/>
      <c r="AMV80" s="876"/>
      <c r="AMW80" s="876"/>
      <c r="AMX80" s="876"/>
      <c r="AMY80" s="876"/>
      <c r="AMZ80" s="876"/>
      <c r="ANA80" s="876"/>
      <c r="ANB80" s="876"/>
      <c r="ANC80" s="876"/>
      <c r="AND80" s="876"/>
      <c r="ANE80" s="876"/>
      <c r="ANF80" s="876"/>
      <c r="ANG80" s="876"/>
      <c r="ANH80" s="876"/>
      <c r="ANI80" s="876"/>
      <c r="ANJ80" s="876"/>
      <c r="ANK80" s="876"/>
      <c r="ANL80" s="876"/>
      <c r="ANM80" s="876"/>
      <c r="ANN80" s="876"/>
      <c r="ANO80" s="876"/>
      <c r="ANP80" s="876"/>
      <c r="ANQ80" s="876"/>
      <c r="ANR80" s="876"/>
      <c r="ANS80" s="876"/>
      <c r="ANT80" s="876"/>
      <c r="ANU80" s="876"/>
      <c r="ANV80" s="876"/>
      <c r="ANW80" s="876"/>
      <c r="ANX80" s="876"/>
      <c r="ANY80" s="876"/>
      <c r="ANZ80" s="876"/>
      <c r="AOA80" s="876"/>
      <c r="AOB80" s="876"/>
      <c r="AOC80" s="876"/>
      <c r="AOD80" s="876"/>
      <c r="AOE80" s="876"/>
      <c r="AOF80" s="876"/>
      <c r="AOG80" s="876"/>
      <c r="AOH80" s="876"/>
      <c r="AOI80" s="876"/>
      <c r="AOJ80" s="876"/>
      <c r="AOK80" s="876"/>
      <c r="AOL80" s="876"/>
      <c r="AOM80" s="876"/>
      <c r="AON80" s="876"/>
      <c r="AOO80" s="876"/>
      <c r="AOP80" s="876"/>
      <c r="AOQ80" s="876"/>
      <c r="AOR80" s="876"/>
      <c r="AOS80" s="876"/>
      <c r="AOT80" s="876"/>
      <c r="AOU80" s="876"/>
      <c r="AOV80" s="876"/>
      <c r="AOW80" s="876"/>
      <c r="AOX80" s="876"/>
      <c r="AOY80" s="876"/>
      <c r="AOZ80" s="876"/>
      <c r="APA80" s="876"/>
      <c r="APB80" s="876"/>
      <c r="APC80" s="876"/>
      <c r="APD80" s="876"/>
      <c r="APE80" s="876"/>
      <c r="APF80" s="876"/>
      <c r="APG80" s="876"/>
      <c r="APH80" s="876"/>
      <c r="API80" s="876"/>
      <c r="APJ80" s="876"/>
      <c r="APK80" s="876"/>
      <c r="APL80" s="876"/>
      <c r="APM80" s="876"/>
      <c r="APN80" s="876"/>
      <c r="APO80" s="876"/>
      <c r="APP80" s="876"/>
      <c r="APQ80" s="876"/>
      <c r="APR80" s="876"/>
      <c r="APS80" s="876"/>
      <c r="APT80" s="876"/>
      <c r="APU80" s="876"/>
      <c r="APV80" s="876"/>
      <c r="APW80" s="876"/>
      <c r="APX80" s="876"/>
      <c r="APY80" s="876"/>
      <c r="APZ80" s="876"/>
      <c r="AQA80" s="876"/>
      <c r="AQB80" s="876"/>
      <c r="AQC80" s="876"/>
      <c r="AQD80" s="876"/>
      <c r="AQE80" s="876"/>
      <c r="AQF80" s="876"/>
      <c r="AQG80" s="876"/>
      <c r="AQH80" s="876"/>
      <c r="AQI80" s="876"/>
      <c r="AQJ80" s="876"/>
      <c r="AQK80" s="876"/>
      <c r="AQL80" s="876"/>
      <c r="AQM80" s="876"/>
      <c r="AQN80" s="876"/>
      <c r="AQO80" s="876"/>
      <c r="AQP80" s="876"/>
      <c r="AQQ80" s="876"/>
      <c r="AQR80" s="876"/>
      <c r="AQS80" s="876"/>
      <c r="AQT80" s="876"/>
      <c r="AQU80" s="876"/>
      <c r="AQV80" s="876"/>
      <c r="AQW80" s="876"/>
      <c r="AQX80" s="876"/>
      <c r="AQY80" s="876"/>
      <c r="AQZ80" s="876"/>
      <c r="ARA80" s="876"/>
      <c r="ARB80" s="876"/>
      <c r="ARC80" s="876"/>
      <c r="ARD80" s="876"/>
      <c r="ARE80" s="876"/>
      <c r="ARF80" s="876"/>
      <c r="ARG80" s="876"/>
      <c r="ARH80" s="876"/>
      <c r="ARI80" s="876"/>
      <c r="ARJ80" s="876"/>
      <c r="ARK80" s="876"/>
      <c r="ARL80" s="876"/>
      <c r="ARM80" s="876"/>
      <c r="ARN80" s="876"/>
      <c r="ARO80" s="876"/>
      <c r="ARP80" s="876"/>
      <c r="ARQ80" s="876"/>
      <c r="ARR80" s="876"/>
      <c r="ARS80" s="876"/>
      <c r="ART80" s="876"/>
      <c r="ARU80" s="876"/>
      <c r="ARV80" s="876"/>
      <c r="ARW80" s="876"/>
      <c r="ARX80" s="876"/>
      <c r="ARY80" s="876"/>
      <c r="ARZ80" s="876"/>
      <c r="ASA80" s="876"/>
      <c r="ASB80" s="876"/>
      <c r="ASC80" s="876"/>
      <c r="ASD80" s="876"/>
      <c r="ASE80" s="876"/>
      <c r="ASF80" s="876"/>
      <c r="ASG80" s="876"/>
      <c r="ASH80" s="876"/>
      <c r="ASI80" s="876"/>
      <c r="ASJ80" s="876"/>
      <c r="ASK80" s="876"/>
      <c r="ASL80" s="876"/>
      <c r="ASM80" s="876"/>
      <c r="ASN80" s="876"/>
      <c r="ASO80" s="876"/>
      <c r="ASP80" s="876"/>
      <c r="ASQ80" s="876"/>
      <c r="ASR80" s="876"/>
      <c r="ASS80" s="876"/>
      <c r="AST80" s="876"/>
      <c r="ASU80" s="876"/>
      <c r="ASV80" s="876"/>
      <c r="ASW80" s="876"/>
      <c r="ASX80" s="876"/>
      <c r="ASY80" s="876"/>
      <c r="ASZ80" s="876"/>
      <c r="ATA80" s="876"/>
      <c r="ATB80" s="876"/>
      <c r="ATC80" s="876"/>
      <c r="ATD80" s="876"/>
      <c r="ATE80" s="876"/>
      <c r="ATF80" s="876"/>
      <c r="ATG80" s="876"/>
      <c r="ATH80" s="876"/>
      <c r="ATI80" s="876"/>
      <c r="ATJ80" s="876"/>
      <c r="ATK80" s="876"/>
      <c r="ATL80" s="876"/>
      <c r="ATM80" s="876"/>
      <c r="ATN80" s="876"/>
      <c r="ATO80" s="876"/>
      <c r="ATP80" s="876"/>
      <c r="ATQ80" s="876"/>
      <c r="ATR80" s="876"/>
      <c r="ATS80" s="876"/>
      <c r="ATT80" s="876"/>
      <c r="ATU80" s="876"/>
      <c r="ATV80" s="876"/>
      <c r="ATW80" s="876"/>
      <c r="ATX80" s="876"/>
      <c r="ATY80" s="876"/>
      <c r="ATZ80" s="876"/>
      <c r="AUA80" s="876"/>
      <c r="AUB80" s="876"/>
      <c r="AUC80" s="876"/>
      <c r="AUD80" s="876"/>
      <c r="AUE80" s="876"/>
      <c r="AUF80" s="876"/>
      <c r="AUG80" s="876"/>
      <c r="AUH80" s="876"/>
      <c r="AUI80" s="876"/>
      <c r="AUJ80" s="876"/>
      <c r="AUK80" s="876"/>
      <c r="AUL80" s="876"/>
      <c r="AUM80" s="876"/>
      <c r="AUN80" s="876"/>
      <c r="AUO80" s="876"/>
      <c r="AUP80" s="876"/>
      <c r="AUQ80" s="876"/>
      <c r="AUR80" s="876"/>
      <c r="AUS80" s="876"/>
      <c r="AUT80" s="876"/>
      <c r="AUU80" s="876"/>
      <c r="AUV80" s="876"/>
      <c r="AUW80" s="876"/>
      <c r="AUX80" s="876"/>
      <c r="AUY80" s="876"/>
      <c r="AUZ80" s="876"/>
      <c r="AVA80" s="876"/>
      <c r="AVB80" s="876"/>
      <c r="AVC80" s="876"/>
      <c r="AVD80" s="876"/>
      <c r="AVE80" s="876"/>
      <c r="AVF80" s="876"/>
      <c r="AVG80" s="876"/>
      <c r="AVH80" s="876"/>
      <c r="AVI80" s="876"/>
      <c r="AVJ80" s="876"/>
      <c r="AVK80" s="876"/>
      <c r="AVL80" s="876"/>
      <c r="AVM80" s="876"/>
      <c r="AVN80" s="876"/>
      <c r="AVO80" s="876"/>
      <c r="AVP80" s="876"/>
      <c r="AVQ80" s="876"/>
      <c r="AVR80" s="876"/>
      <c r="AVS80" s="876"/>
      <c r="AVT80" s="876"/>
      <c r="AVU80" s="876"/>
      <c r="AVV80" s="876"/>
      <c r="AVW80" s="876"/>
      <c r="AVX80" s="876"/>
      <c r="AVY80" s="876"/>
      <c r="AVZ80" s="876"/>
      <c r="AWA80" s="876"/>
      <c r="AWB80" s="876"/>
      <c r="AWC80" s="876"/>
      <c r="AWD80" s="876"/>
      <c r="AWE80" s="876"/>
      <c r="AWF80" s="876"/>
      <c r="AWG80" s="876"/>
      <c r="AWH80" s="876"/>
      <c r="AWI80" s="876"/>
      <c r="AWJ80" s="876"/>
      <c r="AWK80" s="876"/>
      <c r="AWL80" s="876"/>
      <c r="AWM80" s="876"/>
      <c r="AWN80" s="876"/>
      <c r="AWO80" s="876"/>
      <c r="AWP80" s="876"/>
      <c r="AWQ80" s="876"/>
      <c r="AWR80" s="876"/>
      <c r="AWS80" s="876"/>
      <c r="AWT80" s="876"/>
      <c r="AWU80" s="876"/>
      <c r="AWV80" s="876"/>
      <c r="AWW80" s="876"/>
      <c r="AWX80" s="876"/>
      <c r="AWY80" s="876"/>
      <c r="AWZ80" s="876"/>
      <c r="AXA80" s="876"/>
      <c r="AXB80" s="876"/>
      <c r="AXC80" s="876"/>
      <c r="AXD80" s="876"/>
      <c r="AXE80" s="876"/>
      <c r="AXF80" s="876"/>
      <c r="AXG80" s="876"/>
      <c r="AXH80" s="876"/>
      <c r="AXI80" s="876"/>
      <c r="AXJ80" s="876"/>
      <c r="AXK80" s="876"/>
      <c r="AXL80" s="876"/>
      <c r="AXM80" s="876"/>
      <c r="AXN80" s="876"/>
      <c r="AXO80" s="876"/>
      <c r="AXP80" s="876"/>
      <c r="AXQ80" s="876"/>
      <c r="AXR80" s="876"/>
      <c r="AXS80" s="876"/>
      <c r="AXT80" s="876"/>
      <c r="AXU80" s="876"/>
      <c r="AXV80" s="876"/>
      <c r="AXW80" s="876"/>
      <c r="AXX80" s="876"/>
      <c r="AXY80" s="876"/>
      <c r="AXZ80" s="876"/>
      <c r="AYA80" s="876"/>
      <c r="AYB80" s="876"/>
      <c r="AYC80" s="876"/>
      <c r="AYD80" s="876"/>
      <c r="AYE80" s="876"/>
      <c r="AYF80" s="876"/>
      <c r="AYG80" s="876"/>
      <c r="AYH80" s="876"/>
      <c r="AYI80" s="876"/>
      <c r="AYJ80" s="876"/>
      <c r="AYK80" s="876"/>
      <c r="AYL80" s="876"/>
      <c r="AYM80" s="876"/>
      <c r="AYN80" s="876"/>
      <c r="AYO80" s="876"/>
      <c r="AYP80" s="876"/>
      <c r="AYQ80" s="876"/>
      <c r="AYR80" s="876"/>
      <c r="AYS80" s="876"/>
      <c r="AYT80" s="876"/>
      <c r="AYU80" s="876"/>
      <c r="AYV80" s="876"/>
      <c r="AYW80" s="876"/>
      <c r="AYX80" s="876"/>
      <c r="AYY80" s="876"/>
      <c r="AYZ80" s="876"/>
      <c r="AZA80" s="876"/>
      <c r="AZB80" s="876"/>
      <c r="AZC80" s="876"/>
      <c r="AZD80" s="876"/>
      <c r="AZE80" s="876"/>
      <c r="AZF80" s="876"/>
      <c r="AZG80" s="876"/>
      <c r="AZH80" s="876"/>
      <c r="AZI80" s="876"/>
      <c r="AZJ80" s="876"/>
      <c r="AZK80" s="876"/>
      <c r="AZL80" s="876"/>
      <c r="AZM80" s="876"/>
      <c r="AZN80" s="876"/>
      <c r="AZO80" s="876"/>
      <c r="AZP80" s="876"/>
      <c r="AZQ80" s="876"/>
      <c r="AZR80" s="876"/>
      <c r="AZS80" s="876"/>
      <c r="AZT80" s="876"/>
      <c r="AZU80" s="876"/>
      <c r="AZV80" s="876"/>
      <c r="AZW80" s="876"/>
      <c r="AZX80" s="876"/>
      <c r="AZY80" s="876"/>
      <c r="AZZ80" s="876"/>
      <c r="BAA80" s="876"/>
      <c r="BAB80" s="876"/>
      <c r="BAC80" s="876"/>
      <c r="BAD80" s="876"/>
      <c r="BAE80" s="876"/>
      <c r="BAF80" s="876"/>
      <c r="BAG80" s="876"/>
      <c r="BAH80" s="876"/>
      <c r="BAI80" s="876"/>
      <c r="BAJ80" s="876"/>
      <c r="BAK80" s="876"/>
      <c r="BAL80" s="876"/>
      <c r="BAM80" s="876"/>
      <c r="BAN80" s="876"/>
      <c r="BAO80" s="876"/>
      <c r="BAP80" s="876"/>
      <c r="BAQ80" s="876"/>
      <c r="BAR80" s="876"/>
      <c r="BAS80" s="876"/>
      <c r="BAT80" s="876"/>
      <c r="BAU80" s="876"/>
      <c r="BAV80" s="876"/>
      <c r="BAW80" s="876"/>
      <c r="BAX80" s="876"/>
      <c r="BAY80" s="876"/>
      <c r="BAZ80" s="876"/>
      <c r="BBA80" s="876"/>
      <c r="BBB80" s="876"/>
      <c r="BBC80" s="876"/>
      <c r="BBD80" s="876"/>
      <c r="BBE80" s="876"/>
      <c r="BBF80" s="876"/>
      <c r="BBG80" s="876"/>
      <c r="BBH80" s="876"/>
      <c r="BBI80" s="876"/>
      <c r="BBJ80" s="876"/>
      <c r="BBK80" s="876"/>
      <c r="BBL80" s="876"/>
      <c r="BBM80" s="876"/>
      <c r="BBN80" s="876"/>
      <c r="BBO80" s="876"/>
      <c r="BBP80" s="876"/>
      <c r="BBQ80" s="876"/>
      <c r="BBR80" s="876"/>
      <c r="BBS80" s="876"/>
      <c r="BBT80" s="876"/>
      <c r="BBU80" s="876"/>
      <c r="BBV80" s="876"/>
      <c r="BBW80" s="876"/>
      <c r="BBX80" s="876"/>
      <c r="BBY80" s="876"/>
      <c r="BBZ80" s="876"/>
      <c r="BCA80" s="876"/>
      <c r="BCB80" s="876"/>
      <c r="BCC80" s="876"/>
      <c r="BCD80" s="876"/>
      <c r="BCE80" s="876"/>
      <c r="BCF80" s="876"/>
      <c r="BCG80" s="876"/>
      <c r="BCH80" s="876"/>
      <c r="BCI80" s="876"/>
      <c r="BCJ80" s="876"/>
      <c r="BCK80" s="876"/>
      <c r="BCL80" s="876"/>
      <c r="BCM80" s="876"/>
      <c r="BCN80" s="876"/>
      <c r="BCO80" s="876"/>
      <c r="BCP80" s="876"/>
      <c r="BCQ80" s="876"/>
      <c r="BCR80" s="876"/>
      <c r="BCS80" s="876"/>
      <c r="BCT80" s="876"/>
      <c r="BCU80" s="876"/>
      <c r="BCV80" s="876"/>
      <c r="BCW80" s="876"/>
      <c r="BCX80" s="876"/>
      <c r="BCY80" s="876"/>
      <c r="BCZ80" s="876"/>
      <c r="BDA80" s="876"/>
      <c r="BDB80" s="876"/>
      <c r="BDC80" s="876"/>
      <c r="BDD80" s="876"/>
      <c r="BDE80" s="876"/>
      <c r="BDF80" s="876"/>
      <c r="BDG80" s="876"/>
      <c r="BDH80" s="876"/>
      <c r="BDI80" s="876"/>
      <c r="BDJ80" s="876"/>
      <c r="BDK80" s="876"/>
      <c r="BDL80" s="876"/>
      <c r="BDM80" s="876"/>
      <c r="BDN80" s="876"/>
      <c r="BDO80" s="876"/>
      <c r="BDP80" s="876"/>
      <c r="BDQ80" s="876"/>
      <c r="BDR80" s="876"/>
      <c r="BDS80" s="876"/>
      <c r="BDT80" s="876"/>
      <c r="BDU80" s="876"/>
      <c r="BDV80" s="876"/>
      <c r="BDW80" s="876"/>
      <c r="BDX80" s="876"/>
      <c r="BDY80" s="876"/>
      <c r="BDZ80" s="876"/>
      <c r="BEA80" s="876"/>
      <c r="BEB80" s="876"/>
      <c r="BEC80" s="876"/>
      <c r="BED80" s="876"/>
      <c r="BEE80" s="876"/>
      <c r="BEF80" s="876"/>
      <c r="BEG80" s="876"/>
      <c r="BEH80" s="876"/>
      <c r="BEI80" s="876"/>
      <c r="BEJ80" s="876"/>
      <c r="BEK80" s="876"/>
      <c r="BEL80" s="876"/>
      <c r="BEM80" s="876"/>
      <c r="BEN80" s="876"/>
      <c r="BEO80" s="876"/>
      <c r="BEP80" s="876"/>
      <c r="BEQ80" s="876"/>
      <c r="BER80" s="876"/>
      <c r="BES80" s="876"/>
      <c r="BET80" s="876"/>
      <c r="BEU80" s="876"/>
      <c r="BEV80" s="876"/>
      <c r="BEW80" s="876"/>
      <c r="BEX80" s="876"/>
      <c r="BEY80" s="876"/>
      <c r="BEZ80" s="876"/>
      <c r="BFA80" s="876"/>
      <c r="BFB80" s="876"/>
      <c r="BFC80" s="876"/>
      <c r="BFD80" s="876"/>
      <c r="BFE80" s="876"/>
      <c r="BFF80" s="876"/>
      <c r="BFG80" s="876"/>
      <c r="BFH80" s="876"/>
      <c r="BFI80" s="876"/>
      <c r="BFJ80" s="876"/>
      <c r="BFK80" s="876"/>
      <c r="BFL80" s="876"/>
      <c r="BFM80" s="876"/>
      <c r="BFN80" s="876"/>
      <c r="BFO80" s="876"/>
      <c r="BFP80" s="876"/>
      <c r="BFQ80" s="876"/>
      <c r="BFR80" s="876"/>
      <c r="BFS80" s="876"/>
      <c r="BFT80" s="876"/>
      <c r="BFU80" s="876"/>
      <c r="BFV80" s="876"/>
      <c r="BFW80" s="876"/>
      <c r="BFX80" s="876"/>
      <c r="BFY80" s="876"/>
      <c r="BFZ80" s="876"/>
      <c r="BGA80" s="876"/>
      <c r="BGB80" s="876"/>
      <c r="BGC80" s="876"/>
      <c r="BGD80" s="876"/>
      <c r="BGE80" s="876"/>
      <c r="BGF80" s="876"/>
      <c r="BGG80" s="876"/>
      <c r="BGH80" s="876"/>
      <c r="BGI80" s="876"/>
      <c r="BGJ80" s="876"/>
      <c r="BGK80" s="876"/>
      <c r="BGL80" s="876"/>
      <c r="BGM80" s="876"/>
      <c r="BGN80" s="876"/>
      <c r="BGO80" s="876"/>
      <c r="BGP80" s="876"/>
      <c r="BGQ80" s="876"/>
      <c r="BGR80" s="876"/>
      <c r="BGS80" s="876"/>
      <c r="BGT80" s="876"/>
      <c r="BGU80" s="876"/>
      <c r="BGV80" s="876"/>
      <c r="BGW80" s="876"/>
      <c r="BGX80" s="876"/>
      <c r="BGY80" s="876"/>
      <c r="BGZ80" s="876"/>
      <c r="BHA80" s="876"/>
      <c r="BHB80" s="876"/>
      <c r="BHC80" s="876"/>
      <c r="BHD80" s="876"/>
      <c r="BHE80" s="876"/>
      <c r="BHF80" s="876"/>
      <c r="BHG80" s="876"/>
      <c r="BHH80" s="876"/>
      <c r="BHI80" s="876"/>
      <c r="BHJ80" s="876"/>
      <c r="BHK80" s="876"/>
      <c r="BHL80" s="876"/>
      <c r="BHM80" s="876"/>
      <c r="BHN80" s="876"/>
      <c r="BHO80" s="876"/>
      <c r="BHP80" s="876"/>
      <c r="BHQ80" s="876"/>
      <c r="BHR80" s="876"/>
      <c r="BHS80" s="876"/>
      <c r="BHT80" s="876"/>
      <c r="BHU80" s="876"/>
      <c r="BHV80" s="876"/>
      <c r="BHW80" s="876"/>
      <c r="BHX80" s="876"/>
      <c r="BHY80" s="876"/>
      <c r="BHZ80" s="876"/>
      <c r="BIA80" s="876"/>
      <c r="BIB80" s="876"/>
      <c r="BIC80" s="876"/>
      <c r="BID80" s="876"/>
      <c r="BIE80" s="876"/>
      <c r="BIF80" s="876"/>
      <c r="BIG80" s="876"/>
      <c r="BIH80" s="876"/>
      <c r="BII80" s="876"/>
      <c r="BIJ80" s="876"/>
      <c r="BIK80" s="876"/>
      <c r="BIL80" s="876"/>
      <c r="BIM80" s="876"/>
      <c r="BIN80" s="876"/>
      <c r="BIO80" s="876"/>
      <c r="BIP80" s="876"/>
      <c r="BIQ80" s="876"/>
      <c r="BIR80" s="876"/>
      <c r="BIS80" s="876"/>
      <c r="BIT80" s="876"/>
      <c r="BIU80" s="876"/>
      <c r="BIV80" s="876"/>
      <c r="BIW80" s="876"/>
      <c r="BIX80" s="876"/>
      <c r="BIY80" s="876"/>
      <c r="BIZ80" s="876"/>
      <c r="BJA80" s="876"/>
      <c r="BJB80" s="876"/>
      <c r="BJC80" s="876"/>
      <c r="BJD80" s="876"/>
      <c r="BJE80" s="876"/>
      <c r="BJF80" s="876"/>
      <c r="BJG80" s="876"/>
      <c r="BJH80" s="876"/>
      <c r="BJI80" s="876"/>
      <c r="BJJ80" s="876"/>
      <c r="BJK80" s="876"/>
      <c r="BJL80" s="876"/>
      <c r="BJM80" s="876"/>
      <c r="BJN80" s="876"/>
      <c r="BJO80" s="876"/>
      <c r="BJP80" s="876"/>
      <c r="BJQ80" s="876"/>
      <c r="BJR80" s="876"/>
      <c r="BJS80" s="876"/>
      <c r="BJT80" s="876"/>
      <c r="BJU80" s="876"/>
      <c r="BJV80" s="876"/>
      <c r="BJW80" s="876"/>
      <c r="BJX80" s="876"/>
      <c r="BJY80" s="876"/>
      <c r="BJZ80" s="876"/>
      <c r="BKA80" s="876"/>
      <c r="BKB80" s="876"/>
      <c r="BKC80" s="876"/>
      <c r="BKD80" s="876"/>
      <c r="BKE80" s="876"/>
      <c r="BKF80" s="876"/>
      <c r="BKG80" s="876"/>
      <c r="BKH80" s="876"/>
      <c r="BKI80" s="876"/>
      <c r="BKJ80" s="876"/>
      <c r="BKK80" s="876"/>
      <c r="BKL80" s="876"/>
      <c r="BKM80" s="876"/>
      <c r="BKN80" s="876"/>
      <c r="BKO80" s="876"/>
      <c r="BKP80" s="876"/>
      <c r="BKQ80" s="876"/>
      <c r="BKR80" s="876"/>
      <c r="BKS80" s="876"/>
      <c r="BKT80" s="876"/>
      <c r="BKU80" s="876"/>
      <c r="BKV80" s="876"/>
      <c r="BKW80" s="876"/>
      <c r="BKX80" s="876"/>
      <c r="BKY80" s="876"/>
      <c r="BKZ80" s="876"/>
      <c r="BLA80" s="876"/>
      <c r="BLB80" s="876"/>
      <c r="BLC80" s="876"/>
      <c r="BLD80" s="876"/>
      <c r="BLE80" s="876"/>
      <c r="BLF80" s="876"/>
      <c r="BLG80" s="876"/>
      <c r="BLH80" s="876"/>
      <c r="BLI80" s="876"/>
      <c r="BLJ80" s="876"/>
      <c r="BLK80" s="876"/>
      <c r="BLL80" s="876"/>
      <c r="BLM80" s="876"/>
      <c r="BLN80" s="876"/>
      <c r="BLO80" s="876"/>
      <c r="BLP80" s="876"/>
      <c r="BLQ80" s="876"/>
      <c r="BLR80" s="876"/>
      <c r="BLS80" s="876"/>
      <c r="BLT80" s="876"/>
      <c r="BLU80" s="876"/>
      <c r="BLV80" s="876"/>
      <c r="BLW80" s="876"/>
      <c r="BLX80" s="876"/>
      <c r="BLY80" s="876"/>
      <c r="BLZ80" s="876"/>
      <c r="BMA80" s="876"/>
      <c r="BMB80" s="876"/>
      <c r="BMC80" s="876"/>
      <c r="BMD80" s="876"/>
      <c r="BME80" s="876"/>
      <c r="BMF80" s="876"/>
      <c r="BMG80" s="876"/>
      <c r="BMH80" s="876"/>
      <c r="BMI80" s="876"/>
      <c r="BMJ80" s="876"/>
      <c r="BMK80" s="876"/>
      <c r="BML80" s="876"/>
      <c r="BMM80" s="876"/>
      <c r="BMN80" s="876"/>
      <c r="BMO80" s="876"/>
      <c r="BMP80" s="876"/>
      <c r="BMQ80" s="876"/>
      <c r="BMR80" s="876"/>
      <c r="BMS80" s="876"/>
      <c r="BMT80" s="876"/>
      <c r="BMU80" s="876"/>
      <c r="BMV80" s="876"/>
      <c r="BMW80" s="876"/>
      <c r="BMX80" s="876"/>
      <c r="BMY80" s="876"/>
      <c r="BMZ80" s="876"/>
      <c r="BNA80" s="876"/>
      <c r="BNB80" s="876"/>
      <c r="BNC80" s="876"/>
      <c r="BND80" s="876"/>
      <c r="BNE80" s="876"/>
      <c r="BNF80" s="876"/>
      <c r="BNG80" s="876"/>
      <c r="BNH80" s="876"/>
      <c r="BNI80" s="876"/>
      <c r="BNJ80" s="876"/>
      <c r="BNK80" s="876"/>
      <c r="BNL80" s="876"/>
      <c r="BNM80" s="876"/>
      <c r="BNN80" s="876"/>
      <c r="BNO80" s="876"/>
      <c r="BNP80" s="876"/>
      <c r="BNQ80" s="876"/>
      <c r="BNR80" s="876"/>
      <c r="BNS80" s="876"/>
      <c r="BNT80" s="876"/>
      <c r="BNU80" s="876"/>
      <c r="BNV80" s="876"/>
      <c r="BNW80" s="876"/>
      <c r="BNX80" s="876"/>
      <c r="BNY80" s="876"/>
      <c r="BNZ80" s="876"/>
      <c r="BOA80" s="876"/>
      <c r="BOB80" s="876"/>
      <c r="BOC80" s="876"/>
      <c r="BOD80" s="876"/>
      <c r="BOE80" s="876"/>
      <c r="BOF80" s="876"/>
      <c r="BOG80" s="876"/>
      <c r="BOH80" s="876"/>
      <c r="BOI80" s="876"/>
      <c r="BOJ80" s="876"/>
      <c r="BOK80" s="876"/>
      <c r="BOL80" s="876"/>
      <c r="BOM80" s="876"/>
      <c r="BON80" s="876"/>
      <c r="BOO80" s="876"/>
      <c r="BOP80" s="876"/>
      <c r="BOQ80" s="876"/>
      <c r="BOR80" s="876"/>
      <c r="BOS80" s="876"/>
      <c r="BOT80" s="876"/>
      <c r="BOU80" s="876"/>
      <c r="BOV80" s="876"/>
      <c r="BOW80" s="876"/>
      <c r="BOX80" s="876"/>
      <c r="BOY80" s="876"/>
      <c r="BOZ80" s="876"/>
      <c r="BPA80" s="876"/>
      <c r="BPB80" s="876"/>
      <c r="BPC80" s="876"/>
      <c r="BPD80" s="876"/>
      <c r="BPE80" s="876"/>
      <c r="BPF80" s="876"/>
      <c r="BPG80" s="876"/>
      <c r="BPH80" s="876"/>
      <c r="BPI80" s="876"/>
      <c r="BPJ80" s="876"/>
      <c r="BPK80" s="876"/>
      <c r="BPL80" s="876"/>
      <c r="BPM80" s="876"/>
      <c r="BPN80" s="876"/>
      <c r="BPO80" s="876"/>
      <c r="BPP80" s="876"/>
      <c r="BPQ80" s="876"/>
      <c r="BPR80" s="876"/>
      <c r="BPS80" s="876"/>
      <c r="BPT80" s="876"/>
      <c r="BPU80" s="876"/>
      <c r="BPV80" s="876"/>
      <c r="BPW80" s="876"/>
      <c r="BPX80" s="876"/>
      <c r="BPY80" s="876"/>
      <c r="BPZ80" s="876"/>
      <c r="BQA80" s="876"/>
      <c r="BQB80" s="876"/>
      <c r="BQC80" s="876"/>
      <c r="BQD80" s="876"/>
      <c r="BQE80" s="876"/>
      <c r="BQF80" s="876"/>
      <c r="BQG80" s="876"/>
      <c r="BQH80" s="876"/>
      <c r="BQI80" s="876"/>
      <c r="BQJ80" s="876"/>
      <c r="BQK80" s="876"/>
      <c r="BQL80" s="876"/>
      <c r="BQM80" s="876"/>
      <c r="BQN80" s="876"/>
      <c r="BQO80" s="876"/>
      <c r="BQP80" s="876"/>
      <c r="BQQ80" s="876"/>
      <c r="BQR80" s="876"/>
      <c r="BQS80" s="876"/>
      <c r="BQT80" s="876"/>
      <c r="BQU80" s="876"/>
      <c r="BQV80" s="876"/>
      <c r="BQW80" s="876"/>
      <c r="BQX80" s="876"/>
      <c r="BQY80" s="876"/>
      <c r="BQZ80" s="876"/>
      <c r="BRA80" s="876"/>
      <c r="BRB80" s="876"/>
      <c r="BRC80" s="876"/>
      <c r="BRD80" s="876"/>
      <c r="BRE80" s="876"/>
      <c r="BRF80" s="876"/>
      <c r="BRG80" s="876"/>
      <c r="BRH80" s="876"/>
      <c r="BRI80" s="876"/>
      <c r="BRJ80" s="876"/>
      <c r="BRK80" s="876"/>
      <c r="BRL80" s="876"/>
      <c r="BRM80" s="876"/>
      <c r="BRN80" s="876"/>
      <c r="BRO80" s="876"/>
      <c r="BRP80" s="876"/>
      <c r="BRQ80" s="876"/>
      <c r="BRR80" s="876"/>
      <c r="BRS80" s="876"/>
      <c r="BRT80" s="876"/>
      <c r="BRU80" s="876"/>
      <c r="BRV80" s="876"/>
      <c r="BRW80" s="876"/>
      <c r="BRX80" s="876"/>
      <c r="BRY80" s="876"/>
      <c r="BRZ80" s="876"/>
      <c r="BSA80" s="876"/>
      <c r="BSB80" s="876"/>
      <c r="BSC80" s="876"/>
      <c r="BSD80" s="876"/>
      <c r="BSE80" s="876"/>
      <c r="BSF80" s="876"/>
      <c r="BSG80" s="876"/>
      <c r="BSH80" s="876"/>
      <c r="BSI80" s="876"/>
      <c r="BSJ80" s="876"/>
      <c r="BSK80" s="876"/>
      <c r="BSL80" s="876"/>
      <c r="BSM80" s="876"/>
      <c r="BSN80" s="876"/>
      <c r="BSO80" s="876"/>
      <c r="BSP80" s="876"/>
      <c r="BSQ80" s="876"/>
      <c r="BSR80" s="876"/>
      <c r="BSS80" s="876"/>
      <c r="BST80" s="876"/>
      <c r="BSU80" s="876"/>
      <c r="BSV80" s="876"/>
      <c r="BSW80" s="876"/>
      <c r="BSX80" s="876"/>
      <c r="BSY80" s="876"/>
      <c r="BSZ80" s="876"/>
      <c r="BTA80" s="876"/>
      <c r="BTB80" s="876"/>
      <c r="BTC80" s="876"/>
      <c r="BTD80" s="876"/>
      <c r="BTE80" s="876"/>
      <c r="BTF80" s="876"/>
      <c r="BTG80" s="876"/>
      <c r="BTH80" s="876"/>
      <c r="BTI80" s="876"/>
      <c r="BTJ80" s="876"/>
      <c r="BTK80" s="876"/>
      <c r="BTL80" s="876"/>
      <c r="BTM80" s="876"/>
      <c r="BTN80" s="876"/>
      <c r="BTO80" s="876"/>
      <c r="BTP80" s="876"/>
      <c r="BTQ80" s="876"/>
      <c r="BTR80" s="876"/>
      <c r="BTS80" s="876"/>
      <c r="BTT80" s="876"/>
      <c r="BTU80" s="876"/>
      <c r="BTV80" s="876"/>
      <c r="BTW80" s="876"/>
      <c r="BTX80" s="876"/>
      <c r="BTY80" s="876"/>
      <c r="BTZ80" s="876"/>
      <c r="BUA80" s="876"/>
      <c r="BUB80" s="876"/>
      <c r="BUC80" s="876"/>
      <c r="BUD80" s="876"/>
      <c r="BUE80" s="876"/>
      <c r="BUF80" s="876"/>
      <c r="BUG80" s="876"/>
      <c r="BUH80" s="876"/>
      <c r="BUI80" s="876"/>
      <c r="BUJ80" s="876"/>
      <c r="BUK80" s="876"/>
      <c r="BUL80" s="876"/>
      <c r="BUM80" s="876"/>
      <c r="BUN80" s="876"/>
      <c r="BUO80" s="876"/>
      <c r="BUP80" s="876"/>
      <c r="BUQ80" s="876"/>
      <c r="BUR80" s="876"/>
      <c r="BUS80" s="876"/>
      <c r="BUT80" s="876"/>
      <c r="BUU80" s="876"/>
      <c r="BUV80" s="876"/>
      <c r="BUW80" s="876"/>
      <c r="BUX80" s="876"/>
      <c r="BUY80" s="876"/>
      <c r="BUZ80" s="876"/>
      <c r="BVA80" s="876"/>
      <c r="BVB80" s="876"/>
      <c r="BVC80" s="876"/>
      <c r="BVD80" s="876"/>
      <c r="BVE80" s="876"/>
      <c r="BVF80" s="876"/>
      <c r="BVG80" s="876"/>
      <c r="BVH80" s="876"/>
      <c r="BVI80" s="876"/>
      <c r="BVJ80" s="876"/>
      <c r="BVK80" s="876"/>
      <c r="BVL80" s="876"/>
      <c r="BVM80" s="876"/>
      <c r="BVN80" s="876"/>
      <c r="BVO80" s="876"/>
      <c r="BVP80" s="876"/>
      <c r="BVQ80" s="876"/>
      <c r="BVR80" s="876"/>
      <c r="BVS80" s="876"/>
      <c r="BVT80" s="876"/>
      <c r="BVU80" s="876"/>
      <c r="BVV80" s="876"/>
      <c r="BVW80" s="876"/>
      <c r="BVX80" s="876"/>
      <c r="BVY80" s="876"/>
      <c r="BVZ80" s="876"/>
      <c r="BWA80" s="876"/>
      <c r="BWB80" s="876"/>
      <c r="BWC80" s="876"/>
      <c r="BWD80" s="876"/>
      <c r="BWE80" s="876"/>
      <c r="BWF80" s="876"/>
      <c r="BWG80" s="876"/>
      <c r="BWH80" s="876"/>
      <c r="BWI80" s="876"/>
      <c r="BWJ80" s="876"/>
      <c r="BWK80" s="876"/>
      <c r="BWL80" s="876"/>
      <c r="BWM80" s="876"/>
      <c r="BWN80" s="876"/>
      <c r="BWO80" s="876"/>
      <c r="BWP80" s="876"/>
      <c r="BWQ80" s="876"/>
      <c r="BWR80" s="876"/>
      <c r="BWS80" s="876"/>
      <c r="BWT80" s="876"/>
      <c r="BWU80" s="876"/>
      <c r="BWV80" s="876"/>
      <c r="BWW80" s="876"/>
      <c r="BWX80" s="876"/>
      <c r="BWY80" s="876"/>
      <c r="BWZ80" s="876"/>
      <c r="BXA80" s="876"/>
      <c r="BXB80" s="876"/>
      <c r="BXC80" s="876"/>
      <c r="BXD80" s="876"/>
      <c r="BXE80" s="876"/>
      <c r="BXF80" s="876"/>
      <c r="BXG80" s="876"/>
      <c r="BXH80" s="876"/>
      <c r="BXI80" s="876"/>
      <c r="BXJ80" s="876"/>
      <c r="BXK80" s="876"/>
      <c r="BXL80" s="876"/>
      <c r="BXM80" s="876"/>
      <c r="BXN80" s="876"/>
      <c r="BXO80" s="876"/>
      <c r="BXP80" s="876"/>
      <c r="BXQ80" s="876"/>
      <c r="BXR80" s="876"/>
      <c r="BXS80" s="876"/>
      <c r="BXT80" s="876"/>
      <c r="BXU80" s="876"/>
      <c r="BXV80" s="876"/>
      <c r="BXW80" s="876"/>
      <c r="BXX80" s="876"/>
      <c r="BXY80" s="876"/>
      <c r="BXZ80" s="876"/>
      <c r="BYA80" s="876"/>
      <c r="BYB80" s="876"/>
      <c r="BYC80" s="876"/>
      <c r="BYD80" s="876"/>
      <c r="BYE80" s="876"/>
      <c r="BYF80" s="876"/>
      <c r="BYG80" s="876"/>
      <c r="BYH80" s="876"/>
      <c r="BYI80" s="876"/>
      <c r="BYJ80" s="876"/>
      <c r="BYK80" s="876"/>
      <c r="BYL80" s="876"/>
      <c r="BYM80" s="876"/>
      <c r="BYN80" s="876"/>
      <c r="BYO80" s="876"/>
      <c r="BYP80" s="876"/>
      <c r="BYQ80" s="876"/>
      <c r="BYR80" s="876"/>
      <c r="BYS80" s="876"/>
      <c r="BYT80" s="876"/>
      <c r="BYU80" s="876"/>
      <c r="BYV80" s="876"/>
      <c r="BYW80" s="876"/>
      <c r="BYX80" s="876"/>
      <c r="BYY80" s="876"/>
      <c r="BYZ80" s="876"/>
      <c r="BZA80" s="876"/>
      <c r="BZB80" s="876"/>
      <c r="BZC80" s="876"/>
      <c r="BZD80" s="876"/>
      <c r="BZE80" s="876"/>
      <c r="BZF80" s="876"/>
      <c r="BZG80" s="876"/>
      <c r="BZH80" s="876"/>
      <c r="BZI80" s="876"/>
      <c r="BZJ80" s="876"/>
      <c r="BZK80" s="876"/>
      <c r="BZL80" s="876"/>
      <c r="BZM80" s="876"/>
      <c r="BZN80" s="876"/>
      <c r="BZO80" s="876"/>
      <c r="BZP80" s="876"/>
      <c r="BZQ80" s="876"/>
      <c r="BZR80" s="876"/>
      <c r="BZS80" s="876"/>
      <c r="BZT80" s="876"/>
      <c r="BZU80" s="876"/>
      <c r="BZV80" s="876"/>
      <c r="BZW80" s="876"/>
      <c r="BZX80" s="876"/>
      <c r="BZY80" s="876"/>
      <c r="BZZ80" s="876"/>
      <c r="CAA80" s="876"/>
      <c r="CAB80" s="876"/>
      <c r="CAC80" s="876"/>
      <c r="CAD80" s="876"/>
      <c r="CAE80" s="876"/>
      <c r="CAF80" s="876"/>
      <c r="CAG80" s="876"/>
      <c r="CAH80" s="876"/>
      <c r="CAI80" s="876"/>
      <c r="CAJ80" s="876"/>
      <c r="CAK80" s="876"/>
      <c r="CAL80" s="876"/>
      <c r="CAM80" s="876"/>
      <c r="CAN80" s="876"/>
      <c r="CAO80" s="876"/>
      <c r="CAP80" s="876"/>
      <c r="CAQ80" s="876"/>
      <c r="CAR80" s="876"/>
      <c r="CAS80" s="876"/>
      <c r="CAT80" s="876"/>
      <c r="CAU80" s="876"/>
      <c r="CAV80" s="876"/>
      <c r="CAW80" s="876"/>
      <c r="CAX80" s="876"/>
      <c r="CAY80" s="876"/>
      <c r="CAZ80" s="876"/>
      <c r="CBA80" s="876"/>
      <c r="CBB80" s="876"/>
      <c r="CBC80" s="876"/>
      <c r="CBD80" s="876"/>
      <c r="CBE80" s="876"/>
      <c r="CBF80" s="876"/>
      <c r="CBG80" s="876"/>
      <c r="CBH80" s="876"/>
      <c r="CBI80" s="876"/>
      <c r="CBJ80" s="876"/>
      <c r="CBK80" s="876"/>
      <c r="CBL80" s="876"/>
      <c r="CBM80" s="876"/>
      <c r="CBN80" s="876"/>
      <c r="CBO80" s="876"/>
      <c r="CBP80" s="876"/>
      <c r="CBQ80" s="876"/>
      <c r="CBR80" s="876"/>
      <c r="CBS80" s="876"/>
      <c r="CBT80" s="876"/>
      <c r="CBU80" s="876"/>
      <c r="CBV80" s="876"/>
      <c r="CBW80" s="876"/>
      <c r="CBX80" s="876"/>
      <c r="CBY80" s="876"/>
      <c r="CBZ80" s="876"/>
      <c r="CCA80" s="876"/>
      <c r="CCB80" s="876"/>
      <c r="CCC80" s="876"/>
      <c r="CCD80" s="876"/>
      <c r="CCE80" s="876"/>
      <c r="CCF80" s="876"/>
      <c r="CCG80" s="876"/>
      <c r="CCH80" s="876"/>
      <c r="CCI80" s="876"/>
      <c r="CCJ80" s="876"/>
      <c r="CCK80" s="876"/>
      <c r="CCL80" s="876"/>
      <c r="CCM80" s="876"/>
      <c r="CCN80" s="876"/>
      <c r="CCO80" s="876"/>
      <c r="CCP80" s="876"/>
      <c r="CCQ80" s="876"/>
      <c r="CCR80" s="876"/>
      <c r="CCS80" s="876"/>
      <c r="CCT80" s="876"/>
      <c r="CCU80" s="876"/>
      <c r="CCV80" s="876"/>
      <c r="CCW80" s="876"/>
      <c r="CCX80" s="876"/>
      <c r="CCY80" s="876"/>
      <c r="CCZ80" s="876"/>
      <c r="CDA80" s="876"/>
      <c r="CDB80" s="876"/>
      <c r="CDC80" s="876"/>
      <c r="CDD80" s="876"/>
      <c r="CDE80" s="876"/>
      <c r="CDF80" s="876"/>
      <c r="CDG80" s="876"/>
      <c r="CDH80" s="876"/>
      <c r="CDI80" s="876"/>
      <c r="CDJ80" s="876"/>
      <c r="CDK80" s="876"/>
      <c r="CDL80" s="876"/>
      <c r="CDM80" s="876"/>
      <c r="CDN80" s="876"/>
      <c r="CDO80" s="876"/>
      <c r="CDP80" s="876"/>
      <c r="CDQ80" s="876"/>
      <c r="CDR80" s="876"/>
      <c r="CDS80" s="876"/>
      <c r="CDT80" s="876"/>
      <c r="CDU80" s="876"/>
      <c r="CDV80" s="876"/>
      <c r="CDW80" s="876"/>
      <c r="CDX80" s="876"/>
      <c r="CDY80" s="876"/>
      <c r="CDZ80" s="876"/>
      <c r="CEA80" s="876"/>
      <c r="CEB80" s="876"/>
      <c r="CEC80" s="876"/>
      <c r="CED80" s="876"/>
      <c r="CEE80" s="876"/>
      <c r="CEF80" s="876"/>
      <c r="CEG80" s="876"/>
      <c r="CEH80" s="876"/>
      <c r="CEI80" s="876"/>
      <c r="CEJ80" s="876"/>
      <c r="CEK80" s="876"/>
      <c r="CEL80" s="876"/>
      <c r="CEM80" s="876"/>
      <c r="CEN80" s="876"/>
      <c r="CEO80" s="876"/>
      <c r="CEP80" s="876"/>
      <c r="CEQ80" s="876"/>
      <c r="CER80" s="876"/>
      <c r="CES80" s="876"/>
      <c r="CET80" s="876"/>
      <c r="CEU80" s="876"/>
      <c r="CEV80" s="876"/>
      <c r="CEW80" s="876"/>
      <c r="CEX80" s="876"/>
      <c r="CEY80" s="876"/>
      <c r="CEZ80" s="876"/>
      <c r="CFA80" s="876"/>
      <c r="CFB80" s="876"/>
      <c r="CFC80" s="876"/>
      <c r="CFD80" s="876"/>
      <c r="CFE80" s="876"/>
      <c r="CFF80" s="876"/>
      <c r="CFG80" s="876"/>
      <c r="CFH80" s="876"/>
      <c r="CFI80" s="876"/>
      <c r="CFJ80" s="876"/>
      <c r="CFK80" s="876"/>
      <c r="CFL80" s="876"/>
      <c r="CFM80" s="876"/>
      <c r="CFN80" s="876"/>
      <c r="CFO80" s="876"/>
      <c r="CFP80" s="876"/>
      <c r="CFQ80" s="876"/>
      <c r="CFR80" s="876"/>
      <c r="CFS80" s="876"/>
      <c r="CFT80" s="876"/>
      <c r="CFU80" s="876"/>
      <c r="CFV80" s="876"/>
      <c r="CFW80" s="876"/>
      <c r="CFX80" s="876"/>
      <c r="CFY80" s="876"/>
      <c r="CFZ80" s="876"/>
      <c r="CGA80" s="876"/>
      <c r="CGB80" s="876"/>
      <c r="CGC80" s="876"/>
      <c r="CGD80" s="876"/>
      <c r="CGE80" s="876"/>
      <c r="CGF80" s="876"/>
      <c r="CGG80" s="876"/>
      <c r="CGH80" s="876"/>
      <c r="CGI80" s="876"/>
      <c r="CGJ80" s="876"/>
      <c r="CGK80" s="876"/>
      <c r="CGL80" s="876"/>
      <c r="CGM80" s="876"/>
      <c r="CGN80" s="876"/>
      <c r="CGO80" s="876"/>
      <c r="CGP80" s="876"/>
      <c r="CGQ80" s="876"/>
      <c r="CGR80" s="876"/>
      <c r="CGS80" s="876"/>
      <c r="CGT80" s="876"/>
      <c r="CGU80" s="876"/>
      <c r="CGV80" s="876"/>
      <c r="CGW80" s="876"/>
      <c r="CGX80" s="876"/>
      <c r="CGY80" s="876"/>
      <c r="CGZ80" s="876"/>
      <c r="CHA80" s="876"/>
      <c r="CHB80" s="876"/>
      <c r="CHC80" s="876"/>
      <c r="CHD80" s="876"/>
      <c r="CHE80" s="876"/>
      <c r="CHF80" s="876"/>
      <c r="CHG80" s="876"/>
      <c r="CHH80" s="876"/>
      <c r="CHI80" s="876"/>
      <c r="CHJ80" s="876"/>
      <c r="CHK80" s="876"/>
      <c r="CHL80" s="876"/>
      <c r="CHM80" s="876"/>
      <c r="CHN80" s="876"/>
      <c r="CHO80" s="876"/>
      <c r="CHP80" s="876"/>
      <c r="CHQ80" s="876"/>
      <c r="CHR80" s="876"/>
      <c r="CHS80" s="876"/>
      <c r="CHT80" s="876"/>
      <c r="CHU80" s="876"/>
      <c r="CHV80" s="876"/>
      <c r="CHW80" s="876"/>
      <c r="CHX80" s="876"/>
      <c r="CHY80" s="876"/>
      <c r="CHZ80" s="876"/>
      <c r="CIA80" s="876"/>
      <c r="CIB80" s="876"/>
      <c r="CIC80" s="876"/>
      <c r="CID80" s="876"/>
      <c r="CIE80" s="876"/>
      <c r="CIF80" s="876"/>
      <c r="CIG80" s="876"/>
      <c r="CIH80" s="876"/>
      <c r="CII80" s="876"/>
      <c r="CIJ80" s="876"/>
      <c r="CIK80" s="876"/>
      <c r="CIL80" s="876"/>
      <c r="CIM80" s="876"/>
      <c r="CIN80" s="876"/>
      <c r="CIO80" s="876"/>
      <c r="CIP80" s="876"/>
      <c r="CIQ80" s="876"/>
      <c r="CIR80" s="876"/>
      <c r="CIS80" s="876"/>
      <c r="CIT80" s="876"/>
      <c r="CIU80" s="876"/>
      <c r="CIV80" s="876"/>
      <c r="CIW80" s="876"/>
      <c r="CIX80" s="876"/>
      <c r="CIY80" s="876"/>
      <c r="CIZ80" s="876"/>
      <c r="CJA80" s="876"/>
      <c r="CJB80" s="876"/>
      <c r="CJC80" s="876"/>
      <c r="CJD80" s="876"/>
      <c r="CJE80" s="876"/>
      <c r="CJF80" s="876"/>
      <c r="CJG80" s="876"/>
      <c r="CJH80" s="876"/>
      <c r="CJI80" s="876"/>
      <c r="CJJ80" s="876"/>
      <c r="CJK80" s="876"/>
      <c r="CJL80" s="876"/>
      <c r="CJM80" s="876"/>
      <c r="CJN80" s="876"/>
      <c r="CJO80" s="876"/>
      <c r="CJP80" s="876"/>
      <c r="CJQ80" s="876"/>
      <c r="CJR80" s="876"/>
      <c r="CJS80" s="876"/>
      <c r="CJT80" s="876"/>
      <c r="CJU80" s="876"/>
      <c r="CJV80" s="876"/>
      <c r="CJW80" s="876"/>
      <c r="CJX80" s="876"/>
      <c r="CJY80" s="876"/>
      <c r="CJZ80" s="876"/>
      <c r="CKA80" s="876"/>
      <c r="CKB80" s="876"/>
      <c r="CKC80" s="876"/>
      <c r="CKD80" s="876"/>
      <c r="CKE80" s="876"/>
      <c r="CKF80" s="876"/>
      <c r="CKG80" s="876"/>
      <c r="CKH80" s="876"/>
      <c r="CKI80" s="876"/>
      <c r="CKJ80" s="876"/>
      <c r="CKK80" s="876"/>
      <c r="CKL80" s="876"/>
      <c r="CKM80" s="876"/>
      <c r="CKN80" s="876"/>
      <c r="CKO80" s="876"/>
      <c r="CKP80" s="876"/>
      <c r="CKQ80" s="876"/>
      <c r="CKR80" s="876"/>
      <c r="CKS80" s="876"/>
      <c r="CKT80" s="876"/>
      <c r="CKU80" s="876"/>
      <c r="CKV80" s="876"/>
      <c r="CKW80" s="876"/>
      <c r="CKX80" s="876"/>
      <c r="CKY80" s="876"/>
      <c r="CKZ80" s="876"/>
      <c r="CLA80" s="876"/>
      <c r="CLB80" s="876"/>
      <c r="CLC80" s="876"/>
      <c r="CLD80" s="876"/>
      <c r="CLE80" s="876"/>
      <c r="CLF80" s="876"/>
      <c r="CLG80" s="876"/>
      <c r="CLH80" s="876"/>
      <c r="CLI80" s="876"/>
      <c r="CLJ80" s="876"/>
      <c r="CLK80" s="876"/>
      <c r="CLL80" s="876"/>
      <c r="CLM80" s="876"/>
      <c r="CLN80" s="876"/>
      <c r="CLO80" s="876"/>
      <c r="CLP80" s="876"/>
      <c r="CLQ80" s="876"/>
      <c r="CLR80" s="876"/>
      <c r="CLS80" s="876"/>
      <c r="CLT80" s="876"/>
      <c r="CLU80" s="876"/>
      <c r="CLV80" s="876"/>
      <c r="CLW80" s="876"/>
      <c r="CLX80" s="876"/>
      <c r="CLY80" s="876"/>
      <c r="CLZ80" s="876"/>
      <c r="CMA80" s="876"/>
      <c r="CMB80" s="876"/>
      <c r="CMC80" s="876"/>
      <c r="CMD80" s="876"/>
      <c r="CME80" s="876"/>
      <c r="CMF80" s="876"/>
      <c r="CMG80" s="876"/>
      <c r="CMH80" s="876"/>
      <c r="CMI80" s="876"/>
      <c r="CMJ80" s="876"/>
      <c r="CMK80" s="876"/>
      <c r="CML80" s="876"/>
      <c r="CMM80" s="876"/>
      <c r="CMN80" s="876"/>
      <c r="CMO80" s="876"/>
      <c r="CMP80" s="876"/>
      <c r="CMQ80" s="876"/>
      <c r="CMR80" s="876"/>
      <c r="CMS80" s="876"/>
      <c r="CMT80" s="876"/>
      <c r="CMU80" s="876"/>
      <c r="CMV80" s="876"/>
      <c r="CMW80" s="876"/>
      <c r="CMX80" s="876"/>
      <c r="CMY80" s="876"/>
      <c r="CMZ80" s="876"/>
      <c r="CNA80" s="876"/>
      <c r="CNB80" s="876"/>
      <c r="CNC80" s="876"/>
      <c r="CND80" s="876"/>
      <c r="CNE80" s="876"/>
      <c r="CNF80" s="876"/>
      <c r="CNG80" s="876"/>
      <c r="CNH80" s="876"/>
      <c r="CNI80" s="876"/>
      <c r="CNJ80" s="876"/>
      <c r="CNK80" s="876"/>
      <c r="CNL80" s="876"/>
      <c r="CNM80" s="876"/>
      <c r="CNN80" s="876"/>
      <c r="CNO80" s="876"/>
      <c r="CNP80" s="876"/>
      <c r="CNQ80" s="876"/>
      <c r="CNR80" s="876"/>
      <c r="CNS80" s="876"/>
      <c r="CNT80" s="876"/>
      <c r="CNU80" s="876"/>
      <c r="CNV80" s="876"/>
      <c r="CNW80" s="876"/>
      <c r="CNX80" s="876"/>
      <c r="CNY80" s="876"/>
      <c r="CNZ80" s="876"/>
      <c r="COA80" s="876"/>
      <c r="COB80" s="876"/>
      <c r="COC80" s="876"/>
      <c r="COD80" s="876"/>
      <c r="COE80" s="876"/>
      <c r="COF80" s="876"/>
      <c r="COG80" s="876"/>
      <c r="COH80" s="876"/>
      <c r="COI80" s="876"/>
      <c r="COJ80" s="876"/>
      <c r="COK80" s="876"/>
      <c r="COL80" s="876"/>
      <c r="COM80" s="876"/>
      <c r="CON80" s="876"/>
      <c r="COO80" s="876"/>
      <c r="COP80" s="876"/>
      <c r="COQ80" s="876"/>
      <c r="COR80" s="876"/>
      <c r="COS80" s="876"/>
      <c r="COT80" s="876"/>
      <c r="COU80" s="876"/>
      <c r="COV80" s="876"/>
      <c r="COW80" s="876"/>
      <c r="COX80" s="876"/>
      <c r="COY80" s="876"/>
      <c r="COZ80" s="876"/>
      <c r="CPA80" s="876"/>
      <c r="CPB80" s="876"/>
      <c r="CPC80" s="876"/>
      <c r="CPD80" s="876"/>
      <c r="CPE80" s="876"/>
      <c r="CPF80" s="876"/>
      <c r="CPG80" s="876"/>
      <c r="CPH80" s="876"/>
      <c r="CPI80" s="876"/>
      <c r="CPJ80" s="876"/>
      <c r="CPK80" s="876"/>
      <c r="CPL80" s="876"/>
      <c r="CPM80" s="876"/>
      <c r="CPN80" s="876"/>
      <c r="CPO80" s="876"/>
      <c r="CPP80" s="876"/>
      <c r="CPQ80" s="876"/>
      <c r="CPR80" s="876"/>
      <c r="CPS80" s="876"/>
      <c r="CPT80" s="876"/>
      <c r="CPU80" s="876"/>
      <c r="CPV80" s="876"/>
      <c r="CPW80" s="876"/>
      <c r="CPX80" s="876"/>
      <c r="CPY80" s="876"/>
      <c r="CPZ80" s="876"/>
      <c r="CQA80" s="876"/>
      <c r="CQB80" s="876"/>
      <c r="CQC80" s="876"/>
      <c r="CQD80" s="876"/>
      <c r="CQE80" s="876"/>
      <c r="CQF80" s="876"/>
      <c r="CQG80" s="876"/>
      <c r="CQH80" s="876"/>
      <c r="CQI80" s="876"/>
      <c r="CQJ80" s="876"/>
      <c r="CQK80" s="876"/>
      <c r="CQL80" s="876"/>
      <c r="CQM80" s="876"/>
      <c r="CQN80" s="876"/>
      <c r="CQO80" s="876"/>
      <c r="CQP80" s="876"/>
      <c r="CQQ80" s="876"/>
      <c r="CQR80" s="876"/>
      <c r="CQS80" s="876"/>
      <c r="CQT80" s="876"/>
      <c r="CQU80" s="876"/>
      <c r="CQV80" s="876"/>
      <c r="CQW80" s="876"/>
      <c r="CQX80" s="876"/>
      <c r="CQY80" s="876"/>
      <c r="CQZ80" s="876"/>
      <c r="CRA80" s="876"/>
      <c r="CRB80" s="876"/>
      <c r="CRC80" s="876"/>
      <c r="CRD80" s="876"/>
      <c r="CRE80" s="876"/>
      <c r="CRF80" s="876"/>
      <c r="CRG80" s="876"/>
      <c r="CRH80" s="876"/>
      <c r="CRI80" s="876"/>
      <c r="CRJ80" s="876"/>
      <c r="CRK80" s="876"/>
      <c r="CRL80" s="876"/>
      <c r="CRM80" s="876"/>
      <c r="CRN80" s="876"/>
      <c r="CRO80" s="876"/>
      <c r="CRP80" s="876"/>
      <c r="CRQ80" s="876"/>
      <c r="CRR80" s="876"/>
      <c r="CRS80" s="876"/>
      <c r="CRT80" s="876"/>
      <c r="CRU80" s="876"/>
      <c r="CRV80" s="876"/>
      <c r="CRW80" s="876"/>
      <c r="CRX80" s="876"/>
      <c r="CRY80" s="876"/>
      <c r="CRZ80" s="876"/>
      <c r="CSA80" s="876"/>
      <c r="CSB80" s="876"/>
      <c r="CSC80" s="876"/>
      <c r="CSD80" s="876"/>
      <c r="CSE80" s="876"/>
      <c r="CSF80" s="876"/>
      <c r="CSG80" s="876"/>
      <c r="CSH80" s="876"/>
      <c r="CSI80" s="876"/>
      <c r="CSJ80" s="876"/>
      <c r="CSK80" s="876"/>
      <c r="CSL80" s="876"/>
      <c r="CSM80" s="876"/>
      <c r="CSN80" s="876"/>
      <c r="CSO80" s="876"/>
      <c r="CSP80" s="876"/>
      <c r="CSQ80" s="876"/>
      <c r="CSR80" s="876"/>
      <c r="CSS80" s="876"/>
      <c r="CST80" s="876"/>
      <c r="CSU80" s="876"/>
      <c r="CSV80" s="876"/>
      <c r="CSW80" s="876"/>
      <c r="CSX80" s="876"/>
      <c r="CSY80" s="876"/>
      <c r="CSZ80" s="876"/>
      <c r="CTA80" s="876"/>
      <c r="CTB80" s="876"/>
      <c r="CTC80" s="876"/>
      <c r="CTD80" s="876"/>
      <c r="CTE80" s="876"/>
      <c r="CTF80" s="876"/>
      <c r="CTG80" s="876"/>
      <c r="CTH80" s="876"/>
      <c r="CTI80" s="876"/>
      <c r="CTJ80" s="876"/>
      <c r="CTK80" s="876"/>
      <c r="CTL80" s="876"/>
      <c r="CTM80" s="876"/>
      <c r="CTN80" s="876"/>
      <c r="CTO80" s="876"/>
      <c r="CTP80" s="876"/>
      <c r="CTQ80" s="876"/>
      <c r="CTR80" s="876"/>
      <c r="CTS80" s="876"/>
      <c r="CTT80" s="876"/>
      <c r="CTU80" s="876"/>
      <c r="CTV80" s="876"/>
      <c r="CTW80" s="876"/>
      <c r="CTX80" s="876"/>
      <c r="CTY80" s="876"/>
      <c r="CTZ80" s="876"/>
      <c r="CUA80" s="876"/>
      <c r="CUB80" s="876"/>
      <c r="CUC80" s="876"/>
      <c r="CUD80" s="876"/>
      <c r="CUE80" s="876"/>
      <c r="CUF80" s="876"/>
      <c r="CUG80" s="876"/>
      <c r="CUH80" s="876"/>
      <c r="CUI80" s="876"/>
      <c r="CUJ80" s="876"/>
      <c r="CUK80" s="876"/>
      <c r="CUL80" s="876"/>
      <c r="CUM80" s="876"/>
      <c r="CUN80" s="876"/>
      <c r="CUO80" s="876"/>
      <c r="CUP80" s="876"/>
      <c r="CUQ80" s="876"/>
      <c r="CUR80" s="876"/>
      <c r="CUS80" s="876"/>
      <c r="CUT80" s="876"/>
      <c r="CUU80" s="876"/>
      <c r="CUV80" s="876"/>
      <c r="CUW80" s="876"/>
      <c r="CUX80" s="876"/>
      <c r="CUY80" s="876"/>
      <c r="CUZ80" s="876"/>
      <c r="CVA80" s="876"/>
      <c r="CVB80" s="876"/>
      <c r="CVC80" s="876"/>
      <c r="CVD80" s="876"/>
      <c r="CVE80" s="876"/>
      <c r="CVF80" s="876"/>
      <c r="CVG80" s="876"/>
      <c r="CVH80" s="876"/>
      <c r="CVI80" s="876"/>
      <c r="CVJ80" s="876"/>
      <c r="CVK80" s="876"/>
      <c r="CVL80" s="876"/>
      <c r="CVM80" s="876"/>
      <c r="CVN80" s="876"/>
      <c r="CVO80" s="876"/>
      <c r="CVP80" s="876"/>
      <c r="CVQ80" s="876"/>
      <c r="CVR80" s="876"/>
      <c r="CVS80" s="876"/>
      <c r="CVT80" s="876"/>
      <c r="CVU80" s="876"/>
      <c r="CVV80" s="876"/>
      <c r="CVW80" s="876"/>
      <c r="CVX80" s="876"/>
      <c r="CVY80" s="876"/>
      <c r="CVZ80" s="876"/>
      <c r="CWA80" s="876"/>
      <c r="CWB80" s="876"/>
      <c r="CWC80" s="876"/>
      <c r="CWD80" s="876"/>
      <c r="CWE80" s="876"/>
      <c r="CWF80" s="876"/>
      <c r="CWG80" s="876"/>
      <c r="CWH80" s="876"/>
      <c r="CWI80" s="876"/>
      <c r="CWJ80" s="876"/>
      <c r="CWK80" s="876"/>
      <c r="CWL80" s="876"/>
      <c r="CWM80" s="876"/>
      <c r="CWN80" s="876"/>
      <c r="CWO80" s="876"/>
      <c r="CWP80" s="876"/>
      <c r="CWQ80" s="876"/>
      <c r="CWR80" s="876"/>
      <c r="CWS80" s="876"/>
      <c r="CWT80" s="876"/>
      <c r="CWU80" s="876"/>
      <c r="CWV80" s="876"/>
      <c r="CWW80" s="876"/>
      <c r="CWX80" s="876"/>
      <c r="CWY80" s="876"/>
      <c r="CWZ80" s="876"/>
      <c r="CXA80" s="876"/>
      <c r="CXB80" s="876"/>
      <c r="CXC80" s="876"/>
      <c r="CXD80" s="876"/>
      <c r="CXE80" s="876"/>
      <c r="CXF80" s="876"/>
      <c r="CXG80" s="876"/>
      <c r="CXH80" s="876"/>
      <c r="CXI80" s="876"/>
      <c r="CXJ80" s="876"/>
      <c r="CXK80" s="876"/>
      <c r="CXL80" s="876"/>
      <c r="CXM80" s="876"/>
      <c r="CXN80" s="876"/>
      <c r="CXO80" s="876"/>
      <c r="CXP80" s="876"/>
      <c r="CXQ80" s="876"/>
      <c r="CXR80" s="876"/>
      <c r="CXS80" s="876"/>
      <c r="CXT80" s="876"/>
      <c r="CXU80" s="876"/>
      <c r="CXV80" s="876"/>
      <c r="CXW80" s="876"/>
      <c r="CXX80" s="876"/>
      <c r="CXY80" s="876"/>
      <c r="CXZ80" s="876"/>
      <c r="CYA80" s="876"/>
      <c r="CYB80" s="876"/>
      <c r="CYC80" s="876"/>
      <c r="CYD80" s="876"/>
      <c r="CYE80" s="876"/>
      <c r="CYF80" s="876"/>
      <c r="CYG80" s="876"/>
      <c r="CYH80" s="876"/>
      <c r="CYI80" s="876"/>
      <c r="CYJ80" s="876"/>
      <c r="CYK80" s="876"/>
      <c r="CYL80" s="876"/>
      <c r="CYM80" s="876"/>
      <c r="CYN80" s="876"/>
      <c r="CYO80" s="876"/>
      <c r="CYP80" s="876"/>
      <c r="CYQ80" s="876"/>
      <c r="CYR80" s="876"/>
      <c r="CYS80" s="876"/>
      <c r="CYT80" s="876"/>
      <c r="CYU80" s="876"/>
      <c r="CYV80" s="876"/>
      <c r="CYW80" s="876"/>
      <c r="CYX80" s="876"/>
      <c r="CYY80" s="876"/>
      <c r="CYZ80" s="876"/>
      <c r="CZA80" s="876"/>
      <c r="CZB80" s="876"/>
      <c r="CZC80" s="876"/>
      <c r="CZD80" s="876"/>
      <c r="CZE80" s="876"/>
      <c r="CZF80" s="876"/>
      <c r="CZG80" s="876"/>
      <c r="CZH80" s="876"/>
      <c r="CZI80" s="876"/>
      <c r="CZJ80" s="876"/>
      <c r="CZK80" s="876"/>
      <c r="CZL80" s="876"/>
      <c r="CZM80" s="876"/>
      <c r="CZN80" s="876"/>
      <c r="CZO80" s="876"/>
      <c r="CZP80" s="876"/>
      <c r="CZQ80" s="876"/>
      <c r="CZR80" s="876"/>
      <c r="CZS80" s="876"/>
      <c r="CZT80" s="876"/>
      <c r="CZU80" s="876"/>
      <c r="CZV80" s="876"/>
      <c r="CZW80" s="876"/>
      <c r="CZX80" s="876"/>
      <c r="CZY80" s="876"/>
      <c r="CZZ80" s="876"/>
      <c r="DAA80" s="876"/>
      <c r="DAB80" s="876"/>
      <c r="DAC80" s="876"/>
      <c r="DAD80" s="876"/>
      <c r="DAE80" s="876"/>
      <c r="DAF80" s="876"/>
      <c r="DAG80" s="876"/>
      <c r="DAH80" s="876"/>
      <c r="DAI80" s="876"/>
      <c r="DAJ80" s="876"/>
      <c r="DAK80" s="876"/>
      <c r="DAL80" s="876"/>
      <c r="DAM80" s="876"/>
      <c r="DAN80" s="876"/>
      <c r="DAO80" s="876"/>
      <c r="DAP80" s="876"/>
      <c r="DAQ80" s="876"/>
      <c r="DAR80" s="876"/>
      <c r="DAS80" s="876"/>
      <c r="DAT80" s="876"/>
      <c r="DAU80" s="876"/>
      <c r="DAV80" s="876"/>
      <c r="DAW80" s="876"/>
      <c r="DAX80" s="876"/>
      <c r="DAY80" s="876"/>
      <c r="DAZ80" s="876"/>
      <c r="DBA80" s="876"/>
      <c r="DBB80" s="876"/>
      <c r="DBC80" s="876"/>
      <c r="DBD80" s="876"/>
      <c r="DBE80" s="876"/>
      <c r="DBF80" s="876"/>
      <c r="DBG80" s="876"/>
      <c r="DBH80" s="876"/>
      <c r="DBI80" s="876"/>
      <c r="DBJ80" s="876"/>
      <c r="DBK80" s="876"/>
      <c r="DBL80" s="876"/>
      <c r="DBM80" s="876"/>
      <c r="DBN80" s="876"/>
      <c r="DBO80" s="876"/>
      <c r="DBP80" s="876"/>
      <c r="DBQ80" s="876"/>
      <c r="DBR80" s="876"/>
      <c r="DBS80" s="876"/>
      <c r="DBT80" s="876"/>
      <c r="DBU80" s="876"/>
      <c r="DBV80" s="876"/>
      <c r="DBW80" s="876"/>
      <c r="DBX80" s="876"/>
      <c r="DBY80" s="876"/>
      <c r="DBZ80" s="876"/>
      <c r="DCA80" s="876"/>
      <c r="DCB80" s="876"/>
      <c r="DCC80" s="876"/>
      <c r="DCD80" s="876"/>
      <c r="DCE80" s="876"/>
      <c r="DCF80" s="876"/>
      <c r="DCG80" s="876"/>
      <c r="DCH80" s="876"/>
      <c r="DCI80" s="876"/>
      <c r="DCJ80" s="876"/>
      <c r="DCK80" s="876"/>
      <c r="DCL80" s="876"/>
      <c r="DCM80" s="876"/>
      <c r="DCN80" s="876"/>
      <c r="DCO80" s="876"/>
      <c r="DCP80" s="876"/>
      <c r="DCQ80" s="876"/>
      <c r="DCR80" s="876"/>
      <c r="DCS80" s="876"/>
      <c r="DCT80" s="876"/>
      <c r="DCU80" s="876"/>
      <c r="DCV80" s="876"/>
      <c r="DCW80" s="876"/>
      <c r="DCX80" s="876"/>
      <c r="DCY80" s="876"/>
      <c r="DCZ80" s="876"/>
      <c r="DDA80" s="876"/>
      <c r="DDB80" s="876"/>
      <c r="DDC80" s="876"/>
      <c r="DDD80" s="876"/>
      <c r="DDE80" s="876"/>
      <c r="DDF80" s="876"/>
      <c r="DDG80" s="876"/>
      <c r="DDH80" s="876"/>
      <c r="DDI80" s="876"/>
      <c r="DDJ80" s="876"/>
      <c r="DDK80" s="876"/>
      <c r="DDL80" s="876"/>
      <c r="DDM80" s="876"/>
      <c r="DDN80" s="876"/>
      <c r="DDO80" s="876"/>
      <c r="DDP80" s="876"/>
      <c r="DDQ80" s="876"/>
      <c r="DDR80" s="876"/>
      <c r="DDS80" s="876"/>
      <c r="DDT80" s="876"/>
      <c r="DDU80" s="876"/>
      <c r="DDV80" s="876"/>
      <c r="DDW80" s="876"/>
      <c r="DDX80" s="876"/>
      <c r="DDY80" s="876"/>
      <c r="DDZ80" s="876"/>
      <c r="DEA80" s="876"/>
      <c r="DEB80" s="876"/>
      <c r="DEC80" s="876"/>
      <c r="DED80" s="876"/>
      <c r="DEE80" s="876"/>
      <c r="DEF80" s="876"/>
      <c r="DEG80" s="876"/>
      <c r="DEH80" s="876"/>
      <c r="DEI80" s="876"/>
      <c r="DEJ80" s="876"/>
      <c r="DEK80" s="876"/>
      <c r="DEL80" s="876"/>
      <c r="DEM80" s="876"/>
      <c r="DEN80" s="876"/>
      <c r="DEO80" s="876"/>
      <c r="DEP80" s="876"/>
      <c r="DEQ80" s="876"/>
      <c r="DER80" s="876"/>
      <c r="DES80" s="876"/>
      <c r="DET80" s="876"/>
      <c r="DEU80" s="876"/>
      <c r="DEV80" s="876"/>
      <c r="DEW80" s="876"/>
      <c r="DEX80" s="876"/>
      <c r="DEY80" s="876"/>
      <c r="DEZ80" s="876"/>
      <c r="DFA80" s="876"/>
      <c r="DFB80" s="876"/>
      <c r="DFC80" s="876"/>
      <c r="DFD80" s="876"/>
      <c r="DFE80" s="876"/>
      <c r="DFF80" s="876"/>
      <c r="DFG80" s="876"/>
      <c r="DFH80" s="876"/>
      <c r="DFI80" s="876"/>
      <c r="DFJ80" s="876"/>
      <c r="DFK80" s="876"/>
      <c r="DFL80" s="876"/>
      <c r="DFM80" s="876"/>
      <c r="DFN80" s="876"/>
      <c r="DFO80" s="876"/>
      <c r="DFP80" s="876"/>
      <c r="DFQ80" s="876"/>
      <c r="DFR80" s="876"/>
      <c r="DFS80" s="876"/>
      <c r="DFT80" s="876"/>
      <c r="DFU80" s="876"/>
      <c r="DFV80" s="876"/>
      <c r="DFW80" s="876"/>
      <c r="DFX80" s="876"/>
      <c r="DFY80" s="876"/>
      <c r="DFZ80" s="876"/>
      <c r="DGA80" s="876"/>
      <c r="DGB80" s="876"/>
      <c r="DGC80" s="876"/>
      <c r="DGD80" s="876"/>
      <c r="DGE80" s="876"/>
      <c r="DGF80" s="876"/>
      <c r="DGG80" s="876"/>
      <c r="DGH80" s="876"/>
      <c r="DGI80" s="876"/>
      <c r="DGJ80" s="876"/>
      <c r="DGK80" s="876"/>
      <c r="DGL80" s="876"/>
      <c r="DGM80" s="876"/>
      <c r="DGN80" s="876"/>
      <c r="DGO80" s="876"/>
      <c r="DGP80" s="876"/>
      <c r="DGQ80" s="876"/>
      <c r="DGR80" s="876"/>
      <c r="DGS80" s="876"/>
      <c r="DGT80" s="876"/>
      <c r="DGU80" s="876"/>
      <c r="DGV80" s="876"/>
      <c r="DGW80" s="876"/>
      <c r="DGX80" s="876"/>
      <c r="DGY80" s="876"/>
      <c r="DGZ80" s="876"/>
      <c r="DHA80" s="876"/>
      <c r="DHB80" s="876"/>
      <c r="DHC80" s="876"/>
      <c r="DHD80" s="876"/>
      <c r="DHE80" s="876"/>
      <c r="DHF80" s="876"/>
      <c r="DHG80" s="876"/>
      <c r="DHH80" s="876"/>
      <c r="DHI80" s="876"/>
      <c r="DHJ80" s="876"/>
      <c r="DHK80" s="876"/>
      <c r="DHL80" s="876"/>
      <c r="DHM80" s="876"/>
      <c r="DHN80" s="876"/>
      <c r="DHO80" s="876"/>
      <c r="DHP80" s="876"/>
      <c r="DHQ80" s="876"/>
      <c r="DHR80" s="876"/>
      <c r="DHS80" s="876"/>
      <c r="DHT80" s="876"/>
      <c r="DHU80" s="876"/>
      <c r="DHV80" s="876"/>
      <c r="DHW80" s="876"/>
      <c r="DHX80" s="876"/>
      <c r="DHY80" s="876"/>
      <c r="DHZ80" s="876"/>
      <c r="DIA80" s="876"/>
      <c r="DIB80" s="876"/>
      <c r="DIC80" s="876"/>
      <c r="DID80" s="876"/>
      <c r="DIE80" s="876"/>
      <c r="DIF80" s="876"/>
      <c r="DIG80" s="876"/>
      <c r="DIH80" s="876"/>
      <c r="DII80" s="876"/>
      <c r="DIJ80" s="876"/>
      <c r="DIK80" s="876"/>
      <c r="DIL80" s="876"/>
      <c r="DIM80" s="876"/>
      <c r="DIN80" s="876"/>
      <c r="DIO80" s="876"/>
      <c r="DIP80" s="876"/>
      <c r="DIQ80" s="876"/>
      <c r="DIR80" s="876"/>
      <c r="DIS80" s="876"/>
      <c r="DIT80" s="876"/>
      <c r="DIU80" s="876"/>
      <c r="DIV80" s="876"/>
      <c r="DIW80" s="876"/>
      <c r="DIX80" s="876"/>
      <c r="DIY80" s="876"/>
      <c r="DIZ80" s="876"/>
      <c r="DJA80" s="876"/>
      <c r="DJB80" s="876"/>
      <c r="DJC80" s="876"/>
      <c r="DJD80" s="876"/>
      <c r="DJE80" s="876"/>
      <c r="DJF80" s="876"/>
      <c r="DJG80" s="876"/>
      <c r="DJH80" s="876"/>
      <c r="DJI80" s="876"/>
      <c r="DJJ80" s="876"/>
      <c r="DJK80" s="876"/>
      <c r="DJL80" s="876"/>
      <c r="DJM80" s="876"/>
      <c r="DJN80" s="876"/>
      <c r="DJO80" s="876"/>
      <c r="DJP80" s="876"/>
      <c r="DJQ80" s="876"/>
      <c r="DJR80" s="876"/>
      <c r="DJS80" s="876"/>
      <c r="DJT80" s="876"/>
      <c r="DJU80" s="876"/>
      <c r="DJV80" s="876"/>
      <c r="DJW80" s="876"/>
      <c r="DJX80" s="876"/>
      <c r="DJY80" s="876"/>
      <c r="DJZ80" s="876"/>
      <c r="DKA80" s="876"/>
      <c r="DKB80" s="876"/>
      <c r="DKC80" s="876"/>
      <c r="DKD80" s="876"/>
      <c r="DKE80" s="876"/>
      <c r="DKF80" s="876"/>
      <c r="DKG80" s="876"/>
      <c r="DKH80" s="876"/>
      <c r="DKI80" s="876"/>
      <c r="DKJ80" s="876"/>
      <c r="DKK80" s="876"/>
      <c r="DKL80" s="876"/>
      <c r="DKM80" s="876"/>
      <c r="DKN80" s="876"/>
      <c r="DKO80" s="876"/>
      <c r="DKP80" s="876"/>
      <c r="DKQ80" s="876"/>
      <c r="DKR80" s="876"/>
      <c r="DKS80" s="876"/>
      <c r="DKT80" s="876"/>
      <c r="DKU80" s="876"/>
      <c r="DKV80" s="876"/>
      <c r="DKW80" s="876"/>
      <c r="DKX80" s="876"/>
      <c r="DKY80" s="876"/>
      <c r="DKZ80" s="876"/>
      <c r="DLA80" s="876"/>
      <c r="DLB80" s="876"/>
      <c r="DLC80" s="876"/>
      <c r="DLD80" s="876"/>
      <c r="DLE80" s="876"/>
      <c r="DLF80" s="876"/>
      <c r="DLG80" s="876"/>
      <c r="DLH80" s="876"/>
      <c r="DLI80" s="876"/>
      <c r="DLJ80" s="876"/>
      <c r="DLK80" s="876"/>
      <c r="DLL80" s="876"/>
      <c r="DLM80" s="876"/>
      <c r="DLN80" s="876"/>
      <c r="DLO80" s="876"/>
      <c r="DLP80" s="876"/>
      <c r="DLQ80" s="876"/>
      <c r="DLR80" s="876"/>
      <c r="DLS80" s="876"/>
      <c r="DLT80" s="876"/>
      <c r="DLU80" s="876"/>
      <c r="DLV80" s="876"/>
      <c r="DLW80" s="876"/>
      <c r="DLX80" s="876"/>
      <c r="DLY80" s="876"/>
      <c r="DLZ80" s="876"/>
      <c r="DMA80" s="876"/>
      <c r="DMB80" s="876"/>
      <c r="DMC80" s="876"/>
      <c r="DMD80" s="876"/>
      <c r="DME80" s="876"/>
      <c r="DMF80" s="876"/>
      <c r="DMG80" s="876"/>
      <c r="DMH80" s="876"/>
      <c r="DMI80" s="876"/>
      <c r="DMJ80" s="876"/>
      <c r="DMK80" s="876"/>
      <c r="DML80" s="876"/>
      <c r="DMM80" s="876"/>
      <c r="DMN80" s="876"/>
      <c r="DMO80" s="876"/>
      <c r="DMP80" s="876"/>
      <c r="DMQ80" s="876"/>
      <c r="DMR80" s="876"/>
      <c r="DMS80" s="876"/>
      <c r="DMT80" s="876"/>
      <c r="DMU80" s="876"/>
      <c r="DMV80" s="876"/>
      <c r="DMW80" s="876"/>
      <c r="DMX80" s="876"/>
      <c r="DMY80" s="876"/>
      <c r="DMZ80" s="876"/>
      <c r="DNA80" s="876"/>
      <c r="DNB80" s="876"/>
      <c r="DNC80" s="876"/>
      <c r="DND80" s="876"/>
      <c r="DNE80" s="876"/>
      <c r="DNF80" s="876"/>
      <c r="DNG80" s="876"/>
      <c r="DNH80" s="876"/>
      <c r="DNI80" s="876"/>
      <c r="DNJ80" s="876"/>
      <c r="DNK80" s="876"/>
      <c r="DNL80" s="876"/>
      <c r="DNM80" s="876"/>
      <c r="DNN80" s="876"/>
      <c r="DNO80" s="876"/>
      <c r="DNP80" s="876"/>
      <c r="DNQ80" s="876"/>
      <c r="DNR80" s="876"/>
      <c r="DNS80" s="876"/>
      <c r="DNT80" s="876"/>
      <c r="DNU80" s="876"/>
      <c r="DNV80" s="876"/>
      <c r="DNW80" s="876"/>
      <c r="DNX80" s="876"/>
      <c r="DNY80" s="876"/>
      <c r="DNZ80" s="876"/>
      <c r="DOA80" s="876"/>
      <c r="DOB80" s="876"/>
      <c r="DOC80" s="876"/>
      <c r="DOD80" s="876"/>
      <c r="DOE80" s="876"/>
      <c r="DOF80" s="876"/>
      <c r="DOG80" s="876"/>
      <c r="DOH80" s="876"/>
      <c r="DOI80" s="876"/>
      <c r="DOJ80" s="876"/>
      <c r="DOK80" s="876"/>
      <c r="DOL80" s="876"/>
      <c r="DOM80" s="876"/>
      <c r="DON80" s="876"/>
      <c r="DOO80" s="876"/>
      <c r="DOP80" s="876"/>
      <c r="DOQ80" s="876"/>
      <c r="DOR80" s="876"/>
      <c r="DOS80" s="876"/>
      <c r="DOT80" s="876"/>
      <c r="DOU80" s="876"/>
      <c r="DOV80" s="876"/>
      <c r="DOW80" s="876"/>
      <c r="DOX80" s="876"/>
      <c r="DOY80" s="876"/>
      <c r="DOZ80" s="876"/>
      <c r="DPA80" s="876"/>
      <c r="DPB80" s="876"/>
      <c r="DPC80" s="876"/>
      <c r="DPD80" s="876"/>
      <c r="DPE80" s="876"/>
      <c r="DPF80" s="876"/>
      <c r="DPG80" s="876"/>
      <c r="DPH80" s="876"/>
      <c r="DPI80" s="876"/>
      <c r="DPJ80" s="876"/>
      <c r="DPK80" s="876"/>
      <c r="DPL80" s="876"/>
      <c r="DPM80" s="876"/>
      <c r="DPN80" s="876"/>
      <c r="DPO80" s="876"/>
      <c r="DPP80" s="876"/>
      <c r="DPQ80" s="876"/>
      <c r="DPR80" s="876"/>
      <c r="DPS80" s="876"/>
      <c r="DPT80" s="876"/>
      <c r="DPU80" s="876"/>
      <c r="DPV80" s="876"/>
      <c r="DPW80" s="876"/>
      <c r="DPX80" s="876"/>
      <c r="DPY80" s="876"/>
      <c r="DPZ80" s="876"/>
      <c r="DQA80" s="876"/>
      <c r="DQB80" s="876"/>
      <c r="DQC80" s="876"/>
      <c r="DQD80" s="876"/>
      <c r="DQE80" s="876"/>
      <c r="DQF80" s="876"/>
      <c r="DQG80" s="876"/>
      <c r="DQH80" s="876"/>
      <c r="DQI80" s="876"/>
      <c r="DQJ80" s="876"/>
      <c r="DQK80" s="876"/>
      <c r="DQL80" s="876"/>
      <c r="DQM80" s="876"/>
      <c r="DQN80" s="876"/>
      <c r="DQO80" s="876"/>
      <c r="DQP80" s="876"/>
      <c r="DQQ80" s="876"/>
      <c r="DQR80" s="876"/>
      <c r="DQS80" s="876"/>
      <c r="DQT80" s="876"/>
      <c r="DQU80" s="876"/>
      <c r="DQV80" s="876"/>
      <c r="DQW80" s="876"/>
      <c r="DQX80" s="876"/>
      <c r="DQY80" s="876"/>
      <c r="DQZ80" s="876"/>
      <c r="DRA80" s="876"/>
      <c r="DRB80" s="876"/>
      <c r="DRC80" s="876"/>
      <c r="DRD80" s="876"/>
      <c r="DRE80" s="876"/>
      <c r="DRF80" s="876"/>
      <c r="DRG80" s="876"/>
      <c r="DRH80" s="876"/>
      <c r="DRI80" s="876"/>
      <c r="DRJ80" s="876"/>
      <c r="DRK80" s="876"/>
      <c r="DRL80" s="876"/>
      <c r="DRM80" s="876"/>
      <c r="DRN80" s="876"/>
      <c r="DRO80" s="876"/>
      <c r="DRP80" s="876"/>
      <c r="DRQ80" s="876"/>
      <c r="DRR80" s="876"/>
      <c r="DRS80" s="876"/>
      <c r="DRT80" s="876"/>
      <c r="DRU80" s="876"/>
      <c r="DRV80" s="876"/>
      <c r="DRW80" s="876"/>
      <c r="DRX80" s="876"/>
      <c r="DRY80" s="876"/>
      <c r="DRZ80" s="876"/>
      <c r="DSA80" s="876"/>
      <c r="DSB80" s="876"/>
      <c r="DSC80" s="876"/>
      <c r="DSD80" s="876"/>
      <c r="DSE80" s="876"/>
      <c r="DSF80" s="876"/>
      <c r="DSG80" s="876"/>
      <c r="DSH80" s="876"/>
      <c r="DSI80" s="876"/>
      <c r="DSJ80" s="876"/>
      <c r="DSK80" s="876"/>
      <c r="DSL80" s="876"/>
      <c r="DSM80" s="876"/>
      <c r="DSN80" s="876"/>
      <c r="DSO80" s="876"/>
      <c r="DSP80" s="876"/>
      <c r="DSQ80" s="876"/>
      <c r="DSR80" s="876"/>
      <c r="DSS80" s="876"/>
      <c r="DST80" s="876"/>
      <c r="DSU80" s="876"/>
      <c r="DSV80" s="876"/>
      <c r="DSW80" s="876"/>
      <c r="DSX80" s="876"/>
      <c r="DSY80" s="876"/>
      <c r="DSZ80" s="876"/>
      <c r="DTA80" s="876"/>
      <c r="DTB80" s="876"/>
      <c r="DTC80" s="876"/>
      <c r="DTD80" s="876"/>
      <c r="DTE80" s="876"/>
      <c r="DTF80" s="876"/>
      <c r="DTG80" s="876"/>
      <c r="DTH80" s="876"/>
      <c r="DTI80" s="876"/>
      <c r="DTJ80" s="876"/>
      <c r="DTK80" s="876"/>
      <c r="DTL80" s="876"/>
      <c r="DTM80" s="876"/>
      <c r="DTN80" s="876"/>
      <c r="DTO80" s="876"/>
      <c r="DTP80" s="876"/>
      <c r="DTQ80" s="876"/>
      <c r="DTR80" s="876"/>
      <c r="DTS80" s="876"/>
      <c r="DTT80" s="876"/>
      <c r="DTU80" s="876"/>
      <c r="DTV80" s="876"/>
      <c r="DTW80" s="876"/>
      <c r="DTX80" s="876"/>
      <c r="DTY80" s="876"/>
      <c r="DTZ80" s="876"/>
      <c r="DUA80" s="876"/>
      <c r="DUB80" s="876"/>
      <c r="DUC80" s="876"/>
      <c r="DUD80" s="876"/>
      <c r="DUE80" s="876"/>
      <c r="DUF80" s="876"/>
      <c r="DUG80" s="876"/>
      <c r="DUH80" s="876"/>
      <c r="DUI80" s="876"/>
      <c r="DUJ80" s="876"/>
      <c r="DUK80" s="876"/>
      <c r="DUL80" s="876"/>
      <c r="DUM80" s="876"/>
      <c r="DUN80" s="876"/>
      <c r="DUO80" s="876"/>
      <c r="DUP80" s="876"/>
      <c r="DUQ80" s="876"/>
      <c r="DUR80" s="876"/>
      <c r="DUS80" s="876"/>
      <c r="DUT80" s="876"/>
      <c r="DUU80" s="876"/>
      <c r="DUV80" s="876"/>
      <c r="DUW80" s="876"/>
      <c r="DUX80" s="876"/>
      <c r="DUY80" s="876"/>
      <c r="DUZ80" s="876"/>
      <c r="DVA80" s="876"/>
      <c r="DVB80" s="876"/>
      <c r="DVC80" s="876"/>
      <c r="DVD80" s="876"/>
      <c r="DVE80" s="876"/>
      <c r="DVF80" s="876"/>
      <c r="DVG80" s="876"/>
      <c r="DVH80" s="876"/>
      <c r="DVI80" s="876"/>
      <c r="DVJ80" s="876"/>
      <c r="DVK80" s="876"/>
      <c r="DVL80" s="876"/>
      <c r="DVM80" s="876"/>
      <c r="DVN80" s="876"/>
      <c r="DVO80" s="876"/>
      <c r="DVP80" s="876"/>
      <c r="DVQ80" s="876"/>
      <c r="DVR80" s="876"/>
      <c r="DVS80" s="876"/>
      <c r="DVT80" s="876"/>
      <c r="DVU80" s="876"/>
      <c r="DVV80" s="876"/>
      <c r="DVW80" s="876"/>
      <c r="DVX80" s="876"/>
      <c r="DVY80" s="876"/>
      <c r="DVZ80" s="876"/>
      <c r="DWA80" s="876"/>
      <c r="DWB80" s="876"/>
      <c r="DWC80" s="876"/>
      <c r="DWD80" s="876"/>
      <c r="DWE80" s="876"/>
      <c r="DWF80" s="876"/>
      <c r="DWG80" s="876"/>
      <c r="DWH80" s="876"/>
      <c r="DWI80" s="876"/>
      <c r="DWJ80" s="876"/>
      <c r="DWK80" s="876"/>
      <c r="DWL80" s="876"/>
      <c r="DWM80" s="876"/>
      <c r="DWN80" s="876"/>
      <c r="DWO80" s="876"/>
      <c r="DWP80" s="876"/>
      <c r="DWQ80" s="876"/>
      <c r="DWR80" s="876"/>
      <c r="DWS80" s="876"/>
      <c r="DWT80" s="876"/>
      <c r="DWU80" s="876"/>
      <c r="DWV80" s="876"/>
      <c r="DWW80" s="876"/>
      <c r="DWX80" s="876"/>
      <c r="DWY80" s="876"/>
      <c r="DWZ80" s="876"/>
      <c r="DXA80" s="876"/>
      <c r="DXB80" s="876"/>
      <c r="DXC80" s="876"/>
      <c r="DXD80" s="876"/>
      <c r="DXE80" s="876"/>
      <c r="DXF80" s="876"/>
      <c r="DXG80" s="876"/>
      <c r="DXH80" s="876"/>
      <c r="DXI80" s="876"/>
      <c r="DXJ80" s="876"/>
      <c r="DXK80" s="876"/>
      <c r="DXL80" s="876"/>
      <c r="DXM80" s="876"/>
      <c r="DXN80" s="876"/>
      <c r="DXO80" s="876"/>
      <c r="DXP80" s="876"/>
      <c r="DXQ80" s="876"/>
      <c r="DXR80" s="876"/>
      <c r="DXS80" s="876"/>
      <c r="DXT80" s="876"/>
      <c r="DXU80" s="876"/>
      <c r="DXV80" s="876"/>
      <c r="DXW80" s="876"/>
      <c r="DXX80" s="876"/>
      <c r="DXY80" s="876"/>
      <c r="DXZ80" s="876"/>
      <c r="DYA80" s="876"/>
      <c r="DYB80" s="876"/>
      <c r="DYC80" s="876"/>
      <c r="DYD80" s="876"/>
      <c r="DYE80" s="876"/>
      <c r="DYF80" s="876"/>
      <c r="DYG80" s="876"/>
      <c r="DYH80" s="876"/>
      <c r="DYI80" s="876"/>
      <c r="DYJ80" s="876"/>
      <c r="DYK80" s="876"/>
      <c r="DYL80" s="876"/>
      <c r="DYM80" s="876"/>
      <c r="DYN80" s="876"/>
      <c r="DYO80" s="876"/>
      <c r="DYP80" s="876"/>
      <c r="DYQ80" s="876"/>
      <c r="DYR80" s="876"/>
      <c r="DYS80" s="876"/>
      <c r="DYT80" s="876"/>
      <c r="DYU80" s="876"/>
      <c r="DYV80" s="876"/>
      <c r="DYW80" s="876"/>
      <c r="DYX80" s="876"/>
      <c r="DYY80" s="876"/>
      <c r="DYZ80" s="876"/>
      <c r="DZA80" s="876"/>
      <c r="DZB80" s="876"/>
      <c r="DZC80" s="876"/>
      <c r="DZD80" s="876"/>
      <c r="DZE80" s="876"/>
      <c r="DZF80" s="876"/>
      <c r="DZG80" s="876"/>
      <c r="DZH80" s="876"/>
      <c r="DZI80" s="876"/>
      <c r="DZJ80" s="876"/>
      <c r="DZK80" s="876"/>
      <c r="DZL80" s="876"/>
      <c r="DZM80" s="876"/>
      <c r="DZN80" s="876"/>
      <c r="DZO80" s="876"/>
      <c r="DZP80" s="876"/>
      <c r="DZQ80" s="876"/>
      <c r="DZR80" s="876"/>
      <c r="DZS80" s="876"/>
      <c r="DZT80" s="876"/>
      <c r="DZU80" s="876"/>
      <c r="DZV80" s="876"/>
      <c r="DZW80" s="876"/>
      <c r="DZX80" s="876"/>
      <c r="DZY80" s="876"/>
      <c r="DZZ80" s="876"/>
      <c r="EAA80" s="876"/>
      <c r="EAB80" s="876"/>
      <c r="EAC80" s="876"/>
      <c r="EAD80" s="876"/>
      <c r="EAE80" s="876"/>
      <c r="EAF80" s="876"/>
      <c r="EAG80" s="876"/>
      <c r="EAH80" s="876"/>
      <c r="EAI80" s="876"/>
      <c r="EAJ80" s="876"/>
      <c r="EAK80" s="876"/>
      <c r="EAL80" s="876"/>
      <c r="EAM80" s="876"/>
      <c r="EAN80" s="876"/>
      <c r="EAO80" s="876"/>
      <c r="EAP80" s="876"/>
      <c r="EAQ80" s="876"/>
      <c r="EAR80" s="876"/>
      <c r="EAS80" s="876"/>
      <c r="EAT80" s="876"/>
      <c r="EAU80" s="876"/>
      <c r="EAV80" s="876"/>
      <c r="EAW80" s="876"/>
      <c r="EAX80" s="876"/>
      <c r="EAY80" s="876"/>
      <c r="EAZ80" s="876"/>
      <c r="EBA80" s="876"/>
      <c r="EBB80" s="876"/>
      <c r="EBC80" s="876"/>
      <c r="EBD80" s="876"/>
      <c r="EBE80" s="876"/>
      <c r="EBF80" s="876"/>
      <c r="EBG80" s="876"/>
      <c r="EBH80" s="876"/>
      <c r="EBI80" s="876"/>
      <c r="EBJ80" s="876"/>
      <c r="EBK80" s="876"/>
      <c r="EBL80" s="876"/>
      <c r="EBM80" s="876"/>
      <c r="EBN80" s="876"/>
      <c r="EBO80" s="876"/>
      <c r="EBP80" s="876"/>
      <c r="EBQ80" s="876"/>
      <c r="EBR80" s="876"/>
      <c r="EBS80" s="876"/>
      <c r="EBT80" s="876"/>
      <c r="EBU80" s="876"/>
      <c r="EBV80" s="876"/>
      <c r="EBW80" s="876"/>
      <c r="EBX80" s="876"/>
      <c r="EBY80" s="876"/>
      <c r="EBZ80" s="876"/>
      <c r="ECA80" s="876"/>
      <c r="ECB80" s="876"/>
      <c r="ECC80" s="876"/>
      <c r="ECD80" s="876"/>
      <c r="ECE80" s="876"/>
      <c r="ECF80" s="876"/>
      <c r="ECG80" s="876"/>
      <c r="ECH80" s="876"/>
      <c r="ECI80" s="876"/>
      <c r="ECJ80" s="876"/>
      <c r="ECK80" s="876"/>
      <c r="ECL80" s="876"/>
      <c r="ECM80" s="876"/>
      <c r="ECN80" s="876"/>
      <c r="ECO80" s="876"/>
      <c r="ECP80" s="876"/>
      <c r="ECQ80" s="876"/>
      <c r="ECR80" s="876"/>
      <c r="ECS80" s="876"/>
      <c r="ECT80" s="876"/>
      <c r="ECU80" s="876"/>
      <c r="ECV80" s="876"/>
      <c r="ECW80" s="876"/>
      <c r="ECX80" s="876"/>
      <c r="ECY80" s="876"/>
      <c r="ECZ80" s="876"/>
      <c r="EDA80" s="876"/>
      <c r="EDB80" s="876"/>
      <c r="EDC80" s="876"/>
      <c r="EDD80" s="876"/>
      <c r="EDE80" s="876"/>
      <c r="EDF80" s="876"/>
      <c r="EDG80" s="876"/>
      <c r="EDH80" s="876"/>
      <c r="EDI80" s="876"/>
      <c r="EDJ80" s="876"/>
      <c r="EDK80" s="876"/>
      <c r="EDL80" s="876"/>
      <c r="EDM80" s="876"/>
      <c r="EDN80" s="876"/>
      <c r="EDO80" s="876"/>
      <c r="EDP80" s="876"/>
      <c r="EDQ80" s="876"/>
      <c r="EDR80" s="876"/>
      <c r="EDS80" s="876"/>
      <c r="EDT80" s="876"/>
      <c r="EDU80" s="876"/>
      <c r="EDV80" s="876"/>
      <c r="EDW80" s="876"/>
      <c r="EDX80" s="876"/>
      <c r="EDY80" s="876"/>
      <c r="EDZ80" s="876"/>
      <c r="EEA80" s="876"/>
      <c r="EEB80" s="876"/>
      <c r="EEC80" s="876"/>
      <c r="EED80" s="876"/>
      <c r="EEE80" s="876"/>
      <c r="EEF80" s="876"/>
      <c r="EEG80" s="876"/>
      <c r="EEH80" s="876"/>
      <c r="EEI80" s="876"/>
      <c r="EEJ80" s="876"/>
      <c r="EEK80" s="876"/>
      <c r="EEL80" s="876"/>
      <c r="EEM80" s="876"/>
      <c r="EEN80" s="876"/>
      <c r="EEO80" s="876"/>
      <c r="EEP80" s="876"/>
      <c r="EEQ80" s="876"/>
      <c r="EER80" s="876"/>
      <c r="EES80" s="876"/>
      <c r="EET80" s="876"/>
      <c r="EEU80" s="876"/>
      <c r="EEV80" s="876"/>
      <c r="EEW80" s="876"/>
      <c r="EEX80" s="876"/>
      <c r="EEY80" s="876"/>
      <c r="EEZ80" s="876"/>
      <c r="EFA80" s="876"/>
      <c r="EFB80" s="876"/>
      <c r="EFC80" s="876"/>
      <c r="EFD80" s="876"/>
      <c r="EFE80" s="876"/>
      <c r="EFF80" s="876"/>
      <c r="EFG80" s="876"/>
      <c r="EFH80" s="876"/>
      <c r="EFI80" s="876"/>
      <c r="EFJ80" s="876"/>
      <c r="EFK80" s="876"/>
      <c r="EFL80" s="876"/>
      <c r="EFM80" s="876"/>
      <c r="EFN80" s="876"/>
      <c r="EFO80" s="876"/>
      <c r="EFP80" s="876"/>
      <c r="EFQ80" s="876"/>
      <c r="EFR80" s="876"/>
      <c r="EFS80" s="876"/>
      <c r="EFT80" s="876"/>
      <c r="EFU80" s="876"/>
      <c r="EFV80" s="876"/>
      <c r="EFW80" s="876"/>
      <c r="EFX80" s="876"/>
      <c r="EFY80" s="876"/>
      <c r="EFZ80" s="876"/>
      <c r="EGA80" s="876"/>
      <c r="EGB80" s="876"/>
      <c r="EGC80" s="876"/>
      <c r="EGD80" s="876"/>
      <c r="EGE80" s="876"/>
      <c r="EGF80" s="876"/>
      <c r="EGG80" s="876"/>
      <c r="EGH80" s="876"/>
      <c r="EGI80" s="876"/>
      <c r="EGJ80" s="876"/>
      <c r="EGK80" s="876"/>
      <c r="EGL80" s="876"/>
      <c r="EGM80" s="876"/>
      <c r="EGN80" s="876"/>
      <c r="EGO80" s="876"/>
      <c r="EGP80" s="876"/>
      <c r="EGQ80" s="876"/>
      <c r="EGR80" s="876"/>
      <c r="EGS80" s="876"/>
      <c r="EGT80" s="876"/>
      <c r="EGU80" s="876"/>
      <c r="EGV80" s="876"/>
      <c r="EGW80" s="876"/>
      <c r="EGX80" s="876"/>
      <c r="EGY80" s="876"/>
      <c r="EGZ80" s="876"/>
      <c r="EHA80" s="876"/>
      <c r="EHB80" s="876"/>
      <c r="EHC80" s="876"/>
      <c r="EHD80" s="876"/>
      <c r="EHE80" s="876"/>
      <c r="EHF80" s="876"/>
      <c r="EHG80" s="876"/>
      <c r="EHH80" s="876"/>
      <c r="EHI80" s="876"/>
      <c r="EHJ80" s="876"/>
      <c r="EHK80" s="876"/>
      <c r="EHL80" s="876"/>
      <c r="EHM80" s="876"/>
      <c r="EHN80" s="876"/>
      <c r="EHO80" s="876"/>
      <c r="EHP80" s="876"/>
      <c r="EHQ80" s="876"/>
      <c r="EHR80" s="876"/>
      <c r="EHS80" s="876"/>
      <c r="EHT80" s="876"/>
      <c r="EHU80" s="876"/>
      <c r="EHV80" s="876"/>
      <c r="EHW80" s="876"/>
      <c r="EHX80" s="876"/>
      <c r="EHY80" s="876"/>
      <c r="EHZ80" s="876"/>
      <c r="EIA80" s="876"/>
      <c r="EIB80" s="876"/>
      <c r="EIC80" s="876"/>
      <c r="EID80" s="876"/>
      <c r="EIE80" s="876"/>
      <c r="EIF80" s="876"/>
      <c r="EIG80" s="876"/>
      <c r="EIH80" s="876"/>
      <c r="EII80" s="876"/>
      <c r="EIJ80" s="876"/>
      <c r="EIK80" s="876"/>
      <c r="EIL80" s="876"/>
      <c r="EIM80" s="876"/>
      <c r="EIN80" s="876"/>
      <c r="EIO80" s="876"/>
      <c r="EIP80" s="876"/>
      <c r="EIQ80" s="876"/>
      <c r="EIR80" s="876"/>
      <c r="EIS80" s="876"/>
      <c r="EIT80" s="876"/>
      <c r="EIU80" s="876"/>
      <c r="EIV80" s="876"/>
      <c r="EIW80" s="876"/>
      <c r="EIX80" s="876"/>
      <c r="EIY80" s="876"/>
      <c r="EIZ80" s="876"/>
      <c r="EJA80" s="876"/>
      <c r="EJB80" s="876"/>
      <c r="EJC80" s="876"/>
      <c r="EJD80" s="876"/>
      <c r="EJE80" s="876"/>
      <c r="EJF80" s="876"/>
      <c r="EJG80" s="876"/>
      <c r="EJH80" s="876"/>
      <c r="EJI80" s="876"/>
      <c r="EJJ80" s="876"/>
      <c r="EJK80" s="876"/>
      <c r="EJL80" s="876"/>
      <c r="EJM80" s="876"/>
      <c r="EJN80" s="876"/>
      <c r="EJO80" s="876"/>
      <c r="EJP80" s="876"/>
      <c r="EJQ80" s="876"/>
      <c r="EJR80" s="876"/>
      <c r="EJS80" s="876"/>
      <c r="EJT80" s="876"/>
      <c r="EJU80" s="876"/>
      <c r="EJV80" s="876"/>
      <c r="EJW80" s="876"/>
      <c r="EJX80" s="876"/>
      <c r="EJY80" s="876"/>
      <c r="EJZ80" s="876"/>
      <c r="EKA80" s="876"/>
      <c r="EKB80" s="876"/>
      <c r="EKC80" s="876"/>
      <c r="EKD80" s="876"/>
      <c r="EKE80" s="876"/>
      <c r="EKF80" s="876"/>
      <c r="EKG80" s="876"/>
      <c r="EKH80" s="876"/>
      <c r="EKI80" s="876"/>
      <c r="EKJ80" s="876"/>
      <c r="EKK80" s="876"/>
      <c r="EKL80" s="876"/>
      <c r="EKM80" s="876"/>
      <c r="EKN80" s="876"/>
      <c r="EKO80" s="876"/>
      <c r="EKP80" s="876"/>
      <c r="EKQ80" s="876"/>
      <c r="EKR80" s="876"/>
      <c r="EKS80" s="876"/>
      <c r="EKT80" s="876"/>
      <c r="EKU80" s="876"/>
      <c r="EKV80" s="876"/>
      <c r="EKW80" s="876"/>
      <c r="EKX80" s="876"/>
      <c r="EKY80" s="876"/>
      <c r="EKZ80" s="876"/>
      <c r="ELA80" s="876"/>
      <c r="ELB80" s="876"/>
      <c r="ELC80" s="876"/>
      <c r="ELD80" s="876"/>
      <c r="ELE80" s="876"/>
      <c r="ELF80" s="876"/>
      <c r="ELG80" s="876"/>
      <c r="ELH80" s="876"/>
      <c r="ELI80" s="876"/>
      <c r="ELJ80" s="876"/>
      <c r="ELK80" s="876"/>
      <c r="ELL80" s="876"/>
      <c r="ELM80" s="876"/>
      <c r="ELN80" s="876"/>
      <c r="ELO80" s="876"/>
      <c r="ELP80" s="876"/>
      <c r="ELQ80" s="876"/>
      <c r="ELR80" s="876"/>
      <c r="ELS80" s="876"/>
      <c r="ELT80" s="876"/>
      <c r="ELU80" s="876"/>
      <c r="ELV80" s="876"/>
      <c r="ELW80" s="876"/>
      <c r="ELX80" s="876"/>
      <c r="ELY80" s="876"/>
      <c r="ELZ80" s="876"/>
      <c r="EMA80" s="876"/>
      <c r="EMB80" s="876"/>
      <c r="EMC80" s="876"/>
      <c r="EMD80" s="876"/>
      <c r="EME80" s="876"/>
      <c r="EMF80" s="876"/>
      <c r="EMG80" s="876"/>
      <c r="EMH80" s="876"/>
      <c r="EMI80" s="876"/>
      <c r="EMJ80" s="876"/>
      <c r="EMK80" s="876"/>
      <c r="EML80" s="876"/>
      <c r="EMM80" s="876"/>
      <c r="EMN80" s="876"/>
      <c r="EMO80" s="876"/>
      <c r="EMP80" s="876"/>
      <c r="EMQ80" s="876"/>
      <c r="EMR80" s="876"/>
      <c r="EMS80" s="876"/>
      <c r="EMT80" s="876"/>
      <c r="EMU80" s="876"/>
      <c r="EMV80" s="876"/>
      <c r="EMW80" s="876"/>
      <c r="EMX80" s="876"/>
      <c r="EMY80" s="876"/>
      <c r="EMZ80" s="876"/>
      <c r="ENA80" s="876"/>
      <c r="ENB80" s="876"/>
      <c r="ENC80" s="876"/>
      <c r="END80" s="876"/>
      <c r="ENE80" s="876"/>
      <c r="ENF80" s="876"/>
      <c r="ENG80" s="876"/>
      <c r="ENH80" s="876"/>
      <c r="ENI80" s="876"/>
      <c r="ENJ80" s="876"/>
      <c r="ENK80" s="876"/>
      <c r="ENL80" s="876"/>
      <c r="ENM80" s="876"/>
      <c r="ENN80" s="876"/>
      <c r="ENO80" s="876"/>
      <c r="ENP80" s="876"/>
      <c r="ENQ80" s="876"/>
      <c r="ENR80" s="876"/>
      <c r="ENS80" s="876"/>
      <c r="ENT80" s="876"/>
      <c r="ENU80" s="876"/>
      <c r="ENV80" s="876"/>
      <c r="ENW80" s="876"/>
      <c r="ENX80" s="876"/>
      <c r="ENY80" s="876"/>
      <c r="ENZ80" s="876"/>
      <c r="EOA80" s="876"/>
      <c r="EOB80" s="876"/>
      <c r="EOC80" s="876"/>
      <c r="EOD80" s="876"/>
      <c r="EOE80" s="876"/>
      <c r="EOF80" s="876"/>
      <c r="EOG80" s="876"/>
      <c r="EOH80" s="876"/>
      <c r="EOI80" s="876"/>
      <c r="EOJ80" s="876"/>
      <c r="EOK80" s="876"/>
      <c r="EOL80" s="876"/>
      <c r="EOM80" s="876"/>
      <c r="EON80" s="876"/>
      <c r="EOO80" s="876"/>
      <c r="EOP80" s="876"/>
      <c r="EOQ80" s="876"/>
      <c r="EOR80" s="876"/>
      <c r="EOS80" s="876"/>
      <c r="EOT80" s="876"/>
      <c r="EOU80" s="876"/>
      <c r="EOV80" s="876"/>
      <c r="EOW80" s="876"/>
      <c r="EOX80" s="876"/>
      <c r="EOY80" s="876"/>
      <c r="EOZ80" s="876"/>
      <c r="EPA80" s="876"/>
      <c r="EPB80" s="876"/>
      <c r="EPC80" s="876"/>
      <c r="EPD80" s="876"/>
      <c r="EPE80" s="876"/>
      <c r="EPF80" s="876"/>
      <c r="EPG80" s="876"/>
      <c r="EPH80" s="876"/>
      <c r="EPI80" s="876"/>
      <c r="EPJ80" s="876"/>
      <c r="EPK80" s="876"/>
      <c r="EPL80" s="876"/>
      <c r="EPM80" s="876"/>
      <c r="EPN80" s="876"/>
      <c r="EPO80" s="876"/>
      <c r="EPP80" s="876"/>
      <c r="EPQ80" s="876"/>
      <c r="EPR80" s="876"/>
      <c r="EPS80" s="876"/>
      <c r="EPT80" s="876"/>
      <c r="EPU80" s="876"/>
      <c r="EPV80" s="876"/>
      <c r="EPW80" s="876"/>
      <c r="EPX80" s="876"/>
      <c r="EPY80" s="876"/>
      <c r="EPZ80" s="876"/>
      <c r="EQA80" s="876"/>
      <c r="EQB80" s="876"/>
      <c r="EQC80" s="876"/>
      <c r="EQD80" s="876"/>
      <c r="EQE80" s="876"/>
      <c r="EQF80" s="876"/>
      <c r="EQG80" s="876"/>
      <c r="EQH80" s="876"/>
      <c r="EQI80" s="876"/>
      <c r="EQJ80" s="876"/>
      <c r="EQK80" s="876"/>
      <c r="EQL80" s="876"/>
      <c r="EQM80" s="876"/>
      <c r="EQN80" s="876"/>
      <c r="EQO80" s="876"/>
      <c r="EQP80" s="876"/>
      <c r="EQQ80" s="876"/>
      <c r="EQR80" s="876"/>
      <c r="EQS80" s="876"/>
      <c r="EQT80" s="876"/>
      <c r="EQU80" s="876"/>
      <c r="EQV80" s="876"/>
      <c r="EQW80" s="876"/>
      <c r="EQX80" s="876"/>
      <c r="EQY80" s="876"/>
      <c r="EQZ80" s="876"/>
      <c r="ERA80" s="876"/>
      <c r="ERB80" s="876"/>
      <c r="ERC80" s="876"/>
      <c r="ERD80" s="876"/>
      <c r="ERE80" s="876"/>
      <c r="ERF80" s="876"/>
      <c r="ERG80" s="876"/>
      <c r="ERH80" s="876"/>
      <c r="ERI80" s="876"/>
      <c r="ERJ80" s="876"/>
      <c r="ERK80" s="876"/>
      <c r="ERL80" s="876"/>
      <c r="ERM80" s="876"/>
      <c r="ERN80" s="876"/>
      <c r="ERO80" s="876"/>
      <c r="ERP80" s="876"/>
      <c r="ERQ80" s="876"/>
      <c r="ERR80" s="876"/>
      <c r="ERS80" s="876"/>
      <c r="ERT80" s="876"/>
      <c r="ERU80" s="876"/>
      <c r="ERV80" s="876"/>
      <c r="ERW80" s="876"/>
      <c r="ERX80" s="876"/>
      <c r="ERY80" s="876"/>
      <c r="ERZ80" s="876"/>
      <c r="ESA80" s="876"/>
      <c r="ESB80" s="876"/>
      <c r="ESC80" s="876"/>
      <c r="ESD80" s="876"/>
      <c r="ESE80" s="876"/>
      <c r="ESF80" s="876"/>
      <c r="ESG80" s="876"/>
      <c r="ESH80" s="876"/>
      <c r="ESI80" s="876"/>
      <c r="ESJ80" s="876"/>
      <c r="ESK80" s="876"/>
      <c r="ESL80" s="876"/>
      <c r="ESM80" s="876"/>
      <c r="ESN80" s="876"/>
      <c r="ESO80" s="876"/>
      <c r="ESP80" s="876"/>
      <c r="ESQ80" s="876"/>
      <c r="ESR80" s="876"/>
      <c r="ESS80" s="876"/>
      <c r="EST80" s="876"/>
      <c r="ESU80" s="876"/>
      <c r="ESV80" s="876"/>
      <c r="ESW80" s="876"/>
      <c r="ESX80" s="876"/>
      <c r="ESY80" s="876"/>
      <c r="ESZ80" s="876"/>
      <c r="ETA80" s="876"/>
      <c r="ETB80" s="876"/>
      <c r="ETC80" s="876"/>
      <c r="ETD80" s="876"/>
      <c r="ETE80" s="876"/>
      <c r="ETF80" s="876"/>
      <c r="ETG80" s="876"/>
      <c r="ETH80" s="876"/>
      <c r="ETI80" s="876"/>
      <c r="ETJ80" s="876"/>
      <c r="ETK80" s="876"/>
      <c r="ETL80" s="876"/>
      <c r="ETM80" s="876"/>
      <c r="ETN80" s="876"/>
      <c r="ETO80" s="876"/>
      <c r="ETP80" s="876"/>
      <c r="ETQ80" s="876"/>
      <c r="ETR80" s="876"/>
      <c r="ETS80" s="876"/>
      <c r="ETT80" s="876"/>
      <c r="ETU80" s="876"/>
      <c r="ETV80" s="876"/>
      <c r="ETW80" s="876"/>
      <c r="ETX80" s="876"/>
      <c r="ETY80" s="876"/>
      <c r="ETZ80" s="876"/>
      <c r="EUA80" s="876"/>
      <c r="EUB80" s="876"/>
      <c r="EUC80" s="876"/>
      <c r="EUD80" s="876"/>
      <c r="EUE80" s="876"/>
      <c r="EUF80" s="876"/>
      <c r="EUG80" s="876"/>
      <c r="EUH80" s="876"/>
      <c r="EUI80" s="876"/>
      <c r="EUJ80" s="876"/>
      <c r="EUK80" s="876"/>
      <c r="EUL80" s="876"/>
      <c r="EUM80" s="876"/>
      <c r="EUN80" s="876"/>
      <c r="EUO80" s="876"/>
      <c r="EUP80" s="876"/>
      <c r="EUQ80" s="876"/>
      <c r="EUR80" s="876"/>
      <c r="EUS80" s="876"/>
      <c r="EUT80" s="876"/>
      <c r="EUU80" s="876"/>
      <c r="EUV80" s="876"/>
      <c r="EUW80" s="876"/>
      <c r="EUX80" s="876"/>
      <c r="EUY80" s="876"/>
      <c r="EUZ80" s="876"/>
      <c r="EVA80" s="876"/>
      <c r="EVB80" s="876"/>
      <c r="EVC80" s="876"/>
      <c r="EVD80" s="876"/>
      <c r="EVE80" s="876"/>
      <c r="EVF80" s="876"/>
      <c r="EVG80" s="876"/>
      <c r="EVH80" s="876"/>
      <c r="EVI80" s="876"/>
      <c r="EVJ80" s="876"/>
      <c r="EVK80" s="876"/>
      <c r="EVL80" s="876"/>
      <c r="EVM80" s="876"/>
      <c r="EVN80" s="876"/>
      <c r="EVO80" s="876"/>
      <c r="EVP80" s="876"/>
      <c r="EVQ80" s="876"/>
      <c r="EVR80" s="876"/>
      <c r="EVS80" s="876"/>
      <c r="EVT80" s="876"/>
      <c r="EVU80" s="876"/>
      <c r="EVV80" s="876"/>
      <c r="EVW80" s="876"/>
      <c r="EVX80" s="876"/>
      <c r="EVY80" s="876"/>
      <c r="EVZ80" s="876"/>
      <c r="EWA80" s="876"/>
      <c r="EWB80" s="876"/>
      <c r="EWC80" s="876"/>
      <c r="EWD80" s="876"/>
      <c r="EWE80" s="876"/>
      <c r="EWF80" s="876"/>
      <c r="EWG80" s="876"/>
      <c r="EWH80" s="876"/>
      <c r="EWI80" s="876"/>
      <c r="EWJ80" s="876"/>
      <c r="EWK80" s="876"/>
      <c r="EWL80" s="876"/>
      <c r="EWM80" s="876"/>
      <c r="EWN80" s="876"/>
      <c r="EWO80" s="876"/>
      <c r="EWP80" s="876"/>
      <c r="EWQ80" s="876"/>
      <c r="EWR80" s="876"/>
      <c r="EWS80" s="876"/>
      <c r="EWT80" s="876"/>
      <c r="EWU80" s="876"/>
      <c r="EWV80" s="876"/>
      <c r="EWW80" s="876"/>
      <c r="EWX80" s="876"/>
      <c r="EWY80" s="876"/>
      <c r="EWZ80" s="876"/>
      <c r="EXA80" s="876"/>
      <c r="EXB80" s="876"/>
      <c r="EXC80" s="876"/>
      <c r="EXD80" s="876"/>
      <c r="EXE80" s="876"/>
      <c r="EXF80" s="876"/>
      <c r="EXG80" s="876"/>
      <c r="EXH80" s="876"/>
      <c r="EXI80" s="876"/>
      <c r="EXJ80" s="876"/>
      <c r="EXK80" s="876"/>
      <c r="EXL80" s="876"/>
      <c r="EXM80" s="876"/>
      <c r="EXN80" s="876"/>
      <c r="EXO80" s="876"/>
      <c r="EXP80" s="876"/>
      <c r="EXQ80" s="876"/>
      <c r="EXR80" s="876"/>
      <c r="EXS80" s="876"/>
      <c r="EXT80" s="876"/>
      <c r="EXU80" s="876"/>
      <c r="EXV80" s="876"/>
      <c r="EXW80" s="876"/>
      <c r="EXX80" s="876"/>
      <c r="EXY80" s="876"/>
      <c r="EXZ80" s="876"/>
      <c r="EYA80" s="876"/>
      <c r="EYB80" s="876"/>
      <c r="EYC80" s="876"/>
      <c r="EYD80" s="876"/>
      <c r="EYE80" s="876"/>
      <c r="EYF80" s="876"/>
      <c r="EYG80" s="876"/>
      <c r="EYH80" s="876"/>
      <c r="EYI80" s="876"/>
      <c r="EYJ80" s="876"/>
      <c r="EYK80" s="876"/>
      <c r="EYL80" s="876"/>
      <c r="EYM80" s="876"/>
      <c r="EYN80" s="876"/>
      <c r="EYO80" s="876"/>
      <c r="EYP80" s="876"/>
      <c r="EYQ80" s="876"/>
      <c r="EYR80" s="876"/>
      <c r="EYS80" s="876"/>
      <c r="EYT80" s="876"/>
      <c r="EYU80" s="876"/>
      <c r="EYV80" s="876"/>
      <c r="EYW80" s="876"/>
      <c r="EYX80" s="876"/>
      <c r="EYY80" s="876"/>
      <c r="EYZ80" s="876"/>
      <c r="EZA80" s="876"/>
      <c r="EZB80" s="876"/>
      <c r="EZC80" s="876"/>
      <c r="EZD80" s="876"/>
      <c r="EZE80" s="876"/>
      <c r="EZF80" s="876"/>
      <c r="EZG80" s="876"/>
      <c r="EZH80" s="876"/>
      <c r="EZI80" s="876"/>
      <c r="EZJ80" s="876"/>
      <c r="EZK80" s="876"/>
      <c r="EZL80" s="876"/>
      <c r="EZM80" s="876"/>
      <c r="EZN80" s="876"/>
      <c r="EZO80" s="876"/>
      <c r="EZP80" s="876"/>
      <c r="EZQ80" s="876"/>
      <c r="EZR80" s="876"/>
      <c r="EZS80" s="876"/>
      <c r="EZT80" s="876"/>
      <c r="EZU80" s="876"/>
      <c r="EZV80" s="876"/>
      <c r="EZW80" s="876"/>
      <c r="EZX80" s="876"/>
      <c r="EZY80" s="876"/>
      <c r="EZZ80" s="876"/>
      <c r="FAA80" s="876"/>
      <c r="FAB80" s="876"/>
      <c r="FAC80" s="876"/>
      <c r="FAD80" s="876"/>
      <c r="FAE80" s="876"/>
      <c r="FAF80" s="876"/>
      <c r="FAG80" s="876"/>
      <c r="FAH80" s="876"/>
      <c r="FAI80" s="876"/>
      <c r="FAJ80" s="876"/>
      <c r="FAK80" s="876"/>
      <c r="FAL80" s="876"/>
      <c r="FAM80" s="876"/>
      <c r="FAN80" s="876"/>
      <c r="FAO80" s="876"/>
      <c r="FAP80" s="876"/>
      <c r="FAQ80" s="876"/>
      <c r="FAR80" s="876"/>
      <c r="FAS80" s="876"/>
      <c r="FAT80" s="876"/>
      <c r="FAU80" s="876"/>
      <c r="FAV80" s="876"/>
      <c r="FAW80" s="876"/>
      <c r="FAX80" s="876"/>
      <c r="FAY80" s="876"/>
      <c r="FAZ80" s="876"/>
      <c r="FBA80" s="876"/>
      <c r="FBB80" s="876"/>
      <c r="FBC80" s="876"/>
      <c r="FBD80" s="876"/>
      <c r="FBE80" s="876"/>
      <c r="FBF80" s="876"/>
      <c r="FBG80" s="876"/>
      <c r="FBH80" s="876"/>
      <c r="FBI80" s="876"/>
      <c r="FBJ80" s="876"/>
      <c r="FBK80" s="876"/>
      <c r="FBL80" s="876"/>
      <c r="FBM80" s="876"/>
      <c r="FBN80" s="876"/>
      <c r="FBO80" s="876"/>
      <c r="FBP80" s="876"/>
      <c r="FBQ80" s="876"/>
      <c r="FBR80" s="876"/>
      <c r="FBS80" s="876"/>
      <c r="FBT80" s="876"/>
      <c r="FBU80" s="876"/>
      <c r="FBV80" s="876"/>
      <c r="FBW80" s="876"/>
      <c r="FBX80" s="876"/>
      <c r="FBY80" s="876"/>
      <c r="FBZ80" s="876"/>
      <c r="FCA80" s="876"/>
      <c r="FCB80" s="876"/>
      <c r="FCC80" s="876"/>
      <c r="FCD80" s="876"/>
      <c r="FCE80" s="876"/>
      <c r="FCF80" s="876"/>
      <c r="FCG80" s="876"/>
      <c r="FCH80" s="876"/>
      <c r="FCI80" s="876"/>
      <c r="FCJ80" s="876"/>
      <c r="FCK80" s="876"/>
      <c r="FCL80" s="876"/>
      <c r="FCM80" s="876"/>
      <c r="FCN80" s="876"/>
      <c r="FCO80" s="876"/>
      <c r="FCP80" s="876"/>
      <c r="FCQ80" s="876"/>
      <c r="FCR80" s="876"/>
      <c r="FCS80" s="876"/>
      <c r="FCT80" s="876"/>
      <c r="FCU80" s="876"/>
      <c r="FCV80" s="876"/>
      <c r="FCW80" s="876"/>
      <c r="FCX80" s="876"/>
      <c r="FCY80" s="876"/>
      <c r="FCZ80" s="876"/>
      <c r="FDA80" s="876"/>
      <c r="FDB80" s="876"/>
      <c r="FDC80" s="876"/>
      <c r="FDD80" s="876"/>
      <c r="FDE80" s="876"/>
      <c r="FDF80" s="876"/>
      <c r="FDG80" s="876"/>
      <c r="FDH80" s="876"/>
      <c r="FDI80" s="876"/>
      <c r="FDJ80" s="876"/>
      <c r="FDK80" s="876"/>
      <c r="FDL80" s="876"/>
      <c r="FDM80" s="876"/>
      <c r="FDN80" s="876"/>
      <c r="FDO80" s="876"/>
      <c r="FDP80" s="876"/>
      <c r="FDQ80" s="876"/>
      <c r="FDR80" s="876"/>
      <c r="FDS80" s="876"/>
      <c r="FDT80" s="876"/>
      <c r="FDU80" s="876"/>
      <c r="FDV80" s="876"/>
      <c r="FDW80" s="876"/>
      <c r="FDX80" s="876"/>
      <c r="FDY80" s="876"/>
      <c r="FDZ80" s="876"/>
      <c r="FEA80" s="876"/>
      <c r="FEB80" s="876"/>
      <c r="FEC80" s="876"/>
      <c r="FED80" s="876"/>
      <c r="FEE80" s="876"/>
      <c r="FEF80" s="876"/>
      <c r="FEG80" s="876"/>
      <c r="FEH80" s="876"/>
      <c r="FEI80" s="876"/>
      <c r="FEJ80" s="876"/>
      <c r="FEK80" s="876"/>
      <c r="FEL80" s="876"/>
      <c r="FEM80" s="876"/>
      <c r="FEN80" s="876"/>
      <c r="FEO80" s="876"/>
      <c r="FEP80" s="876"/>
      <c r="FEQ80" s="876"/>
      <c r="FER80" s="876"/>
      <c r="FES80" s="876"/>
      <c r="FET80" s="876"/>
      <c r="FEU80" s="876"/>
      <c r="FEV80" s="876"/>
      <c r="FEW80" s="876"/>
      <c r="FEX80" s="876"/>
      <c r="FEY80" s="876"/>
      <c r="FEZ80" s="876"/>
      <c r="FFA80" s="876"/>
      <c r="FFB80" s="876"/>
      <c r="FFC80" s="876"/>
      <c r="FFD80" s="876"/>
      <c r="FFE80" s="876"/>
      <c r="FFF80" s="876"/>
      <c r="FFG80" s="876"/>
      <c r="FFH80" s="876"/>
      <c r="FFI80" s="876"/>
      <c r="FFJ80" s="876"/>
      <c r="FFK80" s="876"/>
      <c r="FFL80" s="876"/>
      <c r="FFM80" s="876"/>
      <c r="FFN80" s="876"/>
      <c r="FFO80" s="876"/>
      <c r="FFP80" s="876"/>
      <c r="FFQ80" s="876"/>
      <c r="FFR80" s="876"/>
      <c r="FFS80" s="876"/>
      <c r="FFT80" s="876"/>
      <c r="FFU80" s="876"/>
      <c r="FFV80" s="876"/>
      <c r="FFW80" s="876"/>
      <c r="FFX80" s="876"/>
      <c r="FFY80" s="876"/>
      <c r="FFZ80" s="876"/>
      <c r="FGA80" s="876"/>
      <c r="FGB80" s="876"/>
      <c r="FGC80" s="876"/>
      <c r="FGD80" s="876"/>
      <c r="FGE80" s="876"/>
      <c r="FGF80" s="876"/>
      <c r="FGG80" s="876"/>
      <c r="FGH80" s="876"/>
      <c r="FGI80" s="876"/>
      <c r="FGJ80" s="876"/>
      <c r="FGK80" s="876"/>
      <c r="FGL80" s="876"/>
      <c r="FGM80" s="876"/>
      <c r="FGN80" s="876"/>
      <c r="FGO80" s="876"/>
      <c r="FGP80" s="876"/>
      <c r="FGQ80" s="876"/>
      <c r="FGR80" s="876"/>
      <c r="FGS80" s="876"/>
      <c r="FGT80" s="876"/>
      <c r="FGU80" s="876"/>
      <c r="FGV80" s="876"/>
      <c r="FGW80" s="876"/>
      <c r="FGX80" s="876"/>
      <c r="FGY80" s="876"/>
      <c r="FGZ80" s="876"/>
      <c r="FHA80" s="876"/>
      <c r="FHB80" s="876"/>
      <c r="FHC80" s="876"/>
      <c r="FHD80" s="876"/>
      <c r="FHE80" s="876"/>
      <c r="FHF80" s="876"/>
      <c r="FHG80" s="876"/>
      <c r="FHH80" s="876"/>
      <c r="FHI80" s="876"/>
      <c r="FHJ80" s="876"/>
      <c r="FHK80" s="876"/>
      <c r="FHL80" s="876"/>
      <c r="FHM80" s="876"/>
      <c r="FHN80" s="876"/>
      <c r="FHO80" s="876"/>
      <c r="FHP80" s="876"/>
      <c r="FHQ80" s="876"/>
      <c r="FHR80" s="876"/>
      <c r="FHS80" s="876"/>
      <c r="FHT80" s="876"/>
      <c r="FHU80" s="876"/>
      <c r="FHV80" s="876"/>
      <c r="FHW80" s="876"/>
      <c r="FHX80" s="876"/>
      <c r="FHY80" s="876"/>
      <c r="FHZ80" s="876"/>
      <c r="FIA80" s="876"/>
      <c r="FIB80" s="876"/>
      <c r="FIC80" s="876"/>
      <c r="FID80" s="876"/>
      <c r="FIE80" s="876"/>
      <c r="FIF80" s="876"/>
      <c r="FIG80" s="876"/>
      <c r="FIH80" s="876"/>
      <c r="FII80" s="876"/>
      <c r="FIJ80" s="876"/>
      <c r="FIK80" s="876"/>
      <c r="FIL80" s="876"/>
      <c r="FIM80" s="876"/>
      <c r="FIN80" s="876"/>
      <c r="FIO80" s="876"/>
      <c r="FIP80" s="876"/>
      <c r="FIQ80" s="876"/>
      <c r="FIR80" s="876"/>
      <c r="FIS80" s="876"/>
      <c r="FIT80" s="876"/>
      <c r="FIU80" s="876"/>
      <c r="FIV80" s="876"/>
      <c r="FIW80" s="876"/>
      <c r="FIX80" s="876"/>
      <c r="FIY80" s="876"/>
      <c r="FIZ80" s="876"/>
      <c r="FJA80" s="876"/>
      <c r="FJB80" s="876"/>
      <c r="FJC80" s="876"/>
      <c r="FJD80" s="876"/>
      <c r="FJE80" s="876"/>
      <c r="FJF80" s="876"/>
      <c r="FJG80" s="876"/>
      <c r="FJH80" s="876"/>
      <c r="FJI80" s="876"/>
      <c r="FJJ80" s="876"/>
      <c r="FJK80" s="876"/>
      <c r="FJL80" s="876"/>
      <c r="FJM80" s="876"/>
      <c r="FJN80" s="876"/>
      <c r="FJO80" s="876"/>
      <c r="FJP80" s="876"/>
      <c r="FJQ80" s="876"/>
      <c r="FJR80" s="876"/>
      <c r="FJS80" s="876"/>
      <c r="FJT80" s="876"/>
      <c r="FJU80" s="876"/>
      <c r="FJV80" s="876"/>
      <c r="FJW80" s="876"/>
      <c r="FJX80" s="876"/>
      <c r="FJY80" s="876"/>
      <c r="FJZ80" s="876"/>
      <c r="FKA80" s="876"/>
      <c r="FKB80" s="876"/>
      <c r="FKC80" s="876"/>
      <c r="FKD80" s="876"/>
      <c r="FKE80" s="876"/>
      <c r="FKF80" s="876"/>
      <c r="FKG80" s="876"/>
      <c r="FKH80" s="876"/>
      <c r="FKI80" s="876"/>
      <c r="FKJ80" s="876"/>
      <c r="FKK80" s="876"/>
      <c r="FKL80" s="876"/>
      <c r="FKM80" s="876"/>
      <c r="FKN80" s="876"/>
      <c r="FKO80" s="876"/>
      <c r="FKP80" s="876"/>
      <c r="FKQ80" s="876"/>
      <c r="FKR80" s="876"/>
      <c r="FKS80" s="876"/>
      <c r="FKT80" s="876"/>
      <c r="FKU80" s="876"/>
      <c r="FKV80" s="876"/>
      <c r="FKW80" s="876"/>
      <c r="FKX80" s="876"/>
      <c r="FKY80" s="876"/>
      <c r="FKZ80" s="876"/>
      <c r="FLA80" s="876"/>
      <c r="FLB80" s="876"/>
      <c r="FLC80" s="876"/>
      <c r="FLD80" s="876"/>
      <c r="FLE80" s="876"/>
      <c r="FLF80" s="876"/>
      <c r="FLG80" s="876"/>
      <c r="FLH80" s="876"/>
      <c r="FLI80" s="876"/>
      <c r="FLJ80" s="876"/>
      <c r="FLK80" s="876"/>
      <c r="FLL80" s="876"/>
      <c r="FLM80" s="876"/>
      <c r="FLN80" s="876"/>
      <c r="FLO80" s="876"/>
      <c r="FLP80" s="876"/>
      <c r="FLQ80" s="876"/>
      <c r="FLR80" s="876"/>
      <c r="FLS80" s="876"/>
      <c r="FLT80" s="876"/>
      <c r="FLU80" s="876"/>
      <c r="FLV80" s="876"/>
      <c r="FLW80" s="876"/>
      <c r="FLX80" s="876"/>
      <c r="FLY80" s="876"/>
      <c r="FLZ80" s="876"/>
      <c r="FMA80" s="876"/>
      <c r="FMB80" s="876"/>
      <c r="FMC80" s="876"/>
      <c r="FMD80" s="876"/>
      <c r="FME80" s="876"/>
      <c r="FMF80" s="876"/>
      <c r="FMG80" s="876"/>
      <c r="FMH80" s="876"/>
      <c r="FMI80" s="876"/>
      <c r="FMJ80" s="876"/>
      <c r="FMK80" s="876"/>
      <c r="FML80" s="876"/>
      <c r="FMM80" s="876"/>
      <c r="FMN80" s="876"/>
      <c r="FMO80" s="876"/>
      <c r="FMP80" s="876"/>
      <c r="FMQ80" s="876"/>
      <c r="FMR80" s="876"/>
      <c r="FMS80" s="876"/>
      <c r="FMT80" s="876"/>
      <c r="FMU80" s="876"/>
      <c r="FMV80" s="876"/>
      <c r="FMW80" s="876"/>
      <c r="FMX80" s="876"/>
      <c r="FMY80" s="876"/>
      <c r="FMZ80" s="876"/>
      <c r="FNA80" s="876"/>
      <c r="FNB80" s="876"/>
      <c r="FNC80" s="876"/>
      <c r="FND80" s="876"/>
      <c r="FNE80" s="876"/>
      <c r="FNF80" s="876"/>
      <c r="FNG80" s="876"/>
      <c r="FNH80" s="876"/>
      <c r="FNI80" s="876"/>
      <c r="FNJ80" s="876"/>
      <c r="FNK80" s="876"/>
      <c r="FNL80" s="876"/>
      <c r="FNM80" s="876"/>
      <c r="FNN80" s="876"/>
      <c r="FNO80" s="876"/>
      <c r="FNP80" s="876"/>
      <c r="FNQ80" s="876"/>
      <c r="FNR80" s="876"/>
      <c r="FNS80" s="876"/>
      <c r="FNT80" s="876"/>
      <c r="FNU80" s="876"/>
      <c r="FNV80" s="876"/>
      <c r="FNW80" s="876"/>
      <c r="FNX80" s="876"/>
      <c r="FNY80" s="876"/>
      <c r="FNZ80" s="876"/>
      <c r="FOA80" s="876"/>
      <c r="FOB80" s="876"/>
      <c r="FOC80" s="876"/>
      <c r="FOD80" s="876"/>
      <c r="FOE80" s="876"/>
      <c r="FOF80" s="876"/>
      <c r="FOG80" s="876"/>
      <c r="FOH80" s="876"/>
      <c r="FOI80" s="876"/>
      <c r="FOJ80" s="876"/>
      <c r="FOK80" s="876"/>
      <c r="FOL80" s="876"/>
      <c r="FOM80" s="876"/>
      <c r="FON80" s="876"/>
      <c r="FOO80" s="876"/>
      <c r="FOP80" s="876"/>
      <c r="FOQ80" s="876"/>
      <c r="FOR80" s="876"/>
      <c r="FOS80" s="876"/>
      <c r="FOT80" s="876"/>
      <c r="FOU80" s="876"/>
      <c r="FOV80" s="876"/>
      <c r="FOW80" s="876"/>
      <c r="FOX80" s="876"/>
      <c r="FOY80" s="876"/>
      <c r="FOZ80" s="876"/>
      <c r="FPA80" s="876"/>
      <c r="FPB80" s="876"/>
      <c r="FPC80" s="876"/>
      <c r="FPD80" s="876"/>
      <c r="FPE80" s="876"/>
      <c r="FPF80" s="876"/>
      <c r="FPG80" s="876"/>
      <c r="FPH80" s="876"/>
      <c r="FPI80" s="876"/>
      <c r="FPJ80" s="876"/>
      <c r="FPK80" s="876"/>
      <c r="FPL80" s="876"/>
      <c r="FPM80" s="876"/>
      <c r="FPN80" s="876"/>
      <c r="FPO80" s="876"/>
      <c r="FPP80" s="876"/>
      <c r="FPQ80" s="876"/>
      <c r="FPR80" s="876"/>
      <c r="FPS80" s="876"/>
      <c r="FPT80" s="876"/>
      <c r="FPU80" s="876"/>
      <c r="FPV80" s="876"/>
      <c r="FPW80" s="876"/>
      <c r="FPX80" s="876"/>
      <c r="FPY80" s="876"/>
      <c r="FPZ80" s="876"/>
      <c r="FQA80" s="876"/>
      <c r="FQB80" s="876"/>
      <c r="FQC80" s="876"/>
      <c r="FQD80" s="876"/>
      <c r="FQE80" s="876"/>
      <c r="FQF80" s="876"/>
      <c r="FQG80" s="876"/>
      <c r="FQH80" s="876"/>
      <c r="FQI80" s="876"/>
      <c r="FQJ80" s="876"/>
      <c r="FQK80" s="876"/>
      <c r="FQL80" s="876"/>
      <c r="FQM80" s="876"/>
      <c r="FQN80" s="876"/>
      <c r="FQO80" s="876"/>
      <c r="FQP80" s="876"/>
      <c r="FQQ80" s="876"/>
      <c r="FQR80" s="876"/>
      <c r="FQS80" s="876"/>
      <c r="FQT80" s="876"/>
      <c r="FQU80" s="876"/>
      <c r="FQV80" s="876"/>
      <c r="FQW80" s="876"/>
      <c r="FQX80" s="876"/>
      <c r="FQY80" s="876"/>
      <c r="FQZ80" s="876"/>
      <c r="FRA80" s="876"/>
      <c r="FRB80" s="876"/>
      <c r="FRC80" s="876"/>
      <c r="FRD80" s="876"/>
      <c r="FRE80" s="876"/>
      <c r="FRF80" s="876"/>
      <c r="FRG80" s="876"/>
      <c r="FRH80" s="876"/>
      <c r="FRI80" s="876"/>
      <c r="FRJ80" s="876"/>
      <c r="FRK80" s="876"/>
      <c r="FRL80" s="876"/>
      <c r="FRM80" s="876"/>
      <c r="FRN80" s="876"/>
      <c r="FRO80" s="876"/>
      <c r="FRP80" s="876"/>
      <c r="FRQ80" s="876"/>
      <c r="FRR80" s="876"/>
      <c r="FRS80" s="876"/>
      <c r="FRT80" s="876"/>
      <c r="FRU80" s="876"/>
      <c r="FRV80" s="876"/>
      <c r="FRW80" s="876"/>
      <c r="FRX80" s="876"/>
      <c r="FRY80" s="876"/>
      <c r="FRZ80" s="876"/>
      <c r="FSA80" s="876"/>
      <c r="FSB80" s="876"/>
      <c r="FSC80" s="876"/>
      <c r="FSD80" s="876"/>
      <c r="FSE80" s="876"/>
      <c r="FSF80" s="876"/>
      <c r="FSG80" s="876"/>
      <c r="FSH80" s="876"/>
      <c r="FSI80" s="876"/>
      <c r="FSJ80" s="876"/>
      <c r="FSK80" s="876"/>
      <c r="FSL80" s="876"/>
      <c r="FSM80" s="876"/>
      <c r="FSN80" s="876"/>
      <c r="FSO80" s="876"/>
      <c r="FSP80" s="876"/>
      <c r="FSQ80" s="876"/>
      <c r="FSR80" s="876"/>
      <c r="FSS80" s="876"/>
      <c r="FST80" s="876"/>
      <c r="FSU80" s="876"/>
      <c r="FSV80" s="876"/>
      <c r="FSW80" s="876"/>
      <c r="FSX80" s="876"/>
      <c r="FSY80" s="876"/>
      <c r="FSZ80" s="876"/>
      <c r="FTA80" s="876"/>
      <c r="FTB80" s="876"/>
      <c r="FTC80" s="876"/>
      <c r="FTD80" s="876"/>
      <c r="FTE80" s="876"/>
      <c r="FTF80" s="876"/>
      <c r="FTG80" s="876"/>
      <c r="FTH80" s="876"/>
      <c r="FTI80" s="876"/>
      <c r="FTJ80" s="876"/>
      <c r="FTK80" s="876"/>
      <c r="FTL80" s="876"/>
      <c r="FTM80" s="876"/>
      <c r="FTN80" s="876"/>
      <c r="FTO80" s="876"/>
      <c r="FTP80" s="876"/>
      <c r="FTQ80" s="876"/>
      <c r="FTR80" s="876"/>
      <c r="FTS80" s="876"/>
      <c r="FTT80" s="876"/>
      <c r="FTU80" s="876"/>
      <c r="FTV80" s="876"/>
      <c r="FTW80" s="876"/>
      <c r="FTX80" s="876"/>
      <c r="FTY80" s="876"/>
      <c r="FTZ80" s="876"/>
      <c r="FUA80" s="876"/>
      <c r="FUB80" s="876"/>
      <c r="FUC80" s="876"/>
      <c r="FUD80" s="876"/>
      <c r="FUE80" s="876"/>
      <c r="FUF80" s="876"/>
      <c r="FUG80" s="876"/>
      <c r="FUH80" s="876"/>
      <c r="FUI80" s="876"/>
      <c r="FUJ80" s="876"/>
      <c r="FUK80" s="876"/>
      <c r="FUL80" s="876"/>
      <c r="FUM80" s="876"/>
      <c r="FUN80" s="876"/>
      <c r="FUO80" s="876"/>
      <c r="FUP80" s="876"/>
      <c r="FUQ80" s="876"/>
      <c r="FUR80" s="876"/>
      <c r="FUS80" s="876"/>
      <c r="FUT80" s="876"/>
      <c r="FUU80" s="876"/>
      <c r="FUV80" s="876"/>
      <c r="FUW80" s="876"/>
      <c r="FUX80" s="876"/>
      <c r="FUY80" s="876"/>
      <c r="FUZ80" s="876"/>
      <c r="FVA80" s="876"/>
      <c r="FVB80" s="876"/>
      <c r="FVC80" s="876"/>
      <c r="FVD80" s="876"/>
      <c r="FVE80" s="876"/>
      <c r="FVF80" s="876"/>
      <c r="FVG80" s="876"/>
      <c r="FVH80" s="876"/>
      <c r="FVI80" s="876"/>
      <c r="FVJ80" s="876"/>
      <c r="FVK80" s="876"/>
      <c r="FVL80" s="876"/>
      <c r="FVM80" s="876"/>
      <c r="FVN80" s="876"/>
      <c r="FVO80" s="876"/>
      <c r="FVP80" s="876"/>
      <c r="FVQ80" s="876"/>
      <c r="FVR80" s="876"/>
      <c r="FVS80" s="876"/>
      <c r="FVT80" s="876"/>
      <c r="FVU80" s="876"/>
      <c r="FVV80" s="876"/>
      <c r="FVW80" s="876"/>
      <c r="FVX80" s="876"/>
      <c r="FVY80" s="876"/>
      <c r="FVZ80" s="876"/>
      <c r="FWA80" s="876"/>
      <c r="FWB80" s="876"/>
      <c r="FWC80" s="876"/>
      <c r="FWD80" s="876"/>
      <c r="FWE80" s="876"/>
      <c r="FWF80" s="876"/>
      <c r="FWG80" s="876"/>
      <c r="FWH80" s="876"/>
      <c r="FWI80" s="876"/>
      <c r="FWJ80" s="876"/>
      <c r="FWK80" s="876"/>
      <c r="FWL80" s="876"/>
      <c r="FWM80" s="876"/>
      <c r="FWN80" s="876"/>
      <c r="FWO80" s="876"/>
      <c r="FWP80" s="876"/>
      <c r="FWQ80" s="876"/>
      <c r="FWR80" s="876"/>
      <c r="FWS80" s="876"/>
      <c r="FWT80" s="876"/>
      <c r="FWU80" s="876"/>
      <c r="FWV80" s="876"/>
      <c r="FWW80" s="876"/>
      <c r="FWX80" s="876"/>
      <c r="FWY80" s="876"/>
      <c r="FWZ80" s="876"/>
      <c r="FXA80" s="876"/>
      <c r="FXB80" s="876"/>
      <c r="FXC80" s="876"/>
      <c r="FXD80" s="876"/>
      <c r="FXE80" s="876"/>
      <c r="FXF80" s="876"/>
      <c r="FXG80" s="876"/>
      <c r="FXH80" s="876"/>
      <c r="FXI80" s="876"/>
      <c r="FXJ80" s="876"/>
      <c r="FXK80" s="876"/>
      <c r="FXL80" s="876"/>
      <c r="FXM80" s="876"/>
      <c r="FXN80" s="876"/>
      <c r="FXO80" s="876"/>
      <c r="FXP80" s="876"/>
      <c r="FXQ80" s="876"/>
      <c r="FXR80" s="876"/>
      <c r="FXS80" s="876"/>
      <c r="FXT80" s="876"/>
      <c r="FXU80" s="876"/>
      <c r="FXV80" s="876"/>
      <c r="FXW80" s="876"/>
      <c r="FXX80" s="876"/>
      <c r="FXY80" s="876"/>
      <c r="FXZ80" s="876"/>
      <c r="FYA80" s="876"/>
      <c r="FYB80" s="876"/>
      <c r="FYC80" s="876"/>
      <c r="FYD80" s="876"/>
      <c r="FYE80" s="876"/>
      <c r="FYF80" s="876"/>
      <c r="FYG80" s="876"/>
      <c r="FYH80" s="876"/>
      <c r="FYI80" s="876"/>
      <c r="FYJ80" s="876"/>
      <c r="FYK80" s="876"/>
      <c r="FYL80" s="876"/>
      <c r="FYM80" s="876"/>
      <c r="FYN80" s="876"/>
      <c r="FYO80" s="876"/>
      <c r="FYP80" s="876"/>
      <c r="FYQ80" s="876"/>
      <c r="FYR80" s="876"/>
      <c r="FYS80" s="876"/>
      <c r="FYT80" s="876"/>
      <c r="FYU80" s="876"/>
      <c r="FYV80" s="876"/>
      <c r="FYW80" s="876"/>
      <c r="FYX80" s="876"/>
      <c r="FYY80" s="876"/>
      <c r="FYZ80" s="876"/>
      <c r="FZA80" s="876"/>
      <c r="FZB80" s="876"/>
      <c r="FZC80" s="876"/>
      <c r="FZD80" s="876"/>
      <c r="FZE80" s="876"/>
      <c r="FZF80" s="876"/>
      <c r="FZG80" s="876"/>
      <c r="FZH80" s="876"/>
      <c r="FZI80" s="876"/>
      <c r="FZJ80" s="876"/>
      <c r="FZK80" s="876"/>
      <c r="FZL80" s="876"/>
      <c r="FZM80" s="876"/>
      <c r="FZN80" s="876"/>
      <c r="FZO80" s="876"/>
      <c r="FZP80" s="876"/>
      <c r="FZQ80" s="876"/>
      <c r="FZR80" s="876"/>
      <c r="FZS80" s="876"/>
      <c r="FZT80" s="876"/>
      <c r="FZU80" s="876"/>
      <c r="FZV80" s="876"/>
      <c r="FZW80" s="876"/>
      <c r="FZX80" s="876"/>
      <c r="FZY80" s="876"/>
      <c r="FZZ80" s="876"/>
      <c r="GAA80" s="876"/>
      <c r="GAB80" s="876"/>
      <c r="GAC80" s="876"/>
      <c r="GAD80" s="876"/>
      <c r="GAE80" s="876"/>
      <c r="GAF80" s="876"/>
      <c r="GAG80" s="876"/>
      <c r="GAH80" s="876"/>
      <c r="GAI80" s="876"/>
      <c r="GAJ80" s="876"/>
      <c r="GAK80" s="876"/>
      <c r="GAL80" s="876"/>
      <c r="GAM80" s="876"/>
      <c r="GAN80" s="876"/>
      <c r="GAO80" s="876"/>
      <c r="GAP80" s="876"/>
      <c r="GAQ80" s="876"/>
      <c r="GAR80" s="876"/>
      <c r="GAS80" s="876"/>
      <c r="GAT80" s="876"/>
      <c r="GAU80" s="876"/>
      <c r="GAV80" s="876"/>
      <c r="GAW80" s="876"/>
      <c r="GAX80" s="876"/>
      <c r="GAY80" s="876"/>
      <c r="GAZ80" s="876"/>
      <c r="GBA80" s="876"/>
      <c r="GBB80" s="876"/>
      <c r="GBC80" s="876"/>
      <c r="GBD80" s="876"/>
      <c r="GBE80" s="876"/>
      <c r="GBF80" s="876"/>
      <c r="GBG80" s="876"/>
      <c r="GBH80" s="876"/>
      <c r="GBI80" s="876"/>
      <c r="GBJ80" s="876"/>
      <c r="GBK80" s="876"/>
      <c r="GBL80" s="876"/>
      <c r="GBM80" s="876"/>
      <c r="GBN80" s="876"/>
      <c r="GBO80" s="876"/>
      <c r="GBP80" s="876"/>
      <c r="GBQ80" s="876"/>
      <c r="GBR80" s="876"/>
      <c r="GBS80" s="876"/>
      <c r="GBT80" s="876"/>
      <c r="GBU80" s="876"/>
      <c r="GBV80" s="876"/>
      <c r="GBW80" s="876"/>
      <c r="GBX80" s="876"/>
      <c r="GBY80" s="876"/>
      <c r="GBZ80" s="876"/>
      <c r="GCA80" s="876"/>
      <c r="GCB80" s="876"/>
      <c r="GCC80" s="876"/>
      <c r="GCD80" s="876"/>
      <c r="GCE80" s="876"/>
      <c r="GCF80" s="876"/>
      <c r="GCG80" s="876"/>
      <c r="GCH80" s="876"/>
      <c r="GCI80" s="876"/>
      <c r="GCJ80" s="876"/>
      <c r="GCK80" s="876"/>
      <c r="GCL80" s="876"/>
      <c r="GCM80" s="876"/>
      <c r="GCN80" s="876"/>
      <c r="GCO80" s="876"/>
      <c r="GCP80" s="876"/>
      <c r="GCQ80" s="876"/>
      <c r="GCR80" s="876"/>
      <c r="GCS80" s="876"/>
      <c r="GCT80" s="876"/>
      <c r="GCU80" s="876"/>
      <c r="GCV80" s="876"/>
      <c r="GCW80" s="876"/>
      <c r="GCX80" s="876"/>
      <c r="GCY80" s="876"/>
      <c r="GCZ80" s="876"/>
      <c r="GDA80" s="876"/>
      <c r="GDB80" s="876"/>
      <c r="GDC80" s="876"/>
      <c r="GDD80" s="876"/>
      <c r="GDE80" s="876"/>
      <c r="GDF80" s="876"/>
      <c r="GDG80" s="876"/>
      <c r="GDH80" s="876"/>
      <c r="GDI80" s="876"/>
      <c r="GDJ80" s="876"/>
      <c r="GDK80" s="876"/>
      <c r="GDL80" s="876"/>
      <c r="GDM80" s="876"/>
      <c r="GDN80" s="876"/>
      <c r="GDO80" s="876"/>
      <c r="GDP80" s="876"/>
      <c r="GDQ80" s="876"/>
      <c r="GDR80" s="876"/>
      <c r="GDS80" s="876"/>
      <c r="GDT80" s="876"/>
      <c r="GDU80" s="876"/>
      <c r="GDV80" s="876"/>
      <c r="GDW80" s="876"/>
      <c r="GDX80" s="876"/>
      <c r="GDY80" s="876"/>
      <c r="GDZ80" s="876"/>
      <c r="GEA80" s="876"/>
      <c r="GEB80" s="876"/>
      <c r="GEC80" s="876"/>
      <c r="GED80" s="876"/>
      <c r="GEE80" s="876"/>
      <c r="GEF80" s="876"/>
      <c r="GEG80" s="876"/>
      <c r="GEH80" s="876"/>
      <c r="GEI80" s="876"/>
      <c r="GEJ80" s="876"/>
      <c r="GEK80" s="876"/>
      <c r="GEL80" s="876"/>
      <c r="GEM80" s="876"/>
      <c r="GEN80" s="876"/>
      <c r="GEO80" s="876"/>
      <c r="GEP80" s="876"/>
      <c r="GEQ80" s="876"/>
      <c r="GER80" s="876"/>
      <c r="GES80" s="876"/>
      <c r="GET80" s="876"/>
      <c r="GEU80" s="876"/>
      <c r="GEV80" s="876"/>
      <c r="GEW80" s="876"/>
      <c r="GEX80" s="876"/>
      <c r="GEY80" s="876"/>
      <c r="GEZ80" s="876"/>
      <c r="GFA80" s="876"/>
      <c r="GFB80" s="876"/>
      <c r="GFC80" s="876"/>
      <c r="GFD80" s="876"/>
      <c r="GFE80" s="876"/>
      <c r="GFF80" s="876"/>
      <c r="GFG80" s="876"/>
      <c r="GFH80" s="876"/>
      <c r="GFI80" s="876"/>
      <c r="GFJ80" s="876"/>
      <c r="GFK80" s="876"/>
      <c r="GFL80" s="876"/>
      <c r="GFM80" s="876"/>
      <c r="GFN80" s="876"/>
      <c r="GFO80" s="876"/>
      <c r="GFP80" s="876"/>
      <c r="GFQ80" s="876"/>
      <c r="GFR80" s="876"/>
      <c r="GFS80" s="876"/>
      <c r="GFT80" s="876"/>
      <c r="GFU80" s="876"/>
      <c r="GFV80" s="876"/>
      <c r="GFW80" s="876"/>
      <c r="GFX80" s="876"/>
      <c r="GFY80" s="876"/>
      <c r="GFZ80" s="876"/>
      <c r="GGA80" s="876"/>
      <c r="GGB80" s="876"/>
      <c r="GGC80" s="876"/>
      <c r="GGD80" s="876"/>
      <c r="GGE80" s="876"/>
      <c r="GGF80" s="876"/>
      <c r="GGG80" s="876"/>
      <c r="GGH80" s="876"/>
      <c r="GGI80" s="876"/>
      <c r="GGJ80" s="876"/>
      <c r="GGK80" s="876"/>
      <c r="GGL80" s="876"/>
      <c r="GGM80" s="876"/>
      <c r="GGN80" s="876"/>
      <c r="GGO80" s="876"/>
      <c r="GGP80" s="876"/>
      <c r="GGQ80" s="876"/>
      <c r="GGR80" s="876"/>
      <c r="GGS80" s="876"/>
      <c r="GGT80" s="876"/>
      <c r="GGU80" s="876"/>
      <c r="GGV80" s="876"/>
      <c r="GGW80" s="876"/>
      <c r="GGX80" s="876"/>
      <c r="GGY80" s="876"/>
      <c r="GGZ80" s="876"/>
      <c r="GHA80" s="876"/>
      <c r="GHB80" s="876"/>
      <c r="GHC80" s="876"/>
      <c r="GHD80" s="876"/>
      <c r="GHE80" s="876"/>
      <c r="GHF80" s="876"/>
      <c r="GHG80" s="876"/>
      <c r="GHH80" s="876"/>
      <c r="GHI80" s="876"/>
      <c r="GHJ80" s="876"/>
      <c r="GHK80" s="876"/>
      <c r="GHL80" s="876"/>
      <c r="GHM80" s="876"/>
      <c r="GHN80" s="876"/>
      <c r="GHO80" s="876"/>
      <c r="GHP80" s="876"/>
      <c r="GHQ80" s="876"/>
      <c r="GHR80" s="876"/>
      <c r="GHS80" s="876"/>
      <c r="GHT80" s="876"/>
      <c r="GHU80" s="876"/>
      <c r="GHV80" s="876"/>
      <c r="GHW80" s="876"/>
      <c r="GHX80" s="876"/>
      <c r="GHY80" s="876"/>
      <c r="GHZ80" s="876"/>
      <c r="GIA80" s="876"/>
      <c r="GIB80" s="876"/>
      <c r="GIC80" s="876"/>
      <c r="GID80" s="876"/>
      <c r="GIE80" s="876"/>
      <c r="GIF80" s="876"/>
      <c r="GIG80" s="876"/>
      <c r="GIH80" s="876"/>
      <c r="GII80" s="876"/>
      <c r="GIJ80" s="876"/>
      <c r="GIK80" s="876"/>
      <c r="GIL80" s="876"/>
      <c r="GIM80" s="876"/>
      <c r="GIN80" s="876"/>
      <c r="GIO80" s="876"/>
      <c r="GIP80" s="876"/>
      <c r="GIQ80" s="876"/>
      <c r="GIR80" s="876"/>
      <c r="GIS80" s="876"/>
      <c r="GIT80" s="876"/>
      <c r="GIU80" s="876"/>
      <c r="GIV80" s="876"/>
      <c r="GIW80" s="876"/>
      <c r="GIX80" s="876"/>
      <c r="GIY80" s="876"/>
      <c r="GIZ80" s="876"/>
      <c r="GJA80" s="876"/>
      <c r="GJB80" s="876"/>
      <c r="GJC80" s="876"/>
      <c r="GJD80" s="876"/>
      <c r="GJE80" s="876"/>
      <c r="GJF80" s="876"/>
      <c r="GJG80" s="876"/>
      <c r="GJH80" s="876"/>
      <c r="GJI80" s="876"/>
      <c r="GJJ80" s="876"/>
      <c r="GJK80" s="876"/>
      <c r="GJL80" s="876"/>
      <c r="GJM80" s="876"/>
      <c r="GJN80" s="876"/>
      <c r="GJO80" s="876"/>
      <c r="GJP80" s="876"/>
      <c r="GJQ80" s="876"/>
      <c r="GJR80" s="876"/>
      <c r="GJS80" s="876"/>
      <c r="GJT80" s="876"/>
      <c r="GJU80" s="876"/>
      <c r="GJV80" s="876"/>
      <c r="GJW80" s="876"/>
      <c r="GJX80" s="876"/>
      <c r="GJY80" s="876"/>
      <c r="GJZ80" s="876"/>
      <c r="GKA80" s="876"/>
      <c r="GKB80" s="876"/>
      <c r="GKC80" s="876"/>
      <c r="GKD80" s="876"/>
      <c r="GKE80" s="876"/>
      <c r="GKF80" s="876"/>
      <c r="GKG80" s="876"/>
      <c r="GKH80" s="876"/>
      <c r="GKI80" s="876"/>
      <c r="GKJ80" s="876"/>
      <c r="GKK80" s="876"/>
      <c r="GKL80" s="876"/>
      <c r="GKM80" s="876"/>
      <c r="GKN80" s="876"/>
      <c r="GKO80" s="876"/>
      <c r="GKP80" s="876"/>
      <c r="GKQ80" s="876"/>
      <c r="GKR80" s="876"/>
      <c r="GKS80" s="876"/>
      <c r="GKT80" s="876"/>
      <c r="GKU80" s="876"/>
      <c r="GKV80" s="876"/>
      <c r="GKW80" s="876"/>
      <c r="GKX80" s="876"/>
      <c r="GKY80" s="876"/>
      <c r="GKZ80" s="876"/>
      <c r="GLA80" s="876"/>
      <c r="GLB80" s="876"/>
      <c r="GLC80" s="876"/>
      <c r="GLD80" s="876"/>
      <c r="GLE80" s="876"/>
      <c r="GLF80" s="876"/>
      <c r="GLG80" s="876"/>
      <c r="GLH80" s="876"/>
      <c r="GLI80" s="876"/>
      <c r="GLJ80" s="876"/>
      <c r="GLK80" s="876"/>
      <c r="GLL80" s="876"/>
      <c r="GLM80" s="876"/>
      <c r="GLN80" s="876"/>
      <c r="GLO80" s="876"/>
      <c r="GLP80" s="876"/>
      <c r="GLQ80" s="876"/>
      <c r="GLR80" s="876"/>
      <c r="GLS80" s="876"/>
      <c r="GLT80" s="876"/>
      <c r="GLU80" s="876"/>
      <c r="GLV80" s="876"/>
      <c r="GLW80" s="876"/>
      <c r="GLX80" s="876"/>
      <c r="GLY80" s="876"/>
      <c r="GLZ80" s="876"/>
      <c r="GMA80" s="876"/>
      <c r="GMB80" s="876"/>
      <c r="GMC80" s="876"/>
      <c r="GMD80" s="876"/>
      <c r="GME80" s="876"/>
      <c r="GMF80" s="876"/>
      <c r="GMG80" s="876"/>
      <c r="GMH80" s="876"/>
      <c r="GMI80" s="876"/>
      <c r="GMJ80" s="876"/>
      <c r="GMK80" s="876"/>
      <c r="GML80" s="876"/>
      <c r="GMM80" s="876"/>
      <c r="GMN80" s="876"/>
      <c r="GMO80" s="876"/>
      <c r="GMP80" s="876"/>
      <c r="GMQ80" s="876"/>
      <c r="GMR80" s="876"/>
      <c r="GMS80" s="876"/>
      <c r="GMT80" s="876"/>
      <c r="GMU80" s="876"/>
      <c r="GMV80" s="876"/>
      <c r="GMW80" s="876"/>
      <c r="GMX80" s="876"/>
      <c r="GMY80" s="876"/>
      <c r="GMZ80" s="876"/>
      <c r="GNA80" s="876"/>
      <c r="GNB80" s="876"/>
      <c r="GNC80" s="876"/>
      <c r="GND80" s="876"/>
      <c r="GNE80" s="876"/>
      <c r="GNF80" s="876"/>
      <c r="GNG80" s="876"/>
      <c r="GNH80" s="876"/>
      <c r="GNI80" s="876"/>
      <c r="GNJ80" s="876"/>
      <c r="GNK80" s="876"/>
      <c r="GNL80" s="876"/>
      <c r="GNM80" s="876"/>
      <c r="GNN80" s="876"/>
      <c r="GNO80" s="876"/>
      <c r="GNP80" s="876"/>
      <c r="GNQ80" s="876"/>
      <c r="GNR80" s="876"/>
      <c r="GNS80" s="876"/>
      <c r="GNT80" s="876"/>
      <c r="GNU80" s="876"/>
      <c r="GNV80" s="876"/>
      <c r="GNW80" s="876"/>
      <c r="GNX80" s="876"/>
      <c r="GNY80" s="876"/>
      <c r="GNZ80" s="876"/>
      <c r="GOA80" s="876"/>
      <c r="GOB80" s="876"/>
      <c r="GOC80" s="876"/>
      <c r="GOD80" s="876"/>
      <c r="GOE80" s="876"/>
      <c r="GOF80" s="876"/>
      <c r="GOG80" s="876"/>
      <c r="GOH80" s="876"/>
      <c r="GOI80" s="876"/>
      <c r="GOJ80" s="876"/>
      <c r="GOK80" s="876"/>
      <c r="GOL80" s="876"/>
      <c r="GOM80" s="876"/>
      <c r="GON80" s="876"/>
      <c r="GOO80" s="876"/>
      <c r="GOP80" s="876"/>
      <c r="GOQ80" s="876"/>
      <c r="GOR80" s="876"/>
      <c r="GOS80" s="876"/>
      <c r="GOT80" s="876"/>
      <c r="GOU80" s="876"/>
      <c r="GOV80" s="876"/>
      <c r="GOW80" s="876"/>
      <c r="GOX80" s="876"/>
      <c r="GOY80" s="876"/>
      <c r="GOZ80" s="876"/>
      <c r="GPA80" s="876"/>
      <c r="GPB80" s="876"/>
      <c r="GPC80" s="876"/>
      <c r="GPD80" s="876"/>
      <c r="GPE80" s="876"/>
      <c r="GPF80" s="876"/>
      <c r="GPG80" s="876"/>
      <c r="GPH80" s="876"/>
      <c r="GPI80" s="876"/>
      <c r="GPJ80" s="876"/>
      <c r="GPK80" s="876"/>
      <c r="GPL80" s="876"/>
      <c r="GPM80" s="876"/>
      <c r="GPN80" s="876"/>
      <c r="GPO80" s="876"/>
      <c r="GPP80" s="876"/>
      <c r="GPQ80" s="876"/>
      <c r="GPR80" s="876"/>
      <c r="GPS80" s="876"/>
      <c r="GPT80" s="876"/>
      <c r="GPU80" s="876"/>
      <c r="GPV80" s="876"/>
      <c r="GPW80" s="876"/>
      <c r="GPX80" s="876"/>
      <c r="GPY80" s="876"/>
      <c r="GPZ80" s="876"/>
      <c r="GQA80" s="876"/>
      <c r="GQB80" s="876"/>
      <c r="GQC80" s="876"/>
      <c r="GQD80" s="876"/>
      <c r="GQE80" s="876"/>
      <c r="GQF80" s="876"/>
      <c r="GQG80" s="876"/>
      <c r="GQH80" s="876"/>
      <c r="GQI80" s="876"/>
      <c r="GQJ80" s="876"/>
      <c r="GQK80" s="876"/>
      <c r="GQL80" s="876"/>
      <c r="GQM80" s="876"/>
      <c r="GQN80" s="876"/>
      <c r="GQO80" s="876"/>
      <c r="GQP80" s="876"/>
      <c r="GQQ80" s="876"/>
      <c r="GQR80" s="876"/>
      <c r="GQS80" s="876"/>
      <c r="GQT80" s="876"/>
      <c r="GQU80" s="876"/>
      <c r="GQV80" s="876"/>
      <c r="GQW80" s="876"/>
      <c r="GQX80" s="876"/>
      <c r="GQY80" s="876"/>
      <c r="GQZ80" s="876"/>
      <c r="GRA80" s="876"/>
      <c r="GRB80" s="876"/>
      <c r="GRC80" s="876"/>
      <c r="GRD80" s="876"/>
      <c r="GRE80" s="876"/>
      <c r="GRF80" s="876"/>
      <c r="GRG80" s="876"/>
      <c r="GRH80" s="876"/>
      <c r="GRI80" s="876"/>
      <c r="GRJ80" s="876"/>
      <c r="GRK80" s="876"/>
      <c r="GRL80" s="876"/>
      <c r="GRM80" s="876"/>
      <c r="GRN80" s="876"/>
      <c r="GRO80" s="876"/>
      <c r="GRP80" s="876"/>
      <c r="GRQ80" s="876"/>
      <c r="GRR80" s="876"/>
      <c r="GRS80" s="876"/>
      <c r="GRT80" s="876"/>
      <c r="GRU80" s="876"/>
      <c r="GRV80" s="876"/>
      <c r="GRW80" s="876"/>
      <c r="GRX80" s="876"/>
      <c r="GRY80" s="876"/>
      <c r="GRZ80" s="876"/>
      <c r="GSA80" s="876"/>
      <c r="GSB80" s="876"/>
      <c r="GSC80" s="876"/>
      <c r="GSD80" s="876"/>
      <c r="GSE80" s="876"/>
      <c r="GSF80" s="876"/>
      <c r="GSG80" s="876"/>
      <c r="GSH80" s="876"/>
      <c r="GSI80" s="876"/>
      <c r="GSJ80" s="876"/>
      <c r="GSK80" s="876"/>
      <c r="GSL80" s="876"/>
      <c r="GSM80" s="876"/>
      <c r="GSN80" s="876"/>
      <c r="GSO80" s="876"/>
      <c r="GSP80" s="876"/>
      <c r="GSQ80" s="876"/>
      <c r="GSR80" s="876"/>
      <c r="GSS80" s="876"/>
      <c r="GST80" s="876"/>
      <c r="GSU80" s="876"/>
      <c r="GSV80" s="876"/>
      <c r="GSW80" s="876"/>
      <c r="GSX80" s="876"/>
      <c r="GSY80" s="876"/>
      <c r="GSZ80" s="876"/>
      <c r="GTA80" s="876"/>
      <c r="GTB80" s="876"/>
      <c r="GTC80" s="876"/>
      <c r="GTD80" s="876"/>
      <c r="GTE80" s="876"/>
      <c r="GTF80" s="876"/>
      <c r="GTG80" s="876"/>
      <c r="GTH80" s="876"/>
      <c r="GTI80" s="876"/>
      <c r="GTJ80" s="876"/>
      <c r="GTK80" s="876"/>
      <c r="GTL80" s="876"/>
      <c r="GTM80" s="876"/>
      <c r="GTN80" s="876"/>
      <c r="GTO80" s="876"/>
      <c r="GTP80" s="876"/>
      <c r="GTQ80" s="876"/>
      <c r="GTR80" s="876"/>
      <c r="GTS80" s="876"/>
      <c r="GTT80" s="876"/>
      <c r="GTU80" s="876"/>
      <c r="GTV80" s="876"/>
      <c r="GTW80" s="876"/>
      <c r="GTX80" s="876"/>
      <c r="GTY80" s="876"/>
      <c r="GTZ80" s="876"/>
      <c r="GUA80" s="876"/>
      <c r="GUB80" s="876"/>
      <c r="GUC80" s="876"/>
      <c r="GUD80" s="876"/>
      <c r="GUE80" s="876"/>
      <c r="GUF80" s="876"/>
      <c r="GUG80" s="876"/>
      <c r="GUH80" s="876"/>
      <c r="GUI80" s="876"/>
      <c r="GUJ80" s="876"/>
      <c r="GUK80" s="876"/>
      <c r="GUL80" s="876"/>
      <c r="GUM80" s="876"/>
      <c r="GUN80" s="876"/>
      <c r="GUO80" s="876"/>
      <c r="GUP80" s="876"/>
      <c r="GUQ80" s="876"/>
      <c r="GUR80" s="876"/>
      <c r="GUS80" s="876"/>
      <c r="GUT80" s="876"/>
      <c r="GUU80" s="876"/>
      <c r="GUV80" s="876"/>
      <c r="GUW80" s="876"/>
      <c r="GUX80" s="876"/>
      <c r="GUY80" s="876"/>
      <c r="GUZ80" s="876"/>
      <c r="GVA80" s="876"/>
      <c r="GVB80" s="876"/>
      <c r="GVC80" s="876"/>
      <c r="GVD80" s="876"/>
      <c r="GVE80" s="876"/>
      <c r="GVF80" s="876"/>
      <c r="GVG80" s="876"/>
      <c r="GVH80" s="876"/>
      <c r="GVI80" s="876"/>
      <c r="GVJ80" s="876"/>
      <c r="GVK80" s="876"/>
      <c r="GVL80" s="876"/>
      <c r="GVM80" s="876"/>
      <c r="GVN80" s="876"/>
      <c r="GVO80" s="876"/>
      <c r="GVP80" s="876"/>
      <c r="GVQ80" s="876"/>
      <c r="GVR80" s="876"/>
      <c r="GVS80" s="876"/>
      <c r="GVT80" s="876"/>
      <c r="GVU80" s="876"/>
      <c r="GVV80" s="876"/>
      <c r="GVW80" s="876"/>
      <c r="GVX80" s="876"/>
      <c r="GVY80" s="876"/>
      <c r="GVZ80" s="876"/>
      <c r="GWA80" s="876"/>
      <c r="GWB80" s="876"/>
      <c r="GWC80" s="876"/>
      <c r="GWD80" s="876"/>
      <c r="GWE80" s="876"/>
      <c r="GWF80" s="876"/>
      <c r="GWG80" s="876"/>
      <c r="GWH80" s="876"/>
      <c r="GWI80" s="876"/>
      <c r="GWJ80" s="876"/>
      <c r="GWK80" s="876"/>
      <c r="GWL80" s="876"/>
      <c r="GWM80" s="876"/>
      <c r="GWN80" s="876"/>
      <c r="GWO80" s="876"/>
      <c r="GWP80" s="876"/>
      <c r="GWQ80" s="876"/>
      <c r="GWR80" s="876"/>
      <c r="GWS80" s="876"/>
      <c r="GWT80" s="876"/>
      <c r="GWU80" s="876"/>
      <c r="GWV80" s="876"/>
      <c r="GWW80" s="876"/>
      <c r="GWX80" s="876"/>
      <c r="GWY80" s="876"/>
      <c r="GWZ80" s="876"/>
      <c r="GXA80" s="876"/>
      <c r="GXB80" s="876"/>
      <c r="GXC80" s="876"/>
      <c r="GXD80" s="876"/>
      <c r="GXE80" s="876"/>
      <c r="GXF80" s="876"/>
      <c r="GXG80" s="876"/>
      <c r="GXH80" s="876"/>
      <c r="GXI80" s="876"/>
      <c r="GXJ80" s="876"/>
      <c r="GXK80" s="876"/>
      <c r="GXL80" s="876"/>
      <c r="GXM80" s="876"/>
      <c r="GXN80" s="876"/>
      <c r="GXO80" s="876"/>
      <c r="GXP80" s="876"/>
      <c r="GXQ80" s="876"/>
      <c r="GXR80" s="876"/>
      <c r="GXS80" s="876"/>
      <c r="GXT80" s="876"/>
      <c r="GXU80" s="876"/>
      <c r="GXV80" s="876"/>
      <c r="GXW80" s="876"/>
      <c r="GXX80" s="876"/>
      <c r="GXY80" s="876"/>
      <c r="GXZ80" s="876"/>
      <c r="GYA80" s="876"/>
      <c r="GYB80" s="876"/>
      <c r="GYC80" s="876"/>
      <c r="GYD80" s="876"/>
      <c r="GYE80" s="876"/>
      <c r="GYF80" s="876"/>
      <c r="GYG80" s="876"/>
      <c r="GYH80" s="876"/>
      <c r="GYI80" s="876"/>
      <c r="GYJ80" s="876"/>
      <c r="GYK80" s="876"/>
      <c r="GYL80" s="876"/>
      <c r="GYM80" s="876"/>
      <c r="GYN80" s="876"/>
      <c r="GYO80" s="876"/>
      <c r="GYP80" s="876"/>
      <c r="GYQ80" s="876"/>
      <c r="GYR80" s="876"/>
      <c r="GYS80" s="876"/>
      <c r="GYT80" s="876"/>
      <c r="GYU80" s="876"/>
      <c r="GYV80" s="876"/>
      <c r="GYW80" s="876"/>
      <c r="GYX80" s="876"/>
      <c r="GYY80" s="876"/>
      <c r="GYZ80" s="876"/>
      <c r="GZA80" s="876"/>
      <c r="GZB80" s="876"/>
      <c r="GZC80" s="876"/>
      <c r="GZD80" s="876"/>
      <c r="GZE80" s="876"/>
      <c r="GZF80" s="876"/>
      <c r="GZG80" s="876"/>
      <c r="GZH80" s="876"/>
      <c r="GZI80" s="876"/>
      <c r="GZJ80" s="876"/>
      <c r="GZK80" s="876"/>
      <c r="GZL80" s="876"/>
      <c r="GZM80" s="876"/>
      <c r="GZN80" s="876"/>
      <c r="GZO80" s="876"/>
      <c r="GZP80" s="876"/>
      <c r="GZQ80" s="876"/>
      <c r="GZR80" s="876"/>
      <c r="GZS80" s="876"/>
      <c r="GZT80" s="876"/>
      <c r="GZU80" s="876"/>
      <c r="GZV80" s="876"/>
      <c r="GZW80" s="876"/>
      <c r="GZX80" s="876"/>
      <c r="GZY80" s="876"/>
      <c r="GZZ80" s="876"/>
      <c r="HAA80" s="876"/>
      <c r="HAB80" s="876"/>
      <c r="HAC80" s="876"/>
      <c r="HAD80" s="876"/>
      <c r="HAE80" s="876"/>
      <c r="HAF80" s="876"/>
      <c r="HAG80" s="876"/>
      <c r="HAH80" s="876"/>
      <c r="HAI80" s="876"/>
      <c r="HAJ80" s="876"/>
      <c r="HAK80" s="876"/>
      <c r="HAL80" s="876"/>
      <c r="HAM80" s="876"/>
      <c r="HAN80" s="876"/>
      <c r="HAO80" s="876"/>
      <c r="HAP80" s="876"/>
      <c r="HAQ80" s="876"/>
      <c r="HAR80" s="876"/>
      <c r="HAS80" s="876"/>
      <c r="HAT80" s="876"/>
      <c r="HAU80" s="876"/>
      <c r="HAV80" s="876"/>
      <c r="HAW80" s="876"/>
      <c r="HAX80" s="876"/>
      <c r="HAY80" s="876"/>
      <c r="HAZ80" s="876"/>
      <c r="HBA80" s="876"/>
      <c r="HBB80" s="876"/>
      <c r="HBC80" s="876"/>
      <c r="HBD80" s="876"/>
      <c r="HBE80" s="876"/>
      <c r="HBF80" s="876"/>
      <c r="HBG80" s="876"/>
      <c r="HBH80" s="876"/>
      <c r="HBI80" s="876"/>
      <c r="HBJ80" s="876"/>
      <c r="HBK80" s="876"/>
      <c r="HBL80" s="876"/>
      <c r="HBM80" s="876"/>
      <c r="HBN80" s="876"/>
      <c r="HBO80" s="876"/>
      <c r="HBP80" s="876"/>
      <c r="HBQ80" s="876"/>
      <c r="HBR80" s="876"/>
      <c r="HBS80" s="876"/>
      <c r="HBT80" s="876"/>
      <c r="HBU80" s="876"/>
      <c r="HBV80" s="876"/>
      <c r="HBW80" s="876"/>
      <c r="HBX80" s="876"/>
      <c r="HBY80" s="876"/>
      <c r="HBZ80" s="876"/>
      <c r="HCA80" s="876"/>
      <c r="HCB80" s="876"/>
      <c r="HCC80" s="876"/>
      <c r="HCD80" s="876"/>
      <c r="HCE80" s="876"/>
      <c r="HCF80" s="876"/>
      <c r="HCG80" s="876"/>
      <c r="HCH80" s="876"/>
      <c r="HCI80" s="876"/>
      <c r="HCJ80" s="876"/>
      <c r="HCK80" s="876"/>
      <c r="HCL80" s="876"/>
      <c r="HCM80" s="876"/>
      <c r="HCN80" s="876"/>
      <c r="HCO80" s="876"/>
      <c r="HCP80" s="876"/>
      <c r="HCQ80" s="876"/>
      <c r="HCR80" s="876"/>
      <c r="HCS80" s="876"/>
      <c r="HCT80" s="876"/>
      <c r="HCU80" s="876"/>
      <c r="HCV80" s="876"/>
      <c r="HCW80" s="876"/>
      <c r="HCX80" s="876"/>
      <c r="HCY80" s="876"/>
      <c r="HCZ80" s="876"/>
      <c r="HDA80" s="876"/>
      <c r="HDB80" s="876"/>
      <c r="HDC80" s="876"/>
      <c r="HDD80" s="876"/>
      <c r="HDE80" s="876"/>
      <c r="HDF80" s="876"/>
      <c r="HDG80" s="876"/>
      <c r="HDH80" s="876"/>
      <c r="HDI80" s="876"/>
      <c r="HDJ80" s="876"/>
      <c r="HDK80" s="876"/>
      <c r="HDL80" s="876"/>
      <c r="HDM80" s="876"/>
      <c r="HDN80" s="876"/>
      <c r="HDO80" s="876"/>
      <c r="HDP80" s="876"/>
      <c r="HDQ80" s="876"/>
      <c r="HDR80" s="876"/>
      <c r="HDS80" s="876"/>
      <c r="HDT80" s="876"/>
      <c r="HDU80" s="876"/>
      <c r="HDV80" s="876"/>
      <c r="HDW80" s="876"/>
      <c r="HDX80" s="876"/>
      <c r="HDY80" s="876"/>
      <c r="HDZ80" s="876"/>
      <c r="HEA80" s="876"/>
      <c r="HEB80" s="876"/>
      <c r="HEC80" s="876"/>
      <c r="HED80" s="876"/>
      <c r="HEE80" s="876"/>
      <c r="HEF80" s="876"/>
      <c r="HEG80" s="876"/>
      <c r="HEH80" s="876"/>
      <c r="HEI80" s="876"/>
      <c r="HEJ80" s="876"/>
      <c r="HEK80" s="876"/>
      <c r="HEL80" s="876"/>
      <c r="HEM80" s="876"/>
      <c r="HEN80" s="876"/>
      <c r="HEO80" s="876"/>
      <c r="HEP80" s="876"/>
      <c r="HEQ80" s="876"/>
      <c r="HER80" s="876"/>
      <c r="HES80" s="876"/>
      <c r="HET80" s="876"/>
      <c r="HEU80" s="876"/>
      <c r="HEV80" s="876"/>
      <c r="HEW80" s="876"/>
      <c r="HEX80" s="876"/>
      <c r="HEY80" s="876"/>
      <c r="HEZ80" s="876"/>
      <c r="HFA80" s="876"/>
      <c r="HFB80" s="876"/>
      <c r="HFC80" s="876"/>
      <c r="HFD80" s="876"/>
      <c r="HFE80" s="876"/>
      <c r="HFF80" s="876"/>
      <c r="HFG80" s="876"/>
      <c r="HFH80" s="876"/>
      <c r="HFI80" s="876"/>
      <c r="HFJ80" s="876"/>
      <c r="HFK80" s="876"/>
      <c r="HFL80" s="876"/>
      <c r="HFM80" s="876"/>
      <c r="HFN80" s="876"/>
      <c r="HFO80" s="876"/>
      <c r="HFP80" s="876"/>
      <c r="HFQ80" s="876"/>
      <c r="HFR80" s="876"/>
      <c r="HFS80" s="876"/>
      <c r="HFT80" s="876"/>
      <c r="HFU80" s="876"/>
      <c r="HFV80" s="876"/>
      <c r="HFW80" s="876"/>
      <c r="HFX80" s="876"/>
      <c r="HFY80" s="876"/>
      <c r="HFZ80" s="876"/>
      <c r="HGA80" s="876"/>
      <c r="HGB80" s="876"/>
      <c r="HGC80" s="876"/>
      <c r="HGD80" s="876"/>
      <c r="HGE80" s="876"/>
      <c r="HGF80" s="876"/>
      <c r="HGG80" s="876"/>
      <c r="HGH80" s="876"/>
      <c r="HGI80" s="876"/>
      <c r="HGJ80" s="876"/>
      <c r="HGK80" s="876"/>
      <c r="HGL80" s="876"/>
      <c r="HGM80" s="876"/>
      <c r="HGN80" s="876"/>
      <c r="HGO80" s="876"/>
      <c r="HGP80" s="876"/>
      <c r="HGQ80" s="876"/>
      <c r="HGR80" s="876"/>
      <c r="HGS80" s="876"/>
      <c r="HGT80" s="876"/>
      <c r="HGU80" s="876"/>
      <c r="HGV80" s="876"/>
      <c r="HGW80" s="876"/>
      <c r="HGX80" s="876"/>
      <c r="HGY80" s="876"/>
      <c r="HGZ80" s="876"/>
      <c r="HHA80" s="876"/>
      <c r="HHB80" s="876"/>
      <c r="HHC80" s="876"/>
      <c r="HHD80" s="876"/>
      <c r="HHE80" s="876"/>
      <c r="HHF80" s="876"/>
      <c r="HHG80" s="876"/>
      <c r="HHH80" s="876"/>
      <c r="HHI80" s="876"/>
      <c r="HHJ80" s="876"/>
      <c r="HHK80" s="876"/>
      <c r="HHL80" s="876"/>
      <c r="HHM80" s="876"/>
      <c r="HHN80" s="876"/>
      <c r="HHO80" s="876"/>
      <c r="HHP80" s="876"/>
      <c r="HHQ80" s="876"/>
      <c r="HHR80" s="876"/>
      <c r="HHS80" s="876"/>
      <c r="HHT80" s="876"/>
      <c r="HHU80" s="876"/>
      <c r="HHV80" s="876"/>
      <c r="HHW80" s="876"/>
      <c r="HHX80" s="876"/>
      <c r="HHY80" s="876"/>
      <c r="HHZ80" s="876"/>
      <c r="HIA80" s="876"/>
      <c r="HIB80" s="876"/>
      <c r="HIC80" s="876"/>
      <c r="HID80" s="876"/>
      <c r="HIE80" s="876"/>
      <c r="HIF80" s="876"/>
      <c r="HIG80" s="876"/>
      <c r="HIH80" s="876"/>
      <c r="HII80" s="876"/>
      <c r="HIJ80" s="876"/>
      <c r="HIK80" s="876"/>
      <c r="HIL80" s="876"/>
      <c r="HIM80" s="876"/>
      <c r="HIN80" s="876"/>
      <c r="HIO80" s="876"/>
      <c r="HIP80" s="876"/>
      <c r="HIQ80" s="876"/>
      <c r="HIR80" s="876"/>
      <c r="HIS80" s="876"/>
      <c r="HIT80" s="876"/>
      <c r="HIU80" s="876"/>
      <c r="HIV80" s="876"/>
      <c r="HIW80" s="876"/>
      <c r="HIX80" s="876"/>
      <c r="HIY80" s="876"/>
      <c r="HIZ80" s="876"/>
      <c r="HJA80" s="876"/>
      <c r="HJB80" s="876"/>
      <c r="HJC80" s="876"/>
      <c r="HJD80" s="876"/>
      <c r="HJE80" s="876"/>
      <c r="HJF80" s="876"/>
      <c r="HJG80" s="876"/>
      <c r="HJH80" s="876"/>
      <c r="HJI80" s="876"/>
      <c r="HJJ80" s="876"/>
      <c r="HJK80" s="876"/>
      <c r="HJL80" s="876"/>
      <c r="HJM80" s="876"/>
      <c r="HJN80" s="876"/>
      <c r="HJO80" s="876"/>
      <c r="HJP80" s="876"/>
      <c r="HJQ80" s="876"/>
      <c r="HJR80" s="876"/>
      <c r="HJS80" s="876"/>
      <c r="HJT80" s="876"/>
      <c r="HJU80" s="876"/>
      <c r="HJV80" s="876"/>
      <c r="HJW80" s="876"/>
      <c r="HJX80" s="876"/>
      <c r="HJY80" s="876"/>
      <c r="HJZ80" s="876"/>
      <c r="HKA80" s="876"/>
      <c r="HKB80" s="876"/>
      <c r="HKC80" s="876"/>
      <c r="HKD80" s="876"/>
      <c r="HKE80" s="876"/>
      <c r="HKF80" s="876"/>
      <c r="HKG80" s="876"/>
      <c r="HKH80" s="876"/>
      <c r="HKI80" s="876"/>
      <c r="HKJ80" s="876"/>
      <c r="HKK80" s="876"/>
      <c r="HKL80" s="876"/>
      <c r="HKM80" s="876"/>
      <c r="HKN80" s="876"/>
      <c r="HKO80" s="876"/>
      <c r="HKP80" s="876"/>
      <c r="HKQ80" s="876"/>
      <c r="HKR80" s="876"/>
      <c r="HKS80" s="876"/>
      <c r="HKT80" s="876"/>
      <c r="HKU80" s="876"/>
      <c r="HKV80" s="876"/>
      <c r="HKW80" s="876"/>
      <c r="HKX80" s="876"/>
      <c r="HKY80" s="876"/>
      <c r="HKZ80" s="876"/>
      <c r="HLA80" s="876"/>
      <c r="HLB80" s="876"/>
      <c r="HLC80" s="876"/>
      <c r="HLD80" s="876"/>
      <c r="HLE80" s="876"/>
      <c r="HLF80" s="876"/>
      <c r="HLG80" s="876"/>
      <c r="HLH80" s="876"/>
      <c r="HLI80" s="876"/>
      <c r="HLJ80" s="876"/>
      <c r="HLK80" s="876"/>
      <c r="HLL80" s="876"/>
      <c r="HLM80" s="876"/>
      <c r="HLN80" s="876"/>
      <c r="HLO80" s="876"/>
      <c r="HLP80" s="876"/>
      <c r="HLQ80" s="876"/>
      <c r="HLR80" s="876"/>
      <c r="HLS80" s="876"/>
      <c r="HLT80" s="876"/>
      <c r="HLU80" s="876"/>
      <c r="HLV80" s="876"/>
      <c r="HLW80" s="876"/>
      <c r="HLX80" s="876"/>
      <c r="HLY80" s="876"/>
      <c r="HLZ80" s="876"/>
      <c r="HMA80" s="876"/>
      <c r="HMB80" s="876"/>
      <c r="HMC80" s="876"/>
      <c r="HMD80" s="876"/>
      <c r="HME80" s="876"/>
      <c r="HMF80" s="876"/>
      <c r="HMG80" s="876"/>
      <c r="HMH80" s="876"/>
      <c r="HMI80" s="876"/>
      <c r="HMJ80" s="876"/>
      <c r="HMK80" s="876"/>
      <c r="HML80" s="876"/>
      <c r="HMM80" s="876"/>
      <c r="HMN80" s="876"/>
      <c r="HMO80" s="876"/>
      <c r="HMP80" s="876"/>
      <c r="HMQ80" s="876"/>
      <c r="HMR80" s="876"/>
      <c r="HMS80" s="876"/>
      <c r="HMT80" s="876"/>
      <c r="HMU80" s="876"/>
      <c r="HMV80" s="876"/>
      <c r="HMW80" s="876"/>
      <c r="HMX80" s="876"/>
      <c r="HMY80" s="876"/>
      <c r="HMZ80" s="876"/>
      <c r="HNA80" s="876"/>
      <c r="HNB80" s="876"/>
      <c r="HNC80" s="876"/>
      <c r="HND80" s="876"/>
      <c r="HNE80" s="876"/>
      <c r="HNF80" s="876"/>
      <c r="HNG80" s="876"/>
      <c r="HNH80" s="876"/>
      <c r="HNI80" s="876"/>
      <c r="HNJ80" s="876"/>
      <c r="HNK80" s="876"/>
      <c r="HNL80" s="876"/>
      <c r="HNM80" s="876"/>
      <c r="HNN80" s="876"/>
      <c r="HNO80" s="876"/>
      <c r="HNP80" s="876"/>
      <c r="HNQ80" s="876"/>
      <c r="HNR80" s="876"/>
      <c r="HNS80" s="876"/>
      <c r="HNT80" s="876"/>
      <c r="HNU80" s="876"/>
      <c r="HNV80" s="876"/>
      <c r="HNW80" s="876"/>
      <c r="HNX80" s="876"/>
      <c r="HNY80" s="876"/>
      <c r="HNZ80" s="876"/>
      <c r="HOA80" s="876"/>
      <c r="HOB80" s="876"/>
      <c r="HOC80" s="876"/>
      <c r="HOD80" s="876"/>
      <c r="HOE80" s="876"/>
      <c r="HOF80" s="876"/>
      <c r="HOG80" s="876"/>
      <c r="HOH80" s="876"/>
      <c r="HOI80" s="876"/>
      <c r="HOJ80" s="876"/>
      <c r="HOK80" s="876"/>
      <c r="HOL80" s="876"/>
      <c r="HOM80" s="876"/>
      <c r="HON80" s="876"/>
      <c r="HOO80" s="876"/>
      <c r="HOP80" s="876"/>
      <c r="HOQ80" s="876"/>
      <c r="HOR80" s="876"/>
      <c r="HOS80" s="876"/>
      <c r="HOT80" s="876"/>
      <c r="HOU80" s="876"/>
      <c r="HOV80" s="876"/>
      <c r="HOW80" s="876"/>
      <c r="HOX80" s="876"/>
      <c r="HOY80" s="876"/>
      <c r="HOZ80" s="876"/>
      <c r="HPA80" s="876"/>
      <c r="HPB80" s="876"/>
      <c r="HPC80" s="876"/>
      <c r="HPD80" s="876"/>
      <c r="HPE80" s="876"/>
      <c r="HPF80" s="876"/>
      <c r="HPG80" s="876"/>
      <c r="HPH80" s="876"/>
      <c r="HPI80" s="876"/>
      <c r="HPJ80" s="876"/>
      <c r="HPK80" s="876"/>
      <c r="HPL80" s="876"/>
      <c r="HPM80" s="876"/>
      <c r="HPN80" s="876"/>
      <c r="HPO80" s="876"/>
      <c r="HPP80" s="876"/>
      <c r="HPQ80" s="876"/>
      <c r="HPR80" s="876"/>
      <c r="HPS80" s="876"/>
      <c r="HPT80" s="876"/>
      <c r="HPU80" s="876"/>
      <c r="HPV80" s="876"/>
      <c r="HPW80" s="876"/>
      <c r="HPX80" s="876"/>
      <c r="HPY80" s="876"/>
      <c r="HPZ80" s="876"/>
      <c r="HQA80" s="876"/>
      <c r="HQB80" s="876"/>
      <c r="HQC80" s="876"/>
      <c r="HQD80" s="876"/>
      <c r="HQE80" s="876"/>
      <c r="HQF80" s="876"/>
      <c r="HQG80" s="876"/>
      <c r="HQH80" s="876"/>
      <c r="HQI80" s="876"/>
      <c r="HQJ80" s="876"/>
      <c r="HQK80" s="876"/>
      <c r="HQL80" s="876"/>
      <c r="HQM80" s="876"/>
      <c r="HQN80" s="876"/>
      <c r="HQO80" s="876"/>
      <c r="HQP80" s="876"/>
      <c r="HQQ80" s="876"/>
      <c r="HQR80" s="876"/>
      <c r="HQS80" s="876"/>
      <c r="HQT80" s="876"/>
      <c r="HQU80" s="876"/>
      <c r="HQV80" s="876"/>
      <c r="HQW80" s="876"/>
      <c r="HQX80" s="876"/>
      <c r="HQY80" s="876"/>
      <c r="HQZ80" s="876"/>
      <c r="HRA80" s="876"/>
      <c r="HRB80" s="876"/>
      <c r="HRC80" s="876"/>
      <c r="HRD80" s="876"/>
      <c r="HRE80" s="876"/>
      <c r="HRF80" s="876"/>
      <c r="HRG80" s="876"/>
      <c r="HRH80" s="876"/>
      <c r="HRI80" s="876"/>
      <c r="HRJ80" s="876"/>
      <c r="HRK80" s="876"/>
      <c r="HRL80" s="876"/>
      <c r="HRM80" s="876"/>
      <c r="HRN80" s="876"/>
      <c r="HRO80" s="876"/>
      <c r="HRP80" s="876"/>
      <c r="HRQ80" s="876"/>
      <c r="HRR80" s="876"/>
      <c r="HRS80" s="876"/>
      <c r="HRT80" s="876"/>
      <c r="HRU80" s="876"/>
      <c r="HRV80" s="876"/>
      <c r="HRW80" s="876"/>
      <c r="HRX80" s="876"/>
      <c r="HRY80" s="876"/>
      <c r="HRZ80" s="876"/>
      <c r="HSA80" s="876"/>
      <c r="HSB80" s="876"/>
      <c r="HSC80" s="876"/>
      <c r="HSD80" s="876"/>
      <c r="HSE80" s="876"/>
      <c r="HSF80" s="876"/>
      <c r="HSG80" s="876"/>
      <c r="HSH80" s="876"/>
      <c r="HSI80" s="876"/>
      <c r="HSJ80" s="876"/>
      <c r="HSK80" s="876"/>
      <c r="HSL80" s="876"/>
      <c r="HSM80" s="876"/>
      <c r="HSN80" s="876"/>
      <c r="HSO80" s="876"/>
      <c r="HSP80" s="876"/>
      <c r="HSQ80" s="876"/>
      <c r="HSR80" s="876"/>
      <c r="HSS80" s="876"/>
      <c r="HST80" s="876"/>
      <c r="HSU80" s="876"/>
      <c r="HSV80" s="876"/>
      <c r="HSW80" s="876"/>
      <c r="HSX80" s="876"/>
      <c r="HSY80" s="876"/>
      <c r="HSZ80" s="876"/>
      <c r="HTA80" s="876"/>
      <c r="HTB80" s="876"/>
      <c r="HTC80" s="876"/>
      <c r="HTD80" s="876"/>
      <c r="HTE80" s="876"/>
      <c r="HTF80" s="876"/>
      <c r="HTG80" s="876"/>
      <c r="HTH80" s="876"/>
      <c r="HTI80" s="876"/>
      <c r="HTJ80" s="876"/>
      <c r="HTK80" s="876"/>
      <c r="HTL80" s="876"/>
      <c r="HTM80" s="876"/>
      <c r="HTN80" s="876"/>
      <c r="HTO80" s="876"/>
      <c r="HTP80" s="876"/>
      <c r="HTQ80" s="876"/>
      <c r="HTR80" s="876"/>
      <c r="HTS80" s="876"/>
      <c r="HTT80" s="876"/>
      <c r="HTU80" s="876"/>
      <c r="HTV80" s="876"/>
      <c r="HTW80" s="876"/>
      <c r="HTX80" s="876"/>
      <c r="HTY80" s="876"/>
      <c r="HTZ80" s="876"/>
      <c r="HUA80" s="876"/>
      <c r="HUB80" s="876"/>
      <c r="HUC80" s="876"/>
      <c r="HUD80" s="876"/>
      <c r="HUE80" s="876"/>
      <c r="HUF80" s="876"/>
      <c r="HUG80" s="876"/>
      <c r="HUH80" s="876"/>
      <c r="HUI80" s="876"/>
      <c r="HUJ80" s="876"/>
      <c r="HUK80" s="876"/>
      <c r="HUL80" s="876"/>
      <c r="HUM80" s="876"/>
      <c r="HUN80" s="876"/>
      <c r="HUO80" s="876"/>
      <c r="HUP80" s="876"/>
      <c r="HUQ80" s="876"/>
      <c r="HUR80" s="876"/>
      <c r="HUS80" s="876"/>
      <c r="HUT80" s="876"/>
      <c r="HUU80" s="876"/>
      <c r="HUV80" s="876"/>
      <c r="HUW80" s="876"/>
      <c r="HUX80" s="876"/>
      <c r="HUY80" s="876"/>
      <c r="HUZ80" s="876"/>
      <c r="HVA80" s="876"/>
      <c r="HVB80" s="876"/>
      <c r="HVC80" s="876"/>
      <c r="HVD80" s="876"/>
      <c r="HVE80" s="876"/>
      <c r="HVF80" s="876"/>
      <c r="HVG80" s="876"/>
      <c r="HVH80" s="876"/>
      <c r="HVI80" s="876"/>
      <c r="HVJ80" s="876"/>
      <c r="HVK80" s="876"/>
      <c r="HVL80" s="876"/>
      <c r="HVM80" s="876"/>
      <c r="HVN80" s="876"/>
      <c r="HVO80" s="876"/>
      <c r="HVP80" s="876"/>
      <c r="HVQ80" s="876"/>
      <c r="HVR80" s="876"/>
      <c r="HVS80" s="876"/>
      <c r="HVT80" s="876"/>
      <c r="HVU80" s="876"/>
      <c r="HVV80" s="876"/>
      <c r="HVW80" s="876"/>
      <c r="HVX80" s="876"/>
      <c r="HVY80" s="876"/>
      <c r="HVZ80" s="876"/>
      <c r="HWA80" s="876"/>
      <c r="HWB80" s="876"/>
      <c r="HWC80" s="876"/>
      <c r="HWD80" s="876"/>
      <c r="HWE80" s="876"/>
      <c r="HWF80" s="876"/>
      <c r="HWG80" s="876"/>
      <c r="HWH80" s="876"/>
      <c r="HWI80" s="876"/>
      <c r="HWJ80" s="876"/>
      <c r="HWK80" s="876"/>
      <c r="HWL80" s="876"/>
      <c r="HWM80" s="876"/>
      <c r="HWN80" s="876"/>
      <c r="HWO80" s="876"/>
      <c r="HWP80" s="876"/>
      <c r="HWQ80" s="876"/>
      <c r="HWR80" s="876"/>
      <c r="HWS80" s="876"/>
      <c r="HWT80" s="876"/>
      <c r="HWU80" s="876"/>
      <c r="HWV80" s="876"/>
      <c r="HWW80" s="876"/>
      <c r="HWX80" s="876"/>
      <c r="HWY80" s="876"/>
      <c r="HWZ80" s="876"/>
      <c r="HXA80" s="876"/>
      <c r="HXB80" s="876"/>
      <c r="HXC80" s="876"/>
      <c r="HXD80" s="876"/>
      <c r="HXE80" s="876"/>
      <c r="HXF80" s="876"/>
      <c r="HXG80" s="876"/>
      <c r="HXH80" s="876"/>
      <c r="HXI80" s="876"/>
      <c r="HXJ80" s="876"/>
      <c r="HXK80" s="876"/>
      <c r="HXL80" s="876"/>
      <c r="HXM80" s="876"/>
      <c r="HXN80" s="876"/>
      <c r="HXO80" s="876"/>
      <c r="HXP80" s="876"/>
      <c r="HXQ80" s="876"/>
      <c r="HXR80" s="876"/>
      <c r="HXS80" s="876"/>
      <c r="HXT80" s="876"/>
      <c r="HXU80" s="876"/>
      <c r="HXV80" s="876"/>
      <c r="HXW80" s="876"/>
      <c r="HXX80" s="876"/>
      <c r="HXY80" s="876"/>
      <c r="HXZ80" s="876"/>
      <c r="HYA80" s="876"/>
      <c r="HYB80" s="876"/>
      <c r="HYC80" s="876"/>
      <c r="HYD80" s="876"/>
      <c r="HYE80" s="876"/>
      <c r="HYF80" s="876"/>
      <c r="HYG80" s="876"/>
      <c r="HYH80" s="876"/>
      <c r="HYI80" s="876"/>
      <c r="HYJ80" s="876"/>
      <c r="HYK80" s="876"/>
      <c r="HYL80" s="876"/>
      <c r="HYM80" s="876"/>
      <c r="HYN80" s="876"/>
      <c r="HYO80" s="876"/>
      <c r="HYP80" s="876"/>
      <c r="HYQ80" s="876"/>
      <c r="HYR80" s="876"/>
      <c r="HYS80" s="876"/>
      <c r="HYT80" s="876"/>
      <c r="HYU80" s="876"/>
      <c r="HYV80" s="876"/>
      <c r="HYW80" s="876"/>
      <c r="HYX80" s="876"/>
      <c r="HYY80" s="876"/>
      <c r="HYZ80" s="876"/>
      <c r="HZA80" s="876"/>
      <c r="HZB80" s="876"/>
      <c r="HZC80" s="876"/>
      <c r="HZD80" s="876"/>
      <c r="HZE80" s="876"/>
      <c r="HZF80" s="876"/>
      <c r="HZG80" s="876"/>
      <c r="HZH80" s="876"/>
      <c r="HZI80" s="876"/>
      <c r="HZJ80" s="876"/>
      <c r="HZK80" s="876"/>
      <c r="HZL80" s="876"/>
      <c r="HZM80" s="876"/>
      <c r="HZN80" s="876"/>
      <c r="HZO80" s="876"/>
      <c r="HZP80" s="876"/>
      <c r="HZQ80" s="876"/>
      <c r="HZR80" s="876"/>
      <c r="HZS80" s="876"/>
      <c r="HZT80" s="876"/>
      <c r="HZU80" s="876"/>
      <c r="HZV80" s="876"/>
      <c r="HZW80" s="876"/>
      <c r="HZX80" s="876"/>
      <c r="HZY80" s="876"/>
      <c r="HZZ80" s="876"/>
      <c r="IAA80" s="876"/>
      <c r="IAB80" s="876"/>
      <c r="IAC80" s="876"/>
      <c r="IAD80" s="876"/>
      <c r="IAE80" s="876"/>
      <c r="IAF80" s="876"/>
      <c r="IAG80" s="876"/>
      <c r="IAH80" s="876"/>
      <c r="IAI80" s="876"/>
      <c r="IAJ80" s="876"/>
      <c r="IAK80" s="876"/>
      <c r="IAL80" s="876"/>
      <c r="IAM80" s="876"/>
      <c r="IAN80" s="876"/>
      <c r="IAO80" s="876"/>
      <c r="IAP80" s="876"/>
      <c r="IAQ80" s="876"/>
      <c r="IAR80" s="876"/>
      <c r="IAS80" s="876"/>
      <c r="IAT80" s="876"/>
      <c r="IAU80" s="876"/>
      <c r="IAV80" s="876"/>
      <c r="IAW80" s="876"/>
      <c r="IAX80" s="876"/>
      <c r="IAY80" s="876"/>
      <c r="IAZ80" s="876"/>
      <c r="IBA80" s="876"/>
      <c r="IBB80" s="876"/>
      <c r="IBC80" s="876"/>
      <c r="IBD80" s="876"/>
      <c r="IBE80" s="876"/>
      <c r="IBF80" s="876"/>
      <c r="IBG80" s="876"/>
      <c r="IBH80" s="876"/>
      <c r="IBI80" s="876"/>
      <c r="IBJ80" s="876"/>
      <c r="IBK80" s="876"/>
      <c r="IBL80" s="876"/>
      <c r="IBM80" s="876"/>
      <c r="IBN80" s="876"/>
      <c r="IBO80" s="876"/>
      <c r="IBP80" s="876"/>
      <c r="IBQ80" s="876"/>
      <c r="IBR80" s="876"/>
      <c r="IBS80" s="876"/>
      <c r="IBT80" s="876"/>
      <c r="IBU80" s="876"/>
      <c r="IBV80" s="876"/>
      <c r="IBW80" s="876"/>
      <c r="IBX80" s="876"/>
      <c r="IBY80" s="876"/>
      <c r="IBZ80" s="876"/>
      <c r="ICA80" s="876"/>
      <c r="ICB80" s="876"/>
      <c r="ICC80" s="876"/>
      <c r="ICD80" s="876"/>
      <c r="ICE80" s="876"/>
      <c r="ICF80" s="876"/>
      <c r="ICG80" s="876"/>
      <c r="ICH80" s="876"/>
      <c r="ICI80" s="876"/>
      <c r="ICJ80" s="876"/>
      <c r="ICK80" s="876"/>
      <c r="ICL80" s="876"/>
      <c r="ICM80" s="876"/>
      <c r="ICN80" s="876"/>
      <c r="ICO80" s="876"/>
      <c r="ICP80" s="876"/>
      <c r="ICQ80" s="876"/>
      <c r="ICR80" s="876"/>
      <c r="ICS80" s="876"/>
      <c r="ICT80" s="876"/>
      <c r="ICU80" s="876"/>
      <c r="ICV80" s="876"/>
      <c r="ICW80" s="876"/>
      <c r="ICX80" s="876"/>
      <c r="ICY80" s="876"/>
      <c r="ICZ80" s="876"/>
      <c r="IDA80" s="876"/>
      <c r="IDB80" s="876"/>
      <c r="IDC80" s="876"/>
      <c r="IDD80" s="876"/>
      <c r="IDE80" s="876"/>
      <c r="IDF80" s="876"/>
      <c r="IDG80" s="876"/>
      <c r="IDH80" s="876"/>
      <c r="IDI80" s="876"/>
      <c r="IDJ80" s="876"/>
      <c r="IDK80" s="876"/>
      <c r="IDL80" s="876"/>
      <c r="IDM80" s="876"/>
      <c r="IDN80" s="876"/>
      <c r="IDO80" s="876"/>
      <c r="IDP80" s="876"/>
      <c r="IDQ80" s="876"/>
      <c r="IDR80" s="876"/>
      <c r="IDS80" s="876"/>
      <c r="IDT80" s="876"/>
      <c r="IDU80" s="876"/>
      <c r="IDV80" s="876"/>
      <c r="IDW80" s="876"/>
      <c r="IDX80" s="876"/>
      <c r="IDY80" s="876"/>
      <c r="IDZ80" s="876"/>
      <c r="IEA80" s="876"/>
      <c r="IEB80" s="876"/>
      <c r="IEC80" s="876"/>
      <c r="IED80" s="876"/>
      <c r="IEE80" s="876"/>
      <c r="IEF80" s="876"/>
      <c r="IEG80" s="876"/>
      <c r="IEH80" s="876"/>
      <c r="IEI80" s="876"/>
      <c r="IEJ80" s="876"/>
      <c r="IEK80" s="876"/>
      <c r="IEL80" s="876"/>
      <c r="IEM80" s="876"/>
      <c r="IEN80" s="876"/>
      <c r="IEO80" s="876"/>
      <c r="IEP80" s="876"/>
      <c r="IEQ80" s="876"/>
      <c r="IER80" s="876"/>
      <c r="IES80" s="876"/>
      <c r="IET80" s="876"/>
      <c r="IEU80" s="876"/>
      <c r="IEV80" s="876"/>
      <c r="IEW80" s="876"/>
      <c r="IEX80" s="876"/>
      <c r="IEY80" s="876"/>
      <c r="IEZ80" s="876"/>
      <c r="IFA80" s="876"/>
      <c r="IFB80" s="876"/>
      <c r="IFC80" s="876"/>
      <c r="IFD80" s="876"/>
      <c r="IFE80" s="876"/>
      <c r="IFF80" s="876"/>
      <c r="IFG80" s="876"/>
      <c r="IFH80" s="876"/>
      <c r="IFI80" s="876"/>
      <c r="IFJ80" s="876"/>
      <c r="IFK80" s="876"/>
      <c r="IFL80" s="876"/>
      <c r="IFM80" s="876"/>
      <c r="IFN80" s="876"/>
      <c r="IFO80" s="876"/>
      <c r="IFP80" s="876"/>
      <c r="IFQ80" s="876"/>
      <c r="IFR80" s="876"/>
      <c r="IFS80" s="876"/>
      <c r="IFT80" s="876"/>
      <c r="IFU80" s="876"/>
      <c r="IFV80" s="876"/>
      <c r="IFW80" s="876"/>
      <c r="IFX80" s="876"/>
      <c r="IFY80" s="876"/>
      <c r="IFZ80" s="876"/>
      <c r="IGA80" s="876"/>
      <c r="IGB80" s="876"/>
      <c r="IGC80" s="876"/>
      <c r="IGD80" s="876"/>
      <c r="IGE80" s="876"/>
      <c r="IGF80" s="876"/>
      <c r="IGG80" s="876"/>
      <c r="IGH80" s="876"/>
      <c r="IGI80" s="876"/>
      <c r="IGJ80" s="876"/>
      <c r="IGK80" s="876"/>
      <c r="IGL80" s="876"/>
      <c r="IGM80" s="876"/>
      <c r="IGN80" s="876"/>
      <c r="IGO80" s="876"/>
      <c r="IGP80" s="876"/>
      <c r="IGQ80" s="876"/>
      <c r="IGR80" s="876"/>
      <c r="IGS80" s="876"/>
      <c r="IGT80" s="876"/>
      <c r="IGU80" s="876"/>
      <c r="IGV80" s="876"/>
      <c r="IGW80" s="876"/>
      <c r="IGX80" s="876"/>
      <c r="IGY80" s="876"/>
      <c r="IGZ80" s="876"/>
      <c r="IHA80" s="876"/>
      <c r="IHB80" s="876"/>
      <c r="IHC80" s="876"/>
      <c r="IHD80" s="876"/>
      <c r="IHE80" s="876"/>
      <c r="IHF80" s="876"/>
      <c r="IHG80" s="876"/>
      <c r="IHH80" s="876"/>
      <c r="IHI80" s="876"/>
      <c r="IHJ80" s="876"/>
      <c r="IHK80" s="876"/>
      <c r="IHL80" s="876"/>
      <c r="IHM80" s="876"/>
      <c r="IHN80" s="876"/>
      <c r="IHO80" s="876"/>
      <c r="IHP80" s="876"/>
      <c r="IHQ80" s="876"/>
      <c r="IHR80" s="876"/>
      <c r="IHS80" s="876"/>
      <c r="IHT80" s="876"/>
      <c r="IHU80" s="876"/>
      <c r="IHV80" s="876"/>
      <c r="IHW80" s="876"/>
      <c r="IHX80" s="876"/>
      <c r="IHY80" s="876"/>
      <c r="IHZ80" s="876"/>
      <c r="IIA80" s="876"/>
      <c r="IIB80" s="876"/>
      <c r="IIC80" s="876"/>
      <c r="IID80" s="876"/>
      <c r="IIE80" s="876"/>
      <c r="IIF80" s="876"/>
      <c r="IIG80" s="876"/>
      <c r="IIH80" s="876"/>
      <c r="III80" s="876"/>
      <c r="IIJ80" s="876"/>
      <c r="IIK80" s="876"/>
      <c r="IIL80" s="876"/>
      <c r="IIM80" s="876"/>
      <c r="IIN80" s="876"/>
      <c r="IIO80" s="876"/>
      <c r="IIP80" s="876"/>
      <c r="IIQ80" s="876"/>
      <c r="IIR80" s="876"/>
      <c r="IIS80" s="876"/>
      <c r="IIT80" s="876"/>
      <c r="IIU80" s="876"/>
      <c r="IIV80" s="876"/>
      <c r="IIW80" s="876"/>
      <c r="IIX80" s="876"/>
      <c r="IIY80" s="876"/>
      <c r="IIZ80" s="876"/>
      <c r="IJA80" s="876"/>
      <c r="IJB80" s="876"/>
      <c r="IJC80" s="876"/>
      <c r="IJD80" s="876"/>
      <c r="IJE80" s="876"/>
      <c r="IJF80" s="876"/>
      <c r="IJG80" s="876"/>
      <c r="IJH80" s="876"/>
      <c r="IJI80" s="876"/>
      <c r="IJJ80" s="876"/>
      <c r="IJK80" s="876"/>
      <c r="IJL80" s="876"/>
      <c r="IJM80" s="876"/>
      <c r="IJN80" s="876"/>
      <c r="IJO80" s="876"/>
      <c r="IJP80" s="876"/>
      <c r="IJQ80" s="876"/>
      <c r="IJR80" s="876"/>
      <c r="IJS80" s="876"/>
      <c r="IJT80" s="876"/>
      <c r="IJU80" s="876"/>
      <c r="IJV80" s="876"/>
      <c r="IJW80" s="876"/>
      <c r="IJX80" s="876"/>
      <c r="IJY80" s="876"/>
      <c r="IJZ80" s="876"/>
      <c r="IKA80" s="876"/>
      <c r="IKB80" s="876"/>
      <c r="IKC80" s="876"/>
      <c r="IKD80" s="876"/>
      <c r="IKE80" s="876"/>
      <c r="IKF80" s="876"/>
      <c r="IKG80" s="876"/>
      <c r="IKH80" s="876"/>
      <c r="IKI80" s="876"/>
      <c r="IKJ80" s="876"/>
      <c r="IKK80" s="876"/>
      <c r="IKL80" s="876"/>
      <c r="IKM80" s="876"/>
      <c r="IKN80" s="876"/>
      <c r="IKO80" s="876"/>
      <c r="IKP80" s="876"/>
      <c r="IKQ80" s="876"/>
      <c r="IKR80" s="876"/>
      <c r="IKS80" s="876"/>
      <c r="IKT80" s="876"/>
      <c r="IKU80" s="876"/>
      <c r="IKV80" s="876"/>
      <c r="IKW80" s="876"/>
      <c r="IKX80" s="876"/>
      <c r="IKY80" s="876"/>
      <c r="IKZ80" s="876"/>
      <c r="ILA80" s="876"/>
      <c r="ILB80" s="876"/>
      <c r="ILC80" s="876"/>
      <c r="ILD80" s="876"/>
      <c r="ILE80" s="876"/>
      <c r="ILF80" s="876"/>
      <c r="ILG80" s="876"/>
      <c r="ILH80" s="876"/>
      <c r="ILI80" s="876"/>
      <c r="ILJ80" s="876"/>
      <c r="ILK80" s="876"/>
      <c r="ILL80" s="876"/>
      <c r="ILM80" s="876"/>
      <c r="ILN80" s="876"/>
      <c r="ILO80" s="876"/>
      <c r="ILP80" s="876"/>
      <c r="ILQ80" s="876"/>
      <c r="ILR80" s="876"/>
      <c r="ILS80" s="876"/>
      <c r="ILT80" s="876"/>
      <c r="ILU80" s="876"/>
      <c r="ILV80" s="876"/>
      <c r="ILW80" s="876"/>
      <c r="ILX80" s="876"/>
      <c r="ILY80" s="876"/>
      <c r="ILZ80" s="876"/>
      <c r="IMA80" s="876"/>
      <c r="IMB80" s="876"/>
      <c r="IMC80" s="876"/>
      <c r="IMD80" s="876"/>
      <c r="IME80" s="876"/>
      <c r="IMF80" s="876"/>
      <c r="IMG80" s="876"/>
      <c r="IMH80" s="876"/>
      <c r="IMI80" s="876"/>
      <c r="IMJ80" s="876"/>
      <c r="IMK80" s="876"/>
      <c r="IML80" s="876"/>
      <c r="IMM80" s="876"/>
      <c r="IMN80" s="876"/>
      <c r="IMO80" s="876"/>
      <c r="IMP80" s="876"/>
      <c r="IMQ80" s="876"/>
      <c r="IMR80" s="876"/>
      <c r="IMS80" s="876"/>
      <c r="IMT80" s="876"/>
      <c r="IMU80" s="876"/>
      <c r="IMV80" s="876"/>
      <c r="IMW80" s="876"/>
      <c r="IMX80" s="876"/>
      <c r="IMY80" s="876"/>
      <c r="IMZ80" s="876"/>
      <c r="INA80" s="876"/>
      <c r="INB80" s="876"/>
      <c r="INC80" s="876"/>
      <c r="IND80" s="876"/>
      <c r="INE80" s="876"/>
      <c r="INF80" s="876"/>
      <c r="ING80" s="876"/>
      <c r="INH80" s="876"/>
      <c r="INI80" s="876"/>
      <c r="INJ80" s="876"/>
      <c r="INK80" s="876"/>
      <c r="INL80" s="876"/>
      <c r="INM80" s="876"/>
      <c r="INN80" s="876"/>
      <c r="INO80" s="876"/>
      <c r="INP80" s="876"/>
      <c r="INQ80" s="876"/>
      <c r="INR80" s="876"/>
      <c r="INS80" s="876"/>
      <c r="INT80" s="876"/>
      <c r="INU80" s="876"/>
      <c r="INV80" s="876"/>
      <c r="INW80" s="876"/>
      <c r="INX80" s="876"/>
      <c r="INY80" s="876"/>
      <c r="INZ80" s="876"/>
      <c r="IOA80" s="876"/>
      <c r="IOB80" s="876"/>
      <c r="IOC80" s="876"/>
      <c r="IOD80" s="876"/>
      <c r="IOE80" s="876"/>
      <c r="IOF80" s="876"/>
      <c r="IOG80" s="876"/>
      <c r="IOH80" s="876"/>
      <c r="IOI80" s="876"/>
      <c r="IOJ80" s="876"/>
      <c r="IOK80" s="876"/>
      <c r="IOL80" s="876"/>
      <c r="IOM80" s="876"/>
      <c r="ION80" s="876"/>
      <c r="IOO80" s="876"/>
      <c r="IOP80" s="876"/>
      <c r="IOQ80" s="876"/>
      <c r="IOR80" s="876"/>
      <c r="IOS80" s="876"/>
      <c r="IOT80" s="876"/>
      <c r="IOU80" s="876"/>
      <c r="IOV80" s="876"/>
      <c r="IOW80" s="876"/>
      <c r="IOX80" s="876"/>
      <c r="IOY80" s="876"/>
      <c r="IOZ80" s="876"/>
      <c r="IPA80" s="876"/>
      <c r="IPB80" s="876"/>
      <c r="IPC80" s="876"/>
      <c r="IPD80" s="876"/>
      <c r="IPE80" s="876"/>
      <c r="IPF80" s="876"/>
      <c r="IPG80" s="876"/>
      <c r="IPH80" s="876"/>
      <c r="IPI80" s="876"/>
      <c r="IPJ80" s="876"/>
      <c r="IPK80" s="876"/>
      <c r="IPL80" s="876"/>
      <c r="IPM80" s="876"/>
      <c r="IPN80" s="876"/>
      <c r="IPO80" s="876"/>
      <c r="IPP80" s="876"/>
      <c r="IPQ80" s="876"/>
      <c r="IPR80" s="876"/>
      <c r="IPS80" s="876"/>
      <c r="IPT80" s="876"/>
      <c r="IPU80" s="876"/>
      <c r="IPV80" s="876"/>
      <c r="IPW80" s="876"/>
      <c r="IPX80" s="876"/>
      <c r="IPY80" s="876"/>
      <c r="IPZ80" s="876"/>
      <c r="IQA80" s="876"/>
      <c r="IQB80" s="876"/>
      <c r="IQC80" s="876"/>
      <c r="IQD80" s="876"/>
      <c r="IQE80" s="876"/>
      <c r="IQF80" s="876"/>
      <c r="IQG80" s="876"/>
      <c r="IQH80" s="876"/>
      <c r="IQI80" s="876"/>
      <c r="IQJ80" s="876"/>
      <c r="IQK80" s="876"/>
      <c r="IQL80" s="876"/>
      <c r="IQM80" s="876"/>
      <c r="IQN80" s="876"/>
      <c r="IQO80" s="876"/>
      <c r="IQP80" s="876"/>
      <c r="IQQ80" s="876"/>
      <c r="IQR80" s="876"/>
      <c r="IQS80" s="876"/>
      <c r="IQT80" s="876"/>
      <c r="IQU80" s="876"/>
      <c r="IQV80" s="876"/>
      <c r="IQW80" s="876"/>
      <c r="IQX80" s="876"/>
      <c r="IQY80" s="876"/>
      <c r="IQZ80" s="876"/>
      <c r="IRA80" s="876"/>
      <c r="IRB80" s="876"/>
      <c r="IRC80" s="876"/>
      <c r="IRD80" s="876"/>
      <c r="IRE80" s="876"/>
      <c r="IRF80" s="876"/>
      <c r="IRG80" s="876"/>
      <c r="IRH80" s="876"/>
      <c r="IRI80" s="876"/>
      <c r="IRJ80" s="876"/>
      <c r="IRK80" s="876"/>
      <c r="IRL80" s="876"/>
      <c r="IRM80" s="876"/>
      <c r="IRN80" s="876"/>
      <c r="IRO80" s="876"/>
      <c r="IRP80" s="876"/>
      <c r="IRQ80" s="876"/>
      <c r="IRR80" s="876"/>
      <c r="IRS80" s="876"/>
      <c r="IRT80" s="876"/>
      <c r="IRU80" s="876"/>
      <c r="IRV80" s="876"/>
      <c r="IRW80" s="876"/>
      <c r="IRX80" s="876"/>
      <c r="IRY80" s="876"/>
      <c r="IRZ80" s="876"/>
      <c r="ISA80" s="876"/>
      <c r="ISB80" s="876"/>
      <c r="ISC80" s="876"/>
      <c r="ISD80" s="876"/>
      <c r="ISE80" s="876"/>
      <c r="ISF80" s="876"/>
      <c r="ISG80" s="876"/>
      <c r="ISH80" s="876"/>
      <c r="ISI80" s="876"/>
      <c r="ISJ80" s="876"/>
      <c r="ISK80" s="876"/>
      <c r="ISL80" s="876"/>
      <c r="ISM80" s="876"/>
      <c r="ISN80" s="876"/>
      <c r="ISO80" s="876"/>
      <c r="ISP80" s="876"/>
      <c r="ISQ80" s="876"/>
      <c r="ISR80" s="876"/>
      <c r="ISS80" s="876"/>
      <c r="IST80" s="876"/>
      <c r="ISU80" s="876"/>
      <c r="ISV80" s="876"/>
      <c r="ISW80" s="876"/>
      <c r="ISX80" s="876"/>
      <c r="ISY80" s="876"/>
      <c r="ISZ80" s="876"/>
      <c r="ITA80" s="876"/>
      <c r="ITB80" s="876"/>
      <c r="ITC80" s="876"/>
      <c r="ITD80" s="876"/>
      <c r="ITE80" s="876"/>
      <c r="ITF80" s="876"/>
      <c r="ITG80" s="876"/>
      <c r="ITH80" s="876"/>
      <c r="ITI80" s="876"/>
      <c r="ITJ80" s="876"/>
      <c r="ITK80" s="876"/>
      <c r="ITL80" s="876"/>
      <c r="ITM80" s="876"/>
      <c r="ITN80" s="876"/>
      <c r="ITO80" s="876"/>
      <c r="ITP80" s="876"/>
      <c r="ITQ80" s="876"/>
      <c r="ITR80" s="876"/>
      <c r="ITS80" s="876"/>
      <c r="ITT80" s="876"/>
      <c r="ITU80" s="876"/>
      <c r="ITV80" s="876"/>
      <c r="ITW80" s="876"/>
      <c r="ITX80" s="876"/>
      <c r="ITY80" s="876"/>
      <c r="ITZ80" s="876"/>
      <c r="IUA80" s="876"/>
      <c r="IUB80" s="876"/>
      <c r="IUC80" s="876"/>
      <c r="IUD80" s="876"/>
      <c r="IUE80" s="876"/>
      <c r="IUF80" s="876"/>
      <c r="IUG80" s="876"/>
      <c r="IUH80" s="876"/>
      <c r="IUI80" s="876"/>
      <c r="IUJ80" s="876"/>
      <c r="IUK80" s="876"/>
      <c r="IUL80" s="876"/>
      <c r="IUM80" s="876"/>
      <c r="IUN80" s="876"/>
      <c r="IUO80" s="876"/>
      <c r="IUP80" s="876"/>
      <c r="IUQ80" s="876"/>
      <c r="IUR80" s="876"/>
      <c r="IUS80" s="876"/>
      <c r="IUT80" s="876"/>
      <c r="IUU80" s="876"/>
      <c r="IUV80" s="876"/>
      <c r="IUW80" s="876"/>
      <c r="IUX80" s="876"/>
      <c r="IUY80" s="876"/>
      <c r="IUZ80" s="876"/>
      <c r="IVA80" s="876"/>
      <c r="IVB80" s="876"/>
      <c r="IVC80" s="876"/>
      <c r="IVD80" s="876"/>
      <c r="IVE80" s="876"/>
      <c r="IVF80" s="876"/>
      <c r="IVG80" s="876"/>
      <c r="IVH80" s="876"/>
      <c r="IVI80" s="876"/>
      <c r="IVJ80" s="876"/>
      <c r="IVK80" s="876"/>
      <c r="IVL80" s="876"/>
      <c r="IVM80" s="876"/>
      <c r="IVN80" s="876"/>
      <c r="IVO80" s="876"/>
      <c r="IVP80" s="876"/>
      <c r="IVQ80" s="876"/>
      <c r="IVR80" s="876"/>
      <c r="IVS80" s="876"/>
      <c r="IVT80" s="876"/>
      <c r="IVU80" s="876"/>
      <c r="IVV80" s="876"/>
      <c r="IVW80" s="876"/>
      <c r="IVX80" s="876"/>
      <c r="IVY80" s="876"/>
      <c r="IVZ80" s="876"/>
      <c r="IWA80" s="876"/>
      <c r="IWB80" s="876"/>
      <c r="IWC80" s="876"/>
      <c r="IWD80" s="876"/>
      <c r="IWE80" s="876"/>
      <c r="IWF80" s="876"/>
      <c r="IWG80" s="876"/>
      <c r="IWH80" s="876"/>
      <c r="IWI80" s="876"/>
      <c r="IWJ80" s="876"/>
      <c r="IWK80" s="876"/>
      <c r="IWL80" s="876"/>
      <c r="IWM80" s="876"/>
      <c r="IWN80" s="876"/>
      <c r="IWO80" s="876"/>
      <c r="IWP80" s="876"/>
      <c r="IWQ80" s="876"/>
      <c r="IWR80" s="876"/>
      <c r="IWS80" s="876"/>
      <c r="IWT80" s="876"/>
      <c r="IWU80" s="876"/>
      <c r="IWV80" s="876"/>
      <c r="IWW80" s="876"/>
      <c r="IWX80" s="876"/>
      <c r="IWY80" s="876"/>
      <c r="IWZ80" s="876"/>
      <c r="IXA80" s="876"/>
      <c r="IXB80" s="876"/>
      <c r="IXC80" s="876"/>
      <c r="IXD80" s="876"/>
      <c r="IXE80" s="876"/>
      <c r="IXF80" s="876"/>
      <c r="IXG80" s="876"/>
      <c r="IXH80" s="876"/>
      <c r="IXI80" s="876"/>
      <c r="IXJ80" s="876"/>
      <c r="IXK80" s="876"/>
      <c r="IXL80" s="876"/>
      <c r="IXM80" s="876"/>
      <c r="IXN80" s="876"/>
      <c r="IXO80" s="876"/>
      <c r="IXP80" s="876"/>
      <c r="IXQ80" s="876"/>
      <c r="IXR80" s="876"/>
      <c r="IXS80" s="876"/>
      <c r="IXT80" s="876"/>
      <c r="IXU80" s="876"/>
      <c r="IXV80" s="876"/>
      <c r="IXW80" s="876"/>
      <c r="IXX80" s="876"/>
      <c r="IXY80" s="876"/>
      <c r="IXZ80" s="876"/>
      <c r="IYA80" s="876"/>
      <c r="IYB80" s="876"/>
      <c r="IYC80" s="876"/>
      <c r="IYD80" s="876"/>
      <c r="IYE80" s="876"/>
      <c r="IYF80" s="876"/>
      <c r="IYG80" s="876"/>
      <c r="IYH80" s="876"/>
      <c r="IYI80" s="876"/>
      <c r="IYJ80" s="876"/>
      <c r="IYK80" s="876"/>
      <c r="IYL80" s="876"/>
      <c r="IYM80" s="876"/>
      <c r="IYN80" s="876"/>
      <c r="IYO80" s="876"/>
      <c r="IYP80" s="876"/>
      <c r="IYQ80" s="876"/>
      <c r="IYR80" s="876"/>
      <c r="IYS80" s="876"/>
      <c r="IYT80" s="876"/>
      <c r="IYU80" s="876"/>
      <c r="IYV80" s="876"/>
      <c r="IYW80" s="876"/>
      <c r="IYX80" s="876"/>
      <c r="IYY80" s="876"/>
      <c r="IYZ80" s="876"/>
      <c r="IZA80" s="876"/>
      <c r="IZB80" s="876"/>
      <c r="IZC80" s="876"/>
      <c r="IZD80" s="876"/>
      <c r="IZE80" s="876"/>
      <c r="IZF80" s="876"/>
      <c r="IZG80" s="876"/>
      <c r="IZH80" s="876"/>
      <c r="IZI80" s="876"/>
      <c r="IZJ80" s="876"/>
      <c r="IZK80" s="876"/>
      <c r="IZL80" s="876"/>
      <c r="IZM80" s="876"/>
      <c r="IZN80" s="876"/>
      <c r="IZO80" s="876"/>
      <c r="IZP80" s="876"/>
      <c r="IZQ80" s="876"/>
      <c r="IZR80" s="876"/>
      <c r="IZS80" s="876"/>
      <c r="IZT80" s="876"/>
      <c r="IZU80" s="876"/>
      <c r="IZV80" s="876"/>
      <c r="IZW80" s="876"/>
      <c r="IZX80" s="876"/>
      <c r="IZY80" s="876"/>
      <c r="IZZ80" s="876"/>
      <c r="JAA80" s="876"/>
      <c r="JAB80" s="876"/>
      <c r="JAC80" s="876"/>
      <c r="JAD80" s="876"/>
      <c r="JAE80" s="876"/>
      <c r="JAF80" s="876"/>
      <c r="JAG80" s="876"/>
      <c r="JAH80" s="876"/>
      <c r="JAI80" s="876"/>
      <c r="JAJ80" s="876"/>
      <c r="JAK80" s="876"/>
      <c r="JAL80" s="876"/>
      <c r="JAM80" s="876"/>
      <c r="JAN80" s="876"/>
      <c r="JAO80" s="876"/>
      <c r="JAP80" s="876"/>
      <c r="JAQ80" s="876"/>
      <c r="JAR80" s="876"/>
      <c r="JAS80" s="876"/>
      <c r="JAT80" s="876"/>
      <c r="JAU80" s="876"/>
      <c r="JAV80" s="876"/>
      <c r="JAW80" s="876"/>
      <c r="JAX80" s="876"/>
      <c r="JAY80" s="876"/>
      <c r="JAZ80" s="876"/>
      <c r="JBA80" s="876"/>
      <c r="JBB80" s="876"/>
      <c r="JBC80" s="876"/>
      <c r="JBD80" s="876"/>
      <c r="JBE80" s="876"/>
      <c r="JBF80" s="876"/>
      <c r="JBG80" s="876"/>
      <c r="JBH80" s="876"/>
      <c r="JBI80" s="876"/>
      <c r="JBJ80" s="876"/>
      <c r="JBK80" s="876"/>
      <c r="JBL80" s="876"/>
      <c r="JBM80" s="876"/>
      <c r="JBN80" s="876"/>
      <c r="JBO80" s="876"/>
      <c r="JBP80" s="876"/>
      <c r="JBQ80" s="876"/>
      <c r="JBR80" s="876"/>
      <c r="JBS80" s="876"/>
      <c r="JBT80" s="876"/>
      <c r="JBU80" s="876"/>
      <c r="JBV80" s="876"/>
      <c r="JBW80" s="876"/>
      <c r="JBX80" s="876"/>
      <c r="JBY80" s="876"/>
      <c r="JBZ80" s="876"/>
      <c r="JCA80" s="876"/>
      <c r="JCB80" s="876"/>
      <c r="JCC80" s="876"/>
      <c r="JCD80" s="876"/>
      <c r="JCE80" s="876"/>
      <c r="JCF80" s="876"/>
      <c r="JCG80" s="876"/>
      <c r="JCH80" s="876"/>
      <c r="JCI80" s="876"/>
      <c r="JCJ80" s="876"/>
      <c r="JCK80" s="876"/>
      <c r="JCL80" s="876"/>
      <c r="JCM80" s="876"/>
      <c r="JCN80" s="876"/>
      <c r="JCO80" s="876"/>
      <c r="JCP80" s="876"/>
      <c r="JCQ80" s="876"/>
      <c r="JCR80" s="876"/>
      <c r="JCS80" s="876"/>
      <c r="JCT80" s="876"/>
      <c r="JCU80" s="876"/>
      <c r="JCV80" s="876"/>
      <c r="JCW80" s="876"/>
      <c r="JCX80" s="876"/>
      <c r="JCY80" s="876"/>
      <c r="JCZ80" s="876"/>
      <c r="JDA80" s="876"/>
      <c r="JDB80" s="876"/>
      <c r="JDC80" s="876"/>
      <c r="JDD80" s="876"/>
      <c r="JDE80" s="876"/>
      <c r="JDF80" s="876"/>
      <c r="JDG80" s="876"/>
      <c r="JDH80" s="876"/>
      <c r="JDI80" s="876"/>
      <c r="JDJ80" s="876"/>
      <c r="JDK80" s="876"/>
      <c r="JDL80" s="876"/>
      <c r="JDM80" s="876"/>
      <c r="JDN80" s="876"/>
      <c r="JDO80" s="876"/>
      <c r="JDP80" s="876"/>
      <c r="JDQ80" s="876"/>
      <c r="JDR80" s="876"/>
      <c r="JDS80" s="876"/>
      <c r="JDT80" s="876"/>
      <c r="JDU80" s="876"/>
      <c r="JDV80" s="876"/>
      <c r="JDW80" s="876"/>
      <c r="JDX80" s="876"/>
      <c r="JDY80" s="876"/>
      <c r="JDZ80" s="876"/>
      <c r="JEA80" s="876"/>
      <c r="JEB80" s="876"/>
      <c r="JEC80" s="876"/>
      <c r="JED80" s="876"/>
      <c r="JEE80" s="876"/>
      <c r="JEF80" s="876"/>
      <c r="JEG80" s="876"/>
      <c r="JEH80" s="876"/>
      <c r="JEI80" s="876"/>
      <c r="JEJ80" s="876"/>
      <c r="JEK80" s="876"/>
      <c r="JEL80" s="876"/>
      <c r="JEM80" s="876"/>
      <c r="JEN80" s="876"/>
      <c r="JEO80" s="876"/>
      <c r="JEP80" s="876"/>
      <c r="JEQ80" s="876"/>
      <c r="JER80" s="876"/>
      <c r="JES80" s="876"/>
      <c r="JET80" s="876"/>
      <c r="JEU80" s="876"/>
      <c r="JEV80" s="876"/>
      <c r="JEW80" s="876"/>
      <c r="JEX80" s="876"/>
      <c r="JEY80" s="876"/>
      <c r="JEZ80" s="876"/>
      <c r="JFA80" s="876"/>
      <c r="JFB80" s="876"/>
      <c r="JFC80" s="876"/>
      <c r="JFD80" s="876"/>
      <c r="JFE80" s="876"/>
      <c r="JFF80" s="876"/>
      <c r="JFG80" s="876"/>
      <c r="JFH80" s="876"/>
      <c r="JFI80" s="876"/>
      <c r="JFJ80" s="876"/>
      <c r="JFK80" s="876"/>
      <c r="JFL80" s="876"/>
      <c r="JFM80" s="876"/>
      <c r="JFN80" s="876"/>
      <c r="JFO80" s="876"/>
      <c r="JFP80" s="876"/>
      <c r="JFQ80" s="876"/>
      <c r="JFR80" s="876"/>
      <c r="JFS80" s="876"/>
      <c r="JFT80" s="876"/>
      <c r="JFU80" s="876"/>
      <c r="JFV80" s="876"/>
      <c r="JFW80" s="876"/>
      <c r="JFX80" s="876"/>
      <c r="JFY80" s="876"/>
      <c r="JFZ80" s="876"/>
      <c r="JGA80" s="876"/>
      <c r="JGB80" s="876"/>
      <c r="JGC80" s="876"/>
      <c r="JGD80" s="876"/>
      <c r="JGE80" s="876"/>
      <c r="JGF80" s="876"/>
      <c r="JGG80" s="876"/>
      <c r="JGH80" s="876"/>
      <c r="JGI80" s="876"/>
      <c r="JGJ80" s="876"/>
      <c r="JGK80" s="876"/>
      <c r="JGL80" s="876"/>
      <c r="JGM80" s="876"/>
      <c r="JGN80" s="876"/>
      <c r="JGO80" s="876"/>
      <c r="JGP80" s="876"/>
      <c r="JGQ80" s="876"/>
      <c r="JGR80" s="876"/>
      <c r="JGS80" s="876"/>
      <c r="JGT80" s="876"/>
      <c r="JGU80" s="876"/>
      <c r="JGV80" s="876"/>
      <c r="JGW80" s="876"/>
      <c r="JGX80" s="876"/>
      <c r="JGY80" s="876"/>
      <c r="JGZ80" s="876"/>
      <c r="JHA80" s="876"/>
      <c r="JHB80" s="876"/>
      <c r="JHC80" s="876"/>
      <c r="JHD80" s="876"/>
      <c r="JHE80" s="876"/>
      <c r="JHF80" s="876"/>
      <c r="JHG80" s="876"/>
      <c r="JHH80" s="876"/>
      <c r="JHI80" s="876"/>
      <c r="JHJ80" s="876"/>
      <c r="JHK80" s="876"/>
      <c r="JHL80" s="876"/>
      <c r="JHM80" s="876"/>
      <c r="JHN80" s="876"/>
      <c r="JHO80" s="876"/>
      <c r="JHP80" s="876"/>
      <c r="JHQ80" s="876"/>
      <c r="JHR80" s="876"/>
      <c r="JHS80" s="876"/>
      <c r="JHT80" s="876"/>
      <c r="JHU80" s="876"/>
      <c r="JHV80" s="876"/>
      <c r="JHW80" s="876"/>
      <c r="JHX80" s="876"/>
      <c r="JHY80" s="876"/>
      <c r="JHZ80" s="876"/>
      <c r="JIA80" s="876"/>
      <c r="JIB80" s="876"/>
      <c r="JIC80" s="876"/>
      <c r="JID80" s="876"/>
      <c r="JIE80" s="876"/>
      <c r="JIF80" s="876"/>
      <c r="JIG80" s="876"/>
      <c r="JIH80" s="876"/>
      <c r="JII80" s="876"/>
      <c r="JIJ80" s="876"/>
      <c r="JIK80" s="876"/>
      <c r="JIL80" s="876"/>
      <c r="JIM80" s="876"/>
      <c r="JIN80" s="876"/>
      <c r="JIO80" s="876"/>
      <c r="JIP80" s="876"/>
      <c r="JIQ80" s="876"/>
      <c r="JIR80" s="876"/>
      <c r="JIS80" s="876"/>
      <c r="JIT80" s="876"/>
      <c r="JIU80" s="876"/>
      <c r="JIV80" s="876"/>
      <c r="JIW80" s="876"/>
      <c r="JIX80" s="876"/>
      <c r="JIY80" s="876"/>
      <c r="JIZ80" s="876"/>
      <c r="JJA80" s="876"/>
      <c r="JJB80" s="876"/>
      <c r="JJC80" s="876"/>
      <c r="JJD80" s="876"/>
      <c r="JJE80" s="876"/>
      <c r="JJF80" s="876"/>
      <c r="JJG80" s="876"/>
      <c r="JJH80" s="876"/>
      <c r="JJI80" s="876"/>
      <c r="JJJ80" s="876"/>
      <c r="JJK80" s="876"/>
      <c r="JJL80" s="876"/>
      <c r="JJM80" s="876"/>
      <c r="JJN80" s="876"/>
      <c r="JJO80" s="876"/>
      <c r="JJP80" s="876"/>
      <c r="JJQ80" s="876"/>
      <c r="JJR80" s="876"/>
      <c r="JJS80" s="876"/>
      <c r="JJT80" s="876"/>
      <c r="JJU80" s="876"/>
      <c r="JJV80" s="876"/>
      <c r="JJW80" s="876"/>
      <c r="JJX80" s="876"/>
      <c r="JJY80" s="876"/>
      <c r="JJZ80" s="876"/>
      <c r="JKA80" s="876"/>
      <c r="JKB80" s="876"/>
      <c r="JKC80" s="876"/>
      <c r="JKD80" s="876"/>
      <c r="JKE80" s="876"/>
      <c r="JKF80" s="876"/>
      <c r="JKG80" s="876"/>
      <c r="JKH80" s="876"/>
      <c r="JKI80" s="876"/>
      <c r="JKJ80" s="876"/>
      <c r="JKK80" s="876"/>
      <c r="JKL80" s="876"/>
      <c r="JKM80" s="876"/>
      <c r="JKN80" s="876"/>
      <c r="JKO80" s="876"/>
      <c r="JKP80" s="876"/>
      <c r="JKQ80" s="876"/>
      <c r="JKR80" s="876"/>
      <c r="JKS80" s="876"/>
      <c r="JKT80" s="876"/>
      <c r="JKU80" s="876"/>
      <c r="JKV80" s="876"/>
      <c r="JKW80" s="876"/>
      <c r="JKX80" s="876"/>
      <c r="JKY80" s="876"/>
      <c r="JKZ80" s="876"/>
      <c r="JLA80" s="876"/>
      <c r="JLB80" s="876"/>
      <c r="JLC80" s="876"/>
      <c r="JLD80" s="876"/>
      <c r="JLE80" s="876"/>
      <c r="JLF80" s="876"/>
      <c r="JLG80" s="876"/>
      <c r="JLH80" s="876"/>
      <c r="JLI80" s="876"/>
      <c r="JLJ80" s="876"/>
      <c r="JLK80" s="876"/>
      <c r="JLL80" s="876"/>
      <c r="JLM80" s="876"/>
      <c r="JLN80" s="876"/>
      <c r="JLO80" s="876"/>
      <c r="JLP80" s="876"/>
      <c r="JLQ80" s="876"/>
      <c r="JLR80" s="876"/>
      <c r="JLS80" s="876"/>
      <c r="JLT80" s="876"/>
      <c r="JLU80" s="876"/>
      <c r="JLV80" s="876"/>
      <c r="JLW80" s="876"/>
      <c r="JLX80" s="876"/>
      <c r="JLY80" s="876"/>
      <c r="JLZ80" s="876"/>
      <c r="JMA80" s="876"/>
      <c r="JMB80" s="876"/>
      <c r="JMC80" s="876"/>
      <c r="JMD80" s="876"/>
      <c r="JME80" s="876"/>
      <c r="JMF80" s="876"/>
      <c r="JMG80" s="876"/>
      <c r="JMH80" s="876"/>
      <c r="JMI80" s="876"/>
      <c r="JMJ80" s="876"/>
      <c r="JMK80" s="876"/>
      <c r="JML80" s="876"/>
      <c r="JMM80" s="876"/>
      <c r="JMN80" s="876"/>
      <c r="JMO80" s="876"/>
      <c r="JMP80" s="876"/>
      <c r="JMQ80" s="876"/>
      <c r="JMR80" s="876"/>
      <c r="JMS80" s="876"/>
      <c r="JMT80" s="876"/>
      <c r="JMU80" s="876"/>
      <c r="JMV80" s="876"/>
      <c r="JMW80" s="876"/>
      <c r="JMX80" s="876"/>
      <c r="JMY80" s="876"/>
      <c r="JMZ80" s="876"/>
      <c r="JNA80" s="876"/>
      <c r="JNB80" s="876"/>
      <c r="JNC80" s="876"/>
      <c r="JND80" s="876"/>
      <c r="JNE80" s="876"/>
      <c r="JNF80" s="876"/>
      <c r="JNG80" s="876"/>
      <c r="JNH80" s="876"/>
      <c r="JNI80" s="876"/>
      <c r="JNJ80" s="876"/>
      <c r="JNK80" s="876"/>
      <c r="JNL80" s="876"/>
      <c r="JNM80" s="876"/>
      <c r="JNN80" s="876"/>
      <c r="JNO80" s="876"/>
      <c r="JNP80" s="876"/>
      <c r="JNQ80" s="876"/>
      <c r="JNR80" s="876"/>
      <c r="JNS80" s="876"/>
      <c r="JNT80" s="876"/>
      <c r="JNU80" s="876"/>
      <c r="JNV80" s="876"/>
      <c r="JNW80" s="876"/>
      <c r="JNX80" s="876"/>
      <c r="JNY80" s="876"/>
      <c r="JNZ80" s="876"/>
      <c r="JOA80" s="876"/>
      <c r="JOB80" s="876"/>
      <c r="JOC80" s="876"/>
      <c r="JOD80" s="876"/>
      <c r="JOE80" s="876"/>
      <c r="JOF80" s="876"/>
      <c r="JOG80" s="876"/>
      <c r="JOH80" s="876"/>
      <c r="JOI80" s="876"/>
      <c r="JOJ80" s="876"/>
      <c r="JOK80" s="876"/>
      <c r="JOL80" s="876"/>
      <c r="JOM80" s="876"/>
      <c r="JON80" s="876"/>
      <c r="JOO80" s="876"/>
      <c r="JOP80" s="876"/>
      <c r="JOQ80" s="876"/>
      <c r="JOR80" s="876"/>
      <c r="JOS80" s="876"/>
      <c r="JOT80" s="876"/>
      <c r="JOU80" s="876"/>
      <c r="JOV80" s="876"/>
      <c r="JOW80" s="876"/>
      <c r="JOX80" s="876"/>
      <c r="JOY80" s="876"/>
      <c r="JOZ80" s="876"/>
      <c r="JPA80" s="876"/>
      <c r="JPB80" s="876"/>
      <c r="JPC80" s="876"/>
      <c r="JPD80" s="876"/>
      <c r="JPE80" s="876"/>
      <c r="JPF80" s="876"/>
      <c r="JPG80" s="876"/>
      <c r="JPH80" s="876"/>
      <c r="JPI80" s="876"/>
      <c r="JPJ80" s="876"/>
      <c r="JPK80" s="876"/>
      <c r="JPL80" s="876"/>
      <c r="JPM80" s="876"/>
      <c r="JPN80" s="876"/>
      <c r="JPO80" s="876"/>
      <c r="JPP80" s="876"/>
      <c r="JPQ80" s="876"/>
      <c r="JPR80" s="876"/>
      <c r="JPS80" s="876"/>
      <c r="JPT80" s="876"/>
      <c r="JPU80" s="876"/>
      <c r="JPV80" s="876"/>
      <c r="JPW80" s="876"/>
      <c r="JPX80" s="876"/>
      <c r="JPY80" s="876"/>
      <c r="JPZ80" s="876"/>
      <c r="JQA80" s="876"/>
      <c r="JQB80" s="876"/>
      <c r="JQC80" s="876"/>
      <c r="JQD80" s="876"/>
      <c r="JQE80" s="876"/>
      <c r="JQF80" s="876"/>
      <c r="JQG80" s="876"/>
      <c r="JQH80" s="876"/>
      <c r="JQI80" s="876"/>
      <c r="JQJ80" s="876"/>
      <c r="JQK80" s="876"/>
      <c r="JQL80" s="876"/>
      <c r="JQM80" s="876"/>
      <c r="JQN80" s="876"/>
      <c r="JQO80" s="876"/>
      <c r="JQP80" s="876"/>
      <c r="JQQ80" s="876"/>
      <c r="JQR80" s="876"/>
      <c r="JQS80" s="876"/>
      <c r="JQT80" s="876"/>
      <c r="JQU80" s="876"/>
      <c r="JQV80" s="876"/>
      <c r="JQW80" s="876"/>
      <c r="JQX80" s="876"/>
      <c r="JQY80" s="876"/>
      <c r="JQZ80" s="876"/>
      <c r="JRA80" s="876"/>
      <c r="JRB80" s="876"/>
      <c r="JRC80" s="876"/>
      <c r="JRD80" s="876"/>
      <c r="JRE80" s="876"/>
      <c r="JRF80" s="876"/>
      <c r="JRG80" s="876"/>
      <c r="JRH80" s="876"/>
      <c r="JRI80" s="876"/>
      <c r="JRJ80" s="876"/>
      <c r="JRK80" s="876"/>
      <c r="JRL80" s="876"/>
      <c r="JRM80" s="876"/>
      <c r="JRN80" s="876"/>
      <c r="JRO80" s="876"/>
      <c r="JRP80" s="876"/>
      <c r="JRQ80" s="876"/>
      <c r="JRR80" s="876"/>
      <c r="JRS80" s="876"/>
      <c r="JRT80" s="876"/>
      <c r="JRU80" s="876"/>
      <c r="JRV80" s="876"/>
      <c r="JRW80" s="876"/>
      <c r="JRX80" s="876"/>
      <c r="JRY80" s="876"/>
      <c r="JRZ80" s="876"/>
      <c r="JSA80" s="876"/>
      <c r="JSB80" s="876"/>
      <c r="JSC80" s="876"/>
      <c r="JSD80" s="876"/>
      <c r="JSE80" s="876"/>
      <c r="JSF80" s="876"/>
      <c r="JSG80" s="876"/>
      <c r="JSH80" s="876"/>
      <c r="JSI80" s="876"/>
      <c r="JSJ80" s="876"/>
      <c r="JSK80" s="876"/>
      <c r="JSL80" s="876"/>
      <c r="JSM80" s="876"/>
      <c r="JSN80" s="876"/>
      <c r="JSO80" s="876"/>
      <c r="JSP80" s="876"/>
      <c r="JSQ80" s="876"/>
      <c r="JSR80" s="876"/>
      <c r="JSS80" s="876"/>
      <c r="JST80" s="876"/>
      <c r="JSU80" s="876"/>
      <c r="JSV80" s="876"/>
      <c r="JSW80" s="876"/>
      <c r="JSX80" s="876"/>
      <c r="JSY80" s="876"/>
      <c r="JSZ80" s="876"/>
      <c r="JTA80" s="876"/>
      <c r="JTB80" s="876"/>
      <c r="JTC80" s="876"/>
      <c r="JTD80" s="876"/>
      <c r="JTE80" s="876"/>
      <c r="JTF80" s="876"/>
      <c r="JTG80" s="876"/>
      <c r="JTH80" s="876"/>
      <c r="JTI80" s="876"/>
      <c r="JTJ80" s="876"/>
      <c r="JTK80" s="876"/>
      <c r="JTL80" s="876"/>
      <c r="JTM80" s="876"/>
      <c r="JTN80" s="876"/>
      <c r="JTO80" s="876"/>
      <c r="JTP80" s="876"/>
      <c r="JTQ80" s="876"/>
      <c r="JTR80" s="876"/>
      <c r="JTS80" s="876"/>
      <c r="JTT80" s="876"/>
      <c r="JTU80" s="876"/>
      <c r="JTV80" s="876"/>
      <c r="JTW80" s="876"/>
      <c r="JTX80" s="876"/>
      <c r="JTY80" s="876"/>
      <c r="JTZ80" s="876"/>
      <c r="JUA80" s="876"/>
      <c r="JUB80" s="876"/>
      <c r="JUC80" s="876"/>
      <c r="JUD80" s="876"/>
      <c r="JUE80" s="876"/>
      <c r="JUF80" s="876"/>
      <c r="JUG80" s="876"/>
      <c r="JUH80" s="876"/>
      <c r="JUI80" s="876"/>
      <c r="JUJ80" s="876"/>
      <c r="JUK80" s="876"/>
      <c r="JUL80" s="876"/>
      <c r="JUM80" s="876"/>
      <c r="JUN80" s="876"/>
      <c r="JUO80" s="876"/>
      <c r="JUP80" s="876"/>
      <c r="JUQ80" s="876"/>
      <c r="JUR80" s="876"/>
      <c r="JUS80" s="876"/>
      <c r="JUT80" s="876"/>
      <c r="JUU80" s="876"/>
      <c r="JUV80" s="876"/>
      <c r="JUW80" s="876"/>
      <c r="JUX80" s="876"/>
      <c r="JUY80" s="876"/>
      <c r="JUZ80" s="876"/>
      <c r="JVA80" s="876"/>
      <c r="JVB80" s="876"/>
      <c r="JVC80" s="876"/>
      <c r="JVD80" s="876"/>
      <c r="JVE80" s="876"/>
      <c r="JVF80" s="876"/>
      <c r="JVG80" s="876"/>
      <c r="JVH80" s="876"/>
      <c r="JVI80" s="876"/>
      <c r="JVJ80" s="876"/>
      <c r="JVK80" s="876"/>
      <c r="JVL80" s="876"/>
      <c r="JVM80" s="876"/>
      <c r="JVN80" s="876"/>
      <c r="JVO80" s="876"/>
      <c r="JVP80" s="876"/>
      <c r="JVQ80" s="876"/>
      <c r="JVR80" s="876"/>
      <c r="JVS80" s="876"/>
      <c r="JVT80" s="876"/>
      <c r="JVU80" s="876"/>
      <c r="JVV80" s="876"/>
      <c r="JVW80" s="876"/>
      <c r="JVX80" s="876"/>
      <c r="JVY80" s="876"/>
      <c r="JVZ80" s="876"/>
      <c r="JWA80" s="876"/>
      <c r="JWB80" s="876"/>
      <c r="JWC80" s="876"/>
      <c r="JWD80" s="876"/>
      <c r="JWE80" s="876"/>
      <c r="JWF80" s="876"/>
      <c r="JWG80" s="876"/>
      <c r="JWH80" s="876"/>
      <c r="JWI80" s="876"/>
      <c r="JWJ80" s="876"/>
      <c r="JWK80" s="876"/>
      <c r="JWL80" s="876"/>
      <c r="JWM80" s="876"/>
      <c r="JWN80" s="876"/>
      <c r="JWO80" s="876"/>
      <c r="JWP80" s="876"/>
      <c r="JWQ80" s="876"/>
      <c r="JWR80" s="876"/>
      <c r="JWS80" s="876"/>
      <c r="JWT80" s="876"/>
      <c r="JWU80" s="876"/>
      <c r="JWV80" s="876"/>
      <c r="JWW80" s="876"/>
      <c r="JWX80" s="876"/>
      <c r="JWY80" s="876"/>
      <c r="JWZ80" s="876"/>
      <c r="JXA80" s="876"/>
      <c r="JXB80" s="876"/>
      <c r="JXC80" s="876"/>
      <c r="JXD80" s="876"/>
      <c r="JXE80" s="876"/>
      <c r="JXF80" s="876"/>
      <c r="JXG80" s="876"/>
      <c r="JXH80" s="876"/>
      <c r="JXI80" s="876"/>
      <c r="JXJ80" s="876"/>
      <c r="JXK80" s="876"/>
      <c r="JXL80" s="876"/>
      <c r="JXM80" s="876"/>
      <c r="JXN80" s="876"/>
      <c r="JXO80" s="876"/>
      <c r="JXP80" s="876"/>
      <c r="JXQ80" s="876"/>
      <c r="JXR80" s="876"/>
      <c r="JXS80" s="876"/>
      <c r="JXT80" s="876"/>
      <c r="JXU80" s="876"/>
      <c r="JXV80" s="876"/>
      <c r="JXW80" s="876"/>
      <c r="JXX80" s="876"/>
      <c r="JXY80" s="876"/>
      <c r="JXZ80" s="876"/>
      <c r="JYA80" s="876"/>
      <c r="JYB80" s="876"/>
      <c r="JYC80" s="876"/>
      <c r="JYD80" s="876"/>
      <c r="JYE80" s="876"/>
      <c r="JYF80" s="876"/>
      <c r="JYG80" s="876"/>
      <c r="JYH80" s="876"/>
      <c r="JYI80" s="876"/>
      <c r="JYJ80" s="876"/>
      <c r="JYK80" s="876"/>
      <c r="JYL80" s="876"/>
      <c r="JYM80" s="876"/>
      <c r="JYN80" s="876"/>
      <c r="JYO80" s="876"/>
      <c r="JYP80" s="876"/>
      <c r="JYQ80" s="876"/>
      <c r="JYR80" s="876"/>
      <c r="JYS80" s="876"/>
      <c r="JYT80" s="876"/>
      <c r="JYU80" s="876"/>
      <c r="JYV80" s="876"/>
      <c r="JYW80" s="876"/>
      <c r="JYX80" s="876"/>
      <c r="JYY80" s="876"/>
      <c r="JYZ80" s="876"/>
      <c r="JZA80" s="876"/>
      <c r="JZB80" s="876"/>
      <c r="JZC80" s="876"/>
      <c r="JZD80" s="876"/>
      <c r="JZE80" s="876"/>
      <c r="JZF80" s="876"/>
      <c r="JZG80" s="876"/>
      <c r="JZH80" s="876"/>
      <c r="JZI80" s="876"/>
      <c r="JZJ80" s="876"/>
      <c r="JZK80" s="876"/>
      <c r="JZL80" s="876"/>
      <c r="JZM80" s="876"/>
      <c r="JZN80" s="876"/>
      <c r="JZO80" s="876"/>
      <c r="JZP80" s="876"/>
      <c r="JZQ80" s="876"/>
      <c r="JZR80" s="876"/>
      <c r="JZS80" s="876"/>
      <c r="JZT80" s="876"/>
      <c r="JZU80" s="876"/>
      <c r="JZV80" s="876"/>
      <c r="JZW80" s="876"/>
      <c r="JZX80" s="876"/>
      <c r="JZY80" s="876"/>
      <c r="JZZ80" s="876"/>
      <c r="KAA80" s="876"/>
      <c r="KAB80" s="876"/>
      <c r="KAC80" s="876"/>
      <c r="KAD80" s="876"/>
      <c r="KAE80" s="876"/>
      <c r="KAF80" s="876"/>
      <c r="KAG80" s="876"/>
      <c r="KAH80" s="876"/>
      <c r="KAI80" s="876"/>
      <c r="KAJ80" s="876"/>
      <c r="KAK80" s="876"/>
      <c r="KAL80" s="876"/>
      <c r="KAM80" s="876"/>
      <c r="KAN80" s="876"/>
      <c r="KAO80" s="876"/>
      <c r="KAP80" s="876"/>
      <c r="KAQ80" s="876"/>
      <c r="KAR80" s="876"/>
      <c r="KAS80" s="876"/>
      <c r="KAT80" s="876"/>
      <c r="KAU80" s="876"/>
      <c r="KAV80" s="876"/>
      <c r="KAW80" s="876"/>
      <c r="KAX80" s="876"/>
      <c r="KAY80" s="876"/>
      <c r="KAZ80" s="876"/>
      <c r="KBA80" s="876"/>
      <c r="KBB80" s="876"/>
      <c r="KBC80" s="876"/>
      <c r="KBD80" s="876"/>
      <c r="KBE80" s="876"/>
      <c r="KBF80" s="876"/>
      <c r="KBG80" s="876"/>
      <c r="KBH80" s="876"/>
      <c r="KBI80" s="876"/>
      <c r="KBJ80" s="876"/>
      <c r="KBK80" s="876"/>
      <c r="KBL80" s="876"/>
      <c r="KBM80" s="876"/>
      <c r="KBN80" s="876"/>
      <c r="KBO80" s="876"/>
      <c r="KBP80" s="876"/>
      <c r="KBQ80" s="876"/>
      <c r="KBR80" s="876"/>
      <c r="KBS80" s="876"/>
      <c r="KBT80" s="876"/>
      <c r="KBU80" s="876"/>
      <c r="KBV80" s="876"/>
      <c r="KBW80" s="876"/>
      <c r="KBX80" s="876"/>
      <c r="KBY80" s="876"/>
      <c r="KBZ80" s="876"/>
      <c r="KCA80" s="876"/>
      <c r="KCB80" s="876"/>
      <c r="KCC80" s="876"/>
      <c r="KCD80" s="876"/>
      <c r="KCE80" s="876"/>
      <c r="KCF80" s="876"/>
      <c r="KCG80" s="876"/>
      <c r="KCH80" s="876"/>
      <c r="KCI80" s="876"/>
      <c r="KCJ80" s="876"/>
      <c r="KCK80" s="876"/>
      <c r="KCL80" s="876"/>
      <c r="KCM80" s="876"/>
      <c r="KCN80" s="876"/>
      <c r="KCO80" s="876"/>
      <c r="KCP80" s="876"/>
      <c r="KCQ80" s="876"/>
      <c r="KCR80" s="876"/>
      <c r="KCS80" s="876"/>
      <c r="KCT80" s="876"/>
      <c r="KCU80" s="876"/>
      <c r="KCV80" s="876"/>
      <c r="KCW80" s="876"/>
      <c r="KCX80" s="876"/>
      <c r="KCY80" s="876"/>
      <c r="KCZ80" s="876"/>
      <c r="KDA80" s="876"/>
      <c r="KDB80" s="876"/>
      <c r="KDC80" s="876"/>
      <c r="KDD80" s="876"/>
      <c r="KDE80" s="876"/>
      <c r="KDF80" s="876"/>
      <c r="KDG80" s="876"/>
      <c r="KDH80" s="876"/>
      <c r="KDI80" s="876"/>
      <c r="KDJ80" s="876"/>
      <c r="KDK80" s="876"/>
      <c r="KDL80" s="876"/>
      <c r="KDM80" s="876"/>
      <c r="KDN80" s="876"/>
      <c r="KDO80" s="876"/>
      <c r="KDP80" s="876"/>
      <c r="KDQ80" s="876"/>
      <c r="KDR80" s="876"/>
      <c r="KDS80" s="876"/>
      <c r="KDT80" s="876"/>
      <c r="KDU80" s="876"/>
      <c r="KDV80" s="876"/>
      <c r="KDW80" s="876"/>
      <c r="KDX80" s="876"/>
      <c r="KDY80" s="876"/>
      <c r="KDZ80" s="876"/>
      <c r="KEA80" s="876"/>
      <c r="KEB80" s="876"/>
      <c r="KEC80" s="876"/>
      <c r="KED80" s="876"/>
      <c r="KEE80" s="876"/>
      <c r="KEF80" s="876"/>
      <c r="KEG80" s="876"/>
      <c r="KEH80" s="876"/>
      <c r="KEI80" s="876"/>
      <c r="KEJ80" s="876"/>
      <c r="KEK80" s="876"/>
      <c r="KEL80" s="876"/>
      <c r="KEM80" s="876"/>
      <c r="KEN80" s="876"/>
      <c r="KEO80" s="876"/>
      <c r="KEP80" s="876"/>
      <c r="KEQ80" s="876"/>
      <c r="KER80" s="876"/>
      <c r="KES80" s="876"/>
      <c r="KET80" s="876"/>
      <c r="KEU80" s="876"/>
      <c r="KEV80" s="876"/>
      <c r="KEW80" s="876"/>
      <c r="KEX80" s="876"/>
      <c r="KEY80" s="876"/>
      <c r="KEZ80" s="876"/>
      <c r="KFA80" s="876"/>
      <c r="KFB80" s="876"/>
      <c r="KFC80" s="876"/>
      <c r="KFD80" s="876"/>
      <c r="KFE80" s="876"/>
      <c r="KFF80" s="876"/>
      <c r="KFG80" s="876"/>
      <c r="KFH80" s="876"/>
      <c r="KFI80" s="876"/>
      <c r="KFJ80" s="876"/>
      <c r="KFK80" s="876"/>
      <c r="KFL80" s="876"/>
      <c r="KFM80" s="876"/>
      <c r="KFN80" s="876"/>
      <c r="KFO80" s="876"/>
      <c r="KFP80" s="876"/>
      <c r="KFQ80" s="876"/>
      <c r="KFR80" s="876"/>
      <c r="KFS80" s="876"/>
      <c r="KFT80" s="876"/>
      <c r="KFU80" s="876"/>
      <c r="KFV80" s="876"/>
      <c r="KFW80" s="876"/>
      <c r="KFX80" s="876"/>
      <c r="KFY80" s="876"/>
      <c r="KFZ80" s="876"/>
      <c r="KGA80" s="876"/>
      <c r="KGB80" s="876"/>
      <c r="KGC80" s="876"/>
      <c r="KGD80" s="876"/>
      <c r="KGE80" s="876"/>
      <c r="KGF80" s="876"/>
      <c r="KGG80" s="876"/>
      <c r="KGH80" s="876"/>
      <c r="KGI80" s="876"/>
      <c r="KGJ80" s="876"/>
      <c r="KGK80" s="876"/>
      <c r="KGL80" s="876"/>
      <c r="KGM80" s="876"/>
      <c r="KGN80" s="876"/>
      <c r="KGO80" s="876"/>
      <c r="KGP80" s="876"/>
      <c r="KGQ80" s="876"/>
      <c r="KGR80" s="876"/>
      <c r="KGS80" s="876"/>
      <c r="KGT80" s="876"/>
      <c r="KGU80" s="876"/>
      <c r="KGV80" s="876"/>
      <c r="KGW80" s="876"/>
      <c r="KGX80" s="876"/>
      <c r="KGY80" s="876"/>
      <c r="KGZ80" s="876"/>
      <c r="KHA80" s="876"/>
      <c r="KHB80" s="876"/>
      <c r="KHC80" s="876"/>
      <c r="KHD80" s="876"/>
      <c r="KHE80" s="876"/>
      <c r="KHF80" s="876"/>
      <c r="KHG80" s="876"/>
      <c r="KHH80" s="876"/>
      <c r="KHI80" s="876"/>
      <c r="KHJ80" s="876"/>
      <c r="KHK80" s="876"/>
      <c r="KHL80" s="876"/>
      <c r="KHM80" s="876"/>
      <c r="KHN80" s="876"/>
      <c r="KHO80" s="876"/>
      <c r="KHP80" s="876"/>
      <c r="KHQ80" s="876"/>
      <c r="KHR80" s="876"/>
      <c r="KHS80" s="876"/>
      <c r="KHT80" s="876"/>
      <c r="KHU80" s="876"/>
      <c r="KHV80" s="876"/>
      <c r="KHW80" s="876"/>
      <c r="KHX80" s="876"/>
      <c r="KHY80" s="876"/>
      <c r="KHZ80" s="876"/>
      <c r="KIA80" s="876"/>
      <c r="KIB80" s="876"/>
      <c r="KIC80" s="876"/>
      <c r="KID80" s="876"/>
      <c r="KIE80" s="876"/>
      <c r="KIF80" s="876"/>
      <c r="KIG80" s="876"/>
      <c r="KIH80" s="876"/>
      <c r="KII80" s="876"/>
      <c r="KIJ80" s="876"/>
      <c r="KIK80" s="876"/>
      <c r="KIL80" s="876"/>
      <c r="KIM80" s="876"/>
      <c r="KIN80" s="876"/>
      <c r="KIO80" s="876"/>
      <c r="KIP80" s="876"/>
      <c r="KIQ80" s="876"/>
      <c r="KIR80" s="876"/>
      <c r="KIS80" s="876"/>
      <c r="KIT80" s="876"/>
      <c r="KIU80" s="876"/>
      <c r="KIV80" s="876"/>
      <c r="KIW80" s="876"/>
      <c r="KIX80" s="876"/>
      <c r="KIY80" s="876"/>
      <c r="KIZ80" s="876"/>
      <c r="KJA80" s="876"/>
      <c r="KJB80" s="876"/>
      <c r="KJC80" s="876"/>
      <c r="KJD80" s="876"/>
      <c r="KJE80" s="876"/>
      <c r="KJF80" s="876"/>
      <c r="KJG80" s="876"/>
      <c r="KJH80" s="876"/>
      <c r="KJI80" s="876"/>
      <c r="KJJ80" s="876"/>
      <c r="KJK80" s="876"/>
      <c r="KJL80" s="876"/>
      <c r="KJM80" s="876"/>
      <c r="KJN80" s="876"/>
      <c r="KJO80" s="876"/>
      <c r="KJP80" s="876"/>
      <c r="KJQ80" s="876"/>
      <c r="KJR80" s="876"/>
      <c r="KJS80" s="876"/>
      <c r="KJT80" s="876"/>
      <c r="KJU80" s="876"/>
      <c r="KJV80" s="876"/>
      <c r="KJW80" s="876"/>
      <c r="KJX80" s="876"/>
      <c r="KJY80" s="876"/>
      <c r="KJZ80" s="876"/>
      <c r="KKA80" s="876"/>
      <c r="KKB80" s="876"/>
      <c r="KKC80" s="876"/>
      <c r="KKD80" s="876"/>
      <c r="KKE80" s="876"/>
      <c r="KKF80" s="876"/>
      <c r="KKG80" s="876"/>
      <c r="KKH80" s="876"/>
      <c r="KKI80" s="876"/>
      <c r="KKJ80" s="876"/>
      <c r="KKK80" s="876"/>
      <c r="KKL80" s="876"/>
      <c r="KKM80" s="876"/>
      <c r="KKN80" s="876"/>
      <c r="KKO80" s="876"/>
      <c r="KKP80" s="876"/>
      <c r="KKQ80" s="876"/>
      <c r="KKR80" s="876"/>
      <c r="KKS80" s="876"/>
      <c r="KKT80" s="876"/>
      <c r="KKU80" s="876"/>
      <c r="KKV80" s="876"/>
      <c r="KKW80" s="876"/>
      <c r="KKX80" s="876"/>
      <c r="KKY80" s="876"/>
      <c r="KKZ80" s="876"/>
      <c r="KLA80" s="876"/>
      <c r="KLB80" s="876"/>
      <c r="KLC80" s="876"/>
      <c r="KLD80" s="876"/>
      <c r="KLE80" s="876"/>
      <c r="KLF80" s="876"/>
      <c r="KLG80" s="876"/>
      <c r="KLH80" s="876"/>
      <c r="KLI80" s="876"/>
      <c r="KLJ80" s="876"/>
      <c r="KLK80" s="876"/>
      <c r="KLL80" s="876"/>
      <c r="KLM80" s="876"/>
      <c r="KLN80" s="876"/>
      <c r="KLO80" s="876"/>
      <c r="KLP80" s="876"/>
      <c r="KLQ80" s="876"/>
      <c r="KLR80" s="876"/>
      <c r="KLS80" s="876"/>
      <c r="KLT80" s="876"/>
      <c r="KLU80" s="876"/>
      <c r="KLV80" s="876"/>
      <c r="KLW80" s="876"/>
      <c r="KLX80" s="876"/>
      <c r="KLY80" s="876"/>
      <c r="KLZ80" s="876"/>
      <c r="KMA80" s="876"/>
      <c r="KMB80" s="876"/>
      <c r="KMC80" s="876"/>
      <c r="KMD80" s="876"/>
      <c r="KME80" s="876"/>
      <c r="KMF80" s="876"/>
      <c r="KMG80" s="876"/>
      <c r="KMH80" s="876"/>
      <c r="KMI80" s="876"/>
      <c r="KMJ80" s="876"/>
      <c r="KMK80" s="876"/>
      <c r="KML80" s="876"/>
      <c r="KMM80" s="876"/>
      <c r="KMN80" s="876"/>
      <c r="KMO80" s="876"/>
      <c r="KMP80" s="876"/>
      <c r="KMQ80" s="876"/>
      <c r="KMR80" s="876"/>
      <c r="KMS80" s="876"/>
      <c r="KMT80" s="876"/>
      <c r="KMU80" s="876"/>
      <c r="KMV80" s="876"/>
      <c r="KMW80" s="876"/>
      <c r="KMX80" s="876"/>
      <c r="KMY80" s="876"/>
      <c r="KMZ80" s="876"/>
      <c r="KNA80" s="876"/>
      <c r="KNB80" s="876"/>
      <c r="KNC80" s="876"/>
      <c r="KND80" s="876"/>
      <c r="KNE80" s="876"/>
      <c r="KNF80" s="876"/>
      <c r="KNG80" s="876"/>
      <c r="KNH80" s="876"/>
      <c r="KNI80" s="876"/>
      <c r="KNJ80" s="876"/>
      <c r="KNK80" s="876"/>
      <c r="KNL80" s="876"/>
      <c r="KNM80" s="876"/>
      <c r="KNN80" s="876"/>
      <c r="KNO80" s="876"/>
      <c r="KNP80" s="876"/>
      <c r="KNQ80" s="876"/>
      <c r="KNR80" s="876"/>
      <c r="KNS80" s="876"/>
      <c r="KNT80" s="876"/>
      <c r="KNU80" s="876"/>
      <c r="KNV80" s="876"/>
      <c r="KNW80" s="876"/>
      <c r="KNX80" s="876"/>
      <c r="KNY80" s="876"/>
      <c r="KNZ80" s="876"/>
      <c r="KOA80" s="876"/>
      <c r="KOB80" s="876"/>
      <c r="KOC80" s="876"/>
      <c r="KOD80" s="876"/>
      <c r="KOE80" s="876"/>
      <c r="KOF80" s="876"/>
      <c r="KOG80" s="876"/>
      <c r="KOH80" s="876"/>
      <c r="KOI80" s="876"/>
      <c r="KOJ80" s="876"/>
      <c r="KOK80" s="876"/>
      <c r="KOL80" s="876"/>
      <c r="KOM80" s="876"/>
      <c r="KON80" s="876"/>
      <c r="KOO80" s="876"/>
      <c r="KOP80" s="876"/>
      <c r="KOQ80" s="876"/>
      <c r="KOR80" s="876"/>
      <c r="KOS80" s="876"/>
      <c r="KOT80" s="876"/>
      <c r="KOU80" s="876"/>
      <c r="KOV80" s="876"/>
      <c r="KOW80" s="876"/>
      <c r="KOX80" s="876"/>
      <c r="KOY80" s="876"/>
      <c r="KOZ80" s="876"/>
      <c r="KPA80" s="876"/>
      <c r="KPB80" s="876"/>
      <c r="KPC80" s="876"/>
      <c r="KPD80" s="876"/>
      <c r="KPE80" s="876"/>
      <c r="KPF80" s="876"/>
      <c r="KPG80" s="876"/>
      <c r="KPH80" s="876"/>
      <c r="KPI80" s="876"/>
      <c r="KPJ80" s="876"/>
      <c r="KPK80" s="876"/>
      <c r="KPL80" s="876"/>
      <c r="KPM80" s="876"/>
      <c r="KPN80" s="876"/>
      <c r="KPO80" s="876"/>
      <c r="KPP80" s="876"/>
      <c r="KPQ80" s="876"/>
      <c r="KPR80" s="876"/>
      <c r="KPS80" s="876"/>
      <c r="KPT80" s="876"/>
      <c r="KPU80" s="876"/>
      <c r="KPV80" s="876"/>
      <c r="KPW80" s="876"/>
      <c r="KPX80" s="876"/>
      <c r="KPY80" s="876"/>
      <c r="KPZ80" s="876"/>
      <c r="KQA80" s="876"/>
      <c r="KQB80" s="876"/>
      <c r="KQC80" s="876"/>
      <c r="KQD80" s="876"/>
      <c r="KQE80" s="876"/>
      <c r="KQF80" s="876"/>
      <c r="KQG80" s="876"/>
      <c r="KQH80" s="876"/>
      <c r="KQI80" s="876"/>
      <c r="KQJ80" s="876"/>
      <c r="KQK80" s="876"/>
      <c r="KQL80" s="876"/>
      <c r="KQM80" s="876"/>
      <c r="KQN80" s="876"/>
      <c r="KQO80" s="876"/>
      <c r="KQP80" s="876"/>
      <c r="KQQ80" s="876"/>
      <c r="KQR80" s="876"/>
      <c r="KQS80" s="876"/>
      <c r="KQT80" s="876"/>
      <c r="KQU80" s="876"/>
      <c r="KQV80" s="876"/>
      <c r="KQW80" s="876"/>
      <c r="KQX80" s="876"/>
      <c r="KQY80" s="876"/>
      <c r="KQZ80" s="876"/>
      <c r="KRA80" s="876"/>
      <c r="KRB80" s="876"/>
      <c r="KRC80" s="876"/>
      <c r="KRD80" s="876"/>
      <c r="KRE80" s="876"/>
      <c r="KRF80" s="876"/>
      <c r="KRG80" s="876"/>
      <c r="KRH80" s="876"/>
      <c r="KRI80" s="876"/>
      <c r="KRJ80" s="876"/>
      <c r="KRK80" s="876"/>
      <c r="KRL80" s="876"/>
      <c r="KRM80" s="876"/>
      <c r="KRN80" s="876"/>
      <c r="KRO80" s="876"/>
      <c r="KRP80" s="876"/>
      <c r="KRQ80" s="876"/>
      <c r="KRR80" s="876"/>
      <c r="KRS80" s="876"/>
      <c r="KRT80" s="876"/>
      <c r="KRU80" s="876"/>
      <c r="KRV80" s="876"/>
      <c r="KRW80" s="876"/>
      <c r="KRX80" s="876"/>
      <c r="KRY80" s="876"/>
      <c r="KRZ80" s="876"/>
      <c r="KSA80" s="876"/>
      <c r="KSB80" s="876"/>
      <c r="KSC80" s="876"/>
      <c r="KSD80" s="876"/>
      <c r="KSE80" s="876"/>
      <c r="KSF80" s="876"/>
      <c r="KSG80" s="876"/>
      <c r="KSH80" s="876"/>
      <c r="KSI80" s="876"/>
      <c r="KSJ80" s="876"/>
      <c r="KSK80" s="876"/>
      <c r="KSL80" s="876"/>
      <c r="KSM80" s="876"/>
      <c r="KSN80" s="876"/>
      <c r="KSO80" s="876"/>
      <c r="KSP80" s="876"/>
      <c r="KSQ80" s="876"/>
      <c r="KSR80" s="876"/>
      <c r="KSS80" s="876"/>
      <c r="KST80" s="876"/>
      <c r="KSU80" s="876"/>
      <c r="KSV80" s="876"/>
      <c r="KSW80" s="876"/>
      <c r="KSX80" s="876"/>
      <c r="KSY80" s="876"/>
      <c r="KSZ80" s="876"/>
      <c r="KTA80" s="876"/>
      <c r="KTB80" s="876"/>
      <c r="KTC80" s="876"/>
      <c r="KTD80" s="876"/>
      <c r="KTE80" s="876"/>
      <c r="KTF80" s="876"/>
      <c r="KTG80" s="876"/>
      <c r="KTH80" s="876"/>
      <c r="KTI80" s="876"/>
      <c r="KTJ80" s="876"/>
      <c r="KTK80" s="876"/>
      <c r="KTL80" s="876"/>
      <c r="KTM80" s="876"/>
      <c r="KTN80" s="876"/>
      <c r="KTO80" s="876"/>
      <c r="KTP80" s="876"/>
      <c r="KTQ80" s="876"/>
      <c r="KTR80" s="876"/>
      <c r="KTS80" s="876"/>
      <c r="KTT80" s="876"/>
      <c r="KTU80" s="876"/>
      <c r="KTV80" s="876"/>
      <c r="KTW80" s="876"/>
      <c r="KTX80" s="876"/>
      <c r="KTY80" s="876"/>
      <c r="KTZ80" s="876"/>
      <c r="KUA80" s="876"/>
      <c r="KUB80" s="876"/>
      <c r="KUC80" s="876"/>
      <c r="KUD80" s="876"/>
      <c r="KUE80" s="876"/>
      <c r="KUF80" s="876"/>
      <c r="KUG80" s="876"/>
      <c r="KUH80" s="876"/>
      <c r="KUI80" s="876"/>
      <c r="KUJ80" s="876"/>
      <c r="KUK80" s="876"/>
      <c r="KUL80" s="876"/>
      <c r="KUM80" s="876"/>
      <c r="KUN80" s="876"/>
      <c r="KUO80" s="876"/>
      <c r="KUP80" s="876"/>
      <c r="KUQ80" s="876"/>
      <c r="KUR80" s="876"/>
      <c r="KUS80" s="876"/>
      <c r="KUT80" s="876"/>
      <c r="KUU80" s="876"/>
      <c r="KUV80" s="876"/>
      <c r="KUW80" s="876"/>
      <c r="KUX80" s="876"/>
      <c r="KUY80" s="876"/>
      <c r="KUZ80" s="876"/>
      <c r="KVA80" s="876"/>
      <c r="KVB80" s="876"/>
      <c r="KVC80" s="876"/>
      <c r="KVD80" s="876"/>
      <c r="KVE80" s="876"/>
      <c r="KVF80" s="876"/>
      <c r="KVG80" s="876"/>
      <c r="KVH80" s="876"/>
      <c r="KVI80" s="876"/>
      <c r="KVJ80" s="876"/>
      <c r="KVK80" s="876"/>
      <c r="KVL80" s="876"/>
      <c r="KVM80" s="876"/>
      <c r="KVN80" s="876"/>
      <c r="KVO80" s="876"/>
      <c r="KVP80" s="876"/>
      <c r="KVQ80" s="876"/>
      <c r="KVR80" s="876"/>
      <c r="KVS80" s="876"/>
      <c r="KVT80" s="876"/>
      <c r="KVU80" s="876"/>
      <c r="KVV80" s="876"/>
      <c r="KVW80" s="876"/>
      <c r="KVX80" s="876"/>
      <c r="KVY80" s="876"/>
      <c r="KVZ80" s="876"/>
      <c r="KWA80" s="876"/>
      <c r="KWB80" s="876"/>
      <c r="KWC80" s="876"/>
      <c r="KWD80" s="876"/>
      <c r="KWE80" s="876"/>
      <c r="KWF80" s="876"/>
      <c r="KWG80" s="876"/>
      <c r="KWH80" s="876"/>
      <c r="KWI80" s="876"/>
      <c r="KWJ80" s="876"/>
      <c r="KWK80" s="876"/>
      <c r="KWL80" s="876"/>
      <c r="KWM80" s="876"/>
      <c r="KWN80" s="876"/>
      <c r="KWO80" s="876"/>
      <c r="KWP80" s="876"/>
      <c r="KWQ80" s="876"/>
      <c r="KWR80" s="876"/>
      <c r="KWS80" s="876"/>
      <c r="KWT80" s="876"/>
      <c r="KWU80" s="876"/>
      <c r="KWV80" s="876"/>
      <c r="KWW80" s="876"/>
      <c r="KWX80" s="876"/>
      <c r="KWY80" s="876"/>
      <c r="KWZ80" s="876"/>
      <c r="KXA80" s="876"/>
      <c r="KXB80" s="876"/>
      <c r="KXC80" s="876"/>
      <c r="KXD80" s="876"/>
      <c r="KXE80" s="876"/>
      <c r="KXF80" s="876"/>
      <c r="KXG80" s="876"/>
      <c r="KXH80" s="876"/>
      <c r="KXI80" s="876"/>
      <c r="KXJ80" s="876"/>
      <c r="KXK80" s="876"/>
      <c r="KXL80" s="876"/>
      <c r="KXM80" s="876"/>
      <c r="KXN80" s="876"/>
      <c r="KXO80" s="876"/>
      <c r="KXP80" s="876"/>
      <c r="KXQ80" s="876"/>
      <c r="KXR80" s="876"/>
      <c r="KXS80" s="876"/>
      <c r="KXT80" s="876"/>
      <c r="KXU80" s="876"/>
      <c r="KXV80" s="876"/>
      <c r="KXW80" s="876"/>
      <c r="KXX80" s="876"/>
      <c r="KXY80" s="876"/>
      <c r="KXZ80" s="876"/>
      <c r="KYA80" s="876"/>
      <c r="KYB80" s="876"/>
      <c r="KYC80" s="876"/>
      <c r="KYD80" s="876"/>
      <c r="KYE80" s="876"/>
      <c r="KYF80" s="876"/>
      <c r="KYG80" s="876"/>
      <c r="KYH80" s="876"/>
      <c r="KYI80" s="876"/>
      <c r="KYJ80" s="876"/>
      <c r="KYK80" s="876"/>
      <c r="KYL80" s="876"/>
      <c r="KYM80" s="876"/>
      <c r="KYN80" s="876"/>
      <c r="KYO80" s="876"/>
      <c r="KYP80" s="876"/>
      <c r="KYQ80" s="876"/>
      <c r="KYR80" s="876"/>
      <c r="KYS80" s="876"/>
      <c r="KYT80" s="876"/>
      <c r="KYU80" s="876"/>
      <c r="KYV80" s="876"/>
      <c r="KYW80" s="876"/>
      <c r="KYX80" s="876"/>
      <c r="KYY80" s="876"/>
      <c r="KYZ80" s="876"/>
      <c r="KZA80" s="876"/>
      <c r="KZB80" s="876"/>
      <c r="KZC80" s="876"/>
      <c r="KZD80" s="876"/>
      <c r="KZE80" s="876"/>
      <c r="KZF80" s="876"/>
      <c r="KZG80" s="876"/>
      <c r="KZH80" s="876"/>
      <c r="KZI80" s="876"/>
      <c r="KZJ80" s="876"/>
      <c r="KZK80" s="876"/>
      <c r="KZL80" s="876"/>
      <c r="KZM80" s="876"/>
      <c r="KZN80" s="876"/>
      <c r="KZO80" s="876"/>
      <c r="KZP80" s="876"/>
      <c r="KZQ80" s="876"/>
      <c r="KZR80" s="876"/>
      <c r="KZS80" s="876"/>
      <c r="KZT80" s="876"/>
      <c r="KZU80" s="876"/>
      <c r="KZV80" s="876"/>
      <c r="KZW80" s="876"/>
      <c r="KZX80" s="876"/>
      <c r="KZY80" s="876"/>
      <c r="KZZ80" s="876"/>
      <c r="LAA80" s="876"/>
      <c r="LAB80" s="876"/>
      <c r="LAC80" s="876"/>
      <c r="LAD80" s="876"/>
      <c r="LAE80" s="876"/>
      <c r="LAF80" s="876"/>
      <c r="LAG80" s="876"/>
      <c r="LAH80" s="876"/>
      <c r="LAI80" s="876"/>
      <c r="LAJ80" s="876"/>
      <c r="LAK80" s="876"/>
      <c r="LAL80" s="876"/>
      <c r="LAM80" s="876"/>
      <c r="LAN80" s="876"/>
      <c r="LAO80" s="876"/>
      <c r="LAP80" s="876"/>
      <c r="LAQ80" s="876"/>
      <c r="LAR80" s="876"/>
      <c r="LAS80" s="876"/>
      <c r="LAT80" s="876"/>
      <c r="LAU80" s="876"/>
      <c r="LAV80" s="876"/>
      <c r="LAW80" s="876"/>
      <c r="LAX80" s="876"/>
      <c r="LAY80" s="876"/>
      <c r="LAZ80" s="876"/>
      <c r="LBA80" s="876"/>
      <c r="LBB80" s="876"/>
      <c r="LBC80" s="876"/>
      <c r="LBD80" s="876"/>
      <c r="LBE80" s="876"/>
      <c r="LBF80" s="876"/>
      <c r="LBG80" s="876"/>
      <c r="LBH80" s="876"/>
      <c r="LBI80" s="876"/>
      <c r="LBJ80" s="876"/>
      <c r="LBK80" s="876"/>
      <c r="LBL80" s="876"/>
      <c r="LBM80" s="876"/>
      <c r="LBN80" s="876"/>
      <c r="LBO80" s="876"/>
      <c r="LBP80" s="876"/>
      <c r="LBQ80" s="876"/>
      <c r="LBR80" s="876"/>
      <c r="LBS80" s="876"/>
      <c r="LBT80" s="876"/>
      <c r="LBU80" s="876"/>
      <c r="LBV80" s="876"/>
      <c r="LBW80" s="876"/>
      <c r="LBX80" s="876"/>
      <c r="LBY80" s="876"/>
      <c r="LBZ80" s="876"/>
      <c r="LCA80" s="876"/>
      <c r="LCB80" s="876"/>
      <c r="LCC80" s="876"/>
      <c r="LCD80" s="876"/>
      <c r="LCE80" s="876"/>
      <c r="LCF80" s="876"/>
      <c r="LCG80" s="876"/>
      <c r="LCH80" s="876"/>
      <c r="LCI80" s="876"/>
      <c r="LCJ80" s="876"/>
      <c r="LCK80" s="876"/>
      <c r="LCL80" s="876"/>
      <c r="LCM80" s="876"/>
      <c r="LCN80" s="876"/>
      <c r="LCO80" s="876"/>
      <c r="LCP80" s="876"/>
      <c r="LCQ80" s="876"/>
      <c r="LCR80" s="876"/>
      <c r="LCS80" s="876"/>
      <c r="LCT80" s="876"/>
      <c r="LCU80" s="876"/>
      <c r="LCV80" s="876"/>
      <c r="LCW80" s="876"/>
      <c r="LCX80" s="876"/>
      <c r="LCY80" s="876"/>
      <c r="LCZ80" s="876"/>
      <c r="LDA80" s="876"/>
      <c r="LDB80" s="876"/>
      <c r="LDC80" s="876"/>
      <c r="LDD80" s="876"/>
      <c r="LDE80" s="876"/>
      <c r="LDF80" s="876"/>
      <c r="LDG80" s="876"/>
      <c r="LDH80" s="876"/>
      <c r="LDI80" s="876"/>
      <c r="LDJ80" s="876"/>
      <c r="LDK80" s="876"/>
      <c r="LDL80" s="876"/>
      <c r="LDM80" s="876"/>
      <c r="LDN80" s="876"/>
      <c r="LDO80" s="876"/>
      <c r="LDP80" s="876"/>
      <c r="LDQ80" s="876"/>
      <c r="LDR80" s="876"/>
      <c r="LDS80" s="876"/>
      <c r="LDT80" s="876"/>
      <c r="LDU80" s="876"/>
      <c r="LDV80" s="876"/>
      <c r="LDW80" s="876"/>
      <c r="LDX80" s="876"/>
      <c r="LDY80" s="876"/>
      <c r="LDZ80" s="876"/>
      <c r="LEA80" s="876"/>
      <c r="LEB80" s="876"/>
      <c r="LEC80" s="876"/>
      <c r="LED80" s="876"/>
      <c r="LEE80" s="876"/>
      <c r="LEF80" s="876"/>
      <c r="LEG80" s="876"/>
      <c r="LEH80" s="876"/>
      <c r="LEI80" s="876"/>
      <c r="LEJ80" s="876"/>
      <c r="LEK80" s="876"/>
      <c r="LEL80" s="876"/>
      <c r="LEM80" s="876"/>
      <c r="LEN80" s="876"/>
      <c r="LEO80" s="876"/>
      <c r="LEP80" s="876"/>
      <c r="LEQ80" s="876"/>
      <c r="LER80" s="876"/>
      <c r="LES80" s="876"/>
      <c r="LET80" s="876"/>
      <c r="LEU80" s="876"/>
      <c r="LEV80" s="876"/>
      <c r="LEW80" s="876"/>
      <c r="LEX80" s="876"/>
      <c r="LEY80" s="876"/>
      <c r="LEZ80" s="876"/>
      <c r="LFA80" s="876"/>
      <c r="LFB80" s="876"/>
      <c r="LFC80" s="876"/>
      <c r="LFD80" s="876"/>
      <c r="LFE80" s="876"/>
      <c r="LFF80" s="876"/>
      <c r="LFG80" s="876"/>
      <c r="LFH80" s="876"/>
      <c r="LFI80" s="876"/>
      <c r="LFJ80" s="876"/>
      <c r="LFK80" s="876"/>
      <c r="LFL80" s="876"/>
      <c r="LFM80" s="876"/>
      <c r="LFN80" s="876"/>
      <c r="LFO80" s="876"/>
      <c r="LFP80" s="876"/>
      <c r="LFQ80" s="876"/>
      <c r="LFR80" s="876"/>
      <c r="LFS80" s="876"/>
      <c r="LFT80" s="876"/>
      <c r="LFU80" s="876"/>
      <c r="LFV80" s="876"/>
      <c r="LFW80" s="876"/>
      <c r="LFX80" s="876"/>
      <c r="LFY80" s="876"/>
      <c r="LFZ80" s="876"/>
      <c r="LGA80" s="876"/>
      <c r="LGB80" s="876"/>
      <c r="LGC80" s="876"/>
      <c r="LGD80" s="876"/>
      <c r="LGE80" s="876"/>
      <c r="LGF80" s="876"/>
      <c r="LGG80" s="876"/>
      <c r="LGH80" s="876"/>
      <c r="LGI80" s="876"/>
      <c r="LGJ80" s="876"/>
      <c r="LGK80" s="876"/>
      <c r="LGL80" s="876"/>
      <c r="LGM80" s="876"/>
      <c r="LGN80" s="876"/>
      <c r="LGO80" s="876"/>
      <c r="LGP80" s="876"/>
      <c r="LGQ80" s="876"/>
      <c r="LGR80" s="876"/>
      <c r="LGS80" s="876"/>
      <c r="LGT80" s="876"/>
      <c r="LGU80" s="876"/>
      <c r="LGV80" s="876"/>
      <c r="LGW80" s="876"/>
      <c r="LGX80" s="876"/>
      <c r="LGY80" s="876"/>
      <c r="LGZ80" s="876"/>
      <c r="LHA80" s="876"/>
      <c r="LHB80" s="876"/>
      <c r="LHC80" s="876"/>
      <c r="LHD80" s="876"/>
      <c r="LHE80" s="876"/>
      <c r="LHF80" s="876"/>
      <c r="LHG80" s="876"/>
      <c r="LHH80" s="876"/>
      <c r="LHI80" s="876"/>
      <c r="LHJ80" s="876"/>
      <c r="LHK80" s="876"/>
      <c r="LHL80" s="876"/>
      <c r="LHM80" s="876"/>
      <c r="LHN80" s="876"/>
      <c r="LHO80" s="876"/>
      <c r="LHP80" s="876"/>
      <c r="LHQ80" s="876"/>
      <c r="LHR80" s="876"/>
      <c r="LHS80" s="876"/>
      <c r="LHT80" s="876"/>
      <c r="LHU80" s="876"/>
      <c r="LHV80" s="876"/>
      <c r="LHW80" s="876"/>
      <c r="LHX80" s="876"/>
      <c r="LHY80" s="876"/>
      <c r="LHZ80" s="876"/>
      <c r="LIA80" s="876"/>
      <c r="LIB80" s="876"/>
      <c r="LIC80" s="876"/>
      <c r="LID80" s="876"/>
      <c r="LIE80" s="876"/>
      <c r="LIF80" s="876"/>
      <c r="LIG80" s="876"/>
      <c r="LIH80" s="876"/>
      <c r="LII80" s="876"/>
      <c r="LIJ80" s="876"/>
      <c r="LIK80" s="876"/>
      <c r="LIL80" s="876"/>
      <c r="LIM80" s="876"/>
      <c r="LIN80" s="876"/>
      <c r="LIO80" s="876"/>
      <c r="LIP80" s="876"/>
      <c r="LIQ80" s="876"/>
      <c r="LIR80" s="876"/>
      <c r="LIS80" s="876"/>
      <c r="LIT80" s="876"/>
      <c r="LIU80" s="876"/>
      <c r="LIV80" s="876"/>
      <c r="LIW80" s="876"/>
      <c r="LIX80" s="876"/>
      <c r="LIY80" s="876"/>
      <c r="LIZ80" s="876"/>
      <c r="LJA80" s="876"/>
      <c r="LJB80" s="876"/>
      <c r="LJC80" s="876"/>
      <c r="LJD80" s="876"/>
      <c r="LJE80" s="876"/>
      <c r="LJF80" s="876"/>
      <c r="LJG80" s="876"/>
      <c r="LJH80" s="876"/>
      <c r="LJI80" s="876"/>
      <c r="LJJ80" s="876"/>
      <c r="LJK80" s="876"/>
      <c r="LJL80" s="876"/>
      <c r="LJM80" s="876"/>
      <c r="LJN80" s="876"/>
      <c r="LJO80" s="876"/>
      <c r="LJP80" s="876"/>
      <c r="LJQ80" s="876"/>
      <c r="LJR80" s="876"/>
      <c r="LJS80" s="876"/>
      <c r="LJT80" s="876"/>
      <c r="LJU80" s="876"/>
      <c r="LJV80" s="876"/>
      <c r="LJW80" s="876"/>
      <c r="LJX80" s="876"/>
      <c r="LJY80" s="876"/>
      <c r="LJZ80" s="876"/>
      <c r="LKA80" s="876"/>
      <c r="LKB80" s="876"/>
      <c r="LKC80" s="876"/>
      <c r="LKD80" s="876"/>
      <c r="LKE80" s="876"/>
      <c r="LKF80" s="876"/>
      <c r="LKG80" s="876"/>
      <c r="LKH80" s="876"/>
      <c r="LKI80" s="876"/>
      <c r="LKJ80" s="876"/>
      <c r="LKK80" s="876"/>
      <c r="LKL80" s="876"/>
      <c r="LKM80" s="876"/>
      <c r="LKN80" s="876"/>
      <c r="LKO80" s="876"/>
      <c r="LKP80" s="876"/>
      <c r="LKQ80" s="876"/>
      <c r="LKR80" s="876"/>
      <c r="LKS80" s="876"/>
      <c r="LKT80" s="876"/>
      <c r="LKU80" s="876"/>
      <c r="LKV80" s="876"/>
      <c r="LKW80" s="876"/>
      <c r="LKX80" s="876"/>
      <c r="LKY80" s="876"/>
      <c r="LKZ80" s="876"/>
      <c r="LLA80" s="876"/>
      <c r="LLB80" s="876"/>
      <c r="LLC80" s="876"/>
      <c r="LLD80" s="876"/>
      <c r="LLE80" s="876"/>
      <c r="LLF80" s="876"/>
      <c r="LLG80" s="876"/>
      <c r="LLH80" s="876"/>
      <c r="LLI80" s="876"/>
      <c r="LLJ80" s="876"/>
      <c r="LLK80" s="876"/>
      <c r="LLL80" s="876"/>
      <c r="LLM80" s="876"/>
      <c r="LLN80" s="876"/>
      <c r="LLO80" s="876"/>
      <c r="LLP80" s="876"/>
      <c r="LLQ80" s="876"/>
      <c r="LLR80" s="876"/>
      <c r="LLS80" s="876"/>
      <c r="LLT80" s="876"/>
      <c r="LLU80" s="876"/>
      <c r="LLV80" s="876"/>
      <c r="LLW80" s="876"/>
      <c r="LLX80" s="876"/>
      <c r="LLY80" s="876"/>
      <c r="LLZ80" s="876"/>
      <c r="LMA80" s="876"/>
      <c r="LMB80" s="876"/>
      <c r="LMC80" s="876"/>
      <c r="LMD80" s="876"/>
      <c r="LME80" s="876"/>
      <c r="LMF80" s="876"/>
      <c r="LMG80" s="876"/>
      <c r="LMH80" s="876"/>
      <c r="LMI80" s="876"/>
      <c r="LMJ80" s="876"/>
      <c r="LMK80" s="876"/>
      <c r="LML80" s="876"/>
      <c r="LMM80" s="876"/>
      <c r="LMN80" s="876"/>
      <c r="LMO80" s="876"/>
      <c r="LMP80" s="876"/>
      <c r="LMQ80" s="876"/>
      <c r="LMR80" s="876"/>
      <c r="LMS80" s="876"/>
      <c r="LMT80" s="876"/>
      <c r="LMU80" s="876"/>
      <c r="LMV80" s="876"/>
      <c r="LMW80" s="876"/>
      <c r="LMX80" s="876"/>
      <c r="LMY80" s="876"/>
      <c r="LMZ80" s="876"/>
      <c r="LNA80" s="876"/>
      <c r="LNB80" s="876"/>
      <c r="LNC80" s="876"/>
      <c r="LND80" s="876"/>
      <c r="LNE80" s="876"/>
      <c r="LNF80" s="876"/>
      <c r="LNG80" s="876"/>
      <c r="LNH80" s="876"/>
      <c r="LNI80" s="876"/>
      <c r="LNJ80" s="876"/>
      <c r="LNK80" s="876"/>
      <c r="LNL80" s="876"/>
      <c r="LNM80" s="876"/>
      <c r="LNN80" s="876"/>
      <c r="LNO80" s="876"/>
      <c r="LNP80" s="876"/>
      <c r="LNQ80" s="876"/>
      <c r="LNR80" s="876"/>
      <c r="LNS80" s="876"/>
      <c r="LNT80" s="876"/>
      <c r="LNU80" s="876"/>
      <c r="LNV80" s="876"/>
      <c r="LNW80" s="876"/>
      <c r="LNX80" s="876"/>
      <c r="LNY80" s="876"/>
      <c r="LNZ80" s="876"/>
      <c r="LOA80" s="876"/>
      <c r="LOB80" s="876"/>
      <c r="LOC80" s="876"/>
      <c r="LOD80" s="876"/>
      <c r="LOE80" s="876"/>
      <c r="LOF80" s="876"/>
      <c r="LOG80" s="876"/>
      <c r="LOH80" s="876"/>
      <c r="LOI80" s="876"/>
      <c r="LOJ80" s="876"/>
      <c r="LOK80" s="876"/>
      <c r="LOL80" s="876"/>
      <c r="LOM80" s="876"/>
      <c r="LON80" s="876"/>
      <c r="LOO80" s="876"/>
      <c r="LOP80" s="876"/>
      <c r="LOQ80" s="876"/>
      <c r="LOR80" s="876"/>
      <c r="LOS80" s="876"/>
      <c r="LOT80" s="876"/>
      <c r="LOU80" s="876"/>
      <c r="LOV80" s="876"/>
      <c r="LOW80" s="876"/>
      <c r="LOX80" s="876"/>
      <c r="LOY80" s="876"/>
      <c r="LOZ80" s="876"/>
      <c r="LPA80" s="876"/>
      <c r="LPB80" s="876"/>
      <c r="LPC80" s="876"/>
      <c r="LPD80" s="876"/>
      <c r="LPE80" s="876"/>
      <c r="LPF80" s="876"/>
      <c r="LPG80" s="876"/>
      <c r="LPH80" s="876"/>
      <c r="LPI80" s="876"/>
      <c r="LPJ80" s="876"/>
      <c r="LPK80" s="876"/>
      <c r="LPL80" s="876"/>
      <c r="LPM80" s="876"/>
      <c r="LPN80" s="876"/>
      <c r="LPO80" s="876"/>
      <c r="LPP80" s="876"/>
      <c r="LPQ80" s="876"/>
      <c r="LPR80" s="876"/>
      <c r="LPS80" s="876"/>
      <c r="LPT80" s="876"/>
      <c r="LPU80" s="876"/>
      <c r="LPV80" s="876"/>
      <c r="LPW80" s="876"/>
      <c r="LPX80" s="876"/>
      <c r="LPY80" s="876"/>
      <c r="LPZ80" s="876"/>
      <c r="LQA80" s="876"/>
      <c r="LQB80" s="876"/>
      <c r="LQC80" s="876"/>
      <c r="LQD80" s="876"/>
      <c r="LQE80" s="876"/>
      <c r="LQF80" s="876"/>
      <c r="LQG80" s="876"/>
      <c r="LQH80" s="876"/>
      <c r="LQI80" s="876"/>
      <c r="LQJ80" s="876"/>
      <c r="LQK80" s="876"/>
      <c r="LQL80" s="876"/>
      <c r="LQM80" s="876"/>
      <c r="LQN80" s="876"/>
      <c r="LQO80" s="876"/>
      <c r="LQP80" s="876"/>
      <c r="LQQ80" s="876"/>
      <c r="LQR80" s="876"/>
      <c r="LQS80" s="876"/>
      <c r="LQT80" s="876"/>
      <c r="LQU80" s="876"/>
      <c r="LQV80" s="876"/>
      <c r="LQW80" s="876"/>
      <c r="LQX80" s="876"/>
      <c r="LQY80" s="876"/>
      <c r="LQZ80" s="876"/>
      <c r="LRA80" s="876"/>
      <c r="LRB80" s="876"/>
      <c r="LRC80" s="876"/>
      <c r="LRD80" s="876"/>
      <c r="LRE80" s="876"/>
      <c r="LRF80" s="876"/>
      <c r="LRG80" s="876"/>
      <c r="LRH80" s="876"/>
      <c r="LRI80" s="876"/>
      <c r="LRJ80" s="876"/>
      <c r="LRK80" s="876"/>
      <c r="LRL80" s="876"/>
      <c r="LRM80" s="876"/>
      <c r="LRN80" s="876"/>
      <c r="LRO80" s="876"/>
      <c r="LRP80" s="876"/>
      <c r="LRQ80" s="876"/>
      <c r="LRR80" s="876"/>
      <c r="LRS80" s="876"/>
      <c r="LRT80" s="876"/>
      <c r="LRU80" s="876"/>
      <c r="LRV80" s="876"/>
      <c r="LRW80" s="876"/>
      <c r="LRX80" s="876"/>
      <c r="LRY80" s="876"/>
      <c r="LRZ80" s="876"/>
      <c r="LSA80" s="876"/>
      <c r="LSB80" s="876"/>
      <c r="LSC80" s="876"/>
      <c r="LSD80" s="876"/>
      <c r="LSE80" s="876"/>
      <c r="LSF80" s="876"/>
      <c r="LSG80" s="876"/>
      <c r="LSH80" s="876"/>
      <c r="LSI80" s="876"/>
      <c r="LSJ80" s="876"/>
      <c r="LSK80" s="876"/>
      <c r="LSL80" s="876"/>
      <c r="LSM80" s="876"/>
      <c r="LSN80" s="876"/>
      <c r="LSO80" s="876"/>
      <c r="LSP80" s="876"/>
      <c r="LSQ80" s="876"/>
      <c r="LSR80" s="876"/>
      <c r="LSS80" s="876"/>
      <c r="LST80" s="876"/>
      <c r="LSU80" s="876"/>
      <c r="LSV80" s="876"/>
      <c r="LSW80" s="876"/>
      <c r="LSX80" s="876"/>
      <c r="LSY80" s="876"/>
      <c r="LSZ80" s="876"/>
      <c r="LTA80" s="876"/>
      <c r="LTB80" s="876"/>
      <c r="LTC80" s="876"/>
      <c r="LTD80" s="876"/>
      <c r="LTE80" s="876"/>
      <c r="LTF80" s="876"/>
      <c r="LTG80" s="876"/>
      <c r="LTH80" s="876"/>
      <c r="LTI80" s="876"/>
      <c r="LTJ80" s="876"/>
      <c r="LTK80" s="876"/>
      <c r="LTL80" s="876"/>
      <c r="LTM80" s="876"/>
      <c r="LTN80" s="876"/>
      <c r="LTO80" s="876"/>
      <c r="LTP80" s="876"/>
      <c r="LTQ80" s="876"/>
      <c r="LTR80" s="876"/>
      <c r="LTS80" s="876"/>
      <c r="LTT80" s="876"/>
      <c r="LTU80" s="876"/>
      <c r="LTV80" s="876"/>
      <c r="LTW80" s="876"/>
      <c r="LTX80" s="876"/>
      <c r="LTY80" s="876"/>
      <c r="LTZ80" s="876"/>
      <c r="LUA80" s="876"/>
      <c r="LUB80" s="876"/>
      <c r="LUC80" s="876"/>
      <c r="LUD80" s="876"/>
      <c r="LUE80" s="876"/>
      <c r="LUF80" s="876"/>
      <c r="LUG80" s="876"/>
      <c r="LUH80" s="876"/>
      <c r="LUI80" s="876"/>
      <c r="LUJ80" s="876"/>
      <c r="LUK80" s="876"/>
      <c r="LUL80" s="876"/>
      <c r="LUM80" s="876"/>
      <c r="LUN80" s="876"/>
      <c r="LUO80" s="876"/>
      <c r="LUP80" s="876"/>
      <c r="LUQ80" s="876"/>
      <c r="LUR80" s="876"/>
      <c r="LUS80" s="876"/>
      <c r="LUT80" s="876"/>
      <c r="LUU80" s="876"/>
      <c r="LUV80" s="876"/>
      <c r="LUW80" s="876"/>
      <c r="LUX80" s="876"/>
      <c r="LUY80" s="876"/>
      <c r="LUZ80" s="876"/>
      <c r="LVA80" s="876"/>
      <c r="LVB80" s="876"/>
      <c r="LVC80" s="876"/>
      <c r="LVD80" s="876"/>
      <c r="LVE80" s="876"/>
      <c r="LVF80" s="876"/>
      <c r="LVG80" s="876"/>
      <c r="LVH80" s="876"/>
      <c r="LVI80" s="876"/>
      <c r="LVJ80" s="876"/>
      <c r="LVK80" s="876"/>
      <c r="LVL80" s="876"/>
      <c r="LVM80" s="876"/>
      <c r="LVN80" s="876"/>
      <c r="LVO80" s="876"/>
      <c r="LVP80" s="876"/>
      <c r="LVQ80" s="876"/>
      <c r="LVR80" s="876"/>
      <c r="LVS80" s="876"/>
      <c r="LVT80" s="876"/>
      <c r="LVU80" s="876"/>
      <c r="LVV80" s="876"/>
      <c r="LVW80" s="876"/>
      <c r="LVX80" s="876"/>
      <c r="LVY80" s="876"/>
      <c r="LVZ80" s="876"/>
      <c r="LWA80" s="876"/>
      <c r="LWB80" s="876"/>
      <c r="LWC80" s="876"/>
      <c r="LWD80" s="876"/>
      <c r="LWE80" s="876"/>
      <c r="LWF80" s="876"/>
      <c r="LWG80" s="876"/>
      <c r="LWH80" s="876"/>
      <c r="LWI80" s="876"/>
      <c r="LWJ80" s="876"/>
      <c r="LWK80" s="876"/>
      <c r="LWL80" s="876"/>
      <c r="LWM80" s="876"/>
      <c r="LWN80" s="876"/>
      <c r="LWO80" s="876"/>
      <c r="LWP80" s="876"/>
      <c r="LWQ80" s="876"/>
      <c r="LWR80" s="876"/>
      <c r="LWS80" s="876"/>
      <c r="LWT80" s="876"/>
      <c r="LWU80" s="876"/>
      <c r="LWV80" s="876"/>
      <c r="LWW80" s="876"/>
      <c r="LWX80" s="876"/>
      <c r="LWY80" s="876"/>
      <c r="LWZ80" s="876"/>
      <c r="LXA80" s="876"/>
      <c r="LXB80" s="876"/>
      <c r="LXC80" s="876"/>
      <c r="LXD80" s="876"/>
      <c r="LXE80" s="876"/>
      <c r="LXF80" s="876"/>
      <c r="LXG80" s="876"/>
      <c r="LXH80" s="876"/>
      <c r="LXI80" s="876"/>
      <c r="LXJ80" s="876"/>
      <c r="LXK80" s="876"/>
      <c r="LXL80" s="876"/>
      <c r="LXM80" s="876"/>
      <c r="LXN80" s="876"/>
      <c r="LXO80" s="876"/>
      <c r="LXP80" s="876"/>
      <c r="LXQ80" s="876"/>
      <c r="LXR80" s="876"/>
      <c r="LXS80" s="876"/>
      <c r="LXT80" s="876"/>
      <c r="LXU80" s="876"/>
      <c r="LXV80" s="876"/>
      <c r="LXW80" s="876"/>
      <c r="LXX80" s="876"/>
      <c r="LXY80" s="876"/>
      <c r="LXZ80" s="876"/>
      <c r="LYA80" s="876"/>
      <c r="LYB80" s="876"/>
      <c r="LYC80" s="876"/>
      <c r="LYD80" s="876"/>
      <c r="LYE80" s="876"/>
      <c r="LYF80" s="876"/>
      <c r="LYG80" s="876"/>
      <c r="LYH80" s="876"/>
      <c r="LYI80" s="876"/>
      <c r="LYJ80" s="876"/>
      <c r="LYK80" s="876"/>
      <c r="LYL80" s="876"/>
      <c r="LYM80" s="876"/>
      <c r="LYN80" s="876"/>
      <c r="LYO80" s="876"/>
      <c r="LYP80" s="876"/>
      <c r="LYQ80" s="876"/>
      <c r="LYR80" s="876"/>
      <c r="LYS80" s="876"/>
      <c r="LYT80" s="876"/>
      <c r="LYU80" s="876"/>
      <c r="LYV80" s="876"/>
      <c r="LYW80" s="876"/>
      <c r="LYX80" s="876"/>
      <c r="LYY80" s="876"/>
      <c r="LYZ80" s="876"/>
      <c r="LZA80" s="876"/>
      <c r="LZB80" s="876"/>
      <c r="LZC80" s="876"/>
      <c r="LZD80" s="876"/>
      <c r="LZE80" s="876"/>
      <c r="LZF80" s="876"/>
      <c r="LZG80" s="876"/>
      <c r="LZH80" s="876"/>
      <c r="LZI80" s="876"/>
      <c r="LZJ80" s="876"/>
      <c r="LZK80" s="876"/>
      <c r="LZL80" s="876"/>
      <c r="LZM80" s="876"/>
      <c r="LZN80" s="876"/>
      <c r="LZO80" s="876"/>
      <c r="LZP80" s="876"/>
      <c r="LZQ80" s="876"/>
      <c r="LZR80" s="876"/>
      <c r="LZS80" s="876"/>
      <c r="LZT80" s="876"/>
      <c r="LZU80" s="876"/>
      <c r="LZV80" s="876"/>
      <c r="LZW80" s="876"/>
      <c r="LZX80" s="876"/>
      <c r="LZY80" s="876"/>
      <c r="LZZ80" s="876"/>
      <c r="MAA80" s="876"/>
      <c r="MAB80" s="876"/>
      <c r="MAC80" s="876"/>
      <c r="MAD80" s="876"/>
      <c r="MAE80" s="876"/>
      <c r="MAF80" s="876"/>
      <c r="MAG80" s="876"/>
      <c r="MAH80" s="876"/>
      <c r="MAI80" s="876"/>
      <c r="MAJ80" s="876"/>
      <c r="MAK80" s="876"/>
      <c r="MAL80" s="876"/>
      <c r="MAM80" s="876"/>
      <c r="MAN80" s="876"/>
      <c r="MAO80" s="876"/>
      <c r="MAP80" s="876"/>
      <c r="MAQ80" s="876"/>
      <c r="MAR80" s="876"/>
      <c r="MAS80" s="876"/>
      <c r="MAT80" s="876"/>
      <c r="MAU80" s="876"/>
      <c r="MAV80" s="876"/>
      <c r="MAW80" s="876"/>
      <c r="MAX80" s="876"/>
      <c r="MAY80" s="876"/>
      <c r="MAZ80" s="876"/>
      <c r="MBA80" s="876"/>
      <c r="MBB80" s="876"/>
      <c r="MBC80" s="876"/>
      <c r="MBD80" s="876"/>
      <c r="MBE80" s="876"/>
      <c r="MBF80" s="876"/>
      <c r="MBG80" s="876"/>
      <c r="MBH80" s="876"/>
      <c r="MBI80" s="876"/>
      <c r="MBJ80" s="876"/>
      <c r="MBK80" s="876"/>
      <c r="MBL80" s="876"/>
      <c r="MBM80" s="876"/>
      <c r="MBN80" s="876"/>
      <c r="MBO80" s="876"/>
      <c r="MBP80" s="876"/>
      <c r="MBQ80" s="876"/>
      <c r="MBR80" s="876"/>
      <c r="MBS80" s="876"/>
      <c r="MBT80" s="876"/>
      <c r="MBU80" s="876"/>
      <c r="MBV80" s="876"/>
      <c r="MBW80" s="876"/>
      <c r="MBX80" s="876"/>
      <c r="MBY80" s="876"/>
      <c r="MBZ80" s="876"/>
      <c r="MCA80" s="876"/>
      <c r="MCB80" s="876"/>
      <c r="MCC80" s="876"/>
      <c r="MCD80" s="876"/>
      <c r="MCE80" s="876"/>
      <c r="MCF80" s="876"/>
      <c r="MCG80" s="876"/>
      <c r="MCH80" s="876"/>
      <c r="MCI80" s="876"/>
      <c r="MCJ80" s="876"/>
      <c r="MCK80" s="876"/>
      <c r="MCL80" s="876"/>
      <c r="MCM80" s="876"/>
      <c r="MCN80" s="876"/>
      <c r="MCO80" s="876"/>
      <c r="MCP80" s="876"/>
      <c r="MCQ80" s="876"/>
      <c r="MCR80" s="876"/>
      <c r="MCS80" s="876"/>
      <c r="MCT80" s="876"/>
      <c r="MCU80" s="876"/>
      <c r="MCV80" s="876"/>
      <c r="MCW80" s="876"/>
      <c r="MCX80" s="876"/>
      <c r="MCY80" s="876"/>
      <c r="MCZ80" s="876"/>
      <c r="MDA80" s="876"/>
      <c r="MDB80" s="876"/>
      <c r="MDC80" s="876"/>
      <c r="MDD80" s="876"/>
      <c r="MDE80" s="876"/>
      <c r="MDF80" s="876"/>
      <c r="MDG80" s="876"/>
      <c r="MDH80" s="876"/>
      <c r="MDI80" s="876"/>
      <c r="MDJ80" s="876"/>
      <c r="MDK80" s="876"/>
      <c r="MDL80" s="876"/>
      <c r="MDM80" s="876"/>
      <c r="MDN80" s="876"/>
      <c r="MDO80" s="876"/>
      <c r="MDP80" s="876"/>
      <c r="MDQ80" s="876"/>
      <c r="MDR80" s="876"/>
      <c r="MDS80" s="876"/>
      <c r="MDT80" s="876"/>
      <c r="MDU80" s="876"/>
      <c r="MDV80" s="876"/>
      <c r="MDW80" s="876"/>
      <c r="MDX80" s="876"/>
      <c r="MDY80" s="876"/>
      <c r="MDZ80" s="876"/>
      <c r="MEA80" s="876"/>
      <c r="MEB80" s="876"/>
      <c r="MEC80" s="876"/>
      <c r="MED80" s="876"/>
      <c r="MEE80" s="876"/>
      <c r="MEF80" s="876"/>
      <c r="MEG80" s="876"/>
      <c r="MEH80" s="876"/>
      <c r="MEI80" s="876"/>
      <c r="MEJ80" s="876"/>
      <c r="MEK80" s="876"/>
      <c r="MEL80" s="876"/>
      <c r="MEM80" s="876"/>
      <c r="MEN80" s="876"/>
      <c r="MEO80" s="876"/>
      <c r="MEP80" s="876"/>
      <c r="MEQ80" s="876"/>
      <c r="MER80" s="876"/>
      <c r="MES80" s="876"/>
      <c r="MET80" s="876"/>
      <c r="MEU80" s="876"/>
      <c r="MEV80" s="876"/>
      <c r="MEW80" s="876"/>
      <c r="MEX80" s="876"/>
      <c r="MEY80" s="876"/>
      <c r="MEZ80" s="876"/>
      <c r="MFA80" s="876"/>
      <c r="MFB80" s="876"/>
      <c r="MFC80" s="876"/>
      <c r="MFD80" s="876"/>
      <c r="MFE80" s="876"/>
      <c r="MFF80" s="876"/>
      <c r="MFG80" s="876"/>
      <c r="MFH80" s="876"/>
      <c r="MFI80" s="876"/>
      <c r="MFJ80" s="876"/>
      <c r="MFK80" s="876"/>
      <c r="MFL80" s="876"/>
      <c r="MFM80" s="876"/>
      <c r="MFN80" s="876"/>
      <c r="MFO80" s="876"/>
      <c r="MFP80" s="876"/>
      <c r="MFQ80" s="876"/>
      <c r="MFR80" s="876"/>
      <c r="MFS80" s="876"/>
      <c r="MFT80" s="876"/>
      <c r="MFU80" s="876"/>
      <c r="MFV80" s="876"/>
      <c r="MFW80" s="876"/>
      <c r="MFX80" s="876"/>
      <c r="MFY80" s="876"/>
      <c r="MFZ80" s="876"/>
      <c r="MGA80" s="876"/>
      <c r="MGB80" s="876"/>
      <c r="MGC80" s="876"/>
      <c r="MGD80" s="876"/>
      <c r="MGE80" s="876"/>
      <c r="MGF80" s="876"/>
      <c r="MGG80" s="876"/>
      <c r="MGH80" s="876"/>
      <c r="MGI80" s="876"/>
      <c r="MGJ80" s="876"/>
      <c r="MGK80" s="876"/>
      <c r="MGL80" s="876"/>
      <c r="MGM80" s="876"/>
      <c r="MGN80" s="876"/>
      <c r="MGO80" s="876"/>
      <c r="MGP80" s="876"/>
      <c r="MGQ80" s="876"/>
      <c r="MGR80" s="876"/>
      <c r="MGS80" s="876"/>
      <c r="MGT80" s="876"/>
      <c r="MGU80" s="876"/>
      <c r="MGV80" s="876"/>
      <c r="MGW80" s="876"/>
      <c r="MGX80" s="876"/>
      <c r="MGY80" s="876"/>
      <c r="MGZ80" s="876"/>
      <c r="MHA80" s="876"/>
      <c r="MHB80" s="876"/>
      <c r="MHC80" s="876"/>
      <c r="MHD80" s="876"/>
      <c r="MHE80" s="876"/>
      <c r="MHF80" s="876"/>
      <c r="MHG80" s="876"/>
      <c r="MHH80" s="876"/>
      <c r="MHI80" s="876"/>
      <c r="MHJ80" s="876"/>
      <c r="MHK80" s="876"/>
      <c r="MHL80" s="876"/>
      <c r="MHM80" s="876"/>
      <c r="MHN80" s="876"/>
      <c r="MHO80" s="876"/>
      <c r="MHP80" s="876"/>
      <c r="MHQ80" s="876"/>
      <c r="MHR80" s="876"/>
      <c r="MHS80" s="876"/>
      <c r="MHT80" s="876"/>
      <c r="MHU80" s="876"/>
      <c r="MHV80" s="876"/>
      <c r="MHW80" s="876"/>
      <c r="MHX80" s="876"/>
      <c r="MHY80" s="876"/>
      <c r="MHZ80" s="876"/>
      <c r="MIA80" s="876"/>
      <c r="MIB80" s="876"/>
      <c r="MIC80" s="876"/>
      <c r="MID80" s="876"/>
      <c r="MIE80" s="876"/>
      <c r="MIF80" s="876"/>
      <c r="MIG80" s="876"/>
      <c r="MIH80" s="876"/>
      <c r="MII80" s="876"/>
      <c r="MIJ80" s="876"/>
      <c r="MIK80" s="876"/>
      <c r="MIL80" s="876"/>
      <c r="MIM80" s="876"/>
      <c r="MIN80" s="876"/>
      <c r="MIO80" s="876"/>
      <c r="MIP80" s="876"/>
      <c r="MIQ80" s="876"/>
      <c r="MIR80" s="876"/>
      <c r="MIS80" s="876"/>
      <c r="MIT80" s="876"/>
      <c r="MIU80" s="876"/>
      <c r="MIV80" s="876"/>
      <c r="MIW80" s="876"/>
      <c r="MIX80" s="876"/>
      <c r="MIY80" s="876"/>
      <c r="MIZ80" s="876"/>
      <c r="MJA80" s="876"/>
      <c r="MJB80" s="876"/>
      <c r="MJC80" s="876"/>
      <c r="MJD80" s="876"/>
      <c r="MJE80" s="876"/>
      <c r="MJF80" s="876"/>
      <c r="MJG80" s="876"/>
      <c r="MJH80" s="876"/>
      <c r="MJI80" s="876"/>
      <c r="MJJ80" s="876"/>
      <c r="MJK80" s="876"/>
      <c r="MJL80" s="876"/>
      <c r="MJM80" s="876"/>
      <c r="MJN80" s="876"/>
      <c r="MJO80" s="876"/>
      <c r="MJP80" s="876"/>
      <c r="MJQ80" s="876"/>
      <c r="MJR80" s="876"/>
      <c r="MJS80" s="876"/>
      <c r="MJT80" s="876"/>
      <c r="MJU80" s="876"/>
      <c r="MJV80" s="876"/>
      <c r="MJW80" s="876"/>
      <c r="MJX80" s="876"/>
      <c r="MJY80" s="876"/>
      <c r="MJZ80" s="876"/>
      <c r="MKA80" s="876"/>
      <c r="MKB80" s="876"/>
      <c r="MKC80" s="876"/>
      <c r="MKD80" s="876"/>
      <c r="MKE80" s="876"/>
      <c r="MKF80" s="876"/>
      <c r="MKG80" s="876"/>
      <c r="MKH80" s="876"/>
      <c r="MKI80" s="876"/>
      <c r="MKJ80" s="876"/>
      <c r="MKK80" s="876"/>
      <c r="MKL80" s="876"/>
      <c r="MKM80" s="876"/>
      <c r="MKN80" s="876"/>
      <c r="MKO80" s="876"/>
      <c r="MKP80" s="876"/>
      <c r="MKQ80" s="876"/>
      <c r="MKR80" s="876"/>
      <c r="MKS80" s="876"/>
      <c r="MKT80" s="876"/>
      <c r="MKU80" s="876"/>
      <c r="MKV80" s="876"/>
      <c r="MKW80" s="876"/>
      <c r="MKX80" s="876"/>
      <c r="MKY80" s="876"/>
      <c r="MKZ80" s="876"/>
      <c r="MLA80" s="876"/>
      <c r="MLB80" s="876"/>
      <c r="MLC80" s="876"/>
      <c r="MLD80" s="876"/>
      <c r="MLE80" s="876"/>
      <c r="MLF80" s="876"/>
      <c r="MLG80" s="876"/>
      <c r="MLH80" s="876"/>
      <c r="MLI80" s="876"/>
      <c r="MLJ80" s="876"/>
      <c r="MLK80" s="876"/>
      <c r="MLL80" s="876"/>
      <c r="MLM80" s="876"/>
      <c r="MLN80" s="876"/>
      <c r="MLO80" s="876"/>
      <c r="MLP80" s="876"/>
      <c r="MLQ80" s="876"/>
      <c r="MLR80" s="876"/>
      <c r="MLS80" s="876"/>
      <c r="MLT80" s="876"/>
      <c r="MLU80" s="876"/>
      <c r="MLV80" s="876"/>
      <c r="MLW80" s="876"/>
      <c r="MLX80" s="876"/>
      <c r="MLY80" s="876"/>
      <c r="MLZ80" s="876"/>
      <c r="MMA80" s="876"/>
      <c r="MMB80" s="876"/>
      <c r="MMC80" s="876"/>
      <c r="MMD80" s="876"/>
      <c r="MME80" s="876"/>
      <c r="MMF80" s="876"/>
      <c r="MMG80" s="876"/>
      <c r="MMH80" s="876"/>
      <c r="MMI80" s="876"/>
      <c r="MMJ80" s="876"/>
      <c r="MMK80" s="876"/>
      <c r="MML80" s="876"/>
      <c r="MMM80" s="876"/>
      <c r="MMN80" s="876"/>
      <c r="MMO80" s="876"/>
      <c r="MMP80" s="876"/>
      <c r="MMQ80" s="876"/>
      <c r="MMR80" s="876"/>
      <c r="MMS80" s="876"/>
      <c r="MMT80" s="876"/>
      <c r="MMU80" s="876"/>
      <c r="MMV80" s="876"/>
      <c r="MMW80" s="876"/>
      <c r="MMX80" s="876"/>
      <c r="MMY80" s="876"/>
      <c r="MMZ80" s="876"/>
      <c r="MNA80" s="876"/>
      <c r="MNB80" s="876"/>
      <c r="MNC80" s="876"/>
      <c r="MND80" s="876"/>
      <c r="MNE80" s="876"/>
      <c r="MNF80" s="876"/>
      <c r="MNG80" s="876"/>
      <c r="MNH80" s="876"/>
      <c r="MNI80" s="876"/>
      <c r="MNJ80" s="876"/>
      <c r="MNK80" s="876"/>
      <c r="MNL80" s="876"/>
      <c r="MNM80" s="876"/>
      <c r="MNN80" s="876"/>
      <c r="MNO80" s="876"/>
      <c r="MNP80" s="876"/>
      <c r="MNQ80" s="876"/>
      <c r="MNR80" s="876"/>
      <c r="MNS80" s="876"/>
      <c r="MNT80" s="876"/>
      <c r="MNU80" s="876"/>
      <c r="MNV80" s="876"/>
      <c r="MNW80" s="876"/>
      <c r="MNX80" s="876"/>
      <c r="MNY80" s="876"/>
      <c r="MNZ80" s="876"/>
      <c r="MOA80" s="876"/>
      <c r="MOB80" s="876"/>
      <c r="MOC80" s="876"/>
      <c r="MOD80" s="876"/>
      <c r="MOE80" s="876"/>
      <c r="MOF80" s="876"/>
      <c r="MOG80" s="876"/>
      <c r="MOH80" s="876"/>
      <c r="MOI80" s="876"/>
      <c r="MOJ80" s="876"/>
      <c r="MOK80" s="876"/>
      <c r="MOL80" s="876"/>
      <c r="MOM80" s="876"/>
      <c r="MON80" s="876"/>
      <c r="MOO80" s="876"/>
      <c r="MOP80" s="876"/>
      <c r="MOQ80" s="876"/>
      <c r="MOR80" s="876"/>
      <c r="MOS80" s="876"/>
      <c r="MOT80" s="876"/>
      <c r="MOU80" s="876"/>
      <c r="MOV80" s="876"/>
      <c r="MOW80" s="876"/>
      <c r="MOX80" s="876"/>
      <c r="MOY80" s="876"/>
      <c r="MOZ80" s="876"/>
      <c r="MPA80" s="876"/>
      <c r="MPB80" s="876"/>
      <c r="MPC80" s="876"/>
      <c r="MPD80" s="876"/>
      <c r="MPE80" s="876"/>
      <c r="MPF80" s="876"/>
      <c r="MPG80" s="876"/>
      <c r="MPH80" s="876"/>
      <c r="MPI80" s="876"/>
      <c r="MPJ80" s="876"/>
      <c r="MPK80" s="876"/>
      <c r="MPL80" s="876"/>
      <c r="MPM80" s="876"/>
      <c r="MPN80" s="876"/>
      <c r="MPO80" s="876"/>
      <c r="MPP80" s="876"/>
      <c r="MPQ80" s="876"/>
      <c r="MPR80" s="876"/>
      <c r="MPS80" s="876"/>
      <c r="MPT80" s="876"/>
      <c r="MPU80" s="876"/>
      <c r="MPV80" s="876"/>
      <c r="MPW80" s="876"/>
      <c r="MPX80" s="876"/>
      <c r="MPY80" s="876"/>
      <c r="MPZ80" s="876"/>
      <c r="MQA80" s="876"/>
      <c r="MQB80" s="876"/>
      <c r="MQC80" s="876"/>
      <c r="MQD80" s="876"/>
      <c r="MQE80" s="876"/>
      <c r="MQF80" s="876"/>
      <c r="MQG80" s="876"/>
      <c r="MQH80" s="876"/>
      <c r="MQI80" s="876"/>
      <c r="MQJ80" s="876"/>
      <c r="MQK80" s="876"/>
      <c r="MQL80" s="876"/>
      <c r="MQM80" s="876"/>
      <c r="MQN80" s="876"/>
      <c r="MQO80" s="876"/>
      <c r="MQP80" s="876"/>
      <c r="MQQ80" s="876"/>
      <c r="MQR80" s="876"/>
      <c r="MQS80" s="876"/>
      <c r="MQT80" s="876"/>
      <c r="MQU80" s="876"/>
      <c r="MQV80" s="876"/>
      <c r="MQW80" s="876"/>
      <c r="MQX80" s="876"/>
      <c r="MQY80" s="876"/>
      <c r="MQZ80" s="876"/>
      <c r="MRA80" s="876"/>
      <c r="MRB80" s="876"/>
      <c r="MRC80" s="876"/>
      <c r="MRD80" s="876"/>
      <c r="MRE80" s="876"/>
      <c r="MRF80" s="876"/>
      <c r="MRG80" s="876"/>
      <c r="MRH80" s="876"/>
      <c r="MRI80" s="876"/>
      <c r="MRJ80" s="876"/>
      <c r="MRK80" s="876"/>
      <c r="MRL80" s="876"/>
      <c r="MRM80" s="876"/>
      <c r="MRN80" s="876"/>
      <c r="MRO80" s="876"/>
      <c r="MRP80" s="876"/>
      <c r="MRQ80" s="876"/>
      <c r="MRR80" s="876"/>
      <c r="MRS80" s="876"/>
      <c r="MRT80" s="876"/>
      <c r="MRU80" s="876"/>
      <c r="MRV80" s="876"/>
      <c r="MRW80" s="876"/>
      <c r="MRX80" s="876"/>
      <c r="MRY80" s="876"/>
      <c r="MRZ80" s="876"/>
      <c r="MSA80" s="876"/>
      <c r="MSB80" s="876"/>
      <c r="MSC80" s="876"/>
      <c r="MSD80" s="876"/>
      <c r="MSE80" s="876"/>
      <c r="MSF80" s="876"/>
      <c r="MSG80" s="876"/>
      <c r="MSH80" s="876"/>
      <c r="MSI80" s="876"/>
      <c r="MSJ80" s="876"/>
      <c r="MSK80" s="876"/>
      <c r="MSL80" s="876"/>
      <c r="MSM80" s="876"/>
      <c r="MSN80" s="876"/>
      <c r="MSO80" s="876"/>
      <c r="MSP80" s="876"/>
      <c r="MSQ80" s="876"/>
      <c r="MSR80" s="876"/>
      <c r="MSS80" s="876"/>
      <c r="MST80" s="876"/>
      <c r="MSU80" s="876"/>
      <c r="MSV80" s="876"/>
      <c r="MSW80" s="876"/>
      <c r="MSX80" s="876"/>
      <c r="MSY80" s="876"/>
      <c r="MSZ80" s="876"/>
      <c r="MTA80" s="876"/>
      <c r="MTB80" s="876"/>
      <c r="MTC80" s="876"/>
      <c r="MTD80" s="876"/>
      <c r="MTE80" s="876"/>
      <c r="MTF80" s="876"/>
      <c r="MTG80" s="876"/>
      <c r="MTH80" s="876"/>
      <c r="MTI80" s="876"/>
      <c r="MTJ80" s="876"/>
      <c r="MTK80" s="876"/>
      <c r="MTL80" s="876"/>
      <c r="MTM80" s="876"/>
      <c r="MTN80" s="876"/>
      <c r="MTO80" s="876"/>
      <c r="MTP80" s="876"/>
      <c r="MTQ80" s="876"/>
      <c r="MTR80" s="876"/>
      <c r="MTS80" s="876"/>
      <c r="MTT80" s="876"/>
      <c r="MTU80" s="876"/>
      <c r="MTV80" s="876"/>
      <c r="MTW80" s="876"/>
      <c r="MTX80" s="876"/>
      <c r="MTY80" s="876"/>
      <c r="MTZ80" s="876"/>
      <c r="MUA80" s="876"/>
      <c r="MUB80" s="876"/>
      <c r="MUC80" s="876"/>
      <c r="MUD80" s="876"/>
      <c r="MUE80" s="876"/>
      <c r="MUF80" s="876"/>
      <c r="MUG80" s="876"/>
      <c r="MUH80" s="876"/>
      <c r="MUI80" s="876"/>
      <c r="MUJ80" s="876"/>
      <c r="MUK80" s="876"/>
      <c r="MUL80" s="876"/>
      <c r="MUM80" s="876"/>
      <c r="MUN80" s="876"/>
      <c r="MUO80" s="876"/>
      <c r="MUP80" s="876"/>
      <c r="MUQ80" s="876"/>
      <c r="MUR80" s="876"/>
      <c r="MUS80" s="876"/>
      <c r="MUT80" s="876"/>
      <c r="MUU80" s="876"/>
      <c r="MUV80" s="876"/>
      <c r="MUW80" s="876"/>
      <c r="MUX80" s="876"/>
      <c r="MUY80" s="876"/>
      <c r="MUZ80" s="876"/>
      <c r="MVA80" s="876"/>
      <c r="MVB80" s="876"/>
      <c r="MVC80" s="876"/>
      <c r="MVD80" s="876"/>
      <c r="MVE80" s="876"/>
      <c r="MVF80" s="876"/>
      <c r="MVG80" s="876"/>
      <c r="MVH80" s="876"/>
      <c r="MVI80" s="876"/>
      <c r="MVJ80" s="876"/>
      <c r="MVK80" s="876"/>
      <c r="MVL80" s="876"/>
      <c r="MVM80" s="876"/>
      <c r="MVN80" s="876"/>
      <c r="MVO80" s="876"/>
      <c r="MVP80" s="876"/>
      <c r="MVQ80" s="876"/>
      <c r="MVR80" s="876"/>
      <c r="MVS80" s="876"/>
      <c r="MVT80" s="876"/>
      <c r="MVU80" s="876"/>
      <c r="MVV80" s="876"/>
      <c r="MVW80" s="876"/>
      <c r="MVX80" s="876"/>
      <c r="MVY80" s="876"/>
      <c r="MVZ80" s="876"/>
      <c r="MWA80" s="876"/>
      <c r="MWB80" s="876"/>
      <c r="MWC80" s="876"/>
      <c r="MWD80" s="876"/>
      <c r="MWE80" s="876"/>
      <c r="MWF80" s="876"/>
      <c r="MWG80" s="876"/>
      <c r="MWH80" s="876"/>
      <c r="MWI80" s="876"/>
      <c r="MWJ80" s="876"/>
      <c r="MWK80" s="876"/>
      <c r="MWL80" s="876"/>
      <c r="MWM80" s="876"/>
      <c r="MWN80" s="876"/>
      <c r="MWO80" s="876"/>
      <c r="MWP80" s="876"/>
      <c r="MWQ80" s="876"/>
      <c r="MWR80" s="876"/>
      <c r="MWS80" s="876"/>
      <c r="MWT80" s="876"/>
      <c r="MWU80" s="876"/>
      <c r="MWV80" s="876"/>
      <c r="MWW80" s="876"/>
      <c r="MWX80" s="876"/>
      <c r="MWY80" s="876"/>
      <c r="MWZ80" s="876"/>
      <c r="MXA80" s="876"/>
      <c r="MXB80" s="876"/>
      <c r="MXC80" s="876"/>
      <c r="MXD80" s="876"/>
      <c r="MXE80" s="876"/>
      <c r="MXF80" s="876"/>
      <c r="MXG80" s="876"/>
      <c r="MXH80" s="876"/>
      <c r="MXI80" s="876"/>
      <c r="MXJ80" s="876"/>
      <c r="MXK80" s="876"/>
      <c r="MXL80" s="876"/>
      <c r="MXM80" s="876"/>
      <c r="MXN80" s="876"/>
      <c r="MXO80" s="876"/>
      <c r="MXP80" s="876"/>
      <c r="MXQ80" s="876"/>
      <c r="MXR80" s="876"/>
      <c r="MXS80" s="876"/>
      <c r="MXT80" s="876"/>
      <c r="MXU80" s="876"/>
      <c r="MXV80" s="876"/>
      <c r="MXW80" s="876"/>
      <c r="MXX80" s="876"/>
      <c r="MXY80" s="876"/>
      <c r="MXZ80" s="876"/>
      <c r="MYA80" s="876"/>
      <c r="MYB80" s="876"/>
      <c r="MYC80" s="876"/>
      <c r="MYD80" s="876"/>
      <c r="MYE80" s="876"/>
      <c r="MYF80" s="876"/>
      <c r="MYG80" s="876"/>
      <c r="MYH80" s="876"/>
      <c r="MYI80" s="876"/>
      <c r="MYJ80" s="876"/>
      <c r="MYK80" s="876"/>
      <c r="MYL80" s="876"/>
      <c r="MYM80" s="876"/>
      <c r="MYN80" s="876"/>
      <c r="MYO80" s="876"/>
      <c r="MYP80" s="876"/>
      <c r="MYQ80" s="876"/>
      <c r="MYR80" s="876"/>
      <c r="MYS80" s="876"/>
      <c r="MYT80" s="876"/>
      <c r="MYU80" s="876"/>
      <c r="MYV80" s="876"/>
      <c r="MYW80" s="876"/>
      <c r="MYX80" s="876"/>
      <c r="MYY80" s="876"/>
      <c r="MYZ80" s="876"/>
      <c r="MZA80" s="876"/>
      <c r="MZB80" s="876"/>
      <c r="MZC80" s="876"/>
      <c r="MZD80" s="876"/>
      <c r="MZE80" s="876"/>
      <c r="MZF80" s="876"/>
      <c r="MZG80" s="876"/>
      <c r="MZH80" s="876"/>
      <c r="MZI80" s="876"/>
      <c r="MZJ80" s="876"/>
      <c r="MZK80" s="876"/>
      <c r="MZL80" s="876"/>
      <c r="MZM80" s="876"/>
      <c r="MZN80" s="876"/>
      <c r="MZO80" s="876"/>
      <c r="MZP80" s="876"/>
      <c r="MZQ80" s="876"/>
      <c r="MZR80" s="876"/>
      <c r="MZS80" s="876"/>
      <c r="MZT80" s="876"/>
      <c r="MZU80" s="876"/>
      <c r="MZV80" s="876"/>
      <c r="MZW80" s="876"/>
      <c r="MZX80" s="876"/>
      <c r="MZY80" s="876"/>
      <c r="MZZ80" s="876"/>
      <c r="NAA80" s="876"/>
      <c r="NAB80" s="876"/>
      <c r="NAC80" s="876"/>
      <c r="NAD80" s="876"/>
      <c r="NAE80" s="876"/>
      <c r="NAF80" s="876"/>
      <c r="NAG80" s="876"/>
      <c r="NAH80" s="876"/>
      <c r="NAI80" s="876"/>
      <c r="NAJ80" s="876"/>
      <c r="NAK80" s="876"/>
      <c r="NAL80" s="876"/>
      <c r="NAM80" s="876"/>
      <c r="NAN80" s="876"/>
      <c r="NAO80" s="876"/>
      <c r="NAP80" s="876"/>
      <c r="NAQ80" s="876"/>
      <c r="NAR80" s="876"/>
      <c r="NAS80" s="876"/>
      <c r="NAT80" s="876"/>
      <c r="NAU80" s="876"/>
      <c r="NAV80" s="876"/>
      <c r="NAW80" s="876"/>
      <c r="NAX80" s="876"/>
      <c r="NAY80" s="876"/>
      <c r="NAZ80" s="876"/>
      <c r="NBA80" s="876"/>
      <c r="NBB80" s="876"/>
      <c r="NBC80" s="876"/>
      <c r="NBD80" s="876"/>
      <c r="NBE80" s="876"/>
      <c r="NBF80" s="876"/>
      <c r="NBG80" s="876"/>
      <c r="NBH80" s="876"/>
      <c r="NBI80" s="876"/>
      <c r="NBJ80" s="876"/>
      <c r="NBK80" s="876"/>
      <c r="NBL80" s="876"/>
      <c r="NBM80" s="876"/>
      <c r="NBN80" s="876"/>
      <c r="NBO80" s="876"/>
      <c r="NBP80" s="876"/>
      <c r="NBQ80" s="876"/>
      <c r="NBR80" s="876"/>
      <c r="NBS80" s="876"/>
      <c r="NBT80" s="876"/>
      <c r="NBU80" s="876"/>
      <c r="NBV80" s="876"/>
      <c r="NBW80" s="876"/>
      <c r="NBX80" s="876"/>
      <c r="NBY80" s="876"/>
      <c r="NBZ80" s="876"/>
      <c r="NCA80" s="876"/>
      <c r="NCB80" s="876"/>
      <c r="NCC80" s="876"/>
      <c r="NCD80" s="876"/>
      <c r="NCE80" s="876"/>
      <c r="NCF80" s="876"/>
      <c r="NCG80" s="876"/>
      <c r="NCH80" s="876"/>
      <c r="NCI80" s="876"/>
      <c r="NCJ80" s="876"/>
      <c r="NCK80" s="876"/>
      <c r="NCL80" s="876"/>
      <c r="NCM80" s="876"/>
      <c r="NCN80" s="876"/>
      <c r="NCO80" s="876"/>
      <c r="NCP80" s="876"/>
      <c r="NCQ80" s="876"/>
      <c r="NCR80" s="876"/>
      <c r="NCS80" s="876"/>
      <c r="NCT80" s="876"/>
      <c r="NCU80" s="876"/>
      <c r="NCV80" s="876"/>
      <c r="NCW80" s="876"/>
      <c r="NCX80" s="876"/>
      <c r="NCY80" s="876"/>
      <c r="NCZ80" s="876"/>
      <c r="NDA80" s="876"/>
      <c r="NDB80" s="876"/>
      <c r="NDC80" s="876"/>
      <c r="NDD80" s="876"/>
      <c r="NDE80" s="876"/>
      <c r="NDF80" s="876"/>
      <c r="NDG80" s="876"/>
      <c r="NDH80" s="876"/>
      <c r="NDI80" s="876"/>
      <c r="NDJ80" s="876"/>
      <c r="NDK80" s="876"/>
      <c r="NDL80" s="876"/>
      <c r="NDM80" s="876"/>
      <c r="NDN80" s="876"/>
      <c r="NDO80" s="876"/>
      <c r="NDP80" s="876"/>
      <c r="NDQ80" s="876"/>
      <c r="NDR80" s="876"/>
      <c r="NDS80" s="876"/>
      <c r="NDT80" s="876"/>
      <c r="NDU80" s="876"/>
      <c r="NDV80" s="876"/>
      <c r="NDW80" s="876"/>
      <c r="NDX80" s="876"/>
      <c r="NDY80" s="876"/>
      <c r="NDZ80" s="876"/>
      <c r="NEA80" s="876"/>
      <c r="NEB80" s="876"/>
      <c r="NEC80" s="876"/>
      <c r="NED80" s="876"/>
      <c r="NEE80" s="876"/>
      <c r="NEF80" s="876"/>
      <c r="NEG80" s="876"/>
      <c r="NEH80" s="876"/>
      <c r="NEI80" s="876"/>
      <c r="NEJ80" s="876"/>
      <c r="NEK80" s="876"/>
      <c r="NEL80" s="876"/>
      <c r="NEM80" s="876"/>
      <c r="NEN80" s="876"/>
      <c r="NEO80" s="876"/>
      <c r="NEP80" s="876"/>
      <c r="NEQ80" s="876"/>
      <c r="NER80" s="876"/>
      <c r="NES80" s="876"/>
      <c r="NET80" s="876"/>
      <c r="NEU80" s="876"/>
      <c r="NEV80" s="876"/>
      <c r="NEW80" s="876"/>
      <c r="NEX80" s="876"/>
      <c r="NEY80" s="876"/>
      <c r="NEZ80" s="876"/>
      <c r="NFA80" s="876"/>
      <c r="NFB80" s="876"/>
      <c r="NFC80" s="876"/>
      <c r="NFD80" s="876"/>
      <c r="NFE80" s="876"/>
      <c r="NFF80" s="876"/>
      <c r="NFG80" s="876"/>
      <c r="NFH80" s="876"/>
      <c r="NFI80" s="876"/>
      <c r="NFJ80" s="876"/>
      <c r="NFK80" s="876"/>
      <c r="NFL80" s="876"/>
      <c r="NFM80" s="876"/>
      <c r="NFN80" s="876"/>
      <c r="NFO80" s="876"/>
      <c r="NFP80" s="876"/>
      <c r="NFQ80" s="876"/>
      <c r="NFR80" s="876"/>
      <c r="NFS80" s="876"/>
      <c r="NFT80" s="876"/>
      <c r="NFU80" s="876"/>
      <c r="NFV80" s="876"/>
      <c r="NFW80" s="876"/>
      <c r="NFX80" s="876"/>
      <c r="NFY80" s="876"/>
      <c r="NFZ80" s="876"/>
      <c r="NGA80" s="876"/>
      <c r="NGB80" s="876"/>
      <c r="NGC80" s="876"/>
      <c r="NGD80" s="876"/>
      <c r="NGE80" s="876"/>
      <c r="NGF80" s="876"/>
      <c r="NGG80" s="876"/>
      <c r="NGH80" s="876"/>
      <c r="NGI80" s="876"/>
      <c r="NGJ80" s="876"/>
      <c r="NGK80" s="876"/>
      <c r="NGL80" s="876"/>
      <c r="NGM80" s="876"/>
      <c r="NGN80" s="876"/>
      <c r="NGO80" s="876"/>
      <c r="NGP80" s="876"/>
      <c r="NGQ80" s="876"/>
      <c r="NGR80" s="876"/>
      <c r="NGS80" s="876"/>
      <c r="NGT80" s="876"/>
      <c r="NGU80" s="876"/>
      <c r="NGV80" s="876"/>
      <c r="NGW80" s="876"/>
      <c r="NGX80" s="876"/>
      <c r="NGY80" s="876"/>
      <c r="NGZ80" s="876"/>
      <c r="NHA80" s="876"/>
      <c r="NHB80" s="876"/>
      <c r="NHC80" s="876"/>
      <c r="NHD80" s="876"/>
      <c r="NHE80" s="876"/>
      <c r="NHF80" s="876"/>
      <c r="NHG80" s="876"/>
      <c r="NHH80" s="876"/>
      <c r="NHI80" s="876"/>
      <c r="NHJ80" s="876"/>
      <c r="NHK80" s="876"/>
      <c r="NHL80" s="876"/>
      <c r="NHM80" s="876"/>
      <c r="NHN80" s="876"/>
      <c r="NHO80" s="876"/>
      <c r="NHP80" s="876"/>
      <c r="NHQ80" s="876"/>
      <c r="NHR80" s="876"/>
      <c r="NHS80" s="876"/>
      <c r="NHT80" s="876"/>
      <c r="NHU80" s="876"/>
      <c r="NHV80" s="876"/>
      <c r="NHW80" s="876"/>
      <c r="NHX80" s="876"/>
      <c r="NHY80" s="876"/>
      <c r="NHZ80" s="876"/>
      <c r="NIA80" s="876"/>
      <c r="NIB80" s="876"/>
      <c r="NIC80" s="876"/>
      <c r="NID80" s="876"/>
      <c r="NIE80" s="876"/>
      <c r="NIF80" s="876"/>
      <c r="NIG80" s="876"/>
      <c r="NIH80" s="876"/>
      <c r="NII80" s="876"/>
      <c r="NIJ80" s="876"/>
      <c r="NIK80" s="876"/>
      <c r="NIL80" s="876"/>
      <c r="NIM80" s="876"/>
      <c r="NIN80" s="876"/>
      <c r="NIO80" s="876"/>
      <c r="NIP80" s="876"/>
      <c r="NIQ80" s="876"/>
      <c r="NIR80" s="876"/>
      <c r="NIS80" s="876"/>
      <c r="NIT80" s="876"/>
      <c r="NIU80" s="876"/>
      <c r="NIV80" s="876"/>
      <c r="NIW80" s="876"/>
      <c r="NIX80" s="876"/>
      <c r="NIY80" s="876"/>
      <c r="NIZ80" s="876"/>
      <c r="NJA80" s="876"/>
      <c r="NJB80" s="876"/>
      <c r="NJC80" s="876"/>
      <c r="NJD80" s="876"/>
      <c r="NJE80" s="876"/>
      <c r="NJF80" s="876"/>
      <c r="NJG80" s="876"/>
      <c r="NJH80" s="876"/>
      <c r="NJI80" s="876"/>
      <c r="NJJ80" s="876"/>
      <c r="NJK80" s="876"/>
      <c r="NJL80" s="876"/>
      <c r="NJM80" s="876"/>
      <c r="NJN80" s="876"/>
      <c r="NJO80" s="876"/>
      <c r="NJP80" s="876"/>
      <c r="NJQ80" s="876"/>
      <c r="NJR80" s="876"/>
      <c r="NJS80" s="876"/>
      <c r="NJT80" s="876"/>
      <c r="NJU80" s="876"/>
      <c r="NJV80" s="876"/>
      <c r="NJW80" s="876"/>
      <c r="NJX80" s="876"/>
      <c r="NJY80" s="876"/>
      <c r="NJZ80" s="876"/>
      <c r="NKA80" s="876"/>
      <c r="NKB80" s="876"/>
      <c r="NKC80" s="876"/>
      <c r="NKD80" s="876"/>
      <c r="NKE80" s="876"/>
      <c r="NKF80" s="876"/>
      <c r="NKG80" s="876"/>
      <c r="NKH80" s="876"/>
      <c r="NKI80" s="876"/>
      <c r="NKJ80" s="876"/>
      <c r="NKK80" s="876"/>
      <c r="NKL80" s="876"/>
      <c r="NKM80" s="876"/>
      <c r="NKN80" s="876"/>
      <c r="NKO80" s="876"/>
      <c r="NKP80" s="876"/>
      <c r="NKQ80" s="876"/>
      <c r="NKR80" s="876"/>
      <c r="NKS80" s="876"/>
      <c r="NKT80" s="876"/>
      <c r="NKU80" s="876"/>
      <c r="NKV80" s="876"/>
      <c r="NKW80" s="876"/>
      <c r="NKX80" s="876"/>
      <c r="NKY80" s="876"/>
      <c r="NKZ80" s="876"/>
      <c r="NLA80" s="876"/>
      <c r="NLB80" s="876"/>
      <c r="NLC80" s="876"/>
      <c r="NLD80" s="876"/>
      <c r="NLE80" s="876"/>
      <c r="NLF80" s="876"/>
      <c r="NLG80" s="876"/>
      <c r="NLH80" s="876"/>
      <c r="NLI80" s="876"/>
      <c r="NLJ80" s="876"/>
      <c r="NLK80" s="876"/>
      <c r="NLL80" s="876"/>
      <c r="NLM80" s="876"/>
      <c r="NLN80" s="876"/>
      <c r="NLO80" s="876"/>
      <c r="NLP80" s="876"/>
      <c r="NLQ80" s="876"/>
      <c r="NLR80" s="876"/>
      <c r="NLS80" s="876"/>
      <c r="NLT80" s="876"/>
      <c r="NLU80" s="876"/>
      <c r="NLV80" s="876"/>
      <c r="NLW80" s="876"/>
      <c r="NLX80" s="876"/>
      <c r="NLY80" s="876"/>
      <c r="NLZ80" s="876"/>
      <c r="NMA80" s="876"/>
      <c r="NMB80" s="876"/>
      <c r="NMC80" s="876"/>
      <c r="NMD80" s="876"/>
      <c r="NME80" s="876"/>
      <c r="NMF80" s="876"/>
      <c r="NMG80" s="876"/>
      <c r="NMH80" s="876"/>
      <c r="NMI80" s="876"/>
      <c r="NMJ80" s="876"/>
      <c r="NMK80" s="876"/>
      <c r="NML80" s="876"/>
      <c r="NMM80" s="876"/>
      <c r="NMN80" s="876"/>
      <c r="NMO80" s="876"/>
      <c r="NMP80" s="876"/>
      <c r="NMQ80" s="876"/>
      <c r="NMR80" s="876"/>
      <c r="NMS80" s="876"/>
      <c r="NMT80" s="876"/>
      <c r="NMU80" s="876"/>
      <c r="NMV80" s="876"/>
      <c r="NMW80" s="876"/>
      <c r="NMX80" s="876"/>
      <c r="NMY80" s="876"/>
      <c r="NMZ80" s="876"/>
      <c r="NNA80" s="876"/>
      <c r="NNB80" s="876"/>
      <c r="NNC80" s="876"/>
      <c r="NND80" s="876"/>
      <c r="NNE80" s="876"/>
      <c r="NNF80" s="876"/>
      <c r="NNG80" s="876"/>
      <c r="NNH80" s="876"/>
      <c r="NNI80" s="876"/>
      <c r="NNJ80" s="876"/>
      <c r="NNK80" s="876"/>
      <c r="NNL80" s="876"/>
      <c r="NNM80" s="876"/>
      <c r="NNN80" s="876"/>
      <c r="NNO80" s="876"/>
      <c r="NNP80" s="876"/>
      <c r="NNQ80" s="876"/>
      <c r="NNR80" s="876"/>
      <c r="NNS80" s="876"/>
      <c r="NNT80" s="876"/>
      <c r="NNU80" s="876"/>
      <c r="NNV80" s="876"/>
      <c r="NNW80" s="876"/>
      <c r="NNX80" s="876"/>
      <c r="NNY80" s="876"/>
      <c r="NNZ80" s="876"/>
      <c r="NOA80" s="876"/>
      <c r="NOB80" s="876"/>
      <c r="NOC80" s="876"/>
      <c r="NOD80" s="876"/>
      <c r="NOE80" s="876"/>
      <c r="NOF80" s="876"/>
      <c r="NOG80" s="876"/>
      <c r="NOH80" s="876"/>
      <c r="NOI80" s="876"/>
      <c r="NOJ80" s="876"/>
      <c r="NOK80" s="876"/>
      <c r="NOL80" s="876"/>
      <c r="NOM80" s="876"/>
      <c r="NON80" s="876"/>
      <c r="NOO80" s="876"/>
      <c r="NOP80" s="876"/>
      <c r="NOQ80" s="876"/>
      <c r="NOR80" s="876"/>
      <c r="NOS80" s="876"/>
      <c r="NOT80" s="876"/>
      <c r="NOU80" s="876"/>
      <c r="NOV80" s="876"/>
      <c r="NOW80" s="876"/>
      <c r="NOX80" s="876"/>
      <c r="NOY80" s="876"/>
      <c r="NOZ80" s="876"/>
      <c r="NPA80" s="876"/>
      <c r="NPB80" s="876"/>
      <c r="NPC80" s="876"/>
      <c r="NPD80" s="876"/>
      <c r="NPE80" s="876"/>
      <c r="NPF80" s="876"/>
      <c r="NPG80" s="876"/>
      <c r="NPH80" s="876"/>
      <c r="NPI80" s="876"/>
      <c r="NPJ80" s="876"/>
      <c r="NPK80" s="876"/>
      <c r="NPL80" s="876"/>
      <c r="NPM80" s="876"/>
      <c r="NPN80" s="876"/>
      <c r="NPO80" s="876"/>
      <c r="NPP80" s="876"/>
      <c r="NPQ80" s="876"/>
      <c r="NPR80" s="876"/>
      <c r="NPS80" s="876"/>
      <c r="NPT80" s="876"/>
      <c r="NPU80" s="876"/>
      <c r="NPV80" s="876"/>
      <c r="NPW80" s="876"/>
      <c r="NPX80" s="876"/>
      <c r="NPY80" s="876"/>
      <c r="NPZ80" s="876"/>
      <c r="NQA80" s="876"/>
      <c r="NQB80" s="876"/>
      <c r="NQC80" s="876"/>
      <c r="NQD80" s="876"/>
      <c r="NQE80" s="876"/>
      <c r="NQF80" s="876"/>
      <c r="NQG80" s="876"/>
      <c r="NQH80" s="876"/>
      <c r="NQI80" s="876"/>
      <c r="NQJ80" s="876"/>
      <c r="NQK80" s="876"/>
      <c r="NQL80" s="876"/>
      <c r="NQM80" s="876"/>
      <c r="NQN80" s="876"/>
      <c r="NQO80" s="876"/>
      <c r="NQP80" s="876"/>
      <c r="NQQ80" s="876"/>
      <c r="NQR80" s="876"/>
      <c r="NQS80" s="876"/>
      <c r="NQT80" s="876"/>
      <c r="NQU80" s="876"/>
      <c r="NQV80" s="876"/>
      <c r="NQW80" s="876"/>
      <c r="NQX80" s="876"/>
      <c r="NQY80" s="876"/>
      <c r="NQZ80" s="876"/>
      <c r="NRA80" s="876"/>
      <c r="NRB80" s="876"/>
      <c r="NRC80" s="876"/>
      <c r="NRD80" s="876"/>
      <c r="NRE80" s="876"/>
      <c r="NRF80" s="876"/>
      <c r="NRG80" s="876"/>
      <c r="NRH80" s="876"/>
      <c r="NRI80" s="876"/>
      <c r="NRJ80" s="876"/>
      <c r="NRK80" s="876"/>
      <c r="NRL80" s="876"/>
      <c r="NRM80" s="876"/>
      <c r="NRN80" s="876"/>
      <c r="NRO80" s="876"/>
      <c r="NRP80" s="876"/>
      <c r="NRQ80" s="876"/>
      <c r="NRR80" s="876"/>
      <c r="NRS80" s="876"/>
      <c r="NRT80" s="876"/>
      <c r="NRU80" s="876"/>
      <c r="NRV80" s="876"/>
      <c r="NRW80" s="876"/>
      <c r="NRX80" s="876"/>
      <c r="NRY80" s="876"/>
      <c r="NRZ80" s="876"/>
      <c r="NSA80" s="876"/>
      <c r="NSB80" s="876"/>
      <c r="NSC80" s="876"/>
      <c r="NSD80" s="876"/>
      <c r="NSE80" s="876"/>
      <c r="NSF80" s="876"/>
      <c r="NSG80" s="876"/>
      <c r="NSH80" s="876"/>
      <c r="NSI80" s="876"/>
      <c r="NSJ80" s="876"/>
      <c r="NSK80" s="876"/>
      <c r="NSL80" s="876"/>
      <c r="NSM80" s="876"/>
      <c r="NSN80" s="876"/>
      <c r="NSO80" s="876"/>
      <c r="NSP80" s="876"/>
      <c r="NSQ80" s="876"/>
      <c r="NSR80" s="876"/>
      <c r="NSS80" s="876"/>
      <c r="NST80" s="876"/>
      <c r="NSU80" s="876"/>
      <c r="NSV80" s="876"/>
      <c r="NSW80" s="876"/>
      <c r="NSX80" s="876"/>
      <c r="NSY80" s="876"/>
      <c r="NSZ80" s="876"/>
      <c r="NTA80" s="876"/>
      <c r="NTB80" s="876"/>
      <c r="NTC80" s="876"/>
      <c r="NTD80" s="876"/>
      <c r="NTE80" s="876"/>
      <c r="NTF80" s="876"/>
      <c r="NTG80" s="876"/>
      <c r="NTH80" s="876"/>
      <c r="NTI80" s="876"/>
      <c r="NTJ80" s="876"/>
      <c r="NTK80" s="876"/>
      <c r="NTL80" s="876"/>
      <c r="NTM80" s="876"/>
      <c r="NTN80" s="876"/>
      <c r="NTO80" s="876"/>
      <c r="NTP80" s="876"/>
      <c r="NTQ80" s="876"/>
      <c r="NTR80" s="876"/>
      <c r="NTS80" s="876"/>
      <c r="NTT80" s="876"/>
      <c r="NTU80" s="876"/>
      <c r="NTV80" s="876"/>
      <c r="NTW80" s="876"/>
      <c r="NTX80" s="876"/>
      <c r="NTY80" s="876"/>
      <c r="NTZ80" s="876"/>
      <c r="NUA80" s="876"/>
      <c r="NUB80" s="876"/>
      <c r="NUC80" s="876"/>
      <c r="NUD80" s="876"/>
      <c r="NUE80" s="876"/>
      <c r="NUF80" s="876"/>
      <c r="NUG80" s="876"/>
      <c r="NUH80" s="876"/>
      <c r="NUI80" s="876"/>
      <c r="NUJ80" s="876"/>
      <c r="NUK80" s="876"/>
      <c r="NUL80" s="876"/>
      <c r="NUM80" s="876"/>
      <c r="NUN80" s="876"/>
      <c r="NUO80" s="876"/>
      <c r="NUP80" s="876"/>
      <c r="NUQ80" s="876"/>
      <c r="NUR80" s="876"/>
      <c r="NUS80" s="876"/>
      <c r="NUT80" s="876"/>
      <c r="NUU80" s="876"/>
      <c r="NUV80" s="876"/>
      <c r="NUW80" s="876"/>
      <c r="NUX80" s="876"/>
      <c r="NUY80" s="876"/>
      <c r="NUZ80" s="876"/>
      <c r="NVA80" s="876"/>
      <c r="NVB80" s="876"/>
      <c r="NVC80" s="876"/>
      <c r="NVD80" s="876"/>
      <c r="NVE80" s="876"/>
      <c r="NVF80" s="876"/>
      <c r="NVG80" s="876"/>
      <c r="NVH80" s="876"/>
      <c r="NVI80" s="876"/>
      <c r="NVJ80" s="876"/>
      <c r="NVK80" s="876"/>
      <c r="NVL80" s="876"/>
      <c r="NVM80" s="876"/>
      <c r="NVN80" s="876"/>
      <c r="NVO80" s="876"/>
      <c r="NVP80" s="876"/>
      <c r="NVQ80" s="876"/>
      <c r="NVR80" s="876"/>
      <c r="NVS80" s="876"/>
      <c r="NVT80" s="876"/>
      <c r="NVU80" s="876"/>
      <c r="NVV80" s="876"/>
      <c r="NVW80" s="876"/>
      <c r="NVX80" s="876"/>
      <c r="NVY80" s="876"/>
      <c r="NVZ80" s="876"/>
      <c r="NWA80" s="876"/>
      <c r="NWB80" s="876"/>
      <c r="NWC80" s="876"/>
      <c r="NWD80" s="876"/>
      <c r="NWE80" s="876"/>
      <c r="NWF80" s="876"/>
      <c r="NWG80" s="876"/>
      <c r="NWH80" s="876"/>
      <c r="NWI80" s="876"/>
      <c r="NWJ80" s="876"/>
      <c r="NWK80" s="876"/>
      <c r="NWL80" s="876"/>
      <c r="NWM80" s="876"/>
      <c r="NWN80" s="876"/>
      <c r="NWO80" s="876"/>
      <c r="NWP80" s="876"/>
      <c r="NWQ80" s="876"/>
      <c r="NWR80" s="876"/>
      <c r="NWS80" s="876"/>
      <c r="NWT80" s="876"/>
      <c r="NWU80" s="876"/>
      <c r="NWV80" s="876"/>
      <c r="NWW80" s="876"/>
      <c r="NWX80" s="876"/>
      <c r="NWY80" s="876"/>
      <c r="NWZ80" s="876"/>
      <c r="NXA80" s="876"/>
      <c r="NXB80" s="876"/>
      <c r="NXC80" s="876"/>
      <c r="NXD80" s="876"/>
      <c r="NXE80" s="876"/>
      <c r="NXF80" s="876"/>
      <c r="NXG80" s="876"/>
      <c r="NXH80" s="876"/>
      <c r="NXI80" s="876"/>
      <c r="NXJ80" s="876"/>
      <c r="NXK80" s="876"/>
      <c r="NXL80" s="876"/>
      <c r="NXM80" s="876"/>
      <c r="NXN80" s="876"/>
      <c r="NXO80" s="876"/>
      <c r="NXP80" s="876"/>
      <c r="NXQ80" s="876"/>
      <c r="NXR80" s="876"/>
      <c r="NXS80" s="876"/>
      <c r="NXT80" s="876"/>
      <c r="NXU80" s="876"/>
      <c r="NXV80" s="876"/>
      <c r="NXW80" s="876"/>
      <c r="NXX80" s="876"/>
      <c r="NXY80" s="876"/>
      <c r="NXZ80" s="876"/>
      <c r="NYA80" s="876"/>
      <c r="NYB80" s="876"/>
      <c r="NYC80" s="876"/>
      <c r="NYD80" s="876"/>
      <c r="NYE80" s="876"/>
      <c r="NYF80" s="876"/>
      <c r="NYG80" s="876"/>
      <c r="NYH80" s="876"/>
      <c r="NYI80" s="876"/>
      <c r="NYJ80" s="876"/>
      <c r="NYK80" s="876"/>
      <c r="NYL80" s="876"/>
      <c r="NYM80" s="876"/>
      <c r="NYN80" s="876"/>
      <c r="NYO80" s="876"/>
      <c r="NYP80" s="876"/>
      <c r="NYQ80" s="876"/>
      <c r="NYR80" s="876"/>
      <c r="NYS80" s="876"/>
      <c r="NYT80" s="876"/>
      <c r="NYU80" s="876"/>
      <c r="NYV80" s="876"/>
      <c r="NYW80" s="876"/>
      <c r="NYX80" s="876"/>
      <c r="NYY80" s="876"/>
      <c r="NYZ80" s="876"/>
      <c r="NZA80" s="876"/>
      <c r="NZB80" s="876"/>
      <c r="NZC80" s="876"/>
      <c r="NZD80" s="876"/>
      <c r="NZE80" s="876"/>
      <c r="NZF80" s="876"/>
      <c r="NZG80" s="876"/>
      <c r="NZH80" s="876"/>
      <c r="NZI80" s="876"/>
      <c r="NZJ80" s="876"/>
      <c r="NZK80" s="876"/>
      <c r="NZL80" s="876"/>
      <c r="NZM80" s="876"/>
      <c r="NZN80" s="876"/>
      <c r="NZO80" s="876"/>
      <c r="NZP80" s="876"/>
      <c r="NZQ80" s="876"/>
      <c r="NZR80" s="876"/>
      <c r="NZS80" s="876"/>
      <c r="NZT80" s="876"/>
      <c r="NZU80" s="876"/>
      <c r="NZV80" s="876"/>
      <c r="NZW80" s="876"/>
      <c r="NZX80" s="876"/>
      <c r="NZY80" s="876"/>
      <c r="NZZ80" s="876"/>
      <c r="OAA80" s="876"/>
      <c r="OAB80" s="876"/>
      <c r="OAC80" s="876"/>
      <c r="OAD80" s="876"/>
      <c r="OAE80" s="876"/>
      <c r="OAF80" s="876"/>
      <c r="OAG80" s="876"/>
      <c r="OAH80" s="876"/>
      <c r="OAI80" s="876"/>
      <c r="OAJ80" s="876"/>
      <c r="OAK80" s="876"/>
      <c r="OAL80" s="876"/>
      <c r="OAM80" s="876"/>
      <c r="OAN80" s="876"/>
      <c r="OAO80" s="876"/>
      <c r="OAP80" s="876"/>
      <c r="OAQ80" s="876"/>
      <c r="OAR80" s="876"/>
      <c r="OAS80" s="876"/>
      <c r="OAT80" s="876"/>
      <c r="OAU80" s="876"/>
      <c r="OAV80" s="876"/>
      <c r="OAW80" s="876"/>
      <c r="OAX80" s="876"/>
      <c r="OAY80" s="876"/>
      <c r="OAZ80" s="876"/>
      <c r="OBA80" s="876"/>
      <c r="OBB80" s="876"/>
      <c r="OBC80" s="876"/>
      <c r="OBD80" s="876"/>
      <c r="OBE80" s="876"/>
      <c r="OBF80" s="876"/>
      <c r="OBG80" s="876"/>
      <c r="OBH80" s="876"/>
      <c r="OBI80" s="876"/>
      <c r="OBJ80" s="876"/>
      <c r="OBK80" s="876"/>
      <c r="OBL80" s="876"/>
      <c r="OBM80" s="876"/>
      <c r="OBN80" s="876"/>
      <c r="OBO80" s="876"/>
      <c r="OBP80" s="876"/>
      <c r="OBQ80" s="876"/>
      <c r="OBR80" s="876"/>
      <c r="OBS80" s="876"/>
      <c r="OBT80" s="876"/>
      <c r="OBU80" s="876"/>
      <c r="OBV80" s="876"/>
      <c r="OBW80" s="876"/>
      <c r="OBX80" s="876"/>
      <c r="OBY80" s="876"/>
      <c r="OBZ80" s="876"/>
      <c r="OCA80" s="876"/>
      <c r="OCB80" s="876"/>
      <c r="OCC80" s="876"/>
      <c r="OCD80" s="876"/>
      <c r="OCE80" s="876"/>
      <c r="OCF80" s="876"/>
      <c r="OCG80" s="876"/>
      <c r="OCH80" s="876"/>
      <c r="OCI80" s="876"/>
      <c r="OCJ80" s="876"/>
      <c r="OCK80" s="876"/>
      <c r="OCL80" s="876"/>
      <c r="OCM80" s="876"/>
      <c r="OCN80" s="876"/>
      <c r="OCO80" s="876"/>
      <c r="OCP80" s="876"/>
      <c r="OCQ80" s="876"/>
      <c r="OCR80" s="876"/>
      <c r="OCS80" s="876"/>
      <c r="OCT80" s="876"/>
      <c r="OCU80" s="876"/>
      <c r="OCV80" s="876"/>
      <c r="OCW80" s="876"/>
      <c r="OCX80" s="876"/>
      <c r="OCY80" s="876"/>
      <c r="OCZ80" s="876"/>
      <c r="ODA80" s="876"/>
      <c r="ODB80" s="876"/>
      <c r="ODC80" s="876"/>
      <c r="ODD80" s="876"/>
      <c r="ODE80" s="876"/>
      <c r="ODF80" s="876"/>
      <c r="ODG80" s="876"/>
      <c r="ODH80" s="876"/>
      <c r="ODI80" s="876"/>
      <c r="ODJ80" s="876"/>
      <c r="ODK80" s="876"/>
      <c r="ODL80" s="876"/>
      <c r="ODM80" s="876"/>
      <c r="ODN80" s="876"/>
      <c r="ODO80" s="876"/>
      <c r="ODP80" s="876"/>
      <c r="ODQ80" s="876"/>
      <c r="ODR80" s="876"/>
      <c r="ODS80" s="876"/>
      <c r="ODT80" s="876"/>
      <c r="ODU80" s="876"/>
      <c r="ODV80" s="876"/>
      <c r="ODW80" s="876"/>
      <c r="ODX80" s="876"/>
      <c r="ODY80" s="876"/>
      <c r="ODZ80" s="876"/>
      <c r="OEA80" s="876"/>
      <c r="OEB80" s="876"/>
      <c r="OEC80" s="876"/>
      <c r="OED80" s="876"/>
      <c r="OEE80" s="876"/>
      <c r="OEF80" s="876"/>
      <c r="OEG80" s="876"/>
      <c r="OEH80" s="876"/>
      <c r="OEI80" s="876"/>
      <c r="OEJ80" s="876"/>
      <c r="OEK80" s="876"/>
      <c r="OEL80" s="876"/>
      <c r="OEM80" s="876"/>
      <c r="OEN80" s="876"/>
      <c r="OEO80" s="876"/>
      <c r="OEP80" s="876"/>
      <c r="OEQ80" s="876"/>
      <c r="OER80" s="876"/>
      <c r="OES80" s="876"/>
      <c r="OET80" s="876"/>
      <c r="OEU80" s="876"/>
      <c r="OEV80" s="876"/>
      <c r="OEW80" s="876"/>
      <c r="OEX80" s="876"/>
      <c r="OEY80" s="876"/>
      <c r="OEZ80" s="876"/>
      <c r="OFA80" s="876"/>
      <c r="OFB80" s="876"/>
      <c r="OFC80" s="876"/>
      <c r="OFD80" s="876"/>
      <c r="OFE80" s="876"/>
      <c r="OFF80" s="876"/>
      <c r="OFG80" s="876"/>
      <c r="OFH80" s="876"/>
      <c r="OFI80" s="876"/>
      <c r="OFJ80" s="876"/>
      <c r="OFK80" s="876"/>
      <c r="OFL80" s="876"/>
      <c r="OFM80" s="876"/>
      <c r="OFN80" s="876"/>
      <c r="OFO80" s="876"/>
      <c r="OFP80" s="876"/>
      <c r="OFQ80" s="876"/>
      <c r="OFR80" s="876"/>
      <c r="OFS80" s="876"/>
      <c r="OFT80" s="876"/>
      <c r="OFU80" s="876"/>
      <c r="OFV80" s="876"/>
      <c r="OFW80" s="876"/>
      <c r="OFX80" s="876"/>
      <c r="OFY80" s="876"/>
      <c r="OFZ80" s="876"/>
      <c r="OGA80" s="876"/>
      <c r="OGB80" s="876"/>
      <c r="OGC80" s="876"/>
      <c r="OGD80" s="876"/>
      <c r="OGE80" s="876"/>
      <c r="OGF80" s="876"/>
      <c r="OGG80" s="876"/>
      <c r="OGH80" s="876"/>
      <c r="OGI80" s="876"/>
      <c r="OGJ80" s="876"/>
      <c r="OGK80" s="876"/>
      <c r="OGL80" s="876"/>
      <c r="OGM80" s="876"/>
      <c r="OGN80" s="876"/>
      <c r="OGO80" s="876"/>
      <c r="OGP80" s="876"/>
      <c r="OGQ80" s="876"/>
      <c r="OGR80" s="876"/>
      <c r="OGS80" s="876"/>
      <c r="OGT80" s="876"/>
      <c r="OGU80" s="876"/>
      <c r="OGV80" s="876"/>
      <c r="OGW80" s="876"/>
      <c r="OGX80" s="876"/>
      <c r="OGY80" s="876"/>
      <c r="OGZ80" s="876"/>
      <c r="OHA80" s="876"/>
      <c r="OHB80" s="876"/>
      <c r="OHC80" s="876"/>
      <c r="OHD80" s="876"/>
      <c r="OHE80" s="876"/>
      <c r="OHF80" s="876"/>
      <c r="OHG80" s="876"/>
      <c r="OHH80" s="876"/>
      <c r="OHI80" s="876"/>
      <c r="OHJ80" s="876"/>
      <c r="OHK80" s="876"/>
      <c r="OHL80" s="876"/>
      <c r="OHM80" s="876"/>
      <c r="OHN80" s="876"/>
      <c r="OHO80" s="876"/>
      <c r="OHP80" s="876"/>
      <c r="OHQ80" s="876"/>
      <c r="OHR80" s="876"/>
      <c r="OHS80" s="876"/>
      <c r="OHT80" s="876"/>
      <c r="OHU80" s="876"/>
      <c r="OHV80" s="876"/>
      <c r="OHW80" s="876"/>
      <c r="OHX80" s="876"/>
      <c r="OHY80" s="876"/>
      <c r="OHZ80" s="876"/>
      <c r="OIA80" s="876"/>
      <c r="OIB80" s="876"/>
      <c r="OIC80" s="876"/>
      <c r="OID80" s="876"/>
      <c r="OIE80" s="876"/>
      <c r="OIF80" s="876"/>
      <c r="OIG80" s="876"/>
      <c r="OIH80" s="876"/>
      <c r="OII80" s="876"/>
      <c r="OIJ80" s="876"/>
      <c r="OIK80" s="876"/>
      <c r="OIL80" s="876"/>
      <c r="OIM80" s="876"/>
      <c r="OIN80" s="876"/>
      <c r="OIO80" s="876"/>
      <c r="OIP80" s="876"/>
      <c r="OIQ80" s="876"/>
      <c r="OIR80" s="876"/>
      <c r="OIS80" s="876"/>
      <c r="OIT80" s="876"/>
      <c r="OIU80" s="876"/>
      <c r="OIV80" s="876"/>
      <c r="OIW80" s="876"/>
      <c r="OIX80" s="876"/>
      <c r="OIY80" s="876"/>
      <c r="OIZ80" s="876"/>
      <c r="OJA80" s="876"/>
      <c r="OJB80" s="876"/>
      <c r="OJC80" s="876"/>
      <c r="OJD80" s="876"/>
      <c r="OJE80" s="876"/>
      <c r="OJF80" s="876"/>
      <c r="OJG80" s="876"/>
      <c r="OJH80" s="876"/>
      <c r="OJI80" s="876"/>
      <c r="OJJ80" s="876"/>
      <c r="OJK80" s="876"/>
      <c r="OJL80" s="876"/>
      <c r="OJM80" s="876"/>
      <c r="OJN80" s="876"/>
      <c r="OJO80" s="876"/>
      <c r="OJP80" s="876"/>
      <c r="OJQ80" s="876"/>
      <c r="OJR80" s="876"/>
      <c r="OJS80" s="876"/>
      <c r="OJT80" s="876"/>
      <c r="OJU80" s="876"/>
      <c r="OJV80" s="876"/>
      <c r="OJW80" s="876"/>
      <c r="OJX80" s="876"/>
      <c r="OJY80" s="876"/>
      <c r="OJZ80" s="876"/>
      <c r="OKA80" s="876"/>
      <c r="OKB80" s="876"/>
      <c r="OKC80" s="876"/>
      <c r="OKD80" s="876"/>
      <c r="OKE80" s="876"/>
      <c r="OKF80" s="876"/>
      <c r="OKG80" s="876"/>
      <c r="OKH80" s="876"/>
      <c r="OKI80" s="876"/>
      <c r="OKJ80" s="876"/>
      <c r="OKK80" s="876"/>
      <c r="OKL80" s="876"/>
      <c r="OKM80" s="876"/>
      <c r="OKN80" s="876"/>
      <c r="OKO80" s="876"/>
      <c r="OKP80" s="876"/>
      <c r="OKQ80" s="876"/>
      <c r="OKR80" s="876"/>
      <c r="OKS80" s="876"/>
      <c r="OKT80" s="876"/>
      <c r="OKU80" s="876"/>
      <c r="OKV80" s="876"/>
      <c r="OKW80" s="876"/>
      <c r="OKX80" s="876"/>
      <c r="OKY80" s="876"/>
      <c r="OKZ80" s="876"/>
      <c r="OLA80" s="876"/>
      <c r="OLB80" s="876"/>
      <c r="OLC80" s="876"/>
      <c r="OLD80" s="876"/>
      <c r="OLE80" s="876"/>
      <c r="OLF80" s="876"/>
      <c r="OLG80" s="876"/>
      <c r="OLH80" s="876"/>
      <c r="OLI80" s="876"/>
      <c r="OLJ80" s="876"/>
      <c r="OLK80" s="876"/>
      <c r="OLL80" s="876"/>
      <c r="OLM80" s="876"/>
      <c r="OLN80" s="876"/>
      <c r="OLO80" s="876"/>
      <c r="OLP80" s="876"/>
      <c r="OLQ80" s="876"/>
      <c r="OLR80" s="876"/>
      <c r="OLS80" s="876"/>
      <c r="OLT80" s="876"/>
      <c r="OLU80" s="876"/>
      <c r="OLV80" s="876"/>
      <c r="OLW80" s="876"/>
      <c r="OLX80" s="876"/>
      <c r="OLY80" s="876"/>
      <c r="OLZ80" s="876"/>
      <c r="OMA80" s="876"/>
      <c r="OMB80" s="876"/>
      <c r="OMC80" s="876"/>
      <c r="OMD80" s="876"/>
      <c r="OME80" s="876"/>
      <c r="OMF80" s="876"/>
      <c r="OMG80" s="876"/>
      <c r="OMH80" s="876"/>
      <c r="OMI80" s="876"/>
      <c r="OMJ80" s="876"/>
      <c r="OMK80" s="876"/>
      <c r="OML80" s="876"/>
      <c r="OMM80" s="876"/>
      <c r="OMN80" s="876"/>
      <c r="OMO80" s="876"/>
      <c r="OMP80" s="876"/>
      <c r="OMQ80" s="876"/>
      <c r="OMR80" s="876"/>
      <c r="OMS80" s="876"/>
      <c r="OMT80" s="876"/>
      <c r="OMU80" s="876"/>
      <c r="OMV80" s="876"/>
      <c r="OMW80" s="876"/>
      <c r="OMX80" s="876"/>
      <c r="OMY80" s="876"/>
      <c r="OMZ80" s="876"/>
      <c r="ONA80" s="876"/>
      <c r="ONB80" s="876"/>
      <c r="ONC80" s="876"/>
      <c r="OND80" s="876"/>
      <c r="ONE80" s="876"/>
      <c r="ONF80" s="876"/>
      <c r="ONG80" s="876"/>
      <c r="ONH80" s="876"/>
      <c r="ONI80" s="876"/>
      <c r="ONJ80" s="876"/>
      <c r="ONK80" s="876"/>
      <c r="ONL80" s="876"/>
      <c r="ONM80" s="876"/>
      <c r="ONN80" s="876"/>
      <c r="ONO80" s="876"/>
      <c r="ONP80" s="876"/>
      <c r="ONQ80" s="876"/>
      <c r="ONR80" s="876"/>
      <c r="ONS80" s="876"/>
      <c r="ONT80" s="876"/>
      <c r="ONU80" s="876"/>
      <c r="ONV80" s="876"/>
      <c r="ONW80" s="876"/>
      <c r="ONX80" s="876"/>
      <c r="ONY80" s="876"/>
      <c r="ONZ80" s="876"/>
      <c r="OOA80" s="876"/>
      <c r="OOB80" s="876"/>
      <c r="OOC80" s="876"/>
      <c r="OOD80" s="876"/>
      <c r="OOE80" s="876"/>
      <c r="OOF80" s="876"/>
      <c r="OOG80" s="876"/>
      <c r="OOH80" s="876"/>
      <c r="OOI80" s="876"/>
      <c r="OOJ80" s="876"/>
      <c r="OOK80" s="876"/>
      <c r="OOL80" s="876"/>
      <c r="OOM80" s="876"/>
      <c r="OON80" s="876"/>
      <c r="OOO80" s="876"/>
      <c r="OOP80" s="876"/>
      <c r="OOQ80" s="876"/>
      <c r="OOR80" s="876"/>
      <c r="OOS80" s="876"/>
      <c r="OOT80" s="876"/>
      <c r="OOU80" s="876"/>
      <c r="OOV80" s="876"/>
      <c r="OOW80" s="876"/>
      <c r="OOX80" s="876"/>
      <c r="OOY80" s="876"/>
      <c r="OOZ80" s="876"/>
      <c r="OPA80" s="876"/>
      <c r="OPB80" s="876"/>
      <c r="OPC80" s="876"/>
      <c r="OPD80" s="876"/>
      <c r="OPE80" s="876"/>
      <c r="OPF80" s="876"/>
      <c r="OPG80" s="876"/>
      <c r="OPH80" s="876"/>
      <c r="OPI80" s="876"/>
      <c r="OPJ80" s="876"/>
      <c r="OPK80" s="876"/>
      <c r="OPL80" s="876"/>
      <c r="OPM80" s="876"/>
      <c r="OPN80" s="876"/>
      <c r="OPO80" s="876"/>
      <c r="OPP80" s="876"/>
      <c r="OPQ80" s="876"/>
      <c r="OPR80" s="876"/>
      <c r="OPS80" s="876"/>
      <c r="OPT80" s="876"/>
      <c r="OPU80" s="876"/>
      <c r="OPV80" s="876"/>
      <c r="OPW80" s="876"/>
      <c r="OPX80" s="876"/>
      <c r="OPY80" s="876"/>
      <c r="OPZ80" s="876"/>
      <c r="OQA80" s="876"/>
      <c r="OQB80" s="876"/>
      <c r="OQC80" s="876"/>
      <c r="OQD80" s="876"/>
      <c r="OQE80" s="876"/>
      <c r="OQF80" s="876"/>
      <c r="OQG80" s="876"/>
      <c r="OQH80" s="876"/>
      <c r="OQI80" s="876"/>
      <c r="OQJ80" s="876"/>
      <c r="OQK80" s="876"/>
      <c r="OQL80" s="876"/>
      <c r="OQM80" s="876"/>
      <c r="OQN80" s="876"/>
      <c r="OQO80" s="876"/>
      <c r="OQP80" s="876"/>
      <c r="OQQ80" s="876"/>
      <c r="OQR80" s="876"/>
      <c r="OQS80" s="876"/>
      <c r="OQT80" s="876"/>
      <c r="OQU80" s="876"/>
      <c r="OQV80" s="876"/>
      <c r="OQW80" s="876"/>
      <c r="OQX80" s="876"/>
      <c r="OQY80" s="876"/>
      <c r="OQZ80" s="876"/>
      <c r="ORA80" s="876"/>
      <c r="ORB80" s="876"/>
      <c r="ORC80" s="876"/>
      <c r="ORD80" s="876"/>
      <c r="ORE80" s="876"/>
      <c r="ORF80" s="876"/>
      <c r="ORG80" s="876"/>
      <c r="ORH80" s="876"/>
      <c r="ORI80" s="876"/>
      <c r="ORJ80" s="876"/>
      <c r="ORK80" s="876"/>
      <c r="ORL80" s="876"/>
      <c r="ORM80" s="876"/>
      <c r="ORN80" s="876"/>
      <c r="ORO80" s="876"/>
      <c r="ORP80" s="876"/>
      <c r="ORQ80" s="876"/>
      <c r="ORR80" s="876"/>
      <c r="ORS80" s="876"/>
      <c r="ORT80" s="876"/>
      <c r="ORU80" s="876"/>
      <c r="ORV80" s="876"/>
      <c r="ORW80" s="876"/>
      <c r="ORX80" s="876"/>
      <c r="ORY80" s="876"/>
      <c r="ORZ80" s="876"/>
      <c r="OSA80" s="876"/>
      <c r="OSB80" s="876"/>
      <c r="OSC80" s="876"/>
      <c r="OSD80" s="876"/>
      <c r="OSE80" s="876"/>
      <c r="OSF80" s="876"/>
      <c r="OSG80" s="876"/>
      <c r="OSH80" s="876"/>
      <c r="OSI80" s="876"/>
      <c r="OSJ80" s="876"/>
      <c r="OSK80" s="876"/>
      <c r="OSL80" s="876"/>
      <c r="OSM80" s="876"/>
      <c r="OSN80" s="876"/>
      <c r="OSO80" s="876"/>
      <c r="OSP80" s="876"/>
      <c r="OSQ80" s="876"/>
      <c r="OSR80" s="876"/>
      <c r="OSS80" s="876"/>
      <c r="OST80" s="876"/>
      <c r="OSU80" s="876"/>
      <c r="OSV80" s="876"/>
      <c r="OSW80" s="876"/>
      <c r="OSX80" s="876"/>
      <c r="OSY80" s="876"/>
      <c r="OSZ80" s="876"/>
      <c r="OTA80" s="876"/>
      <c r="OTB80" s="876"/>
      <c r="OTC80" s="876"/>
      <c r="OTD80" s="876"/>
      <c r="OTE80" s="876"/>
      <c r="OTF80" s="876"/>
      <c r="OTG80" s="876"/>
      <c r="OTH80" s="876"/>
      <c r="OTI80" s="876"/>
      <c r="OTJ80" s="876"/>
      <c r="OTK80" s="876"/>
      <c r="OTL80" s="876"/>
      <c r="OTM80" s="876"/>
      <c r="OTN80" s="876"/>
      <c r="OTO80" s="876"/>
      <c r="OTP80" s="876"/>
      <c r="OTQ80" s="876"/>
      <c r="OTR80" s="876"/>
      <c r="OTS80" s="876"/>
      <c r="OTT80" s="876"/>
      <c r="OTU80" s="876"/>
      <c r="OTV80" s="876"/>
      <c r="OTW80" s="876"/>
      <c r="OTX80" s="876"/>
      <c r="OTY80" s="876"/>
      <c r="OTZ80" s="876"/>
      <c r="OUA80" s="876"/>
      <c r="OUB80" s="876"/>
      <c r="OUC80" s="876"/>
      <c r="OUD80" s="876"/>
      <c r="OUE80" s="876"/>
      <c r="OUF80" s="876"/>
      <c r="OUG80" s="876"/>
      <c r="OUH80" s="876"/>
      <c r="OUI80" s="876"/>
      <c r="OUJ80" s="876"/>
      <c r="OUK80" s="876"/>
      <c r="OUL80" s="876"/>
      <c r="OUM80" s="876"/>
      <c r="OUN80" s="876"/>
      <c r="OUO80" s="876"/>
      <c r="OUP80" s="876"/>
      <c r="OUQ80" s="876"/>
      <c r="OUR80" s="876"/>
      <c r="OUS80" s="876"/>
      <c r="OUT80" s="876"/>
      <c r="OUU80" s="876"/>
      <c r="OUV80" s="876"/>
      <c r="OUW80" s="876"/>
      <c r="OUX80" s="876"/>
      <c r="OUY80" s="876"/>
      <c r="OUZ80" s="876"/>
      <c r="OVA80" s="876"/>
      <c r="OVB80" s="876"/>
      <c r="OVC80" s="876"/>
      <c r="OVD80" s="876"/>
      <c r="OVE80" s="876"/>
      <c r="OVF80" s="876"/>
      <c r="OVG80" s="876"/>
      <c r="OVH80" s="876"/>
      <c r="OVI80" s="876"/>
      <c r="OVJ80" s="876"/>
      <c r="OVK80" s="876"/>
      <c r="OVL80" s="876"/>
      <c r="OVM80" s="876"/>
      <c r="OVN80" s="876"/>
      <c r="OVO80" s="876"/>
      <c r="OVP80" s="876"/>
      <c r="OVQ80" s="876"/>
      <c r="OVR80" s="876"/>
      <c r="OVS80" s="876"/>
      <c r="OVT80" s="876"/>
      <c r="OVU80" s="876"/>
      <c r="OVV80" s="876"/>
      <c r="OVW80" s="876"/>
      <c r="OVX80" s="876"/>
      <c r="OVY80" s="876"/>
      <c r="OVZ80" s="876"/>
      <c r="OWA80" s="876"/>
      <c r="OWB80" s="876"/>
      <c r="OWC80" s="876"/>
      <c r="OWD80" s="876"/>
      <c r="OWE80" s="876"/>
      <c r="OWF80" s="876"/>
      <c r="OWG80" s="876"/>
      <c r="OWH80" s="876"/>
      <c r="OWI80" s="876"/>
      <c r="OWJ80" s="876"/>
      <c r="OWK80" s="876"/>
      <c r="OWL80" s="876"/>
      <c r="OWM80" s="876"/>
      <c r="OWN80" s="876"/>
      <c r="OWO80" s="876"/>
      <c r="OWP80" s="876"/>
      <c r="OWQ80" s="876"/>
      <c r="OWR80" s="876"/>
      <c r="OWS80" s="876"/>
      <c r="OWT80" s="876"/>
      <c r="OWU80" s="876"/>
      <c r="OWV80" s="876"/>
      <c r="OWW80" s="876"/>
      <c r="OWX80" s="876"/>
      <c r="OWY80" s="876"/>
      <c r="OWZ80" s="876"/>
      <c r="OXA80" s="876"/>
      <c r="OXB80" s="876"/>
      <c r="OXC80" s="876"/>
      <c r="OXD80" s="876"/>
      <c r="OXE80" s="876"/>
      <c r="OXF80" s="876"/>
      <c r="OXG80" s="876"/>
      <c r="OXH80" s="876"/>
      <c r="OXI80" s="876"/>
      <c r="OXJ80" s="876"/>
      <c r="OXK80" s="876"/>
      <c r="OXL80" s="876"/>
      <c r="OXM80" s="876"/>
      <c r="OXN80" s="876"/>
      <c r="OXO80" s="876"/>
      <c r="OXP80" s="876"/>
      <c r="OXQ80" s="876"/>
      <c r="OXR80" s="876"/>
      <c r="OXS80" s="876"/>
      <c r="OXT80" s="876"/>
      <c r="OXU80" s="876"/>
      <c r="OXV80" s="876"/>
      <c r="OXW80" s="876"/>
      <c r="OXX80" s="876"/>
      <c r="OXY80" s="876"/>
      <c r="OXZ80" s="876"/>
      <c r="OYA80" s="876"/>
      <c r="OYB80" s="876"/>
      <c r="OYC80" s="876"/>
      <c r="OYD80" s="876"/>
      <c r="OYE80" s="876"/>
      <c r="OYF80" s="876"/>
      <c r="OYG80" s="876"/>
      <c r="OYH80" s="876"/>
      <c r="OYI80" s="876"/>
      <c r="OYJ80" s="876"/>
      <c r="OYK80" s="876"/>
      <c r="OYL80" s="876"/>
      <c r="OYM80" s="876"/>
      <c r="OYN80" s="876"/>
      <c r="OYO80" s="876"/>
      <c r="OYP80" s="876"/>
      <c r="OYQ80" s="876"/>
      <c r="OYR80" s="876"/>
      <c r="OYS80" s="876"/>
      <c r="OYT80" s="876"/>
      <c r="OYU80" s="876"/>
      <c r="OYV80" s="876"/>
      <c r="OYW80" s="876"/>
      <c r="OYX80" s="876"/>
      <c r="OYY80" s="876"/>
      <c r="OYZ80" s="876"/>
      <c r="OZA80" s="876"/>
      <c r="OZB80" s="876"/>
      <c r="OZC80" s="876"/>
      <c r="OZD80" s="876"/>
      <c r="OZE80" s="876"/>
      <c r="OZF80" s="876"/>
      <c r="OZG80" s="876"/>
      <c r="OZH80" s="876"/>
      <c r="OZI80" s="876"/>
      <c r="OZJ80" s="876"/>
      <c r="OZK80" s="876"/>
      <c r="OZL80" s="876"/>
      <c r="OZM80" s="876"/>
      <c r="OZN80" s="876"/>
      <c r="OZO80" s="876"/>
      <c r="OZP80" s="876"/>
      <c r="OZQ80" s="876"/>
      <c r="OZR80" s="876"/>
      <c r="OZS80" s="876"/>
      <c r="OZT80" s="876"/>
      <c r="OZU80" s="876"/>
      <c r="OZV80" s="876"/>
      <c r="OZW80" s="876"/>
      <c r="OZX80" s="876"/>
      <c r="OZY80" s="876"/>
      <c r="OZZ80" s="876"/>
      <c r="PAA80" s="876"/>
      <c r="PAB80" s="876"/>
      <c r="PAC80" s="876"/>
      <c r="PAD80" s="876"/>
      <c r="PAE80" s="876"/>
      <c r="PAF80" s="876"/>
      <c r="PAG80" s="876"/>
      <c r="PAH80" s="876"/>
      <c r="PAI80" s="876"/>
      <c r="PAJ80" s="876"/>
      <c r="PAK80" s="876"/>
      <c r="PAL80" s="876"/>
      <c r="PAM80" s="876"/>
      <c r="PAN80" s="876"/>
      <c r="PAO80" s="876"/>
      <c r="PAP80" s="876"/>
      <c r="PAQ80" s="876"/>
      <c r="PAR80" s="876"/>
      <c r="PAS80" s="876"/>
      <c r="PAT80" s="876"/>
      <c r="PAU80" s="876"/>
      <c r="PAV80" s="876"/>
      <c r="PAW80" s="876"/>
      <c r="PAX80" s="876"/>
      <c r="PAY80" s="876"/>
      <c r="PAZ80" s="876"/>
      <c r="PBA80" s="876"/>
      <c r="PBB80" s="876"/>
      <c r="PBC80" s="876"/>
      <c r="PBD80" s="876"/>
      <c r="PBE80" s="876"/>
      <c r="PBF80" s="876"/>
      <c r="PBG80" s="876"/>
      <c r="PBH80" s="876"/>
      <c r="PBI80" s="876"/>
      <c r="PBJ80" s="876"/>
      <c r="PBK80" s="876"/>
      <c r="PBL80" s="876"/>
      <c r="PBM80" s="876"/>
      <c r="PBN80" s="876"/>
      <c r="PBO80" s="876"/>
      <c r="PBP80" s="876"/>
      <c r="PBQ80" s="876"/>
      <c r="PBR80" s="876"/>
      <c r="PBS80" s="876"/>
      <c r="PBT80" s="876"/>
      <c r="PBU80" s="876"/>
      <c r="PBV80" s="876"/>
      <c r="PBW80" s="876"/>
      <c r="PBX80" s="876"/>
      <c r="PBY80" s="876"/>
      <c r="PBZ80" s="876"/>
      <c r="PCA80" s="876"/>
      <c r="PCB80" s="876"/>
      <c r="PCC80" s="876"/>
      <c r="PCD80" s="876"/>
      <c r="PCE80" s="876"/>
      <c r="PCF80" s="876"/>
      <c r="PCG80" s="876"/>
      <c r="PCH80" s="876"/>
      <c r="PCI80" s="876"/>
      <c r="PCJ80" s="876"/>
      <c r="PCK80" s="876"/>
      <c r="PCL80" s="876"/>
      <c r="PCM80" s="876"/>
      <c r="PCN80" s="876"/>
      <c r="PCO80" s="876"/>
      <c r="PCP80" s="876"/>
      <c r="PCQ80" s="876"/>
      <c r="PCR80" s="876"/>
      <c r="PCS80" s="876"/>
      <c r="PCT80" s="876"/>
      <c r="PCU80" s="876"/>
      <c r="PCV80" s="876"/>
      <c r="PCW80" s="876"/>
      <c r="PCX80" s="876"/>
      <c r="PCY80" s="876"/>
      <c r="PCZ80" s="876"/>
      <c r="PDA80" s="876"/>
      <c r="PDB80" s="876"/>
      <c r="PDC80" s="876"/>
      <c r="PDD80" s="876"/>
      <c r="PDE80" s="876"/>
      <c r="PDF80" s="876"/>
      <c r="PDG80" s="876"/>
      <c r="PDH80" s="876"/>
      <c r="PDI80" s="876"/>
      <c r="PDJ80" s="876"/>
      <c r="PDK80" s="876"/>
      <c r="PDL80" s="876"/>
      <c r="PDM80" s="876"/>
      <c r="PDN80" s="876"/>
      <c r="PDO80" s="876"/>
      <c r="PDP80" s="876"/>
      <c r="PDQ80" s="876"/>
      <c r="PDR80" s="876"/>
      <c r="PDS80" s="876"/>
      <c r="PDT80" s="876"/>
      <c r="PDU80" s="876"/>
      <c r="PDV80" s="876"/>
      <c r="PDW80" s="876"/>
      <c r="PDX80" s="876"/>
      <c r="PDY80" s="876"/>
      <c r="PDZ80" s="876"/>
      <c r="PEA80" s="876"/>
      <c r="PEB80" s="876"/>
      <c r="PEC80" s="876"/>
      <c r="PED80" s="876"/>
      <c r="PEE80" s="876"/>
      <c r="PEF80" s="876"/>
      <c r="PEG80" s="876"/>
      <c r="PEH80" s="876"/>
      <c r="PEI80" s="876"/>
      <c r="PEJ80" s="876"/>
      <c r="PEK80" s="876"/>
      <c r="PEL80" s="876"/>
      <c r="PEM80" s="876"/>
      <c r="PEN80" s="876"/>
      <c r="PEO80" s="876"/>
      <c r="PEP80" s="876"/>
      <c r="PEQ80" s="876"/>
      <c r="PER80" s="876"/>
      <c r="PES80" s="876"/>
      <c r="PET80" s="876"/>
      <c r="PEU80" s="876"/>
      <c r="PEV80" s="876"/>
      <c r="PEW80" s="876"/>
      <c r="PEX80" s="876"/>
      <c r="PEY80" s="876"/>
      <c r="PEZ80" s="876"/>
      <c r="PFA80" s="876"/>
      <c r="PFB80" s="876"/>
      <c r="PFC80" s="876"/>
      <c r="PFD80" s="876"/>
      <c r="PFE80" s="876"/>
      <c r="PFF80" s="876"/>
      <c r="PFG80" s="876"/>
      <c r="PFH80" s="876"/>
      <c r="PFI80" s="876"/>
      <c r="PFJ80" s="876"/>
      <c r="PFK80" s="876"/>
      <c r="PFL80" s="876"/>
      <c r="PFM80" s="876"/>
      <c r="PFN80" s="876"/>
      <c r="PFO80" s="876"/>
      <c r="PFP80" s="876"/>
      <c r="PFQ80" s="876"/>
      <c r="PFR80" s="876"/>
      <c r="PFS80" s="876"/>
      <c r="PFT80" s="876"/>
      <c r="PFU80" s="876"/>
      <c r="PFV80" s="876"/>
      <c r="PFW80" s="876"/>
      <c r="PFX80" s="876"/>
      <c r="PFY80" s="876"/>
      <c r="PFZ80" s="876"/>
      <c r="PGA80" s="876"/>
      <c r="PGB80" s="876"/>
      <c r="PGC80" s="876"/>
      <c r="PGD80" s="876"/>
      <c r="PGE80" s="876"/>
      <c r="PGF80" s="876"/>
      <c r="PGG80" s="876"/>
      <c r="PGH80" s="876"/>
      <c r="PGI80" s="876"/>
      <c r="PGJ80" s="876"/>
      <c r="PGK80" s="876"/>
      <c r="PGL80" s="876"/>
      <c r="PGM80" s="876"/>
      <c r="PGN80" s="876"/>
      <c r="PGO80" s="876"/>
      <c r="PGP80" s="876"/>
      <c r="PGQ80" s="876"/>
      <c r="PGR80" s="876"/>
      <c r="PGS80" s="876"/>
      <c r="PGT80" s="876"/>
      <c r="PGU80" s="876"/>
      <c r="PGV80" s="876"/>
      <c r="PGW80" s="876"/>
      <c r="PGX80" s="876"/>
      <c r="PGY80" s="876"/>
      <c r="PGZ80" s="876"/>
      <c r="PHA80" s="876"/>
      <c r="PHB80" s="876"/>
      <c r="PHC80" s="876"/>
      <c r="PHD80" s="876"/>
      <c r="PHE80" s="876"/>
      <c r="PHF80" s="876"/>
      <c r="PHG80" s="876"/>
      <c r="PHH80" s="876"/>
      <c r="PHI80" s="876"/>
      <c r="PHJ80" s="876"/>
      <c r="PHK80" s="876"/>
      <c r="PHL80" s="876"/>
      <c r="PHM80" s="876"/>
      <c r="PHN80" s="876"/>
      <c r="PHO80" s="876"/>
      <c r="PHP80" s="876"/>
      <c r="PHQ80" s="876"/>
      <c r="PHR80" s="876"/>
      <c r="PHS80" s="876"/>
      <c r="PHT80" s="876"/>
      <c r="PHU80" s="876"/>
      <c r="PHV80" s="876"/>
      <c r="PHW80" s="876"/>
      <c r="PHX80" s="876"/>
      <c r="PHY80" s="876"/>
      <c r="PHZ80" s="876"/>
      <c r="PIA80" s="876"/>
      <c r="PIB80" s="876"/>
      <c r="PIC80" s="876"/>
      <c r="PID80" s="876"/>
      <c r="PIE80" s="876"/>
      <c r="PIF80" s="876"/>
      <c r="PIG80" s="876"/>
      <c r="PIH80" s="876"/>
      <c r="PII80" s="876"/>
      <c r="PIJ80" s="876"/>
      <c r="PIK80" s="876"/>
      <c r="PIL80" s="876"/>
      <c r="PIM80" s="876"/>
      <c r="PIN80" s="876"/>
      <c r="PIO80" s="876"/>
      <c r="PIP80" s="876"/>
      <c r="PIQ80" s="876"/>
      <c r="PIR80" s="876"/>
      <c r="PIS80" s="876"/>
      <c r="PIT80" s="876"/>
      <c r="PIU80" s="876"/>
      <c r="PIV80" s="876"/>
      <c r="PIW80" s="876"/>
      <c r="PIX80" s="876"/>
      <c r="PIY80" s="876"/>
      <c r="PIZ80" s="876"/>
      <c r="PJA80" s="876"/>
      <c r="PJB80" s="876"/>
      <c r="PJC80" s="876"/>
      <c r="PJD80" s="876"/>
      <c r="PJE80" s="876"/>
      <c r="PJF80" s="876"/>
      <c r="PJG80" s="876"/>
      <c r="PJH80" s="876"/>
      <c r="PJI80" s="876"/>
      <c r="PJJ80" s="876"/>
      <c r="PJK80" s="876"/>
      <c r="PJL80" s="876"/>
      <c r="PJM80" s="876"/>
      <c r="PJN80" s="876"/>
      <c r="PJO80" s="876"/>
      <c r="PJP80" s="876"/>
      <c r="PJQ80" s="876"/>
      <c r="PJR80" s="876"/>
      <c r="PJS80" s="876"/>
      <c r="PJT80" s="876"/>
      <c r="PJU80" s="876"/>
      <c r="PJV80" s="876"/>
      <c r="PJW80" s="876"/>
      <c r="PJX80" s="876"/>
      <c r="PJY80" s="876"/>
      <c r="PJZ80" s="876"/>
      <c r="PKA80" s="876"/>
      <c r="PKB80" s="876"/>
      <c r="PKC80" s="876"/>
      <c r="PKD80" s="876"/>
      <c r="PKE80" s="876"/>
      <c r="PKF80" s="876"/>
      <c r="PKG80" s="876"/>
      <c r="PKH80" s="876"/>
      <c r="PKI80" s="876"/>
      <c r="PKJ80" s="876"/>
      <c r="PKK80" s="876"/>
      <c r="PKL80" s="876"/>
      <c r="PKM80" s="876"/>
      <c r="PKN80" s="876"/>
      <c r="PKO80" s="876"/>
      <c r="PKP80" s="876"/>
      <c r="PKQ80" s="876"/>
      <c r="PKR80" s="876"/>
      <c r="PKS80" s="876"/>
      <c r="PKT80" s="876"/>
      <c r="PKU80" s="876"/>
      <c r="PKV80" s="876"/>
      <c r="PKW80" s="876"/>
      <c r="PKX80" s="876"/>
      <c r="PKY80" s="876"/>
      <c r="PKZ80" s="876"/>
      <c r="PLA80" s="876"/>
      <c r="PLB80" s="876"/>
      <c r="PLC80" s="876"/>
      <c r="PLD80" s="876"/>
      <c r="PLE80" s="876"/>
      <c r="PLF80" s="876"/>
      <c r="PLG80" s="876"/>
      <c r="PLH80" s="876"/>
      <c r="PLI80" s="876"/>
      <c r="PLJ80" s="876"/>
      <c r="PLK80" s="876"/>
      <c r="PLL80" s="876"/>
      <c r="PLM80" s="876"/>
      <c r="PLN80" s="876"/>
      <c r="PLO80" s="876"/>
      <c r="PLP80" s="876"/>
      <c r="PLQ80" s="876"/>
      <c r="PLR80" s="876"/>
      <c r="PLS80" s="876"/>
      <c r="PLT80" s="876"/>
      <c r="PLU80" s="876"/>
      <c r="PLV80" s="876"/>
      <c r="PLW80" s="876"/>
      <c r="PLX80" s="876"/>
      <c r="PLY80" s="876"/>
      <c r="PLZ80" s="876"/>
      <c r="PMA80" s="876"/>
      <c r="PMB80" s="876"/>
      <c r="PMC80" s="876"/>
      <c r="PMD80" s="876"/>
      <c r="PME80" s="876"/>
      <c r="PMF80" s="876"/>
      <c r="PMG80" s="876"/>
      <c r="PMH80" s="876"/>
      <c r="PMI80" s="876"/>
      <c r="PMJ80" s="876"/>
      <c r="PMK80" s="876"/>
      <c r="PML80" s="876"/>
      <c r="PMM80" s="876"/>
      <c r="PMN80" s="876"/>
      <c r="PMO80" s="876"/>
      <c r="PMP80" s="876"/>
      <c r="PMQ80" s="876"/>
      <c r="PMR80" s="876"/>
      <c r="PMS80" s="876"/>
      <c r="PMT80" s="876"/>
      <c r="PMU80" s="876"/>
      <c r="PMV80" s="876"/>
      <c r="PMW80" s="876"/>
      <c r="PMX80" s="876"/>
      <c r="PMY80" s="876"/>
      <c r="PMZ80" s="876"/>
      <c r="PNA80" s="876"/>
      <c r="PNB80" s="876"/>
      <c r="PNC80" s="876"/>
      <c r="PND80" s="876"/>
      <c r="PNE80" s="876"/>
      <c r="PNF80" s="876"/>
      <c r="PNG80" s="876"/>
      <c r="PNH80" s="876"/>
      <c r="PNI80" s="876"/>
      <c r="PNJ80" s="876"/>
      <c r="PNK80" s="876"/>
      <c r="PNL80" s="876"/>
      <c r="PNM80" s="876"/>
      <c r="PNN80" s="876"/>
      <c r="PNO80" s="876"/>
      <c r="PNP80" s="876"/>
      <c r="PNQ80" s="876"/>
      <c r="PNR80" s="876"/>
      <c r="PNS80" s="876"/>
      <c r="PNT80" s="876"/>
      <c r="PNU80" s="876"/>
      <c r="PNV80" s="876"/>
      <c r="PNW80" s="876"/>
      <c r="PNX80" s="876"/>
      <c r="PNY80" s="876"/>
      <c r="PNZ80" s="876"/>
      <c r="POA80" s="876"/>
      <c r="POB80" s="876"/>
      <c r="POC80" s="876"/>
      <c r="POD80" s="876"/>
      <c r="POE80" s="876"/>
      <c r="POF80" s="876"/>
      <c r="POG80" s="876"/>
      <c r="POH80" s="876"/>
      <c r="POI80" s="876"/>
      <c r="POJ80" s="876"/>
      <c r="POK80" s="876"/>
      <c r="POL80" s="876"/>
      <c r="POM80" s="876"/>
      <c r="PON80" s="876"/>
      <c r="POO80" s="876"/>
      <c r="POP80" s="876"/>
      <c r="POQ80" s="876"/>
      <c r="POR80" s="876"/>
      <c r="POS80" s="876"/>
      <c r="POT80" s="876"/>
      <c r="POU80" s="876"/>
      <c r="POV80" s="876"/>
      <c r="POW80" s="876"/>
      <c r="POX80" s="876"/>
      <c r="POY80" s="876"/>
      <c r="POZ80" s="876"/>
      <c r="PPA80" s="876"/>
      <c r="PPB80" s="876"/>
      <c r="PPC80" s="876"/>
      <c r="PPD80" s="876"/>
      <c r="PPE80" s="876"/>
      <c r="PPF80" s="876"/>
      <c r="PPG80" s="876"/>
      <c r="PPH80" s="876"/>
      <c r="PPI80" s="876"/>
      <c r="PPJ80" s="876"/>
      <c r="PPK80" s="876"/>
      <c r="PPL80" s="876"/>
      <c r="PPM80" s="876"/>
      <c r="PPN80" s="876"/>
      <c r="PPO80" s="876"/>
      <c r="PPP80" s="876"/>
      <c r="PPQ80" s="876"/>
      <c r="PPR80" s="876"/>
      <c r="PPS80" s="876"/>
      <c r="PPT80" s="876"/>
      <c r="PPU80" s="876"/>
      <c r="PPV80" s="876"/>
      <c r="PPW80" s="876"/>
      <c r="PPX80" s="876"/>
      <c r="PPY80" s="876"/>
      <c r="PPZ80" s="876"/>
      <c r="PQA80" s="876"/>
      <c r="PQB80" s="876"/>
      <c r="PQC80" s="876"/>
      <c r="PQD80" s="876"/>
      <c r="PQE80" s="876"/>
      <c r="PQF80" s="876"/>
      <c r="PQG80" s="876"/>
      <c r="PQH80" s="876"/>
      <c r="PQI80" s="876"/>
      <c r="PQJ80" s="876"/>
      <c r="PQK80" s="876"/>
      <c r="PQL80" s="876"/>
      <c r="PQM80" s="876"/>
      <c r="PQN80" s="876"/>
      <c r="PQO80" s="876"/>
      <c r="PQP80" s="876"/>
      <c r="PQQ80" s="876"/>
      <c r="PQR80" s="876"/>
      <c r="PQS80" s="876"/>
      <c r="PQT80" s="876"/>
      <c r="PQU80" s="876"/>
      <c r="PQV80" s="876"/>
      <c r="PQW80" s="876"/>
      <c r="PQX80" s="876"/>
      <c r="PQY80" s="876"/>
      <c r="PQZ80" s="876"/>
      <c r="PRA80" s="876"/>
      <c r="PRB80" s="876"/>
      <c r="PRC80" s="876"/>
      <c r="PRD80" s="876"/>
      <c r="PRE80" s="876"/>
      <c r="PRF80" s="876"/>
      <c r="PRG80" s="876"/>
      <c r="PRH80" s="876"/>
      <c r="PRI80" s="876"/>
      <c r="PRJ80" s="876"/>
      <c r="PRK80" s="876"/>
      <c r="PRL80" s="876"/>
      <c r="PRM80" s="876"/>
      <c r="PRN80" s="876"/>
      <c r="PRO80" s="876"/>
      <c r="PRP80" s="876"/>
      <c r="PRQ80" s="876"/>
      <c r="PRR80" s="876"/>
      <c r="PRS80" s="876"/>
      <c r="PRT80" s="876"/>
      <c r="PRU80" s="876"/>
      <c r="PRV80" s="876"/>
      <c r="PRW80" s="876"/>
      <c r="PRX80" s="876"/>
      <c r="PRY80" s="876"/>
      <c r="PRZ80" s="876"/>
      <c r="PSA80" s="876"/>
      <c r="PSB80" s="876"/>
      <c r="PSC80" s="876"/>
      <c r="PSD80" s="876"/>
      <c r="PSE80" s="876"/>
      <c r="PSF80" s="876"/>
      <c r="PSG80" s="876"/>
      <c r="PSH80" s="876"/>
      <c r="PSI80" s="876"/>
      <c r="PSJ80" s="876"/>
      <c r="PSK80" s="876"/>
      <c r="PSL80" s="876"/>
      <c r="PSM80" s="876"/>
      <c r="PSN80" s="876"/>
      <c r="PSO80" s="876"/>
      <c r="PSP80" s="876"/>
      <c r="PSQ80" s="876"/>
      <c r="PSR80" s="876"/>
      <c r="PSS80" s="876"/>
      <c r="PST80" s="876"/>
      <c r="PSU80" s="876"/>
      <c r="PSV80" s="876"/>
      <c r="PSW80" s="876"/>
      <c r="PSX80" s="876"/>
      <c r="PSY80" s="876"/>
      <c r="PSZ80" s="876"/>
      <c r="PTA80" s="876"/>
      <c r="PTB80" s="876"/>
      <c r="PTC80" s="876"/>
      <c r="PTD80" s="876"/>
      <c r="PTE80" s="876"/>
      <c r="PTF80" s="876"/>
      <c r="PTG80" s="876"/>
      <c r="PTH80" s="876"/>
      <c r="PTI80" s="876"/>
      <c r="PTJ80" s="876"/>
      <c r="PTK80" s="876"/>
      <c r="PTL80" s="876"/>
      <c r="PTM80" s="876"/>
      <c r="PTN80" s="876"/>
      <c r="PTO80" s="876"/>
      <c r="PTP80" s="876"/>
      <c r="PTQ80" s="876"/>
      <c r="PTR80" s="876"/>
      <c r="PTS80" s="876"/>
      <c r="PTT80" s="876"/>
      <c r="PTU80" s="876"/>
      <c r="PTV80" s="876"/>
      <c r="PTW80" s="876"/>
      <c r="PTX80" s="876"/>
      <c r="PTY80" s="876"/>
      <c r="PTZ80" s="876"/>
      <c r="PUA80" s="876"/>
      <c r="PUB80" s="876"/>
      <c r="PUC80" s="876"/>
      <c r="PUD80" s="876"/>
      <c r="PUE80" s="876"/>
      <c r="PUF80" s="876"/>
      <c r="PUG80" s="876"/>
      <c r="PUH80" s="876"/>
      <c r="PUI80" s="876"/>
      <c r="PUJ80" s="876"/>
      <c r="PUK80" s="876"/>
      <c r="PUL80" s="876"/>
      <c r="PUM80" s="876"/>
      <c r="PUN80" s="876"/>
      <c r="PUO80" s="876"/>
      <c r="PUP80" s="876"/>
      <c r="PUQ80" s="876"/>
      <c r="PUR80" s="876"/>
      <c r="PUS80" s="876"/>
      <c r="PUT80" s="876"/>
      <c r="PUU80" s="876"/>
      <c r="PUV80" s="876"/>
      <c r="PUW80" s="876"/>
      <c r="PUX80" s="876"/>
      <c r="PUY80" s="876"/>
      <c r="PUZ80" s="876"/>
      <c r="PVA80" s="876"/>
      <c r="PVB80" s="876"/>
      <c r="PVC80" s="876"/>
      <c r="PVD80" s="876"/>
      <c r="PVE80" s="876"/>
      <c r="PVF80" s="876"/>
      <c r="PVG80" s="876"/>
      <c r="PVH80" s="876"/>
      <c r="PVI80" s="876"/>
      <c r="PVJ80" s="876"/>
      <c r="PVK80" s="876"/>
      <c r="PVL80" s="876"/>
      <c r="PVM80" s="876"/>
      <c r="PVN80" s="876"/>
      <c r="PVO80" s="876"/>
      <c r="PVP80" s="876"/>
      <c r="PVQ80" s="876"/>
      <c r="PVR80" s="876"/>
      <c r="PVS80" s="876"/>
      <c r="PVT80" s="876"/>
      <c r="PVU80" s="876"/>
      <c r="PVV80" s="876"/>
      <c r="PVW80" s="876"/>
      <c r="PVX80" s="876"/>
      <c r="PVY80" s="876"/>
      <c r="PVZ80" s="876"/>
      <c r="PWA80" s="876"/>
      <c r="PWB80" s="876"/>
      <c r="PWC80" s="876"/>
      <c r="PWD80" s="876"/>
      <c r="PWE80" s="876"/>
      <c r="PWF80" s="876"/>
      <c r="PWG80" s="876"/>
      <c r="PWH80" s="876"/>
      <c r="PWI80" s="876"/>
      <c r="PWJ80" s="876"/>
      <c r="PWK80" s="876"/>
      <c r="PWL80" s="876"/>
      <c r="PWM80" s="876"/>
      <c r="PWN80" s="876"/>
      <c r="PWO80" s="876"/>
      <c r="PWP80" s="876"/>
      <c r="PWQ80" s="876"/>
      <c r="PWR80" s="876"/>
      <c r="PWS80" s="876"/>
      <c r="PWT80" s="876"/>
      <c r="PWU80" s="876"/>
      <c r="PWV80" s="876"/>
      <c r="PWW80" s="876"/>
      <c r="PWX80" s="876"/>
      <c r="PWY80" s="876"/>
      <c r="PWZ80" s="876"/>
      <c r="PXA80" s="876"/>
      <c r="PXB80" s="876"/>
      <c r="PXC80" s="876"/>
      <c r="PXD80" s="876"/>
      <c r="PXE80" s="876"/>
      <c r="PXF80" s="876"/>
      <c r="PXG80" s="876"/>
      <c r="PXH80" s="876"/>
      <c r="PXI80" s="876"/>
      <c r="PXJ80" s="876"/>
      <c r="PXK80" s="876"/>
      <c r="PXL80" s="876"/>
      <c r="PXM80" s="876"/>
      <c r="PXN80" s="876"/>
      <c r="PXO80" s="876"/>
      <c r="PXP80" s="876"/>
      <c r="PXQ80" s="876"/>
      <c r="PXR80" s="876"/>
      <c r="PXS80" s="876"/>
      <c r="PXT80" s="876"/>
      <c r="PXU80" s="876"/>
      <c r="PXV80" s="876"/>
      <c r="PXW80" s="876"/>
      <c r="PXX80" s="876"/>
      <c r="PXY80" s="876"/>
      <c r="PXZ80" s="876"/>
      <c r="PYA80" s="876"/>
      <c r="PYB80" s="876"/>
      <c r="PYC80" s="876"/>
      <c r="PYD80" s="876"/>
      <c r="PYE80" s="876"/>
      <c r="PYF80" s="876"/>
      <c r="PYG80" s="876"/>
      <c r="PYH80" s="876"/>
      <c r="PYI80" s="876"/>
      <c r="PYJ80" s="876"/>
      <c r="PYK80" s="876"/>
      <c r="PYL80" s="876"/>
      <c r="PYM80" s="876"/>
      <c r="PYN80" s="876"/>
      <c r="PYO80" s="876"/>
      <c r="PYP80" s="876"/>
      <c r="PYQ80" s="876"/>
      <c r="PYR80" s="876"/>
      <c r="PYS80" s="876"/>
      <c r="PYT80" s="876"/>
      <c r="PYU80" s="876"/>
      <c r="PYV80" s="876"/>
      <c r="PYW80" s="876"/>
      <c r="PYX80" s="876"/>
      <c r="PYY80" s="876"/>
      <c r="PYZ80" s="876"/>
      <c r="PZA80" s="876"/>
      <c r="PZB80" s="876"/>
      <c r="PZC80" s="876"/>
      <c r="PZD80" s="876"/>
      <c r="PZE80" s="876"/>
      <c r="PZF80" s="876"/>
      <c r="PZG80" s="876"/>
      <c r="PZH80" s="876"/>
      <c r="PZI80" s="876"/>
      <c r="PZJ80" s="876"/>
      <c r="PZK80" s="876"/>
      <c r="PZL80" s="876"/>
      <c r="PZM80" s="876"/>
      <c r="PZN80" s="876"/>
      <c r="PZO80" s="876"/>
      <c r="PZP80" s="876"/>
      <c r="PZQ80" s="876"/>
      <c r="PZR80" s="876"/>
      <c r="PZS80" s="876"/>
      <c r="PZT80" s="876"/>
      <c r="PZU80" s="876"/>
      <c r="PZV80" s="876"/>
      <c r="PZW80" s="876"/>
      <c r="PZX80" s="876"/>
      <c r="PZY80" s="876"/>
      <c r="PZZ80" s="876"/>
      <c r="QAA80" s="876"/>
      <c r="QAB80" s="876"/>
      <c r="QAC80" s="876"/>
      <c r="QAD80" s="876"/>
      <c r="QAE80" s="876"/>
      <c r="QAF80" s="876"/>
      <c r="QAG80" s="876"/>
      <c r="QAH80" s="876"/>
      <c r="QAI80" s="876"/>
      <c r="QAJ80" s="876"/>
      <c r="QAK80" s="876"/>
      <c r="QAL80" s="876"/>
      <c r="QAM80" s="876"/>
      <c r="QAN80" s="876"/>
      <c r="QAO80" s="876"/>
      <c r="QAP80" s="876"/>
      <c r="QAQ80" s="876"/>
      <c r="QAR80" s="876"/>
      <c r="QAS80" s="876"/>
      <c r="QAT80" s="876"/>
      <c r="QAU80" s="876"/>
      <c r="QAV80" s="876"/>
      <c r="QAW80" s="876"/>
      <c r="QAX80" s="876"/>
      <c r="QAY80" s="876"/>
      <c r="QAZ80" s="876"/>
      <c r="QBA80" s="876"/>
      <c r="QBB80" s="876"/>
      <c r="QBC80" s="876"/>
      <c r="QBD80" s="876"/>
      <c r="QBE80" s="876"/>
      <c r="QBF80" s="876"/>
      <c r="QBG80" s="876"/>
      <c r="QBH80" s="876"/>
      <c r="QBI80" s="876"/>
      <c r="QBJ80" s="876"/>
      <c r="QBK80" s="876"/>
      <c r="QBL80" s="876"/>
      <c r="QBM80" s="876"/>
      <c r="QBN80" s="876"/>
      <c r="QBO80" s="876"/>
      <c r="QBP80" s="876"/>
      <c r="QBQ80" s="876"/>
      <c r="QBR80" s="876"/>
      <c r="QBS80" s="876"/>
      <c r="QBT80" s="876"/>
      <c r="QBU80" s="876"/>
      <c r="QBV80" s="876"/>
      <c r="QBW80" s="876"/>
      <c r="QBX80" s="876"/>
      <c r="QBY80" s="876"/>
      <c r="QBZ80" s="876"/>
      <c r="QCA80" s="876"/>
      <c r="QCB80" s="876"/>
      <c r="QCC80" s="876"/>
      <c r="QCD80" s="876"/>
      <c r="QCE80" s="876"/>
      <c r="QCF80" s="876"/>
      <c r="QCG80" s="876"/>
      <c r="QCH80" s="876"/>
      <c r="QCI80" s="876"/>
      <c r="QCJ80" s="876"/>
      <c r="QCK80" s="876"/>
      <c r="QCL80" s="876"/>
      <c r="QCM80" s="876"/>
      <c r="QCN80" s="876"/>
      <c r="QCO80" s="876"/>
      <c r="QCP80" s="876"/>
      <c r="QCQ80" s="876"/>
      <c r="QCR80" s="876"/>
      <c r="QCS80" s="876"/>
      <c r="QCT80" s="876"/>
      <c r="QCU80" s="876"/>
      <c r="QCV80" s="876"/>
      <c r="QCW80" s="876"/>
      <c r="QCX80" s="876"/>
      <c r="QCY80" s="876"/>
      <c r="QCZ80" s="876"/>
      <c r="QDA80" s="876"/>
      <c r="QDB80" s="876"/>
      <c r="QDC80" s="876"/>
      <c r="QDD80" s="876"/>
      <c r="QDE80" s="876"/>
      <c r="QDF80" s="876"/>
      <c r="QDG80" s="876"/>
      <c r="QDH80" s="876"/>
      <c r="QDI80" s="876"/>
      <c r="QDJ80" s="876"/>
      <c r="QDK80" s="876"/>
      <c r="QDL80" s="876"/>
      <c r="QDM80" s="876"/>
      <c r="QDN80" s="876"/>
      <c r="QDO80" s="876"/>
      <c r="QDP80" s="876"/>
      <c r="QDQ80" s="876"/>
      <c r="QDR80" s="876"/>
      <c r="QDS80" s="876"/>
      <c r="QDT80" s="876"/>
      <c r="QDU80" s="876"/>
      <c r="QDV80" s="876"/>
      <c r="QDW80" s="876"/>
      <c r="QDX80" s="876"/>
      <c r="QDY80" s="876"/>
      <c r="QDZ80" s="876"/>
      <c r="QEA80" s="876"/>
      <c r="QEB80" s="876"/>
      <c r="QEC80" s="876"/>
      <c r="QED80" s="876"/>
      <c r="QEE80" s="876"/>
      <c r="QEF80" s="876"/>
      <c r="QEG80" s="876"/>
      <c r="QEH80" s="876"/>
      <c r="QEI80" s="876"/>
      <c r="QEJ80" s="876"/>
      <c r="QEK80" s="876"/>
      <c r="QEL80" s="876"/>
      <c r="QEM80" s="876"/>
      <c r="QEN80" s="876"/>
      <c r="QEO80" s="876"/>
      <c r="QEP80" s="876"/>
      <c r="QEQ80" s="876"/>
      <c r="QER80" s="876"/>
      <c r="QES80" s="876"/>
      <c r="QET80" s="876"/>
      <c r="QEU80" s="876"/>
      <c r="QEV80" s="876"/>
      <c r="QEW80" s="876"/>
      <c r="QEX80" s="876"/>
      <c r="QEY80" s="876"/>
      <c r="QEZ80" s="876"/>
      <c r="QFA80" s="876"/>
      <c r="QFB80" s="876"/>
      <c r="QFC80" s="876"/>
      <c r="QFD80" s="876"/>
      <c r="QFE80" s="876"/>
      <c r="QFF80" s="876"/>
      <c r="QFG80" s="876"/>
      <c r="QFH80" s="876"/>
      <c r="QFI80" s="876"/>
      <c r="QFJ80" s="876"/>
      <c r="QFK80" s="876"/>
      <c r="QFL80" s="876"/>
      <c r="QFM80" s="876"/>
      <c r="QFN80" s="876"/>
      <c r="QFO80" s="876"/>
      <c r="QFP80" s="876"/>
      <c r="QFQ80" s="876"/>
      <c r="QFR80" s="876"/>
      <c r="QFS80" s="876"/>
      <c r="QFT80" s="876"/>
      <c r="QFU80" s="876"/>
      <c r="QFV80" s="876"/>
      <c r="QFW80" s="876"/>
      <c r="QFX80" s="876"/>
      <c r="QFY80" s="876"/>
      <c r="QFZ80" s="876"/>
      <c r="QGA80" s="876"/>
      <c r="QGB80" s="876"/>
      <c r="QGC80" s="876"/>
      <c r="QGD80" s="876"/>
      <c r="QGE80" s="876"/>
      <c r="QGF80" s="876"/>
      <c r="QGG80" s="876"/>
      <c r="QGH80" s="876"/>
      <c r="QGI80" s="876"/>
      <c r="QGJ80" s="876"/>
      <c r="QGK80" s="876"/>
      <c r="QGL80" s="876"/>
      <c r="QGM80" s="876"/>
      <c r="QGN80" s="876"/>
      <c r="QGO80" s="876"/>
      <c r="QGP80" s="876"/>
      <c r="QGQ80" s="876"/>
      <c r="QGR80" s="876"/>
      <c r="QGS80" s="876"/>
      <c r="QGT80" s="876"/>
      <c r="QGU80" s="876"/>
      <c r="QGV80" s="876"/>
      <c r="QGW80" s="876"/>
      <c r="QGX80" s="876"/>
      <c r="QGY80" s="876"/>
      <c r="QGZ80" s="876"/>
      <c r="QHA80" s="876"/>
      <c r="QHB80" s="876"/>
      <c r="QHC80" s="876"/>
      <c r="QHD80" s="876"/>
      <c r="QHE80" s="876"/>
      <c r="QHF80" s="876"/>
      <c r="QHG80" s="876"/>
      <c r="QHH80" s="876"/>
      <c r="QHI80" s="876"/>
      <c r="QHJ80" s="876"/>
      <c r="QHK80" s="876"/>
      <c r="QHL80" s="876"/>
      <c r="QHM80" s="876"/>
      <c r="QHN80" s="876"/>
      <c r="QHO80" s="876"/>
      <c r="QHP80" s="876"/>
      <c r="QHQ80" s="876"/>
      <c r="QHR80" s="876"/>
      <c r="QHS80" s="876"/>
      <c r="QHT80" s="876"/>
      <c r="QHU80" s="876"/>
      <c r="QHV80" s="876"/>
      <c r="QHW80" s="876"/>
      <c r="QHX80" s="876"/>
      <c r="QHY80" s="876"/>
      <c r="QHZ80" s="876"/>
      <c r="QIA80" s="876"/>
      <c r="QIB80" s="876"/>
      <c r="QIC80" s="876"/>
      <c r="QID80" s="876"/>
      <c r="QIE80" s="876"/>
      <c r="QIF80" s="876"/>
      <c r="QIG80" s="876"/>
      <c r="QIH80" s="876"/>
      <c r="QII80" s="876"/>
      <c r="QIJ80" s="876"/>
      <c r="QIK80" s="876"/>
      <c r="QIL80" s="876"/>
      <c r="QIM80" s="876"/>
      <c r="QIN80" s="876"/>
      <c r="QIO80" s="876"/>
      <c r="QIP80" s="876"/>
      <c r="QIQ80" s="876"/>
      <c r="QIR80" s="876"/>
      <c r="QIS80" s="876"/>
      <c r="QIT80" s="876"/>
      <c r="QIU80" s="876"/>
      <c r="QIV80" s="876"/>
      <c r="QIW80" s="876"/>
      <c r="QIX80" s="876"/>
      <c r="QIY80" s="876"/>
      <c r="QIZ80" s="876"/>
      <c r="QJA80" s="876"/>
      <c r="QJB80" s="876"/>
      <c r="QJC80" s="876"/>
      <c r="QJD80" s="876"/>
      <c r="QJE80" s="876"/>
      <c r="QJF80" s="876"/>
      <c r="QJG80" s="876"/>
      <c r="QJH80" s="876"/>
      <c r="QJI80" s="876"/>
      <c r="QJJ80" s="876"/>
      <c r="QJK80" s="876"/>
      <c r="QJL80" s="876"/>
      <c r="QJM80" s="876"/>
      <c r="QJN80" s="876"/>
      <c r="QJO80" s="876"/>
      <c r="QJP80" s="876"/>
      <c r="QJQ80" s="876"/>
      <c r="QJR80" s="876"/>
      <c r="QJS80" s="876"/>
      <c r="QJT80" s="876"/>
      <c r="QJU80" s="876"/>
      <c r="QJV80" s="876"/>
      <c r="QJW80" s="876"/>
      <c r="QJX80" s="876"/>
      <c r="QJY80" s="876"/>
      <c r="QJZ80" s="876"/>
      <c r="QKA80" s="876"/>
      <c r="QKB80" s="876"/>
      <c r="QKC80" s="876"/>
      <c r="QKD80" s="876"/>
      <c r="QKE80" s="876"/>
      <c r="QKF80" s="876"/>
      <c r="QKG80" s="876"/>
      <c r="QKH80" s="876"/>
      <c r="QKI80" s="876"/>
      <c r="QKJ80" s="876"/>
      <c r="QKK80" s="876"/>
      <c r="QKL80" s="876"/>
      <c r="QKM80" s="876"/>
      <c r="QKN80" s="876"/>
      <c r="QKO80" s="876"/>
      <c r="QKP80" s="876"/>
      <c r="QKQ80" s="876"/>
      <c r="QKR80" s="876"/>
      <c r="QKS80" s="876"/>
      <c r="QKT80" s="876"/>
      <c r="QKU80" s="876"/>
      <c r="QKV80" s="876"/>
      <c r="QKW80" s="876"/>
      <c r="QKX80" s="876"/>
      <c r="QKY80" s="876"/>
      <c r="QKZ80" s="876"/>
      <c r="QLA80" s="876"/>
      <c r="QLB80" s="876"/>
      <c r="QLC80" s="876"/>
      <c r="QLD80" s="876"/>
      <c r="QLE80" s="876"/>
      <c r="QLF80" s="876"/>
      <c r="QLG80" s="876"/>
      <c r="QLH80" s="876"/>
      <c r="QLI80" s="876"/>
      <c r="QLJ80" s="876"/>
      <c r="QLK80" s="876"/>
      <c r="QLL80" s="876"/>
      <c r="QLM80" s="876"/>
      <c r="QLN80" s="876"/>
      <c r="QLO80" s="876"/>
      <c r="QLP80" s="876"/>
      <c r="QLQ80" s="876"/>
      <c r="QLR80" s="876"/>
      <c r="QLS80" s="876"/>
      <c r="QLT80" s="876"/>
      <c r="QLU80" s="876"/>
      <c r="QLV80" s="876"/>
      <c r="QLW80" s="876"/>
      <c r="QLX80" s="876"/>
      <c r="QLY80" s="876"/>
      <c r="QLZ80" s="876"/>
      <c r="QMA80" s="876"/>
      <c r="QMB80" s="876"/>
      <c r="QMC80" s="876"/>
      <c r="QMD80" s="876"/>
      <c r="QME80" s="876"/>
      <c r="QMF80" s="876"/>
      <c r="QMG80" s="876"/>
      <c r="QMH80" s="876"/>
      <c r="QMI80" s="876"/>
      <c r="QMJ80" s="876"/>
      <c r="QMK80" s="876"/>
      <c r="QML80" s="876"/>
      <c r="QMM80" s="876"/>
      <c r="QMN80" s="876"/>
      <c r="QMO80" s="876"/>
      <c r="QMP80" s="876"/>
      <c r="QMQ80" s="876"/>
      <c r="QMR80" s="876"/>
      <c r="QMS80" s="876"/>
      <c r="QMT80" s="876"/>
      <c r="QMU80" s="876"/>
      <c r="QMV80" s="876"/>
      <c r="QMW80" s="876"/>
      <c r="QMX80" s="876"/>
      <c r="QMY80" s="876"/>
      <c r="QMZ80" s="876"/>
      <c r="QNA80" s="876"/>
      <c r="QNB80" s="876"/>
      <c r="QNC80" s="876"/>
      <c r="QND80" s="876"/>
      <c r="QNE80" s="876"/>
      <c r="QNF80" s="876"/>
      <c r="QNG80" s="876"/>
      <c r="QNH80" s="876"/>
      <c r="QNI80" s="876"/>
      <c r="QNJ80" s="876"/>
      <c r="QNK80" s="876"/>
      <c r="QNL80" s="876"/>
      <c r="QNM80" s="876"/>
      <c r="QNN80" s="876"/>
      <c r="QNO80" s="876"/>
      <c r="QNP80" s="876"/>
      <c r="QNQ80" s="876"/>
      <c r="QNR80" s="876"/>
      <c r="QNS80" s="876"/>
      <c r="QNT80" s="876"/>
      <c r="QNU80" s="876"/>
      <c r="QNV80" s="876"/>
      <c r="QNW80" s="876"/>
      <c r="QNX80" s="876"/>
      <c r="QNY80" s="876"/>
      <c r="QNZ80" s="876"/>
      <c r="QOA80" s="876"/>
      <c r="QOB80" s="876"/>
      <c r="QOC80" s="876"/>
      <c r="QOD80" s="876"/>
      <c r="QOE80" s="876"/>
      <c r="QOF80" s="876"/>
      <c r="QOG80" s="876"/>
      <c r="QOH80" s="876"/>
      <c r="QOI80" s="876"/>
      <c r="QOJ80" s="876"/>
      <c r="QOK80" s="876"/>
      <c r="QOL80" s="876"/>
      <c r="QOM80" s="876"/>
      <c r="QON80" s="876"/>
      <c r="QOO80" s="876"/>
      <c r="QOP80" s="876"/>
      <c r="QOQ80" s="876"/>
      <c r="QOR80" s="876"/>
      <c r="QOS80" s="876"/>
      <c r="QOT80" s="876"/>
      <c r="QOU80" s="876"/>
      <c r="QOV80" s="876"/>
      <c r="QOW80" s="876"/>
      <c r="QOX80" s="876"/>
      <c r="QOY80" s="876"/>
      <c r="QOZ80" s="876"/>
      <c r="QPA80" s="876"/>
      <c r="QPB80" s="876"/>
      <c r="QPC80" s="876"/>
      <c r="QPD80" s="876"/>
      <c r="QPE80" s="876"/>
      <c r="QPF80" s="876"/>
      <c r="QPG80" s="876"/>
      <c r="QPH80" s="876"/>
      <c r="QPI80" s="876"/>
      <c r="QPJ80" s="876"/>
      <c r="QPK80" s="876"/>
      <c r="QPL80" s="876"/>
      <c r="QPM80" s="876"/>
      <c r="QPN80" s="876"/>
      <c r="QPO80" s="876"/>
      <c r="QPP80" s="876"/>
      <c r="QPQ80" s="876"/>
      <c r="QPR80" s="876"/>
      <c r="QPS80" s="876"/>
      <c r="QPT80" s="876"/>
      <c r="QPU80" s="876"/>
      <c r="QPV80" s="876"/>
      <c r="QPW80" s="876"/>
      <c r="QPX80" s="876"/>
      <c r="QPY80" s="876"/>
      <c r="QPZ80" s="876"/>
      <c r="QQA80" s="876"/>
      <c r="QQB80" s="876"/>
      <c r="QQC80" s="876"/>
      <c r="QQD80" s="876"/>
      <c r="QQE80" s="876"/>
      <c r="QQF80" s="876"/>
      <c r="QQG80" s="876"/>
      <c r="QQH80" s="876"/>
      <c r="QQI80" s="876"/>
      <c r="QQJ80" s="876"/>
      <c r="QQK80" s="876"/>
      <c r="QQL80" s="876"/>
      <c r="QQM80" s="876"/>
      <c r="QQN80" s="876"/>
      <c r="QQO80" s="876"/>
      <c r="QQP80" s="876"/>
      <c r="QQQ80" s="876"/>
      <c r="QQR80" s="876"/>
      <c r="QQS80" s="876"/>
      <c r="QQT80" s="876"/>
      <c r="QQU80" s="876"/>
      <c r="QQV80" s="876"/>
      <c r="QQW80" s="876"/>
      <c r="QQX80" s="876"/>
      <c r="QQY80" s="876"/>
      <c r="QQZ80" s="876"/>
      <c r="QRA80" s="876"/>
      <c r="QRB80" s="876"/>
      <c r="QRC80" s="876"/>
      <c r="QRD80" s="876"/>
      <c r="QRE80" s="876"/>
      <c r="QRF80" s="876"/>
      <c r="QRG80" s="876"/>
      <c r="QRH80" s="876"/>
      <c r="QRI80" s="876"/>
      <c r="QRJ80" s="876"/>
      <c r="QRK80" s="876"/>
      <c r="QRL80" s="876"/>
      <c r="QRM80" s="876"/>
      <c r="QRN80" s="876"/>
      <c r="QRO80" s="876"/>
      <c r="QRP80" s="876"/>
      <c r="QRQ80" s="876"/>
      <c r="QRR80" s="876"/>
      <c r="QRS80" s="876"/>
      <c r="QRT80" s="876"/>
      <c r="QRU80" s="876"/>
      <c r="QRV80" s="876"/>
      <c r="QRW80" s="876"/>
      <c r="QRX80" s="876"/>
      <c r="QRY80" s="876"/>
      <c r="QRZ80" s="876"/>
      <c r="QSA80" s="876"/>
      <c r="QSB80" s="876"/>
      <c r="QSC80" s="876"/>
      <c r="QSD80" s="876"/>
      <c r="QSE80" s="876"/>
      <c r="QSF80" s="876"/>
      <c r="QSG80" s="876"/>
      <c r="QSH80" s="876"/>
      <c r="QSI80" s="876"/>
      <c r="QSJ80" s="876"/>
      <c r="QSK80" s="876"/>
      <c r="QSL80" s="876"/>
      <c r="QSM80" s="876"/>
      <c r="QSN80" s="876"/>
      <c r="QSO80" s="876"/>
      <c r="QSP80" s="876"/>
      <c r="QSQ80" s="876"/>
      <c r="QSR80" s="876"/>
      <c r="QSS80" s="876"/>
      <c r="QST80" s="876"/>
      <c r="QSU80" s="876"/>
      <c r="QSV80" s="876"/>
      <c r="QSW80" s="876"/>
      <c r="QSX80" s="876"/>
      <c r="QSY80" s="876"/>
      <c r="QSZ80" s="876"/>
      <c r="QTA80" s="876"/>
      <c r="QTB80" s="876"/>
      <c r="QTC80" s="876"/>
      <c r="QTD80" s="876"/>
      <c r="QTE80" s="876"/>
      <c r="QTF80" s="876"/>
      <c r="QTG80" s="876"/>
      <c r="QTH80" s="876"/>
      <c r="QTI80" s="876"/>
      <c r="QTJ80" s="876"/>
      <c r="QTK80" s="876"/>
      <c r="QTL80" s="876"/>
      <c r="QTM80" s="876"/>
      <c r="QTN80" s="876"/>
      <c r="QTO80" s="876"/>
      <c r="QTP80" s="876"/>
      <c r="QTQ80" s="876"/>
      <c r="QTR80" s="876"/>
      <c r="QTS80" s="876"/>
      <c r="QTT80" s="876"/>
      <c r="QTU80" s="876"/>
      <c r="QTV80" s="876"/>
      <c r="QTW80" s="876"/>
      <c r="QTX80" s="876"/>
      <c r="QTY80" s="876"/>
      <c r="QTZ80" s="876"/>
      <c r="QUA80" s="876"/>
      <c r="QUB80" s="876"/>
      <c r="QUC80" s="876"/>
      <c r="QUD80" s="876"/>
      <c r="QUE80" s="876"/>
      <c r="QUF80" s="876"/>
      <c r="QUG80" s="876"/>
      <c r="QUH80" s="876"/>
      <c r="QUI80" s="876"/>
      <c r="QUJ80" s="876"/>
      <c r="QUK80" s="876"/>
      <c r="QUL80" s="876"/>
      <c r="QUM80" s="876"/>
      <c r="QUN80" s="876"/>
      <c r="QUO80" s="876"/>
      <c r="QUP80" s="876"/>
      <c r="QUQ80" s="876"/>
      <c r="QUR80" s="876"/>
      <c r="QUS80" s="876"/>
      <c r="QUT80" s="876"/>
      <c r="QUU80" s="876"/>
      <c r="QUV80" s="876"/>
      <c r="QUW80" s="876"/>
      <c r="QUX80" s="876"/>
      <c r="QUY80" s="876"/>
      <c r="QUZ80" s="876"/>
      <c r="QVA80" s="876"/>
      <c r="QVB80" s="876"/>
      <c r="QVC80" s="876"/>
      <c r="QVD80" s="876"/>
      <c r="QVE80" s="876"/>
      <c r="QVF80" s="876"/>
      <c r="QVG80" s="876"/>
      <c r="QVH80" s="876"/>
      <c r="QVI80" s="876"/>
      <c r="QVJ80" s="876"/>
      <c r="QVK80" s="876"/>
      <c r="QVL80" s="876"/>
      <c r="QVM80" s="876"/>
      <c r="QVN80" s="876"/>
      <c r="QVO80" s="876"/>
      <c r="QVP80" s="876"/>
      <c r="QVQ80" s="876"/>
      <c r="QVR80" s="876"/>
      <c r="QVS80" s="876"/>
      <c r="QVT80" s="876"/>
      <c r="QVU80" s="876"/>
      <c r="QVV80" s="876"/>
      <c r="QVW80" s="876"/>
      <c r="QVX80" s="876"/>
      <c r="QVY80" s="876"/>
      <c r="QVZ80" s="876"/>
      <c r="QWA80" s="876"/>
      <c r="QWB80" s="876"/>
      <c r="QWC80" s="876"/>
      <c r="QWD80" s="876"/>
      <c r="QWE80" s="876"/>
      <c r="QWF80" s="876"/>
      <c r="QWG80" s="876"/>
      <c r="QWH80" s="876"/>
      <c r="QWI80" s="876"/>
      <c r="QWJ80" s="876"/>
      <c r="QWK80" s="876"/>
      <c r="QWL80" s="876"/>
      <c r="QWM80" s="876"/>
      <c r="QWN80" s="876"/>
      <c r="QWO80" s="876"/>
      <c r="QWP80" s="876"/>
      <c r="QWQ80" s="876"/>
      <c r="QWR80" s="876"/>
      <c r="QWS80" s="876"/>
      <c r="QWT80" s="876"/>
      <c r="QWU80" s="876"/>
      <c r="QWV80" s="876"/>
      <c r="QWW80" s="876"/>
      <c r="QWX80" s="876"/>
      <c r="QWY80" s="876"/>
      <c r="QWZ80" s="876"/>
      <c r="QXA80" s="876"/>
      <c r="QXB80" s="876"/>
      <c r="QXC80" s="876"/>
      <c r="QXD80" s="876"/>
      <c r="QXE80" s="876"/>
      <c r="QXF80" s="876"/>
      <c r="QXG80" s="876"/>
      <c r="QXH80" s="876"/>
      <c r="QXI80" s="876"/>
      <c r="QXJ80" s="876"/>
      <c r="QXK80" s="876"/>
      <c r="QXL80" s="876"/>
      <c r="QXM80" s="876"/>
      <c r="QXN80" s="876"/>
      <c r="QXO80" s="876"/>
      <c r="QXP80" s="876"/>
      <c r="QXQ80" s="876"/>
      <c r="QXR80" s="876"/>
      <c r="QXS80" s="876"/>
      <c r="QXT80" s="876"/>
      <c r="QXU80" s="876"/>
      <c r="QXV80" s="876"/>
      <c r="QXW80" s="876"/>
      <c r="QXX80" s="876"/>
      <c r="QXY80" s="876"/>
      <c r="QXZ80" s="876"/>
      <c r="QYA80" s="876"/>
      <c r="QYB80" s="876"/>
      <c r="QYC80" s="876"/>
      <c r="QYD80" s="876"/>
      <c r="QYE80" s="876"/>
      <c r="QYF80" s="876"/>
      <c r="QYG80" s="876"/>
      <c r="QYH80" s="876"/>
      <c r="QYI80" s="876"/>
      <c r="QYJ80" s="876"/>
      <c r="QYK80" s="876"/>
      <c r="QYL80" s="876"/>
      <c r="QYM80" s="876"/>
      <c r="QYN80" s="876"/>
      <c r="QYO80" s="876"/>
      <c r="QYP80" s="876"/>
      <c r="QYQ80" s="876"/>
      <c r="QYR80" s="876"/>
      <c r="QYS80" s="876"/>
      <c r="QYT80" s="876"/>
      <c r="QYU80" s="876"/>
      <c r="QYV80" s="876"/>
      <c r="QYW80" s="876"/>
      <c r="QYX80" s="876"/>
      <c r="QYY80" s="876"/>
      <c r="QYZ80" s="876"/>
      <c r="QZA80" s="876"/>
      <c r="QZB80" s="876"/>
      <c r="QZC80" s="876"/>
      <c r="QZD80" s="876"/>
      <c r="QZE80" s="876"/>
      <c r="QZF80" s="876"/>
      <c r="QZG80" s="876"/>
      <c r="QZH80" s="876"/>
      <c r="QZI80" s="876"/>
      <c r="QZJ80" s="876"/>
      <c r="QZK80" s="876"/>
      <c r="QZL80" s="876"/>
      <c r="QZM80" s="876"/>
      <c r="QZN80" s="876"/>
      <c r="QZO80" s="876"/>
      <c r="QZP80" s="876"/>
      <c r="QZQ80" s="876"/>
      <c r="QZR80" s="876"/>
      <c r="QZS80" s="876"/>
      <c r="QZT80" s="876"/>
      <c r="QZU80" s="876"/>
      <c r="QZV80" s="876"/>
      <c r="QZW80" s="876"/>
      <c r="QZX80" s="876"/>
      <c r="QZY80" s="876"/>
      <c r="QZZ80" s="876"/>
      <c r="RAA80" s="876"/>
      <c r="RAB80" s="876"/>
      <c r="RAC80" s="876"/>
      <c r="RAD80" s="876"/>
      <c r="RAE80" s="876"/>
      <c r="RAF80" s="876"/>
      <c r="RAG80" s="876"/>
      <c r="RAH80" s="876"/>
      <c r="RAI80" s="876"/>
      <c r="RAJ80" s="876"/>
      <c r="RAK80" s="876"/>
      <c r="RAL80" s="876"/>
      <c r="RAM80" s="876"/>
      <c r="RAN80" s="876"/>
      <c r="RAO80" s="876"/>
      <c r="RAP80" s="876"/>
      <c r="RAQ80" s="876"/>
      <c r="RAR80" s="876"/>
      <c r="RAS80" s="876"/>
      <c r="RAT80" s="876"/>
      <c r="RAU80" s="876"/>
      <c r="RAV80" s="876"/>
      <c r="RAW80" s="876"/>
      <c r="RAX80" s="876"/>
      <c r="RAY80" s="876"/>
      <c r="RAZ80" s="876"/>
      <c r="RBA80" s="876"/>
      <c r="RBB80" s="876"/>
      <c r="RBC80" s="876"/>
      <c r="RBD80" s="876"/>
      <c r="RBE80" s="876"/>
      <c r="RBF80" s="876"/>
      <c r="RBG80" s="876"/>
      <c r="RBH80" s="876"/>
      <c r="RBI80" s="876"/>
      <c r="RBJ80" s="876"/>
      <c r="RBK80" s="876"/>
      <c r="RBL80" s="876"/>
      <c r="RBM80" s="876"/>
      <c r="RBN80" s="876"/>
      <c r="RBO80" s="876"/>
      <c r="RBP80" s="876"/>
      <c r="RBQ80" s="876"/>
      <c r="RBR80" s="876"/>
      <c r="RBS80" s="876"/>
      <c r="RBT80" s="876"/>
      <c r="RBU80" s="876"/>
      <c r="RBV80" s="876"/>
      <c r="RBW80" s="876"/>
      <c r="RBX80" s="876"/>
      <c r="RBY80" s="876"/>
      <c r="RBZ80" s="876"/>
      <c r="RCA80" s="876"/>
      <c r="RCB80" s="876"/>
      <c r="RCC80" s="876"/>
      <c r="RCD80" s="876"/>
      <c r="RCE80" s="876"/>
      <c r="RCF80" s="876"/>
      <c r="RCG80" s="876"/>
      <c r="RCH80" s="876"/>
      <c r="RCI80" s="876"/>
      <c r="RCJ80" s="876"/>
      <c r="RCK80" s="876"/>
      <c r="RCL80" s="876"/>
      <c r="RCM80" s="876"/>
      <c r="RCN80" s="876"/>
      <c r="RCO80" s="876"/>
      <c r="RCP80" s="876"/>
      <c r="RCQ80" s="876"/>
      <c r="RCR80" s="876"/>
      <c r="RCS80" s="876"/>
      <c r="RCT80" s="876"/>
      <c r="RCU80" s="876"/>
      <c r="RCV80" s="876"/>
      <c r="RCW80" s="876"/>
      <c r="RCX80" s="876"/>
      <c r="RCY80" s="876"/>
      <c r="RCZ80" s="876"/>
      <c r="RDA80" s="876"/>
      <c r="RDB80" s="876"/>
      <c r="RDC80" s="876"/>
      <c r="RDD80" s="876"/>
      <c r="RDE80" s="876"/>
      <c r="RDF80" s="876"/>
      <c r="RDG80" s="876"/>
      <c r="RDH80" s="876"/>
      <c r="RDI80" s="876"/>
      <c r="RDJ80" s="876"/>
      <c r="RDK80" s="876"/>
      <c r="RDL80" s="876"/>
      <c r="RDM80" s="876"/>
      <c r="RDN80" s="876"/>
      <c r="RDO80" s="876"/>
      <c r="RDP80" s="876"/>
      <c r="RDQ80" s="876"/>
      <c r="RDR80" s="876"/>
      <c r="RDS80" s="876"/>
      <c r="RDT80" s="876"/>
      <c r="RDU80" s="876"/>
      <c r="RDV80" s="876"/>
      <c r="RDW80" s="876"/>
      <c r="RDX80" s="876"/>
      <c r="RDY80" s="876"/>
      <c r="RDZ80" s="876"/>
      <c r="REA80" s="876"/>
      <c r="REB80" s="876"/>
      <c r="REC80" s="876"/>
      <c r="RED80" s="876"/>
      <c r="REE80" s="876"/>
      <c r="REF80" s="876"/>
      <c r="REG80" s="876"/>
      <c r="REH80" s="876"/>
      <c r="REI80" s="876"/>
      <c r="REJ80" s="876"/>
      <c r="REK80" s="876"/>
      <c r="REL80" s="876"/>
      <c r="REM80" s="876"/>
      <c r="REN80" s="876"/>
      <c r="REO80" s="876"/>
      <c r="REP80" s="876"/>
      <c r="REQ80" s="876"/>
      <c r="RER80" s="876"/>
      <c r="RES80" s="876"/>
      <c r="RET80" s="876"/>
      <c r="REU80" s="876"/>
      <c r="REV80" s="876"/>
      <c r="REW80" s="876"/>
      <c r="REX80" s="876"/>
      <c r="REY80" s="876"/>
      <c r="REZ80" s="876"/>
      <c r="RFA80" s="876"/>
      <c r="RFB80" s="876"/>
      <c r="RFC80" s="876"/>
      <c r="RFD80" s="876"/>
      <c r="RFE80" s="876"/>
      <c r="RFF80" s="876"/>
      <c r="RFG80" s="876"/>
      <c r="RFH80" s="876"/>
      <c r="RFI80" s="876"/>
      <c r="RFJ80" s="876"/>
      <c r="RFK80" s="876"/>
      <c r="RFL80" s="876"/>
      <c r="RFM80" s="876"/>
      <c r="RFN80" s="876"/>
      <c r="RFO80" s="876"/>
      <c r="RFP80" s="876"/>
      <c r="RFQ80" s="876"/>
      <c r="RFR80" s="876"/>
      <c r="RFS80" s="876"/>
      <c r="RFT80" s="876"/>
      <c r="RFU80" s="876"/>
      <c r="RFV80" s="876"/>
      <c r="RFW80" s="876"/>
      <c r="RFX80" s="876"/>
      <c r="RFY80" s="876"/>
      <c r="RFZ80" s="876"/>
      <c r="RGA80" s="876"/>
      <c r="RGB80" s="876"/>
      <c r="RGC80" s="876"/>
      <c r="RGD80" s="876"/>
      <c r="RGE80" s="876"/>
      <c r="RGF80" s="876"/>
      <c r="RGG80" s="876"/>
      <c r="RGH80" s="876"/>
      <c r="RGI80" s="876"/>
      <c r="RGJ80" s="876"/>
      <c r="RGK80" s="876"/>
      <c r="RGL80" s="876"/>
      <c r="RGM80" s="876"/>
      <c r="RGN80" s="876"/>
      <c r="RGO80" s="876"/>
      <c r="RGP80" s="876"/>
      <c r="RGQ80" s="876"/>
      <c r="RGR80" s="876"/>
      <c r="RGS80" s="876"/>
      <c r="RGT80" s="876"/>
      <c r="RGU80" s="876"/>
      <c r="RGV80" s="876"/>
      <c r="RGW80" s="876"/>
      <c r="RGX80" s="876"/>
      <c r="RGY80" s="876"/>
      <c r="RGZ80" s="876"/>
      <c r="RHA80" s="876"/>
      <c r="RHB80" s="876"/>
      <c r="RHC80" s="876"/>
      <c r="RHD80" s="876"/>
      <c r="RHE80" s="876"/>
      <c r="RHF80" s="876"/>
      <c r="RHG80" s="876"/>
      <c r="RHH80" s="876"/>
      <c r="RHI80" s="876"/>
      <c r="RHJ80" s="876"/>
      <c r="RHK80" s="876"/>
      <c r="RHL80" s="876"/>
      <c r="RHM80" s="876"/>
      <c r="RHN80" s="876"/>
      <c r="RHO80" s="876"/>
      <c r="RHP80" s="876"/>
      <c r="RHQ80" s="876"/>
      <c r="RHR80" s="876"/>
      <c r="RHS80" s="876"/>
      <c r="RHT80" s="876"/>
      <c r="RHU80" s="876"/>
      <c r="RHV80" s="876"/>
      <c r="RHW80" s="876"/>
      <c r="RHX80" s="876"/>
      <c r="RHY80" s="876"/>
      <c r="RHZ80" s="876"/>
      <c r="RIA80" s="876"/>
      <c r="RIB80" s="876"/>
      <c r="RIC80" s="876"/>
      <c r="RID80" s="876"/>
      <c r="RIE80" s="876"/>
      <c r="RIF80" s="876"/>
      <c r="RIG80" s="876"/>
      <c r="RIH80" s="876"/>
      <c r="RII80" s="876"/>
      <c r="RIJ80" s="876"/>
      <c r="RIK80" s="876"/>
      <c r="RIL80" s="876"/>
      <c r="RIM80" s="876"/>
      <c r="RIN80" s="876"/>
      <c r="RIO80" s="876"/>
      <c r="RIP80" s="876"/>
      <c r="RIQ80" s="876"/>
      <c r="RIR80" s="876"/>
      <c r="RIS80" s="876"/>
      <c r="RIT80" s="876"/>
      <c r="RIU80" s="876"/>
      <c r="RIV80" s="876"/>
      <c r="RIW80" s="876"/>
      <c r="RIX80" s="876"/>
      <c r="RIY80" s="876"/>
      <c r="RIZ80" s="876"/>
      <c r="RJA80" s="876"/>
      <c r="RJB80" s="876"/>
      <c r="RJC80" s="876"/>
      <c r="RJD80" s="876"/>
      <c r="RJE80" s="876"/>
      <c r="RJF80" s="876"/>
      <c r="RJG80" s="876"/>
      <c r="RJH80" s="876"/>
      <c r="RJI80" s="876"/>
      <c r="RJJ80" s="876"/>
      <c r="RJK80" s="876"/>
      <c r="RJL80" s="876"/>
      <c r="RJM80" s="876"/>
      <c r="RJN80" s="876"/>
      <c r="RJO80" s="876"/>
      <c r="RJP80" s="876"/>
      <c r="RJQ80" s="876"/>
      <c r="RJR80" s="876"/>
      <c r="RJS80" s="876"/>
      <c r="RJT80" s="876"/>
      <c r="RJU80" s="876"/>
      <c r="RJV80" s="876"/>
      <c r="RJW80" s="876"/>
      <c r="RJX80" s="876"/>
      <c r="RJY80" s="876"/>
      <c r="RJZ80" s="876"/>
      <c r="RKA80" s="876"/>
      <c r="RKB80" s="876"/>
      <c r="RKC80" s="876"/>
      <c r="RKD80" s="876"/>
      <c r="RKE80" s="876"/>
      <c r="RKF80" s="876"/>
      <c r="RKG80" s="876"/>
      <c r="RKH80" s="876"/>
      <c r="RKI80" s="876"/>
      <c r="RKJ80" s="876"/>
      <c r="RKK80" s="876"/>
      <c r="RKL80" s="876"/>
      <c r="RKM80" s="876"/>
      <c r="RKN80" s="876"/>
      <c r="RKO80" s="876"/>
      <c r="RKP80" s="876"/>
      <c r="RKQ80" s="876"/>
      <c r="RKR80" s="876"/>
      <c r="RKS80" s="876"/>
      <c r="RKT80" s="876"/>
      <c r="RKU80" s="876"/>
      <c r="RKV80" s="876"/>
      <c r="RKW80" s="876"/>
      <c r="RKX80" s="876"/>
      <c r="RKY80" s="876"/>
      <c r="RKZ80" s="876"/>
      <c r="RLA80" s="876"/>
      <c r="RLB80" s="876"/>
      <c r="RLC80" s="876"/>
      <c r="RLD80" s="876"/>
      <c r="RLE80" s="876"/>
      <c r="RLF80" s="876"/>
      <c r="RLG80" s="876"/>
      <c r="RLH80" s="876"/>
      <c r="RLI80" s="876"/>
      <c r="RLJ80" s="876"/>
      <c r="RLK80" s="876"/>
      <c r="RLL80" s="876"/>
      <c r="RLM80" s="876"/>
      <c r="RLN80" s="876"/>
      <c r="RLO80" s="876"/>
      <c r="RLP80" s="876"/>
      <c r="RLQ80" s="876"/>
      <c r="RLR80" s="876"/>
      <c r="RLS80" s="876"/>
      <c r="RLT80" s="876"/>
      <c r="RLU80" s="876"/>
      <c r="RLV80" s="876"/>
      <c r="RLW80" s="876"/>
      <c r="RLX80" s="876"/>
      <c r="RLY80" s="876"/>
      <c r="RLZ80" s="876"/>
      <c r="RMA80" s="876"/>
      <c r="RMB80" s="876"/>
      <c r="RMC80" s="876"/>
      <c r="RMD80" s="876"/>
      <c r="RME80" s="876"/>
      <c r="RMF80" s="876"/>
      <c r="RMG80" s="876"/>
      <c r="RMH80" s="876"/>
      <c r="RMI80" s="876"/>
      <c r="RMJ80" s="876"/>
      <c r="RMK80" s="876"/>
      <c r="RML80" s="876"/>
      <c r="RMM80" s="876"/>
      <c r="RMN80" s="876"/>
      <c r="RMO80" s="876"/>
      <c r="RMP80" s="876"/>
      <c r="RMQ80" s="876"/>
      <c r="RMR80" s="876"/>
      <c r="RMS80" s="876"/>
      <c r="RMT80" s="876"/>
      <c r="RMU80" s="876"/>
      <c r="RMV80" s="876"/>
      <c r="RMW80" s="876"/>
      <c r="RMX80" s="876"/>
      <c r="RMY80" s="876"/>
      <c r="RMZ80" s="876"/>
      <c r="RNA80" s="876"/>
      <c r="RNB80" s="876"/>
      <c r="RNC80" s="876"/>
      <c r="RND80" s="876"/>
      <c r="RNE80" s="876"/>
      <c r="RNF80" s="876"/>
      <c r="RNG80" s="876"/>
      <c r="RNH80" s="876"/>
      <c r="RNI80" s="876"/>
      <c r="RNJ80" s="876"/>
      <c r="RNK80" s="876"/>
      <c r="RNL80" s="876"/>
      <c r="RNM80" s="876"/>
      <c r="RNN80" s="876"/>
      <c r="RNO80" s="876"/>
      <c r="RNP80" s="876"/>
      <c r="RNQ80" s="876"/>
      <c r="RNR80" s="876"/>
      <c r="RNS80" s="876"/>
      <c r="RNT80" s="876"/>
      <c r="RNU80" s="876"/>
      <c r="RNV80" s="876"/>
      <c r="RNW80" s="876"/>
      <c r="RNX80" s="876"/>
      <c r="RNY80" s="876"/>
      <c r="RNZ80" s="876"/>
      <c r="ROA80" s="876"/>
      <c r="ROB80" s="876"/>
      <c r="ROC80" s="876"/>
      <c r="ROD80" s="876"/>
      <c r="ROE80" s="876"/>
      <c r="ROF80" s="876"/>
      <c r="ROG80" s="876"/>
      <c r="ROH80" s="876"/>
      <c r="ROI80" s="876"/>
      <c r="ROJ80" s="876"/>
      <c r="ROK80" s="876"/>
      <c r="ROL80" s="876"/>
      <c r="ROM80" s="876"/>
      <c r="RON80" s="876"/>
      <c r="ROO80" s="876"/>
      <c r="ROP80" s="876"/>
      <c r="ROQ80" s="876"/>
      <c r="ROR80" s="876"/>
      <c r="ROS80" s="876"/>
      <c r="ROT80" s="876"/>
      <c r="ROU80" s="876"/>
      <c r="ROV80" s="876"/>
      <c r="ROW80" s="876"/>
      <c r="ROX80" s="876"/>
      <c r="ROY80" s="876"/>
      <c r="ROZ80" s="876"/>
      <c r="RPA80" s="876"/>
      <c r="RPB80" s="876"/>
      <c r="RPC80" s="876"/>
      <c r="RPD80" s="876"/>
      <c r="RPE80" s="876"/>
      <c r="RPF80" s="876"/>
      <c r="RPG80" s="876"/>
      <c r="RPH80" s="876"/>
      <c r="RPI80" s="876"/>
      <c r="RPJ80" s="876"/>
      <c r="RPK80" s="876"/>
      <c r="RPL80" s="876"/>
      <c r="RPM80" s="876"/>
      <c r="RPN80" s="876"/>
      <c r="RPO80" s="876"/>
      <c r="RPP80" s="876"/>
      <c r="RPQ80" s="876"/>
      <c r="RPR80" s="876"/>
      <c r="RPS80" s="876"/>
      <c r="RPT80" s="876"/>
      <c r="RPU80" s="876"/>
      <c r="RPV80" s="876"/>
      <c r="RPW80" s="876"/>
      <c r="RPX80" s="876"/>
      <c r="RPY80" s="876"/>
      <c r="RPZ80" s="876"/>
      <c r="RQA80" s="876"/>
      <c r="RQB80" s="876"/>
      <c r="RQC80" s="876"/>
      <c r="RQD80" s="876"/>
      <c r="RQE80" s="876"/>
      <c r="RQF80" s="876"/>
      <c r="RQG80" s="876"/>
      <c r="RQH80" s="876"/>
      <c r="RQI80" s="876"/>
      <c r="RQJ80" s="876"/>
      <c r="RQK80" s="876"/>
      <c r="RQL80" s="876"/>
      <c r="RQM80" s="876"/>
      <c r="RQN80" s="876"/>
      <c r="RQO80" s="876"/>
      <c r="RQP80" s="876"/>
      <c r="RQQ80" s="876"/>
      <c r="RQR80" s="876"/>
      <c r="RQS80" s="876"/>
      <c r="RQT80" s="876"/>
      <c r="RQU80" s="876"/>
      <c r="RQV80" s="876"/>
      <c r="RQW80" s="876"/>
      <c r="RQX80" s="876"/>
      <c r="RQY80" s="876"/>
      <c r="RQZ80" s="876"/>
      <c r="RRA80" s="876"/>
      <c r="RRB80" s="876"/>
      <c r="RRC80" s="876"/>
      <c r="RRD80" s="876"/>
      <c r="RRE80" s="876"/>
      <c r="RRF80" s="876"/>
      <c r="RRG80" s="876"/>
      <c r="RRH80" s="876"/>
      <c r="RRI80" s="876"/>
      <c r="RRJ80" s="876"/>
      <c r="RRK80" s="876"/>
      <c r="RRL80" s="876"/>
      <c r="RRM80" s="876"/>
      <c r="RRN80" s="876"/>
      <c r="RRO80" s="876"/>
      <c r="RRP80" s="876"/>
      <c r="RRQ80" s="876"/>
      <c r="RRR80" s="876"/>
      <c r="RRS80" s="876"/>
      <c r="RRT80" s="876"/>
      <c r="RRU80" s="876"/>
      <c r="RRV80" s="876"/>
      <c r="RRW80" s="876"/>
      <c r="RRX80" s="876"/>
      <c r="RRY80" s="876"/>
      <c r="RRZ80" s="876"/>
      <c r="RSA80" s="876"/>
      <c r="RSB80" s="876"/>
      <c r="RSC80" s="876"/>
      <c r="RSD80" s="876"/>
      <c r="RSE80" s="876"/>
      <c r="RSF80" s="876"/>
      <c r="RSG80" s="876"/>
      <c r="RSH80" s="876"/>
      <c r="RSI80" s="876"/>
      <c r="RSJ80" s="876"/>
      <c r="RSK80" s="876"/>
      <c r="RSL80" s="876"/>
      <c r="RSM80" s="876"/>
      <c r="RSN80" s="876"/>
      <c r="RSO80" s="876"/>
      <c r="RSP80" s="876"/>
      <c r="RSQ80" s="876"/>
      <c r="RSR80" s="876"/>
      <c r="RSS80" s="876"/>
      <c r="RST80" s="876"/>
      <c r="RSU80" s="876"/>
      <c r="RSV80" s="876"/>
      <c r="RSW80" s="876"/>
      <c r="RSX80" s="876"/>
      <c r="RSY80" s="876"/>
      <c r="RSZ80" s="876"/>
      <c r="RTA80" s="876"/>
      <c r="RTB80" s="876"/>
      <c r="RTC80" s="876"/>
      <c r="RTD80" s="876"/>
      <c r="RTE80" s="876"/>
      <c r="RTF80" s="876"/>
      <c r="RTG80" s="876"/>
      <c r="RTH80" s="876"/>
      <c r="RTI80" s="876"/>
      <c r="RTJ80" s="876"/>
      <c r="RTK80" s="876"/>
      <c r="RTL80" s="876"/>
      <c r="RTM80" s="876"/>
      <c r="RTN80" s="876"/>
      <c r="RTO80" s="876"/>
      <c r="RTP80" s="876"/>
      <c r="RTQ80" s="876"/>
      <c r="RTR80" s="876"/>
      <c r="RTS80" s="876"/>
      <c r="RTT80" s="876"/>
      <c r="RTU80" s="876"/>
      <c r="RTV80" s="876"/>
      <c r="RTW80" s="876"/>
      <c r="RTX80" s="876"/>
      <c r="RTY80" s="876"/>
      <c r="RTZ80" s="876"/>
      <c r="RUA80" s="876"/>
      <c r="RUB80" s="876"/>
      <c r="RUC80" s="876"/>
      <c r="RUD80" s="876"/>
      <c r="RUE80" s="876"/>
      <c r="RUF80" s="876"/>
      <c r="RUG80" s="876"/>
      <c r="RUH80" s="876"/>
      <c r="RUI80" s="876"/>
      <c r="RUJ80" s="876"/>
      <c r="RUK80" s="876"/>
      <c r="RUL80" s="876"/>
      <c r="RUM80" s="876"/>
      <c r="RUN80" s="876"/>
      <c r="RUO80" s="876"/>
      <c r="RUP80" s="876"/>
      <c r="RUQ80" s="876"/>
      <c r="RUR80" s="876"/>
      <c r="RUS80" s="876"/>
      <c r="RUT80" s="876"/>
      <c r="RUU80" s="876"/>
      <c r="RUV80" s="876"/>
      <c r="RUW80" s="876"/>
      <c r="RUX80" s="876"/>
      <c r="RUY80" s="876"/>
      <c r="RUZ80" s="876"/>
      <c r="RVA80" s="876"/>
      <c r="RVB80" s="876"/>
      <c r="RVC80" s="876"/>
      <c r="RVD80" s="876"/>
      <c r="RVE80" s="876"/>
      <c r="RVF80" s="876"/>
      <c r="RVG80" s="876"/>
      <c r="RVH80" s="876"/>
      <c r="RVI80" s="876"/>
      <c r="RVJ80" s="876"/>
      <c r="RVK80" s="876"/>
      <c r="RVL80" s="876"/>
      <c r="RVM80" s="876"/>
      <c r="RVN80" s="876"/>
      <c r="RVO80" s="876"/>
      <c r="RVP80" s="876"/>
      <c r="RVQ80" s="876"/>
      <c r="RVR80" s="876"/>
      <c r="RVS80" s="876"/>
      <c r="RVT80" s="876"/>
      <c r="RVU80" s="876"/>
      <c r="RVV80" s="876"/>
      <c r="RVW80" s="876"/>
      <c r="RVX80" s="876"/>
      <c r="RVY80" s="876"/>
      <c r="RVZ80" s="876"/>
      <c r="RWA80" s="876"/>
      <c r="RWB80" s="876"/>
      <c r="RWC80" s="876"/>
      <c r="RWD80" s="876"/>
      <c r="RWE80" s="876"/>
      <c r="RWF80" s="876"/>
      <c r="RWG80" s="876"/>
      <c r="RWH80" s="876"/>
      <c r="RWI80" s="876"/>
      <c r="RWJ80" s="876"/>
      <c r="RWK80" s="876"/>
      <c r="RWL80" s="876"/>
      <c r="RWM80" s="876"/>
      <c r="RWN80" s="876"/>
      <c r="RWO80" s="876"/>
      <c r="RWP80" s="876"/>
      <c r="RWQ80" s="876"/>
      <c r="RWR80" s="876"/>
      <c r="RWS80" s="876"/>
      <c r="RWT80" s="876"/>
      <c r="RWU80" s="876"/>
      <c r="RWV80" s="876"/>
      <c r="RWW80" s="876"/>
      <c r="RWX80" s="876"/>
      <c r="RWY80" s="876"/>
      <c r="RWZ80" s="876"/>
      <c r="RXA80" s="876"/>
      <c r="RXB80" s="876"/>
      <c r="RXC80" s="876"/>
      <c r="RXD80" s="876"/>
      <c r="RXE80" s="876"/>
      <c r="RXF80" s="876"/>
      <c r="RXG80" s="876"/>
      <c r="RXH80" s="876"/>
      <c r="RXI80" s="876"/>
      <c r="RXJ80" s="876"/>
      <c r="RXK80" s="876"/>
      <c r="RXL80" s="876"/>
      <c r="RXM80" s="876"/>
      <c r="RXN80" s="876"/>
      <c r="RXO80" s="876"/>
      <c r="RXP80" s="876"/>
      <c r="RXQ80" s="876"/>
      <c r="RXR80" s="876"/>
      <c r="RXS80" s="876"/>
      <c r="RXT80" s="876"/>
      <c r="RXU80" s="876"/>
      <c r="RXV80" s="876"/>
      <c r="RXW80" s="876"/>
      <c r="RXX80" s="876"/>
      <c r="RXY80" s="876"/>
      <c r="RXZ80" s="876"/>
      <c r="RYA80" s="876"/>
      <c r="RYB80" s="876"/>
      <c r="RYC80" s="876"/>
      <c r="RYD80" s="876"/>
      <c r="RYE80" s="876"/>
      <c r="RYF80" s="876"/>
      <c r="RYG80" s="876"/>
      <c r="RYH80" s="876"/>
      <c r="RYI80" s="876"/>
      <c r="RYJ80" s="876"/>
      <c r="RYK80" s="876"/>
      <c r="RYL80" s="876"/>
      <c r="RYM80" s="876"/>
      <c r="RYN80" s="876"/>
      <c r="RYO80" s="876"/>
      <c r="RYP80" s="876"/>
      <c r="RYQ80" s="876"/>
      <c r="RYR80" s="876"/>
      <c r="RYS80" s="876"/>
      <c r="RYT80" s="876"/>
      <c r="RYU80" s="876"/>
      <c r="RYV80" s="876"/>
      <c r="RYW80" s="876"/>
      <c r="RYX80" s="876"/>
      <c r="RYY80" s="876"/>
      <c r="RYZ80" s="876"/>
      <c r="RZA80" s="876"/>
      <c r="RZB80" s="876"/>
      <c r="RZC80" s="876"/>
      <c r="RZD80" s="876"/>
      <c r="RZE80" s="876"/>
      <c r="RZF80" s="876"/>
      <c r="RZG80" s="876"/>
      <c r="RZH80" s="876"/>
      <c r="RZI80" s="876"/>
      <c r="RZJ80" s="876"/>
      <c r="RZK80" s="876"/>
      <c r="RZL80" s="876"/>
      <c r="RZM80" s="876"/>
      <c r="RZN80" s="876"/>
      <c r="RZO80" s="876"/>
      <c r="RZP80" s="876"/>
      <c r="RZQ80" s="876"/>
      <c r="RZR80" s="876"/>
      <c r="RZS80" s="876"/>
      <c r="RZT80" s="876"/>
      <c r="RZU80" s="876"/>
      <c r="RZV80" s="876"/>
      <c r="RZW80" s="876"/>
      <c r="RZX80" s="876"/>
      <c r="RZY80" s="876"/>
      <c r="RZZ80" s="876"/>
      <c r="SAA80" s="876"/>
      <c r="SAB80" s="876"/>
      <c r="SAC80" s="876"/>
      <c r="SAD80" s="876"/>
      <c r="SAE80" s="876"/>
      <c r="SAF80" s="876"/>
      <c r="SAG80" s="876"/>
      <c r="SAH80" s="876"/>
      <c r="SAI80" s="876"/>
      <c r="SAJ80" s="876"/>
      <c r="SAK80" s="876"/>
      <c r="SAL80" s="876"/>
      <c r="SAM80" s="876"/>
      <c r="SAN80" s="876"/>
      <c r="SAO80" s="876"/>
      <c r="SAP80" s="876"/>
      <c r="SAQ80" s="876"/>
      <c r="SAR80" s="876"/>
      <c r="SAS80" s="876"/>
      <c r="SAT80" s="876"/>
      <c r="SAU80" s="876"/>
      <c r="SAV80" s="876"/>
      <c r="SAW80" s="876"/>
      <c r="SAX80" s="876"/>
      <c r="SAY80" s="876"/>
      <c r="SAZ80" s="876"/>
      <c r="SBA80" s="876"/>
      <c r="SBB80" s="876"/>
      <c r="SBC80" s="876"/>
      <c r="SBD80" s="876"/>
      <c r="SBE80" s="876"/>
      <c r="SBF80" s="876"/>
      <c r="SBG80" s="876"/>
      <c r="SBH80" s="876"/>
      <c r="SBI80" s="876"/>
      <c r="SBJ80" s="876"/>
      <c r="SBK80" s="876"/>
      <c r="SBL80" s="876"/>
      <c r="SBM80" s="876"/>
      <c r="SBN80" s="876"/>
      <c r="SBO80" s="876"/>
      <c r="SBP80" s="876"/>
      <c r="SBQ80" s="876"/>
      <c r="SBR80" s="876"/>
      <c r="SBS80" s="876"/>
      <c r="SBT80" s="876"/>
      <c r="SBU80" s="876"/>
      <c r="SBV80" s="876"/>
      <c r="SBW80" s="876"/>
      <c r="SBX80" s="876"/>
      <c r="SBY80" s="876"/>
      <c r="SBZ80" s="876"/>
      <c r="SCA80" s="876"/>
      <c r="SCB80" s="876"/>
      <c r="SCC80" s="876"/>
      <c r="SCD80" s="876"/>
      <c r="SCE80" s="876"/>
      <c r="SCF80" s="876"/>
      <c r="SCG80" s="876"/>
      <c r="SCH80" s="876"/>
      <c r="SCI80" s="876"/>
      <c r="SCJ80" s="876"/>
      <c r="SCK80" s="876"/>
      <c r="SCL80" s="876"/>
      <c r="SCM80" s="876"/>
      <c r="SCN80" s="876"/>
      <c r="SCO80" s="876"/>
      <c r="SCP80" s="876"/>
      <c r="SCQ80" s="876"/>
      <c r="SCR80" s="876"/>
      <c r="SCS80" s="876"/>
      <c r="SCT80" s="876"/>
      <c r="SCU80" s="876"/>
      <c r="SCV80" s="876"/>
      <c r="SCW80" s="876"/>
      <c r="SCX80" s="876"/>
      <c r="SCY80" s="876"/>
      <c r="SCZ80" s="876"/>
      <c r="SDA80" s="876"/>
      <c r="SDB80" s="876"/>
      <c r="SDC80" s="876"/>
      <c r="SDD80" s="876"/>
      <c r="SDE80" s="876"/>
      <c r="SDF80" s="876"/>
      <c r="SDG80" s="876"/>
      <c r="SDH80" s="876"/>
      <c r="SDI80" s="876"/>
      <c r="SDJ80" s="876"/>
      <c r="SDK80" s="876"/>
      <c r="SDL80" s="876"/>
      <c r="SDM80" s="876"/>
      <c r="SDN80" s="876"/>
      <c r="SDO80" s="876"/>
      <c r="SDP80" s="876"/>
      <c r="SDQ80" s="876"/>
      <c r="SDR80" s="876"/>
      <c r="SDS80" s="876"/>
      <c r="SDT80" s="876"/>
      <c r="SDU80" s="876"/>
      <c r="SDV80" s="876"/>
      <c r="SDW80" s="876"/>
      <c r="SDX80" s="876"/>
      <c r="SDY80" s="876"/>
      <c r="SDZ80" s="876"/>
      <c r="SEA80" s="876"/>
      <c r="SEB80" s="876"/>
      <c r="SEC80" s="876"/>
      <c r="SED80" s="876"/>
      <c r="SEE80" s="876"/>
      <c r="SEF80" s="876"/>
      <c r="SEG80" s="876"/>
      <c r="SEH80" s="876"/>
      <c r="SEI80" s="876"/>
      <c r="SEJ80" s="876"/>
      <c r="SEK80" s="876"/>
      <c r="SEL80" s="876"/>
      <c r="SEM80" s="876"/>
      <c r="SEN80" s="876"/>
      <c r="SEO80" s="876"/>
      <c r="SEP80" s="876"/>
      <c r="SEQ80" s="876"/>
      <c r="SER80" s="876"/>
      <c r="SES80" s="876"/>
      <c r="SET80" s="876"/>
      <c r="SEU80" s="876"/>
      <c r="SEV80" s="876"/>
      <c r="SEW80" s="876"/>
      <c r="SEX80" s="876"/>
      <c r="SEY80" s="876"/>
      <c r="SEZ80" s="876"/>
      <c r="SFA80" s="876"/>
      <c r="SFB80" s="876"/>
      <c r="SFC80" s="876"/>
      <c r="SFD80" s="876"/>
      <c r="SFE80" s="876"/>
      <c r="SFF80" s="876"/>
      <c r="SFG80" s="876"/>
      <c r="SFH80" s="876"/>
      <c r="SFI80" s="876"/>
      <c r="SFJ80" s="876"/>
      <c r="SFK80" s="876"/>
      <c r="SFL80" s="876"/>
      <c r="SFM80" s="876"/>
      <c r="SFN80" s="876"/>
      <c r="SFO80" s="876"/>
      <c r="SFP80" s="876"/>
      <c r="SFQ80" s="876"/>
      <c r="SFR80" s="876"/>
      <c r="SFS80" s="876"/>
      <c r="SFT80" s="876"/>
      <c r="SFU80" s="876"/>
      <c r="SFV80" s="876"/>
      <c r="SFW80" s="876"/>
      <c r="SFX80" s="876"/>
      <c r="SFY80" s="876"/>
      <c r="SFZ80" s="876"/>
      <c r="SGA80" s="876"/>
      <c r="SGB80" s="876"/>
      <c r="SGC80" s="876"/>
      <c r="SGD80" s="876"/>
      <c r="SGE80" s="876"/>
      <c r="SGF80" s="876"/>
      <c r="SGG80" s="876"/>
      <c r="SGH80" s="876"/>
      <c r="SGI80" s="876"/>
      <c r="SGJ80" s="876"/>
      <c r="SGK80" s="876"/>
      <c r="SGL80" s="876"/>
      <c r="SGM80" s="876"/>
      <c r="SGN80" s="876"/>
      <c r="SGO80" s="876"/>
      <c r="SGP80" s="876"/>
      <c r="SGQ80" s="876"/>
      <c r="SGR80" s="876"/>
      <c r="SGS80" s="876"/>
      <c r="SGT80" s="876"/>
      <c r="SGU80" s="876"/>
      <c r="SGV80" s="876"/>
      <c r="SGW80" s="876"/>
      <c r="SGX80" s="876"/>
      <c r="SGY80" s="876"/>
      <c r="SGZ80" s="876"/>
      <c r="SHA80" s="876"/>
      <c r="SHB80" s="876"/>
      <c r="SHC80" s="876"/>
      <c r="SHD80" s="876"/>
      <c r="SHE80" s="876"/>
      <c r="SHF80" s="876"/>
      <c r="SHG80" s="876"/>
      <c r="SHH80" s="876"/>
      <c r="SHI80" s="876"/>
      <c r="SHJ80" s="876"/>
      <c r="SHK80" s="876"/>
      <c r="SHL80" s="876"/>
      <c r="SHM80" s="876"/>
      <c r="SHN80" s="876"/>
      <c r="SHO80" s="876"/>
      <c r="SHP80" s="876"/>
      <c r="SHQ80" s="876"/>
      <c r="SHR80" s="876"/>
      <c r="SHS80" s="876"/>
      <c r="SHT80" s="876"/>
      <c r="SHU80" s="876"/>
      <c r="SHV80" s="876"/>
      <c r="SHW80" s="876"/>
      <c r="SHX80" s="876"/>
      <c r="SHY80" s="876"/>
      <c r="SHZ80" s="876"/>
      <c r="SIA80" s="876"/>
      <c r="SIB80" s="876"/>
      <c r="SIC80" s="876"/>
      <c r="SID80" s="876"/>
      <c r="SIE80" s="876"/>
      <c r="SIF80" s="876"/>
      <c r="SIG80" s="876"/>
      <c r="SIH80" s="876"/>
      <c r="SII80" s="876"/>
      <c r="SIJ80" s="876"/>
      <c r="SIK80" s="876"/>
      <c r="SIL80" s="876"/>
      <c r="SIM80" s="876"/>
      <c r="SIN80" s="876"/>
      <c r="SIO80" s="876"/>
      <c r="SIP80" s="876"/>
      <c r="SIQ80" s="876"/>
      <c r="SIR80" s="876"/>
      <c r="SIS80" s="876"/>
      <c r="SIT80" s="876"/>
      <c r="SIU80" s="876"/>
      <c r="SIV80" s="876"/>
      <c r="SIW80" s="876"/>
      <c r="SIX80" s="876"/>
      <c r="SIY80" s="876"/>
      <c r="SIZ80" s="876"/>
      <c r="SJA80" s="876"/>
      <c r="SJB80" s="876"/>
      <c r="SJC80" s="876"/>
      <c r="SJD80" s="876"/>
      <c r="SJE80" s="876"/>
      <c r="SJF80" s="876"/>
      <c r="SJG80" s="876"/>
      <c r="SJH80" s="876"/>
      <c r="SJI80" s="876"/>
      <c r="SJJ80" s="876"/>
      <c r="SJK80" s="876"/>
      <c r="SJL80" s="876"/>
      <c r="SJM80" s="876"/>
      <c r="SJN80" s="876"/>
      <c r="SJO80" s="876"/>
      <c r="SJP80" s="876"/>
      <c r="SJQ80" s="876"/>
      <c r="SJR80" s="876"/>
      <c r="SJS80" s="876"/>
      <c r="SJT80" s="876"/>
      <c r="SJU80" s="876"/>
      <c r="SJV80" s="876"/>
      <c r="SJW80" s="876"/>
      <c r="SJX80" s="876"/>
      <c r="SJY80" s="876"/>
      <c r="SJZ80" s="876"/>
      <c r="SKA80" s="876"/>
      <c r="SKB80" s="876"/>
      <c r="SKC80" s="876"/>
      <c r="SKD80" s="876"/>
      <c r="SKE80" s="876"/>
      <c r="SKF80" s="876"/>
      <c r="SKG80" s="876"/>
      <c r="SKH80" s="876"/>
      <c r="SKI80" s="876"/>
      <c r="SKJ80" s="876"/>
      <c r="SKK80" s="876"/>
      <c r="SKL80" s="876"/>
      <c r="SKM80" s="876"/>
      <c r="SKN80" s="876"/>
      <c r="SKO80" s="876"/>
      <c r="SKP80" s="876"/>
      <c r="SKQ80" s="876"/>
      <c r="SKR80" s="876"/>
      <c r="SKS80" s="876"/>
      <c r="SKT80" s="876"/>
      <c r="SKU80" s="876"/>
      <c r="SKV80" s="876"/>
      <c r="SKW80" s="876"/>
      <c r="SKX80" s="876"/>
      <c r="SKY80" s="876"/>
      <c r="SKZ80" s="876"/>
      <c r="SLA80" s="876"/>
      <c r="SLB80" s="876"/>
      <c r="SLC80" s="876"/>
      <c r="SLD80" s="876"/>
      <c r="SLE80" s="876"/>
      <c r="SLF80" s="876"/>
      <c r="SLG80" s="876"/>
      <c r="SLH80" s="876"/>
      <c r="SLI80" s="876"/>
      <c r="SLJ80" s="876"/>
      <c r="SLK80" s="876"/>
      <c r="SLL80" s="876"/>
      <c r="SLM80" s="876"/>
      <c r="SLN80" s="876"/>
      <c r="SLO80" s="876"/>
      <c r="SLP80" s="876"/>
      <c r="SLQ80" s="876"/>
      <c r="SLR80" s="876"/>
      <c r="SLS80" s="876"/>
      <c r="SLT80" s="876"/>
      <c r="SLU80" s="876"/>
      <c r="SLV80" s="876"/>
      <c r="SLW80" s="876"/>
      <c r="SLX80" s="876"/>
      <c r="SLY80" s="876"/>
      <c r="SLZ80" s="876"/>
      <c r="SMA80" s="876"/>
      <c r="SMB80" s="876"/>
      <c r="SMC80" s="876"/>
      <c r="SMD80" s="876"/>
      <c r="SME80" s="876"/>
      <c r="SMF80" s="876"/>
      <c r="SMG80" s="876"/>
      <c r="SMH80" s="876"/>
      <c r="SMI80" s="876"/>
      <c r="SMJ80" s="876"/>
      <c r="SMK80" s="876"/>
      <c r="SML80" s="876"/>
      <c r="SMM80" s="876"/>
      <c r="SMN80" s="876"/>
      <c r="SMO80" s="876"/>
      <c r="SMP80" s="876"/>
      <c r="SMQ80" s="876"/>
      <c r="SMR80" s="876"/>
      <c r="SMS80" s="876"/>
      <c r="SMT80" s="876"/>
      <c r="SMU80" s="876"/>
      <c r="SMV80" s="876"/>
      <c r="SMW80" s="876"/>
      <c r="SMX80" s="876"/>
      <c r="SMY80" s="876"/>
      <c r="SMZ80" s="876"/>
      <c r="SNA80" s="876"/>
      <c r="SNB80" s="876"/>
      <c r="SNC80" s="876"/>
      <c r="SND80" s="876"/>
      <c r="SNE80" s="876"/>
      <c r="SNF80" s="876"/>
      <c r="SNG80" s="876"/>
      <c r="SNH80" s="876"/>
      <c r="SNI80" s="876"/>
      <c r="SNJ80" s="876"/>
      <c r="SNK80" s="876"/>
      <c r="SNL80" s="876"/>
      <c r="SNM80" s="876"/>
      <c r="SNN80" s="876"/>
      <c r="SNO80" s="876"/>
      <c r="SNP80" s="876"/>
      <c r="SNQ80" s="876"/>
      <c r="SNR80" s="876"/>
      <c r="SNS80" s="876"/>
      <c r="SNT80" s="876"/>
      <c r="SNU80" s="876"/>
      <c r="SNV80" s="876"/>
      <c r="SNW80" s="876"/>
      <c r="SNX80" s="876"/>
      <c r="SNY80" s="876"/>
      <c r="SNZ80" s="876"/>
      <c r="SOA80" s="876"/>
      <c r="SOB80" s="876"/>
      <c r="SOC80" s="876"/>
      <c r="SOD80" s="876"/>
      <c r="SOE80" s="876"/>
      <c r="SOF80" s="876"/>
      <c r="SOG80" s="876"/>
      <c r="SOH80" s="876"/>
      <c r="SOI80" s="876"/>
      <c r="SOJ80" s="876"/>
      <c r="SOK80" s="876"/>
      <c r="SOL80" s="876"/>
      <c r="SOM80" s="876"/>
      <c r="SON80" s="876"/>
      <c r="SOO80" s="876"/>
      <c r="SOP80" s="876"/>
      <c r="SOQ80" s="876"/>
      <c r="SOR80" s="876"/>
      <c r="SOS80" s="876"/>
      <c r="SOT80" s="876"/>
      <c r="SOU80" s="876"/>
      <c r="SOV80" s="876"/>
      <c r="SOW80" s="876"/>
      <c r="SOX80" s="876"/>
      <c r="SOY80" s="876"/>
      <c r="SOZ80" s="876"/>
      <c r="SPA80" s="876"/>
      <c r="SPB80" s="876"/>
      <c r="SPC80" s="876"/>
      <c r="SPD80" s="876"/>
      <c r="SPE80" s="876"/>
      <c r="SPF80" s="876"/>
      <c r="SPG80" s="876"/>
      <c r="SPH80" s="876"/>
      <c r="SPI80" s="876"/>
      <c r="SPJ80" s="876"/>
      <c r="SPK80" s="876"/>
      <c r="SPL80" s="876"/>
      <c r="SPM80" s="876"/>
      <c r="SPN80" s="876"/>
      <c r="SPO80" s="876"/>
      <c r="SPP80" s="876"/>
      <c r="SPQ80" s="876"/>
      <c r="SPR80" s="876"/>
      <c r="SPS80" s="876"/>
      <c r="SPT80" s="876"/>
      <c r="SPU80" s="876"/>
      <c r="SPV80" s="876"/>
      <c r="SPW80" s="876"/>
      <c r="SPX80" s="876"/>
      <c r="SPY80" s="876"/>
      <c r="SPZ80" s="876"/>
      <c r="SQA80" s="876"/>
      <c r="SQB80" s="876"/>
      <c r="SQC80" s="876"/>
      <c r="SQD80" s="876"/>
      <c r="SQE80" s="876"/>
      <c r="SQF80" s="876"/>
      <c r="SQG80" s="876"/>
      <c r="SQH80" s="876"/>
      <c r="SQI80" s="876"/>
      <c r="SQJ80" s="876"/>
      <c r="SQK80" s="876"/>
      <c r="SQL80" s="876"/>
      <c r="SQM80" s="876"/>
      <c r="SQN80" s="876"/>
      <c r="SQO80" s="876"/>
      <c r="SQP80" s="876"/>
      <c r="SQQ80" s="876"/>
      <c r="SQR80" s="876"/>
      <c r="SQS80" s="876"/>
      <c r="SQT80" s="876"/>
      <c r="SQU80" s="876"/>
      <c r="SQV80" s="876"/>
      <c r="SQW80" s="876"/>
      <c r="SQX80" s="876"/>
      <c r="SQY80" s="876"/>
      <c r="SQZ80" s="876"/>
      <c r="SRA80" s="876"/>
      <c r="SRB80" s="876"/>
      <c r="SRC80" s="876"/>
      <c r="SRD80" s="876"/>
      <c r="SRE80" s="876"/>
      <c r="SRF80" s="876"/>
      <c r="SRG80" s="876"/>
      <c r="SRH80" s="876"/>
      <c r="SRI80" s="876"/>
      <c r="SRJ80" s="876"/>
      <c r="SRK80" s="876"/>
      <c r="SRL80" s="876"/>
      <c r="SRM80" s="876"/>
      <c r="SRN80" s="876"/>
      <c r="SRO80" s="876"/>
      <c r="SRP80" s="876"/>
      <c r="SRQ80" s="876"/>
      <c r="SRR80" s="876"/>
      <c r="SRS80" s="876"/>
      <c r="SRT80" s="876"/>
      <c r="SRU80" s="876"/>
      <c r="SRV80" s="876"/>
      <c r="SRW80" s="876"/>
      <c r="SRX80" s="876"/>
      <c r="SRY80" s="876"/>
      <c r="SRZ80" s="876"/>
      <c r="SSA80" s="876"/>
      <c r="SSB80" s="876"/>
      <c r="SSC80" s="876"/>
      <c r="SSD80" s="876"/>
      <c r="SSE80" s="876"/>
      <c r="SSF80" s="876"/>
      <c r="SSG80" s="876"/>
      <c r="SSH80" s="876"/>
      <c r="SSI80" s="876"/>
      <c r="SSJ80" s="876"/>
      <c r="SSK80" s="876"/>
      <c r="SSL80" s="876"/>
      <c r="SSM80" s="876"/>
      <c r="SSN80" s="876"/>
      <c r="SSO80" s="876"/>
      <c r="SSP80" s="876"/>
      <c r="SSQ80" s="876"/>
      <c r="SSR80" s="876"/>
      <c r="SSS80" s="876"/>
      <c r="SST80" s="876"/>
      <c r="SSU80" s="876"/>
      <c r="SSV80" s="876"/>
      <c r="SSW80" s="876"/>
      <c r="SSX80" s="876"/>
      <c r="SSY80" s="876"/>
      <c r="SSZ80" s="876"/>
      <c r="STA80" s="876"/>
      <c r="STB80" s="876"/>
      <c r="STC80" s="876"/>
      <c r="STD80" s="876"/>
      <c r="STE80" s="876"/>
      <c r="STF80" s="876"/>
      <c r="STG80" s="876"/>
      <c r="STH80" s="876"/>
      <c r="STI80" s="876"/>
      <c r="STJ80" s="876"/>
      <c r="STK80" s="876"/>
      <c r="STL80" s="876"/>
      <c r="STM80" s="876"/>
      <c r="STN80" s="876"/>
      <c r="STO80" s="876"/>
      <c r="STP80" s="876"/>
      <c r="STQ80" s="876"/>
      <c r="STR80" s="876"/>
      <c r="STS80" s="876"/>
      <c r="STT80" s="876"/>
      <c r="STU80" s="876"/>
      <c r="STV80" s="876"/>
      <c r="STW80" s="876"/>
      <c r="STX80" s="876"/>
      <c r="STY80" s="876"/>
      <c r="STZ80" s="876"/>
      <c r="SUA80" s="876"/>
      <c r="SUB80" s="876"/>
      <c r="SUC80" s="876"/>
      <c r="SUD80" s="876"/>
      <c r="SUE80" s="876"/>
      <c r="SUF80" s="876"/>
      <c r="SUG80" s="876"/>
      <c r="SUH80" s="876"/>
      <c r="SUI80" s="876"/>
      <c r="SUJ80" s="876"/>
      <c r="SUK80" s="876"/>
      <c r="SUL80" s="876"/>
      <c r="SUM80" s="876"/>
      <c r="SUN80" s="876"/>
      <c r="SUO80" s="876"/>
      <c r="SUP80" s="876"/>
      <c r="SUQ80" s="876"/>
      <c r="SUR80" s="876"/>
      <c r="SUS80" s="876"/>
      <c r="SUT80" s="876"/>
      <c r="SUU80" s="876"/>
      <c r="SUV80" s="876"/>
      <c r="SUW80" s="876"/>
      <c r="SUX80" s="876"/>
      <c r="SUY80" s="876"/>
      <c r="SUZ80" s="876"/>
      <c r="SVA80" s="876"/>
      <c r="SVB80" s="876"/>
      <c r="SVC80" s="876"/>
      <c r="SVD80" s="876"/>
      <c r="SVE80" s="876"/>
      <c r="SVF80" s="876"/>
      <c r="SVG80" s="876"/>
      <c r="SVH80" s="876"/>
      <c r="SVI80" s="876"/>
      <c r="SVJ80" s="876"/>
      <c r="SVK80" s="876"/>
      <c r="SVL80" s="876"/>
      <c r="SVM80" s="876"/>
      <c r="SVN80" s="876"/>
      <c r="SVO80" s="876"/>
      <c r="SVP80" s="876"/>
      <c r="SVQ80" s="876"/>
      <c r="SVR80" s="876"/>
      <c r="SVS80" s="876"/>
      <c r="SVT80" s="876"/>
      <c r="SVU80" s="876"/>
      <c r="SVV80" s="876"/>
      <c r="SVW80" s="876"/>
      <c r="SVX80" s="876"/>
      <c r="SVY80" s="876"/>
      <c r="SVZ80" s="876"/>
      <c r="SWA80" s="876"/>
      <c r="SWB80" s="876"/>
      <c r="SWC80" s="876"/>
      <c r="SWD80" s="876"/>
      <c r="SWE80" s="876"/>
      <c r="SWF80" s="876"/>
      <c r="SWG80" s="876"/>
      <c r="SWH80" s="876"/>
      <c r="SWI80" s="876"/>
      <c r="SWJ80" s="876"/>
      <c r="SWK80" s="876"/>
      <c r="SWL80" s="876"/>
      <c r="SWM80" s="876"/>
      <c r="SWN80" s="876"/>
      <c r="SWO80" s="876"/>
      <c r="SWP80" s="876"/>
      <c r="SWQ80" s="876"/>
      <c r="SWR80" s="876"/>
      <c r="SWS80" s="876"/>
      <c r="SWT80" s="876"/>
      <c r="SWU80" s="876"/>
      <c r="SWV80" s="876"/>
      <c r="SWW80" s="876"/>
      <c r="SWX80" s="876"/>
      <c r="SWY80" s="876"/>
      <c r="SWZ80" s="876"/>
      <c r="SXA80" s="876"/>
      <c r="SXB80" s="876"/>
      <c r="SXC80" s="876"/>
      <c r="SXD80" s="876"/>
      <c r="SXE80" s="876"/>
      <c r="SXF80" s="876"/>
      <c r="SXG80" s="876"/>
      <c r="SXH80" s="876"/>
      <c r="SXI80" s="876"/>
      <c r="SXJ80" s="876"/>
      <c r="SXK80" s="876"/>
      <c r="SXL80" s="876"/>
      <c r="SXM80" s="876"/>
      <c r="SXN80" s="876"/>
      <c r="SXO80" s="876"/>
      <c r="SXP80" s="876"/>
      <c r="SXQ80" s="876"/>
      <c r="SXR80" s="876"/>
      <c r="SXS80" s="876"/>
      <c r="SXT80" s="876"/>
      <c r="SXU80" s="876"/>
      <c r="SXV80" s="876"/>
      <c r="SXW80" s="876"/>
      <c r="SXX80" s="876"/>
      <c r="SXY80" s="876"/>
      <c r="SXZ80" s="876"/>
      <c r="SYA80" s="876"/>
      <c r="SYB80" s="876"/>
      <c r="SYC80" s="876"/>
      <c r="SYD80" s="876"/>
      <c r="SYE80" s="876"/>
      <c r="SYF80" s="876"/>
      <c r="SYG80" s="876"/>
      <c r="SYH80" s="876"/>
      <c r="SYI80" s="876"/>
      <c r="SYJ80" s="876"/>
      <c r="SYK80" s="876"/>
      <c r="SYL80" s="876"/>
      <c r="SYM80" s="876"/>
      <c r="SYN80" s="876"/>
      <c r="SYO80" s="876"/>
      <c r="SYP80" s="876"/>
      <c r="SYQ80" s="876"/>
      <c r="SYR80" s="876"/>
      <c r="SYS80" s="876"/>
      <c r="SYT80" s="876"/>
      <c r="SYU80" s="876"/>
      <c r="SYV80" s="876"/>
      <c r="SYW80" s="876"/>
      <c r="SYX80" s="876"/>
      <c r="SYY80" s="876"/>
      <c r="SYZ80" s="876"/>
      <c r="SZA80" s="876"/>
      <c r="SZB80" s="876"/>
      <c r="SZC80" s="876"/>
      <c r="SZD80" s="876"/>
      <c r="SZE80" s="876"/>
      <c r="SZF80" s="876"/>
      <c r="SZG80" s="876"/>
      <c r="SZH80" s="876"/>
      <c r="SZI80" s="876"/>
      <c r="SZJ80" s="876"/>
      <c r="SZK80" s="876"/>
      <c r="SZL80" s="876"/>
      <c r="SZM80" s="876"/>
      <c r="SZN80" s="876"/>
      <c r="SZO80" s="876"/>
      <c r="SZP80" s="876"/>
      <c r="SZQ80" s="876"/>
      <c r="SZR80" s="876"/>
      <c r="SZS80" s="876"/>
      <c r="SZT80" s="876"/>
      <c r="SZU80" s="876"/>
      <c r="SZV80" s="876"/>
      <c r="SZW80" s="876"/>
      <c r="SZX80" s="876"/>
      <c r="SZY80" s="876"/>
      <c r="SZZ80" s="876"/>
      <c r="TAA80" s="876"/>
      <c r="TAB80" s="876"/>
      <c r="TAC80" s="876"/>
      <c r="TAD80" s="876"/>
      <c r="TAE80" s="876"/>
      <c r="TAF80" s="876"/>
      <c r="TAG80" s="876"/>
      <c r="TAH80" s="876"/>
      <c r="TAI80" s="876"/>
      <c r="TAJ80" s="876"/>
      <c r="TAK80" s="876"/>
      <c r="TAL80" s="876"/>
      <c r="TAM80" s="876"/>
      <c r="TAN80" s="876"/>
      <c r="TAO80" s="876"/>
      <c r="TAP80" s="876"/>
      <c r="TAQ80" s="876"/>
      <c r="TAR80" s="876"/>
      <c r="TAS80" s="876"/>
      <c r="TAT80" s="876"/>
      <c r="TAU80" s="876"/>
      <c r="TAV80" s="876"/>
      <c r="TAW80" s="876"/>
      <c r="TAX80" s="876"/>
      <c r="TAY80" s="876"/>
      <c r="TAZ80" s="876"/>
      <c r="TBA80" s="876"/>
      <c r="TBB80" s="876"/>
      <c r="TBC80" s="876"/>
      <c r="TBD80" s="876"/>
      <c r="TBE80" s="876"/>
      <c r="TBF80" s="876"/>
      <c r="TBG80" s="876"/>
      <c r="TBH80" s="876"/>
      <c r="TBI80" s="876"/>
      <c r="TBJ80" s="876"/>
      <c r="TBK80" s="876"/>
      <c r="TBL80" s="876"/>
      <c r="TBM80" s="876"/>
      <c r="TBN80" s="876"/>
      <c r="TBO80" s="876"/>
      <c r="TBP80" s="876"/>
      <c r="TBQ80" s="876"/>
      <c r="TBR80" s="876"/>
      <c r="TBS80" s="876"/>
      <c r="TBT80" s="876"/>
      <c r="TBU80" s="876"/>
      <c r="TBV80" s="876"/>
      <c r="TBW80" s="876"/>
      <c r="TBX80" s="876"/>
      <c r="TBY80" s="876"/>
      <c r="TBZ80" s="876"/>
      <c r="TCA80" s="876"/>
      <c r="TCB80" s="876"/>
      <c r="TCC80" s="876"/>
      <c r="TCD80" s="876"/>
      <c r="TCE80" s="876"/>
      <c r="TCF80" s="876"/>
      <c r="TCG80" s="876"/>
      <c r="TCH80" s="876"/>
      <c r="TCI80" s="876"/>
      <c r="TCJ80" s="876"/>
      <c r="TCK80" s="876"/>
      <c r="TCL80" s="876"/>
      <c r="TCM80" s="876"/>
      <c r="TCN80" s="876"/>
      <c r="TCO80" s="876"/>
      <c r="TCP80" s="876"/>
      <c r="TCQ80" s="876"/>
      <c r="TCR80" s="876"/>
      <c r="TCS80" s="876"/>
      <c r="TCT80" s="876"/>
      <c r="TCU80" s="876"/>
      <c r="TCV80" s="876"/>
      <c r="TCW80" s="876"/>
      <c r="TCX80" s="876"/>
      <c r="TCY80" s="876"/>
      <c r="TCZ80" s="876"/>
      <c r="TDA80" s="876"/>
      <c r="TDB80" s="876"/>
      <c r="TDC80" s="876"/>
      <c r="TDD80" s="876"/>
      <c r="TDE80" s="876"/>
      <c r="TDF80" s="876"/>
      <c r="TDG80" s="876"/>
      <c r="TDH80" s="876"/>
      <c r="TDI80" s="876"/>
      <c r="TDJ80" s="876"/>
      <c r="TDK80" s="876"/>
      <c r="TDL80" s="876"/>
      <c r="TDM80" s="876"/>
      <c r="TDN80" s="876"/>
      <c r="TDO80" s="876"/>
      <c r="TDP80" s="876"/>
      <c r="TDQ80" s="876"/>
      <c r="TDR80" s="876"/>
      <c r="TDS80" s="876"/>
      <c r="TDT80" s="876"/>
      <c r="TDU80" s="876"/>
      <c r="TDV80" s="876"/>
      <c r="TDW80" s="876"/>
      <c r="TDX80" s="876"/>
      <c r="TDY80" s="876"/>
      <c r="TDZ80" s="876"/>
      <c r="TEA80" s="876"/>
      <c r="TEB80" s="876"/>
      <c r="TEC80" s="876"/>
      <c r="TED80" s="876"/>
      <c r="TEE80" s="876"/>
      <c r="TEF80" s="876"/>
      <c r="TEG80" s="876"/>
      <c r="TEH80" s="876"/>
      <c r="TEI80" s="876"/>
      <c r="TEJ80" s="876"/>
      <c r="TEK80" s="876"/>
      <c r="TEL80" s="876"/>
      <c r="TEM80" s="876"/>
      <c r="TEN80" s="876"/>
      <c r="TEO80" s="876"/>
      <c r="TEP80" s="876"/>
      <c r="TEQ80" s="876"/>
      <c r="TER80" s="876"/>
      <c r="TES80" s="876"/>
      <c r="TET80" s="876"/>
      <c r="TEU80" s="876"/>
      <c r="TEV80" s="876"/>
      <c r="TEW80" s="876"/>
      <c r="TEX80" s="876"/>
      <c r="TEY80" s="876"/>
      <c r="TEZ80" s="876"/>
      <c r="TFA80" s="876"/>
      <c r="TFB80" s="876"/>
      <c r="TFC80" s="876"/>
      <c r="TFD80" s="876"/>
      <c r="TFE80" s="876"/>
      <c r="TFF80" s="876"/>
      <c r="TFG80" s="876"/>
      <c r="TFH80" s="876"/>
      <c r="TFI80" s="876"/>
      <c r="TFJ80" s="876"/>
      <c r="TFK80" s="876"/>
      <c r="TFL80" s="876"/>
      <c r="TFM80" s="876"/>
      <c r="TFN80" s="876"/>
      <c r="TFO80" s="876"/>
      <c r="TFP80" s="876"/>
      <c r="TFQ80" s="876"/>
      <c r="TFR80" s="876"/>
      <c r="TFS80" s="876"/>
      <c r="TFT80" s="876"/>
      <c r="TFU80" s="876"/>
      <c r="TFV80" s="876"/>
      <c r="TFW80" s="876"/>
      <c r="TFX80" s="876"/>
      <c r="TFY80" s="876"/>
      <c r="TFZ80" s="876"/>
      <c r="TGA80" s="876"/>
      <c r="TGB80" s="876"/>
      <c r="TGC80" s="876"/>
      <c r="TGD80" s="876"/>
      <c r="TGE80" s="876"/>
      <c r="TGF80" s="876"/>
      <c r="TGG80" s="876"/>
      <c r="TGH80" s="876"/>
      <c r="TGI80" s="876"/>
      <c r="TGJ80" s="876"/>
      <c r="TGK80" s="876"/>
      <c r="TGL80" s="876"/>
      <c r="TGM80" s="876"/>
      <c r="TGN80" s="876"/>
      <c r="TGO80" s="876"/>
      <c r="TGP80" s="876"/>
      <c r="TGQ80" s="876"/>
      <c r="TGR80" s="876"/>
      <c r="TGS80" s="876"/>
      <c r="TGT80" s="876"/>
      <c r="TGU80" s="876"/>
      <c r="TGV80" s="876"/>
      <c r="TGW80" s="876"/>
      <c r="TGX80" s="876"/>
      <c r="TGY80" s="876"/>
      <c r="TGZ80" s="876"/>
      <c r="THA80" s="876"/>
      <c r="THB80" s="876"/>
      <c r="THC80" s="876"/>
      <c r="THD80" s="876"/>
      <c r="THE80" s="876"/>
      <c r="THF80" s="876"/>
      <c r="THG80" s="876"/>
      <c r="THH80" s="876"/>
      <c r="THI80" s="876"/>
      <c r="THJ80" s="876"/>
      <c r="THK80" s="876"/>
      <c r="THL80" s="876"/>
      <c r="THM80" s="876"/>
      <c r="THN80" s="876"/>
      <c r="THO80" s="876"/>
      <c r="THP80" s="876"/>
      <c r="THQ80" s="876"/>
      <c r="THR80" s="876"/>
      <c r="THS80" s="876"/>
      <c r="THT80" s="876"/>
      <c r="THU80" s="876"/>
      <c r="THV80" s="876"/>
      <c r="THW80" s="876"/>
      <c r="THX80" s="876"/>
      <c r="THY80" s="876"/>
      <c r="THZ80" s="876"/>
      <c r="TIA80" s="876"/>
      <c r="TIB80" s="876"/>
      <c r="TIC80" s="876"/>
      <c r="TID80" s="876"/>
      <c r="TIE80" s="876"/>
      <c r="TIF80" s="876"/>
      <c r="TIG80" s="876"/>
      <c r="TIH80" s="876"/>
      <c r="TII80" s="876"/>
      <c r="TIJ80" s="876"/>
      <c r="TIK80" s="876"/>
      <c r="TIL80" s="876"/>
      <c r="TIM80" s="876"/>
      <c r="TIN80" s="876"/>
      <c r="TIO80" s="876"/>
      <c r="TIP80" s="876"/>
      <c r="TIQ80" s="876"/>
      <c r="TIR80" s="876"/>
      <c r="TIS80" s="876"/>
      <c r="TIT80" s="876"/>
      <c r="TIU80" s="876"/>
      <c r="TIV80" s="876"/>
      <c r="TIW80" s="876"/>
      <c r="TIX80" s="876"/>
      <c r="TIY80" s="876"/>
      <c r="TIZ80" s="876"/>
      <c r="TJA80" s="876"/>
      <c r="TJB80" s="876"/>
      <c r="TJC80" s="876"/>
      <c r="TJD80" s="876"/>
      <c r="TJE80" s="876"/>
      <c r="TJF80" s="876"/>
      <c r="TJG80" s="876"/>
      <c r="TJH80" s="876"/>
      <c r="TJI80" s="876"/>
      <c r="TJJ80" s="876"/>
      <c r="TJK80" s="876"/>
      <c r="TJL80" s="876"/>
      <c r="TJM80" s="876"/>
      <c r="TJN80" s="876"/>
      <c r="TJO80" s="876"/>
      <c r="TJP80" s="876"/>
      <c r="TJQ80" s="876"/>
      <c r="TJR80" s="876"/>
      <c r="TJS80" s="876"/>
      <c r="TJT80" s="876"/>
      <c r="TJU80" s="876"/>
      <c r="TJV80" s="876"/>
      <c r="TJW80" s="876"/>
      <c r="TJX80" s="876"/>
      <c r="TJY80" s="876"/>
      <c r="TJZ80" s="876"/>
      <c r="TKA80" s="876"/>
      <c r="TKB80" s="876"/>
      <c r="TKC80" s="876"/>
      <c r="TKD80" s="876"/>
      <c r="TKE80" s="876"/>
      <c r="TKF80" s="876"/>
      <c r="TKG80" s="876"/>
      <c r="TKH80" s="876"/>
      <c r="TKI80" s="876"/>
      <c r="TKJ80" s="876"/>
      <c r="TKK80" s="876"/>
      <c r="TKL80" s="876"/>
      <c r="TKM80" s="876"/>
      <c r="TKN80" s="876"/>
      <c r="TKO80" s="876"/>
      <c r="TKP80" s="876"/>
      <c r="TKQ80" s="876"/>
      <c r="TKR80" s="876"/>
      <c r="TKS80" s="876"/>
      <c r="TKT80" s="876"/>
      <c r="TKU80" s="876"/>
      <c r="TKV80" s="876"/>
      <c r="TKW80" s="876"/>
      <c r="TKX80" s="876"/>
      <c r="TKY80" s="876"/>
      <c r="TKZ80" s="876"/>
      <c r="TLA80" s="876"/>
      <c r="TLB80" s="876"/>
      <c r="TLC80" s="876"/>
      <c r="TLD80" s="876"/>
      <c r="TLE80" s="876"/>
      <c r="TLF80" s="876"/>
      <c r="TLG80" s="876"/>
      <c r="TLH80" s="876"/>
      <c r="TLI80" s="876"/>
      <c r="TLJ80" s="876"/>
      <c r="TLK80" s="876"/>
      <c r="TLL80" s="876"/>
      <c r="TLM80" s="876"/>
      <c r="TLN80" s="876"/>
      <c r="TLO80" s="876"/>
      <c r="TLP80" s="876"/>
      <c r="TLQ80" s="876"/>
      <c r="TLR80" s="876"/>
      <c r="TLS80" s="876"/>
      <c r="TLT80" s="876"/>
      <c r="TLU80" s="876"/>
      <c r="TLV80" s="876"/>
      <c r="TLW80" s="876"/>
      <c r="TLX80" s="876"/>
      <c r="TLY80" s="876"/>
      <c r="TLZ80" s="876"/>
      <c r="TMA80" s="876"/>
      <c r="TMB80" s="876"/>
      <c r="TMC80" s="876"/>
      <c r="TMD80" s="876"/>
      <c r="TME80" s="876"/>
      <c r="TMF80" s="876"/>
      <c r="TMG80" s="876"/>
      <c r="TMH80" s="876"/>
      <c r="TMI80" s="876"/>
      <c r="TMJ80" s="876"/>
      <c r="TMK80" s="876"/>
      <c r="TML80" s="876"/>
      <c r="TMM80" s="876"/>
      <c r="TMN80" s="876"/>
      <c r="TMO80" s="876"/>
      <c r="TMP80" s="876"/>
      <c r="TMQ80" s="876"/>
      <c r="TMR80" s="876"/>
      <c r="TMS80" s="876"/>
      <c r="TMT80" s="876"/>
      <c r="TMU80" s="876"/>
      <c r="TMV80" s="876"/>
      <c r="TMW80" s="876"/>
      <c r="TMX80" s="876"/>
      <c r="TMY80" s="876"/>
      <c r="TMZ80" s="876"/>
      <c r="TNA80" s="876"/>
      <c r="TNB80" s="876"/>
      <c r="TNC80" s="876"/>
      <c r="TND80" s="876"/>
      <c r="TNE80" s="876"/>
      <c r="TNF80" s="876"/>
      <c r="TNG80" s="876"/>
      <c r="TNH80" s="876"/>
      <c r="TNI80" s="876"/>
      <c r="TNJ80" s="876"/>
      <c r="TNK80" s="876"/>
      <c r="TNL80" s="876"/>
      <c r="TNM80" s="876"/>
      <c r="TNN80" s="876"/>
      <c r="TNO80" s="876"/>
      <c r="TNP80" s="876"/>
      <c r="TNQ80" s="876"/>
      <c r="TNR80" s="876"/>
      <c r="TNS80" s="876"/>
      <c r="TNT80" s="876"/>
      <c r="TNU80" s="876"/>
      <c r="TNV80" s="876"/>
      <c r="TNW80" s="876"/>
      <c r="TNX80" s="876"/>
      <c r="TNY80" s="876"/>
      <c r="TNZ80" s="876"/>
      <c r="TOA80" s="876"/>
      <c r="TOB80" s="876"/>
      <c r="TOC80" s="876"/>
      <c r="TOD80" s="876"/>
      <c r="TOE80" s="876"/>
      <c r="TOF80" s="876"/>
      <c r="TOG80" s="876"/>
      <c r="TOH80" s="876"/>
      <c r="TOI80" s="876"/>
      <c r="TOJ80" s="876"/>
      <c r="TOK80" s="876"/>
      <c r="TOL80" s="876"/>
      <c r="TOM80" s="876"/>
      <c r="TON80" s="876"/>
      <c r="TOO80" s="876"/>
      <c r="TOP80" s="876"/>
      <c r="TOQ80" s="876"/>
      <c r="TOR80" s="876"/>
      <c r="TOS80" s="876"/>
      <c r="TOT80" s="876"/>
      <c r="TOU80" s="876"/>
      <c r="TOV80" s="876"/>
      <c r="TOW80" s="876"/>
      <c r="TOX80" s="876"/>
      <c r="TOY80" s="876"/>
      <c r="TOZ80" s="876"/>
      <c r="TPA80" s="876"/>
      <c r="TPB80" s="876"/>
      <c r="TPC80" s="876"/>
      <c r="TPD80" s="876"/>
      <c r="TPE80" s="876"/>
      <c r="TPF80" s="876"/>
      <c r="TPG80" s="876"/>
      <c r="TPH80" s="876"/>
      <c r="TPI80" s="876"/>
      <c r="TPJ80" s="876"/>
      <c r="TPK80" s="876"/>
      <c r="TPL80" s="876"/>
      <c r="TPM80" s="876"/>
      <c r="TPN80" s="876"/>
      <c r="TPO80" s="876"/>
      <c r="TPP80" s="876"/>
      <c r="TPQ80" s="876"/>
      <c r="TPR80" s="876"/>
      <c r="TPS80" s="876"/>
      <c r="TPT80" s="876"/>
      <c r="TPU80" s="876"/>
      <c r="TPV80" s="876"/>
      <c r="TPW80" s="876"/>
      <c r="TPX80" s="876"/>
      <c r="TPY80" s="876"/>
      <c r="TPZ80" s="876"/>
      <c r="TQA80" s="876"/>
      <c r="TQB80" s="876"/>
      <c r="TQC80" s="876"/>
      <c r="TQD80" s="876"/>
      <c r="TQE80" s="876"/>
      <c r="TQF80" s="876"/>
      <c r="TQG80" s="876"/>
      <c r="TQH80" s="876"/>
      <c r="TQI80" s="876"/>
      <c r="TQJ80" s="876"/>
      <c r="TQK80" s="876"/>
      <c r="TQL80" s="876"/>
      <c r="TQM80" s="876"/>
      <c r="TQN80" s="876"/>
      <c r="TQO80" s="876"/>
      <c r="TQP80" s="876"/>
      <c r="TQQ80" s="876"/>
      <c r="TQR80" s="876"/>
      <c r="TQS80" s="876"/>
      <c r="TQT80" s="876"/>
      <c r="TQU80" s="876"/>
      <c r="TQV80" s="876"/>
      <c r="TQW80" s="876"/>
      <c r="TQX80" s="876"/>
      <c r="TQY80" s="876"/>
      <c r="TQZ80" s="876"/>
      <c r="TRA80" s="876"/>
      <c r="TRB80" s="876"/>
      <c r="TRC80" s="876"/>
      <c r="TRD80" s="876"/>
      <c r="TRE80" s="876"/>
      <c r="TRF80" s="876"/>
      <c r="TRG80" s="876"/>
      <c r="TRH80" s="876"/>
      <c r="TRI80" s="876"/>
      <c r="TRJ80" s="876"/>
      <c r="TRK80" s="876"/>
      <c r="TRL80" s="876"/>
      <c r="TRM80" s="876"/>
      <c r="TRN80" s="876"/>
      <c r="TRO80" s="876"/>
      <c r="TRP80" s="876"/>
      <c r="TRQ80" s="876"/>
      <c r="TRR80" s="876"/>
      <c r="TRS80" s="876"/>
      <c r="TRT80" s="876"/>
      <c r="TRU80" s="876"/>
      <c r="TRV80" s="876"/>
      <c r="TRW80" s="876"/>
      <c r="TRX80" s="876"/>
      <c r="TRY80" s="876"/>
      <c r="TRZ80" s="876"/>
      <c r="TSA80" s="876"/>
      <c r="TSB80" s="876"/>
      <c r="TSC80" s="876"/>
      <c r="TSD80" s="876"/>
      <c r="TSE80" s="876"/>
      <c r="TSF80" s="876"/>
      <c r="TSG80" s="876"/>
      <c r="TSH80" s="876"/>
      <c r="TSI80" s="876"/>
      <c r="TSJ80" s="876"/>
      <c r="TSK80" s="876"/>
      <c r="TSL80" s="876"/>
      <c r="TSM80" s="876"/>
      <c r="TSN80" s="876"/>
      <c r="TSO80" s="876"/>
      <c r="TSP80" s="876"/>
      <c r="TSQ80" s="876"/>
      <c r="TSR80" s="876"/>
      <c r="TSS80" s="876"/>
      <c r="TST80" s="876"/>
      <c r="TSU80" s="876"/>
      <c r="TSV80" s="876"/>
      <c r="TSW80" s="876"/>
      <c r="TSX80" s="876"/>
      <c r="TSY80" s="876"/>
      <c r="TSZ80" s="876"/>
      <c r="TTA80" s="876"/>
      <c r="TTB80" s="876"/>
      <c r="TTC80" s="876"/>
      <c r="TTD80" s="876"/>
      <c r="TTE80" s="876"/>
      <c r="TTF80" s="876"/>
      <c r="TTG80" s="876"/>
      <c r="TTH80" s="876"/>
      <c r="TTI80" s="876"/>
      <c r="TTJ80" s="876"/>
      <c r="TTK80" s="876"/>
      <c r="TTL80" s="876"/>
      <c r="TTM80" s="876"/>
      <c r="TTN80" s="876"/>
      <c r="TTO80" s="876"/>
      <c r="TTP80" s="876"/>
      <c r="TTQ80" s="876"/>
      <c r="TTR80" s="876"/>
      <c r="TTS80" s="876"/>
      <c r="TTT80" s="876"/>
      <c r="TTU80" s="876"/>
      <c r="TTV80" s="876"/>
      <c r="TTW80" s="876"/>
      <c r="TTX80" s="876"/>
      <c r="TTY80" s="876"/>
      <c r="TTZ80" s="876"/>
      <c r="TUA80" s="876"/>
      <c r="TUB80" s="876"/>
      <c r="TUC80" s="876"/>
      <c r="TUD80" s="876"/>
      <c r="TUE80" s="876"/>
      <c r="TUF80" s="876"/>
      <c r="TUG80" s="876"/>
      <c r="TUH80" s="876"/>
      <c r="TUI80" s="876"/>
      <c r="TUJ80" s="876"/>
      <c r="TUK80" s="876"/>
      <c r="TUL80" s="876"/>
      <c r="TUM80" s="876"/>
      <c r="TUN80" s="876"/>
      <c r="TUO80" s="876"/>
      <c r="TUP80" s="876"/>
      <c r="TUQ80" s="876"/>
      <c r="TUR80" s="876"/>
      <c r="TUS80" s="876"/>
      <c r="TUT80" s="876"/>
      <c r="TUU80" s="876"/>
      <c r="TUV80" s="876"/>
      <c r="TUW80" s="876"/>
      <c r="TUX80" s="876"/>
      <c r="TUY80" s="876"/>
      <c r="TUZ80" s="876"/>
      <c r="TVA80" s="876"/>
      <c r="TVB80" s="876"/>
      <c r="TVC80" s="876"/>
      <c r="TVD80" s="876"/>
      <c r="TVE80" s="876"/>
      <c r="TVF80" s="876"/>
      <c r="TVG80" s="876"/>
      <c r="TVH80" s="876"/>
      <c r="TVI80" s="876"/>
      <c r="TVJ80" s="876"/>
      <c r="TVK80" s="876"/>
      <c r="TVL80" s="876"/>
      <c r="TVM80" s="876"/>
      <c r="TVN80" s="876"/>
      <c r="TVO80" s="876"/>
      <c r="TVP80" s="876"/>
      <c r="TVQ80" s="876"/>
      <c r="TVR80" s="876"/>
      <c r="TVS80" s="876"/>
      <c r="TVT80" s="876"/>
      <c r="TVU80" s="876"/>
      <c r="TVV80" s="876"/>
      <c r="TVW80" s="876"/>
      <c r="TVX80" s="876"/>
      <c r="TVY80" s="876"/>
      <c r="TVZ80" s="876"/>
      <c r="TWA80" s="876"/>
      <c r="TWB80" s="876"/>
      <c r="TWC80" s="876"/>
      <c r="TWD80" s="876"/>
      <c r="TWE80" s="876"/>
      <c r="TWF80" s="876"/>
      <c r="TWG80" s="876"/>
      <c r="TWH80" s="876"/>
      <c r="TWI80" s="876"/>
      <c r="TWJ80" s="876"/>
      <c r="TWK80" s="876"/>
      <c r="TWL80" s="876"/>
      <c r="TWM80" s="876"/>
      <c r="TWN80" s="876"/>
      <c r="TWO80" s="876"/>
      <c r="TWP80" s="876"/>
      <c r="TWQ80" s="876"/>
      <c r="TWR80" s="876"/>
      <c r="TWS80" s="876"/>
      <c r="TWT80" s="876"/>
      <c r="TWU80" s="876"/>
      <c r="TWV80" s="876"/>
      <c r="TWW80" s="876"/>
      <c r="TWX80" s="876"/>
      <c r="TWY80" s="876"/>
      <c r="TWZ80" s="876"/>
      <c r="TXA80" s="876"/>
      <c r="TXB80" s="876"/>
      <c r="TXC80" s="876"/>
      <c r="TXD80" s="876"/>
      <c r="TXE80" s="876"/>
      <c r="TXF80" s="876"/>
      <c r="TXG80" s="876"/>
      <c r="TXH80" s="876"/>
      <c r="TXI80" s="876"/>
      <c r="TXJ80" s="876"/>
      <c r="TXK80" s="876"/>
      <c r="TXL80" s="876"/>
      <c r="TXM80" s="876"/>
      <c r="TXN80" s="876"/>
      <c r="TXO80" s="876"/>
      <c r="TXP80" s="876"/>
      <c r="TXQ80" s="876"/>
      <c r="TXR80" s="876"/>
      <c r="TXS80" s="876"/>
      <c r="TXT80" s="876"/>
      <c r="TXU80" s="876"/>
      <c r="TXV80" s="876"/>
      <c r="TXW80" s="876"/>
      <c r="TXX80" s="876"/>
      <c r="TXY80" s="876"/>
      <c r="TXZ80" s="876"/>
      <c r="TYA80" s="876"/>
      <c r="TYB80" s="876"/>
      <c r="TYC80" s="876"/>
      <c r="TYD80" s="876"/>
      <c r="TYE80" s="876"/>
      <c r="TYF80" s="876"/>
      <c r="TYG80" s="876"/>
      <c r="TYH80" s="876"/>
      <c r="TYI80" s="876"/>
      <c r="TYJ80" s="876"/>
      <c r="TYK80" s="876"/>
      <c r="TYL80" s="876"/>
      <c r="TYM80" s="876"/>
      <c r="TYN80" s="876"/>
      <c r="TYO80" s="876"/>
      <c r="TYP80" s="876"/>
      <c r="TYQ80" s="876"/>
      <c r="TYR80" s="876"/>
      <c r="TYS80" s="876"/>
      <c r="TYT80" s="876"/>
      <c r="TYU80" s="876"/>
      <c r="TYV80" s="876"/>
      <c r="TYW80" s="876"/>
      <c r="TYX80" s="876"/>
      <c r="TYY80" s="876"/>
      <c r="TYZ80" s="876"/>
      <c r="TZA80" s="876"/>
      <c r="TZB80" s="876"/>
      <c r="TZC80" s="876"/>
      <c r="TZD80" s="876"/>
      <c r="TZE80" s="876"/>
      <c r="TZF80" s="876"/>
      <c r="TZG80" s="876"/>
      <c r="TZH80" s="876"/>
      <c r="TZI80" s="876"/>
      <c r="TZJ80" s="876"/>
      <c r="TZK80" s="876"/>
      <c r="TZL80" s="876"/>
      <c r="TZM80" s="876"/>
      <c r="TZN80" s="876"/>
      <c r="TZO80" s="876"/>
      <c r="TZP80" s="876"/>
      <c r="TZQ80" s="876"/>
      <c r="TZR80" s="876"/>
      <c r="TZS80" s="876"/>
      <c r="TZT80" s="876"/>
      <c r="TZU80" s="876"/>
      <c r="TZV80" s="876"/>
      <c r="TZW80" s="876"/>
      <c r="TZX80" s="876"/>
      <c r="TZY80" s="876"/>
      <c r="TZZ80" s="876"/>
      <c r="UAA80" s="876"/>
      <c r="UAB80" s="876"/>
      <c r="UAC80" s="876"/>
      <c r="UAD80" s="876"/>
      <c r="UAE80" s="876"/>
      <c r="UAF80" s="876"/>
      <c r="UAG80" s="876"/>
      <c r="UAH80" s="876"/>
      <c r="UAI80" s="876"/>
      <c r="UAJ80" s="876"/>
      <c r="UAK80" s="876"/>
      <c r="UAL80" s="876"/>
      <c r="UAM80" s="876"/>
      <c r="UAN80" s="876"/>
      <c r="UAO80" s="876"/>
      <c r="UAP80" s="876"/>
      <c r="UAQ80" s="876"/>
      <c r="UAR80" s="876"/>
      <c r="UAS80" s="876"/>
      <c r="UAT80" s="876"/>
      <c r="UAU80" s="876"/>
      <c r="UAV80" s="876"/>
      <c r="UAW80" s="876"/>
      <c r="UAX80" s="876"/>
      <c r="UAY80" s="876"/>
      <c r="UAZ80" s="876"/>
      <c r="UBA80" s="876"/>
      <c r="UBB80" s="876"/>
      <c r="UBC80" s="876"/>
      <c r="UBD80" s="876"/>
      <c r="UBE80" s="876"/>
      <c r="UBF80" s="876"/>
      <c r="UBG80" s="876"/>
      <c r="UBH80" s="876"/>
      <c r="UBI80" s="876"/>
      <c r="UBJ80" s="876"/>
      <c r="UBK80" s="876"/>
      <c r="UBL80" s="876"/>
      <c r="UBM80" s="876"/>
      <c r="UBN80" s="876"/>
      <c r="UBO80" s="876"/>
      <c r="UBP80" s="876"/>
      <c r="UBQ80" s="876"/>
      <c r="UBR80" s="876"/>
      <c r="UBS80" s="876"/>
      <c r="UBT80" s="876"/>
      <c r="UBU80" s="876"/>
      <c r="UBV80" s="876"/>
      <c r="UBW80" s="876"/>
      <c r="UBX80" s="876"/>
      <c r="UBY80" s="876"/>
      <c r="UBZ80" s="876"/>
      <c r="UCA80" s="876"/>
      <c r="UCB80" s="876"/>
      <c r="UCC80" s="876"/>
      <c r="UCD80" s="876"/>
      <c r="UCE80" s="876"/>
      <c r="UCF80" s="876"/>
      <c r="UCG80" s="876"/>
      <c r="UCH80" s="876"/>
      <c r="UCI80" s="876"/>
      <c r="UCJ80" s="876"/>
      <c r="UCK80" s="876"/>
      <c r="UCL80" s="876"/>
      <c r="UCM80" s="876"/>
      <c r="UCN80" s="876"/>
      <c r="UCO80" s="876"/>
      <c r="UCP80" s="876"/>
      <c r="UCQ80" s="876"/>
      <c r="UCR80" s="876"/>
      <c r="UCS80" s="876"/>
      <c r="UCT80" s="876"/>
      <c r="UCU80" s="876"/>
      <c r="UCV80" s="876"/>
      <c r="UCW80" s="876"/>
      <c r="UCX80" s="876"/>
      <c r="UCY80" s="876"/>
      <c r="UCZ80" s="876"/>
      <c r="UDA80" s="876"/>
      <c r="UDB80" s="876"/>
      <c r="UDC80" s="876"/>
      <c r="UDD80" s="876"/>
      <c r="UDE80" s="876"/>
      <c r="UDF80" s="876"/>
      <c r="UDG80" s="876"/>
      <c r="UDH80" s="876"/>
      <c r="UDI80" s="876"/>
      <c r="UDJ80" s="876"/>
      <c r="UDK80" s="876"/>
      <c r="UDL80" s="876"/>
      <c r="UDM80" s="876"/>
      <c r="UDN80" s="876"/>
      <c r="UDO80" s="876"/>
      <c r="UDP80" s="876"/>
      <c r="UDQ80" s="876"/>
      <c r="UDR80" s="876"/>
      <c r="UDS80" s="876"/>
      <c r="UDT80" s="876"/>
      <c r="UDU80" s="876"/>
      <c r="UDV80" s="876"/>
      <c r="UDW80" s="876"/>
      <c r="UDX80" s="876"/>
      <c r="UDY80" s="876"/>
      <c r="UDZ80" s="876"/>
      <c r="UEA80" s="876"/>
      <c r="UEB80" s="876"/>
      <c r="UEC80" s="876"/>
      <c r="UED80" s="876"/>
      <c r="UEE80" s="876"/>
      <c r="UEF80" s="876"/>
      <c r="UEG80" s="876"/>
      <c r="UEH80" s="876"/>
      <c r="UEI80" s="876"/>
      <c r="UEJ80" s="876"/>
      <c r="UEK80" s="876"/>
      <c r="UEL80" s="876"/>
      <c r="UEM80" s="876"/>
      <c r="UEN80" s="876"/>
      <c r="UEO80" s="876"/>
      <c r="UEP80" s="876"/>
      <c r="UEQ80" s="876"/>
      <c r="UER80" s="876"/>
      <c r="UES80" s="876"/>
      <c r="UET80" s="876"/>
      <c r="UEU80" s="876"/>
      <c r="UEV80" s="876"/>
      <c r="UEW80" s="876"/>
      <c r="UEX80" s="876"/>
      <c r="UEY80" s="876"/>
      <c r="UEZ80" s="876"/>
      <c r="UFA80" s="876"/>
      <c r="UFB80" s="876"/>
      <c r="UFC80" s="876"/>
      <c r="UFD80" s="876"/>
      <c r="UFE80" s="876"/>
      <c r="UFF80" s="876"/>
      <c r="UFG80" s="876"/>
      <c r="UFH80" s="876"/>
      <c r="UFI80" s="876"/>
      <c r="UFJ80" s="876"/>
      <c r="UFK80" s="876"/>
      <c r="UFL80" s="876"/>
      <c r="UFM80" s="876"/>
      <c r="UFN80" s="876"/>
      <c r="UFO80" s="876"/>
      <c r="UFP80" s="876"/>
      <c r="UFQ80" s="876"/>
      <c r="UFR80" s="876"/>
      <c r="UFS80" s="876"/>
      <c r="UFT80" s="876"/>
      <c r="UFU80" s="876"/>
      <c r="UFV80" s="876"/>
      <c r="UFW80" s="876"/>
      <c r="UFX80" s="876"/>
      <c r="UFY80" s="876"/>
      <c r="UFZ80" s="876"/>
      <c r="UGA80" s="876"/>
      <c r="UGB80" s="876"/>
      <c r="UGC80" s="876"/>
      <c r="UGD80" s="876"/>
      <c r="UGE80" s="876"/>
      <c r="UGF80" s="876"/>
      <c r="UGG80" s="876"/>
      <c r="UGH80" s="876"/>
      <c r="UGI80" s="876"/>
      <c r="UGJ80" s="876"/>
      <c r="UGK80" s="876"/>
      <c r="UGL80" s="876"/>
      <c r="UGM80" s="876"/>
      <c r="UGN80" s="876"/>
      <c r="UGO80" s="876"/>
      <c r="UGP80" s="876"/>
      <c r="UGQ80" s="876"/>
      <c r="UGR80" s="876"/>
      <c r="UGS80" s="876"/>
      <c r="UGT80" s="876"/>
      <c r="UGU80" s="876"/>
      <c r="UGV80" s="876"/>
      <c r="UGW80" s="876"/>
      <c r="UGX80" s="876"/>
      <c r="UGY80" s="876"/>
      <c r="UGZ80" s="876"/>
      <c r="UHA80" s="876"/>
      <c r="UHB80" s="876"/>
      <c r="UHC80" s="876"/>
      <c r="UHD80" s="876"/>
      <c r="UHE80" s="876"/>
      <c r="UHF80" s="876"/>
      <c r="UHG80" s="876"/>
      <c r="UHH80" s="876"/>
      <c r="UHI80" s="876"/>
      <c r="UHJ80" s="876"/>
      <c r="UHK80" s="876"/>
      <c r="UHL80" s="876"/>
      <c r="UHM80" s="876"/>
      <c r="UHN80" s="876"/>
      <c r="UHO80" s="876"/>
      <c r="UHP80" s="876"/>
      <c r="UHQ80" s="876"/>
      <c r="UHR80" s="876"/>
      <c r="UHS80" s="876"/>
      <c r="UHT80" s="876"/>
      <c r="UHU80" s="876"/>
      <c r="UHV80" s="876"/>
      <c r="UHW80" s="876"/>
      <c r="UHX80" s="876"/>
      <c r="UHY80" s="876"/>
      <c r="UHZ80" s="876"/>
      <c r="UIA80" s="876"/>
      <c r="UIB80" s="876"/>
      <c r="UIC80" s="876"/>
      <c r="UID80" s="876"/>
      <c r="UIE80" s="876"/>
      <c r="UIF80" s="876"/>
      <c r="UIG80" s="876"/>
      <c r="UIH80" s="876"/>
      <c r="UII80" s="876"/>
      <c r="UIJ80" s="876"/>
      <c r="UIK80" s="876"/>
      <c r="UIL80" s="876"/>
      <c r="UIM80" s="876"/>
      <c r="UIN80" s="876"/>
      <c r="UIO80" s="876"/>
      <c r="UIP80" s="876"/>
      <c r="UIQ80" s="876"/>
      <c r="UIR80" s="876"/>
      <c r="UIS80" s="876"/>
      <c r="UIT80" s="876"/>
      <c r="UIU80" s="876"/>
      <c r="UIV80" s="876"/>
      <c r="UIW80" s="876"/>
      <c r="UIX80" s="876"/>
      <c r="UIY80" s="876"/>
      <c r="UIZ80" s="876"/>
      <c r="UJA80" s="876"/>
      <c r="UJB80" s="876"/>
      <c r="UJC80" s="876"/>
      <c r="UJD80" s="876"/>
      <c r="UJE80" s="876"/>
      <c r="UJF80" s="876"/>
      <c r="UJG80" s="876"/>
      <c r="UJH80" s="876"/>
      <c r="UJI80" s="876"/>
      <c r="UJJ80" s="876"/>
      <c r="UJK80" s="876"/>
      <c r="UJL80" s="876"/>
      <c r="UJM80" s="876"/>
      <c r="UJN80" s="876"/>
      <c r="UJO80" s="876"/>
      <c r="UJP80" s="876"/>
      <c r="UJQ80" s="876"/>
      <c r="UJR80" s="876"/>
      <c r="UJS80" s="876"/>
      <c r="UJT80" s="876"/>
      <c r="UJU80" s="876"/>
      <c r="UJV80" s="876"/>
      <c r="UJW80" s="876"/>
      <c r="UJX80" s="876"/>
      <c r="UJY80" s="876"/>
      <c r="UJZ80" s="876"/>
      <c r="UKA80" s="876"/>
      <c r="UKB80" s="876"/>
      <c r="UKC80" s="876"/>
      <c r="UKD80" s="876"/>
      <c r="UKE80" s="876"/>
      <c r="UKF80" s="876"/>
      <c r="UKG80" s="876"/>
      <c r="UKH80" s="876"/>
      <c r="UKI80" s="876"/>
      <c r="UKJ80" s="876"/>
      <c r="UKK80" s="876"/>
      <c r="UKL80" s="876"/>
      <c r="UKM80" s="876"/>
      <c r="UKN80" s="876"/>
      <c r="UKO80" s="876"/>
      <c r="UKP80" s="876"/>
      <c r="UKQ80" s="876"/>
      <c r="UKR80" s="876"/>
      <c r="UKS80" s="876"/>
      <c r="UKT80" s="876"/>
      <c r="UKU80" s="876"/>
      <c r="UKV80" s="876"/>
      <c r="UKW80" s="876"/>
      <c r="UKX80" s="876"/>
      <c r="UKY80" s="876"/>
      <c r="UKZ80" s="876"/>
      <c r="ULA80" s="876"/>
      <c r="ULB80" s="876"/>
      <c r="ULC80" s="876"/>
      <c r="ULD80" s="876"/>
      <c r="ULE80" s="876"/>
      <c r="ULF80" s="876"/>
      <c r="ULG80" s="876"/>
      <c r="ULH80" s="876"/>
      <c r="ULI80" s="876"/>
      <c r="ULJ80" s="876"/>
      <c r="ULK80" s="876"/>
      <c r="ULL80" s="876"/>
      <c r="ULM80" s="876"/>
      <c r="ULN80" s="876"/>
      <c r="ULO80" s="876"/>
      <c r="ULP80" s="876"/>
      <c r="ULQ80" s="876"/>
      <c r="ULR80" s="876"/>
      <c r="ULS80" s="876"/>
      <c r="ULT80" s="876"/>
      <c r="ULU80" s="876"/>
      <c r="ULV80" s="876"/>
      <c r="ULW80" s="876"/>
      <c r="ULX80" s="876"/>
      <c r="ULY80" s="876"/>
      <c r="ULZ80" s="876"/>
      <c r="UMA80" s="876"/>
      <c r="UMB80" s="876"/>
      <c r="UMC80" s="876"/>
      <c r="UMD80" s="876"/>
      <c r="UME80" s="876"/>
      <c r="UMF80" s="876"/>
      <c r="UMG80" s="876"/>
      <c r="UMH80" s="876"/>
      <c r="UMI80" s="876"/>
      <c r="UMJ80" s="876"/>
      <c r="UMK80" s="876"/>
      <c r="UML80" s="876"/>
      <c r="UMM80" s="876"/>
      <c r="UMN80" s="876"/>
      <c r="UMO80" s="876"/>
      <c r="UMP80" s="876"/>
      <c r="UMQ80" s="876"/>
      <c r="UMR80" s="876"/>
      <c r="UMS80" s="876"/>
      <c r="UMT80" s="876"/>
      <c r="UMU80" s="876"/>
      <c r="UMV80" s="876"/>
      <c r="UMW80" s="876"/>
      <c r="UMX80" s="876"/>
      <c r="UMY80" s="876"/>
      <c r="UMZ80" s="876"/>
      <c r="UNA80" s="876"/>
      <c r="UNB80" s="876"/>
      <c r="UNC80" s="876"/>
      <c r="UND80" s="876"/>
      <c r="UNE80" s="876"/>
      <c r="UNF80" s="876"/>
      <c r="UNG80" s="876"/>
      <c r="UNH80" s="876"/>
      <c r="UNI80" s="876"/>
      <c r="UNJ80" s="876"/>
      <c r="UNK80" s="876"/>
      <c r="UNL80" s="876"/>
      <c r="UNM80" s="876"/>
      <c r="UNN80" s="876"/>
      <c r="UNO80" s="876"/>
      <c r="UNP80" s="876"/>
      <c r="UNQ80" s="876"/>
      <c r="UNR80" s="876"/>
      <c r="UNS80" s="876"/>
      <c r="UNT80" s="876"/>
      <c r="UNU80" s="876"/>
      <c r="UNV80" s="876"/>
      <c r="UNW80" s="876"/>
      <c r="UNX80" s="876"/>
      <c r="UNY80" s="876"/>
      <c r="UNZ80" s="876"/>
      <c r="UOA80" s="876"/>
      <c r="UOB80" s="876"/>
      <c r="UOC80" s="876"/>
      <c r="UOD80" s="876"/>
      <c r="UOE80" s="876"/>
      <c r="UOF80" s="876"/>
      <c r="UOG80" s="876"/>
      <c r="UOH80" s="876"/>
      <c r="UOI80" s="876"/>
      <c r="UOJ80" s="876"/>
      <c r="UOK80" s="876"/>
      <c r="UOL80" s="876"/>
      <c r="UOM80" s="876"/>
      <c r="UON80" s="876"/>
      <c r="UOO80" s="876"/>
      <c r="UOP80" s="876"/>
      <c r="UOQ80" s="876"/>
      <c r="UOR80" s="876"/>
      <c r="UOS80" s="876"/>
      <c r="UOT80" s="876"/>
      <c r="UOU80" s="876"/>
      <c r="UOV80" s="876"/>
      <c r="UOW80" s="876"/>
      <c r="UOX80" s="876"/>
      <c r="UOY80" s="876"/>
      <c r="UOZ80" s="876"/>
      <c r="UPA80" s="876"/>
      <c r="UPB80" s="876"/>
      <c r="UPC80" s="876"/>
      <c r="UPD80" s="876"/>
      <c r="UPE80" s="876"/>
      <c r="UPF80" s="876"/>
      <c r="UPG80" s="876"/>
      <c r="UPH80" s="876"/>
      <c r="UPI80" s="876"/>
      <c r="UPJ80" s="876"/>
      <c r="UPK80" s="876"/>
      <c r="UPL80" s="876"/>
      <c r="UPM80" s="876"/>
      <c r="UPN80" s="876"/>
      <c r="UPO80" s="876"/>
      <c r="UPP80" s="876"/>
      <c r="UPQ80" s="876"/>
      <c r="UPR80" s="876"/>
      <c r="UPS80" s="876"/>
      <c r="UPT80" s="876"/>
      <c r="UPU80" s="876"/>
      <c r="UPV80" s="876"/>
      <c r="UPW80" s="876"/>
      <c r="UPX80" s="876"/>
      <c r="UPY80" s="876"/>
      <c r="UPZ80" s="876"/>
      <c r="UQA80" s="876"/>
      <c r="UQB80" s="876"/>
      <c r="UQC80" s="876"/>
      <c r="UQD80" s="876"/>
      <c r="UQE80" s="876"/>
      <c r="UQF80" s="876"/>
      <c r="UQG80" s="876"/>
      <c r="UQH80" s="876"/>
      <c r="UQI80" s="876"/>
      <c r="UQJ80" s="876"/>
      <c r="UQK80" s="876"/>
      <c r="UQL80" s="876"/>
      <c r="UQM80" s="876"/>
      <c r="UQN80" s="876"/>
      <c r="UQO80" s="876"/>
      <c r="UQP80" s="876"/>
      <c r="UQQ80" s="876"/>
      <c r="UQR80" s="876"/>
      <c r="UQS80" s="876"/>
      <c r="UQT80" s="876"/>
      <c r="UQU80" s="876"/>
      <c r="UQV80" s="876"/>
      <c r="UQW80" s="876"/>
      <c r="UQX80" s="876"/>
      <c r="UQY80" s="876"/>
      <c r="UQZ80" s="876"/>
      <c r="URA80" s="876"/>
      <c r="URB80" s="876"/>
      <c r="URC80" s="876"/>
      <c r="URD80" s="876"/>
      <c r="URE80" s="876"/>
      <c r="URF80" s="876"/>
      <c r="URG80" s="876"/>
      <c r="URH80" s="876"/>
      <c r="URI80" s="876"/>
      <c r="URJ80" s="876"/>
      <c r="URK80" s="876"/>
      <c r="URL80" s="876"/>
      <c r="URM80" s="876"/>
      <c r="URN80" s="876"/>
      <c r="URO80" s="876"/>
      <c r="URP80" s="876"/>
      <c r="URQ80" s="876"/>
      <c r="URR80" s="876"/>
      <c r="URS80" s="876"/>
      <c r="URT80" s="876"/>
      <c r="URU80" s="876"/>
      <c r="URV80" s="876"/>
      <c r="URW80" s="876"/>
      <c r="URX80" s="876"/>
      <c r="URY80" s="876"/>
      <c r="URZ80" s="876"/>
      <c r="USA80" s="876"/>
      <c r="USB80" s="876"/>
      <c r="USC80" s="876"/>
      <c r="USD80" s="876"/>
      <c r="USE80" s="876"/>
      <c r="USF80" s="876"/>
      <c r="USG80" s="876"/>
      <c r="USH80" s="876"/>
      <c r="USI80" s="876"/>
      <c r="USJ80" s="876"/>
      <c r="USK80" s="876"/>
      <c r="USL80" s="876"/>
      <c r="USM80" s="876"/>
      <c r="USN80" s="876"/>
      <c r="USO80" s="876"/>
      <c r="USP80" s="876"/>
      <c r="USQ80" s="876"/>
      <c r="USR80" s="876"/>
      <c r="USS80" s="876"/>
      <c r="UST80" s="876"/>
      <c r="USU80" s="876"/>
      <c r="USV80" s="876"/>
      <c r="USW80" s="876"/>
      <c r="USX80" s="876"/>
      <c r="USY80" s="876"/>
      <c r="USZ80" s="876"/>
      <c r="UTA80" s="876"/>
      <c r="UTB80" s="876"/>
      <c r="UTC80" s="876"/>
      <c r="UTD80" s="876"/>
      <c r="UTE80" s="876"/>
      <c r="UTF80" s="876"/>
      <c r="UTG80" s="876"/>
      <c r="UTH80" s="876"/>
      <c r="UTI80" s="876"/>
      <c r="UTJ80" s="876"/>
      <c r="UTK80" s="876"/>
      <c r="UTL80" s="876"/>
      <c r="UTM80" s="876"/>
      <c r="UTN80" s="876"/>
      <c r="UTO80" s="876"/>
      <c r="UTP80" s="876"/>
      <c r="UTQ80" s="876"/>
      <c r="UTR80" s="876"/>
      <c r="UTS80" s="876"/>
      <c r="UTT80" s="876"/>
      <c r="UTU80" s="876"/>
      <c r="UTV80" s="876"/>
      <c r="UTW80" s="876"/>
      <c r="UTX80" s="876"/>
      <c r="UTY80" s="876"/>
      <c r="UTZ80" s="876"/>
      <c r="UUA80" s="876"/>
      <c r="UUB80" s="876"/>
      <c r="UUC80" s="876"/>
      <c r="UUD80" s="876"/>
      <c r="UUE80" s="876"/>
      <c r="UUF80" s="876"/>
      <c r="UUG80" s="876"/>
      <c r="UUH80" s="876"/>
      <c r="UUI80" s="876"/>
      <c r="UUJ80" s="876"/>
      <c r="UUK80" s="876"/>
      <c r="UUL80" s="876"/>
      <c r="UUM80" s="876"/>
      <c r="UUN80" s="876"/>
      <c r="UUO80" s="876"/>
      <c r="UUP80" s="876"/>
      <c r="UUQ80" s="876"/>
      <c r="UUR80" s="876"/>
      <c r="UUS80" s="876"/>
      <c r="UUT80" s="876"/>
      <c r="UUU80" s="876"/>
      <c r="UUV80" s="876"/>
      <c r="UUW80" s="876"/>
      <c r="UUX80" s="876"/>
      <c r="UUY80" s="876"/>
      <c r="UUZ80" s="876"/>
      <c r="UVA80" s="876"/>
      <c r="UVB80" s="876"/>
      <c r="UVC80" s="876"/>
      <c r="UVD80" s="876"/>
      <c r="UVE80" s="876"/>
      <c r="UVF80" s="876"/>
      <c r="UVG80" s="876"/>
      <c r="UVH80" s="876"/>
      <c r="UVI80" s="876"/>
      <c r="UVJ80" s="876"/>
      <c r="UVK80" s="876"/>
      <c r="UVL80" s="876"/>
      <c r="UVM80" s="876"/>
      <c r="UVN80" s="876"/>
      <c r="UVO80" s="876"/>
      <c r="UVP80" s="876"/>
      <c r="UVQ80" s="876"/>
      <c r="UVR80" s="876"/>
      <c r="UVS80" s="876"/>
      <c r="UVT80" s="876"/>
      <c r="UVU80" s="876"/>
      <c r="UVV80" s="876"/>
      <c r="UVW80" s="876"/>
      <c r="UVX80" s="876"/>
      <c r="UVY80" s="876"/>
      <c r="UVZ80" s="876"/>
      <c r="UWA80" s="876"/>
      <c r="UWB80" s="876"/>
      <c r="UWC80" s="876"/>
      <c r="UWD80" s="876"/>
      <c r="UWE80" s="876"/>
      <c r="UWF80" s="876"/>
      <c r="UWG80" s="876"/>
      <c r="UWH80" s="876"/>
      <c r="UWI80" s="876"/>
      <c r="UWJ80" s="876"/>
      <c r="UWK80" s="876"/>
      <c r="UWL80" s="876"/>
      <c r="UWM80" s="876"/>
      <c r="UWN80" s="876"/>
      <c r="UWO80" s="876"/>
      <c r="UWP80" s="876"/>
      <c r="UWQ80" s="876"/>
      <c r="UWR80" s="876"/>
      <c r="UWS80" s="876"/>
      <c r="UWT80" s="876"/>
      <c r="UWU80" s="876"/>
      <c r="UWV80" s="876"/>
      <c r="UWW80" s="876"/>
      <c r="UWX80" s="876"/>
      <c r="UWY80" s="876"/>
      <c r="UWZ80" s="876"/>
      <c r="UXA80" s="876"/>
      <c r="UXB80" s="876"/>
      <c r="UXC80" s="876"/>
      <c r="UXD80" s="876"/>
      <c r="UXE80" s="876"/>
      <c r="UXF80" s="876"/>
      <c r="UXG80" s="876"/>
      <c r="UXH80" s="876"/>
      <c r="UXI80" s="876"/>
      <c r="UXJ80" s="876"/>
      <c r="UXK80" s="876"/>
      <c r="UXL80" s="876"/>
      <c r="UXM80" s="876"/>
      <c r="UXN80" s="876"/>
      <c r="UXO80" s="876"/>
      <c r="UXP80" s="876"/>
      <c r="UXQ80" s="876"/>
      <c r="UXR80" s="876"/>
      <c r="UXS80" s="876"/>
      <c r="UXT80" s="876"/>
      <c r="UXU80" s="876"/>
      <c r="UXV80" s="876"/>
      <c r="UXW80" s="876"/>
      <c r="UXX80" s="876"/>
      <c r="UXY80" s="876"/>
      <c r="UXZ80" s="876"/>
      <c r="UYA80" s="876"/>
      <c r="UYB80" s="876"/>
      <c r="UYC80" s="876"/>
      <c r="UYD80" s="876"/>
      <c r="UYE80" s="876"/>
      <c r="UYF80" s="876"/>
      <c r="UYG80" s="876"/>
      <c r="UYH80" s="876"/>
      <c r="UYI80" s="876"/>
      <c r="UYJ80" s="876"/>
      <c r="UYK80" s="876"/>
      <c r="UYL80" s="876"/>
      <c r="UYM80" s="876"/>
      <c r="UYN80" s="876"/>
      <c r="UYO80" s="876"/>
      <c r="UYP80" s="876"/>
      <c r="UYQ80" s="876"/>
      <c r="UYR80" s="876"/>
      <c r="UYS80" s="876"/>
      <c r="UYT80" s="876"/>
      <c r="UYU80" s="876"/>
      <c r="UYV80" s="876"/>
      <c r="UYW80" s="876"/>
      <c r="UYX80" s="876"/>
      <c r="UYY80" s="876"/>
      <c r="UYZ80" s="876"/>
      <c r="UZA80" s="876"/>
      <c r="UZB80" s="876"/>
      <c r="UZC80" s="876"/>
      <c r="UZD80" s="876"/>
      <c r="UZE80" s="876"/>
      <c r="UZF80" s="876"/>
      <c r="UZG80" s="876"/>
      <c r="UZH80" s="876"/>
      <c r="UZI80" s="876"/>
      <c r="UZJ80" s="876"/>
      <c r="UZK80" s="876"/>
      <c r="UZL80" s="876"/>
      <c r="UZM80" s="876"/>
      <c r="UZN80" s="876"/>
      <c r="UZO80" s="876"/>
      <c r="UZP80" s="876"/>
      <c r="UZQ80" s="876"/>
      <c r="UZR80" s="876"/>
      <c r="UZS80" s="876"/>
      <c r="UZT80" s="876"/>
      <c r="UZU80" s="876"/>
      <c r="UZV80" s="876"/>
      <c r="UZW80" s="876"/>
      <c r="UZX80" s="876"/>
      <c r="UZY80" s="876"/>
      <c r="UZZ80" s="876"/>
      <c r="VAA80" s="876"/>
      <c r="VAB80" s="876"/>
      <c r="VAC80" s="876"/>
      <c r="VAD80" s="876"/>
      <c r="VAE80" s="876"/>
      <c r="VAF80" s="876"/>
      <c r="VAG80" s="876"/>
      <c r="VAH80" s="876"/>
      <c r="VAI80" s="876"/>
      <c r="VAJ80" s="876"/>
      <c r="VAK80" s="876"/>
      <c r="VAL80" s="876"/>
      <c r="VAM80" s="876"/>
      <c r="VAN80" s="876"/>
      <c r="VAO80" s="876"/>
      <c r="VAP80" s="876"/>
      <c r="VAQ80" s="876"/>
      <c r="VAR80" s="876"/>
      <c r="VAS80" s="876"/>
      <c r="VAT80" s="876"/>
      <c r="VAU80" s="876"/>
      <c r="VAV80" s="876"/>
      <c r="VAW80" s="876"/>
      <c r="VAX80" s="876"/>
      <c r="VAY80" s="876"/>
      <c r="VAZ80" s="876"/>
      <c r="VBA80" s="876"/>
      <c r="VBB80" s="876"/>
      <c r="VBC80" s="876"/>
      <c r="VBD80" s="876"/>
      <c r="VBE80" s="876"/>
      <c r="VBF80" s="876"/>
      <c r="VBG80" s="876"/>
      <c r="VBH80" s="876"/>
      <c r="VBI80" s="876"/>
      <c r="VBJ80" s="876"/>
      <c r="VBK80" s="876"/>
      <c r="VBL80" s="876"/>
      <c r="VBM80" s="876"/>
      <c r="VBN80" s="876"/>
      <c r="VBO80" s="876"/>
      <c r="VBP80" s="876"/>
      <c r="VBQ80" s="876"/>
      <c r="VBR80" s="876"/>
      <c r="VBS80" s="876"/>
      <c r="VBT80" s="876"/>
      <c r="VBU80" s="876"/>
      <c r="VBV80" s="876"/>
      <c r="VBW80" s="876"/>
      <c r="VBX80" s="876"/>
      <c r="VBY80" s="876"/>
      <c r="VBZ80" s="876"/>
      <c r="VCA80" s="876"/>
      <c r="VCB80" s="876"/>
      <c r="VCC80" s="876"/>
      <c r="VCD80" s="876"/>
      <c r="VCE80" s="876"/>
      <c r="VCF80" s="876"/>
      <c r="VCG80" s="876"/>
      <c r="VCH80" s="876"/>
      <c r="VCI80" s="876"/>
      <c r="VCJ80" s="876"/>
      <c r="VCK80" s="876"/>
      <c r="VCL80" s="876"/>
      <c r="VCM80" s="876"/>
      <c r="VCN80" s="876"/>
      <c r="VCO80" s="876"/>
      <c r="VCP80" s="876"/>
      <c r="VCQ80" s="876"/>
      <c r="VCR80" s="876"/>
      <c r="VCS80" s="876"/>
      <c r="VCT80" s="876"/>
      <c r="VCU80" s="876"/>
      <c r="VCV80" s="876"/>
      <c r="VCW80" s="876"/>
      <c r="VCX80" s="876"/>
      <c r="VCY80" s="876"/>
      <c r="VCZ80" s="876"/>
      <c r="VDA80" s="876"/>
      <c r="VDB80" s="876"/>
      <c r="VDC80" s="876"/>
      <c r="VDD80" s="876"/>
      <c r="VDE80" s="876"/>
      <c r="VDF80" s="876"/>
      <c r="VDG80" s="876"/>
      <c r="VDH80" s="876"/>
      <c r="VDI80" s="876"/>
      <c r="VDJ80" s="876"/>
      <c r="VDK80" s="876"/>
      <c r="VDL80" s="876"/>
      <c r="VDM80" s="876"/>
      <c r="VDN80" s="876"/>
      <c r="VDO80" s="876"/>
      <c r="VDP80" s="876"/>
      <c r="VDQ80" s="876"/>
      <c r="VDR80" s="876"/>
      <c r="VDS80" s="876"/>
      <c r="VDT80" s="876"/>
      <c r="VDU80" s="876"/>
      <c r="VDV80" s="876"/>
      <c r="VDW80" s="876"/>
      <c r="VDX80" s="876"/>
      <c r="VDY80" s="876"/>
      <c r="VDZ80" s="876"/>
      <c r="VEA80" s="876"/>
      <c r="VEB80" s="876"/>
      <c r="VEC80" s="876"/>
      <c r="VED80" s="876"/>
      <c r="VEE80" s="876"/>
      <c r="VEF80" s="876"/>
      <c r="VEG80" s="876"/>
      <c r="VEH80" s="876"/>
      <c r="VEI80" s="876"/>
      <c r="VEJ80" s="876"/>
      <c r="VEK80" s="876"/>
      <c r="VEL80" s="876"/>
      <c r="VEM80" s="876"/>
      <c r="VEN80" s="876"/>
      <c r="VEO80" s="876"/>
      <c r="VEP80" s="876"/>
      <c r="VEQ80" s="876"/>
      <c r="VER80" s="876"/>
      <c r="VES80" s="876"/>
      <c r="VET80" s="876"/>
      <c r="VEU80" s="876"/>
      <c r="VEV80" s="876"/>
      <c r="VEW80" s="876"/>
      <c r="VEX80" s="876"/>
      <c r="VEY80" s="876"/>
      <c r="VEZ80" s="876"/>
      <c r="VFA80" s="876"/>
      <c r="VFB80" s="876"/>
      <c r="VFC80" s="876"/>
      <c r="VFD80" s="876"/>
      <c r="VFE80" s="876"/>
      <c r="VFF80" s="876"/>
      <c r="VFG80" s="876"/>
      <c r="VFH80" s="876"/>
      <c r="VFI80" s="876"/>
      <c r="VFJ80" s="876"/>
      <c r="VFK80" s="876"/>
      <c r="VFL80" s="876"/>
      <c r="VFM80" s="876"/>
      <c r="VFN80" s="876"/>
      <c r="VFO80" s="876"/>
      <c r="VFP80" s="876"/>
      <c r="VFQ80" s="876"/>
      <c r="VFR80" s="876"/>
      <c r="VFS80" s="876"/>
      <c r="VFT80" s="876"/>
      <c r="VFU80" s="876"/>
      <c r="VFV80" s="876"/>
      <c r="VFW80" s="876"/>
      <c r="VFX80" s="876"/>
      <c r="VFY80" s="876"/>
      <c r="VFZ80" s="876"/>
      <c r="VGA80" s="876"/>
      <c r="VGB80" s="876"/>
      <c r="VGC80" s="876"/>
      <c r="VGD80" s="876"/>
      <c r="VGE80" s="876"/>
      <c r="VGF80" s="876"/>
      <c r="VGG80" s="876"/>
      <c r="VGH80" s="876"/>
      <c r="VGI80" s="876"/>
      <c r="VGJ80" s="876"/>
      <c r="VGK80" s="876"/>
      <c r="VGL80" s="876"/>
      <c r="VGM80" s="876"/>
      <c r="VGN80" s="876"/>
      <c r="VGO80" s="876"/>
      <c r="VGP80" s="876"/>
      <c r="VGQ80" s="876"/>
      <c r="VGR80" s="876"/>
      <c r="VGS80" s="876"/>
      <c r="VGT80" s="876"/>
      <c r="VGU80" s="876"/>
      <c r="VGV80" s="876"/>
      <c r="VGW80" s="876"/>
      <c r="VGX80" s="876"/>
      <c r="VGY80" s="876"/>
      <c r="VGZ80" s="876"/>
      <c r="VHA80" s="876"/>
      <c r="VHB80" s="876"/>
      <c r="VHC80" s="876"/>
      <c r="VHD80" s="876"/>
      <c r="VHE80" s="876"/>
      <c r="VHF80" s="876"/>
      <c r="VHG80" s="876"/>
      <c r="VHH80" s="876"/>
      <c r="VHI80" s="876"/>
      <c r="VHJ80" s="876"/>
      <c r="VHK80" s="876"/>
      <c r="VHL80" s="876"/>
      <c r="VHM80" s="876"/>
      <c r="VHN80" s="876"/>
      <c r="VHO80" s="876"/>
      <c r="VHP80" s="876"/>
      <c r="VHQ80" s="876"/>
      <c r="VHR80" s="876"/>
      <c r="VHS80" s="876"/>
      <c r="VHT80" s="876"/>
      <c r="VHU80" s="876"/>
      <c r="VHV80" s="876"/>
      <c r="VHW80" s="876"/>
      <c r="VHX80" s="876"/>
      <c r="VHY80" s="876"/>
      <c r="VHZ80" s="876"/>
      <c r="VIA80" s="876"/>
      <c r="VIB80" s="876"/>
      <c r="VIC80" s="876"/>
      <c r="VID80" s="876"/>
      <c r="VIE80" s="876"/>
      <c r="VIF80" s="876"/>
      <c r="VIG80" s="876"/>
      <c r="VIH80" s="876"/>
      <c r="VII80" s="876"/>
      <c r="VIJ80" s="876"/>
      <c r="VIK80" s="876"/>
      <c r="VIL80" s="876"/>
      <c r="VIM80" s="876"/>
      <c r="VIN80" s="876"/>
      <c r="VIO80" s="876"/>
      <c r="VIP80" s="876"/>
      <c r="VIQ80" s="876"/>
      <c r="VIR80" s="876"/>
      <c r="VIS80" s="876"/>
      <c r="VIT80" s="876"/>
      <c r="VIU80" s="876"/>
      <c r="VIV80" s="876"/>
      <c r="VIW80" s="876"/>
      <c r="VIX80" s="876"/>
      <c r="VIY80" s="876"/>
      <c r="VIZ80" s="876"/>
      <c r="VJA80" s="876"/>
      <c r="VJB80" s="876"/>
      <c r="VJC80" s="876"/>
      <c r="VJD80" s="876"/>
      <c r="VJE80" s="876"/>
      <c r="VJF80" s="876"/>
      <c r="VJG80" s="876"/>
      <c r="VJH80" s="876"/>
      <c r="VJI80" s="876"/>
      <c r="VJJ80" s="876"/>
      <c r="VJK80" s="876"/>
      <c r="VJL80" s="876"/>
      <c r="VJM80" s="876"/>
      <c r="VJN80" s="876"/>
      <c r="VJO80" s="876"/>
      <c r="VJP80" s="876"/>
      <c r="VJQ80" s="876"/>
      <c r="VJR80" s="876"/>
      <c r="VJS80" s="876"/>
      <c r="VJT80" s="876"/>
      <c r="VJU80" s="876"/>
      <c r="VJV80" s="876"/>
      <c r="VJW80" s="876"/>
      <c r="VJX80" s="876"/>
      <c r="VJY80" s="876"/>
      <c r="VJZ80" s="876"/>
      <c r="VKA80" s="876"/>
      <c r="VKB80" s="876"/>
      <c r="VKC80" s="876"/>
      <c r="VKD80" s="876"/>
      <c r="VKE80" s="876"/>
      <c r="VKF80" s="876"/>
      <c r="VKG80" s="876"/>
      <c r="VKH80" s="876"/>
      <c r="VKI80" s="876"/>
      <c r="VKJ80" s="876"/>
      <c r="VKK80" s="876"/>
      <c r="VKL80" s="876"/>
      <c r="VKM80" s="876"/>
      <c r="VKN80" s="876"/>
      <c r="VKO80" s="876"/>
      <c r="VKP80" s="876"/>
      <c r="VKQ80" s="876"/>
      <c r="VKR80" s="876"/>
      <c r="VKS80" s="876"/>
      <c r="VKT80" s="876"/>
      <c r="VKU80" s="876"/>
      <c r="VKV80" s="876"/>
      <c r="VKW80" s="876"/>
      <c r="VKX80" s="876"/>
      <c r="VKY80" s="876"/>
      <c r="VKZ80" s="876"/>
      <c r="VLA80" s="876"/>
      <c r="VLB80" s="876"/>
      <c r="VLC80" s="876"/>
      <c r="VLD80" s="876"/>
      <c r="VLE80" s="876"/>
      <c r="VLF80" s="876"/>
      <c r="VLG80" s="876"/>
      <c r="VLH80" s="876"/>
      <c r="VLI80" s="876"/>
      <c r="VLJ80" s="876"/>
      <c r="VLK80" s="876"/>
      <c r="VLL80" s="876"/>
      <c r="VLM80" s="876"/>
      <c r="VLN80" s="876"/>
      <c r="VLO80" s="876"/>
      <c r="VLP80" s="876"/>
      <c r="VLQ80" s="876"/>
      <c r="VLR80" s="876"/>
      <c r="VLS80" s="876"/>
      <c r="VLT80" s="876"/>
      <c r="VLU80" s="876"/>
      <c r="VLV80" s="876"/>
      <c r="VLW80" s="876"/>
      <c r="VLX80" s="876"/>
      <c r="VLY80" s="876"/>
      <c r="VLZ80" s="876"/>
      <c r="VMA80" s="876"/>
      <c r="VMB80" s="876"/>
      <c r="VMC80" s="876"/>
      <c r="VMD80" s="876"/>
      <c r="VME80" s="876"/>
      <c r="VMF80" s="876"/>
      <c r="VMG80" s="876"/>
      <c r="VMH80" s="876"/>
      <c r="VMI80" s="876"/>
      <c r="VMJ80" s="876"/>
      <c r="VMK80" s="876"/>
      <c r="VML80" s="876"/>
      <c r="VMM80" s="876"/>
      <c r="VMN80" s="876"/>
      <c r="VMO80" s="876"/>
      <c r="VMP80" s="876"/>
      <c r="VMQ80" s="876"/>
      <c r="VMR80" s="876"/>
      <c r="VMS80" s="876"/>
      <c r="VMT80" s="876"/>
      <c r="VMU80" s="876"/>
      <c r="VMV80" s="876"/>
      <c r="VMW80" s="876"/>
      <c r="VMX80" s="876"/>
      <c r="VMY80" s="876"/>
      <c r="VMZ80" s="876"/>
      <c r="VNA80" s="876"/>
      <c r="VNB80" s="876"/>
      <c r="VNC80" s="876"/>
      <c r="VND80" s="876"/>
      <c r="VNE80" s="876"/>
      <c r="VNF80" s="876"/>
      <c r="VNG80" s="876"/>
      <c r="VNH80" s="876"/>
      <c r="VNI80" s="876"/>
      <c r="VNJ80" s="876"/>
      <c r="VNK80" s="876"/>
      <c r="VNL80" s="876"/>
      <c r="VNM80" s="876"/>
      <c r="VNN80" s="876"/>
      <c r="VNO80" s="876"/>
      <c r="VNP80" s="876"/>
      <c r="VNQ80" s="876"/>
      <c r="VNR80" s="876"/>
      <c r="VNS80" s="876"/>
      <c r="VNT80" s="876"/>
      <c r="VNU80" s="876"/>
      <c r="VNV80" s="876"/>
      <c r="VNW80" s="876"/>
      <c r="VNX80" s="876"/>
      <c r="VNY80" s="876"/>
      <c r="VNZ80" s="876"/>
      <c r="VOA80" s="876"/>
      <c r="VOB80" s="876"/>
      <c r="VOC80" s="876"/>
      <c r="VOD80" s="876"/>
      <c r="VOE80" s="876"/>
      <c r="VOF80" s="876"/>
      <c r="VOG80" s="876"/>
      <c r="VOH80" s="876"/>
      <c r="VOI80" s="876"/>
      <c r="VOJ80" s="876"/>
      <c r="VOK80" s="876"/>
      <c r="VOL80" s="876"/>
      <c r="VOM80" s="876"/>
      <c r="VON80" s="876"/>
      <c r="VOO80" s="876"/>
      <c r="VOP80" s="876"/>
      <c r="VOQ80" s="876"/>
      <c r="VOR80" s="876"/>
      <c r="VOS80" s="876"/>
      <c r="VOT80" s="876"/>
      <c r="VOU80" s="876"/>
      <c r="VOV80" s="876"/>
      <c r="VOW80" s="876"/>
      <c r="VOX80" s="876"/>
      <c r="VOY80" s="876"/>
      <c r="VOZ80" s="876"/>
      <c r="VPA80" s="876"/>
      <c r="VPB80" s="876"/>
      <c r="VPC80" s="876"/>
      <c r="VPD80" s="876"/>
      <c r="VPE80" s="876"/>
      <c r="VPF80" s="876"/>
      <c r="VPG80" s="876"/>
      <c r="VPH80" s="876"/>
      <c r="VPI80" s="876"/>
      <c r="VPJ80" s="876"/>
      <c r="VPK80" s="876"/>
      <c r="VPL80" s="876"/>
      <c r="VPM80" s="876"/>
      <c r="VPN80" s="876"/>
      <c r="VPO80" s="876"/>
      <c r="VPP80" s="876"/>
      <c r="VPQ80" s="876"/>
      <c r="VPR80" s="876"/>
      <c r="VPS80" s="876"/>
      <c r="VPT80" s="876"/>
      <c r="VPU80" s="876"/>
      <c r="VPV80" s="876"/>
      <c r="VPW80" s="876"/>
      <c r="VPX80" s="876"/>
      <c r="VPY80" s="876"/>
      <c r="VPZ80" s="876"/>
      <c r="VQA80" s="876"/>
      <c r="VQB80" s="876"/>
      <c r="VQC80" s="876"/>
      <c r="VQD80" s="876"/>
      <c r="VQE80" s="876"/>
      <c r="VQF80" s="876"/>
      <c r="VQG80" s="876"/>
      <c r="VQH80" s="876"/>
      <c r="VQI80" s="876"/>
      <c r="VQJ80" s="876"/>
      <c r="VQK80" s="876"/>
      <c r="VQL80" s="876"/>
      <c r="VQM80" s="876"/>
      <c r="VQN80" s="876"/>
      <c r="VQO80" s="876"/>
      <c r="VQP80" s="876"/>
      <c r="VQQ80" s="876"/>
      <c r="VQR80" s="876"/>
      <c r="VQS80" s="876"/>
      <c r="VQT80" s="876"/>
      <c r="VQU80" s="876"/>
      <c r="VQV80" s="876"/>
      <c r="VQW80" s="876"/>
      <c r="VQX80" s="876"/>
      <c r="VQY80" s="876"/>
      <c r="VQZ80" s="876"/>
      <c r="VRA80" s="876"/>
      <c r="VRB80" s="876"/>
      <c r="VRC80" s="876"/>
      <c r="VRD80" s="876"/>
      <c r="VRE80" s="876"/>
      <c r="VRF80" s="876"/>
      <c r="VRG80" s="876"/>
      <c r="VRH80" s="876"/>
      <c r="VRI80" s="876"/>
      <c r="VRJ80" s="876"/>
      <c r="VRK80" s="876"/>
      <c r="VRL80" s="876"/>
      <c r="VRM80" s="876"/>
      <c r="VRN80" s="876"/>
      <c r="VRO80" s="876"/>
      <c r="VRP80" s="876"/>
      <c r="VRQ80" s="876"/>
      <c r="VRR80" s="876"/>
      <c r="VRS80" s="876"/>
      <c r="VRT80" s="876"/>
      <c r="VRU80" s="876"/>
      <c r="VRV80" s="876"/>
      <c r="VRW80" s="876"/>
      <c r="VRX80" s="876"/>
      <c r="VRY80" s="876"/>
      <c r="VRZ80" s="876"/>
      <c r="VSA80" s="876"/>
      <c r="VSB80" s="876"/>
      <c r="VSC80" s="876"/>
      <c r="VSD80" s="876"/>
      <c r="VSE80" s="876"/>
      <c r="VSF80" s="876"/>
      <c r="VSG80" s="876"/>
      <c r="VSH80" s="876"/>
      <c r="VSI80" s="876"/>
      <c r="VSJ80" s="876"/>
      <c r="VSK80" s="876"/>
      <c r="VSL80" s="876"/>
      <c r="VSM80" s="876"/>
      <c r="VSN80" s="876"/>
      <c r="VSO80" s="876"/>
      <c r="VSP80" s="876"/>
      <c r="VSQ80" s="876"/>
      <c r="VSR80" s="876"/>
      <c r="VSS80" s="876"/>
      <c r="VST80" s="876"/>
      <c r="VSU80" s="876"/>
      <c r="VSV80" s="876"/>
      <c r="VSW80" s="876"/>
      <c r="VSX80" s="876"/>
      <c r="VSY80" s="876"/>
      <c r="VSZ80" s="876"/>
      <c r="VTA80" s="876"/>
      <c r="VTB80" s="876"/>
      <c r="VTC80" s="876"/>
      <c r="VTD80" s="876"/>
      <c r="VTE80" s="876"/>
      <c r="VTF80" s="876"/>
      <c r="VTG80" s="876"/>
      <c r="VTH80" s="876"/>
      <c r="VTI80" s="876"/>
      <c r="VTJ80" s="876"/>
      <c r="VTK80" s="876"/>
      <c r="VTL80" s="876"/>
      <c r="VTM80" s="876"/>
      <c r="VTN80" s="876"/>
      <c r="VTO80" s="876"/>
      <c r="VTP80" s="876"/>
      <c r="VTQ80" s="876"/>
      <c r="VTR80" s="876"/>
      <c r="VTS80" s="876"/>
      <c r="VTT80" s="876"/>
      <c r="VTU80" s="876"/>
      <c r="VTV80" s="876"/>
      <c r="VTW80" s="876"/>
      <c r="VTX80" s="876"/>
      <c r="VTY80" s="876"/>
      <c r="VTZ80" s="876"/>
      <c r="VUA80" s="876"/>
      <c r="VUB80" s="876"/>
      <c r="VUC80" s="876"/>
      <c r="VUD80" s="876"/>
      <c r="VUE80" s="876"/>
      <c r="VUF80" s="876"/>
      <c r="VUG80" s="876"/>
      <c r="VUH80" s="876"/>
      <c r="VUI80" s="876"/>
      <c r="VUJ80" s="876"/>
      <c r="VUK80" s="876"/>
      <c r="VUL80" s="876"/>
      <c r="VUM80" s="876"/>
      <c r="VUN80" s="876"/>
      <c r="VUO80" s="876"/>
      <c r="VUP80" s="876"/>
      <c r="VUQ80" s="876"/>
      <c r="VUR80" s="876"/>
      <c r="VUS80" s="876"/>
      <c r="VUT80" s="876"/>
      <c r="VUU80" s="876"/>
      <c r="VUV80" s="876"/>
      <c r="VUW80" s="876"/>
      <c r="VUX80" s="876"/>
      <c r="VUY80" s="876"/>
      <c r="VUZ80" s="876"/>
      <c r="VVA80" s="876"/>
      <c r="VVB80" s="876"/>
      <c r="VVC80" s="876"/>
      <c r="VVD80" s="876"/>
      <c r="VVE80" s="876"/>
      <c r="VVF80" s="876"/>
      <c r="VVG80" s="876"/>
      <c r="VVH80" s="876"/>
      <c r="VVI80" s="876"/>
      <c r="VVJ80" s="876"/>
      <c r="VVK80" s="876"/>
      <c r="VVL80" s="876"/>
      <c r="VVM80" s="876"/>
      <c r="VVN80" s="876"/>
      <c r="VVO80" s="876"/>
      <c r="VVP80" s="876"/>
      <c r="VVQ80" s="876"/>
      <c r="VVR80" s="876"/>
      <c r="VVS80" s="876"/>
      <c r="VVT80" s="876"/>
      <c r="VVU80" s="876"/>
      <c r="VVV80" s="876"/>
      <c r="VVW80" s="876"/>
      <c r="VVX80" s="876"/>
      <c r="VVY80" s="876"/>
      <c r="VVZ80" s="876"/>
      <c r="VWA80" s="876"/>
      <c r="VWB80" s="876"/>
      <c r="VWC80" s="876"/>
      <c r="VWD80" s="876"/>
      <c r="VWE80" s="876"/>
      <c r="VWF80" s="876"/>
      <c r="VWG80" s="876"/>
      <c r="VWH80" s="876"/>
      <c r="VWI80" s="876"/>
      <c r="VWJ80" s="876"/>
      <c r="VWK80" s="876"/>
      <c r="VWL80" s="876"/>
      <c r="VWM80" s="876"/>
      <c r="VWN80" s="876"/>
      <c r="VWO80" s="876"/>
      <c r="VWP80" s="876"/>
      <c r="VWQ80" s="876"/>
      <c r="VWR80" s="876"/>
      <c r="VWS80" s="876"/>
      <c r="VWT80" s="876"/>
      <c r="VWU80" s="876"/>
      <c r="VWV80" s="876"/>
      <c r="VWW80" s="876"/>
      <c r="VWX80" s="876"/>
      <c r="VWY80" s="876"/>
      <c r="VWZ80" s="876"/>
      <c r="VXA80" s="876"/>
      <c r="VXB80" s="876"/>
      <c r="VXC80" s="876"/>
      <c r="VXD80" s="876"/>
      <c r="VXE80" s="876"/>
      <c r="VXF80" s="876"/>
      <c r="VXG80" s="876"/>
      <c r="VXH80" s="876"/>
      <c r="VXI80" s="876"/>
      <c r="VXJ80" s="876"/>
      <c r="VXK80" s="876"/>
      <c r="VXL80" s="876"/>
      <c r="VXM80" s="876"/>
      <c r="VXN80" s="876"/>
      <c r="VXO80" s="876"/>
      <c r="VXP80" s="876"/>
      <c r="VXQ80" s="876"/>
      <c r="VXR80" s="876"/>
      <c r="VXS80" s="876"/>
      <c r="VXT80" s="876"/>
      <c r="VXU80" s="876"/>
      <c r="VXV80" s="876"/>
      <c r="VXW80" s="876"/>
      <c r="VXX80" s="876"/>
      <c r="VXY80" s="876"/>
      <c r="VXZ80" s="876"/>
      <c r="VYA80" s="876"/>
      <c r="VYB80" s="876"/>
      <c r="VYC80" s="876"/>
      <c r="VYD80" s="876"/>
      <c r="VYE80" s="876"/>
      <c r="VYF80" s="876"/>
      <c r="VYG80" s="876"/>
      <c r="VYH80" s="876"/>
      <c r="VYI80" s="876"/>
      <c r="VYJ80" s="876"/>
      <c r="VYK80" s="876"/>
      <c r="VYL80" s="876"/>
      <c r="VYM80" s="876"/>
      <c r="VYN80" s="876"/>
      <c r="VYO80" s="876"/>
      <c r="VYP80" s="876"/>
      <c r="VYQ80" s="876"/>
      <c r="VYR80" s="876"/>
      <c r="VYS80" s="876"/>
      <c r="VYT80" s="876"/>
      <c r="VYU80" s="876"/>
      <c r="VYV80" s="876"/>
      <c r="VYW80" s="876"/>
      <c r="VYX80" s="876"/>
      <c r="VYY80" s="876"/>
      <c r="VYZ80" s="876"/>
      <c r="VZA80" s="876"/>
      <c r="VZB80" s="876"/>
      <c r="VZC80" s="876"/>
      <c r="VZD80" s="876"/>
      <c r="VZE80" s="876"/>
      <c r="VZF80" s="876"/>
      <c r="VZG80" s="876"/>
      <c r="VZH80" s="876"/>
      <c r="VZI80" s="876"/>
      <c r="VZJ80" s="876"/>
      <c r="VZK80" s="876"/>
      <c r="VZL80" s="876"/>
      <c r="VZM80" s="876"/>
      <c r="VZN80" s="876"/>
      <c r="VZO80" s="876"/>
      <c r="VZP80" s="876"/>
      <c r="VZQ80" s="876"/>
      <c r="VZR80" s="876"/>
      <c r="VZS80" s="876"/>
      <c r="VZT80" s="876"/>
      <c r="VZU80" s="876"/>
      <c r="VZV80" s="876"/>
      <c r="VZW80" s="876"/>
      <c r="VZX80" s="876"/>
      <c r="VZY80" s="876"/>
      <c r="VZZ80" s="876"/>
      <c r="WAA80" s="876"/>
      <c r="WAB80" s="876"/>
      <c r="WAC80" s="876"/>
      <c r="WAD80" s="876"/>
      <c r="WAE80" s="876"/>
      <c r="WAF80" s="876"/>
      <c r="WAG80" s="876"/>
      <c r="WAH80" s="876"/>
      <c r="WAI80" s="876"/>
      <c r="WAJ80" s="876"/>
      <c r="WAK80" s="876"/>
      <c r="WAL80" s="876"/>
      <c r="WAM80" s="876"/>
      <c r="WAN80" s="876"/>
      <c r="WAO80" s="876"/>
      <c r="WAP80" s="876"/>
      <c r="WAQ80" s="876"/>
      <c r="WAR80" s="876"/>
      <c r="WAS80" s="876"/>
      <c r="WAT80" s="876"/>
      <c r="WAU80" s="876"/>
      <c r="WAV80" s="876"/>
      <c r="WAW80" s="876"/>
      <c r="WAX80" s="876"/>
      <c r="WAY80" s="876"/>
      <c r="WAZ80" s="876"/>
      <c r="WBA80" s="876"/>
      <c r="WBB80" s="876"/>
      <c r="WBC80" s="876"/>
      <c r="WBD80" s="876"/>
      <c r="WBE80" s="876"/>
      <c r="WBF80" s="876"/>
      <c r="WBG80" s="876"/>
      <c r="WBH80" s="876"/>
      <c r="WBI80" s="876"/>
      <c r="WBJ80" s="876"/>
      <c r="WBK80" s="876"/>
      <c r="WBL80" s="876"/>
      <c r="WBM80" s="876"/>
      <c r="WBN80" s="876"/>
      <c r="WBO80" s="876"/>
      <c r="WBP80" s="876"/>
      <c r="WBQ80" s="876"/>
      <c r="WBR80" s="876"/>
      <c r="WBS80" s="876"/>
      <c r="WBT80" s="876"/>
      <c r="WBU80" s="876"/>
      <c r="WBV80" s="876"/>
      <c r="WBW80" s="876"/>
      <c r="WBX80" s="876"/>
      <c r="WBY80" s="876"/>
      <c r="WBZ80" s="876"/>
      <c r="WCA80" s="876"/>
      <c r="WCB80" s="876"/>
      <c r="WCC80" s="876"/>
      <c r="WCD80" s="876"/>
      <c r="WCE80" s="876"/>
      <c r="WCF80" s="876"/>
      <c r="WCG80" s="876"/>
      <c r="WCH80" s="876"/>
      <c r="WCI80" s="876"/>
      <c r="WCJ80" s="876"/>
      <c r="WCK80" s="876"/>
      <c r="WCL80" s="876"/>
      <c r="WCM80" s="876"/>
      <c r="WCN80" s="876"/>
      <c r="WCO80" s="876"/>
      <c r="WCP80" s="876"/>
      <c r="WCQ80" s="876"/>
      <c r="WCR80" s="876"/>
      <c r="WCS80" s="876"/>
      <c r="WCT80" s="876"/>
      <c r="WCU80" s="876"/>
      <c r="WCV80" s="876"/>
      <c r="WCW80" s="876"/>
      <c r="WCX80" s="876"/>
      <c r="WCY80" s="876"/>
      <c r="WCZ80" s="876"/>
      <c r="WDA80" s="876"/>
      <c r="WDB80" s="876"/>
      <c r="WDC80" s="876"/>
      <c r="WDD80" s="876"/>
      <c r="WDE80" s="876"/>
      <c r="WDF80" s="876"/>
      <c r="WDG80" s="876"/>
      <c r="WDH80" s="876"/>
      <c r="WDI80" s="876"/>
      <c r="WDJ80" s="876"/>
      <c r="WDK80" s="876"/>
      <c r="WDL80" s="876"/>
      <c r="WDM80" s="876"/>
      <c r="WDN80" s="876"/>
      <c r="WDO80" s="876"/>
      <c r="WDP80" s="876"/>
      <c r="WDQ80" s="876"/>
      <c r="WDR80" s="876"/>
      <c r="WDS80" s="876"/>
      <c r="WDT80" s="876"/>
      <c r="WDU80" s="876"/>
      <c r="WDV80" s="876"/>
      <c r="WDW80" s="876"/>
      <c r="WDX80" s="876"/>
      <c r="WDY80" s="876"/>
      <c r="WDZ80" s="876"/>
      <c r="WEA80" s="876"/>
      <c r="WEB80" s="876"/>
      <c r="WEC80" s="876"/>
      <c r="WED80" s="876"/>
      <c r="WEE80" s="876"/>
      <c r="WEF80" s="876"/>
      <c r="WEG80" s="876"/>
      <c r="WEH80" s="876"/>
      <c r="WEI80" s="876"/>
      <c r="WEJ80" s="876"/>
      <c r="WEK80" s="876"/>
      <c r="WEL80" s="876"/>
      <c r="WEM80" s="876"/>
      <c r="WEN80" s="876"/>
      <c r="WEO80" s="876"/>
      <c r="WEP80" s="876"/>
      <c r="WEQ80" s="876"/>
      <c r="WER80" s="876"/>
      <c r="WES80" s="876"/>
      <c r="WET80" s="876"/>
      <c r="WEU80" s="876"/>
      <c r="WEV80" s="876"/>
      <c r="WEW80" s="876"/>
      <c r="WEX80" s="876"/>
      <c r="WEY80" s="876"/>
      <c r="WEZ80" s="876"/>
      <c r="WFA80" s="876"/>
      <c r="WFB80" s="876"/>
      <c r="WFC80" s="876"/>
      <c r="WFD80" s="876"/>
      <c r="WFE80" s="876"/>
      <c r="WFF80" s="876"/>
      <c r="WFG80" s="876"/>
      <c r="WFH80" s="876"/>
      <c r="WFI80" s="876"/>
      <c r="WFJ80" s="876"/>
      <c r="WFK80" s="876"/>
      <c r="WFL80" s="876"/>
      <c r="WFM80" s="876"/>
      <c r="WFN80" s="876"/>
      <c r="WFO80" s="876"/>
      <c r="WFP80" s="876"/>
      <c r="WFQ80" s="876"/>
      <c r="WFR80" s="876"/>
      <c r="WFS80" s="876"/>
      <c r="WFT80" s="876"/>
      <c r="WFU80" s="876"/>
      <c r="WFV80" s="876"/>
      <c r="WFW80" s="876"/>
      <c r="WFX80" s="876"/>
      <c r="WFY80" s="876"/>
      <c r="WFZ80" s="876"/>
      <c r="WGA80" s="876"/>
      <c r="WGB80" s="876"/>
      <c r="WGC80" s="876"/>
      <c r="WGD80" s="876"/>
      <c r="WGE80" s="876"/>
      <c r="WGF80" s="876"/>
      <c r="WGG80" s="876"/>
      <c r="WGH80" s="876"/>
      <c r="WGI80" s="876"/>
      <c r="WGJ80" s="876"/>
      <c r="WGK80" s="876"/>
      <c r="WGL80" s="876"/>
      <c r="WGM80" s="876"/>
      <c r="WGN80" s="876"/>
      <c r="WGO80" s="876"/>
      <c r="WGP80" s="876"/>
      <c r="WGQ80" s="876"/>
      <c r="WGR80" s="876"/>
      <c r="WGS80" s="876"/>
      <c r="WGT80" s="876"/>
      <c r="WGU80" s="876"/>
      <c r="WGV80" s="876"/>
      <c r="WGW80" s="876"/>
      <c r="WGX80" s="876"/>
      <c r="WGY80" s="876"/>
      <c r="WGZ80" s="876"/>
      <c r="WHA80" s="876"/>
      <c r="WHB80" s="876"/>
      <c r="WHC80" s="876"/>
      <c r="WHD80" s="876"/>
      <c r="WHE80" s="876"/>
      <c r="WHF80" s="876"/>
      <c r="WHG80" s="876"/>
      <c r="WHH80" s="876"/>
      <c r="WHI80" s="876"/>
      <c r="WHJ80" s="876"/>
      <c r="WHK80" s="876"/>
      <c r="WHL80" s="876"/>
      <c r="WHM80" s="876"/>
      <c r="WHN80" s="876"/>
      <c r="WHO80" s="876"/>
      <c r="WHP80" s="876"/>
      <c r="WHQ80" s="876"/>
      <c r="WHR80" s="876"/>
      <c r="WHS80" s="876"/>
      <c r="WHT80" s="876"/>
      <c r="WHU80" s="876"/>
      <c r="WHV80" s="876"/>
      <c r="WHW80" s="876"/>
      <c r="WHX80" s="876"/>
      <c r="WHY80" s="876"/>
      <c r="WHZ80" s="876"/>
      <c r="WIA80" s="876"/>
      <c r="WIB80" s="876"/>
      <c r="WIC80" s="876"/>
      <c r="WID80" s="876"/>
      <c r="WIE80" s="876"/>
      <c r="WIF80" s="876"/>
      <c r="WIG80" s="876"/>
      <c r="WIH80" s="876"/>
      <c r="WII80" s="876"/>
      <c r="WIJ80" s="876"/>
      <c r="WIK80" s="876"/>
      <c r="WIL80" s="876"/>
      <c r="WIM80" s="876"/>
      <c r="WIN80" s="876"/>
      <c r="WIO80" s="876"/>
      <c r="WIP80" s="876"/>
      <c r="WIQ80" s="876"/>
      <c r="WIR80" s="876"/>
      <c r="WIS80" s="876"/>
      <c r="WIT80" s="876"/>
      <c r="WIU80" s="876"/>
      <c r="WIV80" s="876"/>
      <c r="WIW80" s="876"/>
      <c r="WIX80" s="876"/>
      <c r="WIY80" s="876"/>
      <c r="WIZ80" s="876"/>
      <c r="WJA80" s="876"/>
      <c r="WJB80" s="876"/>
      <c r="WJC80" s="876"/>
      <c r="WJD80" s="876"/>
      <c r="WJE80" s="876"/>
      <c r="WJF80" s="876"/>
      <c r="WJG80" s="876"/>
      <c r="WJH80" s="876"/>
      <c r="WJI80" s="876"/>
      <c r="WJJ80" s="876"/>
      <c r="WJK80" s="876"/>
      <c r="WJL80" s="876"/>
      <c r="WJM80" s="876"/>
      <c r="WJN80" s="876"/>
      <c r="WJO80" s="876"/>
      <c r="WJP80" s="876"/>
      <c r="WJQ80" s="876"/>
      <c r="WJR80" s="876"/>
      <c r="WJS80" s="876"/>
      <c r="WJT80" s="876"/>
      <c r="WJU80" s="876"/>
      <c r="WJV80" s="876"/>
      <c r="WJW80" s="876"/>
      <c r="WJX80" s="876"/>
      <c r="WJY80" s="876"/>
      <c r="WJZ80" s="876"/>
      <c r="WKA80" s="876"/>
      <c r="WKB80" s="876"/>
      <c r="WKC80" s="876"/>
      <c r="WKD80" s="876"/>
      <c r="WKE80" s="876"/>
      <c r="WKF80" s="876"/>
      <c r="WKG80" s="876"/>
      <c r="WKH80" s="876"/>
      <c r="WKI80" s="876"/>
      <c r="WKJ80" s="876"/>
      <c r="WKK80" s="876"/>
      <c r="WKL80" s="876"/>
      <c r="WKM80" s="876"/>
      <c r="WKN80" s="876"/>
      <c r="WKO80" s="876"/>
      <c r="WKP80" s="876"/>
      <c r="WKQ80" s="876"/>
      <c r="WKR80" s="876"/>
      <c r="WKS80" s="876"/>
      <c r="WKT80" s="876"/>
      <c r="WKU80" s="876"/>
      <c r="WKV80" s="876"/>
      <c r="WKW80" s="876"/>
      <c r="WKX80" s="876"/>
      <c r="WKY80" s="876"/>
      <c r="WKZ80" s="876"/>
      <c r="WLA80" s="876"/>
      <c r="WLB80" s="876"/>
      <c r="WLC80" s="876"/>
      <c r="WLD80" s="876"/>
      <c r="WLE80" s="876"/>
      <c r="WLF80" s="876"/>
      <c r="WLG80" s="876"/>
      <c r="WLH80" s="876"/>
      <c r="WLI80" s="876"/>
      <c r="WLJ80" s="876"/>
      <c r="WLK80" s="876"/>
      <c r="WLL80" s="876"/>
      <c r="WLM80" s="876"/>
      <c r="WLN80" s="876"/>
      <c r="WLO80" s="876"/>
      <c r="WLP80" s="876"/>
      <c r="WLQ80" s="876"/>
      <c r="WLR80" s="876"/>
      <c r="WLS80" s="876"/>
      <c r="WLT80" s="876"/>
      <c r="WLU80" s="876"/>
      <c r="WLV80" s="876"/>
      <c r="WLW80" s="876"/>
      <c r="WLX80" s="876"/>
      <c r="WLY80" s="876"/>
      <c r="WLZ80" s="876"/>
      <c r="WMA80" s="876"/>
      <c r="WMB80" s="876"/>
      <c r="WMC80" s="876"/>
      <c r="WMD80" s="876"/>
      <c r="WME80" s="876"/>
      <c r="WMF80" s="876"/>
      <c r="WMG80" s="876"/>
      <c r="WMH80" s="876"/>
      <c r="WMI80" s="876"/>
      <c r="WMJ80" s="876"/>
      <c r="WMK80" s="876"/>
      <c r="WML80" s="876"/>
      <c r="WMM80" s="876"/>
      <c r="WMN80" s="876"/>
      <c r="WMO80" s="876"/>
      <c r="WMP80" s="876"/>
      <c r="WMQ80" s="876"/>
      <c r="WMR80" s="876"/>
      <c r="WMS80" s="876"/>
      <c r="WMT80" s="876"/>
      <c r="WMU80" s="876"/>
      <c r="WMV80" s="876"/>
      <c r="WMW80" s="876"/>
      <c r="WMX80" s="876"/>
      <c r="WMY80" s="876"/>
      <c r="WMZ80" s="876"/>
      <c r="WNA80" s="876"/>
      <c r="WNB80" s="876"/>
      <c r="WNC80" s="876"/>
      <c r="WND80" s="876"/>
      <c r="WNE80" s="876"/>
      <c r="WNF80" s="876"/>
      <c r="WNG80" s="876"/>
      <c r="WNH80" s="876"/>
      <c r="WNI80" s="876"/>
      <c r="WNJ80" s="876"/>
      <c r="WNK80" s="876"/>
      <c r="WNL80" s="876"/>
      <c r="WNM80" s="876"/>
      <c r="WNN80" s="876"/>
      <c r="WNO80" s="876"/>
      <c r="WNP80" s="876"/>
      <c r="WNQ80" s="876"/>
      <c r="WNR80" s="876"/>
      <c r="WNS80" s="876"/>
      <c r="WNT80" s="876"/>
      <c r="WNU80" s="876"/>
      <c r="WNV80" s="876"/>
      <c r="WNW80" s="876"/>
      <c r="WNX80" s="876"/>
      <c r="WNY80" s="876"/>
      <c r="WNZ80" s="876"/>
      <c r="WOA80" s="876"/>
      <c r="WOB80" s="876"/>
      <c r="WOC80" s="876"/>
      <c r="WOD80" s="876"/>
      <c r="WOE80" s="876"/>
      <c r="WOF80" s="876"/>
      <c r="WOG80" s="876"/>
      <c r="WOH80" s="876"/>
      <c r="WOI80" s="876"/>
      <c r="WOJ80" s="876"/>
      <c r="WOK80" s="876"/>
      <c r="WOL80" s="876"/>
      <c r="WOM80" s="876"/>
      <c r="WON80" s="876"/>
      <c r="WOO80" s="876"/>
      <c r="WOP80" s="876"/>
      <c r="WOQ80" s="876"/>
      <c r="WOR80" s="876"/>
      <c r="WOS80" s="876"/>
      <c r="WOT80" s="876"/>
      <c r="WOU80" s="876"/>
      <c r="WOV80" s="876"/>
      <c r="WOW80" s="876"/>
      <c r="WOX80" s="876"/>
      <c r="WOY80" s="876"/>
      <c r="WOZ80" s="876"/>
      <c r="WPA80" s="876"/>
      <c r="WPB80" s="876"/>
      <c r="WPC80" s="876"/>
      <c r="WPD80" s="876"/>
      <c r="WPE80" s="876"/>
      <c r="WPF80" s="876"/>
      <c r="WPG80" s="876"/>
      <c r="WPH80" s="876"/>
      <c r="WPI80" s="876"/>
      <c r="WPJ80" s="876"/>
      <c r="WPK80" s="876"/>
      <c r="WPL80" s="876"/>
      <c r="WPM80" s="876"/>
      <c r="WPN80" s="876"/>
      <c r="WPO80" s="876"/>
      <c r="WPP80" s="876"/>
      <c r="WPQ80" s="876"/>
      <c r="WPR80" s="876"/>
      <c r="WPS80" s="876"/>
      <c r="WPT80" s="876"/>
      <c r="WPU80" s="876"/>
      <c r="WPV80" s="876"/>
      <c r="WPW80" s="876"/>
      <c r="WPX80" s="876"/>
      <c r="WPY80" s="876"/>
      <c r="WPZ80" s="876"/>
      <c r="WQA80" s="876"/>
      <c r="WQB80" s="876"/>
      <c r="WQC80" s="876"/>
      <c r="WQD80" s="876"/>
      <c r="WQE80" s="876"/>
      <c r="WQF80" s="876"/>
      <c r="WQG80" s="876"/>
      <c r="WQH80" s="876"/>
      <c r="WQI80" s="876"/>
      <c r="WQJ80" s="876"/>
      <c r="WQK80" s="876"/>
      <c r="WQL80" s="876"/>
      <c r="WQM80" s="876"/>
      <c r="WQN80" s="876"/>
      <c r="WQO80" s="876"/>
      <c r="WQP80" s="876"/>
      <c r="WQQ80" s="876"/>
      <c r="WQR80" s="876"/>
      <c r="WQS80" s="876"/>
      <c r="WQT80" s="876"/>
      <c r="WQU80" s="876"/>
      <c r="WQV80" s="876"/>
      <c r="WQW80" s="876"/>
      <c r="WQX80" s="876"/>
      <c r="WQY80" s="876"/>
      <c r="WQZ80" s="876"/>
      <c r="WRA80" s="876"/>
      <c r="WRB80" s="876"/>
      <c r="WRC80" s="876"/>
      <c r="WRD80" s="876"/>
      <c r="WRE80" s="876"/>
      <c r="WRF80" s="876"/>
      <c r="WRG80" s="876"/>
      <c r="WRH80" s="876"/>
      <c r="WRI80" s="876"/>
      <c r="WRJ80" s="876"/>
      <c r="WRK80" s="876"/>
      <c r="WRL80" s="876"/>
      <c r="WRM80" s="876"/>
      <c r="WRN80" s="876"/>
      <c r="WRO80" s="876"/>
      <c r="WRP80" s="876"/>
      <c r="WRQ80" s="876"/>
      <c r="WRR80" s="876"/>
      <c r="WRS80" s="876"/>
      <c r="WRT80" s="876"/>
      <c r="WRU80" s="876"/>
      <c r="WRV80" s="876"/>
      <c r="WRW80" s="876"/>
      <c r="WRX80" s="876"/>
      <c r="WRY80" s="876"/>
      <c r="WRZ80" s="876"/>
      <c r="WSA80" s="876"/>
      <c r="WSB80" s="876"/>
      <c r="WSC80" s="876"/>
      <c r="WSD80" s="876"/>
      <c r="WSE80" s="876"/>
      <c r="WSF80" s="876"/>
      <c r="WSG80" s="876"/>
      <c r="WSH80" s="876"/>
      <c r="WSI80" s="876"/>
      <c r="WSJ80" s="876"/>
      <c r="WSK80" s="876"/>
      <c r="WSL80" s="876"/>
      <c r="WSM80" s="876"/>
      <c r="WSN80" s="876"/>
      <c r="WSO80" s="876"/>
      <c r="WSP80" s="876"/>
      <c r="WSQ80" s="876"/>
      <c r="WSR80" s="876"/>
      <c r="WSS80" s="876"/>
      <c r="WST80" s="876"/>
      <c r="WSU80" s="876"/>
      <c r="WSV80" s="876"/>
      <c r="WSW80" s="876"/>
      <c r="WSX80" s="876"/>
      <c r="WSY80" s="876"/>
      <c r="WSZ80" s="876"/>
      <c r="WTA80" s="876"/>
      <c r="WTB80" s="876"/>
      <c r="WTC80" s="876"/>
      <c r="WTD80" s="876"/>
      <c r="WTE80" s="876"/>
      <c r="WTF80" s="876"/>
      <c r="WTG80" s="876"/>
      <c r="WTH80" s="876"/>
      <c r="WTI80" s="876"/>
      <c r="WTJ80" s="876"/>
      <c r="WTK80" s="876"/>
      <c r="WTL80" s="876"/>
      <c r="WTM80" s="876"/>
      <c r="WTN80" s="876"/>
      <c r="WTO80" s="876"/>
      <c r="WTP80" s="876"/>
      <c r="WTQ80" s="876"/>
      <c r="WTR80" s="876"/>
      <c r="WTS80" s="876"/>
      <c r="WTT80" s="876"/>
      <c r="WTU80" s="876"/>
      <c r="WTV80" s="876"/>
      <c r="WTW80" s="876"/>
      <c r="WTX80" s="876"/>
      <c r="WTY80" s="876"/>
      <c r="WTZ80" s="876"/>
      <c r="WUA80" s="876"/>
      <c r="WUB80" s="876"/>
      <c r="WUC80" s="876"/>
      <c r="WUD80" s="876"/>
      <c r="WUE80" s="876"/>
      <c r="WUF80" s="876"/>
      <c r="WUG80" s="876"/>
      <c r="WUH80" s="876"/>
      <c r="WUI80" s="876"/>
      <c r="WUJ80" s="876"/>
      <c r="WUK80" s="876"/>
      <c r="WUL80" s="876"/>
      <c r="WUM80" s="876"/>
      <c r="WUN80" s="876"/>
      <c r="WUO80" s="876"/>
      <c r="WUP80" s="876"/>
      <c r="WUQ80" s="876"/>
      <c r="WUR80" s="876"/>
      <c r="WUS80" s="876"/>
      <c r="WUT80" s="876"/>
      <c r="WUU80" s="876"/>
      <c r="WUV80" s="876"/>
      <c r="WUW80" s="876"/>
      <c r="WUX80" s="876"/>
      <c r="WUY80" s="876"/>
      <c r="WUZ80" s="876"/>
      <c r="WVA80" s="876"/>
      <c r="WVB80" s="876"/>
      <c r="WVC80" s="876"/>
      <c r="WVD80" s="876"/>
      <c r="WVE80" s="876"/>
      <c r="WVF80" s="876"/>
      <c r="WVG80" s="876"/>
      <c r="WVH80" s="876"/>
      <c r="WVI80" s="876"/>
      <c r="WVJ80" s="876"/>
      <c r="WVK80" s="876"/>
      <c r="WVL80" s="876"/>
      <c r="WVM80" s="876"/>
      <c r="WVN80" s="876"/>
      <c r="WVO80" s="876"/>
      <c r="WVP80" s="876"/>
      <c r="WVQ80" s="876"/>
      <c r="WVR80" s="876"/>
      <c r="WVS80" s="876"/>
      <c r="WVT80" s="876"/>
      <c r="WVU80" s="876"/>
      <c r="WVV80" s="876"/>
      <c r="WVW80" s="876"/>
      <c r="WVX80" s="876"/>
      <c r="WVY80" s="876"/>
      <c r="WVZ80" s="876"/>
      <c r="WWA80" s="876"/>
      <c r="WWB80" s="876"/>
      <c r="WWC80" s="876"/>
      <c r="WWD80" s="876"/>
      <c r="WWE80" s="876"/>
      <c r="WWF80" s="876"/>
      <c r="WWG80" s="876"/>
      <c r="WWH80" s="876"/>
      <c r="WWI80" s="876"/>
      <c r="WWJ80" s="876"/>
      <c r="WWK80" s="876"/>
      <c r="WWL80" s="876"/>
      <c r="WWM80" s="876"/>
      <c r="WWN80" s="876"/>
      <c r="WWO80" s="876"/>
      <c r="WWP80" s="876"/>
      <c r="WWQ80" s="876"/>
      <c r="WWR80" s="876"/>
      <c r="WWS80" s="876"/>
      <c r="WWT80" s="876"/>
      <c r="WWU80" s="876"/>
      <c r="WWV80" s="876"/>
      <c r="WWW80" s="876"/>
      <c r="WWX80" s="876"/>
      <c r="WWY80" s="876"/>
      <c r="WWZ80" s="876"/>
      <c r="WXA80" s="876"/>
      <c r="WXB80" s="876"/>
      <c r="WXC80" s="876"/>
      <c r="WXD80" s="876"/>
      <c r="WXE80" s="876"/>
      <c r="WXF80" s="876"/>
      <c r="WXG80" s="876"/>
      <c r="WXH80" s="876"/>
      <c r="WXI80" s="876"/>
      <c r="WXJ80" s="876"/>
      <c r="WXK80" s="876"/>
      <c r="WXL80" s="876"/>
      <c r="WXM80" s="876"/>
      <c r="WXN80" s="876"/>
      <c r="WXO80" s="876"/>
      <c r="WXP80" s="876"/>
      <c r="WXQ80" s="876"/>
      <c r="WXR80" s="876"/>
      <c r="WXS80" s="876"/>
      <c r="WXT80" s="876"/>
      <c r="WXU80" s="876"/>
      <c r="WXV80" s="876"/>
      <c r="WXW80" s="876"/>
      <c r="WXX80" s="876"/>
      <c r="WXY80" s="876"/>
      <c r="WXZ80" s="876"/>
      <c r="WYA80" s="876"/>
      <c r="WYB80" s="876"/>
      <c r="WYC80" s="876"/>
      <c r="WYD80" s="876"/>
      <c r="WYE80" s="876"/>
      <c r="WYF80" s="876"/>
      <c r="WYG80" s="876"/>
      <c r="WYH80" s="876"/>
      <c r="WYI80" s="876"/>
      <c r="WYJ80" s="876"/>
      <c r="WYK80" s="876"/>
      <c r="WYL80" s="876"/>
      <c r="WYM80" s="876"/>
      <c r="WYN80" s="876"/>
      <c r="WYO80" s="876"/>
      <c r="WYP80" s="876"/>
      <c r="WYQ80" s="876"/>
      <c r="WYR80" s="876"/>
      <c r="WYS80" s="876"/>
      <c r="WYT80" s="876"/>
      <c r="WYU80" s="876"/>
      <c r="WYV80" s="876"/>
      <c r="WYW80" s="876"/>
      <c r="WYX80" s="876"/>
      <c r="WYY80" s="876"/>
      <c r="WYZ80" s="876"/>
      <c r="WZA80" s="876"/>
      <c r="WZB80" s="876"/>
      <c r="WZC80" s="876"/>
      <c r="WZD80" s="876"/>
      <c r="WZE80" s="876"/>
      <c r="WZF80" s="876"/>
      <c r="WZG80" s="876"/>
      <c r="WZH80" s="876"/>
      <c r="WZI80" s="876"/>
      <c r="WZJ80" s="876"/>
      <c r="WZK80" s="876"/>
      <c r="WZL80" s="876"/>
      <c r="WZM80" s="876"/>
      <c r="WZN80" s="876"/>
      <c r="WZO80" s="876"/>
      <c r="WZP80" s="876"/>
      <c r="WZQ80" s="876"/>
      <c r="WZR80" s="876"/>
      <c r="WZS80" s="876"/>
      <c r="WZT80" s="876"/>
      <c r="WZU80" s="876"/>
      <c r="WZV80" s="876"/>
      <c r="WZW80" s="876"/>
      <c r="WZX80" s="876"/>
      <c r="WZY80" s="876"/>
      <c r="WZZ80" s="876"/>
      <c r="XAA80" s="876"/>
      <c r="XAB80" s="876"/>
      <c r="XAC80" s="876"/>
      <c r="XAD80" s="876"/>
      <c r="XAE80" s="876"/>
      <c r="XAF80" s="876"/>
      <c r="XAG80" s="876"/>
      <c r="XAH80" s="876"/>
      <c r="XAI80" s="876"/>
      <c r="XAJ80" s="876"/>
      <c r="XAK80" s="876"/>
      <c r="XAL80" s="876"/>
      <c r="XAM80" s="876"/>
      <c r="XAN80" s="876"/>
      <c r="XAO80" s="876"/>
      <c r="XAP80" s="876"/>
      <c r="XAQ80" s="876"/>
      <c r="XAR80" s="876"/>
      <c r="XAS80" s="876"/>
      <c r="XAT80" s="876"/>
      <c r="XAU80" s="876"/>
      <c r="XAV80" s="876"/>
      <c r="XAW80" s="876"/>
      <c r="XAX80" s="876"/>
      <c r="XAY80" s="876"/>
      <c r="XAZ80" s="876"/>
      <c r="XBA80" s="876"/>
      <c r="XBB80" s="876"/>
      <c r="XBC80" s="876"/>
      <c r="XBD80" s="876"/>
      <c r="XBE80" s="876"/>
      <c r="XBF80" s="876"/>
      <c r="XBG80" s="876"/>
      <c r="XBH80" s="876"/>
      <c r="XBI80" s="876"/>
      <c r="XBJ80" s="876"/>
      <c r="XBK80" s="876"/>
      <c r="XBL80" s="876"/>
      <c r="XBM80" s="876"/>
      <c r="XBN80" s="876"/>
      <c r="XBO80" s="876"/>
      <c r="XBP80" s="876"/>
      <c r="XBQ80" s="876"/>
      <c r="XBR80" s="876"/>
      <c r="XBS80" s="876"/>
      <c r="XBT80" s="876"/>
      <c r="XBU80" s="876"/>
      <c r="XBV80" s="876"/>
      <c r="XBW80" s="876"/>
      <c r="XBX80" s="876"/>
      <c r="XBY80" s="876"/>
      <c r="XBZ80" s="876"/>
      <c r="XCA80" s="876"/>
      <c r="XCB80" s="876"/>
      <c r="XCC80" s="876"/>
      <c r="XCD80" s="876"/>
      <c r="XCE80" s="876"/>
      <c r="XCF80" s="876"/>
      <c r="XCG80" s="876"/>
      <c r="XCH80" s="876"/>
      <c r="XCI80" s="876"/>
      <c r="XCJ80" s="876"/>
      <c r="XCK80" s="876"/>
      <c r="XCL80" s="876"/>
      <c r="XCM80" s="876"/>
      <c r="XCN80" s="876"/>
      <c r="XCO80" s="876"/>
      <c r="XCP80" s="876"/>
      <c r="XCQ80" s="876"/>
      <c r="XCR80" s="876"/>
      <c r="XCS80" s="876"/>
      <c r="XCT80" s="876"/>
      <c r="XCU80" s="876"/>
      <c r="XCV80" s="876"/>
      <c r="XCW80" s="876"/>
      <c r="XCX80" s="876"/>
      <c r="XCY80" s="876"/>
      <c r="XCZ80" s="876"/>
      <c r="XDA80" s="876"/>
      <c r="XDB80" s="876"/>
      <c r="XDC80" s="876"/>
      <c r="XDD80" s="876"/>
      <c r="XDE80" s="876"/>
      <c r="XDF80" s="876"/>
      <c r="XDG80" s="876"/>
      <c r="XDH80" s="876"/>
      <c r="XDI80" s="876"/>
      <c r="XDJ80" s="876"/>
      <c r="XDK80" s="876"/>
      <c r="XDL80" s="876"/>
      <c r="XDM80" s="876"/>
      <c r="XDN80" s="876"/>
      <c r="XDO80" s="876"/>
      <c r="XDP80" s="876"/>
      <c r="XDQ80" s="876"/>
      <c r="XDR80" s="876"/>
      <c r="XDS80" s="876"/>
      <c r="XDT80" s="876"/>
      <c r="XDU80" s="876"/>
      <c r="XDV80" s="876"/>
      <c r="XDW80" s="876"/>
      <c r="XDX80" s="876"/>
      <c r="XDY80" s="876"/>
      <c r="XDZ80" s="876"/>
      <c r="XEA80" s="876"/>
      <c r="XEB80" s="876"/>
      <c r="XEC80" s="876"/>
      <c r="XED80" s="876"/>
      <c r="XEE80" s="876"/>
      <c r="XEF80" s="876"/>
      <c r="XEG80" s="876"/>
      <c r="XEH80" s="876"/>
      <c r="XEI80" s="876"/>
      <c r="XEJ80" s="876"/>
      <c r="XEK80" s="876"/>
      <c r="XEL80" s="876"/>
      <c r="XEM80" s="876"/>
      <c r="XEN80" s="876"/>
      <c r="XEO80" s="876"/>
      <c r="XEP80" s="876"/>
      <c r="XEQ80" s="876"/>
      <c r="XER80" s="876"/>
      <c r="XES80" s="876"/>
      <c r="XET80" s="876"/>
      <c r="XEU80" s="876"/>
      <c r="XEV80" s="876"/>
      <c r="XEW80" s="876"/>
      <c r="XEX80" s="876"/>
      <c r="XEY80" s="876"/>
      <c r="XEZ80" s="876"/>
      <c r="XFA80" s="876"/>
      <c r="XFB80" s="876"/>
      <c r="XFC80" s="876"/>
      <c r="XFD80" s="876"/>
    </row>
    <row r="81" spans="1:16384" s="877" customFormat="1" ht="12.75" customHeight="1">
      <c r="A81" s="876"/>
      <c r="B81" s="876"/>
      <c r="C81" s="884"/>
      <c r="D81" s="885"/>
      <c r="E81" s="884"/>
      <c r="F81" s="884"/>
      <c r="G81" s="884"/>
      <c r="H81" s="884"/>
      <c r="I81" s="884"/>
      <c r="J81" s="885"/>
      <c r="K81" s="889"/>
      <c r="L81" s="889"/>
      <c r="M81" s="889"/>
      <c r="N81" s="876"/>
      <c r="O81" s="876"/>
      <c r="P81" s="876"/>
      <c r="Q81" s="876"/>
      <c r="R81" s="876"/>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c r="AP81" s="876"/>
      <c r="AQ81" s="876"/>
      <c r="AR81" s="876"/>
      <c r="AS81" s="876"/>
      <c r="AT81" s="876"/>
      <c r="AU81" s="876"/>
      <c r="AV81" s="876"/>
      <c r="AW81" s="876"/>
      <c r="AX81" s="876"/>
      <c r="AY81" s="876"/>
      <c r="AZ81" s="876"/>
      <c r="BA81" s="876"/>
      <c r="BB81" s="876"/>
      <c r="BC81" s="876"/>
      <c r="BD81" s="876"/>
      <c r="BE81" s="876"/>
      <c r="BF81" s="876"/>
      <c r="BG81" s="876"/>
      <c r="BH81" s="876"/>
      <c r="BI81" s="876"/>
      <c r="BJ81" s="876"/>
      <c r="BK81" s="876"/>
      <c r="BL81" s="876"/>
      <c r="BM81" s="876"/>
      <c r="BN81" s="876"/>
      <c r="BO81" s="876"/>
      <c r="BP81" s="876"/>
      <c r="BQ81" s="876"/>
      <c r="BR81" s="876"/>
      <c r="BS81" s="876"/>
      <c r="BT81" s="876"/>
      <c r="BU81" s="876"/>
      <c r="BV81" s="876"/>
      <c r="BW81" s="876"/>
      <c r="BX81" s="876"/>
      <c r="BY81" s="876"/>
      <c r="BZ81" s="876"/>
      <c r="CA81" s="876"/>
      <c r="CB81" s="876"/>
      <c r="CC81" s="876"/>
      <c r="CD81" s="876"/>
      <c r="CE81" s="876"/>
      <c r="CF81" s="876"/>
      <c r="CG81" s="876"/>
      <c r="CH81" s="876"/>
      <c r="CI81" s="876"/>
      <c r="CJ81" s="876"/>
      <c r="CK81" s="876"/>
      <c r="CL81" s="876"/>
      <c r="CM81" s="876"/>
      <c r="CN81" s="876"/>
      <c r="CO81" s="876"/>
      <c r="CP81" s="876"/>
      <c r="CQ81" s="876"/>
      <c r="CR81" s="876"/>
      <c r="CS81" s="876"/>
      <c r="CT81" s="876"/>
      <c r="CU81" s="876"/>
      <c r="CV81" s="876"/>
      <c r="CW81" s="876"/>
      <c r="CX81" s="876"/>
      <c r="CY81" s="876"/>
      <c r="CZ81" s="876"/>
      <c r="DA81" s="876"/>
      <c r="DB81" s="876"/>
      <c r="DC81" s="876"/>
      <c r="DD81" s="876"/>
      <c r="DE81" s="876"/>
      <c r="DF81" s="876"/>
      <c r="DG81" s="876"/>
      <c r="DH81" s="876"/>
      <c r="DI81" s="876"/>
      <c r="DJ81" s="876"/>
      <c r="DK81" s="876"/>
      <c r="DL81" s="876"/>
      <c r="DM81" s="876"/>
      <c r="DN81" s="876"/>
      <c r="DO81" s="876"/>
      <c r="DP81" s="876"/>
      <c r="DQ81" s="876"/>
      <c r="DR81" s="876"/>
      <c r="DS81" s="876"/>
      <c r="DT81" s="876"/>
      <c r="DU81" s="876"/>
      <c r="DV81" s="876"/>
      <c r="DW81" s="876"/>
      <c r="DX81" s="876"/>
      <c r="DY81" s="876"/>
      <c r="DZ81" s="876"/>
      <c r="EA81" s="876"/>
      <c r="EB81" s="876"/>
      <c r="EC81" s="876"/>
      <c r="ED81" s="876"/>
      <c r="EE81" s="876"/>
      <c r="EF81" s="876"/>
      <c r="EG81" s="876"/>
      <c r="EH81" s="876"/>
      <c r="EI81" s="876"/>
      <c r="EJ81" s="876"/>
      <c r="EK81" s="876"/>
      <c r="EL81" s="876"/>
      <c r="EM81" s="876"/>
      <c r="EN81" s="876"/>
      <c r="EO81" s="876"/>
      <c r="EP81" s="876"/>
      <c r="EQ81" s="876"/>
      <c r="ER81" s="876"/>
      <c r="ES81" s="876"/>
      <c r="ET81" s="876"/>
      <c r="EU81" s="876"/>
      <c r="EV81" s="876"/>
      <c r="EW81" s="876"/>
      <c r="EX81" s="876"/>
      <c r="EY81" s="876"/>
      <c r="EZ81" s="876"/>
      <c r="FA81" s="876"/>
      <c r="FB81" s="876"/>
      <c r="FC81" s="876"/>
      <c r="FD81" s="876"/>
      <c r="FE81" s="876"/>
      <c r="FF81" s="876"/>
      <c r="FG81" s="876"/>
      <c r="FH81" s="876"/>
      <c r="FI81" s="876"/>
      <c r="FJ81" s="876"/>
      <c r="FK81" s="876"/>
      <c r="FL81" s="876"/>
      <c r="FM81" s="876"/>
      <c r="FN81" s="876"/>
      <c r="FO81" s="876"/>
      <c r="FP81" s="876"/>
      <c r="FQ81" s="876"/>
      <c r="FR81" s="876"/>
      <c r="FS81" s="876"/>
      <c r="FT81" s="876"/>
      <c r="FU81" s="876"/>
      <c r="FV81" s="876"/>
      <c r="FW81" s="876"/>
      <c r="FX81" s="876"/>
      <c r="FY81" s="876"/>
      <c r="FZ81" s="876"/>
      <c r="GA81" s="876"/>
      <c r="GB81" s="876"/>
      <c r="GC81" s="876"/>
      <c r="GD81" s="876"/>
      <c r="GE81" s="876"/>
      <c r="GF81" s="876"/>
      <c r="GG81" s="876"/>
      <c r="GH81" s="876"/>
      <c r="GI81" s="876"/>
      <c r="GJ81" s="876"/>
      <c r="GK81" s="876"/>
      <c r="GL81" s="876"/>
      <c r="GM81" s="876"/>
      <c r="GN81" s="876"/>
      <c r="GO81" s="876"/>
      <c r="GP81" s="876"/>
      <c r="GQ81" s="876"/>
      <c r="GR81" s="876"/>
      <c r="GS81" s="876"/>
      <c r="GT81" s="876"/>
      <c r="GU81" s="876"/>
      <c r="GV81" s="876"/>
      <c r="GW81" s="876"/>
      <c r="GX81" s="876"/>
      <c r="GY81" s="876"/>
      <c r="GZ81" s="876"/>
      <c r="HA81" s="876"/>
      <c r="HB81" s="876"/>
      <c r="HC81" s="876"/>
      <c r="HD81" s="876"/>
      <c r="HE81" s="876"/>
      <c r="HF81" s="876"/>
      <c r="HG81" s="876"/>
      <c r="HH81" s="876"/>
      <c r="HI81" s="876"/>
      <c r="HJ81" s="876"/>
      <c r="HK81" s="876"/>
      <c r="HL81" s="876"/>
      <c r="HM81" s="876"/>
      <c r="HN81" s="876"/>
      <c r="HO81" s="876"/>
      <c r="HP81" s="876"/>
      <c r="HQ81" s="876"/>
      <c r="HR81" s="876"/>
      <c r="HS81" s="876"/>
      <c r="HT81" s="876"/>
      <c r="HU81" s="876"/>
      <c r="HV81" s="876"/>
      <c r="HW81" s="876"/>
      <c r="HX81" s="876"/>
      <c r="HY81" s="876"/>
      <c r="HZ81" s="876"/>
      <c r="IA81" s="876"/>
      <c r="IB81" s="876"/>
      <c r="IC81" s="876"/>
      <c r="ID81" s="876"/>
      <c r="IE81" s="876"/>
      <c r="IF81" s="876"/>
      <c r="IG81" s="876"/>
      <c r="IH81" s="876"/>
      <c r="II81" s="876"/>
      <c r="IJ81" s="876"/>
      <c r="IK81" s="876"/>
      <c r="IL81" s="876"/>
      <c r="IM81" s="876"/>
      <c r="IN81" s="876"/>
      <c r="IO81" s="876"/>
      <c r="IP81" s="876"/>
      <c r="IQ81" s="876"/>
      <c r="IR81" s="876"/>
      <c r="IS81" s="876"/>
      <c r="IT81" s="876"/>
      <c r="IU81" s="876"/>
      <c r="IV81" s="876"/>
      <c r="IW81" s="876"/>
      <c r="IX81" s="876"/>
      <c r="IY81" s="876"/>
      <c r="IZ81" s="876"/>
      <c r="JA81" s="876"/>
      <c r="JB81" s="876"/>
      <c r="JC81" s="876"/>
      <c r="JD81" s="876"/>
      <c r="JE81" s="876"/>
      <c r="JF81" s="876"/>
      <c r="JG81" s="876"/>
      <c r="JH81" s="876"/>
      <c r="JI81" s="876"/>
      <c r="JJ81" s="876"/>
      <c r="JK81" s="876"/>
      <c r="JL81" s="876"/>
      <c r="JM81" s="876"/>
      <c r="JN81" s="876"/>
      <c r="JO81" s="876"/>
      <c r="JP81" s="876"/>
      <c r="JQ81" s="876"/>
      <c r="JR81" s="876"/>
      <c r="JS81" s="876"/>
      <c r="JT81" s="876"/>
      <c r="JU81" s="876"/>
      <c r="JV81" s="876"/>
      <c r="JW81" s="876"/>
      <c r="JX81" s="876"/>
      <c r="JY81" s="876"/>
      <c r="JZ81" s="876"/>
      <c r="KA81" s="876"/>
      <c r="KB81" s="876"/>
      <c r="KC81" s="876"/>
      <c r="KD81" s="876"/>
      <c r="KE81" s="876"/>
      <c r="KF81" s="876"/>
      <c r="KG81" s="876"/>
      <c r="KH81" s="876"/>
      <c r="KI81" s="876"/>
      <c r="KJ81" s="876"/>
      <c r="KK81" s="876"/>
      <c r="KL81" s="876"/>
      <c r="KM81" s="876"/>
      <c r="KN81" s="876"/>
      <c r="KO81" s="876"/>
      <c r="KP81" s="876"/>
      <c r="KQ81" s="876"/>
      <c r="KR81" s="876"/>
      <c r="KS81" s="876"/>
      <c r="KT81" s="876"/>
      <c r="KU81" s="876"/>
      <c r="KV81" s="876"/>
      <c r="KW81" s="876"/>
      <c r="KX81" s="876"/>
      <c r="KY81" s="876"/>
      <c r="KZ81" s="876"/>
      <c r="LA81" s="876"/>
      <c r="LB81" s="876"/>
      <c r="LC81" s="876"/>
      <c r="LD81" s="876"/>
      <c r="LE81" s="876"/>
      <c r="LF81" s="876"/>
      <c r="LG81" s="876"/>
      <c r="LH81" s="876"/>
      <c r="LI81" s="876"/>
      <c r="LJ81" s="876"/>
      <c r="LK81" s="876"/>
      <c r="LL81" s="876"/>
      <c r="LM81" s="876"/>
      <c r="LN81" s="876"/>
      <c r="LO81" s="876"/>
      <c r="LP81" s="876"/>
      <c r="LQ81" s="876"/>
      <c r="LR81" s="876"/>
      <c r="LS81" s="876"/>
      <c r="LT81" s="876"/>
      <c r="LU81" s="876"/>
      <c r="LV81" s="876"/>
      <c r="LW81" s="876"/>
      <c r="LX81" s="876"/>
      <c r="LY81" s="876"/>
      <c r="LZ81" s="876"/>
      <c r="MA81" s="876"/>
      <c r="MB81" s="876"/>
      <c r="MC81" s="876"/>
      <c r="MD81" s="876"/>
      <c r="ME81" s="876"/>
      <c r="MF81" s="876"/>
      <c r="MG81" s="876"/>
      <c r="MH81" s="876"/>
      <c r="MI81" s="876"/>
      <c r="MJ81" s="876"/>
      <c r="MK81" s="876"/>
      <c r="ML81" s="876"/>
      <c r="MM81" s="876"/>
      <c r="MN81" s="876"/>
      <c r="MO81" s="876"/>
      <c r="MP81" s="876"/>
      <c r="MQ81" s="876"/>
      <c r="MR81" s="876"/>
      <c r="MS81" s="876"/>
      <c r="MT81" s="876"/>
      <c r="MU81" s="876"/>
      <c r="MV81" s="876"/>
      <c r="MW81" s="876"/>
      <c r="MX81" s="876"/>
      <c r="MY81" s="876"/>
      <c r="MZ81" s="876"/>
      <c r="NA81" s="876"/>
      <c r="NB81" s="876"/>
      <c r="NC81" s="876"/>
      <c r="ND81" s="876"/>
      <c r="NE81" s="876"/>
      <c r="NF81" s="876"/>
      <c r="NG81" s="876"/>
      <c r="NH81" s="876"/>
      <c r="NI81" s="876"/>
      <c r="NJ81" s="876"/>
      <c r="NK81" s="876"/>
      <c r="NL81" s="876"/>
      <c r="NM81" s="876"/>
      <c r="NN81" s="876"/>
      <c r="NO81" s="876"/>
      <c r="NP81" s="876"/>
      <c r="NQ81" s="876"/>
      <c r="NR81" s="876"/>
      <c r="NS81" s="876"/>
      <c r="NT81" s="876"/>
      <c r="NU81" s="876"/>
      <c r="NV81" s="876"/>
      <c r="NW81" s="876"/>
      <c r="NX81" s="876"/>
      <c r="NY81" s="876"/>
      <c r="NZ81" s="876"/>
      <c r="OA81" s="876"/>
      <c r="OB81" s="876"/>
      <c r="OC81" s="876"/>
      <c r="OD81" s="876"/>
      <c r="OE81" s="876"/>
      <c r="OF81" s="876"/>
      <c r="OG81" s="876"/>
      <c r="OH81" s="876"/>
      <c r="OI81" s="876"/>
      <c r="OJ81" s="876"/>
      <c r="OK81" s="876"/>
      <c r="OL81" s="876"/>
      <c r="OM81" s="876"/>
      <c r="ON81" s="876"/>
      <c r="OO81" s="876"/>
      <c r="OP81" s="876"/>
      <c r="OQ81" s="876"/>
      <c r="OR81" s="876"/>
      <c r="OS81" s="876"/>
      <c r="OT81" s="876"/>
      <c r="OU81" s="876"/>
      <c r="OV81" s="876"/>
      <c r="OW81" s="876"/>
      <c r="OX81" s="876"/>
      <c r="OY81" s="876"/>
      <c r="OZ81" s="876"/>
      <c r="PA81" s="876"/>
      <c r="PB81" s="876"/>
      <c r="PC81" s="876"/>
      <c r="PD81" s="876"/>
      <c r="PE81" s="876"/>
      <c r="PF81" s="876"/>
      <c r="PG81" s="876"/>
      <c r="PH81" s="876"/>
      <c r="PI81" s="876"/>
      <c r="PJ81" s="876"/>
      <c r="PK81" s="876"/>
      <c r="PL81" s="876"/>
      <c r="PM81" s="876"/>
      <c r="PN81" s="876"/>
      <c r="PO81" s="876"/>
      <c r="PP81" s="876"/>
      <c r="PQ81" s="876"/>
      <c r="PR81" s="876"/>
      <c r="PS81" s="876"/>
      <c r="PT81" s="876"/>
      <c r="PU81" s="876"/>
      <c r="PV81" s="876"/>
      <c r="PW81" s="876"/>
      <c r="PX81" s="876"/>
      <c r="PY81" s="876"/>
      <c r="PZ81" s="876"/>
      <c r="QA81" s="876"/>
      <c r="QB81" s="876"/>
      <c r="QC81" s="876"/>
      <c r="QD81" s="876"/>
      <c r="QE81" s="876"/>
      <c r="QF81" s="876"/>
      <c r="QG81" s="876"/>
      <c r="QH81" s="876"/>
      <c r="QI81" s="876"/>
      <c r="QJ81" s="876"/>
      <c r="QK81" s="876"/>
      <c r="QL81" s="876"/>
      <c r="QM81" s="876"/>
      <c r="QN81" s="876"/>
      <c r="QO81" s="876"/>
      <c r="QP81" s="876"/>
      <c r="QQ81" s="876"/>
      <c r="QR81" s="876"/>
      <c r="QS81" s="876"/>
      <c r="QT81" s="876"/>
      <c r="QU81" s="876"/>
      <c r="QV81" s="876"/>
      <c r="QW81" s="876"/>
      <c r="QX81" s="876"/>
      <c r="QY81" s="876"/>
      <c r="QZ81" s="876"/>
      <c r="RA81" s="876"/>
      <c r="RB81" s="876"/>
      <c r="RC81" s="876"/>
      <c r="RD81" s="876"/>
      <c r="RE81" s="876"/>
      <c r="RF81" s="876"/>
      <c r="RG81" s="876"/>
      <c r="RH81" s="876"/>
      <c r="RI81" s="876"/>
      <c r="RJ81" s="876"/>
      <c r="RK81" s="876"/>
      <c r="RL81" s="876"/>
      <c r="RM81" s="876"/>
      <c r="RN81" s="876"/>
      <c r="RO81" s="876"/>
      <c r="RP81" s="876"/>
      <c r="RQ81" s="876"/>
      <c r="RR81" s="876"/>
      <c r="RS81" s="876"/>
      <c r="RT81" s="876"/>
      <c r="RU81" s="876"/>
      <c r="RV81" s="876"/>
      <c r="RW81" s="876"/>
      <c r="RX81" s="876"/>
      <c r="RY81" s="876"/>
      <c r="RZ81" s="876"/>
      <c r="SA81" s="876"/>
      <c r="SB81" s="876"/>
      <c r="SC81" s="876"/>
      <c r="SD81" s="876"/>
      <c r="SE81" s="876"/>
      <c r="SF81" s="876"/>
      <c r="SG81" s="876"/>
      <c r="SH81" s="876"/>
      <c r="SI81" s="876"/>
      <c r="SJ81" s="876"/>
      <c r="SK81" s="876"/>
      <c r="SL81" s="876"/>
      <c r="SM81" s="876"/>
      <c r="SN81" s="876"/>
      <c r="SO81" s="876"/>
      <c r="SP81" s="876"/>
      <c r="SQ81" s="876"/>
      <c r="SR81" s="876"/>
      <c r="SS81" s="876"/>
      <c r="ST81" s="876"/>
      <c r="SU81" s="876"/>
      <c r="SV81" s="876"/>
      <c r="SW81" s="876"/>
      <c r="SX81" s="876"/>
      <c r="SY81" s="876"/>
      <c r="SZ81" s="876"/>
      <c r="TA81" s="876"/>
      <c r="TB81" s="876"/>
      <c r="TC81" s="876"/>
      <c r="TD81" s="876"/>
      <c r="TE81" s="876"/>
      <c r="TF81" s="876"/>
      <c r="TG81" s="876"/>
      <c r="TH81" s="876"/>
      <c r="TI81" s="876"/>
      <c r="TJ81" s="876"/>
      <c r="TK81" s="876"/>
      <c r="TL81" s="876"/>
      <c r="TM81" s="876"/>
      <c r="TN81" s="876"/>
      <c r="TO81" s="876"/>
      <c r="TP81" s="876"/>
      <c r="TQ81" s="876"/>
      <c r="TR81" s="876"/>
      <c r="TS81" s="876"/>
      <c r="TT81" s="876"/>
      <c r="TU81" s="876"/>
      <c r="TV81" s="876"/>
      <c r="TW81" s="876"/>
      <c r="TX81" s="876"/>
      <c r="TY81" s="876"/>
      <c r="TZ81" s="876"/>
      <c r="UA81" s="876"/>
      <c r="UB81" s="876"/>
      <c r="UC81" s="876"/>
      <c r="UD81" s="876"/>
      <c r="UE81" s="876"/>
      <c r="UF81" s="876"/>
      <c r="UG81" s="876"/>
      <c r="UH81" s="876"/>
      <c r="UI81" s="876"/>
      <c r="UJ81" s="876"/>
      <c r="UK81" s="876"/>
      <c r="UL81" s="876"/>
      <c r="UM81" s="876"/>
      <c r="UN81" s="876"/>
      <c r="UO81" s="876"/>
      <c r="UP81" s="876"/>
      <c r="UQ81" s="876"/>
      <c r="UR81" s="876"/>
      <c r="US81" s="876"/>
      <c r="UT81" s="876"/>
      <c r="UU81" s="876"/>
      <c r="UV81" s="876"/>
      <c r="UW81" s="876"/>
      <c r="UX81" s="876"/>
      <c r="UY81" s="876"/>
      <c r="UZ81" s="876"/>
      <c r="VA81" s="876"/>
      <c r="VB81" s="876"/>
      <c r="VC81" s="876"/>
      <c r="VD81" s="876"/>
      <c r="VE81" s="876"/>
      <c r="VF81" s="876"/>
      <c r="VG81" s="876"/>
      <c r="VH81" s="876"/>
      <c r="VI81" s="876"/>
      <c r="VJ81" s="876"/>
      <c r="VK81" s="876"/>
      <c r="VL81" s="876"/>
      <c r="VM81" s="876"/>
      <c r="VN81" s="876"/>
      <c r="VO81" s="876"/>
      <c r="VP81" s="876"/>
      <c r="VQ81" s="876"/>
      <c r="VR81" s="876"/>
      <c r="VS81" s="876"/>
      <c r="VT81" s="876"/>
      <c r="VU81" s="876"/>
      <c r="VV81" s="876"/>
      <c r="VW81" s="876"/>
      <c r="VX81" s="876"/>
      <c r="VY81" s="876"/>
      <c r="VZ81" s="876"/>
      <c r="WA81" s="876"/>
      <c r="WB81" s="876"/>
      <c r="WC81" s="876"/>
      <c r="WD81" s="876"/>
      <c r="WE81" s="876"/>
      <c r="WF81" s="876"/>
      <c r="WG81" s="876"/>
      <c r="WH81" s="876"/>
      <c r="WI81" s="876"/>
      <c r="WJ81" s="876"/>
      <c r="WK81" s="876"/>
      <c r="WL81" s="876"/>
      <c r="WM81" s="876"/>
      <c r="WN81" s="876"/>
      <c r="WO81" s="876"/>
      <c r="WP81" s="876"/>
      <c r="WQ81" s="876"/>
      <c r="WR81" s="876"/>
      <c r="WS81" s="876"/>
      <c r="WT81" s="876"/>
      <c r="WU81" s="876"/>
      <c r="WV81" s="876"/>
      <c r="WW81" s="876"/>
      <c r="WX81" s="876"/>
      <c r="WY81" s="876"/>
      <c r="WZ81" s="876"/>
      <c r="XA81" s="876"/>
      <c r="XB81" s="876"/>
      <c r="XC81" s="876"/>
      <c r="XD81" s="876"/>
      <c r="XE81" s="876"/>
      <c r="XF81" s="876"/>
      <c r="XG81" s="876"/>
      <c r="XH81" s="876"/>
      <c r="XI81" s="876"/>
      <c r="XJ81" s="876"/>
      <c r="XK81" s="876"/>
      <c r="XL81" s="876"/>
      <c r="XM81" s="876"/>
      <c r="XN81" s="876"/>
      <c r="XO81" s="876"/>
      <c r="XP81" s="876"/>
      <c r="XQ81" s="876"/>
      <c r="XR81" s="876"/>
      <c r="XS81" s="876"/>
      <c r="XT81" s="876"/>
      <c r="XU81" s="876"/>
      <c r="XV81" s="876"/>
      <c r="XW81" s="876"/>
      <c r="XX81" s="876"/>
      <c r="XY81" s="876"/>
      <c r="XZ81" s="876"/>
      <c r="YA81" s="876"/>
      <c r="YB81" s="876"/>
      <c r="YC81" s="876"/>
      <c r="YD81" s="876"/>
      <c r="YE81" s="876"/>
      <c r="YF81" s="876"/>
      <c r="YG81" s="876"/>
      <c r="YH81" s="876"/>
      <c r="YI81" s="876"/>
      <c r="YJ81" s="876"/>
      <c r="YK81" s="876"/>
      <c r="YL81" s="876"/>
      <c r="YM81" s="876"/>
      <c r="YN81" s="876"/>
      <c r="YO81" s="876"/>
      <c r="YP81" s="876"/>
      <c r="YQ81" s="876"/>
      <c r="YR81" s="876"/>
      <c r="YS81" s="876"/>
      <c r="YT81" s="876"/>
      <c r="YU81" s="876"/>
      <c r="YV81" s="876"/>
      <c r="YW81" s="876"/>
      <c r="YX81" s="876"/>
      <c r="YY81" s="876"/>
      <c r="YZ81" s="876"/>
      <c r="ZA81" s="876"/>
      <c r="ZB81" s="876"/>
      <c r="ZC81" s="876"/>
      <c r="ZD81" s="876"/>
      <c r="ZE81" s="876"/>
      <c r="ZF81" s="876"/>
      <c r="ZG81" s="876"/>
      <c r="ZH81" s="876"/>
      <c r="ZI81" s="876"/>
      <c r="ZJ81" s="876"/>
      <c r="ZK81" s="876"/>
      <c r="ZL81" s="876"/>
      <c r="ZM81" s="876"/>
      <c r="ZN81" s="876"/>
      <c r="ZO81" s="876"/>
      <c r="ZP81" s="876"/>
      <c r="ZQ81" s="876"/>
      <c r="ZR81" s="876"/>
      <c r="ZS81" s="876"/>
      <c r="ZT81" s="876"/>
      <c r="ZU81" s="876"/>
      <c r="ZV81" s="876"/>
      <c r="ZW81" s="876"/>
      <c r="ZX81" s="876"/>
      <c r="ZY81" s="876"/>
      <c r="ZZ81" s="876"/>
      <c r="AAA81" s="876"/>
      <c r="AAB81" s="876"/>
      <c r="AAC81" s="876"/>
      <c r="AAD81" s="876"/>
      <c r="AAE81" s="876"/>
      <c r="AAF81" s="876"/>
      <c r="AAG81" s="876"/>
      <c r="AAH81" s="876"/>
      <c r="AAI81" s="876"/>
      <c r="AAJ81" s="876"/>
      <c r="AAK81" s="876"/>
      <c r="AAL81" s="876"/>
      <c r="AAM81" s="876"/>
      <c r="AAN81" s="876"/>
      <c r="AAO81" s="876"/>
      <c r="AAP81" s="876"/>
      <c r="AAQ81" s="876"/>
      <c r="AAR81" s="876"/>
      <c r="AAS81" s="876"/>
      <c r="AAT81" s="876"/>
      <c r="AAU81" s="876"/>
      <c r="AAV81" s="876"/>
      <c r="AAW81" s="876"/>
      <c r="AAX81" s="876"/>
      <c r="AAY81" s="876"/>
      <c r="AAZ81" s="876"/>
      <c r="ABA81" s="876"/>
      <c r="ABB81" s="876"/>
      <c r="ABC81" s="876"/>
      <c r="ABD81" s="876"/>
      <c r="ABE81" s="876"/>
      <c r="ABF81" s="876"/>
      <c r="ABG81" s="876"/>
      <c r="ABH81" s="876"/>
      <c r="ABI81" s="876"/>
      <c r="ABJ81" s="876"/>
      <c r="ABK81" s="876"/>
      <c r="ABL81" s="876"/>
      <c r="ABM81" s="876"/>
      <c r="ABN81" s="876"/>
      <c r="ABO81" s="876"/>
      <c r="ABP81" s="876"/>
      <c r="ABQ81" s="876"/>
      <c r="ABR81" s="876"/>
      <c r="ABS81" s="876"/>
      <c r="ABT81" s="876"/>
      <c r="ABU81" s="876"/>
      <c r="ABV81" s="876"/>
      <c r="ABW81" s="876"/>
      <c r="ABX81" s="876"/>
      <c r="ABY81" s="876"/>
      <c r="ABZ81" s="876"/>
      <c r="ACA81" s="876"/>
      <c r="ACB81" s="876"/>
      <c r="ACC81" s="876"/>
      <c r="ACD81" s="876"/>
      <c r="ACE81" s="876"/>
      <c r="ACF81" s="876"/>
      <c r="ACG81" s="876"/>
      <c r="ACH81" s="876"/>
      <c r="ACI81" s="876"/>
      <c r="ACJ81" s="876"/>
      <c r="ACK81" s="876"/>
      <c r="ACL81" s="876"/>
      <c r="ACM81" s="876"/>
      <c r="ACN81" s="876"/>
      <c r="ACO81" s="876"/>
      <c r="ACP81" s="876"/>
      <c r="ACQ81" s="876"/>
      <c r="ACR81" s="876"/>
      <c r="ACS81" s="876"/>
      <c r="ACT81" s="876"/>
      <c r="ACU81" s="876"/>
      <c r="ACV81" s="876"/>
      <c r="ACW81" s="876"/>
      <c r="ACX81" s="876"/>
      <c r="ACY81" s="876"/>
      <c r="ACZ81" s="876"/>
      <c r="ADA81" s="876"/>
      <c r="ADB81" s="876"/>
      <c r="ADC81" s="876"/>
      <c r="ADD81" s="876"/>
      <c r="ADE81" s="876"/>
      <c r="ADF81" s="876"/>
      <c r="ADG81" s="876"/>
      <c r="ADH81" s="876"/>
      <c r="ADI81" s="876"/>
      <c r="ADJ81" s="876"/>
      <c r="ADK81" s="876"/>
      <c r="ADL81" s="876"/>
      <c r="ADM81" s="876"/>
      <c r="ADN81" s="876"/>
      <c r="ADO81" s="876"/>
      <c r="ADP81" s="876"/>
      <c r="ADQ81" s="876"/>
      <c r="ADR81" s="876"/>
      <c r="ADS81" s="876"/>
      <c r="ADT81" s="876"/>
      <c r="ADU81" s="876"/>
      <c r="ADV81" s="876"/>
      <c r="ADW81" s="876"/>
      <c r="ADX81" s="876"/>
      <c r="ADY81" s="876"/>
      <c r="ADZ81" s="876"/>
      <c r="AEA81" s="876"/>
      <c r="AEB81" s="876"/>
      <c r="AEC81" s="876"/>
      <c r="AED81" s="876"/>
      <c r="AEE81" s="876"/>
      <c r="AEF81" s="876"/>
      <c r="AEG81" s="876"/>
      <c r="AEH81" s="876"/>
      <c r="AEI81" s="876"/>
      <c r="AEJ81" s="876"/>
      <c r="AEK81" s="876"/>
      <c r="AEL81" s="876"/>
      <c r="AEM81" s="876"/>
      <c r="AEN81" s="876"/>
      <c r="AEO81" s="876"/>
      <c r="AEP81" s="876"/>
      <c r="AEQ81" s="876"/>
      <c r="AER81" s="876"/>
      <c r="AES81" s="876"/>
      <c r="AET81" s="876"/>
      <c r="AEU81" s="876"/>
      <c r="AEV81" s="876"/>
      <c r="AEW81" s="876"/>
      <c r="AEX81" s="876"/>
      <c r="AEY81" s="876"/>
      <c r="AEZ81" s="876"/>
      <c r="AFA81" s="876"/>
      <c r="AFB81" s="876"/>
      <c r="AFC81" s="876"/>
      <c r="AFD81" s="876"/>
      <c r="AFE81" s="876"/>
      <c r="AFF81" s="876"/>
      <c r="AFG81" s="876"/>
      <c r="AFH81" s="876"/>
      <c r="AFI81" s="876"/>
      <c r="AFJ81" s="876"/>
      <c r="AFK81" s="876"/>
      <c r="AFL81" s="876"/>
      <c r="AFM81" s="876"/>
      <c r="AFN81" s="876"/>
      <c r="AFO81" s="876"/>
      <c r="AFP81" s="876"/>
      <c r="AFQ81" s="876"/>
      <c r="AFR81" s="876"/>
      <c r="AFS81" s="876"/>
      <c r="AFT81" s="876"/>
      <c r="AFU81" s="876"/>
      <c r="AFV81" s="876"/>
      <c r="AFW81" s="876"/>
      <c r="AFX81" s="876"/>
      <c r="AFY81" s="876"/>
      <c r="AFZ81" s="876"/>
      <c r="AGA81" s="876"/>
      <c r="AGB81" s="876"/>
      <c r="AGC81" s="876"/>
      <c r="AGD81" s="876"/>
      <c r="AGE81" s="876"/>
      <c r="AGF81" s="876"/>
      <c r="AGG81" s="876"/>
      <c r="AGH81" s="876"/>
      <c r="AGI81" s="876"/>
      <c r="AGJ81" s="876"/>
      <c r="AGK81" s="876"/>
      <c r="AGL81" s="876"/>
      <c r="AGM81" s="876"/>
      <c r="AGN81" s="876"/>
      <c r="AGO81" s="876"/>
      <c r="AGP81" s="876"/>
      <c r="AGQ81" s="876"/>
      <c r="AGR81" s="876"/>
      <c r="AGS81" s="876"/>
      <c r="AGT81" s="876"/>
      <c r="AGU81" s="876"/>
      <c r="AGV81" s="876"/>
      <c r="AGW81" s="876"/>
      <c r="AGX81" s="876"/>
      <c r="AGY81" s="876"/>
      <c r="AGZ81" s="876"/>
      <c r="AHA81" s="876"/>
      <c r="AHB81" s="876"/>
      <c r="AHC81" s="876"/>
      <c r="AHD81" s="876"/>
      <c r="AHE81" s="876"/>
      <c r="AHF81" s="876"/>
      <c r="AHG81" s="876"/>
      <c r="AHH81" s="876"/>
      <c r="AHI81" s="876"/>
      <c r="AHJ81" s="876"/>
      <c r="AHK81" s="876"/>
      <c r="AHL81" s="876"/>
      <c r="AHM81" s="876"/>
      <c r="AHN81" s="876"/>
      <c r="AHO81" s="876"/>
      <c r="AHP81" s="876"/>
      <c r="AHQ81" s="876"/>
      <c r="AHR81" s="876"/>
      <c r="AHS81" s="876"/>
      <c r="AHT81" s="876"/>
      <c r="AHU81" s="876"/>
      <c r="AHV81" s="876"/>
      <c r="AHW81" s="876"/>
      <c r="AHX81" s="876"/>
      <c r="AHY81" s="876"/>
      <c r="AHZ81" s="876"/>
      <c r="AIA81" s="876"/>
      <c r="AIB81" s="876"/>
      <c r="AIC81" s="876"/>
      <c r="AID81" s="876"/>
      <c r="AIE81" s="876"/>
      <c r="AIF81" s="876"/>
      <c r="AIG81" s="876"/>
      <c r="AIH81" s="876"/>
      <c r="AII81" s="876"/>
      <c r="AIJ81" s="876"/>
      <c r="AIK81" s="876"/>
      <c r="AIL81" s="876"/>
      <c r="AIM81" s="876"/>
      <c r="AIN81" s="876"/>
      <c r="AIO81" s="876"/>
      <c r="AIP81" s="876"/>
      <c r="AIQ81" s="876"/>
      <c r="AIR81" s="876"/>
      <c r="AIS81" s="876"/>
      <c r="AIT81" s="876"/>
      <c r="AIU81" s="876"/>
      <c r="AIV81" s="876"/>
      <c r="AIW81" s="876"/>
      <c r="AIX81" s="876"/>
      <c r="AIY81" s="876"/>
      <c r="AIZ81" s="876"/>
      <c r="AJA81" s="876"/>
      <c r="AJB81" s="876"/>
      <c r="AJC81" s="876"/>
      <c r="AJD81" s="876"/>
      <c r="AJE81" s="876"/>
      <c r="AJF81" s="876"/>
      <c r="AJG81" s="876"/>
      <c r="AJH81" s="876"/>
      <c r="AJI81" s="876"/>
      <c r="AJJ81" s="876"/>
      <c r="AJK81" s="876"/>
      <c r="AJL81" s="876"/>
      <c r="AJM81" s="876"/>
      <c r="AJN81" s="876"/>
      <c r="AJO81" s="876"/>
      <c r="AJP81" s="876"/>
      <c r="AJQ81" s="876"/>
      <c r="AJR81" s="876"/>
      <c r="AJS81" s="876"/>
      <c r="AJT81" s="876"/>
      <c r="AJU81" s="876"/>
      <c r="AJV81" s="876"/>
      <c r="AJW81" s="876"/>
      <c r="AJX81" s="876"/>
      <c r="AJY81" s="876"/>
      <c r="AJZ81" s="876"/>
      <c r="AKA81" s="876"/>
      <c r="AKB81" s="876"/>
      <c r="AKC81" s="876"/>
      <c r="AKD81" s="876"/>
      <c r="AKE81" s="876"/>
      <c r="AKF81" s="876"/>
      <c r="AKG81" s="876"/>
      <c r="AKH81" s="876"/>
      <c r="AKI81" s="876"/>
      <c r="AKJ81" s="876"/>
      <c r="AKK81" s="876"/>
      <c r="AKL81" s="876"/>
      <c r="AKM81" s="876"/>
      <c r="AKN81" s="876"/>
      <c r="AKO81" s="876"/>
      <c r="AKP81" s="876"/>
      <c r="AKQ81" s="876"/>
      <c r="AKR81" s="876"/>
      <c r="AKS81" s="876"/>
      <c r="AKT81" s="876"/>
      <c r="AKU81" s="876"/>
      <c r="AKV81" s="876"/>
      <c r="AKW81" s="876"/>
      <c r="AKX81" s="876"/>
      <c r="AKY81" s="876"/>
      <c r="AKZ81" s="876"/>
      <c r="ALA81" s="876"/>
      <c r="ALB81" s="876"/>
      <c r="ALC81" s="876"/>
      <c r="ALD81" s="876"/>
      <c r="ALE81" s="876"/>
      <c r="ALF81" s="876"/>
      <c r="ALG81" s="876"/>
      <c r="ALH81" s="876"/>
      <c r="ALI81" s="876"/>
      <c r="ALJ81" s="876"/>
      <c r="ALK81" s="876"/>
      <c r="ALL81" s="876"/>
      <c r="ALM81" s="876"/>
      <c r="ALN81" s="876"/>
      <c r="ALO81" s="876"/>
      <c r="ALP81" s="876"/>
      <c r="ALQ81" s="876"/>
      <c r="ALR81" s="876"/>
      <c r="ALS81" s="876"/>
      <c r="ALT81" s="876"/>
      <c r="ALU81" s="876"/>
      <c r="ALV81" s="876"/>
      <c r="ALW81" s="876"/>
      <c r="ALX81" s="876"/>
      <c r="ALY81" s="876"/>
      <c r="ALZ81" s="876"/>
      <c r="AMA81" s="876"/>
      <c r="AMB81" s="876"/>
      <c r="AMC81" s="876"/>
      <c r="AMD81" s="876"/>
      <c r="AME81" s="876"/>
      <c r="AMF81" s="876"/>
      <c r="AMG81" s="876"/>
      <c r="AMH81" s="876"/>
      <c r="AMI81" s="876"/>
      <c r="AMJ81" s="876"/>
      <c r="AMK81" s="876"/>
      <c r="AML81" s="876"/>
      <c r="AMM81" s="876"/>
      <c r="AMN81" s="876"/>
      <c r="AMO81" s="876"/>
      <c r="AMP81" s="876"/>
      <c r="AMQ81" s="876"/>
      <c r="AMR81" s="876"/>
      <c r="AMS81" s="876"/>
      <c r="AMT81" s="876"/>
      <c r="AMU81" s="876"/>
      <c r="AMV81" s="876"/>
      <c r="AMW81" s="876"/>
      <c r="AMX81" s="876"/>
      <c r="AMY81" s="876"/>
      <c r="AMZ81" s="876"/>
      <c r="ANA81" s="876"/>
      <c r="ANB81" s="876"/>
      <c r="ANC81" s="876"/>
      <c r="AND81" s="876"/>
      <c r="ANE81" s="876"/>
      <c r="ANF81" s="876"/>
      <c r="ANG81" s="876"/>
      <c r="ANH81" s="876"/>
      <c r="ANI81" s="876"/>
      <c r="ANJ81" s="876"/>
      <c r="ANK81" s="876"/>
      <c r="ANL81" s="876"/>
      <c r="ANM81" s="876"/>
      <c r="ANN81" s="876"/>
      <c r="ANO81" s="876"/>
      <c r="ANP81" s="876"/>
      <c r="ANQ81" s="876"/>
      <c r="ANR81" s="876"/>
      <c r="ANS81" s="876"/>
      <c r="ANT81" s="876"/>
      <c r="ANU81" s="876"/>
      <c r="ANV81" s="876"/>
      <c r="ANW81" s="876"/>
      <c r="ANX81" s="876"/>
      <c r="ANY81" s="876"/>
      <c r="ANZ81" s="876"/>
      <c r="AOA81" s="876"/>
      <c r="AOB81" s="876"/>
      <c r="AOC81" s="876"/>
      <c r="AOD81" s="876"/>
      <c r="AOE81" s="876"/>
      <c r="AOF81" s="876"/>
      <c r="AOG81" s="876"/>
      <c r="AOH81" s="876"/>
      <c r="AOI81" s="876"/>
      <c r="AOJ81" s="876"/>
      <c r="AOK81" s="876"/>
      <c r="AOL81" s="876"/>
      <c r="AOM81" s="876"/>
      <c r="AON81" s="876"/>
      <c r="AOO81" s="876"/>
      <c r="AOP81" s="876"/>
      <c r="AOQ81" s="876"/>
      <c r="AOR81" s="876"/>
      <c r="AOS81" s="876"/>
      <c r="AOT81" s="876"/>
      <c r="AOU81" s="876"/>
      <c r="AOV81" s="876"/>
      <c r="AOW81" s="876"/>
      <c r="AOX81" s="876"/>
      <c r="AOY81" s="876"/>
      <c r="AOZ81" s="876"/>
      <c r="APA81" s="876"/>
      <c r="APB81" s="876"/>
      <c r="APC81" s="876"/>
      <c r="APD81" s="876"/>
      <c r="APE81" s="876"/>
      <c r="APF81" s="876"/>
      <c r="APG81" s="876"/>
      <c r="APH81" s="876"/>
      <c r="API81" s="876"/>
      <c r="APJ81" s="876"/>
      <c r="APK81" s="876"/>
      <c r="APL81" s="876"/>
      <c r="APM81" s="876"/>
      <c r="APN81" s="876"/>
      <c r="APO81" s="876"/>
      <c r="APP81" s="876"/>
      <c r="APQ81" s="876"/>
      <c r="APR81" s="876"/>
      <c r="APS81" s="876"/>
      <c r="APT81" s="876"/>
      <c r="APU81" s="876"/>
      <c r="APV81" s="876"/>
      <c r="APW81" s="876"/>
      <c r="APX81" s="876"/>
      <c r="APY81" s="876"/>
      <c r="APZ81" s="876"/>
      <c r="AQA81" s="876"/>
      <c r="AQB81" s="876"/>
      <c r="AQC81" s="876"/>
      <c r="AQD81" s="876"/>
      <c r="AQE81" s="876"/>
      <c r="AQF81" s="876"/>
      <c r="AQG81" s="876"/>
      <c r="AQH81" s="876"/>
      <c r="AQI81" s="876"/>
      <c r="AQJ81" s="876"/>
      <c r="AQK81" s="876"/>
      <c r="AQL81" s="876"/>
      <c r="AQM81" s="876"/>
      <c r="AQN81" s="876"/>
      <c r="AQO81" s="876"/>
      <c r="AQP81" s="876"/>
      <c r="AQQ81" s="876"/>
      <c r="AQR81" s="876"/>
      <c r="AQS81" s="876"/>
      <c r="AQT81" s="876"/>
      <c r="AQU81" s="876"/>
      <c r="AQV81" s="876"/>
      <c r="AQW81" s="876"/>
      <c r="AQX81" s="876"/>
      <c r="AQY81" s="876"/>
      <c r="AQZ81" s="876"/>
      <c r="ARA81" s="876"/>
      <c r="ARB81" s="876"/>
      <c r="ARC81" s="876"/>
      <c r="ARD81" s="876"/>
      <c r="ARE81" s="876"/>
      <c r="ARF81" s="876"/>
      <c r="ARG81" s="876"/>
      <c r="ARH81" s="876"/>
      <c r="ARI81" s="876"/>
      <c r="ARJ81" s="876"/>
      <c r="ARK81" s="876"/>
      <c r="ARL81" s="876"/>
      <c r="ARM81" s="876"/>
      <c r="ARN81" s="876"/>
      <c r="ARO81" s="876"/>
      <c r="ARP81" s="876"/>
      <c r="ARQ81" s="876"/>
      <c r="ARR81" s="876"/>
      <c r="ARS81" s="876"/>
      <c r="ART81" s="876"/>
      <c r="ARU81" s="876"/>
      <c r="ARV81" s="876"/>
      <c r="ARW81" s="876"/>
      <c r="ARX81" s="876"/>
      <c r="ARY81" s="876"/>
      <c r="ARZ81" s="876"/>
      <c r="ASA81" s="876"/>
      <c r="ASB81" s="876"/>
      <c r="ASC81" s="876"/>
      <c r="ASD81" s="876"/>
      <c r="ASE81" s="876"/>
      <c r="ASF81" s="876"/>
      <c r="ASG81" s="876"/>
      <c r="ASH81" s="876"/>
      <c r="ASI81" s="876"/>
      <c r="ASJ81" s="876"/>
      <c r="ASK81" s="876"/>
      <c r="ASL81" s="876"/>
      <c r="ASM81" s="876"/>
      <c r="ASN81" s="876"/>
      <c r="ASO81" s="876"/>
      <c r="ASP81" s="876"/>
      <c r="ASQ81" s="876"/>
      <c r="ASR81" s="876"/>
      <c r="ASS81" s="876"/>
      <c r="AST81" s="876"/>
      <c r="ASU81" s="876"/>
      <c r="ASV81" s="876"/>
      <c r="ASW81" s="876"/>
      <c r="ASX81" s="876"/>
      <c r="ASY81" s="876"/>
      <c r="ASZ81" s="876"/>
      <c r="ATA81" s="876"/>
      <c r="ATB81" s="876"/>
      <c r="ATC81" s="876"/>
      <c r="ATD81" s="876"/>
      <c r="ATE81" s="876"/>
      <c r="ATF81" s="876"/>
      <c r="ATG81" s="876"/>
      <c r="ATH81" s="876"/>
      <c r="ATI81" s="876"/>
      <c r="ATJ81" s="876"/>
      <c r="ATK81" s="876"/>
      <c r="ATL81" s="876"/>
      <c r="ATM81" s="876"/>
      <c r="ATN81" s="876"/>
      <c r="ATO81" s="876"/>
      <c r="ATP81" s="876"/>
      <c r="ATQ81" s="876"/>
      <c r="ATR81" s="876"/>
      <c r="ATS81" s="876"/>
      <c r="ATT81" s="876"/>
      <c r="ATU81" s="876"/>
      <c r="ATV81" s="876"/>
      <c r="ATW81" s="876"/>
      <c r="ATX81" s="876"/>
      <c r="ATY81" s="876"/>
      <c r="ATZ81" s="876"/>
      <c r="AUA81" s="876"/>
      <c r="AUB81" s="876"/>
      <c r="AUC81" s="876"/>
      <c r="AUD81" s="876"/>
      <c r="AUE81" s="876"/>
      <c r="AUF81" s="876"/>
      <c r="AUG81" s="876"/>
      <c r="AUH81" s="876"/>
      <c r="AUI81" s="876"/>
      <c r="AUJ81" s="876"/>
      <c r="AUK81" s="876"/>
      <c r="AUL81" s="876"/>
      <c r="AUM81" s="876"/>
      <c r="AUN81" s="876"/>
      <c r="AUO81" s="876"/>
      <c r="AUP81" s="876"/>
      <c r="AUQ81" s="876"/>
      <c r="AUR81" s="876"/>
      <c r="AUS81" s="876"/>
      <c r="AUT81" s="876"/>
      <c r="AUU81" s="876"/>
      <c r="AUV81" s="876"/>
      <c r="AUW81" s="876"/>
      <c r="AUX81" s="876"/>
      <c r="AUY81" s="876"/>
      <c r="AUZ81" s="876"/>
      <c r="AVA81" s="876"/>
      <c r="AVB81" s="876"/>
      <c r="AVC81" s="876"/>
      <c r="AVD81" s="876"/>
      <c r="AVE81" s="876"/>
      <c r="AVF81" s="876"/>
      <c r="AVG81" s="876"/>
      <c r="AVH81" s="876"/>
      <c r="AVI81" s="876"/>
      <c r="AVJ81" s="876"/>
      <c r="AVK81" s="876"/>
      <c r="AVL81" s="876"/>
      <c r="AVM81" s="876"/>
      <c r="AVN81" s="876"/>
      <c r="AVO81" s="876"/>
      <c r="AVP81" s="876"/>
      <c r="AVQ81" s="876"/>
      <c r="AVR81" s="876"/>
      <c r="AVS81" s="876"/>
      <c r="AVT81" s="876"/>
      <c r="AVU81" s="876"/>
      <c r="AVV81" s="876"/>
      <c r="AVW81" s="876"/>
      <c r="AVX81" s="876"/>
      <c r="AVY81" s="876"/>
      <c r="AVZ81" s="876"/>
      <c r="AWA81" s="876"/>
      <c r="AWB81" s="876"/>
      <c r="AWC81" s="876"/>
      <c r="AWD81" s="876"/>
      <c r="AWE81" s="876"/>
      <c r="AWF81" s="876"/>
      <c r="AWG81" s="876"/>
      <c r="AWH81" s="876"/>
      <c r="AWI81" s="876"/>
      <c r="AWJ81" s="876"/>
      <c r="AWK81" s="876"/>
      <c r="AWL81" s="876"/>
      <c r="AWM81" s="876"/>
      <c r="AWN81" s="876"/>
      <c r="AWO81" s="876"/>
      <c r="AWP81" s="876"/>
      <c r="AWQ81" s="876"/>
      <c r="AWR81" s="876"/>
      <c r="AWS81" s="876"/>
      <c r="AWT81" s="876"/>
      <c r="AWU81" s="876"/>
      <c r="AWV81" s="876"/>
      <c r="AWW81" s="876"/>
      <c r="AWX81" s="876"/>
      <c r="AWY81" s="876"/>
      <c r="AWZ81" s="876"/>
      <c r="AXA81" s="876"/>
      <c r="AXB81" s="876"/>
      <c r="AXC81" s="876"/>
      <c r="AXD81" s="876"/>
      <c r="AXE81" s="876"/>
      <c r="AXF81" s="876"/>
      <c r="AXG81" s="876"/>
      <c r="AXH81" s="876"/>
      <c r="AXI81" s="876"/>
      <c r="AXJ81" s="876"/>
      <c r="AXK81" s="876"/>
      <c r="AXL81" s="876"/>
      <c r="AXM81" s="876"/>
      <c r="AXN81" s="876"/>
      <c r="AXO81" s="876"/>
      <c r="AXP81" s="876"/>
      <c r="AXQ81" s="876"/>
      <c r="AXR81" s="876"/>
      <c r="AXS81" s="876"/>
      <c r="AXT81" s="876"/>
      <c r="AXU81" s="876"/>
      <c r="AXV81" s="876"/>
      <c r="AXW81" s="876"/>
      <c r="AXX81" s="876"/>
      <c r="AXY81" s="876"/>
      <c r="AXZ81" s="876"/>
      <c r="AYA81" s="876"/>
      <c r="AYB81" s="876"/>
      <c r="AYC81" s="876"/>
      <c r="AYD81" s="876"/>
      <c r="AYE81" s="876"/>
      <c r="AYF81" s="876"/>
      <c r="AYG81" s="876"/>
      <c r="AYH81" s="876"/>
      <c r="AYI81" s="876"/>
      <c r="AYJ81" s="876"/>
      <c r="AYK81" s="876"/>
      <c r="AYL81" s="876"/>
      <c r="AYM81" s="876"/>
      <c r="AYN81" s="876"/>
      <c r="AYO81" s="876"/>
      <c r="AYP81" s="876"/>
      <c r="AYQ81" s="876"/>
      <c r="AYR81" s="876"/>
      <c r="AYS81" s="876"/>
      <c r="AYT81" s="876"/>
      <c r="AYU81" s="876"/>
      <c r="AYV81" s="876"/>
      <c r="AYW81" s="876"/>
      <c r="AYX81" s="876"/>
      <c r="AYY81" s="876"/>
      <c r="AYZ81" s="876"/>
      <c r="AZA81" s="876"/>
      <c r="AZB81" s="876"/>
      <c r="AZC81" s="876"/>
      <c r="AZD81" s="876"/>
      <c r="AZE81" s="876"/>
      <c r="AZF81" s="876"/>
      <c r="AZG81" s="876"/>
      <c r="AZH81" s="876"/>
      <c r="AZI81" s="876"/>
      <c r="AZJ81" s="876"/>
      <c r="AZK81" s="876"/>
      <c r="AZL81" s="876"/>
      <c r="AZM81" s="876"/>
      <c r="AZN81" s="876"/>
      <c r="AZO81" s="876"/>
      <c r="AZP81" s="876"/>
      <c r="AZQ81" s="876"/>
      <c r="AZR81" s="876"/>
      <c r="AZS81" s="876"/>
      <c r="AZT81" s="876"/>
      <c r="AZU81" s="876"/>
      <c r="AZV81" s="876"/>
      <c r="AZW81" s="876"/>
      <c r="AZX81" s="876"/>
      <c r="AZY81" s="876"/>
      <c r="AZZ81" s="876"/>
      <c r="BAA81" s="876"/>
      <c r="BAB81" s="876"/>
      <c r="BAC81" s="876"/>
      <c r="BAD81" s="876"/>
      <c r="BAE81" s="876"/>
      <c r="BAF81" s="876"/>
      <c r="BAG81" s="876"/>
      <c r="BAH81" s="876"/>
      <c r="BAI81" s="876"/>
      <c r="BAJ81" s="876"/>
      <c r="BAK81" s="876"/>
      <c r="BAL81" s="876"/>
      <c r="BAM81" s="876"/>
      <c r="BAN81" s="876"/>
      <c r="BAO81" s="876"/>
      <c r="BAP81" s="876"/>
      <c r="BAQ81" s="876"/>
      <c r="BAR81" s="876"/>
      <c r="BAS81" s="876"/>
      <c r="BAT81" s="876"/>
      <c r="BAU81" s="876"/>
      <c r="BAV81" s="876"/>
      <c r="BAW81" s="876"/>
      <c r="BAX81" s="876"/>
      <c r="BAY81" s="876"/>
      <c r="BAZ81" s="876"/>
      <c r="BBA81" s="876"/>
      <c r="BBB81" s="876"/>
      <c r="BBC81" s="876"/>
      <c r="BBD81" s="876"/>
      <c r="BBE81" s="876"/>
      <c r="BBF81" s="876"/>
      <c r="BBG81" s="876"/>
      <c r="BBH81" s="876"/>
      <c r="BBI81" s="876"/>
      <c r="BBJ81" s="876"/>
      <c r="BBK81" s="876"/>
      <c r="BBL81" s="876"/>
      <c r="BBM81" s="876"/>
      <c r="BBN81" s="876"/>
      <c r="BBO81" s="876"/>
      <c r="BBP81" s="876"/>
      <c r="BBQ81" s="876"/>
      <c r="BBR81" s="876"/>
      <c r="BBS81" s="876"/>
      <c r="BBT81" s="876"/>
      <c r="BBU81" s="876"/>
      <c r="BBV81" s="876"/>
      <c r="BBW81" s="876"/>
      <c r="BBX81" s="876"/>
      <c r="BBY81" s="876"/>
      <c r="BBZ81" s="876"/>
      <c r="BCA81" s="876"/>
      <c r="BCB81" s="876"/>
      <c r="BCC81" s="876"/>
      <c r="BCD81" s="876"/>
      <c r="BCE81" s="876"/>
      <c r="BCF81" s="876"/>
      <c r="BCG81" s="876"/>
      <c r="BCH81" s="876"/>
      <c r="BCI81" s="876"/>
      <c r="BCJ81" s="876"/>
      <c r="BCK81" s="876"/>
      <c r="BCL81" s="876"/>
      <c r="BCM81" s="876"/>
      <c r="BCN81" s="876"/>
      <c r="BCO81" s="876"/>
      <c r="BCP81" s="876"/>
      <c r="BCQ81" s="876"/>
      <c r="BCR81" s="876"/>
      <c r="BCS81" s="876"/>
      <c r="BCT81" s="876"/>
      <c r="BCU81" s="876"/>
      <c r="BCV81" s="876"/>
      <c r="BCW81" s="876"/>
      <c r="BCX81" s="876"/>
      <c r="BCY81" s="876"/>
      <c r="BCZ81" s="876"/>
      <c r="BDA81" s="876"/>
      <c r="BDB81" s="876"/>
      <c r="BDC81" s="876"/>
      <c r="BDD81" s="876"/>
      <c r="BDE81" s="876"/>
      <c r="BDF81" s="876"/>
      <c r="BDG81" s="876"/>
      <c r="BDH81" s="876"/>
      <c r="BDI81" s="876"/>
      <c r="BDJ81" s="876"/>
      <c r="BDK81" s="876"/>
      <c r="BDL81" s="876"/>
      <c r="BDM81" s="876"/>
      <c r="BDN81" s="876"/>
      <c r="BDO81" s="876"/>
      <c r="BDP81" s="876"/>
      <c r="BDQ81" s="876"/>
      <c r="BDR81" s="876"/>
      <c r="BDS81" s="876"/>
      <c r="BDT81" s="876"/>
      <c r="BDU81" s="876"/>
      <c r="BDV81" s="876"/>
      <c r="BDW81" s="876"/>
      <c r="BDX81" s="876"/>
      <c r="BDY81" s="876"/>
      <c r="BDZ81" s="876"/>
      <c r="BEA81" s="876"/>
      <c r="BEB81" s="876"/>
      <c r="BEC81" s="876"/>
      <c r="BED81" s="876"/>
      <c r="BEE81" s="876"/>
      <c r="BEF81" s="876"/>
      <c r="BEG81" s="876"/>
      <c r="BEH81" s="876"/>
      <c r="BEI81" s="876"/>
      <c r="BEJ81" s="876"/>
      <c r="BEK81" s="876"/>
      <c r="BEL81" s="876"/>
      <c r="BEM81" s="876"/>
      <c r="BEN81" s="876"/>
      <c r="BEO81" s="876"/>
      <c r="BEP81" s="876"/>
      <c r="BEQ81" s="876"/>
      <c r="BER81" s="876"/>
      <c r="BES81" s="876"/>
      <c r="BET81" s="876"/>
      <c r="BEU81" s="876"/>
      <c r="BEV81" s="876"/>
      <c r="BEW81" s="876"/>
      <c r="BEX81" s="876"/>
      <c r="BEY81" s="876"/>
      <c r="BEZ81" s="876"/>
      <c r="BFA81" s="876"/>
      <c r="BFB81" s="876"/>
      <c r="BFC81" s="876"/>
      <c r="BFD81" s="876"/>
      <c r="BFE81" s="876"/>
      <c r="BFF81" s="876"/>
      <c r="BFG81" s="876"/>
      <c r="BFH81" s="876"/>
      <c r="BFI81" s="876"/>
      <c r="BFJ81" s="876"/>
      <c r="BFK81" s="876"/>
      <c r="BFL81" s="876"/>
      <c r="BFM81" s="876"/>
      <c r="BFN81" s="876"/>
      <c r="BFO81" s="876"/>
      <c r="BFP81" s="876"/>
      <c r="BFQ81" s="876"/>
      <c r="BFR81" s="876"/>
      <c r="BFS81" s="876"/>
      <c r="BFT81" s="876"/>
      <c r="BFU81" s="876"/>
      <c r="BFV81" s="876"/>
      <c r="BFW81" s="876"/>
      <c r="BFX81" s="876"/>
      <c r="BFY81" s="876"/>
      <c r="BFZ81" s="876"/>
      <c r="BGA81" s="876"/>
      <c r="BGB81" s="876"/>
      <c r="BGC81" s="876"/>
      <c r="BGD81" s="876"/>
      <c r="BGE81" s="876"/>
      <c r="BGF81" s="876"/>
      <c r="BGG81" s="876"/>
      <c r="BGH81" s="876"/>
      <c r="BGI81" s="876"/>
      <c r="BGJ81" s="876"/>
      <c r="BGK81" s="876"/>
      <c r="BGL81" s="876"/>
      <c r="BGM81" s="876"/>
      <c r="BGN81" s="876"/>
      <c r="BGO81" s="876"/>
      <c r="BGP81" s="876"/>
      <c r="BGQ81" s="876"/>
      <c r="BGR81" s="876"/>
      <c r="BGS81" s="876"/>
      <c r="BGT81" s="876"/>
      <c r="BGU81" s="876"/>
      <c r="BGV81" s="876"/>
      <c r="BGW81" s="876"/>
      <c r="BGX81" s="876"/>
      <c r="BGY81" s="876"/>
      <c r="BGZ81" s="876"/>
      <c r="BHA81" s="876"/>
      <c r="BHB81" s="876"/>
      <c r="BHC81" s="876"/>
      <c r="BHD81" s="876"/>
      <c r="BHE81" s="876"/>
      <c r="BHF81" s="876"/>
      <c r="BHG81" s="876"/>
      <c r="BHH81" s="876"/>
      <c r="BHI81" s="876"/>
      <c r="BHJ81" s="876"/>
      <c r="BHK81" s="876"/>
      <c r="BHL81" s="876"/>
      <c r="BHM81" s="876"/>
      <c r="BHN81" s="876"/>
      <c r="BHO81" s="876"/>
      <c r="BHP81" s="876"/>
      <c r="BHQ81" s="876"/>
      <c r="BHR81" s="876"/>
      <c r="BHS81" s="876"/>
      <c r="BHT81" s="876"/>
      <c r="BHU81" s="876"/>
      <c r="BHV81" s="876"/>
      <c r="BHW81" s="876"/>
      <c r="BHX81" s="876"/>
      <c r="BHY81" s="876"/>
      <c r="BHZ81" s="876"/>
      <c r="BIA81" s="876"/>
      <c r="BIB81" s="876"/>
      <c r="BIC81" s="876"/>
      <c r="BID81" s="876"/>
      <c r="BIE81" s="876"/>
      <c r="BIF81" s="876"/>
      <c r="BIG81" s="876"/>
      <c r="BIH81" s="876"/>
      <c r="BII81" s="876"/>
      <c r="BIJ81" s="876"/>
      <c r="BIK81" s="876"/>
      <c r="BIL81" s="876"/>
      <c r="BIM81" s="876"/>
      <c r="BIN81" s="876"/>
      <c r="BIO81" s="876"/>
      <c r="BIP81" s="876"/>
      <c r="BIQ81" s="876"/>
      <c r="BIR81" s="876"/>
      <c r="BIS81" s="876"/>
      <c r="BIT81" s="876"/>
      <c r="BIU81" s="876"/>
      <c r="BIV81" s="876"/>
      <c r="BIW81" s="876"/>
      <c r="BIX81" s="876"/>
      <c r="BIY81" s="876"/>
      <c r="BIZ81" s="876"/>
      <c r="BJA81" s="876"/>
      <c r="BJB81" s="876"/>
      <c r="BJC81" s="876"/>
      <c r="BJD81" s="876"/>
      <c r="BJE81" s="876"/>
      <c r="BJF81" s="876"/>
      <c r="BJG81" s="876"/>
      <c r="BJH81" s="876"/>
      <c r="BJI81" s="876"/>
      <c r="BJJ81" s="876"/>
      <c r="BJK81" s="876"/>
      <c r="BJL81" s="876"/>
      <c r="BJM81" s="876"/>
      <c r="BJN81" s="876"/>
      <c r="BJO81" s="876"/>
      <c r="BJP81" s="876"/>
      <c r="BJQ81" s="876"/>
      <c r="BJR81" s="876"/>
      <c r="BJS81" s="876"/>
      <c r="BJT81" s="876"/>
      <c r="BJU81" s="876"/>
      <c r="BJV81" s="876"/>
      <c r="BJW81" s="876"/>
      <c r="BJX81" s="876"/>
      <c r="BJY81" s="876"/>
      <c r="BJZ81" s="876"/>
      <c r="BKA81" s="876"/>
      <c r="BKB81" s="876"/>
      <c r="BKC81" s="876"/>
      <c r="BKD81" s="876"/>
      <c r="BKE81" s="876"/>
      <c r="BKF81" s="876"/>
      <c r="BKG81" s="876"/>
      <c r="BKH81" s="876"/>
      <c r="BKI81" s="876"/>
      <c r="BKJ81" s="876"/>
      <c r="BKK81" s="876"/>
      <c r="BKL81" s="876"/>
      <c r="BKM81" s="876"/>
      <c r="BKN81" s="876"/>
      <c r="BKO81" s="876"/>
      <c r="BKP81" s="876"/>
      <c r="BKQ81" s="876"/>
      <c r="BKR81" s="876"/>
      <c r="BKS81" s="876"/>
      <c r="BKT81" s="876"/>
      <c r="BKU81" s="876"/>
      <c r="BKV81" s="876"/>
      <c r="BKW81" s="876"/>
      <c r="BKX81" s="876"/>
      <c r="BKY81" s="876"/>
      <c r="BKZ81" s="876"/>
      <c r="BLA81" s="876"/>
      <c r="BLB81" s="876"/>
      <c r="BLC81" s="876"/>
      <c r="BLD81" s="876"/>
      <c r="BLE81" s="876"/>
      <c r="BLF81" s="876"/>
      <c r="BLG81" s="876"/>
      <c r="BLH81" s="876"/>
      <c r="BLI81" s="876"/>
      <c r="BLJ81" s="876"/>
      <c r="BLK81" s="876"/>
      <c r="BLL81" s="876"/>
      <c r="BLM81" s="876"/>
      <c r="BLN81" s="876"/>
      <c r="BLO81" s="876"/>
      <c r="BLP81" s="876"/>
      <c r="BLQ81" s="876"/>
      <c r="BLR81" s="876"/>
      <c r="BLS81" s="876"/>
      <c r="BLT81" s="876"/>
      <c r="BLU81" s="876"/>
      <c r="BLV81" s="876"/>
      <c r="BLW81" s="876"/>
      <c r="BLX81" s="876"/>
      <c r="BLY81" s="876"/>
      <c r="BLZ81" s="876"/>
      <c r="BMA81" s="876"/>
      <c r="BMB81" s="876"/>
      <c r="BMC81" s="876"/>
      <c r="BMD81" s="876"/>
      <c r="BME81" s="876"/>
      <c r="BMF81" s="876"/>
      <c r="BMG81" s="876"/>
      <c r="BMH81" s="876"/>
      <c r="BMI81" s="876"/>
      <c r="BMJ81" s="876"/>
      <c r="BMK81" s="876"/>
      <c r="BML81" s="876"/>
      <c r="BMM81" s="876"/>
      <c r="BMN81" s="876"/>
      <c r="BMO81" s="876"/>
      <c r="BMP81" s="876"/>
      <c r="BMQ81" s="876"/>
      <c r="BMR81" s="876"/>
      <c r="BMS81" s="876"/>
      <c r="BMT81" s="876"/>
      <c r="BMU81" s="876"/>
      <c r="BMV81" s="876"/>
      <c r="BMW81" s="876"/>
      <c r="BMX81" s="876"/>
      <c r="BMY81" s="876"/>
      <c r="BMZ81" s="876"/>
      <c r="BNA81" s="876"/>
      <c r="BNB81" s="876"/>
      <c r="BNC81" s="876"/>
      <c r="BND81" s="876"/>
      <c r="BNE81" s="876"/>
      <c r="BNF81" s="876"/>
      <c r="BNG81" s="876"/>
      <c r="BNH81" s="876"/>
      <c r="BNI81" s="876"/>
      <c r="BNJ81" s="876"/>
      <c r="BNK81" s="876"/>
      <c r="BNL81" s="876"/>
      <c r="BNM81" s="876"/>
      <c r="BNN81" s="876"/>
      <c r="BNO81" s="876"/>
      <c r="BNP81" s="876"/>
      <c r="BNQ81" s="876"/>
      <c r="BNR81" s="876"/>
      <c r="BNS81" s="876"/>
      <c r="BNT81" s="876"/>
      <c r="BNU81" s="876"/>
      <c r="BNV81" s="876"/>
      <c r="BNW81" s="876"/>
      <c r="BNX81" s="876"/>
      <c r="BNY81" s="876"/>
      <c r="BNZ81" s="876"/>
      <c r="BOA81" s="876"/>
      <c r="BOB81" s="876"/>
      <c r="BOC81" s="876"/>
      <c r="BOD81" s="876"/>
      <c r="BOE81" s="876"/>
      <c r="BOF81" s="876"/>
      <c r="BOG81" s="876"/>
      <c r="BOH81" s="876"/>
      <c r="BOI81" s="876"/>
      <c r="BOJ81" s="876"/>
      <c r="BOK81" s="876"/>
      <c r="BOL81" s="876"/>
      <c r="BOM81" s="876"/>
      <c r="BON81" s="876"/>
      <c r="BOO81" s="876"/>
      <c r="BOP81" s="876"/>
      <c r="BOQ81" s="876"/>
      <c r="BOR81" s="876"/>
      <c r="BOS81" s="876"/>
      <c r="BOT81" s="876"/>
      <c r="BOU81" s="876"/>
      <c r="BOV81" s="876"/>
      <c r="BOW81" s="876"/>
      <c r="BOX81" s="876"/>
      <c r="BOY81" s="876"/>
      <c r="BOZ81" s="876"/>
      <c r="BPA81" s="876"/>
      <c r="BPB81" s="876"/>
      <c r="BPC81" s="876"/>
      <c r="BPD81" s="876"/>
      <c r="BPE81" s="876"/>
      <c r="BPF81" s="876"/>
      <c r="BPG81" s="876"/>
      <c r="BPH81" s="876"/>
      <c r="BPI81" s="876"/>
      <c r="BPJ81" s="876"/>
      <c r="BPK81" s="876"/>
      <c r="BPL81" s="876"/>
      <c r="BPM81" s="876"/>
      <c r="BPN81" s="876"/>
      <c r="BPO81" s="876"/>
      <c r="BPP81" s="876"/>
      <c r="BPQ81" s="876"/>
      <c r="BPR81" s="876"/>
      <c r="BPS81" s="876"/>
      <c r="BPT81" s="876"/>
      <c r="BPU81" s="876"/>
      <c r="BPV81" s="876"/>
      <c r="BPW81" s="876"/>
      <c r="BPX81" s="876"/>
      <c r="BPY81" s="876"/>
      <c r="BPZ81" s="876"/>
      <c r="BQA81" s="876"/>
      <c r="BQB81" s="876"/>
      <c r="BQC81" s="876"/>
      <c r="BQD81" s="876"/>
      <c r="BQE81" s="876"/>
      <c r="BQF81" s="876"/>
      <c r="BQG81" s="876"/>
      <c r="BQH81" s="876"/>
      <c r="BQI81" s="876"/>
      <c r="BQJ81" s="876"/>
      <c r="BQK81" s="876"/>
      <c r="BQL81" s="876"/>
      <c r="BQM81" s="876"/>
      <c r="BQN81" s="876"/>
      <c r="BQO81" s="876"/>
      <c r="BQP81" s="876"/>
      <c r="BQQ81" s="876"/>
      <c r="BQR81" s="876"/>
      <c r="BQS81" s="876"/>
      <c r="BQT81" s="876"/>
      <c r="BQU81" s="876"/>
      <c r="BQV81" s="876"/>
      <c r="BQW81" s="876"/>
      <c r="BQX81" s="876"/>
      <c r="BQY81" s="876"/>
      <c r="BQZ81" s="876"/>
      <c r="BRA81" s="876"/>
      <c r="BRB81" s="876"/>
      <c r="BRC81" s="876"/>
      <c r="BRD81" s="876"/>
      <c r="BRE81" s="876"/>
      <c r="BRF81" s="876"/>
      <c r="BRG81" s="876"/>
      <c r="BRH81" s="876"/>
      <c r="BRI81" s="876"/>
      <c r="BRJ81" s="876"/>
      <c r="BRK81" s="876"/>
      <c r="BRL81" s="876"/>
      <c r="BRM81" s="876"/>
      <c r="BRN81" s="876"/>
      <c r="BRO81" s="876"/>
      <c r="BRP81" s="876"/>
      <c r="BRQ81" s="876"/>
      <c r="BRR81" s="876"/>
      <c r="BRS81" s="876"/>
      <c r="BRT81" s="876"/>
      <c r="BRU81" s="876"/>
      <c r="BRV81" s="876"/>
      <c r="BRW81" s="876"/>
      <c r="BRX81" s="876"/>
      <c r="BRY81" s="876"/>
      <c r="BRZ81" s="876"/>
      <c r="BSA81" s="876"/>
      <c r="BSB81" s="876"/>
      <c r="BSC81" s="876"/>
      <c r="BSD81" s="876"/>
      <c r="BSE81" s="876"/>
      <c r="BSF81" s="876"/>
      <c r="BSG81" s="876"/>
      <c r="BSH81" s="876"/>
      <c r="BSI81" s="876"/>
      <c r="BSJ81" s="876"/>
      <c r="BSK81" s="876"/>
      <c r="BSL81" s="876"/>
      <c r="BSM81" s="876"/>
      <c r="BSN81" s="876"/>
      <c r="BSO81" s="876"/>
      <c r="BSP81" s="876"/>
      <c r="BSQ81" s="876"/>
      <c r="BSR81" s="876"/>
      <c r="BSS81" s="876"/>
      <c r="BST81" s="876"/>
      <c r="BSU81" s="876"/>
      <c r="BSV81" s="876"/>
      <c r="BSW81" s="876"/>
      <c r="BSX81" s="876"/>
      <c r="BSY81" s="876"/>
      <c r="BSZ81" s="876"/>
      <c r="BTA81" s="876"/>
      <c r="BTB81" s="876"/>
      <c r="BTC81" s="876"/>
      <c r="BTD81" s="876"/>
      <c r="BTE81" s="876"/>
      <c r="BTF81" s="876"/>
      <c r="BTG81" s="876"/>
      <c r="BTH81" s="876"/>
      <c r="BTI81" s="876"/>
      <c r="BTJ81" s="876"/>
      <c r="BTK81" s="876"/>
      <c r="BTL81" s="876"/>
      <c r="BTM81" s="876"/>
      <c r="BTN81" s="876"/>
      <c r="BTO81" s="876"/>
      <c r="BTP81" s="876"/>
      <c r="BTQ81" s="876"/>
      <c r="BTR81" s="876"/>
      <c r="BTS81" s="876"/>
      <c r="BTT81" s="876"/>
      <c r="BTU81" s="876"/>
      <c r="BTV81" s="876"/>
      <c r="BTW81" s="876"/>
      <c r="BTX81" s="876"/>
      <c r="BTY81" s="876"/>
      <c r="BTZ81" s="876"/>
      <c r="BUA81" s="876"/>
      <c r="BUB81" s="876"/>
      <c r="BUC81" s="876"/>
      <c r="BUD81" s="876"/>
      <c r="BUE81" s="876"/>
      <c r="BUF81" s="876"/>
      <c r="BUG81" s="876"/>
      <c r="BUH81" s="876"/>
      <c r="BUI81" s="876"/>
      <c r="BUJ81" s="876"/>
      <c r="BUK81" s="876"/>
      <c r="BUL81" s="876"/>
      <c r="BUM81" s="876"/>
      <c r="BUN81" s="876"/>
      <c r="BUO81" s="876"/>
      <c r="BUP81" s="876"/>
      <c r="BUQ81" s="876"/>
      <c r="BUR81" s="876"/>
      <c r="BUS81" s="876"/>
      <c r="BUT81" s="876"/>
      <c r="BUU81" s="876"/>
      <c r="BUV81" s="876"/>
      <c r="BUW81" s="876"/>
      <c r="BUX81" s="876"/>
      <c r="BUY81" s="876"/>
      <c r="BUZ81" s="876"/>
      <c r="BVA81" s="876"/>
      <c r="BVB81" s="876"/>
      <c r="BVC81" s="876"/>
      <c r="BVD81" s="876"/>
      <c r="BVE81" s="876"/>
      <c r="BVF81" s="876"/>
      <c r="BVG81" s="876"/>
      <c r="BVH81" s="876"/>
      <c r="BVI81" s="876"/>
      <c r="BVJ81" s="876"/>
      <c r="BVK81" s="876"/>
      <c r="BVL81" s="876"/>
      <c r="BVM81" s="876"/>
      <c r="BVN81" s="876"/>
      <c r="BVO81" s="876"/>
      <c r="BVP81" s="876"/>
      <c r="BVQ81" s="876"/>
      <c r="BVR81" s="876"/>
      <c r="BVS81" s="876"/>
      <c r="BVT81" s="876"/>
      <c r="BVU81" s="876"/>
      <c r="BVV81" s="876"/>
      <c r="BVW81" s="876"/>
      <c r="BVX81" s="876"/>
      <c r="BVY81" s="876"/>
      <c r="BVZ81" s="876"/>
      <c r="BWA81" s="876"/>
      <c r="BWB81" s="876"/>
      <c r="BWC81" s="876"/>
      <c r="BWD81" s="876"/>
      <c r="BWE81" s="876"/>
      <c r="BWF81" s="876"/>
      <c r="BWG81" s="876"/>
      <c r="BWH81" s="876"/>
      <c r="BWI81" s="876"/>
      <c r="BWJ81" s="876"/>
      <c r="BWK81" s="876"/>
      <c r="BWL81" s="876"/>
      <c r="BWM81" s="876"/>
      <c r="BWN81" s="876"/>
      <c r="BWO81" s="876"/>
      <c r="BWP81" s="876"/>
      <c r="BWQ81" s="876"/>
      <c r="BWR81" s="876"/>
      <c r="BWS81" s="876"/>
      <c r="BWT81" s="876"/>
      <c r="BWU81" s="876"/>
      <c r="BWV81" s="876"/>
      <c r="BWW81" s="876"/>
      <c r="BWX81" s="876"/>
      <c r="BWY81" s="876"/>
      <c r="BWZ81" s="876"/>
      <c r="BXA81" s="876"/>
      <c r="BXB81" s="876"/>
      <c r="BXC81" s="876"/>
      <c r="BXD81" s="876"/>
      <c r="BXE81" s="876"/>
      <c r="BXF81" s="876"/>
      <c r="BXG81" s="876"/>
      <c r="BXH81" s="876"/>
      <c r="BXI81" s="876"/>
      <c r="BXJ81" s="876"/>
      <c r="BXK81" s="876"/>
      <c r="BXL81" s="876"/>
      <c r="BXM81" s="876"/>
      <c r="BXN81" s="876"/>
      <c r="BXO81" s="876"/>
      <c r="BXP81" s="876"/>
      <c r="BXQ81" s="876"/>
      <c r="BXR81" s="876"/>
      <c r="BXS81" s="876"/>
      <c r="BXT81" s="876"/>
      <c r="BXU81" s="876"/>
      <c r="BXV81" s="876"/>
      <c r="BXW81" s="876"/>
      <c r="BXX81" s="876"/>
      <c r="BXY81" s="876"/>
      <c r="BXZ81" s="876"/>
      <c r="BYA81" s="876"/>
      <c r="BYB81" s="876"/>
      <c r="BYC81" s="876"/>
      <c r="BYD81" s="876"/>
      <c r="BYE81" s="876"/>
      <c r="BYF81" s="876"/>
      <c r="BYG81" s="876"/>
      <c r="BYH81" s="876"/>
      <c r="BYI81" s="876"/>
      <c r="BYJ81" s="876"/>
      <c r="BYK81" s="876"/>
      <c r="BYL81" s="876"/>
      <c r="BYM81" s="876"/>
      <c r="BYN81" s="876"/>
      <c r="BYO81" s="876"/>
      <c r="BYP81" s="876"/>
      <c r="BYQ81" s="876"/>
      <c r="BYR81" s="876"/>
      <c r="BYS81" s="876"/>
      <c r="BYT81" s="876"/>
      <c r="BYU81" s="876"/>
      <c r="BYV81" s="876"/>
      <c r="BYW81" s="876"/>
      <c r="BYX81" s="876"/>
      <c r="BYY81" s="876"/>
      <c r="BYZ81" s="876"/>
      <c r="BZA81" s="876"/>
      <c r="BZB81" s="876"/>
      <c r="BZC81" s="876"/>
      <c r="BZD81" s="876"/>
      <c r="BZE81" s="876"/>
      <c r="BZF81" s="876"/>
      <c r="BZG81" s="876"/>
      <c r="BZH81" s="876"/>
      <c r="BZI81" s="876"/>
      <c r="BZJ81" s="876"/>
      <c r="BZK81" s="876"/>
      <c r="BZL81" s="876"/>
      <c r="BZM81" s="876"/>
      <c r="BZN81" s="876"/>
      <c r="BZO81" s="876"/>
      <c r="BZP81" s="876"/>
      <c r="BZQ81" s="876"/>
      <c r="BZR81" s="876"/>
      <c r="BZS81" s="876"/>
      <c r="BZT81" s="876"/>
      <c r="BZU81" s="876"/>
      <c r="BZV81" s="876"/>
      <c r="BZW81" s="876"/>
      <c r="BZX81" s="876"/>
      <c r="BZY81" s="876"/>
      <c r="BZZ81" s="876"/>
      <c r="CAA81" s="876"/>
      <c r="CAB81" s="876"/>
      <c r="CAC81" s="876"/>
      <c r="CAD81" s="876"/>
      <c r="CAE81" s="876"/>
      <c r="CAF81" s="876"/>
      <c r="CAG81" s="876"/>
      <c r="CAH81" s="876"/>
      <c r="CAI81" s="876"/>
      <c r="CAJ81" s="876"/>
      <c r="CAK81" s="876"/>
      <c r="CAL81" s="876"/>
      <c r="CAM81" s="876"/>
      <c r="CAN81" s="876"/>
      <c r="CAO81" s="876"/>
      <c r="CAP81" s="876"/>
      <c r="CAQ81" s="876"/>
      <c r="CAR81" s="876"/>
      <c r="CAS81" s="876"/>
      <c r="CAT81" s="876"/>
      <c r="CAU81" s="876"/>
      <c r="CAV81" s="876"/>
      <c r="CAW81" s="876"/>
      <c r="CAX81" s="876"/>
      <c r="CAY81" s="876"/>
      <c r="CAZ81" s="876"/>
      <c r="CBA81" s="876"/>
      <c r="CBB81" s="876"/>
      <c r="CBC81" s="876"/>
      <c r="CBD81" s="876"/>
      <c r="CBE81" s="876"/>
      <c r="CBF81" s="876"/>
      <c r="CBG81" s="876"/>
      <c r="CBH81" s="876"/>
      <c r="CBI81" s="876"/>
      <c r="CBJ81" s="876"/>
      <c r="CBK81" s="876"/>
      <c r="CBL81" s="876"/>
      <c r="CBM81" s="876"/>
      <c r="CBN81" s="876"/>
      <c r="CBO81" s="876"/>
      <c r="CBP81" s="876"/>
      <c r="CBQ81" s="876"/>
      <c r="CBR81" s="876"/>
      <c r="CBS81" s="876"/>
      <c r="CBT81" s="876"/>
      <c r="CBU81" s="876"/>
      <c r="CBV81" s="876"/>
      <c r="CBW81" s="876"/>
      <c r="CBX81" s="876"/>
      <c r="CBY81" s="876"/>
      <c r="CBZ81" s="876"/>
      <c r="CCA81" s="876"/>
      <c r="CCB81" s="876"/>
      <c r="CCC81" s="876"/>
      <c r="CCD81" s="876"/>
      <c r="CCE81" s="876"/>
      <c r="CCF81" s="876"/>
      <c r="CCG81" s="876"/>
      <c r="CCH81" s="876"/>
      <c r="CCI81" s="876"/>
      <c r="CCJ81" s="876"/>
      <c r="CCK81" s="876"/>
      <c r="CCL81" s="876"/>
      <c r="CCM81" s="876"/>
      <c r="CCN81" s="876"/>
      <c r="CCO81" s="876"/>
      <c r="CCP81" s="876"/>
      <c r="CCQ81" s="876"/>
      <c r="CCR81" s="876"/>
      <c r="CCS81" s="876"/>
      <c r="CCT81" s="876"/>
      <c r="CCU81" s="876"/>
      <c r="CCV81" s="876"/>
      <c r="CCW81" s="876"/>
      <c r="CCX81" s="876"/>
      <c r="CCY81" s="876"/>
      <c r="CCZ81" s="876"/>
      <c r="CDA81" s="876"/>
      <c r="CDB81" s="876"/>
      <c r="CDC81" s="876"/>
      <c r="CDD81" s="876"/>
      <c r="CDE81" s="876"/>
      <c r="CDF81" s="876"/>
      <c r="CDG81" s="876"/>
      <c r="CDH81" s="876"/>
      <c r="CDI81" s="876"/>
      <c r="CDJ81" s="876"/>
      <c r="CDK81" s="876"/>
      <c r="CDL81" s="876"/>
      <c r="CDM81" s="876"/>
      <c r="CDN81" s="876"/>
      <c r="CDO81" s="876"/>
      <c r="CDP81" s="876"/>
      <c r="CDQ81" s="876"/>
      <c r="CDR81" s="876"/>
      <c r="CDS81" s="876"/>
      <c r="CDT81" s="876"/>
      <c r="CDU81" s="876"/>
      <c r="CDV81" s="876"/>
      <c r="CDW81" s="876"/>
      <c r="CDX81" s="876"/>
      <c r="CDY81" s="876"/>
      <c r="CDZ81" s="876"/>
      <c r="CEA81" s="876"/>
      <c r="CEB81" s="876"/>
      <c r="CEC81" s="876"/>
      <c r="CED81" s="876"/>
      <c r="CEE81" s="876"/>
      <c r="CEF81" s="876"/>
      <c r="CEG81" s="876"/>
      <c r="CEH81" s="876"/>
      <c r="CEI81" s="876"/>
      <c r="CEJ81" s="876"/>
      <c r="CEK81" s="876"/>
      <c r="CEL81" s="876"/>
      <c r="CEM81" s="876"/>
      <c r="CEN81" s="876"/>
      <c r="CEO81" s="876"/>
      <c r="CEP81" s="876"/>
      <c r="CEQ81" s="876"/>
      <c r="CER81" s="876"/>
      <c r="CES81" s="876"/>
      <c r="CET81" s="876"/>
      <c r="CEU81" s="876"/>
      <c r="CEV81" s="876"/>
      <c r="CEW81" s="876"/>
      <c r="CEX81" s="876"/>
      <c r="CEY81" s="876"/>
      <c r="CEZ81" s="876"/>
      <c r="CFA81" s="876"/>
      <c r="CFB81" s="876"/>
      <c r="CFC81" s="876"/>
      <c r="CFD81" s="876"/>
      <c r="CFE81" s="876"/>
      <c r="CFF81" s="876"/>
      <c r="CFG81" s="876"/>
      <c r="CFH81" s="876"/>
      <c r="CFI81" s="876"/>
      <c r="CFJ81" s="876"/>
      <c r="CFK81" s="876"/>
      <c r="CFL81" s="876"/>
      <c r="CFM81" s="876"/>
      <c r="CFN81" s="876"/>
      <c r="CFO81" s="876"/>
      <c r="CFP81" s="876"/>
      <c r="CFQ81" s="876"/>
      <c r="CFR81" s="876"/>
      <c r="CFS81" s="876"/>
      <c r="CFT81" s="876"/>
      <c r="CFU81" s="876"/>
      <c r="CFV81" s="876"/>
      <c r="CFW81" s="876"/>
      <c r="CFX81" s="876"/>
      <c r="CFY81" s="876"/>
      <c r="CFZ81" s="876"/>
      <c r="CGA81" s="876"/>
      <c r="CGB81" s="876"/>
      <c r="CGC81" s="876"/>
      <c r="CGD81" s="876"/>
      <c r="CGE81" s="876"/>
      <c r="CGF81" s="876"/>
      <c r="CGG81" s="876"/>
      <c r="CGH81" s="876"/>
      <c r="CGI81" s="876"/>
      <c r="CGJ81" s="876"/>
      <c r="CGK81" s="876"/>
      <c r="CGL81" s="876"/>
      <c r="CGM81" s="876"/>
      <c r="CGN81" s="876"/>
      <c r="CGO81" s="876"/>
      <c r="CGP81" s="876"/>
      <c r="CGQ81" s="876"/>
      <c r="CGR81" s="876"/>
      <c r="CGS81" s="876"/>
      <c r="CGT81" s="876"/>
      <c r="CGU81" s="876"/>
      <c r="CGV81" s="876"/>
      <c r="CGW81" s="876"/>
      <c r="CGX81" s="876"/>
      <c r="CGY81" s="876"/>
      <c r="CGZ81" s="876"/>
      <c r="CHA81" s="876"/>
      <c r="CHB81" s="876"/>
      <c r="CHC81" s="876"/>
      <c r="CHD81" s="876"/>
      <c r="CHE81" s="876"/>
      <c r="CHF81" s="876"/>
      <c r="CHG81" s="876"/>
      <c r="CHH81" s="876"/>
      <c r="CHI81" s="876"/>
      <c r="CHJ81" s="876"/>
      <c r="CHK81" s="876"/>
      <c r="CHL81" s="876"/>
      <c r="CHM81" s="876"/>
      <c r="CHN81" s="876"/>
      <c r="CHO81" s="876"/>
      <c r="CHP81" s="876"/>
      <c r="CHQ81" s="876"/>
      <c r="CHR81" s="876"/>
      <c r="CHS81" s="876"/>
      <c r="CHT81" s="876"/>
      <c r="CHU81" s="876"/>
      <c r="CHV81" s="876"/>
      <c r="CHW81" s="876"/>
      <c r="CHX81" s="876"/>
      <c r="CHY81" s="876"/>
      <c r="CHZ81" s="876"/>
      <c r="CIA81" s="876"/>
      <c r="CIB81" s="876"/>
      <c r="CIC81" s="876"/>
      <c r="CID81" s="876"/>
      <c r="CIE81" s="876"/>
      <c r="CIF81" s="876"/>
      <c r="CIG81" s="876"/>
      <c r="CIH81" s="876"/>
      <c r="CII81" s="876"/>
      <c r="CIJ81" s="876"/>
      <c r="CIK81" s="876"/>
      <c r="CIL81" s="876"/>
      <c r="CIM81" s="876"/>
      <c r="CIN81" s="876"/>
      <c r="CIO81" s="876"/>
      <c r="CIP81" s="876"/>
      <c r="CIQ81" s="876"/>
      <c r="CIR81" s="876"/>
      <c r="CIS81" s="876"/>
      <c r="CIT81" s="876"/>
      <c r="CIU81" s="876"/>
      <c r="CIV81" s="876"/>
      <c r="CIW81" s="876"/>
      <c r="CIX81" s="876"/>
      <c r="CIY81" s="876"/>
      <c r="CIZ81" s="876"/>
      <c r="CJA81" s="876"/>
      <c r="CJB81" s="876"/>
      <c r="CJC81" s="876"/>
      <c r="CJD81" s="876"/>
      <c r="CJE81" s="876"/>
      <c r="CJF81" s="876"/>
      <c r="CJG81" s="876"/>
      <c r="CJH81" s="876"/>
      <c r="CJI81" s="876"/>
      <c r="CJJ81" s="876"/>
      <c r="CJK81" s="876"/>
      <c r="CJL81" s="876"/>
      <c r="CJM81" s="876"/>
      <c r="CJN81" s="876"/>
      <c r="CJO81" s="876"/>
      <c r="CJP81" s="876"/>
      <c r="CJQ81" s="876"/>
      <c r="CJR81" s="876"/>
      <c r="CJS81" s="876"/>
      <c r="CJT81" s="876"/>
      <c r="CJU81" s="876"/>
      <c r="CJV81" s="876"/>
      <c r="CJW81" s="876"/>
      <c r="CJX81" s="876"/>
      <c r="CJY81" s="876"/>
      <c r="CJZ81" s="876"/>
      <c r="CKA81" s="876"/>
      <c r="CKB81" s="876"/>
      <c r="CKC81" s="876"/>
      <c r="CKD81" s="876"/>
      <c r="CKE81" s="876"/>
      <c r="CKF81" s="876"/>
      <c r="CKG81" s="876"/>
      <c r="CKH81" s="876"/>
      <c r="CKI81" s="876"/>
      <c r="CKJ81" s="876"/>
      <c r="CKK81" s="876"/>
      <c r="CKL81" s="876"/>
      <c r="CKM81" s="876"/>
      <c r="CKN81" s="876"/>
      <c r="CKO81" s="876"/>
      <c r="CKP81" s="876"/>
      <c r="CKQ81" s="876"/>
      <c r="CKR81" s="876"/>
      <c r="CKS81" s="876"/>
      <c r="CKT81" s="876"/>
      <c r="CKU81" s="876"/>
      <c r="CKV81" s="876"/>
      <c r="CKW81" s="876"/>
      <c r="CKX81" s="876"/>
      <c r="CKY81" s="876"/>
      <c r="CKZ81" s="876"/>
      <c r="CLA81" s="876"/>
      <c r="CLB81" s="876"/>
      <c r="CLC81" s="876"/>
      <c r="CLD81" s="876"/>
      <c r="CLE81" s="876"/>
      <c r="CLF81" s="876"/>
      <c r="CLG81" s="876"/>
      <c r="CLH81" s="876"/>
      <c r="CLI81" s="876"/>
      <c r="CLJ81" s="876"/>
      <c r="CLK81" s="876"/>
      <c r="CLL81" s="876"/>
      <c r="CLM81" s="876"/>
      <c r="CLN81" s="876"/>
      <c r="CLO81" s="876"/>
      <c r="CLP81" s="876"/>
      <c r="CLQ81" s="876"/>
      <c r="CLR81" s="876"/>
      <c r="CLS81" s="876"/>
      <c r="CLT81" s="876"/>
      <c r="CLU81" s="876"/>
      <c r="CLV81" s="876"/>
      <c r="CLW81" s="876"/>
      <c r="CLX81" s="876"/>
      <c r="CLY81" s="876"/>
      <c r="CLZ81" s="876"/>
      <c r="CMA81" s="876"/>
      <c r="CMB81" s="876"/>
      <c r="CMC81" s="876"/>
      <c r="CMD81" s="876"/>
      <c r="CME81" s="876"/>
      <c r="CMF81" s="876"/>
      <c r="CMG81" s="876"/>
      <c r="CMH81" s="876"/>
      <c r="CMI81" s="876"/>
      <c r="CMJ81" s="876"/>
      <c r="CMK81" s="876"/>
      <c r="CML81" s="876"/>
      <c r="CMM81" s="876"/>
      <c r="CMN81" s="876"/>
      <c r="CMO81" s="876"/>
      <c r="CMP81" s="876"/>
      <c r="CMQ81" s="876"/>
      <c r="CMR81" s="876"/>
      <c r="CMS81" s="876"/>
      <c r="CMT81" s="876"/>
      <c r="CMU81" s="876"/>
      <c r="CMV81" s="876"/>
      <c r="CMW81" s="876"/>
      <c r="CMX81" s="876"/>
      <c r="CMY81" s="876"/>
      <c r="CMZ81" s="876"/>
      <c r="CNA81" s="876"/>
      <c r="CNB81" s="876"/>
      <c r="CNC81" s="876"/>
      <c r="CND81" s="876"/>
      <c r="CNE81" s="876"/>
      <c r="CNF81" s="876"/>
      <c r="CNG81" s="876"/>
      <c r="CNH81" s="876"/>
      <c r="CNI81" s="876"/>
      <c r="CNJ81" s="876"/>
      <c r="CNK81" s="876"/>
      <c r="CNL81" s="876"/>
      <c r="CNM81" s="876"/>
      <c r="CNN81" s="876"/>
      <c r="CNO81" s="876"/>
      <c r="CNP81" s="876"/>
      <c r="CNQ81" s="876"/>
      <c r="CNR81" s="876"/>
      <c r="CNS81" s="876"/>
      <c r="CNT81" s="876"/>
      <c r="CNU81" s="876"/>
      <c r="CNV81" s="876"/>
      <c r="CNW81" s="876"/>
      <c r="CNX81" s="876"/>
      <c r="CNY81" s="876"/>
      <c r="CNZ81" s="876"/>
      <c r="COA81" s="876"/>
      <c r="COB81" s="876"/>
      <c r="COC81" s="876"/>
      <c r="COD81" s="876"/>
      <c r="COE81" s="876"/>
      <c r="COF81" s="876"/>
      <c r="COG81" s="876"/>
      <c r="COH81" s="876"/>
      <c r="COI81" s="876"/>
      <c r="COJ81" s="876"/>
      <c r="COK81" s="876"/>
      <c r="COL81" s="876"/>
      <c r="COM81" s="876"/>
      <c r="CON81" s="876"/>
      <c r="COO81" s="876"/>
      <c r="COP81" s="876"/>
      <c r="COQ81" s="876"/>
      <c r="COR81" s="876"/>
      <c r="COS81" s="876"/>
      <c r="COT81" s="876"/>
      <c r="COU81" s="876"/>
      <c r="COV81" s="876"/>
      <c r="COW81" s="876"/>
      <c r="COX81" s="876"/>
      <c r="COY81" s="876"/>
      <c r="COZ81" s="876"/>
      <c r="CPA81" s="876"/>
      <c r="CPB81" s="876"/>
      <c r="CPC81" s="876"/>
      <c r="CPD81" s="876"/>
      <c r="CPE81" s="876"/>
      <c r="CPF81" s="876"/>
      <c r="CPG81" s="876"/>
      <c r="CPH81" s="876"/>
      <c r="CPI81" s="876"/>
      <c r="CPJ81" s="876"/>
      <c r="CPK81" s="876"/>
      <c r="CPL81" s="876"/>
      <c r="CPM81" s="876"/>
      <c r="CPN81" s="876"/>
      <c r="CPO81" s="876"/>
      <c r="CPP81" s="876"/>
      <c r="CPQ81" s="876"/>
      <c r="CPR81" s="876"/>
      <c r="CPS81" s="876"/>
      <c r="CPT81" s="876"/>
      <c r="CPU81" s="876"/>
      <c r="CPV81" s="876"/>
      <c r="CPW81" s="876"/>
      <c r="CPX81" s="876"/>
      <c r="CPY81" s="876"/>
      <c r="CPZ81" s="876"/>
      <c r="CQA81" s="876"/>
      <c r="CQB81" s="876"/>
      <c r="CQC81" s="876"/>
      <c r="CQD81" s="876"/>
      <c r="CQE81" s="876"/>
      <c r="CQF81" s="876"/>
      <c r="CQG81" s="876"/>
      <c r="CQH81" s="876"/>
      <c r="CQI81" s="876"/>
      <c r="CQJ81" s="876"/>
      <c r="CQK81" s="876"/>
      <c r="CQL81" s="876"/>
      <c r="CQM81" s="876"/>
      <c r="CQN81" s="876"/>
      <c r="CQO81" s="876"/>
      <c r="CQP81" s="876"/>
      <c r="CQQ81" s="876"/>
      <c r="CQR81" s="876"/>
      <c r="CQS81" s="876"/>
      <c r="CQT81" s="876"/>
      <c r="CQU81" s="876"/>
      <c r="CQV81" s="876"/>
      <c r="CQW81" s="876"/>
      <c r="CQX81" s="876"/>
      <c r="CQY81" s="876"/>
      <c r="CQZ81" s="876"/>
      <c r="CRA81" s="876"/>
      <c r="CRB81" s="876"/>
      <c r="CRC81" s="876"/>
      <c r="CRD81" s="876"/>
      <c r="CRE81" s="876"/>
      <c r="CRF81" s="876"/>
      <c r="CRG81" s="876"/>
      <c r="CRH81" s="876"/>
      <c r="CRI81" s="876"/>
      <c r="CRJ81" s="876"/>
      <c r="CRK81" s="876"/>
      <c r="CRL81" s="876"/>
      <c r="CRM81" s="876"/>
      <c r="CRN81" s="876"/>
      <c r="CRO81" s="876"/>
      <c r="CRP81" s="876"/>
      <c r="CRQ81" s="876"/>
      <c r="CRR81" s="876"/>
      <c r="CRS81" s="876"/>
      <c r="CRT81" s="876"/>
      <c r="CRU81" s="876"/>
      <c r="CRV81" s="876"/>
      <c r="CRW81" s="876"/>
      <c r="CRX81" s="876"/>
      <c r="CRY81" s="876"/>
      <c r="CRZ81" s="876"/>
      <c r="CSA81" s="876"/>
      <c r="CSB81" s="876"/>
      <c r="CSC81" s="876"/>
      <c r="CSD81" s="876"/>
      <c r="CSE81" s="876"/>
      <c r="CSF81" s="876"/>
      <c r="CSG81" s="876"/>
      <c r="CSH81" s="876"/>
      <c r="CSI81" s="876"/>
      <c r="CSJ81" s="876"/>
      <c r="CSK81" s="876"/>
      <c r="CSL81" s="876"/>
      <c r="CSM81" s="876"/>
      <c r="CSN81" s="876"/>
      <c r="CSO81" s="876"/>
      <c r="CSP81" s="876"/>
      <c r="CSQ81" s="876"/>
      <c r="CSR81" s="876"/>
      <c r="CSS81" s="876"/>
      <c r="CST81" s="876"/>
      <c r="CSU81" s="876"/>
      <c r="CSV81" s="876"/>
      <c r="CSW81" s="876"/>
      <c r="CSX81" s="876"/>
      <c r="CSY81" s="876"/>
      <c r="CSZ81" s="876"/>
      <c r="CTA81" s="876"/>
      <c r="CTB81" s="876"/>
      <c r="CTC81" s="876"/>
      <c r="CTD81" s="876"/>
      <c r="CTE81" s="876"/>
      <c r="CTF81" s="876"/>
      <c r="CTG81" s="876"/>
      <c r="CTH81" s="876"/>
      <c r="CTI81" s="876"/>
      <c r="CTJ81" s="876"/>
      <c r="CTK81" s="876"/>
      <c r="CTL81" s="876"/>
      <c r="CTM81" s="876"/>
      <c r="CTN81" s="876"/>
      <c r="CTO81" s="876"/>
      <c r="CTP81" s="876"/>
      <c r="CTQ81" s="876"/>
      <c r="CTR81" s="876"/>
      <c r="CTS81" s="876"/>
      <c r="CTT81" s="876"/>
      <c r="CTU81" s="876"/>
      <c r="CTV81" s="876"/>
      <c r="CTW81" s="876"/>
      <c r="CTX81" s="876"/>
      <c r="CTY81" s="876"/>
      <c r="CTZ81" s="876"/>
      <c r="CUA81" s="876"/>
      <c r="CUB81" s="876"/>
      <c r="CUC81" s="876"/>
      <c r="CUD81" s="876"/>
      <c r="CUE81" s="876"/>
      <c r="CUF81" s="876"/>
      <c r="CUG81" s="876"/>
      <c r="CUH81" s="876"/>
      <c r="CUI81" s="876"/>
      <c r="CUJ81" s="876"/>
      <c r="CUK81" s="876"/>
      <c r="CUL81" s="876"/>
      <c r="CUM81" s="876"/>
      <c r="CUN81" s="876"/>
      <c r="CUO81" s="876"/>
      <c r="CUP81" s="876"/>
      <c r="CUQ81" s="876"/>
      <c r="CUR81" s="876"/>
      <c r="CUS81" s="876"/>
      <c r="CUT81" s="876"/>
      <c r="CUU81" s="876"/>
      <c r="CUV81" s="876"/>
      <c r="CUW81" s="876"/>
      <c r="CUX81" s="876"/>
      <c r="CUY81" s="876"/>
      <c r="CUZ81" s="876"/>
      <c r="CVA81" s="876"/>
      <c r="CVB81" s="876"/>
      <c r="CVC81" s="876"/>
      <c r="CVD81" s="876"/>
      <c r="CVE81" s="876"/>
      <c r="CVF81" s="876"/>
      <c r="CVG81" s="876"/>
      <c r="CVH81" s="876"/>
      <c r="CVI81" s="876"/>
      <c r="CVJ81" s="876"/>
      <c r="CVK81" s="876"/>
      <c r="CVL81" s="876"/>
      <c r="CVM81" s="876"/>
      <c r="CVN81" s="876"/>
      <c r="CVO81" s="876"/>
      <c r="CVP81" s="876"/>
      <c r="CVQ81" s="876"/>
      <c r="CVR81" s="876"/>
      <c r="CVS81" s="876"/>
      <c r="CVT81" s="876"/>
      <c r="CVU81" s="876"/>
      <c r="CVV81" s="876"/>
      <c r="CVW81" s="876"/>
      <c r="CVX81" s="876"/>
      <c r="CVY81" s="876"/>
      <c r="CVZ81" s="876"/>
      <c r="CWA81" s="876"/>
      <c r="CWB81" s="876"/>
      <c r="CWC81" s="876"/>
      <c r="CWD81" s="876"/>
      <c r="CWE81" s="876"/>
      <c r="CWF81" s="876"/>
      <c r="CWG81" s="876"/>
      <c r="CWH81" s="876"/>
      <c r="CWI81" s="876"/>
      <c r="CWJ81" s="876"/>
      <c r="CWK81" s="876"/>
      <c r="CWL81" s="876"/>
      <c r="CWM81" s="876"/>
      <c r="CWN81" s="876"/>
      <c r="CWO81" s="876"/>
      <c r="CWP81" s="876"/>
      <c r="CWQ81" s="876"/>
      <c r="CWR81" s="876"/>
      <c r="CWS81" s="876"/>
      <c r="CWT81" s="876"/>
      <c r="CWU81" s="876"/>
      <c r="CWV81" s="876"/>
      <c r="CWW81" s="876"/>
      <c r="CWX81" s="876"/>
      <c r="CWY81" s="876"/>
      <c r="CWZ81" s="876"/>
      <c r="CXA81" s="876"/>
      <c r="CXB81" s="876"/>
      <c r="CXC81" s="876"/>
      <c r="CXD81" s="876"/>
      <c r="CXE81" s="876"/>
      <c r="CXF81" s="876"/>
      <c r="CXG81" s="876"/>
      <c r="CXH81" s="876"/>
      <c r="CXI81" s="876"/>
      <c r="CXJ81" s="876"/>
      <c r="CXK81" s="876"/>
      <c r="CXL81" s="876"/>
      <c r="CXM81" s="876"/>
      <c r="CXN81" s="876"/>
      <c r="CXO81" s="876"/>
      <c r="CXP81" s="876"/>
      <c r="CXQ81" s="876"/>
      <c r="CXR81" s="876"/>
      <c r="CXS81" s="876"/>
      <c r="CXT81" s="876"/>
      <c r="CXU81" s="876"/>
      <c r="CXV81" s="876"/>
      <c r="CXW81" s="876"/>
      <c r="CXX81" s="876"/>
      <c r="CXY81" s="876"/>
      <c r="CXZ81" s="876"/>
      <c r="CYA81" s="876"/>
      <c r="CYB81" s="876"/>
      <c r="CYC81" s="876"/>
      <c r="CYD81" s="876"/>
      <c r="CYE81" s="876"/>
      <c r="CYF81" s="876"/>
      <c r="CYG81" s="876"/>
      <c r="CYH81" s="876"/>
      <c r="CYI81" s="876"/>
      <c r="CYJ81" s="876"/>
      <c r="CYK81" s="876"/>
      <c r="CYL81" s="876"/>
      <c r="CYM81" s="876"/>
      <c r="CYN81" s="876"/>
      <c r="CYO81" s="876"/>
      <c r="CYP81" s="876"/>
      <c r="CYQ81" s="876"/>
      <c r="CYR81" s="876"/>
      <c r="CYS81" s="876"/>
      <c r="CYT81" s="876"/>
      <c r="CYU81" s="876"/>
      <c r="CYV81" s="876"/>
      <c r="CYW81" s="876"/>
      <c r="CYX81" s="876"/>
      <c r="CYY81" s="876"/>
      <c r="CYZ81" s="876"/>
      <c r="CZA81" s="876"/>
      <c r="CZB81" s="876"/>
      <c r="CZC81" s="876"/>
      <c r="CZD81" s="876"/>
      <c r="CZE81" s="876"/>
      <c r="CZF81" s="876"/>
      <c r="CZG81" s="876"/>
      <c r="CZH81" s="876"/>
      <c r="CZI81" s="876"/>
      <c r="CZJ81" s="876"/>
      <c r="CZK81" s="876"/>
      <c r="CZL81" s="876"/>
      <c r="CZM81" s="876"/>
      <c r="CZN81" s="876"/>
      <c r="CZO81" s="876"/>
      <c r="CZP81" s="876"/>
      <c r="CZQ81" s="876"/>
      <c r="CZR81" s="876"/>
      <c r="CZS81" s="876"/>
      <c r="CZT81" s="876"/>
      <c r="CZU81" s="876"/>
      <c r="CZV81" s="876"/>
      <c r="CZW81" s="876"/>
      <c r="CZX81" s="876"/>
      <c r="CZY81" s="876"/>
      <c r="CZZ81" s="876"/>
      <c r="DAA81" s="876"/>
      <c r="DAB81" s="876"/>
      <c r="DAC81" s="876"/>
      <c r="DAD81" s="876"/>
      <c r="DAE81" s="876"/>
      <c r="DAF81" s="876"/>
      <c r="DAG81" s="876"/>
      <c r="DAH81" s="876"/>
      <c r="DAI81" s="876"/>
      <c r="DAJ81" s="876"/>
      <c r="DAK81" s="876"/>
      <c r="DAL81" s="876"/>
      <c r="DAM81" s="876"/>
      <c r="DAN81" s="876"/>
      <c r="DAO81" s="876"/>
      <c r="DAP81" s="876"/>
      <c r="DAQ81" s="876"/>
      <c r="DAR81" s="876"/>
      <c r="DAS81" s="876"/>
      <c r="DAT81" s="876"/>
      <c r="DAU81" s="876"/>
      <c r="DAV81" s="876"/>
      <c r="DAW81" s="876"/>
      <c r="DAX81" s="876"/>
      <c r="DAY81" s="876"/>
      <c r="DAZ81" s="876"/>
      <c r="DBA81" s="876"/>
      <c r="DBB81" s="876"/>
      <c r="DBC81" s="876"/>
      <c r="DBD81" s="876"/>
      <c r="DBE81" s="876"/>
      <c r="DBF81" s="876"/>
      <c r="DBG81" s="876"/>
      <c r="DBH81" s="876"/>
      <c r="DBI81" s="876"/>
      <c r="DBJ81" s="876"/>
      <c r="DBK81" s="876"/>
      <c r="DBL81" s="876"/>
      <c r="DBM81" s="876"/>
      <c r="DBN81" s="876"/>
      <c r="DBO81" s="876"/>
      <c r="DBP81" s="876"/>
      <c r="DBQ81" s="876"/>
      <c r="DBR81" s="876"/>
      <c r="DBS81" s="876"/>
      <c r="DBT81" s="876"/>
      <c r="DBU81" s="876"/>
      <c r="DBV81" s="876"/>
      <c r="DBW81" s="876"/>
      <c r="DBX81" s="876"/>
      <c r="DBY81" s="876"/>
      <c r="DBZ81" s="876"/>
      <c r="DCA81" s="876"/>
      <c r="DCB81" s="876"/>
      <c r="DCC81" s="876"/>
      <c r="DCD81" s="876"/>
      <c r="DCE81" s="876"/>
      <c r="DCF81" s="876"/>
      <c r="DCG81" s="876"/>
      <c r="DCH81" s="876"/>
      <c r="DCI81" s="876"/>
      <c r="DCJ81" s="876"/>
      <c r="DCK81" s="876"/>
      <c r="DCL81" s="876"/>
      <c r="DCM81" s="876"/>
      <c r="DCN81" s="876"/>
      <c r="DCO81" s="876"/>
      <c r="DCP81" s="876"/>
      <c r="DCQ81" s="876"/>
      <c r="DCR81" s="876"/>
      <c r="DCS81" s="876"/>
      <c r="DCT81" s="876"/>
      <c r="DCU81" s="876"/>
      <c r="DCV81" s="876"/>
      <c r="DCW81" s="876"/>
      <c r="DCX81" s="876"/>
      <c r="DCY81" s="876"/>
      <c r="DCZ81" s="876"/>
      <c r="DDA81" s="876"/>
      <c r="DDB81" s="876"/>
      <c r="DDC81" s="876"/>
      <c r="DDD81" s="876"/>
      <c r="DDE81" s="876"/>
      <c r="DDF81" s="876"/>
      <c r="DDG81" s="876"/>
      <c r="DDH81" s="876"/>
      <c r="DDI81" s="876"/>
      <c r="DDJ81" s="876"/>
      <c r="DDK81" s="876"/>
      <c r="DDL81" s="876"/>
      <c r="DDM81" s="876"/>
      <c r="DDN81" s="876"/>
      <c r="DDO81" s="876"/>
      <c r="DDP81" s="876"/>
      <c r="DDQ81" s="876"/>
      <c r="DDR81" s="876"/>
      <c r="DDS81" s="876"/>
      <c r="DDT81" s="876"/>
      <c r="DDU81" s="876"/>
      <c r="DDV81" s="876"/>
      <c r="DDW81" s="876"/>
      <c r="DDX81" s="876"/>
      <c r="DDY81" s="876"/>
      <c r="DDZ81" s="876"/>
      <c r="DEA81" s="876"/>
      <c r="DEB81" s="876"/>
      <c r="DEC81" s="876"/>
      <c r="DED81" s="876"/>
      <c r="DEE81" s="876"/>
      <c r="DEF81" s="876"/>
      <c r="DEG81" s="876"/>
      <c r="DEH81" s="876"/>
      <c r="DEI81" s="876"/>
      <c r="DEJ81" s="876"/>
      <c r="DEK81" s="876"/>
      <c r="DEL81" s="876"/>
      <c r="DEM81" s="876"/>
      <c r="DEN81" s="876"/>
      <c r="DEO81" s="876"/>
      <c r="DEP81" s="876"/>
      <c r="DEQ81" s="876"/>
      <c r="DER81" s="876"/>
      <c r="DES81" s="876"/>
      <c r="DET81" s="876"/>
      <c r="DEU81" s="876"/>
      <c r="DEV81" s="876"/>
      <c r="DEW81" s="876"/>
      <c r="DEX81" s="876"/>
      <c r="DEY81" s="876"/>
      <c r="DEZ81" s="876"/>
      <c r="DFA81" s="876"/>
      <c r="DFB81" s="876"/>
      <c r="DFC81" s="876"/>
      <c r="DFD81" s="876"/>
      <c r="DFE81" s="876"/>
      <c r="DFF81" s="876"/>
      <c r="DFG81" s="876"/>
      <c r="DFH81" s="876"/>
      <c r="DFI81" s="876"/>
      <c r="DFJ81" s="876"/>
      <c r="DFK81" s="876"/>
      <c r="DFL81" s="876"/>
      <c r="DFM81" s="876"/>
      <c r="DFN81" s="876"/>
      <c r="DFO81" s="876"/>
      <c r="DFP81" s="876"/>
      <c r="DFQ81" s="876"/>
      <c r="DFR81" s="876"/>
      <c r="DFS81" s="876"/>
      <c r="DFT81" s="876"/>
      <c r="DFU81" s="876"/>
      <c r="DFV81" s="876"/>
      <c r="DFW81" s="876"/>
      <c r="DFX81" s="876"/>
      <c r="DFY81" s="876"/>
      <c r="DFZ81" s="876"/>
      <c r="DGA81" s="876"/>
      <c r="DGB81" s="876"/>
      <c r="DGC81" s="876"/>
      <c r="DGD81" s="876"/>
      <c r="DGE81" s="876"/>
      <c r="DGF81" s="876"/>
      <c r="DGG81" s="876"/>
      <c r="DGH81" s="876"/>
      <c r="DGI81" s="876"/>
      <c r="DGJ81" s="876"/>
      <c r="DGK81" s="876"/>
      <c r="DGL81" s="876"/>
      <c r="DGM81" s="876"/>
      <c r="DGN81" s="876"/>
      <c r="DGO81" s="876"/>
      <c r="DGP81" s="876"/>
      <c r="DGQ81" s="876"/>
      <c r="DGR81" s="876"/>
      <c r="DGS81" s="876"/>
      <c r="DGT81" s="876"/>
      <c r="DGU81" s="876"/>
      <c r="DGV81" s="876"/>
      <c r="DGW81" s="876"/>
      <c r="DGX81" s="876"/>
      <c r="DGY81" s="876"/>
      <c r="DGZ81" s="876"/>
      <c r="DHA81" s="876"/>
      <c r="DHB81" s="876"/>
      <c r="DHC81" s="876"/>
      <c r="DHD81" s="876"/>
      <c r="DHE81" s="876"/>
      <c r="DHF81" s="876"/>
      <c r="DHG81" s="876"/>
      <c r="DHH81" s="876"/>
      <c r="DHI81" s="876"/>
      <c r="DHJ81" s="876"/>
      <c r="DHK81" s="876"/>
      <c r="DHL81" s="876"/>
      <c r="DHM81" s="876"/>
      <c r="DHN81" s="876"/>
      <c r="DHO81" s="876"/>
      <c r="DHP81" s="876"/>
      <c r="DHQ81" s="876"/>
      <c r="DHR81" s="876"/>
      <c r="DHS81" s="876"/>
      <c r="DHT81" s="876"/>
      <c r="DHU81" s="876"/>
      <c r="DHV81" s="876"/>
      <c r="DHW81" s="876"/>
      <c r="DHX81" s="876"/>
      <c r="DHY81" s="876"/>
      <c r="DHZ81" s="876"/>
      <c r="DIA81" s="876"/>
      <c r="DIB81" s="876"/>
      <c r="DIC81" s="876"/>
      <c r="DID81" s="876"/>
      <c r="DIE81" s="876"/>
      <c r="DIF81" s="876"/>
      <c r="DIG81" s="876"/>
      <c r="DIH81" s="876"/>
      <c r="DII81" s="876"/>
      <c r="DIJ81" s="876"/>
      <c r="DIK81" s="876"/>
      <c r="DIL81" s="876"/>
      <c r="DIM81" s="876"/>
      <c r="DIN81" s="876"/>
      <c r="DIO81" s="876"/>
      <c r="DIP81" s="876"/>
      <c r="DIQ81" s="876"/>
      <c r="DIR81" s="876"/>
      <c r="DIS81" s="876"/>
      <c r="DIT81" s="876"/>
      <c r="DIU81" s="876"/>
      <c r="DIV81" s="876"/>
      <c r="DIW81" s="876"/>
      <c r="DIX81" s="876"/>
      <c r="DIY81" s="876"/>
      <c r="DIZ81" s="876"/>
      <c r="DJA81" s="876"/>
      <c r="DJB81" s="876"/>
      <c r="DJC81" s="876"/>
      <c r="DJD81" s="876"/>
      <c r="DJE81" s="876"/>
      <c r="DJF81" s="876"/>
      <c r="DJG81" s="876"/>
      <c r="DJH81" s="876"/>
      <c r="DJI81" s="876"/>
      <c r="DJJ81" s="876"/>
      <c r="DJK81" s="876"/>
      <c r="DJL81" s="876"/>
      <c r="DJM81" s="876"/>
      <c r="DJN81" s="876"/>
      <c r="DJO81" s="876"/>
      <c r="DJP81" s="876"/>
      <c r="DJQ81" s="876"/>
      <c r="DJR81" s="876"/>
      <c r="DJS81" s="876"/>
      <c r="DJT81" s="876"/>
      <c r="DJU81" s="876"/>
      <c r="DJV81" s="876"/>
      <c r="DJW81" s="876"/>
      <c r="DJX81" s="876"/>
      <c r="DJY81" s="876"/>
      <c r="DJZ81" s="876"/>
      <c r="DKA81" s="876"/>
      <c r="DKB81" s="876"/>
      <c r="DKC81" s="876"/>
      <c r="DKD81" s="876"/>
      <c r="DKE81" s="876"/>
      <c r="DKF81" s="876"/>
      <c r="DKG81" s="876"/>
      <c r="DKH81" s="876"/>
      <c r="DKI81" s="876"/>
      <c r="DKJ81" s="876"/>
      <c r="DKK81" s="876"/>
      <c r="DKL81" s="876"/>
      <c r="DKM81" s="876"/>
      <c r="DKN81" s="876"/>
      <c r="DKO81" s="876"/>
      <c r="DKP81" s="876"/>
      <c r="DKQ81" s="876"/>
      <c r="DKR81" s="876"/>
      <c r="DKS81" s="876"/>
      <c r="DKT81" s="876"/>
      <c r="DKU81" s="876"/>
      <c r="DKV81" s="876"/>
      <c r="DKW81" s="876"/>
      <c r="DKX81" s="876"/>
      <c r="DKY81" s="876"/>
      <c r="DKZ81" s="876"/>
      <c r="DLA81" s="876"/>
      <c r="DLB81" s="876"/>
      <c r="DLC81" s="876"/>
      <c r="DLD81" s="876"/>
      <c r="DLE81" s="876"/>
      <c r="DLF81" s="876"/>
      <c r="DLG81" s="876"/>
      <c r="DLH81" s="876"/>
      <c r="DLI81" s="876"/>
      <c r="DLJ81" s="876"/>
      <c r="DLK81" s="876"/>
      <c r="DLL81" s="876"/>
      <c r="DLM81" s="876"/>
      <c r="DLN81" s="876"/>
      <c r="DLO81" s="876"/>
      <c r="DLP81" s="876"/>
      <c r="DLQ81" s="876"/>
      <c r="DLR81" s="876"/>
      <c r="DLS81" s="876"/>
      <c r="DLT81" s="876"/>
      <c r="DLU81" s="876"/>
      <c r="DLV81" s="876"/>
      <c r="DLW81" s="876"/>
      <c r="DLX81" s="876"/>
      <c r="DLY81" s="876"/>
      <c r="DLZ81" s="876"/>
      <c r="DMA81" s="876"/>
      <c r="DMB81" s="876"/>
      <c r="DMC81" s="876"/>
      <c r="DMD81" s="876"/>
      <c r="DME81" s="876"/>
      <c r="DMF81" s="876"/>
      <c r="DMG81" s="876"/>
      <c r="DMH81" s="876"/>
      <c r="DMI81" s="876"/>
      <c r="DMJ81" s="876"/>
      <c r="DMK81" s="876"/>
      <c r="DML81" s="876"/>
      <c r="DMM81" s="876"/>
      <c r="DMN81" s="876"/>
      <c r="DMO81" s="876"/>
      <c r="DMP81" s="876"/>
      <c r="DMQ81" s="876"/>
      <c r="DMR81" s="876"/>
      <c r="DMS81" s="876"/>
      <c r="DMT81" s="876"/>
      <c r="DMU81" s="876"/>
      <c r="DMV81" s="876"/>
      <c r="DMW81" s="876"/>
      <c r="DMX81" s="876"/>
      <c r="DMY81" s="876"/>
      <c r="DMZ81" s="876"/>
      <c r="DNA81" s="876"/>
      <c r="DNB81" s="876"/>
      <c r="DNC81" s="876"/>
      <c r="DND81" s="876"/>
      <c r="DNE81" s="876"/>
      <c r="DNF81" s="876"/>
      <c r="DNG81" s="876"/>
      <c r="DNH81" s="876"/>
      <c r="DNI81" s="876"/>
      <c r="DNJ81" s="876"/>
      <c r="DNK81" s="876"/>
      <c r="DNL81" s="876"/>
      <c r="DNM81" s="876"/>
      <c r="DNN81" s="876"/>
      <c r="DNO81" s="876"/>
      <c r="DNP81" s="876"/>
      <c r="DNQ81" s="876"/>
      <c r="DNR81" s="876"/>
      <c r="DNS81" s="876"/>
      <c r="DNT81" s="876"/>
      <c r="DNU81" s="876"/>
      <c r="DNV81" s="876"/>
      <c r="DNW81" s="876"/>
      <c r="DNX81" s="876"/>
      <c r="DNY81" s="876"/>
      <c r="DNZ81" s="876"/>
      <c r="DOA81" s="876"/>
      <c r="DOB81" s="876"/>
      <c r="DOC81" s="876"/>
      <c r="DOD81" s="876"/>
      <c r="DOE81" s="876"/>
      <c r="DOF81" s="876"/>
      <c r="DOG81" s="876"/>
      <c r="DOH81" s="876"/>
      <c r="DOI81" s="876"/>
      <c r="DOJ81" s="876"/>
      <c r="DOK81" s="876"/>
      <c r="DOL81" s="876"/>
      <c r="DOM81" s="876"/>
      <c r="DON81" s="876"/>
      <c r="DOO81" s="876"/>
      <c r="DOP81" s="876"/>
      <c r="DOQ81" s="876"/>
      <c r="DOR81" s="876"/>
      <c r="DOS81" s="876"/>
      <c r="DOT81" s="876"/>
      <c r="DOU81" s="876"/>
      <c r="DOV81" s="876"/>
      <c r="DOW81" s="876"/>
      <c r="DOX81" s="876"/>
      <c r="DOY81" s="876"/>
      <c r="DOZ81" s="876"/>
      <c r="DPA81" s="876"/>
      <c r="DPB81" s="876"/>
      <c r="DPC81" s="876"/>
      <c r="DPD81" s="876"/>
      <c r="DPE81" s="876"/>
      <c r="DPF81" s="876"/>
      <c r="DPG81" s="876"/>
      <c r="DPH81" s="876"/>
      <c r="DPI81" s="876"/>
      <c r="DPJ81" s="876"/>
      <c r="DPK81" s="876"/>
      <c r="DPL81" s="876"/>
      <c r="DPM81" s="876"/>
      <c r="DPN81" s="876"/>
      <c r="DPO81" s="876"/>
      <c r="DPP81" s="876"/>
      <c r="DPQ81" s="876"/>
      <c r="DPR81" s="876"/>
      <c r="DPS81" s="876"/>
      <c r="DPT81" s="876"/>
      <c r="DPU81" s="876"/>
      <c r="DPV81" s="876"/>
      <c r="DPW81" s="876"/>
      <c r="DPX81" s="876"/>
      <c r="DPY81" s="876"/>
      <c r="DPZ81" s="876"/>
      <c r="DQA81" s="876"/>
      <c r="DQB81" s="876"/>
      <c r="DQC81" s="876"/>
      <c r="DQD81" s="876"/>
      <c r="DQE81" s="876"/>
      <c r="DQF81" s="876"/>
      <c r="DQG81" s="876"/>
      <c r="DQH81" s="876"/>
      <c r="DQI81" s="876"/>
      <c r="DQJ81" s="876"/>
      <c r="DQK81" s="876"/>
      <c r="DQL81" s="876"/>
      <c r="DQM81" s="876"/>
      <c r="DQN81" s="876"/>
      <c r="DQO81" s="876"/>
      <c r="DQP81" s="876"/>
      <c r="DQQ81" s="876"/>
      <c r="DQR81" s="876"/>
      <c r="DQS81" s="876"/>
      <c r="DQT81" s="876"/>
      <c r="DQU81" s="876"/>
      <c r="DQV81" s="876"/>
      <c r="DQW81" s="876"/>
      <c r="DQX81" s="876"/>
      <c r="DQY81" s="876"/>
      <c r="DQZ81" s="876"/>
      <c r="DRA81" s="876"/>
      <c r="DRB81" s="876"/>
      <c r="DRC81" s="876"/>
      <c r="DRD81" s="876"/>
      <c r="DRE81" s="876"/>
      <c r="DRF81" s="876"/>
      <c r="DRG81" s="876"/>
      <c r="DRH81" s="876"/>
      <c r="DRI81" s="876"/>
      <c r="DRJ81" s="876"/>
      <c r="DRK81" s="876"/>
      <c r="DRL81" s="876"/>
      <c r="DRM81" s="876"/>
      <c r="DRN81" s="876"/>
      <c r="DRO81" s="876"/>
      <c r="DRP81" s="876"/>
      <c r="DRQ81" s="876"/>
      <c r="DRR81" s="876"/>
      <c r="DRS81" s="876"/>
      <c r="DRT81" s="876"/>
      <c r="DRU81" s="876"/>
      <c r="DRV81" s="876"/>
      <c r="DRW81" s="876"/>
      <c r="DRX81" s="876"/>
      <c r="DRY81" s="876"/>
      <c r="DRZ81" s="876"/>
      <c r="DSA81" s="876"/>
      <c r="DSB81" s="876"/>
      <c r="DSC81" s="876"/>
      <c r="DSD81" s="876"/>
      <c r="DSE81" s="876"/>
      <c r="DSF81" s="876"/>
      <c r="DSG81" s="876"/>
      <c r="DSH81" s="876"/>
      <c r="DSI81" s="876"/>
      <c r="DSJ81" s="876"/>
      <c r="DSK81" s="876"/>
      <c r="DSL81" s="876"/>
      <c r="DSM81" s="876"/>
      <c r="DSN81" s="876"/>
      <c r="DSO81" s="876"/>
      <c r="DSP81" s="876"/>
      <c r="DSQ81" s="876"/>
      <c r="DSR81" s="876"/>
      <c r="DSS81" s="876"/>
      <c r="DST81" s="876"/>
      <c r="DSU81" s="876"/>
      <c r="DSV81" s="876"/>
      <c r="DSW81" s="876"/>
      <c r="DSX81" s="876"/>
      <c r="DSY81" s="876"/>
      <c r="DSZ81" s="876"/>
      <c r="DTA81" s="876"/>
      <c r="DTB81" s="876"/>
      <c r="DTC81" s="876"/>
      <c r="DTD81" s="876"/>
      <c r="DTE81" s="876"/>
      <c r="DTF81" s="876"/>
      <c r="DTG81" s="876"/>
      <c r="DTH81" s="876"/>
      <c r="DTI81" s="876"/>
      <c r="DTJ81" s="876"/>
      <c r="DTK81" s="876"/>
      <c r="DTL81" s="876"/>
      <c r="DTM81" s="876"/>
      <c r="DTN81" s="876"/>
      <c r="DTO81" s="876"/>
      <c r="DTP81" s="876"/>
      <c r="DTQ81" s="876"/>
      <c r="DTR81" s="876"/>
      <c r="DTS81" s="876"/>
      <c r="DTT81" s="876"/>
      <c r="DTU81" s="876"/>
      <c r="DTV81" s="876"/>
      <c r="DTW81" s="876"/>
      <c r="DTX81" s="876"/>
      <c r="DTY81" s="876"/>
      <c r="DTZ81" s="876"/>
      <c r="DUA81" s="876"/>
      <c r="DUB81" s="876"/>
      <c r="DUC81" s="876"/>
      <c r="DUD81" s="876"/>
      <c r="DUE81" s="876"/>
      <c r="DUF81" s="876"/>
      <c r="DUG81" s="876"/>
      <c r="DUH81" s="876"/>
      <c r="DUI81" s="876"/>
      <c r="DUJ81" s="876"/>
      <c r="DUK81" s="876"/>
      <c r="DUL81" s="876"/>
      <c r="DUM81" s="876"/>
      <c r="DUN81" s="876"/>
      <c r="DUO81" s="876"/>
      <c r="DUP81" s="876"/>
      <c r="DUQ81" s="876"/>
      <c r="DUR81" s="876"/>
      <c r="DUS81" s="876"/>
      <c r="DUT81" s="876"/>
      <c r="DUU81" s="876"/>
      <c r="DUV81" s="876"/>
      <c r="DUW81" s="876"/>
      <c r="DUX81" s="876"/>
      <c r="DUY81" s="876"/>
      <c r="DUZ81" s="876"/>
      <c r="DVA81" s="876"/>
      <c r="DVB81" s="876"/>
      <c r="DVC81" s="876"/>
      <c r="DVD81" s="876"/>
      <c r="DVE81" s="876"/>
      <c r="DVF81" s="876"/>
      <c r="DVG81" s="876"/>
      <c r="DVH81" s="876"/>
      <c r="DVI81" s="876"/>
      <c r="DVJ81" s="876"/>
      <c r="DVK81" s="876"/>
      <c r="DVL81" s="876"/>
      <c r="DVM81" s="876"/>
      <c r="DVN81" s="876"/>
      <c r="DVO81" s="876"/>
      <c r="DVP81" s="876"/>
      <c r="DVQ81" s="876"/>
      <c r="DVR81" s="876"/>
      <c r="DVS81" s="876"/>
      <c r="DVT81" s="876"/>
      <c r="DVU81" s="876"/>
      <c r="DVV81" s="876"/>
      <c r="DVW81" s="876"/>
      <c r="DVX81" s="876"/>
      <c r="DVY81" s="876"/>
      <c r="DVZ81" s="876"/>
      <c r="DWA81" s="876"/>
      <c r="DWB81" s="876"/>
      <c r="DWC81" s="876"/>
      <c r="DWD81" s="876"/>
      <c r="DWE81" s="876"/>
      <c r="DWF81" s="876"/>
      <c r="DWG81" s="876"/>
      <c r="DWH81" s="876"/>
      <c r="DWI81" s="876"/>
      <c r="DWJ81" s="876"/>
      <c r="DWK81" s="876"/>
      <c r="DWL81" s="876"/>
      <c r="DWM81" s="876"/>
      <c r="DWN81" s="876"/>
      <c r="DWO81" s="876"/>
      <c r="DWP81" s="876"/>
      <c r="DWQ81" s="876"/>
      <c r="DWR81" s="876"/>
      <c r="DWS81" s="876"/>
      <c r="DWT81" s="876"/>
      <c r="DWU81" s="876"/>
      <c r="DWV81" s="876"/>
      <c r="DWW81" s="876"/>
      <c r="DWX81" s="876"/>
      <c r="DWY81" s="876"/>
      <c r="DWZ81" s="876"/>
      <c r="DXA81" s="876"/>
      <c r="DXB81" s="876"/>
      <c r="DXC81" s="876"/>
      <c r="DXD81" s="876"/>
      <c r="DXE81" s="876"/>
      <c r="DXF81" s="876"/>
      <c r="DXG81" s="876"/>
      <c r="DXH81" s="876"/>
      <c r="DXI81" s="876"/>
      <c r="DXJ81" s="876"/>
      <c r="DXK81" s="876"/>
      <c r="DXL81" s="876"/>
      <c r="DXM81" s="876"/>
      <c r="DXN81" s="876"/>
      <c r="DXO81" s="876"/>
      <c r="DXP81" s="876"/>
      <c r="DXQ81" s="876"/>
      <c r="DXR81" s="876"/>
      <c r="DXS81" s="876"/>
      <c r="DXT81" s="876"/>
      <c r="DXU81" s="876"/>
      <c r="DXV81" s="876"/>
      <c r="DXW81" s="876"/>
      <c r="DXX81" s="876"/>
      <c r="DXY81" s="876"/>
      <c r="DXZ81" s="876"/>
      <c r="DYA81" s="876"/>
      <c r="DYB81" s="876"/>
      <c r="DYC81" s="876"/>
      <c r="DYD81" s="876"/>
      <c r="DYE81" s="876"/>
      <c r="DYF81" s="876"/>
      <c r="DYG81" s="876"/>
      <c r="DYH81" s="876"/>
      <c r="DYI81" s="876"/>
      <c r="DYJ81" s="876"/>
      <c r="DYK81" s="876"/>
      <c r="DYL81" s="876"/>
      <c r="DYM81" s="876"/>
      <c r="DYN81" s="876"/>
      <c r="DYO81" s="876"/>
      <c r="DYP81" s="876"/>
      <c r="DYQ81" s="876"/>
      <c r="DYR81" s="876"/>
      <c r="DYS81" s="876"/>
      <c r="DYT81" s="876"/>
      <c r="DYU81" s="876"/>
      <c r="DYV81" s="876"/>
      <c r="DYW81" s="876"/>
      <c r="DYX81" s="876"/>
      <c r="DYY81" s="876"/>
      <c r="DYZ81" s="876"/>
      <c r="DZA81" s="876"/>
      <c r="DZB81" s="876"/>
      <c r="DZC81" s="876"/>
      <c r="DZD81" s="876"/>
      <c r="DZE81" s="876"/>
      <c r="DZF81" s="876"/>
      <c r="DZG81" s="876"/>
      <c r="DZH81" s="876"/>
      <c r="DZI81" s="876"/>
      <c r="DZJ81" s="876"/>
      <c r="DZK81" s="876"/>
      <c r="DZL81" s="876"/>
      <c r="DZM81" s="876"/>
      <c r="DZN81" s="876"/>
      <c r="DZO81" s="876"/>
      <c r="DZP81" s="876"/>
      <c r="DZQ81" s="876"/>
      <c r="DZR81" s="876"/>
      <c r="DZS81" s="876"/>
      <c r="DZT81" s="876"/>
      <c r="DZU81" s="876"/>
      <c r="DZV81" s="876"/>
      <c r="DZW81" s="876"/>
      <c r="DZX81" s="876"/>
      <c r="DZY81" s="876"/>
      <c r="DZZ81" s="876"/>
      <c r="EAA81" s="876"/>
      <c r="EAB81" s="876"/>
      <c r="EAC81" s="876"/>
      <c r="EAD81" s="876"/>
      <c r="EAE81" s="876"/>
      <c r="EAF81" s="876"/>
      <c r="EAG81" s="876"/>
      <c r="EAH81" s="876"/>
      <c r="EAI81" s="876"/>
      <c r="EAJ81" s="876"/>
      <c r="EAK81" s="876"/>
      <c r="EAL81" s="876"/>
      <c r="EAM81" s="876"/>
      <c r="EAN81" s="876"/>
      <c r="EAO81" s="876"/>
      <c r="EAP81" s="876"/>
      <c r="EAQ81" s="876"/>
      <c r="EAR81" s="876"/>
      <c r="EAS81" s="876"/>
      <c r="EAT81" s="876"/>
      <c r="EAU81" s="876"/>
      <c r="EAV81" s="876"/>
      <c r="EAW81" s="876"/>
      <c r="EAX81" s="876"/>
      <c r="EAY81" s="876"/>
      <c r="EAZ81" s="876"/>
      <c r="EBA81" s="876"/>
      <c r="EBB81" s="876"/>
      <c r="EBC81" s="876"/>
      <c r="EBD81" s="876"/>
      <c r="EBE81" s="876"/>
      <c r="EBF81" s="876"/>
      <c r="EBG81" s="876"/>
      <c r="EBH81" s="876"/>
      <c r="EBI81" s="876"/>
      <c r="EBJ81" s="876"/>
      <c r="EBK81" s="876"/>
      <c r="EBL81" s="876"/>
      <c r="EBM81" s="876"/>
      <c r="EBN81" s="876"/>
      <c r="EBO81" s="876"/>
      <c r="EBP81" s="876"/>
      <c r="EBQ81" s="876"/>
      <c r="EBR81" s="876"/>
      <c r="EBS81" s="876"/>
      <c r="EBT81" s="876"/>
      <c r="EBU81" s="876"/>
      <c r="EBV81" s="876"/>
      <c r="EBW81" s="876"/>
      <c r="EBX81" s="876"/>
      <c r="EBY81" s="876"/>
      <c r="EBZ81" s="876"/>
      <c r="ECA81" s="876"/>
      <c r="ECB81" s="876"/>
      <c r="ECC81" s="876"/>
      <c r="ECD81" s="876"/>
      <c r="ECE81" s="876"/>
      <c r="ECF81" s="876"/>
      <c r="ECG81" s="876"/>
      <c r="ECH81" s="876"/>
      <c r="ECI81" s="876"/>
      <c r="ECJ81" s="876"/>
      <c r="ECK81" s="876"/>
      <c r="ECL81" s="876"/>
      <c r="ECM81" s="876"/>
      <c r="ECN81" s="876"/>
      <c r="ECO81" s="876"/>
      <c r="ECP81" s="876"/>
      <c r="ECQ81" s="876"/>
      <c r="ECR81" s="876"/>
      <c r="ECS81" s="876"/>
      <c r="ECT81" s="876"/>
      <c r="ECU81" s="876"/>
      <c r="ECV81" s="876"/>
      <c r="ECW81" s="876"/>
      <c r="ECX81" s="876"/>
      <c r="ECY81" s="876"/>
      <c r="ECZ81" s="876"/>
      <c r="EDA81" s="876"/>
      <c r="EDB81" s="876"/>
      <c r="EDC81" s="876"/>
      <c r="EDD81" s="876"/>
      <c r="EDE81" s="876"/>
      <c r="EDF81" s="876"/>
      <c r="EDG81" s="876"/>
      <c r="EDH81" s="876"/>
      <c r="EDI81" s="876"/>
      <c r="EDJ81" s="876"/>
      <c r="EDK81" s="876"/>
      <c r="EDL81" s="876"/>
      <c r="EDM81" s="876"/>
      <c r="EDN81" s="876"/>
      <c r="EDO81" s="876"/>
      <c r="EDP81" s="876"/>
      <c r="EDQ81" s="876"/>
      <c r="EDR81" s="876"/>
      <c r="EDS81" s="876"/>
      <c r="EDT81" s="876"/>
      <c r="EDU81" s="876"/>
      <c r="EDV81" s="876"/>
      <c r="EDW81" s="876"/>
      <c r="EDX81" s="876"/>
      <c r="EDY81" s="876"/>
      <c r="EDZ81" s="876"/>
      <c r="EEA81" s="876"/>
      <c r="EEB81" s="876"/>
      <c r="EEC81" s="876"/>
      <c r="EED81" s="876"/>
      <c r="EEE81" s="876"/>
      <c r="EEF81" s="876"/>
      <c r="EEG81" s="876"/>
      <c r="EEH81" s="876"/>
      <c r="EEI81" s="876"/>
      <c r="EEJ81" s="876"/>
      <c r="EEK81" s="876"/>
      <c r="EEL81" s="876"/>
      <c r="EEM81" s="876"/>
      <c r="EEN81" s="876"/>
      <c r="EEO81" s="876"/>
      <c r="EEP81" s="876"/>
      <c r="EEQ81" s="876"/>
      <c r="EER81" s="876"/>
      <c r="EES81" s="876"/>
      <c r="EET81" s="876"/>
      <c r="EEU81" s="876"/>
      <c r="EEV81" s="876"/>
      <c r="EEW81" s="876"/>
      <c r="EEX81" s="876"/>
      <c r="EEY81" s="876"/>
      <c r="EEZ81" s="876"/>
      <c r="EFA81" s="876"/>
      <c r="EFB81" s="876"/>
      <c r="EFC81" s="876"/>
      <c r="EFD81" s="876"/>
      <c r="EFE81" s="876"/>
      <c r="EFF81" s="876"/>
      <c r="EFG81" s="876"/>
      <c r="EFH81" s="876"/>
      <c r="EFI81" s="876"/>
      <c r="EFJ81" s="876"/>
      <c r="EFK81" s="876"/>
      <c r="EFL81" s="876"/>
      <c r="EFM81" s="876"/>
      <c r="EFN81" s="876"/>
      <c r="EFO81" s="876"/>
      <c r="EFP81" s="876"/>
      <c r="EFQ81" s="876"/>
      <c r="EFR81" s="876"/>
      <c r="EFS81" s="876"/>
      <c r="EFT81" s="876"/>
      <c r="EFU81" s="876"/>
      <c r="EFV81" s="876"/>
      <c r="EFW81" s="876"/>
      <c r="EFX81" s="876"/>
      <c r="EFY81" s="876"/>
      <c r="EFZ81" s="876"/>
      <c r="EGA81" s="876"/>
      <c r="EGB81" s="876"/>
      <c r="EGC81" s="876"/>
      <c r="EGD81" s="876"/>
      <c r="EGE81" s="876"/>
      <c r="EGF81" s="876"/>
      <c r="EGG81" s="876"/>
      <c r="EGH81" s="876"/>
      <c r="EGI81" s="876"/>
      <c r="EGJ81" s="876"/>
      <c r="EGK81" s="876"/>
      <c r="EGL81" s="876"/>
      <c r="EGM81" s="876"/>
      <c r="EGN81" s="876"/>
      <c r="EGO81" s="876"/>
      <c r="EGP81" s="876"/>
      <c r="EGQ81" s="876"/>
      <c r="EGR81" s="876"/>
      <c r="EGS81" s="876"/>
      <c r="EGT81" s="876"/>
      <c r="EGU81" s="876"/>
      <c r="EGV81" s="876"/>
      <c r="EGW81" s="876"/>
      <c r="EGX81" s="876"/>
      <c r="EGY81" s="876"/>
      <c r="EGZ81" s="876"/>
      <c r="EHA81" s="876"/>
      <c r="EHB81" s="876"/>
      <c r="EHC81" s="876"/>
      <c r="EHD81" s="876"/>
      <c r="EHE81" s="876"/>
      <c r="EHF81" s="876"/>
      <c r="EHG81" s="876"/>
      <c r="EHH81" s="876"/>
      <c r="EHI81" s="876"/>
      <c r="EHJ81" s="876"/>
      <c r="EHK81" s="876"/>
      <c r="EHL81" s="876"/>
      <c r="EHM81" s="876"/>
      <c r="EHN81" s="876"/>
      <c r="EHO81" s="876"/>
      <c r="EHP81" s="876"/>
      <c r="EHQ81" s="876"/>
      <c r="EHR81" s="876"/>
      <c r="EHS81" s="876"/>
      <c r="EHT81" s="876"/>
      <c r="EHU81" s="876"/>
      <c r="EHV81" s="876"/>
      <c r="EHW81" s="876"/>
      <c r="EHX81" s="876"/>
      <c r="EHY81" s="876"/>
      <c r="EHZ81" s="876"/>
      <c r="EIA81" s="876"/>
      <c r="EIB81" s="876"/>
      <c r="EIC81" s="876"/>
      <c r="EID81" s="876"/>
      <c r="EIE81" s="876"/>
      <c r="EIF81" s="876"/>
      <c r="EIG81" s="876"/>
      <c r="EIH81" s="876"/>
      <c r="EII81" s="876"/>
      <c r="EIJ81" s="876"/>
      <c r="EIK81" s="876"/>
      <c r="EIL81" s="876"/>
      <c r="EIM81" s="876"/>
      <c r="EIN81" s="876"/>
      <c r="EIO81" s="876"/>
      <c r="EIP81" s="876"/>
      <c r="EIQ81" s="876"/>
      <c r="EIR81" s="876"/>
      <c r="EIS81" s="876"/>
      <c r="EIT81" s="876"/>
      <c r="EIU81" s="876"/>
      <c r="EIV81" s="876"/>
      <c r="EIW81" s="876"/>
      <c r="EIX81" s="876"/>
      <c r="EIY81" s="876"/>
      <c r="EIZ81" s="876"/>
      <c r="EJA81" s="876"/>
      <c r="EJB81" s="876"/>
      <c r="EJC81" s="876"/>
      <c r="EJD81" s="876"/>
      <c r="EJE81" s="876"/>
      <c r="EJF81" s="876"/>
      <c r="EJG81" s="876"/>
      <c r="EJH81" s="876"/>
      <c r="EJI81" s="876"/>
      <c r="EJJ81" s="876"/>
      <c r="EJK81" s="876"/>
      <c r="EJL81" s="876"/>
      <c r="EJM81" s="876"/>
      <c r="EJN81" s="876"/>
      <c r="EJO81" s="876"/>
      <c r="EJP81" s="876"/>
      <c r="EJQ81" s="876"/>
      <c r="EJR81" s="876"/>
      <c r="EJS81" s="876"/>
      <c r="EJT81" s="876"/>
      <c r="EJU81" s="876"/>
      <c r="EJV81" s="876"/>
      <c r="EJW81" s="876"/>
      <c r="EJX81" s="876"/>
      <c r="EJY81" s="876"/>
      <c r="EJZ81" s="876"/>
      <c r="EKA81" s="876"/>
      <c r="EKB81" s="876"/>
      <c r="EKC81" s="876"/>
      <c r="EKD81" s="876"/>
      <c r="EKE81" s="876"/>
      <c r="EKF81" s="876"/>
      <c r="EKG81" s="876"/>
      <c r="EKH81" s="876"/>
      <c r="EKI81" s="876"/>
      <c r="EKJ81" s="876"/>
      <c r="EKK81" s="876"/>
      <c r="EKL81" s="876"/>
      <c r="EKM81" s="876"/>
      <c r="EKN81" s="876"/>
      <c r="EKO81" s="876"/>
      <c r="EKP81" s="876"/>
      <c r="EKQ81" s="876"/>
      <c r="EKR81" s="876"/>
      <c r="EKS81" s="876"/>
      <c r="EKT81" s="876"/>
      <c r="EKU81" s="876"/>
      <c r="EKV81" s="876"/>
      <c r="EKW81" s="876"/>
      <c r="EKX81" s="876"/>
      <c r="EKY81" s="876"/>
      <c r="EKZ81" s="876"/>
      <c r="ELA81" s="876"/>
      <c r="ELB81" s="876"/>
      <c r="ELC81" s="876"/>
      <c r="ELD81" s="876"/>
      <c r="ELE81" s="876"/>
      <c r="ELF81" s="876"/>
      <c r="ELG81" s="876"/>
      <c r="ELH81" s="876"/>
      <c r="ELI81" s="876"/>
      <c r="ELJ81" s="876"/>
      <c r="ELK81" s="876"/>
      <c r="ELL81" s="876"/>
      <c r="ELM81" s="876"/>
      <c r="ELN81" s="876"/>
      <c r="ELO81" s="876"/>
      <c r="ELP81" s="876"/>
      <c r="ELQ81" s="876"/>
      <c r="ELR81" s="876"/>
      <c r="ELS81" s="876"/>
      <c r="ELT81" s="876"/>
      <c r="ELU81" s="876"/>
      <c r="ELV81" s="876"/>
      <c r="ELW81" s="876"/>
      <c r="ELX81" s="876"/>
      <c r="ELY81" s="876"/>
      <c r="ELZ81" s="876"/>
      <c r="EMA81" s="876"/>
      <c r="EMB81" s="876"/>
      <c r="EMC81" s="876"/>
      <c r="EMD81" s="876"/>
      <c r="EME81" s="876"/>
      <c r="EMF81" s="876"/>
      <c r="EMG81" s="876"/>
      <c r="EMH81" s="876"/>
      <c r="EMI81" s="876"/>
      <c r="EMJ81" s="876"/>
      <c r="EMK81" s="876"/>
      <c r="EML81" s="876"/>
      <c r="EMM81" s="876"/>
      <c r="EMN81" s="876"/>
      <c r="EMO81" s="876"/>
      <c r="EMP81" s="876"/>
      <c r="EMQ81" s="876"/>
      <c r="EMR81" s="876"/>
      <c r="EMS81" s="876"/>
      <c r="EMT81" s="876"/>
      <c r="EMU81" s="876"/>
      <c r="EMV81" s="876"/>
      <c r="EMW81" s="876"/>
      <c r="EMX81" s="876"/>
      <c r="EMY81" s="876"/>
      <c r="EMZ81" s="876"/>
      <c r="ENA81" s="876"/>
      <c r="ENB81" s="876"/>
      <c r="ENC81" s="876"/>
      <c r="END81" s="876"/>
      <c r="ENE81" s="876"/>
      <c r="ENF81" s="876"/>
      <c r="ENG81" s="876"/>
      <c r="ENH81" s="876"/>
      <c r="ENI81" s="876"/>
      <c r="ENJ81" s="876"/>
      <c r="ENK81" s="876"/>
      <c r="ENL81" s="876"/>
      <c r="ENM81" s="876"/>
      <c r="ENN81" s="876"/>
      <c r="ENO81" s="876"/>
      <c r="ENP81" s="876"/>
      <c r="ENQ81" s="876"/>
      <c r="ENR81" s="876"/>
      <c r="ENS81" s="876"/>
      <c r="ENT81" s="876"/>
      <c r="ENU81" s="876"/>
      <c r="ENV81" s="876"/>
      <c r="ENW81" s="876"/>
      <c r="ENX81" s="876"/>
      <c r="ENY81" s="876"/>
      <c r="ENZ81" s="876"/>
      <c r="EOA81" s="876"/>
      <c r="EOB81" s="876"/>
      <c r="EOC81" s="876"/>
      <c r="EOD81" s="876"/>
      <c r="EOE81" s="876"/>
      <c r="EOF81" s="876"/>
      <c r="EOG81" s="876"/>
      <c r="EOH81" s="876"/>
      <c r="EOI81" s="876"/>
      <c r="EOJ81" s="876"/>
      <c r="EOK81" s="876"/>
      <c r="EOL81" s="876"/>
      <c r="EOM81" s="876"/>
      <c r="EON81" s="876"/>
      <c r="EOO81" s="876"/>
      <c r="EOP81" s="876"/>
      <c r="EOQ81" s="876"/>
      <c r="EOR81" s="876"/>
      <c r="EOS81" s="876"/>
      <c r="EOT81" s="876"/>
      <c r="EOU81" s="876"/>
      <c r="EOV81" s="876"/>
      <c r="EOW81" s="876"/>
      <c r="EOX81" s="876"/>
      <c r="EOY81" s="876"/>
      <c r="EOZ81" s="876"/>
      <c r="EPA81" s="876"/>
      <c r="EPB81" s="876"/>
      <c r="EPC81" s="876"/>
      <c r="EPD81" s="876"/>
      <c r="EPE81" s="876"/>
      <c r="EPF81" s="876"/>
      <c r="EPG81" s="876"/>
      <c r="EPH81" s="876"/>
      <c r="EPI81" s="876"/>
      <c r="EPJ81" s="876"/>
      <c r="EPK81" s="876"/>
      <c r="EPL81" s="876"/>
      <c r="EPM81" s="876"/>
      <c r="EPN81" s="876"/>
      <c r="EPO81" s="876"/>
      <c r="EPP81" s="876"/>
      <c r="EPQ81" s="876"/>
      <c r="EPR81" s="876"/>
      <c r="EPS81" s="876"/>
      <c r="EPT81" s="876"/>
      <c r="EPU81" s="876"/>
      <c r="EPV81" s="876"/>
      <c r="EPW81" s="876"/>
      <c r="EPX81" s="876"/>
      <c r="EPY81" s="876"/>
      <c r="EPZ81" s="876"/>
      <c r="EQA81" s="876"/>
      <c r="EQB81" s="876"/>
      <c r="EQC81" s="876"/>
      <c r="EQD81" s="876"/>
      <c r="EQE81" s="876"/>
      <c r="EQF81" s="876"/>
      <c r="EQG81" s="876"/>
      <c r="EQH81" s="876"/>
      <c r="EQI81" s="876"/>
      <c r="EQJ81" s="876"/>
      <c r="EQK81" s="876"/>
      <c r="EQL81" s="876"/>
      <c r="EQM81" s="876"/>
      <c r="EQN81" s="876"/>
      <c r="EQO81" s="876"/>
      <c r="EQP81" s="876"/>
      <c r="EQQ81" s="876"/>
      <c r="EQR81" s="876"/>
      <c r="EQS81" s="876"/>
      <c r="EQT81" s="876"/>
      <c r="EQU81" s="876"/>
      <c r="EQV81" s="876"/>
      <c r="EQW81" s="876"/>
      <c r="EQX81" s="876"/>
      <c r="EQY81" s="876"/>
      <c r="EQZ81" s="876"/>
      <c r="ERA81" s="876"/>
      <c r="ERB81" s="876"/>
      <c r="ERC81" s="876"/>
      <c r="ERD81" s="876"/>
      <c r="ERE81" s="876"/>
      <c r="ERF81" s="876"/>
      <c r="ERG81" s="876"/>
      <c r="ERH81" s="876"/>
      <c r="ERI81" s="876"/>
      <c r="ERJ81" s="876"/>
      <c r="ERK81" s="876"/>
      <c r="ERL81" s="876"/>
      <c r="ERM81" s="876"/>
      <c r="ERN81" s="876"/>
      <c r="ERO81" s="876"/>
      <c r="ERP81" s="876"/>
      <c r="ERQ81" s="876"/>
      <c r="ERR81" s="876"/>
      <c r="ERS81" s="876"/>
      <c r="ERT81" s="876"/>
      <c r="ERU81" s="876"/>
      <c r="ERV81" s="876"/>
      <c r="ERW81" s="876"/>
      <c r="ERX81" s="876"/>
      <c r="ERY81" s="876"/>
      <c r="ERZ81" s="876"/>
      <c r="ESA81" s="876"/>
      <c r="ESB81" s="876"/>
      <c r="ESC81" s="876"/>
      <c r="ESD81" s="876"/>
      <c r="ESE81" s="876"/>
      <c r="ESF81" s="876"/>
      <c r="ESG81" s="876"/>
      <c r="ESH81" s="876"/>
      <c r="ESI81" s="876"/>
      <c r="ESJ81" s="876"/>
      <c r="ESK81" s="876"/>
      <c r="ESL81" s="876"/>
      <c r="ESM81" s="876"/>
      <c r="ESN81" s="876"/>
      <c r="ESO81" s="876"/>
      <c r="ESP81" s="876"/>
      <c r="ESQ81" s="876"/>
      <c r="ESR81" s="876"/>
      <c r="ESS81" s="876"/>
      <c r="EST81" s="876"/>
      <c r="ESU81" s="876"/>
      <c r="ESV81" s="876"/>
      <c r="ESW81" s="876"/>
      <c r="ESX81" s="876"/>
      <c r="ESY81" s="876"/>
      <c r="ESZ81" s="876"/>
      <c r="ETA81" s="876"/>
      <c r="ETB81" s="876"/>
      <c r="ETC81" s="876"/>
      <c r="ETD81" s="876"/>
      <c r="ETE81" s="876"/>
      <c r="ETF81" s="876"/>
      <c r="ETG81" s="876"/>
      <c r="ETH81" s="876"/>
      <c r="ETI81" s="876"/>
      <c r="ETJ81" s="876"/>
      <c r="ETK81" s="876"/>
      <c r="ETL81" s="876"/>
      <c r="ETM81" s="876"/>
      <c r="ETN81" s="876"/>
      <c r="ETO81" s="876"/>
      <c r="ETP81" s="876"/>
      <c r="ETQ81" s="876"/>
      <c r="ETR81" s="876"/>
      <c r="ETS81" s="876"/>
      <c r="ETT81" s="876"/>
      <c r="ETU81" s="876"/>
      <c r="ETV81" s="876"/>
      <c r="ETW81" s="876"/>
      <c r="ETX81" s="876"/>
      <c r="ETY81" s="876"/>
      <c r="ETZ81" s="876"/>
      <c r="EUA81" s="876"/>
      <c r="EUB81" s="876"/>
      <c r="EUC81" s="876"/>
      <c r="EUD81" s="876"/>
      <c r="EUE81" s="876"/>
      <c r="EUF81" s="876"/>
      <c r="EUG81" s="876"/>
      <c r="EUH81" s="876"/>
      <c r="EUI81" s="876"/>
      <c r="EUJ81" s="876"/>
      <c r="EUK81" s="876"/>
      <c r="EUL81" s="876"/>
      <c r="EUM81" s="876"/>
      <c r="EUN81" s="876"/>
      <c r="EUO81" s="876"/>
      <c r="EUP81" s="876"/>
      <c r="EUQ81" s="876"/>
      <c r="EUR81" s="876"/>
      <c r="EUS81" s="876"/>
      <c r="EUT81" s="876"/>
      <c r="EUU81" s="876"/>
      <c r="EUV81" s="876"/>
      <c r="EUW81" s="876"/>
      <c r="EUX81" s="876"/>
      <c r="EUY81" s="876"/>
      <c r="EUZ81" s="876"/>
      <c r="EVA81" s="876"/>
      <c r="EVB81" s="876"/>
      <c r="EVC81" s="876"/>
      <c r="EVD81" s="876"/>
      <c r="EVE81" s="876"/>
      <c r="EVF81" s="876"/>
      <c r="EVG81" s="876"/>
      <c r="EVH81" s="876"/>
      <c r="EVI81" s="876"/>
      <c r="EVJ81" s="876"/>
      <c r="EVK81" s="876"/>
      <c r="EVL81" s="876"/>
      <c r="EVM81" s="876"/>
      <c r="EVN81" s="876"/>
      <c r="EVO81" s="876"/>
      <c r="EVP81" s="876"/>
      <c r="EVQ81" s="876"/>
      <c r="EVR81" s="876"/>
      <c r="EVS81" s="876"/>
      <c r="EVT81" s="876"/>
      <c r="EVU81" s="876"/>
      <c r="EVV81" s="876"/>
      <c r="EVW81" s="876"/>
      <c r="EVX81" s="876"/>
      <c r="EVY81" s="876"/>
      <c r="EVZ81" s="876"/>
      <c r="EWA81" s="876"/>
      <c r="EWB81" s="876"/>
      <c r="EWC81" s="876"/>
      <c r="EWD81" s="876"/>
      <c r="EWE81" s="876"/>
      <c r="EWF81" s="876"/>
      <c r="EWG81" s="876"/>
      <c r="EWH81" s="876"/>
      <c r="EWI81" s="876"/>
      <c r="EWJ81" s="876"/>
      <c r="EWK81" s="876"/>
      <c r="EWL81" s="876"/>
      <c r="EWM81" s="876"/>
      <c r="EWN81" s="876"/>
      <c r="EWO81" s="876"/>
      <c r="EWP81" s="876"/>
      <c r="EWQ81" s="876"/>
      <c r="EWR81" s="876"/>
      <c r="EWS81" s="876"/>
      <c r="EWT81" s="876"/>
      <c r="EWU81" s="876"/>
      <c r="EWV81" s="876"/>
      <c r="EWW81" s="876"/>
      <c r="EWX81" s="876"/>
      <c r="EWY81" s="876"/>
      <c r="EWZ81" s="876"/>
      <c r="EXA81" s="876"/>
      <c r="EXB81" s="876"/>
      <c r="EXC81" s="876"/>
      <c r="EXD81" s="876"/>
      <c r="EXE81" s="876"/>
      <c r="EXF81" s="876"/>
      <c r="EXG81" s="876"/>
      <c r="EXH81" s="876"/>
      <c r="EXI81" s="876"/>
      <c r="EXJ81" s="876"/>
      <c r="EXK81" s="876"/>
      <c r="EXL81" s="876"/>
      <c r="EXM81" s="876"/>
      <c r="EXN81" s="876"/>
      <c r="EXO81" s="876"/>
      <c r="EXP81" s="876"/>
      <c r="EXQ81" s="876"/>
      <c r="EXR81" s="876"/>
      <c r="EXS81" s="876"/>
      <c r="EXT81" s="876"/>
      <c r="EXU81" s="876"/>
      <c r="EXV81" s="876"/>
      <c r="EXW81" s="876"/>
      <c r="EXX81" s="876"/>
      <c r="EXY81" s="876"/>
      <c r="EXZ81" s="876"/>
      <c r="EYA81" s="876"/>
      <c r="EYB81" s="876"/>
      <c r="EYC81" s="876"/>
      <c r="EYD81" s="876"/>
      <c r="EYE81" s="876"/>
      <c r="EYF81" s="876"/>
      <c r="EYG81" s="876"/>
      <c r="EYH81" s="876"/>
      <c r="EYI81" s="876"/>
      <c r="EYJ81" s="876"/>
      <c r="EYK81" s="876"/>
      <c r="EYL81" s="876"/>
      <c r="EYM81" s="876"/>
      <c r="EYN81" s="876"/>
      <c r="EYO81" s="876"/>
      <c r="EYP81" s="876"/>
      <c r="EYQ81" s="876"/>
      <c r="EYR81" s="876"/>
      <c r="EYS81" s="876"/>
      <c r="EYT81" s="876"/>
      <c r="EYU81" s="876"/>
      <c r="EYV81" s="876"/>
      <c r="EYW81" s="876"/>
      <c r="EYX81" s="876"/>
      <c r="EYY81" s="876"/>
      <c r="EYZ81" s="876"/>
      <c r="EZA81" s="876"/>
      <c r="EZB81" s="876"/>
      <c r="EZC81" s="876"/>
      <c r="EZD81" s="876"/>
      <c r="EZE81" s="876"/>
      <c r="EZF81" s="876"/>
      <c r="EZG81" s="876"/>
      <c r="EZH81" s="876"/>
      <c r="EZI81" s="876"/>
      <c r="EZJ81" s="876"/>
      <c r="EZK81" s="876"/>
      <c r="EZL81" s="876"/>
      <c r="EZM81" s="876"/>
      <c r="EZN81" s="876"/>
      <c r="EZO81" s="876"/>
      <c r="EZP81" s="876"/>
      <c r="EZQ81" s="876"/>
      <c r="EZR81" s="876"/>
      <c r="EZS81" s="876"/>
      <c r="EZT81" s="876"/>
      <c r="EZU81" s="876"/>
      <c r="EZV81" s="876"/>
      <c r="EZW81" s="876"/>
      <c r="EZX81" s="876"/>
      <c r="EZY81" s="876"/>
      <c r="EZZ81" s="876"/>
      <c r="FAA81" s="876"/>
      <c r="FAB81" s="876"/>
      <c r="FAC81" s="876"/>
      <c r="FAD81" s="876"/>
      <c r="FAE81" s="876"/>
      <c r="FAF81" s="876"/>
      <c r="FAG81" s="876"/>
      <c r="FAH81" s="876"/>
      <c r="FAI81" s="876"/>
      <c r="FAJ81" s="876"/>
      <c r="FAK81" s="876"/>
      <c r="FAL81" s="876"/>
      <c r="FAM81" s="876"/>
      <c r="FAN81" s="876"/>
      <c r="FAO81" s="876"/>
      <c r="FAP81" s="876"/>
      <c r="FAQ81" s="876"/>
      <c r="FAR81" s="876"/>
      <c r="FAS81" s="876"/>
      <c r="FAT81" s="876"/>
      <c r="FAU81" s="876"/>
      <c r="FAV81" s="876"/>
      <c r="FAW81" s="876"/>
      <c r="FAX81" s="876"/>
      <c r="FAY81" s="876"/>
      <c r="FAZ81" s="876"/>
      <c r="FBA81" s="876"/>
      <c r="FBB81" s="876"/>
      <c r="FBC81" s="876"/>
      <c r="FBD81" s="876"/>
      <c r="FBE81" s="876"/>
      <c r="FBF81" s="876"/>
      <c r="FBG81" s="876"/>
      <c r="FBH81" s="876"/>
      <c r="FBI81" s="876"/>
      <c r="FBJ81" s="876"/>
      <c r="FBK81" s="876"/>
      <c r="FBL81" s="876"/>
      <c r="FBM81" s="876"/>
      <c r="FBN81" s="876"/>
      <c r="FBO81" s="876"/>
      <c r="FBP81" s="876"/>
      <c r="FBQ81" s="876"/>
      <c r="FBR81" s="876"/>
      <c r="FBS81" s="876"/>
      <c r="FBT81" s="876"/>
      <c r="FBU81" s="876"/>
      <c r="FBV81" s="876"/>
      <c r="FBW81" s="876"/>
      <c r="FBX81" s="876"/>
      <c r="FBY81" s="876"/>
      <c r="FBZ81" s="876"/>
      <c r="FCA81" s="876"/>
      <c r="FCB81" s="876"/>
      <c r="FCC81" s="876"/>
      <c r="FCD81" s="876"/>
      <c r="FCE81" s="876"/>
      <c r="FCF81" s="876"/>
      <c r="FCG81" s="876"/>
      <c r="FCH81" s="876"/>
      <c r="FCI81" s="876"/>
      <c r="FCJ81" s="876"/>
      <c r="FCK81" s="876"/>
      <c r="FCL81" s="876"/>
      <c r="FCM81" s="876"/>
      <c r="FCN81" s="876"/>
      <c r="FCO81" s="876"/>
      <c r="FCP81" s="876"/>
      <c r="FCQ81" s="876"/>
      <c r="FCR81" s="876"/>
      <c r="FCS81" s="876"/>
      <c r="FCT81" s="876"/>
      <c r="FCU81" s="876"/>
      <c r="FCV81" s="876"/>
      <c r="FCW81" s="876"/>
      <c r="FCX81" s="876"/>
      <c r="FCY81" s="876"/>
      <c r="FCZ81" s="876"/>
      <c r="FDA81" s="876"/>
      <c r="FDB81" s="876"/>
      <c r="FDC81" s="876"/>
      <c r="FDD81" s="876"/>
      <c r="FDE81" s="876"/>
      <c r="FDF81" s="876"/>
      <c r="FDG81" s="876"/>
      <c r="FDH81" s="876"/>
      <c r="FDI81" s="876"/>
      <c r="FDJ81" s="876"/>
      <c r="FDK81" s="876"/>
      <c r="FDL81" s="876"/>
      <c r="FDM81" s="876"/>
      <c r="FDN81" s="876"/>
      <c r="FDO81" s="876"/>
      <c r="FDP81" s="876"/>
      <c r="FDQ81" s="876"/>
      <c r="FDR81" s="876"/>
      <c r="FDS81" s="876"/>
      <c r="FDT81" s="876"/>
      <c r="FDU81" s="876"/>
      <c r="FDV81" s="876"/>
      <c r="FDW81" s="876"/>
      <c r="FDX81" s="876"/>
      <c r="FDY81" s="876"/>
      <c r="FDZ81" s="876"/>
      <c r="FEA81" s="876"/>
      <c r="FEB81" s="876"/>
      <c r="FEC81" s="876"/>
      <c r="FED81" s="876"/>
      <c r="FEE81" s="876"/>
      <c r="FEF81" s="876"/>
      <c r="FEG81" s="876"/>
      <c r="FEH81" s="876"/>
      <c r="FEI81" s="876"/>
      <c r="FEJ81" s="876"/>
      <c r="FEK81" s="876"/>
      <c r="FEL81" s="876"/>
      <c r="FEM81" s="876"/>
      <c r="FEN81" s="876"/>
      <c r="FEO81" s="876"/>
      <c r="FEP81" s="876"/>
      <c r="FEQ81" s="876"/>
      <c r="FER81" s="876"/>
      <c r="FES81" s="876"/>
      <c r="FET81" s="876"/>
      <c r="FEU81" s="876"/>
      <c r="FEV81" s="876"/>
      <c r="FEW81" s="876"/>
      <c r="FEX81" s="876"/>
      <c r="FEY81" s="876"/>
      <c r="FEZ81" s="876"/>
      <c r="FFA81" s="876"/>
      <c r="FFB81" s="876"/>
      <c r="FFC81" s="876"/>
      <c r="FFD81" s="876"/>
      <c r="FFE81" s="876"/>
      <c r="FFF81" s="876"/>
      <c r="FFG81" s="876"/>
      <c r="FFH81" s="876"/>
      <c r="FFI81" s="876"/>
      <c r="FFJ81" s="876"/>
      <c r="FFK81" s="876"/>
      <c r="FFL81" s="876"/>
      <c r="FFM81" s="876"/>
      <c r="FFN81" s="876"/>
      <c r="FFO81" s="876"/>
      <c r="FFP81" s="876"/>
      <c r="FFQ81" s="876"/>
      <c r="FFR81" s="876"/>
      <c r="FFS81" s="876"/>
      <c r="FFT81" s="876"/>
      <c r="FFU81" s="876"/>
      <c r="FFV81" s="876"/>
      <c r="FFW81" s="876"/>
      <c r="FFX81" s="876"/>
      <c r="FFY81" s="876"/>
      <c r="FFZ81" s="876"/>
      <c r="FGA81" s="876"/>
      <c r="FGB81" s="876"/>
      <c r="FGC81" s="876"/>
      <c r="FGD81" s="876"/>
      <c r="FGE81" s="876"/>
      <c r="FGF81" s="876"/>
      <c r="FGG81" s="876"/>
      <c r="FGH81" s="876"/>
      <c r="FGI81" s="876"/>
      <c r="FGJ81" s="876"/>
      <c r="FGK81" s="876"/>
      <c r="FGL81" s="876"/>
      <c r="FGM81" s="876"/>
      <c r="FGN81" s="876"/>
      <c r="FGO81" s="876"/>
      <c r="FGP81" s="876"/>
      <c r="FGQ81" s="876"/>
      <c r="FGR81" s="876"/>
      <c r="FGS81" s="876"/>
      <c r="FGT81" s="876"/>
      <c r="FGU81" s="876"/>
      <c r="FGV81" s="876"/>
      <c r="FGW81" s="876"/>
      <c r="FGX81" s="876"/>
      <c r="FGY81" s="876"/>
      <c r="FGZ81" s="876"/>
      <c r="FHA81" s="876"/>
      <c r="FHB81" s="876"/>
      <c r="FHC81" s="876"/>
      <c r="FHD81" s="876"/>
      <c r="FHE81" s="876"/>
      <c r="FHF81" s="876"/>
      <c r="FHG81" s="876"/>
      <c r="FHH81" s="876"/>
      <c r="FHI81" s="876"/>
      <c r="FHJ81" s="876"/>
      <c r="FHK81" s="876"/>
      <c r="FHL81" s="876"/>
      <c r="FHM81" s="876"/>
      <c r="FHN81" s="876"/>
      <c r="FHO81" s="876"/>
      <c r="FHP81" s="876"/>
      <c r="FHQ81" s="876"/>
      <c r="FHR81" s="876"/>
      <c r="FHS81" s="876"/>
      <c r="FHT81" s="876"/>
      <c r="FHU81" s="876"/>
      <c r="FHV81" s="876"/>
      <c r="FHW81" s="876"/>
      <c r="FHX81" s="876"/>
      <c r="FHY81" s="876"/>
      <c r="FHZ81" s="876"/>
      <c r="FIA81" s="876"/>
      <c r="FIB81" s="876"/>
      <c r="FIC81" s="876"/>
      <c r="FID81" s="876"/>
      <c r="FIE81" s="876"/>
      <c r="FIF81" s="876"/>
      <c r="FIG81" s="876"/>
      <c r="FIH81" s="876"/>
      <c r="FII81" s="876"/>
      <c r="FIJ81" s="876"/>
      <c r="FIK81" s="876"/>
      <c r="FIL81" s="876"/>
      <c r="FIM81" s="876"/>
      <c r="FIN81" s="876"/>
      <c r="FIO81" s="876"/>
      <c r="FIP81" s="876"/>
      <c r="FIQ81" s="876"/>
      <c r="FIR81" s="876"/>
      <c r="FIS81" s="876"/>
      <c r="FIT81" s="876"/>
      <c r="FIU81" s="876"/>
      <c r="FIV81" s="876"/>
      <c r="FIW81" s="876"/>
      <c r="FIX81" s="876"/>
      <c r="FIY81" s="876"/>
      <c r="FIZ81" s="876"/>
      <c r="FJA81" s="876"/>
      <c r="FJB81" s="876"/>
      <c r="FJC81" s="876"/>
      <c r="FJD81" s="876"/>
      <c r="FJE81" s="876"/>
      <c r="FJF81" s="876"/>
      <c r="FJG81" s="876"/>
      <c r="FJH81" s="876"/>
      <c r="FJI81" s="876"/>
      <c r="FJJ81" s="876"/>
      <c r="FJK81" s="876"/>
      <c r="FJL81" s="876"/>
      <c r="FJM81" s="876"/>
      <c r="FJN81" s="876"/>
      <c r="FJO81" s="876"/>
      <c r="FJP81" s="876"/>
      <c r="FJQ81" s="876"/>
      <c r="FJR81" s="876"/>
      <c r="FJS81" s="876"/>
      <c r="FJT81" s="876"/>
      <c r="FJU81" s="876"/>
      <c r="FJV81" s="876"/>
      <c r="FJW81" s="876"/>
      <c r="FJX81" s="876"/>
      <c r="FJY81" s="876"/>
      <c r="FJZ81" s="876"/>
      <c r="FKA81" s="876"/>
      <c r="FKB81" s="876"/>
      <c r="FKC81" s="876"/>
      <c r="FKD81" s="876"/>
      <c r="FKE81" s="876"/>
      <c r="FKF81" s="876"/>
      <c r="FKG81" s="876"/>
      <c r="FKH81" s="876"/>
      <c r="FKI81" s="876"/>
      <c r="FKJ81" s="876"/>
      <c r="FKK81" s="876"/>
      <c r="FKL81" s="876"/>
      <c r="FKM81" s="876"/>
      <c r="FKN81" s="876"/>
      <c r="FKO81" s="876"/>
      <c r="FKP81" s="876"/>
      <c r="FKQ81" s="876"/>
      <c r="FKR81" s="876"/>
      <c r="FKS81" s="876"/>
      <c r="FKT81" s="876"/>
      <c r="FKU81" s="876"/>
      <c r="FKV81" s="876"/>
      <c r="FKW81" s="876"/>
      <c r="FKX81" s="876"/>
      <c r="FKY81" s="876"/>
      <c r="FKZ81" s="876"/>
      <c r="FLA81" s="876"/>
      <c r="FLB81" s="876"/>
      <c r="FLC81" s="876"/>
      <c r="FLD81" s="876"/>
      <c r="FLE81" s="876"/>
      <c r="FLF81" s="876"/>
      <c r="FLG81" s="876"/>
      <c r="FLH81" s="876"/>
      <c r="FLI81" s="876"/>
      <c r="FLJ81" s="876"/>
      <c r="FLK81" s="876"/>
      <c r="FLL81" s="876"/>
      <c r="FLM81" s="876"/>
      <c r="FLN81" s="876"/>
      <c r="FLO81" s="876"/>
      <c r="FLP81" s="876"/>
      <c r="FLQ81" s="876"/>
      <c r="FLR81" s="876"/>
      <c r="FLS81" s="876"/>
      <c r="FLT81" s="876"/>
      <c r="FLU81" s="876"/>
      <c r="FLV81" s="876"/>
      <c r="FLW81" s="876"/>
      <c r="FLX81" s="876"/>
      <c r="FLY81" s="876"/>
      <c r="FLZ81" s="876"/>
      <c r="FMA81" s="876"/>
      <c r="FMB81" s="876"/>
      <c r="FMC81" s="876"/>
      <c r="FMD81" s="876"/>
      <c r="FME81" s="876"/>
      <c r="FMF81" s="876"/>
      <c r="FMG81" s="876"/>
      <c r="FMH81" s="876"/>
      <c r="FMI81" s="876"/>
      <c r="FMJ81" s="876"/>
      <c r="FMK81" s="876"/>
      <c r="FML81" s="876"/>
      <c r="FMM81" s="876"/>
      <c r="FMN81" s="876"/>
      <c r="FMO81" s="876"/>
      <c r="FMP81" s="876"/>
      <c r="FMQ81" s="876"/>
      <c r="FMR81" s="876"/>
      <c r="FMS81" s="876"/>
      <c r="FMT81" s="876"/>
      <c r="FMU81" s="876"/>
      <c r="FMV81" s="876"/>
      <c r="FMW81" s="876"/>
      <c r="FMX81" s="876"/>
      <c r="FMY81" s="876"/>
      <c r="FMZ81" s="876"/>
      <c r="FNA81" s="876"/>
      <c r="FNB81" s="876"/>
      <c r="FNC81" s="876"/>
      <c r="FND81" s="876"/>
      <c r="FNE81" s="876"/>
      <c r="FNF81" s="876"/>
      <c r="FNG81" s="876"/>
      <c r="FNH81" s="876"/>
      <c r="FNI81" s="876"/>
      <c r="FNJ81" s="876"/>
      <c r="FNK81" s="876"/>
      <c r="FNL81" s="876"/>
      <c r="FNM81" s="876"/>
      <c r="FNN81" s="876"/>
      <c r="FNO81" s="876"/>
      <c r="FNP81" s="876"/>
      <c r="FNQ81" s="876"/>
      <c r="FNR81" s="876"/>
      <c r="FNS81" s="876"/>
      <c r="FNT81" s="876"/>
      <c r="FNU81" s="876"/>
      <c r="FNV81" s="876"/>
      <c r="FNW81" s="876"/>
      <c r="FNX81" s="876"/>
      <c r="FNY81" s="876"/>
      <c r="FNZ81" s="876"/>
      <c r="FOA81" s="876"/>
      <c r="FOB81" s="876"/>
      <c r="FOC81" s="876"/>
      <c r="FOD81" s="876"/>
      <c r="FOE81" s="876"/>
      <c r="FOF81" s="876"/>
      <c r="FOG81" s="876"/>
      <c r="FOH81" s="876"/>
      <c r="FOI81" s="876"/>
      <c r="FOJ81" s="876"/>
      <c r="FOK81" s="876"/>
      <c r="FOL81" s="876"/>
      <c r="FOM81" s="876"/>
      <c r="FON81" s="876"/>
      <c r="FOO81" s="876"/>
      <c r="FOP81" s="876"/>
      <c r="FOQ81" s="876"/>
      <c r="FOR81" s="876"/>
      <c r="FOS81" s="876"/>
      <c r="FOT81" s="876"/>
      <c r="FOU81" s="876"/>
      <c r="FOV81" s="876"/>
      <c r="FOW81" s="876"/>
      <c r="FOX81" s="876"/>
      <c r="FOY81" s="876"/>
      <c r="FOZ81" s="876"/>
      <c r="FPA81" s="876"/>
      <c r="FPB81" s="876"/>
      <c r="FPC81" s="876"/>
      <c r="FPD81" s="876"/>
      <c r="FPE81" s="876"/>
      <c r="FPF81" s="876"/>
      <c r="FPG81" s="876"/>
      <c r="FPH81" s="876"/>
      <c r="FPI81" s="876"/>
      <c r="FPJ81" s="876"/>
      <c r="FPK81" s="876"/>
      <c r="FPL81" s="876"/>
      <c r="FPM81" s="876"/>
      <c r="FPN81" s="876"/>
      <c r="FPO81" s="876"/>
      <c r="FPP81" s="876"/>
      <c r="FPQ81" s="876"/>
      <c r="FPR81" s="876"/>
      <c r="FPS81" s="876"/>
      <c r="FPT81" s="876"/>
      <c r="FPU81" s="876"/>
      <c r="FPV81" s="876"/>
      <c r="FPW81" s="876"/>
      <c r="FPX81" s="876"/>
      <c r="FPY81" s="876"/>
      <c r="FPZ81" s="876"/>
      <c r="FQA81" s="876"/>
      <c r="FQB81" s="876"/>
      <c r="FQC81" s="876"/>
      <c r="FQD81" s="876"/>
      <c r="FQE81" s="876"/>
      <c r="FQF81" s="876"/>
      <c r="FQG81" s="876"/>
      <c r="FQH81" s="876"/>
      <c r="FQI81" s="876"/>
      <c r="FQJ81" s="876"/>
      <c r="FQK81" s="876"/>
      <c r="FQL81" s="876"/>
      <c r="FQM81" s="876"/>
      <c r="FQN81" s="876"/>
      <c r="FQO81" s="876"/>
      <c r="FQP81" s="876"/>
      <c r="FQQ81" s="876"/>
      <c r="FQR81" s="876"/>
      <c r="FQS81" s="876"/>
      <c r="FQT81" s="876"/>
      <c r="FQU81" s="876"/>
      <c r="FQV81" s="876"/>
      <c r="FQW81" s="876"/>
      <c r="FQX81" s="876"/>
      <c r="FQY81" s="876"/>
      <c r="FQZ81" s="876"/>
      <c r="FRA81" s="876"/>
      <c r="FRB81" s="876"/>
      <c r="FRC81" s="876"/>
      <c r="FRD81" s="876"/>
      <c r="FRE81" s="876"/>
      <c r="FRF81" s="876"/>
      <c r="FRG81" s="876"/>
      <c r="FRH81" s="876"/>
      <c r="FRI81" s="876"/>
      <c r="FRJ81" s="876"/>
      <c r="FRK81" s="876"/>
      <c r="FRL81" s="876"/>
      <c r="FRM81" s="876"/>
      <c r="FRN81" s="876"/>
      <c r="FRO81" s="876"/>
      <c r="FRP81" s="876"/>
      <c r="FRQ81" s="876"/>
      <c r="FRR81" s="876"/>
      <c r="FRS81" s="876"/>
      <c r="FRT81" s="876"/>
      <c r="FRU81" s="876"/>
      <c r="FRV81" s="876"/>
      <c r="FRW81" s="876"/>
      <c r="FRX81" s="876"/>
      <c r="FRY81" s="876"/>
      <c r="FRZ81" s="876"/>
      <c r="FSA81" s="876"/>
      <c r="FSB81" s="876"/>
      <c r="FSC81" s="876"/>
      <c r="FSD81" s="876"/>
      <c r="FSE81" s="876"/>
      <c r="FSF81" s="876"/>
      <c r="FSG81" s="876"/>
      <c r="FSH81" s="876"/>
      <c r="FSI81" s="876"/>
      <c r="FSJ81" s="876"/>
      <c r="FSK81" s="876"/>
      <c r="FSL81" s="876"/>
      <c r="FSM81" s="876"/>
      <c r="FSN81" s="876"/>
      <c r="FSO81" s="876"/>
      <c r="FSP81" s="876"/>
      <c r="FSQ81" s="876"/>
      <c r="FSR81" s="876"/>
      <c r="FSS81" s="876"/>
      <c r="FST81" s="876"/>
      <c r="FSU81" s="876"/>
      <c r="FSV81" s="876"/>
      <c r="FSW81" s="876"/>
      <c r="FSX81" s="876"/>
      <c r="FSY81" s="876"/>
      <c r="FSZ81" s="876"/>
      <c r="FTA81" s="876"/>
      <c r="FTB81" s="876"/>
      <c r="FTC81" s="876"/>
      <c r="FTD81" s="876"/>
      <c r="FTE81" s="876"/>
      <c r="FTF81" s="876"/>
      <c r="FTG81" s="876"/>
      <c r="FTH81" s="876"/>
      <c r="FTI81" s="876"/>
      <c r="FTJ81" s="876"/>
      <c r="FTK81" s="876"/>
      <c r="FTL81" s="876"/>
      <c r="FTM81" s="876"/>
      <c r="FTN81" s="876"/>
      <c r="FTO81" s="876"/>
      <c r="FTP81" s="876"/>
      <c r="FTQ81" s="876"/>
      <c r="FTR81" s="876"/>
      <c r="FTS81" s="876"/>
      <c r="FTT81" s="876"/>
      <c r="FTU81" s="876"/>
      <c r="FTV81" s="876"/>
      <c r="FTW81" s="876"/>
      <c r="FTX81" s="876"/>
      <c r="FTY81" s="876"/>
      <c r="FTZ81" s="876"/>
      <c r="FUA81" s="876"/>
      <c r="FUB81" s="876"/>
      <c r="FUC81" s="876"/>
      <c r="FUD81" s="876"/>
      <c r="FUE81" s="876"/>
      <c r="FUF81" s="876"/>
      <c r="FUG81" s="876"/>
      <c r="FUH81" s="876"/>
      <c r="FUI81" s="876"/>
      <c r="FUJ81" s="876"/>
      <c r="FUK81" s="876"/>
      <c r="FUL81" s="876"/>
      <c r="FUM81" s="876"/>
      <c r="FUN81" s="876"/>
      <c r="FUO81" s="876"/>
      <c r="FUP81" s="876"/>
      <c r="FUQ81" s="876"/>
      <c r="FUR81" s="876"/>
      <c r="FUS81" s="876"/>
      <c r="FUT81" s="876"/>
      <c r="FUU81" s="876"/>
      <c r="FUV81" s="876"/>
      <c r="FUW81" s="876"/>
      <c r="FUX81" s="876"/>
      <c r="FUY81" s="876"/>
      <c r="FUZ81" s="876"/>
      <c r="FVA81" s="876"/>
      <c r="FVB81" s="876"/>
      <c r="FVC81" s="876"/>
      <c r="FVD81" s="876"/>
      <c r="FVE81" s="876"/>
      <c r="FVF81" s="876"/>
      <c r="FVG81" s="876"/>
      <c r="FVH81" s="876"/>
      <c r="FVI81" s="876"/>
      <c r="FVJ81" s="876"/>
      <c r="FVK81" s="876"/>
      <c r="FVL81" s="876"/>
      <c r="FVM81" s="876"/>
      <c r="FVN81" s="876"/>
      <c r="FVO81" s="876"/>
      <c r="FVP81" s="876"/>
      <c r="FVQ81" s="876"/>
      <c r="FVR81" s="876"/>
      <c r="FVS81" s="876"/>
      <c r="FVT81" s="876"/>
      <c r="FVU81" s="876"/>
      <c r="FVV81" s="876"/>
      <c r="FVW81" s="876"/>
      <c r="FVX81" s="876"/>
      <c r="FVY81" s="876"/>
      <c r="FVZ81" s="876"/>
      <c r="FWA81" s="876"/>
      <c r="FWB81" s="876"/>
      <c r="FWC81" s="876"/>
      <c r="FWD81" s="876"/>
      <c r="FWE81" s="876"/>
      <c r="FWF81" s="876"/>
      <c r="FWG81" s="876"/>
      <c r="FWH81" s="876"/>
      <c r="FWI81" s="876"/>
      <c r="FWJ81" s="876"/>
      <c r="FWK81" s="876"/>
      <c r="FWL81" s="876"/>
      <c r="FWM81" s="876"/>
      <c r="FWN81" s="876"/>
      <c r="FWO81" s="876"/>
      <c r="FWP81" s="876"/>
      <c r="FWQ81" s="876"/>
      <c r="FWR81" s="876"/>
      <c r="FWS81" s="876"/>
      <c r="FWT81" s="876"/>
      <c r="FWU81" s="876"/>
      <c r="FWV81" s="876"/>
      <c r="FWW81" s="876"/>
      <c r="FWX81" s="876"/>
      <c r="FWY81" s="876"/>
      <c r="FWZ81" s="876"/>
      <c r="FXA81" s="876"/>
      <c r="FXB81" s="876"/>
      <c r="FXC81" s="876"/>
      <c r="FXD81" s="876"/>
      <c r="FXE81" s="876"/>
      <c r="FXF81" s="876"/>
      <c r="FXG81" s="876"/>
      <c r="FXH81" s="876"/>
      <c r="FXI81" s="876"/>
      <c r="FXJ81" s="876"/>
      <c r="FXK81" s="876"/>
      <c r="FXL81" s="876"/>
      <c r="FXM81" s="876"/>
      <c r="FXN81" s="876"/>
      <c r="FXO81" s="876"/>
      <c r="FXP81" s="876"/>
      <c r="FXQ81" s="876"/>
      <c r="FXR81" s="876"/>
      <c r="FXS81" s="876"/>
      <c r="FXT81" s="876"/>
      <c r="FXU81" s="876"/>
      <c r="FXV81" s="876"/>
      <c r="FXW81" s="876"/>
      <c r="FXX81" s="876"/>
      <c r="FXY81" s="876"/>
      <c r="FXZ81" s="876"/>
      <c r="FYA81" s="876"/>
      <c r="FYB81" s="876"/>
      <c r="FYC81" s="876"/>
      <c r="FYD81" s="876"/>
      <c r="FYE81" s="876"/>
      <c r="FYF81" s="876"/>
      <c r="FYG81" s="876"/>
      <c r="FYH81" s="876"/>
      <c r="FYI81" s="876"/>
      <c r="FYJ81" s="876"/>
      <c r="FYK81" s="876"/>
      <c r="FYL81" s="876"/>
      <c r="FYM81" s="876"/>
      <c r="FYN81" s="876"/>
      <c r="FYO81" s="876"/>
      <c r="FYP81" s="876"/>
      <c r="FYQ81" s="876"/>
      <c r="FYR81" s="876"/>
      <c r="FYS81" s="876"/>
      <c r="FYT81" s="876"/>
      <c r="FYU81" s="876"/>
      <c r="FYV81" s="876"/>
      <c r="FYW81" s="876"/>
      <c r="FYX81" s="876"/>
      <c r="FYY81" s="876"/>
      <c r="FYZ81" s="876"/>
      <c r="FZA81" s="876"/>
      <c r="FZB81" s="876"/>
      <c r="FZC81" s="876"/>
      <c r="FZD81" s="876"/>
      <c r="FZE81" s="876"/>
      <c r="FZF81" s="876"/>
      <c r="FZG81" s="876"/>
      <c r="FZH81" s="876"/>
      <c r="FZI81" s="876"/>
      <c r="FZJ81" s="876"/>
      <c r="FZK81" s="876"/>
      <c r="FZL81" s="876"/>
      <c r="FZM81" s="876"/>
      <c r="FZN81" s="876"/>
      <c r="FZO81" s="876"/>
      <c r="FZP81" s="876"/>
      <c r="FZQ81" s="876"/>
      <c r="FZR81" s="876"/>
      <c r="FZS81" s="876"/>
      <c r="FZT81" s="876"/>
      <c r="FZU81" s="876"/>
      <c r="FZV81" s="876"/>
      <c r="FZW81" s="876"/>
      <c r="FZX81" s="876"/>
      <c r="FZY81" s="876"/>
      <c r="FZZ81" s="876"/>
      <c r="GAA81" s="876"/>
      <c r="GAB81" s="876"/>
      <c r="GAC81" s="876"/>
      <c r="GAD81" s="876"/>
      <c r="GAE81" s="876"/>
      <c r="GAF81" s="876"/>
      <c r="GAG81" s="876"/>
      <c r="GAH81" s="876"/>
      <c r="GAI81" s="876"/>
      <c r="GAJ81" s="876"/>
      <c r="GAK81" s="876"/>
      <c r="GAL81" s="876"/>
      <c r="GAM81" s="876"/>
      <c r="GAN81" s="876"/>
      <c r="GAO81" s="876"/>
      <c r="GAP81" s="876"/>
      <c r="GAQ81" s="876"/>
      <c r="GAR81" s="876"/>
      <c r="GAS81" s="876"/>
      <c r="GAT81" s="876"/>
      <c r="GAU81" s="876"/>
      <c r="GAV81" s="876"/>
      <c r="GAW81" s="876"/>
      <c r="GAX81" s="876"/>
      <c r="GAY81" s="876"/>
      <c r="GAZ81" s="876"/>
      <c r="GBA81" s="876"/>
      <c r="GBB81" s="876"/>
      <c r="GBC81" s="876"/>
      <c r="GBD81" s="876"/>
      <c r="GBE81" s="876"/>
      <c r="GBF81" s="876"/>
      <c r="GBG81" s="876"/>
      <c r="GBH81" s="876"/>
      <c r="GBI81" s="876"/>
      <c r="GBJ81" s="876"/>
      <c r="GBK81" s="876"/>
      <c r="GBL81" s="876"/>
      <c r="GBM81" s="876"/>
      <c r="GBN81" s="876"/>
      <c r="GBO81" s="876"/>
      <c r="GBP81" s="876"/>
      <c r="GBQ81" s="876"/>
      <c r="GBR81" s="876"/>
      <c r="GBS81" s="876"/>
      <c r="GBT81" s="876"/>
      <c r="GBU81" s="876"/>
      <c r="GBV81" s="876"/>
      <c r="GBW81" s="876"/>
      <c r="GBX81" s="876"/>
      <c r="GBY81" s="876"/>
      <c r="GBZ81" s="876"/>
      <c r="GCA81" s="876"/>
      <c r="GCB81" s="876"/>
      <c r="GCC81" s="876"/>
      <c r="GCD81" s="876"/>
      <c r="GCE81" s="876"/>
      <c r="GCF81" s="876"/>
      <c r="GCG81" s="876"/>
      <c r="GCH81" s="876"/>
      <c r="GCI81" s="876"/>
      <c r="GCJ81" s="876"/>
      <c r="GCK81" s="876"/>
      <c r="GCL81" s="876"/>
      <c r="GCM81" s="876"/>
      <c r="GCN81" s="876"/>
      <c r="GCO81" s="876"/>
      <c r="GCP81" s="876"/>
      <c r="GCQ81" s="876"/>
      <c r="GCR81" s="876"/>
      <c r="GCS81" s="876"/>
      <c r="GCT81" s="876"/>
      <c r="GCU81" s="876"/>
      <c r="GCV81" s="876"/>
      <c r="GCW81" s="876"/>
      <c r="GCX81" s="876"/>
      <c r="GCY81" s="876"/>
      <c r="GCZ81" s="876"/>
      <c r="GDA81" s="876"/>
      <c r="GDB81" s="876"/>
      <c r="GDC81" s="876"/>
      <c r="GDD81" s="876"/>
      <c r="GDE81" s="876"/>
      <c r="GDF81" s="876"/>
      <c r="GDG81" s="876"/>
      <c r="GDH81" s="876"/>
      <c r="GDI81" s="876"/>
      <c r="GDJ81" s="876"/>
      <c r="GDK81" s="876"/>
      <c r="GDL81" s="876"/>
      <c r="GDM81" s="876"/>
      <c r="GDN81" s="876"/>
      <c r="GDO81" s="876"/>
      <c r="GDP81" s="876"/>
      <c r="GDQ81" s="876"/>
      <c r="GDR81" s="876"/>
      <c r="GDS81" s="876"/>
      <c r="GDT81" s="876"/>
      <c r="GDU81" s="876"/>
      <c r="GDV81" s="876"/>
      <c r="GDW81" s="876"/>
      <c r="GDX81" s="876"/>
      <c r="GDY81" s="876"/>
      <c r="GDZ81" s="876"/>
      <c r="GEA81" s="876"/>
      <c r="GEB81" s="876"/>
      <c r="GEC81" s="876"/>
      <c r="GED81" s="876"/>
      <c r="GEE81" s="876"/>
      <c r="GEF81" s="876"/>
      <c r="GEG81" s="876"/>
      <c r="GEH81" s="876"/>
      <c r="GEI81" s="876"/>
      <c r="GEJ81" s="876"/>
      <c r="GEK81" s="876"/>
      <c r="GEL81" s="876"/>
      <c r="GEM81" s="876"/>
      <c r="GEN81" s="876"/>
      <c r="GEO81" s="876"/>
      <c r="GEP81" s="876"/>
      <c r="GEQ81" s="876"/>
      <c r="GER81" s="876"/>
      <c r="GES81" s="876"/>
      <c r="GET81" s="876"/>
      <c r="GEU81" s="876"/>
      <c r="GEV81" s="876"/>
      <c r="GEW81" s="876"/>
      <c r="GEX81" s="876"/>
      <c r="GEY81" s="876"/>
      <c r="GEZ81" s="876"/>
      <c r="GFA81" s="876"/>
      <c r="GFB81" s="876"/>
      <c r="GFC81" s="876"/>
      <c r="GFD81" s="876"/>
      <c r="GFE81" s="876"/>
      <c r="GFF81" s="876"/>
      <c r="GFG81" s="876"/>
      <c r="GFH81" s="876"/>
      <c r="GFI81" s="876"/>
      <c r="GFJ81" s="876"/>
      <c r="GFK81" s="876"/>
      <c r="GFL81" s="876"/>
      <c r="GFM81" s="876"/>
      <c r="GFN81" s="876"/>
      <c r="GFO81" s="876"/>
      <c r="GFP81" s="876"/>
      <c r="GFQ81" s="876"/>
      <c r="GFR81" s="876"/>
      <c r="GFS81" s="876"/>
      <c r="GFT81" s="876"/>
      <c r="GFU81" s="876"/>
      <c r="GFV81" s="876"/>
      <c r="GFW81" s="876"/>
      <c r="GFX81" s="876"/>
      <c r="GFY81" s="876"/>
      <c r="GFZ81" s="876"/>
      <c r="GGA81" s="876"/>
      <c r="GGB81" s="876"/>
      <c r="GGC81" s="876"/>
      <c r="GGD81" s="876"/>
      <c r="GGE81" s="876"/>
      <c r="GGF81" s="876"/>
      <c r="GGG81" s="876"/>
      <c r="GGH81" s="876"/>
      <c r="GGI81" s="876"/>
      <c r="GGJ81" s="876"/>
      <c r="GGK81" s="876"/>
      <c r="GGL81" s="876"/>
      <c r="GGM81" s="876"/>
      <c r="GGN81" s="876"/>
      <c r="GGO81" s="876"/>
      <c r="GGP81" s="876"/>
      <c r="GGQ81" s="876"/>
      <c r="GGR81" s="876"/>
      <c r="GGS81" s="876"/>
      <c r="GGT81" s="876"/>
      <c r="GGU81" s="876"/>
      <c r="GGV81" s="876"/>
      <c r="GGW81" s="876"/>
      <c r="GGX81" s="876"/>
      <c r="GGY81" s="876"/>
      <c r="GGZ81" s="876"/>
      <c r="GHA81" s="876"/>
      <c r="GHB81" s="876"/>
      <c r="GHC81" s="876"/>
      <c r="GHD81" s="876"/>
      <c r="GHE81" s="876"/>
      <c r="GHF81" s="876"/>
      <c r="GHG81" s="876"/>
      <c r="GHH81" s="876"/>
      <c r="GHI81" s="876"/>
      <c r="GHJ81" s="876"/>
      <c r="GHK81" s="876"/>
      <c r="GHL81" s="876"/>
      <c r="GHM81" s="876"/>
      <c r="GHN81" s="876"/>
      <c r="GHO81" s="876"/>
      <c r="GHP81" s="876"/>
      <c r="GHQ81" s="876"/>
      <c r="GHR81" s="876"/>
      <c r="GHS81" s="876"/>
      <c r="GHT81" s="876"/>
      <c r="GHU81" s="876"/>
      <c r="GHV81" s="876"/>
      <c r="GHW81" s="876"/>
      <c r="GHX81" s="876"/>
      <c r="GHY81" s="876"/>
      <c r="GHZ81" s="876"/>
      <c r="GIA81" s="876"/>
      <c r="GIB81" s="876"/>
      <c r="GIC81" s="876"/>
      <c r="GID81" s="876"/>
      <c r="GIE81" s="876"/>
      <c r="GIF81" s="876"/>
      <c r="GIG81" s="876"/>
      <c r="GIH81" s="876"/>
      <c r="GII81" s="876"/>
      <c r="GIJ81" s="876"/>
      <c r="GIK81" s="876"/>
      <c r="GIL81" s="876"/>
      <c r="GIM81" s="876"/>
      <c r="GIN81" s="876"/>
      <c r="GIO81" s="876"/>
      <c r="GIP81" s="876"/>
      <c r="GIQ81" s="876"/>
      <c r="GIR81" s="876"/>
      <c r="GIS81" s="876"/>
      <c r="GIT81" s="876"/>
      <c r="GIU81" s="876"/>
      <c r="GIV81" s="876"/>
      <c r="GIW81" s="876"/>
      <c r="GIX81" s="876"/>
      <c r="GIY81" s="876"/>
      <c r="GIZ81" s="876"/>
      <c r="GJA81" s="876"/>
      <c r="GJB81" s="876"/>
      <c r="GJC81" s="876"/>
      <c r="GJD81" s="876"/>
      <c r="GJE81" s="876"/>
      <c r="GJF81" s="876"/>
      <c r="GJG81" s="876"/>
      <c r="GJH81" s="876"/>
      <c r="GJI81" s="876"/>
      <c r="GJJ81" s="876"/>
      <c r="GJK81" s="876"/>
      <c r="GJL81" s="876"/>
      <c r="GJM81" s="876"/>
      <c r="GJN81" s="876"/>
      <c r="GJO81" s="876"/>
      <c r="GJP81" s="876"/>
      <c r="GJQ81" s="876"/>
      <c r="GJR81" s="876"/>
      <c r="GJS81" s="876"/>
      <c r="GJT81" s="876"/>
      <c r="GJU81" s="876"/>
      <c r="GJV81" s="876"/>
      <c r="GJW81" s="876"/>
      <c r="GJX81" s="876"/>
      <c r="GJY81" s="876"/>
      <c r="GJZ81" s="876"/>
      <c r="GKA81" s="876"/>
      <c r="GKB81" s="876"/>
      <c r="GKC81" s="876"/>
      <c r="GKD81" s="876"/>
      <c r="GKE81" s="876"/>
      <c r="GKF81" s="876"/>
      <c r="GKG81" s="876"/>
      <c r="GKH81" s="876"/>
      <c r="GKI81" s="876"/>
      <c r="GKJ81" s="876"/>
      <c r="GKK81" s="876"/>
      <c r="GKL81" s="876"/>
      <c r="GKM81" s="876"/>
      <c r="GKN81" s="876"/>
      <c r="GKO81" s="876"/>
      <c r="GKP81" s="876"/>
      <c r="GKQ81" s="876"/>
      <c r="GKR81" s="876"/>
      <c r="GKS81" s="876"/>
      <c r="GKT81" s="876"/>
      <c r="GKU81" s="876"/>
      <c r="GKV81" s="876"/>
      <c r="GKW81" s="876"/>
      <c r="GKX81" s="876"/>
      <c r="GKY81" s="876"/>
      <c r="GKZ81" s="876"/>
      <c r="GLA81" s="876"/>
      <c r="GLB81" s="876"/>
      <c r="GLC81" s="876"/>
      <c r="GLD81" s="876"/>
      <c r="GLE81" s="876"/>
      <c r="GLF81" s="876"/>
      <c r="GLG81" s="876"/>
      <c r="GLH81" s="876"/>
      <c r="GLI81" s="876"/>
      <c r="GLJ81" s="876"/>
      <c r="GLK81" s="876"/>
      <c r="GLL81" s="876"/>
      <c r="GLM81" s="876"/>
      <c r="GLN81" s="876"/>
      <c r="GLO81" s="876"/>
      <c r="GLP81" s="876"/>
      <c r="GLQ81" s="876"/>
      <c r="GLR81" s="876"/>
      <c r="GLS81" s="876"/>
      <c r="GLT81" s="876"/>
      <c r="GLU81" s="876"/>
      <c r="GLV81" s="876"/>
      <c r="GLW81" s="876"/>
      <c r="GLX81" s="876"/>
      <c r="GLY81" s="876"/>
      <c r="GLZ81" s="876"/>
      <c r="GMA81" s="876"/>
      <c r="GMB81" s="876"/>
      <c r="GMC81" s="876"/>
      <c r="GMD81" s="876"/>
      <c r="GME81" s="876"/>
      <c r="GMF81" s="876"/>
      <c r="GMG81" s="876"/>
      <c r="GMH81" s="876"/>
      <c r="GMI81" s="876"/>
      <c r="GMJ81" s="876"/>
      <c r="GMK81" s="876"/>
      <c r="GML81" s="876"/>
      <c r="GMM81" s="876"/>
      <c r="GMN81" s="876"/>
      <c r="GMO81" s="876"/>
      <c r="GMP81" s="876"/>
      <c r="GMQ81" s="876"/>
      <c r="GMR81" s="876"/>
      <c r="GMS81" s="876"/>
      <c r="GMT81" s="876"/>
      <c r="GMU81" s="876"/>
      <c r="GMV81" s="876"/>
      <c r="GMW81" s="876"/>
      <c r="GMX81" s="876"/>
      <c r="GMY81" s="876"/>
      <c r="GMZ81" s="876"/>
      <c r="GNA81" s="876"/>
      <c r="GNB81" s="876"/>
      <c r="GNC81" s="876"/>
      <c r="GND81" s="876"/>
      <c r="GNE81" s="876"/>
      <c r="GNF81" s="876"/>
      <c r="GNG81" s="876"/>
      <c r="GNH81" s="876"/>
      <c r="GNI81" s="876"/>
      <c r="GNJ81" s="876"/>
      <c r="GNK81" s="876"/>
      <c r="GNL81" s="876"/>
      <c r="GNM81" s="876"/>
      <c r="GNN81" s="876"/>
      <c r="GNO81" s="876"/>
      <c r="GNP81" s="876"/>
      <c r="GNQ81" s="876"/>
      <c r="GNR81" s="876"/>
      <c r="GNS81" s="876"/>
      <c r="GNT81" s="876"/>
      <c r="GNU81" s="876"/>
      <c r="GNV81" s="876"/>
      <c r="GNW81" s="876"/>
      <c r="GNX81" s="876"/>
      <c r="GNY81" s="876"/>
      <c r="GNZ81" s="876"/>
      <c r="GOA81" s="876"/>
      <c r="GOB81" s="876"/>
      <c r="GOC81" s="876"/>
      <c r="GOD81" s="876"/>
      <c r="GOE81" s="876"/>
      <c r="GOF81" s="876"/>
      <c r="GOG81" s="876"/>
      <c r="GOH81" s="876"/>
      <c r="GOI81" s="876"/>
      <c r="GOJ81" s="876"/>
      <c r="GOK81" s="876"/>
      <c r="GOL81" s="876"/>
      <c r="GOM81" s="876"/>
      <c r="GON81" s="876"/>
      <c r="GOO81" s="876"/>
      <c r="GOP81" s="876"/>
      <c r="GOQ81" s="876"/>
      <c r="GOR81" s="876"/>
      <c r="GOS81" s="876"/>
      <c r="GOT81" s="876"/>
      <c r="GOU81" s="876"/>
      <c r="GOV81" s="876"/>
      <c r="GOW81" s="876"/>
      <c r="GOX81" s="876"/>
      <c r="GOY81" s="876"/>
      <c r="GOZ81" s="876"/>
      <c r="GPA81" s="876"/>
      <c r="GPB81" s="876"/>
      <c r="GPC81" s="876"/>
      <c r="GPD81" s="876"/>
      <c r="GPE81" s="876"/>
      <c r="GPF81" s="876"/>
      <c r="GPG81" s="876"/>
      <c r="GPH81" s="876"/>
      <c r="GPI81" s="876"/>
      <c r="GPJ81" s="876"/>
      <c r="GPK81" s="876"/>
      <c r="GPL81" s="876"/>
      <c r="GPM81" s="876"/>
      <c r="GPN81" s="876"/>
      <c r="GPO81" s="876"/>
      <c r="GPP81" s="876"/>
      <c r="GPQ81" s="876"/>
      <c r="GPR81" s="876"/>
      <c r="GPS81" s="876"/>
      <c r="GPT81" s="876"/>
      <c r="GPU81" s="876"/>
      <c r="GPV81" s="876"/>
      <c r="GPW81" s="876"/>
      <c r="GPX81" s="876"/>
      <c r="GPY81" s="876"/>
      <c r="GPZ81" s="876"/>
      <c r="GQA81" s="876"/>
      <c r="GQB81" s="876"/>
      <c r="GQC81" s="876"/>
      <c r="GQD81" s="876"/>
      <c r="GQE81" s="876"/>
      <c r="GQF81" s="876"/>
      <c r="GQG81" s="876"/>
      <c r="GQH81" s="876"/>
      <c r="GQI81" s="876"/>
      <c r="GQJ81" s="876"/>
      <c r="GQK81" s="876"/>
      <c r="GQL81" s="876"/>
      <c r="GQM81" s="876"/>
      <c r="GQN81" s="876"/>
      <c r="GQO81" s="876"/>
      <c r="GQP81" s="876"/>
      <c r="GQQ81" s="876"/>
      <c r="GQR81" s="876"/>
      <c r="GQS81" s="876"/>
      <c r="GQT81" s="876"/>
      <c r="GQU81" s="876"/>
      <c r="GQV81" s="876"/>
      <c r="GQW81" s="876"/>
      <c r="GQX81" s="876"/>
      <c r="GQY81" s="876"/>
      <c r="GQZ81" s="876"/>
      <c r="GRA81" s="876"/>
      <c r="GRB81" s="876"/>
      <c r="GRC81" s="876"/>
      <c r="GRD81" s="876"/>
      <c r="GRE81" s="876"/>
      <c r="GRF81" s="876"/>
      <c r="GRG81" s="876"/>
      <c r="GRH81" s="876"/>
      <c r="GRI81" s="876"/>
      <c r="GRJ81" s="876"/>
      <c r="GRK81" s="876"/>
      <c r="GRL81" s="876"/>
      <c r="GRM81" s="876"/>
      <c r="GRN81" s="876"/>
      <c r="GRO81" s="876"/>
      <c r="GRP81" s="876"/>
      <c r="GRQ81" s="876"/>
      <c r="GRR81" s="876"/>
      <c r="GRS81" s="876"/>
      <c r="GRT81" s="876"/>
      <c r="GRU81" s="876"/>
      <c r="GRV81" s="876"/>
      <c r="GRW81" s="876"/>
      <c r="GRX81" s="876"/>
      <c r="GRY81" s="876"/>
      <c r="GRZ81" s="876"/>
      <c r="GSA81" s="876"/>
      <c r="GSB81" s="876"/>
      <c r="GSC81" s="876"/>
      <c r="GSD81" s="876"/>
      <c r="GSE81" s="876"/>
      <c r="GSF81" s="876"/>
      <c r="GSG81" s="876"/>
      <c r="GSH81" s="876"/>
      <c r="GSI81" s="876"/>
      <c r="GSJ81" s="876"/>
      <c r="GSK81" s="876"/>
      <c r="GSL81" s="876"/>
      <c r="GSM81" s="876"/>
      <c r="GSN81" s="876"/>
      <c r="GSO81" s="876"/>
      <c r="GSP81" s="876"/>
      <c r="GSQ81" s="876"/>
      <c r="GSR81" s="876"/>
      <c r="GSS81" s="876"/>
      <c r="GST81" s="876"/>
      <c r="GSU81" s="876"/>
      <c r="GSV81" s="876"/>
      <c r="GSW81" s="876"/>
      <c r="GSX81" s="876"/>
      <c r="GSY81" s="876"/>
      <c r="GSZ81" s="876"/>
      <c r="GTA81" s="876"/>
      <c r="GTB81" s="876"/>
      <c r="GTC81" s="876"/>
      <c r="GTD81" s="876"/>
      <c r="GTE81" s="876"/>
      <c r="GTF81" s="876"/>
      <c r="GTG81" s="876"/>
      <c r="GTH81" s="876"/>
      <c r="GTI81" s="876"/>
      <c r="GTJ81" s="876"/>
      <c r="GTK81" s="876"/>
      <c r="GTL81" s="876"/>
      <c r="GTM81" s="876"/>
      <c r="GTN81" s="876"/>
      <c r="GTO81" s="876"/>
      <c r="GTP81" s="876"/>
      <c r="GTQ81" s="876"/>
      <c r="GTR81" s="876"/>
      <c r="GTS81" s="876"/>
      <c r="GTT81" s="876"/>
      <c r="GTU81" s="876"/>
      <c r="GTV81" s="876"/>
      <c r="GTW81" s="876"/>
      <c r="GTX81" s="876"/>
      <c r="GTY81" s="876"/>
      <c r="GTZ81" s="876"/>
      <c r="GUA81" s="876"/>
      <c r="GUB81" s="876"/>
      <c r="GUC81" s="876"/>
      <c r="GUD81" s="876"/>
      <c r="GUE81" s="876"/>
      <c r="GUF81" s="876"/>
      <c r="GUG81" s="876"/>
      <c r="GUH81" s="876"/>
      <c r="GUI81" s="876"/>
      <c r="GUJ81" s="876"/>
      <c r="GUK81" s="876"/>
      <c r="GUL81" s="876"/>
      <c r="GUM81" s="876"/>
      <c r="GUN81" s="876"/>
      <c r="GUO81" s="876"/>
      <c r="GUP81" s="876"/>
      <c r="GUQ81" s="876"/>
      <c r="GUR81" s="876"/>
      <c r="GUS81" s="876"/>
      <c r="GUT81" s="876"/>
      <c r="GUU81" s="876"/>
      <c r="GUV81" s="876"/>
      <c r="GUW81" s="876"/>
      <c r="GUX81" s="876"/>
      <c r="GUY81" s="876"/>
      <c r="GUZ81" s="876"/>
      <c r="GVA81" s="876"/>
      <c r="GVB81" s="876"/>
      <c r="GVC81" s="876"/>
      <c r="GVD81" s="876"/>
      <c r="GVE81" s="876"/>
      <c r="GVF81" s="876"/>
      <c r="GVG81" s="876"/>
      <c r="GVH81" s="876"/>
      <c r="GVI81" s="876"/>
      <c r="GVJ81" s="876"/>
      <c r="GVK81" s="876"/>
      <c r="GVL81" s="876"/>
      <c r="GVM81" s="876"/>
      <c r="GVN81" s="876"/>
      <c r="GVO81" s="876"/>
      <c r="GVP81" s="876"/>
      <c r="GVQ81" s="876"/>
      <c r="GVR81" s="876"/>
      <c r="GVS81" s="876"/>
      <c r="GVT81" s="876"/>
      <c r="GVU81" s="876"/>
      <c r="GVV81" s="876"/>
      <c r="GVW81" s="876"/>
      <c r="GVX81" s="876"/>
      <c r="GVY81" s="876"/>
      <c r="GVZ81" s="876"/>
      <c r="GWA81" s="876"/>
      <c r="GWB81" s="876"/>
      <c r="GWC81" s="876"/>
      <c r="GWD81" s="876"/>
      <c r="GWE81" s="876"/>
      <c r="GWF81" s="876"/>
      <c r="GWG81" s="876"/>
      <c r="GWH81" s="876"/>
      <c r="GWI81" s="876"/>
      <c r="GWJ81" s="876"/>
      <c r="GWK81" s="876"/>
      <c r="GWL81" s="876"/>
      <c r="GWM81" s="876"/>
      <c r="GWN81" s="876"/>
      <c r="GWO81" s="876"/>
      <c r="GWP81" s="876"/>
      <c r="GWQ81" s="876"/>
      <c r="GWR81" s="876"/>
      <c r="GWS81" s="876"/>
      <c r="GWT81" s="876"/>
      <c r="GWU81" s="876"/>
      <c r="GWV81" s="876"/>
      <c r="GWW81" s="876"/>
      <c r="GWX81" s="876"/>
      <c r="GWY81" s="876"/>
      <c r="GWZ81" s="876"/>
      <c r="GXA81" s="876"/>
      <c r="GXB81" s="876"/>
      <c r="GXC81" s="876"/>
      <c r="GXD81" s="876"/>
      <c r="GXE81" s="876"/>
      <c r="GXF81" s="876"/>
      <c r="GXG81" s="876"/>
      <c r="GXH81" s="876"/>
      <c r="GXI81" s="876"/>
      <c r="GXJ81" s="876"/>
      <c r="GXK81" s="876"/>
      <c r="GXL81" s="876"/>
      <c r="GXM81" s="876"/>
      <c r="GXN81" s="876"/>
      <c r="GXO81" s="876"/>
      <c r="GXP81" s="876"/>
      <c r="GXQ81" s="876"/>
      <c r="GXR81" s="876"/>
      <c r="GXS81" s="876"/>
      <c r="GXT81" s="876"/>
      <c r="GXU81" s="876"/>
      <c r="GXV81" s="876"/>
      <c r="GXW81" s="876"/>
      <c r="GXX81" s="876"/>
      <c r="GXY81" s="876"/>
      <c r="GXZ81" s="876"/>
      <c r="GYA81" s="876"/>
      <c r="GYB81" s="876"/>
      <c r="GYC81" s="876"/>
      <c r="GYD81" s="876"/>
      <c r="GYE81" s="876"/>
      <c r="GYF81" s="876"/>
      <c r="GYG81" s="876"/>
      <c r="GYH81" s="876"/>
      <c r="GYI81" s="876"/>
      <c r="GYJ81" s="876"/>
      <c r="GYK81" s="876"/>
      <c r="GYL81" s="876"/>
      <c r="GYM81" s="876"/>
      <c r="GYN81" s="876"/>
      <c r="GYO81" s="876"/>
      <c r="GYP81" s="876"/>
      <c r="GYQ81" s="876"/>
      <c r="GYR81" s="876"/>
      <c r="GYS81" s="876"/>
      <c r="GYT81" s="876"/>
      <c r="GYU81" s="876"/>
      <c r="GYV81" s="876"/>
      <c r="GYW81" s="876"/>
      <c r="GYX81" s="876"/>
      <c r="GYY81" s="876"/>
      <c r="GYZ81" s="876"/>
      <c r="GZA81" s="876"/>
      <c r="GZB81" s="876"/>
      <c r="GZC81" s="876"/>
      <c r="GZD81" s="876"/>
      <c r="GZE81" s="876"/>
      <c r="GZF81" s="876"/>
      <c r="GZG81" s="876"/>
      <c r="GZH81" s="876"/>
      <c r="GZI81" s="876"/>
      <c r="GZJ81" s="876"/>
      <c r="GZK81" s="876"/>
      <c r="GZL81" s="876"/>
      <c r="GZM81" s="876"/>
      <c r="GZN81" s="876"/>
      <c r="GZO81" s="876"/>
      <c r="GZP81" s="876"/>
      <c r="GZQ81" s="876"/>
      <c r="GZR81" s="876"/>
      <c r="GZS81" s="876"/>
      <c r="GZT81" s="876"/>
      <c r="GZU81" s="876"/>
      <c r="GZV81" s="876"/>
      <c r="GZW81" s="876"/>
      <c r="GZX81" s="876"/>
      <c r="GZY81" s="876"/>
      <c r="GZZ81" s="876"/>
      <c r="HAA81" s="876"/>
      <c r="HAB81" s="876"/>
      <c r="HAC81" s="876"/>
      <c r="HAD81" s="876"/>
      <c r="HAE81" s="876"/>
      <c r="HAF81" s="876"/>
      <c r="HAG81" s="876"/>
      <c r="HAH81" s="876"/>
      <c r="HAI81" s="876"/>
      <c r="HAJ81" s="876"/>
      <c r="HAK81" s="876"/>
      <c r="HAL81" s="876"/>
      <c r="HAM81" s="876"/>
      <c r="HAN81" s="876"/>
      <c r="HAO81" s="876"/>
      <c r="HAP81" s="876"/>
      <c r="HAQ81" s="876"/>
      <c r="HAR81" s="876"/>
      <c r="HAS81" s="876"/>
      <c r="HAT81" s="876"/>
      <c r="HAU81" s="876"/>
      <c r="HAV81" s="876"/>
      <c r="HAW81" s="876"/>
      <c r="HAX81" s="876"/>
      <c r="HAY81" s="876"/>
      <c r="HAZ81" s="876"/>
      <c r="HBA81" s="876"/>
      <c r="HBB81" s="876"/>
      <c r="HBC81" s="876"/>
      <c r="HBD81" s="876"/>
      <c r="HBE81" s="876"/>
      <c r="HBF81" s="876"/>
      <c r="HBG81" s="876"/>
      <c r="HBH81" s="876"/>
      <c r="HBI81" s="876"/>
      <c r="HBJ81" s="876"/>
      <c r="HBK81" s="876"/>
      <c r="HBL81" s="876"/>
      <c r="HBM81" s="876"/>
      <c r="HBN81" s="876"/>
      <c r="HBO81" s="876"/>
      <c r="HBP81" s="876"/>
      <c r="HBQ81" s="876"/>
      <c r="HBR81" s="876"/>
      <c r="HBS81" s="876"/>
      <c r="HBT81" s="876"/>
      <c r="HBU81" s="876"/>
      <c r="HBV81" s="876"/>
      <c r="HBW81" s="876"/>
      <c r="HBX81" s="876"/>
      <c r="HBY81" s="876"/>
      <c r="HBZ81" s="876"/>
      <c r="HCA81" s="876"/>
      <c r="HCB81" s="876"/>
      <c r="HCC81" s="876"/>
      <c r="HCD81" s="876"/>
      <c r="HCE81" s="876"/>
      <c r="HCF81" s="876"/>
      <c r="HCG81" s="876"/>
      <c r="HCH81" s="876"/>
      <c r="HCI81" s="876"/>
      <c r="HCJ81" s="876"/>
      <c r="HCK81" s="876"/>
      <c r="HCL81" s="876"/>
      <c r="HCM81" s="876"/>
      <c r="HCN81" s="876"/>
      <c r="HCO81" s="876"/>
      <c r="HCP81" s="876"/>
      <c r="HCQ81" s="876"/>
      <c r="HCR81" s="876"/>
      <c r="HCS81" s="876"/>
      <c r="HCT81" s="876"/>
      <c r="HCU81" s="876"/>
      <c r="HCV81" s="876"/>
      <c r="HCW81" s="876"/>
      <c r="HCX81" s="876"/>
      <c r="HCY81" s="876"/>
      <c r="HCZ81" s="876"/>
      <c r="HDA81" s="876"/>
      <c r="HDB81" s="876"/>
      <c r="HDC81" s="876"/>
      <c r="HDD81" s="876"/>
      <c r="HDE81" s="876"/>
      <c r="HDF81" s="876"/>
      <c r="HDG81" s="876"/>
      <c r="HDH81" s="876"/>
      <c r="HDI81" s="876"/>
      <c r="HDJ81" s="876"/>
      <c r="HDK81" s="876"/>
      <c r="HDL81" s="876"/>
      <c r="HDM81" s="876"/>
      <c r="HDN81" s="876"/>
      <c r="HDO81" s="876"/>
      <c r="HDP81" s="876"/>
      <c r="HDQ81" s="876"/>
      <c r="HDR81" s="876"/>
      <c r="HDS81" s="876"/>
      <c r="HDT81" s="876"/>
      <c r="HDU81" s="876"/>
      <c r="HDV81" s="876"/>
      <c r="HDW81" s="876"/>
      <c r="HDX81" s="876"/>
      <c r="HDY81" s="876"/>
      <c r="HDZ81" s="876"/>
      <c r="HEA81" s="876"/>
      <c r="HEB81" s="876"/>
      <c r="HEC81" s="876"/>
      <c r="HED81" s="876"/>
      <c r="HEE81" s="876"/>
      <c r="HEF81" s="876"/>
      <c r="HEG81" s="876"/>
      <c r="HEH81" s="876"/>
      <c r="HEI81" s="876"/>
      <c r="HEJ81" s="876"/>
      <c r="HEK81" s="876"/>
      <c r="HEL81" s="876"/>
      <c r="HEM81" s="876"/>
      <c r="HEN81" s="876"/>
      <c r="HEO81" s="876"/>
      <c r="HEP81" s="876"/>
      <c r="HEQ81" s="876"/>
      <c r="HER81" s="876"/>
      <c r="HES81" s="876"/>
      <c r="HET81" s="876"/>
      <c r="HEU81" s="876"/>
      <c r="HEV81" s="876"/>
      <c r="HEW81" s="876"/>
      <c r="HEX81" s="876"/>
      <c r="HEY81" s="876"/>
      <c r="HEZ81" s="876"/>
      <c r="HFA81" s="876"/>
      <c r="HFB81" s="876"/>
      <c r="HFC81" s="876"/>
      <c r="HFD81" s="876"/>
      <c r="HFE81" s="876"/>
      <c r="HFF81" s="876"/>
      <c r="HFG81" s="876"/>
      <c r="HFH81" s="876"/>
      <c r="HFI81" s="876"/>
      <c r="HFJ81" s="876"/>
      <c r="HFK81" s="876"/>
      <c r="HFL81" s="876"/>
      <c r="HFM81" s="876"/>
      <c r="HFN81" s="876"/>
      <c r="HFO81" s="876"/>
      <c r="HFP81" s="876"/>
      <c r="HFQ81" s="876"/>
      <c r="HFR81" s="876"/>
      <c r="HFS81" s="876"/>
      <c r="HFT81" s="876"/>
      <c r="HFU81" s="876"/>
      <c r="HFV81" s="876"/>
      <c r="HFW81" s="876"/>
      <c r="HFX81" s="876"/>
      <c r="HFY81" s="876"/>
      <c r="HFZ81" s="876"/>
      <c r="HGA81" s="876"/>
      <c r="HGB81" s="876"/>
      <c r="HGC81" s="876"/>
      <c r="HGD81" s="876"/>
      <c r="HGE81" s="876"/>
      <c r="HGF81" s="876"/>
      <c r="HGG81" s="876"/>
      <c r="HGH81" s="876"/>
      <c r="HGI81" s="876"/>
      <c r="HGJ81" s="876"/>
      <c r="HGK81" s="876"/>
      <c r="HGL81" s="876"/>
      <c r="HGM81" s="876"/>
      <c r="HGN81" s="876"/>
      <c r="HGO81" s="876"/>
      <c r="HGP81" s="876"/>
      <c r="HGQ81" s="876"/>
      <c r="HGR81" s="876"/>
      <c r="HGS81" s="876"/>
      <c r="HGT81" s="876"/>
      <c r="HGU81" s="876"/>
      <c r="HGV81" s="876"/>
      <c r="HGW81" s="876"/>
      <c r="HGX81" s="876"/>
      <c r="HGY81" s="876"/>
      <c r="HGZ81" s="876"/>
      <c r="HHA81" s="876"/>
      <c r="HHB81" s="876"/>
      <c r="HHC81" s="876"/>
      <c r="HHD81" s="876"/>
      <c r="HHE81" s="876"/>
      <c r="HHF81" s="876"/>
      <c r="HHG81" s="876"/>
      <c r="HHH81" s="876"/>
      <c r="HHI81" s="876"/>
      <c r="HHJ81" s="876"/>
      <c r="HHK81" s="876"/>
      <c r="HHL81" s="876"/>
      <c r="HHM81" s="876"/>
      <c r="HHN81" s="876"/>
      <c r="HHO81" s="876"/>
      <c r="HHP81" s="876"/>
      <c r="HHQ81" s="876"/>
      <c r="HHR81" s="876"/>
      <c r="HHS81" s="876"/>
      <c r="HHT81" s="876"/>
      <c r="HHU81" s="876"/>
      <c r="HHV81" s="876"/>
      <c r="HHW81" s="876"/>
      <c r="HHX81" s="876"/>
      <c r="HHY81" s="876"/>
      <c r="HHZ81" s="876"/>
      <c r="HIA81" s="876"/>
      <c r="HIB81" s="876"/>
      <c r="HIC81" s="876"/>
      <c r="HID81" s="876"/>
      <c r="HIE81" s="876"/>
      <c r="HIF81" s="876"/>
      <c r="HIG81" s="876"/>
      <c r="HIH81" s="876"/>
      <c r="HII81" s="876"/>
      <c r="HIJ81" s="876"/>
      <c r="HIK81" s="876"/>
      <c r="HIL81" s="876"/>
      <c r="HIM81" s="876"/>
      <c r="HIN81" s="876"/>
      <c r="HIO81" s="876"/>
      <c r="HIP81" s="876"/>
      <c r="HIQ81" s="876"/>
      <c r="HIR81" s="876"/>
      <c r="HIS81" s="876"/>
      <c r="HIT81" s="876"/>
      <c r="HIU81" s="876"/>
      <c r="HIV81" s="876"/>
      <c r="HIW81" s="876"/>
      <c r="HIX81" s="876"/>
      <c r="HIY81" s="876"/>
      <c r="HIZ81" s="876"/>
      <c r="HJA81" s="876"/>
      <c r="HJB81" s="876"/>
      <c r="HJC81" s="876"/>
      <c r="HJD81" s="876"/>
      <c r="HJE81" s="876"/>
      <c r="HJF81" s="876"/>
      <c r="HJG81" s="876"/>
      <c r="HJH81" s="876"/>
      <c r="HJI81" s="876"/>
      <c r="HJJ81" s="876"/>
      <c r="HJK81" s="876"/>
      <c r="HJL81" s="876"/>
      <c r="HJM81" s="876"/>
      <c r="HJN81" s="876"/>
      <c r="HJO81" s="876"/>
      <c r="HJP81" s="876"/>
      <c r="HJQ81" s="876"/>
      <c r="HJR81" s="876"/>
      <c r="HJS81" s="876"/>
      <c r="HJT81" s="876"/>
      <c r="HJU81" s="876"/>
      <c r="HJV81" s="876"/>
      <c r="HJW81" s="876"/>
      <c r="HJX81" s="876"/>
      <c r="HJY81" s="876"/>
      <c r="HJZ81" s="876"/>
      <c r="HKA81" s="876"/>
      <c r="HKB81" s="876"/>
      <c r="HKC81" s="876"/>
      <c r="HKD81" s="876"/>
      <c r="HKE81" s="876"/>
      <c r="HKF81" s="876"/>
      <c r="HKG81" s="876"/>
      <c r="HKH81" s="876"/>
      <c r="HKI81" s="876"/>
      <c r="HKJ81" s="876"/>
      <c r="HKK81" s="876"/>
      <c r="HKL81" s="876"/>
      <c r="HKM81" s="876"/>
      <c r="HKN81" s="876"/>
      <c r="HKO81" s="876"/>
      <c r="HKP81" s="876"/>
      <c r="HKQ81" s="876"/>
      <c r="HKR81" s="876"/>
      <c r="HKS81" s="876"/>
      <c r="HKT81" s="876"/>
      <c r="HKU81" s="876"/>
      <c r="HKV81" s="876"/>
      <c r="HKW81" s="876"/>
      <c r="HKX81" s="876"/>
      <c r="HKY81" s="876"/>
      <c r="HKZ81" s="876"/>
      <c r="HLA81" s="876"/>
      <c r="HLB81" s="876"/>
      <c r="HLC81" s="876"/>
      <c r="HLD81" s="876"/>
      <c r="HLE81" s="876"/>
      <c r="HLF81" s="876"/>
      <c r="HLG81" s="876"/>
      <c r="HLH81" s="876"/>
      <c r="HLI81" s="876"/>
      <c r="HLJ81" s="876"/>
      <c r="HLK81" s="876"/>
      <c r="HLL81" s="876"/>
      <c r="HLM81" s="876"/>
      <c r="HLN81" s="876"/>
      <c r="HLO81" s="876"/>
      <c r="HLP81" s="876"/>
      <c r="HLQ81" s="876"/>
      <c r="HLR81" s="876"/>
      <c r="HLS81" s="876"/>
      <c r="HLT81" s="876"/>
      <c r="HLU81" s="876"/>
      <c r="HLV81" s="876"/>
      <c r="HLW81" s="876"/>
      <c r="HLX81" s="876"/>
      <c r="HLY81" s="876"/>
      <c r="HLZ81" s="876"/>
      <c r="HMA81" s="876"/>
      <c r="HMB81" s="876"/>
      <c r="HMC81" s="876"/>
      <c r="HMD81" s="876"/>
      <c r="HME81" s="876"/>
      <c r="HMF81" s="876"/>
      <c r="HMG81" s="876"/>
      <c r="HMH81" s="876"/>
      <c r="HMI81" s="876"/>
      <c r="HMJ81" s="876"/>
      <c r="HMK81" s="876"/>
      <c r="HML81" s="876"/>
      <c r="HMM81" s="876"/>
      <c r="HMN81" s="876"/>
      <c r="HMO81" s="876"/>
      <c r="HMP81" s="876"/>
      <c r="HMQ81" s="876"/>
      <c r="HMR81" s="876"/>
      <c r="HMS81" s="876"/>
      <c r="HMT81" s="876"/>
      <c r="HMU81" s="876"/>
      <c r="HMV81" s="876"/>
      <c r="HMW81" s="876"/>
      <c r="HMX81" s="876"/>
      <c r="HMY81" s="876"/>
      <c r="HMZ81" s="876"/>
      <c r="HNA81" s="876"/>
      <c r="HNB81" s="876"/>
      <c r="HNC81" s="876"/>
      <c r="HND81" s="876"/>
      <c r="HNE81" s="876"/>
      <c r="HNF81" s="876"/>
      <c r="HNG81" s="876"/>
      <c r="HNH81" s="876"/>
      <c r="HNI81" s="876"/>
      <c r="HNJ81" s="876"/>
      <c r="HNK81" s="876"/>
      <c r="HNL81" s="876"/>
      <c r="HNM81" s="876"/>
      <c r="HNN81" s="876"/>
      <c r="HNO81" s="876"/>
      <c r="HNP81" s="876"/>
      <c r="HNQ81" s="876"/>
      <c r="HNR81" s="876"/>
      <c r="HNS81" s="876"/>
      <c r="HNT81" s="876"/>
      <c r="HNU81" s="876"/>
      <c r="HNV81" s="876"/>
      <c r="HNW81" s="876"/>
      <c r="HNX81" s="876"/>
      <c r="HNY81" s="876"/>
      <c r="HNZ81" s="876"/>
      <c r="HOA81" s="876"/>
      <c r="HOB81" s="876"/>
      <c r="HOC81" s="876"/>
      <c r="HOD81" s="876"/>
      <c r="HOE81" s="876"/>
      <c r="HOF81" s="876"/>
      <c r="HOG81" s="876"/>
      <c r="HOH81" s="876"/>
      <c r="HOI81" s="876"/>
      <c r="HOJ81" s="876"/>
      <c r="HOK81" s="876"/>
      <c r="HOL81" s="876"/>
      <c r="HOM81" s="876"/>
      <c r="HON81" s="876"/>
      <c r="HOO81" s="876"/>
      <c r="HOP81" s="876"/>
      <c r="HOQ81" s="876"/>
      <c r="HOR81" s="876"/>
      <c r="HOS81" s="876"/>
      <c r="HOT81" s="876"/>
      <c r="HOU81" s="876"/>
      <c r="HOV81" s="876"/>
      <c r="HOW81" s="876"/>
      <c r="HOX81" s="876"/>
      <c r="HOY81" s="876"/>
      <c r="HOZ81" s="876"/>
      <c r="HPA81" s="876"/>
      <c r="HPB81" s="876"/>
      <c r="HPC81" s="876"/>
      <c r="HPD81" s="876"/>
      <c r="HPE81" s="876"/>
      <c r="HPF81" s="876"/>
      <c r="HPG81" s="876"/>
      <c r="HPH81" s="876"/>
      <c r="HPI81" s="876"/>
      <c r="HPJ81" s="876"/>
      <c r="HPK81" s="876"/>
      <c r="HPL81" s="876"/>
      <c r="HPM81" s="876"/>
      <c r="HPN81" s="876"/>
      <c r="HPO81" s="876"/>
      <c r="HPP81" s="876"/>
      <c r="HPQ81" s="876"/>
      <c r="HPR81" s="876"/>
      <c r="HPS81" s="876"/>
      <c r="HPT81" s="876"/>
      <c r="HPU81" s="876"/>
      <c r="HPV81" s="876"/>
      <c r="HPW81" s="876"/>
      <c r="HPX81" s="876"/>
      <c r="HPY81" s="876"/>
      <c r="HPZ81" s="876"/>
      <c r="HQA81" s="876"/>
      <c r="HQB81" s="876"/>
      <c r="HQC81" s="876"/>
      <c r="HQD81" s="876"/>
      <c r="HQE81" s="876"/>
      <c r="HQF81" s="876"/>
      <c r="HQG81" s="876"/>
      <c r="HQH81" s="876"/>
      <c r="HQI81" s="876"/>
      <c r="HQJ81" s="876"/>
      <c r="HQK81" s="876"/>
      <c r="HQL81" s="876"/>
      <c r="HQM81" s="876"/>
      <c r="HQN81" s="876"/>
      <c r="HQO81" s="876"/>
      <c r="HQP81" s="876"/>
      <c r="HQQ81" s="876"/>
      <c r="HQR81" s="876"/>
      <c r="HQS81" s="876"/>
      <c r="HQT81" s="876"/>
      <c r="HQU81" s="876"/>
      <c r="HQV81" s="876"/>
      <c r="HQW81" s="876"/>
      <c r="HQX81" s="876"/>
      <c r="HQY81" s="876"/>
      <c r="HQZ81" s="876"/>
      <c r="HRA81" s="876"/>
      <c r="HRB81" s="876"/>
      <c r="HRC81" s="876"/>
      <c r="HRD81" s="876"/>
      <c r="HRE81" s="876"/>
      <c r="HRF81" s="876"/>
      <c r="HRG81" s="876"/>
      <c r="HRH81" s="876"/>
      <c r="HRI81" s="876"/>
      <c r="HRJ81" s="876"/>
      <c r="HRK81" s="876"/>
      <c r="HRL81" s="876"/>
      <c r="HRM81" s="876"/>
      <c r="HRN81" s="876"/>
      <c r="HRO81" s="876"/>
      <c r="HRP81" s="876"/>
      <c r="HRQ81" s="876"/>
      <c r="HRR81" s="876"/>
      <c r="HRS81" s="876"/>
      <c r="HRT81" s="876"/>
      <c r="HRU81" s="876"/>
      <c r="HRV81" s="876"/>
      <c r="HRW81" s="876"/>
      <c r="HRX81" s="876"/>
      <c r="HRY81" s="876"/>
      <c r="HRZ81" s="876"/>
      <c r="HSA81" s="876"/>
      <c r="HSB81" s="876"/>
      <c r="HSC81" s="876"/>
      <c r="HSD81" s="876"/>
      <c r="HSE81" s="876"/>
      <c r="HSF81" s="876"/>
      <c r="HSG81" s="876"/>
      <c r="HSH81" s="876"/>
      <c r="HSI81" s="876"/>
      <c r="HSJ81" s="876"/>
      <c r="HSK81" s="876"/>
      <c r="HSL81" s="876"/>
      <c r="HSM81" s="876"/>
      <c r="HSN81" s="876"/>
      <c r="HSO81" s="876"/>
      <c r="HSP81" s="876"/>
      <c r="HSQ81" s="876"/>
      <c r="HSR81" s="876"/>
      <c r="HSS81" s="876"/>
      <c r="HST81" s="876"/>
      <c r="HSU81" s="876"/>
      <c r="HSV81" s="876"/>
      <c r="HSW81" s="876"/>
      <c r="HSX81" s="876"/>
      <c r="HSY81" s="876"/>
      <c r="HSZ81" s="876"/>
      <c r="HTA81" s="876"/>
      <c r="HTB81" s="876"/>
      <c r="HTC81" s="876"/>
      <c r="HTD81" s="876"/>
      <c r="HTE81" s="876"/>
      <c r="HTF81" s="876"/>
      <c r="HTG81" s="876"/>
      <c r="HTH81" s="876"/>
      <c r="HTI81" s="876"/>
      <c r="HTJ81" s="876"/>
      <c r="HTK81" s="876"/>
      <c r="HTL81" s="876"/>
      <c r="HTM81" s="876"/>
      <c r="HTN81" s="876"/>
      <c r="HTO81" s="876"/>
      <c r="HTP81" s="876"/>
      <c r="HTQ81" s="876"/>
      <c r="HTR81" s="876"/>
      <c r="HTS81" s="876"/>
      <c r="HTT81" s="876"/>
      <c r="HTU81" s="876"/>
      <c r="HTV81" s="876"/>
      <c r="HTW81" s="876"/>
      <c r="HTX81" s="876"/>
      <c r="HTY81" s="876"/>
      <c r="HTZ81" s="876"/>
      <c r="HUA81" s="876"/>
      <c r="HUB81" s="876"/>
      <c r="HUC81" s="876"/>
      <c r="HUD81" s="876"/>
      <c r="HUE81" s="876"/>
      <c r="HUF81" s="876"/>
      <c r="HUG81" s="876"/>
      <c r="HUH81" s="876"/>
      <c r="HUI81" s="876"/>
      <c r="HUJ81" s="876"/>
      <c r="HUK81" s="876"/>
      <c r="HUL81" s="876"/>
      <c r="HUM81" s="876"/>
      <c r="HUN81" s="876"/>
      <c r="HUO81" s="876"/>
      <c r="HUP81" s="876"/>
      <c r="HUQ81" s="876"/>
      <c r="HUR81" s="876"/>
      <c r="HUS81" s="876"/>
      <c r="HUT81" s="876"/>
      <c r="HUU81" s="876"/>
      <c r="HUV81" s="876"/>
      <c r="HUW81" s="876"/>
      <c r="HUX81" s="876"/>
      <c r="HUY81" s="876"/>
      <c r="HUZ81" s="876"/>
      <c r="HVA81" s="876"/>
      <c r="HVB81" s="876"/>
      <c r="HVC81" s="876"/>
      <c r="HVD81" s="876"/>
      <c r="HVE81" s="876"/>
      <c r="HVF81" s="876"/>
      <c r="HVG81" s="876"/>
      <c r="HVH81" s="876"/>
      <c r="HVI81" s="876"/>
      <c r="HVJ81" s="876"/>
      <c r="HVK81" s="876"/>
      <c r="HVL81" s="876"/>
      <c r="HVM81" s="876"/>
      <c r="HVN81" s="876"/>
      <c r="HVO81" s="876"/>
      <c r="HVP81" s="876"/>
      <c r="HVQ81" s="876"/>
      <c r="HVR81" s="876"/>
      <c r="HVS81" s="876"/>
      <c r="HVT81" s="876"/>
      <c r="HVU81" s="876"/>
      <c r="HVV81" s="876"/>
      <c r="HVW81" s="876"/>
      <c r="HVX81" s="876"/>
      <c r="HVY81" s="876"/>
      <c r="HVZ81" s="876"/>
      <c r="HWA81" s="876"/>
      <c r="HWB81" s="876"/>
      <c r="HWC81" s="876"/>
      <c r="HWD81" s="876"/>
      <c r="HWE81" s="876"/>
      <c r="HWF81" s="876"/>
      <c r="HWG81" s="876"/>
      <c r="HWH81" s="876"/>
      <c r="HWI81" s="876"/>
      <c r="HWJ81" s="876"/>
      <c r="HWK81" s="876"/>
      <c r="HWL81" s="876"/>
      <c r="HWM81" s="876"/>
      <c r="HWN81" s="876"/>
      <c r="HWO81" s="876"/>
      <c r="HWP81" s="876"/>
      <c r="HWQ81" s="876"/>
      <c r="HWR81" s="876"/>
      <c r="HWS81" s="876"/>
      <c r="HWT81" s="876"/>
      <c r="HWU81" s="876"/>
      <c r="HWV81" s="876"/>
      <c r="HWW81" s="876"/>
      <c r="HWX81" s="876"/>
      <c r="HWY81" s="876"/>
      <c r="HWZ81" s="876"/>
      <c r="HXA81" s="876"/>
      <c r="HXB81" s="876"/>
      <c r="HXC81" s="876"/>
      <c r="HXD81" s="876"/>
      <c r="HXE81" s="876"/>
      <c r="HXF81" s="876"/>
      <c r="HXG81" s="876"/>
      <c r="HXH81" s="876"/>
      <c r="HXI81" s="876"/>
      <c r="HXJ81" s="876"/>
      <c r="HXK81" s="876"/>
      <c r="HXL81" s="876"/>
      <c r="HXM81" s="876"/>
      <c r="HXN81" s="876"/>
      <c r="HXO81" s="876"/>
      <c r="HXP81" s="876"/>
      <c r="HXQ81" s="876"/>
      <c r="HXR81" s="876"/>
      <c r="HXS81" s="876"/>
      <c r="HXT81" s="876"/>
      <c r="HXU81" s="876"/>
      <c r="HXV81" s="876"/>
      <c r="HXW81" s="876"/>
      <c r="HXX81" s="876"/>
      <c r="HXY81" s="876"/>
      <c r="HXZ81" s="876"/>
      <c r="HYA81" s="876"/>
      <c r="HYB81" s="876"/>
      <c r="HYC81" s="876"/>
      <c r="HYD81" s="876"/>
      <c r="HYE81" s="876"/>
      <c r="HYF81" s="876"/>
      <c r="HYG81" s="876"/>
      <c r="HYH81" s="876"/>
      <c r="HYI81" s="876"/>
      <c r="HYJ81" s="876"/>
      <c r="HYK81" s="876"/>
      <c r="HYL81" s="876"/>
      <c r="HYM81" s="876"/>
      <c r="HYN81" s="876"/>
      <c r="HYO81" s="876"/>
      <c r="HYP81" s="876"/>
      <c r="HYQ81" s="876"/>
      <c r="HYR81" s="876"/>
      <c r="HYS81" s="876"/>
      <c r="HYT81" s="876"/>
      <c r="HYU81" s="876"/>
      <c r="HYV81" s="876"/>
      <c r="HYW81" s="876"/>
      <c r="HYX81" s="876"/>
      <c r="HYY81" s="876"/>
      <c r="HYZ81" s="876"/>
      <c r="HZA81" s="876"/>
      <c r="HZB81" s="876"/>
      <c r="HZC81" s="876"/>
      <c r="HZD81" s="876"/>
      <c r="HZE81" s="876"/>
      <c r="HZF81" s="876"/>
      <c r="HZG81" s="876"/>
      <c r="HZH81" s="876"/>
      <c r="HZI81" s="876"/>
      <c r="HZJ81" s="876"/>
      <c r="HZK81" s="876"/>
      <c r="HZL81" s="876"/>
      <c r="HZM81" s="876"/>
      <c r="HZN81" s="876"/>
      <c r="HZO81" s="876"/>
      <c r="HZP81" s="876"/>
      <c r="HZQ81" s="876"/>
      <c r="HZR81" s="876"/>
      <c r="HZS81" s="876"/>
      <c r="HZT81" s="876"/>
      <c r="HZU81" s="876"/>
      <c r="HZV81" s="876"/>
      <c r="HZW81" s="876"/>
      <c r="HZX81" s="876"/>
      <c r="HZY81" s="876"/>
      <c r="HZZ81" s="876"/>
      <c r="IAA81" s="876"/>
      <c r="IAB81" s="876"/>
      <c r="IAC81" s="876"/>
      <c r="IAD81" s="876"/>
      <c r="IAE81" s="876"/>
      <c r="IAF81" s="876"/>
      <c r="IAG81" s="876"/>
      <c r="IAH81" s="876"/>
      <c r="IAI81" s="876"/>
      <c r="IAJ81" s="876"/>
      <c r="IAK81" s="876"/>
      <c r="IAL81" s="876"/>
      <c r="IAM81" s="876"/>
      <c r="IAN81" s="876"/>
      <c r="IAO81" s="876"/>
      <c r="IAP81" s="876"/>
      <c r="IAQ81" s="876"/>
      <c r="IAR81" s="876"/>
      <c r="IAS81" s="876"/>
      <c r="IAT81" s="876"/>
      <c r="IAU81" s="876"/>
      <c r="IAV81" s="876"/>
      <c r="IAW81" s="876"/>
      <c r="IAX81" s="876"/>
      <c r="IAY81" s="876"/>
      <c r="IAZ81" s="876"/>
      <c r="IBA81" s="876"/>
      <c r="IBB81" s="876"/>
      <c r="IBC81" s="876"/>
      <c r="IBD81" s="876"/>
      <c r="IBE81" s="876"/>
      <c r="IBF81" s="876"/>
      <c r="IBG81" s="876"/>
      <c r="IBH81" s="876"/>
      <c r="IBI81" s="876"/>
      <c r="IBJ81" s="876"/>
      <c r="IBK81" s="876"/>
      <c r="IBL81" s="876"/>
      <c r="IBM81" s="876"/>
      <c r="IBN81" s="876"/>
      <c r="IBO81" s="876"/>
      <c r="IBP81" s="876"/>
      <c r="IBQ81" s="876"/>
      <c r="IBR81" s="876"/>
      <c r="IBS81" s="876"/>
      <c r="IBT81" s="876"/>
      <c r="IBU81" s="876"/>
      <c r="IBV81" s="876"/>
      <c r="IBW81" s="876"/>
      <c r="IBX81" s="876"/>
      <c r="IBY81" s="876"/>
      <c r="IBZ81" s="876"/>
      <c r="ICA81" s="876"/>
      <c r="ICB81" s="876"/>
      <c r="ICC81" s="876"/>
      <c r="ICD81" s="876"/>
      <c r="ICE81" s="876"/>
      <c r="ICF81" s="876"/>
      <c r="ICG81" s="876"/>
      <c r="ICH81" s="876"/>
      <c r="ICI81" s="876"/>
      <c r="ICJ81" s="876"/>
      <c r="ICK81" s="876"/>
      <c r="ICL81" s="876"/>
      <c r="ICM81" s="876"/>
      <c r="ICN81" s="876"/>
      <c r="ICO81" s="876"/>
      <c r="ICP81" s="876"/>
      <c r="ICQ81" s="876"/>
      <c r="ICR81" s="876"/>
      <c r="ICS81" s="876"/>
      <c r="ICT81" s="876"/>
      <c r="ICU81" s="876"/>
      <c r="ICV81" s="876"/>
      <c r="ICW81" s="876"/>
      <c r="ICX81" s="876"/>
      <c r="ICY81" s="876"/>
      <c r="ICZ81" s="876"/>
      <c r="IDA81" s="876"/>
      <c r="IDB81" s="876"/>
      <c r="IDC81" s="876"/>
      <c r="IDD81" s="876"/>
      <c r="IDE81" s="876"/>
      <c r="IDF81" s="876"/>
      <c r="IDG81" s="876"/>
      <c r="IDH81" s="876"/>
      <c r="IDI81" s="876"/>
      <c r="IDJ81" s="876"/>
      <c r="IDK81" s="876"/>
      <c r="IDL81" s="876"/>
      <c r="IDM81" s="876"/>
      <c r="IDN81" s="876"/>
      <c r="IDO81" s="876"/>
      <c r="IDP81" s="876"/>
      <c r="IDQ81" s="876"/>
      <c r="IDR81" s="876"/>
      <c r="IDS81" s="876"/>
      <c r="IDT81" s="876"/>
      <c r="IDU81" s="876"/>
      <c r="IDV81" s="876"/>
      <c r="IDW81" s="876"/>
      <c r="IDX81" s="876"/>
      <c r="IDY81" s="876"/>
      <c r="IDZ81" s="876"/>
      <c r="IEA81" s="876"/>
      <c r="IEB81" s="876"/>
      <c r="IEC81" s="876"/>
      <c r="IED81" s="876"/>
      <c r="IEE81" s="876"/>
      <c r="IEF81" s="876"/>
      <c r="IEG81" s="876"/>
      <c r="IEH81" s="876"/>
      <c r="IEI81" s="876"/>
      <c r="IEJ81" s="876"/>
      <c r="IEK81" s="876"/>
      <c r="IEL81" s="876"/>
      <c r="IEM81" s="876"/>
      <c r="IEN81" s="876"/>
      <c r="IEO81" s="876"/>
      <c r="IEP81" s="876"/>
      <c r="IEQ81" s="876"/>
      <c r="IER81" s="876"/>
      <c r="IES81" s="876"/>
      <c r="IET81" s="876"/>
      <c r="IEU81" s="876"/>
      <c r="IEV81" s="876"/>
      <c r="IEW81" s="876"/>
      <c r="IEX81" s="876"/>
      <c r="IEY81" s="876"/>
      <c r="IEZ81" s="876"/>
      <c r="IFA81" s="876"/>
      <c r="IFB81" s="876"/>
      <c r="IFC81" s="876"/>
      <c r="IFD81" s="876"/>
      <c r="IFE81" s="876"/>
      <c r="IFF81" s="876"/>
      <c r="IFG81" s="876"/>
      <c r="IFH81" s="876"/>
      <c r="IFI81" s="876"/>
      <c r="IFJ81" s="876"/>
      <c r="IFK81" s="876"/>
      <c r="IFL81" s="876"/>
      <c r="IFM81" s="876"/>
      <c r="IFN81" s="876"/>
      <c r="IFO81" s="876"/>
      <c r="IFP81" s="876"/>
      <c r="IFQ81" s="876"/>
      <c r="IFR81" s="876"/>
      <c r="IFS81" s="876"/>
      <c r="IFT81" s="876"/>
      <c r="IFU81" s="876"/>
      <c r="IFV81" s="876"/>
      <c r="IFW81" s="876"/>
      <c r="IFX81" s="876"/>
      <c r="IFY81" s="876"/>
      <c r="IFZ81" s="876"/>
      <c r="IGA81" s="876"/>
      <c r="IGB81" s="876"/>
      <c r="IGC81" s="876"/>
      <c r="IGD81" s="876"/>
      <c r="IGE81" s="876"/>
      <c r="IGF81" s="876"/>
      <c r="IGG81" s="876"/>
      <c r="IGH81" s="876"/>
      <c r="IGI81" s="876"/>
      <c r="IGJ81" s="876"/>
      <c r="IGK81" s="876"/>
      <c r="IGL81" s="876"/>
      <c r="IGM81" s="876"/>
      <c r="IGN81" s="876"/>
      <c r="IGO81" s="876"/>
      <c r="IGP81" s="876"/>
      <c r="IGQ81" s="876"/>
      <c r="IGR81" s="876"/>
      <c r="IGS81" s="876"/>
      <c r="IGT81" s="876"/>
      <c r="IGU81" s="876"/>
      <c r="IGV81" s="876"/>
      <c r="IGW81" s="876"/>
      <c r="IGX81" s="876"/>
      <c r="IGY81" s="876"/>
      <c r="IGZ81" s="876"/>
      <c r="IHA81" s="876"/>
      <c r="IHB81" s="876"/>
      <c r="IHC81" s="876"/>
      <c r="IHD81" s="876"/>
      <c r="IHE81" s="876"/>
      <c r="IHF81" s="876"/>
      <c r="IHG81" s="876"/>
      <c r="IHH81" s="876"/>
      <c r="IHI81" s="876"/>
      <c r="IHJ81" s="876"/>
      <c r="IHK81" s="876"/>
      <c r="IHL81" s="876"/>
      <c r="IHM81" s="876"/>
      <c r="IHN81" s="876"/>
      <c r="IHO81" s="876"/>
      <c r="IHP81" s="876"/>
      <c r="IHQ81" s="876"/>
      <c r="IHR81" s="876"/>
      <c r="IHS81" s="876"/>
      <c r="IHT81" s="876"/>
      <c r="IHU81" s="876"/>
      <c r="IHV81" s="876"/>
      <c r="IHW81" s="876"/>
      <c r="IHX81" s="876"/>
      <c r="IHY81" s="876"/>
      <c r="IHZ81" s="876"/>
      <c r="IIA81" s="876"/>
      <c r="IIB81" s="876"/>
      <c r="IIC81" s="876"/>
      <c r="IID81" s="876"/>
      <c r="IIE81" s="876"/>
      <c r="IIF81" s="876"/>
      <c r="IIG81" s="876"/>
      <c r="IIH81" s="876"/>
      <c r="III81" s="876"/>
      <c r="IIJ81" s="876"/>
      <c r="IIK81" s="876"/>
      <c r="IIL81" s="876"/>
      <c r="IIM81" s="876"/>
      <c r="IIN81" s="876"/>
      <c r="IIO81" s="876"/>
      <c r="IIP81" s="876"/>
      <c r="IIQ81" s="876"/>
      <c r="IIR81" s="876"/>
      <c r="IIS81" s="876"/>
      <c r="IIT81" s="876"/>
      <c r="IIU81" s="876"/>
      <c r="IIV81" s="876"/>
      <c r="IIW81" s="876"/>
      <c r="IIX81" s="876"/>
      <c r="IIY81" s="876"/>
      <c r="IIZ81" s="876"/>
      <c r="IJA81" s="876"/>
      <c r="IJB81" s="876"/>
      <c r="IJC81" s="876"/>
      <c r="IJD81" s="876"/>
      <c r="IJE81" s="876"/>
      <c r="IJF81" s="876"/>
      <c r="IJG81" s="876"/>
      <c r="IJH81" s="876"/>
      <c r="IJI81" s="876"/>
      <c r="IJJ81" s="876"/>
      <c r="IJK81" s="876"/>
      <c r="IJL81" s="876"/>
      <c r="IJM81" s="876"/>
      <c r="IJN81" s="876"/>
      <c r="IJO81" s="876"/>
      <c r="IJP81" s="876"/>
      <c r="IJQ81" s="876"/>
      <c r="IJR81" s="876"/>
      <c r="IJS81" s="876"/>
      <c r="IJT81" s="876"/>
      <c r="IJU81" s="876"/>
      <c r="IJV81" s="876"/>
      <c r="IJW81" s="876"/>
      <c r="IJX81" s="876"/>
      <c r="IJY81" s="876"/>
      <c r="IJZ81" s="876"/>
      <c r="IKA81" s="876"/>
      <c r="IKB81" s="876"/>
      <c r="IKC81" s="876"/>
      <c r="IKD81" s="876"/>
      <c r="IKE81" s="876"/>
      <c r="IKF81" s="876"/>
      <c r="IKG81" s="876"/>
      <c r="IKH81" s="876"/>
      <c r="IKI81" s="876"/>
      <c r="IKJ81" s="876"/>
      <c r="IKK81" s="876"/>
      <c r="IKL81" s="876"/>
      <c r="IKM81" s="876"/>
      <c r="IKN81" s="876"/>
      <c r="IKO81" s="876"/>
      <c r="IKP81" s="876"/>
      <c r="IKQ81" s="876"/>
      <c r="IKR81" s="876"/>
      <c r="IKS81" s="876"/>
      <c r="IKT81" s="876"/>
      <c r="IKU81" s="876"/>
      <c r="IKV81" s="876"/>
      <c r="IKW81" s="876"/>
      <c r="IKX81" s="876"/>
      <c r="IKY81" s="876"/>
      <c r="IKZ81" s="876"/>
      <c r="ILA81" s="876"/>
      <c r="ILB81" s="876"/>
      <c r="ILC81" s="876"/>
      <c r="ILD81" s="876"/>
      <c r="ILE81" s="876"/>
      <c r="ILF81" s="876"/>
      <c r="ILG81" s="876"/>
      <c r="ILH81" s="876"/>
      <c r="ILI81" s="876"/>
      <c r="ILJ81" s="876"/>
      <c r="ILK81" s="876"/>
      <c r="ILL81" s="876"/>
      <c r="ILM81" s="876"/>
      <c r="ILN81" s="876"/>
      <c r="ILO81" s="876"/>
      <c r="ILP81" s="876"/>
      <c r="ILQ81" s="876"/>
      <c r="ILR81" s="876"/>
      <c r="ILS81" s="876"/>
      <c r="ILT81" s="876"/>
      <c r="ILU81" s="876"/>
      <c r="ILV81" s="876"/>
      <c r="ILW81" s="876"/>
      <c r="ILX81" s="876"/>
      <c r="ILY81" s="876"/>
      <c r="ILZ81" s="876"/>
      <c r="IMA81" s="876"/>
      <c r="IMB81" s="876"/>
      <c r="IMC81" s="876"/>
      <c r="IMD81" s="876"/>
      <c r="IME81" s="876"/>
      <c r="IMF81" s="876"/>
      <c r="IMG81" s="876"/>
      <c r="IMH81" s="876"/>
      <c r="IMI81" s="876"/>
      <c r="IMJ81" s="876"/>
      <c r="IMK81" s="876"/>
      <c r="IML81" s="876"/>
      <c r="IMM81" s="876"/>
      <c r="IMN81" s="876"/>
      <c r="IMO81" s="876"/>
      <c r="IMP81" s="876"/>
      <c r="IMQ81" s="876"/>
      <c r="IMR81" s="876"/>
      <c r="IMS81" s="876"/>
      <c r="IMT81" s="876"/>
      <c r="IMU81" s="876"/>
      <c r="IMV81" s="876"/>
      <c r="IMW81" s="876"/>
      <c r="IMX81" s="876"/>
      <c r="IMY81" s="876"/>
      <c r="IMZ81" s="876"/>
      <c r="INA81" s="876"/>
      <c r="INB81" s="876"/>
      <c r="INC81" s="876"/>
      <c r="IND81" s="876"/>
      <c r="INE81" s="876"/>
      <c r="INF81" s="876"/>
      <c r="ING81" s="876"/>
      <c r="INH81" s="876"/>
      <c r="INI81" s="876"/>
      <c r="INJ81" s="876"/>
      <c r="INK81" s="876"/>
      <c r="INL81" s="876"/>
      <c r="INM81" s="876"/>
      <c r="INN81" s="876"/>
      <c r="INO81" s="876"/>
      <c r="INP81" s="876"/>
      <c r="INQ81" s="876"/>
      <c r="INR81" s="876"/>
      <c r="INS81" s="876"/>
      <c r="INT81" s="876"/>
      <c r="INU81" s="876"/>
      <c r="INV81" s="876"/>
      <c r="INW81" s="876"/>
      <c r="INX81" s="876"/>
      <c r="INY81" s="876"/>
      <c r="INZ81" s="876"/>
      <c r="IOA81" s="876"/>
      <c r="IOB81" s="876"/>
      <c r="IOC81" s="876"/>
      <c r="IOD81" s="876"/>
      <c r="IOE81" s="876"/>
      <c r="IOF81" s="876"/>
      <c r="IOG81" s="876"/>
      <c r="IOH81" s="876"/>
      <c r="IOI81" s="876"/>
      <c r="IOJ81" s="876"/>
      <c r="IOK81" s="876"/>
      <c r="IOL81" s="876"/>
      <c r="IOM81" s="876"/>
      <c r="ION81" s="876"/>
      <c r="IOO81" s="876"/>
      <c r="IOP81" s="876"/>
      <c r="IOQ81" s="876"/>
      <c r="IOR81" s="876"/>
      <c r="IOS81" s="876"/>
      <c r="IOT81" s="876"/>
      <c r="IOU81" s="876"/>
      <c r="IOV81" s="876"/>
      <c r="IOW81" s="876"/>
      <c r="IOX81" s="876"/>
      <c r="IOY81" s="876"/>
      <c r="IOZ81" s="876"/>
      <c r="IPA81" s="876"/>
      <c r="IPB81" s="876"/>
      <c r="IPC81" s="876"/>
      <c r="IPD81" s="876"/>
      <c r="IPE81" s="876"/>
      <c r="IPF81" s="876"/>
      <c r="IPG81" s="876"/>
      <c r="IPH81" s="876"/>
      <c r="IPI81" s="876"/>
      <c r="IPJ81" s="876"/>
      <c r="IPK81" s="876"/>
      <c r="IPL81" s="876"/>
      <c r="IPM81" s="876"/>
      <c r="IPN81" s="876"/>
      <c r="IPO81" s="876"/>
      <c r="IPP81" s="876"/>
      <c r="IPQ81" s="876"/>
      <c r="IPR81" s="876"/>
      <c r="IPS81" s="876"/>
      <c r="IPT81" s="876"/>
      <c r="IPU81" s="876"/>
      <c r="IPV81" s="876"/>
      <c r="IPW81" s="876"/>
      <c r="IPX81" s="876"/>
      <c r="IPY81" s="876"/>
      <c r="IPZ81" s="876"/>
      <c r="IQA81" s="876"/>
      <c r="IQB81" s="876"/>
      <c r="IQC81" s="876"/>
      <c r="IQD81" s="876"/>
      <c r="IQE81" s="876"/>
      <c r="IQF81" s="876"/>
      <c r="IQG81" s="876"/>
      <c r="IQH81" s="876"/>
      <c r="IQI81" s="876"/>
      <c r="IQJ81" s="876"/>
      <c r="IQK81" s="876"/>
      <c r="IQL81" s="876"/>
      <c r="IQM81" s="876"/>
      <c r="IQN81" s="876"/>
      <c r="IQO81" s="876"/>
      <c r="IQP81" s="876"/>
      <c r="IQQ81" s="876"/>
      <c r="IQR81" s="876"/>
      <c r="IQS81" s="876"/>
      <c r="IQT81" s="876"/>
      <c r="IQU81" s="876"/>
      <c r="IQV81" s="876"/>
      <c r="IQW81" s="876"/>
      <c r="IQX81" s="876"/>
      <c r="IQY81" s="876"/>
      <c r="IQZ81" s="876"/>
      <c r="IRA81" s="876"/>
      <c r="IRB81" s="876"/>
      <c r="IRC81" s="876"/>
      <c r="IRD81" s="876"/>
      <c r="IRE81" s="876"/>
      <c r="IRF81" s="876"/>
      <c r="IRG81" s="876"/>
      <c r="IRH81" s="876"/>
      <c r="IRI81" s="876"/>
      <c r="IRJ81" s="876"/>
      <c r="IRK81" s="876"/>
      <c r="IRL81" s="876"/>
      <c r="IRM81" s="876"/>
      <c r="IRN81" s="876"/>
      <c r="IRO81" s="876"/>
      <c r="IRP81" s="876"/>
      <c r="IRQ81" s="876"/>
      <c r="IRR81" s="876"/>
      <c r="IRS81" s="876"/>
      <c r="IRT81" s="876"/>
      <c r="IRU81" s="876"/>
      <c r="IRV81" s="876"/>
      <c r="IRW81" s="876"/>
      <c r="IRX81" s="876"/>
      <c r="IRY81" s="876"/>
      <c r="IRZ81" s="876"/>
      <c r="ISA81" s="876"/>
      <c r="ISB81" s="876"/>
      <c r="ISC81" s="876"/>
      <c r="ISD81" s="876"/>
      <c r="ISE81" s="876"/>
      <c r="ISF81" s="876"/>
      <c r="ISG81" s="876"/>
      <c r="ISH81" s="876"/>
      <c r="ISI81" s="876"/>
      <c r="ISJ81" s="876"/>
      <c r="ISK81" s="876"/>
      <c r="ISL81" s="876"/>
      <c r="ISM81" s="876"/>
      <c r="ISN81" s="876"/>
      <c r="ISO81" s="876"/>
      <c r="ISP81" s="876"/>
      <c r="ISQ81" s="876"/>
      <c r="ISR81" s="876"/>
      <c r="ISS81" s="876"/>
      <c r="IST81" s="876"/>
      <c r="ISU81" s="876"/>
      <c r="ISV81" s="876"/>
      <c r="ISW81" s="876"/>
      <c r="ISX81" s="876"/>
      <c r="ISY81" s="876"/>
      <c r="ISZ81" s="876"/>
      <c r="ITA81" s="876"/>
      <c r="ITB81" s="876"/>
      <c r="ITC81" s="876"/>
      <c r="ITD81" s="876"/>
      <c r="ITE81" s="876"/>
      <c r="ITF81" s="876"/>
      <c r="ITG81" s="876"/>
      <c r="ITH81" s="876"/>
      <c r="ITI81" s="876"/>
      <c r="ITJ81" s="876"/>
      <c r="ITK81" s="876"/>
      <c r="ITL81" s="876"/>
      <c r="ITM81" s="876"/>
      <c r="ITN81" s="876"/>
      <c r="ITO81" s="876"/>
      <c r="ITP81" s="876"/>
      <c r="ITQ81" s="876"/>
      <c r="ITR81" s="876"/>
      <c r="ITS81" s="876"/>
      <c r="ITT81" s="876"/>
      <c r="ITU81" s="876"/>
      <c r="ITV81" s="876"/>
      <c r="ITW81" s="876"/>
      <c r="ITX81" s="876"/>
      <c r="ITY81" s="876"/>
      <c r="ITZ81" s="876"/>
      <c r="IUA81" s="876"/>
      <c r="IUB81" s="876"/>
      <c r="IUC81" s="876"/>
      <c r="IUD81" s="876"/>
      <c r="IUE81" s="876"/>
      <c r="IUF81" s="876"/>
      <c r="IUG81" s="876"/>
      <c r="IUH81" s="876"/>
      <c r="IUI81" s="876"/>
      <c r="IUJ81" s="876"/>
      <c r="IUK81" s="876"/>
      <c r="IUL81" s="876"/>
      <c r="IUM81" s="876"/>
      <c r="IUN81" s="876"/>
      <c r="IUO81" s="876"/>
      <c r="IUP81" s="876"/>
      <c r="IUQ81" s="876"/>
      <c r="IUR81" s="876"/>
      <c r="IUS81" s="876"/>
      <c r="IUT81" s="876"/>
      <c r="IUU81" s="876"/>
      <c r="IUV81" s="876"/>
      <c r="IUW81" s="876"/>
      <c r="IUX81" s="876"/>
      <c r="IUY81" s="876"/>
      <c r="IUZ81" s="876"/>
      <c r="IVA81" s="876"/>
      <c r="IVB81" s="876"/>
      <c r="IVC81" s="876"/>
      <c r="IVD81" s="876"/>
      <c r="IVE81" s="876"/>
      <c r="IVF81" s="876"/>
      <c r="IVG81" s="876"/>
      <c r="IVH81" s="876"/>
      <c r="IVI81" s="876"/>
      <c r="IVJ81" s="876"/>
      <c r="IVK81" s="876"/>
      <c r="IVL81" s="876"/>
      <c r="IVM81" s="876"/>
      <c r="IVN81" s="876"/>
      <c r="IVO81" s="876"/>
      <c r="IVP81" s="876"/>
      <c r="IVQ81" s="876"/>
      <c r="IVR81" s="876"/>
      <c r="IVS81" s="876"/>
      <c r="IVT81" s="876"/>
      <c r="IVU81" s="876"/>
      <c r="IVV81" s="876"/>
      <c r="IVW81" s="876"/>
      <c r="IVX81" s="876"/>
      <c r="IVY81" s="876"/>
      <c r="IVZ81" s="876"/>
      <c r="IWA81" s="876"/>
      <c r="IWB81" s="876"/>
      <c r="IWC81" s="876"/>
      <c r="IWD81" s="876"/>
      <c r="IWE81" s="876"/>
      <c r="IWF81" s="876"/>
      <c r="IWG81" s="876"/>
      <c r="IWH81" s="876"/>
      <c r="IWI81" s="876"/>
      <c r="IWJ81" s="876"/>
      <c r="IWK81" s="876"/>
      <c r="IWL81" s="876"/>
      <c r="IWM81" s="876"/>
      <c r="IWN81" s="876"/>
      <c r="IWO81" s="876"/>
      <c r="IWP81" s="876"/>
      <c r="IWQ81" s="876"/>
      <c r="IWR81" s="876"/>
      <c r="IWS81" s="876"/>
      <c r="IWT81" s="876"/>
      <c r="IWU81" s="876"/>
      <c r="IWV81" s="876"/>
      <c r="IWW81" s="876"/>
      <c r="IWX81" s="876"/>
      <c r="IWY81" s="876"/>
      <c r="IWZ81" s="876"/>
      <c r="IXA81" s="876"/>
      <c r="IXB81" s="876"/>
      <c r="IXC81" s="876"/>
      <c r="IXD81" s="876"/>
      <c r="IXE81" s="876"/>
      <c r="IXF81" s="876"/>
      <c r="IXG81" s="876"/>
      <c r="IXH81" s="876"/>
      <c r="IXI81" s="876"/>
      <c r="IXJ81" s="876"/>
      <c r="IXK81" s="876"/>
      <c r="IXL81" s="876"/>
      <c r="IXM81" s="876"/>
      <c r="IXN81" s="876"/>
      <c r="IXO81" s="876"/>
      <c r="IXP81" s="876"/>
      <c r="IXQ81" s="876"/>
      <c r="IXR81" s="876"/>
      <c r="IXS81" s="876"/>
      <c r="IXT81" s="876"/>
      <c r="IXU81" s="876"/>
      <c r="IXV81" s="876"/>
      <c r="IXW81" s="876"/>
      <c r="IXX81" s="876"/>
      <c r="IXY81" s="876"/>
      <c r="IXZ81" s="876"/>
      <c r="IYA81" s="876"/>
      <c r="IYB81" s="876"/>
      <c r="IYC81" s="876"/>
      <c r="IYD81" s="876"/>
      <c r="IYE81" s="876"/>
      <c r="IYF81" s="876"/>
      <c r="IYG81" s="876"/>
      <c r="IYH81" s="876"/>
      <c r="IYI81" s="876"/>
      <c r="IYJ81" s="876"/>
      <c r="IYK81" s="876"/>
      <c r="IYL81" s="876"/>
      <c r="IYM81" s="876"/>
      <c r="IYN81" s="876"/>
      <c r="IYO81" s="876"/>
      <c r="IYP81" s="876"/>
      <c r="IYQ81" s="876"/>
      <c r="IYR81" s="876"/>
      <c r="IYS81" s="876"/>
      <c r="IYT81" s="876"/>
      <c r="IYU81" s="876"/>
      <c r="IYV81" s="876"/>
      <c r="IYW81" s="876"/>
      <c r="IYX81" s="876"/>
      <c r="IYY81" s="876"/>
      <c r="IYZ81" s="876"/>
      <c r="IZA81" s="876"/>
      <c r="IZB81" s="876"/>
      <c r="IZC81" s="876"/>
      <c r="IZD81" s="876"/>
      <c r="IZE81" s="876"/>
      <c r="IZF81" s="876"/>
      <c r="IZG81" s="876"/>
      <c r="IZH81" s="876"/>
      <c r="IZI81" s="876"/>
      <c r="IZJ81" s="876"/>
      <c r="IZK81" s="876"/>
      <c r="IZL81" s="876"/>
      <c r="IZM81" s="876"/>
      <c r="IZN81" s="876"/>
      <c r="IZO81" s="876"/>
      <c r="IZP81" s="876"/>
      <c r="IZQ81" s="876"/>
      <c r="IZR81" s="876"/>
      <c r="IZS81" s="876"/>
      <c r="IZT81" s="876"/>
      <c r="IZU81" s="876"/>
      <c r="IZV81" s="876"/>
      <c r="IZW81" s="876"/>
      <c r="IZX81" s="876"/>
      <c r="IZY81" s="876"/>
      <c r="IZZ81" s="876"/>
      <c r="JAA81" s="876"/>
      <c r="JAB81" s="876"/>
      <c r="JAC81" s="876"/>
      <c r="JAD81" s="876"/>
      <c r="JAE81" s="876"/>
      <c r="JAF81" s="876"/>
      <c r="JAG81" s="876"/>
      <c r="JAH81" s="876"/>
      <c r="JAI81" s="876"/>
      <c r="JAJ81" s="876"/>
      <c r="JAK81" s="876"/>
      <c r="JAL81" s="876"/>
      <c r="JAM81" s="876"/>
      <c r="JAN81" s="876"/>
      <c r="JAO81" s="876"/>
      <c r="JAP81" s="876"/>
      <c r="JAQ81" s="876"/>
      <c r="JAR81" s="876"/>
      <c r="JAS81" s="876"/>
      <c r="JAT81" s="876"/>
      <c r="JAU81" s="876"/>
      <c r="JAV81" s="876"/>
      <c r="JAW81" s="876"/>
      <c r="JAX81" s="876"/>
      <c r="JAY81" s="876"/>
      <c r="JAZ81" s="876"/>
      <c r="JBA81" s="876"/>
      <c r="JBB81" s="876"/>
      <c r="JBC81" s="876"/>
      <c r="JBD81" s="876"/>
      <c r="JBE81" s="876"/>
      <c r="JBF81" s="876"/>
      <c r="JBG81" s="876"/>
      <c r="JBH81" s="876"/>
      <c r="JBI81" s="876"/>
      <c r="JBJ81" s="876"/>
      <c r="JBK81" s="876"/>
      <c r="JBL81" s="876"/>
      <c r="JBM81" s="876"/>
      <c r="JBN81" s="876"/>
      <c r="JBO81" s="876"/>
      <c r="JBP81" s="876"/>
      <c r="JBQ81" s="876"/>
      <c r="JBR81" s="876"/>
      <c r="JBS81" s="876"/>
      <c r="JBT81" s="876"/>
      <c r="JBU81" s="876"/>
      <c r="JBV81" s="876"/>
      <c r="JBW81" s="876"/>
      <c r="JBX81" s="876"/>
      <c r="JBY81" s="876"/>
      <c r="JBZ81" s="876"/>
      <c r="JCA81" s="876"/>
      <c r="JCB81" s="876"/>
      <c r="JCC81" s="876"/>
      <c r="JCD81" s="876"/>
      <c r="JCE81" s="876"/>
      <c r="JCF81" s="876"/>
      <c r="JCG81" s="876"/>
      <c r="JCH81" s="876"/>
      <c r="JCI81" s="876"/>
      <c r="JCJ81" s="876"/>
      <c r="JCK81" s="876"/>
      <c r="JCL81" s="876"/>
      <c r="JCM81" s="876"/>
      <c r="JCN81" s="876"/>
      <c r="JCO81" s="876"/>
      <c r="JCP81" s="876"/>
      <c r="JCQ81" s="876"/>
      <c r="JCR81" s="876"/>
      <c r="JCS81" s="876"/>
      <c r="JCT81" s="876"/>
      <c r="JCU81" s="876"/>
      <c r="JCV81" s="876"/>
      <c r="JCW81" s="876"/>
      <c r="JCX81" s="876"/>
      <c r="JCY81" s="876"/>
      <c r="JCZ81" s="876"/>
      <c r="JDA81" s="876"/>
      <c r="JDB81" s="876"/>
      <c r="JDC81" s="876"/>
      <c r="JDD81" s="876"/>
      <c r="JDE81" s="876"/>
      <c r="JDF81" s="876"/>
      <c r="JDG81" s="876"/>
      <c r="JDH81" s="876"/>
      <c r="JDI81" s="876"/>
      <c r="JDJ81" s="876"/>
      <c r="JDK81" s="876"/>
      <c r="JDL81" s="876"/>
      <c r="JDM81" s="876"/>
      <c r="JDN81" s="876"/>
      <c r="JDO81" s="876"/>
      <c r="JDP81" s="876"/>
      <c r="JDQ81" s="876"/>
      <c r="JDR81" s="876"/>
      <c r="JDS81" s="876"/>
      <c r="JDT81" s="876"/>
      <c r="JDU81" s="876"/>
      <c r="JDV81" s="876"/>
      <c r="JDW81" s="876"/>
      <c r="JDX81" s="876"/>
      <c r="JDY81" s="876"/>
      <c r="JDZ81" s="876"/>
      <c r="JEA81" s="876"/>
      <c r="JEB81" s="876"/>
      <c r="JEC81" s="876"/>
      <c r="JED81" s="876"/>
      <c r="JEE81" s="876"/>
      <c r="JEF81" s="876"/>
      <c r="JEG81" s="876"/>
      <c r="JEH81" s="876"/>
      <c r="JEI81" s="876"/>
      <c r="JEJ81" s="876"/>
      <c r="JEK81" s="876"/>
      <c r="JEL81" s="876"/>
      <c r="JEM81" s="876"/>
      <c r="JEN81" s="876"/>
      <c r="JEO81" s="876"/>
      <c r="JEP81" s="876"/>
      <c r="JEQ81" s="876"/>
      <c r="JER81" s="876"/>
      <c r="JES81" s="876"/>
      <c r="JET81" s="876"/>
      <c r="JEU81" s="876"/>
      <c r="JEV81" s="876"/>
      <c r="JEW81" s="876"/>
      <c r="JEX81" s="876"/>
      <c r="JEY81" s="876"/>
      <c r="JEZ81" s="876"/>
      <c r="JFA81" s="876"/>
      <c r="JFB81" s="876"/>
      <c r="JFC81" s="876"/>
      <c r="JFD81" s="876"/>
      <c r="JFE81" s="876"/>
      <c r="JFF81" s="876"/>
      <c r="JFG81" s="876"/>
      <c r="JFH81" s="876"/>
      <c r="JFI81" s="876"/>
      <c r="JFJ81" s="876"/>
      <c r="JFK81" s="876"/>
      <c r="JFL81" s="876"/>
      <c r="JFM81" s="876"/>
      <c r="JFN81" s="876"/>
      <c r="JFO81" s="876"/>
      <c r="JFP81" s="876"/>
      <c r="JFQ81" s="876"/>
      <c r="JFR81" s="876"/>
      <c r="JFS81" s="876"/>
      <c r="JFT81" s="876"/>
      <c r="JFU81" s="876"/>
      <c r="JFV81" s="876"/>
      <c r="JFW81" s="876"/>
      <c r="JFX81" s="876"/>
      <c r="JFY81" s="876"/>
      <c r="JFZ81" s="876"/>
      <c r="JGA81" s="876"/>
      <c r="JGB81" s="876"/>
      <c r="JGC81" s="876"/>
      <c r="JGD81" s="876"/>
      <c r="JGE81" s="876"/>
      <c r="JGF81" s="876"/>
      <c r="JGG81" s="876"/>
      <c r="JGH81" s="876"/>
      <c r="JGI81" s="876"/>
      <c r="JGJ81" s="876"/>
      <c r="JGK81" s="876"/>
      <c r="JGL81" s="876"/>
      <c r="JGM81" s="876"/>
      <c r="JGN81" s="876"/>
      <c r="JGO81" s="876"/>
      <c r="JGP81" s="876"/>
      <c r="JGQ81" s="876"/>
      <c r="JGR81" s="876"/>
      <c r="JGS81" s="876"/>
      <c r="JGT81" s="876"/>
      <c r="JGU81" s="876"/>
      <c r="JGV81" s="876"/>
      <c r="JGW81" s="876"/>
      <c r="JGX81" s="876"/>
      <c r="JGY81" s="876"/>
      <c r="JGZ81" s="876"/>
      <c r="JHA81" s="876"/>
      <c r="JHB81" s="876"/>
      <c r="JHC81" s="876"/>
      <c r="JHD81" s="876"/>
      <c r="JHE81" s="876"/>
      <c r="JHF81" s="876"/>
      <c r="JHG81" s="876"/>
      <c r="JHH81" s="876"/>
      <c r="JHI81" s="876"/>
      <c r="JHJ81" s="876"/>
      <c r="JHK81" s="876"/>
      <c r="JHL81" s="876"/>
      <c r="JHM81" s="876"/>
      <c r="JHN81" s="876"/>
      <c r="JHO81" s="876"/>
      <c r="JHP81" s="876"/>
      <c r="JHQ81" s="876"/>
      <c r="JHR81" s="876"/>
      <c r="JHS81" s="876"/>
      <c r="JHT81" s="876"/>
      <c r="JHU81" s="876"/>
      <c r="JHV81" s="876"/>
      <c r="JHW81" s="876"/>
      <c r="JHX81" s="876"/>
      <c r="JHY81" s="876"/>
      <c r="JHZ81" s="876"/>
      <c r="JIA81" s="876"/>
      <c r="JIB81" s="876"/>
      <c r="JIC81" s="876"/>
      <c r="JID81" s="876"/>
      <c r="JIE81" s="876"/>
      <c r="JIF81" s="876"/>
      <c r="JIG81" s="876"/>
      <c r="JIH81" s="876"/>
      <c r="JII81" s="876"/>
      <c r="JIJ81" s="876"/>
      <c r="JIK81" s="876"/>
      <c r="JIL81" s="876"/>
      <c r="JIM81" s="876"/>
      <c r="JIN81" s="876"/>
      <c r="JIO81" s="876"/>
      <c r="JIP81" s="876"/>
      <c r="JIQ81" s="876"/>
      <c r="JIR81" s="876"/>
      <c r="JIS81" s="876"/>
      <c r="JIT81" s="876"/>
      <c r="JIU81" s="876"/>
      <c r="JIV81" s="876"/>
      <c r="JIW81" s="876"/>
      <c r="JIX81" s="876"/>
      <c r="JIY81" s="876"/>
      <c r="JIZ81" s="876"/>
      <c r="JJA81" s="876"/>
      <c r="JJB81" s="876"/>
      <c r="JJC81" s="876"/>
      <c r="JJD81" s="876"/>
      <c r="JJE81" s="876"/>
      <c r="JJF81" s="876"/>
      <c r="JJG81" s="876"/>
      <c r="JJH81" s="876"/>
      <c r="JJI81" s="876"/>
      <c r="JJJ81" s="876"/>
      <c r="JJK81" s="876"/>
      <c r="JJL81" s="876"/>
      <c r="JJM81" s="876"/>
      <c r="JJN81" s="876"/>
      <c r="JJO81" s="876"/>
      <c r="JJP81" s="876"/>
      <c r="JJQ81" s="876"/>
      <c r="JJR81" s="876"/>
      <c r="JJS81" s="876"/>
      <c r="JJT81" s="876"/>
      <c r="JJU81" s="876"/>
      <c r="JJV81" s="876"/>
      <c r="JJW81" s="876"/>
      <c r="JJX81" s="876"/>
      <c r="JJY81" s="876"/>
      <c r="JJZ81" s="876"/>
      <c r="JKA81" s="876"/>
      <c r="JKB81" s="876"/>
      <c r="JKC81" s="876"/>
      <c r="JKD81" s="876"/>
      <c r="JKE81" s="876"/>
      <c r="JKF81" s="876"/>
      <c r="JKG81" s="876"/>
      <c r="JKH81" s="876"/>
      <c r="JKI81" s="876"/>
      <c r="JKJ81" s="876"/>
      <c r="JKK81" s="876"/>
      <c r="JKL81" s="876"/>
      <c r="JKM81" s="876"/>
      <c r="JKN81" s="876"/>
      <c r="JKO81" s="876"/>
      <c r="JKP81" s="876"/>
      <c r="JKQ81" s="876"/>
      <c r="JKR81" s="876"/>
      <c r="JKS81" s="876"/>
      <c r="JKT81" s="876"/>
      <c r="JKU81" s="876"/>
      <c r="JKV81" s="876"/>
      <c r="JKW81" s="876"/>
      <c r="JKX81" s="876"/>
      <c r="JKY81" s="876"/>
      <c r="JKZ81" s="876"/>
      <c r="JLA81" s="876"/>
      <c r="JLB81" s="876"/>
      <c r="JLC81" s="876"/>
      <c r="JLD81" s="876"/>
      <c r="JLE81" s="876"/>
      <c r="JLF81" s="876"/>
      <c r="JLG81" s="876"/>
      <c r="JLH81" s="876"/>
      <c r="JLI81" s="876"/>
      <c r="JLJ81" s="876"/>
      <c r="JLK81" s="876"/>
      <c r="JLL81" s="876"/>
      <c r="JLM81" s="876"/>
      <c r="JLN81" s="876"/>
      <c r="JLO81" s="876"/>
      <c r="JLP81" s="876"/>
      <c r="JLQ81" s="876"/>
      <c r="JLR81" s="876"/>
      <c r="JLS81" s="876"/>
      <c r="JLT81" s="876"/>
      <c r="JLU81" s="876"/>
      <c r="JLV81" s="876"/>
      <c r="JLW81" s="876"/>
      <c r="JLX81" s="876"/>
      <c r="JLY81" s="876"/>
      <c r="JLZ81" s="876"/>
      <c r="JMA81" s="876"/>
      <c r="JMB81" s="876"/>
      <c r="JMC81" s="876"/>
      <c r="JMD81" s="876"/>
      <c r="JME81" s="876"/>
      <c r="JMF81" s="876"/>
      <c r="JMG81" s="876"/>
      <c r="JMH81" s="876"/>
      <c r="JMI81" s="876"/>
      <c r="JMJ81" s="876"/>
      <c r="JMK81" s="876"/>
      <c r="JML81" s="876"/>
      <c r="JMM81" s="876"/>
      <c r="JMN81" s="876"/>
      <c r="JMO81" s="876"/>
      <c r="JMP81" s="876"/>
      <c r="JMQ81" s="876"/>
      <c r="JMR81" s="876"/>
      <c r="JMS81" s="876"/>
      <c r="JMT81" s="876"/>
      <c r="JMU81" s="876"/>
      <c r="JMV81" s="876"/>
      <c r="JMW81" s="876"/>
      <c r="JMX81" s="876"/>
      <c r="JMY81" s="876"/>
      <c r="JMZ81" s="876"/>
      <c r="JNA81" s="876"/>
      <c r="JNB81" s="876"/>
      <c r="JNC81" s="876"/>
      <c r="JND81" s="876"/>
      <c r="JNE81" s="876"/>
      <c r="JNF81" s="876"/>
      <c r="JNG81" s="876"/>
      <c r="JNH81" s="876"/>
      <c r="JNI81" s="876"/>
      <c r="JNJ81" s="876"/>
      <c r="JNK81" s="876"/>
      <c r="JNL81" s="876"/>
      <c r="JNM81" s="876"/>
      <c r="JNN81" s="876"/>
      <c r="JNO81" s="876"/>
      <c r="JNP81" s="876"/>
      <c r="JNQ81" s="876"/>
      <c r="JNR81" s="876"/>
      <c r="JNS81" s="876"/>
      <c r="JNT81" s="876"/>
      <c r="JNU81" s="876"/>
      <c r="JNV81" s="876"/>
      <c r="JNW81" s="876"/>
      <c r="JNX81" s="876"/>
      <c r="JNY81" s="876"/>
      <c r="JNZ81" s="876"/>
      <c r="JOA81" s="876"/>
      <c r="JOB81" s="876"/>
      <c r="JOC81" s="876"/>
      <c r="JOD81" s="876"/>
      <c r="JOE81" s="876"/>
      <c r="JOF81" s="876"/>
      <c r="JOG81" s="876"/>
      <c r="JOH81" s="876"/>
      <c r="JOI81" s="876"/>
      <c r="JOJ81" s="876"/>
      <c r="JOK81" s="876"/>
      <c r="JOL81" s="876"/>
      <c r="JOM81" s="876"/>
      <c r="JON81" s="876"/>
      <c r="JOO81" s="876"/>
      <c r="JOP81" s="876"/>
      <c r="JOQ81" s="876"/>
      <c r="JOR81" s="876"/>
      <c r="JOS81" s="876"/>
      <c r="JOT81" s="876"/>
      <c r="JOU81" s="876"/>
      <c r="JOV81" s="876"/>
      <c r="JOW81" s="876"/>
      <c r="JOX81" s="876"/>
      <c r="JOY81" s="876"/>
      <c r="JOZ81" s="876"/>
      <c r="JPA81" s="876"/>
      <c r="JPB81" s="876"/>
      <c r="JPC81" s="876"/>
      <c r="JPD81" s="876"/>
      <c r="JPE81" s="876"/>
      <c r="JPF81" s="876"/>
      <c r="JPG81" s="876"/>
      <c r="JPH81" s="876"/>
      <c r="JPI81" s="876"/>
      <c r="JPJ81" s="876"/>
      <c r="JPK81" s="876"/>
      <c r="JPL81" s="876"/>
      <c r="JPM81" s="876"/>
      <c r="JPN81" s="876"/>
      <c r="JPO81" s="876"/>
      <c r="JPP81" s="876"/>
      <c r="JPQ81" s="876"/>
      <c r="JPR81" s="876"/>
      <c r="JPS81" s="876"/>
      <c r="JPT81" s="876"/>
      <c r="JPU81" s="876"/>
      <c r="JPV81" s="876"/>
      <c r="JPW81" s="876"/>
      <c r="JPX81" s="876"/>
      <c r="JPY81" s="876"/>
      <c r="JPZ81" s="876"/>
      <c r="JQA81" s="876"/>
      <c r="JQB81" s="876"/>
      <c r="JQC81" s="876"/>
      <c r="JQD81" s="876"/>
      <c r="JQE81" s="876"/>
      <c r="JQF81" s="876"/>
      <c r="JQG81" s="876"/>
      <c r="JQH81" s="876"/>
      <c r="JQI81" s="876"/>
      <c r="JQJ81" s="876"/>
      <c r="JQK81" s="876"/>
      <c r="JQL81" s="876"/>
      <c r="JQM81" s="876"/>
      <c r="JQN81" s="876"/>
      <c r="JQO81" s="876"/>
      <c r="JQP81" s="876"/>
      <c r="JQQ81" s="876"/>
      <c r="JQR81" s="876"/>
      <c r="JQS81" s="876"/>
      <c r="JQT81" s="876"/>
      <c r="JQU81" s="876"/>
      <c r="JQV81" s="876"/>
      <c r="JQW81" s="876"/>
      <c r="JQX81" s="876"/>
      <c r="JQY81" s="876"/>
      <c r="JQZ81" s="876"/>
      <c r="JRA81" s="876"/>
      <c r="JRB81" s="876"/>
      <c r="JRC81" s="876"/>
      <c r="JRD81" s="876"/>
      <c r="JRE81" s="876"/>
      <c r="JRF81" s="876"/>
      <c r="JRG81" s="876"/>
      <c r="JRH81" s="876"/>
      <c r="JRI81" s="876"/>
      <c r="JRJ81" s="876"/>
      <c r="JRK81" s="876"/>
      <c r="JRL81" s="876"/>
      <c r="JRM81" s="876"/>
      <c r="JRN81" s="876"/>
      <c r="JRO81" s="876"/>
      <c r="JRP81" s="876"/>
      <c r="JRQ81" s="876"/>
      <c r="JRR81" s="876"/>
      <c r="JRS81" s="876"/>
      <c r="JRT81" s="876"/>
      <c r="JRU81" s="876"/>
      <c r="JRV81" s="876"/>
      <c r="JRW81" s="876"/>
      <c r="JRX81" s="876"/>
      <c r="JRY81" s="876"/>
      <c r="JRZ81" s="876"/>
      <c r="JSA81" s="876"/>
      <c r="JSB81" s="876"/>
      <c r="JSC81" s="876"/>
      <c r="JSD81" s="876"/>
      <c r="JSE81" s="876"/>
      <c r="JSF81" s="876"/>
      <c r="JSG81" s="876"/>
      <c r="JSH81" s="876"/>
      <c r="JSI81" s="876"/>
      <c r="JSJ81" s="876"/>
      <c r="JSK81" s="876"/>
      <c r="JSL81" s="876"/>
      <c r="JSM81" s="876"/>
      <c r="JSN81" s="876"/>
      <c r="JSO81" s="876"/>
      <c r="JSP81" s="876"/>
      <c r="JSQ81" s="876"/>
      <c r="JSR81" s="876"/>
      <c r="JSS81" s="876"/>
      <c r="JST81" s="876"/>
      <c r="JSU81" s="876"/>
      <c r="JSV81" s="876"/>
      <c r="JSW81" s="876"/>
      <c r="JSX81" s="876"/>
      <c r="JSY81" s="876"/>
      <c r="JSZ81" s="876"/>
      <c r="JTA81" s="876"/>
      <c r="JTB81" s="876"/>
      <c r="JTC81" s="876"/>
      <c r="JTD81" s="876"/>
      <c r="JTE81" s="876"/>
      <c r="JTF81" s="876"/>
      <c r="JTG81" s="876"/>
      <c r="JTH81" s="876"/>
      <c r="JTI81" s="876"/>
      <c r="JTJ81" s="876"/>
      <c r="JTK81" s="876"/>
      <c r="JTL81" s="876"/>
      <c r="JTM81" s="876"/>
      <c r="JTN81" s="876"/>
      <c r="JTO81" s="876"/>
      <c r="JTP81" s="876"/>
      <c r="JTQ81" s="876"/>
      <c r="JTR81" s="876"/>
      <c r="JTS81" s="876"/>
      <c r="JTT81" s="876"/>
      <c r="JTU81" s="876"/>
      <c r="JTV81" s="876"/>
      <c r="JTW81" s="876"/>
      <c r="JTX81" s="876"/>
      <c r="JTY81" s="876"/>
      <c r="JTZ81" s="876"/>
      <c r="JUA81" s="876"/>
      <c r="JUB81" s="876"/>
      <c r="JUC81" s="876"/>
      <c r="JUD81" s="876"/>
      <c r="JUE81" s="876"/>
      <c r="JUF81" s="876"/>
      <c r="JUG81" s="876"/>
      <c r="JUH81" s="876"/>
      <c r="JUI81" s="876"/>
      <c r="JUJ81" s="876"/>
      <c r="JUK81" s="876"/>
      <c r="JUL81" s="876"/>
      <c r="JUM81" s="876"/>
      <c r="JUN81" s="876"/>
      <c r="JUO81" s="876"/>
      <c r="JUP81" s="876"/>
      <c r="JUQ81" s="876"/>
      <c r="JUR81" s="876"/>
      <c r="JUS81" s="876"/>
      <c r="JUT81" s="876"/>
      <c r="JUU81" s="876"/>
      <c r="JUV81" s="876"/>
      <c r="JUW81" s="876"/>
      <c r="JUX81" s="876"/>
      <c r="JUY81" s="876"/>
      <c r="JUZ81" s="876"/>
      <c r="JVA81" s="876"/>
      <c r="JVB81" s="876"/>
      <c r="JVC81" s="876"/>
      <c r="JVD81" s="876"/>
      <c r="JVE81" s="876"/>
      <c r="JVF81" s="876"/>
      <c r="JVG81" s="876"/>
      <c r="JVH81" s="876"/>
      <c r="JVI81" s="876"/>
      <c r="JVJ81" s="876"/>
      <c r="JVK81" s="876"/>
      <c r="JVL81" s="876"/>
      <c r="JVM81" s="876"/>
      <c r="JVN81" s="876"/>
      <c r="JVO81" s="876"/>
      <c r="JVP81" s="876"/>
      <c r="JVQ81" s="876"/>
      <c r="JVR81" s="876"/>
      <c r="JVS81" s="876"/>
      <c r="JVT81" s="876"/>
      <c r="JVU81" s="876"/>
      <c r="JVV81" s="876"/>
      <c r="JVW81" s="876"/>
      <c r="JVX81" s="876"/>
      <c r="JVY81" s="876"/>
      <c r="JVZ81" s="876"/>
      <c r="JWA81" s="876"/>
      <c r="JWB81" s="876"/>
      <c r="JWC81" s="876"/>
      <c r="JWD81" s="876"/>
      <c r="JWE81" s="876"/>
      <c r="JWF81" s="876"/>
      <c r="JWG81" s="876"/>
      <c r="JWH81" s="876"/>
      <c r="JWI81" s="876"/>
      <c r="JWJ81" s="876"/>
      <c r="JWK81" s="876"/>
      <c r="JWL81" s="876"/>
      <c r="JWM81" s="876"/>
      <c r="JWN81" s="876"/>
      <c r="JWO81" s="876"/>
      <c r="JWP81" s="876"/>
      <c r="JWQ81" s="876"/>
      <c r="JWR81" s="876"/>
      <c r="JWS81" s="876"/>
      <c r="JWT81" s="876"/>
      <c r="JWU81" s="876"/>
      <c r="JWV81" s="876"/>
      <c r="JWW81" s="876"/>
      <c r="JWX81" s="876"/>
      <c r="JWY81" s="876"/>
      <c r="JWZ81" s="876"/>
      <c r="JXA81" s="876"/>
      <c r="JXB81" s="876"/>
      <c r="JXC81" s="876"/>
      <c r="JXD81" s="876"/>
      <c r="JXE81" s="876"/>
      <c r="JXF81" s="876"/>
      <c r="JXG81" s="876"/>
      <c r="JXH81" s="876"/>
      <c r="JXI81" s="876"/>
      <c r="JXJ81" s="876"/>
      <c r="JXK81" s="876"/>
      <c r="JXL81" s="876"/>
      <c r="JXM81" s="876"/>
      <c r="JXN81" s="876"/>
      <c r="JXO81" s="876"/>
      <c r="JXP81" s="876"/>
      <c r="JXQ81" s="876"/>
      <c r="JXR81" s="876"/>
      <c r="JXS81" s="876"/>
      <c r="JXT81" s="876"/>
      <c r="JXU81" s="876"/>
      <c r="JXV81" s="876"/>
      <c r="JXW81" s="876"/>
      <c r="JXX81" s="876"/>
      <c r="JXY81" s="876"/>
      <c r="JXZ81" s="876"/>
      <c r="JYA81" s="876"/>
      <c r="JYB81" s="876"/>
      <c r="JYC81" s="876"/>
      <c r="JYD81" s="876"/>
      <c r="JYE81" s="876"/>
      <c r="JYF81" s="876"/>
      <c r="JYG81" s="876"/>
      <c r="JYH81" s="876"/>
      <c r="JYI81" s="876"/>
      <c r="JYJ81" s="876"/>
      <c r="JYK81" s="876"/>
      <c r="JYL81" s="876"/>
      <c r="JYM81" s="876"/>
      <c r="JYN81" s="876"/>
      <c r="JYO81" s="876"/>
      <c r="JYP81" s="876"/>
      <c r="JYQ81" s="876"/>
      <c r="JYR81" s="876"/>
      <c r="JYS81" s="876"/>
      <c r="JYT81" s="876"/>
      <c r="JYU81" s="876"/>
      <c r="JYV81" s="876"/>
      <c r="JYW81" s="876"/>
      <c r="JYX81" s="876"/>
      <c r="JYY81" s="876"/>
      <c r="JYZ81" s="876"/>
      <c r="JZA81" s="876"/>
      <c r="JZB81" s="876"/>
      <c r="JZC81" s="876"/>
      <c r="JZD81" s="876"/>
      <c r="JZE81" s="876"/>
      <c r="JZF81" s="876"/>
      <c r="JZG81" s="876"/>
      <c r="JZH81" s="876"/>
      <c r="JZI81" s="876"/>
      <c r="JZJ81" s="876"/>
      <c r="JZK81" s="876"/>
      <c r="JZL81" s="876"/>
      <c r="JZM81" s="876"/>
      <c r="JZN81" s="876"/>
      <c r="JZO81" s="876"/>
      <c r="JZP81" s="876"/>
      <c r="JZQ81" s="876"/>
      <c r="JZR81" s="876"/>
      <c r="JZS81" s="876"/>
      <c r="JZT81" s="876"/>
      <c r="JZU81" s="876"/>
      <c r="JZV81" s="876"/>
      <c r="JZW81" s="876"/>
      <c r="JZX81" s="876"/>
      <c r="JZY81" s="876"/>
      <c r="JZZ81" s="876"/>
      <c r="KAA81" s="876"/>
      <c r="KAB81" s="876"/>
      <c r="KAC81" s="876"/>
      <c r="KAD81" s="876"/>
      <c r="KAE81" s="876"/>
      <c r="KAF81" s="876"/>
      <c r="KAG81" s="876"/>
      <c r="KAH81" s="876"/>
      <c r="KAI81" s="876"/>
      <c r="KAJ81" s="876"/>
      <c r="KAK81" s="876"/>
      <c r="KAL81" s="876"/>
      <c r="KAM81" s="876"/>
      <c r="KAN81" s="876"/>
      <c r="KAO81" s="876"/>
      <c r="KAP81" s="876"/>
      <c r="KAQ81" s="876"/>
      <c r="KAR81" s="876"/>
      <c r="KAS81" s="876"/>
      <c r="KAT81" s="876"/>
      <c r="KAU81" s="876"/>
      <c r="KAV81" s="876"/>
      <c r="KAW81" s="876"/>
      <c r="KAX81" s="876"/>
      <c r="KAY81" s="876"/>
      <c r="KAZ81" s="876"/>
      <c r="KBA81" s="876"/>
      <c r="KBB81" s="876"/>
      <c r="KBC81" s="876"/>
      <c r="KBD81" s="876"/>
      <c r="KBE81" s="876"/>
      <c r="KBF81" s="876"/>
      <c r="KBG81" s="876"/>
      <c r="KBH81" s="876"/>
      <c r="KBI81" s="876"/>
      <c r="KBJ81" s="876"/>
      <c r="KBK81" s="876"/>
      <c r="KBL81" s="876"/>
      <c r="KBM81" s="876"/>
      <c r="KBN81" s="876"/>
      <c r="KBO81" s="876"/>
      <c r="KBP81" s="876"/>
      <c r="KBQ81" s="876"/>
      <c r="KBR81" s="876"/>
      <c r="KBS81" s="876"/>
      <c r="KBT81" s="876"/>
      <c r="KBU81" s="876"/>
      <c r="KBV81" s="876"/>
      <c r="KBW81" s="876"/>
      <c r="KBX81" s="876"/>
      <c r="KBY81" s="876"/>
      <c r="KBZ81" s="876"/>
      <c r="KCA81" s="876"/>
      <c r="KCB81" s="876"/>
      <c r="KCC81" s="876"/>
      <c r="KCD81" s="876"/>
      <c r="KCE81" s="876"/>
      <c r="KCF81" s="876"/>
      <c r="KCG81" s="876"/>
      <c r="KCH81" s="876"/>
      <c r="KCI81" s="876"/>
      <c r="KCJ81" s="876"/>
      <c r="KCK81" s="876"/>
      <c r="KCL81" s="876"/>
      <c r="KCM81" s="876"/>
      <c r="KCN81" s="876"/>
      <c r="KCO81" s="876"/>
      <c r="KCP81" s="876"/>
      <c r="KCQ81" s="876"/>
      <c r="KCR81" s="876"/>
      <c r="KCS81" s="876"/>
      <c r="KCT81" s="876"/>
      <c r="KCU81" s="876"/>
      <c r="KCV81" s="876"/>
      <c r="KCW81" s="876"/>
      <c r="KCX81" s="876"/>
      <c r="KCY81" s="876"/>
      <c r="KCZ81" s="876"/>
      <c r="KDA81" s="876"/>
      <c r="KDB81" s="876"/>
      <c r="KDC81" s="876"/>
      <c r="KDD81" s="876"/>
      <c r="KDE81" s="876"/>
      <c r="KDF81" s="876"/>
      <c r="KDG81" s="876"/>
      <c r="KDH81" s="876"/>
      <c r="KDI81" s="876"/>
      <c r="KDJ81" s="876"/>
      <c r="KDK81" s="876"/>
      <c r="KDL81" s="876"/>
      <c r="KDM81" s="876"/>
      <c r="KDN81" s="876"/>
      <c r="KDO81" s="876"/>
      <c r="KDP81" s="876"/>
      <c r="KDQ81" s="876"/>
      <c r="KDR81" s="876"/>
      <c r="KDS81" s="876"/>
      <c r="KDT81" s="876"/>
      <c r="KDU81" s="876"/>
      <c r="KDV81" s="876"/>
      <c r="KDW81" s="876"/>
      <c r="KDX81" s="876"/>
      <c r="KDY81" s="876"/>
      <c r="KDZ81" s="876"/>
      <c r="KEA81" s="876"/>
      <c r="KEB81" s="876"/>
      <c r="KEC81" s="876"/>
      <c r="KED81" s="876"/>
      <c r="KEE81" s="876"/>
      <c r="KEF81" s="876"/>
      <c r="KEG81" s="876"/>
      <c r="KEH81" s="876"/>
      <c r="KEI81" s="876"/>
      <c r="KEJ81" s="876"/>
      <c r="KEK81" s="876"/>
      <c r="KEL81" s="876"/>
      <c r="KEM81" s="876"/>
      <c r="KEN81" s="876"/>
      <c r="KEO81" s="876"/>
      <c r="KEP81" s="876"/>
      <c r="KEQ81" s="876"/>
      <c r="KER81" s="876"/>
      <c r="KES81" s="876"/>
      <c r="KET81" s="876"/>
      <c r="KEU81" s="876"/>
      <c r="KEV81" s="876"/>
      <c r="KEW81" s="876"/>
      <c r="KEX81" s="876"/>
      <c r="KEY81" s="876"/>
      <c r="KEZ81" s="876"/>
      <c r="KFA81" s="876"/>
      <c r="KFB81" s="876"/>
      <c r="KFC81" s="876"/>
      <c r="KFD81" s="876"/>
      <c r="KFE81" s="876"/>
      <c r="KFF81" s="876"/>
      <c r="KFG81" s="876"/>
      <c r="KFH81" s="876"/>
      <c r="KFI81" s="876"/>
      <c r="KFJ81" s="876"/>
      <c r="KFK81" s="876"/>
      <c r="KFL81" s="876"/>
      <c r="KFM81" s="876"/>
      <c r="KFN81" s="876"/>
      <c r="KFO81" s="876"/>
      <c r="KFP81" s="876"/>
      <c r="KFQ81" s="876"/>
      <c r="KFR81" s="876"/>
      <c r="KFS81" s="876"/>
      <c r="KFT81" s="876"/>
      <c r="KFU81" s="876"/>
      <c r="KFV81" s="876"/>
      <c r="KFW81" s="876"/>
      <c r="KFX81" s="876"/>
      <c r="KFY81" s="876"/>
      <c r="KFZ81" s="876"/>
      <c r="KGA81" s="876"/>
      <c r="KGB81" s="876"/>
      <c r="KGC81" s="876"/>
      <c r="KGD81" s="876"/>
      <c r="KGE81" s="876"/>
      <c r="KGF81" s="876"/>
      <c r="KGG81" s="876"/>
      <c r="KGH81" s="876"/>
      <c r="KGI81" s="876"/>
      <c r="KGJ81" s="876"/>
      <c r="KGK81" s="876"/>
      <c r="KGL81" s="876"/>
      <c r="KGM81" s="876"/>
      <c r="KGN81" s="876"/>
      <c r="KGO81" s="876"/>
      <c r="KGP81" s="876"/>
      <c r="KGQ81" s="876"/>
      <c r="KGR81" s="876"/>
      <c r="KGS81" s="876"/>
      <c r="KGT81" s="876"/>
      <c r="KGU81" s="876"/>
      <c r="KGV81" s="876"/>
      <c r="KGW81" s="876"/>
      <c r="KGX81" s="876"/>
      <c r="KGY81" s="876"/>
      <c r="KGZ81" s="876"/>
      <c r="KHA81" s="876"/>
      <c r="KHB81" s="876"/>
      <c r="KHC81" s="876"/>
      <c r="KHD81" s="876"/>
      <c r="KHE81" s="876"/>
      <c r="KHF81" s="876"/>
      <c r="KHG81" s="876"/>
      <c r="KHH81" s="876"/>
      <c r="KHI81" s="876"/>
      <c r="KHJ81" s="876"/>
      <c r="KHK81" s="876"/>
      <c r="KHL81" s="876"/>
      <c r="KHM81" s="876"/>
      <c r="KHN81" s="876"/>
      <c r="KHO81" s="876"/>
      <c r="KHP81" s="876"/>
      <c r="KHQ81" s="876"/>
      <c r="KHR81" s="876"/>
      <c r="KHS81" s="876"/>
      <c r="KHT81" s="876"/>
      <c r="KHU81" s="876"/>
      <c r="KHV81" s="876"/>
      <c r="KHW81" s="876"/>
      <c r="KHX81" s="876"/>
      <c r="KHY81" s="876"/>
      <c r="KHZ81" s="876"/>
      <c r="KIA81" s="876"/>
      <c r="KIB81" s="876"/>
      <c r="KIC81" s="876"/>
      <c r="KID81" s="876"/>
      <c r="KIE81" s="876"/>
      <c r="KIF81" s="876"/>
      <c r="KIG81" s="876"/>
      <c r="KIH81" s="876"/>
      <c r="KII81" s="876"/>
      <c r="KIJ81" s="876"/>
      <c r="KIK81" s="876"/>
      <c r="KIL81" s="876"/>
      <c r="KIM81" s="876"/>
      <c r="KIN81" s="876"/>
      <c r="KIO81" s="876"/>
      <c r="KIP81" s="876"/>
      <c r="KIQ81" s="876"/>
      <c r="KIR81" s="876"/>
      <c r="KIS81" s="876"/>
      <c r="KIT81" s="876"/>
      <c r="KIU81" s="876"/>
      <c r="KIV81" s="876"/>
      <c r="KIW81" s="876"/>
      <c r="KIX81" s="876"/>
      <c r="KIY81" s="876"/>
      <c r="KIZ81" s="876"/>
      <c r="KJA81" s="876"/>
      <c r="KJB81" s="876"/>
      <c r="KJC81" s="876"/>
      <c r="KJD81" s="876"/>
      <c r="KJE81" s="876"/>
      <c r="KJF81" s="876"/>
      <c r="KJG81" s="876"/>
      <c r="KJH81" s="876"/>
      <c r="KJI81" s="876"/>
      <c r="KJJ81" s="876"/>
      <c r="KJK81" s="876"/>
      <c r="KJL81" s="876"/>
      <c r="KJM81" s="876"/>
      <c r="KJN81" s="876"/>
      <c r="KJO81" s="876"/>
      <c r="KJP81" s="876"/>
      <c r="KJQ81" s="876"/>
      <c r="KJR81" s="876"/>
      <c r="KJS81" s="876"/>
      <c r="KJT81" s="876"/>
      <c r="KJU81" s="876"/>
      <c r="KJV81" s="876"/>
      <c r="KJW81" s="876"/>
      <c r="KJX81" s="876"/>
      <c r="KJY81" s="876"/>
      <c r="KJZ81" s="876"/>
      <c r="KKA81" s="876"/>
      <c r="KKB81" s="876"/>
      <c r="KKC81" s="876"/>
      <c r="KKD81" s="876"/>
      <c r="KKE81" s="876"/>
      <c r="KKF81" s="876"/>
      <c r="KKG81" s="876"/>
      <c r="KKH81" s="876"/>
      <c r="KKI81" s="876"/>
      <c r="KKJ81" s="876"/>
      <c r="KKK81" s="876"/>
      <c r="KKL81" s="876"/>
      <c r="KKM81" s="876"/>
      <c r="KKN81" s="876"/>
      <c r="KKO81" s="876"/>
      <c r="KKP81" s="876"/>
      <c r="KKQ81" s="876"/>
      <c r="KKR81" s="876"/>
      <c r="KKS81" s="876"/>
      <c r="KKT81" s="876"/>
      <c r="KKU81" s="876"/>
      <c r="KKV81" s="876"/>
      <c r="KKW81" s="876"/>
      <c r="KKX81" s="876"/>
      <c r="KKY81" s="876"/>
      <c r="KKZ81" s="876"/>
      <c r="KLA81" s="876"/>
      <c r="KLB81" s="876"/>
      <c r="KLC81" s="876"/>
      <c r="KLD81" s="876"/>
      <c r="KLE81" s="876"/>
      <c r="KLF81" s="876"/>
      <c r="KLG81" s="876"/>
      <c r="KLH81" s="876"/>
      <c r="KLI81" s="876"/>
      <c r="KLJ81" s="876"/>
      <c r="KLK81" s="876"/>
      <c r="KLL81" s="876"/>
      <c r="KLM81" s="876"/>
      <c r="KLN81" s="876"/>
      <c r="KLO81" s="876"/>
      <c r="KLP81" s="876"/>
      <c r="KLQ81" s="876"/>
      <c r="KLR81" s="876"/>
      <c r="KLS81" s="876"/>
      <c r="KLT81" s="876"/>
      <c r="KLU81" s="876"/>
      <c r="KLV81" s="876"/>
      <c r="KLW81" s="876"/>
      <c r="KLX81" s="876"/>
      <c r="KLY81" s="876"/>
      <c r="KLZ81" s="876"/>
      <c r="KMA81" s="876"/>
      <c r="KMB81" s="876"/>
      <c r="KMC81" s="876"/>
      <c r="KMD81" s="876"/>
      <c r="KME81" s="876"/>
      <c r="KMF81" s="876"/>
      <c r="KMG81" s="876"/>
      <c r="KMH81" s="876"/>
      <c r="KMI81" s="876"/>
      <c r="KMJ81" s="876"/>
      <c r="KMK81" s="876"/>
      <c r="KML81" s="876"/>
      <c r="KMM81" s="876"/>
      <c r="KMN81" s="876"/>
      <c r="KMO81" s="876"/>
      <c r="KMP81" s="876"/>
      <c r="KMQ81" s="876"/>
      <c r="KMR81" s="876"/>
      <c r="KMS81" s="876"/>
      <c r="KMT81" s="876"/>
      <c r="KMU81" s="876"/>
      <c r="KMV81" s="876"/>
      <c r="KMW81" s="876"/>
      <c r="KMX81" s="876"/>
      <c r="KMY81" s="876"/>
      <c r="KMZ81" s="876"/>
      <c r="KNA81" s="876"/>
      <c r="KNB81" s="876"/>
      <c r="KNC81" s="876"/>
      <c r="KND81" s="876"/>
      <c r="KNE81" s="876"/>
      <c r="KNF81" s="876"/>
      <c r="KNG81" s="876"/>
      <c r="KNH81" s="876"/>
      <c r="KNI81" s="876"/>
      <c r="KNJ81" s="876"/>
      <c r="KNK81" s="876"/>
      <c r="KNL81" s="876"/>
      <c r="KNM81" s="876"/>
      <c r="KNN81" s="876"/>
      <c r="KNO81" s="876"/>
      <c r="KNP81" s="876"/>
      <c r="KNQ81" s="876"/>
      <c r="KNR81" s="876"/>
      <c r="KNS81" s="876"/>
      <c r="KNT81" s="876"/>
      <c r="KNU81" s="876"/>
      <c r="KNV81" s="876"/>
      <c r="KNW81" s="876"/>
      <c r="KNX81" s="876"/>
      <c r="KNY81" s="876"/>
      <c r="KNZ81" s="876"/>
      <c r="KOA81" s="876"/>
      <c r="KOB81" s="876"/>
      <c r="KOC81" s="876"/>
      <c r="KOD81" s="876"/>
      <c r="KOE81" s="876"/>
      <c r="KOF81" s="876"/>
      <c r="KOG81" s="876"/>
      <c r="KOH81" s="876"/>
      <c r="KOI81" s="876"/>
      <c r="KOJ81" s="876"/>
      <c r="KOK81" s="876"/>
      <c r="KOL81" s="876"/>
      <c r="KOM81" s="876"/>
      <c r="KON81" s="876"/>
      <c r="KOO81" s="876"/>
      <c r="KOP81" s="876"/>
      <c r="KOQ81" s="876"/>
      <c r="KOR81" s="876"/>
      <c r="KOS81" s="876"/>
      <c r="KOT81" s="876"/>
      <c r="KOU81" s="876"/>
      <c r="KOV81" s="876"/>
      <c r="KOW81" s="876"/>
      <c r="KOX81" s="876"/>
      <c r="KOY81" s="876"/>
      <c r="KOZ81" s="876"/>
      <c r="KPA81" s="876"/>
      <c r="KPB81" s="876"/>
      <c r="KPC81" s="876"/>
      <c r="KPD81" s="876"/>
      <c r="KPE81" s="876"/>
      <c r="KPF81" s="876"/>
      <c r="KPG81" s="876"/>
      <c r="KPH81" s="876"/>
      <c r="KPI81" s="876"/>
      <c r="KPJ81" s="876"/>
      <c r="KPK81" s="876"/>
      <c r="KPL81" s="876"/>
      <c r="KPM81" s="876"/>
      <c r="KPN81" s="876"/>
      <c r="KPO81" s="876"/>
      <c r="KPP81" s="876"/>
      <c r="KPQ81" s="876"/>
      <c r="KPR81" s="876"/>
      <c r="KPS81" s="876"/>
      <c r="KPT81" s="876"/>
      <c r="KPU81" s="876"/>
      <c r="KPV81" s="876"/>
      <c r="KPW81" s="876"/>
      <c r="KPX81" s="876"/>
      <c r="KPY81" s="876"/>
      <c r="KPZ81" s="876"/>
      <c r="KQA81" s="876"/>
      <c r="KQB81" s="876"/>
      <c r="KQC81" s="876"/>
      <c r="KQD81" s="876"/>
      <c r="KQE81" s="876"/>
      <c r="KQF81" s="876"/>
      <c r="KQG81" s="876"/>
      <c r="KQH81" s="876"/>
      <c r="KQI81" s="876"/>
      <c r="KQJ81" s="876"/>
      <c r="KQK81" s="876"/>
      <c r="KQL81" s="876"/>
      <c r="KQM81" s="876"/>
      <c r="KQN81" s="876"/>
      <c r="KQO81" s="876"/>
      <c r="KQP81" s="876"/>
      <c r="KQQ81" s="876"/>
      <c r="KQR81" s="876"/>
      <c r="KQS81" s="876"/>
      <c r="KQT81" s="876"/>
      <c r="KQU81" s="876"/>
      <c r="KQV81" s="876"/>
      <c r="KQW81" s="876"/>
      <c r="KQX81" s="876"/>
      <c r="KQY81" s="876"/>
      <c r="KQZ81" s="876"/>
      <c r="KRA81" s="876"/>
      <c r="KRB81" s="876"/>
      <c r="KRC81" s="876"/>
      <c r="KRD81" s="876"/>
      <c r="KRE81" s="876"/>
      <c r="KRF81" s="876"/>
      <c r="KRG81" s="876"/>
      <c r="KRH81" s="876"/>
      <c r="KRI81" s="876"/>
      <c r="KRJ81" s="876"/>
      <c r="KRK81" s="876"/>
      <c r="KRL81" s="876"/>
      <c r="KRM81" s="876"/>
      <c r="KRN81" s="876"/>
      <c r="KRO81" s="876"/>
      <c r="KRP81" s="876"/>
      <c r="KRQ81" s="876"/>
      <c r="KRR81" s="876"/>
      <c r="KRS81" s="876"/>
      <c r="KRT81" s="876"/>
      <c r="KRU81" s="876"/>
      <c r="KRV81" s="876"/>
      <c r="KRW81" s="876"/>
      <c r="KRX81" s="876"/>
      <c r="KRY81" s="876"/>
      <c r="KRZ81" s="876"/>
      <c r="KSA81" s="876"/>
      <c r="KSB81" s="876"/>
      <c r="KSC81" s="876"/>
      <c r="KSD81" s="876"/>
      <c r="KSE81" s="876"/>
      <c r="KSF81" s="876"/>
      <c r="KSG81" s="876"/>
      <c r="KSH81" s="876"/>
      <c r="KSI81" s="876"/>
      <c r="KSJ81" s="876"/>
      <c r="KSK81" s="876"/>
      <c r="KSL81" s="876"/>
      <c r="KSM81" s="876"/>
      <c r="KSN81" s="876"/>
      <c r="KSO81" s="876"/>
      <c r="KSP81" s="876"/>
      <c r="KSQ81" s="876"/>
      <c r="KSR81" s="876"/>
      <c r="KSS81" s="876"/>
      <c r="KST81" s="876"/>
      <c r="KSU81" s="876"/>
      <c r="KSV81" s="876"/>
      <c r="KSW81" s="876"/>
      <c r="KSX81" s="876"/>
      <c r="KSY81" s="876"/>
      <c r="KSZ81" s="876"/>
      <c r="KTA81" s="876"/>
      <c r="KTB81" s="876"/>
      <c r="KTC81" s="876"/>
      <c r="KTD81" s="876"/>
      <c r="KTE81" s="876"/>
      <c r="KTF81" s="876"/>
      <c r="KTG81" s="876"/>
      <c r="KTH81" s="876"/>
      <c r="KTI81" s="876"/>
      <c r="KTJ81" s="876"/>
      <c r="KTK81" s="876"/>
      <c r="KTL81" s="876"/>
      <c r="KTM81" s="876"/>
      <c r="KTN81" s="876"/>
      <c r="KTO81" s="876"/>
      <c r="KTP81" s="876"/>
      <c r="KTQ81" s="876"/>
      <c r="KTR81" s="876"/>
      <c r="KTS81" s="876"/>
      <c r="KTT81" s="876"/>
      <c r="KTU81" s="876"/>
      <c r="KTV81" s="876"/>
      <c r="KTW81" s="876"/>
      <c r="KTX81" s="876"/>
      <c r="KTY81" s="876"/>
      <c r="KTZ81" s="876"/>
      <c r="KUA81" s="876"/>
      <c r="KUB81" s="876"/>
      <c r="KUC81" s="876"/>
      <c r="KUD81" s="876"/>
      <c r="KUE81" s="876"/>
      <c r="KUF81" s="876"/>
      <c r="KUG81" s="876"/>
      <c r="KUH81" s="876"/>
      <c r="KUI81" s="876"/>
      <c r="KUJ81" s="876"/>
      <c r="KUK81" s="876"/>
      <c r="KUL81" s="876"/>
      <c r="KUM81" s="876"/>
      <c r="KUN81" s="876"/>
      <c r="KUO81" s="876"/>
      <c r="KUP81" s="876"/>
      <c r="KUQ81" s="876"/>
      <c r="KUR81" s="876"/>
      <c r="KUS81" s="876"/>
      <c r="KUT81" s="876"/>
      <c r="KUU81" s="876"/>
      <c r="KUV81" s="876"/>
      <c r="KUW81" s="876"/>
      <c r="KUX81" s="876"/>
      <c r="KUY81" s="876"/>
      <c r="KUZ81" s="876"/>
      <c r="KVA81" s="876"/>
      <c r="KVB81" s="876"/>
      <c r="KVC81" s="876"/>
      <c r="KVD81" s="876"/>
      <c r="KVE81" s="876"/>
      <c r="KVF81" s="876"/>
      <c r="KVG81" s="876"/>
      <c r="KVH81" s="876"/>
      <c r="KVI81" s="876"/>
      <c r="KVJ81" s="876"/>
      <c r="KVK81" s="876"/>
      <c r="KVL81" s="876"/>
      <c r="KVM81" s="876"/>
      <c r="KVN81" s="876"/>
      <c r="KVO81" s="876"/>
      <c r="KVP81" s="876"/>
      <c r="KVQ81" s="876"/>
      <c r="KVR81" s="876"/>
      <c r="KVS81" s="876"/>
      <c r="KVT81" s="876"/>
      <c r="KVU81" s="876"/>
      <c r="KVV81" s="876"/>
      <c r="KVW81" s="876"/>
      <c r="KVX81" s="876"/>
      <c r="KVY81" s="876"/>
      <c r="KVZ81" s="876"/>
      <c r="KWA81" s="876"/>
      <c r="KWB81" s="876"/>
      <c r="KWC81" s="876"/>
      <c r="KWD81" s="876"/>
      <c r="KWE81" s="876"/>
      <c r="KWF81" s="876"/>
      <c r="KWG81" s="876"/>
      <c r="KWH81" s="876"/>
      <c r="KWI81" s="876"/>
      <c r="KWJ81" s="876"/>
      <c r="KWK81" s="876"/>
      <c r="KWL81" s="876"/>
      <c r="KWM81" s="876"/>
      <c r="KWN81" s="876"/>
      <c r="KWO81" s="876"/>
      <c r="KWP81" s="876"/>
      <c r="KWQ81" s="876"/>
      <c r="KWR81" s="876"/>
      <c r="KWS81" s="876"/>
      <c r="KWT81" s="876"/>
      <c r="KWU81" s="876"/>
      <c r="KWV81" s="876"/>
      <c r="KWW81" s="876"/>
      <c r="KWX81" s="876"/>
      <c r="KWY81" s="876"/>
      <c r="KWZ81" s="876"/>
      <c r="KXA81" s="876"/>
      <c r="KXB81" s="876"/>
      <c r="KXC81" s="876"/>
      <c r="KXD81" s="876"/>
      <c r="KXE81" s="876"/>
      <c r="KXF81" s="876"/>
      <c r="KXG81" s="876"/>
      <c r="KXH81" s="876"/>
      <c r="KXI81" s="876"/>
      <c r="KXJ81" s="876"/>
      <c r="KXK81" s="876"/>
      <c r="KXL81" s="876"/>
      <c r="KXM81" s="876"/>
      <c r="KXN81" s="876"/>
      <c r="KXO81" s="876"/>
      <c r="KXP81" s="876"/>
      <c r="KXQ81" s="876"/>
      <c r="KXR81" s="876"/>
      <c r="KXS81" s="876"/>
      <c r="KXT81" s="876"/>
      <c r="KXU81" s="876"/>
      <c r="KXV81" s="876"/>
      <c r="KXW81" s="876"/>
      <c r="KXX81" s="876"/>
      <c r="KXY81" s="876"/>
      <c r="KXZ81" s="876"/>
      <c r="KYA81" s="876"/>
      <c r="KYB81" s="876"/>
      <c r="KYC81" s="876"/>
      <c r="KYD81" s="876"/>
      <c r="KYE81" s="876"/>
      <c r="KYF81" s="876"/>
      <c r="KYG81" s="876"/>
      <c r="KYH81" s="876"/>
      <c r="KYI81" s="876"/>
      <c r="KYJ81" s="876"/>
      <c r="KYK81" s="876"/>
      <c r="KYL81" s="876"/>
      <c r="KYM81" s="876"/>
      <c r="KYN81" s="876"/>
      <c r="KYO81" s="876"/>
      <c r="KYP81" s="876"/>
      <c r="KYQ81" s="876"/>
      <c r="KYR81" s="876"/>
      <c r="KYS81" s="876"/>
      <c r="KYT81" s="876"/>
      <c r="KYU81" s="876"/>
      <c r="KYV81" s="876"/>
      <c r="KYW81" s="876"/>
      <c r="KYX81" s="876"/>
      <c r="KYY81" s="876"/>
      <c r="KYZ81" s="876"/>
      <c r="KZA81" s="876"/>
      <c r="KZB81" s="876"/>
      <c r="KZC81" s="876"/>
      <c r="KZD81" s="876"/>
      <c r="KZE81" s="876"/>
      <c r="KZF81" s="876"/>
      <c r="KZG81" s="876"/>
      <c r="KZH81" s="876"/>
      <c r="KZI81" s="876"/>
      <c r="KZJ81" s="876"/>
      <c r="KZK81" s="876"/>
      <c r="KZL81" s="876"/>
      <c r="KZM81" s="876"/>
      <c r="KZN81" s="876"/>
      <c r="KZO81" s="876"/>
      <c r="KZP81" s="876"/>
      <c r="KZQ81" s="876"/>
      <c r="KZR81" s="876"/>
      <c r="KZS81" s="876"/>
      <c r="KZT81" s="876"/>
      <c r="KZU81" s="876"/>
      <c r="KZV81" s="876"/>
      <c r="KZW81" s="876"/>
      <c r="KZX81" s="876"/>
      <c r="KZY81" s="876"/>
      <c r="KZZ81" s="876"/>
      <c r="LAA81" s="876"/>
      <c r="LAB81" s="876"/>
      <c r="LAC81" s="876"/>
      <c r="LAD81" s="876"/>
      <c r="LAE81" s="876"/>
      <c r="LAF81" s="876"/>
      <c r="LAG81" s="876"/>
      <c r="LAH81" s="876"/>
      <c r="LAI81" s="876"/>
      <c r="LAJ81" s="876"/>
      <c r="LAK81" s="876"/>
      <c r="LAL81" s="876"/>
      <c r="LAM81" s="876"/>
      <c r="LAN81" s="876"/>
      <c r="LAO81" s="876"/>
      <c r="LAP81" s="876"/>
      <c r="LAQ81" s="876"/>
      <c r="LAR81" s="876"/>
      <c r="LAS81" s="876"/>
      <c r="LAT81" s="876"/>
      <c r="LAU81" s="876"/>
      <c r="LAV81" s="876"/>
      <c r="LAW81" s="876"/>
      <c r="LAX81" s="876"/>
      <c r="LAY81" s="876"/>
      <c r="LAZ81" s="876"/>
      <c r="LBA81" s="876"/>
      <c r="LBB81" s="876"/>
      <c r="LBC81" s="876"/>
      <c r="LBD81" s="876"/>
      <c r="LBE81" s="876"/>
      <c r="LBF81" s="876"/>
      <c r="LBG81" s="876"/>
      <c r="LBH81" s="876"/>
      <c r="LBI81" s="876"/>
      <c r="LBJ81" s="876"/>
      <c r="LBK81" s="876"/>
      <c r="LBL81" s="876"/>
      <c r="LBM81" s="876"/>
      <c r="LBN81" s="876"/>
      <c r="LBO81" s="876"/>
      <c r="LBP81" s="876"/>
      <c r="LBQ81" s="876"/>
      <c r="LBR81" s="876"/>
      <c r="LBS81" s="876"/>
      <c r="LBT81" s="876"/>
      <c r="LBU81" s="876"/>
      <c r="LBV81" s="876"/>
      <c r="LBW81" s="876"/>
      <c r="LBX81" s="876"/>
      <c r="LBY81" s="876"/>
      <c r="LBZ81" s="876"/>
      <c r="LCA81" s="876"/>
      <c r="LCB81" s="876"/>
      <c r="LCC81" s="876"/>
      <c r="LCD81" s="876"/>
      <c r="LCE81" s="876"/>
      <c r="LCF81" s="876"/>
      <c r="LCG81" s="876"/>
      <c r="LCH81" s="876"/>
      <c r="LCI81" s="876"/>
      <c r="LCJ81" s="876"/>
      <c r="LCK81" s="876"/>
      <c r="LCL81" s="876"/>
      <c r="LCM81" s="876"/>
      <c r="LCN81" s="876"/>
      <c r="LCO81" s="876"/>
      <c r="LCP81" s="876"/>
      <c r="LCQ81" s="876"/>
      <c r="LCR81" s="876"/>
      <c r="LCS81" s="876"/>
      <c r="LCT81" s="876"/>
      <c r="LCU81" s="876"/>
      <c r="LCV81" s="876"/>
      <c r="LCW81" s="876"/>
      <c r="LCX81" s="876"/>
      <c r="LCY81" s="876"/>
      <c r="LCZ81" s="876"/>
      <c r="LDA81" s="876"/>
      <c r="LDB81" s="876"/>
      <c r="LDC81" s="876"/>
      <c r="LDD81" s="876"/>
      <c r="LDE81" s="876"/>
      <c r="LDF81" s="876"/>
      <c r="LDG81" s="876"/>
      <c r="LDH81" s="876"/>
      <c r="LDI81" s="876"/>
      <c r="LDJ81" s="876"/>
      <c r="LDK81" s="876"/>
      <c r="LDL81" s="876"/>
      <c r="LDM81" s="876"/>
      <c r="LDN81" s="876"/>
      <c r="LDO81" s="876"/>
      <c r="LDP81" s="876"/>
      <c r="LDQ81" s="876"/>
      <c r="LDR81" s="876"/>
      <c r="LDS81" s="876"/>
      <c r="LDT81" s="876"/>
      <c r="LDU81" s="876"/>
      <c r="LDV81" s="876"/>
      <c r="LDW81" s="876"/>
      <c r="LDX81" s="876"/>
      <c r="LDY81" s="876"/>
      <c r="LDZ81" s="876"/>
      <c r="LEA81" s="876"/>
      <c r="LEB81" s="876"/>
      <c r="LEC81" s="876"/>
      <c r="LED81" s="876"/>
      <c r="LEE81" s="876"/>
      <c r="LEF81" s="876"/>
      <c r="LEG81" s="876"/>
      <c r="LEH81" s="876"/>
      <c r="LEI81" s="876"/>
      <c r="LEJ81" s="876"/>
      <c r="LEK81" s="876"/>
      <c r="LEL81" s="876"/>
      <c r="LEM81" s="876"/>
      <c r="LEN81" s="876"/>
      <c r="LEO81" s="876"/>
      <c r="LEP81" s="876"/>
      <c r="LEQ81" s="876"/>
      <c r="LER81" s="876"/>
      <c r="LES81" s="876"/>
      <c r="LET81" s="876"/>
      <c r="LEU81" s="876"/>
      <c r="LEV81" s="876"/>
      <c r="LEW81" s="876"/>
      <c r="LEX81" s="876"/>
      <c r="LEY81" s="876"/>
      <c r="LEZ81" s="876"/>
      <c r="LFA81" s="876"/>
      <c r="LFB81" s="876"/>
      <c r="LFC81" s="876"/>
      <c r="LFD81" s="876"/>
      <c r="LFE81" s="876"/>
      <c r="LFF81" s="876"/>
      <c r="LFG81" s="876"/>
      <c r="LFH81" s="876"/>
      <c r="LFI81" s="876"/>
      <c r="LFJ81" s="876"/>
      <c r="LFK81" s="876"/>
      <c r="LFL81" s="876"/>
      <c r="LFM81" s="876"/>
      <c r="LFN81" s="876"/>
      <c r="LFO81" s="876"/>
      <c r="LFP81" s="876"/>
      <c r="LFQ81" s="876"/>
      <c r="LFR81" s="876"/>
      <c r="LFS81" s="876"/>
      <c r="LFT81" s="876"/>
      <c r="LFU81" s="876"/>
      <c r="LFV81" s="876"/>
      <c r="LFW81" s="876"/>
      <c r="LFX81" s="876"/>
      <c r="LFY81" s="876"/>
      <c r="LFZ81" s="876"/>
      <c r="LGA81" s="876"/>
      <c r="LGB81" s="876"/>
      <c r="LGC81" s="876"/>
      <c r="LGD81" s="876"/>
      <c r="LGE81" s="876"/>
      <c r="LGF81" s="876"/>
      <c r="LGG81" s="876"/>
      <c r="LGH81" s="876"/>
      <c r="LGI81" s="876"/>
      <c r="LGJ81" s="876"/>
      <c r="LGK81" s="876"/>
      <c r="LGL81" s="876"/>
      <c r="LGM81" s="876"/>
      <c r="LGN81" s="876"/>
      <c r="LGO81" s="876"/>
      <c r="LGP81" s="876"/>
      <c r="LGQ81" s="876"/>
      <c r="LGR81" s="876"/>
      <c r="LGS81" s="876"/>
      <c r="LGT81" s="876"/>
      <c r="LGU81" s="876"/>
      <c r="LGV81" s="876"/>
      <c r="LGW81" s="876"/>
      <c r="LGX81" s="876"/>
      <c r="LGY81" s="876"/>
      <c r="LGZ81" s="876"/>
      <c r="LHA81" s="876"/>
      <c r="LHB81" s="876"/>
      <c r="LHC81" s="876"/>
      <c r="LHD81" s="876"/>
      <c r="LHE81" s="876"/>
      <c r="LHF81" s="876"/>
      <c r="LHG81" s="876"/>
      <c r="LHH81" s="876"/>
      <c r="LHI81" s="876"/>
      <c r="LHJ81" s="876"/>
      <c r="LHK81" s="876"/>
      <c r="LHL81" s="876"/>
      <c r="LHM81" s="876"/>
      <c r="LHN81" s="876"/>
      <c r="LHO81" s="876"/>
      <c r="LHP81" s="876"/>
      <c r="LHQ81" s="876"/>
      <c r="LHR81" s="876"/>
      <c r="LHS81" s="876"/>
      <c r="LHT81" s="876"/>
      <c r="LHU81" s="876"/>
      <c r="LHV81" s="876"/>
      <c r="LHW81" s="876"/>
      <c r="LHX81" s="876"/>
      <c r="LHY81" s="876"/>
      <c r="LHZ81" s="876"/>
      <c r="LIA81" s="876"/>
      <c r="LIB81" s="876"/>
      <c r="LIC81" s="876"/>
      <c r="LID81" s="876"/>
      <c r="LIE81" s="876"/>
      <c r="LIF81" s="876"/>
      <c r="LIG81" s="876"/>
      <c r="LIH81" s="876"/>
      <c r="LII81" s="876"/>
      <c r="LIJ81" s="876"/>
      <c r="LIK81" s="876"/>
      <c r="LIL81" s="876"/>
      <c r="LIM81" s="876"/>
      <c r="LIN81" s="876"/>
      <c r="LIO81" s="876"/>
      <c r="LIP81" s="876"/>
      <c r="LIQ81" s="876"/>
      <c r="LIR81" s="876"/>
      <c r="LIS81" s="876"/>
      <c r="LIT81" s="876"/>
      <c r="LIU81" s="876"/>
      <c r="LIV81" s="876"/>
      <c r="LIW81" s="876"/>
      <c r="LIX81" s="876"/>
      <c r="LIY81" s="876"/>
      <c r="LIZ81" s="876"/>
      <c r="LJA81" s="876"/>
      <c r="LJB81" s="876"/>
      <c r="LJC81" s="876"/>
      <c r="LJD81" s="876"/>
      <c r="LJE81" s="876"/>
      <c r="LJF81" s="876"/>
      <c r="LJG81" s="876"/>
      <c r="LJH81" s="876"/>
      <c r="LJI81" s="876"/>
      <c r="LJJ81" s="876"/>
      <c r="LJK81" s="876"/>
      <c r="LJL81" s="876"/>
      <c r="LJM81" s="876"/>
      <c r="LJN81" s="876"/>
      <c r="LJO81" s="876"/>
      <c r="LJP81" s="876"/>
      <c r="LJQ81" s="876"/>
      <c r="LJR81" s="876"/>
      <c r="LJS81" s="876"/>
      <c r="LJT81" s="876"/>
      <c r="LJU81" s="876"/>
      <c r="LJV81" s="876"/>
      <c r="LJW81" s="876"/>
      <c r="LJX81" s="876"/>
      <c r="LJY81" s="876"/>
      <c r="LJZ81" s="876"/>
      <c r="LKA81" s="876"/>
      <c r="LKB81" s="876"/>
      <c r="LKC81" s="876"/>
      <c r="LKD81" s="876"/>
      <c r="LKE81" s="876"/>
      <c r="LKF81" s="876"/>
      <c r="LKG81" s="876"/>
      <c r="LKH81" s="876"/>
      <c r="LKI81" s="876"/>
      <c r="LKJ81" s="876"/>
      <c r="LKK81" s="876"/>
      <c r="LKL81" s="876"/>
      <c r="LKM81" s="876"/>
      <c r="LKN81" s="876"/>
      <c r="LKO81" s="876"/>
      <c r="LKP81" s="876"/>
      <c r="LKQ81" s="876"/>
      <c r="LKR81" s="876"/>
      <c r="LKS81" s="876"/>
      <c r="LKT81" s="876"/>
      <c r="LKU81" s="876"/>
      <c r="LKV81" s="876"/>
      <c r="LKW81" s="876"/>
      <c r="LKX81" s="876"/>
      <c r="LKY81" s="876"/>
      <c r="LKZ81" s="876"/>
      <c r="LLA81" s="876"/>
      <c r="LLB81" s="876"/>
      <c r="LLC81" s="876"/>
      <c r="LLD81" s="876"/>
      <c r="LLE81" s="876"/>
      <c r="LLF81" s="876"/>
      <c r="LLG81" s="876"/>
      <c r="LLH81" s="876"/>
      <c r="LLI81" s="876"/>
      <c r="LLJ81" s="876"/>
      <c r="LLK81" s="876"/>
      <c r="LLL81" s="876"/>
      <c r="LLM81" s="876"/>
      <c r="LLN81" s="876"/>
      <c r="LLO81" s="876"/>
      <c r="LLP81" s="876"/>
      <c r="LLQ81" s="876"/>
      <c r="LLR81" s="876"/>
      <c r="LLS81" s="876"/>
      <c r="LLT81" s="876"/>
      <c r="LLU81" s="876"/>
      <c r="LLV81" s="876"/>
      <c r="LLW81" s="876"/>
      <c r="LLX81" s="876"/>
      <c r="LLY81" s="876"/>
      <c r="LLZ81" s="876"/>
      <c r="LMA81" s="876"/>
      <c r="LMB81" s="876"/>
      <c r="LMC81" s="876"/>
      <c r="LMD81" s="876"/>
      <c r="LME81" s="876"/>
      <c r="LMF81" s="876"/>
      <c r="LMG81" s="876"/>
      <c r="LMH81" s="876"/>
      <c r="LMI81" s="876"/>
      <c r="LMJ81" s="876"/>
      <c r="LMK81" s="876"/>
      <c r="LML81" s="876"/>
      <c r="LMM81" s="876"/>
      <c r="LMN81" s="876"/>
      <c r="LMO81" s="876"/>
      <c r="LMP81" s="876"/>
      <c r="LMQ81" s="876"/>
      <c r="LMR81" s="876"/>
      <c r="LMS81" s="876"/>
      <c r="LMT81" s="876"/>
      <c r="LMU81" s="876"/>
      <c r="LMV81" s="876"/>
      <c r="LMW81" s="876"/>
      <c r="LMX81" s="876"/>
      <c r="LMY81" s="876"/>
      <c r="LMZ81" s="876"/>
      <c r="LNA81" s="876"/>
      <c r="LNB81" s="876"/>
      <c r="LNC81" s="876"/>
      <c r="LND81" s="876"/>
      <c r="LNE81" s="876"/>
      <c r="LNF81" s="876"/>
      <c r="LNG81" s="876"/>
      <c r="LNH81" s="876"/>
      <c r="LNI81" s="876"/>
      <c r="LNJ81" s="876"/>
      <c r="LNK81" s="876"/>
      <c r="LNL81" s="876"/>
      <c r="LNM81" s="876"/>
      <c r="LNN81" s="876"/>
      <c r="LNO81" s="876"/>
      <c r="LNP81" s="876"/>
      <c r="LNQ81" s="876"/>
      <c r="LNR81" s="876"/>
      <c r="LNS81" s="876"/>
      <c r="LNT81" s="876"/>
      <c r="LNU81" s="876"/>
      <c r="LNV81" s="876"/>
      <c r="LNW81" s="876"/>
      <c r="LNX81" s="876"/>
      <c r="LNY81" s="876"/>
      <c r="LNZ81" s="876"/>
      <c r="LOA81" s="876"/>
      <c r="LOB81" s="876"/>
      <c r="LOC81" s="876"/>
      <c r="LOD81" s="876"/>
      <c r="LOE81" s="876"/>
      <c r="LOF81" s="876"/>
      <c r="LOG81" s="876"/>
      <c r="LOH81" s="876"/>
      <c r="LOI81" s="876"/>
      <c r="LOJ81" s="876"/>
      <c r="LOK81" s="876"/>
      <c r="LOL81" s="876"/>
      <c r="LOM81" s="876"/>
      <c r="LON81" s="876"/>
      <c r="LOO81" s="876"/>
      <c r="LOP81" s="876"/>
      <c r="LOQ81" s="876"/>
      <c r="LOR81" s="876"/>
      <c r="LOS81" s="876"/>
      <c r="LOT81" s="876"/>
      <c r="LOU81" s="876"/>
      <c r="LOV81" s="876"/>
      <c r="LOW81" s="876"/>
      <c r="LOX81" s="876"/>
      <c r="LOY81" s="876"/>
      <c r="LOZ81" s="876"/>
      <c r="LPA81" s="876"/>
      <c r="LPB81" s="876"/>
      <c r="LPC81" s="876"/>
      <c r="LPD81" s="876"/>
      <c r="LPE81" s="876"/>
      <c r="LPF81" s="876"/>
      <c r="LPG81" s="876"/>
      <c r="LPH81" s="876"/>
      <c r="LPI81" s="876"/>
      <c r="LPJ81" s="876"/>
      <c r="LPK81" s="876"/>
      <c r="LPL81" s="876"/>
      <c r="LPM81" s="876"/>
      <c r="LPN81" s="876"/>
      <c r="LPO81" s="876"/>
      <c r="LPP81" s="876"/>
      <c r="LPQ81" s="876"/>
      <c r="LPR81" s="876"/>
      <c r="LPS81" s="876"/>
      <c r="LPT81" s="876"/>
      <c r="LPU81" s="876"/>
      <c r="LPV81" s="876"/>
      <c r="LPW81" s="876"/>
      <c r="LPX81" s="876"/>
      <c r="LPY81" s="876"/>
      <c r="LPZ81" s="876"/>
      <c r="LQA81" s="876"/>
      <c r="LQB81" s="876"/>
      <c r="LQC81" s="876"/>
      <c r="LQD81" s="876"/>
      <c r="LQE81" s="876"/>
      <c r="LQF81" s="876"/>
      <c r="LQG81" s="876"/>
      <c r="LQH81" s="876"/>
      <c r="LQI81" s="876"/>
      <c r="LQJ81" s="876"/>
      <c r="LQK81" s="876"/>
      <c r="LQL81" s="876"/>
      <c r="LQM81" s="876"/>
      <c r="LQN81" s="876"/>
      <c r="LQO81" s="876"/>
      <c r="LQP81" s="876"/>
      <c r="LQQ81" s="876"/>
      <c r="LQR81" s="876"/>
      <c r="LQS81" s="876"/>
      <c r="LQT81" s="876"/>
      <c r="LQU81" s="876"/>
      <c r="LQV81" s="876"/>
      <c r="LQW81" s="876"/>
      <c r="LQX81" s="876"/>
      <c r="LQY81" s="876"/>
      <c r="LQZ81" s="876"/>
      <c r="LRA81" s="876"/>
      <c r="LRB81" s="876"/>
      <c r="LRC81" s="876"/>
      <c r="LRD81" s="876"/>
      <c r="LRE81" s="876"/>
      <c r="LRF81" s="876"/>
      <c r="LRG81" s="876"/>
      <c r="LRH81" s="876"/>
      <c r="LRI81" s="876"/>
      <c r="LRJ81" s="876"/>
      <c r="LRK81" s="876"/>
      <c r="LRL81" s="876"/>
      <c r="LRM81" s="876"/>
      <c r="LRN81" s="876"/>
      <c r="LRO81" s="876"/>
      <c r="LRP81" s="876"/>
      <c r="LRQ81" s="876"/>
      <c r="LRR81" s="876"/>
      <c r="LRS81" s="876"/>
      <c r="LRT81" s="876"/>
      <c r="LRU81" s="876"/>
      <c r="LRV81" s="876"/>
      <c r="LRW81" s="876"/>
      <c r="LRX81" s="876"/>
      <c r="LRY81" s="876"/>
      <c r="LRZ81" s="876"/>
      <c r="LSA81" s="876"/>
      <c r="LSB81" s="876"/>
      <c r="LSC81" s="876"/>
      <c r="LSD81" s="876"/>
      <c r="LSE81" s="876"/>
      <c r="LSF81" s="876"/>
      <c r="LSG81" s="876"/>
      <c r="LSH81" s="876"/>
      <c r="LSI81" s="876"/>
      <c r="LSJ81" s="876"/>
      <c r="LSK81" s="876"/>
      <c r="LSL81" s="876"/>
      <c r="LSM81" s="876"/>
      <c r="LSN81" s="876"/>
      <c r="LSO81" s="876"/>
      <c r="LSP81" s="876"/>
      <c r="LSQ81" s="876"/>
      <c r="LSR81" s="876"/>
      <c r="LSS81" s="876"/>
      <c r="LST81" s="876"/>
      <c r="LSU81" s="876"/>
      <c r="LSV81" s="876"/>
      <c r="LSW81" s="876"/>
      <c r="LSX81" s="876"/>
      <c r="LSY81" s="876"/>
      <c r="LSZ81" s="876"/>
      <c r="LTA81" s="876"/>
      <c r="LTB81" s="876"/>
      <c r="LTC81" s="876"/>
      <c r="LTD81" s="876"/>
      <c r="LTE81" s="876"/>
      <c r="LTF81" s="876"/>
      <c r="LTG81" s="876"/>
      <c r="LTH81" s="876"/>
      <c r="LTI81" s="876"/>
      <c r="LTJ81" s="876"/>
      <c r="LTK81" s="876"/>
      <c r="LTL81" s="876"/>
      <c r="LTM81" s="876"/>
      <c r="LTN81" s="876"/>
      <c r="LTO81" s="876"/>
      <c r="LTP81" s="876"/>
      <c r="LTQ81" s="876"/>
      <c r="LTR81" s="876"/>
      <c r="LTS81" s="876"/>
      <c r="LTT81" s="876"/>
      <c r="LTU81" s="876"/>
      <c r="LTV81" s="876"/>
      <c r="LTW81" s="876"/>
      <c r="LTX81" s="876"/>
      <c r="LTY81" s="876"/>
      <c r="LTZ81" s="876"/>
      <c r="LUA81" s="876"/>
      <c r="LUB81" s="876"/>
      <c r="LUC81" s="876"/>
      <c r="LUD81" s="876"/>
      <c r="LUE81" s="876"/>
      <c r="LUF81" s="876"/>
      <c r="LUG81" s="876"/>
      <c r="LUH81" s="876"/>
      <c r="LUI81" s="876"/>
      <c r="LUJ81" s="876"/>
      <c r="LUK81" s="876"/>
      <c r="LUL81" s="876"/>
      <c r="LUM81" s="876"/>
      <c r="LUN81" s="876"/>
      <c r="LUO81" s="876"/>
      <c r="LUP81" s="876"/>
      <c r="LUQ81" s="876"/>
      <c r="LUR81" s="876"/>
      <c r="LUS81" s="876"/>
      <c r="LUT81" s="876"/>
      <c r="LUU81" s="876"/>
      <c r="LUV81" s="876"/>
      <c r="LUW81" s="876"/>
      <c r="LUX81" s="876"/>
      <c r="LUY81" s="876"/>
      <c r="LUZ81" s="876"/>
      <c r="LVA81" s="876"/>
      <c r="LVB81" s="876"/>
      <c r="LVC81" s="876"/>
      <c r="LVD81" s="876"/>
      <c r="LVE81" s="876"/>
      <c r="LVF81" s="876"/>
      <c r="LVG81" s="876"/>
      <c r="LVH81" s="876"/>
      <c r="LVI81" s="876"/>
      <c r="LVJ81" s="876"/>
      <c r="LVK81" s="876"/>
      <c r="LVL81" s="876"/>
      <c r="LVM81" s="876"/>
      <c r="LVN81" s="876"/>
      <c r="LVO81" s="876"/>
      <c r="LVP81" s="876"/>
      <c r="LVQ81" s="876"/>
      <c r="LVR81" s="876"/>
      <c r="LVS81" s="876"/>
      <c r="LVT81" s="876"/>
      <c r="LVU81" s="876"/>
      <c r="LVV81" s="876"/>
      <c r="LVW81" s="876"/>
      <c r="LVX81" s="876"/>
      <c r="LVY81" s="876"/>
      <c r="LVZ81" s="876"/>
      <c r="LWA81" s="876"/>
      <c r="LWB81" s="876"/>
      <c r="LWC81" s="876"/>
      <c r="LWD81" s="876"/>
      <c r="LWE81" s="876"/>
      <c r="LWF81" s="876"/>
      <c r="LWG81" s="876"/>
      <c r="LWH81" s="876"/>
      <c r="LWI81" s="876"/>
      <c r="LWJ81" s="876"/>
      <c r="LWK81" s="876"/>
      <c r="LWL81" s="876"/>
      <c r="LWM81" s="876"/>
      <c r="LWN81" s="876"/>
      <c r="LWO81" s="876"/>
      <c r="LWP81" s="876"/>
      <c r="LWQ81" s="876"/>
      <c r="LWR81" s="876"/>
      <c r="LWS81" s="876"/>
      <c r="LWT81" s="876"/>
      <c r="LWU81" s="876"/>
      <c r="LWV81" s="876"/>
      <c r="LWW81" s="876"/>
      <c r="LWX81" s="876"/>
      <c r="LWY81" s="876"/>
      <c r="LWZ81" s="876"/>
      <c r="LXA81" s="876"/>
      <c r="LXB81" s="876"/>
      <c r="LXC81" s="876"/>
      <c r="LXD81" s="876"/>
      <c r="LXE81" s="876"/>
      <c r="LXF81" s="876"/>
      <c r="LXG81" s="876"/>
      <c r="LXH81" s="876"/>
      <c r="LXI81" s="876"/>
      <c r="LXJ81" s="876"/>
      <c r="LXK81" s="876"/>
      <c r="LXL81" s="876"/>
      <c r="LXM81" s="876"/>
      <c r="LXN81" s="876"/>
      <c r="LXO81" s="876"/>
      <c r="LXP81" s="876"/>
      <c r="LXQ81" s="876"/>
      <c r="LXR81" s="876"/>
      <c r="LXS81" s="876"/>
      <c r="LXT81" s="876"/>
      <c r="LXU81" s="876"/>
      <c r="LXV81" s="876"/>
      <c r="LXW81" s="876"/>
      <c r="LXX81" s="876"/>
      <c r="LXY81" s="876"/>
      <c r="LXZ81" s="876"/>
      <c r="LYA81" s="876"/>
      <c r="LYB81" s="876"/>
      <c r="LYC81" s="876"/>
      <c r="LYD81" s="876"/>
      <c r="LYE81" s="876"/>
      <c r="LYF81" s="876"/>
      <c r="LYG81" s="876"/>
      <c r="LYH81" s="876"/>
      <c r="LYI81" s="876"/>
      <c r="LYJ81" s="876"/>
      <c r="LYK81" s="876"/>
      <c r="LYL81" s="876"/>
      <c r="LYM81" s="876"/>
      <c r="LYN81" s="876"/>
      <c r="LYO81" s="876"/>
      <c r="LYP81" s="876"/>
      <c r="LYQ81" s="876"/>
      <c r="LYR81" s="876"/>
      <c r="LYS81" s="876"/>
      <c r="LYT81" s="876"/>
      <c r="LYU81" s="876"/>
      <c r="LYV81" s="876"/>
      <c r="LYW81" s="876"/>
      <c r="LYX81" s="876"/>
      <c r="LYY81" s="876"/>
      <c r="LYZ81" s="876"/>
      <c r="LZA81" s="876"/>
      <c r="LZB81" s="876"/>
      <c r="LZC81" s="876"/>
      <c r="LZD81" s="876"/>
      <c r="LZE81" s="876"/>
      <c r="LZF81" s="876"/>
      <c r="LZG81" s="876"/>
      <c r="LZH81" s="876"/>
      <c r="LZI81" s="876"/>
      <c r="LZJ81" s="876"/>
      <c r="LZK81" s="876"/>
      <c r="LZL81" s="876"/>
      <c r="LZM81" s="876"/>
      <c r="LZN81" s="876"/>
      <c r="LZO81" s="876"/>
      <c r="LZP81" s="876"/>
      <c r="LZQ81" s="876"/>
      <c r="LZR81" s="876"/>
      <c r="LZS81" s="876"/>
      <c r="LZT81" s="876"/>
      <c r="LZU81" s="876"/>
      <c r="LZV81" s="876"/>
      <c r="LZW81" s="876"/>
      <c r="LZX81" s="876"/>
      <c r="LZY81" s="876"/>
      <c r="LZZ81" s="876"/>
      <c r="MAA81" s="876"/>
      <c r="MAB81" s="876"/>
      <c r="MAC81" s="876"/>
      <c r="MAD81" s="876"/>
      <c r="MAE81" s="876"/>
      <c r="MAF81" s="876"/>
      <c r="MAG81" s="876"/>
      <c r="MAH81" s="876"/>
      <c r="MAI81" s="876"/>
      <c r="MAJ81" s="876"/>
      <c r="MAK81" s="876"/>
      <c r="MAL81" s="876"/>
      <c r="MAM81" s="876"/>
      <c r="MAN81" s="876"/>
      <c r="MAO81" s="876"/>
      <c r="MAP81" s="876"/>
      <c r="MAQ81" s="876"/>
      <c r="MAR81" s="876"/>
      <c r="MAS81" s="876"/>
      <c r="MAT81" s="876"/>
      <c r="MAU81" s="876"/>
      <c r="MAV81" s="876"/>
      <c r="MAW81" s="876"/>
      <c r="MAX81" s="876"/>
      <c r="MAY81" s="876"/>
      <c r="MAZ81" s="876"/>
      <c r="MBA81" s="876"/>
      <c r="MBB81" s="876"/>
      <c r="MBC81" s="876"/>
      <c r="MBD81" s="876"/>
      <c r="MBE81" s="876"/>
      <c r="MBF81" s="876"/>
      <c r="MBG81" s="876"/>
      <c r="MBH81" s="876"/>
      <c r="MBI81" s="876"/>
      <c r="MBJ81" s="876"/>
      <c r="MBK81" s="876"/>
      <c r="MBL81" s="876"/>
      <c r="MBM81" s="876"/>
      <c r="MBN81" s="876"/>
      <c r="MBO81" s="876"/>
      <c r="MBP81" s="876"/>
      <c r="MBQ81" s="876"/>
      <c r="MBR81" s="876"/>
      <c r="MBS81" s="876"/>
      <c r="MBT81" s="876"/>
      <c r="MBU81" s="876"/>
      <c r="MBV81" s="876"/>
      <c r="MBW81" s="876"/>
      <c r="MBX81" s="876"/>
      <c r="MBY81" s="876"/>
      <c r="MBZ81" s="876"/>
      <c r="MCA81" s="876"/>
      <c r="MCB81" s="876"/>
      <c r="MCC81" s="876"/>
      <c r="MCD81" s="876"/>
      <c r="MCE81" s="876"/>
      <c r="MCF81" s="876"/>
      <c r="MCG81" s="876"/>
      <c r="MCH81" s="876"/>
      <c r="MCI81" s="876"/>
      <c r="MCJ81" s="876"/>
      <c r="MCK81" s="876"/>
      <c r="MCL81" s="876"/>
      <c r="MCM81" s="876"/>
      <c r="MCN81" s="876"/>
      <c r="MCO81" s="876"/>
      <c r="MCP81" s="876"/>
      <c r="MCQ81" s="876"/>
      <c r="MCR81" s="876"/>
      <c r="MCS81" s="876"/>
      <c r="MCT81" s="876"/>
      <c r="MCU81" s="876"/>
      <c r="MCV81" s="876"/>
      <c r="MCW81" s="876"/>
      <c r="MCX81" s="876"/>
      <c r="MCY81" s="876"/>
      <c r="MCZ81" s="876"/>
      <c r="MDA81" s="876"/>
      <c r="MDB81" s="876"/>
      <c r="MDC81" s="876"/>
      <c r="MDD81" s="876"/>
      <c r="MDE81" s="876"/>
      <c r="MDF81" s="876"/>
      <c r="MDG81" s="876"/>
      <c r="MDH81" s="876"/>
      <c r="MDI81" s="876"/>
      <c r="MDJ81" s="876"/>
      <c r="MDK81" s="876"/>
      <c r="MDL81" s="876"/>
      <c r="MDM81" s="876"/>
      <c r="MDN81" s="876"/>
      <c r="MDO81" s="876"/>
      <c r="MDP81" s="876"/>
      <c r="MDQ81" s="876"/>
      <c r="MDR81" s="876"/>
      <c r="MDS81" s="876"/>
      <c r="MDT81" s="876"/>
      <c r="MDU81" s="876"/>
      <c r="MDV81" s="876"/>
      <c r="MDW81" s="876"/>
      <c r="MDX81" s="876"/>
      <c r="MDY81" s="876"/>
      <c r="MDZ81" s="876"/>
      <c r="MEA81" s="876"/>
      <c r="MEB81" s="876"/>
      <c r="MEC81" s="876"/>
      <c r="MED81" s="876"/>
      <c r="MEE81" s="876"/>
      <c r="MEF81" s="876"/>
      <c r="MEG81" s="876"/>
      <c r="MEH81" s="876"/>
      <c r="MEI81" s="876"/>
      <c r="MEJ81" s="876"/>
      <c r="MEK81" s="876"/>
      <c r="MEL81" s="876"/>
      <c r="MEM81" s="876"/>
      <c r="MEN81" s="876"/>
      <c r="MEO81" s="876"/>
      <c r="MEP81" s="876"/>
      <c r="MEQ81" s="876"/>
      <c r="MER81" s="876"/>
      <c r="MES81" s="876"/>
      <c r="MET81" s="876"/>
      <c r="MEU81" s="876"/>
      <c r="MEV81" s="876"/>
      <c r="MEW81" s="876"/>
      <c r="MEX81" s="876"/>
      <c r="MEY81" s="876"/>
      <c r="MEZ81" s="876"/>
      <c r="MFA81" s="876"/>
      <c r="MFB81" s="876"/>
      <c r="MFC81" s="876"/>
      <c r="MFD81" s="876"/>
      <c r="MFE81" s="876"/>
      <c r="MFF81" s="876"/>
      <c r="MFG81" s="876"/>
      <c r="MFH81" s="876"/>
      <c r="MFI81" s="876"/>
      <c r="MFJ81" s="876"/>
      <c r="MFK81" s="876"/>
      <c r="MFL81" s="876"/>
      <c r="MFM81" s="876"/>
      <c r="MFN81" s="876"/>
      <c r="MFO81" s="876"/>
      <c r="MFP81" s="876"/>
      <c r="MFQ81" s="876"/>
      <c r="MFR81" s="876"/>
      <c r="MFS81" s="876"/>
      <c r="MFT81" s="876"/>
      <c r="MFU81" s="876"/>
      <c r="MFV81" s="876"/>
      <c r="MFW81" s="876"/>
      <c r="MFX81" s="876"/>
      <c r="MFY81" s="876"/>
      <c r="MFZ81" s="876"/>
      <c r="MGA81" s="876"/>
      <c r="MGB81" s="876"/>
      <c r="MGC81" s="876"/>
      <c r="MGD81" s="876"/>
      <c r="MGE81" s="876"/>
      <c r="MGF81" s="876"/>
      <c r="MGG81" s="876"/>
      <c r="MGH81" s="876"/>
      <c r="MGI81" s="876"/>
      <c r="MGJ81" s="876"/>
      <c r="MGK81" s="876"/>
      <c r="MGL81" s="876"/>
      <c r="MGM81" s="876"/>
      <c r="MGN81" s="876"/>
      <c r="MGO81" s="876"/>
      <c r="MGP81" s="876"/>
      <c r="MGQ81" s="876"/>
      <c r="MGR81" s="876"/>
      <c r="MGS81" s="876"/>
      <c r="MGT81" s="876"/>
      <c r="MGU81" s="876"/>
      <c r="MGV81" s="876"/>
      <c r="MGW81" s="876"/>
      <c r="MGX81" s="876"/>
      <c r="MGY81" s="876"/>
      <c r="MGZ81" s="876"/>
      <c r="MHA81" s="876"/>
      <c r="MHB81" s="876"/>
      <c r="MHC81" s="876"/>
      <c r="MHD81" s="876"/>
      <c r="MHE81" s="876"/>
      <c r="MHF81" s="876"/>
      <c r="MHG81" s="876"/>
      <c r="MHH81" s="876"/>
      <c r="MHI81" s="876"/>
      <c r="MHJ81" s="876"/>
      <c r="MHK81" s="876"/>
      <c r="MHL81" s="876"/>
      <c r="MHM81" s="876"/>
      <c r="MHN81" s="876"/>
      <c r="MHO81" s="876"/>
      <c r="MHP81" s="876"/>
      <c r="MHQ81" s="876"/>
      <c r="MHR81" s="876"/>
      <c r="MHS81" s="876"/>
      <c r="MHT81" s="876"/>
      <c r="MHU81" s="876"/>
      <c r="MHV81" s="876"/>
      <c r="MHW81" s="876"/>
      <c r="MHX81" s="876"/>
      <c r="MHY81" s="876"/>
      <c r="MHZ81" s="876"/>
      <c r="MIA81" s="876"/>
      <c r="MIB81" s="876"/>
      <c r="MIC81" s="876"/>
      <c r="MID81" s="876"/>
      <c r="MIE81" s="876"/>
      <c r="MIF81" s="876"/>
      <c r="MIG81" s="876"/>
      <c r="MIH81" s="876"/>
      <c r="MII81" s="876"/>
      <c r="MIJ81" s="876"/>
      <c r="MIK81" s="876"/>
      <c r="MIL81" s="876"/>
      <c r="MIM81" s="876"/>
      <c r="MIN81" s="876"/>
      <c r="MIO81" s="876"/>
      <c r="MIP81" s="876"/>
      <c r="MIQ81" s="876"/>
      <c r="MIR81" s="876"/>
      <c r="MIS81" s="876"/>
      <c r="MIT81" s="876"/>
      <c r="MIU81" s="876"/>
      <c r="MIV81" s="876"/>
      <c r="MIW81" s="876"/>
      <c r="MIX81" s="876"/>
      <c r="MIY81" s="876"/>
      <c r="MIZ81" s="876"/>
      <c r="MJA81" s="876"/>
      <c r="MJB81" s="876"/>
      <c r="MJC81" s="876"/>
      <c r="MJD81" s="876"/>
      <c r="MJE81" s="876"/>
      <c r="MJF81" s="876"/>
      <c r="MJG81" s="876"/>
      <c r="MJH81" s="876"/>
      <c r="MJI81" s="876"/>
      <c r="MJJ81" s="876"/>
      <c r="MJK81" s="876"/>
      <c r="MJL81" s="876"/>
      <c r="MJM81" s="876"/>
      <c r="MJN81" s="876"/>
      <c r="MJO81" s="876"/>
      <c r="MJP81" s="876"/>
      <c r="MJQ81" s="876"/>
      <c r="MJR81" s="876"/>
      <c r="MJS81" s="876"/>
      <c r="MJT81" s="876"/>
      <c r="MJU81" s="876"/>
      <c r="MJV81" s="876"/>
      <c r="MJW81" s="876"/>
      <c r="MJX81" s="876"/>
      <c r="MJY81" s="876"/>
      <c r="MJZ81" s="876"/>
      <c r="MKA81" s="876"/>
      <c r="MKB81" s="876"/>
      <c r="MKC81" s="876"/>
      <c r="MKD81" s="876"/>
      <c r="MKE81" s="876"/>
      <c r="MKF81" s="876"/>
      <c r="MKG81" s="876"/>
      <c r="MKH81" s="876"/>
      <c r="MKI81" s="876"/>
      <c r="MKJ81" s="876"/>
      <c r="MKK81" s="876"/>
      <c r="MKL81" s="876"/>
      <c r="MKM81" s="876"/>
      <c r="MKN81" s="876"/>
      <c r="MKO81" s="876"/>
      <c r="MKP81" s="876"/>
      <c r="MKQ81" s="876"/>
      <c r="MKR81" s="876"/>
      <c r="MKS81" s="876"/>
      <c r="MKT81" s="876"/>
      <c r="MKU81" s="876"/>
      <c r="MKV81" s="876"/>
      <c r="MKW81" s="876"/>
      <c r="MKX81" s="876"/>
      <c r="MKY81" s="876"/>
      <c r="MKZ81" s="876"/>
      <c r="MLA81" s="876"/>
      <c r="MLB81" s="876"/>
      <c r="MLC81" s="876"/>
      <c r="MLD81" s="876"/>
      <c r="MLE81" s="876"/>
      <c r="MLF81" s="876"/>
      <c r="MLG81" s="876"/>
      <c r="MLH81" s="876"/>
      <c r="MLI81" s="876"/>
      <c r="MLJ81" s="876"/>
      <c r="MLK81" s="876"/>
      <c r="MLL81" s="876"/>
      <c r="MLM81" s="876"/>
      <c r="MLN81" s="876"/>
      <c r="MLO81" s="876"/>
      <c r="MLP81" s="876"/>
      <c r="MLQ81" s="876"/>
      <c r="MLR81" s="876"/>
      <c r="MLS81" s="876"/>
      <c r="MLT81" s="876"/>
      <c r="MLU81" s="876"/>
      <c r="MLV81" s="876"/>
      <c r="MLW81" s="876"/>
      <c r="MLX81" s="876"/>
      <c r="MLY81" s="876"/>
      <c r="MLZ81" s="876"/>
      <c r="MMA81" s="876"/>
      <c r="MMB81" s="876"/>
      <c r="MMC81" s="876"/>
      <c r="MMD81" s="876"/>
      <c r="MME81" s="876"/>
      <c r="MMF81" s="876"/>
      <c r="MMG81" s="876"/>
      <c r="MMH81" s="876"/>
      <c r="MMI81" s="876"/>
      <c r="MMJ81" s="876"/>
      <c r="MMK81" s="876"/>
      <c r="MML81" s="876"/>
      <c r="MMM81" s="876"/>
      <c r="MMN81" s="876"/>
      <c r="MMO81" s="876"/>
      <c r="MMP81" s="876"/>
      <c r="MMQ81" s="876"/>
      <c r="MMR81" s="876"/>
      <c r="MMS81" s="876"/>
      <c r="MMT81" s="876"/>
      <c r="MMU81" s="876"/>
      <c r="MMV81" s="876"/>
      <c r="MMW81" s="876"/>
      <c r="MMX81" s="876"/>
      <c r="MMY81" s="876"/>
      <c r="MMZ81" s="876"/>
      <c r="MNA81" s="876"/>
      <c r="MNB81" s="876"/>
      <c r="MNC81" s="876"/>
      <c r="MND81" s="876"/>
      <c r="MNE81" s="876"/>
      <c r="MNF81" s="876"/>
      <c r="MNG81" s="876"/>
      <c r="MNH81" s="876"/>
      <c r="MNI81" s="876"/>
      <c r="MNJ81" s="876"/>
      <c r="MNK81" s="876"/>
      <c r="MNL81" s="876"/>
      <c r="MNM81" s="876"/>
      <c r="MNN81" s="876"/>
      <c r="MNO81" s="876"/>
      <c r="MNP81" s="876"/>
      <c r="MNQ81" s="876"/>
      <c r="MNR81" s="876"/>
      <c r="MNS81" s="876"/>
      <c r="MNT81" s="876"/>
      <c r="MNU81" s="876"/>
      <c r="MNV81" s="876"/>
      <c r="MNW81" s="876"/>
      <c r="MNX81" s="876"/>
      <c r="MNY81" s="876"/>
      <c r="MNZ81" s="876"/>
      <c r="MOA81" s="876"/>
      <c r="MOB81" s="876"/>
      <c r="MOC81" s="876"/>
      <c r="MOD81" s="876"/>
      <c r="MOE81" s="876"/>
      <c r="MOF81" s="876"/>
      <c r="MOG81" s="876"/>
      <c r="MOH81" s="876"/>
      <c r="MOI81" s="876"/>
      <c r="MOJ81" s="876"/>
      <c r="MOK81" s="876"/>
      <c r="MOL81" s="876"/>
      <c r="MOM81" s="876"/>
      <c r="MON81" s="876"/>
      <c r="MOO81" s="876"/>
      <c r="MOP81" s="876"/>
      <c r="MOQ81" s="876"/>
      <c r="MOR81" s="876"/>
      <c r="MOS81" s="876"/>
      <c r="MOT81" s="876"/>
      <c r="MOU81" s="876"/>
      <c r="MOV81" s="876"/>
      <c r="MOW81" s="876"/>
      <c r="MOX81" s="876"/>
      <c r="MOY81" s="876"/>
      <c r="MOZ81" s="876"/>
      <c r="MPA81" s="876"/>
      <c r="MPB81" s="876"/>
      <c r="MPC81" s="876"/>
      <c r="MPD81" s="876"/>
      <c r="MPE81" s="876"/>
      <c r="MPF81" s="876"/>
      <c r="MPG81" s="876"/>
      <c r="MPH81" s="876"/>
      <c r="MPI81" s="876"/>
      <c r="MPJ81" s="876"/>
      <c r="MPK81" s="876"/>
      <c r="MPL81" s="876"/>
      <c r="MPM81" s="876"/>
      <c r="MPN81" s="876"/>
      <c r="MPO81" s="876"/>
      <c r="MPP81" s="876"/>
      <c r="MPQ81" s="876"/>
      <c r="MPR81" s="876"/>
      <c r="MPS81" s="876"/>
      <c r="MPT81" s="876"/>
      <c r="MPU81" s="876"/>
      <c r="MPV81" s="876"/>
      <c r="MPW81" s="876"/>
      <c r="MPX81" s="876"/>
      <c r="MPY81" s="876"/>
      <c r="MPZ81" s="876"/>
      <c r="MQA81" s="876"/>
      <c r="MQB81" s="876"/>
      <c r="MQC81" s="876"/>
      <c r="MQD81" s="876"/>
      <c r="MQE81" s="876"/>
      <c r="MQF81" s="876"/>
      <c r="MQG81" s="876"/>
      <c r="MQH81" s="876"/>
      <c r="MQI81" s="876"/>
      <c r="MQJ81" s="876"/>
      <c r="MQK81" s="876"/>
      <c r="MQL81" s="876"/>
      <c r="MQM81" s="876"/>
      <c r="MQN81" s="876"/>
      <c r="MQO81" s="876"/>
      <c r="MQP81" s="876"/>
      <c r="MQQ81" s="876"/>
      <c r="MQR81" s="876"/>
      <c r="MQS81" s="876"/>
      <c r="MQT81" s="876"/>
      <c r="MQU81" s="876"/>
      <c r="MQV81" s="876"/>
      <c r="MQW81" s="876"/>
      <c r="MQX81" s="876"/>
      <c r="MQY81" s="876"/>
      <c r="MQZ81" s="876"/>
      <c r="MRA81" s="876"/>
      <c r="MRB81" s="876"/>
      <c r="MRC81" s="876"/>
      <c r="MRD81" s="876"/>
      <c r="MRE81" s="876"/>
      <c r="MRF81" s="876"/>
      <c r="MRG81" s="876"/>
      <c r="MRH81" s="876"/>
      <c r="MRI81" s="876"/>
      <c r="MRJ81" s="876"/>
      <c r="MRK81" s="876"/>
      <c r="MRL81" s="876"/>
      <c r="MRM81" s="876"/>
      <c r="MRN81" s="876"/>
      <c r="MRO81" s="876"/>
      <c r="MRP81" s="876"/>
      <c r="MRQ81" s="876"/>
      <c r="MRR81" s="876"/>
      <c r="MRS81" s="876"/>
      <c r="MRT81" s="876"/>
      <c r="MRU81" s="876"/>
      <c r="MRV81" s="876"/>
      <c r="MRW81" s="876"/>
      <c r="MRX81" s="876"/>
      <c r="MRY81" s="876"/>
      <c r="MRZ81" s="876"/>
      <c r="MSA81" s="876"/>
      <c r="MSB81" s="876"/>
      <c r="MSC81" s="876"/>
      <c r="MSD81" s="876"/>
      <c r="MSE81" s="876"/>
      <c r="MSF81" s="876"/>
      <c r="MSG81" s="876"/>
      <c r="MSH81" s="876"/>
      <c r="MSI81" s="876"/>
      <c r="MSJ81" s="876"/>
      <c r="MSK81" s="876"/>
      <c r="MSL81" s="876"/>
      <c r="MSM81" s="876"/>
      <c r="MSN81" s="876"/>
      <c r="MSO81" s="876"/>
      <c r="MSP81" s="876"/>
      <c r="MSQ81" s="876"/>
      <c r="MSR81" s="876"/>
      <c r="MSS81" s="876"/>
      <c r="MST81" s="876"/>
      <c r="MSU81" s="876"/>
      <c r="MSV81" s="876"/>
      <c r="MSW81" s="876"/>
      <c r="MSX81" s="876"/>
      <c r="MSY81" s="876"/>
      <c r="MSZ81" s="876"/>
      <c r="MTA81" s="876"/>
      <c r="MTB81" s="876"/>
      <c r="MTC81" s="876"/>
      <c r="MTD81" s="876"/>
      <c r="MTE81" s="876"/>
      <c r="MTF81" s="876"/>
      <c r="MTG81" s="876"/>
      <c r="MTH81" s="876"/>
      <c r="MTI81" s="876"/>
      <c r="MTJ81" s="876"/>
      <c r="MTK81" s="876"/>
      <c r="MTL81" s="876"/>
      <c r="MTM81" s="876"/>
      <c r="MTN81" s="876"/>
      <c r="MTO81" s="876"/>
      <c r="MTP81" s="876"/>
      <c r="MTQ81" s="876"/>
      <c r="MTR81" s="876"/>
      <c r="MTS81" s="876"/>
      <c r="MTT81" s="876"/>
      <c r="MTU81" s="876"/>
      <c r="MTV81" s="876"/>
      <c r="MTW81" s="876"/>
      <c r="MTX81" s="876"/>
      <c r="MTY81" s="876"/>
      <c r="MTZ81" s="876"/>
      <c r="MUA81" s="876"/>
      <c r="MUB81" s="876"/>
      <c r="MUC81" s="876"/>
      <c r="MUD81" s="876"/>
      <c r="MUE81" s="876"/>
      <c r="MUF81" s="876"/>
      <c r="MUG81" s="876"/>
      <c r="MUH81" s="876"/>
      <c r="MUI81" s="876"/>
      <c r="MUJ81" s="876"/>
      <c r="MUK81" s="876"/>
      <c r="MUL81" s="876"/>
      <c r="MUM81" s="876"/>
      <c r="MUN81" s="876"/>
      <c r="MUO81" s="876"/>
      <c r="MUP81" s="876"/>
      <c r="MUQ81" s="876"/>
      <c r="MUR81" s="876"/>
      <c r="MUS81" s="876"/>
      <c r="MUT81" s="876"/>
      <c r="MUU81" s="876"/>
      <c r="MUV81" s="876"/>
      <c r="MUW81" s="876"/>
      <c r="MUX81" s="876"/>
      <c r="MUY81" s="876"/>
      <c r="MUZ81" s="876"/>
      <c r="MVA81" s="876"/>
      <c r="MVB81" s="876"/>
      <c r="MVC81" s="876"/>
      <c r="MVD81" s="876"/>
      <c r="MVE81" s="876"/>
      <c r="MVF81" s="876"/>
      <c r="MVG81" s="876"/>
      <c r="MVH81" s="876"/>
      <c r="MVI81" s="876"/>
      <c r="MVJ81" s="876"/>
      <c r="MVK81" s="876"/>
      <c r="MVL81" s="876"/>
      <c r="MVM81" s="876"/>
      <c r="MVN81" s="876"/>
      <c r="MVO81" s="876"/>
      <c r="MVP81" s="876"/>
      <c r="MVQ81" s="876"/>
      <c r="MVR81" s="876"/>
      <c r="MVS81" s="876"/>
      <c r="MVT81" s="876"/>
      <c r="MVU81" s="876"/>
      <c r="MVV81" s="876"/>
      <c r="MVW81" s="876"/>
      <c r="MVX81" s="876"/>
      <c r="MVY81" s="876"/>
      <c r="MVZ81" s="876"/>
      <c r="MWA81" s="876"/>
      <c r="MWB81" s="876"/>
      <c r="MWC81" s="876"/>
      <c r="MWD81" s="876"/>
      <c r="MWE81" s="876"/>
      <c r="MWF81" s="876"/>
      <c r="MWG81" s="876"/>
      <c r="MWH81" s="876"/>
      <c r="MWI81" s="876"/>
      <c r="MWJ81" s="876"/>
      <c r="MWK81" s="876"/>
      <c r="MWL81" s="876"/>
      <c r="MWM81" s="876"/>
      <c r="MWN81" s="876"/>
      <c r="MWO81" s="876"/>
      <c r="MWP81" s="876"/>
      <c r="MWQ81" s="876"/>
      <c r="MWR81" s="876"/>
      <c r="MWS81" s="876"/>
      <c r="MWT81" s="876"/>
      <c r="MWU81" s="876"/>
      <c r="MWV81" s="876"/>
      <c r="MWW81" s="876"/>
      <c r="MWX81" s="876"/>
      <c r="MWY81" s="876"/>
      <c r="MWZ81" s="876"/>
      <c r="MXA81" s="876"/>
      <c r="MXB81" s="876"/>
      <c r="MXC81" s="876"/>
      <c r="MXD81" s="876"/>
      <c r="MXE81" s="876"/>
      <c r="MXF81" s="876"/>
      <c r="MXG81" s="876"/>
      <c r="MXH81" s="876"/>
      <c r="MXI81" s="876"/>
      <c r="MXJ81" s="876"/>
      <c r="MXK81" s="876"/>
      <c r="MXL81" s="876"/>
      <c r="MXM81" s="876"/>
      <c r="MXN81" s="876"/>
      <c r="MXO81" s="876"/>
      <c r="MXP81" s="876"/>
      <c r="MXQ81" s="876"/>
      <c r="MXR81" s="876"/>
      <c r="MXS81" s="876"/>
      <c r="MXT81" s="876"/>
      <c r="MXU81" s="876"/>
      <c r="MXV81" s="876"/>
      <c r="MXW81" s="876"/>
      <c r="MXX81" s="876"/>
      <c r="MXY81" s="876"/>
      <c r="MXZ81" s="876"/>
      <c r="MYA81" s="876"/>
      <c r="MYB81" s="876"/>
      <c r="MYC81" s="876"/>
      <c r="MYD81" s="876"/>
      <c r="MYE81" s="876"/>
      <c r="MYF81" s="876"/>
      <c r="MYG81" s="876"/>
      <c r="MYH81" s="876"/>
      <c r="MYI81" s="876"/>
      <c r="MYJ81" s="876"/>
      <c r="MYK81" s="876"/>
      <c r="MYL81" s="876"/>
      <c r="MYM81" s="876"/>
      <c r="MYN81" s="876"/>
      <c r="MYO81" s="876"/>
      <c r="MYP81" s="876"/>
      <c r="MYQ81" s="876"/>
      <c r="MYR81" s="876"/>
      <c r="MYS81" s="876"/>
      <c r="MYT81" s="876"/>
      <c r="MYU81" s="876"/>
      <c r="MYV81" s="876"/>
      <c r="MYW81" s="876"/>
      <c r="MYX81" s="876"/>
      <c r="MYY81" s="876"/>
      <c r="MYZ81" s="876"/>
      <c r="MZA81" s="876"/>
      <c r="MZB81" s="876"/>
      <c r="MZC81" s="876"/>
      <c r="MZD81" s="876"/>
      <c r="MZE81" s="876"/>
      <c r="MZF81" s="876"/>
      <c r="MZG81" s="876"/>
      <c r="MZH81" s="876"/>
      <c r="MZI81" s="876"/>
      <c r="MZJ81" s="876"/>
      <c r="MZK81" s="876"/>
      <c r="MZL81" s="876"/>
      <c r="MZM81" s="876"/>
      <c r="MZN81" s="876"/>
      <c r="MZO81" s="876"/>
      <c r="MZP81" s="876"/>
      <c r="MZQ81" s="876"/>
      <c r="MZR81" s="876"/>
      <c r="MZS81" s="876"/>
      <c r="MZT81" s="876"/>
      <c r="MZU81" s="876"/>
      <c r="MZV81" s="876"/>
      <c r="MZW81" s="876"/>
      <c r="MZX81" s="876"/>
      <c r="MZY81" s="876"/>
      <c r="MZZ81" s="876"/>
      <c r="NAA81" s="876"/>
      <c r="NAB81" s="876"/>
      <c r="NAC81" s="876"/>
      <c r="NAD81" s="876"/>
      <c r="NAE81" s="876"/>
      <c r="NAF81" s="876"/>
      <c r="NAG81" s="876"/>
      <c r="NAH81" s="876"/>
      <c r="NAI81" s="876"/>
      <c r="NAJ81" s="876"/>
      <c r="NAK81" s="876"/>
      <c r="NAL81" s="876"/>
      <c r="NAM81" s="876"/>
      <c r="NAN81" s="876"/>
      <c r="NAO81" s="876"/>
      <c r="NAP81" s="876"/>
      <c r="NAQ81" s="876"/>
      <c r="NAR81" s="876"/>
      <c r="NAS81" s="876"/>
      <c r="NAT81" s="876"/>
      <c r="NAU81" s="876"/>
      <c r="NAV81" s="876"/>
      <c r="NAW81" s="876"/>
      <c r="NAX81" s="876"/>
      <c r="NAY81" s="876"/>
      <c r="NAZ81" s="876"/>
      <c r="NBA81" s="876"/>
      <c r="NBB81" s="876"/>
      <c r="NBC81" s="876"/>
      <c r="NBD81" s="876"/>
      <c r="NBE81" s="876"/>
      <c r="NBF81" s="876"/>
      <c r="NBG81" s="876"/>
      <c r="NBH81" s="876"/>
      <c r="NBI81" s="876"/>
      <c r="NBJ81" s="876"/>
      <c r="NBK81" s="876"/>
      <c r="NBL81" s="876"/>
      <c r="NBM81" s="876"/>
      <c r="NBN81" s="876"/>
      <c r="NBO81" s="876"/>
      <c r="NBP81" s="876"/>
      <c r="NBQ81" s="876"/>
      <c r="NBR81" s="876"/>
      <c r="NBS81" s="876"/>
      <c r="NBT81" s="876"/>
      <c r="NBU81" s="876"/>
      <c r="NBV81" s="876"/>
      <c r="NBW81" s="876"/>
      <c r="NBX81" s="876"/>
      <c r="NBY81" s="876"/>
      <c r="NBZ81" s="876"/>
      <c r="NCA81" s="876"/>
      <c r="NCB81" s="876"/>
      <c r="NCC81" s="876"/>
      <c r="NCD81" s="876"/>
      <c r="NCE81" s="876"/>
      <c r="NCF81" s="876"/>
      <c r="NCG81" s="876"/>
      <c r="NCH81" s="876"/>
      <c r="NCI81" s="876"/>
      <c r="NCJ81" s="876"/>
      <c r="NCK81" s="876"/>
      <c r="NCL81" s="876"/>
      <c r="NCM81" s="876"/>
      <c r="NCN81" s="876"/>
      <c r="NCO81" s="876"/>
      <c r="NCP81" s="876"/>
      <c r="NCQ81" s="876"/>
      <c r="NCR81" s="876"/>
      <c r="NCS81" s="876"/>
      <c r="NCT81" s="876"/>
      <c r="NCU81" s="876"/>
      <c r="NCV81" s="876"/>
      <c r="NCW81" s="876"/>
      <c r="NCX81" s="876"/>
      <c r="NCY81" s="876"/>
      <c r="NCZ81" s="876"/>
      <c r="NDA81" s="876"/>
      <c r="NDB81" s="876"/>
      <c r="NDC81" s="876"/>
      <c r="NDD81" s="876"/>
      <c r="NDE81" s="876"/>
      <c r="NDF81" s="876"/>
      <c r="NDG81" s="876"/>
      <c r="NDH81" s="876"/>
      <c r="NDI81" s="876"/>
      <c r="NDJ81" s="876"/>
      <c r="NDK81" s="876"/>
      <c r="NDL81" s="876"/>
      <c r="NDM81" s="876"/>
      <c r="NDN81" s="876"/>
      <c r="NDO81" s="876"/>
      <c r="NDP81" s="876"/>
      <c r="NDQ81" s="876"/>
      <c r="NDR81" s="876"/>
      <c r="NDS81" s="876"/>
      <c r="NDT81" s="876"/>
      <c r="NDU81" s="876"/>
      <c r="NDV81" s="876"/>
      <c r="NDW81" s="876"/>
      <c r="NDX81" s="876"/>
      <c r="NDY81" s="876"/>
      <c r="NDZ81" s="876"/>
      <c r="NEA81" s="876"/>
      <c r="NEB81" s="876"/>
      <c r="NEC81" s="876"/>
      <c r="NED81" s="876"/>
      <c r="NEE81" s="876"/>
      <c r="NEF81" s="876"/>
      <c r="NEG81" s="876"/>
      <c r="NEH81" s="876"/>
      <c r="NEI81" s="876"/>
      <c r="NEJ81" s="876"/>
      <c r="NEK81" s="876"/>
      <c r="NEL81" s="876"/>
      <c r="NEM81" s="876"/>
      <c r="NEN81" s="876"/>
      <c r="NEO81" s="876"/>
      <c r="NEP81" s="876"/>
      <c r="NEQ81" s="876"/>
      <c r="NER81" s="876"/>
      <c r="NES81" s="876"/>
      <c r="NET81" s="876"/>
      <c r="NEU81" s="876"/>
      <c r="NEV81" s="876"/>
      <c r="NEW81" s="876"/>
      <c r="NEX81" s="876"/>
      <c r="NEY81" s="876"/>
      <c r="NEZ81" s="876"/>
      <c r="NFA81" s="876"/>
      <c r="NFB81" s="876"/>
      <c r="NFC81" s="876"/>
      <c r="NFD81" s="876"/>
      <c r="NFE81" s="876"/>
      <c r="NFF81" s="876"/>
      <c r="NFG81" s="876"/>
      <c r="NFH81" s="876"/>
      <c r="NFI81" s="876"/>
      <c r="NFJ81" s="876"/>
      <c r="NFK81" s="876"/>
      <c r="NFL81" s="876"/>
      <c r="NFM81" s="876"/>
      <c r="NFN81" s="876"/>
      <c r="NFO81" s="876"/>
      <c r="NFP81" s="876"/>
      <c r="NFQ81" s="876"/>
      <c r="NFR81" s="876"/>
      <c r="NFS81" s="876"/>
      <c r="NFT81" s="876"/>
      <c r="NFU81" s="876"/>
      <c r="NFV81" s="876"/>
      <c r="NFW81" s="876"/>
      <c r="NFX81" s="876"/>
      <c r="NFY81" s="876"/>
      <c r="NFZ81" s="876"/>
      <c r="NGA81" s="876"/>
      <c r="NGB81" s="876"/>
      <c r="NGC81" s="876"/>
      <c r="NGD81" s="876"/>
      <c r="NGE81" s="876"/>
      <c r="NGF81" s="876"/>
      <c r="NGG81" s="876"/>
      <c r="NGH81" s="876"/>
      <c r="NGI81" s="876"/>
      <c r="NGJ81" s="876"/>
      <c r="NGK81" s="876"/>
      <c r="NGL81" s="876"/>
      <c r="NGM81" s="876"/>
      <c r="NGN81" s="876"/>
      <c r="NGO81" s="876"/>
      <c r="NGP81" s="876"/>
      <c r="NGQ81" s="876"/>
      <c r="NGR81" s="876"/>
      <c r="NGS81" s="876"/>
      <c r="NGT81" s="876"/>
      <c r="NGU81" s="876"/>
      <c r="NGV81" s="876"/>
      <c r="NGW81" s="876"/>
      <c r="NGX81" s="876"/>
      <c r="NGY81" s="876"/>
      <c r="NGZ81" s="876"/>
      <c r="NHA81" s="876"/>
      <c r="NHB81" s="876"/>
      <c r="NHC81" s="876"/>
      <c r="NHD81" s="876"/>
      <c r="NHE81" s="876"/>
      <c r="NHF81" s="876"/>
      <c r="NHG81" s="876"/>
      <c r="NHH81" s="876"/>
      <c r="NHI81" s="876"/>
      <c r="NHJ81" s="876"/>
      <c r="NHK81" s="876"/>
      <c r="NHL81" s="876"/>
      <c r="NHM81" s="876"/>
      <c r="NHN81" s="876"/>
      <c r="NHO81" s="876"/>
      <c r="NHP81" s="876"/>
      <c r="NHQ81" s="876"/>
      <c r="NHR81" s="876"/>
      <c r="NHS81" s="876"/>
      <c r="NHT81" s="876"/>
      <c r="NHU81" s="876"/>
      <c r="NHV81" s="876"/>
      <c r="NHW81" s="876"/>
      <c r="NHX81" s="876"/>
      <c r="NHY81" s="876"/>
      <c r="NHZ81" s="876"/>
      <c r="NIA81" s="876"/>
      <c r="NIB81" s="876"/>
      <c r="NIC81" s="876"/>
      <c r="NID81" s="876"/>
      <c r="NIE81" s="876"/>
      <c r="NIF81" s="876"/>
      <c r="NIG81" s="876"/>
      <c r="NIH81" s="876"/>
      <c r="NII81" s="876"/>
      <c r="NIJ81" s="876"/>
      <c r="NIK81" s="876"/>
      <c r="NIL81" s="876"/>
      <c r="NIM81" s="876"/>
      <c r="NIN81" s="876"/>
      <c r="NIO81" s="876"/>
      <c r="NIP81" s="876"/>
      <c r="NIQ81" s="876"/>
      <c r="NIR81" s="876"/>
      <c r="NIS81" s="876"/>
      <c r="NIT81" s="876"/>
      <c r="NIU81" s="876"/>
      <c r="NIV81" s="876"/>
      <c r="NIW81" s="876"/>
      <c r="NIX81" s="876"/>
      <c r="NIY81" s="876"/>
      <c r="NIZ81" s="876"/>
      <c r="NJA81" s="876"/>
      <c r="NJB81" s="876"/>
      <c r="NJC81" s="876"/>
      <c r="NJD81" s="876"/>
      <c r="NJE81" s="876"/>
      <c r="NJF81" s="876"/>
      <c r="NJG81" s="876"/>
      <c r="NJH81" s="876"/>
      <c r="NJI81" s="876"/>
      <c r="NJJ81" s="876"/>
      <c r="NJK81" s="876"/>
      <c r="NJL81" s="876"/>
      <c r="NJM81" s="876"/>
      <c r="NJN81" s="876"/>
      <c r="NJO81" s="876"/>
      <c r="NJP81" s="876"/>
      <c r="NJQ81" s="876"/>
      <c r="NJR81" s="876"/>
      <c r="NJS81" s="876"/>
      <c r="NJT81" s="876"/>
      <c r="NJU81" s="876"/>
      <c r="NJV81" s="876"/>
      <c r="NJW81" s="876"/>
      <c r="NJX81" s="876"/>
      <c r="NJY81" s="876"/>
      <c r="NJZ81" s="876"/>
      <c r="NKA81" s="876"/>
      <c r="NKB81" s="876"/>
      <c r="NKC81" s="876"/>
      <c r="NKD81" s="876"/>
      <c r="NKE81" s="876"/>
      <c r="NKF81" s="876"/>
      <c r="NKG81" s="876"/>
      <c r="NKH81" s="876"/>
      <c r="NKI81" s="876"/>
      <c r="NKJ81" s="876"/>
      <c r="NKK81" s="876"/>
      <c r="NKL81" s="876"/>
      <c r="NKM81" s="876"/>
      <c r="NKN81" s="876"/>
      <c r="NKO81" s="876"/>
      <c r="NKP81" s="876"/>
      <c r="NKQ81" s="876"/>
      <c r="NKR81" s="876"/>
      <c r="NKS81" s="876"/>
      <c r="NKT81" s="876"/>
      <c r="NKU81" s="876"/>
      <c r="NKV81" s="876"/>
      <c r="NKW81" s="876"/>
      <c r="NKX81" s="876"/>
      <c r="NKY81" s="876"/>
      <c r="NKZ81" s="876"/>
      <c r="NLA81" s="876"/>
      <c r="NLB81" s="876"/>
      <c r="NLC81" s="876"/>
      <c r="NLD81" s="876"/>
      <c r="NLE81" s="876"/>
      <c r="NLF81" s="876"/>
      <c r="NLG81" s="876"/>
      <c r="NLH81" s="876"/>
      <c r="NLI81" s="876"/>
      <c r="NLJ81" s="876"/>
      <c r="NLK81" s="876"/>
      <c r="NLL81" s="876"/>
      <c r="NLM81" s="876"/>
      <c r="NLN81" s="876"/>
      <c r="NLO81" s="876"/>
      <c r="NLP81" s="876"/>
      <c r="NLQ81" s="876"/>
      <c r="NLR81" s="876"/>
      <c r="NLS81" s="876"/>
      <c r="NLT81" s="876"/>
      <c r="NLU81" s="876"/>
      <c r="NLV81" s="876"/>
      <c r="NLW81" s="876"/>
      <c r="NLX81" s="876"/>
      <c r="NLY81" s="876"/>
      <c r="NLZ81" s="876"/>
      <c r="NMA81" s="876"/>
      <c r="NMB81" s="876"/>
      <c r="NMC81" s="876"/>
      <c r="NMD81" s="876"/>
      <c r="NME81" s="876"/>
      <c r="NMF81" s="876"/>
      <c r="NMG81" s="876"/>
      <c r="NMH81" s="876"/>
      <c r="NMI81" s="876"/>
      <c r="NMJ81" s="876"/>
      <c r="NMK81" s="876"/>
      <c r="NML81" s="876"/>
      <c r="NMM81" s="876"/>
      <c r="NMN81" s="876"/>
      <c r="NMO81" s="876"/>
      <c r="NMP81" s="876"/>
      <c r="NMQ81" s="876"/>
      <c r="NMR81" s="876"/>
      <c r="NMS81" s="876"/>
      <c r="NMT81" s="876"/>
      <c r="NMU81" s="876"/>
      <c r="NMV81" s="876"/>
      <c r="NMW81" s="876"/>
      <c r="NMX81" s="876"/>
      <c r="NMY81" s="876"/>
      <c r="NMZ81" s="876"/>
      <c r="NNA81" s="876"/>
      <c r="NNB81" s="876"/>
      <c r="NNC81" s="876"/>
      <c r="NND81" s="876"/>
      <c r="NNE81" s="876"/>
      <c r="NNF81" s="876"/>
      <c r="NNG81" s="876"/>
      <c r="NNH81" s="876"/>
      <c r="NNI81" s="876"/>
      <c r="NNJ81" s="876"/>
      <c r="NNK81" s="876"/>
      <c r="NNL81" s="876"/>
      <c r="NNM81" s="876"/>
      <c r="NNN81" s="876"/>
      <c r="NNO81" s="876"/>
      <c r="NNP81" s="876"/>
      <c r="NNQ81" s="876"/>
      <c r="NNR81" s="876"/>
      <c r="NNS81" s="876"/>
      <c r="NNT81" s="876"/>
      <c r="NNU81" s="876"/>
      <c r="NNV81" s="876"/>
      <c r="NNW81" s="876"/>
      <c r="NNX81" s="876"/>
      <c r="NNY81" s="876"/>
      <c r="NNZ81" s="876"/>
      <c r="NOA81" s="876"/>
      <c r="NOB81" s="876"/>
      <c r="NOC81" s="876"/>
      <c r="NOD81" s="876"/>
      <c r="NOE81" s="876"/>
      <c r="NOF81" s="876"/>
      <c r="NOG81" s="876"/>
      <c r="NOH81" s="876"/>
      <c r="NOI81" s="876"/>
      <c r="NOJ81" s="876"/>
      <c r="NOK81" s="876"/>
      <c r="NOL81" s="876"/>
      <c r="NOM81" s="876"/>
      <c r="NON81" s="876"/>
      <c r="NOO81" s="876"/>
      <c r="NOP81" s="876"/>
      <c r="NOQ81" s="876"/>
      <c r="NOR81" s="876"/>
      <c r="NOS81" s="876"/>
      <c r="NOT81" s="876"/>
      <c r="NOU81" s="876"/>
      <c r="NOV81" s="876"/>
      <c r="NOW81" s="876"/>
      <c r="NOX81" s="876"/>
      <c r="NOY81" s="876"/>
      <c r="NOZ81" s="876"/>
      <c r="NPA81" s="876"/>
      <c r="NPB81" s="876"/>
      <c r="NPC81" s="876"/>
      <c r="NPD81" s="876"/>
      <c r="NPE81" s="876"/>
      <c r="NPF81" s="876"/>
      <c r="NPG81" s="876"/>
      <c r="NPH81" s="876"/>
      <c r="NPI81" s="876"/>
      <c r="NPJ81" s="876"/>
      <c r="NPK81" s="876"/>
      <c r="NPL81" s="876"/>
      <c r="NPM81" s="876"/>
      <c r="NPN81" s="876"/>
      <c r="NPO81" s="876"/>
      <c r="NPP81" s="876"/>
      <c r="NPQ81" s="876"/>
      <c r="NPR81" s="876"/>
      <c r="NPS81" s="876"/>
      <c r="NPT81" s="876"/>
      <c r="NPU81" s="876"/>
      <c r="NPV81" s="876"/>
      <c r="NPW81" s="876"/>
      <c r="NPX81" s="876"/>
      <c r="NPY81" s="876"/>
      <c r="NPZ81" s="876"/>
      <c r="NQA81" s="876"/>
      <c r="NQB81" s="876"/>
      <c r="NQC81" s="876"/>
      <c r="NQD81" s="876"/>
      <c r="NQE81" s="876"/>
      <c r="NQF81" s="876"/>
      <c r="NQG81" s="876"/>
      <c r="NQH81" s="876"/>
      <c r="NQI81" s="876"/>
      <c r="NQJ81" s="876"/>
      <c r="NQK81" s="876"/>
      <c r="NQL81" s="876"/>
      <c r="NQM81" s="876"/>
      <c r="NQN81" s="876"/>
      <c r="NQO81" s="876"/>
      <c r="NQP81" s="876"/>
      <c r="NQQ81" s="876"/>
      <c r="NQR81" s="876"/>
      <c r="NQS81" s="876"/>
      <c r="NQT81" s="876"/>
      <c r="NQU81" s="876"/>
      <c r="NQV81" s="876"/>
      <c r="NQW81" s="876"/>
      <c r="NQX81" s="876"/>
      <c r="NQY81" s="876"/>
      <c r="NQZ81" s="876"/>
      <c r="NRA81" s="876"/>
      <c r="NRB81" s="876"/>
      <c r="NRC81" s="876"/>
      <c r="NRD81" s="876"/>
      <c r="NRE81" s="876"/>
      <c r="NRF81" s="876"/>
      <c r="NRG81" s="876"/>
      <c r="NRH81" s="876"/>
      <c r="NRI81" s="876"/>
      <c r="NRJ81" s="876"/>
      <c r="NRK81" s="876"/>
      <c r="NRL81" s="876"/>
      <c r="NRM81" s="876"/>
      <c r="NRN81" s="876"/>
      <c r="NRO81" s="876"/>
      <c r="NRP81" s="876"/>
      <c r="NRQ81" s="876"/>
      <c r="NRR81" s="876"/>
      <c r="NRS81" s="876"/>
      <c r="NRT81" s="876"/>
      <c r="NRU81" s="876"/>
      <c r="NRV81" s="876"/>
      <c r="NRW81" s="876"/>
      <c r="NRX81" s="876"/>
      <c r="NRY81" s="876"/>
      <c r="NRZ81" s="876"/>
      <c r="NSA81" s="876"/>
      <c r="NSB81" s="876"/>
      <c r="NSC81" s="876"/>
      <c r="NSD81" s="876"/>
      <c r="NSE81" s="876"/>
      <c r="NSF81" s="876"/>
      <c r="NSG81" s="876"/>
      <c r="NSH81" s="876"/>
      <c r="NSI81" s="876"/>
      <c r="NSJ81" s="876"/>
      <c r="NSK81" s="876"/>
      <c r="NSL81" s="876"/>
      <c r="NSM81" s="876"/>
      <c r="NSN81" s="876"/>
      <c r="NSO81" s="876"/>
      <c r="NSP81" s="876"/>
      <c r="NSQ81" s="876"/>
      <c r="NSR81" s="876"/>
      <c r="NSS81" s="876"/>
      <c r="NST81" s="876"/>
      <c r="NSU81" s="876"/>
      <c r="NSV81" s="876"/>
      <c r="NSW81" s="876"/>
      <c r="NSX81" s="876"/>
      <c r="NSY81" s="876"/>
      <c r="NSZ81" s="876"/>
      <c r="NTA81" s="876"/>
      <c r="NTB81" s="876"/>
      <c r="NTC81" s="876"/>
      <c r="NTD81" s="876"/>
      <c r="NTE81" s="876"/>
      <c r="NTF81" s="876"/>
      <c r="NTG81" s="876"/>
      <c r="NTH81" s="876"/>
      <c r="NTI81" s="876"/>
      <c r="NTJ81" s="876"/>
      <c r="NTK81" s="876"/>
      <c r="NTL81" s="876"/>
      <c r="NTM81" s="876"/>
      <c r="NTN81" s="876"/>
      <c r="NTO81" s="876"/>
      <c r="NTP81" s="876"/>
      <c r="NTQ81" s="876"/>
      <c r="NTR81" s="876"/>
      <c r="NTS81" s="876"/>
      <c r="NTT81" s="876"/>
      <c r="NTU81" s="876"/>
      <c r="NTV81" s="876"/>
      <c r="NTW81" s="876"/>
      <c r="NTX81" s="876"/>
      <c r="NTY81" s="876"/>
      <c r="NTZ81" s="876"/>
      <c r="NUA81" s="876"/>
      <c r="NUB81" s="876"/>
      <c r="NUC81" s="876"/>
      <c r="NUD81" s="876"/>
      <c r="NUE81" s="876"/>
      <c r="NUF81" s="876"/>
      <c r="NUG81" s="876"/>
      <c r="NUH81" s="876"/>
      <c r="NUI81" s="876"/>
      <c r="NUJ81" s="876"/>
      <c r="NUK81" s="876"/>
      <c r="NUL81" s="876"/>
      <c r="NUM81" s="876"/>
      <c r="NUN81" s="876"/>
      <c r="NUO81" s="876"/>
      <c r="NUP81" s="876"/>
      <c r="NUQ81" s="876"/>
      <c r="NUR81" s="876"/>
      <c r="NUS81" s="876"/>
      <c r="NUT81" s="876"/>
      <c r="NUU81" s="876"/>
      <c r="NUV81" s="876"/>
      <c r="NUW81" s="876"/>
      <c r="NUX81" s="876"/>
      <c r="NUY81" s="876"/>
      <c r="NUZ81" s="876"/>
      <c r="NVA81" s="876"/>
      <c r="NVB81" s="876"/>
      <c r="NVC81" s="876"/>
      <c r="NVD81" s="876"/>
      <c r="NVE81" s="876"/>
      <c r="NVF81" s="876"/>
      <c r="NVG81" s="876"/>
      <c r="NVH81" s="876"/>
      <c r="NVI81" s="876"/>
      <c r="NVJ81" s="876"/>
      <c r="NVK81" s="876"/>
      <c r="NVL81" s="876"/>
      <c r="NVM81" s="876"/>
      <c r="NVN81" s="876"/>
      <c r="NVO81" s="876"/>
      <c r="NVP81" s="876"/>
      <c r="NVQ81" s="876"/>
      <c r="NVR81" s="876"/>
      <c r="NVS81" s="876"/>
      <c r="NVT81" s="876"/>
      <c r="NVU81" s="876"/>
      <c r="NVV81" s="876"/>
      <c r="NVW81" s="876"/>
      <c r="NVX81" s="876"/>
      <c r="NVY81" s="876"/>
      <c r="NVZ81" s="876"/>
      <c r="NWA81" s="876"/>
      <c r="NWB81" s="876"/>
      <c r="NWC81" s="876"/>
      <c r="NWD81" s="876"/>
      <c r="NWE81" s="876"/>
      <c r="NWF81" s="876"/>
      <c r="NWG81" s="876"/>
      <c r="NWH81" s="876"/>
      <c r="NWI81" s="876"/>
      <c r="NWJ81" s="876"/>
      <c r="NWK81" s="876"/>
      <c r="NWL81" s="876"/>
      <c r="NWM81" s="876"/>
      <c r="NWN81" s="876"/>
      <c r="NWO81" s="876"/>
      <c r="NWP81" s="876"/>
      <c r="NWQ81" s="876"/>
      <c r="NWR81" s="876"/>
      <c r="NWS81" s="876"/>
      <c r="NWT81" s="876"/>
      <c r="NWU81" s="876"/>
      <c r="NWV81" s="876"/>
      <c r="NWW81" s="876"/>
      <c r="NWX81" s="876"/>
      <c r="NWY81" s="876"/>
      <c r="NWZ81" s="876"/>
      <c r="NXA81" s="876"/>
      <c r="NXB81" s="876"/>
      <c r="NXC81" s="876"/>
      <c r="NXD81" s="876"/>
      <c r="NXE81" s="876"/>
      <c r="NXF81" s="876"/>
      <c r="NXG81" s="876"/>
      <c r="NXH81" s="876"/>
      <c r="NXI81" s="876"/>
      <c r="NXJ81" s="876"/>
      <c r="NXK81" s="876"/>
      <c r="NXL81" s="876"/>
      <c r="NXM81" s="876"/>
      <c r="NXN81" s="876"/>
      <c r="NXO81" s="876"/>
      <c r="NXP81" s="876"/>
      <c r="NXQ81" s="876"/>
      <c r="NXR81" s="876"/>
      <c r="NXS81" s="876"/>
      <c r="NXT81" s="876"/>
      <c r="NXU81" s="876"/>
      <c r="NXV81" s="876"/>
      <c r="NXW81" s="876"/>
      <c r="NXX81" s="876"/>
      <c r="NXY81" s="876"/>
      <c r="NXZ81" s="876"/>
      <c r="NYA81" s="876"/>
      <c r="NYB81" s="876"/>
      <c r="NYC81" s="876"/>
      <c r="NYD81" s="876"/>
      <c r="NYE81" s="876"/>
      <c r="NYF81" s="876"/>
      <c r="NYG81" s="876"/>
      <c r="NYH81" s="876"/>
      <c r="NYI81" s="876"/>
      <c r="NYJ81" s="876"/>
      <c r="NYK81" s="876"/>
      <c r="NYL81" s="876"/>
      <c r="NYM81" s="876"/>
      <c r="NYN81" s="876"/>
      <c r="NYO81" s="876"/>
      <c r="NYP81" s="876"/>
      <c r="NYQ81" s="876"/>
      <c r="NYR81" s="876"/>
      <c r="NYS81" s="876"/>
      <c r="NYT81" s="876"/>
      <c r="NYU81" s="876"/>
      <c r="NYV81" s="876"/>
      <c r="NYW81" s="876"/>
      <c r="NYX81" s="876"/>
      <c r="NYY81" s="876"/>
      <c r="NYZ81" s="876"/>
      <c r="NZA81" s="876"/>
      <c r="NZB81" s="876"/>
      <c r="NZC81" s="876"/>
      <c r="NZD81" s="876"/>
      <c r="NZE81" s="876"/>
      <c r="NZF81" s="876"/>
      <c r="NZG81" s="876"/>
      <c r="NZH81" s="876"/>
      <c r="NZI81" s="876"/>
      <c r="NZJ81" s="876"/>
      <c r="NZK81" s="876"/>
      <c r="NZL81" s="876"/>
      <c r="NZM81" s="876"/>
      <c r="NZN81" s="876"/>
      <c r="NZO81" s="876"/>
      <c r="NZP81" s="876"/>
      <c r="NZQ81" s="876"/>
      <c r="NZR81" s="876"/>
      <c r="NZS81" s="876"/>
      <c r="NZT81" s="876"/>
      <c r="NZU81" s="876"/>
      <c r="NZV81" s="876"/>
      <c r="NZW81" s="876"/>
      <c r="NZX81" s="876"/>
      <c r="NZY81" s="876"/>
      <c r="NZZ81" s="876"/>
      <c r="OAA81" s="876"/>
      <c r="OAB81" s="876"/>
      <c r="OAC81" s="876"/>
      <c r="OAD81" s="876"/>
      <c r="OAE81" s="876"/>
      <c r="OAF81" s="876"/>
      <c r="OAG81" s="876"/>
      <c r="OAH81" s="876"/>
      <c r="OAI81" s="876"/>
      <c r="OAJ81" s="876"/>
      <c r="OAK81" s="876"/>
      <c r="OAL81" s="876"/>
      <c r="OAM81" s="876"/>
      <c r="OAN81" s="876"/>
      <c r="OAO81" s="876"/>
      <c r="OAP81" s="876"/>
      <c r="OAQ81" s="876"/>
      <c r="OAR81" s="876"/>
      <c r="OAS81" s="876"/>
      <c r="OAT81" s="876"/>
      <c r="OAU81" s="876"/>
      <c r="OAV81" s="876"/>
      <c r="OAW81" s="876"/>
      <c r="OAX81" s="876"/>
      <c r="OAY81" s="876"/>
      <c r="OAZ81" s="876"/>
      <c r="OBA81" s="876"/>
      <c r="OBB81" s="876"/>
      <c r="OBC81" s="876"/>
      <c r="OBD81" s="876"/>
      <c r="OBE81" s="876"/>
      <c r="OBF81" s="876"/>
      <c r="OBG81" s="876"/>
      <c r="OBH81" s="876"/>
      <c r="OBI81" s="876"/>
      <c r="OBJ81" s="876"/>
      <c r="OBK81" s="876"/>
      <c r="OBL81" s="876"/>
      <c r="OBM81" s="876"/>
      <c r="OBN81" s="876"/>
      <c r="OBO81" s="876"/>
      <c r="OBP81" s="876"/>
      <c r="OBQ81" s="876"/>
      <c r="OBR81" s="876"/>
      <c r="OBS81" s="876"/>
      <c r="OBT81" s="876"/>
      <c r="OBU81" s="876"/>
      <c r="OBV81" s="876"/>
      <c r="OBW81" s="876"/>
      <c r="OBX81" s="876"/>
      <c r="OBY81" s="876"/>
      <c r="OBZ81" s="876"/>
      <c r="OCA81" s="876"/>
      <c r="OCB81" s="876"/>
      <c r="OCC81" s="876"/>
      <c r="OCD81" s="876"/>
      <c r="OCE81" s="876"/>
      <c r="OCF81" s="876"/>
      <c r="OCG81" s="876"/>
      <c r="OCH81" s="876"/>
      <c r="OCI81" s="876"/>
      <c r="OCJ81" s="876"/>
      <c r="OCK81" s="876"/>
      <c r="OCL81" s="876"/>
      <c r="OCM81" s="876"/>
      <c r="OCN81" s="876"/>
      <c r="OCO81" s="876"/>
      <c r="OCP81" s="876"/>
      <c r="OCQ81" s="876"/>
      <c r="OCR81" s="876"/>
      <c r="OCS81" s="876"/>
      <c r="OCT81" s="876"/>
      <c r="OCU81" s="876"/>
      <c r="OCV81" s="876"/>
      <c r="OCW81" s="876"/>
      <c r="OCX81" s="876"/>
      <c r="OCY81" s="876"/>
      <c r="OCZ81" s="876"/>
      <c r="ODA81" s="876"/>
      <c r="ODB81" s="876"/>
      <c r="ODC81" s="876"/>
      <c r="ODD81" s="876"/>
      <c r="ODE81" s="876"/>
      <c r="ODF81" s="876"/>
      <c r="ODG81" s="876"/>
      <c r="ODH81" s="876"/>
      <c r="ODI81" s="876"/>
      <c r="ODJ81" s="876"/>
      <c r="ODK81" s="876"/>
      <c r="ODL81" s="876"/>
      <c r="ODM81" s="876"/>
      <c r="ODN81" s="876"/>
      <c r="ODO81" s="876"/>
      <c r="ODP81" s="876"/>
      <c r="ODQ81" s="876"/>
      <c r="ODR81" s="876"/>
      <c r="ODS81" s="876"/>
      <c r="ODT81" s="876"/>
      <c r="ODU81" s="876"/>
      <c r="ODV81" s="876"/>
      <c r="ODW81" s="876"/>
      <c r="ODX81" s="876"/>
      <c r="ODY81" s="876"/>
      <c r="ODZ81" s="876"/>
      <c r="OEA81" s="876"/>
      <c r="OEB81" s="876"/>
      <c r="OEC81" s="876"/>
      <c r="OED81" s="876"/>
      <c r="OEE81" s="876"/>
      <c r="OEF81" s="876"/>
      <c r="OEG81" s="876"/>
      <c r="OEH81" s="876"/>
      <c r="OEI81" s="876"/>
      <c r="OEJ81" s="876"/>
      <c r="OEK81" s="876"/>
      <c r="OEL81" s="876"/>
      <c r="OEM81" s="876"/>
      <c r="OEN81" s="876"/>
      <c r="OEO81" s="876"/>
      <c r="OEP81" s="876"/>
      <c r="OEQ81" s="876"/>
      <c r="OER81" s="876"/>
      <c r="OES81" s="876"/>
      <c r="OET81" s="876"/>
      <c r="OEU81" s="876"/>
      <c r="OEV81" s="876"/>
      <c r="OEW81" s="876"/>
      <c r="OEX81" s="876"/>
      <c r="OEY81" s="876"/>
      <c r="OEZ81" s="876"/>
      <c r="OFA81" s="876"/>
      <c r="OFB81" s="876"/>
      <c r="OFC81" s="876"/>
      <c r="OFD81" s="876"/>
      <c r="OFE81" s="876"/>
      <c r="OFF81" s="876"/>
      <c r="OFG81" s="876"/>
      <c r="OFH81" s="876"/>
      <c r="OFI81" s="876"/>
      <c r="OFJ81" s="876"/>
      <c r="OFK81" s="876"/>
      <c r="OFL81" s="876"/>
      <c r="OFM81" s="876"/>
      <c r="OFN81" s="876"/>
      <c r="OFO81" s="876"/>
      <c r="OFP81" s="876"/>
      <c r="OFQ81" s="876"/>
      <c r="OFR81" s="876"/>
      <c r="OFS81" s="876"/>
      <c r="OFT81" s="876"/>
      <c r="OFU81" s="876"/>
      <c r="OFV81" s="876"/>
      <c r="OFW81" s="876"/>
      <c r="OFX81" s="876"/>
      <c r="OFY81" s="876"/>
      <c r="OFZ81" s="876"/>
      <c r="OGA81" s="876"/>
      <c r="OGB81" s="876"/>
      <c r="OGC81" s="876"/>
      <c r="OGD81" s="876"/>
      <c r="OGE81" s="876"/>
      <c r="OGF81" s="876"/>
      <c r="OGG81" s="876"/>
      <c r="OGH81" s="876"/>
      <c r="OGI81" s="876"/>
      <c r="OGJ81" s="876"/>
      <c r="OGK81" s="876"/>
      <c r="OGL81" s="876"/>
      <c r="OGM81" s="876"/>
      <c r="OGN81" s="876"/>
      <c r="OGO81" s="876"/>
      <c r="OGP81" s="876"/>
      <c r="OGQ81" s="876"/>
      <c r="OGR81" s="876"/>
      <c r="OGS81" s="876"/>
      <c r="OGT81" s="876"/>
      <c r="OGU81" s="876"/>
      <c r="OGV81" s="876"/>
      <c r="OGW81" s="876"/>
      <c r="OGX81" s="876"/>
      <c r="OGY81" s="876"/>
      <c r="OGZ81" s="876"/>
      <c r="OHA81" s="876"/>
      <c r="OHB81" s="876"/>
      <c r="OHC81" s="876"/>
      <c r="OHD81" s="876"/>
      <c r="OHE81" s="876"/>
      <c r="OHF81" s="876"/>
      <c r="OHG81" s="876"/>
      <c r="OHH81" s="876"/>
      <c r="OHI81" s="876"/>
      <c r="OHJ81" s="876"/>
      <c r="OHK81" s="876"/>
      <c r="OHL81" s="876"/>
      <c r="OHM81" s="876"/>
      <c r="OHN81" s="876"/>
      <c r="OHO81" s="876"/>
      <c r="OHP81" s="876"/>
      <c r="OHQ81" s="876"/>
      <c r="OHR81" s="876"/>
      <c r="OHS81" s="876"/>
      <c r="OHT81" s="876"/>
      <c r="OHU81" s="876"/>
      <c r="OHV81" s="876"/>
      <c r="OHW81" s="876"/>
      <c r="OHX81" s="876"/>
      <c r="OHY81" s="876"/>
      <c r="OHZ81" s="876"/>
      <c r="OIA81" s="876"/>
      <c r="OIB81" s="876"/>
      <c r="OIC81" s="876"/>
      <c r="OID81" s="876"/>
      <c r="OIE81" s="876"/>
      <c r="OIF81" s="876"/>
      <c r="OIG81" s="876"/>
      <c r="OIH81" s="876"/>
      <c r="OII81" s="876"/>
      <c r="OIJ81" s="876"/>
      <c r="OIK81" s="876"/>
      <c r="OIL81" s="876"/>
      <c r="OIM81" s="876"/>
      <c r="OIN81" s="876"/>
      <c r="OIO81" s="876"/>
      <c r="OIP81" s="876"/>
      <c r="OIQ81" s="876"/>
      <c r="OIR81" s="876"/>
      <c r="OIS81" s="876"/>
      <c r="OIT81" s="876"/>
      <c r="OIU81" s="876"/>
      <c r="OIV81" s="876"/>
      <c r="OIW81" s="876"/>
      <c r="OIX81" s="876"/>
      <c r="OIY81" s="876"/>
      <c r="OIZ81" s="876"/>
      <c r="OJA81" s="876"/>
      <c r="OJB81" s="876"/>
      <c r="OJC81" s="876"/>
      <c r="OJD81" s="876"/>
      <c r="OJE81" s="876"/>
      <c r="OJF81" s="876"/>
      <c r="OJG81" s="876"/>
      <c r="OJH81" s="876"/>
      <c r="OJI81" s="876"/>
      <c r="OJJ81" s="876"/>
      <c r="OJK81" s="876"/>
      <c r="OJL81" s="876"/>
      <c r="OJM81" s="876"/>
      <c r="OJN81" s="876"/>
      <c r="OJO81" s="876"/>
      <c r="OJP81" s="876"/>
      <c r="OJQ81" s="876"/>
      <c r="OJR81" s="876"/>
      <c r="OJS81" s="876"/>
      <c r="OJT81" s="876"/>
      <c r="OJU81" s="876"/>
      <c r="OJV81" s="876"/>
      <c r="OJW81" s="876"/>
      <c r="OJX81" s="876"/>
      <c r="OJY81" s="876"/>
      <c r="OJZ81" s="876"/>
      <c r="OKA81" s="876"/>
      <c r="OKB81" s="876"/>
      <c r="OKC81" s="876"/>
      <c r="OKD81" s="876"/>
      <c r="OKE81" s="876"/>
      <c r="OKF81" s="876"/>
      <c r="OKG81" s="876"/>
      <c r="OKH81" s="876"/>
      <c r="OKI81" s="876"/>
      <c r="OKJ81" s="876"/>
      <c r="OKK81" s="876"/>
      <c r="OKL81" s="876"/>
      <c r="OKM81" s="876"/>
      <c r="OKN81" s="876"/>
      <c r="OKO81" s="876"/>
      <c r="OKP81" s="876"/>
      <c r="OKQ81" s="876"/>
      <c r="OKR81" s="876"/>
      <c r="OKS81" s="876"/>
      <c r="OKT81" s="876"/>
      <c r="OKU81" s="876"/>
      <c r="OKV81" s="876"/>
      <c r="OKW81" s="876"/>
      <c r="OKX81" s="876"/>
      <c r="OKY81" s="876"/>
      <c r="OKZ81" s="876"/>
      <c r="OLA81" s="876"/>
      <c r="OLB81" s="876"/>
      <c r="OLC81" s="876"/>
      <c r="OLD81" s="876"/>
      <c r="OLE81" s="876"/>
      <c r="OLF81" s="876"/>
      <c r="OLG81" s="876"/>
      <c r="OLH81" s="876"/>
      <c r="OLI81" s="876"/>
      <c r="OLJ81" s="876"/>
      <c r="OLK81" s="876"/>
      <c r="OLL81" s="876"/>
      <c r="OLM81" s="876"/>
      <c r="OLN81" s="876"/>
      <c r="OLO81" s="876"/>
      <c r="OLP81" s="876"/>
      <c r="OLQ81" s="876"/>
      <c r="OLR81" s="876"/>
      <c r="OLS81" s="876"/>
      <c r="OLT81" s="876"/>
      <c r="OLU81" s="876"/>
      <c r="OLV81" s="876"/>
      <c r="OLW81" s="876"/>
      <c r="OLX81" s="876"/>
      <c r="OLY81" s="876"/>
      <c r="OLZ81" s="876"/>
      <c r="OMA81" s="876"/>
      <c r="OMB81" s="876"/>
      <c r="OMC81" s="876"/>
      <c r="OMD81" s="876"/>
      <c r="OME81" s="876"/>
      <c r="OMF81" s="876"/>
      <c r="OMG81" s="876"/>
      <c r="OMH81" s="876"/>
      <c r="OMI81" s="876"/>
      <c r="OMJ81" s="876"/>
      <c r="OMK81" s="876"/>
      <c r="OML81" s="876"/>
      <c r="OMM81" s="876"/>
      <c r="OMN81" s="876"/>
      <c r="OMO81" s="876"/>
      <c r="OMP81" s="876"/>
      <c r="OMQ81" s="876"/>
      <c r="OMR81" s="876"/>
      <c r="OMS81" s="876"/>
      <c r="OMT81" s="876"/>
      <c r="OMU81" s="876"/>
      <c r="OMV81" s="876"/>
      <c r="OMW81" s="876"/>
      <c r="OMX81" s="876"/>
      <c r="OMY81" s="876"/>
      <c r="OMZ81" s="876"/>
      <c r="ONA81" s="876"/>
      <c r="ONB81" s="876"/>
      <c r="ONC81" s="876"/>
      <c r="OND81" s="876"/>
      <c r="ONE81" s="876"/>
      <c r="ONF81" s="876"/>
      <c r="ONG81" s="876"/>
      <c r="ONH81" s="876"/>
      <c r="ONI81" s="876"/>
      <c r="ONJ81" s="876"/>
      <c r="ONK81" s="876"/>
      <c r="ONL81" s="876"/>
      <c r="ONM81" s="876"/>
      <c r="ONN81" s="876"/>
      <c r="ONO81" s="876"/>
      <c r="ONP81" s="876"/>
      <c r="ONQ81" s="876"/>
      <c r="ONR81" s="876"/>
      <c r="ONS81" s="876"/>
      <c r="ONT81" s="876"/>
      <c r="ONU81" s="876"/>
      <c r="ONV81" s="876"/>
      <c r="ONW81" s="876"/>
      <c r="ONX81" s="876"/>
      <c r="ONY81" s="876"/>
      <c r="ONZ81" s="876"/>
      <c r="OOA81" s="876"/>
      <c r="OOB81" s="876"/>
      <c r="OOC81" s="876"/>
      <c r="OOD81" s="876"/>
      <c r="OOE81" s="876"/>
      <c r="OOF81" s="876"/>
      <c r="OOG81" s="876"/>
      <c r="OOH81" s="876"/>
      <c r="OOI81" s="876"/>
      <c r="OOJ81" s="876"/>
      <c r="OOK81" s="876"/>
      <c r="OOL81" s="876"/>
      <c r="OOM81" s="876"/>
      <c r="OON81" s="876"/>
      <c r="OOO81" s="876"/>
      <c r="OOP81" s="876"/>
      <c r="OOQ81" s="876"/>
      <c r="OOR81" s="876"/>
      <c r="OOS81" s="876"/>
      <c r="OOT81" s="876"/>
      <c r="OOU81" s="876"/>
      <c r="OOV81" s="876"/>
      <c r="OOW81" s="876"/>
      <c r="OOX81" s="876"/>
      <c r="OOY81" s="876"/>
      <c r="OOZ81" s="876"/>
      <c r="OPA81" s="876"/>
      <c r="OPB81" s="876"/>
      <c r="OPC81" s="876"/>
      <c r="OPD81" s="876"/>
      <c r="OPE81" s="876"/>
      <c r="OPF81" s="876"/>
      <c r="OPG81" s="876"/>
      <c r="OPH81" s="876"/>
      <c r="OPI81" s="876"/>
      <c r="OPJ81" s="876"/>
      <c r="OPK81" s="876"/>
      <c r="OPL81" s="876"/>
      <c r="OPM81" s="876"/>
      <c r="OPN81" s="876"/>
      <c r="OPO81" s="876"/>
      <c r="OPP81" s="876"/>
      <c r="OPQ81" s="876"/>
      <c r="OPR81" s="876"/>
      <c r="OPS81" s="876"/>
      <c r="OPT81" s="876"/>
      <c r="OPU81" s="876"/>
      <c r="OPV81" s="876"/>
      <c r="OPW81" s="876"/>
      <c r="OPX81" s="876"/>
      <c r="OPY81" s="876"/>
      <c r="OPZ81" s="876"/>
      <c r="OQA81" s="876"/>
      <c r="OQB81" s="876"/>
      <c r="OQC81" s="876"/>
      <c r="OQD81" s="876"/>
      <c r="OQE81" s="876"/>
      <c r="OQF81" s="876"/>
      <c r="OQG81" s="876"/>
      <c r="OQH81" s="876"/>
      <c r="OQI81" s="876"/>
      <c r="OQJ81" s="876"/>
      <c r="OQK81" s="876"/>
      <c r="OQL81" s="876"/>
      <c r="OQM81" s="876"/>
      <c r="OQN81" s="876"/>
      <c r="OQO81" s="876"/>
      <c r="OQP81" s="876"/>
      <c r="OQQ81" s="876"/>
      <c r="OQR81" s="876"/>
      <c r="OQS81" s="876"/>
      <c r="OQT81" s="876"/>
      <c r="OQU81" s="876"/>
      <c r="OQV81" s="876"/>
      <c r="OQW81" s="876"/>
      <c r="OQX81" s="876"/>
      <c r="OQY81" s="876"/>
      <c r="OQZ81" s="876"/>
      <c r="ORA81" s="876"/>
      <c r="ORB81" s="876"/>
      <c r="ORC81" s="876"/>
      <c r="ORD81" s="876"/>
      <c r="ORE81" s="876"/>
      <c r="ORF81" s="876"/>
      <c r="ORG81" s="876"/>
      <c r="ORH81" s="876"/>
      <c r="ORI81" s="876"/>
      <c r="ORJ81" s="876"/>
      <c r="ORK81" s="876"/>
      <c r="ORL81" s="876"/>
      <c r="ORM81" s="876"/>
      <c r="ORN81" s="876"/>
      <c r="ORO81" s="876"/>
      <c r="ORP81" s="876"/>
      <c r="ORQ81" s="876"/>
      <c r="ORR81" s="876"/>
      <c r="ORS81" s="876"/>
      <c r="ORT81" s="876"/>
      <c r="ORU81" s="876"/>
      <c r="ORV81" s="876"/>
      <c r="ORW81" s="876"/>
      <c r="ORX81" s="876"/>
      <c r="ORY81" s="876"/>
      <c r="ORZ81" s="876"/>
      <c r="OSA81" s="876"/>
      <c r="OSB81" s="876"/>
      <c r="OSC81" s="876"/>
      <c r="OSD81" s="876"/>
      <c r="OSE81" s="876"/>
      <c r="OSF81" s="876"/>
      <c r="OSG81" s="876"/>
      <c r="OSH81" s="876"/>
      <c r="OSI81" s="876"/>
      <c r="OSJ81" s="876"/>
      <c r="OSK81" s="876"/>
      <c r="OSL81" s="876"/>
      <c r="OSM81" s="876"/>
      <c r="OSN81" s="876"/>
      <c r="OSO81" s="876"/>
      <c r="OSP81" s="876"/>
      <c r="OSQ81" s="876"/>
      <c r="OSR81" s="876"/>
      <c r="OSS81" s="876"/>
      <c r="OST81" s="876"/>
      <c r="OSU81" s="876"/>
      <c r="OSV81" s="876"/>
      <c r="OSW81" s="876"/>
      <c r="OSX81" s="876"/>
      <c r="OSY81" s="876"/>
      <c r="OSZ81" s="876"/>
      <c r="OTA81" s="876"/>
      <c r="OTB81" s="876"/>
      <c r="OTC81" s="876"/>
      <c r="OTD81" s="876"/>
      <c r="OTE81" s="876"/>
      <c r="OTF81" s="876"/>
      <c r="OTG81" s="876"/>
      <c r="OTH81" s="876"/>
      <c r="OTI81" s="876"/>
      <c r="OTJ81" s="876"/>
      <c r="OTK81" s="876"/>
      <c r="OTL81" s="876"/>
      <c r="OTM81" s="876"/>
      <c r="OTN81" s="876"/>
      <c r="OTO81" s="876"/>
      <c r="OTP81" s="876"/>
      <c r="OTQ81" s="876"/>
      <c r="OTR81" s="876"/>
      <c r="OTS81" s="876"/>
      <c r="OTT81" s="876"/>
      <c r="OTU81" s="876"/>
      <c r="OTV81" s="876"/>
      <c r="OTW81" s="876"/>
      <c r="OTX81" s="876"/>
      <c r="OTY81" s="876"/>
      <c r="OTZ81" s="876"/>
      <c r="OUA81" s="876"/>
      <c r="OUB81" s="876"/>
      <c r="OUC81" s="876"/>
      <c r="OUD81" s="876"/>
      <c r="OUE81" s="876"/>
      <c r="OUF81" s="876"/>
      <c r="OUG81" s="876"/>
      <c r="OUH81" s="876"/>
      <c r="OUI81" s="876"/>
      <c r="OUJ81" s="876"/>
      <c r="OUK81" s="876"/>
      <c r="OUL81" s="876"/>
      <c r="OUM81" s="876"/>
      <c r="OUN81" s="876"/>
      <c r="OUO81" s="876"/>
      <c r="OUP81" s="876"/>
      <c r="OUQ81" s="876"/>
      <c r="OUR81" s="876"/>
      <c r="OUS81" s="876"/>
      <c r="OUT81" s="876"/>
      <c r="OUU81" s="876"/>
      <c r="OUV81" s="876"/>
      <c r="OUW81" s="876"/>
      <c r="OUX81" s="876"/>
      <c r="OUY81" s="876"/>
      <c r="OUZ81" s="876"/>
      <c r="OVA81" s="876"/>
      <c r="OVB81" s="876"/>
      <c r="OVC81" s="876"/>
      <c r="OVD81" s="876"/>
      <c r="OVE81" s="876"/>
      <c r="OVF81" s="876"/>
      <c r="OVG81" s="876"/>
      <c r="OVH81" s="876"/>
      <c r="OVI81" s="876"/>
      <c r="OVJ81" s="876"/>
      <c r="OVK81" s="876"/>
      <c r="OVL81" s="876"/>
      <c r="OVM81" s="876"/>
      <c r="OVN81" s="876"/>
      <c r="OVO81" s="876"/>
      <c r="OVP81" s="876"/>
      <c r="OVQ81" s="876"/>
      <c r="OVR81" s="876"/>
      <c r="OVS81" s="876"/>
      <c r="OVT81" s="876"/>
      <c r="OVU81" s="876"/>
      <c r="OVV81" s="876"/>
      <c r="OVW81" s="876"/>
      <c r="OVX81" s="876"/>
      <c r="OVY81" s="876"/>
      <c r="OVZ81" s="876"/>
      <c r="OWA81" s="876"/>
      <c r="OWB81" s="876"/>
      <c r="OWC81" s="876"/>
      <c r="OWD81" s="876"/>
      <c r="OWE81" s="876"/>
      <c r="OWF81" s="876"/>
      <c r="OWG81" s="876"/>
      <c r="OWH81" s="876"/>
      <c r="OWI81" s="876"/>
      <c r="OWJ81" s="876"/>
      <c r="OWK81" s="876"/>
      <c r="OWL81" s="876"/>
      <c r="OWM81" s="876"/>
      <c r="OWN81" s="876"/>
      <c r="OWO81" s="876"/>
      <c r="OWP81" s="876"/>
      <c r="OWQ81" s="876"/>
      <c r="OWR81" s="876"/>
      <c r="OWS81" s="876"/>
      <c r="OWT81" s="876"/>
      <c r="OWU81" s="876"/>
      <c r="OWV81" s="876"/>
      <c r="OWW81" s="876"/>
      <c r="OWX81" s="876"/>
      <c r="OWY81" s="876"/>
      <c r="OWZ81" s="876"/>
      <c r="OXA81" s="876"/>
      <c r="OXB81" s="876"/>
      <c r="OXC81" s="876"/>
      <c r="OXD81" s="876"/>
      <c r="OXE81" s="876"/>
      <c r="OXF81" s="876"/>
      <c r="OXG81" s="876"/>
      <c r="OXH81" s="876"/>
      <c r="OXI81" s="876"/>
      <c r="OXJ81" s="876"/>
      <c r="OXK81" s="876"/>
      <c r="OXL81" s="876"/>
      <c r="OXM81" s="876"/>
      <c r="OXN81" s="876"/>
      <c r="OXO81" s="876"/>
      <c r="OXP81" s="876"/>
      <c r="OXQ81" s="876"/>
      <c r="OXR81" s="876"/>
      <c r="OXS81" s="876"/>
      <c r="OXT81" s="876"/>
      <c r="OXU81" s="876"/>
      <c r="OXV81" s="876"/>
      <c r="OXW81" s="876"/>
      <c r="OXX81" s="876"/>
      <c r="OXY81" s="876"/>
      <c r="OXZ81" s="876"/>
      <c r="OYA81" s="876"/>
      <c r="OYB81" s="876"/>
      <c r="OYC81" s="876"/>
      <c r="OYD81" s="876"/>
      <c r="OYE81" s="876"/>
      <c r="OYF81" s="876"/>
      <c r="OYG81" s="876"/>
      <c r="OYH81" s="876"/>
      <c r="OYI81" s="876"/>
      <c r="OYJ81" s="876"/>
      <c r="OYK81" s="876"/>
      <c r="OYL81" s="876"/>
      <c r="OYM81" s="876"/>
      <c r="OYN81" s="876"/>
      <c r="OYO81" s="876"/>
      <c r="OYP81" s="876"/>
      <c r="OYQ81" s="876"/>
      <c r="OYR81" s="876"/>
      <c r="OYS81" s="876"/>
      <c r="OYT81" s="876"/>
      <c r="OYU81" s="876"/>
      <c r="OYV81" s="876"/>
      <c r="OYW81" s="876"/>
      <c r="OYX81" s="876"/>
      <c r="OYY81" s="876"/>
      <c r="OYZ81" s="876"/>
      <c r="OZA81" s="876"/>
      <c r="OZB81" s="876"/>
      <c r="OZC81" s="876"/>
      <c r="OZD81" s="876"/>
      <c r="OZE81" s="876"/>
      <c r="OZF81" s="876"/>
      <c r="OZG81" s="876"/>
      <c r="OZH81" s="876"/>
      <c r="OZI81" s="876"/>
      <c r="OZJ81" s="876"/>
      <c r="OZK81" s="876"/>
      <c r="OZL81" s="876"/>
      <c r="OZM81" s="876"/>
      <c r="OZN81" s="876"/>
      <c r="OZO81" s="876"/>
      <c r="OZP81" s="876"/>
      <c r="OZQ81" s="876"/>
      <c r="OZR81" s="876"/>
      <c r="OZS81" s="876"/>
      <c r="OZT81" s="876"/>
      <c r="OZU81" s="876"/>
      <c r="OZV81" s="876"/>
      <c r="OZW81" s="876"/>
      <c r="OZX81" s="876"/>
      <c r="OZY81" s="876"/>
      <c r="OZZ81" s="876"/>
      <c r="PAA81" s="876"/>
      <c r="PAB81" s="876"/>
      <c r="PAC81" s="876"/>
      <c r="PAD81" s="876"/>
      <c r="PAE81" s="876"/>
      <c r="PAF81" s="876"/>
      <c r="PAG81" s="876"/>
      <c r="PAH81" s="876"/>
      <c r="PAI81" s="876"/>
      <c r="PAJ81" s="876"/>
      <c r="PAK81" s="876"/>
      <c r="PAL81" s="876"/>
      <c r="PAM81" s="876"/>
      <c r="PAN81" s="876"/>
      <c r="PAO81" s="876"/>
      <c r="PAP81" s="876"/>
      <c r="PAQ81" s="876"/>
      <c r="PAR81" s="876"/>
      <c r="PAS81" s="876"/>
      <c r="PAT81" s="876"/>
      <c r="PAU81" s="876"/>
      <c r="PAV81" s="876"/>
      <c r="PAW81" s="876"/>
      <c r="PAX81" s="876"/>
      <c r="PAY81" s="876"/>
      <c r="PAZ81" s="876"/>
      <c r="PBA81" s="876"/>
      <c r="PBB81" s="876"/>
      <c r="PBC81" s="876"/>
      <c r="PBD81" s="876"/>
      <c r="PBE81" s="876"/>
      <c r="PBF81" s="876"/>
      <c r="PBG81" s="876"/>
      <c r="PBH81" s="876"/>
      <c r="PBI81" s="876"/>
      <c r="PBJ81" s="876"/>
      <c r="PBK81" s="876"/>
      <c r="PBL81" s="876"/>
      <c r="PBM81" s="876"/>
      <c r="PBN81" s="876"/>
      <c r="PBO81" s="876"/>
      <c r="PBP81" s="876"/>
      <c r="PBQ81" s="876"/>
      <c r="PBR81" s="876"/>
      <c r="PBS81" s="876"/>
      <c r="PBT81" s="876"/>
      <c r="PBU81" s="876"/>
      <c r="PBV81" s="876"/>
      <c r="PBW81" s="876"/>
      <c r="PBX81" s="876"/>
      <c r="PBY81" s="876"/>
      <c r="PBZ81" s="876"/>
      <c r="PCA81" s="876"/>
      <c r="PCB81" s="876"/>
      <c r="PCC81" s="876"/>
      <c r="PCD81" s="876"/>
      <c r="PCE81" s="876"/>
      <c r="PCF81" s="876"/>
      <c r="PCG81" s="876"/>
      <c r="PCH81" s="876"/>
      <c r="PCI81" s="876"/>
      <c r="PCJ81" s="876"/>
      <c r="PCK81" s="876"/>
      <c r="PCL81" s="876"/>
      <c r="PCM81" s="876"/>
      <c r="PCN81" s="876"/>
      <c r="PCO81" s="876"/>
      <c r="PCP81" s="876"/>
      <c r="PCQ81" s="876"/>
      <c r="PCR81" s="876"/>
      <c r="PCS81" s="876"/>
      <c r="PCT81" s="876"/>
      <c r="PCU81" s="876"/>
      <c r="PCV81" s="876"/>
      <c r="PCW81" s="876"/>
      <c r="PCX81" s="876"/>
      <c r="PCY81" s="876"/>
      <c r="PCZ81" s="876"/>
      <c r="PDA81" s="876"/>
      <c r="PDB81" s="876"/>
      <c r="PDC81" s="876"/>
      <c r="PDD81" s="876"/>
      <c r="PDE81" s="876"/>
      <c r="PDF81" s="876"/>
      <c r="PDG81" s="876"/>
      <c r="PDH81" s="876"/>
      <c r="PDI81" s="876"/>
      <c r="PDJ81" s="876"/>
      <c r="PDK81" s="876"/>
      <c r="PDL81" s="876"/>
      <c r="PDM81" s="876"/>
      <c r="PDN81" s="876"/>
      <c r="PDO81" s="876"/>
      <c r="PDP81" s="876"/>
      <c r="PDQ81" s="876"/>
      <c r="PDR81" s="876"/>
      <c r="PDS81" s="876"/>
      <c r="PDT81" s="876"/>
      <c r="PDU81" s="876"/>
      <c r="PDV81" s="876"/>
      <c r="PDW81" s="876"/>
      <c r="PDX81" s="876"/>
      <c r="PDY81" s="876"/>
      <c r="PDZ81" s="876"/>
      <c r="PEA81" s="876"/>
      <c r="PEB81" s="876"/>
      <c r="PEC81" s="876"/>
      <c r="PED81" s="876"/>
      <c r="PEE81" s="876"/>
      <c r="PEF81" s="876"/>
      <c r="PEG81" s="876"/>
      <c r="PEH81" s="876"/>
      <c r="PEI81" s="876"/>
      <c r="PEJ81" s="876"/>
      <c r="PEK81" s="876"/>
      <c r="PEL81" s="876"/>
      <c r="PEM81" s="876"/>
      <c r="PEN81" s="876"/>
      <c r="PEO81" s="876"/>
      <c r="PEP81" s="876"/>
      <c r="PEQ81" s="876"/>
      <c r="PER81" s="876"/>
      <c r="PES81" s="876"/>
      <c r="PET81" s="876"/>
      <c r="PEU81" s="876"/>
      <c r="PEV81" s="876"/>
      <c r="PEW81" s="876"/>
      <c r="PEX81" s="876"/>
      <c r="PEY81" s="876"/>
      <c r="PEZ81" s="876"/>
      <c r="PFA81" s="876"/>
      <c r="PFB81" s="876"/>
      <c r="PFC81" s="876"/>
      <c r="PFD81" s="876"/>
      <c r="PFE81" s="876"/>
      <c r="PFF81" s="876"/>
      <c r="PFG81" s="876"/>
      <c r="PFH81" s="876"/>
      <c r="PFI81" s="876"/>
      <c r="PFJ81" s="876"/>
      <c r="PFK81" s="876"/>
      <c r="PFL81" s="876"/>
      <c r="PFM81" s="876"/>
      <c r="PFN81" s="876"/>
      <c r="PFO81" s="876"/>
      <c r="PFP81" s="876"/>
      <c r="PFQ81" s="876"/>
      <c r="PFR81" s="876"/>
      <c r="PFS81" s="876"/>
      <c r="PFT81" s="876"/>
      <c r="PFU81" s="876"/>
      <c r="PFV81" s="876"/>
      <c r="PFW81" s="876"/>
      <c r="PFX81" s="876"/>
      <c r="PFY81" s="876"/>
      <c r="PFZ81" s="876"/>
      <c r="PGA81" s="876"/>
      <c r="PGB81" s="876"/>
      <c r="PGC81" s="876"/>
      <c r="PGD81" s="876"/>
      <c r="PGE81" s="876"/>
      <c r="PGF81" s="876"/>
      <c r="PGG81" s="876"/>
      <c r="PGH81" s="876"/>
      <c r="PGI81" s="876"/>
      <c r="PGJ81" s="876"/>
      <c r="PGK81" s="876"/>
      <c r="PGL81" s="876"/>
      <c r="PGM81" s="876"/>
      <c r="PGN81" s="876"/>
      <c r="PGO81" s="876"/>
      <c r="PGP81" s="876"/>
      <c r="PGQ81" s="876"/>
      <c r="PGR81" s="876"/>
      <c r="PGS81" s="876"/>
      <c r="PGT81" s="876"/>
      <c r="PGU81" s="876"/>
      <c r="PGV81" s="876"/>
      <c r="PGW81" s="876"/>
      <c r="PGX81" s="876"/>
      <c r="PGY81" s="876"/>
      <c r="PGZ81" s="876"/>
      <c r="PHA81" s="876"/>
      <c r="PHB81" s="876"/>
      <c r="PHC81" s="876"/>
      <c r="PHD81" s="876"/>
      <c r="PHE81" s="876"/>
      <c r="PHF81" s="876"/>
      <c r="PHG81" s="876"/>
      <c r="PHH81" s="876"/>
      <c r="PHI81" s="876"/>
      <c r="PHJ81" s="876"/>
      <c r="PHK81" s="876"/>
      <c r="PHL81" s="876"/>
      <c r="PHM81" s="876"/>
      <c r="PHN81" s="876"/>
      <c r="PHO81" s="876"/>
      <c r="PHP81" s="876"/>
      <c r="PHQ81" s="876"/>
      <c r="PHR81" s="876"/>
      <c r="PHS81" s="876"/>
      <c r="PHT81" s="876"/>
      <c r="PHU81" s="876"/>
      <c r="PHV81" s="876"/>
      <c r="PHW81" s="876"/>
      <c r="PHX81" s="876"/>
      <c r="PHY81" s="876"/>
      <c r="PHZ81" s="876"/>
      <c r="PIA81" s="876"/>
      <c r="PIB81" s="876"/>
      <c r="PIC81" s="876"/>
      <c r="PID81" s="876"/>
      <c r="PIE81" s="876"/>
      <c r="PIF81" s="876"/>
      <c r="PIG81" s="876"/>
      <c r="PIH81" s="876"/>
      <c r="PII81" s="876"/>
      <c r="PIJ81" s="876"/>
      <c r="PIK81" s="876"/>
      <c r="PIL81" s="876"/>
      <c r="PIM81" s="876"/>
      <c r="PIN81" s="876"/>
      <c r="PIO81" s="876"/>
      <c r="PIP81" s="876"/>
      <c r="PIQ81" s="876"/>
      <c r="PIR81" s="876"/>
      <c r="PIS81" s="876"/>
      <c r="PIT81" s="876"/>
      <c r="PIU81" s="876"/>
      <c r="PIV81" s="876"/>
      <c r="PIW81" s="876"/>
      <c r="PIX81" s="876"/>
      <c r="PIY81" s="876"/>
      <c r="PIZ81" s="876"/>
      <c r="PJA81" s="876"/>
      <c r="PJB81" s="876"/>
      <c r="PJC81" s="876"/>
      <c r="PJD81" s="876"/>
      <c r="PJE81" s="876"/>
      <c r="PJF81" s="876"/>
      <c r="PJG81" s="876"/>
      <c r="PJH81" s="876"/>
      <c r="PJI81" s="876"/>
      <c r="PJJ81" s="876"/>
      <c r="PJK81" s="876"/>
      <c r="PJL81" s="876"/>
      <c r="PJM81" s="876"/>
      <c r="PJN81" s="876"/>
      <c r="PJO81" s="876"/>
      <c r="PJP81" s="876"/>
      <c r="PJQ81" s="876"/>
      <c r="PJR81" s="876"/>
      <c r="PJS81" s="876"/>
      <c r="PJT81" s="876"/>
      <c r="PJU81" s="876"/>
      <c r="PJV81" s="876"/>
      <c r="PJW81" s="876"/>
      <c r="PJX81" s="876"/>
      <c r="PJY81" s="876"/>
      <c r="PJZ81" s="876"/>
      <c r="PKA81" s="876"/>
      <c r="PKB81" s="876"/>
      <c r="PKC81" s="876"/>
      <c r="PKD81" s="876"/>
      <c r="PKE81" s="876"/>
      <c r="PKF81" s="876"/>
      <c r="PKG81" s="876"/>
      <c r="PKH81" s="876"/>
      <c r="PKI81" s="876"/>
      <c r="PKJ81" s="876"/>
      <c r="PKK81" s="876"/>
      <c r="PKL81" s="876"/>
      <c r="PKM81" s="876"/>
      <c r="PKN81" s="876"/>
      <c r="PKO81" s="876"/>
      <c r="PKP81" s="876"/>
      <c r="PKQ81" s="876"/>
      <c r="PKR81" s="876"/>
      <c r="PKS81" s="876"/>
      <c r="PKT81" s="876"/>
      <c r="PKU81" s="876"/>
      <c r="PKV81" s="876"/>
      <c r="PKW81" s="876"/>
      <c r="PKX81" s="876"/>
      <c r="PKY81" s="876"/>
      <c r="PKZ81" s="876"/>
      <c r="PLA81" s="876"/>
      <c r="PLB81" s="876"/>
      <c r="PLC81" s="876"/>
      <c r="PLD81" s="876"/>
      <c r="PLE81" s="876"/>
      <c r="PLF81" s="876"/>
      <c r="PLG81" s="876"/>
      <c r="PLH81" s="876"/>
      <c r="PLI81" s="876"/>
      <c r="PLJ81" s="876"/>
      <c r="PLK81" s="876"/>
      <c r="PLL81" s="876"/>
      <c r="PLM81" s="876"/>
      <c r="PLN81" s="876"/>
      <c r="PLO81" s="876"/>
      <c r="PLP81" s="876"/>
      <c r="PLQ81" s="876"/>
      <c r="PLR81" s="876"/>
      <c r="PLS81" s="876"/>
      <c r="PLT81" s="876"/>
      <c r="PLU81" s="876"/>
      <c r="PLV81" s="876"/>
      <c r="PLW81" s="876"/>
      <c r="PLX81" s="876"/>
      <c r="PLY81" s="876"/>
      <c r="PLZ81" s="876"/>
      <c r="PMA81" s="876"/>
      <c r="PMB81" s="876"/>
      <c r="PMC81" s="876"/>
      <c r="PMD81" s="876"/>
      <c r="PME81" s="876"/>
      <c r="PMF81" s="876"/>
      <c r="PMG81" s="876"/>
      <c r="PMH81" s="876"/>
      <c r="PMI81" s="876"/>
      <c r="PMJ81" s="876"/>
      <c r="PMK81" s="876"/>
      <c r="PML81" s="876"/>
      <c r="PMM81" s="876"/>
      <c r="PMN81" s="876"/>
      <c r="PMO81" s="876"/>
      <c r="PMP81" s="876"/>
      <c r="PMQ81" s="876"/>
      <c r="PMR81" s="876"/>
      <c r="PMS81" s="876"/>
      <c r="PMT81" s="876"/>
      <c r="PMU81" s="876"/>
      <c r="PMV81" s="876"/>
      <c r="PMW81" s="876"/>
      <c r="PMX81" s="876"/>
      <c r="PMY81" s="876"/>
      <c r="PMZ81" s="876"/>
      <c r="PNA81" s="876"/>
      <c r="PNB81" s="876"/>
      <c r="PNC81" s="876"/>
      <c r="PND81" s="876"/>
      <c r="PNE81" s="876"/>
      <c r="PNF81" s="876"/>
      <c r="PNG81" s="876"/>
      <c r="PNH81" s="876"/>
      <c r="PNI81" s="876"/>
      <c r="PNJ81" s="876"/>
      <c r="PNK81" s="876"/>
      <c r="PNL81" s="876"/>
      <c r="PNM81" s="876"/>
      <c r="PNN81" s="876"/>
      <c r="PNO81" s="876"/>
      <c r="PNP81" s="876"/>
      <c r="PNQ81" s="876"/>
      <c r="PNR81" s="876"/>
      <c r="PNS81" s="876"/>
      <c r="PNT81" s="876"/>
      <c r="PNU81" s="876"/>
      <c r="PNV81" s="876"/>
      <c r="PNW81" s="876"/>
      <c r="PNX81" s="876"/>
      <c r="PNY81" s="876"/>
      <c r="PNZ81" s="876"/>
      <c r="POA81" s="876"/>
      <c r="POB81" s="876"/>
      <c r="POC81" s="876"/>
      <c r="POD81" s="876"/>
      <c r="POE81" s="876"/>
      <c r="POF81" s="876"/>
      <c r="POG81" s="876"/>
      <c r="POH81" s="876"/>
      <c r="POI81" s="876"/>
      <c r="POJ81" s="876"/>
      <c r="POK81" s="876"/>
      <c r="POL81" s="876"/>
      <c r="POM81" s="876"/>
      <c r="PON81" s="876"/>
      <c r="POO81" s="876"/>
      <c r="POP81" s="876"/>
      <c r="POQ81" s="876"/>
      <c r="POR81" s="876"/>
      <c r="POS81" s="876"/>
      <c r="POT81" s="876"/>
      <c r="POU81" s="876"/>
      <c r="POV81" s="876"/>
      <c r="POW81" s="876"/>
      <c r="POX81" s="876"/>
      <c r="POY81" s="876"/>
      <c r="POZ81" s="876"/>
      <c r="PPA81" s="876"/>
      <c r="PPB81" s="876"/>
      <c r="PPC81" s="876"/>
      <c r="PPD81" s="876"/>
      <c r="PPE81" s="876"/>
      <c r="PPF81" s="876"/>
      <c r="PPG81" s="876"/>
      <c r="PPH81" s="876"/>
      <c r="PPI81" s="876"/>
      <c r="PPJ81" s="876"/>
      <c r="PPK81" s="876"/>
      <c r="PPL81" s="876"/>
      <c r="PPM81" s="876"/>
      <c r="PPN81" s="876"/>
      <c r="PPO81" s="876"/>
      <c r="PPP81" s="876"/>
      <c r="PPQ81" s="876"/>
      <c r="PPR81" s="876"/>
      <c r="PPS81" s="876"/>
      <c r="PPT81" s="876"/>
      <c r="PPU81" s="876"/>
      <c r="PPV81" s="876"/>
      <c r="PPW81" s="876"/>
      <c r="PPX81" s="876"/>
      <c r="PPY81" s="876"/>
      <c r="PPZ81" s="876"/>
      <c r="PQA81" s="876"/>
      <c r="PQB81" s="876"/>
      <c r="PQC81" s="876"/>
      <c r="PQD81" s="876"/>
      <c r="PQE81" s="876"/>
      <c r="PQF81" s="876"/>
      <c r="PQG81" s="876"/>
      <c r="PQH81" s="876"/>
      <c r="PQI81" s="876"/>
      <c r="PQJ81" s="876"/>
      <c r="PQK81" s="876"/>
      <c r="PQL81" s="876"/>
      <c r="PQM81" s="876"/>
      <c r="PQN81" s="876"/>
      <c r="PQO81" s="876"/>
      <c r="PQP81" s="876"/>
      <c r="PQQ81" s="876"/>
      <c r="PQR81" s="876"/>
      <c r="PQS81" s="876"/>
      <c r="PQT81" s="876"/>
      <c r="PQU81" s="876"/>
      <c r="PQV81" s="876"/>
      <c r="PQW81" s="876"/>
      <c r="PQX81" s="876"/>
      <c r="PQY81" s="876"/>
      <c r="PQZ81" s="876"/>
      <c r="PRA81" s="876"/>
      <c r="PRB81" s="876"/>
      <c r="PRC81" s="876"/>
      <c r="PRD81" s="876"/>
      <c r="PRE81" s="876"/>
      <c r="PRF81" s="876"/>
      <c r="PRG81" s="876"/>
      <c r="PRH81" s="876"/>
      <c r="PRI81" s="876"/>
      <c r="PRJ81" s="876"/>
      <c r="PRK81" s="876"/>
      <c r="PRL81" s="876"/>
      <c r="PRM81" s="876"/>
      <c r="PRN81" s="876"/>
      <c r="PRO81" s="876"/>
      <c r="PRP81" s="876"/>
      <c r="PRQ81" s="876"/>
      <c r="PRR81" s="876"/>
      <c r="PRS81" s="876"/>
      <c r="PRT81" s="876"/>
      <c r="PRU81" s="876"/>
      <c r="PRV81" s="876"/>
      <c r="PRW81" s="876"/>
      <c r="PRX81" s="876"/>
      <c r="PRY81" s="876"/>
      <c r="PRZ81" s="876"/>
      <c r="PSA81" s="876"/>
      <c r="PSB81" s="876"/>
      <c r="PSC81" s="876"/>
      <c r="PSD81" s="876"/>
      <c r="PSE81" s="876"/>
      <c r="PSF81" s="876"/>
      <c r="PSG81" s="876"/>
      <c r="PSH81" s="876"/>
      <c r="PSI81" s="876"/>
      <c r="PSJ81" s="876"/>
      <c r="PSK81" s="876"/>
      <c r="PSL81" s="876"/>
      <c r="PSM81" s="876"/>
      <c r="PSN81" s="876"/>
      <c r="PSO81" s="876"/>
      <c r="PSP81" s="876"/>
      <c r="PSQ81" s="876"/>
      <c r="PSR81" s="876"/>
      <c r="PSS81" s="876"/>
      <c r="PST81" s="876"/>
      <c r="PSU81" s="876"/>
      <c r="PSV81" s="876"/>
      <c r="PSW81" s="876"/>
      <c r="PSX81" s="876"/>
      <c r="PSY81" s="876"/>
      <c r="PSZ81" s="876"/>
      <c r="PTA81" s="876"/>
      <c r="PTB81" s="876"/>
      <c r="PTC81" s="876"/>
      <c r="PTD81" s="876"/>
      <c r="PTE81" s="876"/>
      <c r="PTF81" s="876"/>
      <c r="PTG81" s="876"/>
      <c r="PTH81" s="876"/>
      <c r="PTI81" s="876"/>
      <c r="PTJ81" s="876"/>
      <c r="PTK81" s="876"/>
      <c r="PTL81" s="876"/>
      <c r="PTM81" s="876"/>
      <c r="PTN81" s="876"/>
      <c r="PTO81" s="876"/>
      <c r="PTP81" s="876"/>
      <c r="PTQ81" s="876"/>
      <c r="PTR81" s="876"/>
      <c r="PTS81" s="876"/>
      <c r="PTT81" s="876"/>
      <c r="PTU81" s="876"/>
      <c r="PTV81" s="876"/>
      <c r="PTW81" s="876"/>
      <c r="PTX81" s="876"/>
      <c r="PTY81" s="876"/>
      <c r="PTZ81" s="876"/>
      <c r="PUA81" s="876"/>
      <c r="PUB81" s="876"/>
      <c r="PUC81" s="876"/>
      <c r="PUD81" s="876"/>
      <c r="PUE81" s="876"/>
      <c r="PUF81" s="876"/>
      <c r="PUG81" s="876"/>
      <c r="PUH81" s="876"/>
      <c r="PUI81" s="876"/>
      <c r="PUJ81" s="876"/>
      <c r="PUK81" s="876"/>
      <c r="PUL81" s="876"/>
      <c r="PUM81" s="876"/>
      <c r="PUN81" s="876"/>
      <c r="PUO81" s="876"/>
      <c r="PUP81" s="876"/>
      <c r="PUQ81" s="876"/>
      <c r="PUR81" s="876"/>
      <c r="PUS81" s="876"/>
      <c r="PUT81" s="876"/>
      <c r="PUU81" s="876"/>
      <c r="PUV81" s="876"/>
      <c r="PUW81" s="876"/>
      <c r="PUX81" s="876"/>
      <c r="PUY81" s="876"/>
      <c r="PUZ81" s="876"/>
      <c r="PVA81" s="876"/>
      <c r="PVB81" s="876"/>
      <c r="PVC81" s="876"/>
      <c r="PVD81" s="876"/>
      <c r="PVE81" s="876"/>
      <c r="PVF81" s="876"/>
      <c r="PVG81" s="876"/>
      <c r="PVH81" s="876"/>
      <c r="PVI81" s="876"/>
      <c r="PVJ81" s="876"/>
      <c r="PVK81" s="876"/>
      <c r="PVL81" s="876"/>
      <c r="PVM81" s="876"/>
      <c r="PVN81" s="876"/>
      <c r="PVO81" s="876"/>
      <c r="PVP81" s="876"/>
      <c r="PVQ81" s="876"/>
      <c r="PVR81" s="876"/>
      <c r="PVS81" s="876"/>
      <c r="PVT81" s="876"/>
      <c r="PVU81" s="876"/>
      <c r="PVV81" s="876"/>
      <c r="PVW81" s="876"/>
      <c r="PVX81" s="876"/>
      <c r="PVY81" s="876"/>
      <c r="PVZ81" s="876"/>
      <c r="PWA81" s="876"/>
      <c r="PWB81" s="876"/>
      <c r="PWC81" s="876"/>
      <c r="PWD81" s="876"/>
      <c r="PWE81" s="876"/>
      <c r="PWF81" s="876"/>
      <c r="PWG81" s="876"/>
      <c r="PWH81" s="876"/>
      <c r="PWI81" s="876"/>
      <c r="PWJ81" s="876"/>
      <c r="PWK81" s="876"/>
      <c r="PWL81" s="876"/>
      <c r="PWM81" s="876"/>
      <c r="PWN81" s="876"/>
      <c r="PWO81" s="876"/>
      <c r="PWP81" s="876"/>
      <c r="PWQ81" s="876"/>
      <c r="PWR81" s="876"/>
      <c r="PWS81" s="876"/>
      <c r="PWT81" s="876"/>
      <c r="PWU81" s="876"/>
      <c r="PWV81" s="876"/>
      <c r="PWW81" s="876"/>
      <c r="PWX81" s="876"/>
      <c r="PWY81" s="876"/>
      <c r="PWZ81" s="876"/>
      <c r="PXA81" s="876"/>
      <c r="PXB81" s="876"/>
      <c r="PXC81" s="876"/>
      <c r="PXD81" s="876"/>
      <c r="PXE81" s="876"/>
      <c r="PXF81" s="876"/>
      <c r="PXG81" s="876"/>
      <c r="PXH81" s="876"/>
      <c r="PXI81" s="876"/>
      <c r="PXJ81" s="876"/>
      <c r="PXK81" s="876"/>
      <c r="PXL81" s="876"/>
      <c r="PXM81" s="876"/>
      <c r="PXN81" s="876"/>
      <c r="PXO81" s="876"/>
      <c r="PXP81" s="876"/>
      <c r="PXQ81" s="876"/>
      <c r="PXR81" s="876"/>
      <c r="PXS81" s="876"/>
      <c r="PXT81" s="876"/>
      <c r="PXU81" s="876"/>
      <c r="PXV81" s="876"/>
      <c r="PXW81" s="876"/>
      <c r="PXX81" s="876"/>
      <c r="PXY81" s="876"/>
      <c r="PXZ81" s="876"/>
      <c r="PYA81" s="876"/>
      <c r="PYB81" s="876"/>
      <c r="PYC81" s="876"/>
      <c r="PYD81" s="876"/>
      <c r="PYE81" s="876"/>
      <c r="PYF81" s="876"/>
      <c r="PYG81" s="876"/>
      <c r="PYH81" s="876"/>
      <c r="PYI81" s="876"/>
      <c r="PYJ81" s="876"/>
      <c r="PYK81" s="876"/>
      <c r="PYL81" s="876"/>
      <c r="PYM81" s="876"/>
      <c r="PYN81" s="876"/>
      <c r="PYO81" s="876"/>
      <c r="PYP81" s="876"/>
      <c r="PYQ81" s="876"/>
      <c r="PYR81" s="876"/>
      <c r="PYS81" s="876"/>
      <c r="PYT81" s="876"/>
      <c r="PYU81" s="876"/>
      <c r="PYV81" s="876"/>
      <c r="PYW81" s="876"/>
      <c r="PYX81" s="876"/>
      <c r="PYY81" s="876"/>
      <c r="PYZ81" s="876"/>
      <c r="PZA81" s="876"/>
      <c r="PZB81" s="876"/>
      <c r="PZC81" s="876"/>
      <c r="PZD81" s="876"/>
      <c r="PZE81" s="876"/>
      <c r="PZF81" s="876"/>
      <c r="PZG81" s="876"/>
      <c r="PZH81" s="876"/>
      <c r="PZI81" s="876"/>
      <c r="PZJ81" s="876"/>
      <c r="PZK81" s="876"/>
      <c r="PZL81" s="876"/>
      <c r="PZM81" s="876"/>
      <c r="PZN81" s="876"/>
      <c r="PZO81" s="876"/>
      <c r="PZP81" s="876"/>
      <c r="PZQ81" s="876"/>
      <c r="PZR81" s="876"/>
      <c r="PZS81" s="876"/>
      <c r="PZT81" s="876"/>
      <c r="PZU81" s="876"/>
      <c r="PZV81" s="876"/>
      <c r="PZW81" s="876"/>
      <c r="PZX81" s="876"/>
      <c r="PZY81" s="876"/>
      <c r="PZZ81" s="876"/>
      <c r="QAA81" s="876"/>
      <c r="QAB81" s="876"/>
      <c r="QAC81" s="876"/>
      <c r="QAD81" s="876"/>
      <c r="QAE81" s="876"/>
      <c r="QAF81" s="876"/>
      <c r="QAG81" s="876"/>
      <c r="QAH81" s="876"/>
      <c r="QAI81" s="876"/>
      <c r="QAJ81" s="876"/>
      <c r="QAK81" s="876"/>
      <c r="QAL81" s="876"/>
      <c r="QAM81" s="876"/>
      <c r="QAN81" s="876"/>
      <c r="QAO81" s="876"/>
      <c r="QAP81" s="876"/>
      <c r="QAQ81" s="876"/>
      <c r="QAR81" s="876"/>
      <c r="QAS81" s="876"/>
      <c r="QAT81" s="876"/>
      <c r="QAU81" s="876"/>
      <c r="QAV81" s="876"/>
      <c r="QAW81" s="876"/>
      <c r="QAX81" s="876"/>
      <c r="QAY81" s="876"/>
      <c r="QAZ81" s="876"/>
      <c r="QBA81" s="876"/>
      <c r="QBB81" s="876"/>
      <c r="QBC81" s="876"/>
      <c r="QBD81" s="876"/>
      <c r="QBE81" s="876"/>
      <c r="QBF81" s="876"/>
      <c r="QBG81" s="876"/>
      <c r="QBH81" s="876"/>
      <c r="QBI81" s="876"/>
      <c r="QBJ81" s="876"/>
      <c r="QBK81" s="876"/>
      <c r="QBL81" s="876"/>
      <c r="QBM81" s="876"/>
      <c r="QBN81" s="876"/>
      <c r="QBO81" s="876"/>
      <c r="QBP81" s="876"/>
      <c r="QBQ81" s="876"/>
      <c r="QBR81" s="876"/>
      <c r="QBS81" s="876"/>
      <c r="QBT81" s="876"/>
      <c r="QBU81" s="876"/>
      <c r="QBV81" s="876"/>
      <c r="QBW81" s="876"/>
      <c r="QBX81" s="876"/>
      <c r="QBY81" s="876"/>
      <c r="QBZ81" s="876"/>
      <c r="QCA81" s="876"/>
      <c r="QCB81" s="876"/>
      <c r="QCC81" s="876"/>
      <c r="QCD81" s="876"/>
      <c r="QCE81" s="876"/>
      <c r="QCF81" s="876"/>
      <c r="QCG81" s="876"/>
      <c r="QCH81" s="876"/>
      <c r="QCI81" s="876"/>
      <c r="QCJ81" s="876"/>
      <c r="QCK81" s="876"/>
      <c r="QCL81" s="876"/>
      <c r="QCM81" s="876"/>
      <c r="QCN81" s="876"/>
      <c r="QCO81" s="876"/>
      <c r="QCP81" s="876"/>
      <c r="QCQ81" s="876"/>
      <c r="QCR81" s="876"/>
      <c r="QCS81" s="876"/>
      <c r="QCT81" s="876"/>
      <c r="QCU81" s="876"/>
      <c r="QCV81" s="876"/>
      <c r="QCW81" s="876"/>
      <c r="QCX81" s="876"/>
      <c r="QCY81" s="876"/>
      <c r="QCZ81" s="876"/>
      <c r="QDA81" s="876"/>
      <c r="QDB81" s="876"/>
      <c r="QDC81" s="876"/>
      <c r="QDD81" s="876"/>
      <c r="QDE81" s="876"/>
      <c r="QDF81" s="876"/>
      <c r="QDG81" s="876"/>
      <c r="QDH81" s="876"/>
      <c r="QDI81" s="876"/>
      <c r="QDJ81" s="876"/>
      <c r="QDK81" s="876"/>
      <c r="QDL81" s="876"/>
      <c r="QDM81" s="876"/>
      <c r="QDN81" s="876"/>
      <c r="QDO81" s="876"/>
      <c r="QDP81" s="876"/>
      <c r="QDQ81" s="876"/>
      <c r="QDR81" s="876"/>
      <c r="QDS81" s="876"/>
      <c r="QDT81" s="876"/>
      <c r="QDU81" s="876"/>
      <c r="QDV81" s="876"/>
      <c r="QDW81" s="876"/>
      <c r="QDX81" s="876"/>
      <c r="QDY81" s="876"/>
      <c r="QDZ81" s="876"/>
      <c r="QEA81" s="876"/>
      <c r="QEB81" s="876"/>
      <c r="QEC81" s="876"/>
      <c r="QED81" s="876"/>
      <c r="QEE81" s="876"/>
      <c r="QEF81" s="876"/>
      <c r="QEG81" s="876"/>
      <c r="QEH81" s="876"/>
      <c r="QEI81" s="876"/>
      <c r="QEJ81" s="876"/>
      <c r="QEK81" s="876"/>
      <c r="QEL81" s="876"/>
      <c r="QEM81" s="876"/>
      <c r="QEN81" s="876"/>
      <c r="QEO81" s="876"/>
      <c r="QEP81" s="876"/>
      <c r="QEQ81" s="876"/>
      <c r="QER81" s="876"/>
      <c r="QES81" s="876"/>
      <c r="QET81" s="876"/>
      <c r="QEU81" s="876"/>
      <c r="QEV81" s="876"/>
      <c r="QEW81" s="876"/>
      <c r="QEX81" s="876"/>
      <c r="QEY81" s="876"/>
      <c r="QEZ81" s="876"/>
      <c r="QFA81" s="876"/>
      <c r="QFB81" s="876"/>
      <c r="QFC81" s="876"/>
      <c r="QFD81" s="876"/>
      <c r="QFE81" s="876"/>
      <c r="QFF81" s="876"/>
      <c r="QFG81" s="876"/>
      <c r="QFH81" s="876"/>
      <c r="QFI81" s="876"/>
      <c r="QFJ81" s="876"/>
      <c r="QFK81" s="876"/>
      <c r="QFL81" s="876"/>
      <c r="QFM81" s="876"/>
      <c r="QFN81" s="876"/>
      <c r="QFO81" s="876"/>
      <c r="QFP81" s="876"/>
      <c r="QFQ81" s="876"/>
      <c r="QFR81" s="876"/>
      <c r="QFS81" s="876"/>
      <c r="QFT81" s="876"/>
      <c r="QFU81" s="876"/>
      <c r="QFV81" s="876"/>
      <c r="QFW81" s="876"/>
      <c r="QFX81" s="876"/>
      <c r="QFY81" s="876"/>
      <c r="QFZ81" s="876"/>
      <c r="QGA81" s="876"/>
      <c r="QGB81" s="876"/>
      <c r="QGC81" s="876"/>
      <c r="QGD81" s="876"/>
      <c r="QGE81" s="876"/>
      <c r="QGF81" s="876"/>
      <c r="QGG81" s="876"/>
      <c r="QGH81" s="876"/>
      <c r="QGI81" s="876"/>
      <c r="QGJ81" s="876"/>
      <c r="QGK81" s="876"/>
      <c r="QGL81" s="876"/>
      <c r="QGM81" s="876"/>
      <c r="QGN81" s="876"/>
      <c r="QGO81" s="876"/>
      <c r="QGP81" s="876"/>
      <c r="QGQ81" s="876"/>
      <c r="QGR81" s="876"/>
      <c r="QGS81" s="876"/>
      <c r="QGT81" s="876"/>
      <c r="QGU81" s="876"/>
      <c r="QGV81" s="876"/>
      <c r="QGW81" s="876"/>
      <c r="QGX81" s="876"/>
      <c r="QGY81" s="876"/>
      <c r="QGZ81" s="876"/>
      <c r="QHA81" s="876"/>
      <c r="QHB81" s="876"/>
      <c r="QHC81" s="876"/>
      <c r="QHD81" s="876"/>
      <c r="QHE81" s="876"/>
      <c r="QHF81" s="876"/>
      <c r="QHG81" s="876"/>
      <c r="QHH81" s="876"/>
      <c r="QHI81" s="876"/>
      <c r="QHJ81" s="876"/>
      <c r="QHK81" s="876"/>
      <c r="QHL81" s="876"/>
      <c r="QHM81" s="876"/>
      <c r="QHN81" s="876"/>
      <c r="QHO81" s="876"/>
      <c r="QHP81" s="876"/>
      <c r="QHQ81" s="876"/>
      <c r="QHR81" s="876"/>
      <c r="QHS81" s="876"/>
      <c r="QHT81" s="876"/>
      <c r="QHU81" s="876"/>
      <c r="QHV81" s="876"/>
      <c r="QHW81" s="876"/>
      <c r="QHX81" s="876"/>
      <c r="QHY81" s="876"/>
      <c r="QHZ81" s="876"/>
      <c r="QIA81" s="876"/>
      <c r="QIB81" s="876"/>
      <c r="QIC81" s="876"/>
      <c r="QID81" s="876"/>
      <c r="QIE81" s="876"/>
      <c r="QIF81" s="876"/>
      <c r="QIG81" s="876"/>
      <c r="QIH81" s="876"/>
      <c r="QII81" s="876"/>
      <c r="QIJ81" s="876"/>
      <c r="QIK81" s="876"/>
      <c r="QIL81" s="876"/>
      <c r="QIM81" s="876"/>
      <c r="QIN81" s="876"/>
      <c r="QIO81" s="876"/>
      <c r="QIP81" s="876"/>
      <c r="QIQ81" s="876"/>
      <c r="QIR81" s="876"/>
      <c r="QIS81" s="876"/>
      <c r="QIT81" s="876"/>
      <c r="QIU81" s="876"/>
      <c r="QIV81" s="876"/>
      <c r="QIW81" s="876"/>
      <c r="QIX81" s="876"/>
      <c r="QIY81" s="876"/>
      <c r="QIZ81" s="876"/>
      <c r="QJA81" s="876"/>
      <c r="QJB81" s="876"/>
      <c r="QJC81" s="876"/>
      <c r="QJD81" s="876"/>
      <c r="QJE81" s="876"/>
      <c r="QJF81" s="876"/>
      <c r="QJG81" s="876"/>
      <c r="QJH81" s="876"/>
      <c r="QJI81" s="876"/>
      <c r="QJJ81" s="876"/>
      <c r="QJK81" s="876"/>
      <c r="QJL81" s="876"/>
      <c r="QJM81" s="876"/>
      <c r="QJN81" s="876"/>
      <c r="QJO81" s="876"/>
      <c r="QJP81" s="876"/>
      <c r="QJQ81" s="876"/>
      <c r="QJR81" s="876"/>
      <c r="QJS81" s="876"/>
      <c r="QJT81" s="876"/>
      <c r="QJU81" s="876"/>
      <c r="QJV81" s="876"/>
      <c r="QJW81" s="876"/>
      <c r="QJX81" s="876"/>
      <c r="QJY81" s="876"/>
      <c r="QJZ81" s="876"/>
      <c r="QKA81" s="876"/>
      <c r="QKB81" s="876"/>
      <c r="QKC81" s="876"/>
      <c r="QKD81" s="876"/>
      <c r="QKE81" s="876"/>
      <c r="QKF81" s="876"/>
      <c r="QKG81" s="876"/>
      <c r="QKH81" s="876"/>
      <c r="QKI81" s="876"/>
      <c r="QKJ81" s="876"/>
      <c r="QKK81" s="876"/>
      <c r="QKL81" s="876"/>
      <c r="QKM81" s="876"/>
      <c r="QKN81" s="876"/>
      <c r="QKO81" s="876"/>
      <c r="QKP81" s="876"/>
      <c r="QKQ81" s="876"/>
      <c r="QKR81" s="876"/>
      <c r="QKS81" s="876"/>
      <c r="QKT81" s="876"/>
      <c r="QKU81" s="876"/>
      <c r="QKV81" s="876"/>
      <c r="QKW81" s="876"/>
      <c r="QKX81" s="876"/>
      <c r="QKY81" s="876"/>
      <c r="QKZ81" s="876"/>
      <c r="QLA81" s="876"/>
      <c r="QLB81" s="876"/>
      <c r="QLC81" s="876"/>
      <c r="QLD81" s="876"/>
      <c r="QLE81" s="876"/>
      <c r="QLF81" s="876"/>
      <c r="QLG81" s="876"/>
      <c r="QLH81" s="876"/>
      <c r="QLI81" s="876"/>
      <c r="QLJ81" s="876"/>
      <c r="QLK81" s="876"/>
      <c r="QLL81" s="876"/>
      <c r="QLM81" s="876"/>
      <c r="QLN81" s="876"/>
      <c r="QLO81" s="876"/>
      <c r="QLP81" s="876"/>
      <c r="QLQ81" s="876"/>
      <c r="QLR81" s="876"/>
      <c r="QLS81" s="876"/>
      <c r="QLT81" s="876"/>
      <c r="QLU81" s="876"/>
      <c r="QLV81" s="876"/>
      <c r="QLW81" s="876"/>
      <c r="QLX81" s="876"/>
      <c r="QLY81" s="876"/>
      <c r="QLZ81" s="876"/>
      <c r="QMA81" s="876"/>
      <c r="QMB81" s="876"/>
      <c r="QMC81" s="876"/>
      <c r="QMD81" s="876"/>
      <c r="QME81" s="876"/>
      <c r="QMF81" s="876"/>
      <c r="QMG81" s="876"/>
      <c r="QMH81" s="876"/>
      <c r="QMI81" s="876"/>
      <c r="QMJ81" s="876"/>
      <c r="QMK81" s="876"/>
      <c r="QML81" s="876"/>
      <c r="QMM81" s="876"/>
      <c r="QMN81" s="876"/>
      <c r="QMO81" s="876"/>
      <c r="QMP81" s="876"/>
      <c r="QMQ81" s="876"/>
      <c r="QMR81" s="876"/>
      <c r="QMS81" s="876"/>
      <c r="QMT81" s="876"/>
      <c r="QMU81" s="876"/>
      <c r="QMV81" s="876"/>
      <c r="QMW81" s="876"/>
      <c r="QMX81" s="876"/>
      <c r="QMY81" s="876"/>
      <c r="QMZ81" s="876"/>
      <c r="QNA81" s="876"/>
      <c r="QNB81" s="876"/>
      <c r="QNC81" s="876"/>
      <c r="QND81" s="876"/>
      <c r="QNE81" s="876"/>
      <c r="QNF81" s="876"/>
      <c r="QNG81" s="876"/>
      <c r="QNH81" s="876"/>
      <c r="QNI81" s="876"/>
      <c r="QNJ81" s="876"/>
      <c r="QNK81" s="876"/>
      <c r="QNL81" s="876"/>
      <c r="QNM81" s="876"/>
      <c r="QNN81" s="876"/>
      <c r="QNO81" s="876"/>
      <c r="QNP81" s="876"/>
      <c r="QNQ81" s="876"/>
      <c r="QNR81" s="876"/>
      <c r="QNS81" s="876"/>
      <c r="QNT81" s="876"/>
      <c r="QNU81" s="876"/>
      <c r="QNV81" s="876"/>
      <c r="QNW81" s="876"/>
      <c r="QNX81" s="876"/>
      <c r="QNY81" s="876"/>
      <c r="QNZ81" s="876"/>
      <c r="QOA81" s="876"/>
      <c r="QOB81" s="876"/>
      <c r="QOC81" s="876"/>
      <c r="QOD81" s="876"/>
      <c r="QOE81" s="876"/>
      <c r="QOF81" s="876"/>
      <c r="QOG81" s="876"/>
      <c r="QOH81" s="876"/>
      <c r="QOI81" s="876"/>
      <c r="QOJ81" s="876"/>
      <c r="QOK81" s="876"/>
      <c r="QOL81" s="876"/>
      <c r="QOM81" s="876"/>
      <c r="QON81" s="876"/>
      <c r="QOO81" s="876"/>
      <c r="QOP81" s="876"/>
      <c r="QOQ81" s="876"/>
      <c r="QOR81" s="876"/>
      <c r="QOS81" s="876"/>
      <c r="QOT81" s="876"/>
      <c r="QOU81" s="876"/>
      <c r="QOV81" s="876"/>
      <c r="QOW81" s="876"/>
      <c r="QOX81" s="876"/>
      <c r="QOY81" s="876"/>
      <c r="QOZ81" s="876"/>
      <c r="QPA81" s="876"/>
      <c r="QPB81" s="876"/>
      <c r="QPC81" s="876"/>
      <c r="QPD81" s="876"/>
      <c r="QPE81" s="876"/>
      <c r="QPF81" s="876"/>
      <c r="QPG81" s="876"/>
      <c r="QPH81" s="876"/>
      <c r="QPI81" s="876"/>
      <c r="QPJ81" s="876"/>
      <c r="QPK81" s="876"/>
      <c r="QPL81" s="876"/>
      <c r="QPM81" s="876"/>
      <c r="QPN81" s="876"/>
      <c r="QPO81" s="876"/>
      <c r="QPP81" s="876"/>
      <c r="QPQ81" s="876"/>
      <c r="QPR81" s="876"/>
      <c r="QPS81" s="876"/>
      <c r="QPT81" s="876"/>
      <c r="QPU81" s="876"/>
      <c r="QPV81" s="876"/>
      <c r="QPW81" s="876"/>
      <c r="QPX81" s="876"/>
      <c r="QPY81" s="876"/>
      <c r="QPZ81" s="876"/>
      <c r="QQA81" s="876"/>
      <c r="QQB81" s="876"/>
      <c r="QQC81" s="876"/>
      <c r="QQD81" s="876"/>
      <c r="QQE81" s="876"/>
      <c r="QQF81" s="876"/>
      <c r="QQG81" s="876"/>
      <c r="QQH81" s="876"/>
      <c r="QQI81" s="876"/>
      <c r="QQJ81" s="876"/>
      <c r="QQK81" s="876"/>
      <c r="QQL81" s="876"/>
      <c r="QQM81" s="876"/>
      <c r="QQN81" s="876"/>
      <c r="QQO81" s="876"/>
      <c r="QQP81" s="876"/>
      <c r="QQQ81" s="876"/>
      <c r="QQR81" s="876"/>
      <c r="QQS81" s="876"/>
      <c r="QQT81" s="876"/>
      <c r="QQU81" s="876"/>
      <c r="QQV81" s="876"/>
      <c r="QQW81" s="876"/>
      <c r="QQX81" s="876"/>
      <c r="QQY81" s="876"/>
      <c r="QQZ81" s="876"/>
      <c r="QRA81" s="876"/>
      <c r="QRB81" s="876"/>
      <c r="QRC81" s="876"/>
      <c r="QRD81" s="876"/>
      <c r="QRE81" s="876"/>
      <c r="QRF81" s="876"/>
      <c r="QRG81" s="876"/>
      <c r="QRH81" s="876"/>
      <c r="QRI81" s="876"/>
      <c r="QRJ81" s="876"/>
      <c r="QRK81" s="876"/>
      <c r="QRL81" s="876"/>
      <c r="QRM81" s="876"/>
      <c r="QRN81" s="876"/>
      <c r="QRO81" s="876"/>
      <c r="QRP81" s="876"/>
      <c r="QRQ81" s="876"/>
      <c r="QRR81" s="876"/>
      <c r="QRS81" s="876"/>
      <c r="QRT81" s="876"/>
      <c r="QRU81" s="876"/>
      <c r="QRV81" s="876"/>
      <c r="QRW81" s="876"/>
      <c r="QRX81" s="876"/>
      <c r="QRY81" s="876"/>
      <c r="QRZ81" s="876"/>
      <c r="QSA81" s="876"/>
      <c r="QSB81" s="876"/>
      <c r="QSC81" s="876"/>
      <c r="QSD81" s="876"/>
      <c r="QSE81" s="876"/>
      <c r="QSF81" s="876"/>
      <c r="QSG81" s="876"/>
      <c r="QSH81" s="876"/>
      <c r="QSI81" s="876"/>
      <c r="QSJ81" s="876"/>
      <c r="QSK81" s="876"/>
      <c r="QSL81" s="876"/>
      <c r="QSM81" s="876"/>
      <c r="QSN81" s="876"/>
      <c r="QSO81" s="876"/>
      <c r="QSP81" s="876"/>
      <c r="QSQ81" s="876"/>
      <c r="QSR81" s="876"/>
      <c r="QSS81" s="876"/>
      <c r="QST81" s="876"/>
      <c r="QSU81" s="876"/>
      <c r="QSV81" s="876"/>
      <c r="QSW81" s="876"/>
      <c r="QSX81" s="876"/>
      <c r="QSY81" s="876"/>
      <c r="QSZ81" s="876"/>
      <c r="QTA81" s="876"/>
      <c r="QTB81" s="876"/>
      <c r="QTC81" s="876"/>
      <c r="QTD81" s="876"/>
      <c r="QTE81" s="876"/>
      <c r="QTF81" s="876"/>
      <c r="QTG81" s="876"/>
      <c r="QTH81" s="876"/>
      <c r="QTI81" s="876"/>
      <c r="QTJ81" s="876"/>
      <c r="QTK81" s="876"/>
      <c r="QTL81" s="876"/>
      <c r="QTM81" s="876"/>
      <c r="QTN81" s="876"/>
      <c r="QTO81" s="876"/>
      <c r="QTP81" s="876"/>
      <c r="QTQ81" s="876"/>
      <c r="QTR81" s="876"/>
      <c r="QTS81" s="876"/>
      <c r="QTT81" s="876"/>
      <c r="QTU81" s="876"/>
      <c r="QTV81" s="876"/>
      <c r="QTW81" s="876"/>
      <c r="QTX81" s="876"/>
      <c r="QTY81" s="876"/>
      <c r="QTZ81" s="876"/>
      <c r="QUA81" s="876"/>
      <c r="QUB81" s="876"/>
      <c r="QUC81" s="876"/>
      <c r="QUD81" s="876"/>
      <c r="QUE81" s="876"/>
      <c r="QUF81" s="876"/>
      <c r="QUG81" s="876"/>
      <c r="QUH81" s="876"/>
      <c r="QUI81" s="876"/>
      <c r="QUJ81" s="876"/>
      <c r="QUK81" s="876"/>
      <c r="QUL81" s="876"/>
      <c r="QUM81" s="876"/>
      <c r="QUN81" s="876"/>
      <c r="QUO81" s="876"/>
      <c r="QUP81" s="876"/>
      <c r="QUQ81" s="876"/>
      <c r="QUR81" s="876"/>
      <c r="QUS81" s="876"/>
      <c r="QUT81" s="876"/>
      <c r="QUU81" s="876"/>
      <c r="QUV81" s="876"/>
      <c r="QUW81" s="876"/>
      <c r="QUX81" s="876"/>
      <c r="QUY81" s="876"/>
      <c r="QUZ81" s="876"/>
      <c r="QVA81" s="876"/>
      <c r="QVB81" s="876"/>
      <c r="QVC81" s="876"/>
      <c r="QVD81" s="876"/>
      <c r="QVE81" s="876"/>
      <c r="QVF81" s="876"/>
      <c r="QVG81" s="876"/>
      <c r="QVH81" s="876"/>
      <c r="QVI81" s="876"/>
      <c r="QVJ81" s="876"/>
      <c r="QVK81" s="876"/>
      <c r="QVL81" s="876"/>
      <c r="QVM81" s="876"/>
      <c r="QVN81" s="876"/>
      <c r="QVO81" s="876"/>
      <c r="QVP81" s="876"/>
      <c r="QVQ81" s="876"/>
      <c r="QVR81" s="876"/>
      <c r="QVS81" s="876"/>
      <c r="QVT81" s="876"/>
      <c r="QVU81" s="876"/>
      <c r="QVV81" s="876"/>
      <c r="QVW81" s="876"/>
      <c r="QVX81" s="876"/>
      <c r="QVY81" s="876"/>
      <c r="QVZ81" s="876"/>
      <c r="QWA81" s="876"/>
      <c r="QWB81" s="876"/>
      <c r="QWC81" s="876"/>
      <c r="QWD81" s="876"/>
      <c r="QWE81" s="876"/>
      <c r="QWF81" s="876"/>
      <c r="QWG81" s="876"/>
      <c r="QWH81" s="876"/>
      <c r="QWI81" s="876"/>
      <c r="QWJ81" s="876"/>
      <c r="QWK81" s="876"/>
      <c r="QWL81" s="876"/>
      <c r="QWM81" s="876"/>
      <c r="QWN81" s="876"/>
      <c r="QWO81" s="876"/>
      <c r="QWP81" s="876"/>
      <c r="QWQ81" s="876"/>
      <c r="QWR81" s="876"/>
      <c r="QWS81" s="876"/>
      <c r="QWT81" s="876"/>
      <c r="QWU81" s="876"/>
      <c r="QWV81" s="876"/>
      <c r="QWW81" s="876"/>
      <c r="QWX81" s="876"/>
      <c r="QWY81" s="876"/>
      <c r="QWZ81" s="876"/>
      <c r="QXA81" s="876"/>
      <c r="QXB81" s="876"/>
      <c r="QXC81" s="876"/>
      <c r="QXD81" s="876"/>
      <c r="QXE81" s="876"/>
      <c r="QXF81" s="876"/>
      <c r="QXG81" s="876"/>
      <c r="QXH81" s="876"/>
      <c r="QXI81" s="876"/>
      <c r="QXJ81" s="876"/>
      <c r="QXK81" s="876"/>
      <c r="QXL81" s="876"/>
      <c r="QXM81" s="876"/>
      <c r="QXN81" s="876"/>
      <c r="QXO81" s="876"/>
      <c r="QXP81" s="876"/>
      <c r="QXQ81" s="876"/>
      <c r="QXR81" s="876"/>
      <c r="QXS81" s="876"/>
      <c r="QXT81" s="876"/>
      <c r="QXU81" s="876"/>
      <c r="QXV81" s="876"/>
      <c r="QXW81" s="876"/>
      <c r="QXX81" s="876"/>
      <c r="QXY81" s="876"/>
      <c r="QXZ81" s="876"/>
      <c r="QYA81" s="876"/>
      <c r="QYB81" s="876"/>
      <c r="QYC81" s="876"/>
      <c r="QYD81" s="876"/>
      <c r="QYE81" s="876"/>
      <c r="QYF81" s="876"/>
      <c r="QYG81" s="876"/>
      <c r="QYH81" s="876"/>
      <c r="QYI81" s="876"/>
      <c r="QYJ81" s="876"/>
      <c r="QYK81" s="876"/>
      <c r="QYL81" s="876"/>
      <c r="QYM81" s="876"/>
      <c r="QYN81" s="876"/>
      <c r="QYO81" s="876"/>
      <c r="QYP81" s="876"/>
      <c r="QYQ81" s="876"/>
      <c r="QYR81" s="876"/>
      <c r="QYS81" s="876"/>
      <c r="QYT81" s="876"/>
      <c r="QYU81" s="876"/>
      <c r="QYV81" s="876"/>
      <c r="QYW81" s="876"/>
      <c r="QYX81" s="876"/>
      <c r="QYY81" s="876"/>
      <c r="QYZ81" s="876"/>
      <c r="QZA81" s="876"/>
      <c r="QZB81" s="876"/>
      <c r="QZC81" s="876"/>
      <c r="QZD81" s="876"/>
      <c r="QZE81" s="876"/>
      <c r="QZF81" s="876"/>
      <c r="QZG81" s="876"/>
      <c r="QZH81" s="876"/>
      <c r="QZI81" s="876"/>
      <c r="QZJ81" s="876"/>
      <c r="QZK81" s="876"/>
      <c r="QZL81" s="876"/>
      <c r="QZM81" s="876"/>
      <c r="QZN81" s="876"/>
      <c r="QZO81" s="876"/>
      <c r="QZP81" s="876"/>
      <c r="QZQ81" s="876"/>
      <c r="QZR81" s="876"/>
      <c r="QZS81" s="876"/>
      <c r="QZT81" s="876"/>
      <c r="QZU81" s="876"/>
      <c r="QZV81" s="876"/>
      <c r="QZW81" s="876"/>
      <c r="QZX81" s="876"/>
      <c r="QZY81" s="876"/>
      <c r="QZZ81" s="876"/>
      <c r="RAA81" s="876"/>
      <c r="RAB81" s="876"/>
      <c r="RAC81" s="876"/>
      <c r="RAD81" s="876"/>
      <c r="RAE81" s="876"/>
      <c r="RAF81" s="876"/>
      <c r="RAG81" s="876"/>
      <c r="RAH81" s="876"/>
      <c r="RAI81" s="876"/>
      <c r="RAJ81" s="876"/>
      <c r="RAK81" s="876"/>
      <c r="RAL81" s="876"/>
      <c r="RAM81" s="876"/>
      <c r="RAN81" s="876"/>
      <c r="RAO81" s="876"/>
      <c r="RAP81" s="876"/>
      <c r="RAQ81" s="876"/>
      <c r="RAR81" s="876"/>
      <c r="RAS81" s="876"/>
      <c r="RAT81" s="876"/>
      <c r="RAU81" s="876"/>
      <c r="RAV81" s="876"/>
      <c r="RAW81" s="876"/>
      <c r="RAX81" s="876"/>
      <c r="RAY81" s="876"/>
      <c r="RAZ81" s="876"/>
      <c r="RBA81" s="876"/>
      <c r="RBB81" s="876"/>
      <c r="RBC81" s="876"/>
      <c r="RBD81" s="876"/>
      <c r="RBE81" s="876"/>
      <c r="RBF81" s="876"/>
      <c r="RBG81" s="876"/>
      <c r="RBH81" s="876"/>
      <c r="RBI81" s="876"/>
      <c r="RBJ81" s="876"/>
      <c r="RBK81" s="876"/>
      <c r="RBL81" s="876"/>
      <c r="RBM81" s="876"/>
      <c r="RBN81" s="876"/>
      <c r="RBO81" s="876"/>
      <c r="RBP81" s="876"/>
      <c r="RBQ81" s="876"/>
      <c r="RBR81" s="876"/>
      <c r="RBS81" s="876"/>
      <c r="RBT81" s="876"/>
      <c r="RBU81" s="876"/>
      <c r="RBV81" s="876"/>
      <c r="RBW81" s="876"/>
      <c r="RBX81" s="876"/>
      <c r="RBY81" s="876"/>
      <c r="RBZ81" s="876"/>
      <c r="RCA81" s="876"/>
      <c r="RCB81" s="876"/>
      <c r="RCC81" s="876"/>
      <c r="RCD81" s="876"/>
      <c r="RCE81" s="876"/>
      <c r="RCF81" s="876"/>
      <c r="RCG81" s="876"/>
      <c r="RCH81" s="876"/>
      <c r="RCI81" s="876"/>
      <c r="RCJ81" s="876"/>
      <c r="RCK81" s="876"/>
      <c r="RCL81" s="876"/>
      <c r="RCM81" s="876"/>
      <c r="RCN81" s="876"/>
      <c r="RCO81" s="876"/>
      <c r="RCP81" s="876"/>
      <c r="RCQ81" s="876"/>
      <c r="RCR81" s="876"/>
      <c r="RCS81" s="876"/>
      <c r="RCT81" s="876"/>
      <c r="RCU81" s="876"/>
      <c r="RCV81" s="876"/>
      <c r="RCW81" s="876"/>
      <c r="RCX81" s="876"/>
      <c r="RCY81" s="876"/>
      <c r="RCZ81" s="876"/>
      <c r="RDA81" s="876"/>
      <c r="RDB81" s="876"/>
      <c r="RDC81" s="876"/>
      <c r="RDD81" s="876"/>
      <c r="RDE81" s="876"/>
      <c r="RDF81" s="876"/>
      <c r="RDG81" s="876"/>
      <c r="RDH81" s="876"/>
      <c r="RDI81" s="876"/>
      <c r="RDJ81" s="876"/>
      <c r="RDK81" s="876"/>
      <c r="RDL81" s="876"/>
      <c r="RDM81" s="876"/>
      <c r="RDN81" s="876"/>
      <c r="RDO81" s="876"/>
      <c r="RDP81" s="876"/>
      <c r="RDQ81" s="876"/>
      <c r="RDR81" s="876"/>
      <c r="RDS81" s="876"/>
      <c r="RDT81" s="876"/>
      <c r="RDU81" s="876"/>
      <c r="RDV81" s="876"/>
      <c r="RDW81" s="876"/>
      <c r="RDX81" s="876"/>
      <c r="RDY81" s="876"/>
      <c r="RDZ81" s="876"/>
      <c r="REA81" s="876"/>
      <c r="REB81" s="876"/>
      <c r="REC81" s="876"/>
      <c r="RED81" s="876"/>
      <c r="REE81" s="876"/>
      <c r="REF81" s="876"/>
      <c r="REG81" s="876"/>
      <c r="REH81" s="876"/>
      <c r="REI81" s="876"/>
      <c r="REJ81" s="876"/>
      <c r="REK81" s="876"/>
      <c r="REL81" s="876"/>
      <c r="REM81" s="876"/>
      <c r="REN81" s="876"/>
      <c r="REO81" s="876"/>
      <c r="REP81" s="876"/>
      <c r="REQ81" s="876"/>
      <c r="RER81" s="876"/>
      <c r="RES81" s="876"/>
      <c r="RET81" s="876"/>
      <c r="REU81" s="876"/>
      <c r="REV81" s="876"/>
      <c r="REW81" s="876"/>
      <c r="REX81" s="876"/>
      <c r="REY81" s="876"/>
      <c r="REZ81" s="876"/>
      <c r="RFA81" s="876"/>
      <c r="RFB81" s="876"/>
      <c r="RFC81" s="876"/>
      <c r="RFD81" s="876"/>
      <c r="RFE81" s="876"/>
      <c r="RFF81" s="876"/>
      <c r="RFG81" s="876"/>
      <c r="RFH81" s="876"/>
      <c r="RFI81" s="876"/>
      <c r="RFJ81" s="876"/>
      <c r="RFK81" s="876"/>
      <c r="RFL81" s="876"/>
      <c r="RFM81" s="876"/>
      <c r="RFN81" s="876"/>
      <c r="RFO81" s="876"/>
      <c r="RFP81" s="876"/>
      <c r="RFQ81" s="876"/>
      <c r="RFR81" s="876"/>
      <c r="RFS81" s="876"/>
      <c r="RFT81" s="876"/>
      <c r="RFU81" s="876"/>
      <c r="RFV81" s="876"/>
      <c r="RFW81" s="876"/>
      <c r="RFX81" s="876"/>
      <c r="RFY81" s="876"/>
      <c r="RFZ81" s="876"/>
      <c r="RGA81" s="876"/>
      <c r="RGB81" s="876"/>
      <c r="RGC81" s="876"/>
      <c r="RGD81" s="876"/>
      <c r="RGE81" s="876"/>
      <c r="RGF81" s="876"/>
      <c r="RGG81" s="876"/>
      <c r="RGH81" s="876"/>
      <c r="RGI81" s="876"/>
      <c r="RGJ81" s="876"/>
      <c r="RGK81" s="876"/>
      <c r="RGL81" s="876"/>
      <c r="RGM81" s="876"/>
      <c r="RGN81" s="876"/>
      <c r="RGO81" s="876"/>
      <c r="RGP81" s="876"/>
      <c r="RGQ81" s="876"/>
      <c r="RGR81" s="876"/>
      <c r="RGS81" s="876"/>
      <c r="RGT81" s="876"/>
      <c r="RGU81" s="876"/>
      <c r="RGV81" s="876"/>
      <c r="RGW81" s="876"/>
      <c r="RGX81" s="876"/>
      <c r="RGY81" s="876"/>
      <c r="RGZ81" s="876"/>
      <c r="RHA81" s="876"/>
      <c r="RHB81" s="876"/>
      <c r="RHC81" s="876"/>
      <c r="RHD81" s="876"/>
      <c r="RHE81" s="876"/>
      <c r="RHF81" s="876"/>
      <c r="RHG81" s="876"/>
      <c r="RHH81" s="876"/>
      <c r="RHI81" s="876"/>
      <c r="RHJ81" s="876"/>
      <c r="RHK81" s="876"/>
      <c r="RHL81" s="876"/>
      <c r="RHM81" s="876"/>
      <c r="RHN81" s="876"/>
      <c r="RHO81" s="876"/>
      <c r="RHP81" s="876"/>
      <c r="RHQ81" s="876"/>
      <c r="RHR81" s="876"/>
      <c r="RHS81" s="876"/>
      <c r="RHT81" s="876"/>
      <c r="RHU81" s="876"/>
      <c r="RHV81" s="876"/>
      <c r="RHW81" s="876"/>
      <c r="RHX81" s="876"/>
      <c r="RHY81" s="876"/>
      <c r="RHZ81" s="876"/>
      <c r="RIA81" s="876"/>
      <c r="RIB81" s="876"/>
      <c r="RIC81" s="876"/>
      <c r="RID81" s="876"/>
      <c r="RIE81" s="876"/>
      <c r="RIF81" s="876"/>
      <c r="RIG81" s="876"/>
      <c r="RIH81" s="876"/>
      <c r="RII81" s="876"/>
      <c r="RIJ81" s="876"/>
      <c r="RIK81" s="876"/>
      <c r="RIL81" s="876"/>
      <c r="RIM81" s="876"/>
      <c r="RIN81" s="876"/>
      <c r="RIO81" s="876"/>
      <c r="RIP81" s="876"/>
      <c r="RIQ81" s="876"/>
      <c r="RIR81" s="876"/>
      <c r="RIS81" s="876"/>
      <c r="RIT81" s="876"/>
      <c r="RIU81" s="876"/>
      <c r="RIV81" s="876"/>
      <c r="RIW81" s="876"/>
      <c r="RIX81" s="876"/>
      <c r="RIY81" s="876"/>
      <c r="RIZ81" s="876"/>
      <c r="RJA81" s="876"/>
      <c r="RJB81" s="876"/>
      <c r="RJC81" s="876"/>
      <c r="RJD81" s="876"/>
      <c r="RJE81" s="876"/>
      <c r="RJF81" s="876"/>
      <c r="RJG81" s="876"/>
      <c r="RJH81" s="876"/>
      <c r="RJI81" s="876"/>
      <c r="RJJ81" s="876"/>
      <c r="RJK81" s="876"/>
      <c r="RJL81" s="876"/>
      <c r="RJM81" s="876"/>
      <c r="RJN81" s="876"/>
      <c r="RJO81" s="876"/>
      <c r="RJP81" s="876"/>
      <c r="RJQ81" s="876"/>
      <c r="RJR81" s="876"/>
      <c r="RJS81" s="876"/>
      <c r="RJT81" s="876"/>
      <c r="RJU81" s="876"/>
      <c r="RJV81" s="876"/>
      <c r="RJW81" s="876"/>
      <c r="RJX81" s="876"/>
      <c r="RJY81" s="876"/>
      <c r="RJZ81" s="876"/>
      <c r="RKA81" s="876"/>
      <c r="RKB81" s="876"/>
      <c r="RKC81" s="876"/>
      <c r="RKD81" s="876"/>
      <c r="RKE81" s="876"/>
      <c r="RKF81" s="876"/>
      <c r="RKG81" s="876"/>
      <c r="RKH81" s="876"/>
      <c r="RKI81" s="876"/>
      <c r="RKJ81" s="876"/>
      <c r="RKK81" s="876"/>
      <c r="RKL81" s="876"/>
      <c r="RKM81" s="876"/>
      <c r="RKN81" s="876"/>
      <c r="RKO81" s="876"/>
      <c r="RKP81" s="876"/>
      <c r="RKQ81" s="876"/>
      <c r="RKR81" s="876"/>
      <c r="RKS81" s="876"/>
      <c r="RKT81" s="876"/>
      <c r="RKU81" s="876"/>
      <c r="RKV81" s="876"/>
      <c r="RKW81" s="876"/>
      <c r="RKX81" s="876"/>
      <c r="RKY81" s="876"/>
      <c r="RKZ81" s="876"/>
      <c r="RLA81" s="876"/>
      <c r="RLB81" s="876"/>
      <c r="RLC81" s="876"/>
      <c r="RLD81" s="876"/>
      <c r="RLE81" s="876"/>
      <c r="RLF81" s="876"/>
      <c r="RLG81" s="876"/>
      <c r="RLH81" s="876"/>
      <c r="RLI81" s="876"/>
      <c r="RLJ81" s="876"/>
      <c r="RLK81" s="876"/>
      <c r="RLL81" s="876"/>
      <c r="RLM81" s="876"/>
      <c r="RLN81" s="876"/>
      <c r="RLO81" s="876"/>
      <c r="RLP81" s="876"/>
      <c r="RLQ81" s="876"/>
      <c r="RLR81" s="876"/>
      <c r="RLS81" s="876"/>
      <c r="RLT81" s="876"/>
      <c r="RLU81" s="876"/>
      <c r="RLV81" s="876"/>
      <c r="RLW81" s="876"/>
      <c r="RLX81" s="876"/>
      <c r="RLY81" s="876"/>
      <c r="RLZ81" s="876"/>
      <c r="RMA81" s="876"/>
      <c r="RMB81" s="876"/>
      <c r="RMC81" s="876"/>
      <c r="RMD81" s="876"/>
      <c r="RME81" s="876"/>
      <c r="RMF81" s="876"/>
      <c r="RMG81" s="876"/>
      <c r="RMH81" s="876"/>
      <c r="RMI81" s="876"/>
      <c r="RMJ81" s="876"/>
      <c r="RMK81" s="876"/>
      <c r="RML81" s="876"/>
      <c r="RMM81" s="876"/>
      <c r="RMN81" s="876"/>
      <c r="RMO81" s="876"/>
      <c r="RMP81" s="876"/>
      <c r="RMQ81" s="876"/>
      <c r="RMR81" s="876"/>
      <c r="RMS81" s="876"/>
      <c r="RMT81" s="876"/>
      <c r="RMU81" s="876"/>
      <c r="RMV81" s="876"/>
      <c r="RMW81" s="876"/>
      <c r="RMX81" s="876"/>
      <c r="RMY81" s="876"/>
      <c r="RMZ81" s="876"/>
      <c r="RNA81" s="876"/>
      <c r="RNB81" s="876"/>
      <c r="RNC81" s="876"/>
      <c r="RND81" s="876"/>
      <c r="RNE81" s="876"/>
      <c r="RNF81" s="876"/>
      <c r="RNG81" s="876"/>
      <c r="RNH81" s="876"/>
      <c r="RNI81" s="876"/>
      <c r="RNJ81" s="876"/>
      <c r="RNK81" s="876"/>
      <c r="RNL81" s="876"/>
      <c r="RNM81" s="876"/>
      <c r="RNN81" s="876"/>
      <c r="RNO81" s="876"/>
      <c r="RNP81" s="876"/>
      <c r="RNQ81" s="876"/>
      <c r="RNR81" s="876"/>
      <c r="RNS81" s="876"/>
      <c r="RNT81" s="876"/>
      <c r="RNU81" s="876"/>
      <c r="RNV81" s="876"/>
      <c r="RNW81" s="876"/>
      <c r="RNX81" s="876"/>
      <c r="RNY81" s="876"/>
      <c r="RNZ81" s="876"/>
      <c r="ROA81" s="876"/>
      <c r="ROB81" s="876"/>
      <c r="ROC81" s="876"/>
      <c r="ROD81" s="876"/>
      <c r="ROE81" s="876"/>
      <c r="ROF81" s="876"/>
      <c r="ROG81" s="876"/>
      <c r="ROH81" s="876"/>
      <c r="ROI81" s="876"/>
      <c r="ROJ81" s="876"/>
      <c r="ROK81" s="876"/>
      <c r="ROL81" s="876"/>
      <c r="ROM81" s="876"/>
      <c r="RON81" s="876"/>
      <c r="ROO81" s="876"/>
      <c r="ROP81" s="876"/>
      <c r="ROQ81" s="876"/>
      <c r="ROR81" s="876"/>
      <c r="ROS81" s="876"/>
      <c r="ROT81" s="876"/>
      <c r="ROU81" s="876"/>
      <c r="ROV81" s="876"/>
      <c r="ROW81" s="876"/>
      <c r="ROX81" s="876"/>
      <c r="ROY81" s="876"/>
      <c r="ROZ81" s="876"/>
      <c r="RPA81" s="876"/>
      <c r="RPB81" s="876"/>
      <c r="RPC81" s="876"/>
      <c r="RPD81" s="876"/>
      <c r="RPE81" s="876"/>
      <c r="RPF81" s="876"/>
      <c r="RPG81" s="876"/>
      <c r="RPH81" s="876"/>
      <c r="RPI81" s="876"/>
      <c r="RPJ81" s="876"/>
      <c r="RPK81" s="876"/>
      <c r="RPL81" s="876"/>
      <c r="RPM81" s="876"/>
      <c r="RPN81" s="876"/>
      <c r="RPO81" s="876"/>
      <c r="RPP81" s="876"/>
      <c r="RPQ81" s="876"/>
      <c r="RPR81" s="876"/>
      <c r="RPS81" s="876"/>
      <c r="RPT81" s="876"/>
      <c r="RPU81" s="876"/>
      <c r="RPV81" s="876"/>
      <c r="RPW81" s="876"/>
      <c r="RPX81" s="876"/>
      <c r="RPY81" s="876"/>
      <c r="RPZ81" s="876"/>
      <c r="RQA81" s="876"/>
      <c r="RQB81" s="876"/>
      <c r="RQC81" s="876"/>
      <c r="RQD81" s="876"/>
      <c r="RQE81" s="876"/>
      <c r="RQF81" s="876"/>
      <c r="RQG81" s="876"/>
      <c r="RQH81" s="876"/>
      <c r="RQI81" s="876"/>
      <c r="RQJ81" s="876"/>
      <c r="RQK81" s="876"/>
      <c r="RQL81" s="876"/>
      <c r="RQM81" s="876"/>
      <c r="RQN81" s="876"/>
      <c r="RQO81" s="876"/>
      <c r="RQP81" s="876"/>
      <c r="RQQ81" s="876"/>
      <c r="RQR81" s="876"/>
      <c r="RQS81" s="876"/>
      <c r="RQT81" s="876"/>
      <c r="RQU81" s="876"/>
      <c r="RQV81" s="876"/>
      <c r="RQW81" s="876"/>
      <c r="RQX81" s="876"/>
      <c r="RQY81" s="876"/>
      <c r="RQZ81" s="876"/>
      <c r="RRA81" s="876"/>
      <c r="RRB81" s="876"/>
      <c r="RRC81" s="876"/>
      <c r="RRD81" s="876"/>
      <c r="RRE81" s="876"/>
      <c r="RRF81" s="876"/>
      <c r="RRG81" s="876"/>
      <c r="RRH81" s="876"/>
      <c r="RRI81" s="876"/>
      <c r="RRJ81" s="876"/>
      <c r="RRK81" s="876"/>
      <c r="RRL81" s="876"/>
      <c r="RRM81" s="876"/>
      <c r="RRN81" s="876"/>
      <c r="RRO81" s="876"/>
      <c r="RRP81" s="876"/>
      <c r="RRQ81" s="876"/>
      <c r="RRR81" s="876"/>
      <c r="RRS81" s="876"/>
      <c r="RRT81" s="876"/>
      <c r="RRU81" s="876"/>
      <c r="RRV81" s="876"/>
      <c r="RRW81" s="876"/>
      <c r="RRX81" s="876"/>
      <c r="RRY81" s="876"/>
      <c r="RRZ81" s="876"/>
      <c r="RSA81" s="876"/>
      <c r="RSB81" s="876"/>
      <c r="RSC81" s="876"/>
      <c r="RSD81" s="876"/>
      <c r="RSE81" s="876"/>
      <c r="RSF81" s="876"/>
      <c r="RSG81" s="876"/>
      <c r="RSH81" s="876"/>
      <c r="RSI81" s="876"/>
      <c r="RSJ81" s="876"/>
      <c r="RSK81" s="876"/>
      <c r="RSL81" s="876"/>
      <c r="RSM81" s="876"/>
      <c r="RSN81" s="876"/>
      <c r="RSO81" s="876"/>
      <c r="RSP81" s="876"/>
      <c r="RSQ81" s="876"/>
      <c r="RSR81" s="876"/>
      <c r="RSS81" s="876"/>
      <c r="RST81" s="876"/>
      <c r="RSU81" s="876"/>
      <c r="RSV81" s="876"/>
      <c r="RSW81" s="876"/>
      <c r="RSX81" s="876"/>
      <c r="RSY81" s="876"/>
      <c r="RSZ81" s="876"/>
      <c r="RTA81" s="876"/>
      <c r="RTB81" s="876"/>
      <c r="RTC81" s="876"/>
      <c r="RTD81" s="876"/>
      <c r="RTE81" s="876"/>
      <c r="RTF81" s="876"/>
      <c r="RTG81" s="876"/>
      <c r="RTH81" s="876"/>
      <c r="RTI81" s="876"/>
      <c r="RTJ81" s="876"/>
      <c r="RTK81" s="876"/>
      <c r="RTL81" s="876"/>
      <c r="RTM81" s="876"/>
      <c r="RTN81" s="876"/>
      <c r="RTO81" s="876"/>
      <c r="RTP81" s="876"/>
      <c r="RTQ81" s="876"/>
      <c r="RTR81" s="876"/>
      <c r="RTS81" s="876"/>
      <c r="RTT81" s="876"/>
      <c r="RTU81" s="876"/>
      <c r="RTV81" s="876"/>
      <c r="RTW81" s="876"/>
      <c r="RTX81" s="876"/>
      <c r="RTY81" s="876"/>
      <c r="RTZ81" s="876"/>
      <c r="RUA81" s="876"/>
      <c r="RUB81" s="876"/>
      <c r="RUC81" s="876"/>
      <c r="RUD81" s="876"/>
      <c r="RUE81" s="876"/>
      <c r="RUF81" s="876"/>
      <c r="RUG81" s="876"/>
      <c r="RUH81" s="876"/>
      <c r="RUI81" s="876"/>
      <c r="RUJ81" s="876"/>
      <c r="RUK81" s="876"/>
      <c r="RUL81" s="876"/>
      <c r="RUM81" s="876"/>
      <c r="RUN81" s="876"/>
      <c r="RUO81" s="876"/>
      <c r="RUP81" s="876"/>
      <c r="RUQ81" s="876"/>
      <c r="RUR81" s="876"/>
      <c r="RUS81" s="876"/>
      <c r="RUT81" s="876"/>
      <c r="RUU81" s="876"/>
      <c r="RUV81" s="876"/>
      <c r="RUW81" s="876"/>
      <c r="RUX81" s="876"/>
      <c r="RUY81" s="876"/>
      <c r="RUZ81" s="876"/>
      <c r="RVA81" s="876"/>
      <c r="RVB81" s="876"/>
      <c r="RVC81" s="876"/>
      <c r="RVD81" s="876"/>
      <c r="RVE81" s="876"/>
      <c r="RVF81" s="876"/>
      <c r="RVG81" s="876"/>
      <c r="RVH81" s="876"/>
      <c r="RVI81" s="876"/>
      <c r="RVJ81" s="876"/>
      <c r="RVK81" s="876"/>
      <c r="RVL81" s="876"/>
      <c r="RVM81" s="876"/>
      <c r="RVN81" s="876"/>
      <c r="RVO81" s="876"/>
      <c r="RVP81" s="876"/>
      <c r="RVQ81" s="876"/>
      <c r="RVR81" s="876"/>
      <c r="RVS81" s="876"/>
      <c r="RVT81" s="876"/>
      <c r="RVU81" s="876"/>
      <c r="RVV81" s="876"/>
      <c r="RVW81" s="876"/>
      <c r="RVX81" s="876"/>
      <c r="RVY81" s="876"/>
      <c r="RVZ81" s="876"/>
      <c r="RWA81" s="876"/>
      <c r="RWB81" s="876"/>
      <c r="RWC81" s="876"/>
      <c r="RWD81" s="876"/>
      <c r="RWE81" s="876"/>
      <c r="RWF81" s="876"/>
      <c r="RWG81" s="876"/>
      <c r="RWH81" s="876"/>
      <c r="RWI81" s="876"/>
      <c r="RWJ81" s="876"/>
      <c r="RWK81" s="876"/>
      <c r="RWL81" s="876"/>
      <c r="RWM81" s="876"/>
      <c r="RWN81" s="876"/>
      <c r="RWO81" s="876"/>
      <c r="RWP81" s="876"/>
      <c r="RWQ81" s="876"/>
      <c r="RWR81" s="876"/>
      <c r="RWS81" s="876"/>
      <c r="RWT81" s="876"/>
      <c r="RWU81" s="876"/>
      <c r="RWV81" s="876"/>
      <c r="RWW81" s="876"/>
      <c r="RWX81" s="876"/>
      <c r="RWY81" s="876"/>
      <c r="RWZ81" s="876"/>
      <c r="RXA81" s="876"/>
      <c r="RXB81" s="876"/>
      <c r="RXC81" s="876"/>
      <c r="RXD81" s="876"/>
      <c r="RXE81" s="876"/>
      <c r="RXF81" s="876"/>
      <c r="RXG81" s="876"/>
      <c r="RXH81" s="876"/>
      <c r="RXI81" s="876"/>
      <c r="RXJ81" s="876"/>
      <c r="RXK81" s="876"/>
      <c r="RXL81" s="876"/>
      <c r="RXM81" s="876"/>
      <c r="RXN81" s="876"/>
      <c r="RXO81" s="876"/>
      <c r="RXP81" s="876"/>
      <c r="RXQ81" s="876"/>
      <c r="RXR81" s="876"/>
      <c r="RXS81" s="876"/>
      <c r="RXT81" s="876"/>
      <c r="RXU81" s="876"/>
      <c r="RXV81" s="876"/>
      <c r="RXW81" s="876"/>
      <c r="RXX81" s="876"/>
      <c r="RXY81" s="876"/>
      <c r="RXZ81" s="876"/>
      <c r="RYA81" s="876"/>
      <c r="RYB81" s="876"/>
      <c r="RYC81" s="876"/>
      <c r="RYD81" s="876"/>
      <c r="RYE81" s="876"/>
      <c r="RYF81" s="876"/>
      <c r="RYG81" s="876"/>
      <c r="RYH81" s="876"/>
      <c r="RYI81" s="876"/>
      <c r="RYJ81" s="876"/>
      <c r="RYK81" s="876"/>
      <c r="RYL81" s="876"/>
      <c r="RYM81" s="876"/>
      <c r="RYN81" s="876"/>
      <c r="RYO81" s="876"/>
      <c r="RYP81" s="876"/>
      <c r="RYQ81" s="876"/>
      <c r="RYR81" s="876"/>
      <c r="RYS81" s="876"/>
      <c r="RYT81" s="876"/>
      <c r="RYU81" s="876"/>
      <c r="RYV81" s="876"/>
      <c r="RYW81" s="876"/>
      <c r="RYX81" s="876"/>
      <c r="RYY81" s="876"/>
      <c r="RYZ81" s="876"/>
      <c r="RZA81" s="876"/>
      <c r="RZB81" s="876"/>
      <c r="RZC81" s="876"/>
      <c r="RZD81" s="876"/>
      <c r="RZE81" s="876"/>
      <c r="RZF81" s="876"/>
      <c r="RZG81" s="876"/>
      <c r="RZH81" s="876"/>
      <c r="RZI81" s="876"/>
      <c r="RZJ81" s="876"/>
      <c r="RZK81" s="876"/>
      <c r="RZL81" s="876"/>
      <c r="RZM81" s="876"/>
      <c r="RZN81" s="876"/>
      <c r="RZO81" s="876"/>
      <c r="RZP81" s="876"/>
      <c r="RZQ81" s="876"/>
      <c r="RZR81" s="876"/>
      <c r="RZS81" s="876"/>
      <c r="RZT81" s="876"/>
      <c r="RZU81" s="876"/>
      <c r="RZV81" s="876"/>
      <c r="RZW81" s="876"/>
      <c r="RZX81" s="876"/>
      <c r="RZY81" s="876"/>
      <c r="RZZ81" s="876"/>
      <c r="SAA81" s="876"/>
      <c r="SAB81" s="876"/>
      <c r="SAC81" s="876"/>
      <c r="SAD81" s="876"/>
      <c r="SAE81" s="876"/>
      <c r="SAF81" s="876"/>
      <c r="SAG81" s="876"/>
      <c r="SAH81" s="876"/>
      <c r="SAI81" s="876"/>
      <c r="SAJ81" s="876"/>
      <c r="SAK81" s="876"/>
      <c r="SAL81" s="876"/>
      <c r="SAM81" s="876"/>
      <c r="SAN81" s="876"/>
      <c r="SAO81" s="876"/>
      <c r="SAP81" s="876"/>
      <c r="SAQ81" s="876"/>
      <c r="SAR81" s="876"/>
      <c r="SAS81" s="876"/>
      <c r="SAT81" s="876"/>
      <c r="SAU81" s="876"/>
      <c r="SAV81" s="876"/>
      <c r="SAW81" s="876"/>
      <c r="SAX81" s="876"/>
      <c r="SAY81" s="876"/>
      <c r="SAZ81" s="876"/>
      <c r="SBA81" s="876"/>
      <c r="SBB81" s="876"/>
      <c r="SBC81" s="876"/>
      <c r="SBD81" s="876"/>
      <c r="SBE81" s="876"/>
      <c r="SBF81" s="876"/>
      <c r="SBG81" s="876"/>
      <c r="SBH81" s="876"/>
      <c r="SBI81" s="876"/>
      <c r="SBJ81" s="876"/>
      <c r="SBK81" s="876"/>
      <c r="SBL81" s="876"/>
      <c r="SBM81" s="876"/>
      <c r="SBN81" s="876"/>
      <c r="SBO81" s="876"/>
      <c r="SBP81" s="876"/>
      <c r="SBQ81" s="876"/>
      <c r="SBR81" s="876"/>
      <c r="SBS81" s="876"/>
      <c r="SBT81" s="876"/>
      <c r="SBU81" s="876"/>
      <c r="SBV81" s="876"/>
      <c r="SBW81" s="876"/>
      <c r="SBX81" s="876"/>
      <c r="SBY81" s="876"/>
      <c r="SBZ81" s="876"/>
      <c r="SCA81" s="876"/>
      <c r="SCB81" s="876"/>
      <c r="SCC81" s="876"/>
      <c r="SCD81" s="876"/>
      <c r="SCE81" s="876"/>
      <c r="SCF81" s="876"/>
      <c r="SCG81" s="876"/>
      <c r="SCH81" s="876"/>
      <c r="SCI81" s="876"/>
      <c r="SCJ81" s="876"/>
      <c r="SCK81" s="876"/>
      <c r="SCL81" s="876"/>
      <c r="SCM81" s="876"/>
      <c r="SCN81" s="876"/>
      <c r="SCO81" s="876"/>
      <c r="SCP81" s="876"/>
      <c r="SCQ81" s="876"/>
      <c r="SCR81" s="876"/>
      <c r="SCS81" s="876"/>
      <c r="SCT81" s="876"/>
      <c r="SCU81" s="876"/>
      <c r="SCV81" s="876"/>
      <c r="SCW81" s="876"/>
      <c r="SCX81" s="876"/>
      <c r="SCY81" s="876"/>
      <c r="SCZ81" s="876"/>
      <c r="SDA81" s="876"/>
      <c r="SDB81" s="876"/>
      <c r="SDC81" s="876"/>
      <c r="SDD81" s="876"/>
      <c r="SDE81" s="876"/>
      <c r="SDF81" s="876"/>
      <c r="SDG81" s="876"/>
      <c r="SDH81" s="876"/>
      <c r="SDI81" s="876"/>
      <c r="SDJ81" s="876"/>
      <c r="SDK81" s="876"/>
      <c r="SDL81" s="876"/>
      <c r="SDM81" s="876"/>
      <c r="SDN81" s="876"/>
      <c r="SDO81" s="876"/>
      <c r="SDP81" s="876"/>
      <c r="SDQ81" s="876"/>
      <c r="SDR81" s="876"/>
      <c r="SDS81" s="876"/>
      <c r="SDT81" s="876"/>
      <c r="SDU81" s="876"/>
      <c r="SDV81" s="876"/>
      <c r="SDW81" s="876"/>
      <c r="SDX81" s="876"/>
      <c r="SDY81" s="876"/>
      <c r="SDZ81" s="876"/>
      <c r="SEA81" s="876"/>
      <c r="SEB81" s="876"/>
      <c r="SEC81" s="876"/>
      <c r="SED81" s="876"/>
      <c r="SEE81" s="876"/>
      <c r="SEF81" s="876"/>
      <c r="SEG81" s="876"/>
      <c r="SEH81" s="876"/>
      <c r="SEI81" s="876"/>
      <c r="SEJ81" s="876"/>
      <c r="SEK81" s="876"/>
      <c r="SEL81" s="876"/>
      <c r="SEM81" s="876"/>
      <c r="SEN81" s="876"/>
      <c r="SEO81" s="876"/>
      <c r="SEP81" s="876"/>
      <c r="SEQ81" s="876"/>
      <c r="SER81" s="876"/>
      <c r="SES81" s="876"/>
      <c r="SET81" s="876"/>
      <c r="SEU81" s="876"/>
      <c r="SEV81" s="876"/>
      <c r="SEW81" s="876"/>
      <c r="SEX81" s="876"/>
      <c r="SEY81" s="876"/>
      <c r="SEZ81" s="876"/>
      <c r="SFA81" s="876"/>
      <c r="SFB81" s="876"/>
      <c r="SFC81" s="876"/>
      <c r="SFD81" s="876"/>
      <c r="SFE81" s="876"/>
      <c r="SFF81" s="876"/>
      <c r="SFG81" s="876"/>
      <c r="SFH81" s="876"/>
      <c r="SFI81" s="876"/>
      <c r="SFJ81" s="876"/>
      <c r="SFK81" s="876"/>
      <c r="SFL81" s="876"/>
      <c r="SFM81" s="876"/>
      <c r="SFN81" s="876"/>
      <c r="SFO81" s="876"/>
      <c r="SFP81" s="876"/>
      <c r="SFQ81" s="876"/>
      <c r="SFR81" s="876"/>
      <c r="SFS81" s="876"/>
      <c r="SFT81" s="876"/>
      <c r="SFU81" s="876"/>
      <c r="SFV81" s="876"/>
      <c r="SFW81" s="876"/>
      <c r="SFX81" s="876"/>
      <c r="SFY81" s="876"/>
      <c r="SFZ81" s="876"/>
      <c r="SGA81" s="876"/>
      <c r="SGB81" s="876"/>
      <c r="SGC81" s="876"/>
      <c r="SGD81" s="876"/>
      <c r="SGE81" s="876"/>
      <c r="SGF81" s="876"/>
      <c r="SGG81" s="876"/>
      <c r="SGH81" s="876"/>
      <c r="SGI81" s="876"/>
      <c r="SGJ81" s="876"/>
      <c r="SGK81" s="876"/>
      <c r="SGL81" s="876"/>
      <c r="SGM81" s="876"/>
      <c r="SGN81" s="876"/>
      <c r="SGO81" s="876"/>
      <c r="SGP81" s="876"/>
      <c r="SGQ81" s="876"/>
      <c r="SGR81" s="876"/>
      <c r="SGS81" s="876"/>
      <c r="SGT81" s="876"/>
      <c r="SGU81" s="876"/>
      <c r="SGV81" s="876"/>
      <c r="SGW81" s="876"/>
      <c r="SGX81" s="876"/>
      <c r="SGY81" s="876"/>
      <c r="SGZ81" s="876"/>
      <c r="SHA81" s="876"/>
      <c r="SHB81" s="876"/>
      <c r="SHC81" s="876"/>
      <c r="SHD81" s="876"/>
      <c r="SHE81" s="876"/>
      <c r="SHF81" s="876"/>
      <c r="SHG81" s="876"/>
      <c r="SHH81" s="876"/>
      <c r="SHI81" s="876"/>
      <c r="SHJ81" s="876"/>
      <c r="SHK81" s="876"/>
      <c r="SHL81" s="876"/>
      <c r="SHM81" s="876"/>
      <c r="SHN81" s="876"/>
      <c r="SHO81" s="876"/>
      <c r="SHP81" s="876"/>
      <c r="SHQ81" s="876"/>
      <c r="SHR81" s="876"/>
      <c r="SHS81" s="876"/>
      <c r="SHT81" s="876"/>
      <c r="SHU81" s="876"/>
      <c r="SHV81" s="876"/>
      <c r="SHW81" s="876"/>
      <c r="SHX81" s="876"/>
      <c r="SHY81" s="876"/>
      <c r="SHZ81" s="876"/>
      <c r="SIA81" s="876"/>
      <c r="SIB81" s="876"/>
      <c r="SIC81" s="876"/>
      <c r="SID81" s="876"/>
      <c r="SIE81" s="876"/>
      <c r="SIF81" s="876"/>
      <c r="SIG81" s="876"/>
      <c r="SIH81" s="876"/>
      <c r="SII81" s="876"/>
      <c r="SIJ81" s="876"/>
      <c r="SIK81" s="876"/>
      <c r="SIL81" s="876"/>
      <c r="SIM81" s="876"/>
      <c r="SIN81" s="876"/>
      <c r="SIO81" s="876"/>
      <c r="SIP81" s="876"/>
      <c r="SIQ81" s="876"/>
      <c r="SIR81" s="876"/>
      <c r="SIS81" s="876"/>
      <c r="SIT81" s="876"/>
      <c r="SIU81" s="876"/>
      <c r="SIV81" s="876"/>
      <c r="SIW81" s="876"/>
      <c r="SIX81" s="876"/>
      <c r="SIY81" s="876"/>
      <c r="SIZ81" s="876"/>
      <c r="SJA81" s="876"/>
      <c r="SJB81" s="876"/>
      <c r="SJC81" s="876"/>
      <c r="SJD81" s="876"/>
      <c r="SJE81" s="876"/>
      <c r="SJF81" s="876"/>
      <c r="SJG81" s="876"/>
      <c r="SJH81" s="876"/>
      <c r="SJI81" s="876"/>
      <c r="SJJ81" s="876"/>
      <c r="SJK81" s="876"/>
      <c r="SJL81" s="876"/>
      <c r="SJM81" s="876"/>
      <c r="SJN81" s="876"/>
      <c r="SJO81" s="876"/>
      <c r="SJP81" s="876"/>
      <c r="SJQ81" s="876"/>
      <c r="SJR81" s="876"/>
      <c r="SJS81" s="876"/>
      <c r="SJT81" s="876"/>
      <c r="SJU81" s="876"/>
      <c r="SJV81" s="876"/>
      <c r="SJW81" s="876"/>
      <c r="SJX81" s="876"/>
      <c r="SJY81" s="876"/>
      <c r="SJZ81" s="876"/>
      <c r="SKA81" s="876"/>
      <c r="SKB81" s="876"/>
      <c r="SKC81" s="876"/>
      <c r="SKD81" s="876"/>
      <c r="SKE81" s="876"/>
      <c r="SKF81" s="876"/>
      <c r="SKG81" s="876"/>
      <c r="SKH81" s="876"/>
      <c r="SKI81" s="876"/>
      <c r="SKJ81" s="876"/>
      <c r="SKK81" s="876"/>
      <c r="SKL81" s="876"/>
      <c r="SKM81" s="876"/>
      <c r="SKN81" s="876"/>
      <c r="SKO81" s="876"/>
      <c r="SKP81" s="876"/>
      <c r="SKQ81" s="876"/>
      <c r="SKR81" s="876"/>
      <c r="SKS81" s="876"/>
      <c r="SKT81" s="876"/>
      <c r="SKU81" s="876"/>
      <c r="SKV81" s="876"/>
      <c r="SKW81" s="876"/>
      <c r="SKX81" s="876"/>
      <c r="SKY81" s="876"/>
      <c r="SKZ81" s="876"/>
      <c r="SLA81" s="876"/>
      <c r="SLB81" s="876"/>
      <c r="SLC81" s="876"/>
      <c r="SLD81" s="876"/>
      <c r="SLE81" s="876"/>
      <c r="SLF81" s="876"/>
      <c r="SLG81" s="876"/>
      <c r="SLH81" s="876"/>
      <c r="SLI81" s="876"/>
      <c r="SLJ81" s="876"/>
      <c r="SLK81" s="876"/>
      <c r="SLL81" s="876"/>
      <c r="SLM81" s="876"/>
      <c r="SLN81" s="876"/>
      <c r="SLO81" s="876"/>
      <c r="SLP81" s="876"/>
      <c r="SLQ81" s="876"/>
      <c r="SLR81" s="876"/>
      <c r="SLS81" s="876"/>
      <c r="SLT81" s="876"/>
      <c r="SLU81" s="876"/>
      <c r="SLV81" s="876"/>
      <c r="SLW81" s="876"/>
      <c r="SLX81" s="876"/>
      <c r="SLY81" s="876"/>
      <c r="SLZ81" s="876"/>
      <c r="SMA81" s="876"/>
      <c r="SMB81" s="876"/>
      <c r="SMC81" s="876"/>
      <c r="SMD81" s="876"/>
      <c r="SME81" s="876"/>
      <c r="SMF81" s="876"/>
      <c r="SMG81" s="876"/>
      <c r="SMH81" s="876"/>
      <c r="SMI81" s="876"/>
      <c r="SMJ81" s="876"/>
      <c r="SMK81" s="876"/>
      <c r="SML81" s="876"/>
      <c r="SMM81" s="876"/>
      <c r="SMN81" s="876"/>
      <c r="SMO81" s="876"/>
      <c r="SMP81" s="876"/>
      <c r="SMQ81" s="876"/>
      <c r="SMR81" s="876"/>
      <c r="SMS81" s="876"/>
      <c r="SMT81" s="876"/>
      <c r="SMU81" s="876"/>
      <c r="SMV81" s="876"/>
      <c r="SMW81" s="876"/>
      <c r="SMX81" s="876"/>
      <c r="SMY81" s="876"/>
      <c r="SMZ81" s="876"/>
      <c r="SNA81" s="876"/>
      <c r="SNB81" s="876"/>
      <c r="SNC81" s="876"/>
      <c r="SND81" s="876"/>
      <c r="SNE81" s="876"/>
      <c r="SNF81" s="876"/>
      <c r="SNG81" s="876"/>
      <c r="SNH81" s="876"/>
      <c r="SNI81" s="876"/>
      <c r="SNJ81" s="876"/>
      <c r="SNK81" s="876"/>
      <c r="SNL81" s="876"/>
      <c r="SNM81" s="876"/>
      <c r="SNN81" s="876"/>
      <c r="SNO81" s="876"/>
      <c r="SNP81" s="876"/>
      <c r="SNQ81" s="876"/>
      <c r="SNR81" s="876"/>
      <c r="SNS81" s="876"/>
      <c r="SNT81" s="876"/>
      <c r="SNU81" s="876"/>
      <c r="SNV81" s="876"/>
      <c r="SNW81" s="876"/>
      <c r="SNX81" s="876"/>
      <c r="SNY81" s="876"/>
      <c r="SNZ81" s="876"/>
      <c r="SOA81" s="876"/>
      <c r="SOB81" s="876"/>
      <c r="SOC81" s="876"/>
      <c r="SOD81" s="876"/>
      <c r="SOE81" s="876"/>
      <c r="SOF81" s="876"/>
      <c r="SOG81" s="876"/>
      <c r="SOH81" s="876"/>
      <c r="SOI81" s="876"/>
      <c r="SOJ81" s="876"/>
      <c r="SOK81" s="876"/>
      <c r="SOL81" s="876"/>
      <c r="SOM81" s="876"/>
      <c r="SON81" s="876"/>
      <c r="SOO81" s="876"/>
      <c r="SOP81" s="876"/>
      <c r="SOQ81" s="876"/>
      <c r="SOR81" s="876"/>
      <c r="SOS81" s="876"/>
      <c r="SOT81" s="876"/>
      <c r="SOU81" s="876"/>
      <c r="SOV81" s="876"/>
      <c r="SOW81" s="876"/>
      <c r="SOX81" s="876"/>
      <c r="SOY81" s="876"/>
      <c r="SOZ81" s="876"/>
      <c r="SPA81" s="876"/>
      <c r="SPB81" s="876"/>
      <c r="SPC81" s="876"/>
      <c r="SPD81" s="876"/>
      <c r="SPE81" s="876"/>
      <c r="SPF81" s="876"/>
      <c r="SPG81" s="876"/>
      <c r="SPH81" s="876"/>
      <c r="SPI81" s="876"/>
      <c r="SPJ81" s="876"/>
      <c r="SPK81" s="876"/>
      <c r="SPL81" s="876"/>
      <c r="SPM81" s="876"/>
      <c r="SPN81" s="876"/>
      <c r="SPO81" s="876"/>
      <c r="SPP81" s="876"/>
      <c r="SPQ81" s="876"/>
      <c r="SPR81" s="876"/>
      <c r="SPS81" s="876"/>
      <c r="SPT81" s="876"/>
      <c r="SPU81" s="876"/>
      <c r="SPV81" s="876"/>
      <c r="SPW81" s="876"/>
      <c r="SPX81" s="876"/>
      <c r="SPY81" s="876"/>
      <c r="SPZ81" s="876"/>
      <c r="SQA81" s="876"/>
      <c r="SQB81" s="876"/>
      <c r="SQC81" s="876"/>
      <c r="SQD81" s="876"/>
      <c r="SQE81" s="876"/>
      <c r="SQF81" s="876"/>
      <c r="SQG81" s="876"/>
      <c r="SQH81" s="876"/>
      <c r="SQI81" s="876"/>
      <c r="SQJ81" s="876"/>
      <c r="SQK81" s="876"/>
      <c r="SQL81" s="876"/>
      <c r="SQM81" s="876"/>
      <c r="SQN81" s="876"/>
      <c r="SQO81" s="876"/>
      <c r="SQP81" s="876"/>
      <c r="SQQ81" s="876"/>
      <c r="SQR81" s="876"/>
      <c r="SQS81" s="876"/>
      <c r="SQT81" s="876"/>
      <c r="SQU81" s="876"/>
      <c r="SQV81" s="876"/>
      <c r="SQW81" s="876"/>
      <c r="SQX81" s="876"/>
      <c r="SQY81" s="876"/>
      <c r="SQZ81" s="876"/>
      <c r="SRA81" s="876"/>
      <c r="SRB81" s="876"/>
      <c r="SRC81" s="876"/>
      <c r="SRD81" s="876"/>
      <c r="SRE81" s="876"/>
      <c r="SRF81" s="876"/>
      <c r="SRG81" s="876"/>
      <c r="SRH81" s="876"/>
      <c r="SRI81" s="876"/>
      <c r="SRJ81" s="876"/>
      <c r="SRK81" s="876"/>
      <c r="SRL81" s="876"/>
      <c r="SRM81" s="876"/>
      <c r="SRN81" s="876"/>
      <c r="SRO81" s="876"/>
      <c r="SRP81" s="876"/>
      <c r="SRQ81" s="876"/>
      <c r="SRR81" s="876"/>
      <c r="SRS81" s="876"/>
      <c r="SRT81" s="876"/>
      <c r="SRU81" s="876"/>
      <c r="SRV81" s="876"/>
      <c r="SRW81" s="876"/>
      <c r="SRX81" s="876"/>
      <c r="SRY81" s="876"/>
      <c r="SRZ81" s="876"/>
      <c r="SSA81" s="876"/>
      <c r="SSB81" s="876"/>
      <c r="SSC81" s="876"/>
      <c r="SSD81" s="876"/>
      <c r="SSE81" s="876"/>
      <c r="SSF81" s="876"/>
      <c r="SSG81" s="876"/>
      <c r="SSH81" s="876"/>
      <c r="SSI81" s="876"/>
      <c r="SSJ81" s="876"/>
      <c r="SSK81" s="876"/>
      <c r="SSL81" s="876"/>
      <c r="SSM81" s="876"/>
      <c r="SSN81" s="876"/>
      <c r="SSO81" s="876"/>
      <c r="SSP81" s="876"/>
      <c r="SSQ81" s="876"/>
      <c r="SSR81" s="876"/>
      <c r="SSS81" s="876"/>
      <c r="SST81" s="876"/>
      <c r="SSU81" s="876"/>
      <c r="SSV81" s="876"/>
      <c r="SSW81" s="876"/>
      <c r="SSX81" s="876"/>
      <c r="SSY81" s="876"/>
      <c r="SSZ81" s="876"/>
      <c r="STA81" s="876"/>
      <c r="STB81" s="876"/>
      <c r="STC81" s="876"/>
      <c r="STD81" s="876"/>
      <c r="STE81" s="876"/>
      <c r="STF81" s="876"/>
      <c r="STG81" s="876"/>
      <c r="STH81" s="876"/>
      <c r="STI81" s="876"/>
      <c r="STJ81" s="876"/>
      <c r="STK81" s="876"/>
      <c r="STL81" s="876"/>
      <c r="STM81" s="876"/>
      <c r="STN81" s="876"/>
      <c r="STO81" s="876"/>
      <c r="STP81" s="876"/>
      <c r="STQ81" s="876"/>
      <c r="STR81" s="876"/>
      <c r="STS81" s="876"/>
      <c r="STT81" s="876"/>
      <c r="STU81" s="876"/>
      <c r="STV81" s="876"/>
      <c r="STW81" s="876"/>
      <c r="STX81" s="876"/>
      <c r="STY81" s="876"/>
      <c r="STZ81" s="876"/>
      <c r="SUA81" s="876"/>
      <c r="SUB81" s="876"/>
      <c r="SUC81" s="876"/>
      <c r="SUD81" s="876"/>
      <c r="SUE81" s="876"/>
      <c r="SUF81" s="876"/>
      <c r="SUG81" s="876"/>
      <c r="SUH81" s="876"/>
      <c r="SUI81" s="876"/>
      <c r="SUJ81" s="876"/>
      <c r="SUK81" s="876"/>
      <c r="SUL81" s="876"/>
      <c r="SUM81" s="876"/>
      <c r="SUN81" s="876"/>
      <c r="SUO81" s="876"/>
      <c r="SUP81" s="876"/>
      <c r="SUQ81" s="876"/>
      <c r="SUR81" s="876"/>
      <c r="SUS81" s="876"/>
      <c r="SUT81" s="876"/>
      <c r="SUU81" s="876"/>
      <c r="SUV81" s="876"/>
      <c r="SUW81" s="876"/>
      <c r="SUX81" s="876"/>
      <c r="SUY81" s="876"/>
      <c r="SUZ81" s="876"/>
      <c r="SVA81" s="876"/>
      <c r="SVB81" s="876"/>
      <c r="SVC81" s="876"/>
      <c r="SVD81" s="876"/>
      <c r="SVE81" s="876"/>
      <c r="SVF81" s="876"/>
      <c r="SVG81" s="876"/>
      <c r="SVH81" s="876"/>
      <c r="SVI81" s="876"/>
      <c r="SVJ81" s="876"/>
      <c r="SVK81" s="876"/>
      <c r="SVL81" s="876"/>
      <c r="SVM81" s="876"/>
      <c r="SVN81" s="876"/>
      <c r="SVO81" s="876"/>
      <c r="SVP81" s="876"/>
      <c r="SVQ81" s="876"/>
      <c r="SVR81" s="876"/>
      <c r="SVS81" s="876"/>
      <c r="SVT81" s="876"/>
      <c r="SVU81" s="876"/>
      <c r="SVV81" s="876"/>
      <c r="SVW81" s="876"/>
      <c r="SVX81" s="876"/>
      <c r="SVY81" s="876"/>
      <c r="SVZ81" s="876"/>
      <c r="SWA81" s="876"/>
      <c r="SWB81" s="876"/>
      <c r="SWC81" s="876"/>
      <c r="SWD81" s="876"/>
      <c r="SWE81" s="876"/>
      <c r="SWF81" s="876"/>
      <c r="SWG81" s="876"/>
      <c r="SWH81" s="876"/>
      <c r="SWI81" s="876"/>
      <c r="SWJ81" s="876"/>
      <c r="SWK81" s="876"/>
      <c r="SWL81" s="876"/>
      <c r="SWM81" s="876"/>
      <c r="SWN81" s="876"/>
      <c r="SWO81" s="876"/>
      <c r="SWP81" s="876"/>
      <c r="SWQ81" s="876"/>
      <c r="SWR81" s="876"/>
      <c r="SWS81" s="876"/>
      <c r="SWT81" s="876"/>
      <c r="SWU81" s="876"/>
      <c r="SWV81" s="876"/>
      <c r="SWW81" s="876"/>
      <c r="SWX81" s="876"/>
      <c r="SWY81" s="876"/>
      <c r="SWZ81" s="876"/>
      <c r="SXA81" s="876"/>
      <c r="SXB81" s="876"/>
      <c r="SXC81" s="876"/>
      <c r="SXD81" s="876"/>
      <c r="SXE81" s="876"/>
      <c r="SXF81" s="876"/>
      <c r="SXG81" s="876"/>
      <c r="SXH81" s="876"/>
      <c r="SXI81" s="876"/>
      <c r="SXJ81" s="876"/>
      <c r="SXK81" s="876"/>
      <c r="SXL81" s="876"/>
      <c r="SXM81" s="876"/>
      <c r="SXN81" s="876"/>
      <c r="SXO81" s="876"/>
      <c r="SXP81" s="876"/>
      <c r="SXQ81" s="876"/>
      <c r="SXR81" s="876"/>
      <c r="SXS81" s="876"/>
      <c r="SXT81" s="876"/>
      <c r="SXU81" s="876"/>
      <c r="SXV81" s="876"/>
      <c r="SXW81" s="876"/>
      <c r="SXX81" s="876"/>
      <c r="SXY81" s="876"/>
      <c r="SXZ81" s="876"/>
      <c r="SYA81" s="876"/>
      <c r="SYB81" s="876"/>
      <c r="SYC81" s="876"/>
      <c r="SYD81" s="876"/>
      <c r="SYE81" s="876"/>
      <c r="SYF81" s="876"/>
      <c r="SYG81" s="876"/>
      <c r="SYH81" s="876"/>
      <c r="SYI81" s="876"/>
      <c r="SYJ81" s="876"/>
      <c r="SYK81" s="876"/>
      <c r="SYL81" s="876"/>
      <c r="SYM81" s="876"/>
      <c r="SYN81" s="876"/>
      <c r="SYO81" s="876"/>
      <c r="SYP81" s="876"/>
      <c r="SYQ81" s="876"/>
      <c r="SYR81" s="876"/>
      <c r="SYS81" s="876"/>
      <c r="SYT81" s="876"/>
      <c r="SYU81" s="876"/>
      <c r="SYV81" s="876"/>
      <c r="SYW81" s="876"/>
      <c r="SYX81" s="876"/>
      <c r="SYY81" s="876"/>
      <c r="SYZ81" s="876"/>
      <c r="SZA81" s="876"/>
      <c r="SZB81" s="876"/>
      <c r="SZC81" s="876"/>
      <c r="SZD81" s="876"/>
      <c r="SZE81" s="876"/>
      <c r="SZF81" s="876"/>
      <c r="SZG81" s="876"/>
      <c r="SZH81" s="876"/>
      <c r="SZI81" s="876"/>
      <c r="SZJ81" s="876"/>
      <c r="SZK81" s="876"/>
      <c r="SZL81" s="876"/>
      <c r="SZM81" s="876"/>
      <c r="SZN81" s="876"/>
      <c r="SZO81" s="876"/>
      <c r="SZP81" s="876"/>
      <c r="SZQ81" s="876"/>
      <c r="SZR81" s="876"/>
      <c r="SZS81" s="876"/>
      <c r="SZT81" s="876"/>
      <c r="SZU81" s="876"/>
      <c r="SZV81" s="876"/>
      <c r="SZW81" s="876"/>
      <c r="SZX81" s="876"/>
      <c r="SZY81" s="876"/>
      <c r="SZZ81" s="876"/>
      <c r="TAA81" s="876"/>
      <c r="TAB81" s="876"/>
      <c r="TAC81" s="876"/>
      <c r="TAD81" s="876"/>
      <c r="TAE81" s="876"/>
      <c r="TAF81" s="876"/>
      <c r="TAG81" s="876"/>
      <c r="TAH81" s="876"/>
      <c r="TAI81" s="876"/>
      <c r="TAJ81" s="876"/>
      <c r="TAK81" s="876"/>
      <c r="TAL81" s="876"/>
      <c r="TAM81" s="876"/>
      <c r="TAN81" s="876"/>
      <c r="TAO81" s="876"/>
      <c r="TAP81" s="876"/>
      <c r="TAQ81" s="876"/>
      <c r="TAR81" s="876"/>
      <c r="TAS81" s="876"/>
      <c r="TAT81" s="876"/>
      <c r="TAU81" s="876"/>
      <c r="TAV81" s="876"/>
      <c r="TAW81" s="876"/>
      <c r="TAX81" s="876"/>
      <c r="TAY81" s="876"/>
      <c r="TAZ81" s="876"/>
      <c r="TBA81" s="876"/>
      <c r="TBB81" s="876"/>
      <c r="TBC81" s="876"/>
      <c r="TBD81" s="876"/>
      <c r="TBE81" s="876"/>
      <c r="TBF81" s="876"/>
      <c r="TBG81" s="876"/>
      <c r="TBH81" s="876"/>
      <c r="TBI81" s="876"/>
      <c r="TBJ81" s="876"/>
      <c r="TBK81" s="876"/>
      <c r="TBL81" s="876"/>
      <c r="TBM81" s="876"/>
      <c r="TBN81" s="876"/>
      <c r="TBO81" s="876"/>
      <c r="TBP81" s="876"/>
      <c r="TBQ81" s="876"/>
      <c r="TBR81" s="876"/>
      <c r="TBS81" s="876"/>
      <c r="TBT81" s="876"/>
      <c r="TBU81" s="876"/>
      <c r="TBV81" s="876"/>
      <c r="TBW81" s="876"/>
      <c r="TBX81" s="876"/>
      <c r="TBY81" s="876"/>
      <c r="TBZ81" s="876"/>
      <c r="TCA81" s="876"/>
      <c r="TCB81" s="876"/>
      <c r="TCC81" s="876"/>
      <c r="TCD81" s="876"/>
      <c r="TCE81" s="876"/>
      <c r="TCF81" s="876"/>
      <c r="TCG81" s="876"/>
      <c r="TCH81" s="876"/>
      <c r="TCI81" s="876"/>
      <c r="TCJ81" s="876"/>
      <c r="TCK81" s="876"/>
      <c r="TCL81" s="876"/>
      <c r="TCM81" s="876"/>
      <c r="TCN81" s="876"/>
      <c r="TCO81" s="876"/>
      <c r="TCP81" s="876"/>
      <c r="TCQ81" s="876"/>
      <c r="TCR81" s="876"/>
      <c r="TCS81" s="876"/>
      <c r="TCT81" s="876"/>
      <c r="TCU81" s="876"/>
      <c r="TCV81" s="876"/>
      <c r="TCW81" s="876"/>
      <c r="TCX81" s="876"/>
      <c r="TCY81" s="876"/>
      <c r="TCZ81" s="876"/>
      <c r="TDA81" s="876"/>
      <c r="TDB81" s="876"/>
      <c r="TDC81" s="876"/>
      <c r="TDD81" s="876"/>
      <c r="TDE81" s="876"/>
      <c r="TDF81" s="876"/>
      <c r="TDG81" s="876"/>
      <c r="TDH81" s="876"/>
      <c r="TDI81" s="876"/>
      <c r="TDJ81" s="876"/>
      <c r="TDK81" s="876"/>
      <c r="TDL81" s="876"/>
      <c r="TDM81" s="876"/>
      <c r="TDN81" s="876"/>
      <c r="TDO81" s="876"/>
      <c r="TDP81" s="876"/>
      <c r="TDQ81" s="876"/>
      <c r="TDR81" s="876"/>
      <c r="TDS81" s="876"/>
      <c r="TDT81" s="876"/>
      <c r="TDU81" s="876"/>
      <c r="TDV81" s="876"/>
      <c r="TDW81" s="876"/>
      <c r="TDX81" s="876"/>
      <c r="TDY81" s="876"/>
      <c r="TDZ81" s="876"/>
      <c r="TEA81" s="876"/>
      <c r="TEB81" s="876"/>
      <c r="TEC81" s="876"/>
      <c r="TED81" s="876"/>
      <c r="TEE81" s="876"/>
      <c r="TEF81" s="876"/>
      <c r="TEG81" s="876"/>
      <c r="TEH81" s="876"/>
      <c r="TEI81" s="876"/>
      <c r="TEJ81" s="876"/>
      <c r="TEK81" s="876"/>
      <c r="TEL81" s="876"/>
      <c r="TEM81" s="876"/>
      <c r="TEN81" s="876"/>
      <c r="TEO81" s="876"/>
      <c r="TEP81" s="876"/>
      <c r="TEQ81" s="876"/>
      <c r="TER81" s="876"/>
      <c r="TES81" s="876"/>
      <c r="TET81" s="876"/>
      <c r="TEU81" s="876"/>
      <c r="TEV81" s="876"/>
      <c r="TEW81" s="876"/>
      <c r="TEX81" s="876"/>
      <c r="TEY81" s="876"/>
      <c r="TEZ81" s="876"/>
      <c r="TFA81" s="876"/>
      <c r="TFB81" s="876"/>
      <c r="TFC81" s="876"/>
      <c r="TFD81" s="876"/>
      <c r="TFE81" s="876"/>
      <c r="TFF81" s="876"/>
      <c r="TFG81" s="876"/>
      <c r="TFH81" s="876"/>
      <c r="TFI81" s="876"/>
      <c r="TFJ81" s="876"/>
      <c r="TFK81" s="876"/>
      <c r="TFL81" s="876"/>
      <c r="TFM81" s="876"/>
      <c r="TFN81" s="876"/>
      <c r="TFO81" s="876"/>
      <c r="TFP81" s="876"/>
      <c r="TFQ81" s="876"/>
      <c r="TFR81" s="876"/>
      <c r="TFS81" s="876"/>
      <c r="TFT81" s="876"/>
      <c r="TFU81" s="876"/>
      <c r="TFV81" s="876"/>
      <c r="TFW81" s="876"/>
      <c r="TFX81" s="876"/>
      <c r="TFY81" s="876"/>
      <c r="TFZ81" s="876"/>
      <c r="TGA81" s="876"/>
      <c r="TGB81" s="876"/>
      <c r="TGC81" s="876"/>
      <c r="TGD81" s="876"/>
      <c r="TGE81" s="876"/>
      <c r="TGF81" s="876"/>
      <c r="TGG81" s="876"/>
      <c r="TGH81" s="876"/>
      <c r="TGI81" s="876"/>
      <c r="TGJ81" s="876"/>
      <c r="TGK81" s="876"/>
      <c r="TGL81" s="876"/>
      <c r="TGM81" s="876"/>
      <c r="TGN81" s="876"/>
      <c r="TGO81" s="876"/>
      <c r="TGP81" s="876"/>
      <c r="TGQ81" s="876"/>
      <c r="TGR81" s="876"/>
      <c r="TGS81" s="876"/>
      <c r="TGT81" s="876"/>
      <c r="TGU81" s="876"/>
      <c r="TGV81" s="876"/>
      <c r="TGW81" s="876"/>
      <c r="TGX81" s="876"/>
      <c r="TGY81" s="876"/>
      <c r="TGZ81" s="876"/>
      <c r="THA81" s="876"/>
      <c r="THB81" s="876"/>
      <c r="THC81" s="876"/>
      <c r="THD81" s="876"/>
      <c r="THE81" s="876"/>
      <c r="THF81" s="876"/>
      <c r="THG81" s="876"/>
      <c r="THH81" s="876"/>
      <c r="THI81" s="876"/>
      <c r="THJ81" s="876"/>
      <c r="THK81" s="876"/>
      <c r="THL81" s="876"/>
      <c r="THM81" s="876"/>
      <c r="THN81" s="876"/>
      <c r="THO81" s="876"/>
      <c r="THP81" s="876"/>
      <c r="THQ81" s="876"/>
      <c r="THR81" s="876"/>
      <c r="THS81" s="876"/>
      <c r="THT81" s="876"/>
      <c r="THU81" s="876"/>
      <c r="THV81" s="876"/>
      <c r="THW81" s="876"/>
      <c r="THX81" s="876"/>
      <c r="THY81" s="876"/>
      <c r="THZ81" s="876"/>
      <c r="TIA81" s="876"/>
      <c r="TIB81" s="876"/>
      <c r="TIC81" s="876"/>
      <c r="TID81" s="876"/>
      <c r="TIE81" s="876"/>
      <c r="TIF81" s="876"/>
      <c r="TIG81" s="876"/>
      <c r="TIH81" s="876"/>
      <c r="TII81" s="876"/>
      <c r="TIJ81" s="876"/>
      <c r="TIK81" s="876"/>
      <c r="TIL81" s="876"/>
      <c r="TIM81" s="876"/>
      <c r="TIN81" s="876"/>
      <c r="TIO81" s="876"/>
      <c r="TIP81" s="876"/>
      <c r="TIQ81" s="876"/>
      <c r="TIR81" s="876"/>
      <c r="TIS81" s="876"/>
      <c r="TIT81" s="876"/>
      <c r="TIU81" s="876"/>
      <c r="TIV81" s="876"/>
      <c r="TIW81" s="876"/>
      <c r="TIX81" s="876"/>
      <c r="TIY81" s="876"/>
      <c r="TIZ81" s="876"/>
      <c r="TJA81" s="876"/>
      <c r="TJB81" s="876"/>
      <c r="TJC81" s="876"/>
      <c r="TJD81" s="876"/>
      <c r="TJE81" s="876"/>
      <c r="TJF81" s="876"/>
      <c r="TJG81" s="876"/>
      <c r="TJH81" s="876"/>
      <c r="TJI81" s="876"/>
      <c r="TJJ81" s="876"/>
      <c r="TJK81" s="876"/>
      <c r="TJL81" s="876"/>
      <c r="TJM81" s="876"/>
      <c r="TJN81" s="876"/>
      <c r="TJO81" s="876"/>
      <c r="TJP81" s="876"/>
      <c r="TJQ81" s="876"/>
      <c r="TJR81" s="876"/>
      <c r="TJS81" s="876"/>
      <c r="TJT81" s="876"/>
      <c r="TJU81" s="876"/>
      <c r="TJV81" s="876"/>
      <c r="TJW81" s="876"/>
      <c r="TJX81" s="876"/>
      <c r="TJY81" s="876"/>
      <c r="TJZ81" s="876"/>
      <c r="TKA81" s="876"/>
      <c r="TKB81" s="876"/>
      <c r="TKC81" s="876"/>
      <c r="TKD81" s="876"/>
      <c r="TKE81" s="876"/>
      <c r="TKF81" s="876"/>
      <c r="TKG81" s="876"/>
      <c r="TKH81" s="876"/>
      <c r="TKI81" s="876"/>
      <c r="TKJ81" s="876"/>
      <c r="TKK81" s="876"/>
      <c r="TKL81" s="876"/>
      <c r="TKM81" s="876"/>
      <c r="TKN81" s="876"/>
      <c r="TKO81" s="876"/>
      <c r="TKP81" s="876"/>
      <c r="TKQ81" s="876"/>
      <c r="TKR81" s="876"/>
      <c r="TKS81" s="876"/>
      <c r="TKT81" s="876"/>
      <c r="TKU81" s="876"/>
      <c r="TKV81" s="876"/>
      <c r="TKW81" s="876"/>
      <c r="TKX81" s="876"/>
      <c r="TKY81" s="876"/>
      <c r="TKZ81" s="876"/>
      <c r="TLA81" s="876"/>
      <c r="TLB81" s="876"/>
      <c r="TLC81" s="876"/>
      <c r="TLD81" s="876"/>
      <c r="TLE81" s="876"/>
      <c r="TLF81" s="876"/>
      <c r="TLG81" s="876"/>
      <c r="TLH81" s="876"/>
      <c r="TLI81" s="876"/>
      <c r="TLJ81" s="876"/>
      <c r="TLK81" s="876"/>
      <c r="TLL81" s="876"/>
      <c r="TLM81" s="876"/>
      <c r="TLN81" s="876"/>
      <c r="TLO81" s="876"/>
      <c r="TLP81" s="876"/>
      <c r="TLQ81" s="876"/>
      <c r="TLR81" s="876"/>
      <c r="TLS81" s="876"/>
      <c r="TLT81" s="876"/>
      <c r="TLU81" s="876"/>
      <c r="TLV81" s="876"/>
      <c r="TLW81" s="876"/>
      <c r="TLX81" s="876"/>
      <c r="TLY81" s="876"/>
      <c r="TLZ81" s="876"/>
      <c r="TMA81" s="876"/>
      <c r="TMB81" s="876"/>
      <c r="TMC81" s="876"/>
      <c r="TMD81" s="876"/>
      <c r="TME81" s="876"/>
      <c r="TMF81" s="876"/>
      <c r="TMG81" s="876"/>
      <c r="TMH81" s="876"/>
      <c r="TMI81" s="876"/>
      <c r="TMJ81" s="876"/>
      <c r="TMK81" s="876"/>
      <c r="TML81" s="876"/>
      <c r="TMM81" s="876"/>
      <c r="TMN81" s="876"/>
      <c r="TMO81" s="876"/>
      <c r="TMP81" s="876"/>
      <c r="TMQ81" s="876"/>
      <c r="TMR81" s="876"/>
      <c r="TMS81" s="876"/>
      <c r="TMT81" s="876"/>
      <c r="TMU81" s="876"/>
      <c r="TMV81" s="876"/>
      <c r="TMW81" s="876"/>
      <c r="TMX81" s="876"/>
      <c r="TMY81" s="876"/>
      <c r="TMZ81" s="876"/>
      <c r="TNA81" s="876"/>
      <c r="TNB81" s="876"/>
      <c r="TNC81" s="876"/>
      <c r="TND81" s="876"/>
      <c r="TNE81" s="876"/>
      <c r="TNF81" s="876"/>
      <c r="TNG81" s="876"/>
      <c r="TNH81" s="876"/>
      <c r="TNI81" s="876"/>
      <c r="TNJ81" s="876"/>
      <c r="TNK81" s="876"/>
      <c r="TNL81" s="876"/>
      <c r="TNM81" s="876"/>
      <c r="TNN81" s="876"/>
      <c r="TNO81" s="876"/>
      <c r="TNP81" s="876"/>
      <c r="TNQ81" s="876"/>
      <c r="TNR81" s="876"/>
      <c r="TNS81" s="876"/>
      <c r="TNT81" s="876"/>
      <c r="TNU81" s="876"/>
      <c r="TNV81" s="876"/>
      <c r="TNW81" s="876"/>
      <c r="TNX81" s="876"/>
      <c r="TNY81" s="876"/>
      <c r="TNZ81" s="876"/>
      <c r="TOA81" s="876"/>
      <c r="TOB81" s="876"/>
      <c r="TOC81" s="876"/>
      <c r="TOD81" s="876"/>
      <c r="TOE81" s="876"/>
      <c r="TOF81" s="876"/>
      <c r="TOG81" s="876"/>
      <c r="TOH81" s="876"/>
      <c r="TOI81" s="876"/>
      <c r="TOJ81" s="876"/>
      <c r="TOK81" s="876"/>
      <c r="TOL81" s="876"/>
      <c r="TOM81" s="876"/>
      <c r="TON81" s="876"/>
      <c r="TOO81" s="876"/>
      <c r="TOP81" s="876"/>
      <c r="TOQ81" s="876"/>
      <c r="TOR81" s="876"/>
      <c r="TOS81" s="876"/>
      <c r="TOT81" s="876"/>
      <c r="TOU81" s="876"/>
      <c r="TOV81" s="876"/>
      <c r="TOW81" s="876"/>
      <c r="TOX81" s="876"/>
      <c r="TOY81" s="876"/>
      <c r="TOZ81" s="876"/>
      <c r="TPA81" s="876"/>
      <c r="TPB81" s="876"/>
      <c r="TPC81" s="876"/>
      <c r="TPD81" s="876"/>
      <c r="TPE81" s="876"/>
      <c r="TPF81" s="876"/>
      <c r="TPG81" s="876"/>
      <c r="TPH81" s="876"/>
      <c r="TPI81" s="876"/>
      <c r="TPJ81" s="876"/>
      <c r="TPK81" s="876"/>
      <c r="TPL81" s="876"/>
      <c r="TPM81" s="876"/>
      <c r="TPN81" s="876"/>
      <c r="TPO81" s="876"/>
      <c r="TPP81" s="876"/>
      <c r="TPQ81" s="876"/>
      <c r="TPR81" s="876"/>
      <c r="TPS81" s="876"/>
      <c r="TPT81" s="876"/>
      <c r="TPU81" s="876"/>
      <c r="TPV81" s="876"/>
      <c r="TPW81" s="876"/>
      <c r="TPX81" s="876"/>
      <c r="TPY81" s="876"/>
      <c r="TPZ81" s="876"/>
      <c r="TQA81" s="876"/>
      <c r="TQB81" s="876"/>
      <c r="TQC81" s="876"/>
      <c r="TQD81" s="876"/>
      <c r="TQE81" s="876"/>
      <c r="TQF81" s="876"/>
      <c r="TQG81" s="876"/>
      <c r="TQH81" s="876"/>
      <c r="TQI81" s="876"/>
      <c r="TQJ81" s="876"/>
      <c r="TQK81" s="876"/>
      <c r="TQL81" s="876"/>
      <c r="TQM81" s="876"/>
      <c r="TQN81" s="876"/>
      <c r="TQO81" s="876"/>
      <c r="TQP81" s="876"/>
      <c r="TQQ81" s="876"/>
      <c r="TQR81" s="876"/>
      <c r="TQS81" s="876"/>
      <c r="TQT81" s="876"/>
      <c r="TQU81" s="876"/>
      <c r="TQV81" s="876"/>
      <c r="TQW81" s="876"/>
      <c r="TQX81" s="876"/>
      <c r="TQY81" s="876"/>
      <c r="TQZ81" s="876"/>
      <c r="TRA81" s="876"/>
      <c r="TRB81" s="876"/>
      <c r="TRC81" s="876"/>
      <c r="TRD81" s="876"/>
      <c r="TRE81" s="876"/>
      <c r="TRF81" s="876"/>
      <c r="TRG81" s="876"/>
      <c r="TRH81" s="876"/>
      <c r="TRI81" s="876"/>
      <c r="TRJ81" s="876"/>
      <c r="TRK81" s="876"/>
      <c r="TRL81" s="876"/>
      <c r="TRM81" s="876"/>
      <c r="TRN81" s="876"/>
      <c r="TRO81" s="876"/>
      <c r="TRP81" s="876"/>
      <c r="TRQ81" s="876"/>
      <c r="TRR81" s="876"/>
      <c r="TRS81" s="876"/>
      <c r="TRT81" s="876"/>
      <c r="TRU81" s="876"/>
      <c r="TRV81" s="876"/>
      <c r="TRW81" s="876"/>
      <c r="TRX81" s="876"/>
      <c r="TRY81" s="876"/>
      <c r="TRZ81" s="876"/>
      <c r="TSA81" s="876"/>
      <c r="TSB81" s="876"/>
      <c r="TSC81" s="876"/>
      <c r="TSD81" s="876"/>
      <c r="TSE81" s="876"/>
      <c r="TSF81" s="876"/>
      <c r="TSG81" s="876"/>
      <c r="TSH81" s="876"/>
      <c r="TSI81" s="876"/>
      <c r="TSJ81" s="876"/>
      <c r="TSK81" s="876"/>
      <c r="TSL81" s="876"/>
      <c r="TSM81" s="876"/>
      <c r="TSN81" s="876"/>
      <c r="TSO81" s="876"/>
      <c r="TSP81" s="876"/>
      <c r="TSQ81" s="876"/>
      <c r="TSR81" s="876"/>
      <c r="TSS81" s="876"/>
      <c r="TST81" s="876"/>
      <c r="TSU81" s="876"/>
      <c r="TSV81" s="876"/>
      <c r="TSW81" s="876"/>
      <c r="TSX81" s="876"/>
      <c r="TSY81" s="876"/>
      <c r="TSZ81" s="876"/>
      <c r="TTA81" s="876"/>
      <c r="TTB81" s="876"/>
      <c r="TTC81" s="876"/>
      <c r="TTD81" s="876"/>
      <c r="TTE81" s="876"/>
      <c r="TTF81" s="876"/>
      <c r="TTG81" s="876"/>
      <c r="TTH81" s="876"/>
      <c r="TTI81" s="876"/>
      <c r="TTJ81" s="876"/>
      <c r="TTK81" s="876"/>
      <c r="TTL81" s="876"/>
      <c r="TTM81" s="876"/>
      <c r="TTN81" s="876"/>
      <c r="TTO81" s="876"/>
      <c r="TTP81" s="876"/>
      <c r="TTQ81" s="876"/>
      <c r="TTR81" s="876"/>
      <c r="TTS81" s="876"/>
      <c r="TTT81" s="876"/>
      <c r="TTU81" s="876"/>
      <c r="TTV81" s="876"/>
      <c r="TTW81" s="876"/>
      <c r="TTX81" s="876"/>
      <c r="TTY81" s="876"/>
      <c r="TTZ81" s="876"/>
      <c r="TUA81" s="876"/>
      <c r="TUB81" s="876"/>
      <c r="TUC81" s="876"/>
      <c r="TUD81" s="876"/>
      <c r="TUE81" s="876"/>
      <c r="TUF81" s="876"/>
      <c r="TUG81" s="876"/>
      <c r="TUH81" s="876"/>
      <c r="TUI81" s="876"/>
      <c r="TUJ81" s="876"/>
      <c r="TUK81" s="876"/>
      <c r="TUL81" s="876"/>
      <c r="TUM81" s="876"/>
      <c r="TUN81" s="876"/>
      <c r="TUO81" s="876"/>
      <c r="TUP81" s="876"/>
      <c r="TUQ81" s="876"/>
      <c r="TUR81" s="876"/>
      <c r="TUS81" s="876"/>
      <c r="TUT81" s="876"/>
      <c r="TUU81" s="876"/>
      <c r="TUV81" s="876"/>
      <c r="TUW81" s="876"/>
      <c r="TUX81" s="876"/>
      <c r="TUY81" s="876"/>
      <c r="TUZ81" s="876"/>
      <c r="TVA81" s="876"/>
      <c r="TVB81" s="876"/>
      <c r="TVC81" s="876"/>
      <c r="TVD81" s="876"/>
      <c r="TVE81" s="876"/>
      <c r="TVF81" s="876"/>
      <c r="TVG81" s="876"/>
      <c r="TVH81" s="876"/>
      <c r="TVI81" s="876"/>
      <c r="TVJ81" s="876"/>
      <c r="TVK81" s="876"/>
      <c r="TVL81" s="876"/>
      <c r="TVM81" s="876"/>
      <c r="TVN81" s="876"/>
      <c r="TVO81" s="876"/>
      <c r="TVP81" s="876"/>
      <c r="TVQ81" s="876"/>
      <c r="TVR81" s="876"/>
      <c r="TVS81" s="876"/>
      <c r="TVT81" s="876"/>
      <c r="TVU81" s="876"/>
      <c r="TVV81" s="876"/>
      <c r="TVW81" s="876"/>
      <c r="TVX81" s="876"/>
      <c r="TVY81" s="876"/>
      <c r="TVZ81" s="876"/>
      <c r="TWA81" s="876"/>
      <c r="TWB81" s="876"/>
      <c r="TWC81" s="876"/>
      <c r="TWD81" s="876"/>
      <c r="TWE81" s="876"/>
      <c r="TWF81" s="876"/>
      <c r="TWG81" s="876"/>
      <c r="TWH81" s="876"/>
      <c r="TWI81" s="876"/>
      <c r="TWJ81" s="876"/>
      <c r="TWK81" s="876"/>
      <c r="TWL81" s="876"/>
      <c r="TWM81" s="876"/>
      <c r="TWN81" s="876"/>
      <c r="TWO81" s="876"/>
      <c r="TWP81" s="876"/>
      <c r="TWQ81" s="876"/>
      <c r="TWR81" s="876"/>
      <c r="TWS81" s="876"/>
      <c r="TWT81" s="876"/>
      <c r="TWU81" s="876"/>
      <c r="TWV81" s="876"/>
      <c r="TWW81" s="876"/>
      <c r="TWX81" s="876"/>
      <c r="TWY81" s="876"/>
      <c r="TWZ81" s="876"/>
      <c r="TXA81" s="876"/>
      <c r="TXB81" s="876"/>
      <c r="TXC81" s="876"/>
      <c r="TXD81" s="876"/>
      <c r="TXE81" s="876"/>
      <c r="TXF81" s="876"/>
      <c r="TXG81" s="876"/>
      <c r="TXH81" s="876"/>
      <c r="TXI81" s="876"/>
      <c r="TXJ81" s="876"/>
      <c r="TXK81" s="876"/>
      <c r="TXL81" s="876"/>
      <c r="TXM81" s="876"/>
      <c r="TXN81" s="876"/>
      <c r="TXO81" s="876"/>
      <c r="TXP81" s="876"/>
      <c r="TXQ81" s="876"/>
      <c r="TXR81" s="876"/>
      <c r="TXS81" s="876"/>
      <c r="TXT81" s="876"/>
      <c r="TXU81" s="876"/>
      <c r="TXV81" s="876"/>
      <c r="TXW81" s="876"/>
      <c r="TXX81" s="876"/>
      <c r="TXY81" s="876"/>
      <c r="TXZ81" s="876"/>
      <c r="TYA81" s="876"/>
      <c r="TYB81" s="876"/>
      <c r="TYC81" s="876"/>
      <c r="TYD81" s="876"/>
      <c r="TYE81" s="876"/>
      <c r="TYF81" s="876"/>
      <c r="TYG81" s="876"/>
      <c r="TYH81" s="876"/>
      <c r="TYI81" s="876"/>
      <c r="TYJ81" s="876"/>
      <c r="TYK81" s="876"/>
      <c r="TYL81" s="876"/>
      <c r="TYM81" s="876"/>
      <c r="TYN81" s="876"/>
      <c r="TYO81" s="876"/>
      <c r="TYP81" s="876"/>
      <c r="TYQ81" s="876"/>
      <c r="TYR81" s="876"/>
      <c r="TYS81" s="876"/>
      <c r="TYT81" s="876"/>
      <c r="TYU81" s="876"/>
      <c r="TYV81" s="876"/>
      <c r="TYW81" s="876"/>
      <c r="TYX81" s="876"/>
      <c r="TYY81" s="876"/>
      <c r="TYZ81" s="876"/>
      <c r="TZA81" s="876"/>
      <c r="TZB81" s="876"/>
      <c r="TZC81" s="876"/>
      <c r="TZD81" s="876"/>
      <c r="TZE81" s="876"/>
      <c r="TZF81" s="876"/>
      <c r="TZG81" s="876"/>
      <c r="TZH81" s="876"/>
      <c r="TZI81" s="876"/>
      <c r="TZJ81" s="876"/>
      <c r="TZK81" s="876"/>
      <c r="TZL81" s="876"/>
      <c r="TZM81" s="876"/>
      <c r="TZN81" s="876"/>
      <c r="TZO81" s="876"/>
      <c r="TZP81" s="876"/>
      <c r="TZQ81" s="876"/>
      <c r="TZR81" s="876"/>
      <c r="TZS81" s="876"/>
      <c r="TZT81" s="876"/>
      <c r="TZU81" s="876"/>
      <c r="TZV81" s="876"/>
      <c r="TZW81" s="876"/>
      <c r="TZX81" s="876"/>
      <c r="TZY81" s="876"/>
      <c r="TZZ81" s="876"/>
      <c r="UAA81" s="876"/>
      <c r="UAB81" s="876"/>
      <c r="UAC81" s="876"/>
      <c r="UAD81" s="876"/>
      <c r="UAE81" s="876"/>
      <c r="UAF81" s="876"/>
      <c r="UAG81" s="876"/>
      <c r="UAH81" s="876"/>
      <c r="UAI81" s="876"/>
      <c r="UAJ81" s="876"/>
      <c r="UAK81" s="876"/>
      <c r="UAL81" s="876"/>
      <c r="UAM81" s="876"/>
      <c r="UAN81" s="876"/>
      <c r="UAO81" s="876"/>
      <c r="UAP81" s="876"/>
      <c r="UAQ81" s="876"/>
      <c r="UAR81" s="876"/>
      <c r="UAS81" s="876"/>
      <c r="UAT81" s="876"/>
      <c r="UAU81" s="876"/>
      <c r="UAV81" s="876"/>
      <c r="UAW81" s="876"/>
      <c r="UAX81" s="876"/>
      <c r="UAY81" s="876"/>
      <c r="UAZ81" s="876"/>
      <c r="UBA81" s="876"/>
      <c r="UBB81" s="876"/>
      <c r="UBC81" s="876"/>
      <c r="UBD81" s="876"/>
      <c r="UBE81" s="876"/>
      <c r="UBF81" s="876"/>
      <c r="UBG81" s="876"/>
      <c r="UBH81" s="876"/>
      <c r="UBI81" s="876"/>
      <c r="UBJ81" s="876"/>
      <c r="UBK81" s="876"/>
      <c r="UBL81" s="876"/>
      <c r="UBM81" s="876"/>
      <c r="UBN81" s="876"/>
      <c r="UBO81" s="876"/>
      <c r="UBP81" s="876"/>
      <c r="UBQ81" s="876"/>
      <c r="UBR81" s="876"/>
      <c r="UBS81" s="876"/>
      <c r="UBT81" s="876"/>
      <c r="UBU81" s="876"/>
      <c r="UBV81" s="876"/>
      <c r="UBW81" s="876"/>
      <c r="UBX81" s="876"/>
      <c r="UBY81" s="876"/>
      <c r="UBZ81" s="876"/>
      <c r="UCA81" s="876"/>
      <c r="UCB81" s="876"/>
      <c r="UCC81" s="876"/>
      <c r="UCD81" s="876"/>
      <c r="UCE81" s="876"/>
      <c r="UCF81" s="876"/>
      <c r="UCG81" s="876"/>
      <c r="UCH81" s="876"/>
      <c r="UCI81" s="876"/>
      <c r="UCJ81" s="876"/>
      <c r="UCK81" s="876"/>
      <c r="UCL81" s="876"/>
      <c r="UCM81" s="876"/>
      <c r="UCN81" s="876"/>
      <c r="UCO81" s="876"/>
      <c r="UCP81" s="876"/>
      <c r="UCQ81" s="876"/>
      <c r="UCR81" s="876"/>
      <c r="UCS81" s="876"/>
      <c r="UCT81" s="876"/>
      <c r="UCU81" s="876"/>
      <c r="UCV81" s="876"/>
      <c r="UCW81" s="876"/>
      <c r="UCX81" s="876"/>
      <c r="UCY81" s="876"/>
      <c r="UCZ81" s="876"/>
      <c r="UDA81" s="876"/>
      <c r="UDB81" s="876"/>
      <c r="UDC81" s="876"/>
      <c r="UDD81" s="876"/>
      <c r="UDE81" s="876"/>
      <c r="UDF81" s="876"/>
      <c r="UDG81" s="876"/>
      <c r="UDH81" s="876"/>
      <c r="UDI81" s="876"/>
      <c r="UDJ81" s="876"/>
      <c r="UDK81" s="876"/>
      <c r="UDL81" s="876"/>
      <c r="UDM81" s="876"/>
      <c r="UDN81" s="876"/>
      <c r="UDO81" s="876"/>
      <c r="UDP81" s="876"/>
      <c r="UDQ81" s="876"/>
      <c r="UDR81" s="876"/>
      <c r="UDS81" s="876"/>
      <c r="UDT81" s="876"/>
      <c r="UDU81" s="876"/>
      <c r="UDV81" s="876"/>
      <c r="UDW81" s="876"/>
      <c r="UDX81" s="876"/>
      <c r="UDY81" s="876"/>
      <c r="UDZ81" s="876"/>
      <c r="UEA81" s="876"/>
      <c r="UEB81" s="876"/>
      <c r="UEC81" s="876"/>
      <c r="UED81" s="876"/>
      <c r="UEE81" s="876"/>
      <c r="UEF81" s="876"/>
      <c r="UEG81" s="876"/>
      <c r="UEH81" s="876"/>
      <c r="UEI81" s="876"/>
      <c r="UEJ81" s="876"/>
      <c r="UEK81" s="876"/>
      <c r="UEL81" s="876"/>
      <c r="UEM81" s="876"/>
      <c r="UEN81" s="876"/>
      <c r="UEO81" s="876"/>
      <c r="UEP81" s="876"/>
      <c r="UEQ81" s="876"/>
      <c r="UER81" s="876"/>
      <c r="UES81" s="876"/>
      <c r="UET81" s="876"/>
      <c r="UEU81" s="876"/>
      <c r="UEV81" s="876"/>
      <c r="UEW81" s="876"/>
      <c r="UEX81" s="876"/>
      <c r="UEY81" s="876"/>
      <c r="UEZ81" s="876"/>
      <c r="UFA81" s="876"/>
      <c r="UFB81" s="876"/>
      <c r="UFC81" s="876"/>
      <c r="UFD81" s="876"/>
      <c r="UFE81" s="876"/>
      <c r="UFF81" s="876"/>
      <c r="UFG81" s="876"/>
      <c r="UFH81" s="876"/>
      <c r="UFI81" s="876"/>
      <c r="UFJ81" s="876"/>
      <c r="UFK81" s="876"/>
      <c r="UFL81" s="876"/>
      <c r="UFM81" s="876"/>
      <c r="UFN81" s="876"/>
      <c r="UFO81" s="876"/>
      <c r="UFP81" s="876"/>
      <c r="UFQ81" s="876"/>
      <c r="UFR81" s="876"/>
      <c r="UFS81" s="876"/>
      <c r="UFT81" s="876"/>
      <c r="UFU81" s="876"/>
      <c r="UFV81" s="876"/>
      <c r="UFW81" s="876"/>
      <c r="UFX81" s="876"/>
      <c r="UFY81" s="876"/>
      <c r="UFZ81" s="876"/>
      <c r="UGA81" s="876"/>
      <c r="UGB81" s="876"/>
      <c r="UGC81" s="876"/>
      <c r="UGD81" s="876"/>
      <c r="UGE81" s="876"/>
      <c r="UGF81" s="876"/>
      <c r="UGG81" s="876"/>
      <c r="UGH81" s="876"/>
      <c r="UGI81" s="876"/>
      <c r="UGJ81" s="876"/>
      <c r="UGK81" s="876"/>
      <c r="UGL81" s="876"/>
      <c r="UGM81" s="876"/>
      <c r="UGN81" s="876"/>
      <c r="UGO81" s="876"/>
      <c r="UGP81" s="876"/>
      <c r="UGQ81" s="876"/>
      <c r="UGR81" s="876"/>
      <c r="UGS81" s="876"/>
      <c r="UGT81" s="876"/>
      <c r="UGU81" s="876"/>
      <c r="UGV81" s="876"/>
      <c r="UGW81" s="876"/>
      <c r="UGX81" s="876"/>
      <c r="UGY81" s="876"/>
      <c r="UGZ81" s="876"/>
      <c r="UHA81" s="876"/>
      <c r="UHB81" s="876"/>
      <c r="UHC81" s="876"/>
      <c r="UHD81" s="876"/>
      <c r="UHE81" s="876"/>
      <c r="UHF81" s="876"/>
      <c r="UHG81" s="876"/>
      <c r="UHH81" s="876"/>
      <c r="UHI81" s="876"/>
      <c r="UHJ81" s="876"/>
      <c r="UHK81" s="876"/>
      <c r="UHL81" s="876"/>
      <c r="UHM81" s="876"/>
      <c r="UHN81" s="876"/>
      <c r="UHO81" s="876"/>
      <c r="UHP81" s="876"/>
      <c r="UHQ81" s="876"/>
      <c r="UHR81" s="876"/>
      <c r="UHS81" s="876"/>
      <c r="UHT81" s="876"/>
      <c r="UHU81" s="876"/>
      <c r="UHV81" s="876"/>
      <c r="UHW81" s="876"/>
      <c r="UHX81" s="876"/>
      <c r="UHY81" s="876"/>
      <c r="UHZ81" s="876"/>
      <c r="UIA81" s="876"/>
      <c r="UIB81" s="876"/>
      <c r="UIC81" s="876"/>
      <c r="UID81" s="876"/>
      <c r="UIE81" s="876"/>
      <c r="UIF81" s="876"/>
      <c r="UIG81" s="876"/>
      <c r="UIH81" s="876"/>
      <c r="UII81" s="876"/>
      <c r="UIJ81" s="876"/>
      <c r="UIK81" s="876"/>
      <c r="UIL81" s="876"/>
      <c r="UIM81" s="876"/>
      <c r="UIN81" s="876"/>
      <c r="UIO81" s="876"/>
      <c r="UIP81" s="876"/>
      <c r="UIQ81" s="876"/>
      <c r="UIR81" s="876"/>
      <c r="UIS81" s="876"/>
      <c r="UIT81" s="876"/>
      <c r="UIU81" s="876"/>
      <c r="UIV81" s="876"/>
      <c r="UIW81" s="876"/>
      <c r="UIX81" s="876"/>
      <c r="UIY81" s="876"/>
      <c r="UIZ81" s="876"/>
      <c r="UJA81" s="876"/>
      <c r="UJB81" s="876"/>
      <c r="UJC81" s="876"/>
      <c r="UJD81" s="876"/>
      <c r="UJE81" s="876"/>
      <c r="UJF81" s="876"/>
      <c r="UJG81" s="876"/>
      <c r="UJH81" s="876"/>
      <c r="UJI81" s="876"/>
      <c r="UJJ81" s="876"/>
      <c r="UJK81" s="876"/>
      <c r="UJL81" s="876"/>
      <c r="UJM81" s="876"/>
      <c r="UJN81" s="876"/>
      <c r="UJO81" s="876"/>
      <c r="UJP81" s="876"/>
      <c r="UJQ81" s="876"/>
      <c r="UJR81" s="876"/>
      <c r="UJS81" s="876"/>
      <c r="UJT81" s="876"/>
      <c r="UJU81" s="876"/>
      <c r="UJV81" s="876"/>
      <c r="UJW81" s="876"/>
      <c r="UJX81" s="876"/>
      <c r="UJY81" s="876"/>
      <c r="UJZ81" s="876"/>
      <c r="UKA81" s="876"/>
      <c r="UKB81" s="876"/>
      <c r="UKC81" s="876"/>
      <c r="UKD81" s="876"/>
      <c r="UKE81" s="876"/>
      <c r="UKF81" s="876"/>
      <c r="UKG81" s="876"/>
      <c r="UKH81" s="876"/>
      <c r="UKI81" s="876"/>
      <c r="UKJ81" s="876"/>
      <c r="UKK81" s="876"/>
      <c r="UKL81" s="876"/>
      <c r="UKM81" s="876"/>
      <c r="UKN81" s="876"/>
      <c r="UKO81" s="876"/>
      <c r="UKP81" s="876"/>
      <c r="UKQ81" s="876"/>
      <c r="UKR81" s="876"/>
      <c r="UKS81" s="876"/>
      <c r="UKT81" s="876"/>
      <c r="UKU81" s="876"/>
      <c r="UKV81" s="876"/>
      <c r="UKW81" s="876"/>
      <c r="UKX81" s="876"/>
      <c r="UKY81" s="876"/>
      <c r="UKZ81" s="876"/>
      <c r="ULA81" s="876"/>
      <c r="ULB81" s="876"/>
      <c r="ULC81" s="876"/>
      <c r="ULD81" s="876"/>
      <c r="ULE81" s="876"/>
      <c r="ULF81" s="876"/>
      <c r="ULG81" s="876"/>
      <c r="ULH81" s="876"/>
      <c r="ULI81" s="876"/>
      <c r="ULJ81" s="876"/>
      <c r="ULK81" s="876"/>
      <c r="ULL81" s="876"/>
      <c r="ULM81" s="876"/>
      <c r="ULN81" s="876"/>
      <c r="ULO81" s="876"/>
      <c r="ULP81" s="876"/>
      <c r="ULQ81" s="876"/>
      <c r="ULR81" s="876"/>
      <c r="ULS81" s="876"/>
      <c r="ULT81" s="876"/>
      <c r="ULU81" s="876"/>
      <c r="ULV81" s="876"/>
      <c r="ULW81" s="876"/>
      <c r="ULX81" s="876"/>
      <c r="ULY81" s="876"/>
      <c r="ULZ81" s="876"/>
      <c r="UMA81" s="876"/>
      <c r="UMB81" s="876"/>
      <c r="UMC81" s="876"/>
      <c r="UMD81" s="876"/>
      <c r="UME81" s="876"/>
      <c r="UMF81" s="876"/>
      <c r="UMG81" s="876"/>
      <c r="UMH81" s="876"/>
      <c r="UMI81" s="876"/>
      <c r="UMJ81" s="876"/>
      <c r="UMK81" s="876"/>
      <c r="UML81" s="876"/>
      <c r="UMM81" s="876"/>
      <c r="UMN81" s="876"/>
      <c r="UMO81" s="876"/>
      <c r="UMP81" s="876"/>
      <c r="UMQ81" s="876"/>
      <c r="UMR81" s="876"/>
      <c r="UMS81" s="876"/>
      <c r="UMT81" s="876"/>
      <c r="UMU81" s="876"/>
      <c r="UMV81" s="876"/>
      <c r="UMW81" s="876"/>
      <c r="UMX81" s="876"/>
      <c r="UMY81" s="876"/>
      <c r="UMZ81" s="876"/>
      <c r="UNA81" s="876"/>
      <c r="UNB81" s="876"/>
      <c r="UNC81" s="876"/>
      <c r="UND81" s="876"/>
      <c r="UNE81" s="876"/>
      <c r="UNF81" s="876"/>
      <c r="UNG81" s="876"/>
      <c r="UNH81" s="876"/>
      <c r="UNI81" s="876"/>
      <c r="UNJ81" s="876"/>
      <c r="UNK81" s="876"/>
      <c r="UNL81" s="876"/>
      <c r="UNM81" s="876"/>
      <c r="UNN81" s="876"/>
      <c r="UNO81" s="876"/>
      <c r="UNP81" s="876"/>
      <c r="UNQ81" s="876"/>
      <c r="UNR81" s="876"/>
      <c r="UNS81" s="876"/>
      <c r="UNT81" s="876"/>
      <c r="UNU81" s="876"/>
      <c r="UNV81" s="876"/>
      <c r="UNW81" s="876"/>
      <c r="UNX81" s="876"/>
      <c r="UNY81" s="876"/>
      <c r="UNZ81" s="876"/>
      <c r="UOA81" s="876"/>
      <c r="UOB81" s="876"/>
      <c r="UOC81" s="876"/>
      <c r="UOD81" s="876"/>
      <c r="UOE81" s="876"/>
      <c r="UOF81" s="876"/>
      <c r="UOG81" s="876"/>
      <c r="UOH81" s="876"/>
      <c r="UOI81" s="876"/>
      <c r="UOJ81" s="876"/>
      <c r="UOK81" s="876"/>
      <c r="UOL81" s="876"/>
      <c r="UOM81" s="876"/>
      <c r="UON81" s="876"/>
      <c r="UOO81" s="876"/>
      <c r="UOP81" s="876"/>
      <c r="UOQ81" s="876"/>
      <c r="UOR81" s="876"/>
      <c r="UOS81" s="876"/>
      <c r="UOT81" s="876"/>
      <c r="UOU81" s="876"/>
      <c r="UOV81" s="876"/>
      <c r="UOW81" s="876"/>
      <c r="UOX81" s="876"/>
      <c r="UOY81" s="876"/>
      <c r="UOZ81" s="876"/>
      <c r="UPA81" s="876"/>
      <c r="UPB81" s="876"/>
      <c r="UPC81" s="876"/>
      <c r="UPD81" s="876"/>
      <c r="UPE81" s="876"/>
      <c r="UPF81" s="876"/>
      <c r="UPG81" s="876"/>
      <c r="UPH81" s="876"/>
      <c r="UPI81" s="876"/>
      <c r="UPJ81" s="876"/>
      <c r="UPK81" s="876"/>
      <c r="UPL81" s="876"/>
      <c r="UPM81" s="876"/>
      <c r="UPN81" s="876"/>
      <c r="UPO81" s="876"/>
      <c r="UPP81" s="876"/>
      <c r="UPQ81" s="876"/>
      <c r="UPR81" s="876"/>
      <c r="UPS81" s="876"/>
      <c r="UPT81" s="876"/>
      <c r="UPU81" s="876"/>
      <c r="UPV81" s="876"/>
      <c r="UPW81" s="876"/>
      <c r="UPX81" s="876"/>
      <c r="UPY81" s="876"/>
      <c r="UPZ81" s="876"/>
      <c r="UQA81" s="876"/>
      <c r="UQB81" s="876"/>
      <c r="UQC81" s="876"/>
      <c r="UQD81" s="876"/>
      <c r="UQE81" s="876"/>
      <c r="UQF81" s="876"/>
      <c r="UQG81" s="876"/>
      <c r="UQH81" s="876"/>
      <c r="UQI81" s="876"/>
      <c r="UQJ81" s="876"/>
      <c r="UQK81" s="876"/>
      <c r="UQL81" s="876"/>
      <c r="UQM81" s="876"/>
      <c r="UQN81" s="876"/>
      <c r="UQO81" s="876"/>
      <c r="UQP81" s="876"/>
      <c r="UQQ81" s="876"/>
      <c r="UQR81" s="876"/>
      <c r="UQS81" s="876"/>
      <c r="UQT81" s="876"/>
      <c r="UQU81" s="876"/>
      <c r="UQV81" s="876"/>
      <c r="UQW81" s="876"/>
      <c r="UQX81" s="876"/>
      <c r="UQY81" s="876"/>
      <c r="UQZ81" s="876"/>
      <c r="URA81" s="876"/>
      <c r="URB81" s="876"/>
      <c r="URC81" s="876"/>
      <c r="URD81" s="876"/>
      <c r="URE81" s="876"/>
      <c r="URF81" s="876"/>
      <c r="URG81" s="876"/>
      <c r="URH81" s="876"/>
      <c r="URI81" s="876"/>
      <c r="URJ81" s="876"/>
      <c r="URK81" s="876"/>
      <c r="URL81" s="876"/>
      <c r="URM81" s="876"/>
      <c r="URN81" s="876"/>
      <c r="URO81" s="876"/>
      <c r="URP81" s="876"/>
      <c r="URQ81" s="876"/>
      <c r="URR81" s="876"/>
      <c r="URS81" s="876"/>
      <c r="URT81" s="876"/>
      <c r="URU81" s="876"/>
      <c r="URV81" s="876"/>
      <c r="URW81" s="876"/>
      <c r="URX81" s="876"/>
      <c r="URY81" s="876"/>
      <c r="URZ81" s="876"/>
      <c r="USA81" s="876"/>
      <c r="USB81" s="876"/>
      <c r="USC81" s="876"/>
      <c r="USD81" s="876"/>
      <c r="USE81" s="876"/>
      <c r="USF81" s="876"/>
      <c r="USG81" s="876"/>
      <c r="USH81" s="876"/>
      <c r="USI81" s="876"/>
      <c r="USJ81" s="876"/>
      <c r="USK81" s="876"/>
      <c r="USL81" s="876"/>
      <c r="USM81" s="876"/>
      <c r="USN81" s="876"/>
      <c r="USO81" s="876"/>
      <c r="USP81" s="876"/>
      <c r="USQ81" s="876"/>
      <c r="USR81" s="876"/>
      <c r="USS81" s="876"/>
      <c r="UST81" s="876"/>
      <c r="USU81" s="876"/>
      <c r="USV81" s="876"/>
      <c r="USW81" s="876"/>
      <c r="USX81" s="876"/>
      <c r="USY81" s="876"/>
      <c r="USZ81" s="876"/>
      <c r="UTA81" s="876"/>
      <c r="UTB81" s="876"/>
      <c r="UTC81" s="876"/>
      <c r="UTD81" s="876"/>
      <c r="UTE81" s="876"/>
      <c r="UTF81" s="876"/>
      <c r="UTG81" s="876"/>
      <c r="UTH81" s="876"/>
      <c r="UTI81" s="876"/>
      <c r="UTJ81" s="876"/>
      <c r="UTK81" s="876"/>
      <c r="UTL81" s="876"/>
      <c r="UTM81" s="876"/>
      <c r="UTN81" s="876"/>
      <c r="UTO81" s="876"/>
      <c r="UTP81" s="876"/>
      <c r="UTQ81" s="876"/>
      <c r="UTR81" s="876"/>
      <c r="UTS81" s="876"/>
      <c r="UTT81" s="876"/>
      <c r="UTU81" s="876"/>
      <c r="UTV81" s="876"/>
      <c r="UTW81" s="876"/>
      <c r="UTX81" s="876"/>
      <c r="UTY81" s="876"/>
      <c r="UTZ81" s="876"/>
      <c r="UUA81" s="876"/>
      <c r="UUB81" s="876"/>
      <c r="UUC81" s="876"/>
      <c r="UUD81" s="876"/>
      <c r="UUE81" s="876"/>
      <c r="UUF81" s="876"/>
      <c r="UUG81" s="876"/>
      <c r="UUH81" s="876"/>
      <c r="UUI81" s="876"/>
      <c r="UUJ81" s="876"/>
      <c r="UUK81" s="876"/>
      <c r="UUL81" s="876"/>
      <c r="UUM81" s="876"/>
      <c r="UUN81" s="876"/>
      <c r="UUO81" s="876"/>
      <c r="UUP81" s="876"/>
      <c r="UUQ81" s="876"/>
      <c r="UUR81" s="876"/>
      <c r="UUS81" s="876"/>
      <c r="UUT81" s="876"/>
      <c r="UUU81" s="876"/>
      <c r="UUV81" s="876"/>
      <c r="UUW81" s="876"/>
      <c r="UUX81" s="876"/>
      <c r="UUY81" s="876"/>
      <c r="UUZ81" s="876"/>
      <c r="UVA81" s="876"/>
      <c r="UVB81" s="876"/>
      <c r="UVC81" s="876"/>
      <c r="UVD81" s="876"/>
      <c r="UVE81" s="876"/>
      <c r="UVF81" s="876"/>
      <c r="UVG81" s="876"/>
      <c r="UVH81" s="876"/>
      <c r="UVI81" s="876"/>
      <c r="UVJ81" s="876"/>
      <c r="UVK81" s="876"/>
      <c r="UVL81" s="876"/>
      <c r="UVM81" s="876"/>
      <c r="UVN81" s="876"/>
      <c r="UVO81" s="876"/>
      <c r="UVP81" s="876"/>
      <c r="UVQ81" s="876"/>
      <c r="UVR81" s="876"/>
      <c r="UVS81" s="876"/>
      <c r="UVT81" s="876"/>
      <c r="UVU81" s="876"/>
      <c r="UVV81" s="876"/>
      <c r="UVW81" s="876"/>
      <c r="UVX81" s="876"/>
      <c r="UVY81" s="876"/>
      <c r="UVZ81" s="876"/>
      <c r="UWA81" s="876"/>
      <c r="UWB81" s="876"/>
      <c r="UWC81" s="876"/>
      <c r="UWD81" s="876"/>
      <c r="UWE81" s="876"/>
      <c r="UWF81" s="876"/>
      <c r="UWG81" s="876"/>
      <c r="UWH81" s="876"/>
      <c r="UWI81" s="876"/>
      <c r="UWJ81" s="876"/>
      <c r="UWK81" s="876"/>
      <c r="UWL81" s="876"/>
      <c r="UWM81" s="876"/>
      <c r="UWN81" s="876"/>
      <c r="UWO81" s="876"/>
      <c r="UWP81" s="876"/>
      <c r="UWQ81" s="876"/>
      <c r="UWR81" s="876"/>
      <c r="UWS81" s="876"/>
      <c r="UWT81" s="876"/>
      <c r="UWU81" s="876"/>
      <c r="UWV81" s="876"/>
      <c r="UWW81" s="876"/>
      <c r="UWX81" s="876"/>
      <c r="UWY81" s="876"/>
      <c r="UWZ81" s="876"/>
      <c r="UXA81" s="876"/>
      <c r="UXB81" s="876"/>
      <c r="UXC81" s="876"/>
      <c r="UXD81" s="876"/>
      <c r="UXE81" s="876"/>
      <c r="UXF81" s="876"/>
      <c r="UXG81" s="876"/>
      <c r="UXH81" s="876"/>
      <c r="UXI81" s="876"/>
      <c r="UXJ81" s="876"/>
      <c r="UXK81" s="876"/>
      <c r="UXL81" s="876"/>
      <c r="UXM81" s="876"/>
      <c r="UXN81" s="876"/>
      <c r="UXO81" s="876"/>
      <c r="UXP81" s="876"/>
      <c r="UXQ81" s="876"/>
      <c r="UXR81" s="876"/>
      <c r="UXS81" s="876"/>
      <c r="UXT81" s="876"/>
      <c r="UXU81" s="876"/>
      <c r="UXV81" s="876"/>
      <c r="UXW81" s="876"/>
      <c r="UXX81" s="876"/>
      <c r="UXY81" s="876"/>
      <c r="UXZ81" s="876"/>
      <c r="UYA81" s="876"/>
      <c r="UYB81" s="876"/>
      <c r="UYC81" s="876"/>
      <c r="UYD81" s="876"/>
      <c r="UYE81" s="876"/>
      <c r="UYF81" s="876"/>
      <c r="UYG81" s="876"/>
      <c r="UYH81" s="876"/>
      <c r="UYI81" s="876"/>
      <c r="UYJ81" s="876"/>
      <c r="UYK81" s="876"/>
      <c r="UYL81" s="876"/>
      <c r="UYM81" s="876"/>
      <c r="UYN81" s="876"/>
      <c r="UYO81" s="876"/>
      <c r="UYP81" s="876"/>
      <c r="UYQ81" s="876"/>
      <c r="UYR81" s="876"/>
      <c r="UYS81" s="876"/>
      <c r="UYT81" s="876"/>
      <c r="UYU81" s="876"/>
      <c r="UYV81" s="876"/>
      <c r="UYW81" s="876"/>
      <c r="UYX81" s="876"/>
      <c r="UYY81" s="876"/>
      <c r="UYZ81" s="876"/>
      <c r="UZA81" s="876"/>
      <c r="UZB81" s="876"/>
      <c r="UZC81" s="876"/>
      <c r="UZD81" s="876"/>
      <c r="UZE81" s="876"/>
      <c r="UZF81" s="876"/>
      <c r="UZG81" s="876"/>
      <c r="UZH81" s="876"/>
      <c r="UZI81" s="876"/>
      <c r="UZJ81" s="876"/>
      <c r="UZK81" s="876"/>
      <c r="UZL81" s="876"/>
      <c r="UZM81" s="876"/>
      <c r="UZN81" s="876"/>
      <c r="UZO81" s="876"/>
      <c r="UZP81" s="876"/>
      <c r="UZQ81" s="876"/>
      <c r="UZR81" s="876"/>
      <c r="UZS81" s="876"/>
      <c r="UZT81" s="876"/>
      <c r="UZU81" s="876"/>
      <c r="UZV81" s="876"/>
      <c r="UZW81" s="876"/>
      <c r="UZX81" s="876"/>
      <c r="UZY81" s="876"/>
      <c r="UZZ81" s="876"/>
      <c r="VAA81" s="876"/>
      <c r="VAB81" s="876"/>
      <c r="VAC81" s="876"/>
      <c r="VAD81" s="876"/>
      <c r="VAE81" s="876"/>
      <c r="VAF81" s="876"/>
      <c r="VAG81" s="876"/>
      <c r="VAH81" s="876"/>
      <c r="VAI81" s="876"/>
      <c r="VAJ81" s="876"/>
      <c r="VAK81" s="876"/>
      <c r="VAL81" s="876"/>
      <c r="VAM81" s="876"/>
      <c r="VAN81" s="876"/>
      <c r="VAO81" s="876"/>
      <c r="VAP81" s="876"/>
      <c r="VAQ81" s="876"/>
      <c r="VAR81" s="876"/>
      <c r="VAS81" s="876"/>
      <c r="VAT81" s="876"/>
      <c r="VAU81" s="876"/>
      <c r="VAV81" s="876"/>
      <c r="VAW81" s="876"/>
      <c r="VAX81" s="876"/>
      <c r="VAY81" s="876"/>
      <c r="VAZ81" s="876"/>
      <c r="VBA81" s="876"/>
      <c r="VBB81" s="876"/>
      <c r="VBC81" s="876"/>
      <c r="VBD81" s="876"/>
      <c r="VBE81" s="876"/>
      <c r="VBF81" s="876"/>
      <c r="VBG81" s="876"/>
      <c r="VBH81" s="876"/>
      <c r="VBI81" s="876"/>
      <c r="VBJ81" s="876"/>
      <c r="VBK81" s="876"/>
      <c r="VBL81" s="876"/>
      <c r="VBM81" s="876"/>
      <c r="VBN81" s="876"/>
      <c r="VBO81" s="876"/>
      <c r="VBP81" s="876"/>
      <c r="VBQ81" s="876"/>
      <c r="VBR81" s="876"/>
      <c r="VBS81" s="876"/>
      <c r="VBT81" s="876"/>
      <c r="VBU81" s="876"/>
      <c r="VBV81" s="876"/>
      <c r="VBW81" s="876"/>
      <c r="VBX81" s="876"/>
      <c r="VBY81" s="876"/>
      <c r="VBZ81" s="876"/>
      <c r="VCA81" s="876"/>
      <c r="VCB81" s="876"/>
      <c r="VCC81" s="876"/>
      <c r="VCD81" s="876"/>
      <c r="VCE81" s="876"/>
      <c r="VCF81" s="876"/>
      <c r="VCG81" s="876"/>
      <c r="VCH81" s="876"/>
      <c r="VCI81" s="876"/>
      <c r="VCJ81" s="876"/>
      <c r="VCK81" s="876"/>
      <c r="VCL81" s="876"/>
      <c r="VCM81" s="876"/>
      <c r="VCN81" s="876"/>
      <c r="VCO81" s="876"/>
      <c r="VCP81" s="876"/>
      <c r="VCQ81" s="876"/>
      <c r="VCR81" s="876"/>
      <c r="VCS81" s="876"/>
      <c r="VCT81" s="876"/>
      <c r="VCU81" s="876"/>
      <c r="VCV81" s="876"/>
      <c r="VCW81" s="876"/>
      <c r="VCX81" s="876"/>
      <c r="VCY81" s="876"/>
      <c r="VCZ81" s="876"/>
      <c r="VDA81" s="876"/>
      <c r="VDB81" s="876"/>
      <c r="VDC81" s="876"/>
      <c r="VDD81" s="876"/>
      <c r="VDE81" s="876"/>
      <c r="VDF81" s="876"/>
      <c r="VDG81" s="876"/>
      <c r="VDH81" s="876"/>
      <c r="VDI81" s="876"/>
      <c r="VDJ81" s="876"/>
      <c r="VDK81" s="876"/>
      <c r="VDL81" s="876"/>
      <c r="VDM81" s="876"/>
      <c r="VDN81" s="876"/>
      <c r="VDO81" s="876"/>
      <c r="VDP81" s="876"/>
      <c r="VDQ81" s="876"/>
      <c r="VDR81" s="876"/>
      <c r="VDS81" s="876"/>
      <c r="VDT81" s="876"/>
      <c r="VDU81" s="876"/>
      <c r="VDV81" s="876"/>
      <c r="VDW81" s="876"/>
      <c r="VDX81" s="876"/>
      <c r="VDY81" s="876"/>
      <c r="VDZ81" s="876"/>
      <c r="VEA81" s="876"/>
      <c r="VEB81" s="876"/>
      <c r="VEC81" s="876"/>
      <c r="VED81" s="876"/>
      <c r="VEE81" s="876"/>
      <c r="VEF81" s="876"/>
      <c r="VEG81" s="876"/>
      <c r="VEH81" s="876"/>
      <c r="VEI81" s="876"/>
      <c r="VEJ81" s="876"/>
      <c r="VEK81" s="876"/>
      <c r="VEL81" s="876"/>
      <c r="VEM81" s="876"/>
      <c r="VEN81" s="876"/>
      <c r="VEO81" s="876"/>
      <c r="VEP81" s="876"/>
      <c r="VEQ81" s="876"/>
      <c r="VER81" s="876"/>
      <c r="VES81" s="876"/>
      <c r="VET81" s="876"/>
      <c r="VEU81" s="876"/>
      <c r="VEV81" s="876"/>
      <c r="VEW81" s="876"/>
      <c r="VEX81" s="876"/>
      <c r="VEY81" s="876"/>
      <c r="VEZ81" s="876"/>
      <c r="VFA81" s="876"/>
      <c r="VFB81" s="876"/>
      <c r="VFC81" s="876"/>
      <c r="VFD81" s="876"/>
      <c r="VFE81" s="876"/>
      <c r="VFF81" s="876"/>
      <c r="VFG81" s="876"/>
      <c r="VFH81" s="876"/>
      <c r="VFI81" s="876"/>
      <c r="VFJ81" s="876"/>
      <c r="VFK81" s="876"/>
      <c r="VFL81" s="876"/>
      <c r="VFM81" s="876"/>
      <c r="VFN81" s="876"/>
      <c r="VFO81" s="876"/>
      <c r="VFP81" s="876"/>
      <c r="VFQ81" s="876"/>
      <c r="VFR81" s="876"/>
      <c r="VFS81" s="876"/>
      <c r="VFT81" s="876"/>
      <c r="VFU81" s="876"/>
      <c r="VFV81" s="876"/>
      <c r="VFW81" s="876"/>
      <c r="VFX81" s="876"/>
      <c r="VFY81" s="876"/>
      <c r="VFZ81" s="876"/>
      <c r="VGA81" s="876"/>
      <c r="VGB81" s="876"/>
      <c r="VGC81" s="876"/>
      <c r="VGD81" s="876"/>
      <c r="VGE81" s="876"/>
      <c r="VGF81" s="876"/>
      <c r="VGG81" s="876"/>
      <c r="VGH81" s="876"/>
      <c r="VGI81" s="876"/>
      <c r="VGJ81" s="876"/>
      <c r="VGK81" s="876"/>
      <c r="VGL81" s="876"/>
      <c r="VGM81" s="876"/>
      <c r="VGN81" s="876"/>
      <c r="VGO81" s="876"/>
      <c r="VGP81" s="876"/>
      <c r="VGQ81" s="876"/>
      <c r="VGR81" s="876"/>
      <c r="VGS81" s="876"/>
      <c r="VGT81" s="876"/>
      <c r="VGU81" s="876"/>
      <c r="VGV81" s="876"/>
      <c r="VGW81" s="876"/>
      <c r="VGX81" s="876"/>
      <c r="VGY81" s="876"/>
      <c r="VGZ81" s="876"/>
      <c r="VHA81" s="876"/>
      <c r="VHB81" s="876"/>
      <c r="VHC81" s="876"/>
      <c r="VHD81" s="876"/>
      <c r="VHE81" s="876"/>
      <c r="VHF81" s="876"/>
      <c r="VHG81" s="876"/>
      <c r="VHH81" s="876"/>
      <c r="VHI81" s="876"/>
      <c r="VHJ81" s="876"/>
      <c r="VHK81" s="876"/>
      <c r="VHL81" s="876"/>
      <c r="VHM81" s="876"/>
      <c r="VHN81" s="876"/>
      <c r="VHO81" s="876"/>
      <c r="VHP81" s="876"/>
      <c r="VHQ81" s="876"/>
      <c r="VHR81" s="876"/>
      <c r="VHS81" s="876"/>
      <c r="VHT81" s="876"/>
      <c r="VHU81" s="876"/>
      <c r="VHV81" s="876"/>
      <c r="VHW81" s="876"/>
      <c r="VHX81" s="876"/>
      <c r="VHY81" s="876"/>
      <c r="VHZ81" s="876"/>
      <c r="VIA81" s="876"/>
      <c r="VIB81" s="876"/>
      <c r="VIC81" s="876"/>
      <c r="VID81" s="876"/>
      <c r="VIE81" s="876"/>
      <c r="VIF81" s="876"/>
      <c r="VIG81" s="876"/>
      <c r="VIH81" s="876"/>
      <c r="VII81" s="876"/>
      <c r="VIJ81" s="876"/>
      <c r="VIK81" s="876"/>
      <c r="VIL81" s="876"/>
      <c r="VIM81" s="876"/>
      <c r="VIN81" s="876"/>
      <c r="VIO81" s="876"/>
      <c r="VIP81" s="876"/>
      <c r="VIQ81" s="876"/>
      <c r="VIR81" s="876"/>
      <c r="VIS81" s="876"/>
      <c r="VIT81" s="876"/>
      <c r="VIU81" s="876"/>
      <c r="VIV81" s="876"/>
      <c r="VIW81" s="876"/>
      <c r="VIX81" s="876"/>
      <c r="VIY81" s="876"/>
      <c r="VIZ81" s="876"/>
      <c r="VJA81" s="876"/>
      <c r="VJB81" s="876"/>
      <c r="VJC81" s="876"/>
      <c r="VJD81" s="876"/>
      <c r="VJE81" s="876"/>
      <c r="VJF81" s="876"/>
      <c r="VJG81" s="876"/>
      <c r="VJH81" s="876"/>
      <c r="VJI81" s="876"/>
      <c r="VJJ81" s="876"/>
      <c r="VJK81" s="876"/>
      <c r="VJL81" s="876"/>
      <c r="VJM81" s="876"/>
      <c r="VJN81" s="876"/>
      <c r="VJO81" s="876"/>
      <c r="VJP81" s="876"/>
      <c r="VJQ81" s="876"/>
      <c r="VJR81" s="876"/>
      <c r="VJS81" s="876"/>
      <c r="VJT81" s="876"/>
      <c r="VJU81" s="876"/>
      <c r="VJV81" s="876"/>
      <c r="VJW81" s="876"/>
      <c r="VJX81" s="876"/>
      <c r="VJY81" s="876"/>
      <c r="VJZ81" s="876"/>
      <c r="VKA81" s="876"/>
      <c r="VKB81" s="876"/>
      <c r="VKC81" s="876"/>
      <c r="VKD81" s="876"/>
      <c r="VKE81" s="876"/>
      <c r="VKF81" s="876"/>
      <c r="VKG81" s="876"/>
      <c r="VKH81" s="876"/>
      <c r="VKI81" s="876"/>
      <c r="VKJ81" s="876"/>
      <c r="VKK81" s="876"/>
      <c r="VKL81" s="876"/>
      <c r="VKM81" s="876"/>
      <c r="VKN81" s="876"/>
      <c r="VKO81" s="876"/>
      <c r="VKP81" s="876"/>
      <c r="VKQ81" s="876"/>
      <c r="VKR81" s="876"/>
      <c r="VKS81" s="876"/>
      <c r="VKT81" s="876"/>
      <c r="VKU81" s="876"/>
      <c r="VKV81" s="876"/>
      <c r="VKW81" s="876"/>
      <c r="VKX81" s="876"/>
      <c r="VKY81" s="876"/>
      <c r="VKZ81" s="876"/>
      <c r="VLA81" s="876"/>
      <c r="VLB81" s="876"/>
      <c r="VLC81" s="876"/>
      <c r="VLD81" s="876"/>
      <c r="VLE81" s="876"/>
      <c r="VLF81" s="876"/>
      <c r="VLG81" s="876"/>
      <c r="VLH81" s="876"/>
      <c r="VLI81" s="876"/>
      <c r="VLJ81" s="876"/>
      <c r="VLK81" s="876"/>
      <c r="VLL81" s="876"/>
      <c r="VLM81" s="876"/>
      <c r="VLN81" s="876"/>
      <c r="VLO81" s="876"/>
      <c r="VLP81" s="876"/>
      <c r="VLQ81" s="876"/>
      <c r="VLR81" s="876"/>
      <c r="VLS81" s="876"/>
      <c r="VLT81" s="876"/>
      <c r="VLU81" s="876"/>
      <c r="VLV81" s="876"/>
      <c r="VLW81" s="876"/>
      <c r="VLX81" s="876"/>
      <c r="VLY81" s="876"/>
      <c r="VLZ81" s="876"/>
      <c r="VMA81" s="876"/>
      <c r="VMB81" s="876"/>
      <c r="VMC81" s="876"/>
      <c r="VMD81" s="876"/>
      <c r="VME81" s="876"/>
      <c r="VMF81" s="876"/>
      <c r="VMG81" s="876"/>
      <c r="VMH81" s="876"/>
      <c r="VMI81" s="876"/>
      <c r="VMJ81" s="876"/>
      <c r="VMK81" s="876"/>
      <c r="VML81" s="876"/>
      <c r="VMM81" s="876"/>
      <c r="VMN81" s="876"/>
      <c r="VMO81" s="876"/>
      <c r="VMP81" s="876"/>
      <c r="VMQ81" s="876"/>
      <c r="VMR81" s="876"/>
      <c r="VMS81" s="876"/>
      <c r="VMT81" s="876"/>
      <c r="VMU81" s="876"/>
      <c r="VMV81" s="876"/>
      <c r="VMW81" s="876"/>
      <c r="VMX81" s="876"/>
      <c r="VMY81" s="876"/>
      <c r="VMZ81" s="876"/>
      <c r="VNA81" s="876"/>
      <c r="VNB81" s="876"/>
      <c r="VNC81" s="876"/>
      <c r="VND81" s="876"/>
      <c r="VNE81" s="876"/>
      <c r="VNF81" s="876"/>
      <c r="VNG81" s="876"/>
      <c r="VNH81" s="876"/>
      <c r="VNI81" s="876"/>
      <c r="VNJ81" s="876"/>
      <c r="VNK81" s="876"/>
      <c r="VNL81" s="876"/>
      <c r="VNM81" s="876"/>
      <c r="VNN81" s="876"/>
      <c r="VNO81" s="876"/>
      <c r="VNP81" s="876"/>
      <c r="VNQ81" s="876"/>
      <c r="VNR81" s="876"/>
      <c r="VNS81" s="876"/>
      <c r="VNT81" s="876"/>
      <c r="VNU81" s="876"/>
      <c r="VNV81" s="876"/>
      <c r="VNW81" s="876"/>
      <c r="VNX81" s="876"/>
      <c r="VNY81" s="876"/>
      <c r="VNZ81" s="876"/>
      <c r="VOA81" s="876"/>
      <c r="VOB81" s="876"/>
      <c r="VOC81" s="876"/>
      <c r="VOD81" s="876"/>
      <c r="VOE81" s="876"/>
      <c r="VOF81" s="876"/>
      <c r="VOG81" s="876"/>
      <c r="VOH81" s="876"/>
      <c r="VOI81" s="876"/>
      <c r="VOJ81" s="876"/>
      <c r="VOK81" s="876"/>
      <c r="VOL81" s="876"/>
      <c r="VOM81" s="876"/>
      <c r="VON81" s="876"/>
      <c r="VOO81" s="876"/>
      <c r="VOP81" s="876"/>
      <c r="VOQ81" s="876"/>
      <c r="VOR81" s="876"/>
      <c r="VOS81" s="876"/>
      <c r="VOT81" s="876"/>
      <c r="VOU81" s="876"/>
      <c r="VOV81" s="876"/>
      <c r="VOW81" s="876"/>
      <c r="VOX81" s="876"/>
      <c r="VOY81" s="876"/>
      <c r="VOZ81" s="876"/>
      <c r="VPA81" s="876"/>
      <c r="VPB81" s="876"/>
      <c r="VPC81" s="876"/>
      <c r="VPD81" s="876"/>
      <c r="VPE81" s="876"/>
      <c r="VPF81" s="876"/>
      <c r="VPG81" s="876"/>
      <c r="VPH81" s="876"/>
      <c r="VPI81" s="876"/>
      <c r="VPJ81" s="876"/>
      <c r="VPK81" s="876"/>
      <c r="VPL81" s="876"/>
      <c r="VPM81" s="876"/>
      <c r="VPN81" s="876"/>
      <c r="VPO81" s="876"/>
      <c r="VPP81" s="876"/>
      <c r="VPQ81" s="876"/>
      <c r="VPR81" s="876"/>
      <c r="VPS81" s="876"/>
      <c r="VPT81" s="876"/>
      <c r="VPU81" s="876"/>
      <c r="VPV81" s="876"/>
      <c r="VPW81" s="876"/>
      <c r="VPX81" s="876"/>
      <c r="VPY81" s="876"/>
      <c r="VPZ81" s="876"/>
      <c r="VQA81" s="876"/>
      <c r="VQB81" s="876"/>
      <c r="VQC81" s="876"/>
      <c r="VQD81" s="876"/>
      <c r="VQE81" s="876"/>
      <c r="VQF81" s="876"/>
      <c r="VQG81" s="876"/>
      <c r="VQH81" s="876"/>
      <c r="VQI81" s="876"/>
      <c r="VQJ81" s="876"/>
      <c r="VQK81" s="876"/>
      <c r="VQL81" s="876"/>
      <c r="VQM81" s="876"/>
      <c r="VQN81" s="876"/>
      <c r="VQO81" s="876"/>
      <c r="VQP81" s="876"/>
      <c r="VQQ81" s="876"/>
      <c r="VQR81" s="876"/>
      <c r="VQS81" s="876"/>
      <c r="VQT81" s="876"/>
      <c r="VQU81" s="876"/>
      <c r="VQV81" s="876"/>
      <c r="VQW81" s="876"/>
      <c r="VQX81" s="876"/>
      <c r="VQY81" s="876"/>
      <c r="VQZ81" s="876"/>
      <c r="VRA81" s="876"/>
      <c r="VRB81" s="876"/>
      <c r="VRC81" s="876"/>
      <c r="VRD81" s="876"/>
      <c r="VRE81" s="876"/>
      <c r="VRF81" s="876"/>
      <c r="VRG81" s="876"/>
      <c r="VRH81" s="876"/>
      <c r="VRI81" s="876"/>
      <c r="VRJ81" s="876"/>
      <c r="VRK81" s="876"/>
      <c r="VRL81" s="876"/>
      <c r="VRM81" s="876"/>
      <c r="VRN81" s="876"/>
      <c r="VRO81" s="876"/>
      <c r="VRP81" s="876"/>
      <c r="VRQ81" s="876"/>
      <c r="VRR81" s="876"/>
      <c r="VRS81" s="876"/>
      <c r="VRT81" s="876"/>
      <c r="VRU81" s="876"/>
      <c r="VRV81" s="876"/>
      <c r="VRW81" s="876"/>
      <c r="VRX81" s="876"/>
      <c r="VRY81" s="876"/>
      <c r="VRZ81" s="876"/>
      <c r="VSA81" s="876"/>
      <c r="VSB81" s="876"/>
      <c r="VSC81" s="876"/>
      <c r="VSD81" s="876"/>
      <c r="VSE81" s="876"/>
      <c r="VSF81" s="876"/>
      <c r="VSG81" s="876"/>
      <c r="VSH81" s="876"/>
      <c r="VSI81" s="876"/>
      <c r="VSJ81" s="876"/>
      <c r="VSK81" s="876"/>
      <c r="VSL81" s="876"/>
      <c r="VSM81" s="876"/>
      <c r="VSN81" s="876"/>
      <c r="VSO81" s="876"/>
      <c r="VSP81" s="876"/>
      <c r="VSQ81" s="876"/>
      <c r="VSR81" s="876"/>
      <c r="VSS81" s="876"/>
      <c r="VST81" s="876"/>
      <c r="VSU81" s="876"/>
      <c r="VSV81" s="876"/>
      <c r="VSW81" s="876"/>
      <c r="VSX81" s="876"/>
      <c r="VSY81" s="876"/>
      <c r="VSZ81" s="876"/>
      <c r="VTA81" s="876"/>
      <c r="VTB81" s="876"/>
      <c r="VTC81" s="876"/>
      <c r="VTD81" s="876"/>
      <c r="VTE81" s="876"/>
      <c r="VTF81" s="876"/>
      <c r="VTG81" s="876"/>
      <c r="VTH81" s="876"/>
      <c r="VTI81" s="876"/>
      <c r="VTJ81" s="876"/>
      <c r="VTK81" s="876"/>
      <c r="VTL81" s="876"/>
      <c r="VTM81" s="876"/>
      <c r="VTN81" s="876"/>
      <c r="VTO81" s="876"/>
      <c r="VTP81" s="876"/>
      <c r="VTQ81" s="876"/>
      <c r="VTR81" s="876"/>
      <c r="VTS81" s="876"/>
      <c r="VTT81" s="876"/>
      <c r="VTU81" s="876"/>
      <c r="VTV81" s="876"/>
      <c r="VTW81" s="876"/>
      <c r="VTX81" s="876"/>
      <c r="VTY81" s="876"/>
      <c r="VTZ81" s="876"/>
      <c r="VUA81" s="876"/>
      <c r="VUB81" s="876"/>
      <c r="VUC81" s="876"/>
      <c r="VUD81" s="876"/>
      <c r="VUE81" s="876"/>
      <c r="VUF81" s="876"/>
      <c r="VUG81" s="876"/>
      <c r="VUH81" s="876"/>
      <c r="VUI81" s="876"/>
      <c r="VUJ81" s="876"/>
      <c r="VUK81" s="876"/>
      <c r="VUL81" s="876"/>
      <c r="VUM81" s="876"/>
      <c r="VUN81" s="876"/>
      <c r="VUO81" s="876"/>
      <c r="VUP81" s="876"/>
      <c r="VUQ81" s="876"/>
      <c r="VUR81" s="876"/>
      <c r="VUS81" s="876"/>
      <c r="VUT81" s="876"/>
      <c r="VUU81" s="876"/>
      <c r="VUV81" s="876"/>
      <c r="VUW81" s="876"/>
      <c r="VUX81" s="876"/>
      <c r="VUY81" s="876"/>
      <c r="VUZ81" s="876"/>
      <c r="VVA81" s="876"/>
      <c r="VVB81" s="876"/>
      <c r="VVC81" s="876"/>
      <c r="VVD81" s="876"/>
      <c r="VVE81" s="876"/>
      <c r="VVF81" s="876"/>
      <c r="VVG81" s="876"/>
      <c r="VVH81" s="876"/>
      <c r="VVI81" s="876"/>
      <c r="VVJ81" s="876"/>
      <c r="VVK81" s="876"/>
      <c r="VVL81" s="876"/>
      <c r="VVM81" s="876"/>
      <c r="VVN81" s="876"/>
      <c r="VVO81" s="876"/>
      <c r="VVP81" s="876"/>
      <c r="VVQ81" s="876"/>
      <c r="VVR81" s="876"/>
      <c r="VVS81" s="876"/>
      <c r="VVT81" s="876"/>
      <c r="VVU81" s="876"/>
      <c r="VVV81" s="876"/>
      <c r="VVW81" s="876"/>
      <c r="VVX81" s="876"/>
      <c r="VVY81" s="876"/>
      <c r="VVZ81" s="876"/>
      <c r="VWA81" s="876"/>
      <c r="VWB81" s="876"/>
      <c r="VWC81" s="876"/>
      <c r="VWD81" s="876"/>
      <c r="VWE81" s="876"/>
      <c r="VWF81" s="876"/>
      <c r="VWG81" s="876"/>
      <c r="VWH81" s="876"/>
      <c r="VWI81" s="876"/>
      <c r="VWJ81" s="876"/>
      <c r="VWK81" s="876"/>
      <c r="VWL81" s="876"/>
      <c r="VWM81" s="876"/>
      <c r="VWN81" s="876"/>
      <c r="VWO81" s="876"/>
      <c r="VWP81" s="876"/>
      <c r="VWQ81" s="876"/>
      <c r="VWR81" s="876"/>
      <c r="VWS81" s="876"/>
      <c r="VWT81" s="876"/>
      <c r="VWU81" s="876"/>
      <c r="VWV81" s="876"/>
      <c r="VWW81" s="876"/>
      <c r="VWX81" s="876"/>
      <c r="VWY81" s="876"/>
      <c r="VWZ81" s="876"/>
      <c r="VXA81" s="876"/>
      <c r="VXB81" s="876"/>
      <c r="VXC81" s="876"/>
      <c r="VXD81" s="876"/>
      <c r="VXE81" s="876"/>
      <c r="VXF81" s="876"/>
      <c r="VXG81" s="876"/>
      <c r="VXH81" s="876"/>
      <c r="VXI81" s="876"/>
      <c r="VXJ81" s="876"/>
      <c r="VXK81" s="876"/>
      <c r="VXL81" s="876"/>
      <c r="VXM81" s="876"/>
      <c r="VXN81" s="876"/>
      <c r="VXO81" s="876"/>
      <c r="VXP81" s="876"/>
      <c r="VXQ81" s="876"/>
      <c r="VXR81" s="876"/>
      <c r="VXS81" s="876"/>
      <c r="VXT81" s="876"/>
      <c r="VXU81" s="876"/>
      <c r="VXV81" s="876"/>
      <c r="VXW81" s="876"/>
      <c r="VXX81" s="876"/>
      <c r="VXY81" s="876"/>
      <c r="VXZ81" s="876"/>
      <c r="VYA81" s="876"/>
      <c r="VYB81" s="876"/>
      <c r="VYC81" s="876"/>
      <c r="VYD81" s="876"/>
      <c r="VYE81" s="876"/>
      <c r="VYF81" s="876"/>
      <c r="VYG81" s="876"/>
      <c r="VYH81" s="876"/>
      <c r="VYI81" s="876"/>
      <c r="VYJ81" s="876"/>
      <c r="VYK81" s="876"/>
      <c r="VYL81" s="876"/>
      <c r="VYM81" s="876"/>
      <c r="VYN81" s="876"/>
      <c r="VYO81" s="876"/>
      <c r="VYP81" s="876"/>
      <c r="VYQ81" s="876"/>
      <c r="VYR81" s="876"/>
      <c r="VYS81" s="876"/>
      <c r="VYT81" s="876"/>
      <c r="VYU81" s="876"/>
      <c r="VYV81" s="876"/>
      <c r="VYW81" s="876"/>
      <c r="VYX81" s="876"/>
      <c r="VYY81" s="876"/>
      <c r="VYZ81" s="876"/>
      <c r="VZA81" s="876"/>
      <c r="VZB81" s="876"/>
      <c r="VZC81" s="876"/>
      <c r="VZD81" s="876"/>
      <c r="VZE81" s="876"/>
      <c r="VZF81" s="876"/>
      <c r="VZG81" s="876"/>
      <c r="VZH81" s="876"/>
      <c r="VZI81" s="876"/>
      <c r="VZJ81" s="876"/>
      <c r="VZK81" s="876"/>
      <c r="VZL81" s="876"/>
      <c r="VZM81" s="876"/>
      <c r="VZN81" s="876"/>
      <c r="VZO81" s="876"/>
      <c r="VZP81" s="876"/>
      <c r="VZQ81" s="876"/>
      <c r="VZR81" s="876"/>
      <c r="VZS81" s="876"/>
      <c r="VZT81" s="876"/>
      <c r="VZU81" s="876"/>
      <c r="VZV81" s="876"/>
      <c r="VZW81" s="876"/>
      <c r="VZX81" s="876"/>
      <c r="VZY81" s="876"/>
      <c r="VZZ81" s="876"/>
      <c r="WAA81" s="876"/>
      <c r="WAB81" s="876"/>
      <c r="WAC81" s="876"/>
      <c r="WAD81" s="876"/>
      <c r="WAE81" s="876"/>
      <c r="WAF81" s="876"/>
      <c r="WAG81" s="876"/>
      <c r="WAH81" s="876"/>
      <c r="WAI81" s="876"/>
      <c r="WAJ81" s="876"/>
      <c r="WAK81" s="876"/>
      <c r="WAL81" s="876"/>
      <c r="WAM81" s="876"/>
      <c r="WAN81" s="876"/>
      <c r="WAO81" s="876"/>
      <c r="WAP81" s="876"/>
      <c r="WAQ81" s="876"/>
      <c r="WAR81" s="876"/>
      <c r="WAS81" s="876"/>
      <c r="WAT81" s="876"/>
      <c r="WAU81" s="876"/>
      <c r="WAV81" s="876"/>
      <c r="WAW81" s="876"/>
      <c r="WAX81" s="876"/>
      <c r="WAY81" s="876"/>
      <c r="WAZ81" s="876"/>
      <c r="WBA81" s="876"/>
      <c r="WBB81" s="876"/>
      <c r="WBC81" s="876"/>
      <c r="WBD81" s="876"/>
      <c r="WBE81" s="876"/>
      <c r="WBF81" s="876"/>
      <c r="WBG81" s="876"/>
      <c r="WBH81" s="876"/>
      <c r="WBI81" s="876"/>
      <c r="WBJ81" s="876"/>
      <c r="WBK81" s="876"/>
      <c r="WBL81" s="876"/>
      <c r="WBM81" s="876"/>
      <c r="WBN81" s="876"/>
      <c r="WBO81" s="876"/>
      <c r="WBP81" s="876"/>
      <c r="WBQ81" s="876"/>
      <c r="WBR81" s="876"/>
      <c r="WBS81" s="876"/>
      <c r="WBT81" s="876"/>
      <c r="WBU81" s="876"/>
      <c r="WBV81" s="876"/>
      <c r="WBW81" s="876"/>
      <c r="WBX81" s="876"/>
      <c r="WBY81" s="876"/>
      <c r="WBZ81" s="876"/>
      <c r="WCA81" s="876"/>
      <c r="WCB81" s="876"/>
      <c r="WCC81" s="876"/>
      <c r="WCD81" s="876"/>
      <c r="WCE81" s="876"/>
      <c r="WCF81" s="876"/>
      <c r="WCG81" s="876"/>
      <c r="WCH81" s="876"/>
      <c r="WCI81" s="876"/>
      <c r="WCJ81" s="876"/>
      <c r="WCK81" s="876"/>
      <c r="WCL81" s="876"/>
      <c r="WCM81" s="876"/>
      <c r="WCN81" s="876"/>
      <c r="WCO81" s="876"/>
      <c r="WCP81" s="876"/>
      <c r="WCQ81" s="876"/>
      <c r="WCR81" s="876"/>
      <c r="WCS81" s="876"/>
      <c r="WCT81" s="876"/>
      <c r="WCU81" s="876"/>
      <c r="WCV81" s="876"/>
      <c r="WCW81" s="876"/>
      <c r="WCX81" s="876"/>
      <c r="WCY81" s="876"/>
      <c r="WCZ81" s="876"/>
      <c r="WDA81" s="876"/>
      <c r="WDB81" s="876"/>
      <c r="WDC81" s="876"/>
      <c r="WDD81" s="876"/>
      <c r="WDE81" s="876"/>
      <c r="WDF81" s="876"/>
      <c r="WDG81" s="876"/>
      <c r="WDH81" s="876"/>
      <c r="WDI81" s="876"/>
      <c r="WDJ81" s="876"/>
      <c r="WDK81" s="876"/>
      <c r="WDL81" s="876"/>
      <c r="WDM81" s="876"/>
      <c r="WDN81" s="876"/>
      <c r="WDO81" s="876"/>
      <c r="WDP81" s="876"/>
      <c r="WDQ81" s="876"/>
      <c r="WDR81" s="876"/>
      <c r="WDS81" s="876"/>
      <c r="WDT81" s="876"/>
      <c r="WDU81" s="876"/>
      <c r="WDV81" s="876"/>
      <c r="WDW81" s="876"/>
      <c r="WDX81" s="876"/>
      <c r="WDY81" s="876"/>
      <c r="WDZ81" s="876"/>
      <c r="WEA81" s="876"/>
      <c r="WEB81" s="876"/>
      <c r="WEC81" s="876"/>
      <c r="WED81" s="876"/>
      <c r="WEE81" s="876"/>
      <c r="WEF81" s="876"/>
      <c r="WEG81" s="876"/>
      <c r="WEH81" s="876"/>
      <c r="WEI81" s="876"/>
      <c r="WEJ81" s="876"/>
      <c r="WEK81" s="876"/>
      <c r="WEL81" s="876"/>
      <c r="WEM81" s="876"/>
      <c r="WEN81" s="876"/>
      <c r="WEO81" s="876"/>
      <c r="WEP81" s="876"/>
      <c r="WEQ81" s="876"/>
      <c r="WER81" s="876"/>
      <c r="WES81" s="876"/>
      <c r="WET81" s="876"/>
      <c r="WEU81" s="876"/>
      <c r="WEV81" s="876"/>
      <c r="WEW81" s="876"/>
      <c r="WEX81" s="876"/>
      <c r="WEY81" s="876"/>
      <c r="WEZ81" s="876"/>
      <c r="WFA81" s="876"/>
      <c r="WFB81" s="876"/>
      <c r="WFC81" s="876"/>
      <c r="WFD81" s="876"/>
      <c r="WFE81" s="876"/>
      <c r="WFF81" s="876"/>
      <c r="WFG81" s="876"/>
      <c r="WFH81" s="876"/>
      <c r="WFI81" s="876"/>
      <c r="WFJ81" s="876"/>
      <c r="WFK81" s="876"/>
      <c r="WFL81" s="876"/>
      <c r="WFM81" s="876"/>
      <c r="WFN81" s="876"/>
      <c r="WFO81" s="876"/>
      <c r="WFP81" s="876"/>
      <c r="WFQ81" s="876"/>
      <c r="WFR81" s="876"/>
      <c r="WFS81" s="876"/>
      <c r="WFT81" s="876"/>
      <c r="WFU81" s="876"/>
      <c r="WFV81" s="876"/>
      <c r="WFW81" s="876"/>
      <c r="WFX81" s="876"/>
      <c r="WFY81" s="876"/>
      <c r="WFZ81" s="876"/>
      <c r="WGA81" s="876"/>
      <c r="WGB81" s="876"/>
      <c r="WGC81" s="876"/>
      <c r="WGD81" s="876"/>
      <c r="WGE81" s="876"/>
      <c r="WGF81" s="876"/>
      <c r="WGG81" s="876"/>
      <c r="WGH81" s="876"/>
      <c r="WGI81" s="876"/>
      <c r="WGJ81" s="876"/>
      <c r="WGK81" s="876"/>
      <c r="WGL81" s="876"/>
      <c r="WGM81" s="876"/>
      <c r="WGN81" s="876"/>
      <c r="WGO81" s="876"/>
      <c r="WGP81" s="876"/>
      <c r="WGQ81" s="876"/>
      <c r="WGR81" s="876"/>
      <c r="WGS81" s="876"/>
      <c r="WGT81" s="876"/>
      <c r="WGU81" s="876"/>
      <c r="WGV81" s="876"/>
      <c r="WGW81" s="876"/>
      <c r="WGX81" s="876"/>
      <c r="WGY81" s="876"/>
      <c r="WGZ81" s="876"/>
      <c r="WHA81" s="876"/>
      <c r="WHB81" s="876"/>
      <c r="WHC81" s="876"/>
      <c r="WHD81" s="876"/>
      <c r="WHE81" s="876"/>
      <c r="WHF81" s="876"/>
      <c r="WHG81" s="876"/>
      <c r="WHH81" s="876"/>
      <c r="WHI81" s="876"/>
      <c r="WHJ81" s="876"/>
      <c r="WHK81" s="876"/>
      <c r="WHL81" s="876"/>
      <c r="WHM81" s="876"/>
      <c r="WHN81" s="876"/>
      <c r="WHO81" s="876"/>
      <c r="WHP81" s="876"/>
      <c r="WHQ81" s="876"/>
      <c r="WHR81" s="876"/>
      <c r="WHS81" s="876"/>
      <c r="WHT81" s="876"/>
      <c r="WHU81" s="876"/>
      <c r="WHV81" s="876"/>
      <c r="WHW81" s="876"/>
      <c r="WHX81" s="876"/>
      <c r="WHY81" s="876"/>
      <c r="WHZ81" s="876"/>
      <c r="WIA81" s="876"/>
      <c r="WIB81" s="876"/>
      <c r="WIC81" s="876"/>
      <c r="WID81" s="876"/>
      <c r="WIE81" s="876"/>
      <c r="WIF81" s="876"/>
      <c r="WIG81" s="876"/>
      <c r="WIH81" s="876"/>
      <c r="WII81" s="876"/>
      <c r="WIJ81" s="876"/>
      <c r="WIK81" s="876"/>
      <c r="WIL81" s="876"/>
      <c r="WIM81" s="876"/>
      <c r="WIN81" s="876"/>
      <c r="WIO81" s="876"/>
      <c r="WIP81" s="876"/>
      <c r="WIQ81" s="876"/>
      <c r="WIR81" s="876"/>
      <c r="WIS81" s="876"/>
      <c r="WIT81" s="876"/>
      <c r="WIU81" s="876"/>
      <c r="WIV81" s="876"/>
      <c r="WIW81" s="876"/>
      <c r="WIX81" s="876"/>
      <c r="WIY81" s="876"/>
      <c r="WIZ81" s="876"/>
      <c r="WJA81" s="876"/>
      <c r="WJB81" s="876"/>
      <c r="WJC81" s="876"/>
      <c r="WJD81" s="876"/>
      <c r="WJE81" s="876"/>
      <c r="WJF81" s="876"/>
      <c r="WJG81" s="876"/>
      <c r="WJH81" s="876"/>
      <c r="WJI81" s="876"/>
      <c r="WJJ81" s="876"/>
      <c r="WJK81" s="876"/>
      <c r="WJL81" s="876"/>
      <c r="WJM81" s="876"/>
      <c r="WJN81" s="876"/>
      <c r="WJO81" s="876"/>
      <c r="WJP81" s="876"/>
      <c r="WJQ81" s="876"/>
      <c r="WJR81" s="876"/>
      <c r="WJS81" s="876"/>
      <c r="WJT81" s="876"/>
      <c r="WJU81" s="876"/>
      <c r="WJV81" s="876"/>
      <c r="WJW81" s="876"/>
      <c r="WJX81" s="876"/>
      <c r="WJY81" s="876"/>
      <c r="WJZ81" s="876"/>
      <c r="WKA81" s="876"/>
      <c r="WKB81" s="876"/>
      <c r="WKC81" s="876"/>
      <c r="WKD81" s="876"/>
      <c r="WKE81" s="876"/>
      <c r="WKF81" s="876"/>
      <c r="WKG81" s="876"/>
      <c r="WKH81" s="876"/>
      <c r="WKI81" s="876"/>
      <c r="WKJ81" s="876"/>
      <c r="WKK81" s="876"/>
      <c r="WKL81" s="876"/>
      <c r="WKM81" s="876"/>
      <c r="WKN81" s="876"/>
      <c r="WKO81" s="876"/>
      <c r="WKP81" s="876"/>
      <c r="WKQ81" s="876"/>
      <c r="WKR81" s="876"/>
      <c r="WKS81" s="876"/>
      <c r="WKT81" s="876"/>
      <c r="WKU81" s="876"/>
      <c r="WKV81" s="876"/>
      <c r="WKW81" s="876"/>
      <c r="WKX81" s="876"/>
      <c r="WKY81" s="876"/>
      <c r="WKZ81" s="876"/>
      <c r="WLA81" s="876"/>
      <c r="WLB81" s="876"/>
      <c r="WLC81" s="876"/>
      <c r="WLD81" s="876"/>
      <c r="WLE81" s="876"/>
      <c r="WLF81" s="876"/>
      <c r="WLG81" s="876"/>
      <c r="WLH81" s="876"/>
      <c r="WLI81" s="876"/>
      <c r="WLJ81" s="876"/>
      <c r="WLK81" s="876"/>
      <c r="WLL81" s="876"/>
      <c r="WLM81" s="876"/>
      <c r="WLN81" s="876"/>
      <c r="WLO81" s="876"/>
      <c r="WLP81" s="876"/>
      <c r="WLQ81" s="876"/>
      <c r="WLR81" s="876"/>
      <c r="WLS81" s="876"/>
      <c r="WLT81" s="876"/>
      <c r="WLU81" s="876"/>
      <c r="WLV81" s="876"/>
      <c r="WLW81" s="876"/>
      <c r="WLX81" s="876"/>
      <c r="WLY81" s="876"/>
      <c r="WLZ81" s="876"/>
      <c r="WMA81" s="876"/>
      <c r="WMB81" s="876"/>
      <c r="WMC81" s="876"/>
      <c r="WMD81" s="876"/>
      <c r="WME81" s="876"/>
      <c r="WMF81" s="876"/>
      <c r="WMG81" s="876"/>
      <c r="WMH81" s="876"/>
      <c r="WMI81" s="876"/>
      <c r="WMJ81" s="876"/>
      <c r="WMK81" s="876"/>
      <c r="WML81" s="876"/>
      <c r="WMM81" s="876"/>
      <c r="WMN81" s="876"/>
      <c r="WMO81" s="876"/>
      <c r="WMP81" s="876"/>
      <c r="WMQ81" s="876"/>
      <c r="WMR81" s="876"/>
      <c r="WMS81" s="876"/>
      <c r="WMT81" s="876"/>
      <c r="WMU81" s="876"/>
      <c r="WMV81" s="876"/>
      <c r="WMW81" s="876"/>
      <c r="WMX81" s="876"/>
      <c r="WMY81" s="876"/>
      <c r="WMZ81" s="876"/>
      <c r="WNA81" s="876"/>
      <c r="WNB81" s="876"/>
      <c r="WNC81" s="876"/>
      <c r="WND81" s="876"/>
      <c r="WNE81" s="876"/>
      <c r="WNF81" s="876"/>
      <c r="WNG81" s="876"/>
      <c r="WNH81" s="876"/>
      <c r="WNI81" s="876"/>
      <c r="WNJ81" s="876"/>
      <c r="WNK81" s="876"/>
      <c r="WNL81" s="876"/>
      <c r="WNM81" s="876"/>
      <c r="WNN81" s="876"/>
      <c r="WNO81" s="876"/>
      <c r="WNP81" s="876"/>
      <c r="WNQ81" s="876"/>
      <c r="WNR81" s="876"/>
      <c r="WNS81" s="876"/>
      <c r="WNT81" s="876"/>
      <c r="WNU81" s="876"/>
      <c r="WNV81" s="876"/>
      <c r="WNW81" s="876"/>
      <c r="WNX81" s="876"/>
      <c r="WNY81" s="876"/>
      <c r="WNZ81" s="876"/>
      <c r="WOA81" s="876"/>
      <c r="WOB81" s="876"/>
      <c r="WOC81" s="876"/>
      <c r="WOD81" s="876"/>
      <c r="WOE81" s="876"/>
      <c r="WOF81" s="876"/>
      <c r="WOG81" s="876"/>
      <c r="WOH81" s="876"/>
      <c r="WOI81" s="876"/>
      <c r="WOJ81" s="876"/>
      <c r="WOK81" s="876"/>
      <c r="WOL81" s="876"/>
      <c r="WOM81" s="876"/>
      <c r="WON81" s="876"/>
      <c r="WOO81" s="876"/>
      <c r="WOP81" s="876"/>
      <c r="WOQ81" s="876"/>
      <c r="WOR81" s="876"/>
      <c r="WOS81" s="876"/>
      <c r="WOT81" s="876"/>
      <c r="WOU81" s="876"/>
      <c r="WOV81" s="876"/>
      <c r="WOW81" s="876"/>
      <c r="WOX81" s="876"/>
      <c r="WOY81" s="876"/>
      <c r="WOZ81" s="876"/>
      <c r="WPA81" s="876"/>
      <c r="WPB81" s="876"/>
      <c r="WPC81" s="876"/>
      <c r="WPD81" s="876"/>
      <c r="WPE81" s="876"/>
      <c r="WPF81" s="876"/>
      <c r="WPG81" s="876"/>
      <c r="WPH81" s="876"/>
      <c r="WPI81" s="876"/>
      <c r="WPJ81" s="876"/>
      <c r="WPK81" s="876"/>
      <c r="WPL81" s="876"/>
      <c r="WPM81" s="876"/>
      <c r="WPN81" s="876"/>
      <c r="WPO81" s="876"/>
      <c r="WPP81" s="876"/>
      <c r="WPQ81" s="876"/>
      <c r="WPR81" s="876"/>
      <c r="WPS81" s="876"/>
      <c r="WPT81" s="876"/>
      <c r="WPU81" s="876"/>
      <c r="WPV81" s="876"/>
      <c r="WPW81" s="876"/>
      <c r="WPX81" s="876"/>
      <c r="WPY81" s="876"/>
      <c r="WPZ81" s="876"/>
      <c r="WQA81" s="876"/>
      <c r="WQB81" s="876"/>
      <c r="WQC81" s="876"/>
      <c r="WQD81" s="876"/>
      <c r="WQE81" s="876"/>
      <c r="WQF81" s="876"/>
      <c r="WQG81" s="876"/>
      <c r="WQH81" s="876"/>
      <c r="WQI81" s="876"/>
      <c r="WQJ81" s="876"/>
      <c r="WQK81" s="876"/>
      <c r="WQL81" s="876"/>
      <c r="WQM81" s="876"/>
      <c r="WQN81" s="876"/>
      <c r="WQO81" s="876"/>
      <c r="WQP81" s="876"/>
      <c r="WQQ81" s="876"/>
      <c r="WQR81" s="876"/>
      <c r="WQS81" s="876"/>
      <c r="WQT81" s="876"/>
      <c r="WQU81" s="876"/>
      <c r="WQV81" s="876"/>
      <c r="WQW81" s="876"/>
      <c r="WQX81" s="876"/>
      <c r="WQY81" s="876"/>
      <c r="WQZ81" s="876"/>
      <c r="WRA81" s="876"/>
      <c r="WRB81" s="876"/>
      <c r="WRC81" s="876"/>
      <c r="WRD81" s="876"/>
      <c r="WRE81" s="876"/>
      <c r="WRF81" s="876"/>
      <c r="WRG81" s="876"/>
      <c r="WRH81" s="876"/>
      <c r="WRI81" s="876"/>
      <c r="WRJ81" s="876"/>
      <c r="WRK81" s="876"/>
      <c r="WRL81" s="876"/>
      <c r="WRM81" s="876"/>
      <c r="WRN81" s="876"/>
      <c r="WRO81" s="876"/>
      <c r="WRP81" s="876"/>
      <c r="WRQ81" s="876"/>
      <c r="WRR81" s="876"/>
      <c r="WRS81" s="876"/>
      <c r="WRT81" s="876"/>
      <c r="WRU81" s="876"/>
      <c r="WRV81" s="876"/>
      <c r="WRW81" s="876"/>
      <c r="WRX81" s="876"/>
      <c r="WRY81" s="876"/>
      <c r="WRZ81" s="876"/>
      <c r="WSA81" s="876"/>
      <c r="WSB81" s="876"/>
      <c r="WSC81" s="876"/>
      <c r="WSD81" s="876"/>
      <c r="WSE81" s="876"/>
      <c r="WSF81" s="876"/>
      <c r="WSG81" s="876"/>
      <c r="WSH81" s="876"/>
      <c r="WSI81" s="876"/>
      <c r="WSJ81" s="876"/>
      <c r="WSK81" s="876"/>
      <c r="WSL81" s="876"/>
      <c r="WSM81" s="876"/>
      <c r="WSN81" s="876"/>
      <c r="WSO81" s="876"/>
      <c r="WSP81" s="876"/>
      <c r="WSQ81" s="876"/>
      <c r="WSR81" s="876"/>
      <c r="WSS81" s="876"/>
      <c r="WST81" s="876"/>
      <c r="WSU81" s="876"/>
      <c r="WSV81" s="876"/>
      <c r="WSW81" s="876"/>
      <c r="WSX81" s="876"/>
      <c r="WSY81" s="876"/>
      <c r="WSZ81" s="876"/>
      <c r="WTA81" s="876"/>
      <c r="WTB81" s="876"/>
      <c r="WTC81" s="876"/>
      <c r="WTD81" s="876"/>
      <c r="WTE81" s="876"/>
      <c r="WTF81" s="876"/>
      <c r="WTG81" s="876"/>
      <c r="WTH81" s="876"/>
      <c r="WTI81" s="876"/>
      <c r="WTJ81" s="876"/>
      <c r="WTK81" s="876"/>
      <c r="WTL81" s="876"/>
      <c r="WTM81" s="876"/>
      <c r="WTN81" s="876"/>
      <c r="WTO81" s="876"/>
      <c r="WTP81" s="876"/>
      <c r="WTQ81" s="876"/>
      <c r="WTR81" s="876"/>
      <c r="WTS81" s="876"/>
      <c r="WTT81" s="876"/>
      <c r="WTU81" s="876"/>
      <c r="WTV81" s="876"/>
      <c r="WTW81" s="876"/>
      <c r="WTX81" s="876"/>
      <c r="WTY81" s="876"/>
      <c r="WTZ81" s="876"/>
      <c r="WUA81" s="876"/>
      <c r="WUB81" s="876"/>
      <c r="WUC81" s="876"/>
      <c r="WUD81" s="876"/>
      <c r="WUE81" s="876"/>
      <c r="WUF81" s="876"/>
      <c r="WUG81" s="876"/>
      <c r="WUH81" s="876"/>
      <c r="WUI81" s="876"/>
      <c r="WUJ81" s="876"/>
      <c r="WUK81" s="876"/>
      <c r="WUL81" s="876"/>
      <c r="WUM81" s="876"/>
      <c r="WUN81" s="876"/>
      <c r="WUO81" s="876"/>
      <c r="WUP81" s="876"/>
      <c r="WUQ81" s="876"/>
      <c r="WUR81" s="876"/>
      <c r="WUS81" s="876"/>
      <c r="WUT81" s="876"/>
      <c r="WUU81" s="876"/>
      <c r="WUV81" s="876"/>
      <c r="WUW81" s="876"/>
      <c r="WUX81" s="876"/>
      <c r="WUY81" s="876"/>
      <c r="WUZ81" s="876"/>
      <c r="WVA81" s="876"/>
      <c r="WVB81" s="876"/>
      <c r="WVC81" s="876"/>
      <c r="WVD81" s="876"/>
      <c r="WVE81" s="876"/>
      <c r="WVF81" s="876"/>
      <c r="WVG81" s="876"/>
      <c r="WVH81" s="876"/>
      <c r="WVI81" s="876"/>
      <c r="WVJ81" s="876"/>
      <c r="WVK81" s="876"/>
      <c r="WVL81" s="876"/>
      <c r="WVM81" s="876"/>
      <c r="WVN81" s="876"/>
      <c r="WVO81" s="876"/>
      <c r="WVP81" s="876"/>
      <c r="WVQ81" s="876"/>
      <c r="WVR81" s="876"/>
      <c r="WVS81" s="876"/>
      <c r="WVT81" s="876"/>
      <c r="WVU81" s="876"/>
      <c r="WVV81" s="876"/>
      <c r="WVW81" s="876"/>
      <c r="WVX81" s="876"/>
      <c r="WVY81" s="876"/>
      <c r="WVZ81" s="876"/>
      <c r="WWA81" s="876"/>
      <c r="WWB81" s="876"/>
      <c r="WWC81" s="876"/>
      <c r="WWD81" s="876"/>
      <c r="WWE81" s="876"/>
      <c r="WWF81" s="876"/>
      <c r="WWG81" s="876"/>
      <c r="WWH81" s="876"/>
      <c r="WWI81" s="876"/>
      <c r="WWJ81" s="876"/>
      <c r="WWK81" s="876"/>
      <c r="WWL81" s="876"/>
      <c r="WWM81" s="876"/>
      <c r="WWN81" s="876"/>
      <c r="WWO81" s="876"/>
      <c r="WWP81" s="876"/>
      <c r="WWQ81" s="876"/>
      <c r="WWR81" s="876"/>
      <c r="WWS81" s="876"/>
      <c r="WWT81" s="876"/>
      <c r="WWU81" s="876"/>
      <c r="WWV81" s="876"/>
      <c r="WWW81" s="876"/>
      <c r="WWX81" s="876"/>
      <c r="WWY81" s="876"/>
      <c r="WWZ81" s="876"/>
      <c r="WXA81" s="876"/>
      <c r="WXB81" s="876"/>
      <c r="WXC81" s="876"/>
      <c r="WXD81" s="876"/>
      <c r="WXE81" s="876"/>
      <c r="WXF81" s="876"/>
      <c r="WXG81" s="876"/>
      <c r="WXH81" s="876"/>
      <c r="WXI81" s="876"/>
      <c r="WXJ81" s="876"/>
      <c r="WXK81" s="876"/>
      <c r="WXL81" s="876"/>
      <c r="WXM81" s="876"/>
      <c r="WXN81" s="876"/>
      <c r="WXO81" s="876"/>
      <c r="WXP81" s="876"/>
      <c r="WXQ81" s="876"/>
      <c r="WXR81" s="876"/>
      <c r="WXS81" s="876"/>
      <c r="WXT81" s="876"/>
      <c r="WXU81" s="876"/>
      <c r="WXV81" s="876"/>
      <c r="WXW81" s="876"/>
      <c r="WXX81" s="876"/>
      <c r="WXY81" s="876"/>
      <c r="WXZ81" s="876"/>
      <c r="WYA81" s="876"/>
      <c r="WYB81" s="876"/>
      <c r="WYC81" s="876"/>
      <c r="WYD81" s="876"/>
      <c r="WYE81" s="876"/>
      <c r="WYF81" s="876"/>
      <c r="WYG81" s="876"/>
      <c r="WYH81" s="876"/>
      <c r="WYI81" s="876"/>
      <c r="WYJ81" s="876"/>
      <c r="WYK81" s="876"/>
      <c r="WYL81" s="876"/>
      <c r="WYM81" s="876"/>
      <c r="WYN81" s="876"/>
      <c r="WYO81" s="876"/>
      <c r="WYP81" s="876"/>
      <c r="WYQ81" s="876"/>
      <c r="WYR81" s="876"/>
      <c r="WYS81" s="876"/>
      <c r="WYT81" s="876"/>
      <c r="WYU81" s="876"/>
      <c r="WYV81" s="876"/>
      <c r="WYW81" s="876"/>
      <c r="WYX81" s="876"/>
      <c r="WYY81" s="876"/>
      <c r="WYZ81" s="876"/>
      <c r="WZA81" s="876"/>
      <c r="WZB81" s="876"/>
      <c r="WZC81" s="876"/>
      <c r="WZD81" s="876"/>
      <c r="WZE81" s="876"/>
      <c r="WZF81" s="876"/>
      <c r="WZG81" s="876"/>
      <c r="WZH81" s="876"/>
      <c r="WZI81" s="876"/>
      <c r="WZJ81" s="876"/>
      <c r="WZK81" s="876"/>
      <c r="WZL81" s="876"/>
      <c r="WZM81" s="876"/>
      <c r="WZN81" s="876"/>
      <c r="WZO81" s="876"/>
      <c r="WZP81" s="876"/>
      <c r="WZQ81" s="876"/>
      <c r="WZR81" s="876"/>
      <c r="WZS81" s="876"/>
      <c r="WZT81" s="876"/>
      <c r="WZU81" s="876"/>
      <c r="WZV81" s="876"/>
      <c r="WZW81" s="876"/>
      <c r="WZX81" s="876"/>
      <c r="WZY81" s="876"/>
      <c r="WZZ81" s="876"/>
      <c r="XAA81" s="876"/>
      <c r="XAB81" s="876"/>
      <c r="XAC81" s="876"/>
      <c r="XAD81" s="876"/>
      <c r="XAE81" s="876"/>
      <c r="XAF81" s="876"/>
      <c r="XAG81" s="876"/>
      <c r="XAH81" s="876"/>
      <c r="XAI81" s="876"/>
      <c r="XAJ81" s="876"/>
      <c r="XAK81" s="876"/>
      <c r="XAL81" s="876"/>
      <c r="XAM81" s="876"/>
      <c r="XAN81" s="876"/>
      <c r="XAO81" s="876"/>
      <c r="XAP81" s="876"/>
      <c r="XAQ81" s="876"/>
      <c r="XAR81" s="876"/>
      <c r="XAS81" s="876"/>
      <c r="XAT81" s="876"/>
      <c r="XAU81" s="876"/>
      <c r="XAV81" s="876"/>
      <c r="XAW81" s="876"/>
      <c r="XAX81" s="876"/>
      <c r="XAY81" s="876"/>
      <c r="XAZ81" s="876"/>
      <c r="XBA81" s="876"/>
      <c r="XBB81" s="876"/>
      <c r="XBC81" s="876"/>
      <c r="XBD81" s="876"/>
      <c r="XBE81" s="876"/>
      <c r="XBF81" s="876"/>
      <c r="XBG81" s="876"/>
      <c r="XBH81" s="876"/>
      <c r="XBI81" s="876"/>
      <c r="XBJ81" s="876"/>
      <c r="XBK81" s="876"/>
      <c r="XBL81" s="876"/>
      <c r="XBM81" s="876"/>
      <c r="XBN81" s="876"/>
      <c r="XBO81" s="876"/>
      <c r="XBP81" s="876"/>
      <c r="XBQ81" s="876"/>
      <c r="XBR81" s="876"/>
      <c r="XBS81" s="876"/>
      <c r="XBT81" s="876"/>
      <c r="XBU81" s="876"/>
      <c r="XBV81" s="876"/>
      <c r="XBW81" s="876"/>
      <c r="XBX81" s="876"/>
      <c r="XBY81" s="876"/>
      <c r="XBZ81" s="876"/>
      <c r="XCA81" s="876"/>
      <c r="XCB81" s="876"/>
      <c r="XCC81" s="876"/>
      <c r="XCD81" s="876"/>
      <c r="XCE81" s="876"/>
      <c r="XCF81" s="876"/>
      <c r="XCG81" s="876"/>
      <c r="XCH81" s="876"/>
      <c r="XCI81" s="876"/>
      <c r="XCJ81" s="876"/>
      <c r="XCK81" s="876"/>
      <c r="XCL81" s="876"/>
      <c r="XCM81" s="876"/>
      <c r="XCN81" s="876"/>
      <c r="XCO81" s="876"/>
      <c r="XCP81" s="876"/>
      <c r="XCQ81" s="876"/>
      <c r="XCR81" s="876"/>
      <c r="XCS81" s="876"/>
      <c r="XCT81" s="876"/>
      <c r="XCU81" s="876"/>
      <c r="XCV81" s="876"/>
      <c r="XCW81" s="876"/>
      <c r="XCX81" s="876"/>
      <c r="XCY81" s="876"/>
      <c r="XCZ81" s="876"/>
      <c r="XDA81" s="876"/>
      <c r="XDB81" s="876"/>
      <c r="XDC81" s="876"/>
      <c r="XDD81" s="876"/>
      <c r="XDE81" s="876"/>
      <c r="XDF81" s="876"/>
      <c r="XDG81" s="876"/>
      <c r="XDH81" s="876"/>
      <c r="XDI81" s="876"/>
      <c r="XDJ81" s="876"/>
      <c r="XDK81" s="876"/>
      <c r="XDL81" s="876"/>
      <c r="XDM81" s="876"/>
      <c r="XDN81" s="876"/>
      <c r="XDO81" s="876"/>
      <c r="XDP81" s="876"/>
      <c r="XDQ81" s="876"/>
      <c r="XDR81" s="876"/>
      <c r="XDS81" s="876"/>
      <c r="XDT81" s="876"/>
      <c r="XDU81" s="876"/>
      <c r="XDV81" s="876"/>
      <c r="XDW81" s="876"/>
      <c r="XDX81" s="876"/>
      <c r="XDY81" s="876"/>
      <c r="XDZ81" s="876"/>
      <c r="XEA81" s="876"/>
      <c r="XEB81" s="876"/>
      <c r="XEC81" s="876"/>
      <c r="XED81" s="876"/>
      <c r="XEE81" s="876"/>
      <c r="XEF81" s="876"/>
      <c r="XEG81" s="876"/>
      <c r="XEH81" s="876"/>
      <c r="XEI81" s="876"/>
      <c r="XEJ81" s="876"/>
      <c r="XEK81" s="876"/>
      <c r="XEL81" s="876"/>
      <c r="XEM81" s="876"/>
      <c r="XEN81" s="876"/>
      <c r="XEO81" s="876"/>
      <c r="XEP81" s="876"/>
      <c r="XEQ81" s="876"/>
      <c r="XER81" s="876"/>
      <c r="XES81" s="876"/>
      <c r="XET81" s="876"/>
      <c r="XEU81" s="876"/>
      <c r="XEV81" s="876"/>
      <c r="XEW81" s="876"/>
      <c r="XEX81" s="876"/>
      <c r="XEY81" s="876"/>
      <c r="XEZ81" s="876"/>
      <c r="XFA81" s="876"/>
      <c r="XFB81" s="876"/>
      <c r="XFC81" s="876"/>
      <c r="XFD81" s="876"/>
    </row>
    <row r="82" spans="1:16384" s="877" customFormat="1" ht="18" customHeight="1">
      <c r="A82" s="876"/>
      <c r="B82" s="876"/>
      <c r="C82" s="876"/>
      <c r="D82" s="886"/>
      <c r="E82" s="887"/>
      <c r="F82" s="887"/>
      <c r="G82" s="887"/>
      <c r="H82" s="887"/>
      <c r="I82" s="887"/>
      <c r="J82" s="886"/>
      <c r="K82" s="889"/>
      <c r="L82" s="889"/>
      <c r="M82" s="889"/>
      <c r="N82" s="876"/>
      <c r="O82" s="876"/>
      <c r="P82" s="876"/>
      <c r="Q82" s="876"/>
      <c r="R82" s="876"/>
      <c r="S82" s="876"/>
      <c r="T82" s="876"/>
      <c r="U82" s="876"/>
      <c r="V82" s="876"/>
      <c r="W82" s="876"/>
      <c r="X82" s="876"/>
      <c r="Y82" s="876"/>
      <c r="Z82" s="876"/>
      <c r="AA82" s="876"/>
      <c r="AB82" s="876"/>
      <c r="AC82" s="876"/>
      <c r="AD82" s="876"/>
      <c r="AE82" s="876"/>
      <c r="AF82" s="876"/>
      <c r="AG82" s="876"/>
      <c r="AH82" s="876"/>
      <c r="AI82" s="876"/>
      <c r="AJ82" s="876"/>
      <c r="AK82" s="876"/>
      <c r="AL82" s="876"/>
      <c r="AM82" s="876"/>
      <c r="AN82" s="876"/>
      <c r="AO82" s="876"/>
      <c r="AP82" s="876"/>
      <c r="AQ82" s="876"/>
      <c r="AR82" s="876"/>
      <c r="AS82" s="876"/>
      <c r="AT82" s="876"/>
      <c r="AU82" s="876"/>
      <c r="AV82" s="876"/>
      <c r="AW82" s="876"/>
      <c r="AX82" s="876"/>
      <c r="AY82" s="876"/>
      <c r="AZ82" s="876"/>
      <c r="BA82" s="876"/>
      <c r="BB82" s="876"/>
      <c r="BC82" s="876"/>
      <c r="BD82" s="876"/>
      <c r="BE82" s="876"/>
      <c r="BF82" s="876"/>
      <c r="BG82" s="876"/>
      <c r="BH82" s="876"/>
      <c r="BI82" s="876"/>
      <c r="BJ82" s="876"/>
      <c r="BK82" s="876"/>
      <c r="BL82" s="876"/>
      <c r="BM82" s="876"/>
      <c r="BN82" s="876"/>
      <c r="BO82" s="876"/>
      <c r="BP82" s="876"/>
      <c r="BQ82" s="876"/>
      <c r="BR82" s="876"/>
      <c r="BS82" s="876"/>
      <c r="BT82" s="876"/>
      <c r="BU82" s="876"/>
      <c r="BV82" s="876"/>
      <c r="BW82" s="876"/>
      <c r="BX82" s="876"/>
      <c r="BY82" s="876"/>
      <c r="BZ82" s="876"/>
      <c r="CA82" s="876"/>
      <c r="CB82" s="876"/>
      <c r="CC82" s="876"/>
      <c r="CD82" s="876"/>
      <c r="CE82" s="876"/>
      <c r="CF82" s="876"/>
      <c r="CG82" s="876"/>
      <c r="CH82" s="876"/>
      <c r="CI82" s="876"/>
      <c r="CJ82" s="876"/>
      <c r="CK82" s="876"/>
      <c r="CL82" s="876"/>
      <c r="CM82" s="876"/>
      <c r="CN82" s="876"/>
      <c r="CO82" s="876"/>
      <c r="CP82" s="876"/>
      <c r="CQ82" s="876"/>
      <c r="CR82" s="876"/>
      <c r="CS82" s="876"/>
      <c r="CT82" s="876"/>
      <c r="CU82" s="876"/>
      <c r="CV82" s="876"/>
      <c r="CW82" s="876"/>
      <c r="CX82" s="876"/>
      <c r="CY82" s="876"/>
      <c r="CZ82" s="876"/>
      <c r="DA82" s="876"/>
      <c r="DB82" s="876"/>
      <c r="DC82" s="876"/>
      <c r="DD82" s="876"/>
      <c r="DE82" s="876"/>
      <c r="DF82" s="876"/>
      <c r="DG82" s="876"/>
      <c r="DH82" s="876"/>
      <c r="DI82" s="876"/>
      <c r="DJ82" s="876"/>
      <c r="DK82" s="876"/>
      <c r="DL82" s="876"/>
      <c r="DM82" s="876"/>
      <c r="DN82" s="876"/>
      <c r="DO82" s="876"/>
      <c r="DP82" s="876"/>
      <c r="DQ82" s="876"/>
      <c r="DR82" s="876"/>
      <c r="DS82" s="876"/>
      <c r="DT82" s="876"/>
      <c r="DU82" s="876"/>
      <c r="DV82" s="876"/>
      <c r="DW82" s="876"/>
      <c r="DX82" s="876"/>
      <c r="DY82" s="876"/>
      <c r="DZ82" s="876"/>
      <c r="EA82" s="876"/>
      <c r="EB82" s="876"/>
      <c r="EC82" s="876"/>
      <c r="ED82" s="876"/>
      <c r="EE82" s="876"/>
      <c r="EF82" s="876"/>
      <c r="EG82" s="876"/>
      <c r="EH82" s="876"/>
      <c r="EI82" s="876"/>
      <c r="EJ82" s="876"/>
      <c r="EK82" s="876"/>
      <c r="EL82" s="876"/>
      <c r="EM82" s="876"/>
      <c r="EN82" s="876"/>
      <c r="EO82" s="876"/>
      <c r="EP82" s="876"/>
      <c r="EQ82" s="876"/>
      <c r="ER82" s="876"/>
      <c r="ES82" s="876"/>
      <c r="ET82" s="876"/>
      <c r="EU82" s="876"/>
      <c r="EV82" s="876"/>
      <c r="EW82" s="876"/>
      <c r="EX82" s="876"/>
      <c r="EY82" s="876"/>
      <c r="EZ82" s="876"/>
      <c r="FA82" s="876"/>
      <c r="FB82" s="876"/>
      <c r="FC82" s="876"/>
      <c r="FD82" s="876"/>
      <c r="FE82" s="876"/>
      <c r="FF82" s="876"/>
      <c r="FG82" s="876"/>
      <c r="FH82" s="876"/>
      <c r="FI82" s="876"/>
      <c r="FJ82" s="876"/>
      <c r="FK82" s="876"/>
      <c r="FL82" s="876"/>
      <c r="FM82" s="876"/>
      <c r="FN82" s="876"/>
      <c r="FO82" s="876"/>
      <c r="FP82" s="876"/>
      <c r="FQ82" s="876"/>
      <c r="FR82" s="876"/>
      <c r="FS82" s="876"/>
      <c r="FT82" s="876"/>
      <c r="FU82" s="876"/>
      <c r="FV82" s="876"/>
      <c r="FW82" s="876"/>
      <c r="FX82" s="876"/>
      <c r="FY82" s="876"/>
      <c r="FZ82" s="876"/>
      <c r="GA82" s="876"/>
      <c r="GB82" s="876"/>
      <c r="GC82" s="876"/>
      <c r="GD82" s="876"/>
      <c r="GE82" s="876"/>
      <c r="GF82" s="876"/>
      <c r="GG82" s="876"/>
      <c r="GH82" s="876"/>
      <c r="GI82" s="876"/>
      <c r="GJ82" s="876"/>
      <c r="GK82" s="876"/>
      <c r="GL82" s="876"/>
      <c r="GM82" s="876"/>
      <c r="GN82" s="876"/>
      <c r="GO82" s="876"/>
      <c r="GP82" s="876"/>
      <c r="GQ82" s="876"/>
      <c r="GR82" s="876"/>
      <c r="GS82" s="876"/>
      <c r="GT82" s="876"/>
      <c r="GU82" s="876"/>
      <c r="GV82" s="876"/>
      <c r="GW82" s="876"/>
      <c r="GX82" s="876"/>
      <c r="GY82" s="876"/>
      <c r="GZ82" s="876"/>
      <c r="HA82" s="876"/>
      <c r="HB82" s="876"/>
      <c r="HC82" s="876"/>
      <c r="HD82" s="876"/>
      <c r="HE82" s="876"/>
      <c r="HF82" s="876"/>
      <c r="HG82" s="876"/>
      <c r="HH82" s="876"/>
      <c r="HI82" s="876"/>
      <c r="HJ82" s="876"/>
      <c r="HK82" s="876"/>
      <c r="HL82" s="876"/>
      <c r="HM82" s="876"/>
      <c r="HN82" s="876"/>
      <c r="HO82" s="876"/>
      <c r="HP82" s="876"/>
      <c r="HQ82" s="876"/>
      <c r="HR82" s="876"/>
      <c r="HS82" s="876"/>
      <c r="HT82" s="876"/>
      <c r="HU82" s="876"/>
      <c r="HV82" s="876"/>
      <c r="HW82" s="876"/>
      <c r="HX82" s="876"/>
      <c r="HY82" s="876"/>
      <c r="HZ82" s="876"/>
      <c r="IA82" s="876"/>
      <c r="IB82" s="876"/>
      <c r="IC82" s="876"/>
      <c r="ID82" s="876"/>
      <c r="IE82" s="876"/>
      <c r="IF82" s="876"/>
      <c r="IG82" s="876"/>
      <c r="IH82" s="876"/>
      <c r="II82" s="876"/>
      <c r="IJ82" s="876"/>
      <c r="IK82" s="876"/>
      <c r="IL82" s="876"/>
      <c r="IM82" s="876"/>
      <c r="IN82" s="876"/>
      <c r="IO82" s="876"/>
      <c r="IP82" s="876"/>
      <c r="IQ82" s="876"/>
      <c r="IR82" s="876"/>
      <c r="IS82" s="876"/>
      <c r="IT82" s="876"/>
      <c r="IU82" s="876"/>
      <c r="IV82" s="876"/>
      <c r="IW82" s="876"/>
      <c r="IX82" s="876"/>
      <c r="IY82" s="876"/>
      <c r="IZ82" s="876"/>
      <c r="JA82" s="876"/>
      <c r="JB82" s="876"/>
      <c r="JC82" s="876"/>
      <c r="JD82" s="876"/>
      <c r="JE82" s="876"/>
      <c r="JF82" s="876"/>
      <c r="JG82" s="876"/>
      <c r="JH82" s="876"/>
      <c r="JI82" s="876"/>
      <c r="JJ82" s="876"/>
      <c r="JK82" s="876"/>
      <c r="JL82" s="876"/>
      <c r="JM82" s="876"/>
      <c r="JN82" s="876"/>
      <c r="JO82" s="876"/>
      <c r="JP82" s="876"/>
      <c r="JQ82" s="876"/>
      <c r="JR82" s="876"/>
      <c r="JS82" s="876"/>
      <c r="JT82" s="876"/>
      <c r="JU82" s="876"/>
      <c r="JV82" s="876"/>
      <c r="JW82" s="876"/>
      <c r="JX82" s="876"/>
      <c r="JY82" s="876"/>
      <c r="JZ82" s="876"/>
      <c r="KA82" s="876"/>
      <c r="KB82" s="876"/>
      <c r="KC82" s="876"/>
      <c r="KD82" s="876"/>
      <c r="KE82" s="876"/>
      <c r="KF82" s="876"/>
      <c r="KG82" s="876"/>
      <c r="KH82" s="876"/>
      <c r="KI82" s="876"/>
      <c r="KJ82" s="876"/>
      <c r="KK82" s="876"/>
      <c r="KL82" s="876"/>
      <c r="KM82" s="876"/>
      <c r="KN82" s="876"/>
      <c r="KO82" s="876"/>
      <c r="KP82" s="876"/>
      <c r="KQ82" s="876"/>
      <c r="KR82" s="876"/>
      <c r="KS82" s="876"/>
      <c r="KT82" s="876"/>
      <c r="KU82" s="876"/>
      <c r="KV82" s="876"/>
      <c r="KW82" s="876"/>
      <c r="KX82" s="876"/>
      <c r="KY82" s="876"/>
      <c r="KZ82" s="876"/>
      <c r="LA82" s="876"/>
      <c r="LB82" s="876"/>
      <c r="LC82" s="876"/>
      <c r="LD82" s="876"/>
      <c r="LE82" s="876"/>
      <c r="LF82" s="876"/>
      <c r="LG82" s="876"/>
      <c r="LH82" s="876"/>
      <c r="LI82" s="876"/>
      <c r="LJ82" s="876"/>
      <c r="LK82" s="876"/>
      <c r="LL82" s="876"/>
      <c r="LM82" s="876"/>
      <c r="LN82" s="876"/>
      <c r="LO82" s="876"/>
      <c r="LP82" s="876"/>
      <c r="LQ82" s="876"/>
      <c r="LR82" s="876"/>
      <c r="LS82" s="876"/>
      <c r="LT82" s="876"/>
      <c r="LU82" s="876"/>
      <c r="LV82" s="876"/>
      <c r="LW82" s="876"/>
      <c r="LX82" s="876"/>
      <c r="LY82" s="876"/>
      <c r="LZ82" s="876"/>
      <c r="MA82" s="876"/>
      <c r="MB82" s="876"/>
      <c r="MC82" s="876"/>
      <c r="MD82" s="876"/>
      <c r="ME82" s="876"/>
      <c r="MF82" s="876"/>
      <c r="MG82" s="876"/>
      <c r="MH82" s="876"/>
      <c r="MI82" s="876"/>
      <c r="MJ82" s="876"/>
      <c r="MK82" s="876"/>
      <c r="ML82" s="876"/>
      <c r="MM82" s="876"/>
      <c r="MN82" s="876"/>
      <c r="MO82" s="876"/>
      <c r="MP82" s="876"/>
      <c r="MQ82" s="876"/>
      <c r="MR82" s="876"/>
      <c r="MS82" s="876"/>
      <c r="MT82" s="876"/>
      <c r="MU82" s="876"/>
      <c r="MV82" s="876"/>
      <c r="MW82" s="876"/>
      <c r="MX82" s="876"/>
      <c r="MY82" s="876"/>
      <c r="MZ82" s="876"/>
      <c r="NA82" s="876"/>
      <c r="NB82" s="876"/>
      <c r="NC82" s="876"/>
      <c r="ND82" s="876"/>
      <c r="NE82" s="876"/>
      <c r="NF82" s="876"/>
      <c r="NG82" s="876"/>
      <c r="NH82" s="876"/>
      <c r="NI82" s="876"/>
      <c r="NJ82" s="876"/>
      <c r="NK82" s="876"/>
      <c r="NL82" s="876"/>
      <c r="NM82" s="876"/>
      <c r="NN82" s="876"/>
      <c r="NO82" s="876"/>
      <c r="NP82" s="876"/>
      <c r="NQ82" s="876"/>
      <c r="NR82" s="876"/>
      <c r="NS82" s="876"/>
      <c r="NT82" s="876"/>
      <c r="NU82" s="876"/>
      <c r="NV82" s="876"/>
      <c r="NW82" s="876"/>
      <c r="NX82" s="876"/>
      <c r="NY82" s="876"/>
      <c r="NZ82" s="876"/>
      <c r="OA82" s="876"/>
      <c r="OB82" s="876"/>
      <c r="OC82" s="876"/>
      <c r="OD82" s="876"/>
      <c r="OE82" s="876"/>
      <c r="OF82" s="876"/>
      <c r="OG82" s="876"/>
      <c r="OH82" s="876"/>
      <c r="OI82" s="876"/>
      <c r="OJ82" s="876"/>
      <c r="OK82" s="876"/>
      <c r="OL82" s="876"/>
      <c r="OM82" s="876"/>
      <c r="ON82" s="876"/>
      <c r="OO82" s="876"/>
      <c r="OP82" s="876"/>
      <c r="OQ82" s="876"/>
      <c r="OR82" s="876"/>
      <c r="OS82" s="876"/>
      <c r="OT82" s="876"/>
      <c r="OU82" s="876"/>
      <c r="OV82" s="876"/>
      <c r="OW82" s="876"/>
      <c r="OX82" s="876"/>
      <c r="OY82" s="876"/>
      <c r="OZ82" s="876"/>
      <c r="PA82" s="876"/>
      <c r="PB82" s="876"/>
      <c r="PC82" s="876"/>
      <c r="PD82" s="876"/>
      <c r="PE82" s="876"/>
      <c r="PF82" s="876"/>
      <c r="PG82" s="876"/>
      <c r="PH82" s="876"/>
      <c r="PI82" s="876"/>
      <c r="PJ82" s="876"/>
      <c r="PK82" s="876"/>
      <c r="PL82" s="876"/>
      <c r="PM82" s="876"/>
      <c r="PN82" s="876"/>
      <c r="PO82" s="876"/>
      <c r="PP82" s="876"/>
      <c r="PQ82" s="876"/>
      <c r="PR82" s="876"/>
      <c r="PS82" s="876"/>
      <c r="PT82" s="876"/>
      <c r="PU82" s="876"/>
      <c r="PV82" s="876"/>
      <c r="PW82" s="876"/>
      <c r="PX82" s="876"/>
      <c r="PY82" s="876"/>
      <c r="PZ82" s="876"/>
      <c r="QA82" s="876"/>
      <c r="QB82" s="876"/>
      <c r="QC82" s="876"/>
      <c r="QD82" s="876"/>
      <c r="QE82" s="876"/>
      <c r="QF82" s="876"/>
      <c r="QG82" s="876"/>
      <c r="QH82" s="876"/>
      <c r="QI82" s="876"/>
      <c r="QJ82" s="876"/>
      <c r="QK82" s="876"/>
      <c r="QL82" s="876"/>
      <c r="QM82" s="876"/>
      <c r="QN82" s="876"/>
      <c r="QO82" s="876"/>
      <c r="QP82" s="876"/>
      <c r="QQ82" s="876"/>
      <c r="QR82" s="876"/>
      <c r="QS82" s="876"/>
      <c r="QT82" s="876"/>
      <c r="QU82" s="876"/>
      <c r="QV82" s="876"/>
      <c r="QW82" s="876"/>
      <c r="QX82" s="876"/>
      <c r="QY82" s="876"/>
      <c r="QZ82" s="876"/>
      <c r="RA82" s="876"/>
      <c r="RB82" s="876"/>
      <c r="RC82" s="876"/>
      <c r="RD82" s="876"/>
      <c r="RE82" s="876"/>
      <c r="RF82" s="876"/>
      <c r="RG82" s="876"/>
      <c r="RH82" s="876"/>
      <c r="RI82" s="876"/>
      <c r="RJ82" s="876"/>
      <c r="RK82" s="876"/>
      <c r="RL82" s="876"/>
      <c r="RM82" s="876"/>
      <c r="RN82" s="876"/>
      <c r="RO82" s="876"/>
      <c r="RP82" s="876"/>
      <c r="RQ82" s="876"/>
      <c r="RR82" s="876"/>
      <c r="RS82" s="876"/>
      <c r="RT82" s="876"/>
      <c r="RU82" s="876"/>
      <c r="RV82" s="876"/>
      <c r="RW82" s="876"/>
      <c r="RX82" s="876"/>
      <c r="RY82" s="876"/>
      <c r="RZ82" s="876"/>
      <c r="SA82" s="876"/>
      <c r="SB82" s="876"/>
      <c r="SC82" s="876"/>
      <c r="SD82" s="876"/>
      <c r="SE82" s="876"/>
      <c r="SF82" s="876"/>
      <c r="SG82" s="876"/>
      <c r="SH82" s="876"/>
      <c r="SI82" s="876"/>
      <c r="SJ82" s="876"/>
      <c r="SK82" s="876"/>
      <c r="SL82" s="876"/>
      <c r="SM82" s="876"/>
      <c r="SN82" s="876"/>
      <c r="SO82" s="876"/>
      <c r="SP82" s="876"/>
      <c r="SQ82" s="876"/>
      <c r="SR82" s="876"/>
      <c r="SS82" s="876"/>
      <c r="ST82" s="876"/>
      <c r="SU82" s="876"/>
      <c r="SV82" s="876"/>
      <c r="SW82" s="876"/>
      <c r="SX82" s="876"/>
      <c r="SY82" s="876"/>
      <c r="SZ82" s="876"/>
      <c r="TA82" s="876"/>
      <c r="TB82" s="876"/>
      <c r="TC82" s="876"/>
      <c r="TD82" s="876"/>
      <c r="TE82" s="876"/>
      <c r="TF82" s="876"/>
      <c r="TG82" s="876"/>
      <c r="TH82" s="876"/>
      <c r="TI82" s="876"/>
      <c r="TJ82" s="876"/>
      <c r="TK82" s="876"/>
      <c r="TL82" s="876"/>
      <c r="TM82" s="876"/>
      <c r="TN82" s="876"/>
      <c r="TO82" s="876"/>
      <c r="TP82" s="876"/>
      <c r="TQ82" s="876"/>
      <c r="TR82" s="876"/>
      <c r="TS82" s="876"/>
      <c r="TT82" s="876"/>
      <c r="TU82" s="876"/>
      <c r="TV82" s="876"/>
      <c r="TW82" s="876"/>
      <c r="TX82" s="876"/>
      <c r="TY82" s="876"/>
      <c r="TZ82" s="876"/>
      <c r="UA82" s="876"/>
      <c r="UB82" s="876"/>
      <c r="UC82" s="876"/>
      <c r="UD82" s="876"/>
      <c r="UE82" s="876"/>
      <c r="UF82" s="876"/>
      <c r="UG82" s="876"/>
      <c r="UH82" s="876"/>
      <c r="UI82" s="876"/>
      <c r="UJ82" s="876"/>
      <c r="UK82" s="876"/>
      <c r="UL82" s="876"/>
      <c r="UM82" s="876"/>
      <c r="UN82" s="876"/>
      <c r="UO82" s="876"/>
      <c r="UP82" s="876"/>
      <c r="UQ82" s="876"/>
      <c r="UR82" s="876"/>
      <c r="US82" s="876"/>
      <c r="UT82" s="876"/>
      <c r="UU82" s="876"/>
      <c r="UV82" s="876"/>
      <c r="UW82" s="876"/>
      <c r="UX82" s="876"/>
      <c r="UY82" s="876"/>
      <c r="UZ82" s="876"/>
      <c r="VA82" s="876"/>
      <c r="VB82" s="876"/>
      <c r="VC82" s="876"/>
      <c r="VD82" s="876"/>
      <c r="VE82" s="876"/>
      <c r="VF82" s="876"/>
      <c r="VG82" s="876"/>
      <c r="VH82" s="876"/>
      <c r="VI82" s="876"/>
      <c r="VJ82" s="876"/>
      <c r="VK82" s="876"/>
      <c r="VL82" s="876"/>
      <c r="VM82" s="876"/>
      <c r="VN82" s="876"/>
      <c r="VO82" s="876"/>
      <c r="VP82" s="876"/>
      <c r="VQ82" s="876"/>
      <c r="VR82" s="876"/>
      <c r="VS82" s="876"/>
      <c r="VT82" s="876"/>
      <c r="VU82" s="876"/>
      <c r="VV82" s="876"/>
      <c r="VW82" s="876"/>
      <c r="VX82" s="876"/>
      <c r="VY82" s="876"/>
      <c r="VZ82" s="876"/>
      <c r="WA82" s="876"/>
      <c r="WB82" s="876"/>
      <c r="WC82" s="876"/>
      <c r="WD82" s="876"/>
      <c r="WE82" s="876"/>
      <c r="WF82" s="876"/>
      <c r="WG82" s="876"/>
      <c r="WH82" s="876"/>
      <c r="WI82" s="876"/>
      <c r="WJ82" s="876"/>
      <c r="WK82" s="876"/>
      <c r="WL82" s="876"/>
      <c r="WM82" s="876"/>
      <c r="WN82" s="876"/>
      <c r="WO82" s="876"/>
      <c r="WP82" s="876"/>
      <c r="WQ82" s="876"/>
      <c r="WR82" s="876"/>
      <c r="WS82" s="876"/>
      <c r="WT82" s="876"/>
      <c r="WU82" s="876"/>
      <c r="WV82" s="876"/>
      <c r="WW82" s="876"/>
      <c r="WX82" s="876"/>
      <c r="WY82" s="876"/>
      <c r="WZ82" s="876"/>
      <c r="XA82" s="876"/>
      <c r="XB82" s="876"/>
      <c r="XC82" s="876"/>
      <c r="XD82" s="876"/>
      <c r="XE82" s="876"/>
      <c r="XF82" s="876"/>
      <c r="XG82" s="876"/>
      <c r="XH82" s="876"/>
      <c r="XI82" s="876"/>
      <c r="XJ82" s="876"/>
      <c r="XK82" s="876"/>
      <c r="XL82" s="876"/>
      <c r="XM82" s="876"/>
      <c r="XN82" s="876"/>
      <c r="XO82" s="876"/>
      <c r="XP82" s="876"/>
      <c r="XQ82" s="876"/>
      <c r="XR82" s="876"/>
      <c r="XS82" s="876"/>
      <c r="XT82" s="876"/>
      <c r="XU82" s="876"/>
      <c r="XV82" s="876"/>
      <c r="XW82" s="876"/>
      <c r="XX82" s="876"/>
      <c r="XY82" s="876"/>
      <c r="XZ82" s="876"/>
      <c r="YA82" s="876"/>
      <c r="YB82" s="876"/>
      <c r="YC82" s="876"/>
      <c r="YD82" s="876"/>
      <c r="YE82" s="876"/>
      <c r="YF82" s="876"/>
      <c r="YG82" s="876"/>
      <c r="YH82" s="876"/>
      <c r="YI82" s="876"/>
      <c r="YJ82" s="876"/>
      <c r="YK82" s="876"/>
      <c r="YL82" s="876"/>
      <c r="YM82" s="876"/>
      <c r="YN82" s="876"/>
      <c r="YO82" s="876"/>
      <c r="YP82" s="876"/>
      <c r="YQ82" s="876"/>
      <c r="YR82" s="876"/>
      <c r="YS82" s="876"/>
      <c r="YT82" s="876"/>
      <c r="YU82" s="876"/>
      <c r="YV82" s="876"/>
      <c r="YW82" s="876"/>
      <c r="YX82" s="876"/>
      <c r="YY82" s="876"/>
      <c r="YZ82" s="876"/>
      <c r="ZA82" s="876"/>
      <c r="ZB82" s="876"/>
      <c r="ZC82" s="876"/>
      <c r="ZD82" s="876"/>
      <c r="ZE82" s="876"/>
      <c r="ZF82" s="876"/>
      <c r="ZG82" s="876"/>
      <c r="ZH82" s="876"/>
      <c r="ZI82" s="876"/>
      <c r="ZJ82" s="876"/>
      <c r="ZK82" s="876"/>
      <c r="ZL82" s="876"/>
      <c r="ZM82" s="876"/>
      <c r="ZN82" s="876"/>
      <c r="ZO82" s="876"/>
      <c r="ZP82" s="876"/>
      <c r="ZQ82" s="876"/>
      <c r="ZR82" s="876"/>
      <c r="ZS82" s="876"/>
      <c r="ZT82" s="876"/>
      <c r="ZU82" s="876"/>
      <c r="ZV82" s="876"/>
      <c r="ZW82" s="876"/>
      <c r="ZX82" s="876"/>
      <c r="ZY82" s="876"/>
      <c r="ZZ82" s="876"/>
      <c r="AAA82" s="876"/>
      <c r="AAB82" s="876"/>
      <c r="AAC82" s="876"/>
      <c r="AAD82" s="876"/>
      <c r="AAE82" s="876"/>
      <c r="AAF82" s="876"/>
      <c r="AAG82" s="876"/>
      <c r="AAH82" s="876"/>
      <c r="AAI82" s="876"/>
      <c r="AAJ82" s="876"/>
      <c r="AAK82" s="876"/>
      <c r="AAL82" s="876"/>
      <c r="AAM82" s="876"/>
      <c r="AAN82" s="876"/>
      <c r="AAO82" s="876"/>
      <c r="AAP82" s="876"/>
      <c r="AAQ82" s="876"/>
      <c r="AAR82" s="876"/>
      <c r="AAS82" s="876"/>
      <c r="AAT82" s="876"/>
      <c r="AAU82" s="876"/>
      <c r="AAV82" s="876"/>
      <c r="AAW82" s="876"/>
      <c r="AAX82" s="876"/>
      <c r="AAY82" s="876"/>
      <c r="AAZ82" s="876"/>
      <c r="ABA82" s="876"/>
      <c r="ABB82" s="876"/>
      <c r="ABC82" s="876"/>
      <c r="ABD82" s="876"/>
      <c r="ABE82" s="876"/>
      <c r="ABF82" s="876"/>
      <c r="ABG82" s="876"/>
      <c r="ABH82" s="876"/>
      <c r="ABI82" s="876"/>
      <c r="ABJ82" s="876"/>
      <c r="ABK82" s="876"/>
      <c r="ABL82" s="876"/>
      <c r="ABM82" s="876"/>
      <c r="ABN82" s="876"/>
      <c r="ABO82" s="876"/>
      <c r="ABP82" s="876"/>
      <c r="ABQ82" s="876"/>
      <c r="ABR82" s="876"/>
      <c r="ABS82" s="876"/>
      <c r="ABT82" s="876"/>
      <c r="ABU82" s="876"/>
      <c r="ABV82" s="876"/>
      <c r="ABW82" s="876"/>
      <c r="ABX82" s="876"/>
      <c r="ABY82" s="876"/>
      <c r="ABZ82" s="876"/>
      <c r="ACA82" s="876"/>
      <c r="ACB82" s="876"/>
      <c r="ACC82" s="876"/>
      <c r="ACD82" s="876"/>
      <c r="ACE82" s="876"/>
      <c r="ACF82" s="876"/>
      <c r="ACG82" s="876"/>
      <c r="ACH82" s="876"/>
      <c r="ACI82" s="876"/>
      <c r="ACJ82" s="876"/>
      <c r="ACK82" s="876"/>
      <c r="ACL82" s="876"/>
      <c r="ACM82" s="876"/>
      <c r="ACN82" s="876"/>
      <c r="ACO82" s="876"/>
      <c r="ACP82" s="876"/>
      <c r="ACQ82" s="876"/>
      <c r="ACR82" s="876"/>
      <c r="ACS82" s="876"/>
      <c r="ACT82" s="876"/>
      <c r="ACU82" s="876"/>
      <c r="ACV82" s="876"/>
      <c r="ACW82" s="876"/>
      <c r="ACX82" s="876"/>
      <c r="ACY82" s="876"/>
      <c r="ACZ82" s="876"/>
      <c r="ADA82" s="876"/>
      <c r="ADB82" s="876"/>
      <c r="ADC82" s="876"/>
      <c r="ADD82" s="876"/>
      <c r="ADE82" s="876"/>
      <c r="ADF82" s="876"/>
      <c r="ADG82" s="876"/>
      <c r="ADH82" s="876"/>
      <c r="ADI82" s="876"/>
      <c r="ADJ82" s="876"/>
      <c r="ADK82" s="876"/>
      <c r="ADL82" s="876"/>
      <c r="ADM82" s="876"/>
      <c r="ADN82" s="876"/>
      <c r="ADO82" s="876"/>
      <c r="ADP82" s="876"/>
      <c r="ADQ82" s="876"/>
      <c r="ADR82" s="876"/>
      <c r="ADS82" s="876"/>
      <c r="ADT82" s="876"/>
      <c r="ADU82" s="876"/>
      <c r="ADV82" s="876"/>
      <c r="ADW82" s="876"/>
      <c r="ADX82" s="876"/>
      <c r="ADY82" s="876"/>
      <c r="ADZ82" s="876"/>
      <c r="AEA82" s="876"/>
      <c r="AEB82" s="876"/>
      <c r="AEC82" s="876"/>
      <c r="AED82" s="876"/>
      <c r="AEE82" s="876"/>
      <c r="AEF82" s="876"/>
      <c r="AEG82" s="876"/>
      <c r="AEH82" s="876"/>
      <c r="AEI82" s="876"/>
      <c r="AEJ82" s="876"/>
      <c r="AEK82" s="876"/>
      <c r="AEL82" s="876"/>
      <c r="AEM82" s="876"/>
      <c r="AEN82" s="876"/>
      <c r="AEO82" s="876"/>
      <c r="AEP82" s="876"/>
      <c r="AEQ82" s="876"/>
      <c r="AER82" s="876"/>
      <c r="AES82" s="876"/>
      <c r="AET82" s="876"/>
      <c r="AEU82" s="876"/>
      <c r="AEV82" s="876"/>
      <c r="AEW82" s="876"/>
      <c r="AEX82" s="876"/>
      <c r="AEY82" s="876"/>
      <c r="AEZ82" s="876"/>
      <c r="AFA82" s="876"/>
      <c r="AFB82" s="876"/>
      <c r="AFC82" s="876"/>
      <c r="AFD82" s="876"/>
      <c r="AFE82" s="876"/>
      <c r="AFF82" s="876"/>
      <c r="AFG82" s="876"/>
      <c r="AFH82" s="876"/>
      <c r="AFI82" s="876"/>
      <c r="AFJ82" s="876"/>
      <c r="AFK82" s="876"/>
      <c r="AFL82" s="876"/>
      <c r="AFM82" s="876"/>
      <c r="AFN82" s="876"/>
      <c r="AFO82" s="876"/>
      <c r="AFP82" s="876"/>
      <c r="AFQ82" s="876"/>
      <c r="AFR82" s="876"/>
      <c r="AFS82" s="876"/>
      <c r="AFT82" s="876"/>
      <c r="AFU82" s="876"/>
      <c r="AFV82" s="876"/>
      <c r="AFW82" s="876"/>
      <c r="AFX82" s="876"/>
      <c r="AFY82" s="876"/>
      <c r="AFZ82" s="876"/>
      <c r="AGA82" s="876"/>
      <c r="AGB82" s="876"/>
      <c r="AGC82" s="876"/>
      <c r="AGD82" s="876"/>
      <c r="AGE82" s="876"/>
      <c r="AGF82" s="876"/>
      <c r="AGG82" s="876"/>
      <c r="AGH82" s="876"/>
      <c r="AGI82" s="876"/>
      <c r="AGJ82" s="876"/>
      <c r="AGK82" s="876"/>
      <c r="AGL82" s="876"/>
      <c r="AGM82" s="876"/>
      <c r="AGN82" s="876"/>
      <c r="AGO82" s="876"/>
      <c r="AGP82" s="876"/>
      <c r="AGQ82" s="876"/>
      <c r="AGR82" s="876"/>
      <c r="AGS82" s="876"/>
      <c r="AGT82" s="876"/>
      <c r="AGU82" s="876"/>
      <c r="AGV82" s="876"/>
      <c r="AGW82" s="876"/>
      <c r="AGX82" s="876"/>
      <c r="AGY82" s="876"/>
      <c r="AGZ82" s="876"/>
      <c r="AHA82" s="876"/>
      <c r="AHB82" s="876"/>
      <c r="AHC82" s="876"/>
      <c r="AHD82" s="876"/>
      <c r="AHE82" s="876"/>
      <c r="AHF82" s="876"/>
      <c r="AHG82" s="876"/>
      <c r="AHH82" s="876"/>
      <c r="AHI82" s="876"/>
      <c r="AHJ82" s="876"/>
      <c r="AHK82" s="876"/>
      <c r="AHL82" s="876"/>
      <c r="AHM82" s="876"/>
      <c r="AHN82" s="876"/>
      <c r="AHO82" s="876"/>
      <c r="AHP82" s="876"/>
      <c r="AHQ82" s="876"/>
      <c r="AHR82" s="876"/>
      <c r="AHS82" s="876"/>
      <c r="AHT82" s="876"/>
      <c r="AHU82" s="876"/>
      <c r="AHV82" s="876"/>
      <c r="AHW82" s="876"/>
      <c r="AHX82" s="876"/>
      <c r="AHY82" s="876"/>
      <c r="AHZ82" s="876"/>
      <c r="AIA82" s="876"/>
      <c r="AIB82" s="876"/>
      <c r="AIC82" s="876"/>
      <c r="AID82" s="876"/>
      <c r="AIE82" s="876"/>
      <c r="AIF82" s="876"/>
      <c r="AIG82" s="876"/>
      <c r="AIH82" s="876"/>
      <c r="AII82" s="876"/>
      <c r="AIJ82" s="876"/>
      <c r="AIK82" s="876"/>
      <c r="AIL82" s="876"/>
      <c r="AIM82" s="876"/>
      <c r="AIN82" s="876"/>
      <c r="AIO82" s="876"/>
      <c r="AIP82" s="876"/>
      <c r="AIQ82" s="876"/>
      <c r="AIR82" s="876"/>
      <c r="AIS82" s="876"/>
      <c r="AIT82" s="876"/>
      <c r="AIU82" s="876"/>
      <c r="AIV82" s="876"/>
      <c r="AIW82" s="876"/>
      <c r="AIX82" s="876"/>
      <c r="AIY82" s="876"/>
      <c r="AIZ82" s="876"/>
      <c r="AJA82" s="876"/>
      <c r="AJB82" s="876"/>
      <c r="AJC82" s="876"/>
      <c r="AJD82" s="876"/>
      <c r="AJE82" s="876"/>
      <c r="AJF82" s="876"/>
      <c r="AJG82" s="876"/>
      <c r="AJH82" s="876"/>
      <c r="AJI82" s="876"/>
      <c r="AJJ82" s="876"/>
      <c r="AJK82" s="876"/>
      <c r="AJL82" s="876"/>
      <c r="AJM82" s="876"/>
      <c r="AJN82" s="876"/>
      <c r="AJO82" s="876"/>
      <c r="AJP82" s="876"/>
      <c r="AJQ82" s="876"/>
      <c r="AJR82" s="876"/>
      <c r="AJS82" s="876"/>
      <c r="AJT82" s="876"/>
      <c r="AJU82" s="876"/>
      <c r="AJV82" s="876"/>
      <c r="AJW82" s="876"/>
      <c r="AJX82" s="876"/>
      <c r="AJY82" s="876"/>
      <c r="AJZ82" s="876"/>
      <c r="AKA82" s="876"/>
      <c r="AKB82" s="876"/>
      <c r="AKC82" s="876"/>
      <c r="AKD82" s="876"/>
      <c r="AKE82" s="876"/>
      <c r="AKF82" s="876"/>
      <c r="AKG82" s="876"/>
      <c r="AKH82" s="876"/>
      <c r="AKI82" s="876"/>
      <c r="AKJ82" s="876"/>
      <c r="AKK82" s="876"/>
      <c r="AKL82" s="876"/>
      <c r="AKM82" s="876"/>
      <c r="AKN82" s="876"/>
      <c r="AKO82" s="876"/>
      <c r="AKP82" s="876"/>
      <c r="AKQ82" s="876"/>
      <c r="AKR82" s="876"/>
      <c r="AKS82" s="876"/>
      <c r="AKT82" s="876"/>
      <c r="AKU82" s="876"/>
      <c r="AKV82" s="876"/>
      <c r="AKW82" s="876"/>
      <c r="AKX82" s="876"/>
      <c r="AKY82" s="876"/>
      <c r="AKZ82" s="876"/>
      <c r="ALA82" s="876"/>
      <c r="ALB82" s="876"/>
      <c r="ALC82" s="876"/>
      <c r="ALD82" s="876"/>
      <c r="ALE82" s="876"/>
      <c r="ALF82" s="876"/>
      <c r="ALG82" s="876"/>
      <c r="ALH82" s="876"/>
      <c r="ALI82" s="876"/>
      <c r="ALJ82" s="876"/>
      <c r="ALK82" s="876"/>
      <c r="ALL82" s="876"/>
      <c r="ALM82" s="876"/>
      <c r="ALN82" s="876"/>
      <c r="ALO82" s="876"/>
      <c r="ALP82" s="876"/>
      <c r="ALQ82" s="876"/>
      <c r="ALR82" s="876"/>
      <c r="ALS82" s="876"/>
      <c r="ALT82" s="876"/>
      <c r="ALU82" s="876"/>
      <c r="ALV82" s="876"/>
      <c r="ALW82" s="876"/>
      <c r="ALX82" s="876"/>
      <c r="ALY82" s="876"/>
      <c r="ALZ82" s="876"/>
      <c r="AMA82" s="876"/>
      <c r="AMB82" s="876"/>
      <c r="AMC82" s="876"/>
      <c r="AMD82" s="876"/>
      <c r="AME82" s="876"/>
      <c r="AMF82" s="876"/>
      <c r="AMG82" s="876"/>
      <c r="AMH82" s="876"/>
      <c r="AMI82" s="876"/>
      <c r="AMJ82" s="876"/>
      <c r="AMK82" s="876"/>
      <c r="AML82" s="876"/>
      <c r="AMM82" s="876"/>
      <c r="AMN82" s="876"/>
      <c r="AMO82" s="876"/>
      <c r="AMP82" s="876"/>
      <c r="AMQ82" s="876"/>
      <c r="AMR82" s="876"/>
      <c r="AMS82" s="876"/>
      <c r="AMT82" s="876"/>
      <c r="AMU82" s="876"/>
      <c r="AMV82" s="876"/>
      <c r="AMW82" s="876"/>
      <c r="AMX82" s="876"/>
      <c r="AMY82" s="876"/>
      <c r="AMZ82" s="876"/>
      <c r="ANA82" s="876"/>
      <c r="ANB82" s="876"/>
      <c r="ANC82" s="876"/>
      <c r="AND82" s="876"/>
      <c r="ANE82" s="876"/>
      <c r="ANF82" s="876"/>
      <c r="ANG82" s="876"/>
      <c r="ANH82" s="876"/>
      <c r="ANI82" s="876"/>
      <c r="ANJ82" s="876"/>
      <c r="ANK82" s="876"/>
      <c r="ANL82" s="876"/>
      <c r="ANM82" s="876"/>
      <c r="ANN82" s="876"/>
      <c r="ANO82" s="876"/>
      <c r="ANP82" s="876"/>
      <c r="ANQ82" s="876"/>
      <c r="ANR82" s="876"/>
      <c r="ANS82" s="876"/>
      <c r="ANT82" s="876"/>
      <c r="ANU82" s="876"/>
      <c r="ANV82" s="876"/>
      <c r="ANW82" s="876"/>
      <c r="ANX82" s="876"/>
      <c r="ANY82" s="876"/>
      <c r="ANZ82" s="876"/>
      <c r="AOA82" s="876"/>
      <c r="AOB82" s="876"/>
      <c r="AOC82" s="876"/>
      <c r="AOD82" s="876"/>
      <c r="AOE82" s="876"/>
      <c r="AOF82" s="876"/>
      <c r="AOG82" s="876"/>
      <c r="AOH82" s="876"/>
      <c r="AOI82" s="876"/>
      <c r="AOJ82" s="876"/>
      <c r="AOK82" s="876"/>
      <c r="AOL82" s="876"/>
      <c r="AOM82" s="876"/>
      <c r="AON82" s="876"/>
      <c r="AOO82" s="876"/>
      <c r="AOP82" s="876"/>
      <c r="AOQ82" s="876"/>
      <c r="AOR82" s="876"/>
      <c r="AOS82" s="876"/>
      <c r="AOT82" s="876"/>
      <c r="AOU82" s="876"/>
      <c r="AOV82" s="876"/>
      <c r="AOW82" s="876"/>
      <c r="AOX82" s="876"/>
      <c r="AOY82" s="876"/>
      <c r="AOZ82" s="876"/>
      <c r="APA82" s="876"/>
      <c r="APB82" s="876"/>
      <c r="APC82" s="876"/>
      <c r="APD82" s="876"/>
      <c r="APE82" s="876"/>
      <c r="APF82" s="876"/>
      <c r="APG82" s="876"/>
      <c r="APH82" s="876"/>
      <c r="API82" s="876"/>
      <c r="APJ82" s="876"/>
      <c r="APK82" s="876"/>
      <c r="APL82" s="876"/>
      <c r="APM82" s="876"/>
      <c r="APN82" s="876"/>
      <c r="APO82" s="876"/>
      <c r="APP82" s="876"/>
      <c r="APQ82" s="876"/>
      <c r="APR82" s="876"/>
      <c r="APS82" s="876"/>
      <c r="APT82" s="876"/>
      <c r="APU82" s="876"/>
      <c r="APV82" s="876"/>
      <c r="APW82" s="876"/>
      <c r="APX82" s="876"/>
      <c r="APY82" s="876"/>
      <c r="APZ82" s="876"/>
      <c r="AQA82" s="876"/>
      <c r="AQB82" s="876"/>
      <c r="AQC82" s="876"/>
      <c r="AQD82" s="876"/>
      <c r="AQE82" s="876"/>
      <c r="AQF82" s="876"/>
      <c r="AQG82" s="876"/>
      <c r="AQH82" s="876"/>
      <c r="AQI82" s="876"/>
      <c r="AQJ82" s="876"/>
      <c r="AQK82" s="876"/>
      <c r="AQL82" s="876"/>
      <c r="AQM82" s="876"/>
      <c r="AQN82" s="876"/>
      <c r="AQO82" s="876"/>
      <c r="AQP82" s="876"/>
      <c r="AQQ82" s="876"/>
      <c r="AQR82" s="876"/>
      <c r="AQS82" s="876"/>
      <c r="AQT82" s="876"/>
      <c r="AQU82" s="876"/>
      <c r="AQV82" s="876"/>
      <c r="AQW82" s="876"/>
      <c r="AQX82" s="876"/>
      <c r="AQY82" s="876"/>
      <c r="AQZ82" s="876"/>
      <c r="ARA82" s="876"/>
      <c r="ARB82" s="876"/>
      <c r="ARC82" s="876"/>
      <c r="ARD82" s="876"/>
      <c r="ARE82" s="876"/>
      <c r="ARF82" s="876"/>
      <c r="ARG82" s="876"/>
      <c r="ARH82" s="876"/>
      <c r="ARI82" s="876"/>
      <c r="ARJ82" s="876"/>
      <c r="ARK82" s="876"/>
      <c r="ARL82" s="876"/>
      <c r="ARM82" s="876"/>
      <c r="ARN82" s="876"/>
      <c r="ARO82" s="876"/>
      <c r="ARP82" s="876"/>
      <c r="ARQ82" s="876"/>
      <c r="ARR82" s="876"/>
      <c r="ARS82" s="876"/>
      <c r="ART82" s="876"/>
      <c r="ARU82" s="876"/>
      <c r="ARV82" s="876"/>
      <c r="ARW82" s="876"/>
      <c r="ARX82" s="876"/>
      <c r="ARY82" s="876"/>
      <c r="ARZ82" s="876"/>
      <c r="ASA82" s="876"/>
      <c r="ASB82" s="876"/>
      <c r="ASC82" s="876"/>
      <c r="ASD82" s="876"/>
      <c r="ASE82" s="876"/>
      <c r="ASF82" s="876"/>
      <c r="ASG82" s="876"/>
      <c r="ASH82" s="876"/>
      <c r="ASI82" s="876"/>
      <c r="ASJ82" s="876"/>
      <c r="ASK82" s="876"/>
      <c r="ASL82" s="876"/>
      <c r="ASM82" s="876"/>
      <c r="ASN82" s="876"/>
      <c r="ASO82" s="876"/>
      <c r="ASP82" s="876"/>
      <c r="ASQ82" s="876"/>
      <c r="ASR82" s="876"/>
      <c r="ASS82" s="876"/>
      <c r="AST82" s="876"/>
      <c r="ASU82" s="876"/>
      <c r="ASV82" s="876"/>
      <c r="ASW82" s="876"/>
      <c r="ASX82" s="876"/>
      <c r="ASY82" s="876"/>
      <c r="ASZ82" s="876"/>
      <c r="ATA82" s="876"/>
      <c r="ATB82" s="876"/>
      <c r="ATC82" s="876"/>
      <c r="ATD82" s="876"/>
      <c r="ATE82" s="876"/>
      <c r="ATF82" s="876"/>
      <c r="ATG82" s="876"/>
      <c r="ATH82" s="876"/>
      <c r="ATI82" s="876"/>
      <c r="ATJ82" s="876"/>
      <c r="ATK82" s="876"/>
      <c r="ATL82" s="876"/>
      <c r="ATM82" s="876"/>
      <c r="ATN82" s="876"/>
      <c r="ATO82" s="876"/>
      <c r="ATP82" s="876"/>
      <c r="ATQ82" s="876"/>
      <c r="ATR82" s="876"/>
      <c r="ATS82" s="876"/>
      <c r="ATT82" s="876"/>
      <c r="ATU82" s="876"/>
      <c r="ATV82" s="876"/>
      <c r="ATW82" s="876"/>
      <c r="ATX82" s="876"/>
      <c r="ATY82" s="876"/>
      <c r="ATZ82" s="876"/>
      <c r="AUA82" s="876"/>
      <c r="AUB82" s="876"/>
      <c r="AUC82" s="876"/>
      <c r="AUD82" s="876"/>
      <c r="AUE82" s="876"/>
      <c r="AUF82" s="876"/>
      <c r="AUG82" s="876"/>
      <c r="AUH82" s="876"/>
      <c r="AUI82" s="876"/>
      <c r="AUJ82" s="876"/>
      <c r="AUK82" s="876"/>
      <c r="AUL82" s="876"/>
      <c r="AUM82" s="876"/>
      <c r="AUN82" s="876"/>
      <c r="AUO82" s="876"/>
      <c r="AUP82" s="876"/>
      <c r="AUQ82" s="876"/>
      <c r="AUR82" s="876"/>
      <c r="AUS82" s="876"/>
      <c r="AUT82" s="876"/>
      <c r="AUU82" s="876"/>
      <c r="AUV82" s="876"/>
      <c r="AUW82" s="876"/>
      <c r="AUX82" s="876"/>
      <c r="AUY82" s="876"/>
      <c r="AUZ82" s="876"/>
      <c r="AVA82" s="876"/>
      <c r="AVB82" s="876"/>
      <c r="AVC82" s="876"/>
      <c r="AVD82" s="876"/>
      <c r="AVE82" s="876"/>
      <c r="AVF82" s="876"/>
      <c r="AVG82" s="876"/>
      <c r="AVH82" s="876"/>
      <c r="AVI82" s="876"/>
      <c r="AVJ82" s="876"/>
      <c r="AVK82" s="876"/>
      <c r="AVL82" s="876"/>
      <c r="AVM82" s="876"/>
      <c r="AVN82" s="876"/>
      <c r="AVO82" s="876"/>
      <c r="AVP82" s="876"/>
      <c r="AVQ82" s="876"/>
      <c r="AVR82" s="876"/>
      <c r="AVS82" s="876"/>
      <c r="AVT82" s="876"/>
      <c r="AVU82" s="876"/>
      <c r="AVV82" s="876"/>
      <c r="AVW82" s="876"/>
      <c r="AVX82" s="876"/>
      <c r="AVY82" s="876"/>
      <c r="AVZ82" s="876"/>
      <c r="AWA82" s="876"/>
      <c r="AWB82" s="876"/>
      <c r="AWC82" s="876"/>
      <c r="AWD82" s="876"/>
      <c r="AWE82" s="876"/>
      <c r="AWF82" s="876"/>
      <c r="AWG82" s="876"/>
      <c r="AWH82" s="876"/>
      <c r="AWI82" s="876"/>
      <c r="AWJ82" s="876"/>
      <c r="AWK82" s="876"/>
      <c r="AWL82" s="876"/>
      <c r="AWM82" s="876"/>
      <c r="AWN82" s="876"/>
      <c r="AWO82" s="876"/>
      <c r="AWP82" s="876"/>
      <c r="AWQ82" s="876"/>
      <c r="AWR82" s="876"/>
      <c r="AWS82" s="876"/>
      <c r="AWT82" s="876"/>
      <c r="AWU82" s="876"/>
      <c r="AWV82" s="876"/>
      <c r="AWW82" s="876"/>
      <c r="AWX82" s="876"/>
      <c r="AWY82" s="876"/>
      <c r="AWZ82" s="876"/>
      <c r="AXA82" s="876"/>
      <c r="AXB82" s="876"/>
      <c r="AXC82" s="876"/>
      <c r="AXD82" s="876"/>
      <c r="AXE82" s="876"/>
      <c r="AXF82" s="876"/>
      <c r="AXG82" s="876"/>
      <c r="AXH82" s="876"/>
      <c r="AXI82" s="876"/>
      <c r="AXJ82" s="876"/>
      <c r="AXK82" s="876"/>
      <c r="AXL82" s="876"/>
      <c r="AXM82" s="876"/>
      <c r="AXN82" s="876"/>
      <c r="AXO82" s="876"/>
      <c r="AXP82" s="876"/>
      <c r="AXQ82" s="876"/>
      <c r="AXR82" s="876"/>
      <c r="AXS82" s="876"/>
      <c r="AXT82" s="876"/>
      <c r="AXU82" s="876"/>
      <c r="AXV82" s="876"/>
      <c r="AXW82" s="876"/>
      <c r="AXX82" s="876"/>
      <c r="AXY82" s="876"/>
      <c r="AXZ82" s="876"/>
      <c r="AYA82" s="876"/>
      <c r="AYB82" s="876"/>
      <c r="AYC82" s="876"/>
      <c r="AYD82" s="876"/>
      <c r="AYE82" s="876"/>
      <c r="AYF82" s="876"/>
      <c r="AYG82" s="876"/>
      <c r="AYH82" s="876"/>
      <c r="AYI82" s="876"/>
      <c r="AYJ82" s="876"/>
      <c r="AYK82" s="876"/>
      <c r="AYL82" s="876"/>
      <c r="AYM82" s="876"/>
      <c r="AYN82" s="876"/>
      <c r="AYO82" s="876"/>
      <c r="AYP82" s="876"/>
      <c r="AYQ82" s="876"/>
      <c r="AYR82" s="876"/>
      <c r="AYS82" s="876"/>
      <c r="AYT82" s="876"/>
      <c r="AYU82" s="876"/>
      <c r="AYV82" s="876"/>
      <c r="AYW82" s="876"/>
      <c r="AYX82" s="876"/>
      <c r="AYY82" s="876"/>
      <c r="AYZ82" s="876"/>
      <c r="AZA82" s="876"/>
      <c r="AZB82" s="876"/>
      <c r="AZC82" s="876"/>
      <c r="AZD82" s="876"/>
      <c r="AZE82" s="876"/>
      <c r="AZF82" s="876"/>
      <c r="AZG82" s="876"/>
      <c r="AZH82" s="876"/>
      <c r="AZI82" s="876"/>
      <c r="AZJ82" s="876"/>
      <c r="AZK82" s="876"/>
      <c r="AZL82" s="876"/>
      <c r="AZM82" s="876"/>
      <c r="AZN82" s="876"/>
      <c r="AZO82" s="876"/>
      <c r="AZP82" s="876"/>
      <c r="AZQ82" s="876"/>
      <c r="AZR82" s="876"/>
      <c r="AZS82" s="876"/>
      <c r="AZT82" s="876"/>
      <c r="AZU82" s="876"/>
      <c r="AZV82" s="876"/>
      <c r="AZW82" s="876"/>
      <c r="AZX82" s="876"/>
      <c r="AZY82" s="876"/>
      <c r="AZZ82" s="876"/>
      <c r="BAA82" s="876"/>
      <c r="BAB82" s="876"/>
      <c r="BAC82" s="876"/>
      <c r="BAD82" s="876"/>
      <c r="BAE82" s="876"/>
      <c r="BAF82" s="876"/>
      <c r="BAG82" s="876"/>
      <c r="BAH82" s="876"/>
      <c r="BAI82" s="876"/>
      <c r="BAJ82" s="876"/>
      <c r="BAK82" s="876"/>
      <c r="BAL82" s="876"/>
      <c r="BAM82" s="876"/>
      <c r="BAN82" s="876"/>
      <c r="BAO82" s="876"/>
      <c r="BAP82" s="876"/>
      <c r="BAQ82" s="876"/>
      <c r="BAR82" s="876"/>
      <c r="BAS82" s="876"/>
      <c r="BAT82" s="876"/>
      <c r="BAU82" s="876"/>
      <c r="BAV82" s="876"/>
      <c r="BAW82" s="876"/>
      <c r="BAX82" s="876"/>
      <c r="BAY82" s="876"/>
      <c r="BAZ82" s="876"/>
      <c r="BBA82" s="876"/>
      <c r="BBB82" s="876"/>
      <c r="BBC82" s="876"/>
      <c r="BBD82" s="876"/>
      <c r="BBE82" s="876"/>
      <c r="BBF82" s="876"/>
      <c r="BBG82" s="876"/>
      <c r="BBH82" s="876"/>
      <c r="BBI82" s="876"/>
      <c r="BBJ82" s="876"/>
      <c r="BBK82" s="876"/>
      <c r="BBL82" s="876"/>
      <c r="BBM82" s="876"/>
      <c r="BBN82" s="876"/>
      <c r="BBO82" s="876"/>
      <c r="BBP82" s="876"/>
      <c r="BBQ82" s="876"/>
      <c r="BBR82" s="876"/>
      <c r="BBS82" s="876"/>
      <c r="BBT82" s="876"/>
      <c r="BBU82" s="876"/>
      <c r="BBV82" s="876"/>
      <c r="BBW82" s="876"/>
      <c r="BBX82" s="876"/>
      <c r="BBY82" s="876"/>
      <c r="BBZ82" s="876"/>
      <c r="BCA82" s="876"/>
      <c r="BCB82" s="876"/>
      <c r="BCC82" s="876"/>
      <c r="BCD82" s="876"/>
      <c r="BCE82" s="876"/>
      <c r="BCF82" s="876"/>
      <c r="BCG82" s="876"/>
      <c r="BCH82" s="876"/>
      <c r="BCI82" s="876"/>
      <c r="BCJ82" s="876"/>
      <c r="BCK82" s="876"/>
      <c r="BCL82" s="876"/>
      <c r="BCM82" s="876"/>
      <c r="BCN82" s="876"/>
      <c r="BCO82" s="876"/>
      <c r="BCP82" s="876"/>
      <c r="BCQ82" s="876"/>
      <c r="BCR82" s="876"/>
      <c r="BCS82" s="876"/>
      <c r="BCT82" s="876"/>
      <c r="BCU82" s="876"/>
      <c r="BCV82" s="876"/>
      <c r="BCW82" s="876"/>
      <c r="BCX82" s="876"/>
      <c r="BCY82" s="876"/>
      <c r="BCZ82" s="876"/>
      <c r="BDA82" s="876"/>
      <c r="BDB82" s="876"/>
      <c r="BDC82" s="876"/>
      <c r="BDD82" s="876"/>
      <c r="BDE82" s="876"/>
      <c r="BDF82" s="876"/>
      <c r="BDG82" s="876"/>
      <c r="BDH82" s="876"/>
      <c r="BDI82" s="876"/>
      <c r="BDJ82" s="876"/>
      <c r="BDK82" s="876"/>
      <c r="BDL82" s="876"/>
      <c r="BDM82" s="876"/>
      <c r="BDN82" s="876"/>
      <c r="BDO82" s="876"/>
      <c r="BDP82" s="876"/>
      <c r="BDQ82" s="876"/>
      <c r="BDR82" s="876"/>
      <c r="BDS82" s="876"/>
      <c r="BDT82" s="876"/>
      <c r="BDU82" s="876"/>
      <c r="BDV82" s="876"/>
      <c r="BDW82" s="876"/>
      <c r="BDX82" s="876"/>
      <c r="BDY82" s="876"/>
      <c r="BDZ82" s="876"/>
      <c r="BEA82" s="876"/>
      <c r="BEB82" s="876"/>
      <c r="BEC82" s="876"/>
      <c r="BED82" s="876"/>
      <c r="BEE82" s="876"/>
      <c r="BEF82" s="876"/>
      <c r="BEG82" s="876"/>
      <c r="BEH82" s="876"/>
      <c r="BEI82" s="876"/>
      <c r="BEJ82" s="876"/>
      <c r="BEK82" s="876"/>
      <c r="BEL82" s="876"/>
      <c r="BEM82" s="876"/>
      <c r="BEN82" s="876"/>
      <c r="BEO82" s="876"/>
      <c r="BEP82" s="876"/>
      <c r="BEQ82" s="876"/>
      <c r="BER82" s="876"/>
      <c r="BES82" s="876"/>
      <c r="BET82" s="876"/>
      <c r="BEU82" s="876"/>
      <c r="BEV82" s="876"/>
      <c r="BEW82" s="876"/>
      <c r="BEX82" s="876"/>
      <c r="BEY82" s="876"/>
      <c r="BEZ82" s="876"/>
      <c r="BFA82" s="876"/>
      <c r="BFB82" s="876"/>
      <c r="BFC82" s="876"/>
      <c r="BFD82" s="876"/>
      <c r="BFE82" s="876"/>
      <c r="BFF82" s="876"/>
      <c r="BFG82" s="876"/>
      <c r="BFH82" s="876"/>
      <c r="BFI82" s="876"/>
      <c r="BFJ82" s="876"/>
      <c r="BFK82" s="876"/>
      <c r="BFL82" s="876"/>
      <c r="BFM82" s="876"/>
      <c r="BFN82" s="876"/>
      <c r="BFO82" s="876"/>
      <c r="BFP82" s="876"/>
      <c r="BFQ82" s="876"/>
      <c r="BFR82" s="876"/>
      <c r="BFS82" s="876"/>
      <c r="BFT82" s="876"/>
      <c r="BFU82" s="876"/>
      <c r="BFV82" s="876"/>
      <c r="BFW82" s="876"/>
      <c r="BFX82" s="876"/>
      <c r="BFY82" s="876"/>
      <c r="BFZ82" s="876"/>
      <c r="BGA82" s="876"/>
      <c r="BGB82" s="876"/>
      <c r="BGC82" s="876"/>
      <c r="BGD82" s="876"/>
      <c r="BGE82" s="876"/>
      <c r="BGF82" s="876"/>
      <c r="BGG82" s="876"/>
      <c r="BGH82" s="876"/>
      <c r="BGI82" s="876"/>
      <c r="BGJ82" s="876"/>
      <c r="BGK82" s="876"/>
      <c r="BGL82" s="876"/>
      <c r="BGM82" s="876"/>
      <c r="BGN82" s="876"/>
      <c r="BGO82" s="876"/>
      <c r="BGP82" s="876"/>
      <c r="BGQ82" s="876"/>
      <c r="BGR82" s="876"/>
      <c r="BGS82" s="876"/>
      <c r="BGT82" s="876"/>
      <c r="BGU82" s="876"/>
      <c r="BGV82" s="876"/>
      <c r="BGW82" s="876"/>
      <c r="BGX82" s="876"/>
      <c r="BGY82" s="876"/>
      <c r="BGZ82" s="876"/>
      <c r="BHA82" s="876"/>
      <c r="BHB82" s="876"/>
      <c r="BHC82" s="876"/>
      <c r="BHD82" s="876"/>
      <c r="BHE82" s="876"/>
      <c r="BHF82" s="876"/>
      <c r="BHG82" s="876"/>
      <c r="BHH82" s="876"/>
      <c r="BHI82" s="876"/>
      <c r="BHJ82" s="876"/>
      <c r="BHK82" s="876"/>
      <c r="BHL82" s="876"/>
      <c r="BHM82" s="876"/>
      <c r="BHN82" s="876"/>
      <c r="BHO82" s="876"/>
      <c r="BHP82" s="876"/>
      <c r="BHQ82" s="876"/>
      <c r="BHR82" s="876"/>
      <c r="BHS82" s="876"/>
      <c r="BHT82" s="876"/>
      <c r="BHU82" s="876"/>
      <c r="BHV82" s="876"/>
      <c r="BHW82" s="876"/>
      <c r="BHX82" s="876"/>
      <c r="BHY82" s="876"/>
      <c r="BHZ82" s="876"/>
      <c r="BIA82" s="876"/>
      <c r="BIB82" s="876"/>
      <c r="BIC82" s="876"/>
      <c r="BID82" s="876"/>
      <c r="BIE82" s="876"/>
      <c r="BIF82" s="876"/>
      <c r="BIG82" s="876"/>
      <c r="BIH82" s="876"/>
      <c r="BII82" s="876"/>
      <c r="BIJ82" s="876"/>
      <c r="BIK82" s="876"/>
      <c r="BIL82" s="876"/>
      <c r="BIM82" s="876"/>
      <c r="BIN82" s="876"/>
      <c r="BIO82" s="876"/>
      <c r="BIP82" s="876"/>
      <c r="BIQ82" s="876"/>
      <c r="BIR82" s="876"/>
      <c r="BIS82" s="876"/>
      <c r="BIT82" s="876"/>
      <c r="BIU82" s="876"/>
      <c r="BIV82" s="876"/>
      <c r="BIW82" s="876"/>
      <c r="BIX82" s="876"/>
      <c r="BIY82" s="876"/>
      <c r="BIZ82" s="876"/>
      <c r="BJA82" s="876"/>
      <c r="BJB82" s="876"/>
      <c r="BJC82" s="876"/>
      <c r="BJD82" s="876"/>
      <c r="BJE82" s="876"/>
      <c r="BJF82" s="876"/>
      <c r="BJG82" s="876"/>
      <c r="BJH82" s="876"/>
      <c r="BJI82" s="876"/>
      <c r="BJJ82" s="876"/>
      <c r="BJK82" s="876"/>
      <c r="BJL82" s="876"/>
      <c r="BJM82" s="876"/>
      <c r="BJN82" s="876"/>
      <c r="BJO82" s="876"/>
      <c r="BJP82" s="876"/>
      <c r="BJQ82" s="876"/>
      <c r="BJR82" s="876"/>
      <c r="BJS82" s="876"/>
      <c r="BJT82" s="876"/>
      <c r="BJU82" s="876"/>
      <c r="BJV82" s="876"/>
      <c r="BJW82" s="876"/>
      <c r="BJX82" s="876"/>
      <c r="BJY82" s="876"/>
      <c r="BJZ82" s="876"/>
      <c r="BKA82" s="876"/>
      <c r="BKB82" s="876"/>
      <c r="BKC82" s="876"/>
      <c r="BKD82" s="876"/>
      <c r="BKE82" s="876"/>
      <c r="BKF82" s="876"/>
      <c r="BKG82" s="876"/>
      <c r="BKH82" s="876"/>
      <c r="BKI82" s="876"/>
      <c r="BKJ82" s="876"/>
      <c r="BKK82" s="876"/>
      <c r="BKL82" s="876"/>
      <c r="BKM82" s="876"/>
      <c r="BKN82" s="876"/>
      <c r="BKO82" s="876"/>
      <c r="BKP82" s="876"/>
      <c r="BKQ82" s="876"/>
      <c r="BKR82" s="876"/>
      <c r="BKS82" s="876"/>
      <c r="BKT82" s="876"/>
      <c r="BKU82" s="876"/>
      <c r="BKV82" s="876"/>
      <c r="BKW82" s="876"/>
      <c r="BKX82" s="876"/>
      <c r="BKY82" s="876"/>
      <c r="BKZ82" s="876"/>
      <c r="BLA82" s="876"/>
      <c r="BLB82" s="876"/>
      <c r="BLC82" s="876"/>
      <c r="BLD82" s="876"/>
      <c r="BLE82" s="876"/>
      <c r="BLF82" s="876"/>
      <c r="BLG82" s="876"/>
      <c r="BLH82" s="876"/>
      <c r="BLI82" s="876"/>
      <c r="BLJ82" s="876"/>
      <c r="BLK82" s="876"/>
      <c r="BLL82" s="876"/>
      <c r="BLM82" s="876"/>
      <c r="BLN82" s="876"/>
      <c r="BLO82" s="876"/>
      <c r="BLP82" s="876"/>
      <c r="BLQ82" s="876"/>
      <c r="BLR82" s="876"/>
      <c r="BLS82" s="876"/>
      <c r="BLT82" s="876"/>
      <c r="BLU82" s="876"/>
      <c r="BLV82" s="876"/>
      <c r="BLW82" s="876"/>
      <c r="BLX82" s="876"/>
      <c r="BLY82" s="876"/>
      <c r="BLZ82" s="876"/>
      <c r="BMA82" s="876"/>
      <c r="BMB82" s="876"/>
      <c r="BMC82" s="876"/>
      <c r="BMD82" s="876"/>
      <c r="BME82" s="876"/>
      <c r="BMF82" s="876"/>
      <c r="BMG82" s="876"/>
      <c r="BMH82" s="876"/>
      <c r="BMI82" s="876"/>
      <c r="BMJ82" s="876"/>
      <c r="BMK82" s="876"/>
      <c r="BML82" s="876"/>
      <c r="BMM82" s="876"/>
      <c r="BMN82" s="876"/>
      <c r="BMO82" s="876"/>
      <c r="BMP82" s="876"/>
      <c r="BMQ82" s="876"/>
      <c r="BMR82" s="876"/>
      <c r="BMS82" s="876"/>
      <c r="BMT82" s="876"/>
      <c r="BMU82" s="876"/>
      <c r="BMV82" s="876"/>
      <c r="BMW82" s="876"/>
      <c r="BMX82" s="876"/>
      <c r="BMY82" s="876"/>
      <c r="BMZ82" s="876"/>
      <c r="BNA82" s="876"/>
      <c r="BNB82" s="876"/>
      <c r="BNC82" s="876"/>
      <c r="BND82" s="876"/>
      <c r="BNE82" s="876"/>
      <c r="BNF82" s="876"/>
      <c r="BNG82" s="876"/>
      <c r="BNH82" s="876"/>
      <c r="BNI82" s="876"/>
      <c r="BNJ82" s="876"/>
      <c r="BNK82" s="876"/>
      <c r="BNL82" s="876"/>
      <c r="BNM82" s="876"/>
      <c r="BNN82" s="876"/>
      <c r="BNO82" s="876"/>
      <c r="BNP82" s="876"/>
      <c r="BNQ82" s="876"/>
      <c r="BNR82" s="876"/>
      <c r="BNS82" s="876"/>
      <c r="BNT82" s="876"/>
      <c r="BNU82" s="876"/>
      <c r="BNV82" s="876"/>
      <c r="BNW82" s="876"/>
      <c r="BNX82" s="876"/>
      <c r="BNY82" s="876"/>
      <c r="BNZ82" s="876"/>
      <c r="BOA82" s="876"/>
      <c r="BOB82" s="876"/>
      <c r="BOC82" s="876"/>
      <c r="BOD82" s="876"/>
      <c r="BOE82" s="876"/>
      <c r="BOF82" s="876"/>
      <c r="BOG82" s="876"/>
      <c r="BOH82" s="876"/>
      <c r="BOI82" s="876"/>
      <c r="BOJ82" s="876"/>
      <c r="BOK82" s="876"/>
      <c r="BOL82" s="876"/>
      <c r="BOM82" s="876"/>
      <c r="BON82" s="876"/>
      <c r="BOO82" s="876"/>
      <c r="BOP82" s="876"/>
      <c r="BOQ82" s="876"/>
      <c r="BOR82" s="876"/>
      <c r="BOS82" s="876"/>
      <c r="BOT82" s="876"/>
      <c r="BOU82" s="876"/>
      <c r="BOV82" s="876"/>
      <c r="BOW82" s="876"/>
      <c r="BOX82" s="876"/>
      <c r="BOY82" s="876"/>
      <c r="BOZ82" s="876"/>
      <c r="BPA82" s="876"/>
      <c r="BPB82" s="876"/>
      <c r="BPC82" s="876"/>
      <c r="BPD82" s="876"/>
      <c r="BPE82" s="876"/>
      <c r="BPF82" s="876"/>
      <c r="BPG82" s="876"/>
      <c r="BPH82" s="876"/>
      <c r="BPI82" s="876"/>
      <c r="BPJ82" s="876"/>
      <c r="BPK82" s="876"/>
      <c r="BPL82" s="876"/>
      <c r="BPM82" s="876"/>
      <c r="BPN82" s="876"/>
      <c r="BPO82" s="876"/>
      <c r="BPP82" s="876"/>
      <c r="BPQ82" s="876"/>
      <c r="BPR82" s="876"/>
      <c r="BPS82" s="876"/>
      <c r="BPT82" s="876"/>
      <c r="BPU82" s="876"/>
      <c r="BPV82" s="876"/>
      <c r="BPW82" s="876"/>
      <c r="BPX82" s="876"/>
      <c r="BPY82" s="876"/>
      <c r="BPZ82" s="876"/>
      <c r="BQA82" s="876"/>
      <c r="BQB82" s="876"/>
      <c r="BQC82" s="876"/>
      <c r="BQD82" s="876"/>
      <c r="BQE82" s="876"/>
      <c r="BQF82" s="876"/>
      <c r="BQG82" s="876"/>
      <c r="BQH82" s="876"/>
      <c r="BQI82" s="876"/>
      <c r="BQJ82" s="876"/>
      <c r="BQK82" s="876"/>
      <c r="BQL82" s="876"/>
      <c r="BQM82" s="876"/>
      <c r="BQN82" s="876"/>
      <c r="BQO82" s="876"/>
      <c r="BQP82" s="876"/>
      <c r="BQQ82" s="876"/>
      <c r="BQR82" s="876"/>
      <c r="BQS82" s="876"/>
      <c r="BQT82" s="876"/>
      <c r="BQU82" s="876"/>
      <c r="BQV82" s="876"/>
      <c r="BQW82" s="876"/>
      <c r="BQX82" s="876"/>
      <c r="BQY82" s="876"/>
      <c r="BQZ82" s="876"/>
      <c r="BRA82" s="876"/>
      <c r="BRB82" s="876"/>
      <c r="BRC82" s="876"/>
      <c r="BRD82" s="876"/>
      <c r="BRE82" s="876"/>
      <c r="BRF82" s="876"/>
      <c r="BRG82" s="876"/>
      <c r="BRH82" s="876"/>
      <c r="BRI82" s="876"/>
      <c r="BRJ82" s="876"/>
      <c r="BRK82" s="876"/>
      <c r="BRL82" s="876"/>
      <c r="BRM82" s="876"/>
      <c r="BRN82" s="876"/>
      <c r="BRO82" s="876"/>
      <c r="BRP82" s="876"/>
      <c r="BRQ82" s="876"/>
      <c r="BRR82" s="876"/>
      <c r="BRS82" s="876"/>
      <c r="BRT82" s="876"/>
      <c r="BRU82" s="876"/>
      <c r="BRV82" s="876"/>
      <c r="BRW82" s="876"/>
      <c r="BRX82" s="876"/>
      <c r="BRY82" s="876"/>
      <c r="BRZ82" s="876"/>
      <c r="BSA82" s="876"/>
      <c r="BSB82" s="876"/>
      <c r="BSC82" s="876"/>
      <c r="BSD82" s="876"/>
      <c r="BSE82" s="876"/>
      <c r="BSF82" s="876"/>
      <c r="BSG82" s="876"/>
      <c r="BSH82" s="876"/>
      <c r="BSI82" s="876"/>
      <c r="BSJ82" s="876"/>
      <c r="BSK82" s="876"/>
      <c r="BSL82" s="876"/>
      <c r="BSM82" s="876"/>
      <c r="BSN82" s="876"/>
      <c r="BSO82" s="876"/>
      <c r="BSP82" s="876"/>
      <c r="BSQ82" s="876"/>
      <c r="BSR82" s="876"/>
      <c r="BSS82" s="876"/>
      <c r="BST82" s="876"/>
      <c r="BSU82" s="876"/>
      <c r="BSV82" s="876"/>
      <c r="BSW82" s="876"/>
      <c r="BSX82" s="876"/>
      <c r="BSY82" s="876"/>
      <c r="BSZ82" s="876"/>
      <c r="BTA82" s="876"/>
      <c r="BTB82" s="876"/>
      <c r="BTC82" s="876"/>
      <c r="BTD82" s="876"/>
      <c r="BTE82" s="876"/>
      <c r="BTF82" s="876"/>
      <c r="BTG82" s="876"/>
      <c r="BTH82" s="876"/>
      <c r="BTI82" s="876"/>
      <c r="BTJ82" s="876"/>
      <c r="BTK82" s="876"/>
      <c r="BTL82" s="876"/>
      <c r="BTM82" s="876"/>
      <c r="BTN82" s="876"/>
      <c r="BTO82" s="876"/>
      <c r="BTP82" s="876"/>
      <c r="BTQ82" s="876"/>
      <c r="BTR82" s="876"/>
      <c r="BTS82" s="876"/>
      <c r="BTT82" s="876"/>
      <c r="BTU82" s="876"/>
      <c r="BTV82" s="876"/>
      <c r="BTW82" s="876"/>
      <c r="BTX82" s="876"/>
      <c r="BTY82" s="876"/>
      <c r="BTZ82" s="876"/>
      <c r="BUA82" s="876"/>
      <c r="BUB82" s="876"/>
      <c r="BUC82" s="876"/>
      <c r="BUD82" s="876"/>
      <c r="BUE82" s="876"/>
      <c r="BUF82" s="876"/>
      <c r="BUG82" s="876"/>
      <c r="BUH82" s="876"/>
      <c r="BUI82" s="876"/>
      <c r="BUJ82" s="876"/>
      <c r="BUK82" s="876"/>
      <c r="BUL82" s="876"/>
      <c r="BUM82" s="876"/>
      <c r="BUN82" s="876"/>
      <c r="BUO82" s="876"/>
      <c r="BUP82" s="876"/>
      <c r="BUQ82" s="876"/>
      <c r="BUR82" s="876"/>
      <c r="BUS82" s="876"/>
      <c r="BUT82" s="876"/>
      <c r="BUU82" s="876"/>
      <c r="BUV82" s="876"/>
      <c r="BUW82" s="876"/>
      <c r="BUX82" s="876"/>
      <c r="BUY82" s="876"/>
      <c r="BUZ82" s="876"/>
      <c r="BVA82" s="876"/>
      <c r="BVB82" s="876"/>
      <c r="BVC82" s="876"/>
      <c r="BVD82" s="876"/>
      <c r="BVE82" s="876"/>
      <c r="BVF82" s="876"/>
      <c r="BVG82" s="876"/>
      <c r="BVH82" s="876"/>
      <c r="BVI82" s="876"/>
      <c r="BVJ82" s="876"/>
      <c r="BVK82" s="876"/>
      <c r="BVL82" s="876"/>
      <c r="BVM82" s="876"/>
      <c r="BVN82" s="876"/>
      <c r="BVO82" s="876"/>
      <c r="BVP82" s="876"/>
      <c r="BVQ82" s="876"/>
      <c r="BVR82" s="876"/>
      <c r="BVS82" s="876"/>
      <c r="BVT82" s="876"/>
      <c r="BVU82" s="876"/>
      <c r="BVV82" s="876"/>
      <c r="BVW82" s="876"/>
      <c r="BVX82" s="876"/>
      <c r="BVY82" s="876"/>
      <c r="BVZ82" s="876"/>
      <c r="BWA82" s="876"/>
      <c r="BWB82" s="876"/>
      <c r="BWC82" s="876"/>
      <c r="BWD82" s="876"/>
      <c r="BWE82" s="876"/>
      <c r="BWF82" s="876"/>
      <c r="BWG82" s="876"/>
      <c r="BWH82" s="876"/>
      <c r="BWI82" s="876"/>
      <c r="BWJ82" s="876"/>
      <c r="BWK82" s="876"/>
      <c r="BWL82" s="876"/>
      <c r="BWM82" s="876"/>
      <c r="BWN82" s="876"/>
      <c r="BWO82" s="876"/>
      <c r="BWP82" s="876"/>
      <c r="BWQ82" s="876"/>
      <c r="BWR82" s="876"/>
      <c r="BWS82" s="876"/>
      <c r="BWT82" s="876"/>
      <c r="BWU82" s="876"/>
      <c r="BWV82" s="876"/>
      <c r="BWW82" s="876"/>
      <c r="BWX82" s="876"/>
      <c r="BWY82" s="876"/>
      <c r="BWZ82" s="876"/>
      <c r="BXA82" s="876"/>
      <c r="BXB82" s="876"/>
      <c r="BXC82" s="876"/>
      <c r="BXD82" s="876"/>
      <c r="BXE82" s="876"/>
      <c r="BXF82" s="876"/>
      <c r="BXG82" s="876"/>
      <c r="BXH82" s="876"/>
      <c r="BXI82" s="876"/>
      <c r="BXJ82" s="876"/>
      <c r="BXK82" s="876"/>
      <c r="BXL82" s="876"/>
      <c r="BXM82" s="876"/>
      <c r="BXN82" s="876"/>
      <c r="BXO82" s="876"/>
      <c r="BXP82" s="876"/>
      <c r="BXQ82" s="876"/>
      <c r="BXR82" s="876"/>
      <c r="BXS82" s="876"/>
      <c r="BXT82" s="876"/>
      <c r="BXU82" s="876"/>
      <c r="BXV82" s="876"/>
      <c r="BXW82" s="876"/>
      <c r="BXX82" s="876"/>
      <c r="BXY82" s="876"/>
      <c r="BXZ82" s="876"/>
      <c r="BYA82" s="876"/>
      <c r="BYB82" s="876"/>
      <c r="BYC82" s="876"/>
      <c r="BYD82" s="876"/>
      <c r="BYE82" s="876"/>
      <c r="BYF82" s="876"/>
      <c r="BYG82" s="876"/>
      <c r="BYH82" s="876"/>
      <c r="BYI82" s="876"/>
      <c r="BYJ82" s="876"/>
      <c r="BYK82" s="876"/>
      <c r="BYL82" s="876"/>
      <c r="BYM82" s="876"/>
      <c r="BYN82" s="876"/>
      <c r="BYO82" s="876"/>
      <c r="BYP82" s="876"/>
      <c r="BYQ82" s="876"/>
      <c r="BYR82" s="876"/>
      <c r="BYS82" s="876"/>
      <c r="BYT82" s="876"/>
      <c r="BYU82" s="876"/>
      <c r="BYV82" s="876"/>
      <c r="BYW82" s="876"/>
      <c r="BYX82" s="876"/>
      <c r="BYY82" s="876"/>
      <c r="BYZ82" s="876"/>
      <c r="BZA82" s="876"/>
      <c r="BZB82" s="876"/>
      <c r="BZC82" s="876"/>
      <c r="BZD82" s="876"/>
      <c r="BZE82" s="876"/>
      <c r="BZF82" s="876"/>
      <c r="BZG82" s="876"/>
      <c r="BZH82" s="876"/>
      <c r="BZI82" s="876"/>
      <c r="BZJ82" s="876"/>
      <c r="BZK82" s="876"/>
      <c r="BZL82" s="876"/>
      <c r="BZM82" s="876"/>
      <c r="BZN82" s="876"/>
      <c r="BZO82" s="876"/>
      <c r="BZP82" s="876"/>
      <c r="BZQ82" s="876"/>
      <c r="BZR82" s="876"/>
      <c r="BZS82" s="876"/>
      <c r="BZT82" s="876"/>
      <c r="BZU82" s="876"/>
      <c r="BZV82" s="876"/>
      <c r="BZW82" s="876"/>
      <c r="BZX82" s="876"/>
      <c r="BZY82" s="876"/>
      <c r="BZZ82" s="876"/>
      <c r="CAA82" s="876"/>
      <c r="CAB82" s="876"/>
      <c r="CAC82" s="876"/>
      <c r="CAD82" s="876"/>
      <c r="CAE82" s="876"/>
      <c r="CAF82" s="876"/>
      <c r="CAG82" s="876"/>
      <c r="CAH82" s="876"/>
      <c r="CAI82" s="876"/>
      <c r="CAJ82" s="876"/>
      <c r="CAK82" s="876"/>
      <c r="CAL82" s="876"/>
      <c r="CAM82" s="876"/>
      <c r="CAN82" s="876"/>
      <c r="CAO82" s="876"/>
      <c r="CAP82" s="876"/>
      <c r="CAQ82" s="876"/>
      <c r="CAR82" s="876"/>
      <c r="CAS82" s="876"/>
      <c r="CAT82" s="876"/>
      <c r="CAU82" s="876"/>
      <c r="CAV82" s="876"/>
      <c r="CAW82" s="876"/>
      <c r="CAX82" s="876"/>
      <c r="CAY82" s="876"/>
      <c r="CAZ82" s="876"/>
      <c r="CBA82" s="876"/>
      <c r="CBB82" s="876"/>
      <c r="CBC82" s="876"/>
      <c r="CBD82" s="876"/>
      <c r="CBE82" s="876"/>
      <c r="CBF82" s="876"/>
      <c r="CBG82" s="876"/>
      <c r="CBH82" s="876"/>
      <c r="CBI82" s="876"/>
      <c r="CBJ82" s="876"/>
      <c r="CBK82" s="876"/>
      <c r="CBL82" s="876"/>
      <c r="CBM82" s="876"/>
      <c r="CBN82" s="876"/>
      <c r="CBO82" s="876"/>
      <c r="CBP82" s="876"/>
      <c r="CBQ82" s="876"/>
      <c r="CBR82" s="876"/>
      <c r="CBS82" s="876"/>
      <c r="CBT82" s="876"/>
      <c r="CBU82" s="876"/>
      <c r="CBV82" s="876"/>
      <c r="CBW82" s="876"/>
      <c r="CBX82" s="876"/>
      <c r="CBY82" s="876"/>
      <c r="CBZ82" s="876"/>
      <c r="CCA82" s="876"/>
      <c r="CCB82" s="876"/>
      <c r="CCC82" s="876"/>
      <c r="CCD82" s="876"/>
      <c r="CCE82" s="876"/>
      <c r="CCF82" s="876"/>
      <c r="CCG82" s="876"/>
      <c r="CCH82" s="876"/>
      <c r="CCI82" s="876"/>
      <c r="CCJ82" s="876"/>
      <c r="CCK82" s="876"/>
      <c r="CCL82" s="876"/>
      <c r="CCM82" s="876"/>
      <c r="CCN82" s="876"/>
      <c r="CCO82" s="876"/>
      <c r="CCP82" s="876"/>
      <c r="CCQ82" s="876"/>
      <c r="CCR82" s="876"/>
      <c r="CCS82" s="876"/>
      <c r="CCT82" s="876"/>
      <c r="CCU82" s="876"/>
      <c r="CCV82" s="876"/>
      <c r="CCW82" s="876"/>
      <c r="CCX82" s="876"/>
      <c r="CCY82" s="876"/>
      <c r="CCZ82" s="876"/>
      <c r="CDA82" s="876"/>
      <c r="CDB82" s="876"/>
      <c r="CDC82" s="876"/>
      <c r="CDD82" s="876"/>
      <c r="CDE82" s="876"/>
      <c r="CDF82" s="876"/>
      <c r="CDG82" s="876"/>
      <c r="CDH82" s="876"/>
      <c r="CDI82" s="876"/>
      <c r="CDJ82" s="876"/>
      <c r="CDK82" s="876"/>
      <c r="CDL82" s="876"/>
      <c r="CDM82" s="876"/>
      <c r="CDN82" s="876"/>
      <c r="CDO82" s="876"/>
      <c r="CDP82" s="876"/>
      <c r="CDQ82" s="876"/>
      <c r="CDR82" s="876"/>
      <c r="CDS82" s="876"/>
      <c r="CDT82" s="876"/>
      <c r="CDU82" s="876"/>
      <c r="CDV82" s="876"/>
      <c r="CDW82" s="876"/>
      <c r="CDX82" s="876"/>
      <c r="CDY82" s="876"/>
      <c r="CDZ82" s="876"/>
      <c r="CEA82" s="876"/>
      <c r="CEB82" s="876"/>
      <c r="CEC82" s="876"/>
      <c r="CED82" s="876"/>
      <c r="CEE82" s="876"/>
      <c r="CEF82" s="876"/>
      <c r="CEG82" s="876"/>
      <c r="CEH82" s="876"/>
      <c r="CEI82" s="876"/>
      <c r="CEJ82" s="876"/>
      <c r="CEK82" s="876"/>
      <c r="CEL82" s="876"/>
      <c r="CEM82" s="876"/>
      <c r="CEN82" s="876"/>
      <c r="CEO82" s="876"/>
      <c r="CEP82" s="876"/>
      <c r="CEQ82" s="876"/>
      <c r="CER82" s="876"/>
      <c r="CES82" s="876"/>
      <c r="CET82" s="876"/>
      <c r="CEU82" s="876"/>
      <c r="CEV82" s="876"/>
      <c r="CEW82" s="876"/>
      <c r="CEX82" s="876"/>
      <c r="CEY82" s="876"/>
      <c r="CEZ82" s="876"/>
      <c r="CFA82" s="876"/>
      <c r="CFB82" s="876"/>
      <c r="CFC82" s="876"/>
      <c r="CFD82" s="876"/>
      <c r="CFE82" s="876"/>
      <c r="CFF82" s="876"/>
      <c r="CFG82" s="876"/>
      <c r="CFH82" s="876"/>
      <c r="CFI82" s="876"/>
      <c r="CFJ82" s="876"/>
      <c r="CFK82" s="876"/>
      <c r="CFL82" s="876"/>
      <c r="CFM82" s="876"/>
      <c r="CFN82" s="876"/>
      <c r="CFO82" s="876"/>
      <c r="CFP82" s="876"/>
      <c r="CFQ82" s="876"/>
      <c r="CFR82" s="876"/>
      <c r="CFS82" s="876"/>
      <c r="CFT82" s="876"/>
      <c r="CFU82" s="876"/>
      <c r="CFV82" s="876"/>
      <c r="CFW82" s="876"/>
      <c r="CFX82" s="876"/>
      <c r="CFY82" s="876"/>
      <c r="CFZ82" s="876"/>
      <c r="CGA82" s="876"/>
      <c r="CGB82" s="876"/>
      <c r="CGC82" s="876"/>
      <c r="CGD82" s="876"/>
      <c r="CGE82" s="876"/>
      <c r="CGF82" s="876"/>
      <c r="CGG82" s="876"/>
      <c r="CGH82" s="876"/>
      <c r="CGI82" s="876"/>
      <c r="CGJ82" s="876"/>
      <c r="CGK82" s="876"/>
      <c r="CGL82" s="876"/>
      <c r="CGM82" s="876"/>
      <c r="CGN82" s="876"/>
      <c r="CGO82" s="876"/>
      <c r="CGP82" s="876"/>
      <c r="CGQ82" s="876"/>
      <c r="CGR82" s="876"/>
      <c r="CGS82" s="876"/>
      <c r="CGT82" s="876"/>
      <c r="CGU82" s="876"/>
      <c r="CGV82" s="876"/>
      <c r="CGW82" s="876"/>
      <c r="CGX82" s="876"/>
      <c r="CGY82" s="876"/>
      <c r="CGZ82" s="876"/>
      <c r="CHA82" s="876"/>
      <c r="CHB82" s="876"/>
      <c r="CHC82" s="876"/>
      <c r="CHD82" s="876"/>
      <c r="CHE82" s="876"/>
      <c r="CHF82" s="876"/>
      <c r="CHG82" s="876"/>
      <c r="CHH82" s="876"/>
      <c r="CHI82" s="876"/>
      <c r="CHJ82" s="876"/>
      <c r="CHK82" s="876"/>
      <c r="CHL82" s="876"/>
      <c r="CHM82" s="876"/>
      <c r="CHN82" s="876"/>
      <c r="CHO82" s="876"/>
      <c r="CHP82" s="876"/>
      <c r="CHQ82" s="876"/>
      <c r="CHR82" s="876"/>
      <c r="CHS82" s="876"/>
      <c r="CHT82" s="876"/>
      <c r="CHU82" s="876"/>
      <c r="CHV82" s="876"/>
      <c r="CHW82" s="876"/>
      <c r="CHX82" s="876"/>
      <c r="CHY82" s="876"/>
      <c r="CHZ82" s="876"/>
      <c r="CIA82" s="876"/>
      <c r="CIB82" s="876"/>
      <c r="CIC82" s="876"/>
      <c r="CID82" s="876"/>
      <c r="CIE82" s="876"/>
      <c r="CIF82" s="876"/>
      <c r="CIG82" s="876"/>
      <c r="CIH82" s="876"/>
      <c r="CII82" s="876"/>
      <c r="CIJ82" s="876"/>
      <c r="CIK82" s="876"/>
      <c r="CIL82" s="876"/>
      <c r="CIM82" s="876"/>
      <c r="CIN82" s="876"/>
      <c r="CIO82" s="876"/>
      <c r="CIP82" s="876"/>
      <c r="CIQ82" s="876"/>
      <c r="CIR82" s="876"/>
      <c r="CIS82" s="876"/>
      <c r="CIT82" s="876"/>
      <c r="CIU82" s="876"/>
      <c r="CIV82" s="876"/>
      <c r="CIW82" s="876"/>
      <c r="CIX82" s="876"/>
      <c r="CIY82" s="876"/>
      <c r="CIZ82" s="876"/>
      <c r="CJA82" s="876"/>
      <c r="CJB82" s="876"/>
      <c r="CJC82" s="876"/>
      <c r="CJD82" s="876"/>
      <c r="CJE82" s="876"/>
      <c r="CJF82" s="876"/>
      <c r="CJG82" s="876"/>
      <c r="CJH82" s="876"/>
      <c r="CJI82" s="876"/>
      <c r="CJJ82" s="876"/>
      <c r="CJK82" s="876"/>
      <c r="CJL82" s="876"/>
      <c r="CJM82" s="876"/>
      <c r="CJN82" s="876"/>
      <c r="CJO82" s="876"/>
      <c r="CJP82" s="876"/>
      <c r="CJQ82" s="876"/>
      <c r="CJR82" s="876"/>
      <c r="CJS82" s="876"/>
      <c r="CJT82" s="876"/>
      <c r="CJU82" s="876"/>
      <c r="CJV82" s="876"/>
      <c r="CJW82" s="876"/>
      <c r="CJX82" s="876"/>
      <c r="CJY82" s="876"/>
      <c r="CJZ82" s="876"/>
      <c r="CKA82" s="876"/>
      <c r="CKB82" s="876"/>
      <c r="CKC82" s="876"/>
      <c r="CKD82" s="876"/>
      <c r="CKE82" s="876"/>
      <c r="CKF82" s="876"/>
      <c r="CKG82" s="876"/>
      <c r="CKH82" s="876"/>
      <c r="CKI82" s="876"/>
      <c r="CKJ82" s="876"/>
      <c r="CKK82" s="876"/>
      <c r="CKL82" s="876"/>
      <c r="CKM82" s="876"/>
      <c r="CKN82" s="876"/>
      <c r="CKO82" s="876"/>
      <c r="CKP82" s="876"/>
      <c r="CKQ82" s="876"/>
      <c r="CKR82" s="876"/>
      <c r="CKS82" s="876"/>
      <c r="CKT82" s="876"/>
      <c r="CKU82" s="876"/>
      <c r="CKV82" s="876"/>
      <c r="CKW82" s="876"/>
      <c r="CKX82" s="876"/>
      <c r="CKY82" s="876"/>
      <c r="CKZ82" s="876"/>
      <c r="CLA82" s="876"/>
      <c r="CLB82" s="876"/>
      <c r="CLC82" s="876"/>
      <c r="CLD82" s="876"/>
      <c r="CLE82" s="876"/>
      <c r="CLF82" s="876"/>
      <c r="CLG82" s="876"/>
      <c r="CLH82" s="876"/>
      <c r="CLI82" s="876"/>
      <c r="CLJ82" s="876"/>
      <c r="CLK82" s="876"/>
      <c r="CLL82" s="876"/>
      <c r="CLM82" s="876"/>
      <c r="CLN82" s="876"/>
      <c r="CLO82" s="876"/>
      <c r="CLP82" s="876"/>
      <c r="CLQ82" s="876"/>
      <c r="CLR82" s="876"/>
      <c r="CLS82" s="876"/>
      <c r="CLT82" s="876"/>
      <c r="CLU82" s="876"/>
      <c r="CLV82" s="876"/>
      <c r="CLW82" s="876"/>
      <c r="CLX82" s="876"/>
      <c r="CLY82" s="876"/>
      <c r="CLZ82" s="876"/>
      <c r="CMA82" s="876"/>
      <c r="CMB82" s="876"/>
      <c r="CMC82" s="876"/>
      <c r="CMD82" s="876"/>
      <c r="CME82" s="876"/>
      <c r="CMF82" s="876"/>
      <c r="CMG82" s="876"/>
      <c r="CMH82" s="876"/>
      <c r="CMI82" s="876"/>
      <c r="CMJ82" s="876"/>
      <c r="CMK82" s="876"/>
      <c r="CML82" s="876"/>
      <c r="CMM82" s="876"/>
      <c r="CMN82" s="876"/>
      <c r="CMO82" s="876"/>
      <c r="CMP82" s="876"/>
      <c r="CMQ82" s="876"/>
      <c r="CMR82" s="876"/>
      <c r="CMS82" s="876"/>
      <c r="CMT82" s="876"/>
      <c r="CMU82" s="876"/>
      <c r="CMV82" s="876"/>
      <c r="CMW82" s="876"/>
      <c r="CMX82" s="876"/>
      <c r="CMY82" s="876"/>
      <c r="CMZ82" s="876"/>
      <c r="CNA82" s="876"/>
      <c r="CNB82" s="876"/>
      <c r="CNC82" s="876"/>
      <c r="CND82" s="876"/>
      <c r="CNE82" s="876"/>
      <c r="CNF82" s="876"/>
      <c r="CNG82" s="876"/>
      <c r="CNH82" s="876"/>
      <c r="CNI82" s="876"/>
      <c r="CNJ82" s="876"/>
      <c r="CNK82" s="876"/>
      <c r="CNL82" s="876"/>
      <c r="CNM82" s="876"/>
      <c r="CNN82" s="876"/>
      <c r="CNO82" s="876"/>
      <c r="CNP82" s="876"/>
      <c r="CNQ82" s="876"/>
      <c r="CNR82" s="876"/>
      <c r="CNS82" s="876"/>
      <c r="CNT82" s="876"/>
      <c r="CNU82" s="876"/>
      <c r="CNV82" s="876"/>
      <c r="CNW82" s="876"/>
      <c r="CNX82" s="876"/>
      <c r="CNY82" s="876"/>
      <c r="CNZ82" s="876"/>
      <c r="COA82" s="876"/>
      <c r="COB82" s="876"/>
      <c r="COC82" s="876"/>
      <c r="COD82" s="876"/>
      <c r="COE82" s="876"/>
      <c r="COF82" s="876"/>
      <c r="COG82" s="876"/>
      <c r="COH82" s="876"/>
      <c r="COI82" s="876"/>
      <c r="COJ82" s="876"/>
      <c r="COK82" s="876"/>
      <c r="COL82" s="876"/>
      <c r="COM82" s="876"/>
      <c r="CON82" s="876"/>
      <c r="COO82" s="876"/>
      <c r="COP82" s="876"/>
      <c r="COQ82" s="876"/>
      <c r="COR82" s="876"/>
      <c r="COS82" s="876"/>
      <c r="COT82" s="876"/>
      <c r="COU82" s="876"/>
      <c r="COV82" s="876"/>
      <c r="COW82" s="876"/>
      <c r="COX82" s="876"/>
      <c r="COY82" s="876"/>
      <c r="COZ82" s="876"/>
      <c r="CPA82" s="876"/>
      <c r="CPB82" s="876"/>
      <c r="CPC82" s="876"/>
      <c r="CPD82" s="876"/>
      <c r="CPE82" s="876"/>
      <c r="CPF82" s="876"/>
      <c r="CPG82" s="876"/>
      <c r="CPH82" s="876"/>
      <c r="CPI82" s="876"/>
      <c r="CPJ82" s="876"/>
      <c r="CPK82" s="876"/>
      <c r="CPL82" s="876"/>
      <c r="CPM82" s="876"/>
      <c r="CPN82" s="876"/>
      <c r="CPO82" s="876"/>
      <c r="CPP82" s="876"/>
      <c r="CPQ82" s="876"/>
      <c r="CPR82" s="876"/>
      <c r="CPS82" s="876"/>
      <c r="CPT82" s="876"/>
      <c r="CPU82" s="876"/>
      <c r="CPV82" s="876"/>
      <c r="CPW82" s="876"/>
      <c r="CPX82" s="876"/>
      <c r="CPY82" s="876"/>
      <c r="CPZ82" s="876"/>
      <c r="CQA82" s="876"/>
      <c r="CQB82" s="876"/>
      <c r="CQC82" s="876"/>
      <c r="CQD82" s="876"/>
      <c r="CQE82" s="876"/>
      <c r="CQF82" s="876"/>
      <c r="CQG82" s="876"/>
      <c r="CQH82" s="876"/>
      <c r="CQI82" s="876"/>
      <c r="CQJ82" s="876"/>
      <c r="CQK82" s="876"/>
      <c r="CQL82" s="876"/>
      <c r="CQM82" s="876"/>
      <c r="CQN82" s="876"/>
      <c r="CQO82" s="876"/>
      <c r="CQP82" s="876"/>
      <c r="CQQ82" s="876"/>
      <c r="CQR82" s="876"/>
      <c r="CQS82" s="876"/>
      <c r="CQT82" s="876"/>
      <c r="CQU82" s="876"/>
      <c r="CQV82" s="876"/>
      <c r="CQW82" s="876"/>
      <c r="CQX82" s="876"/>
      <c r="CQY82" s="876"/>
      <c r="CQZ82" s="876"/>
      <c r="CRA82" s="876"/>
      <c r="CRB82" s="876"/>
      <c r="CRC82" s="876"/>
      <c r="CRD82" s="876"/>
      <c r="CRE82" s="876"/>
      <c r="CRF82" s="876"/>
      <c r="CRG82" s="876"/>
      <c r="CRH82" s="876"/>
      <c r="CRI82" s="876"/>
      <c r="CRJ82" s="876"/>
      <c r="CRK82" s="876"/>
      <c r="CRL82" s="876"/>
      <c r="CRM82" s="876"/>
      <c r="CRN82" s="876"/>
      <c r="CRO82" s="876"/>
      <c r="CRP82" s="876"/>
      <c r="CRQ82" s="876"/>
      <c r="CRR82" s="876"/>
      <c r="CRS82" s="876"/>
      <c r="CRT82" s="876"/>
      <c r="CRU82" s="876"/>
      <c r="CRV82" s="876"/>
      <c r="CRW82" s="876"/>
      <c r="CRX82" s="876"/>
      <c r="CRY82" s="876"/>
      <c r="CRZ82" s="876"/>
      <c r="CSA82" s="876"/>
      <c r="CSB82" s="876"/>
      <c r="CSC82" s="876"/>
      <c r="CSD82" s="876"/>
      <c r="CSE82" s="876"/>
      <c r="CSF82" s="876"/>
      <c r="CSG82" s="876"/>
      <c r="CSH82" s="876"/>
      <c r="CSI82" s="876"/>
      <c r="CSJ82" s="876"/>
      <c r="CSK82" s="876"/>
      <c r="CSL82" s="876"/>
      <c r="CSM82" s="876"/>
      <c r="CSN82" s="876"/>
      <c r="CSO82" s="876"/>
      <c r="CSP82" s="876"/>
      <c r="CSQ82" s="876"/>
      <c r="CSR82" s="876"/>
      <c r="CSS82" s="876"/>
      <c r="CST82" s="876"/>
      <c r="CSU82" s="876"/>
      <c r="CSV82" s="876"/>
      <c r="CSW82" s="876"/>
      <c r="CSX82" s="876"/>
      <c r="CSY82" s="876"/>
      <c r="CSZ82" s="876"/>
      <c r="CTA82" s="876"/>
      <c r="CTB82" s="876"/>
      <c r="CTC82" s="876"/>
      <c r="CTD82" s="876"/>
      <c r="CTE82" s="876"/>
      <c r="CTF82" s="876"/>
      <c r="CTG82" s="876"/>
      <c r="CTH82" s="876"/>
      <c r="CTI82" s="876"/>
      <c r="CTJ82" s="876"/>
      <c r="CTK82" s="876"/>
      <c r="CTL82" s="876"/>
      <c r="CTM82" s="876"/>
      <c r="CTN82" s="876"/>
      <c r="CTO82" s="876"/>
      <c r="CTP82" s="876"/>
      <c r="CTQ82" s="876"/>
      <c r="CTR82" s="876"/>
      <c r="CTS82" s="876"/>
      <c r="CTT82" s="876"/>
      <c r="CTU82" s="876"/>
      <c r="CTV82" s="876"/>
      <c r="CTW82" s="876"/>
      <c r="CTX82" s="876"/>
      <c r="CTY82" s="876"/>
      <c r="CTZ82" s="876"/>
      <c r="CUA82" s="876"/>
      <c r="CUB82" s="876"/>
      <c r="CUC82" s="876"/>
      <c r="CUD82" s="876"/>
      <c r="CUE82" s="876"/>
      <c r="CUF82" s="876"/>
      <c r="CUG82" s="876"/>
      <c r="CUH82" s="876"/>
      <c r="CUI82" s="876"/>
      <c r="CUJ82" s="876"/>
      <c r="CUK82" s="876"/>
      <c r="CUL82" s="876"/>
      <c r="CUM82" s="876"/>
      <c r="CUN82" s="876"/>
      <c r="CUO82" s="876"/>
      <c r="CUP82" s="876"/>
      <c r="CUQ82" s="876"/>
      <c r="CUR82" s="876"/>
      <c r="CUS82" s="876"/>
      <c r="CUT82" s="876"/>
      <c r="CUU82" s="876"/>
      <c r="CUV82" s="876"/>
      <c r="CUW82" s="876"/>
      <c r="CUX82" s="876"/>
      <c r="CUY82" s="876"/>
      <c r="CUZ82" s="876"/>
      <c r="CVA82" s="876"/>
      <c r="CVB82" s="876"/>
      <c r="CVC82" s="876"/>
      <c r="CVD82" s="876"/>
      <c r="CVE82" s="876"/>
      <c r="CVF82" s="876"/>
      <c r="CVG82" s="876"/>
      <c r="CVH82" s="876"/>
      <c r="CVI82" s="876"/>
      <c r="CVJ82" s="876"/>
      <c r="CVK82" s="876"/>
      <c r="CVL82" s="876"/>
      <c r="CVM82" s="876"/>
      <c r="CVN82" s="876"/>
      <c r="CVO82" s="876"/>
      <c r="CVP82" s="876"/>
      <c r="CVQ82" s="876"/>
      <c r="CVR82" s="876"/>
      <c r="CVS82" s="876"/>
      <c r="CVT82" s="876"/>
      <c r="CVU82" s="876"/>
      <c r="CVV82" s="876"/>
      <c r="CVW82" s="876"/>
      <c r="CVX82" s="876"/>
      <c r="CVY82" s="876"/>
      <c r="CVZ82" s="876"/>
      <c r="CWA82" s="876"/>
      <c r="CWB82" s="876"/>
      <c r="CWC82" s="876"/>
      <c r="CWD82" s="876"/>
      <c r="CWE82" s="876"/>
      <c r="CWF82" s="876"/>
      <c r="CWG82" s="876"/>
      <c r="CWH82" s="876"/>
      <c r="CWI82" s="876"/>
      <c r="CWJ82" s="876"/>
      <c r="CWK82" s="876"/>
      <c r="CWL82" s="876"/>
      <c r="CWM82" s="876"/>
      <c r="CWN82" s="876"/>
      <c r="CWO82" s="876"/>
      <c r="CWP82" s="876"/>
      <c r="CWQ82" s="876"/>
      <c r="CWR82" s="876"/>
      <c r="CWS82" s="876"/>
      <c r="CWT82" s="876"/>
      <c r="CWU82" s="876"/>
      <c r="CWV82" s="876"/>
      <c r="CWW82" s="876"/>
      <c r="CWX82" s="876"/>
      <c r="CWY82" s="876"/>
      <c r="CWZ82" s="876"/>
      <c r="CXA82" s="876"/>
      <c r="CXB82" s="876"/>
      <c r="CXC82" s="876"/>
      <c r="CXD82" s="876"/>
      <c r="CXE82" s="876"/>
      <c r="CXF82" s="876"/>
      <c r="CXG82" s="876"/>
      <c r="CXH82" s="876"/>
      <c r="CXI82" s="876"/>
      <c r="CXJ82" s="876"/>
      <c r="CXK82" s="876"/>
      <c r="CXL82" s="876"/>
      <c r="CXM82" s="876"/>
      <c r="CXN82" s="876"/>
      <c r="CXO82" s="876"/>
      <c r="CXP82" s="876"/>
      <c r="CXQ82" s="876"/>
      <c r="CXR82" s="876"/>
      <c r="CXS82" s="876"/>
      <c r="CXT82" s="876"/>
      <c r="CXU82" s="876"/>
      <c r="CXV82" s="876"/>
      <c r="CXW82" s="876"/>
      <c r="CXX82" s="876"/>
      <c r="CXY82" s="876"/>
      <c r="CXZ82" s="876"/>
      <c r="CYA82" s="876"/>
      <c r="CYB82" s="876"/>
      <c r="CYC82" s="876"/>
      <c r="CYD82" s="876"/>
      <c r="CYE82" s="876"/>
      <c r="CYF82" s="876"/>
      <c r="CYG82" s="876"/>
      <c r="CYH82" s="876"/>
      <c r="CYI82" s="876"/>
      <c r="CYJ82" s="876"/>
      <c r="CYK82" s="876"/>
      <c r="CYL82" s="876"/>
      <c r="CYM82" s="876"/>
      <c r="CYN82" s="876"/>
      <c r="CYO82" s="876"/>
      <c r="CYP82" s="876"/>
      <c r="CYQ82" s="876"/>
      <c r="CYR82" s="876"/>
      <c r="CYS82" s="876"/>
      <c r="CYT82" s="876"/>
      <c r="CYU82" s="876"/>
      <c r="CYV82" s="876"/>
      <c r="CYW82" s="876"/>
      <c r="CYX82" s="876"/>
      <c r="CYY82" s="876"/>
      <c r="CYZ82" s="876"/>
      <c r="CZA82" s="876"/>
      <c r="CZB82" s="876"/>
      <c r="CZC82" s="876"/>
      <c r="CZD82" s="876"/>
      <c r="CZE82" s="876"/>
      <c r="CZF82" s="876"/>
      <c r="CZG82" s="876"/>
      <c r="CZH82" s="876"/>
      <c r="CZI82" s="876"/>
      <c r="CZJ82" s="876"/>
      <c r="CZK82" s="876"/>
      <c r="CZL82" s="876"/>
      <c r="CZM82" s="876"/>
      <c r="CZN82" s="876"/>
      <c r="CZO82" s="876"/>
      <c r="CZP82" s="876"/>
      <c r="CZQ82" s="876"/>
      <c r="CZR82" s="876"/>
      <c r="CZS82" s="876"/>
      <c r="CZT82" s="876"/>
      <c r="CZU82" s="876"/>
      <c r="CZV82" s="876"/>
      <c r="CZW82" s="876"/>
      <c r="CZX82" s="876"/>
      <c r="CZY82" s="876"/>
      <c r="CZZ82" s="876"/>
      <c r="DAA82" s="876"/>
      <c r="DAB82" s="876"/>
      <c r="DAC82" s="876"/>
      <c r="DAD82" s="876"/>
      <c r="DAE82" s="876"/>
      <c r="DAF82" s="876"/>
      <c r="DAG82" s="876"/>
      <c r="DAH82" s="876"/>
      <c r="DAI82" s="876"/>
      <c r="DAJ82" s="876"/>
      <c r="DAK82" s="876"/>
      <c r="DAL82" s="876"/>
      <c r="DAM82" s="876"/>
      <c r="DAN82" s="876"/>
      <c r="DAO82" s="876"/>
      <c r="DAP82" s="876"/>
      <c r="DAQ82" s="876"/>
      <c r="DAR82" s="876"/>
      <c r="DAS82" s="876"/>
      <c r="DAT82" s="876"/>
      <c r="DAU82" s="876"/>
      <c r="DAV82" s="876"/>
      <c r="DAW82" s="876"/>
      <c r="DAX82" s="876"/>
      <c r="DAY82" s="876"/>
      <c r="DAZ82" s="876"/>
      <c r="DBA82" s="876"/>
      <c r="DBB82" s="876"/>
      <c r="DBC82" s="876"/>
      <c r="DBD82" s="876"/>
      <c r="DBE82" s="876"/>
      <c r="DBF82" s="876"/>
      <c r="DBG82" s="876"/>
      <c r="DBH82" s="876"/>
      <c r="DBI82" s="876"/>
      <c r="DBJ82" s="876"/>
      <c r="DBK82" s="876"/>
      <c r="DBL82" s="876"/>
      <c r="DBM82" s="876"/>
      <c r="DBN82" s="876"/>
      <c r="DBO82" s="876"/>
      <c r="DBP82" s="876"/>
      <c r="DBQ82" s="876"/>
      <c r="DBR82" s="876"/>
      <c r="DBS82" s="876"/>
      <c r="DBT82" s="876"/>
      <c r="DBU82" s="876"/>
      <c r="DBV82" s="876"/>
      <c r="DBW82" s="876"/>
      <c r="DBX82" s="876"/>
      <c r="DBY82" s="876"/>
      <c r="DBZ82" s="876"/>
      <c r="DCA82" s="876"/>
      <c r="DCB82" s="876"/>
      <c r="DCC82" s="876"/>
      <c r="DCD82" s="876"/>
      <c r="DCE82" s="876"/>
      <c r="DCF82" s="876"/>
      <c r="DCG82" s="876"/>
      <c r="DCH82" s="876"/>
      <c r="DCI82" s="876"/>
      <c r="DCJ82" s="876"/>
      <c r="DCK82" s="876"/>
      <c r="DCL82" s="876"/>
      <c r="DCM82" s="876"/>
      <c r="DCN82" s="876"/>
      <c r="DCO82" s="876"/>
      <c r="DCP82" s="876"/>
      <c r="DCQ82" s="876"/>
      <c r="DCR82" s="876"/>
      <c r="DCS82" s="876"/>
      <c r="DCT82" s="876"/>
      <c r="DCU82" s="876"/>
      <c r="DCV82" s="876"/>
      <c r="DCW82" s="876"/>
      <c r="DCX82" s="876"/>
      <c r="DCY82" s="876"/>
      <c r="DCZ82" s="876"/>
      <c r="DDA82" s="876"/>
      <c r="DDB82" s="876"/>
      <c r="DDC82" s="876"/>
      <c r="DDD82" s="876"/>
      <c r="DDE82" s="876"/>
      <c r="DDF82" s="876"/>
      <c r="DDG82" s="876"/>
      <c r="DDH82" s="876"/>
      <c r="DDI82" s="876"/>
      <c r="DDJ82" s="876"/>
      <c r="DDK82" s="876"/>
      <c r="DDL82" s="876"/>
      <c r="DDM82" s="876"/>
      <c r="DDN82" s="876"/>
      <c r="DDO82" s="876"/>
      <c r="DDP82" s="876"/>
      <c r="DDQ82" s="876"/>
      <c r="DDR82" s="876"/>
      <c r="DDS82" s="876"/>
      <c r="DDT82" s="876"/>
      <c r="DDU82" s="876"/>
      <c r="DDV82" s="876"/>
      <c r="DDW82" s="876"/>
      <c r="DDX82" s="876"/>
      <c r="DDY82" s="876"/>
      <c r="DDZ82" s="876"/>
      <c r="DEA82" s="876"/>
      <c r="DEB82" s="876"/>
      <c r="DEC82" s="876"/>
      <c r="DED82" s="876"/>
      <c r="DEE82" s="876"/>
      <c r="DEF82" s="876"/>
      <c r="DEG82" s="876"/>
      <c r="DEH82" s="876"/>
      <c r="DEI82" s="876"/>
      <c r="DEJ82" s="876"/>
      <c r="DEK82" s="876"/>
      <c r="DEL82" s="876"/>
      <c r="DEM82" s="876"/>
      <c r="DEN82" s="876"/>
      <c r="DEO82" s="876"/>
      <c r="DEP82" s="876"/>
      <c r="DEQ82" s="876"/>
      <c r="DER82" s="876"/>
      <c r="DES82" s="876"/>
      <c r="DET82" s="876"/>
      <c r="DEU82" s="876"/>
      <c r="DEV82" s="876"/>
      <c r="DEW82" s="876"/>
      <c r="DEX82" s="876"/>
      <c r="DEY82" s="876"/>
      <c r="DEZ82" s="876"/>
      <c r="DFA82" s="876"/>
      <c r="DFB82" s="876"/>
      <c r="DFC82" s="876"/>
      <c r="DFD82" s="876"/>
      <c r="DFE82" s="876"/>
      <c r="DFF82" s="876"/>
      <c r="DFG82" s="876"/>
      <c r="DFH82" s="876"/>
      <c r="DFI82" s="876"/>
      <c r="DFJ82" s="876"/>
      <c r="DFK82" s="876"/>
      <c r="DFL82" s="876"/>
      <c r="DFM82" s="876"/>
      <c r="DFN82" s="876"/>
      <c r="DFO82" s="876"/>
      <c r="DFP82" s="876"/>
      <c r="DFQ82" s="876"/>
      <c r="DFR82" s="876"/>
      <c r="DFS82" s="876"/>
      <c r="DFT82" s="876"/>
      <c r="DFU82" s="876"/>
      <c r="DFV82" s="876"/>
      <c r="DFW82" s="876"/>
      <c r="DFX82" s="876"/>
      <c r="DFY82" s="876"/>
      <c r="DFZ82" s="876"/>
      <c r="DGA82" s="876"/>
      <c r="DGB82" s="876"/>
      <c r="DGC82" s="876"/>
      <c r="DGD82" s="876"/>
      <c r="DGE82" s="876"/>
      <c r="DGF82" s="876"/>
      <c r="DGG82" s="876"/>
      <c r="DGH82" s="876"/>
      <c r="DGI82" s="876"/>
      <c r="DGJ82" s="876"/>
      <c r="DGK82" s="876"/>
      <c r="DGL82" s="876"/>
      <c r="DGM82" s="876"/>
      <c r="DGN82" s="876"/>
      <c r="DGO82" s="876"/>
      <c r="DGP82" s="876"/>
      <c r="DGQ82" s="876"/>
      <c r="DGR82" s="876"/>
      <c r="DGS82" s="876"/>
      <c r="DGT82" s="876"/>
      <c r="DGU82" s="876"/>
      <c r="DGV82" s="876"/>
      <c r="DGW82" s="876"/>
      <c r="DGX82" s="876"/>
      <c r="DGY82" s="876"/>
      <c r="DGZ82" s="876"/>
      <c r="DHA82" s="876"/>
      <c r="DHB82" s="876"/>
      <c r="DHC82" s="876"/>
      <c r="DHD82" s="876"/>
      <c r="DHE82" s="876"/>
      <c r="DHF82" s="876"/>
      <c r="DHG82" s="876"/>
      <c r="DHH82" s="876"/>
      <c r="DHI82" s="876"/>
      <c r="DHJ82" s="876"/>
      <c r="DHK82" s="876"/>
      <c r="DHL82" s="876"/>
      <c r="DHM82" s="876"/>
      <c r="DHN82" s="876"/>
      <c r="DHO82" s="876"/>
      <c r="DHP82" s="876"/>
      <c r="DHQ82" s="876"/>
      <c r="DHR82" s="876"/>
      <c r="DHS82" s="876"/>
      <c r="DHT82" s="876"/>
      <c r="DHU82" s="876"/>
      <c r="DHV82" s="876"/>
      <c r="DHW82" s="876"/>
      <c r="DHX82" s="876"/>
      <c r="DHY82" s="876"/>
      <c r="DHZ82" s="876"/>
      <c r="DIA82" s="876"/>
      <c r="DIB82" s="876"/>
      <c r="DIC82" s="876"/>
      <c r="DID82" s="876"/>
      <c r="DIE82" s="876"/>
      <c r="DIF82" s="876"/>
      <c r="DIG82" s="876"/>
      <c r="DIH82" s="876"/>
      <c r="DII82" s="876"/>
      <c r="DIJ82" s="876"/>
      <c r="DIK82" s="876"/>
      <c r="DIL82" s="876"/>
      <c r="DIM82" s="876"/>
      <c r="DIN82" s="876"/>
      <c r="DIO82" s="876"/>
      <c r="DIP82" s="876"/>
      <c r="DIQ82" s="876"/>
      <c r="DIR82" s="876"/>
      <c r="DIS82" s="876"/>
      <c r="DIT82" s="876"/>
      <c r="DIU82" s="876"/>
      <c r="DIV82" s="876"/>
      <c r="DIW82" s="876"/>
      <c r="DIX82" s="876"/>
      <c r="DIY82" s="876"/>
      <c r="DIZ82" s="876"/>
      <c r="DJA82" s="876"/>
      <c r="DJB82" s="876"/>
      <c r="DJC82" s="876"/>
      <c r="DJD82" s="876"/>
      <c r="DJE82" s="876"/>
      <c r="DJF82" s="876"/>
      <c r="DJG82" s="876"/>
      <c r="DJH82" s="876"/>
      <c r="DJI82" s="876"/>
      <c r="DJJ82" s="876"/>
      <c r="DJK82" s="876"/>
      <c r="DJL82" s="876"/>
      <c r="DJM82" s="876"/>
      <c r="DJN82" s="876"/>
      <c r="DJO82" s="876"/>
      <c r="DJP82" s="876"/>
      <c r="DJQ82" s="876"/>
      <c r="DJR82" s="876"/>
      <c r="DJS82" s="876"/>
      <c r="DJT82" s="876"/>
      <c r="DJU82" s="876"/>
      <c r="DJV82" s="876"/>
      <c r="DJW82" s="876"/>
      <c r="DJX82" s="876"/>
      <c r="DJY82" s="876"/>
      <c r="DJZ82" s="876"/>
      <c r="DKA82" s="876"/>
      <c r="DKB82" s="876"/>
      <c r="DKC82" s="876"/>
      <c r="DKD82" s="876"/>
      <c r="DKE82" s="876"/>
      <c r="DKF82" s="876"/>
      <c r="DKG82" s="876"/>
      <c r="DKH82" s="876"/>
      <c r="DKI82" s="876"/>
      <c r="DKJ82" s="876"/>
      <c r="DKK82" s="876"/>
      <c r="DKL82" s="876"/>
      <c r="DKM82" s="876"/>
      <c r="DKN82" s="876"/>
      <c r="DKO82" s="876"/>
      <c r="DKP82" s="876"/>
      <c r="DKQ82" s="876"/>
      <c r="DKR82" s="876"/>
      <c r="DKS82" s="876"/>
      <c r="DKT82" s="876"/>
      <c r="DKU82" s="876"/>
      <c r="DKV82" s="876"/>
      <c r="DKW82" s="876"/>
      <c r="DKX82" s="876"/>
      <c r="DKY82" s="876"/>
      <c r="DKZ82" s="876"/>
      <c r="DLA82" s="876"/>
      <c r="DLB82" s="876"/>
      <c r="DLC82" s="876"/>
      <c r="DLD82" s="876"/>
      <c r="DLE82" s="876"/>
      <c r="DLF82" s="876"/>
      <c r="DLG82" s="876"/>
      <c r="DLH82" s="876"/>
      <c r="DLI82" s="876"/>
      <c r="DLJ82" s="876"/>
      <c r="DLK82" s="876"/>
      <c r="DLL82" s="876"/>
      <c r="DLM82" s="876"/>
      <c r="DLN82" s="876"/>
      <c r="DLO82" s="876"/>
      <c r="DLP82" s="876"/>
      <c r="DLQ82" s="876"/>
      <c r="DLR82" s="876"/>
      <c r="DLS82" s="876"/>
      <c r="DLT82" s="876"/>
      <c r="DLU82" s="876"/>
      <c r="DLV82" s="876"/>
      <c r="DLW82" s="876"/>
      <c r="DLX82" s="876"/>
      <c r="DLY82" s="876"/>
      <c r="DLZ82" s="876"/>
      <c r="DMA82" s="876"/>
      <c r="DMB82" s="876"/>
      <c r="DMC82" s="876"/>
      <c r="DMD82" s="876"/>
      <c r="DME82" s="876"/>
      <c r="DMF82" s="876"/>
      <c r="DMG82" s="876"/>
      <c r="DMH82" s="876"/>
      <c r="DMI82" s="876"/>
      <c r="DMJ82" s="876"/>
      <c r="DMK82" s="876"/>
      <c r="DML82" s="876"/>
      <c r="DMM82" s="876"/>
      <c r="DMN82" s="876"/>
      <c r="DMO82" s="876"/>
      <c r="DMP82" s="876"/>
      <c r="DMQ82" s="876"/>
      <c r="DMR82" s="876"/>
      <c r="DMS82" s="876"/>
      <c r="DMT82" s="876"/>
      <c r="DMU82" s="876"/>
      <c r="DMV82" s="876"/>
      <c r="DMW82" s="876"/>
      <c r="DMX82" s="876"/>
      <c r="DMY82" s="876"/>
      <c r="DMZ82" s="876"/>
      <c r="DNA82" s="876"/>
      <c r="DNB82" s="876"/>
      <c r="DNC82" s="876"/>
      <c r="DND82" s="876"/>
      <c r="DNE82" s="876"/>
      <c r="DNF82" s="876"/>
      <c r="DNG82" s="876"/>
      <c r="DNH82" s="876"/>
      <c r="DNI82" s="876"/>
      <c r="DNJ82" s="876"/>
      <c r="DNK82" s="876"/>
      <c r="DNL82" s="876"/>
      <c r="DNM82" s="876"/>
      <c r="DNN82" s="876"/>
      <c r="DNO82" s="876"/>
      <c r="DNP82" s="876"/>
      <c r="DNQ82" s="876"/>
      <c r="DNR82" s="876"/>
      <c r="DNS82" s="876"/>
      <c r="DNT82" s="876"/>
      <c r="DNU82" s="876"/>
      <c r="DNV82" s="876"/>
      <c r="DNW82" s="876"/>
      <c r="DNX82" s="876"/>
      <c r="DNY82" s="876"/>
      <c r="DNZ82" s="876"/>
      <c r="DOA82" s="876"/>
      <c r="DOB82" s="876"/>
      <c r="DOC82" s="876"/>
      <c r="DOD82" s="876"/>
      <c r="DOE82" s="876"/>
      <c r="DOF82" s="876"/>
      <c r="DOG82" s="876"/>
      <c r="DOH82" s="876"/>
      <c r="DOI82" s="876"/>
      <c r="DOJ82" s="876"/>
      <c r="DOK82" s="876"/>
      <c r="DOL82" s="876"/>
      <c r="DOM82" s="876"/>
      <c r="DON82" s="876"/>
      <c r="DOO82" s="876"/>
      <c r="DOP82" s="876"/>
      <c r="DOQ82" s="876"/>
      <c r="DOR82" s="876"/>
      <c r="DOS82" s="876"/>
      <c r="DOT82" s="876"/>
      <c r="DOU82" s="876"/>
      <c r="DOV82" s="876"/>
      <c r="DOW82" s="876"/>
      <c r="DOX82" s="876"/>
      <c r="DOY82" s="876"/>
      <c r="DOZ82" s="876"/>
      <c r="DPA82" s="876"/>
      <c r="DPB82" s="876"/>
      <c r="DPC82" s="876"/>
      <c r="DPD82" s="876"/>
      <c r="DPE82" s="876"/>
      <c r="DPF82" s="876"/>
      <c r="DPG82" s="876"/>
      <c r="DPH82" s="876"/>
      <c r="DPI82" s="876"/>
      <c r="DPJ82" s="876"/>
      <c r="DPK82" s="876"/>
      <c r="DPL82" s="876"/>
      <c r="DPM82" s="876"/>
      <c r="DPN82" s="876"/>
      <c r="DPO82" s="876"/>
      <c r="DPP82" s="876"/>
      <c r="DPQ82" s="876"/>
      <c r="DPR82" s="876"/>
      <c r="DPS82" s="876"/>
      <c r="DPT82" s="876"/>
      <c r="DPU82" s="876"/>
      <c r="DPV82" s="876"/>
      <c r="DPW82" s="876"/>
      <c r="DPX82" s="876"/>
      <c r="DPY82" s="876"/>
      <c r="DPZ82" s="876"/>
      <c r="DQA82" s="876"/>
      <c r="DQB82" s="876"/>
      <c r="DQC82" s="876"/>
      <c r="DQD82" s="876"/>
      <c r="DQE82" s="876"/>
      <c r="DQF82" s="876"/>
      <c r="DQG82" s="876"/>
      <c r="DQH82" s="876"/>
      <c r="DQI82" s="876"/>
      <c r="DQJ82" s="876"/>
      <c r="DQK82" s="876"/>
      <c r="DQL82" s="876"/>
      <c r="DQM82" s="876"/>
      <c r="DQN82" s="876"/>
      <c r="DQO82" s="876"/>
      <c r="DQP82" s="876"/>
      <c r="DQQ82" s="876"/>
      <c r="DQR82" s="876"/>
      <c r="DQS82" s="876"/>
      <c r="DQT82" s="876"/>
      <c r="DQU82" s="876"/>
      <c r="DQV82" s="876"/>
      <c r="DQW82" s="876"/>
      <c r="DQX82" s="876"/>
      <c r="DQY82" s="876"/>
      <c r="DQZ82" s="876"/>
      <c r="DRA82" s="876"/>
      <c r="DRB82" s="876"/>
      <c r="DRC82" s="876"/>
      <c r="DRD82" s="876"/>
      <c r="DRE82" s="876"/>
      <c r="DRF82" s="876"/>
      <c r="DRG82" s="876"/>
      <c r="DRH82" s="876"/>
      <c r="DRI82" s="876"/>
      <c r="DRJ82" s="876"/>
      <c r="DRK82" s="876"/>
      <c r="DRL82" s="876"/>
      <c r="DRM82" s="876"/>
      <c r="DRN82" s="876"/>
      <c r="DRO82" s="876"/>
      <c r="DRP82" s="876"/>
      <c r="DRQ82" s="876"/>
      <c r="DRR82" s="876"/>
      <c r="DRS82" s="876"/>
      <c r="DRT82" s="876"/>
      <c r="DRU82" s="876"/>
      <c r="DRV82" s="876"/>
      <c r="DRW82" s="876"/>
      <c r="DRX82" s="876"/>
      <c r="DRY82" s="876"/>
      <c r="DRZ82" s="876"/>
      <c r="DSA82" s="876"/>
      <c r="DSB82" s="876"/>
      <c r="DSC82" s="876"/>
      <c r="DSD82" s="876"/>
      <c r="DSE82" s="876"/>
      <c r="DSF82" s="876"/>
      <c r="DSG82" s="876"/>
      <c r="DSH82" s="876"/>
      <c r="DSI82" s="876"/>
      <c r="DSJ82" s="876"/>
      <c r="DSK82" s="876"/>
      <c r="DSL82" s="876"/>
      <c r="DSM82" s="876"/>
      <c r="DSN82" s="876"/>
      <c r="DSO82" s="876"/>
      <c r="DSP82" s="876"/>
      <c r="DSQ82" s="876"/>
      <c r="DSR82" s="876"/>
      <c r="DSS82" s="876"/>
      <c r="DST82" s="876"/>
      <c r="DSU82" s="876"/>
      <c r="DSV82" s="876"/>
      <c r="DSW82" s="876"/>
      <c r="DSX82" s="876"/>
      <c r="DSY82" s="876"/>
      <c r="DSZ82" s="876"/>
      <c r="DTA82" s="876"/>
      <c r="DTB82" s="876"/>
      <c r="DTC82" s="876"/>
      <c r="DTD82" s="876"/>
      <c r="DTE82" s="876"/>
      <c r="DTF82" s="876"/>
      <c r="DTG82" s="876"/>
      <c r="DTH82" s="876"/>
      <c r="DTI82" s="876"/>
      <c r="DTJ82" s="876"/>
      <c r="DTK82" s="876"/>
      <c r="DTL82" s="876"/>
      <c r="DTM82" s="876"/>
      <c r="DTN82" s="876"/>
      <c r="DTO82" s="876"/>
      <c r="DTP82" s="876"/>
      <c r="DTQ82" s="876"/>
      <c r="DTR82" s="876"/>
      <c r="DTS82" s="876"/>
      <c r="DTT82" s="876"/>
      <c r="DTU82" s="876"/>
      <c r="DTV82" s="876"/>
      <c r="DTW82" s="876"/>
      <c r="DTX82" s="876"/>
      <c r="DTY82" s="876"/>
      <c r="DTZ82" s="876"/>
      <c r="DUA82" s="876"/>
      <c r="DUB82" s="876"/>
      <c r="DUC82" s="876"/>
      <c r="DUD82" s="876"/>
      <c r="DUE82" s="876"/>
      <c r="DUF82" s="876"/>
      <c r="DUG82" s="876"/>
      <c r="DUH82" s="876"/>
      <c r="DUI82" s="876"/>
      <c r="DUJ82" s="876"/>
      <c r="DUK82" s="876"/>
      <c r="DUL82" s="876"/>
      <c r="DUM82" s="876"/>
      <c r="DUN82" s="876"/>
      <c r="DUO82" s="876"/>
      <c r="DUP82" s="876"/>
      <c r="DUQ82" s="876"/>
      <c r="DUR82" s="876"/>
      <c r="DUS82" s="876"/>
      <c r="DUT82" s="876"/>
      <c r="DUU82" s="876"/>
      <c r="DUV82" s="876"/>
      <c r="DUW82" s="876"/>
      <c r="DUX82" s="876"/>
      <c r="DUY82" s="876"/>
      <c r="DUZ82" s="876"/>
      <c r="DVA82" s="876"/>
      <c r="DVB82" s="876"/>
      <c r="DVC82" s="876"/>
      <c r="DVD82" s="876"/>
      <c r="DVE82" s="876"/>
      <c r="DVF82" s="876"/>
      <c r="DVG82" s="876"/>
      <c r="DVH82" s="876"/>
      <c r="DVI82" s="876"/>
      <c r="DVJ82" s="876"/>
      <c r="DVK82" s="876"/>
      <c r="DVL82" s="876"/>
      <c r="DVM82" s="876"/>
      <c r="DVN82" s="876"/>
      <c r="DVO82" s="876"/>
      <c r="DVP82" s="876"/>
      <c r="DVQ82" s="876"/>
      <c r="DVR82" s="876"/>
      <c r="DVS82" s="876"/>
      <c r="DVT82" s="876"/>
      <c r="DVU82" s="876"/>
      <c r="DVV82" s="876"/>
      <c r="DVW82" s="876"/>
      <c r="DVX82" s="876"/>
      <c r="DVY82" s="876"/>
      <c r="DVZ82" s="876"/>
      <c r="DWA82" s="876"/>
      <c r="DWB82" s="876"/>
      <c r="DWC82" s="876"/>
      <c r="DWD82" s="876"/>
      <c r="DWE82" s="876"/>
      <c r="DWF82" s="876"/>
      <c r="DWG82" s="876"/>
      <c r="DWH82" s="876"/>
      <c r="DWI82" s="876"/>
      <c r="DWJ82" s="876"/>
      <c r="DWK82" s="876"/>
      <c r="DWL82" s="876"/>
      <c r="DWM82" s="876"/>
      <c r="DWN82" s="876"/>
      <c r="DWO82" s="876"/>
      <c r="DWP82" s="876"/>
      <c r="DWQ82" s="876"/>
      <c r="DWR82" s="876"/>
      <c r="DWS82" s="876"/>
      <c r="DWT82" s="876"/>
      <c r="DWU82" s="876"/>
      <c r="DWV82" s="876"/>
      <c r="DWW82" s="876"/>
      <c r="DWX82" s="876"/>
      <c r="DWY82" s="876"/>
      <c r="DWZ82" s="876"/>
      <c r="DXA82" s="876"/>
      <c r="DXB82" s="876"/>
      <c r="DXC82" s="876"/>
      <c r="DXD82" s="876"/>
      <c r="DXE82" s="876"/>
      <c r="DXF82" s="876"/>
      <c r="DXG82" s="876"/>
      <c r="DXH82" s="876"/>
      <c r="DXI82" s="876"/>
      <c r="DXJ82" s="876"/>
      <c r="DXK82" s="876"/>
      <c r="DXL82" s="876"/>
      <c r="DXM82" s="876"/>
      <c r="DXN82" s="876"/>
      <c r="DXO82" s="876"/>
      <c r="DXP82" s="876"/>
      <c r="DXQ82" s="876"/>
      <c r="DXR82" s="876"/>
      <c r="DXS82" s="876"/>
      <c r="DXT82" s="876"/>
      <c r="DXU82" s="876"/>
      <c r="DXV82" s="876"/>
      <c r="DXW82" s="876"/>
      <c r="DXX82" s="876"/>
      <c r="DXY82" s="876"/>
      <c r="DXZ82" s="876"/>
      <c r="DYA82" s="876"/>
      <c r="DYB82" s="876"/>
      <c r="DYC82" s="876"/>
      <c r="DYD82" s="876"/>
      <c r="DYE82" s="876"/>
      <c r="DYF82" s="876"/>
      <c r="DYG82" s="876"/>
      <c r="DYH82" s="876"/>
      <c r="DYI82" s="876"/>
      <c r="DYJ82" s="876"/>
      <c r="DYK82" s="876"/>
      <c r="DYL82" s="876"/>
      <c r="DYM82" s="876"/>
      <c r="DYN82" s="876"/>
      <c r="DYO82" s="876"/>
      <c r="DYP82" s="876"/>
      <c r="DYQ82" s="876"/>
      <c r="DYR82" s="876"/>
      <c r="DYS82" s="876"/>
      <c r="DYT82" s="876"/>
      <c r="DYU82" s="876"/>
      <c r="DYV82" s="876"/>
      <c r="DYW82" s="876"/>
      <c r="DYX82" s="876"/>
      <c r="DYY82" s="876"/>
      <c r="DYZ82" s="876"/>
      <c r="DZA82" s="876"/>
      <c r="DZB82" s="876"/>
      <c r="DZC82" s="876"/>
      <c r="DZD82" s="876"/>
      <c r="DZE82" s="876"/>
      <c r="DZF82" s="876"/>
      <c r="DZG82" s="876"/>
      <c r="DZH82" s="876"/>
      <c r="DZI82" s="876"/>
      <c r="DZJ82" s="876"/>
      <c r="DZK82" s="876"/>
      <c r="DZL82" s="876"/>
      <c r="DZM82" s="876"/>
      <c r="DZN82" s="876"/>
      <c r="DZO82" s="876"/>
      <c r="DZP82" s="876"/>
      <c r="DZQ82" s="876"/>
      <c r="DZR82" s="876"/>
      <c r="DZS82" s="876"/>
      <c r="DZT82" s="876"/>
      <c r="DZU82" s="876"/>
      <c r="DZV82" s="876"/>
      <c r="DZW82" s="876"/>
      <c r="DZX82" s="876"/>
      <c r="DZY82" s="876"/>
      <c r="DZZ82" s="876"/>
      <c r="EAA82" s="876"/>
      <c r="EAB82" s="876"/>
      <c r="EAC82" s="876"/>
      <c r="EAD82" s="876"/>
      <c r="EAE82" s="876"/>
      <c r="EAF82" s="876"/>
      <c r="EAG82" s="876"/>
      <c r="EAH82" s="876"/>
      <c r="EAI82" s="876"/>
      <c r="EAJ82" s="876"/>
      <c r="EAK82" s="876"/>
      <c r="EAL82" s="876"/>
      <c r="EAM82" s="876"/>
      <c r="EAN82" s="876"/>
      <c r="EAO82" s="876"/>
      <c r="EAP82" s="876"/>
      <c r="EAQ82" s="876"/>
      <c r="EAR82" s="876"/>
      <c r="EAS82" s="876"/>
      <c r="EAT82" s="876"/>
      <c r="EAU82" s="876"/>
      <c r="EAV82" s="876"/>
      <c r="EAW82" s="876"/>
      <c r="EAX82" s="876"/>
      <c r="EAY82" s="876"/>
      <c r="EAZ82" s="876"/>
      <c r="EBA82" s="876"/>
      <c r="EBB82" s="876"/>
      <c r="EBC82" s="876"/>
      <c r="EBD82" s="876"/>
      <c r="EBE82" s="876"/>
      <c r="EBF82" s="876"/>
      <c r="EBG82" s="876"/>
      <c r="EBH82" s="876"/>
      <c r="EBI82" s="876"/>
      <c r="EBJ82" s="876"/>
      <c r="EBK82" s="876"/>
      <c r="EBL82" s="876"/>
      <c r="EBM82" s="876"/>
      <c r="EBN82" s="876"/>
      <c r="EBO82" s="876"/>
      <c r="EBP82" s="876"/>
      <c r="EBQ82" s="876"/>
      <c r="EBR82" s="876"/>
      <c r="EBS82" s="876"/>
      <c r="EBT82" s="876"/>
      <c r="EBU82" s="876"/>
      <c r="EBV82" s="876"/>
      <c r="EBW82" s="876"/>
      <c r="EBX82" s="876"/>
      <c r="EBY82" s="876"/>
      <c r="EBZ82" s="876"/>
      <c r="ECA82" s="876"/>
      <c r="ECB82" s="876"/>
      <c r="ECC82" s="876"/>
      <c r="ECD82" s="876"/>
      <c r="ECE82" s="876"/>
      <c r="ECF82" s="876"/>
      <c r="ECG82" s="876"/>
      <c r="ECH82" s="876"/>
      <c r="ECI82" s="876"/>
      <c r="ECJ82" s="876"/>
      <c r="ECK82" s="876"/>
      <c r="ECL82" s="876"/>
      <c r="ECM82" s="876"/>
      <c r="ECN82" s="876"/>
      <c r="ECO82" s="876"/>
      <c r="ECP82" s="876"/>
      <c r="ECQ82" s="876"/>
      <c r="ECR82" s="876"/>
      <c r="ECS82" s="876"/>
      <c r="ECT82" s="876"/>
      <c r="ECU82" s="876"/>
      <c r="ECV82" s="876"/>
      <c r="ECW82" s="876"/>
      <c r="ECX82" s="876"/>
      <c r="ECY82" s="876"/>
      <c r="ECZ82" s="876"/>
      <c r="EDA82" s="876"/>
      <c r="EDB82" s="876"/>
      <c r="EDC82" s="876"/>
      <c r="EDD82" s="876"/>
      <c r="EDE82" s="876"/>
      <c r="EDF82" s="876"/>
      <c r="EDG82" s="876"/>
      <c r="EDH82" s="876"/>
      <c r="EDI82" s="876"/>
      <c r="EDJ82" s="876"/>
      <c r="EDK82" s="876"/>
      <c r="EDL82" s="876"/>
      <c r="EDM82" s="876"/>
      <c r="EDN82" s="876"/>
      <c r="EDO82" s="876"/>
      <c r="EDP82" s="876"/>
      <c r="EDQ82" s="876"/>
      <c r="EDR82" s="876"/>
      <c r="EDS82" s="876"/>
      <c r="EDT82" s="876"/>
      <c r="EDU82" s="876"/>
      <c r="EDV82" s="876"/>
      <c r="EDW82" s="876"/>
      <c r="EDX82" s="876"/>
      <c r="EDY82" s="876"/>
      <c r="EDZ82" s="876"/>
      <c r="EEA82" s="876"/>
      <c r="EEB82" s="876"/>
      <c r="EEC82" s="876"/>
      <c r="EED82" s="876"/>
      <c r="EEE82" s="876"/>
      <c r="EEF82" s="876"/>
      <c r="EEG82" s="876"/>
      <c r="EEH82" s="876"/>
      <c r="EEI82" s="876"/>
      <c r="EEJ82" s="876"/>
      <c r="EEK82" s="876"/>
      <c r="EEL82" s="876"/>
      <c r="EEM82" s="876"/>
      <c r="EEN82" s="876"/>
      <c r="EEO82" s="876"/>
      <c r="EEP82" s="876"/>
      <c r="EEQ82" s="876"/>
      <c r="EER82" s="876"/>
      <c r="EES82" s="876"/>
      <c r="EET82" s="876"/>
      <c r="EEU82" s="876"/>
      <c r="EEV82" s="876"/>
      <c r="EEW82" s="876"/>
      <c r="EEX82" s="876"/>
      <c r="EEY82" s="876"/>
      <c r="EEZ82" s="876"/>
      <c r="EFA82" s="876"/>
      <c r="EFB82" s="876"/>
      <c r="EFC82" s="876"/>
      <c r="EFD82" s="876"/>
      <c r="EFE82" s="876"/>
      <c r="EFF82" s="876"/>
      <c r="EFG82" s="876"/>
      <c r="EFH82" s="876"/>
      <c r="EFI82" s="876"/>
      <c r="EFJ82" s="876"/>
      <c r="EFK82" s="876"/>
      <c r="EFL82" s="876"/>
      <c r="EFM82" s="876"/>
      <c r="EFN82" s="876"/>
      <c r="EFO82" s="876"/>
      <c r="EFP82" s="876"/>
      <c r="EFQ82" s="876"/>
      <c r="EFR82" s="876"/>
      <c r="EFS82" s="876"/>
      <c r="EFT82" s="876"/>
      <c r="EFU82" s="876"/>
      <c r="EFV82" s="876"/>
      <c r="EFW82" s="876"/>
      <c r="EFX82" s="876"/>
      <c r="EFY82" s="876"/>
      <c r="EFZ82" s="876"/>
      <c r="EGA82" s="876"/>
      <c r="EGB82" s="876"/>
      <c r="EGC82" s="876"/>
      <c r="EGD82" s="876"/>
      <c r="EGE82" s="876"/>
      <c r="EGF82" s="876"/>
      <c r="EGG82" s="876"/>
      <c r="EGH82" s="876"/>
      <c r="EGI82" s="876"/>
      <c r="EGJ82" s="876"/>
      <c r="EGK82" s="876"/>
      <c r="EGL82" s="876"/>
      <c r="EGM82" s="876"/>
      <c r="EGN82" s="876"/>
      <c r="EGO82" s="876"/>
      <c r="EGP82" s="876"/>
      <c r="EGQ82" s="876"/>
      <c r="EGR82" s="876"/>
      <c r="EGS82" s="876"/>
      <c r="EGT82" s="876"/>
      <c r="EGU82" s="876"/>
      <c r="EGV82" s="876"/>
      <c r="EGW82" s="876"/>
      <c r="EGX82" s="876"/>
      <c r="EGY82" s="876"/>
      <c r="EGZ82" s="876"/>
      <c r="EHA82" s="876"/>
      <c r="EHB82" s="876"/>
      <c r="EHC82" s="876"/>
      <c r="EHD82" s="876"/>
      <c r="EHE82" s="876"/>
      <c r="EHF82" s="876"/>
      <c r="EHG82" s="876"/>
      <c r="EHH82" s="876"/>
      <c r="EHI82" s="876"/>
      <c r="EHJ82" s="876"/>
      <c r="EHK82" s="876"/>
      <c r="EHL82" s="876"/>
      <c r="EHM82" s="876"/>
      <c r="EHN82" s="876"/>
      <c r="EHO82" s="876"/>
      <c r="EHP82" s="876"/>
      <c r="EHQ82" s="876"/>
      <c r="EHR82" s="876"/>
      <c r="EHS82" s="876"/>
      <c r="EHT82" s="876"/>
      <c r="EHU82" s="876"/>
      <c r="EHV82" s="876"/>
      <c r="EHW82" s="876"/>
      <c r="EHX82" s="876"/>
      <c r="EHY82" s="876"/>
      <c r="EHZ82" s="876"/>
      <c r="EIA82" s="876"/>
      <c r="EIB82" s="876"/>
      <c r="EIC82" s="876"/>
      <c r="EID82" s="876"/>
      <c r="EIE82" s="876"/>
      <c r="EIF82" s="876"/>
      <c r="EIG82" s="876"/>
      <c r="EIH82" s="876"/>
      <c r="EII82" s="876"/>
      <c r="EIJ82" s="876"/>
      <c r="EIK82" s="876"/>
      <c r="EIL82" s="876"/>
      <c r="EIM82" s="876"/>
      <c r="EIN82" s="876"/>
      <c r="EIO82" s="876"/>
      <c r="EIP82" s="876"/>
      <c r="EIQ82" s="876"/>
      <c r="EIR82" s="876"/>
      <c r="EIS82" s="876"/>
      <c r="EIT82" s="876"/>
      <c r="EIU82" s="876"/>
      <c r="EIV82" s="876"/>
      <c r="EIW82" s="876"/>
      <c r="EIX82" s="876"/>
      <c r="EIY82" s="876"/>
      <c r="EIZ82" s="876"/>
      <c r="EJA82" s="876"/>
      <c r="EJB82" s="876"/>
      <c r="EJC82" s="876"/>
      <c r="EJD82" s="876"/>
      <c r="EJE82" s="876"/>
      <c r="EJF82" s="876"/>
      <c r="EJG82" s="876"/>
      <c r="EJH82" s="876"/>
      <c r="EJI82" s="876"/>
      <c r="EJJ82" s="876"/>
      <c r="EJK82" s="876"/>
      <c r="EJL82" s="876"/>
      <c r="EJM82" s="876"/>
      <c r="EJN82" s="876"/>
      <c r="EJO82" s="876"/>
      <c r="EJP82" s="876"/>
      <c r="EJQ82" s="876"/>
      <c r="EJR82" s="876"/>
      <c r="EJS82" s="876"/>
      <c r="EJT82" s="876"/>
      <c r="EJU82" s="876"/>
      <c r="EJV82" s="876"/>
      <c r="EJW82" s="876"/>
      <c r="EJX82" s="876"/>
      <c r="EJY82" s="876"/>
      <c r="EJZ82" s="876"/>
      <c r="EKA82" s="876"/>
      <c r="EKB82" s="876"/>
      <c r="EKC82" s="876"/>
      <c r="EKD82" s="876"/>
      <c r="EKE82" s="876"/>
      <c r="EKF82" s="876"/>
      <c r="EKG82" s="876"/>
      <c r="EKH82" s="876"/>
      <c r="EKI82" s="876"/>
      <c r="EKJ82" s="876"/>
      <c r="EKK82" s="876"/>
      <c r="EKL82" s="876"/>
      <c r="EKM82" s="876"/>
      <c r="EKN82" s="876"/>
      <c r="EKO82" s="876"/>
      <c r="EKP82" s="876"/>
      <c r="EKQ82" s="876"/>
      <c r="EKR82" s="876"/>
      <c r="EKS82" s="876"/>
      <c r="EKT82" s="876"/>
      <c r="EKU82" s="876"/>
      <c r="EKV82" s="876"/>
      <c r="EKW82" s="876"/>
      <c r="EKX82" s="876"/>
      <c r="EKY82" s="876"/>
      <c r="EKZ82" s="876"/>
      <c r="ELA82" s="876"/>
      <c r="ELB82" s="876"/>
      <c r="ELC82" s="876"/>
      <c r="ELD82" s="876"/>
      <c r="ELE82" s="876"/>
      <c r="ELF82" s="876"/>
      <c r="ELG82" s="876"/>
      <c r="ELH82" s="876"/>
      <c r="ELI82" s="876"/>
      <c r="ELJ82" s="876"/>
      <c r="ELK82" s="876"/>
      <c r="ELL82" s="876"/>
      <c r="ELM82" s="876"/>
      <c r="ELN82" s="876"/>
      <c r="ELO82" s="876"/>
      <c r="ELP82" s="876"/>
      <c r="ELQ82" s="876"/>
      <c r="ELR82" s="876"/>
      <c r="ELS82" s="876"/>
      <c r="ELT82" s="876"/>
      <c r="ELU82" s="876"/>
      <c r="ELV82" s="876"/>
      <c r="ELW82" s="876"/>
      <c r="ELX82" s="876"/>
      <c r="ELY82" s="876"/>
      <c r="ELZ82" s="876"/>
      <c r="EMA82" s="876"/>
      <c r="EMB82" s="876"/>
      <c r="EMC82" s="876"/>
      <c r="EMD82" s="876"/>
      <c r="EME82" s="876"/>
      <c r="EMF82" s="876"/>
      <c r="EMG82" s="876"/>
      <c r="EMH82" s="876"/>
      <c r="EMI82" s="876"/>
      <c r="EMJ82" s="876"/>
      <c r="EMK82" s="876"/>
      <c r="EML82" s="876"/>
      <c r="EMM82" s="876"/>
      <c r="EMN82" s="876"/>
      <c r="EMO82" s="876"/>
      <c r="EMP82" s="876"/>
      <c r="EMQ82" s="876"/>
      <c r="EMR82" s="876"/>
      <c r="EMS82" s="876"/>
      <c r="EMT82" s="876"/>
      <c r="EMU82" s="876"/>
      <c r="EMV82" s="876"/>
      <c r="EMW82" s="876"/>
      <c r="EMX82" s="876"/>
      <c r="EMY82" s="876"/>
      <c r="EMZ82" s="876"/>
      <c r="ENA82" s="876"/>
      <c r="ENB82" s="876"/>
      <c r="ENC82" s="876"/>
      <c r="END82" s="876"/>
      <c r="ENE82" s="876"/>
      <c r="ENF82" s="876"/>
      <c r="ENG82" s="876"/>
      <c r="ENH82" s="876"/>
      <c r="ENI82" s="876"/>
      <c r="ENJ82" s="876"/>
      <c r="ENK82" s="876"/>
      <c r="ENL82" s="876"/>
      <c r="ENM82" s="876"/>
      <c r="ENN82" s="876"/>
      <c r="ENO82" s="876"/>
      <c r="ENP82" s="876"/>
      <c r="ENQ82" s="876"/>
      <c r="ENR82" s="876"/>
      <c r="ENS82" s="876"/>
      <c r="ENT82" s="876"/>
      <c r="ENU82" s="876"/>
      <c r="ENV82" s="876"/>
      <c r="ENW82" s="876"/>
      <c r="ENX82" s="876"/>
      <c r="ENY82" s="876"/>
      <c r="ENZ82" s="876"/>
      <c r="EOA82" s="876"/>
      <c r="EOB82" s="876"/>
      <c r="EOC82" s="876"/>
      <c r="EOD82" s="876"/>
      <c r="EOE82" s="876"/>
      <c r="EOF82" s="876"/>
      <c r="EOG82" s="876"/>
      <c r="EOH82" s="876"/>
      <c r="EOI82" s="876"/>
      <c r="EOJ82" s="876"/>
      <c r="EOK82" s="876"/>
      <c r="EOL82" s="876"/>
      <c r="EOM82" s="876"/>
      <c r="EON82" s="876"/>
      <c r="EOO82" s="876"/>
      <c r="EOP82" s="876"/>
      <c r="EOQ82" s="876"/>
      <c r="EOR82" s="876"/>
      <c r="EOS82" s="876"/>
      <c r="EOT82" s="876"/>
      <c r="EOU82" s="876"/>
      <c r="EOV82" s="876"/>
      <c r="EOW82" s="876"/>
      <c r="EOX82" s="876"/>
      <c r="EOY82" s="876"/>
      <c r="EOZ82" s="876"/>
      <c r="EPA82" s="876"/>
      <c r="EPB82" s="876"/>
      <c r="EPC82" s="876"/>
      <c r="EPD82" s="876"/>
      <c r="EPE82" s="876"/>
      <c r="EPF82" s="876"/>
      <c r="EPG82" s="876"/>
      <c r="EPH82" s="876"/>
      <c r="EPI82" s="876"/>
      <c r="EPJ82" s="876"/>
      <c r="EPK82" s="876"/>
      <c r="EPL82" s="876"/>
      <c r="EPM82" s="876"/>
      <c r="EPN82" s="876"/>
      <c r="EPO82" s="876"/>
      <c r="EPP82" s="876"/>
      <c r="EPQ82" s="876"/>
      <c r="EPR82" s="876"/>
      <c r="EPS82" s="876"/>
      <c r="EPT82" s="876"/>
      <c r="EPU82" s="876"/>
      <c r="EPV82" s="876"/>
      <c r="EPW82" s="876"/>
      <c r="EPX82" s="876"/>
      <c r="EPY82" s="876"/>
      <c r="EPZ82" s="876"/>
      <c r="EQA82" s="876"/>
      <c r="EQB82" s="876"/>
      <c r="EQC82" s="876"/>
      <c r="EQD82" s="876"/>
      <c r="EQE82" s="876"/>
      <c r="EQF82" s="876"/>
      <c r="EQG82" s="876"/>
      <c r="EQH82" s="876"/>
      <c r="EQI82" s="876"/>
      <c r="EQJ82" s="876"/>
      <c r="EQK82" s="876"/>
      <c r="EQL82" s="876"/>
      <c r="EQM82" s="876"/>
      <c r="EQN82" s="876"/>
      <c r="EQO82" s="876"/>
      <c r="EQP82" s="876"/>
      <c r="EQQ82" s="876"/>
      <c r="EQR82" s="876"/>
      <c r="EQS82" s="876"/>
      <c r="EQT82" s="876"/>
      <c r="EQU82" s="876"/>
      <c r="EQV82" s="876"/>
      <c r="EQW82" s="876"/>
      <c r="EQX82" s="876"/>
      <c r="EQY82" s="876"/>
      <c r="EQZ82" s="876"/>
      <c r="ERA82" s="876"/>
      <c r="ERB82" s="876"/>
      <c r="ERC82" s="876"/>
      <c r="ERD82" s="876"/>
      <c r="ERE82" s="876"/>
      <c r="ERF82" s="876"/>
      <c r="ERG82" s="876"/>
      <c r="ERH82" s="876"/>
      <c r="ERI82" s="876"/>
      <c r="ERJ82" s="876"/>
      <c r="ERK82" s="876"/>
      <c r="ERL82" s="876"/>
      <c r="ERM82" s="876"/>
      <c r="ERN82" s="876"/>
      <c r="ERO82" s="876"/>
      <c r="ERP82" s="876"/>
      <c r="ERQ82" s="876"/>
      <c r="ERR82" s="876"/>
      <c r="ERS82" s="876"/>
      <c r="ERT82" s="876"/>
      <c r="ERU82" s="876"/>
      <c r="ERV82" s="876"/>
      <c r="ERW82" s="876"/>
      <c r="ERX82" s="876"/>
      <c r="ERY82" s="876"/>
      <c r="ERZ82" s="876"/>
      <c r="ESA82" s="876"/>
      <c r="ESB82" s="876"/>
      <c r="ESC82" s="876"/>
      <c r="ESD82" s="876"/>
      <c r="ESE82" s="876"/>
      <c r="ESF82" s="876"/>
      <c r="ESG82" s="876"/>
      <c r="ESH82" s="876"/>
      <c r="ESI82" s="876"/>
      <c r="ESJ82" s="876"/>
      <c r="ESK82" s="876"/>
      <c r="ESL82" s="876"/>
      <c r="ESM82" s="876"/>
      <c r="ESN82" s="876"/>
      <c r="ESO82" s="876"/>
      <c r="ESP82" s="876"/>
      <c r="ESQ82" s="876"/>
      <c r="ESR82" s="876"/>
      <c r="ESS82" s="876"/>
      <c r="EST82" s="876"/>
      <c r="ESU82" s="876"/>
      <c r="ESV82" s="876"/>
      <c r="ESW82" s="876"/>
      <c r="ESX82" s="876"/>
      <c r="ESY82" s="876"/>
      <c r="ESZ82" s="876"/>
      <c r="ETA82" s="876"/>
      <c r="ETB82" s="876"/>
      <c r="ETC82" s="876"/>
      <c r="ETD82" s="876"/>
      <c r="ETE82" s="876"/>
      <c r="ETF82" s="876"/>
      <c r="ETG82" s="876"/>
      <c r="ETH82" s="876"/>
      <c r="ETI82" s="876"/>
      <c r="ETJ82" s="876"/>
      <c r="ETK82" s="876"/>
      <c r="ETL82" s="876"/>
      <c r="ETM82" s="876"/>
      <c r="ETN82" s="876"/>
      <c r="ETO82" s="876"/>
      <c r="ETP82" s="876"/>
      <c r="ETQ82" s="876"/>
      <c r="ETR82" s="876"/>
      <c r="ETS82" s="876"/>
      <c r="ETT82" s="876"/>
      <c r="ETU82" s="876"/>
      <c r="ETV82" s="876"/>
      <c r="ETW82" s="876"/>
      <c r="ETX82" s="876"/>
      <c r="ETY82" s="876"/>
      <c r="ETZ82" s="876"/>
      <c r="EUA82" s="876"/>
      <c r="EUB82" s="876"/>
      <c r="EUC82" s="876"/>
      <c r="EUD82" s="876"/>
      <c r="EUE82" s="876"/>
      <c r="EUF82" s="876"/>
      <c r="EUG82" s="876"/>
      <c r="EUH82" s="876"/>
      <c r="EUI82" s="876"/>
      <c r="EUJ82" s="876"/>
      <c r="EUK82" s="876"/>
      <c r="EUL82" s="876"/>
      <c r="EUM82" s="876"/>
      <c r="EUN82" s="876"/>
      <c r="EUO82" s="876"/>
      <c r="EUP82" s="876"/>
      <c r="EUQ82" s="876"/>
      <c r="EUR82" s="876"/>
      <c r="EUS82" s="876"/>
      <c r="EUT82" s="876"/>
      <c r="EUU82" s="876"/>
      <c r="EUV82" s="876"/>
      <c r="EUW82" s="876"/>
      <c r="EUX82" s="876"/>
      <c r="EUY82" s="876"/>
      <c r="EUZ82" s="876"/>
      <c r="EVA82" s="876"/>
      <c r="EVB82" s="876"/>
      <c r="EVC82" s="876"/>
      <c r="EVD82" s="876"/>
      <c r="EVE82" s="876"/>
      <c r="EVF82" s="876"/>
      <c r="EVG82" s="876"/>
      <c r="EVH82" s="876"/>
      <c r="EVI82" s="876"/>
      <c r="EVJ82" s="876"/>
      <c r="EVK82" s="876"/>
      <c r="EVL82" s="876"/>
      <c r="EVM82" s="876"/>
      <c r="EVN82" s="876"/>
      <c r="EVO82" s="876"/>
      <c r="EVP82" s="876"/>
      <c r="EVQ82" s="876"/>
      <c r="EVR82" s="876"/>
      <c r="EVS82" s="876"/>
      <c r="EVT82" s="876"/>
      <c r="EVU82" s="876"/>
      <c r="EVV82" s="876"/>
      <c r="EVW82" s="876"/>
      <c r="EVX82" s="876"/>
      <c r="EVY82" s="876"/>
      <c r="EVZ82" s="876"/>
      <c r="EWA82" s="876"/>
      <c r="EWB82" s="876"/>
      <c r="EWC82" s="876"/>
      <c r="EWD82" s="876"/>
      <c r="EWE82" s="876"/>
      <c r="EWF82" s="876"/>
      <c r="EWG82" s="876"/>
      <c r="EWH82" s="876"/>
      <c r="EWI82" s="876"/>
      <c r="EWJ82" s="876"/>
      <c r="EWK82" s="876"/>
      <c r="EWL82" s="876"/>
      <c r="EWM82" s="876"/>
      <c r="EWN82" s="876"/>
      <c r="EWO82" s="876"/>
      <c r="EWP82" s="876"/>
      <c r="EWQ82" s="876"/>
      <c r="EWR82" s="876"/>
      <c r="EWS82" s="876"/>
      <c r="EWT82" s="876"/>
      <c r="EWU82" s="876"/>
      <c r="EWV82" s="876"/>
      <c r="EWW82" s="876"/>
      <c r="EWX82" s="876"/>
      <c r="EWY82" s="876"/>
      <c r="EWZ82" s="876"/>
      <c r="EXA82" s="876"/>
      <c r="EXB82" s="876"/>
      <c r="EXC82" s="876"/>
      <c r="EXD82" s="876"/>
      <c r="EXE82" s="876"/>
      <c r="EXF82" s="876"/>
      <c r="EXG82" s="876"/>
      <c r="EXH82" s="876"/>
      <c r="EXI82" s="876"/>
      <c r="EXJ82" s="876"/>
      <c r="EXK82" s="876"/>
      <c r="EXL82" s="876"/>
      <c r="EXM82" s="876"/>
      <c r="EXN82" s="876"/>
      <c r="EXO82" s="876"/>
      <c r="EXP82" s="876"/>
      <c r="EXQ82" s="876"/>
      <c r="EXR82" s="876"/>
      <c r="EXS82" s="876"/>
      <c r="EXT82" s="876"/>
      <c r="EXU82" s="876"/>
      <c r="EXV82" s="876"/>
      <c r="EXW82" s="876"/>
      <c r="EXX82" s="876"/>
      <c r="EXY82" s="876"/>
      <c r="EXZ82" s="876"/>
      <c r="EYA82" s="876"/>
      <c r="EYB82" s="876"/>
      <c r="EYC82" s="876"/>
      <c r="EYD82" s="876"/>
      <c r="EYE82" s="876"/>
      <c r="EYF82" s="876"/>
      <c r="EYG82" s="876"/>
      <c r="EYH82" s="876"/>
      <c r="EYI82" s="876"/>
      <c r="EYJ82" s="876"/>
      <c r="EYK82" s="876"/>
      <c r="EYL82" s="876"/>
      <c r="EYM82" s="876"/>
      <c r="EYN82" s="876"/>
      <c r="EYO82" s="876"/>
      <c r="EYP82" s="876"/>
      <c r="EYQ82" s="876"/>
      <c r="EYR82" s="876"/>
      <c r="EYS82" s="876"/>
      <c r="EYT82" s="876"/>
      <c r="EYU82" s="876"/>
      <c r="EYV82" s="876"/>
      <c r="EYW82" s="876"/>
      <c r="EYX82" s="876"/>
      <c r="EYY82" s="876"/>
      <c r="EYZ82" s="876"/>
      <c r="EZA82" s="876"/>
      <c r="EZB82" s="876"/>
      <c r="EZC82" s="876"/>
      <c r="EZD82" s="876"/>
      <c r="EZE82" s="876"/>
      <c r="EZF82" s="876"/>
      <c r="EZG82" s="876"/>
      <c r="EZH82" s="876"/>
      <c r="EZI82" s="876"/>
      <c r="EZJ82" s="876"/>
      <c r="EZK82" s="876"/>
      <c r="EZL82" s="876"/>
      <c r="EZM82" s="876"/>
      <c r="EZN82" s="876"/>
      <c r="EZO82" s="876"/>
      <c r="EZP82" s="876"/>
      <c r="EZQ82" s="876"/>
      <c r="EZR82" s="876"/>
      <c r="EZS82" s="876"/>
      <c r="EZT82" s="876"/>
      <c r="EZU82" s="876"/>
      <c r="EZV82" s="876"/>
      <c r="EZW82" s="876"/>
      <c r="EZX82" s="876"/>
      <c r="EZY82" s="876"/>
      <c r="EZZ82" s="876"/>
      <c r="FAA82" s="876"/>
      <c r="FAB82" s="876"/>
      <c r="FAC82" s="876"/>
      <c r="FAD82" s="876"/>
      <c r="FAE82" s="876"/>
      <c r="FAF82" s="876"/>
      <c r="FAG82" s="876"/>
      <c r="FAH82" s="876"/>
      <c r="FAI82" s="876"/>
      <c r="FAJ82" s="876"/>
      <c r="FAK82" s="876"/>
      <c r="FAL82" s="876"/>
      <c r="FAM82" s="876"/>
      <c r="FAN82" s="876"/>
      <c r="FAO82" s="876"/>
      <c r="FAP82" s="876"/>
      <c r="FAQ82" s="876"/>
      <c r="FAR82" s="876"/>
      <c r="FAS82" s="876"/>
      <c r="FAT82" s="876"/>
      <c r="FAU82" s="876"/>
      <c r="FAV82" s="876"/>
      <c r="FAW82" s="876"/>
      <c r="FAX82" s="876"/>
      <c r="FAY82" s="876"/>
      <c r="FAZ82" s="876"/>
      <c r="FBA82" s="876"/>
      <c r="FBB82" s="876"/>
      <c r="FBC82" s="876"/>
      <c r="FBD82" s="876"/>
      <c r="FBE82" s="876"/>
      <c r="FBF82" s="876"/>
      <c r="FBG82" s="876"/>
      <c r="FBH82" s="876"/>
      <c r="FBI82" s="876"/>
      <c r="FBJ82" s="876"/>
      <c r="FBK82" s="876"/>
      <c r="FBL82" s="876"/>
      <c r="FBM82" s="876"/>
      <c r="FBN82" s="876"/>
      <c r="FBO82" s="876"/>
      <c r="FBP82" s="876"/>
      <c r="FBQ82" s="876"/>
      <c r="FBR82" s="876"/>
      <c r="FBS82" s="876"/>
      <c r="FBT82" s="876"/>
      <c r="FBU82" s="876"/>
      <c r="FBV82" s="876"/>
      <c r="FBW82" s="876"/>
      <c r="FBX82" s="876"/>
      <c r="FBY82" s="876"/>
      <c r="FBZ82" s="876"/>
      <c r="FCA82" s="876"/>
      <c r="FCB82" s="876"/>
      <c r="FCC82" s="876"/>
      <c r="FCD82" s="876"/>
      <c r="FCE82" s="876"/>
      <c r="FCF82" s="876"/>
      <c r="FCG82" s="876"/>
      <c r="FCH82" s="876"/>
      <c r="FCI82" s="876"/>
      <c r="FCJ82" s="876"/>
      <c r="FCK82" s="876"/>
      <c r="FCL82" s="876"/>
      <c r="FCM82" s="876"/>
      <c r="FCN82" s="876"/>
      <c r="FCO82" s="876"/>
      <c r="FCP82" s="876"/>
      <c r="FCQ82" s="876"/>
      <c r="FCR82" s="876"/>
      <c r="FCS82" s="876"/>
      <c r="FCT82" s="876"/>
      <c r="FCU82" s="876"/>
      <c r="FCV82" s="876"/>
      <c r="FCW82" s="876"/>
      <c r="FCX82" s="876"/>
      <c r="FCY82" s="876"/>
      <c r="FCZ82" s="876"/>
      <c r="FDA82" s="876"/>
      <c r="FDB82" s="876"/>
      <c r="FDC82" s="876"/>
      <c r="FDD82" s="876"/>
      <c r="FDE82" s="876"/>
      <c r="FDF82" s="876"/>
      <c r="FDG82" s="876"/>
      <c r="FDH82" s="876"/>
      <c r="FDI82" s="876"/>
      <c r="FDJ82" s="876"/>
      <c r="FDK82" s="876"/>
      <c r="FDL82" s="876"/>
      <c r="FDM82" s="876"/>
      <c r="FDN82" s="876"/>
      <c r="FDO82" s="876"/>
      <c r="FDP82" s="876"/>
      <c r="FDQ82" s="876"/>
      <c r="FDR82" s="876"/>
      <c r="FDS82" s="876"/>
      <c r="FDT82" s="876"/>
      <c r="FDU82" s="876"/>
      <c r="FDV82" s="876"/>
      <c r="FDW82" s="876"/>
      <c r="FDX82" s="876"/>
      <c r="FDY82" s="876"/>
      <c r="FDZ82" s="876"/>
      <c r="FEA82" s="876"/>
      <c r="FEB82" s="876"/>
      <c r="FEC82" s="876"/>
      <c r="FED82" s="876"/>
      <c r="FEE82" s="876"/>
      <c r="FEF82" s="876"/>
      <c r="FEG82" s="876"/>
      <c r="FEH82" s="876"/>
      <c r="FEI82" s="876"/>
      <c r="FEJ82" s="876"/>
      <c r="FEK82" s="876"/>
      <c r="FEL82" s="876"/>
      <c r="FEM82" s="876"/>
      <c r="FEN82" s="876"/>
      <c r="FEO82" s="876"/>
      <c r="FEP82" s="876"/>
      <c r="FEQ82" s="876"/>
      <c r="FER82" s="876"/>
      <c r="FES82" s="876"/>
      <c r="FET82" s="876"/>
      <c r="FEU82" s="876"/>
      <c r="FEV82" s="876"/>
      <c r="FEW82" s="876"/>
      <c r="FEX82" s="876"/>
      <c r="FEY82" s="876"/>
      <c r="FEZ82" s="876"/>
      <c r="FFA82" s="876"/>
      <c r="FFB82" s="876"/>
      <c r="FFC82" s="876"/>
      <c r="FFD82" s="876"/>
      <c r="FFE82" s="876"/>
      <c r="FFF82" s="876"/>
      <c r="FFG82" s="876"/>
      <c r="FFH82" s="876"/>
      <c r="FFI82" s="876"/>
      <c r="FFJ82" s="876"/>
      <c r="FFK82" s="876"/>
      <c r="FFL82" s="876"/>
      <c r="FFM82" s="876"/>
      <c r="FFN82" s="876"/>
      <c r="FFO82" s="876"/>
      <c r="FFP82" s="876"/>
      <c r="FFQ82" s="876"/>
      <c r="FFR82" s="876"/>
      <c r="FFS82" s="876"/>
      <c r="FFT82" s="876"/>
      <c r="FFU82" s="876"/>
      <c r="FFV82" s="876"/>
      <c r="FFW82" s="876"/>
      <c r="FFX82" s="876"/>
      <c r="FFY82" s="876"/>
      <c r="FFZ82" s="876"/>
      <c r="FGA82" s="876"/>
      <c r="FGB82" s="876"/>
      <c r="FGC82" s="876"/>
      <c r="FGD82" s="876"/>
      <c r="FGE82" s="876"/>
      <c r="FGF82" s="876"/>
      <c r="FGG82" s="876"/>
      <c r="FGH82" s="876"/>
      <c r="FGI82" s="876"/>
      <c r="FGJ82" s="876"/>
      <c r="FGK82" s="876"/>
      <c r="FGL82" s="876"/>
      <c r="FGM82" s="876"/>
      <c r="FGN82" s="876"/>
      <c r="FGO82" s="876"/>
      <c r="FGP82" s="876"/>
      <c r="FGQ82" s="876"/>
      <c r="FGR82" s="876"/>
      <c r="FGS82" s="876"/>
      <c r="FGT82" s="876"/>
      <c r="FGU82" s="876"/>
      <c r="FGV82" s="876"/>
      <c r="FGW82" s="876"/>
      <c r="FGX82" s="876"/>
      <c r="FGY82" s="876"/>
      <c r="FGZ82" s="876"/>
      <c r="FHA82" s="876"/>
      <c r="FHB82" s="876"/>
      <c r="FHC82" s="876"/>
      <c r="FHD82" s="876"/>
      <c r="FHE82" s="876"/>
      <c r="FHF82" s="876"/>
      <c r="FHG82" s="876"/>
      <c r="FHH82" s="876"/>
      <c r="FHI82" s="876"/>
      <c r="FHJ82" s="876"/>
      <c r="FHK82" s="876"/>
      <c r="FHL82" s="876"/>
      <c r="FHM82" s="876"/>
      <c r="FHN82" s="876"/>
      <c r="FHO82" s="876"/>
      <c r="FHP82" s="876"/>
      <c r="FHQ82" s="876"/>
      <c r="FHR82" s="876"/>
      <c r="FHS82" s="876"/>
      <c r="FHT82" s="876"/>
      <c r="FHU82" s="876"/>
      <c r="FHV82" s="876"/>
      <c r="FHW82" s="876"/>
      <c r="FHX82" s="876"/>
      <c r="FHY82" s="876"/>
      <c r="FHZ82" s="876"/>
      <c r="FIA82" s="876"/>
      <c r="FIB82" s="876"/>
      <c r="FIC82" s="876"/>
      <c r="FID82" s="876"/>
      <c r="FIE82" s="876"/>
      <c r="FIF82" s="876"/>
      <c r="FIG82" s="876"/>
      <c r="FIH82" s="876"/>
      <c r="FII82" s="876"/>
      <c r="FIJ82" s="876"/>
      <c r="FIK82" s="876"/>
      <c r="FIL82" s="876"/>
      <c r="FIM82" s="876"/>
      <c r="FIN82" s="876"/>
      <c r="FIO82" s="876"/>
      <c r="FIP82" s="876"/>
      <c r="FIQ82" s="876"/>
      <c r="FIR82" s="876"/>
      <c r="FIS82" s="876"/>
      <c r="FIT82" s="876"/>
      <c r="FIU82" s="876"/>
      <c r="FIV82" s="876"/>
      <c r="FIW82" s="876"/>
      <c r="FIX82" s="876"/>
      <c r="FIY82" s="876"/>
      <c r="FIZ82" s="876"/>
      <c r="FJA82" s="876"/>
      <c r="FJB82" s="876"/>
      <c r="FJC82" s="876"/>
      <c r="FJD82" s="876"/>
      <c r="FJE82" s="876"/>
      <c r="FJF82" s="876"/>
      <c r="FJG82" s="876"/>
      <c r="FJH82" s="876"/>
      <c r="FJI82" s="876"/>
      <c r="FJJ82" s="876"/>
      <c r="FJK82" s="876"/>
      <c r="FJL82" s="876"/>
      <c r="FJM82" s="876"/>
      <c r="FJN82" s="876"/>
      <c r="FJO82" s="876"/>
      <c r="FJP82" s="876"/>
      <c r="FJQ82" s="876"/>
      <c r="FJR82" s="876"/>
      <c r="FJS82" s="876"/>
      <c r="FJT82" s="876"/>
      <c r="FJU82" s="876"/>
      <c r="FJV82" s="876"/>
      <c r="FJW82" s="876"/>
      <c r="FJX82" s="876"/>
      <c r="FJY82" s="876"/>
      <c r="FJZ82" s="876"/>
      <c r="FKA82" s="876"/>
      <c r="FKB82" s="876"/>
      <c r="FKC82" s="876"/>
      <c r="FKD82" s="876"/>
      <c r="FKE82" s="876"/>
      <c r="FKF82" s="876"/>
      <c r="FKG82" s="876"/>
      <c r="FKH82" s="876"/>
      <c r="FKI82" s="876"/>
      <c r="FKJ82" s="876"/>
      <c r="FKK82" s="876"/>
      <c r="FKL82" s="876"/>
      <c r="FKM82" s="876"/>
      <c r="FKN82" s="876"/>
      <c r="FKO82" s="876"/>
      <c r="FKP82" s="876"/>
      <c r="FKQ82" s="876"/>
      <c r="FKR82" s="876"/>
      <c r="FKS82" s="876"/>
      <c r="FKT82" s="876"/>
      <c r="FKU82" s="876"/>
      <c r="FKV82" s="876"/>
      <c r="FKW82" s="876"/>
      <c r="FKX82" s="876"/>
      <c r="FKY82" s="876"/>
      <c r="FKZ82" s="876"/>
      <c r="FLA82" s="876"/>
      <c r="FLB82" s="876"/>
      <c r="FLC82" s="876"/>
      <c r="FLD82" s="876"/>
      <c r="FLE82" s="876"/>
      <c r="FLF82" s="876"/>
      <c r="FLG82" s="876"/>
      <c r="FLH82" s="876"/>
      <c r="FLI82" s="876"/>
      <c r="FLJ82" s="876"/>
      <c r="FLK82" s="876"/>
      <c r="FLL82" s="876"/>
      <c r="FLM82" s="876"/>
      <c r="FLN82" s="876"/>
      <c r="FLO82" s="876"/>
      <c r="FLP82" s="876"/>
      <c r="FLQ82" s="876"/>
      <c r="FLR82" s="876"/>
      <c r="FLS82" s="876"/>
      <c r="FLT82" s="876"/>
      <c r="FLU82" s="876"/>
      <c r="FLV82" s="876"/>
      <c r="FLW82" s="876"/>
      <c r="FLX82" s="876"/>
      <c r="FLY82" s="876"/>
      <c r="FLZ82" s="876"/>
      <c r="FMA82" s="876"/>
      <c r="FMB82" s="876"/>
      <c r="FMC82" s="876"/>
      <c r="FMD82" s="876"/>
      <c r="FME82" s="876"/>
      <c r="FMF82" s="876"/>
      <c r="FMG82" s="876"/>
      <c r="FMH82" s="876"/>
      <c r="FMI82" s="876"/>
      <c r="FMJ82" s="876"/>
      <c r="FMK82" s="876"/>
      <c r="FML82" s="876"/>
      <c r="FMM82" s="876"/>
      <c r="FMN82" s="876"/>
      <c r="FMO82" s="876"/>
      <c r="FMP82" s="876"/>
      <c r="FMQ82" s="876"/>
      <c r="FMR82" s="876"/>
      <c r="FMS82" s="876"/>
      <c r="FMT82" s="876"/>
      <c r="FMU82" s="876"/>
      <c r="FMV82" s="876"/>
      <c r="FMW82" s="876"/>
      <c r="FMX82" s="876"/>
      <c r="FMY82" s="876"/>
      <c r="FMZ82" s="876"/>
      <c r="FNA82" s="876"/>
      <c r="FNB82" s="876"/>
      <c r="FNC82" s="876"/>
      <c r="FND82" s="876"/>
      <c r="FNE82" s="876"/>
      <c r="FNF82" s="876"/>
      <c r="FNG82" s="876"/>
      <c r="FNH82" s="876"/>
      <c r="FNI82" s="876"/>
      <c r="FNJ82" s="876"/>
      <c r="FNK82" s="876"/>
      <c r="FNL82" s="876"/>
      <c r="FNM82" s="876"/>
      <c r="FNN82" s="876"/>
      <c r="FNO82" s="876"/>
      <c r="FNP82" s="876"/>
      <c r="FNQ82" s="876"/>
      <c r="FNR82" s="876"/>
      <c r="FNS82" s="876"/>
      <c r="FNT82" s="876"/>
      <c r="FNU82" s="876"/>
      <c r="FNV82" s="876"/>
      <c r="FNW82" s="876"/>
      <c r="FNX82" s="876"/>
      <c r="FNY82" s="876"/>
      <c r="FNZ82" s="876"/>
      <c r="FOA82" s="876"/>
      <c r="FOB82" s="876"/>
      <c r="FOC82" s="876"/>
      <c r="FOD82" s="876"/>
      <c r="FOE82" s="876"/>
      <c r="FOF82" s="876"/>
      <c r="FOG82" s="876"/>
      <c r="FOH82" s="876"/>
      <c r="FOI82" s="876"/>
      <c r="FOJ82" s="876"/>
      <c r="FOK82" s="876"/>
      <c r="FOL82" s="876"/>
      <c r="FOM82" s="876"/>
      <c r="FON82" s="876"/>
      <c r="FOO82" s="876"/>
      <c r="FOP82" s="876"/>
      <c r="FOQ82" s="876"/>
      <c r="FOR82" s="876"/>
      <c r="FOS82" s="876"/>
      <c r="FOT82" s="876"/>
      <c r="FOU82" s="876"/>
      <c r="FOV82" s="876"/>
      <c r="FOW82" s="876"/>
      <c r="FOX82" s="876"/>
      <c r="FOY82" s="876"/>
      <c r="FOZ82" s="876"/>
      <c r="FPA82" s="876"/>
      <c r="FPB82" s="876"/>
      <c r="FPC82" s="876"/>
      <c r="FPD82" s="876"/>
      <c r="FPE82" s="876"/>
      <c r="FPF82" s="876"/>
      <c r="FPG82" s="876"/>
      <c r="FPH82" s="876"/>
      <c r="FPI82" s="876"/>
      <c r="FPJ82" s="876"/>
      <c r="FPK82" s="876"/>
      <c r="FPL82" s="876"/>
      <c r="FPM82" s="876"/>
      <c r="FPN82" s="876"/>
      <c r="FPO82" s="876"/>
      <c r="FPP82" s="876"/>
      <c r="FPQ82" s="876"/>
      <c r="FPR82" s="876"/>
      <c r="FPS82" s="876"/>
      <c r="FPT82" s="876"/>
      <c r="FPU82" s="876"/>
      <c r="FPV82" s="876"/>
      <c r="FPW82" s="876"/>
      <c r="FPX82" s="876"/>
      <c r="FPY82" s="876"/>
      <c r="FPZ82" s="876"/>
      <c r="FQA82" s="876"/>
      <c r="FQB82" s="876"/>
      <c r="FQC82" s="876"/>
      <c r="FQD82" s="876"/>
      <c r="FQE82" s="876"/>
      <c r="FQF82" s="876"/>
      <c r="FQG82" s="876"/>
      <c r="FQH82" s="876"/>
      <c r="FQI82" s="876"/>
      <c r="FQJ82" s="876"/>
      <c r="FQK82" s="876"/>
      <c r="FQL82" s="876"/>
      <c r="FQM82" s="876"/>
      <c r="FQN82" s="876"/>
      <c r="FQO82" s="876"/>
      <c r="FQP82" s="876"/>
      <c r="FQQ82" s="876"/>
      <c r="FQR82" s="876"/>
      <c r="FQS82" s="876"/>
      <c r="FQT82" s="876"/>
      <c r="FQU82" s="876"/>
      <c r="FQV82" s="876"/>
      <c r="FQW82" s="876"/>
      <c r="FQX82" s="876"/>
      <c r="FQY82" s="876"/>
      <c r="FQZ82" s="876"/>
      <c r="FRA82" s="876"/>
      <c r="FRB82" s="876"/>
      <c r="FRC82" s="876"/>
      <c r="FRD82" s="876"/>
      <c r="FRE82" s="876"/>
      <c r="FRF82" s="876"/>
      <c r="FRG82" s="876"/>
      <c r="FRH82" s="876"/>
      <c r="FRI82" s="876"/>
      <c r="FRJ82" s="876"/>
      <c r="FRK82" s="876"/>
      <c r="FRL82" s="876"/>
      <c r="FRM82" s="876"/>
      <c r="FRN82" s="876"/>
      <c r="FRO82" s="876"/>
      <c r="FRP82" s="876"/>
      <c r="FRQ82" s="876"/>
      <c r="FRR82" s="876"/>
      <c r="FRS82" s="876"/>
      <c r="FRT82" s="876"/>
      <c r="FRU82" s="876"/>
      <c r="FRV82" s="876"/>
      <c r="FRW82" s="876"/>
      <c r="FRX82" s="876"/>
      <c r="FRY82" s="876"/>
      <c r="FRZ82" s="876"/>
      <c r="FSA82" s="876"/>
      <c r="FSB82" s="876"/>
      <c r="FSC82" s="876"/>
      <c r="FSD82" s="876"/>
      <c r="FSE82" s="876"/>
      <c r="FSF82" s="876"/>
      <c r="FSG82" s="876"/>
      <c r="FSH82" s="876"/>
      <c r="FSI82" s="876"/>
      <c r="FSJ82" s="876"/>
      <c r="FSK82" s="876"/>
      <c r="FSL82" s="876"/>
      <c r="FSM82" s="876"/>
      <c r="FSN82" s="876"/>
      <c r="FSO82" s="876"/>
      <c r="FSP82" s="876"/>
      <c r="FSQ82" s="876"/>
      <c r="FSR82" s="876"/>
      <c r="FSS82" s="876"/>
      <c r="FST82" s="876"/>
      <c r="FSU82" s="876"/>
      <c r="FSV82" s="876"/>
      <c r="FSW82" s="876"/>
      <c r="FSX82" s="876"/>
      <c r="FSY82" s="876"/>
      <c r="FSZ82" s="876"/>
      <c r="FTA82" s="876"/>
      <c r="FTB82" s="876"/>
      <c r="FTC82" s="876"/>
      <c r="FTD82" s="876"/>
      <c r="FTE82" s="876"/>
      <c r="FTF82" s="876"/>
      <c r="FTG82" s="876"/>
      <c r="FTH82" s="876"/>
      <c r="FTI82" s="876"/>
      <c r="FTJ82" s="876"/>
      <c r="FTK82" s="876"/>
      <c r="FTL82" s="876"/>
      <c r="FTM82" s="876"/>
      <c r="FTN82" s="876"/>
      <c r="FTO82" s="876"/>
      <c r="FTP82" s="876"/>
      <c r="FTQ82" s="876"/>
      <c r="FTR82" s="876"/>
      <c r="FTS82" s="876"/>
      <c r="FTT82" s="876"/>
      <c r="FTU82" s="876"/>
      <c r="FTV82" s="876"/>
      <c r="FTW82" s="876"/>
      <c r="FTX82" s="876"/>
      <c r="FTY82" s="876"/>
      <c r="FTZ82" s="876"/>
      <c r="FUA82" s="876"/>
      <c r="FUB82" s="876"/>
      <c r="FUC82" s="876"/>
      <c r="FUD82" s="876"/>
      <c r="FUE82" s="876"/>
      <c r="FUF82" s="876"/>
      <c r="FUG82" s="876"/>
      <c r="FUH82" s="876"/>
      <c r="FUI82" s="876"/>
      <c r="FUJ82" s="876"/>
      <c r="FUK82" s="876"/>
      <c r="FUL82" s="876"/>
      <c r="FUM82" s="876"/>
      <c r="FUN82" s="876"/>
      <c r="FUO82" s="876"/>
      <c r="FUP82" s="876"/>
      <c r="FUQ82" s="876"/>
      <c r="FUR82" s="876"/>
      <c r="FUS82" s="876"/>
      <c r="FUT82" s="876"/>
      <c r="FUU82" s="876"/>
      <c r="FUV82" s="876"/>
      <c r="FUW82" s="876"/>
      <c r="FUX82" s="876"/>
      <c r="FUY82" s="876"/>
      <c r="FUZ82" s="876"/>
      <c r="FVA82" s="876"/>
      <c r="FVB82" s="876"/>
      <c r="FVC82" s="876"/>
      <c r="FVD82" s="876"/>
      <c r="FVE82" s="876"/>
      <c r="FVF82" s="876"/>
      <c r="FVG82" s="876"/>
      <c r="FVH82" s="876"/>
      <c r="FVI82" s="876"/>
      <c r="FVJ82" s="876"/>
      <c r="FVK82" s="876"/>
      <c r="FVL82" s="876"/>
      <c r="FVM82" s="876"/>
      <c r="FVN82" s="876"/>
      <c r="FVO82" s="876"/>
      <c r="FVP82" s="876"/>
      <c r="FVQ82" s="876"/>
      <c r="FVR82" s="876"/>
      <c r="FVS82" s="876"/>
      <c r="FVT82" s="876"/>
      <c r="FVU82" s="876"/>
      <c r="FVV82" s="876"/>
      <c r="FVW82" s="876"/>
      <c r="FVX82" s="876"/>
      <c r="FVY82" s="876"/>
      <c r="FVZ82" s="876"/>
      <c r="FWA82" s="876"/>
      <c r="FWB82" s="876"/>
      <c r="FWC82" s="876"/>
      <c r="FWD82" s="876"/>
      <c r="FWE82" s="876"/>
      <c r="FWF82" s="876"/>
      <c r="FWG82" s="876"/>
      <c r="FWH82" s="876"/>
      <c r="FWI82" s="876"/>
      <c r="FWJ82" s="876"/>
      <c r="FWK82" s="876"/>
      <c r="FWL82" s="876"/>
      <c r="FWM82" s="876"/>
      <c r="FWN82" s="876"/>
      <c r="FWO82" s="876"/>
      <c r="FWP82" s="876"/>
      <c r="FWQ82" s="876"/>
      <c r="FWR82" s="876"/>
      <c r="FWS82" s="876"/>
      <c r="FWT82" s="876"/>
      <c r="FWU82" s="876"/>
      <c r="FWV82" s="876"/>
      <c r="FWW82" s="876"/>
      <c r="FWX82" s="876"/>
      <c r="FWY82" s="876"/>
      <c r="FWZ82" s="876"/>
      <c r="FXA82" s="876"/>
      <c r="FXB82" s="876"/>
      <c r="FXC82" s="876"/>
      <c r="FXD82" s="876"/>
      <c r="FXE82" s="876"/>
      <c r="FXF82" s="876"/>
      <c r="FXG82" s="876"/>
      <c r="FXH82" s="876"/>
      <c r="FXI82" s="876"/>
      <c r="FXJ82" s="876"/>
      <c r="FXK82" s="876"/>
      <c r="FXL82" s="876"/>
      <c r="FXM82" s="876"/>
      <c r="FXN82" s="876"/>
      <c r="FXO82" s="876"/>
      <c r="FXP82" s="876"/>
      <c r="FXQ82" s="876"/>
      <c r="FXR82" s="876"/>
      <c r="FXS82" s="876"/>
      <c r="FXT82" s="876"/>
      <c r="FXU82" s="876"/>
      <c r="FXV82" s="876"/>
      <c r="FXW82" s="876"/>
      <c r="FXX82" s="876"/>
      <c r="FXY82" s="876"/>
      <c r="FXZ82" s="876"/>
      <c r="FYA82" s="876"/>
      <c r="FYB82" s="876"/>
      <c r="FYC82" s="876"/>
      <c r="FYD82" s="876"/>
      <c r="FYE82" s="876"/>
      <c r="FYF82" s="876"/>
      <c r="FYG82" s="876"/>
      <c r="FYH82" s="876"/>
      <c r="FYI82" s="876"/>
      <c r="FYJ82" s="876"/>
      <c r="FYK82" s="876"/>
      <c r="FYL82" s="876"/>
      <c r="FYM82" s="876"/>
      <c r="FYN82" s="876"/>
      <c r="FYO82" s="876"/>
      <c r="FYP82" s="876"/>
      <c r="FYQ82" s="876"/>
      <c r="FYR82" s="876"/>
      <c r="FYS82" s="876"/>
      <c r="FYT82" s="876"/>
      <c r="FYU82" s="876"/>
      <c r="FYV82" s="876"/>
      <c r="FYW82" s="876"/>
      <c r="FYX82" s="876"/>
      <c r="FYY82" s="876"/>
      <c r="FYZ82" s="876"/>
      <c r="FZA82" s="876"/>
      <c r="FZB82" s="876"/>
      <c r="FZC82" s="876"/>
      <c r="FZD82" s="876"/>
      <c r="FZE82" s="876"/>
      <c r="FZF82" s="876"/>
      <c r="FZG82" s="876"/>
      <c r="FZH82" s="876"/>
      <c r="FZI82" s="876"/>
      <c r="FZJ82" s="876"/>
      <c r="FZK82" s="876"/>
      <c r="FZL82" s="876"/>
      <c r="FZM82" s="876"/>
      <c r="FZN82" s="876"/>
      <c r="FZO82" s="876"/>
      <c r="FZP82" s="876"/>
      <c r="FZQ82" s="876"/>
      <c r="FZR82" s="876"/>
      <c r="FZS82" s="876"/>
      <c r="FZT82" s="876"/>
      <c r="FZU82" s="876"/>
      <c r="FZV82" s="876"/>
      <c r="FZW82" s="876"/>
      <c r="FZX82" s="876"/>
      <c r="FZY82" s="876"/>
      <c r="FZZ82" s="876"/>
      <c r="GAA82" s="876"/>
      <c r="GAB82" s="876"/>
      <c r="GAC82" s="876"/>
      <c r="GAD82" s="876"/>
      <c r="GAE82" s="876"/>
      <c r="GAF82" s="876"/>
      <c r="GAG82" s="876"/>
      <c r="GAH82" s="876"/>
      <c r="GAI82" s="876"/>
      <c r="GAJ82" s="876"/>
      <c r="GAK82" s="876"/>
      <c r="GAL82" s="876"/>
      <c r="GAM82" s="876"/>
      <c r="GAN82" s="876"/>
      <c r="GAO82" s="876"/>
      <c r="GAP82" s="876"/>
      <c r="GAQ82" s="876"/>
      <c r="GAR82" s="876"/>
      <c r="GAS82" s="876"/>
      <c r="GAT82" s="876"/>
      <c r="GAU82" s="876"/>
      <c r="GAV82" s="876"/>
      <c r="GAW82" s="876"/>
      <c r="GAX82" s="876"/>
      <c r="GAY82" s="876"/>
      <c r="GAZ82" s="876"/>
      <c r="GBA82" s="876"/>
      <c r="GBB82" s="876"/>
      <c r="GBC82" s="876"/>
      <c r="GBD82" s="876"/>
      <c r="GBE82" s="876"/>
      <c r="GBF82" s="876"/>
      <c r="GBG82" s="876"/>
      <c r="GBH82" s="876"/>
      <c r="GBI82" s="876"/>
      <c r="GBJ82" s="876"/>
      <c r="GBK82" s="876"/>
      <c r="GBL82" s="876"/>
      <c r="GBM82" s="876"/>
      <c r="GBN82" s="876"/>
      <c r="GBO82" s="876"/>
      <c r="GBP82" s="876"/>
      <c r="GBQ82" s="876"/>
      <c r="GBR82" s="876"/>
      <c r="GBS82" s="876"/>
      <c r="GBT82" s="876"/>
      <c r="GBU82" s="876"/>
      <c r="GBV82" s="876"/>
      <c r="GBW82" s="876"/>
      <c r="GBX82" s="876"/>
      <c r="GBY82" s="876"/>
      <c r="GBZ82" s="876"/>
      <c r="GCA82" s="876"/>
      <c r="GCB82" s="876"/>
      <c r="GCC82" s="876"/>
      <c r="GCD82" s="876"/>
      <c r="GCE82" s="876"/>
      <c r="GCF82" s="876"/>
      <c r="GCG82" s="876"/>
      <c r="GCH82" s="876"/>
      <c r="GCI82" s="876"/>
      <c r="GCJ82" s="876"/>
      <c r="GCK82" s="876"/>
      <c r="GCL82" s="876"/>
      <c r="GCM82" s="876"/>
      <c r="GCN82" s="876"/>
      <c r="GCO82" s="876"/>
      <c r="GCP82" s="876"/>
      <c r="GCQ82" s="876"/>
      <c r="GCR82" s="876"/>
      <c r="GCS82" s="876"/>
      <c r="GCT82" s="876"/>
      <c r="GCU82" s="876"/>
      <c r="GCV82" s="876"/>
      <c r="GCW82" s="876"/>
      <c r="GCX82" s="876"/>
      <c r="GCY82" s="876"/>
      <c r="GCZ82" s="876"/>
      <c r="GDA82" s="876"/>
      <c r="GDB82" s="876"/>
      <c r="GDC82" s="876"/>
      <c r="GDD82" s="876"/>
      <c r="GDE82" s="876"/>
      <c r="GDF82" s="876"/>
      <c r="GDG82" s="876"/>
      <c r="GDH82" s="876"/>
      <c r="GDI82" s="876"/>
      <c r="GDJ82" s="876"/>
      <c r="GDK82" s="876"/>
      <c r="GDL82" s="876"/>
      <c r="GDM82" s="876"/>
      <c r="GDN82" s="876"/>
      <c r="GDO82" s="876"/>
      <c r="GDP82" s="876"/>
      <c r="GDQ82" s="876"/>
      <c r="GDR82" s="876"/>
      <c r="GDS82" s="876"/>
      <c r="GDT82" s="876"/>
      <c r="GDU82" s="876"/>
      <c r="GDV82" s="876"/>
      <c r="GDW82" s="876"/>
      <c r="GDX82" s="876"/>
      <c r="GDY82" s="876"/>
      <c r="GDZ82" s="876"/>
      <c r="GEA82" s="876"/>
      <c r="GEB82" s="876"/>
      <c r="GEC82" s="876"/>
      <c r="GED82" s="876"/>
      <c r="GEE82" s="876"/>
      <c r="GEF82" s="876"/>
      <c r="GEG82" s="876"/>
      <c r="GEH82" s="876"/>
      <c r="GEI82" s="876"/>
      <c r="GEJ82" s="876"/>
      <c r="GEK82" s="876"/>
      <c r="GEL82" s="876"/>
      <c r="GEM82" s="876"/>
      <c r="GEN82" s="876"/>
      <c r="GEO82" s="876"/>
      <c r="GEP82" s="876"/>
      <c r="GEQ82" s="876"/>
      <c r="GER82" s="876"/>
      <c r="GES82" s="876"/>
      <c r="GET82" s="876"/>
      <c r="GEU82" s="876"/>
      <c r="GEV82" s="876"/>
      <c r="GEW82" s="876"/>
      <c r="GEX82" s="876"/>
      <c r="GEY82" s="876"/>
      <c r="GEZ82" s="876"/>
      <c r="GFA82" s="876"/>
      <c r="GFB82" s="876"/>
      <c r="GFC82" s="876"/>
      <c r="GFD82" s="876"/>
      <c r="GFE82" s="876"/>
      <c r="GFF82" s="876"/>
      <c r="GFG82" s="876"/>
      <c r="GFH82" s="876"/>
      <c r="GFI82" s="876"/>
      <c r="GFJ82" s="876"/>
      <c r="GFK82" s="876"/>
      <c r="GFL82" s="876"/>
      <c r="GFM82" s="876"/>
      <c r="GFN82" s="876"/>
      <c r="GFO82" s="876"/>
      <c r="GFP82" s="876"/>
      <c r="GFQ82" s="876"/>
      <c r="GFR82" s="876"/>
      <c r="GFS82" s="876"/>
      <c r="GFT82" s="876"/>
      <c r="GFU82" s="876"/>
      <c r="GFV82" s="876"/>
      <c r="GFW82" s="876"/>
      <c r="GFX82" s="876"/>
      <c r="GFY82" s="876"/>
      <c r="GFZ82" s="876"/>
      <c r="GGA82" s="876"/>
      <c r="GGB82" s="876"/>
      <c r="GGC82" s="876"/>
      <c r="GGD82" s="876"/>
      <c r="GGE82" s="876"/>
      <c r="GGF82" s="876"/>
      <c r="GGG82" s="876"/>
      <c r="GGH82" s="876"/>
      <c r="GGI82" s="876"/>
      <c r="GGJ82" s="876"/>
      <c r="GGK82" s="876"/>
      <c r="GGL82" s="876"/>
      <c r="GGM82" s="876"/>
      <c r="GGN82" s="876"/>
      <c r="GGO82" s="876"/>
      <c r="GGP82" s="876"/>
      <c r="GGQ82" s="876"/>
      <c r="GGR82" s="876"/>
      <c r="GGS82" s="876"/>
      <c r="GGT82" s="876"/>
      <c r="GGU82" s="876"/>
      <c r="GGV82" s="876"/>
      <c r="GGW82" s="876"/>
      <c r="GGX82" s="876"/>
      <c r="GGY82" s="876"/>
      <c r="GGZ82" s="876"/>
      <c r="GHA82" s="876"/>
      <c r="GHB82" s="876"/>
      <c r="GHC82" s="876"/>
      <c r="GHD82" s="876"/>
      <c r="GHE82" s="876"/>
      <c r="GHF82" s="876"/>
      <c r="GHG82" s="876"/>
      <c r="GHH82" s="876"/>
      <c r="GHI82" s="876"/>
      <c r="GHJ82" s="876"/>
      <c r="GHK82" s="876"/>
      <c r="GHL82" s="876"/>
      <c r="GHM82" s="876"/>
      <c r="GHN82" s="876"/>
      <c r="GHO82" s="876"/>
      <c r="GHP82" s="876"/>
      <c r="GHQ82" s="876"/>
      <c r="GHR82" s="876"/>
      <c r="GHS82" s="876"/>
      <c r="GHT82" s="876"/>
      <c r="GHU82" s="876"/>
      <c r="GHV82" s="876"/>
      <c r="GHW82" s="876"/>
      <c r="GHX82" s="876"/>
      <c r="GHY82" s="876"/>
      <c r="GHZ82" s="876"/>
      <c r="GIA82" s="876"/>
      <c r="GIB82" s="876"/>
      <c r="GIC82" s="876"/>
      <c r="GID82" s="876"/>
      <c r="GIE82" s="876"/>
      <c r="GIF82" s="876"/>
      <c r="GIG82" s="876"/>
      <c r="GIH82" s="876"/>
      <c r="GII82" s="876"/>
      <c r="GIJ82" s="876"/>
      <c r="GIK82" s="876"/>
      <c r="GIL82" s="876"/>
      <c r="GIM82" s="876"/>
      <c r="GIN82" s="876"/>
      <c r="GIO82" s="876"/>
      <c r="GIP82" s="876"/>
      <c r="GIQ82" s="876"/>
      <c r="GIR82" s="876"/>
      <c r="GIS82" s="876"/>
      <c r="GIT82" s="876"/>
      <c r="GIU82" s="876"/>
      <c r="GIV82" s="876"/>
      <c r="GIW82" s="876"/>
      <c r="GIX82" s="876"/>
      <c r="GIY82" s="876"/>
      <c r="GIZ82" s="876"/>
      <c r="GJA82" s="876"/>
      <c r="GJB82" s="876"/>
      <c r="GJC82" s="876"/>
      <c r="GJD82" s="876"/>
      <c r="GJE82" s="876"/>
      <c r="GJF82" s="876"/>
      <c r="GJG82" s="876"/>
      <c r="GJH82" s="876"/>
      <c r="GJI82" s="876"/>
      <c r="GJJ82" s="876"/>
      <c r="GJK82" s="876"/>
      <c r="GJL82" s="876"/>
      <c r="GJM82" s="876"/>
      <c r="GJN82" s="876"/>
      <c r="GJO82" s="876"/>
      <c r="GJP82" s="876"/>
      <c r="GJQ82" s="876"/>
      <c r="GJR82" s="876"/>
      <c r="GJS82" s="876"/>
      <c r="GJT82" s="876"/>
      <c r="GJU82" s="876"/>
      <c r="GJV82" s="876"/>
      <c r="GJW82" s="876"/>
      <c r="GJX82" s="876"/>
      <c r="GJY82" s="876"/>
      <c r="GJZ82" s="876"/>
      <c r="GKA82" s="876"/>
      <c r="GKB82" s="876"/>
      <c r="GKC82" s="876"/>
      <c r="GKD82" s="876"/>
      <c r="GKE82" s="876"/>
      <c r="GKF82" s="876"/>
      <c r="GKG82" s="876"/>
      <c r="GKH82" s="876"/>
      <c r="GKI82" s="876"/>
      <c r="GKJ82" s="876"/>
      <c r="GKK82" s="876"/>
      <c r="GKL82" s="876"/>
      <c r="GKM82" s="876"/>
      <c r="GKN82" s="876"/>
      <c r="GKO82" s="876"/>
      <c r="GKP82" s="876"/>
      <c r="GKQ82" s="876"/>
      <c r="GKR82" s="876"/>
      <c r="GKS82" s="876"/>
      <c r="GKT82" s="876"/>
      <c r="GKU82" s="876"/>
      <c r="GKV82" s="876"/>
      <c r="GKW82" s="876"/>
      <c r="GKX82" s="876"/>
      <c r="GKY82" s="876"/>
      <c r="GKZ82" s="876"/>
      <c r="GLA82" s="876"/>
      <c r="GLB82" s="876"/>
      <c r="GLC82" s="876"/>
      <c r="GLD82" s="876"/>
      <c r="GLE82" s="876"/>
      <c r="GLF82" s="876"/>
      <c r="GLG82" s="876"/>
      <c r="GLH82" s="876"/>
      <c r="GLI82" s="876"/>
      <c r="GLJ82" s="876"/>
      <c r="GLK82" s="876"/>
      <c r="GLL82" s="876"/>
      <c r="GLM82" s="876"/>
      <c r="GLN82" s="876"/>
      <c r="GLO82" s="876"/>
      <c r="GLP82" s="876"/>
      <c r="GLQ82" s="876"/>
      <c r="GLR82" s="876"/>
      <c r="GLS82" s="876"/>
      <c r="GLT82" s="876"/>
      <c r="GLU82" s="876"/>
      <c r="GLV82" s="876"/>
      <c r="GLW82" s="876"/>
      <c r="GLX82" s="876"/>
      <c r="GLY82" s="876"/>
      <c r="GLZ82" s="876"/>
      <c r="GMA82" s="876"/>
      <c r="GMB82" s="876"/>
      <c r="GMC82" s="876"/>
      <c r="GMD82" s="876"/>
      <c r="GME82" s="876"/>
      <c r="GMF82" s="876"/>
      <c r="GMG82" s="876"/>
      <c r="GMH82" s="876"/>
      <c r="GMI82" s="876"/>
      <c r="GMJ82" s="876"/>
      <c r="GMK82" s="876"/>
      <c r="GML82" s="876"/>
      <c r="GMM82" s="876"/>
      <c r="GMN82" s="876"/>
      <c r="GMO82" s="876"/>
      <c r="GMP82" s="876"/>
      <c r="GMQ82" s="876"/>
      <c r="GMR82" s="876"/>
      <c r="GMS82" s="876"/>
      <c r="GMT82" s="876"/>
      <c r="GMU82" s="876"/>
      <c r="GMV82" s="876"/>
      <c r="GMW82" s="876"/>
      <c r="GMX82" s="876"/>
      <c r="GMY82" s="876"/>
      <c r="GMZ82" s="876"/>
      <c r="GNA82" s="876"/>
      <c r="GNB82" s="876"/>
      <c r="GNC82" s="876"/>
      <c r="GND82" s="876"/>
      <c r="GNE82" s="876"/>
      <c r="GNF82" s="876"/>
      <c r="GNG82" s="876"/>
      <c r="GNH82" s="876"/>
      <c r="GNI82" s="876"/>
      <c r="GNJ82" s="876"/>
      <c r="GNK82" s="876"/>
      <c r="GNL82" s="876"/>
      <c r="GNM82" s="876"/>
      <c r="GNN82" s="876"/>
      <c r="GNO82" s="876"/>
      <c r="GNP82" s="876"/>
      <c r="GNQ82" s="876"/>
      <c r="GNR82" s="876"/>
      <c r="GNS82" s="876"/>
      <c r="GNT82" s="876"/>
      <c r="GNU82" s="876"/>
      <c r="GNV82" s="876"/>
      <c r="GNW82" s="876"/>
      <c r="GNX82" s="876"/>
      <c r="GNY82" s="876"/>
      <c r="GNZ82" s="876"/>
      <c r="GOA82" s="876"/>
      <c r="GOB82" s="876"/>
      <c r="GOC82" s="876"/>
      <c r="GOD82" s="876"/>
      <c r="GOE82" s="876"/>
      <c r="GOF82" s="876"/>
      <c r="GOG82" s="876"/>
      <c r="GOH82" s="876"/>
      <c r="GOI82" s="876"/>
      <c r="GOJ82" s="876"/>
      <c r="GOK82" s="876"/>
      <c r="GOL82" s="876"/>
      <c r="GOM82" s="876"/>
      <c r="GON82" s="876"/>
      <c r="GOO82" s="876"/>
      <c r="GOP82" s="876"/>
      <c r="GOQ82" s="876"/>
      <c r="GOR82" s="876"/>
      <c r="GOS82" s="876"/>
      <c r="GOT82" s="876"/>
      <c r="GOU82" s="876"/>
      <c r="GOV82" s="876"/>
      <c r="GOW82" s="876"/>
      <c r="GOX82" s="876"/>
      <c r="GOY82" s="876"/>
      <c r="GOZ82" s="876"/>
      <c r="GPA82" s="876"/>
      <c r="GPB82" s="876"/>
      <c r="GPC82" s="876"/>
      <c r="GPD82" s="876"/>
      <c r="GPE82" s="876"/>
      <c r="GPF82" s="876"/>
      <c r="GPG82" s="876"/>
      <c r="GPH82" s="876"/>
      <c r="GPI82" s="876"/>
      <c r="GPJ82" s="876"/>
      <c r="GPK82" s="876"/>
      <c r="GPL82" s="876"/>
      <c r="GPM82" s="876"/>
      <c r="GPN82" s="876"/>
      <c r="GPO82" s="876"/>
      <c r="GPP82" s="876"/>
      <c r="GPQ82" s="876"/>
      <c r="GPR82" s="876"/>
      <c r="GPS82" s="876"/>
      <c r="GPT82" s="876"/>
      <c r="GPU82" s="876"/>
      <c r="GPV82" s="876"/>
      <c r="GPW82" s="876"/>
      <c r="GPX82" s="876"/>
      <c r="GPY82" s="876"/>
      <c r="GPZ82" s="876"/>
      <c r="GQA82" s="876"/>
      <c r="GQB82" s="876"/>
      <c r="GQC82" s="876"/>
      <c r="GQD82" s="876"/>
      <c r="GQE82" s="876"/>
      <c r="GQF82" s="876"/>
      <c r="GQG82" s="876"/>
      <c r="GQH82" s="876"/>
      <c r="GQI82" s="876"/>
      <c r="GQJ82" s="876"/>
      <c r="GQK82" s="876"/>
      <c r="GQL82" s="876"/>
      <c r="GQM82" s="876"/>
      <c r="GQN82" s="876"/>
      <c r="GQO82" s="876"/>
      <c r="GQP82" s="876"/>
      <c r="GQQ82" s="876"/>
      <c r="GQR82" s="876"/>
      <c r="GQS82" s="876"/>
      <c r="GQT82" s="876"/>
      <c r="GQU82" s="876"/>
      <c r="GQV82" s="876"/>
      <c r="GQW82" s="876"/>
      <c r="GQX82" s="876"/>
      <c r="GQY82" s="876"/>
      <c r="GQZ82" s="876"/>
      <c r="GRA82" s="876"/>
      <c r="GRB82" s="876"/>
      <c r="GRC82" s="876"/>
      <c r="GRD82" s="876"/>
      <c r="GRE82" s="876"/>
      <c r="GRF82" s="876"/>
      <c r="GRG82" s="876"/>
      <c r="GRH82" s="876"/>
      <c r="GRI82" s="876"/>
      <c r="GRJ82" s="876"/>
      <c r="GRK82" s="876"/>
      <c r="GRL82" s="876"/>
      <c r="GRM82" s="876"/>
      <c r="GRN82" s="876"/>
      <c r="GRO82" s="876"/>
      <c r="GRP82" s="876"/>
      <c r="GRQ82" s="876"/>
      <c r="GRR82" s="876"/>
      <c r="GRS82" s="876"/>
      <c r="GRT82" s="876"/>
      <c r="GRU82" s="876"/>
      <c r="GRV82" s="876"/>
      <c r="GRW82" s="876"/>
      <c r="GRX82" s="876"/>
      <c r="GRY82" s="876"/>
      <c r="GRZ82" s="876"/>
      <c r="GSA82" s="876"/>
      <c r="GSB82" s="876"/>
      <c r="GSC82" s="876"/>
      <c r="GSD82" s="876"/>
      <c r="GSE82" s="876"/>
      <c r="GSF82" s="876"/>
      <c r="GSG82" s="876"/>
      <c r="GSH82" s="876"/>
      <c r="GSI82" s="876"/>
      <c r="GSJ82" s="876"/>
      <c r="GSK82" s="876"/>
      <c r="GSL82" s="876"/>
      <c r="GSM82" s="876"/>
      <c r="GSN82" s="876"/>
      <c r="GSO82" s="876"/>
      <c r="GSP82" s="876"/>
      <c r="GSQ82" s="876"/>
      <c r="GSR82" s="876"/>
      <c r="GSS82" s="876"/>
      <c r="GST82" s="876"/>
      <c r="GSU82" s="876"/>
      <c r="GSV82" s="876"/>
      <c r="GSW82" s="876"/>
      <c r="GSX82" s="876"/>
      <c r="GSY82" s="876"/>
      <c r="GSZ82" s="876"/>
      <c r="GTA82" s="876"/>
      <c r="GTB82" s="876"/>
      <c r="GTC82" s="876"/>
      <c r="GTD82" s="876"/>
      <c r="GTE82" s="876"/>
      <c r="GTF82" s="876"/>
      <c r="GTG82" s="876"/>
      <c r="GTH82" s="876"/>
      <c r="GTI82" s="876"/>
      <c r="GTJ82" s="876"/>
      <c r="GTK82" s="876"/>
      <c r="GTL82" s="876"/>
      <c r="GTM82" s="876"/>
      <c r="GTN82" s="876"/>
      <c r="GTO82" s="876"/>
      <c r="GTP82" s="876"/>
      <c r="GTQ82" s="876"/>
      <c r="GTR82" s="876"/>
      <c r="GTS82" s="876"/>
      <c r="GTT82" s="876"/>
      <c r="GTU82" s="876"/>
      <c r="GTV82" s="876"/>
      <c r="GTW82" s="876"/>
      <c r="GTX82" s="876"/>
      <c r="GTY82" s="876"/>
      <c r="GTZ82" s="876"/>
      <c r="GUA82" s="876"/>
      <c r="GUB82" s="876"/>
      <c r="GUC82" s="876"/>
      <c r="GUD82" s="876"/>
      <c r="GUE82" s="876"/>
      <c r="GUF82" s="876"/>
      <c r="GUG82" s="876"/>
      <c r="GUH82" s="876"/>
      <c r="GUI82" s="876"/>
      <c r="GUJ82" s="876"/>
      <c r="GUK82" s="876"/>
      <c r="GUL82" s="876"/>
      <c r="GUM82" s="876"/>
      <c r="GUN82" s="876"/>
      <c r="GUO82" s="876"/>
      <c r="GUP82" s="876"/>
      <c r="GUQ82" s="876"/>
      <c r="GUR82" s="876"/>
      <c r="GUS82" s="876"/>
      <c r="GUT82" s="876"/>
      <c r="GUU82" s="876"/>
      <c r="GUV82" s="876"/>
      <c r="GUW82" s="876"/>
      <c r="GUX82" s="876"/>
      <c r="GUY82" s="876"/>
      <c r="GUZ82" s="876"/>
      <c r="GVA82" s="876"/>
      <c r="GVB82" s="876"/>
      <c r="GVC82" s="876"/>
      <c r="GVD82" s="876"/>
      <c r="GVE82" s="876"/>
      <c r="GVF82" s="876"/>
      <c r="GVG82" s="876"/>
      <c r="GVH82" s="876"/>
      <c r="GVI82" s="876"/>
      <c r="GVJ82" s="876"/>
      <c r="GVK82" s="876"/>
      <c r="GVL82" s="876"/>
      <c r="GVM82" s="876"/>
      <c r="GVN82" s="876"/>
      <c r="GVO82" s="876"/>
      <c r="GVP82" s="876"/>
      <c r="GVQ82" s="876"/>
      <c r="GVR82" s="876"/>
      <c r="GVS82" s="876"/>
      <c r="GVT82" s="876"/>
      <c r="GVU82" s="876"/>
      <c r="GVV82" s="876"/>
      <c r="GVW82" s="876"/>
      <c r="GVX82" s="876"/>
      <c r="GVY82" s="876"/>
      <c r="GVZ82" s="876"/>
      <c r="GWA82" s="876"/>
      <c r="GWB82" s="876"/>
      <c r="GWC82" s="876"/>
      <c r="GWD82" s="876"/>
      <c r="GWE82" s="876"/>
      <c r="GWF82" s="876"/>
      <c r="GWG82" s="876"/>
      <c r="GWH82" s="876"/>
      <c r="GWI82" s="876"/>
      <c r="GWJ82" s="876"/>
      <c r="GWK82" s="876"/>
      <c r="GWL82" s="876"/>
      <c r="GWM82" s="876"/>
      <c r="GWN82" s="876"/>
      <c r="GWO82" s="876"/>
      <c r="GWP82" s="876"/>
      <c r="GWQ82" s="876"/>
      <c r="GWR82" s="876"/>
      <c r="GWS82" s="876"/>
      <c r="GWT82" s="876"/>
      <c r="GWU82" s="876"/>
      <c r="GWV82" s="876"/>
      <c r="GWW82" s="876"/>
      <c r="GWX82" s="876"/>
      <c r="GWY82" s="876"/>
      <c r="GWZ82" s="876"/>
      <c r="GXA82" s="876"/>
      <c r="GXB82" s="876"/>
      <c r="GXC82" s="876"/>
      <c r="GXD82" s="876"/>
      <c r="GXE82" s="876"/>
      <c r="GXF82" s="876"/>
      <c r="GXG82" s="876"/>
      <c r="GXH82" s="876"/>
      <c r="GXI82" s="876"/>
      <c r="GXJ82" s="876"/>
      <c r="GXK82" s="876"/>
      <c r="GXL82" s="876"/>
      <c r="GXM82" s="876"/>
      <c r="GXN82" s="876"/>
      <c r="GXO82" s="876"/>
      <c r="GXP82" s="876"/>
      <c r="GXQ82" s="876"/>
      <c r="GXR82" s="876"/>
      <c r="GXS82" s="876"/>
      <c r="GXT82" s="876"/>
      <c r="GXU82" s="876"/>
      <c r="GXV82" s="876"/>
      <c r="GXW82" s="876"/>
      <c r="GXX82" s="876"/>
      <c r="GXY82" s="876"/>
      <c r="GXZ82" s="876"/>
      <c r="GYA82" s="876"/>
      <c r="GYB82" s="876"/>
      <c r="GYC82" s="876"/>
      <c r="GYD82" s="876"/>
      <c r="GYE82" s="876"/>
      <c r="GYF82" s="876"/>
      <c r="GYG82" s="876"/>
      <c r="GYH82" s="876"/>
      <c r="GYI82" s="876"/>
      <c r="GYJ82" s="876"/>
      <c r="GYK82" s="876"/>
      <c r="GYL82" s="876"/>
      <c r="GYM82" s="876"/>
      <c r="GYN82" s="876"/>
      <c r="GYO82" s="876"/>
      <c r="GYP82" s="876"/>
      <c r="GYQ82" s="876"/>
      <c r="GYR82" s="876"/>
      <c r="GYS82" s="876"/>
      <c r="GYT82" s="876"/>
      <c r="GYU82" s="876"/>
      <c r="GYV82" s="876"/>
      <c r="GYW82" s="876"/>
      <c r="GYX82" s="876"/>
      <c r="GYY82" s="876"/>
      <c r="GYZ82" s="876"/>
      <c r="GZA82" s="876"/>
      <c r="GZB82" s="876"/>
      <c r="GZC82" s="876"/>
      <c r="GZD82" s="876"/>
      <c r="GZE82" s="876"/>
      <c r="GZF82" s="876"/>
      <c r="GZG82" s="876"/>
      <c r="GZH82" s="876"/>
      <c r="GZI82" s="876"/>
      <c r="GZJ82" s="876"/>
      <c r="GZK82" s="876"/>
      <c r="GZL82" s="876"/>
      <c r="GZM82" s="876"/>
      <c r="GZN82" s="876"/>
      <c r="GZO82" s="876"/>
      <c r="GZP82" s="876"/>
      <c r="GZQ82" s="876"/>
      <c r="GZR82" s="876"/>
      <c r="GZS82" s="876"/>
      <c r="GZT82" s="876"/>
      <c r="GZU82" s="876"/>
      <c r="GZV82" s="876"/>
      <c r="GZW82" s="876"/>
      <c r="GZX82" s="876"/>
      <c r="GZY82" s="876"/>
      <c r="GZZ82" s="876"/>
      <c r="HAA82" s="876"/>
      <c r="HAB82" s="876"/>
      <c r="HAC82" s="876"/>
      <c r="HAD82" s="876"/>
      <c r="HAE82" s="876"/>
      <c r="HAF82" s="876"/>
      <c r="HAG82" s="876"/>
      <c r="HAH82" s="876"/>
      <c r="HAI82" s="876"/>
      <c r="HAJ82" s="876"/>
      <c r="HAK82" s="876"/>
      <c r="HAL82" s="876"/>
      <c r="HAM82" s="876"/>
      <c r="HAN82" s="876"/>
      <c r="HAO82" s="876"/>
      <c r="HAP82" s="876"/>
      <c r="HAQ82" s="876"/>
      <c r="HAR82" s="876"/>
      <c r="HAS82" s="876"/>
      <c r="HAT82" s="876"/>
      <c r="HAU82" s="876"/>
      <c r="HAV82" s="876"/>
      <c r="HAW82" s="876"/>
      <c r="HAX82" s="876"/>
      <c r="HAY82" s="876"/>
      <c r="HAZ82" s="876"/>
      <c r="HBA82" s="876"/>
      <c r="HBB82" s="876"/>
      <c r="HBC82" s="876"/>
      <c r="HBD82" s="876"/>
      <c r="HBE82" s="876"/>
      <c r="HBF82" s="876"/>
      <c r="HBG82" s="876"/>
      <c r="HBH82" s="876"/>
      <c r="HBI82" s="876"/>
      <c r="HBJ82" s="876"/>
      <c r="HBK82" s="876"/>
      <c r="HBL82" s="876"/>
      <c r="HBM82" s="876"/>
      <c r="HBN82" s="876"/>
      <c r="HBO82" s="876"/>
      <c r="HBP82" s="876"/>
      <c r="HBQ82" s="876"/>
      <c r="HBR82" s="876"/>
      <c r="HBS82" s="876"/>
      <c r="HBT82" s="876"/>
      <c r="HBU82" s="876"/>
      <c r="HBV82" s="876"/>
      <c r="HBW82" s="876"/>
      <c r="HBX82" s="876"/>
      <c r="HBY82" s="876"/>
      <c r="HBZ82" s="876"/>
      <c r="HCA82" s="876"/>
      <c r="HCB82" s="876"/>
      <c r="HCC82" s="876"/>
      <c r="HCD82" s="876"/>
      <c r="HCE82" s="876"/>
      <c r="HCF82" s="876"/>
      <c r="HCG82" s="876"/>
      <c r="HCH82" s="876"/>
      <c r="HCI82" s="876"/>
      <c r="HCJ82" s="876"/>
      <c r="HCK82" s="876"/>
      <c r="HCL82" s="876"/>
      <c r="HCM82" s="876"/>
      <c r="HCN82" s="876"/>
      <c r="HCO82" s="876"/>
      <c r="HCP82" s="876"/>
      <c r="HCQ82" s="876"/>
      <c r="HCR82" s="876"/>
      <c r="HCS82" s="876"/>
      <c r="HCT82" s="876"/>
      <c r="HCU82" s="876"/>
      <c r="HCV82" s="876"/>
      <c r="HCW82" s="876"/>
      <c r="HCX82" s="876"/>
      <c r="HCY82" s="876"/>
      <c r="HCZ82" s="876"/>
      <c r="HDA82" s="876"/>
      <c r="HDB82" s="876"/>
      <c r="HDC82" s="876"/>
      <c r="HDD82" s="876"/>
      <c r="HDE82" s="876"/>
      <c r="HDF82" s="876"/>
      <c r="HDG82" s="876"/>
      <c r="HDH82" s="876"/>
      <c r="HDI82" s="876"/>
      <c r="HDJ82" s="876"/>
      <c r="HDK82" s="876"/>
      <c r="HDL82" s="876"/>
      <c r="HDM82" s="876"/>
      <c r="HDN82" s="876"/>
      <c r="HDO82" s="876"/>
      <c r="HDP82" s="876"/>
      <c r="HDQ82" s="876"/>
      <c r="HDR82" s="876"/>
      <c r="HDS82" s="876"/>
      <c r="HDT82" s="876"/>
      <c r="HDU82" s="876"/>
      <c r="HDV82" s="876"/>
      <c r="HDW82" s="876"/>
      <c r="HDX82" s="876"/>
      <c r="HDY82" s="876"/>
      <c r="HDZ82" s="876"/>
      <c r="HEA82" s="876"/>
      <c r="HEB82" s="876"/>
      <c r="HEC82" s="876"/>
      <c r="HED82" s="876"/>
      <c r="HEE82" s="876"/>
      <c r="HEF82" s="876"/>
      <c r="HEG82" s="876"/>
      <c r="HEH82" s="876"/>
      <c r="HEI82" s="876"/>
      <c r="HEJ82" s="876"/>
      <c r="HEK82" s="876"/>
      <c r="HEL82" s="876"/>
      <c r="HEM82" s="876"/>
      <c r="HEN82" s="876"/>
      <c r="HEO82" s="876"/>
      <c r="HEP82" s="876"/>
      <c r="HEQ82" s="876"/>
      <c r="HER82" s="876"/>
      <c r="HES82" s="876"/>
      <c r="HET82" s="876"/>
      <c r="HEU82" s="876"/>
      <c r="HEV82" s="876"/>
      <c r="HEW82" s="876"/>
      <c r="HEX82" s="876"/>
      <c r="HEY82" s="876"/>
      <c r="HEZ82" s="876"/>
      <c r="HFA82" s="876"/>
      <c r="HFB82" s="876"/>
      <c r="HFC82" s="876"/>
      <c r="HFD82" s="876"/>
      <c r="HFE82" s="876"/>
      <c r="HFF82" s="876"/>
      <c r="HFG82" s="876"/>
      <c r="HFH82" s="876"/>
      <c r="HFI82" s="876"/>
      <c r="HFJ82" s="876"/>
      <c r="HFK82" s="876"/>
      <c r="HFL82" s="876"/>
      <c r="HFM82" s="876"/>
      <c r="HFN82" s="876"/>
      <c r="HFO82" s="876"/>
      <c r="HFP82" s="876"/>
      <c r="HFQ82" s="876"/>
      <c r="HFR82" s="876"/>
      <c r="HFS82" s="876"/>
      <c r="HFT82" s="876"/>
      <c r="HFU82" s="876"/>
      <c r="HFV82" s="876"/>
      <c r="HFW82" s="876"/>
      <c r="HFX82" s="876"/>
      <c r="HFY82" s="876"/>
      <c r="HFZ82" s="876"/>
      <c r="HGA82" s="876"/>
      <c r="HGB82" s="876"/>
      <c r="HGC82" s="876"/>
      <c r="HGD82" s="876"/>
      <c r="HGE82" s="876"/>
      <c r="HGF82" s="876"/>
      <c r="HGG82" s="876"/>
      <c r="HGH82" s="876"/>
      <c r="HGI82" s="876"/>
      <c r="HGJ82" s="876"/>
      <c r="HGK82" s="876"/>
      <c r="HGL82" s="876"/>
      <c r="HGM82" s="876"/>
      <c r="HGN82" s="876"/>
      <c r="HGO82" s="876"/>
      <c r="HGP82" s="876"/>
      <c r="HGQ82" s="876"/>
      <c r="HGR82" s="876"/>
      <c r="HGS82" s="876"/>
      <c r="HGT82" s="876"/>
      <c r="HGU82" s="876"/>
      <c r="HGV82" s="876"/>
      <c r="HGW82" s="876"/>
      <c r="HGX82" s="876"/>
      <c r="HGY82" s="876"/>
      <c r="HGZ82" s="876"/>
      <c r="HHA82" s="876"/>
      <c r="HHB82" s="876"/>
      <c r="HHC82" s="876"/>
      <c r="HHD82" s="876"/>
      <c r="HHE82" s="876"/>
      <c r="HHF82" s="876"/>
      <c r="HHG82" s="876"/>
      <c r="HHH82" s="876"/>
      <c r="HHI82" s="876"/>
      <c r="HHJ82" s="876"/>
      <c r="HHK82" s="876"/>
      <c r="HHL82" s="876"/>
      <c r="HHM82" s="876"/>
      <c r="HHN82" s="876"/>
      <c r="HHO82" s="876"/>
      <c r="HHP82" s="876"/>
      <c r="HHQ82" s="876"/>
      <c r="HHR82" s="876"/>
      <c r="HHS82" s="876"/>
      <c r="HHT82" s="876"/>
      <c r="HHU82" s="876"/>
      <c r="HHV82" s="876"/>
      <c r="HHW82" s="876"/>
      <c r="HHX82" s="876"/>
      <c r="HHY82" s="876"/>
      <c r="HHZ82" s="876"/>
      <c r="HIA82" s="876"/>
      <c r="HIB82" s="876"/>
      <c r="HIC82" s="876"/>
      <c r="HID82" s="876"/>
      <c r="HIE82" s="876"/>
      <c r="HIF82" s="876"/>
      <c r="HIG82" s="876"/>
      <c r="HIH82" s="876"/>
      <c r="HII82" s="876"/>
      <c r="HIJ82" s="876"/>
      <c r="HIK82" s="876"/>
      <c r="HIL82" s="876"/>
      <c r="HIM82" s="876"/>
      <c r="HIN82" s="876"/>
      <c r="HIO82" s="876"/>
      <c r="HIP82" s="876"/>
      <c r="HIQ82" s="876"/>
      <c r="HIR82" s="876"/>
      <c r="HIS82" s="876"/>
      <c r="HIT82" s="876"/>
      <c r="HIU82" s="876"/>
      <c r="HIV82" s="876"/>
      <c r="HIW82" s="876"/>
      <c r="HIX82" s="876"/>
      <c r="HIY82" s="876"/>
      <c r="HIZ82" s="876"/>
      <c r="HJA82" s="876"/>
      <c r="HJB82" s="876"/>
      <c r="HJC82" s="876"/>
      <c r="HJD82" s="876"/>
      <c r="HJE82" s="876"/>
      <c r="HJF82" s="876"/>
      <c r="HJG82" s="876"/>
      <c r="HJH82" s="876"/>
      <c r="HJI82" s="876"/>
      <c r="HJJ82" s="876"/>
      <c r="HJK82" s="876"/>
      <c r="HJL82" s="876"/>
      <c r="HJM82" s="876"/>
      <c r="HJN82" s="876"/>
      <c r="HJO82" s="876"/>
      <c r="HJP82" s="876"/>
      <c r="HJQ82" s="876"/>
      <c r="HJR82" s="876"/>
      <c r="HJS82" s="876"/>
      <c r="HJT82" s="876"/>
      <c r="HJU82" s="876"/>
      <c r="HJV82" s="876"/>
      <c r="HJW82" s="876"/>
      <c r="HJX82" s="876"/>
      <c r="HJY82" s="876"/>
      <c r="HJZ82" s="876"/>
      <c r="HKA82" s="876"/>
      <c r="HKB82" s="876"/>
      <c r="HKC82" s="876"/>
      <c r="HKD82" s="876"/>
      <c r="HKE82" s="876"/>
      <c r="HKF82" s="876"/>
      <c r="HKG82" s="876"/>
      <c r="HKH82" s="876"/>
      <c r="HKI82" s="876"/>
      <c r="HKJ82" s="876"/>
      <c r="HKK82" s="876"/>
      <c r="HKL82" s="876"/>
      <c r="HKM82" s="876"/>
      <c r="HKN82" s="876"/>
      <c r="HKO82" s="876"/>
      <c r="HKP82" s="876"/>
      <c r="HKQ82" s="876"/>
      <c r="HKR82" s="876"/>
      <c r="HKS82" s="876"/>
      <c r="HKT82" s="876"/>
      <c r="HKU82" s="876"/>
      <c r="HKV82" s="876"/>
      <c r="HKW82" s="876"/>
      <c r="HKX82" s="876"/>
      <c r="HKY82" s="876"/>
      <c r="HKZ82" s="876"/>
      <c r="HLA82" s="876"/>
      <c r="HLB82" s="876"/>
      <c r="HLC82" s="876"/>
      <c r="HLD82" s="876"/>
      <c r="HLE82" s="876"/>
      <c r="HLF82" s="876"/>
      <c r="HLG82" s="876"/>
      <c r="HLH82" s="876"/>
      <c r="HLI82" s="876"/>
      <c r="HLJ82" s="876"/>
      <c r="HLK82" s="876"/>
      <c r="HLL82" s="876"/>
      <c r="HLM82" s="876"/>
      <c r="HLN82" s="876"/>
      <c r="HLO82" s="876"/>
      <c r="HLP82" s="876"/>
      <c r="HLQ82" s="876"/>
      <c r="HLR82" s="876"/>
      <c r="HLS82" s="876"/>
      <c r="HLT82" s="876"/>
      <c r="HLU82" s="876"/>
      <c r="HLV82" s="876"/>
      <c r="HLW82" s="876"/>
      <c r="HLX82" s="876"/>
      <c r="HLY82" s="876"/>
      <c r="HLZ82" s="876"/>
      <c r="HMA82" s="876"/>
      <c r="HMB82" s="876"/>
      <c r="HMC82" s="876"/>
      <c r="HMD82" s="876"/>
      <c r="HME82" s="876"/>
      <c r="HMF82" s="876"/>
      <c r="HMG82" s="876"/>
      <c r="HMH82" s="876"/>
      <c r="HMI82" s="876"/>
      <c r="HMJ82" s="876"/>
      <c r="HMK82" s="876"/>
      <c r="HML82" s="876"/>
      <c r="HMM82" s="876"/>
      <c r="HMN82" s="876"/>
      <c r="HMO82" s="876"/>
      <c r="HMP82" s="876"/>
      <c r="HMQ82" s="876"/>
      <c r="HMR82" s="876"/>
      <c r="HMS82" s="876"/>
      <c r="HMT82" s="876"/>
      <c r="HMU82" s="876"/>
      <c r="HMV82" s="876"/>
      <c r="HMW82" s="876"/>
      <c r="HMX82" s="876"/>
      <c r="HMY82" s="876"/>
      <c r="HMZ82" s="876"/>
      <c r="HNA82" s="876"/>
      <c r="HNB82" s="876"/>
      <c r="HNC82" s="876"/>
      <c r="HND82" s="876"/>
      <c r="HNE82" s="876"/>
      <c r="HNF82" s="876"/>
      <c r="HNG82" s="876"/>
      <c r="HNH82" s="876"/>
      <c r="HNI82" s="876"/>
      <c r="HNJ82" s="876"/>
      <c r="HNK82" s="876"/>
      <c r="HNL82" s="876"/>
      <c r="HNM82" s="876"/>
      <c r="HNN82" s="876"/>
      <c r="HNO82" s="876"/>
      <c r="HNP82" s="876"/>
      <c r="HNQ82" s="876"/>
      <c r="HNR82" s="876"/>
      <c r="HNS82" s="876"/>
      <c r="HNT82" s="876"/>
      <c r="HNU82" s="876"/>
      <c r="HNV82" s="876"/>
      <c r="HNW82" s="876"/>
      <c r="HNX82" s="876"/>
      <c r="HNY82" s="876"/>
      <c r="HNZ82" s="876"/>
      <c r="HOA82" s="876"/>
      <c r="HOB82" s="876"/>
      <c r="HOC82" s="876"/>
      <c r="HOD82" s="876"/>
      <c r="HOE82" s="876"/>
      <c r="HOF82" s="876"/>
      <c r="HOG82" s="876"/>
      <c r="HOH82" s="876"/>
      <c r="HOI82" s="876"/>
      <c r="HOJ82" s="876"/>
      <c r="HOK82" s="876"/>
      <c r="HOL82" s="876"/>
      <c r="HOM82" s="876"/>
      <c r="HON82" s="876"/>
      <c r="HOO82" s="876"/>
      <c r="HOP82" s="876"/>
      <c r="HOQ82" s="876"/>
      <c r="HOR82" s="876"/>
      <c r="HOS82" s="876"/>
      <c r="HOT82" s="876"/>
      <c r="HOU82" s="876"/>
      <c r="HOV82" s="876"/>
      <c r="HOW82" s="876"/>
      <c r="HOX82" s="876"/>
      <c r="HOY82" s="876"/>
      <c r="HOZ82" s="876"/>
      <c r="HPA82" s="876"/>
      <c r="HPB82" s="876"/>
      <c r="HPC82" s="876"/>
      <c r="HPD82" s="876"/>
      <c r="HPE82" s="876"/>
      <c r="HPF82" s="876"/>
      <c r="HPG82" s="876"/>
      <c r="HPH82" s="876"/>
      <c r="HPI82" s="876"/>
      <c r="HPJ82" s="876"/>
      <c r="HPK82" s="876"/>
      <c r="HPL82" s="876"/>
      <c r="HPM82" s="876"/>
      <c r="HPN82" s="876"/>
      <c r="HPO82" s="876"/>
      <c r="HPP82" s="876"/>
      <c r="HPQ82" s="876"/>
      <c r="HPR82" s="876"/>
      <c r="HPS82" s="876"/>
      <c r="HPT82" s="876"/>
      <c r="HPU82" s="876"/>
      <c r="HPV82" s="876"/>
      <c r="HPW82" s="876"/>
      <c r="HPX82" s="876"/>
      <c r="HPY82" s="876"/>
      <c r="HPZ82" s="876"/>
      <c r="HQA82" s="876"/>
      <c r="HQB82" s="876"/>
      <c r="HQC82" s="876"/>
      <c r="HQD82" s="876"/>
      <c r="HQE82" s="876"/>
      <c r="HQF82" s="876"/>
      <c r="HQG82" s="876"/>
      <c r="HQH82" s="876"/>
      <c r="HQI82" s="876"/>
      <c r="HQJ82" s="876"/>
      <c r="HQK82" s="876"/>
      <c r="HQL82" s="876"/>
      <c r="HQM82" s="876"/>
      <c r="HQN82" s="876"/>
      <c r="HQO82" s="876"/>
      <c r="HQP82" s="876"/>
      <c r="HQQ82" s="876"/>
      <c r="HQR82" s="876"/>
      <c r="HQS82" s="876"/>
      <c r="HQT82" s="876"/>
      <c r="HQU82" s="876"/>
      <c r="HQV82" s="876"/>
      <c r="HQW82" s="876"/>
      <c r="HQX82" s="876"/>
      <c r="HQY82" s="876"/>
      <c r="HQZ82" s="876"/>
      <c r="HRA82" s="876"/>
      <c r="HRB82" s="876"/>
      <c r="HRC82" s="876"/>
      <c r="HRD82" s="876"/>
      <c r="HRE82" s="876"/>
      <c r="HRF82" s="876"/>
      <c r="HRG82" s="876"/>
      <c r="HRH82" s="876"/>
      <c r="HRI82" s="876"/>
      <c r="HRJ82" s="876"/>
      <c r="HRK82" s="876"/>
      <c r="HRL82" s="876"/>
      <c r="HRM82" s="876"/>
      <c r="HRN82" s="876"/>
      <c r="HRO82" s="876"/>
      <c r="HRP82" s="876"/>
      <c r="HRQ82" s="876"/>
      <c r="HRR82" s="876"/>
      <c r="HRS82" s="876"/>
      <c r="HRT82" s="876"/>
      <c r="HRU82" s="876"/>
      <c r="HRV82" s="876"/>
      <c r="HRW82" s="876"/>
      <c r="HRX82" s="876"/>
      <c r="HRY82" s="876"/>
      <c r="HRZ82" s="876"/>
      <c r="HSA82" s="876"/>
      <c r="HSB82" s="876"/>
      <c r="HSC82" s="876"/>
      <c r="HSD82" s="876"/>
      <c r="HSE82" s="876"/>
      <c r="HSF82" s="876"/>
      <c r="HSG82" s="876"/>
      <c r="HSH82" s="876"/>
      <c r="HSI82" s="876"/>
      <c r="HSJ82" s="876"/>
      <c r="HSK82" s="876"/>
      <c r="HSL82" s="876"/>
      <c r="HSM82" s="876"/>
      <c r="HSN82" s="876"/>
      <c r="HSO82" s="876"/>
      <c r="HSP82" s="876"/>
      <c r="HSQ82" s="876"/>
      <c r="HSR82" s="876"/>
      <c r="HSS82" s="876"/>
      <c r="HST82" s="876"/>
      <c r="HSU82" s="876"/>
      <c r="HSV82" s="876"/>
      <c r="HSW82" s="876"/>
      <c r="HSX82" s="876"/>
      <c r="HSY82" s="876"/>
      <c r="HSZ82" s="876"/>
      <c r="HTA82" s="876"/>
      <c r="HTB82" s="876"/>
      <c r="HTC82" s="876"/>
      <c r="HTD82" s="876"/>
      <c r="HTE82" s="876"/>
      <c r="HTF82" s="876"/>
      <c r="HTG82" s="876"/>
      <c r="HTH82" s="876"/>
      <c r="HTI82" s="876"/>
      <c r="HTJ82" s="876"/>
      <c r="HTK82" s="876"/>
      <c r="HTL82" s="876"/>
      <c r="HTM82" s="876"/>
      <c r="HTN82" s="876"/>
      <c r="HTO82" s="876"/>
      <c r="HTP82" s="876"/>
      <c r="HTQ82" s="876"/>
      <c r="HTR82" s="876"/>
      <c r="HTS82" s="876"/>
      <c r="HTT82" s="876"/>
      <c r="HTU82" s="876"/>
      <c r="HTV82" s="876"/>
      <c r="HTW82" s="876"/>
      <c r="HTX82" s="876"/>
      <c r="HTY82" s="876"/>
      <c r="HTZ82" s="876"/>
      <c r="HUA82" s="876"/>
      <c r="HUB82" s="876"/>
      <c r="HUC82" s="876"/>
      <c r="HUD82" s="876"/>
      <c r="HUE82" s="876"/>
      <c r="HUF82" s="876"/>
      <c r="HUG82" s="876"/>
      <c r="HUH82" s="876"/>
      <c r="HUI82" s="876"/>
      <c r="HUJ82" s="876"/>
      <c r="HUK82" s="876"/>
      <c r="HUL82" s="876"/>
      <c r="HUM82" s="876"/>
      <c r="HUN82" s="876"/>
      <c r="HUO82" s="876"/>
      <c r="HUP82" s="876"/>
      <c r="HUQ82" s="876"/>
      <c r="HUR82" s="876"/>
      <c r="HUS82" s="876"/>
      <c r="HUT82" s="876"/>
      <c r="HUU82" s="876"/>
      <c r="HUV82" s="876"/>
      <c r="HUW82" s="876"/>
      <c r="HUX82" s="876"/>
      <c r="HUY82" s="876"/>
      <c r="HUZ82" s="876"/>
      <c r="HVA82" s="876"/>
      <c r="HVB82" s="876"/>
      <c r="HVC82" s="876"/>
      <c r="HVD82" s="876"/>
      <c r="HVE82" s="876"/>
      <c r="HVF82" s="876"/>
      <c r="HVG82" s="876"/>
      <c r="HVH82" s="876"/>
      <c r="HVI82" s="876"/>
      <c r="HVJ82" s="876"/>
      <c r="HVK82" s="876"/>
      <c r="HVL82" s="876"/>
      <c r="HVM82" s="876"/>
      <c r="HVN82" s="876"/>
      <c r="HVO82" s="876"/>
      <c r="HVP82" s="876"/>
      <c r="HVQ82" s="876"/>
      <c r="HVR82" s="876"/>
      <c r="HVS82" s="876"/>
      <c r="HVT82" s="876"/>
      <c r="HVU82" s="876"/>
      <c r="HVV82" s="876"/>
      <c r="HVW82" s="876"/>
      <c r="HVX82" s="876"/>
      <c r="HVY82" s="876"/>
      <c r="HVZ82" s="876"/>
      <c r="HWA82" s="876"/>
      <c r="HWB82" s="876"/>
      <c r="HWC82" s="876"/>
      <c r="HWD82" s="876"/>
      <c r="HWE82" s="876"/>
      <c r="HWF82" s="876"/>
      <c r="HWG82" s="876"/>
      <c r="HWH82" s="876"/>
      <c r="HWI82" s="876"/>
      <c r="HWJ82" s="876"/>
      <c r="HWK82" s="876"/>
      <c r="HWL82" s="876"/>
      <c r="HWM82" s="876"/>
      <c r="HWN82" s="876"/>
      <c r="HWO82" s="876"/>
      <c r="HWP82" s="876"/>
      <c r="HWQ82" s="876"/>
      <c r="HWR82" s="876"/>
      <c r="HWS82" s="876"/>
      <c r="HWT82" s="876"/>
      <c r="HWU82" s="876"/>
      <c r="HWV82" s="876"/>
      <c r="HWW82" s="876"/>
      <c r="HWX82" s="876"/>
      <c r="HWY82" s="876"/>
      <c r="HWZ82" s="876"/>
      <c r="HXA82" s="876"/>
      <c r="HXB82" s="876"/>
      <c r="HXC82" s="876"/>
      <c r="HXD82" s="876"/>
      <c r="HXE82" s="876"/>
      <c r="HXF82" s="876"/>
      <c r="HXG82" s="876"/>
      <c r="HXH82" s="876"/>
      <c r="HXI82" s="876"/>
      <c r="HXJ82" s="876"/>
      <c r="HXK82" s="876"/>
      <c r="HXL82" s="876"/>
      <c r="HXM82" s="876"/>
      <c r="HXN82" s="876"/>
      <c r="HXO82" s="876"/>
      <c r="HXP82" s="876"/>
      <c r="HXQ82" s="876"/>
      <c r="HXR82" s="876"/>
      <c r="HXS82" s="876"/>
      <c r="HXT82" s="876"/>
      <c r="HXU82" s="876"/>
      <c r="HXV82" s="876"/>
      <c r="HXW82" s="876"/>
      <c r="HXX82" s="876"/>
      <c r="HXY82" s="876"/>
      <c r="HXZ82" s="876"/>
      <c r="HYA82" s="876"/>
      <c r="HYB82" s="876"/>
      <c r="HYC82" s="876"/>
      <c r="HYD82" s="876"/>
      <c r="HYE82" s="876"/>
      <c r="HYF82" s="876"/>
      <c r="HYG82" s="876"/>
      <c r="HYH82" s="876"/>
      <c r="HYI82" s="876"/>
      <c r="HYJ82" s="876"/>
      <c r="HYK82" s="876"/>
      <c r="HYL82" s="876"/>
      <c r="HYM82" s="876"/>
      <c r="HYN82" s="876"/>
      <c r="HYO82" s="876"/>
      <c r="HYP82" s="876"/>
      <c r="HYQ82" s="876"/>
      <c r="HYR82" s="876"/>
      <c r="HYS82" s="876"/>
      <c r="HYT82" s="876"/>
      <c r="HYU82" s="876"/>
      <c r="HYV82" s="876"/>
      <c r="HYW82" s="876"/>
      <c r="HYX82" s="876"/>
      <c r="HYY82" s="876"/>
      <c r="HYZ82" s="876"/>
      <c r="HZA82" s="876"/>
      <c r="HZB82" s="876"/>
      <c r="HZC82" s="876"/>
      <c r="HZD82" s="876"/>
      <c r="HZE82" s="876"/>
      <c r="HZF82" s="876"/>
      <c r="HZG82" s="876"/>
      <c r="HZH82" s="876"/>
      <c r="HZI82" s="876"/>
      <c r="HZJ82" s="876"/>
      <c r="HZK82" s="876"/>
      <c r="HZL82" s="876"/>
      <c r="HZM82" s="876"/>
      <c r="HZN82" s="876"/>
      <c r="HZO82" s="876"/>
      <c r="HZP82" s="876"/>
      <c r="HZQ82" s="876"/>
      <c r="HZR82" s="876"/>
      <c r="HZS82" s="876"/>
      <c r="HZT82" s="876"/>
      <c r="HZU82" s="876"/>
      <c r="HZV82" s="876"/>
      <c r="HZW82" s="876"/>
      <c r="HZX82" s="876"/>
      <c r="HZY82" s="876"/>
      <c r="HZZ82" s="876"/>
      <c r="IAA82" s="876"/>
      <c r="IAB82" s="876"/>
      <c r="IAC82" s="876"/>
      <c r="IAD82" s="876"/>
      <c r="IAE82" s="876"/>
      <c r="IAF82" s="876"/>
      <c r="IAG82" s="876"/>
      <c r="IAH82" s="876"/>
      <c r="IAI82" s="876"/>
      <c r="IAJ82" s="876"/>
      <c r="IAK82" s="876"/>
      <c r="IAL82" s="876"/>
      <c r="IAM82" s="876"/>
      <c r="IAN82" s="876"/>
      <c r="IAO82" s="876"/>
      <c r="IAP82" s="876"/>
      <c r="IAQ82" s="876"/>
      <c r="IAR82" s="876"/>
      <c r="IAS82" s="876"/>
      <c r="IAT82" s="876"/>
      <c r="IAU82" s="876"/>
      <c r="IAV82" s="876"/>
      <c r="IAW82" s="876"/>
      <c r="IAX82" s="876"/>
      <c r="IAY82" s="876"/>
      <c r="IAZ82" s="876"/>
      <c r="IBA82" s="876"/>
      <c r="IBB82" s="876"/>
      <c r="IBC82" s="876"/>
      <c r="IBD82" s="876"/>
      <c r="IBE82" s="876"/>
      <c r="IBF82" s="876"/>
      <c r="IBG82" s="876"/>
      <c r="IBH82" s="876"/>
      <c r="IBI82" s="876"/>
      <c r="IBJ82" s="876"/>
      <c r="IBK82" s="876"/>
      <c r="IBL82" s="876"/>
      <c r="IBM82" s="876"/>
      <c r="IBN82" s="876"/>
      <c r="IBO82" s="876"/>
      <c r="IBP82" s="876"/>
      <c r="IBQ82" s="876"/>
      <c r="IBR82" s="876"/>
      <c r="IBS82" s="876"/>
      <c r="IBT82" s="876"/>
      <c r="IBU82" s="876"/>
      <c r="IBV82" s="876"/>
      <c r="IBW82" s="876"/>
      <c r="IBX82" s="876"/>
      <c r="IBY82" s="876"/>
      <c r="IBZ82" s="876"/>
      <c r="ICA82" s="876"/>
      <c r="ICB82" s="876"/>
      <c r="ICC82" s="876"/>
      <c r="ICD82" s="876"/>
      <c r="ICE82" s="876"/>
      <c r="ICF82" s="876"/>
      <c r="ICG82" s="876"/>
      <c r="ICH82" s="876"/>
      <c r="ICI82" s="876"/>
      <c r="ICJ82" s="876"/>
      <c r="ICK82" s="876"/>
      <c r="ICL82" s="876"/>
      <c r="ICM82" s="876"/>
      <c r="ICN82" s="876"/>
      <c r="ICO82" s="876"/>
      <c r="ICP82" s="876"/>
      <c r="ICQ82" s="876"/>
      <c r="ICR82" s="876"/>
      <c r="ICS82" s="876"/>
      <c r="ICT82" s="876"/>
      <c r="ICU82" s="876"/>
      <c r="ICV82" s="876"/>
      <c r="ICW82" s="876"/>
      <c r="ICX82" s="876"/>
      <c r="ICY82" s="876"/>
      <c r="ICZ82" s="876"/>
      <c r="IDA82" s="876"/>
      <c r="IDB82" s="876"/>
      <c r="IDC82" s="876"/>
      <c r="IDD82" s="876"/>
      <c r="IDE82" s="876"/>
      <c r="IDF82" s="876"/>
      <c r="IDG82" s="876"/>
      <c r="IDH82" s="876"/>
      <c r="IDI82" s="876"/>
      <c r="IDJ82" s="876"/>
      <c r="IDK82" s="876"/>
      <c r="IDL82" s="876"/>
      <c r="IDM82" s="876"/>
      <c r="IDN82" s="876"/>
      <c r="IDO82" s="876"/>
      <c r="IDP82" s="876"/>
      <c r="IDQ82" s="876"/>
      <c r="IDR82" s="876"/>
      <c r="IDS82" s="876"/>
      <c r="IDT82" s="876"/>
      <c r="IDU82" s="876"/>
      <c r="IDV82" s="876"/>
      <c r="IDW82" s="876"/>
      <c r="IDX82" s="876"/>
      <c r="IDY82" s="876"/>
      <c r="IDZ82" s="876"/>
      <c r="IEA82" s="876"/>
      <c r="IEB82" s="876"/>
      <c r="IEC82" s="876"/>
      <c r="IED82" s="876"/>
      <c r="IEE82" s="876"/>
      <c r="IEF82" s="876"/>
      <c r="IEG82" s="876"/>
      <c r="IEH82" s="876"/>
      <c r="IEI82" s="876"/>
      <c r="IEJ82" s="876"/>
      <c r="IEK82" s="876"/>
      <c r="IEL82" s="876"/>
      <c r="IEM82" s="876"/>
      <c r="IEN82" s="876"/>
      <c r="IEO82" s="876"/>
      <c r="IEP82" s="876"/>
      <c r="IEQ82" s="876"/>
      <c r="IER82" s="876"/>
      <c r="IES82" s="876"/>
      <c r="IET82" s="876"/>
      <c r="IEU82" s="876"/>
      <c r="IEV82" s="876"/>
      <c r="IEW82" s="876"/>
      <c r="IEX82" s="876"/>
      <c r="IEY82" s="876"/>
      <c r="IEZ82" s="876"/>
      <c r="IFA82" s="876"/>
      <c r="IFB82" s="876"/>
      <c r="IFC82" s="876"/>
      <c r="IFD82" s="876"/>
      <c r="IFE82" s="876"/>
      <c r="IFF82" s="876"/>
      <c r="IFG82" s="876"/>
      <c r="IFH82" s="876"/>
      <c r="IFI82" s="876"/>
      <c r="IFJ82" s="876"/>
      <c r="IFK82" s="876"/>
      <c r="IFL82" s="876"/>
      <c r="IFM82" s="876"/>
      <c r="IFN82" s="876"/>
      <c r="IFO82" s="876"/>
      <c r="IFP82" s="876"/>
      <c r="IFQ82" s="876"/>
      <c r="IFR82" s="876"/>
      <c r="IFS82" s="876"/>
      <c r="IFT82" s="876"/>
      <c r="IFU82" s="876"/>
      <c r="IFV82" s="876"/>
      <c r="IFW82" s="876"/>
      <c r="IFX82" s="876"/>
      <c r="IFY82" s="876"/>
      <c r="IFZ82" s="876"/>
      <c r="IGA82" s="876"/>
      <c r="IGB82" s="876"/>
      <c r="IGC82" s="876"/>
      <c r="IGD82" s="876"/>
      <c r="IGE82" s="876"/>
      <c r="IGF82" s="876"/>
      <c r="IGG82" s="876"/>
      <c r="IGH82" s="876"/>
      <c r="IGI82" s="876"/>
      <c r="IGJ82" s="876"/>
      <c r="IGK82" s="876"/>
      <c r="IGL82" s="876"/>
      <c r="IGM82" s="876"/>
      <c r="IGN82" s="876"/>
      <c r="IGO82" s="876"/>
      <c r="IGP82" s="876"/>
      <c r="IGQ82" s="876"/>
      <c r="IGR82" s="876"/>
      <c r="IGS82" s="876"/>
      <c r="IGT82" s="876"/>
      <c r="IGU82" s="876"/>
      <c r="IGV82" s="876"/>
      <c r="IGW82" s="876"/>
      <c r="IGX82" s="876"/>
      <c r="IGY82" s="876"/>
      <c r="IGZ82" s="876"/>
      <c r="IHA82" s="876"/>
      <c r="IHB82" s="876"/>
      <c r="IHC82" s="876"/>
      <c r="IHD82" s="876"/>
      <c r="IHE82" s="876"/>
      <c r="IHF82" s="876"/>
      <c r="IHG82" s="876"/>
      <c r="IHH82" s="876"/>
      <c r="IHI82" s="876"/>
      <c r="IHJ82" s="876"/>
      <c r="IHK82" s="876"/>
      <c r="IHL82" s="876"/>
      <c r="IHM82" s="876"/>
      <c r="IHN82" s="876"/>
      <c r="IHO82" s="876"/>
      <c r="IHP82" s="876"/>
      <c r="IHQ82" s="876"/>
      <c r="IHR82" s="876"/>
      <c r="IHS82" s="876"/>
      <c r="IHT82" s="876"/>
      <c r="IHU82" s="876"/>
      <c r="IHV82" s="876"/>
      <c r="IHW82" s="876"/>
      <c r="IHX82" s="876"/>
      <c r="IHY82" s="876"/>
      <c r="IHZ82" s="876"/>
      <c r="IIA82" s="876"/>
      <c r="IIB82" s="876"/>
      <c r="IIC82" s="876"/>
      <c r="IID82" s="876"/>
      <c r="IIE82" s="876"/>
      <c r="IIF82" s="876"/>
      <c r="IIG82" s="876"/>
      <c r="IIH82" s="876"/>
      <c r="III82" s="876"/>
      <c r="IIJ82" s="876"/>
      <c r="IIK82" s="876"/>
      <c r="IIL82" s="876"/>
      <c r="IIM82" s="876"/>
      <c r="IIN82" s="876"/>
      <c r="IIO82" s="876"/>
      <c r="IIP82" s="876"/>
      <c r="IIQ82" s="876"/>
      <c r="IIR82" s="876"/>
      <c r="IIS82" s="876"/>
      <c r="IIT82" s="876"/>
      <c r="IIU82" s="876"/>
      <c r="IIV82" s="876"/>
      <c r="IIW82" s="876"/>
      <c r="IIX82" s="876"/>
      <c r="IIY82" s="876"/>
      <c r="IIZ82" s="876"/>
      <c r="IJA82" s="876"/>
      <c r="IJB82" s="876"/>
      <c r="IJC82" s="876"/>
      <c r="IJD82" s="876"/>
      <c r="IJE82" s="876"/>
      <c r="IJF82" s="876"/>
      <c r="IJG82" s="876"/>
      <c r="IJH82" s="876"/>
      <c r="IJI82" s="876"/>
      <c r="IJJ82" s="876"/>
      <c r="IJK82" s="876"/>
      <c r="IJL82" s="876"/>
      <c r="IJM82" s="876"/>
      <c r="IJN82" s="876"/>
      <c r="IJO82" s="876"/>
      <c r="IJP82" s="876"/>
      <c r="IJQ82" s="876"/>
      <c r="IJR82" s="876"/>
      <c r="IJS82" s="876"/>
      <c r="IJT82" s="876"/>
      <c r="IJU82" s="876"/>
      <c r="IJV82" s="876"/>
      <c r="IJW82" s="876"/>
      <c r="IJX82" s="876"/>
      <c r="IJY82" s="876"/>
      <c r="IJZ82" s="876"/>
      <c r="IKA82" s="876"/>
      <c r="IKB82" s="876"/>
      <c r="IKC82" s="876"/>
      <c r="IKD82" s="876"/>
      <c r="IKE82" s="876"/>
      <c r="IKF82" s="876"/>
      <c r="IKG82" s="876"/>
      <c r="IKH82" s="876"/>
      <c r="IKI82" s="876"/>
      <c r="IKJ82" s="876"/>
      <c r="IKK82" s="876"/>
      <c r="IKL82" s="876"/>
      <c r="IKM82" s="876"/>
      <c r="IKN82" s="876"/>
      <c r="IKO82" s="876"/>
      <c r="IKP82" s="876"/>
      <c r="IKQ82" s="876"/>
      <c r="IKR82" s="876"/>
      <c r="IKS82" s="876"/>
      <c r="IKT82" s="876"/>
      <c r="IKU82" s="876"/>
      <c r="IKV82" s="876"/>
      <c r="IKW82" s="876"/>
      <c r="IKX82" s="876"/>
      <c r="IKY82" s="876"/>
      <c r="IKZ82" s="876"/>
      <c r="ILA82" s="876"/>
      <c r="ILB82" s="876"/>
      <c r="ILC82" s="876"/>
      <c r="ILD82" s="876"/>
      <c r="ILE82" s="876"/>
      <c r="ILF82" s="876"/>
      <c r="ILG82" s="876"/>
      <c r="ILH82" s="876"/>
      <c r="ILI82" s="876"/>
      <c r="ILJ82" s="876"/>
      <c r="ILK82" s="876"/>
      <c r="ILL82" s="876"/>
      <c r="ILM82" s="876"/>
      <c r="ILN82" s="876"/>
      <c r="ILO82" s="876"/>
      <c r="ILP82" s="876"/>
      <c r="ILQ82" s="876"/>
      <c r="ILR82" s="876"/>
      <c r="ILS82" s="876"/>
      <c r="ILT82" s="876"/>
      <c r="ILU82" s="876"/>
      <c r="ILV82" s="876"/>
      <c r="ILW82" s="876"/>
      <c r="ILX82" s="876"/>
      <c r="ILY82" s="876"/>
      <c r="ILZ82" s="876"/>
      <c r="IMA82" s="876"/>
      <c r="IMB82" s="876"/>
      <c r="IMC82" s="876"/>
      <c r="IMD82" s="876"/>
      <c r="IME82" s="876"/>
      <c r="IMF82" s="876"/>
      <c r="IMG82" s="876"/>
      <c r="IMH82" s="876"/>
      <c r="IMI82" s="876"/>
      <c r="IMJ82" s="876"/>
      <c r="IMK82" s="876"/>
      <c r="IML82" s="876"/>
      <c r="IMM82" s="876"/>
      <c r="IMN82" s="876"/>
      <c r="IMO82" s="876"/>
      <c r="IMP82" s="876"/>
      <c r="IMQ82" s="876"/>
      <c r="IMR82" s="876"/>
      <c r="IMS82" s="876"/>
      <c r="IMT82" s="876"/>
      <c r="IMU82" s="876"/>
      <c r="IMV82" s="876"/>
      <c r="IMW82" s="876"/>
      <c r="IMX82" s="876"/>
      <c r="IMY82" s="876"/>
      <c r="IMZ82" s="876"/>
      <c r="INA82" s="876"/>
      <c r="INB82" s="876"/>
      <c r="INC82" s="876"/>
      <c r="IND82" s="876"/>
      <c r="INE82" s="876"/>
      <c r="INF82" s="876"/>
      <c r="ING82" s="876"/>
      <c r="INH82" s="876"/>
      <c r="INI82" s="876"/>
      <c r="INJ82" s="876"/>
      <c r="INK82" s="876"/>
      <c r="INL82" s="876"/>
      <c r="INM82" s="876"/>
      <c r="INN82" s="876"/>
      <c r="INO82" s="876"/>
      <c r="INP82" s="876"/>
      <c r="INQ82" s="876"/>
      <c r="INR82" s="876"/>
      <c r="INS82" s="876"/>
      <c r="INT82" s="876"/>
      <c r="INU82" s="876"/>
      <c r="INV82" s="876"/>
      <c r="INW82" s="876"/>
      <c r="INX82" s="876"/>
      <c r="INY82" s="876"/>
      <c r="INZ82" s="876"/>
      <c r="IOA82" s="876"/>
      <c r="IOB82" s="876"/>
      <c r="IOC82" s="876"/>
      <c r="IOD82" s="876"/>
      <c r="IOE82" s="876"/>
      <c r="IOF82" s="876"/>
      <c r="IOG82" s="876"/>
      <c r="IOH82" s="876"/>
      <c r="IOI82" s="876"/>
      <c r="IOJ82" s="876"/>
      <c r="IOK82" s="876"/>
      <c r="IOL82" s="876"/>
      <c r="IOM82" s="876"/>
      <c r="ION82" s="876"/>
      <c r="IOO82" s="876"/>
      <c r="IOP82" s="876"/>
      <c r="IOQ82" s="876"/>
      <c r="IOR82" s="876"/>
      <c r="IOS82" s="876"/>
      <c r="IOT82" s="876"/>
      <c r="IOU82" s="876"/>
      <c r="IOV82" s="876"/>
      <c r="IOW82" s="876"/>
      <c r="IOX82" s="876"/>
      <c r="IOY82" s="876"/>
      <c r="IOZ82" s="876"/>
      <c r="IPA82" s="876"/>
      <c r="IPB82" s="876"/>
      <c r="IPC82" s="876"/>
      <c r="IPD82" s="876"/>
      <c r="IPE82" s="876"/>
      <c r="IPF82" s="876"/>
      <c r="IPG82" s="876"/>
      <c r="IPH82" s="876"/>
      <c r="IPI82" s="876"/>
      <c r="IPJ82" s="876"/>
      <c r="IPK82" s="876"/>
      <c r="IPL82" s="876"/>
      <c r="IPM82" s="876"/>
      <c r="IPN82" s="876"/>
      <c r="IPO82" s="876"/>
      <c r="IPP82" s="876"/>
      <c r="IPQ82" s="876"/>
      <c r="IPR82" s="876"/>
      <c r="IPS82" s="876"/>
      <c r="IPT82" s="876"/>
      <c r="IPU82" s="876"/>
      <c r="IPV82" s="876"/>
      <c r="IPW82" s="876"/>
      <c r="IPX82" s="876"/>
      <c r="IPY82" s="876"/>
      <c r="IPZ82" s="876"/>
      <c r="IQA82" s="876"/>
      <c r="IQB82" s="876"/>
      <c r="IQC82" s="876"/>
      <c r="IQD82" s="876"/>
      <c r="IQE82" s="876"/>
      <c r="IQF82" s="876"/>
      <c r="IQG82" s="876"/>
      <c r="IQH82" s="876"/>
      <c r="IQI82" s="876"/>
      <c r="IQJ82" s="876"/>
      <c r="IQK82" s="876"/>
      <c r="IQL82" s="876"/>
      <c r="IQM82" s="876"/>
      <c r="IQN82" s="876"/>
      <c r="IQO82" s="876"/>
      <c r="IQP82" s="876"/>
      <c r="IQQ82" s="876"/>
      <c r="IQR82" s="876"/>
      <c r="IQS82" s="876"/>
      <c r="IQT82" s="876"/>
      <c r="IQU82" s="876"/>
      <c r="IQV82" s="876"/>
      <c r="IQW82" s="876"/>
      <c r="IQX82" s="876"/>
      <c r="IQY82" s="876"/>
      <c r="IQZ82" s="876"/>
      <c r="IRA82" s="876"/>
      <c r="IRB82" s="876"/>
      <c r="IRC82" s="876"/>
      <c r="IRD82" s="876"/>
      <c r="IRE82" s="876"/>
      <c r="IRF82" s="876"/>
      <c r="IRG82" s="876"/>
      <c r="IRH82" s="876"/>
      <c r="IRI82" s="876"/>
      <c r="IRJ82" s="876"/>
      <c r="IRK82" s="876"/>
      <c r="IRL82" s="876"/>
      <c r="IRM82" s="876"/>
      <c r="IRN82" s="876"/>
      <c r="IRO82" s="876"/>
      <c r="IRP82" s="876"/>
      <c r="IRQ82" s="876"/>
      <c r="IRR82" s="876"/>
      <c r="IRS82" s="876"/>
      <c r="IRT82" s="876"/>
      <c r="IRU82" s="876"/>
      <c r="IRV82" s="876"/>
      <c r="IRW82" s="876"/>
      <c r="IRX82" s="876"/>
      <c r="IRY82" s="876"/>
      <c r="IRZ82" s="876"/>
      <c r="ISA82" s="876"/>
      <c r="ISB82" s="876"/>
      <c r="ISC82" s="876"/>
      <c r="ISD82" s="876"/>
      <c r="ISE82" s="876"/>
      <c r="ISF82" s="876"/>
      <c r="ISG82" s="876"/>
      <c r="ISH82" s="876"/>
      <c r="ISI82" s="876"/>
      <c r="ISJ82" s="876"/>
      <c r="ISK82" s="876"/>
      <c r="ISL82" s="876"/>
      <c r="ISM82" s="876"/>
      <c r="ISN82" s="876"/>
      <c r="ISO82" s="876"/>
      <c r="ISP82" s="876"/>
      <c r="ISQ82" s="876"/>
      <c r="ISR82" s="876"/>
      <c r="ISS82" s="876"/>
      <c r="IST82" s="876"/>
      <c r="ISU82" s="876"/>
      <c r="ISV82" s="876"/>
      <c r="ISW82" s="876"/>
      <c r="ISX82" s="876"/>
      <c r="ISY82" s="876"/>
      <c r="ISZ82" s="876"/>
      <c r="ITA82" s="876"/>
      <c r="ITB82" s="876"/>
      <c r="ITC82" s="876"/>
      <c r="ITD82" s="876"/>
      <c r="ITE82" s="876"/>
      <c r="ITF82" s="876"/>
      <c r="ITG82" s="876"/>
      <c r="ITH82" s="876"/>
      <c r="ITI82" s="876"/>
      <c r="ITJ82" s="876"/>
      <c r="ITK82" s="876"/>
      <c r="ITL82" s="876"/>
      <c r="ITM82" s="876"/>
      <c r="ITN82" s="876"/>
      <c r="ITO82" s="876"/>
      <c r="ITP82" s="876"/>
      <c r="ITQ82" s="876"/>
      <c r="ITR82" s="876"/>
      <c r="ITS82" s="876"/>
      <c r="ITT82" s="876"/>
      <c r="ITU82" s="876"/>
      <c r="ITV82" s="876"/>
      <c r="ITW82" s="876"/>
      <c r="ITX82" s="876"/>
      <c r="ITY82" s="876"/>
      <c r="ITZ82" s="876"/>
      <c r="IUA82" s="876"/>
      <c r="IUB82" s="876"/>
      <c r="IUC82" s="876"/>
      <c r="IUD82" s="876"/>
      <c r="IUE82" s="876"/>
      <c r="IUF82" s="876"/>
      <c r="IUG82" s="876"/>
      <c r="IUH82" s="876"/>
      <c r="IUI82" s="876"/>
      <c r="IUJ82" s="876"/>
      <c r="IUK82" s="876"/>
      <c r="IUL82" s="876"/>
      <c r="IUM82" s="876"/>
      <c r="IUN82" s="876"/>
      <c r="IUO82" s="876"/>
      <c r="IUP82" s="876"/>
      <c r="IUQ82" s="876"/>
      <c r="IUR82" s="876"/>
      <c r="IUS82" s="876"/>
      <c r="IUT82" s="876"/>
      <c r="IUU82" s="876"/>
      <c r="IUV82" s="876"/>
      <c r="IUW82" s="876"/>
      <c r="IUX82" s="876"/>
      <c r="IUY82" s="876"/>
      <c r="IUZ82" s="876"/>
      <c r="IVA82" s="876"/>
      <c r="IVB82" s="876"/>
      <c r="IVC82" s="876"/>
      <c r="IVD82" s="876"/>
      <c r="IVE82" s="876"/>
      <c r="IVF82" s="876"/>
      <c r="IVG82" s="876"/>
      <c r="IVH82" s="876"/>
      <c r="IVI82" s="876"/>
      <c r="IVJ82" s="876"/>
      <c r="IVK82" s="876"/>
      <c r="IVL82" s="876"/>
      <c r="IVM82" s="876"/>
      <c r="IVN82" s="876"/>
      <c r="IVO82" s="876"/>
      <c r="IVP82" s="876"/>
      <c r="IVQ82" s="876"/>
      <c r="IVR82" s="876"/>
      <c r="IVS82" s="876"/>
      <c r="IVT82" s="876"/>
      <c r="IVU82" s="876"/>
      <c r="IVV82" s="876"/>
      <c r="IVW82" s="876"/>
      <c r="IVX82" s="876"/>
      <c r="IVY82" s="876"/>
      <c r="IVZ82" s="876"/>
      <c r="IWA82" s="876"/>
      <c r="IWB82" s="876"/>
      <c r="IWC82" s="876"/>
      <c r="IWD82" s="876"/>
      <c r="IWE82" s="876"/>
      <c r="IWF82" s="876"/>
      <c r="IWG82" s="876"/>
      <c r="IWH82" s="876"/>
      <c r="IWI82" s="876"/>
      <c r="IWJ82" s="876"/>
      <c r="IWK82" s="876"/>
      <c r="IWL82" s="876"/>
      <c r="IWM82" s="876"/>
      <c r="IWN82" s="876"/>
      <c r="IWO82" s="876"/>
      <c r="IWP82" s="876"/>
      <c r="IWQ82" s="876"/>
      <c r="IWR82" s="876"/>
      <c r="IWS82" s="876"/>
      <c r="IWT82" s="876"/>
      <c r="IWU82" s="876"/>
      <c r="IWV82" s="876"/>
      <c r="IWW82" s="876"/>
      <c r="IWX82" s="876"/>
      <c r="IWY82" s="876"/>
      <c r="IWZ82" s="876"/>
      <c r="IXA82" s="876"/>
      <c r="IXB82" s="876"/>
      <c r="IXC82" s="876"/>
      <c r="IXD82" s="876"/>
      <c r="IXE82" s="876"/>
      <c r="IXF82" s="876"/>
      <c r="IXG82" s="876"/>
      <c r="IXH82" s="876"/>
      <c r="IXI82" s="876"/>
      <c r="IXJ82" s="876"/>
      <c r="IXK82" s="876"/>
      <c r="IXL82" s="876"/>
      <c r="IXM82" s="876"/>
      <c r="IXN82" s="876"/>
      <c r="IXO82" s="876"/>
      <c r="IXP82" s="876"/>
      <c r="IXQ82" s="876"/>
      <c r="IXR82" s="876"/>
      <c r="IXS82" s="876"/>
      <c r="IXT82" s="876"/>
      <c r="IXU82" s="876"/>
      <c r="IXV82" s="876"/>
      <c r="IXW82" s="876"/>
      <c r="IXX82" s="876"/>
      <c r="IXY82" s="876"/>
      <c r="IXZ82" s="876"/>
      <c r="IYA82" s="876"/>
      <c r="IYB82" s="876"/>
      <c r="IYC82" s="876"/>
      <c r="IYD82" s="876"/>
      <c r="IYE82" s="876"/>
      <c r="IYF82" s="876"/>
      <c r="IYG82" s="876"/>
      <c r="IYH82" s="876"/>
      <c r="IYI82" s="876"/>
      <c r="IYJ82" s="876"/>
      <c r="IYK82" s="876"/>
      <c r="IYL82" s="876"/>
      <c r="IYM82" s="876"/>
      <c r="IYN82" s="876"/>
      <c r="IYO82" s="876"/>
      <c r="IYP82" s="876"/>
      <c r="IYQ82" s="876"/>
      <c r="IYR82" s="876"/>
      <c r="IYS82" s="876"/>
      <c r="IYT82" s="876"/>
      <c r="IYU82" s="876"/>
      <c r="IYV82" s="876"/>
      <c r="IYW82" s="876"/>
      <c r="IYX82" s="876"/>
      <c r="IYY82" s="876"/>
      <c r="IYZ82" s="876"/>
      <c r="IZA82" s="876"/>
      <c r="IZB82" s="876"/>
      <c r="IZC82" s="876"/>
      <c r="IZD82" s="876"/>
      <c r="IZE82" s="876"/>
      <c r="IZF82" s="876"/>
      <c r="IZG82" s="876"/>
      <c r="IZH82" s="876"/>
      <c r="IZI82" s="876"/>
      <c r="IZJ82" s="876"/>
      <c r="IZK82" s="876"/>
      <c r="IZL82" s="876"/>
      <c r="IZM82" s="876"/>
      <c r="IZN82" s="876"/>
      <c r="IZO82" s="876"/>
      <c r="IZP82" s="876"/>
      <c r="IZQ82" s="876"/>
      <c r="IZR82" s="876"/>
      <c r="IZS82" s="876"/>
      <c r="IZT82" s="876"/>
      <c r="IZU82" s="876"/>
      <c r="IZV82" s="876"/>
      <c r="IZW82" s="876"/>
      <c r="IZX82" s="876"/>
      <c r="IZY82" s="876"/>
      <c r="IZZ82" s="876"/>
      <c r="JAA82" s="876"/>
      <c r="JAB82" s="876"/>
      <c r="JAC82" s="876"/>
      <c r="JAD82" s="876"/>
      <c r="JAE82" s="876"/>
      <c r="JAF82" s="876"/>
      <c r="JAG82" s="876"/>
      <c r="JAH82" s="876"/>
      <c r="JAI82" s="876"/>
      <c r="JAJ82" s="876"/>
      <c r="JAK82" s="876"/>
      <c r="JAL82" s="876"/>
      <c r="JAM82" s="876"/>
      <c r="JAN82" s="876"/>
      <c r="JAO82" s="876"/>
      <c r="JAP82" s="876"/>
      <c r="JAQ82" s="876"/>
      <c r="JAR82" s="876"/>
      <c r="JAS82" s="876"/>
      <c r="JAT82" s="876"/>
      <c r="JAU82" s="876"/>
      <c r="JAV82" s="876"/>
      <c r="JAW82" s="876"/>
      <c r="JAX82" s="876"/>
      <c r="JAY82" s="876"/>
      <c r="JAZ82" s="876"/>
      <c r="JBA82" s="876"/>
      <c r="JBB82" s="876"/>
      <c r="JBC82" s="876"/>
      <c r="JBD82" s="876"/>
      <c r="JBE82" s="876"/>
      <c r="JBF82" s="876"/>
      <c r="JBG82" s="876"/>
      <c r="JBH82" s="876"/>
      <c r="JBI82" s="876"/>
      <c r="JBJ82" s="876"/>
      <c r="JBK82" s="876"/>
      <c r="JBL82" s="876"/>
      <c r="JBM82" s="876"/>
      <c r="JBN82" s="876"/>
      <c r="JBO82" s="876"/>
      <c r="JBP82" s="876"/>
      <c r="JBQ82" s="876"/>
      <c r="JBR82" s="876"/>
      <c r="JBS82" s="876"/>
      <c r="JBT82" s="876"/>
      <c r="JBU82" s="876"/>
      <c r="JBV82" s="876"/>
      <c r="JBW82" s="876"/>
      <c r="JBX82" s="876"/>
      <c r="JBY82" s="876"/>
      <c r="JBZ82" s="876"/>
      <c r="JCA82" s="876"/>
      <c r="JCB82" s="876"/>
      <c r="JCC82" s="876"/>
      <c r="JCD82" s="876"/>
      <c r="JCE82" s="876"/>
      <c r="JCF82" s="876"/>
      <c r="JCG82" s="876"/>
      <c r="JCH82" s="876"/>
      <c r="JCI82" s="876"/>
      <c r="JCJ82" s="876"/>
      <c r="JCK82" s="876"/>
      <c r="JCL82" s="876"/>
      <c r="JCM82" s="876"/>
      <c r="JCN82" s="876"/>
      <c r="JCO82" s="876"/>
      <c r="JCP82" s="876"/>
      <c r="JCQ82" s="876"/>
      <c r="JCR82" s="876"/>
      <c r="JCS82" s="876"/>
      <c r="JCT82" s="876"/>
      <c r="JCU82" s="876"/>
      <c r="JCV82" s="876"/>
      <c r="JCW82" s="876"/>
      <c r="JCX82" s="876"/>
      <c r="JCY82" s="876"/>
      <c r="JCZ82" s="876"/>
      <c r="JDA82" s="876"/>
      <c r="JDB82" s="876"/>
      <c r="JDC82" s="876"/>
      <c r="JDD82" s="876"/>
      <c r="JDE82" s="876"/>
      <c r="JDF82" s="876"/>
      <c r="JDG82" s="876"/>
      <c r="JDH82" s="876"/>
      <c r="JDI82" s="876"/>
      <c r="JDJ82" s="876"/>
      <c r="JDK82" s="876"/>
      <c r="JDL82" s="876"/>
      <c r="JDM82" s="876"/>
      <c r="JDN82" s="876"/>
      <c r="JDO82" s="876"/>
      <c r="JDP82" s="876"/>
      <c r="JDQ82" s="876"/>
      <c r="JDR82" s="876"/>
      <c r="JDS82" s="876"/>
      <c r="JDT82" s="876"/>
      <c r="JDU82" s="876"/>
      <c r="JDV82" s="876"/>
      <c r="JDW82" s="876"/>
      <c r="JDX82" s="876"/>
      <c r="JDY82" s="876"/>
      <c r="JDZ82" s="876"/>
      <c r="JEA82" s="876"/>
      <c r="JEB82" s="876"/>
      <c r="JEC82" s="876"/>
      <c r="JED82" s="876"/>
      <c r="JEE82" s="876"/>
      <c r="JEF82" s="876"/>
      <c r="JEG82" s="876"/>
      <c r="JEH82" s="876"/>
      <c r="JEI82" s="876"/>
      <c r="JEJ82" s="876"/>
      <c r="JEK82" s="876"/>
      <c r="JEL82" s="876"/>
      <c r="JEM82" s="876"/>
      <c r="JEN82" s="876"/>
      <c r="JEO82" s="876"/>
      <c r="JEP82" s="876"/>
      <c r="JEQ82" s="876"/>
      <c r="JER82" s="876"/>
      <c r="JES82" s="876"/>
      <c r="JET82" s="876"/>
      <c r="JEU82" s="876"/>
      <c r="JEV82" s="876"/>
      <c r="JEW82" s="876"/>
      <c r="JEX82" s="876"/>
      <c r="JEY82" s="876"/>
      <c r="JEZ82" s="876"/>
      <c r="JFA82" s="876"/>
      <c r="JFB82" s="876"/>
      <c r="JFC82" s="876"/>
      <c r="JFD82" s="876"/>
      <c r="JFE82" s="876"/>
      <c r="JFF82" s="876"/>
      <c r="JFG82" s="876"/>
      <c r="JFH82" s="876"/>
      <c r="JFI82" s="876"/>
      <c r="JFJ82" s="876"/>
      <c r="JFK82" s="876"/>
      <c r="JFL82" s="876"/>
      <c r="JFM82" s="876"/>
      <c r="JFN82" s="876"/>
      <c r="JFO82" s="876"/>
      <c r="JFP82" s="876"/>
      <c r="JFQ82" s="876"/>
      <c r="JFR82" s="876"/>
      <c r="JFS82" s="876"/>
      <c r="JFT82" s="876"/>
      <c r="JFU82" s="876"/>
      <c r="JFV82" s="876"/>
      <c r="JFW82" s="876"/>
      <c r="JFX82" s="876"/>
      <c r="JFY82" s="876"/>
      <c r="JFZ82" s="876"/>
      <c r="JGA82" s="876"/>
      <c r="JGB82" s="876"/>
      <c r="JGC82" s="876"/>
      <c r="JGD82" s="876"/>
      <c r="JGE82" s="876"/>
      <c r="JGF82" s="876"/>
      <c r="JGG82" s="876"/>
      <c r="JGH82" s="876"/>
      <c r="JGI82" s="876"/>
      <c r="JGJ82" s="876"/>
      <c r="JGK82" s="876"/>
      <c r="JGL82" s="876"/>
      <c r="JGM82" s="876"/>
      <c r="JGN82" s="876"/>
      <c r="JGO82" s="876"/>
      <c r="JGP82" s="876"/>
      <c r="JGQ82" s="876"/>
      <c r="JGR82" s="876"/>
      <c r="JGS82" s="876"/>
      <c r="JGT82" s="876"/>
      <c r="JGU82" s="876"/>
      <c r="JGV82" s="876"/>
      <c r="JGW82" s="876"/>
      <c r="JGX82" s="876"/>
      <c r="JGY82" s="876"/>
      <c r="JGZ82" s="876"/>
      <c r="JHA82" s="876"/>
      <c r="JHB82" s="876"/>
      <c r="JHC82" s="876"/>
      <c r="JHD82" s="876"/>
      <c r="JHE82" s="876"/>
      <c r="JHF82" s="876"/>
      <c r="JHG82" s="876"/>
      <c r="JHH82" s="876"/>
      <c r="JHI82" s="876"/>
      <c r="JHJ82" s="876"/>
      <c r="JHK82" s="876"/>
      <c r="JHL82" s="876"/>
      <c r="JHM82" s="876"/>
      <c r="JHN82" s="876"/>
      <c r="JHO82" s="876"/>
      <c r="JHP82" s="876"/>
      <c r="JHQ82" s="876"/>
      <c r="JHR82" s="876"/>
      <c r="JHS82" s="876"/>
      <c r="JHT82" s="876"/>
      <c r="JHU82" s="876"/>
      <c r="JHV82" s="876"/>
      <c r="JHW82" s="876"/>
      <c r="JHX82" s="876"/>
      <c r="JHY82" s="876"/>
      <c r="JHZ82" s="876"/>
      <c r="JIA82" s="876"/>
      <c r="JIB82" s="876"/>
      <c r="JIC82" s="876"/>
      <c r="JID82" s="876"/>
      <c r="JIE82" s="876"/>
      <c r="JIF82" s="876"/>
      <c r="JIG82" s="876"/>
      <c r="JIH82" s="876"/>
      <c r="JII82" s="876"/>
      <c r="JIJ82" s="876"/>
      <c r="JIK82" s="876"/>
      <c r="JIL82" s="876"/>
      <c r="JIM82" s="876"/>
      <c r="JIN82" s="876"/>
      <c r="JIO82" s="876"/>
      <c r="JIP82" s="876"/>
      <c r="JIQ82" s="876"/>
      <c r="JIR82" s="876"/>
      <c r="JIS82" s="876"/>
      <c r="JIT82" s="876"/>
      <c r="JIU82" s="876"/>
      <c r="JIV82" s="876"/>
      <c r="JIW82" s="876"/>
      <c r="JIX82" s="876"/>
      <c r="JIY82" s="876"/>
      <c r="JIZ82" s="876"/>
      <c r="JJA82" s="876"/>
      <c r="JJB82" s="876"/>
      <c r="JJC82" s="876"/>
      <c r="JJD82" s="876"/>
      <c r="JJE82" s="876"/>
      <c r="JJF82" s="876"/>
      <c r="JJG82" s="876"/>
      <c r="JJH82" s="876"/>
      <c r="JJI82" s="876"/>
      <c r="JJJ82" s="876"/>
      <c r="JJK82" s="876"/>
      <c r="JJL82" s="876"/>
      <c r="JJM82" s="876"/>
      <c r="JJN82" s="876"/>
      <c r="JJO82" s="876"/>
      <c r="JJP82" s="876"/>
      <c r="JJQ82" s="876"/>
      <c r="JJR82" s="876"/>
      <c r="JJS82" s="876"/>
      <c r="JJT82" s="876"/>
      <c r="JJU82" s="876"/>
      <c r="JJV82" s="876"/>
      <c r="JJW82" s="876"/>
      <c r="JJX82" s="876"/>
      <c r="JJY82" s="876"/>
      <c r="JJZ82" s="876"/>
      <c r="JKA82" s="876"/>
      <c r="JKB82" s="876"/>
      <c r="JKC82" s="876"/>
      <c r="JKD82" s="876"/>
      <c r="JKE82" s="876"/>
      <c r="JKF82" s="876"/>
      <c r="JKG82" s="876"/>
      <c r="JKH82" s="876"/>
      <c r="JKI82" s="876"/>
      <c r="JKJ82" s="876"/>
      <c r="JKK82" s="876"/>
      <c r="JKL82" s="876"/>
      <c r="JKM82" s="876"/>
      <c r="JKN82" s="876"/>
      <c r="JKO82" s="876"/>
      <c r="JKP82" s="876"/>
      <c r="JKQ82" s="876"/>
      <c r="JKR82" s="876"/>
      <c r="JKS82" s="876"/>
      <c r="JKT82" s="876"/>
      <c r="JKU82" s="876"/>
      <c r="JKV82" s="876"/>
      <c r="JKW82" s="876"/>
      <c r="JKX82" s="876"/>
      <c r="JKY82" s="876"/>
      <c r="JKZ82" s="876"/>
      <c r="JLA82" s="876"/>
      <c r="JLB82" s="876"/>
      <c r="JLC82" s="876"/>
      <c r="JLD82" s="876"/>
      <c r="JLE82" s="876"/>
      <c r="JLF82" s="876"/>
      <c r="JLG82" s="876"/>
      <c r="JLH82" s="876"/>
      <c r="JLI82" s="876"/>
      <c r="JLJ82" s="876"/>
      <c r="JLK82" s="876"/>
      <c r="JLL82" s="876"/>
      <c r="JLM82" s="876"/>
      <c r="JLN82" s="876"/>
      <c r="JLO82" s="876"/>
      <c r="JLP82" s="876"/>
      <c r="JLQ82" s="876"/>
      <c r="JLR82" s="876"/>
      <c r="JLS82" s="876"/>
      <c r="JLT82" s="876"/>
      <c r="JLU82" s="876"/>
      <c r="JLV82" s="876"/>
      <c r="JLW82" s="876"/>
      <c r="JLX82" s="876"/>
      <c r="JLY82" s="876"/>
      <c r="JLZ82" s="876"/>
      <c r="JMA82" s="876"/>
      <c r="JMB82" s="876"/>
      <c r="JMC82" s="876"/>
      <c r="JMD82" s="876"/>
      <c r="JME82" s="876"/>
      <c r="JMF82" s="876"/>
      <c r="JMG82" s="876"/>
      <c r="JMH82" s="876"/>
      <c r="JMI82" s="876"/>
      <c r="JMJ82" s="876"/>
      <c r="JMK82" s="876"/>
      <c r="JML82" s="876"/>
      <c r="JMM82" s="876"/>
      <c r="JMN82" s="876"/>
      <c r="JMO82" s="876"/>
      <c r="JMP82" s="876"/>
      <c r="JMQ82" s="876"/>
      <c r="JMR82" s="876"/>
      <c r="JMS82" s="876"/>
      <c r="JMT82" s="876"/>
      <c r="JMU82" s="876"/>
      <c r="JMV82" s="876"/>
      <c r="JMW82" s="876"/>
      <c r="JMX82" s="876"/>
      <c r="JMY82" s="876"/>
      <c r="JMZ82" s="876"/>
      <c r="JNA82" s="876"/>
      <c r="JNB82" s="876"/>
      <c r="JNC82" s="876"/>
      <c r="JND82" s="876"/>
      <c r="JNE82" s="876"/>
      <c r="JNF82" s="876"/>
      <c r="JNG82" s="876"/>
      <c r="JNH82" s="876"/>
      <c r="JNI82" s="876"/>
      <c r="JNJ82" s="876"/>
      <c r="JNK82" s="876"/>
      <c r="JNL82" s="876"/>
      <c r="JNM82" s="876"/>
      <c r="JNN82" s="876"/>
      <c r="JNO82" s="876"/>
      <c r="JNP82" s="876"/>
      <c r="JNQ82" s="876"/>
      <c r="JNR82" s="876"/>
      <c r="JNS82" s="876"/>
      <c r="JNT82" s="876"/>
      <c r="JNU82" s="876"/>
      <c r="JNV82" s="876"/>
      <c r="JNW82" s="876"/>
      <c r="JNX82" s="876"/>
      <c r="JNY82" s="876"/>
      <c r="JNZ82" s="876"/>
      <c r="JOA82" s="876"/>
      <c r="JOB82" s="876"/>
      <c r="JOC82" s="876"/>
      <c r="JOD82" s="876"/>
      <c r="JOE82" s="876"/>
      <c r="JOF82" s="876"/>
      <c r="JOG82" s="876"/>
      <c r="JOH82" s="876"/>
      <c r="JOI82" s="876"/>
      <c r="JOJ82" s="876"/>
      <c r="JOK82" s="876"/>
      <c r="JOL82" s="876"/>
      <c r="JOM82" s="876"/>
      <c r="JON82" s="876"/>
      <c r="JOO82" s="876"/>
      <c r="JOP82" s="876"/>
      <c r="JOQ82" s="876"/>
      <c r="JOR82" s="876"/>
      <c r="JOS82" s="876"/>
      <c r="JOT82" s="876"/>
      <c r="JOU82" s="876"/>
      <c r="JOV82" s="876"/>
      <c r="JOW82" s="876"/>
      <c r="JOX82" s="876"/>
      <c r="JOY82" s="876"/>
      <c r="JOZ82" s="876"/>
      <c r="JPA82" s="876"/>
      <c r="JPB82" s="876"/>
      <c r="JPC82" s="876"/>
      <c r="JPD82" s="876"/>
      <c r="JPE82" s="876"/>
      <c r="JPF82" s="876"/>
      <c r="JPG82" s="876"/>
      <c r="JPH82" s="876"/>
      <c r="JPI82" s="876"/>
      <c r="JPJ82" s="876"/>
      <c r="JPK82" s="876"/>
      <c r="JPL82" s="876"/>
      <c r="JPM82" s="876"/>
      <c r="JPN82" s="876"/>
      <c r="JPO82" s="876"/>
      <c r="JPP82" s="876"/>
      <c r="JPQ82" s="876"/>
      <c r="JPR82" s="876"/>
      <c r="JPS82" s="876"/>
      <c r="JPT82" s="876"/>
      <c r="JPU82" s="876"/>
      <c r="JPV82" s="876"/>
      <c r="JPW82" s="876"/>
      <c r="JPX82" s="876"/>
      <c r="JPY82" s="876"/>
      <c r="JPZ82" s="876"/>
      <c r="JQA82" s="876"/>
      <c r="JQB82" s="876"/>
      <c r="JQC82" s="876"/>
      <c r="JQD82" s="876"/>
      <c r="JQE82" s="876"/>
      <c r="JQF82" s="876"/>
      <c r="JQG82" s="876"/>
      <c r="JQH82" s="876"/>
      <c r="JQI82" s="876"/>
      <c r="JQJ82" s="876"/>
      <c r="JQK82" s="876"/>
      <c r="JQL82" s="876"/>
      <c r="JQM82" s="876"/>
      <c r="JQN82" s="876"/>
      <c r="JQO82" s="876"/>
      <c r="JQP82" s="876"/>
      <c r="JQQ82" s="876"/>
      <c r="JQR82" s="876"/>
      <c r="JQS82" s="876"/>
      <c r="JQT82" s="876"/>
      <c r="JQU82" s="876"/>
      <c r="JQV82" s="876"/>
      <c r="JQW82" s="876"/>
      <c r="JQX82" s="876"/>
      <c r="JQY82" s="876"/>
      <c r="JQZ82" s="876"/>
      <c r="JRA82" s="876"/>
      <c r="JRB82" s="876"/>
      <c r="JRC82" s="876"/>
      <c r="JRD82" s="876"/>
      <c r="JRE82" s="876"/>
      <c r="JRF82" s="876"/>
      <c r="JRG82" s="876"/>
      <c r="JRH82" s="876"/>
      <c r="JRI82" s="876"/>
      <c r="JRJ82" s="876"/>
      <c r="JRK82" s="876"/>
      <c r="JRL82" s="876"/>
      <c r="JRM82" s="876"/>
      <c r="JRN82" s="876"/>
      <c r="JRO82" s="876"/>
      <c r="JRP82" s="876"/>
      <c r="JRQ82" s="876"/>
      <c r="JRR82" s="876"/>
      <c r="JRS82" s="876"/>
      <c r="JRT82" s="876"/>
      <c r="JRU82" s="876"/>
      <c r="JRV82" s="876"/>
      <c r="JRW82" s="876"/>
      <c r="JRX82" s="876"/>
      <c r="JRY82" s="876"/>
      <c r="JRZ82" s="876"/>
      <c r="JSA82" s="876"/>
      <c r="JSB82" s="876"/>
      <c r="JSC82" s="876"/>
      <c r="JSD82" s="876"/>
      <c r="JSE82" s="876"/>
      <c r="JSF82" s="876"/>
      <c r="JSG82" s="876"/>
      <c r="JSH82" s="876"/>
      <c r="JSI82" s="876"/>
      <c r="JSJ82" s="876"/>
      <c r="JSK82" s="876"/>
      <c r="JSL82" s="876"/>
      <c r="JSM82" s="876"/>
      <c r="JSN82" s="876"/>
      <c r="JSO82" s="876"/>
      <c r="JSP82" s="876"/>
      <c r="JSQ82" s="876"/>
      <c r="JSR82" s="876"/>
      <c r="JSS82" s="876"/>
      <c r="JST82" s="876"/>
      <c r="JSU82" s="876"/>
      <c r="JSV82" s="876"/>
      <c r="JSW82" s="876"/>
      <c r="JSX82" s="876"/>
      <c r="JSY82" s="876"/>
      <c r="JSZ82" s="876"/>
      <c r="JTA82" s="876"/>
      <c r="JTB82" s="876"/>
      <c r="JTC82" s="876"/>
      <c r="JTD82" s="876"/>
      <c r="JTE82" s="876"/>
      <c r="JTF82" s="876"/>
      <c r="JTG82" s="876"/>
      <c r="JTH82" s="876"/>
      <c r="JTI82" s="876"/>
      <c r="JTJ82" s="876"/>
      <c r="JTK82" s="876"/>
      <c r="JTL82" s="876"/>
      <c r="JTM82" s="876"/>
      <c r="JTN82" s="876"/>
      <c r="JTO82" s="876"/>
      <c r="JTP82" s="876"/>
      <c r="JTQ82" s="876"/>
      <c r="JTR82" s="876"/>
      <c r="JTS82" s="876"/>
      <c r="JTT82" s="876"/>
      <c r="JTU82" s="876"/>
      <c r="JTV82" s="876"/>
      <c r="JTW82" s="876"/>
      <c r="JTX82" s="876"/>
      <c r="JTY82" s="876"/>
      <c r="JTZ82" s="876"/>
      <c r="JUA82" s="876"/>
      <c r="JUB82" s="876"/>
      <c r="JUC82" s="876"/>
      <c r="JUD82" s="876"/>
      <c r="JUE82" s="876"/>
      <c r="JUF82" s="876"/>
      <c r="JUG82" s="876"/>
      <c r="JUH82" s="876"/>
      <c r="JUI82" s="876"/>
      <c r="JUJ82" s="876"/>
      <c r="JUK82" s="876"/>
      <c r="JUL82" s="876"/>
      <c r="JUM82" s="876"/>
      <c r="JUN82" s="876"/>
      <c r="JUO82" s="876"/>
      <c r="JUP82" s="876"/>
      <c r="JUQ82" s="876"/>
      <c r="JUR82" s="876"/>
      <c r="JUS82" s="876"/>
      <c r="JUT82" s="876"/>
      <c r="JUU82" s="876"/>
      <c r="JUV82" s="876"/>
      <c r="JUW82" s="876"/>
      <c r="JUX82" s="876"/>
      <c r="JUY82" s="876"/>
      <c r="JUZ82" s="876"/>
      <c r="JVA82" s="876"/>
      <c r="JVB82" s="876"/>
      <c r="JVC82" s="876"/>
      <c r="JVD82" s="876"/>
      <c r="JVE82" s="876"/>
      <c r="JVF82" s="876"/>
      <c r="JVG82" s="876"/>
      <c r="JVH82" s="876"/>
      <c r="JVI82" s="876"/>
      <c r="JVJ82" s="876"/>
      <c r="JVK82" s="876"/>
      <c r="JVL82" s="876"/>
      <c r="JVM82" s="876"/>
      <c r="JVN82" s="876"/>
      <c r="JVO82" s="876"/>
      <c r="JVP82" s="876"/>
      <c r="JVQ82" s="876"/>
      <c r="JVR82" s="876"/>
      <c r="JVS82" s="876"/>
      <c r="JVT82" s="876"/>
      <c r="JVU82" s="876"/>
      <c r="JVV82" s="876"/>
      <c r="JVW82" s="876"/>
      <c r="JVX82" s="876"/>
      <c r="JVY82" s="876"/>
      <c r="JVZ82" s="876"/>
      <c r="JWA82" s="876"/>
      <c r="JWB82" s="876"/>
      <c r="JWC82" s="876"/>
      <c r="JWD82" s="876"/>
      <c r="JWE82" s="876"/>
      <c r="JWF82" s="876"/>
      <c r="JWG82" s="876"/>
      <c r="JWH82" s="876"/>
      <c r="JWI82" s="876"/>
      <c r="JWJ82" s="876"/>
      <c r="JWK82" s="876"/>
      <c r="JWL82" s="876"/>
      <c r="JWM82" s="876"/>
      <c r="JWN82" s="876"/>
      <c r="JWO82" s="876"/>
      <c r="JWP82" s="876"/>
      <c r="JWQ82" s="876"/>
      <c r="JWR82" s="876"/>
      <c r="JWS82" s="876"/>
      <c r="JWT82" s="876"/>
      <c r="JWU82" s="876"/>
      <c r="JWV82" s="876"/>
      <c r="JWW82" s="876"/>
      <c r="JWX82" s="876"/>
      <c r="JWY82" s="876"/>
      <c r="JWZ82" s="876"/>
      <c r="JXA82" s="876"/>
      <c r="JXB82" s="876"/>
      <c r="JXC82" s="876"/>
      <c r="JXD82" s="876"/>
      <c r="JXE82" s="876"/>
      <c r="JXF82" s="876"/>
      <c r="JXG82" s="876"/>
      <c r="JXH82" s="876"/>
      <c r="JXI82" s="876"/>
      <c r="JXJ82" s="876"/>
      <c r="JXK82" s="876"/>
      <c r="JXL82" s="876"/>
      <c r="JXM82" s="876"/>
      <c r="JXN82" s="876"/>
      <c r="JXO82" s="876"/>
      <c r="JXP82" s="876"/>
      <c r="JXQ82" s="876"/>
      <c r="JXR82" s="876"/>
      <c r="JXS82" s="876"/>
      <c r="JXT82" s="876"/>
      <c r="JXU82" s="876"/>
      <c r="JXV82" s="876"/>
      <c r="JXW82" s="876"/>
      <c r="JXX82" s="876"/>
      <c r="JXY82" s="876"/>
      <c r="JXZ82" s="876"/>
      <c r="JYA82" s="876"/>
      <c r="JYB82" s="876"/>
      <c r="JYC82" s="876"/>
      <c r="JYD82" s="876"/>
      <c r="JYE82" s="876"/>
      <c r="JYF82" s="876"/>
      <c r="JYG82" s="876"/>
      <c r="JYH82" s="876"/>
      <c r="JYI82" s="876"/>
      <c r="JYJ82" s="876"/>
      <c r="JYK82" s="876"/>
      <c r="JYL82" s="876"/>
      <c r="JYM82" s="876"/>
      <c r="JYN82" s="876"/>
      <c r="JYO82" s="876"/>
      <c r="JYP82" s="876"/>
      <c r="JYQ82" s="876"/>
      <c r="JYR82" s="876"/>
      <c r="JYS82" s="876"/>
      <c r="JYT82" s="876"/>
      <c r="JYU82" s="876"/>
      <c r="JYV82" s="876"/>
      <c r="JYW82" s="876"/>
      <c r="JYX82" s="876"/>
      <c r="JYY82" s="876"/>
      <c r="JYZ82" s="876"/>
      <c r="JZA82" s="876"/>
      <c r="JZB82" s="876"/>
      <c r="JZC82" s="876"/>
      <c r="JZD82" s="876"/>
      <c r="JZE82" s="876"/>
      <c r="JZF82" s="876"/>
      <c r="JZG82" s="876"/>
      <c r="JZH82" s="876"/>
      <c r="JZI82" s="876"/>
      <c r="JZJ82" s="876"/>
      <c r="JZK82" s="876"/>
      <c r="JZL82" s="876"/>
      <c r="JZM82" s="876"/>
      <c r="JZN82" s="876"/>
      <c r="JZO82" s="876"/>
      <c r="JZP82" s="876"/>
      <c r="JZQ82" s="876"/>
      <c r="JZR82" s="876"/>
      <c r="JZS82" s="876"/>
      <c r="JZT82" s="876"/>
      <c r="JZU82" s="876"/>
      <c r="JZV82" s="876"/>
      <c r="JZW82" s="876"/>
      <c r="JZX82" s="876"/>
      <c r="JZY82" s="876"/>
      <c r="JZZ82" s="876"/>
      <c r="KAA82" s="876"/>
      <c r="KAB82" s="876"/>
      <c r="KAC82" s="876"/>
      <c r="KAD82" s="876"/>
      <c r="KAE82" s="876"/>
      <c r="KAF82" s="876"/>
      <c r="KAG82" s="876"/>
      <c r="KAH82" s="876"/>
      <c r="KAI82" s="876"/>
      <c r="KAJ82" s="876"/>
      <c r="KAK82" s="876"/>
      <c r="KAL82" s="876"/>
      <c r="KAM82" s="876"/>
      <c r="KAN82" s="876"/>
      <c r="KAO82" s="876"/>
      <c r="KAP82" s="876"/>
      <c r="KAQ82" s="876"/>
      <c r="KAR82" s="876"/>
      <c r="KAS82" s="876"/>
      <c r="KAT82" s="876"/>
      <c r="KAU82" s="876"/>
      <c r="KAV82" s="876"/>
      <c r="KAW82" s="876"/>
      <c r="KAX82" s="876"/>
      <c r="KAY82" s="876"/>
      <c r="KAZ82" s="876"/>
      <c r="KBA82" s="876"/>
      <c r="KBB82" s="876"/>
      <c r="KBC82" s="876"/>
      <c r="KBD82" s="876"/>
      <c r="KBE82" s="876"/>
      <c r="KBF82" s="876"/>
      <c r="KBG82" s="876"/>
      <c r="KBH82" s="876"/>
      <c r="KBI82" s="876"/>
      <c r="KBJ82" s="876"/>
      <c r="KBK82" s="876"/>
      <c r="KBL82" s="876"/>
      <c r="KBM82" s="876"/>
      <c r="KBN82" s="876"/>
      <c r="KBO82" s="876"/>
      <c r="KBP82" s="876"/>
      <c r="KBQ82" s="876"/>
      <c r="KBR82" s="876"/>
      <c r="KBS82" s="876"/>
      <c r="KBT82" s="876"/>
      <c r="KBU82" s="876"/>
      <c r="KBV82" s="876"/>
      <c r="KBW82" s="876"/>
      <c r="KBX82" s="876"/>
      <c r="KBY82" s="876"/>
      <c r="KBZ82" s="876"/>
      <c r="KCA82" s="876"/>
      <c r="KCB82" s="876"/>
      <c r="KCC82" s="876"/>
      <c r="KCD82" s="876"/>
      <c r="KCE82" s="876"/>
      <c r="KCF82" s="876"/>
      <c r="KCG82" s="876"/>
      <c r="KCH82" s="876"/>
      <c r="KCI82" s="876"/>
      <c r="KCJ82" s="876"/>
      <c r="KCK82" s="876"/>
      <c r="KCL82" s="876"/>
      <c r="KCM82" s="876"/>
      <c r="KCN82" s="876"/>
      <c r="KCO82" s="876"/>
      <c r="KCP82" s="876"/>
      <c r="KCQ82" s="876"/>
      <c r="KCR82" s="876"/>
      <c r="KCS82" s="876"/>
      <c r="KCT82" s="876"/>
      <c r="KCU82" s="876"/>
      <c r="KCV82" s="876"/>
      <c r="KCW82" s="876"/>
      <c r="KCX82" s="876"/>
      <c r="KCY82" s="876"/>
      <c r="KCZ82" s="876"/>
      <c r="KDA82" s="876"/>
      <c r="KDB82" s="876"/>
      <c r="KDC82" s="876"/>
      <c r="KDD82" s="876"/>
      <c r="KDE82" s="876"/>
      <c r="KDF82" s="876"/>
      <c r="KDG82" s="876"/>
      <c r="KDH82" s="876"/>
      <c r="KDI82" s="876"/>
      <c r="KDJ82" s="876"/>
      <c r="KDK82" s="876"/>
      <c r="KDL82" s="876"/>
      <c r="KDM82" s="876"/>
      <c r="KDN82" s="876"/>
      <c r="KDO82" s="876"/>
      <c r="KDP82" s="876"/>
      <c r="KDQ82" s="876"/>
      <c r="KDR82" s="876"/>
      <c r="KDS82" s="876"/>
      <c r="KDT82" s="876"/>
      <c r="KDU82" s="876"/>
      <c r="KDV82" s="876"/>
      <c r="KDW82" s="876"/>
      <c r="KDX82" s="876"/>
      <c r="KDY82" s="876"/>
      <c r="KDZ82" s="876"/>
      <c r="KEA82" s="876"/>
      <c r="KEB82" s="876"/>
      <c r="KEC82" s="876"/>
      <c r="KED82" s="876"/>
      <c r="KEE82" s="876"/>
      <c r="KEF82" s="876"/>
      <c r="KEG82" s="876"/>
      <c r="KEH82" s="876"/>
      <c r="KEI82" s="876"/>
      <c r="KEJ82" s="876"/>
      <c r="KEK82" s="876"/>
      <c r="KEL82" s="876"/>
      <c r="KEM82" s="876"/>
      <c r="KEN82" s="876"/>
      <c r="KEO82" s="876"/>
      <c r="KEP82" s="876"/>
      <c r="KEQ82" s="876"/>
      <c r="KER82" s="876"/>
      <c r="KES82" s="876"/>
      <c r="KET82" s="876"/>
      <c r="KEU82" s="876"/>
      <c r="KEV82" s="876"/>
      <c r="KEW82" s="876"/>
      <c r="KEX82" s="876"/>
      <c r="KEY82" s="876"/>
      <c r="KEZ82" s="876"/>
      <c r="KFA82" s="876"/>
      <c r="KFB82" s="876"/>
      <c r="KFC82" s="876"/>
      <c r="KFD82" s="876"/>
      <c r="KFE82" s="876"/>
      <c r="KFF82" s="876"/>
      <c r="KFG82" s="876"/>
      <c r="KFH82" s="876"/>
      <c r="KFI82" s="876"/>
      <c r="KFJ82" s="876"/>
      <c r="KFK82" s="876"/>
      <c r="KFL82" s="876"/>
      <c r="KFM82" s="876"/>
      <c r="KFN82" s="876"/>
      <c r="KFO82" s="876"/>
      <c r="KFP82" s="876"/>
      <c r="KFQ82" s="876"/>
      <c r="KFR82" s="876"/>
      <c r="KFS82" s="876"/>
      <c r="KFT82" s="876"/>
      <c r="KFU82" s="876"/>
      <c r="KFV82" s="876"/>
      <c r="KFW82" s="876"/>
      <c r="KFX82" s="876"/>
      <c r="KFY82" s="876"/>
      <c r="KFZ82" s="876"/>
      <c r="KGA82" s="876"/>
      <c r="KGB82" s="876"/>
      <c r="KGC82" s="876"/>
      <c r="KGD82" s="876"/>
      <c r="KGE82" s="876"/>
      <c r="KGF82" s="876"/>
      <c r="KGG82" s="876"/>
      <c r="KGH82" s="876"/>
      <c r="KGI82" s="876"/>
      <c r="KGJ82" s="876"/>
      <c r="KGK82" s="876"/>
      <c r="KGL82" s="876"/>
      <c r="KGM82" s="876"/>
      <c r="KGN82" s="876"/>
      <c r="KGO82" s="876"/>
      <c r="KGP82" s="876"/>
      <c r="KGQ82" s="876"/>
      <c r="KGR82" s="876"/>
      <c r="KGS82" s="876"/>
      <c r="KGT82" s="876"/>
      <c r="KGU82" s="876"/>
      <c r="KGV82" s="876"/>
      <c r="KGW82" s="876"/>
      <c r="KGX82" s="876"/>
      <c r="KGY82" s="876"/>
      <c r="KGZ82" s="876"/>
      <c r="KHA82" s="876"/>
      <c r="KHB82" s="876"/>
      <c r="KHC82" s="876"/>
      <c r="KHD82" s="876"/>
      <c r="KHE82" s="876"/>
      <c r="KHF82" s="876"/>
      <c r="KHG82" s="876"/>
      <c r="KHH82" s="876"/>
      <c r="KHI82" s="876"/>
      <c r="KHJ82" s="876"/>
      <c r="KHK82" s="876"/>
      <c r="KHL82" s="876"/>
      <c r="KHM82" s="876"/>
      <c r="KHN82" s="876"/>
      <c r="KHO82" s="876"/>
      <c r="KHP82" s="876"/>
      <c r="KHQ82" s="876"/>
      <c r="KHR82" s="876"/>
      <c r="KHS82" s="876"/>
      <c r="KHT82" s="876"/>
      <c r="KHU82" s="876"/>
      <c r="KHV82" s="876"/>
      <c r="KHW82" s="876"/>
      <c r="KHX82" s="876"/>
      <c r="KHY82" s="876"/>
      <c r="KHZ82" s="876"/>
      <c r="KIA82" s="876"/>
      <c r="KIB82" s="876"/>
      <c r="KIC82" s="876"/>
      <c r="KID82" s="876"/>
      <c r="KIE82" s="876"/>
      <c r="KIF82" s="876"/>
      <c r="KIG82" s="876"/>
      <c r="KIH82" s="876"/>
      <c r="KII82" s="876"/>
      <c r="KIJ82" s="876"/>
      <c r="KIK82" s="876"/>
      <c r="KIL82" s="876"/>
      <c r="KIM82" s="876"/>
      <c r="KIN82" s="876"/>
      <c r="KIO82" s="876"/>
      <c r="KIP82" s="876"/>
      <c r="KIQ82" s="876"/>
      <c r="KIR82" s="876"/>
      <c r="KIS82" s="876"/>
      <c r="KIT82" s="876"/>
      <c r="KIU82" s="876"/>
      <c r="KIV82" s="876"/>
      <c r="KIW82" s="876"/>
      <c r="KIX82" s="876"/>
      <c r="KIY82" s="876"/>
      <c r="KIZ82" s="876"/>
      <c r="KJA82" s="876"/>
      <c r="KJB82" s="876"/>
      <c r="KJC82" s="876"/>
      <c r="KJD82" s="876"/>
      <c r="KJE82" s="876"/>
      <c r="KJF82" s="876"/>
      <c r="KJG82" s="876"/>
      <c r="KJH82" s="876"/>
      <c r="KJI82" s="876"/>
      <c r="KJJ82" s="876"/>
      <c r="KJK82" s="876"/>
      <c r="KJL82" s="876"/>
      <c r="KJM82" s="876"/>
      <c r="KJN82" s="876"/>
      <c r="KJO82" s="876"/>
      <c r="KJP82" s="876"/>
      <c r="KJQ82" s="876"/>
      <c r="KJR82" s="876"/>
      <c r="KJS82" s="876"/>
      <c r="KJT82" s="876"/>
      <c r="KJU82" s="876"/>
      <c r="KJV82" s="876"/>
      <c r="KJW82" s="876"/>
      <c r="KJX82" s="876"/>
      <c r="KJY82" s="876"/>
      <c r="KJZ82" s="876"/>
      <c r="KKA82" s="876"/>
      <c r="KKB82" s="876"/>
      <c r="KKC82" s="876"/>
      <c r="KKD82" s="876"/>
      <c r="KKE82" s="876"/>
      <c r="KKF82" s="876"/>
      <c r="KKG82" s="876"/>
      <c r="KKH82" s="876"/>
      <c r="KKI82" s="876"/>
      <c r="KKJ82" s="876"/>
      <c r="KKK82" s="876"/>
      <c r="KKL82" s="876"/>
      <c r="KKM82" s="876"/>
      <c r="KKN82" s="876"/>
      <c r="KKO82" s="876"/>
      <c r="KKP82" s="876"/>
      <c r="KKQ82" s="876"/>
      <c r="KKR82" s="876"/>
      <c r="KKS82" s="876"/>
      <c r="KKT82" s="876"/>
      <c r="KKU82" s="876"/>
      <c r="KKV82" s="876"/>
      <c r="KKW82" s="876"/>
      <c r="KKX82" s="876"/>
      <c r="KKY82" s="876"/>
      <c r="KKZ82" s="876"/>
      <c r="KLA82" s="876"/>
      <c r="KLB82" s="876"/>
      <c r="KLC82" s="876"/>
      <c r="KLD82" s="876"/>
      <c r="KLE82" s="876"/>
      <c r="KLF82" s="876"/>
      <c r="KLG82" s="876"/>
      <c r="KLH82" s="876"/>
      <c r="KLI82" s="876"/>
      <c r="KLJ82" s="876"/>
      <c r="KLK82" s="876"/>
      <c r="KLL82" s="876"/>
      <c r="KLM82" s="876"/>
      <c r="KLN82" s="876"/>
      <c r="KLO82" s="876"/>
      <c r="KLP82" s="876"/>
      <c r="KLQ82" s="876"/>
      <c r="KLR82" s="876"/>
      <c r="KLS82" s="876"/>
      <c r="KLT82" s="876"/>
      <c r="KLU82" s="876"/>
      <c r="KLV82" s="876"/>
      <c r="KLW82" s="876"/>
      <c r="KLX82" s="876"/>
      <c r="KLY82" s="876"/>
      <c r="KLZ82" s="876"/>
      <c r="KMA82" s="876"/>
      <c r="KMB82" s="876"/>
      <c r="KMC82" s="876"/>
      <c r="KMD82" s="876"/>
      <c r="KME82" s="876"/>
      <c r="KMF82" s="876"/>
      <c r="KMG82" s="876"/>
      <c r="KMH82" s="876"/>
      <c r="KMI82" s="876"/>
      <c r="KMJ82" s="876"/>
      <c r="KMK82" s="876"/>
      <c r="KML82" s="876"/>
      <c r="KMM82" s="876"/>
      <c r="KMN82" s="876"/>
      <c r="KMO82" s="876"/>
      <c r="KMP82" s="876"/>
      <c r="KMQ82" s="876"/>
      <c r="KMR82" s="876"/>
      <c r="KMS82" s="876"/>
      <c r="KMT82" s="876"/>
      <c r="KMU82" s="876"/>
      <c r="KMV82" s="876"/>
      <c r="KMW82" s="876"/>
      <c r="KMX82" s="876"/>
      <c r="KMY82" s="876"/>
      <c r="KMZ82" s="876"/>
      <c r="KNA82" s="876"/>
      <c r="KNB82" s="876"/>
      <c r="KNC82" s="876"/>
      <c r="KND82" s="876"/>
      <c r="KNE82" s="876"/>
      <c r="KNF82" s="876"/>
      <c r="KNG82" s="876"/>
      <c r="KNH82" s="876"/>
      <c r="KNI82" s="876"/>
      <c r="KNJ82" s="876"/>
      <c r="KNK82" s="876"/>
      <c r="KNL82" s="876"/>
      <c r="KNM82" s="876"/>
      <c r="KNN82" s="876"/>
      <c r="KNO82" s="876"/>
      <c r="KNP82" s="876"/>
      <c r="KNQ82" s="876"/>
      <c r="KNR82" s="876"/>
      <c r="KNS82" s="876"/>
      <c r="KNT82" s="876"/>
      <c r="KNU82" s="876"/>
      <c r="KNV82" s="876"/>
      <c r="KNW82" s="876"/>
      <c r="KNX82" s="876"/>
      <c r="KNY82" s="876"/>
      <c r="KNZ82" s="876"/>
      <c r="KOA82" s="876"/>
      <c r="KOB82" s="876"/>
      <c r="KOC82" s="876"/>
      <c r="KOD82" s="876"/>
      <c r="KOE82" s="876"/>
      <c r="KOF82" s="876"/>
      <c r="KOG82" s="876"/>
      <c r="KOH82" s="876"/>
      <c r="KOI82" s="876"/>
      <c r="KOJ82" s="876"/>
      <c r="KOK82" s="876"/>
      <c r="KOL82" s="876"/>
      <c r="KOM82" s="876"/>
      <c r="KON82" s="876"/>
      <c r="KOO82" s="876"/>
      <c r="KOP82" s="876"/>
      <c r="KOQ82" s="876"/>
      <c r="KOR82" s="876"/>
      <c r="KOS82" s="876"/>
      <c r="KOT82" s="876"/>
      <c r="KOU82" s="876"/>
      <c r="KOV82" s="876"/>
      <c r="KOW82" s="876"/>
      <c r="KOX82" s="876"/>
      <c r="KOY82" s="876"/>
      <c r="KOZ82" s="876"/>
      <c r="KPA82" s="876"/>
      <c r="KPB82" s="876"/>
      <c r="KPC82" s="876"/>
      <c r="KPD82" s="876"/>
      <c r="KPE82" s="876"/>
      <c r="KPF82" s="876"/>
      <c r="KPG82" s="876"/>
      <c r="KPH82" s="876"/>
      <c r="KPI82" s="876"/>
      <c r="KPJ82" s="876"/>
      <c r="KPK82" s="876"/>
      <c r="KPL82" s="876"/>
      <c r="KPM82" s="876"/>
      <c r="KPN82" s="876"/>
      <c r="KPO82" s="876"/>
      <c r="KPP82" s="876"/>
      <c r="KPQ82" s="876"/>
      <c r="KPR82" s="876"/>
      <c r="KPS82" s="876"/>
      <c r="KPT82" s="876"/>
      <c r="KPU82" s="876"/>
      <c r="KPV82" s="876"/>
      <c r="KPW82" s="876"/>
      <c r="KPX82" s="876"/>
      <c r="KPY82" s="876"/>
      <c r="KPZ82" s="876"/>
      <c r="KQA82" s="876"/>
      <c r="KQB82" s="876"/>
      <c r="KQC82" s="876"/>
      <c r="KQD82" s="876"/>
      <c r="KQE82" s="876"/>
      <c r="KQF82" s="876"/>
      <c r="KQG82" s="876"/>
      <c r="KQH82" s="876"/>
      <c r="KQI82" s="876"/>
      <c r="KQJ82" s="876"/>
      <c r="KQK82" s="876"/>
      <c r="KQL82" s="876"/>
      <c r="KQM82" s="876"/>
      <c r="KQN82" s="876"/>
      <c r="KQO82" s="876"/>
      <c r="KQP82" s="876"/>
      <c r="KQQ82" s="876"/>
      <c r="KQR82" s="876"/>
      <c r="KQS82" s="876"/>
      <c r="KQT82" s="876"/>
      <c r="KQU82" s="876"/>
      <c r="KQV82" s="876"/>
      <c r="KQW82" s="876"/>
      <c r="KQX82" s="876"/>
      <c r="KQY82" s="876"/>
      <c r="KQZ82" s="876"/>
      <c r="KRA82" s="876"/>
      <c r="KRB82" s="876"/>
      <c r="KRC82" s="876"/>
      <c r="KRD82" s="876"/>
      <c r="KRE82" s="876"/>
      <c r="KRF82" s="876"/>
      <c r="KRG82" s="876"/>
      <c r="KRH82" s="876"/>
      <c r="KRI82" s="876"/>
      <c r="KRJ82" s="876"/>
      <c r="KRK82" s="876"/>
      <c r="KRL82" s="876"/>
      <c r="KRM82" s="876"/>
      <c r="KRN82" s="876"/>
      <c r="KRO82" s="876"/>
      <c r="KRP82" s="876"/>
      <c r="KRQ82" s="876"/>
      <c r="KRR82" s="876"/>
      <c r="KRS82" s="876"/>
      <c r="KRT82" s="876"/>
      <c r="KRU82" s="876"/>
      <c r="KRV82" s="876"/>
      <c r="KRW82" s="876"/>
      <c r="KRX82" s="876"/>
      <c r="KRY82" s="876"/>
      <c r="KRZ82" s="876"/>
      <c r="KSA82" s="876"/>
      <c r="KSB82" s="876"/>
      <c r="KSC82" s="876"/>
      <c r="KSD82" s="876"/>
      <c r="KSE82" s="876"/>
      <c r="KSF82" s="876"/>
      <c r="KSG82" s="876"/>
      <c r="KSH82" s="876"/>
      <c r="KSI82" s="876"/>
      <c r="KSJ82" s="876"/>
      <c r="KSK82" s="876"/>
      <c r="KSL82" s="876"/>
      <c r="KSM82" s="876"/>
      <c r="KSN82" s="876"/>
      <c r="KSO82" s="876"/>
      <c r="KSP82" s="876"/>
      <c r="KSQ82" s="876"/>
      <c r="KSR82" s="876"/>
      <c r="KSS82" s="876"/>
      <c r="KST82" s="876"/>
      <c r="KSU82" s="876"/>
      <c r="KSV82" s="876"/>
      <c r="KSW82" s="876"/>
      <c r="KSX82" s="876"/>
      <c r="KSY82" s="876"/>
      <c r="KSZ82" s="876"/>
      <c r="KTA82" s="876"/>
      <c r="KTB82" s="876"/>
      <c r="KTC82" s="876"/>
      <c r="KTD82" s="876"/>
      <c r="KTE82" s="876"/>
      <c r="KTF82" s="876"/>
      <c r="KTG82" s="876"/>
      <c r="KTH82" s="876"/>
      <c r="KTI82" s="876"/>
      <c r="KTJ82" s="876"/>
      <c r="KTK82" s="876"/>
      <c r="KTL82" s="876"/>
      <c r="KTM82" s="876"/>
      <c r="KTN82" s="876"/>
      <c r="KTO82" s="876"/>
      <c r="KTP82" s="876"/>
      <c r="KTQ82" s="876"/>
      <c r="KTR82" s="876"/>
      <c r="KTS82" s="876"/>
      <c r="KTT82" s="876"/>
      <c r="KTU82" s="876"/>
      <c r="KTV82" s="876"/>
      <c r="KTW82" s="876"/>
      <c r="KTX82" s="876"/>
      <c r="KTY82" s="876"/>
      <c r="KTZ82" s="876"/>
      <c r="KUA82" s="876"/>
      <c r="KUB82" s="876"/>
      <c r="KUC82" s="876"/>
      <c r="KUD82" s="876"/>
      <c r="KUE82" s="876"/>
      <c r="KUF82" s="876"/>
      <c r="KUG82" s="876"/>
      <c r="KUH82" s="876"/>
      <c r="KUI82" s="876"/>
      <c r="KUJ82" s="876"/>
      <c r="KUK82" s="876"/>
      <c r="KUL82" s="876"/>
      <c r="KUM82" s="876"/>
      <c r="KUN82" s="876"/>
      <c r="KUO82" s="876"/>
      <c r="KUP82" s="876"/>
      <c r="KUQ82" s="876"/>
      <c r="KUR82" s="876"/>
      <c r="KUS82" s="876"/>
      <c r="KUT82" s="876"/>
      <c r="KUU82" s="876"/>
      <c r="KUV82" s="876"/>
      <c r="KUW82" s="876"/>
      <c r="KUX82" s="876"/>
      <c r="KUY82" s="876"/>
      <c r="KUZ82" s="876"/>
      <c r="KVA82" s="876"/>
      <c r="KVB82" s="876"/>
      <c r="KVC82" s="876"/>
      <c r="KVD82" s="876"/>
      <c r="KVE82" s="876"/>
      <c r="KVF82" s="876"/>
      <c r="KVG82" s="876"/>
      <c r="KVH82" s="876"/>
      <c r="KVI82" s="876"/>
      <c r="KVJ82" s="876"/>
      <c r="KVK82" s="876"/>
      <c r="KVL82" s="876"/>
      <c r="KVM82" s="876"/>
      <c r="KVN82" s="876"/>
      <c r="KVO82" s="876"/>
      <c r="KVP82" s="876"/>
      <c r="KVQ82" s="876"/>
      <c r="KVR82" s="876"/>
      <c r="KVS82" s="876"/>
      <c r="KVT82" s="876"/>
      <c r="KVU82" s="876"/>
      <c r="KVV82" s="876"/>
      <c r="KVW82" s="876"/>
      <c r="KVX82" s="876"/>
      <c r="KVY82" s="876"/>
      <c r="KVZ82" s="876"/>
      <c r="KWA82" s="876"/>
      <c r="KWB82" s="876"/>
      <c r="KWC82" s="876"/>
      <c r="KWD82" s="876"/>
      <c r="KWE82" s="876"/>
      <c r="KWF82" s="876"/>
      <c r="KWG82" s="876"/>
      <c r="KWH82" s="876"/>
      <c r="KWI82" s="876"/>
      <c r="KWJ82" s="876"/>
      <c r="KWK82" s="876"/>
      <c r="KWL82" s="876"/>
      <c r="KWM82" s="876"/>
      <c r="KWN82" s="876"/>
      <c r="KWO82" s="876"/>
      <c r="KWP82" s="876"/>
      <c r="KWQ82" s="876"/>
      <c r="KWR82" s="876"/>
      <c r="KWS82" s="876"/>
      <c r="KWT82" s="876"/>
      <c r="KWU82" s="876"/>
      <c r="KWV82" s="876"/>
      <c r="KWW82" s="876"/>
      <c r="KWX82" s="876"/>
      <c r="KWY82" s="876"/>
      <c r="KWZ82" s="876"/>
      <c r="KXA82" s="876"/>
      <c r="KXB82" s="876"/>
      <c r="KXC82" s="876"/>
      <c r="KXD82" s="876"/>
      <c r="KXE82" s="876"/>
      <c r="KXF82" s="876"/>
      <c r="KXG82" s="876"/>
      <c r="KXH82" s="876"/>
      <c r="KXI82" s="876"/>
      <c r="KXJ82" s="876"/>
      <c r="KXK82" s="876"/>
      <c r="KXL82" s="876"/>
      <c r="KXM82" s="876"/>
      <c r="KXN82" s="876"/>
      <c r="KXO82" s="876"/>
      <c r="KXP82" s="876"/>
      <c r="KXQ82" s="876"/>
      <c r="KXR82" s="876"/>
      <c r="KXS82" s="876"/>
      <c r="KXT82" s="876"/>
      <c r="KXU82" s="876"/>
      <c r="KXV82" s="876"/>
      <c r="KXW82" s="876"/>
      <c r="KXX82" s="876"/>
      <c r="KXY82" s="876"/>
      <c r="KXZ82" s="876"/>
      <c r="KYA82" s="876"/>
      <c r="KYB82" s="876"/>
      <c r="KYC82" s="876"/>
      <c r="KYD82" s="876"/>
      <c r="KYE82" s="876"/>
      <c r="KYF82" s="876"/>
      <c r="KYG82" s="876"/>
      <c r="KYH82" s="876"/>
      <c r="KYI82" s="876"/>
      <c r="KYJ82" s="876"/>
      <c r="KYK82" s="876"/>
      <c r="KYL82" s="876"/>
      <c r="KYM82" s="876"/>
      <c r="KYN82" s="876"/>
      <c r="KYO82" s="876"/>
      <c r="KYP82" s="876"/>
      <c r="KYQ82" s="876"/>
      <c r="KYR82" s="876"/>
      <c r="KYS82" s="876"/>
      <c r="KYT82" s="876"/>
      <c r="KYU82" s="876"/>
      <c r="KYV82" s="876"/>
      <c r="KYW82" s="876"/>
      <c r="KYX82" s="876"/>
      <c r="KYY82" s="876"/>
      <c r="KYZ82" s="876"/>
      <c r="KZA82" s="876"/>
      <c r="KZB82" s="876"/>
      <c r="KZC82" s="876"/>
      <c r="KZD82" s="876"/>
      <c r="KZE82" s="876"/>
      <c r="KZF82" s="876"/>
      <c r="KZG82" s="876"/>
      <c r="KZH82" s="876"/>
      <c r="KZI82" s="876"/>
      <c r="KZJ82" s="876"/>
      <c r="KZK82" s="876"/>
      <c r="KZL82" s="876"/>
      <c r="KZM82" s="876"/>
      <c r="KZN82" s="876"/>
      <c r="KZO82" s="876"/>
      <c r="KZP82" s="876"/>
      <c r="KZQ82" s="876"/>
      <c r="KZR82" s="876"/>
      <c r="KZS82" s="876"/>
      <c r="KZT82" s="876"/>
      <c r="KZU82" s="876"/>
      <c r="KZV82" s="876"/>
      <c r="KZW82" s="876"/>
      <c r="KZX82" s="876"/>
      <c r="KZY82" s="876"/>
      <c r="KZZ82" s="876"/>
      <c r="LAA82" s="876"/>
      <c r="LAB82" s="876"/>
      <c r="LAC82" s="876"/>
      <c r="LAD82" s="876"/>
      <c r="LAE82" s="876"/>
      <c r="LAF82" s="876"/>
      <c r="LAG82" s="876"/>
      <c r="LAH82" s="876"/>
      <c r="LAI82" s="876"/>
      <c r="LAJ82" s="876"/>
      <c r="LAK82" s="876"/>
      <c r="LAL82" s="876"/>
      <c r="LAM82" s="876"/>
      <c r="LAN82" s="876"/>
      <c r="LAO82" s="876"/>
      <c r="LAP82" s="876"/>
      <c r="LAQ82" s="876"/>
      <c r="LAR82" s="876"/>
      <c r="LAS82" s="876"/>
      <c r="LAT82" s="876"/>
      <c r="LAU82" s="876"/>
      <c r="LAV82" s="876"/>
      <c r="LAW82" s="876"/>
      <c r="LAX82" s="876"/>
      <c r="LAY82" s="876"/>
      <c r="LAZ82" s="876"/>
      <c r="LBA82" s="876"/>
      <c r="LBB82" s="876"/>
      <c r="LBC82" s="876"/>
      <c r="LBD82" s="876"/>
      <c r="LBE82" s="876"/>
      <c r="LBF82" s="876"/>
      <c r="LBG82" s="876"/>
      <c r="LBH82" s="876"/>
      <c r="LBI82" s="876"/>
      <c r="LBJ82" s="876"/>
      <c r="LBK82" s="876"/>
      <c r="LBL82" s="876"/>
      <c r="LBM82" s="876"/>
      <c r="LBN82" s="876"/>
      <c r="LBO82" s="876"/>
      <c r="LBP82" s="876"/>
      <c r="LBQ82" s="876"/>
      <c r="LBR82" s="876"/>
      <c r="LBS82" s="876"/>
      <c r="LBT82" s="876"/>
      <c r="LBU82" s="876"/>
      <c r="LBV82" s="876"/>
      <c r="LBW82" s="876"/>
      <c r="LBX82" s="876"/>
      <c r="LBY82" s="876"/>
      <c r="LBZ82" s="876"/>
      <c r="LCA82" s="876"/>
      <c r="LCB82" s="876"/>
      <c r="LCC82" s="876"/>
      <c r="LCD82" s="876"/>
      <c r="LCE82" s="876"/>
      <c r="LCF82" s="876"/>
      <c r="LCG82" s="876"/>
      <c r="LCH82" s="876"/>
      <c r="LCI82" s="876"/>
      <c r="LCJ82" s="876"/>
      <c r="LCK82" s="876"/>
      <c r="LCL82" s="876"/>
      <c r="LCM82" s="876"/>
      <c r="LCN82" s="876"/>
      <c r="LCO82" s="876"/>
      <c r="LCP82" s="876"/>
      <c r="LCQ82" s="876"/>
      <c r="LCR82" s="876"/>
      <c r="LCS82" s="876"/>
      <c r="LCT82" s="876"/>
      <c r="LCU82" s="876"/>
      <c r="LCV82" s="876"/>
      <c r="LCW82" s="876"/>
      <c r="LCX82" s="876"/>
      <c r="LCY82" s="876"/>
      <c r="LCZ82" s="876"/>
      <c r="LDA82" s="876"/>
      <c r="LDB82" s="876"/>
      <c r="LDC82" s="876"/>
      <c r="LDD82" s="876"/>
      <c r="LDE82" s="876"/>
      <c r="LDF82" s="876"/>
      <c r="LDG82" s="876"/>
      <c r="LDH82" s="876"/>
      <c r="LDI82" s="876"/>
      <c r="LDJ82" s="876"/>
      <c r="LDK82" s="876"/>
      <c r="LDL82" s="876"/>
      <c r="LDM82" s="876"/>
      <c r="LDN82" s="876"/>
      <c r="LDO82" s="876"/>
      <c r="LDP82" s="876"/>
      <c r="LDQ82" s="876"/>
      <c r="LDR82" s="876"/>
      <c r="LDS82" s="876"/>
      <c r="LDT82" s="876"/>
      <c r="LDU82" s="876"/>
      <c r="LDV82" s="876"/>
      <c r="LDW82" s="876"/>
      <c r="LDX82" s="876"/>
      <c r="LDY82" s="876"/>
      <c r="LDZ82" s="876"/>
      <c r="LEA82" s="876"/>
      <c r="LEB82" s="876"/>
      <c r="LEC82" s="876"/>
      <c r="LED82" s="876"/>
      <c r="LEE82" s="876"/>
      <c r="LEF82" s="876"/>
      <c r="LEG82" s="876"/>
      <c r="LEH82" s="876"/>
      <c r="LEI82" s="876"/>
      <c r="LEJ82" s="876"/>
      <c r="LEK82" s="876"/>
      <c r="LEL82" s="876"/>
      <c r="LEM82" s="876"/>
      <c r="LEN82" s="876"/>
      <c r="LEO82" s="876"/>
      <c r="LEP82" s="876"/>
      <c r="LEQ82" s="876"/>
      <c r="LER82" s="876"/>
      <c r="LES82" s="876"/>
      <c r="LET82" s="876"/>
      <c r="LEU82" s="876"/>
      <c r="LEV82" s="876"/>
      <c r="LEW82" s="876"/>
      <c r="LEX82" s="876"/>
      <c r="LEY82" s="876"/>
      <c r="LEZ82" s="876"/>
      <c r="LFA82" s="876"/>
      <c r="LFB82" s="876"/>
      <c r="LFC82" s="876"/>
      <c r="LFD82" s="876"/>
      <c r="LFE82" s="876"/>
      <c r="LFF82" s="876"/>
      <c r="LFG82" s="876"/>
      <c r="LFH82" s="876"/>
      <c r="LFI82" s="876"/>
      <c r="LFJ82" s="876"/>
      <c r="LFK82" s="876"/>
      <c r="LFL82" s="876"/>
      <c r="LFM82" s="876"/>
      <c r="LFN82" s="876"/>
      <c r="LFO82" s="876"/>
      <c r="LFP82" s="876"/>
      <c r="LFQ82" s="876"/>
      <c r="LFR82" s="876"/>
      <c r="LFS82" s="876"/>
      <c r="LFT82" s="876"/>
      <c r="LFU82" s="876"/>
      <c r="LFV82" s="876"/>
      <c r="LFW82" s="876"/>
      <c r="LFX82" s="876"/>
      <c r="LFY82" s="876"/>
      <c r="LFZ82" s="876"/>
      <c r="LGA82" s="876"/>
      <c r="LGB82" s="876"/>
      <c r="LGC82" s="876"/>
      <c r="LGD82" s="876"/>
      <c r="LGE82" s="876"/>
      <c r="LGF82" s="876"/>
      <c r="LGG82" s="876"/>
      <c r="LGH82" s="876"/>
      <c r="LGI82" s="876"/>
      <c r="LGJ82" s="876"/>
      <c r="LGK82" s="876"/>
      <c r="LGL82" s="876"/>
      <c r="LGM82" s="876"/>
      <c r="LGN82" s="876"/>
      <c r="LGO82" s="876"/>
      <c r="LGP82" s="876"/>
      <c r="LGQ82" s="876"/>
      <c r="LGR82" s="876"/>
      <c r="LGS82" s="876"/>
      <c r="LGT82" s="876"/>
      <c r="LGU82" s="876"/>
      <c r="LGV82" s="876"/>
      <c r="LGW82" s="876"/>
      <c r="LGX82" s="876"/>
      <c r="LGY82" s="876"/>
      <c r="LGZ82" s="876"/>
      <c r="LHA82" s="876"/>
      <c r="LHB82" s="876"/>
      <c r="LHC82" s="876"/>
      <c r="LHD82" s="876"/>
      <c r="LHE82" s="876"/>
      <c r="LHF82" s="876"/>
      <c r="LHG82" s="876"/>
      <c r="LHH82" s="876"/>
      <c r="LHI82" s="876"/>
      <c r="LHJ82" s="876"/>
      <c r="LHK82" s="876"/>
      <c r="LHL82" s="876"/>
      <c r="LHM82" s="876"/>
      <c r="LHN82" s="876"/>
      <c r="LHO82" s="876"/>
      <c r="LHP82" s="876"/>
      <c r="LHQ82" s="876"/>
      <c r="LHR82" s="876"/>
      <c r="LHS82" s="876"/>
      <c r="LHT82" s="876"/>
      <c r="LHU82" s="876"/>
      <c r="LHV82" s="876"/>
      <c r="LHW82" s="876"/>
      <c r="LHX82" s="876"/>
      <c r="LHY82" s="876"/>
      <c r="LHZ82" s="876"/>
      <c r="LIA82" s="876"/>
      <c r="LIB82" s="876"/>
      <c r="LIC82" s="876"/>
      <c r="LID82" s="876"/>
      <c r="LIE82" s="876"/>
      <c r="LIF82" s="876"/>
      <c r="LIG82" s="876"/>
      <c r="LIH82" s="876"/>
      <c r="LII82" s="876"/>
      <c r="LIJ82" s="876"/>
      <c r="LIK82" s="876"/>
      <c r="LIL82" s="876"/>
      <c r="LIM82" s="876"/>
      <c r="LIN82" s="876"/>
      <c r="LIO82" s="876"/>
      <c r="LIP82" s="876"/>
      <c r="LIQ82" s="876"/>
      <c r="LIR82" s="876"/>
      <c r="LIS82" s="876"/>
      <c r="LIT82" s="876"/>
      <c r="LIU82" s="876"/>
      <c r="LIV82" s="876"/>
      <c r="LIW82" s="876"/>
      <c r="LIX82" s="876"/>
      <c r="LIY82" s="876"/>
      <c r="LIZ82" s="876"/>
      <c r="LJA82" s="876"/>
      <c r="LJB82" s="876"/>
      <c r="LJC82" s="876"/>
      <c r="LJD82" s="876"/>
      <c r="LJE82" s="876"/>
      <c r="LJF82" s="876"/>
      <c r="LJG82" s="876"/>
      <c r="LJH82" s="876"/>
      <c r="LJI82" s="876"/>
      <c r="LJJ82" s="876"/>
      <c r="LJK82" s="876"/>
      <c r="LJL82" s="876"/>
      <c r="LJM82" s="876"/>
      <c r="LJN82" s="876"/>
      <c r="LJO82" s="876"/>
      <c r="LJP82" s="876"/>
      <c r="LJQ82" s="876"/>
      <c r="LJR82" s="876"/>
      <c r="LJS82" s="876"/>
      <c r="LJT82" s="876"/>
      <c r="LJU82" s="876"/>
      <c r="LJV82" s="876"/>
      <c r="LJW82" s="876"/>
      <c r="LJX82" s="876"/>
      <c r="LJY82" s="876"/>
      <c r="LJZ82" s="876"/>
      <c r="LKA82" s="876"/>
      <c r="LKB82" s="876"/>
      <c r="LKC82" s="876"/>
      <c r="LKD82" s="876"/>
      <c r="LKE82" s="876"/>
      <c r="LKF82" s="876"/>
      <c r="LKG82" s="876"/>
      <c r="LKH82" s="876"/>
      <c r="LKI82" s="876"/>
      <c r="LKJ82" s="876"/>
      <c r="LKK82" s="876"/>
      <c r="LKL82" s="876"/>
      <c r="LKM82" s="876"/>
      <c r="LKN82" s="876"/>
      <c r="LKO82" s="876"/>
      <c r="LKP82" s="876"/>
      <c r="LKQ82" s="876"/>
      <c r="LKR82" s="876"/>
      <c r="LKS82" s="876"/>
      <c r="LKT82" s="876"/>
      <c r="LKU82" s="876"/>
      <c r="LKV82" s="876"/>
      <c r="LKW82" s="876"/>
      <c r="LKX82" s="876"/>
      <c r="LKY82" s="876"/>
      <c r="LKZ82" s="876"/>
      <c r="LLA82" s="876"/>
      <c r="LLB82" s="876"/>
      <c r="LLC82" s="876"/>
      <c r="LLD82" s="876"/>
      <c r="LLE82" s="876"/>
      <c r="LLF82" s="876"/>
      <c r="LLG82" s="876"/>
      <c r="LLH82" s="876"/>
      <c r="LLI82" s="876"/>
      <c r="LLJ82" s="876"/>
      <c r="LLK82" s="876"/>
      <c r="LLL82" s="876"/>
      <c r="LLM82" s="876"/>
      <c r="LLN82" s="876"/>
      <c r="LLO82" s="876"/>
      <c r="LLP82" s="876"/>
      <c r="LLQ82" s="876"/>
      <c r="LLR82" s="876"/>
      <c r="LLS82" s="876"/>
      <c r="LLT82" s="876"/>
      <c r="LLU82" s="876"/>
      <c r="LLV82" s="876"/>
      <c r="LLW82" s="876"/>
      <c r="LLX82" s="876"/>
      <c r="LLY82" s="876"/>
      <c r="LLZ82" s="876"/>
      <c r="LMA82" s="876"/>
      <c r="LMB82" s="876"/>
      <c r="LMC82" s="876"/>
      <c r="LMD82" s="876"/>
      <c r="LME82" s="876"/>
      <c r="LMF82" s="876"/>
      <c r="LMG82" s="876"/>
      <c r="LMH82" s="876"/>
      <c r="LMI82" s="876"/>
      <c r="LMJ82" s="876"/>
      <c r="LMK82" s="876"/>
      <c r="LML82" s="876"/>
      <c r="LMM82" s="876"/>
      <c r="LMN82" s="876"/>
      <c r="LMO82" s="876"/>
      <c r="LMP82" s="876"/>
      <c r="LMQ82" s="876"/>
      <c r="LMR82" s="876"/>
      <c r="LMS82" s="876"/>
      <c r="LMT82" s="876"/>
      <c r="LMU82" s="876"/>
      <c r="LMV82" s="876"/>
      <c r="LMW82" s="876"/>
      <c r="LMX82" s="876"/>
      <c r="LMY82" s="876"/>
      <c r="LMZ82" s="876"/>
      <c r="LNA82" s="876"/>
      <c r="LNB82" s="876"/>
      <c r="LNC82" s="876"/>
      <c r="LND82" s="876"/>
      <c r="LNE82" s="876"/>
      <c r="LNF82" s="876"/>
      <c r="LNG82" s="876"/>
      <c r="LNH82" s="876"/>
      <c r="LNI82" s="876"/>
      <c r="LNJ82" s="876"/>
      <c r="LNK82" s="876"/>
      <c r="LNL82" s="876"/>
      <c r="LNM82" s="876"/>
      <c r="LNN82" s="876"/>
      <c r="LNO82" s="876"/>
      <c r="LNP82" s="876"/>
      <c r="LNQ82" s="876"/>
      <c r="LNR82" s="876"/>
      <c r="LNS82" s="876"/>
      <c r="LNT82" s="876"/>
      <c r="LNU82" s="876"/>
      <c r="LNV82" s="876"/>
      <c r="LNW82" s="876"/>
      <c r="LNX82" s="876"/>
      <c r="LNY82" s="876"/>
      <c r="LNZ82" s="876"/>
      <c r="LOA82" s="876"/>
      <c r="LOB82" s="876"/>
      <c r="LOC82" s="876"/>
      <c r="LOD82" s="876"/>
      <c r="LOE82" s="876"/>
      <c r="LOF82" s="876"/>
      <c r="LOG82" s="876"/>
      <c r="LOH82" s="876"/>
      <c r="LOI82" s="876"/>
      <c r="LOJ82" s="876"/>
      <c r="LOK82" s="876"/>
      <c r="LOL82" s="876"/>
      <c r="LOM82" s="876"/>
      <c r="LON82" s="876"/>
      <c r="LOO82" s="876"/>
      <c r="LOP82" s="876"/>
      <c r="LOQ82" s="876"/>
      <c r="LOR82" s="876"/>
      <c r="LOS82" s="876"/>
      <c r="LOT82" s="876"/>
      <c r="LOU82" s="876"/>
      <c r="LOV82" s="876"/>
      <c r="LOW82" s="876"/>
      <c r="LOX82" s="876"/>
      <c r="LOY82" s="876"/>
      <c r="LOZ82" s="876"/>
      <c r="LPA82" s="876"/>
      <c r="LPB82" s="876"/>
      <c r="LPC82" s="876"/>
      <c r="LPD82" s="876"/>
      <c r="LPE82" s="876"/>
      <c r="LPF82" s="876"/>
      <c r="LPG82" s="876"/>
      <c r="LPH82" s="876"/>
      <c r="LPI82" s="876"/>
      <c r="LPJ82" s="876"/>
      <c r="LPK82" s="876"/>
      <c r="LPL82" s="876"/>
      <c r="LPM82" s="876"/>
      <c r="LPN82" s="876"/>
      <c r="LPO82" s="876"/>
      <c r="LPP82" s="876"/>
      <c r="LPQ82" s="876"/>
      <c r="LPR82" s="876"/>
      <c r="LPS82" s="876"/>
      <c r="LPT82" s="876"/>
      <c r="LPU82" s="876"/>
      <c r="LPV82" s="876"/>
      <c r="LPW82" s="876"/>
      <c r="LPX82" s="876"/>
      <c r="LPY82" s="876"/>
      <c r="LPZ82" s="876"/>
      <c r="LQA82" s="876"/>
      <c r="LQB82" s="876"/>
      <c r="LQC82" s="876"/>
      <c r="LQD82" s="876"/>
      <c r="LQE82" s="876"/>
      <c r="LQF82" s="876"/>
      <c r="LQG82" s="876"/>
      <c r="LQH82" s="876"/>
      <c r="LQI82" s="876"/>
      <c r="LQJ82" s="876"/>
      <c r="LQK82" s="876"/>
      <c r="LQL82" s="876"/>
      <c r="LQM82" s="876"/>
      <c r="LQN82" s="876"/>
      <c r="LQO82" s="876"/>
      <c r="LQP82" s="876"/>
      <c r="LQQ82" s="876"/>
      <c r="LQR82" s="876"/>
      <c r="LQS82" s="876"/>
      <c r="LQT82" s="876"/>
      <c r="LQU82" s="876"/>
      <c r="LQV82" s="876"/>
      <c r="LQW82" s="876"/>
      <c r="LQX82" s="876"/>
      <c r="LQY82" s="876"/>
      <c r="LQZ82" s="876"/>
      <c r="LRA82" s="876"/>
      <c r="LRB82" s="876"/>
      <c r="LRC82" s="876"/>
      <c r="LRD82" s="876"/>
      <c r="LRE82" s="876"/>
      <c r="LRF82" s="876"/>
      <c r="LRG82" s="876"/>
      <c r="LRH82" s="876"/>
      <c r="LRI82" s="876"/>
      <c r="LRJ82" s="876"/>
      <c r="LRK82" s="876"/>
      <c r="LRL82" s="876"/>
      <c r="LRM82" s="876"/>
      <c r="LRN82" s="876"/>
      <c r="LRO82" s="876"/>
      <c r="LRP82" s="876"/>
      <c r="LRQ82" s="876"/>
      <c r="LRR82" s="876"/>
      <c r="LRS82" s="876"/>
      <c r="LRT82" s="876"/>
      <c r="LRU82" s="876"/>
      <c r="LRV82" s="876"/>
      <c r="LRW82" s="876"/>
      <c r="LRX82" s="876"/>
      <c r="LRY82" s="876"/>
      <c r="LRZ82" s="876"/>
      <c r="LSA82" s="876"/>
      <c r="LSB82" s="876"/>
      <c r="LSC82" s="876"/>
      <c r="LSD82" s="876"/>
      <c r="LSE82" s="876"/>
      <c r="LSF82" s="876"/>
      <c r="LSG82" s="876"/>
      <c r="LSH82" s="876"/>
      <c r="LSI82" s="876"/>
      <c r="LSJ82" s="876"/>
      <c r="LSK82" s="876"/>
      <c r="LSL82" s="876"/>
      <c r="LSM82" s="876"/>
      <c r="LSN82" s="876"/>
      <c r="LSO82" s="876"/>
      <c r="LSP82" s="876"/>
      <c r="LSQ82" s="876"/>
      <c r="LSR82" s="876"/>
      <c r="LSS82" s="876"/>
      <c r="LST82" s="876"/>
      <c r="LSU82" s="876"/>
      <c r="LSV82" s="876"/>
      <c r="LSW82" s="876"/>
      <c r="LSX82" s="876"/>
      <c r="LSY82" s="876"/>
      <c r="LSZ82" s="876"/>
      <c r="LTA82" s="876"/>
      <c r="LTB82" s="876"/>
      <c r="LTC82" s="876"/>
      <c r="LTD82" s="876"/>
      <c r="LTE82" s="876"/>
      <c r="LTF82" s="876"/>
      <c r="LTG82" s="876"/>
      <c r="LTH82" s="876"/>
      <c r="LTI82" s="876"/>
      <c r="LTJ82" s="876"/>
      <c r="LTK82" s="876"/>
      <c r="LTL82" s="876"/>
      <c r="LTM82" s="876"/>
      <c r="LTN82" s="876"/>
      <c r="LTO82" s="876"/>
      <c r="LTP82" s="876"/>
      <c r="LTQ82" s="876"/>
      <c r="LTR82" s="876"/>
      <c r="LTS82" s="876"/>
      <c r="LTT82" s="876"/>
      <c r="LTU82" s="876"/>
      <c r="LTV82" s="876"/>
      <c r="LTW82" s="876"/>
      <c r="LTX82" s="876"/>
      <c r="LTY82" s="876"/>
      <c r="LTZ82" s="876"/>
      <c r="LUA82" s="876"/>
      <c r="LUB82" s="876"/>
      <c r="LUC82" s="876"/>
      <c r="LUD82" s="876"/>
      <c r="LUE82" s="876"/>
      <c r="LUF82" s="876"/>
      <c r="LUG82" s="876"/>
      <c r="LUH82" s="876"/>
      <c r="LUI82" s="876"/>
      <c r="LUJ82" s="876"/>
      <c r="LUK82" s="876"/>
      <c r="LUL82" s="876"/>
      <c r="LUM82" s="876"/>
      <c r="LUN82" s="876"/>
      <c r="LUO82" s="876"/>
      <c r="LUP82" s="876"/>
      <c r="LUQ82" s="876"/>
      <c r="LUR82" s="876"/>
      <c r="LUS82" s="876"/>
      <c r="LUT82" s="876"/>
      <c r="LUU82" s="876"/>
      <c r="LUV82" s="876"/>
      <c r="LUW82" s="876"/>
      <c r="LUX82" s="876"/>
      <c r="LUY82" s="876"/>
      <c r="LUZ82" s="876"/>
      <c r="LVA82" s="876"/>
      <c r="LVB82" s="876"/>
      <c r="LVC82" s="876"/>
      <c r="LVD82" s="876"/>
      <c r="LVE82" s="876"/>
      <c r="LVF82" s="876"/>
      <c r="LVG82" s="876"/>
      <c r="LVH82" s="876"/>
      <c r="LVI82" s="876"/>
      <c r="LVJ82" s="876"/>
      <c r="LVK82" s="876"/>
      <c r="LVL82" s="876"/>
      <c r="LVM82" s="876"/>
      <c r="LVN82" s="876"/>
      <c r="LVO82" s="876"/>
      <c r="LVP82" s="876"/>
      <c r="LVQ82" s="876"/>
      <c r="LVR82" s="876"/>
      <c r="LVS82" s="876"/>
      <c r="LVT82" s="876"/>
      <c r="LVU82" s="876"/>
      <c r="LVV82" s="876"/>
      <c r="LVW82" s="876"/>
      <c r="LVX82" s="876"/>
      <c r="LVY82" s="876"/>
      <c r="LVZ82" s="876"/>
      <c r="LWA82" s="876"/>
      <c r="LWB82" s="876"/>
      <c r="LWC82" s="876"/>
      <c r="LWD82" s="876"/>
      <c r="LWE82" s="876"/>
      <c r="LWF82" s="876"/>
      <c r="LWG82" s="876"/>
      <c r="LWH82" s="876"/>
      <c r="LWI82" s="876"/>
      <c r="LWJ82" s="876"/>
      <c r="LWK82" s="876"/>
      <c r="LWL82" s="876"/>
      <c r="LWM82" s="876"/>
      <c r="LWN82" s="876"/>
      <c r="LWO82" s="876"/>
      <c r="LWP82" s="876"/>
      <c r="LWQ82" s="876"/>
      <c r="LWR82" s="876"/>
      <c r="LWS82" s="876"/>
      <c r="LWT82" s="876"/>
      <c r="LWU82" s="876"/>
      <c r="LWV82" s="876"/>
      <c r="LWW82" s="876"/>
      <c r="LWX82" s="876"/>
      <c r="LWY82" s="876"/>
      <c r="LWZ82" s="876"/>
      <c r="LXA82" s="876"/>
      <c r="LXB82" s="876"/>
      <c r="LXC82" s="876"/>
      <c r="LXD82" s="876"/>
      <c r="LXE82" s="876"/>
      <c r="LXF82" s="876"/>
      <c r="LXG82" s="876"/>
      <c r="LXH82" s="876"/>
      <c r="LXI82" s="876"/>
      <c r="LXJ82" s="876"/>
      <c r="LXK82" s="876"/>
      <c r="LXL82" s="876"/>
      <c r="LXM82" s="876"/>
      <c r="LXN82" s="876"/>
      <c r="LXO82" s="876"/>
      <c r="LXP82" s="876"/>
      <c r="LXQ82" s="876"/>
      <c r="LXR82" s="876"/>
      <c r="LXS82" s="876"/>
      <c r="LXT82" s="876"/>
      <c r="LXU82" s="876"/>
      <c r="LXV82" s="876"/>
      <c r="LXW82" s="876"/>
      <c r="LXX82" s="876"/>
      <c r="LXY82" s="876"/>
      <c r="LXZ82" s="876"/>
      <c r="LYA82" s="876"/>
      <c r="LYB82" s="876"/>
      <c r="LYC82" s="876"/>
      <c r="LYD82" s="876"/>
      <c r="LYE82" s="876"/>
      <c r="LYF82" s="876"/>
      <c r="LYG82" s="876"/>
      <c r="LYH82" s="876"/>
      <c r="LYI82" s="876"/>
      <c r="LYJ82" s="876"/>
      <c r="LYK82" s="876"/>
      <c r="LYL82" s="876"/>
      <c r="LYM82" s="876"/>
      <c r="LYN82" s="876"/>
      <c r="LYO82" s="876"/>
      <c r="LYP82" s="876"/>
      <c r="LYQ82" s="876"/>
      <c r="LYR82" s="876"/>
      <c r="LYS82" s="876"/>
      <c r="LYT82" s="876"/>
      <c r="LYU82" s="876"/>
      <c r="LYV82" s="876"/>
      <c r="LYW82" s="876"/>
      <c r="LYX82" s="876"/>
      <c r="LYY82" s="876"/>
      <c r="LYZ82" s="876"/>
      <c r="LZA82" s="876"/>
      <c r="LZB82" s="876"/>
      <c r="LZC82" s="876"/>
      <c r="LZD82" s="876"/>
      <c r="LZE82" s="876"/>
      <c r="LZF82" s="876"/>
      <c r="LZG82" s="876"/>
      <c r="LZH82" s="876"/>
      <c r="LZI82" s="876"/>
      <c r="LZJ82" s="876"/>
      <c r="LZK82" s="876"/>
      <c r="LZL82" s="876"/>
      <c r="LZM82" s="876"/>
      <c r="LZN82" s="876"/>
      <c r="LZO82" s="876"/>
      <c r="LZP82" s="876"/>
      <c r="LZQ82" s="876"/>
      <c r="LZR82" s="876"/>
      <c r="LZS82" s="876"/>
      <c r="LZT82" s="876"/>
      <c r="LZU82" s="876"/>
      <c r="LZV82" s="876"/>
      <c r="LZW82" s="876"/>
      <c r="LZX82" s="876"/>
      <c r="LZY82" s="876"/>
      <c r="LZZ82" s="876"/>
      <c r="MAA82" s="876"/>
      <c r="MAB82" s="876"/>
      <c r="MAC82" s="876"/>
      <c r="MAD82" s="876"/>
      <c r="MAE82" s="876"/>
      <c r="MAF82" s="876"/>
      <c r="MAG82" s="876"/>
      <c r="MAH82" s="876"/>
      <c r="MAI82" s="876"/>
      <c r="MAJ82" s="876"/>
      <c r="MAK82" s="876"/>
      <c r="MAL82" s="876"/>
      <c r="MAM82" s="876"/>
      <c r="MAN82" s="876"/>
      <c r="MAO82" s="876"/>
      <c r="MAP82" s="876"/>
      <c r="MAQ82" s="876"/>
      <c r="MAR82" s="876"/>
      <c r="MAS82" s="876"/>
      <c r="MAT82" s="876"/>
      <c r="MAU82" s="876"/>
      <c r="MAV82" s="876"/>
      <c r="MAW82" s="876"/>
      <c r="MAX82" s="876"/>
      <c r="MAY82" s="876"/>
      <c r="MAZ82" s="876"/>
      <c r="MBA82" s="876"/>
      <c r="MBB82" s="876"/>
      <c r="MBC82" s="876"/>
      <c r="MBD82" s="876"/>
      <c r="MBE82" s="876"/>
      <c r="MBF82" s="876"/>
      <c r="MBG82" s="876"/>
      <c r="MBH82" s="876"/>
      <c r="MBI82" s="876"/>
      <c r="MBJ82" s="876"/>
      <c r="MBK82" s="876"/>
      <c r="MBL82" s="876"/>
      <c r="MBM82" s="876"/>
      <c r="MBN82" s="876"/>
      <c r="MBO82" s="876"/>
      <c r="MBP82" s="876"/>
      <c r="MBQ82" s="876"/>
      <c r="MBR82" s="876"/>
      <c r="MBS82" s="876"/>
      <c r="MBT82" s="876"/>
      <c r="MBU82" s="876"/>
      <c r="MBV82" s="876"/>
      <c r="MBW82" s="876"/>
      <c r="MBX82" s="876"/>
      <c r="MBY82" s="876"/>
      <c r="MBZ82" s="876"/>
      <c r="MCA82" s="876"/>
      <c r="MCB82" s="876"/>
      <c r="MCC82" s="876"/>
      <c r="MCD82" s="876"/>
      <c r="MCE82" s="876"/>
      <c r="MCF82" s="876"/>
      <c r="MCG82" s="876"/>
      <c r="MCH82" s="876"/>
      <c r="MCI82" s="876"/>
      <c r="MCJ82" s="876"/>
      <c r="MCK82" s="876"/>
      <c r="MCL82" s="876"/>
      <c r="MCM82" s="876"/>
      <c r="MCN82" s="876"/>
      <c r="MCO82" s="876"/>
      <c r="MCP82" s="876"/>
      <c r="MCQ82" s="876"/>
      <c r="MCR82" s="876"/>
      <c r="MCS82" s="876"/>
      <c r="MCT82" s="876"/>
      <c r="MCU82" s="876"/>
      <c r="MCV82" s="876"/>
      <c r="MCW82" s="876"/>
      <c r="MCX82" s="876"/>
      <c r="MCY82" s="876"/>
      <c r="MCZ82" s="876"/>
      <c r="MDA82" s="876"/>
      <c r="MDB82" s="876"/>
      <c r="MDC82" s="876"/>
      <c r="MDD82" s="876"/>
      <c r="MDE82" s="876"/>
      <c r="MDF82" s="876"/>
      <c r="MDG82" s="876"/>
      <c r="MDH82" s="876"/>
      <c r="MDI82" s="876"/>
      <c r="MDJ82" s="876"/>
      <c r="MDK82" s="876"/>
      <c r="MDL82" s="876"/>
      <c r="MDM82" s="876"/>
      <c r="MDN82" s="876"/>
      <c r="MDO82" s="876"/>
      <c r="MDP82" s="876"/>
      <c r="MDQ82" s="876"/>
      <c r="MDR82" s="876"/>
      <c r="MDS82" s="876"/>
      <c r="MDT82" s="876"/>
      <c r="MDU82" s="876"/>
      <c r="MDV82" s="876"/>
      <c r="MDW82" s="876"/>
      <c r="MDX82" s="876"/>
      <c r="MDY82" s="876"/>
      <c r="MDZ82" s="876"/>
      <c r="MEA82" s="876"/>
      <c r="MEB82" s="876"/>
      <c r="MEC82" s="876"/>
      <c r="MED82" s="876"/>
      <c r="MEE82" s="876"/>
      <c r="MEF82" s="876"/>
      <c r="MEG82" s="876"/>
      <c r="MEH82" s="876"/>
      <c r="MEI82" s="876"/>
      <c r="MEJ82" s="876"/>
      <c r="MEK82" s="876"/>
      <c r="MEL82" s="876"/>
      <c r="MEM82" s="876"/>
      <c r="MEN82" s="876"/>
      <c r="MEO82" s="876"/>
      <c r="MEP82" s="876"/>
      <c r="MEQ82" s="876"/>
      <c r="MER82" s="876"/>
      <c r="MES82" s="876"/>
      <c r="MET82" s="876"/>
      <c r="MEU82" s="876"/>
      <c r="MEV82" s="876"/>
      <c r="MEW82" s="876"/>
      <c r="MEX82" s="876"/>
      <c r="MEY82" s="876"/>
      <c r="MEZ82" s="876"/>
      <c r="MFA82" s="876"/>
      <c r="MFB82" s="876"/>
      <c r="MFC82" s="876"/>
      <c r="MFD82" s="876"/>
      <c r="MFE82" s="876"/>
      <c r="MFF82" s="876"/>
      <c r="MFG82" s="876"/>
      <c r="MFH82" s="876"/>
      <c r="MFI82" s="876"/>
      <c r="MFJ82" s="876"/>
      <c r="MFK82" s="876"/>
      <c r="MFL82" s="876"/>
      <c r="MFM82" s="876"/>
      <c r="MFN82" s="876"/>
      <c r="MFO82" s="876"/>
      <c r="MFP82" s="876"/>
      <c r="MFQ82" s="876"/>
      <c r="MFR82" s="876"/>
      <c r="MFS82" s="876"/>
      <c r="MFT82" s="876"/>
      <c r="MFU82" s="876"/>
      <c r="MFV82" s="876"/>
      <c r="MFW82" s="876"/>
      <c r="MFX82" s="876"/>
      <c r="MFY82" s="876"/>
      <c r="MFZ82" s="876"/>
      <c r="MGA82" s="876"/>
      <c r="MGB82" s="876"/>
      <c r="MGC82" s="876"/>
      <c r="MGD82" s="876"/>
      <c r="MGE82" s="876"/>
      <c r="MGF82" s="876"/>
      <c r="MGG82" s="876"/>
      <c r="MGH82" s="876"/>
      <c r="MGI82" s="876"/>
      <c r="MGJ82" s="876"/>
      <c r="MGK82" s="876"/>
      <c r="MGL82" s="876"/>
      <c r="MGM82" s="876"/>
      <c r="MGN82" s="876"/>
      <c r="MGO82" s="876"/>
      <c r="MGP82" s="876"/>
      <c r="MGQ82" s="876"/>
      <c r="MGR82" s="876"/>
      <c r="MGS82" s="876"/>
      <c r="MGT82" s="876"/>
      <c r="MGU82" s="876"/>
      <c r="MGV82" s="876"/>
      <c r="MGW82" s="876"/>
      <c r="MGX82" s="876"/>
      <c r="MGY82" s="876"/>
      <c r="MGZ82" s="876"/>
      <c r="MHA82" s="876"/>
      <c r="MHB82" s="876"/>
      <c r="MHC82" s="876"/>
      <c r="MHD82" s="876"/>
      <c r="MHE82" s="876"/>
      <c r="MHF82" s="876"/>
      <c r="MHG82" s="876"/>
      <c r="MHH82" s="876"/>
      <c r="MHI82" s="876"/>
      <c r="MHJ82" s="876"/>
      <c r="MHK82" s="876"/>
      <c r="MHL82" s="876"/>
      <c r="MHM82" s="876"/>
      <c r="MHN82" s="876"/>
      <c r="MHO82" s="876"/>
      <c r="MHP82" s="876"/>
      <c r="MHQ82" s="876"/>
      <c r="MHR82" s="876"/>
      <c r="MHS82" s="876"/>
      <c r="MHT82" s="876"/>
      <c r="MHU82" s="876"/>
      <c r="MHV82" s="876"/>
      <c r="MHW82" s="876"/>
      <c r="MHX82" s="876"/>
      <c r="MHY82" s="876"/>
      <c r="MHZ82" s="876"/>
      <c r="MIA82" s="876"/>
      <c r="MIB82" s="876"/>
      <c r="MIC82" s="876"/>
      <c r="MID82" s="876"/>
      <c r="MIE82" s="876"/>
      <c r="MIF82" s="876"/>
      <c r="MIG82" s="876"/>
      <c r="MIH82" s="876"/>
      <c r="MII82" s="876"/>
      <c r="MIJ82" s="876"/>
      <c r="MIK82" s="876"/>
      <c r="MIL82" s="876"/>
      <c r="MIM82" s="876"/>
      <c r="MIN82" s="876"/>
      <c r="MIO82" s="876"/>
      <c r="MIP82" s="876"/>
      <c r="MIQ82" s="876"/>
      <c r="MIR82" s="876"/>
      <c r="MIS82" s="876"/>
      <c r="MIT82" s="876"/>
      <c r="MIU82" s="876"/>
      <c r="MIV82" s="876"/>
      <c r="MIW82" s="876"/>
      <c r="MIX82" s="876"/>
      <c r="MIY82" s="876"/>
      <c r="MIZ82" s="876"/>
      <c r="MJA82" s="876"/>
      <c r="MJB82" s="876"/>
      <c r="MJC82" s="876"/>
      <c r="MJD82" s="876"/>
      <c r="MJE82" s="876"/>
      <c r="MJF82" s="876"/>
      <c r="MJG82" s="876"/>
      <c r="MJH82" s="876"/>
      <c r="MJI82" s="876"/>
      <c r="MJJ82" s="876"/>
      <c r="MJK82" s="876"/>
      <c r="MJL82" s="876"/>
      <c r="MJM82" s="876"/>
      <c r="MJN82" s="876"/>
      <c r="MJO82" s="876"/>
      <c r="MJP82" s="876"/>
      <c r="MJQ82" s="876"/>
      <c r="MJR82" s="876"/>
      <c r="MJS82" s="876"/>
      <c r="MJT82" s="876"/>
      <c r="MJU82" s="876"/>
      <c r="MJV82" s="876"/>
      <c r="MJW82" s="876"/>
      <c r="MJX82" s="876"/>
      <c r="MJY82" s="876"/>
      <c r="MJZ82" s="876"/>
      <c r="MKA82" s="876"/>
      <c r="MKB82" s="876"/>
      <c r="MKC82" s="876"/>
      <c r="MKD82" s="876"/>
      <c r="MKE82" s="876"/>
      <c r="MKF82" s="876"/>
      <c r="MKG82" s="876"/>
      <c r="MKH82" s="876"/>
      <c r="MKI82" s="876"/>
      <c r="MKJ82" s="876"/>
      <c r="MKK82" s="876"/>
      <c r="MKL82" s="876"/>
      <c r="MKM82" s="876"/>
      <c r="MKN82" s="876"/>
      <c r="MKO82" s="876"/>
      <c r="MKP82" s="876"/>
      <c r="MKQ82" s="876"/>
      <c r="MKR82" s="876"/>
      <c r="MKS82" s="876"/>
      <c r="MKT82" s="876"/>
      <c r="MKU82" s="876"/>
      <c r="MKV82" s="876"/>
      <c r="MKW82" s="876"/>
      <c r="MKX82" s="876"/>
      <c r="MKY82" s="876"/>
      <c r="MKZ82" s="876"/>
      <c r="MLA82" s="876"/>
      <c r="MLB82" s="876"/>
      <c r="MLC82" s="876"/>
      <c r="MLD82" s="876"/>
      <c r="MLE82" s="876"/>
      <c r="MLF82" s="876"/>
      <c r="MLG82" s="876"/>
      <c r="MLH82" s="876"/>
      <c r="MLI82" s="876"/>
      <c r="MLJ82" s="876"/>
      <c r="MLK82" s="876"/>
      <c r="MLL82" s="876"/>
      <c r="MLM82" s="876"/>
      <c r="MLN82" s="876"/>
      <c r="MLO82" s="876"/>
      <c r="MLP82" s="876"/>
      <c r="MLQ82" s="876"/>
      <c r="MLR82" s="876"/>
      <c r="MLS82" s="876"/>
      <c r="MLT82" s="876"/>
      <c r="MLU82" s="876"/>
      <c r="MLV82" s="876"/>
      <c r="MLW82" s="876"/>
      <c r="MLX82" s="876"/>
      <c r="MLY82" s="876"/>
      <c r="MLZ82" s="876"/>
      <c r="MMA82" s="876"/>
      <c r="MMB82" s="876"/>
      <c r="MMC82" s="876"/>
      <c r="MMD82" s="876"/>
      <c r="MME82" s="876"/>
      <c r="MMF82" s="876"/>
      <c r="MMG82" s="876"/>
      <c r="MMH82" s="876"/>
      <c r="MMI82" s="876"/>
      <c r="MMJ82" s="876"/>
      <c r="MMK82" s="876"/>
      <c r="MML82" s="876"/>
      <c r="MMM82" s="876"/>
      <c r="MMN82" s="876"/>
      <c r="MMO82" s="876"/>
      <c r="MMP82" s="876"/>
      <c r="MMQ82" s="876"/>
      <c r="MMR82" s="876"/>
      <c r="MMS82" s="876"/>
      <c r="MMT82" s="876"/>
      <c r="MMU82" s="876"/>
      <c r="MMV82" s="876"/>
      <c r="MMW82" s="876"/>
      <c r="MMX82" s="876"/>
      <c r="MMY82" s="876"/>
      <c r="MMZ82" s="876"/>
      <c r="MNA82" s="876"/>
      <c r="MNB82" s="876"/>
      <c r="MNC82" s="876"/>
      <c r="MND82" s="876"/>
      <c r="MNE82" s="876"/>
      <c r="MNF82" s="876"/>
      <c r="MNG82" s="876"/>
      <c r="MNH82" s="876"/>
      <c r="MNI82" s="876"/>
      <c r="MNJ82" s="876"/>
      <c r="MNK82" s="876"/>
      <c r="MNL82" s="876"/>
      <c r="MNM82" s="876"/>
      <c r="MNN82" s="876"/>
      <c r="MNO82" s="876"/>
      <c r="MNP82" s="876"/>
      <c r="MNQ82" s="876"/>
      <c r="MNR82" s="876"/>
      <c r="MNS82" s="876"/>
      <c r="MNT82" s="876"/>
      <c r="MNU82" s="876"/>
      <c r="MNV82" s="876"/>
      <c r="MNW82" s="876"/>
      <c r="MNX82" s="876"/>
      <c r="MNY82" s="876"/>
      <c r="MNZ82" s="876"/>
      <c r="MOA82" s="876"/>
      <c r="MOB82" s="876"/>
      <c r="MOC82" s="876"/>
      <c r="MOD82" s="876"/>
      <c r="MOE82" s="876"/>
      <c r="MOF82" s="876"/>
      <c r="MOG82" s="876"/>
      <c r="MOH82" s="876"/>
      <c r="MOI82" s="876"/>
      <c r="MOJ82" s="876"/>
      <c r="MOK82" s="876"/>
      <c r="MOL82" s="876"/>
      <c r="MOM82" s="876"/>
      <c r="MON82" s="876"/>
      <c r="MOO82" s="876"/>
      <c r="MOP82" s="876"/>
      <c r="MOQ82" s="876"/>
      <c r="MOR82" s="876"/>
      <c r="MOS82" s="876"/>
      <c r="MOT82" s="876"/>
      <c r="MOU82" s="876"/>
      <c r="MOV82" s="876"/>
      <c r="MOW82" s="876"/>
      <c r="MOX82" s="876"/>
      <c r="MOY82" s="876"/>
      <c r="MOZ82" s="876"/>
      <c r="MPA82" s="876"/>
      <c r="MPB82" s="876"/>
      <c r="MPC82" s="876"/>
      <c r="MPD82" s="876"/>
      <c r="MPE82" s="876"/>
      <c r="MPF82" s="876"/>
      <c r="MPG82" s="876"/>
      <c r="MPH82" s="876"/>
      <c r="MPI82" s="876"/>
      <c r="MPJ82" s="876"/>
      <c r="MPK82" s="876"/>
      <c r="MPL82" s="876"/>
      <c r="MPM82" s="876"/>
      <c r="MPN82" s="876"/>
      <c r="MPO82" s="876"/>
      <c r="MPP82" s="876"/>
      <c r="MPQ82" s="876"/>
      <c r="MPR82" s="876"/>
      <c r="MPS82" s="876"/>
      <c r="MPT82" s="876"/>
      <c r="MPU82" s="876"/>
      <c r="MPV82" s="876"/>
      <c r="MPW82" s="876"/>
      <c r="MPX82" s="876"/>
      <c r="MPY82" s="876"/>
      <c r="MPZ82" s="876"/>
      <c r="MQA82" s="876"/>
      <c r="MQB82" s="876"/>
      <c r="MQC82" s="876"/>
      <c r="MQD82" s="876"/>
      <c r="MQE82" s="876"/>
      <c r="MQF82" s="876"/>
      <c r="MQG82" s="876"/>
      <c r="MQH82" s="876"/>
      <c r="MQI82" s="876"/>
      <c r="MQJ82" s="876"/>
      <c r="MQK82" s="876"/>
      <c r="MQL82" s="876"/>
      <c r="MQM82" s="876"/>
      <c r="MQN82" s="876"/>
      <c r="MQO82" s="876"/>
      <c r="MQP82" s="876"/>
      <c r="MQQ82" s="876"/>
      <c r="MQR82" s="876"/>
      <c r="MQS82" s="876"/>
      <c r="MQT82" s="876"/>
      <c r="MQU82" s="876"/>
      <c r="MQV82" s="876"/>
      <c r="MQW82" s="876"/>
      <c r="MQX82" s="876"/>
      <c r="MQY82" s="876"/>
      <c r="MQZ82" s="876"/>
      <c r="MRA82" s="876"/>
      <c r="MRB82" s="876"/>
      <c r="MRC82" s="876"/>
      <c r="MRD82" s="876"/>
      <c r="MRE82" s="876"/>
      <c r="MRF82" s="876"/>
      <c r="MRG82" s="876"/>
      <c r="MRH82" s="876"/>
      <c r="MRI82" s="876"/>
      <c r="MRJ82" s="876"/>
      <c r="MRK82" s="876"/>
      <c r="MRL82" s="876"/>
      <c r="MRM82" s="876"/>
      <c r="MRN82" s="876"/>
      <c r="MRO82" s="876"/>
      <c r="MRP82" s="876"/>
      <c r="MRQ82" s="876"/>
      <c r="MRR82" s="876"/>
      <c r="MRS82" s="876"/>
      <c r="MRT82" s="876"/>
      <c r="MRU82" s="876"/>
      <c r="MRV82" s="876"/>
      <c r="MRW82" s="876"/>
      <c r="MRX82" s="876"/>
      <c r="MRY82" s="876"/>
      <c r="MRZ82" s="876"/>
      <c r="MSA82" s="876"/>
      <c r="MSB82" s="876"/>
      <c r="MSC82" s="876"/>
      <c r="MSD82" s="876"/>
      <c r="MSE82" s="876"/>
      <c r="MSF82" s="876"/>
      <c r="MSG82" s="876"/>
      <c r="MSH82" s="876"/>
      <c r="MSI82" s="876"/>
      <c r="MSJ82" s="876"/>
      <c r="MSK82" s="876"/>
      <c r="MSL82" s="876"/>
      <c r="MSM82" s="876"/>
      <c r="MSN82" s="876"/>
      <c r="MSO82" s="876"/>
      <c r="MSP82" s="876"/>
      <c r="MSQ82" s="876"/>
      <c r="MSR82" s="876"/>
      <c r="MSS82" s="876"/>
      <c r="MST82" s="876"/>
      <c r="MSU82" s="876"/>
      <c r="MSV82" s="876"/>
      <c r="MSW82" s="876"/>
      <c r="MSX82" s="876"/>
      <c r="MSY82" s="876"/>
      <c r="MSZ82" s="876"/>
      <c r="MTA82" s="876"/>
      <c r="MTB82" s="876"/>
      <c r="MTC82" s="876"/>
      <c r="MTD82" s="876"/>
      <c r="MTE82" s="876"/>
      <c r="MTF82" s="876"/>
      <c r="MTG82" s="876"/>
      <c r="MTH82" s="876"/>
      <c r="MTI82" s="876"/>
      <c r="MTJ82" s="876"/>
      <c r="MTK82" s="876"/>
      <c r="MTL82" s="876"/>
      <c r="MTM82" s="876"/>
      <c r="MTN82" s="876"/>
      <c r="MTO82" s="876"/>
      <c r="MTP82" s="876"/>
      <c r="MTQ82" s="876"/>
      <c r="MTR82" s="876"/>
      <c r="MTS82" s="876"/>
      <c r="MTT82" s="876"/>
      <c r="MTU82" s="876"/>
      <c r="MTV82" s="876"/>
      <c r="MTW82" s="876"/>
      <c r="MTX82" s="876"/>
      <c r="MTY82" s="876"/>
      <c r="MTZ82" s="876"/>
      <c r="MUA82" s="876"/>
      <c r="MUB82" s="876"/>
      <c r="MUC82" s="876"/>
      <c r="MUD82" s="876"/>
      <c r="MUE82" s="876"/>
      <c r="MUF82" s="876"/>
      <c r="MUG82" s="876"/>
      <c r="MUH82" s="876"/>
      <c r="MUI82" s="876"/>
      <c r="MUJ82" s="876"/>
      <c r="MUK82" s="876"/>
      <c r="MUL82" s="876"/>
      <c r="MUM82" s="876"/>
      <c r="MUN82" s="876"/>
      <c r="MUO82" s="876"/>
      <c r="MUP82" s="876"/>
      <c r="MUQ82" s="876"/>
      <c r="MUR82" s="876"/>
      <c r="MUS82" s="876"/>
      <c r="MUT82" s="876"/>
      <c r="MUU82" s="876"/>
      <c r="MUV82" s="876"/>
      <c r="MUW82" s="876"/>
      <c r="MUX82" s="876"/>
      <c r="MUY82" s="876"/>
      <c r="MUZ82" s="876"/>
      <c r="MVA82" s="876"/>
      <c r="MVB82" s="876"/>
      <c r="MVC82" s="876"/>
      <c r="MVD82" s="876"/>
      <c r="MVE82" s="876"/>
      <c r="MVF82" s="876"/>
      <c r="MVG82" s="876"/>
      <c r="MVH82" s="876"/>
      <c r="MVI82" s="876"/>
      <c r="MVJ82" s="876"/>
      <c r="MVK82" s="876"/>
      <c r="MVL82" s="876"/>
      <c r="MVM82" s="876"/>
      <c r="MVN82" s="876"/>
      <c r="MVO82" s="876"/>
      <c r="MVP82" s="876"/>
      <c r="MVQ82" s="876"/>
      <c r="MVR82" s="876"/>
      <c r="MVS82" s="876"/>
      <c r="MVT82" s="876"/>
      <c r="MVU82" s="876"/>
      <c r="MVV82" s="876"/>
      <c r="MVW82" s="876"/>
      <c r="MVX82" s="876"/>
      <c r="MVY82" s="876"/>
      <c r="MVZ82" s="876"/>
      <c r="MWA82" s="876"/>
      <c r="MWB82" s="876"/>
      <c r="MWC82" s="876"/>
      <c r="MWD82" s="876"/>
      <c r="MWE82" s="876"/>
      <c r="MWF82" s="876"/>
      <c r="MWG82" s="876"/>
      <c r="MWH82" s="876"/>
      <c r="MWI82" s="876"/>
      <c r="MWJ82" s="876"/>
      <c r="MWK82" s="876"/>
      <c r="MWL82" s="876"/>
      <c r="MWM82" s="876"/>
      <c r="MWN82" s="876"/>
      <c r="MWO82" s="876"/>
      <c r="MWP82" s="876"/>
      <c r="MWQ82" s="876"/>
      <c r="MWR82" s="876"/>
      <c r="MWS82" s="876"/>
      <c r="MWT82" s="876"/>
      <c r="MWU82" s="876"/>
      <c r="MWV82" s="876"/>
      <c r="MWW82" s="876"/>
      <c r="MWX82" s="876"/>
      <c r="MWY82" s="876"/>
      <c r="MWZ82" s="876"/>
      <c r="MXA82" s="876"/>
      <c r="MXB82" s="876"/>
      <c r="MXC82" s="876"/>
      <c r="MXD82" s="876"/>
      <c r="MXE82" s="876"/>
      <c r="MXF82" s="876"/>
      <c r="MXG82" s="876"/>
      <c r="MXH82" s="876"/>
      <c r="MXI82" s="876"/>
      <c r="MXJ82" s="876"/>
      <c r="MXK82" s="876"/>
      <c r="MXL82" s="876"/>
      <c r="MXM82" s="876"/>
      <c r="MXN82" s="876"/>
      <c r="MXO82" s="876"/>
      <c r="MXP82" s="876"/>
      <c r="MXQ82" s="876"/>
      <c r="MXR82" s="876"/>
      <c r="MXS82" s="876"/>
      <c r="MXT82" s="876"/>
      <c r="MXU82" s="876"/>
      <c r="MXV82" s="876"/>
      <c r="MXW82" s="876"/>
      <c r="MXX82" s="876"/>
      <c r="MXY82" s="876"/>
      <c r="MXZ82" s="876"/>
      <c r="MYA82" s="876"/>
      <c r="MYB82" s="876"/>
      <c r="MYC82" s="876"/>
      <c r="MYD82" s="876"/>
      <c r="MYE82" s="876"/>
      <c r="MYF82" s="876"/>
      <c r="MYG82" s="876"/>
      <c r="MYH82" s="876"/>
      <c r="MYI82" s="876"/>
      <c r="MYJ82" s="876"/>
      <c r="MYK82" s="876"/>
      <c r="MYL82" s="876"/>
      <c r="MYM82" s="876"/>
      <c r="MYN82" s="876"/>
      <c r="MYO82" s="876"/>
      <c r="MYP82" s="876"/>
      <c r="MYQ82" s="876"/>
      <c r="MYR82" s="876"/>
      <c r="MYS82" s="876"/>
      <c r="MYT82" s="876"/>
      <c r="MYU82" s="876"/>
      <c r="MYV82" s="876"/>
      <c r="MYW82" s="876"/>
      <c r="MYX82" s="876"/>
      <c r="MYY82" s="876"/>
      <c r="MYZ82" s="876"/>
      <c r="MZA82" s="876"/>
      <c r="MZB82" s="876"/>
      <c r="MZC82" s="876"/>
      <c r="MZD82" s="876"/>
      <c r="MZE82" s="876"/>
      <c r="MZF82" s="876"/>
      <c r="MZG82" s="876"/>
      <c r="MZH82" s="876"/>
      <c r="MZI82" s="876"/>
      <c r="MZJ82" s="876"/>
      <c r="MZK82" s="876"/>
      <c r="MZL82" s="876"/>
      <c r="MZM82" s="876"/>
      <c r="MZN82" s="876"/>
      <c r="MZO82" s="876"/>
      <c r="MZP82" s="876"/>
      <c r="MZQ82" s="876"/>
      <c r="MZR82" s="876"/>
      <c r="MZS82" s="876"/>
      <c r="MZT82" s="876"/>
      <c r="MZU82" s="876"/>
      <c r="MZV82" s="876"/>
      <c r="MZW82" s="876"/>
      <c r="MZX82" s="876"/>
      <c r="MZY82" s="876"/>
      <c r="MZZ82" s="876"/>
      <c r="NAA82" s="876"/>
      <c r="NAB82" s="876"/>
      <c r="NAC82" s="876"/>
      <c r="NAD82" s="876"/>
      <c r="NAE82" s="876"/>
      <c r="NAF82" s="876"/>
      <c r="NAG82" s="876"/>
      <c r="NAH82" s="876"/>
      <c r="NAI82" s="876"/>
      <c r="NAJ82" s="876"/>
      <c r="NAK82" s="876"/>
      <c r="NAL82" s="876"/>
      <c r="NAM82" s="876"/>
      <c r="NAN82" s="876"/>
      <c r="NAO82" s="876"/>
      <c r="NAP82" s="876"/>
      <c r="NAQ82" s="876"/>
      <c r="NAR82" s="876"/>
      <c r="NAS82" s="876"/>
      <c r="NAT82" s="876"/>
      <c r="NAU82" s="876"/>
      <c r="NAV82" s="876"/>
      <c r="NAW82" s="876"/>
      <c r="NAX82" s="876"/>
      <c r="NAY82" s="876"/>
      <c r="NAZ82" s="876"/>
      <c r="NBA82" s="876"/>
      <c r="NBB82" s="876"/>
      <c r="NBC82" s="876"/>
      <c r="NBD82" s="876"/>
      <c r="NBE82" s="876"/>
      <c r="NBF82" s="876"/>
      <c r="NBG82" s="876"/>
      <c r="NBH82" s="876"/>
      <c r="NBI82" s="876"/>
      <c r="NBJ82" s="876"/>
      <c r="NBK82" s="876"/>
      <c r="NBL82" s="876"/>
      <c r="NBM82" s="876"/>
      <c r="NBN82" s="876"/>
      <c r="NBO82" s="876"/>
      <c r="NBP82" s="876"/>
      <c r="NBQ82" s="876"/>
      <c r="NBR82" s="876"/>
      <c r="NBS82" s="876"/>
      <c r="NBT82" s="876"/>
      <c r="NBU82" s="876"/>
      <c r="NBV82" s="876"/>
      <c r="NBW82" s="876"/>
      <c r="NBX82" s="876"/>
      <c r="NBY82" s="876"/>
      <c r="NBZ82" s="876"/>
      <c r="NCA82" s="876"/>
      <c r="NCB82" s="876"/>
      <c r="NCC82" s="876"/>
      <c r="NCD82" s="876"/>
      <c r="NCE82" s="876"/>
      <c r="NCF82" s="876"/>
      <c r="NCG82" s="876"/>
      <c r="NCH82" s="876"/>
      <c r="NCI82" s="876"/>
      <c r="NCJ82" s="876"/>
      <c r="NCK82" s="876"/>
      <c r="NCL82" s="876"/>
      <c r="NCM82" s="876"/>
      <c r="NCN82" s="876"/>
      <c r="NCO82" s="876"/>
      <c r="NCP82" s="876"/>
      <c r="NCQ82" s="876"/>
      <c r="NCR82" s="876"/>
      <c r="NCS82" s="876"/>
      <c r="NCT82" s="876"/>
      <c r="NCU82" s="876"/>
      <c r="NCV82" s="876"/>
      <c r="NCW82" s="876"/>
      <c r="NCX82" s="876"/>
      <c r="NCY82" s="876"/>
      <c r="NCZ82" s="876"/>
      <c r="NDA82" s="876"/>
      <c r="NDB82" s="876"/>
      <c r="NDC82" s="876"/>
      <c r="NDD82" s="876"/>
      <c r="NDE82" s="876"/>
      <c r="NDF82" s="876"/>
      <c r="NDG82" s="876"/>
      <c r="NDH82" s="876"/>
      <c r="NDI82" s="876"/>
      <c r="NDJ82" s="876"/>
      <c r="NDK82" s="876"/>
      <c r="NDL82" s="876"/>
      <c r="NDM82" s="876"/>
      <c r="NDN82" s="876"/>
      <c r="NDO82" s="876"/>
      <c r="NDP82" s="876"/>
      <c r="NDQ82" s="876"/>
      <c r="NDR82" s="876"/>
      <c r="NDS82" s="876"/>
      <c r="NDT82" s="876"/>
      <c r="NDU82" s="876"/>
      <c r="NDV82" s="876"/>
      <c r="NDW82" s="876"/>
      <c r="NDX82" s="876"/>
      <c r="NDY82" s="876"/>
      <c r="NDZ82" s="876"/>
      <c r="NEA82" s="876"/>
      <c r="NEB82" s="876"/>
      <c r="NEC82" s="876"/>
      <c r="NED82" s="876"/>
      <c r="NEE82" s="876"/>
      <c r="NEF82" s="876"/>
      <c r="NEG82" s="876"/>
      <c r="NEH82" s="876"/>
      <c r="NEI82" s="876"/>
      <c r="NEJ82" s="876"/>
      <c r="NEK82" s="876"/>
      <c r="NEL82" s="876"/>
      <c r="NEM82" s="876"/>
      <c r="NEN82" s="876"/>
      <c r="NEO82" s="876"/>
      <c r="NEP82" s="876"/>
      <c r="NEQ82" s="876"/>
      <c r="NER82" s="876"/>
      <c r="NES82" s="876"/>
      <c r="NET82" s="876"/>
      <c r="NEU82" s="876"/>
      <c r="NEV82" s="876"/>
      <c r="NEW82" s="876"/>
      <c r="NEX82" s="876"/>
      <c r="NEY82" s="876"/>
      <c r="NEZ82" s="876"/>
      <c r="NFA82" s="876"/>
      <c r="NFB82" s="876"/>
      <c r="NFC82" s="876"/>
      <c r="NFD82" s="876"/>
      <c r="NFE82" s="876"/>
      <c r="NFF82" s="876"/>
      <c r="NFG82" s="876"/>
      <c r="NFH82" s="876"/>
      <c r="NFI82" s="876"/>
      <c r="NFJ82" s="876"/>
      <c r="NFK82" s="876"/>
      <c r="NFL82" s="876"/>
      <c r="NFM82" s="876"/>
      <c r="NFN82" s="876"/>
      <c r="NFO82" s="876"/>
      <c r="NFP82" s="876"/>
      <c r="NFQ82" s="876"/>
      <c r="NFR82" s="876"/>
      <c r="NFS82" s="876"/>
      <c r="NFT82" s="876"/>
      <c r="NFU82" s="876"/>
      <c r="NFV82" s="876"/>
      <c r="NFW82" s="876"/>
      <c r="NFX82" s="876"/>
      <c r="NFY82" s="876"/>
      <c r="NFZ82" s="876"/>
      <c r="NGA82" s="876"/>
      <c r="NGB82" s="876"/>
      <c r="NGC82" s="876"/>
      <c r="NGD82" s="876"/>
      <c r="NGE82" s="876"/>
      <c r="NGF82" s="876"/>
      <c r="NGG82" s="876"/>
      <c r="NGH82" s="876"/>
      <c r="NGI82" s="876"/>
      <c r="NGJ82" s="876"/>
      <c r="NGK82" s="876"/>
      <c r="NGL82" s="876"/>
      <c r="NGM82" s="876"/>
      <c r="NGN82" s="876"/>
      <c r="NGO82" s="876"/>
      <c r="NGP82" s="876"/>
      <c r="NGQ82" s="876"/>
      <c r="NGR82" s="876"/>
      <c r="NGS82" s="876"/>
      <c r="NGT82" s="876"/>
      <c r="NGU82" s="876"/>
      <c r="NGV82" s="876"/>
      <c r="NGW82" s="876"/>
      <c r="NGX82" s="876"/>
      <c r="NGY82" s="876"/>
      <c r="NGZ82" s="876"/>
      <c r="NHA82" s="876"/>
      <c r="NHB82" s="876"/>
      <c r="NHC82" s="876"/>
      <c r="NHD82" s="876"/>
      <c r="NHE82" s="876"/>
      <c r="NHF82" s="876"/>
      <c r="NHG82" s="876"/>
      <c r="NHH82" s="876"/>
      <c r="NHI82" s="876"/>
      <c r="NHJ82" s="876"/>
      <c r="NHK82" s="876"/>
      <c r="NHL82" s="876"/>
      <c r="NHM82" s="876"/>
      <c r="NHN82" s="876"/>
      <c r="NHO82" s="876"/>
      <c r="NHP82" s="876"/>
      <c r="NHQ82" s="876"/>
      <c r="NHR82" s="876"/>
      <c r="NHS82" s="876"/>
      <c r="NHT82" s="876"/>
      <c r="NHU82" s="876"/>
      <c r="NHV82" s="876"/>
      <c r="NHW82" s="876"/>
      <c r="NHX82" s="876"/>
      <c r="NHY82" s="876"/>
      <c r="NHZ82" s="876"/>
      <c r="NIA82" s="876"/>
      <c r="NIB82" s="876"/>
      <c r="NIC82" s="876"/>
      <c r="NID82" s="876"/>
      <c r="NIE82" s="876"/>
      <c r="NIF82" s="876"/>
      <c r="NIG82" s="876"/>
      <c r="NIH82" s="876"/>
      <c r="NII82" s="876"/>
      <c r="NIJ82" s="876"/>
      <c r="NIK82" s="876"/>
      <c r="NIL82" s="876"/>
      <c r="NIM82" s="876"/>
      <c r="NIN82" s="876"/>
      <c r="NIO82" s="876"/>
      <c r="NIP82" s="876"/>
      <c r="NIQ82" s="876"/>
      <c r="NIR82" s="876"/>
      <c r="NIS82" s="876"/>
      <c r="NIT82" s="876"/>
      <c r="NIU82" s="876"/>
      <c r="NIV82" s="876"/>
      <c r="NIW82" s="876"/>
      <c r="NIX82" s="876"/>
      <c r="NIY82" s="876"/>
      <c r="NIZ82" s="876"/>
      <c r="NJA82" s="876"/>
      <c r="NJB82" s="876"/>
      <c r="NJC82" s="876"/>
      <c r="NJD82" s="876"/>
      <c r="NJE82" s="876"/>
      <c r="NJF82" s="876"/>
      <c r="NJG82" s="876"/>
      <c r="NJH82" s="876"/>
      <c r="NJI82" s="876"/>
      <c r="NJJ82" s="876"/>
      <c r="NJK82" s="876"/>
      <c r="NJL82" s="876"/>
      <c r="NJM82" s="876"/>
      <c r="NJN82" s="876"/>
      <c r="NJO82" s="876"/>
      <c r="NJP82" s="876"/>
      <c r="NJQ82" s="876"/>
      <c r="NJR82" s="876"/>
      <c r="NJS82" s="876"/>
      <c r="NJT82" s="876"/>
      <c r="NJU82" s="876"/>
      <c r="NJV82" s="876"/>
      <c r="NJW82" s="876"/>
      <c r="NJX82" s="876"/>
      <c r="NJY82" s="876"/>
      <c r="NJZ82" s="876"/>
      <c r="NKA82" s="876"/>
      <c r="NKB82" s="876"/>
      <c r="NKC82" s="876"/>
      <c r="NKD82" s="876"/>
      <c r="NKE82" s="876"/>
      <c r="NKF82" s="876"/>
      <c r="NKG82" s="876"/>
      <c r="NKH82" s="876"/>
      <c r="NKI82" s="876"/>
      <c r="NKJ82" s="876"/>
      <c r="NKK82" s="876"/>
      <c r="NKL82" s="876"/>
      <c r="NKM82" s="876"/>
      <c r="NKN82" s="876"/>
      <c r="NKO82" s="876"/>
      <c r="NKP82" s="876"/>
      <c r="NKQ82" s="876"/>
      <c r="NKR82" s="876"/>
      <c r="NKS82" s="876"/>
      <c r="NKT82" s="876"/>
      <c r="NKU82" s="876"/>
      <c r="NKV82" s="876"/>
      <c r="NKW82" s="876"/>
      <c r="NKX82" s="876"/>
      <c r="NKY82" s="876"/>
      <c r="NKZ82" s="876"/>
      <c r="NLA82" s="876"/>
      <c r="NLB82" s="876"/>
      <c r="NLC82" s="876"/>
      <c r="NLD82" s="876"/>
      <c r="NLE82" s="876"/>
      <c r="NLF82" s="876"/>
      <c r="NLG82" s="876"/>
      <c r="NLH82" s="876"/>
      <c r="NLI82" s="876"/>
      <c r="NLJ82" s="876"/>
      <c r="NLK82" s="876"/>
      <c r="NLL82" s="876"/>
      <c r="NLM82" s="876"/>
      <c r="NLN82" s="876"/>
      <c r="NLO82" s="876"/>
      <c r="NLP82" s="876"/>
      <c r="NLQ82" s="876"/>
      <c r="NLR82" s="876"/>
      <c r="NLS82" s="876"/>
      <c r="NLT82" s="876"/>
      <c r="NLU82" s="876"/>
      <c r="NLV82" s="876"/>
      <c r="NLW82" s="876"/>
      <c r="NLX82" s="876"/>
      <c r="NLY82" s="876"/>
      <c r="NLZ82" s="876"/>
      <c r="NMA82" s="876"/>
      <c r="NMB82" s="876"/>
      <c r="NMC82" s="876"/>
      <c r="NMD82" s="876"/>
      <c r="NME82" s="876"/>
      <c r="NMF82" s="876"/>
      <c r="NMG82" s="876"/>
      <c r="NMH82" s="876"/>
      <c r="NMI82" s="876"/>
      <c r="NMJ82" s="876"/>
      <c r="NMK82" s="876"/>
      <c r="NML82" s="876"/>
      <c r="NMM82" s="876"/>
      <c r="NMN82" s="876"/>
      <c r="NMO82" s="876"/>
      <c r="NMP82" s="876"/>
      <c r="NMQ82" s="876"/>
      <c r="NMR82" s="876"/>
      <c r="NMS82" s="876"/>
      <c r="NMT82" s="876"/>
      <c r="NMU82" s="876"/>
      <c r="NMV82" s="876"/>
      <c r="NMW82" s="876"/>
      <c r="NMX82" s="876"/>
      <c r="NMY82" s="876"/>
      <c r="NMZ82" s="876"/>
      <c r="NNA82" s="876"/>
      <c r="NNB82" s="876"/>
      <c r="NNC82" s="876"/>
      <c r="NND82" s="876"/>
      <c r="NNE82" s="876"/>
      <c r="NNF82" s="876"/>
      <c r="NNG82" s="876"/>
      <c r="NNH82" s="876"/>
      <c r="NNI82" s="876"/>
      <c r="NNJ82" s="876"/>
      <c r="NNK82" s="876"/>
      <c r="NNL82" s="876"/>
      <c r="NNM82" s="876"/>
      <c r="NNN82" s="876"/>
      <c r="NNO82" s="876"/>
      <c r="NNP82" s="876"/>
      <c r="NNQ82" s="876"/>
      <c r="NNR82" s="876"/>
      <c r="NNS82" s="876"/>
      <c r="NNT82" s="876"/>
      <c r="NNU82" s="876"/>
      <c r="NNV82" s="876"/>
      <c r="NNW82" s="876"/>
      <c r="NNX82" s="876"/>
      <c r="NNY82" s="876"/>
      <c r="NNZ82" s="876"/>
      <c r="NOA82" s="876"/>
      <c r="NOB82" s="876"/>
      <c r="NOC82" s="876"/>
      <c r="NOD82" s="876"/>
      <c r="NOE82" s="876"/>
      <c r="NOF82" s="876"/>
      <c r="NOG82" s="876"/>
      <c r="NOH82" s="876"/>
      <c r="NOI82" s="876"/>
      <c r="NOJ82" s="876"/>
      <c r="NOK82" s="876"/>
      <c r="NOL82" s="876"/>
      <c r="NOM82" s="876"/>
      <c r="NON82" s="876"/>
      <c r="NOO82" s="876"/>
      <c r="NOP82" s="876"/>
      <c r="NOQ82" s="876"/>
      <c r="NOR82" s="876"/>
      <c r="NOS82" s="876"/>
      <c r="NOT82" s="876"/>
      <c r="NOU82" s="876"/>
      <c r="NOV82" s="876"/>
      <c r="NOW82" s="876"/>
      <c r="NOX82" s="876"/>
      <c r="NOY82" s="876"/>
      <c r="NOZ82" s="876"/>
      <c r="NPA82" s="876"/>
      <c r="NPB82" s="876"/>
      <c r="NPC82" s="876"/>
      <c r="NPD82" s="876"/>
      <c r="NPE82" s="876"/>
      <c r="NPF82" s="876"/>
      <c r="NPG82" s="876"/>
      <c r="NPH82" s="876"/>
      <c r="NPI82" s="876"/>
      <c r="NPJ82" s="876"/>
      <c r="NPK82" s="876"/>
      <c r="NPL82" s="876"/>
      <c r="NPM82" s="876"/>
      <c r="NPN82" s="876"/>
      <c r="NPO82" s="876"/>
      <c r="NPP82" s="876"/>
      <c r="NPQ82" s="876"/>
      <c r="NPR82" s="876"/>
      <c r="NPS82" s="876"/>
      <c r="NPT82" s="876"/>
      <c r="NPU82" s="876"/>
      <c r="NPV82" s="876"/>
      <c r="NPW82" s="876"/>
      <c r="NPX82" s="876"/>
      <c r="NPY82" s="876"/>
      <c r="NPZ82" s="876"/>
      <c r="NQA82" s="876"/>
      <c r="NQB82" s="876"/>
      <c r="NQC82" s="876"/>
      <c r="NQD82" s="876"/>
      <c r="NQE82" s="876"/>
      <c r="NQF82" s="876"/>
      <c r="NQG82" s="876"/>
      <c r="NQH82" s="876"/>
      <c r="NQI82" s="876"/>
      <c r="NQJ82" s="876"/>
      <c r="NQK82" s="876"/>
      <c r="NQL82" s="876"/>
      <c r="NQM82" s="876"/>
      <c r="NQN82" s="876"/>
      <c r="NQO82" s="876"/>
      <c r="NQP82" s="876"/>
      <c r="NQQ82" s="876"/>
      <c r="NQR82" s="876"/>
      <c r="NQS82" s="876"/>
      <c r="NQT82" s="876"/>
      <c r="NQU82" s="876"/>
      <c r="NQV82" s="876"/>
      <c r="NQW82" s="876"/>
      <c r="NQX82" s="876"/>
      <c r="NQY82" s="876"/>
      <c r="NQZ82" s="876"/>
      <c r="NRA82" s="876"/>
      <c r="NRB82" s="876"/>
      <c r="NRC82" s="876"/>
      <c r="NRD82" s="876"/>
      <c r="NRE82" s="876"/>
      <c r="NRF82" s="876"/>
      <c r="NRG82" s="876"/>
      <c r="NRH82" s="876"/>
      <c r="NRI82" s="876"/>
      <c r="NRJ82" s="876"/>
      <c r="NRK82" s="876"/>
      <c r="NRL82" s="876"/>
      <c r="NRM82" s="876"/>
      <c r="NRN82" s="876"/>
      <c r="NRO82" s="876"/>
      <c r="NRP82" s="876"/>
      <c r="NRQ82" s="876"/>
      <c r="NRR82" s="876"/>
      <c r="NRS82" s="876"/>
      <c r="NRT82" s="876"/>
      <c r="NRU82" s="876"/>
      <c r="NRV82" s="876"/>
      <c r="NRW82" s="876"/>
      <c r="NRX82" s="876"/>
      <c r="NRY82" s="876"/>
      <c r="NRZ82" s="876"/>
      <c r="NSA82" s="876"/>
      <c r="NSB82" s="876"/>
      <c r="NSC82" s="876"/>
      <c r="NSD82" s="876"/>
      <c r="NSE82" s="876"/>
      <c r="NSF82" s="876"/>
      <c r="NSG82" s="876"/>
      <c r="NSH82" s="876"/>
      <c r="NSI82" s="876"/>
      <c r="NSJ82" s="876"/>
      <c r="NSK82" s="876"/>
      <c r="NSL82" s="876"/>
      <c r="NSM82" s="876"/>
      <c r="NSN82" s="876"/>
      <c r="NSO82" s="876"/>
      <c r="NSP82" s="876"/>
      <c r="NSQ82" s="876"/>
      <c r="NSR82" s="876"/>
      <c r="NSS82" s="876"/>
      <c r="NST82" s="876"/>
      <c r="NSU82" s="876"/>
      <c r="NSV82" s="876"/>
      <c r="NSW82" s="876"/>
      <c r="NSX82" s="876"/>
      <c r="NSY82" s="876"/>
      <c r="NSZ82" s="876"/>
      <c r="NTA82" s="876"/>
      <c r="NTB82" s="876"/>
      <c r="NTC82" s="876"/>
      <c r="NTD82" s="876"/>
      <c r="NTE82" s="876"/>
      <c r="NTF82" s="876"/>
      <c r="NTG82" s="876"/>
      <c r="NTH82" s="876"/>
      <c r="NTI82" s="876"/>
      <c r="NTJ82" s="876"/>
      <c r="NTK82" s="876"/>
      <c r="NTL82" s="876"/>
      <c r="NTM82" s="876"/>
      <c r="NTN82" s="876"/>
      <c r="NTO82" s="876"/>
      <c r="NTP82" s="876"/>
      <c r="NTQ82" s="876"/>
      <c r="NTR82" s="876"/>
      <c r="NTS82" s="876"/>
      <c r="NTT82" s="876"/>
      <c r="NTU82" s="876"/>
      <c r="NTV82" s="876"/>
      <c r="NTW82" s="876"/>
      <c r="NTX82" s="876"/>
      <c r="NTY82" s="876"/>
      <c r="NTZ82" s="876"/>
      <c r="NUA82" s="876"/>
      <c r="NUB82" s="876"/>
      <c r="NUC82" s="876"/>
      <c r="NUD82" s="876"/>
      <c r="NUE82" s="876"/>
      <c r="NUF82" s="876"/>
      <c r="NUG82" s="876"/>
      <c r="NUH82" s="876"/>
      <c r="NUI82" s="876"/>
      <c r="NUJ82" s="876"/>
      <c r="NUK82" s="876"/>
      <c r="NUL82" s="876"/>
      <c r="NUM82" s="876"/>
      <c r="NUN82" s="876"/>
      <c r="NUO82" s="876"/>
      <c r="NUP82" s="876"/>
      <c r="NUQ82" s="876"/>
      <c r="NUR82" s="876"/>
      <c r="NUS82" s="876"/>
      <c r="NUT82" s="876"/>
      <c r="NUU82" s="876"/>
      <c r="NUV82" s="876"/>
      <c r="NUW82" s="876"/>
      <c r="NUX82" s="876"/>
      <c r="NUY82" s="876"/>
      <c r="NUZ82" s="876"/>
      <c r="NVA82" s="876"/>
      <c r="NVB82" s="876"/>
      <c r="NVC82" s="876"/>
      <c r="NVD82" s="876"/>
      <c r="NVE82" s="876"/>
      <c r="NVF82" s="876"/>
      <c r="NVG82" s="876"/>
      <c r="NVH82" s="876"/>
      <c r="NVI82" s="876"/>
      <c r="NVJ82" s="876"/>
      <c r="NVK82" s="876"/>
      <c r="NVL82" s="876"/>
      <c r="NVM82" s="876"/>
      <c r="NVN82" s="876"/>
      <c r="NVO82" s="876"/>
      <c r="NVP82" s="876"/>
      <c r="NVQ82" s="876"/>
      <c r="NVR82" s="876"/>
      <c r="NVS82" s="876"/>
      <c r="NVT82" s="876"/>
      <c r="NVU82" s="876"/>
      <c r="NVV82" s="876"/>
      <c r="NVW82" s="876"/>
      <c r="NVX82" s="876"/>
      <c r="NVY82" s="876"/>
      <c r="NVZ82" s="876"/>
      <c r="NWA82" s="876"/>
      <c r="NWB82" s="876"/>
      <c r="NWC82" s="876"/>
      <c r="NWD82" s="876"/>
      <c r="NWE82" s="876"/>
      <c r="NWF82" s="876"/>
      <c r="NWG82" s="876"/>
      <c r="NWH82" s="876"/>
      <c r="NWI82" s="876"/>
      <c r="NWJ82" s="876"/>
      <c r="NWK82" s="876"/>
      <c r="NWL82" s="876"/>
      <c r="NWM82" s="876"/>
      <c r="NWN82" s="876"/>
      <c r="NWO82" s="876"/>
      <c r="NWP82" s="876"/>
      <c r="NWQ82" s="876"/>
      <c r="NWR82" s="876"/>
      <c r="NWS82" s="876"/>
      <c r="NWT82" s="876"/>
      <c r="NWU82" s="876"/>
      <c r="NWV82" s="876"/>
      <c r="NWW82" s="876"/>
      <c r="NWX82" s="876"/>
      <c r="NWY82" s="876"/>
      <c r="NWZ82" s="876"/>
      <c r="NXA82" s="876"/>
      <c r="NXB82" s="876"/>
      <c r="NXC82" s="876"/>
      <c r="NXD82" s="876"/>
      <c r="NXE82" s="876"/>
      <c r="NXF82" s="876"/>
      <c r="NXG82" s="876"/>
      <c r="NXH82" s="876"/>
      <c r="NXI82" s="876"/>
      <c r="NXJ82" s="876"/>
      <c r="NXK82" s="876"/>
      <c r="NXL82" s="876"/>
      <c r="NXM82" s="876"/>
      <c r="NXN82" s="876"/>
      <c r="NXO82" s="876"/>
      <c r="NXP82" s="876"/>
      <c r="NXQ82" s="876"/>
      <c r="NXR82" s="876"/>
      <c r="NXS82" s="876"/>
      <c r="NXT82" s="876"/>
      <c r="NXU82" s="876"/>
      <c r="NXV82" s="876"/>
      <c r="NXW82" s="876"/>
      <c r="NXX82" s="876"/>
      <c r="NXY82" s="876"/>
      <c r="NXZ82" s="876"/>
      <c r="NYA82" s="876"/>
      <c r="NYB82" s="876"/>
      <c r="NYC82" s="876"/>
      <c r="NYD82" s="876"/>
      <c r="NYE82" s="876"/>
      <c r="NYF82" s="876"/>
      <c r="NYG82" s="876"/>
      <c r="NYH82" s="876"/>
      <c r="NYI82" s="876"/>
      <c r="NYJ82" s="876"/>
      <c r="NYK82" s="876"/>
      <c r="NYL82" s="876"/>
      <c r="NYM82" s="876"/>
      <c r="NYN82" s="876"/>
      <c r="NYO82" s="876"/>
      <c r="NYP82" s="876"/>
      <c r="NYQ82" s="876"/>
      <c r="NYR82" s="876"/>
      <c r="NYS82" s="876"/>
      <c r="NYT82" s="876"/>
      <c r="NYU82" s="876"/>
      <c r="NYV82" s="876"/>
      <c r="NYW82" s="876"/>
      <c r="NYX82" s="876"/>
      <c r="NYY82" s="876"/>
      <c r="NYZ82" s="876"/>
      <c r="NZA82" s="876"/>
      <c r="NZB82" s="876"/>
      <c r="NZC82" s="876"/>
      <c r="NZD82" s="876"/>
      <c r="NZE82" s="876"/>
      <c r="NZF82" s="876"/>
      <c r="NZG82" s="876"/>
      <c r="NZH82" s="876"/>
      <c r="NZI82" s="876"/>
      <c r="NZJ82" s="876"/>
      <c r="NZK82" s="876"/>
      <c r="NZL82" s="876"/>
      <c r="NZM82" s="876"/>
      <c r="NZN82" s="876"/>
      <c r="NZO82" s="876"/>
      <c r="NZP82" s="876"/>
      <c r="NZQ82" s="876"/>
      <c r="NZR82" s="876"/>
      <c r="NZS82" s="876"/>
      <c r="NZT82" s="876"/>
      <c r="NZU82" s="876"/>
      <c r="NZV82" s="876"/>
      <c r="NZW82" s="876"/>
      <c r="NZX82" s="876"/>
      <c r="NZY82" s="876"/>
      <c r="NZZ82" s="876"/>
      <c r="OAA82" s="876"/>
      <c r="OAB82" s="876"/>
      <c r="OAC82" s="876"/>
      <c r="OAD82" s="876"/>
      <c r="OAE82" s="876"/>
      <c r="OAF82" s="876"/>
      <c r="OAG82" s="876"/>
      <c r="OAH82" s="876"/>
      <c r="OAI82" s="876"/>
      <c r="OAJ82" s="876"/>
      <c r="OAK82" s="876"/>
      <c r="OAL82" s="876"/>
      <c r="OAM82" s="876"/>
      <c r="OAN82" s="876"/>
      <c r="OAO82" s="876"/>
      <c r="OAP82" s="876"/>
      <c r="OAQ82" s="876"/>
      <c r="OAR82" s="876"/>
      <c r="OAS82" s="876"/>
      <c r="OAT82" s="876"/>
      <c r="OAU82" s="876"/>
      <c r="OAV82" s="876"/>
      <c r="OAW82" s="876"/>
      <c r="OAX82" s="876"/>
      <c r="OAY82" s="876"/>
      <c r="OAZ82" s="876"/>
      <c r="OBA82" s="876"/>
      <c r="OBB82" s="876"/>
      <c r="OBC82" s="876"/>
      <c r="OBD82" s="876"/>
      <c r="OBE82" s="876"/>
      <c r="OBF82" s="876"/>
      <c r="OBG82" s="876"/>
      <c r="OBH82" s="876"/>
      <c r="OBI82" s="876"/>
      <c r="OBJ82" s="876"/>
      <c r="OBK82" s="876"/>
      <c r="OBL82" s="876"/>
      <c r="OBM82" s="876"/>
      <c r="OBN82" s="876"/>
      <c r="OBO82" s="876"/>
      <c r="OBP82" s="876"/>
      <c r="OBQ82" s="876"/>
      <c r="OBR82" s="876"/>
      <c r="OBS82" s="876"/>
      <c r="OBT82" s="876"/>
      <c r="OBU82" s="876"/>
      <c r="OBV82" s="876"/>
      <c r="OBW82" s="876"/>
      <c r="OBX82" s="876"/>
      <c r="OBY82" s="876"/>
      <c r="OBZ82" s="876"/>
      <c r="OCA82" s="876"/>
      <c r="OCB82" s="876"/>
      <c r="OCC82" s="876"/>
      <c r="OCD82" s="876"/>
      <c r="OCE82" s="876"/>
      <c r="OCF82" s="876"/>
      <c r="OCG82" s="876"/>
      <c r="OCH82" s="876"/>
      <c r="OCI82" s="876"/>
      <c r="OCJ82" s="876"/>
      <c r="OCK82" s="876"/>
      <c r="OCL82" s="876"/>
      <c r="OCM82" s="876"/>
      <c r="OCN82" s="876"/>
      <c r="OCO82" s="876"/>
      <c r="OCP82" s="876"/>
      <c r="OCQ82" s="876"/>
      <c r="OCR82" s="876"/>
      <c r="OCS82" s="876"/>
      <c r="OCT82" s="876"/>
      <c r="OCU82" s="876"/>
      <c r="OCV82" s="876"/>
      <c r="OCW82" s="876"/>
      <c r="OCX82" s="876"/>
      <c r="OCY82" s="876"/>
      <c r="OCZ82" s="876"/>
      <c r="ODA82" s="876"/>
      <c r="ODB82" s="876"/>
      <c r="ODC82" s="876"/>
      <c r="ODD82" s="876"/>
      <c r="ODE82" s="876"/>
      <c r="ODF82" s="876"/>
      <c r="ODG82" s="876"/>
      <c r="ODH82" s="876"/>
      <c r="ODI82" s="876"/>
      <c r="ODJ82" s="876"/>
      <c r="ODK82" s="876"/>
      <c r="ODL82" s="876"/>
      <c r="ODM82" s="876"/>
      <c r="ODN82" s="876"/>
      <c r="ODO82" s="876"/>
      <c r="ODP82" s="876"/>
      <c r="ODQ82" s="876"/>
      <c r="ODR82" s="876"/>
      <c r="ODS82" s="876"/>
      <c r="ODT82" s="876"/>
      <c r="ODU82" s="876"/>
      <c r="ODV82" s="876"/>
      <c r="ODW82" s="876"/>
      <c r="ODX82" s="876"/>
      <c r="ODY82" s="876"/>
      <c r="ODZ82" s="876"/>
      <c r="OEA82" s="876"/>
      <c r="OEB82" s="876"/>
      <c r="OEC82" s="876"/>
      <c r="OED82" s="876"/>
      <c r="OEE82" s="876"/>
      <c r="OEF82" s="876"/>
      <c r="OEG82" s="876"/>
      <c r="OEH82" s="876"/>
      <c r="OEI82" s="876"/>
      <c r="OEJ82" s="876"/>
      <c r="OEK82" s="876"/>
      <c r="OEL82" s="876"/>
      <c r="OEM82" s="876"/>
      <c r="OEN82" s="876"/>
      <c r="OEO82" s="876"/>
      <c r="OEP82" s="876"/>
      <c r="OEQ82" s="876"/>
      <c r="OER82" s="876"/>
      <c r="OES82" s="876"/>
      <c r="OET82" s="876"/>
      <c r="OEU82" s="876"/>
      <c r="OEV82" s="876"/>
      <c r="OEW82" s="876"/>
      <c r="OEX82" s="876"/>
      <c r="OEY82" s="876"/>
      <c r="OEZ82" s="876"/>
      <c r="OFA82" s="876"/>
      <c r="OFB82" s="876"/>
      <c r="OFC82" s="876"/>
      <c r="OFD82" s="876"/>
      <c r="OFE82" s="876"/>
      <c r="OFF82" s="876"/>
      <c r="OFG82" s="876"/>
      <c r="OFH82" s="876"/>
      <c r="OFI82" s="876"/>
      <c r="OFJ82" s="876"/>
      <c r="OFK82" s="876"/>
      <c r="OFL82" s="876"/>
      <c r="OFM82" s="876"/>
      <c r="OFN82" s="876"/>
      <c r="OFO82" s="876"/>
      <c r="OFP82" s="876"/>
      <c r="OFQ82" s="876"/>
      <c r="OFR82" s="876"/>
      <c r="OFS82" s="876"/>
      <c r="OFT82" s="876"/>
      <c r="OFU82" s="876"/>
      <c r="OFV82" s="876"/>
      <c r="OFW82" s="876"/>
      <c r="OFX82" s="876"/>
      <c r="OFY82" s="876"/>
      <c r="OFZ82" s="876"/>
      <c r="OGA82" s="876"/>
      <c r="OGB82" s="876"/>
      <c r="OGC82" s="876"/>
      <c r="OGD82" s="876"/>
      <c r="OGE82" s="876"/>
      <c r="OGF82" s="876"/>
      <c r="OGG82" s="876"/>
      <c r="OGH82" s="876"/>
      <c r="OGI82" s="876"/>
      <c r="OGJ82" s="876"/>
      <c r="OGK82" s="876"/>
      <c r="OGL82" s="876"/>
      <c r="OGM82" s="876"/>
      <c r="OGN82" s="876"/>
      <c r="OGO82" s="876"/>
      <c r="OGP82" s="876"/>
      <c r="OGQ82" s="876"/>
      <c r="OGR82" s="876"/>
      <c r="OGS82" s="876"/>
      <c r="OGT82" s="876"/>
      <c r="OGU82" s="876"/>
      <c r="OGV82" s="876"/>
      <c r="OGW82" s="876"/>
      <c r="OGX82" s="876"/>
      <c r="OGY82" s="876"/>
      <c r="OGZ82" s="876"/>
      <c r="OHA82" s="876"/>
      <c r="OHB82" s="876"/>
      <c r="OHC82" s="876"/>
      <c r="OHD82" s="876"/>
      <c r="OHE82" s="876"/>
      <c r="OHF82" s="876"/>
      <c r="OHG82" s="876"/>
      <c r="OHH82" s="876"/>
      <c r="OHI82" s="876"/>
      <c r="OHJ82" s="876"/>
      <c r="OHK82" s="876"/>
      <c r="OHL82" s="876"/>
      <c r="OHM82" s="876"/>
      <c r="OHN82" s="876"/>
      <c r="OHO82" s="876"/>
      <c r="OHP82" s="876"/>
      <c r="OHQ82" s="876"/>
      <c r="OHR82" s="876"/>
      <c r="OHS82" s="876"/>
      <c r="OHT82" s="876"/>
      <c r="OHU82" s="876"/>
      <c r="OHV82" s="876"/>
      <c r="OHW82" s="876"/>
      <c r="OHX82" s="876"/>
      <c r="OHY82" s="876"/>
      <c r="OHZ82" s="876"/>
      <c r="OIA82" s="876"/>
      <c r="OIB82" s="876"/>
      <c r="OIC82" s="876"/>
      <c r="OID82" s="876"/>
      <c r="OIE82" s="876"/>
      <c r="OIF82" s="876"/>
      <c r="OIG82" s="876"/>
      <c r="OIH82" s="876"/>
      <c r="OII82" s="876"/>
      <c r="OIJ82" s="876"/>
      <c r="OIK82" s="876"/>
      <c r="OIL82" s="876"/>
      <c r="OIM82" s="876"/>
      <c r="OIN82" s="876"/>
      <c r="OIO82" s="876"/>
      <c r="OIP82" s="876"/>
      <c r="OIQ82" s="876"/>
      <c r="OIR82" s="876"/>
      <c r="OIS82" s="876"/>
      <c r="OIT82" s="876"/>
      <c r="OIU82" s="876"/>
      <c r="OIV82" s="876"/>
      <c r="OIW82" s="876"/>
      <c r="OIX82" s="876"/>
      <c r="OIY82" s="876"/>
      <c r="OIZ82" s="876"/>
      <c r="OJA82" s="876"/>
      <c r="OJB82" s="876"/>
      <c r="OJC82" s="876"/>
      <c r="OJD82" s="876"/>
      <c r="OJE82" s="876"/>
      <c r="OJF82" s="876"/>
      <c r="OJG82" s="876"/>
      <c r="OJH82" s="876"/>
      <c r="OJI82" s="876"/>
      <c r="OJJ82" s="876"/>
      <c r="OJK82" s="876"/>
      <c r="OJL82" s="876"/>
      <c r="OJM82" s="876"/>
      <c r="OJN82" s="876"/>
      <c r="OJO82" s="876"/>
      <c r="OJP82" s="876"/>
      <c r="OJQ82" s="876"/>
      <c r="OJR82" s="876"/>
      <c r="OJS82" s="876"/>
      <c r="OJT82" s="876"/>
      <c r="OJU82" s="876"/>
      <c r="OJV82" s="876"/>
      <c r="OJW82" s="876"/>
      <c r="OJX82" s="876"/>
      <c r="OJY82" s="876"/>
      <c r="OJZ82" s="876"/>
      <c r="OKA82" s="876"/>
      <c r="OKB82" s="876"/>
      <c r="OKC82" s="876"/>
      <c r="OKD82" s="876"/>
      <c r="OKE82" s="876"/>
      <c r="OKF82" s="876"/>
      <c r="OKG82" s="876"/>
      <c r="OKH82" s="876"/>
      <c r="OKI82" s="876"/>
      <c r="OKJ82" s="876"/>
      <c r="OKK82" s="876"/>
      <c r="OKL82" s="876"/>
      <c r="OKM82" s="876"/>
      <c r="OKN82" s="876"/>
      <c r="OKO82" s="876"/>
      <c r="OKP82" s="876"/>
      <c r="OKQ82" s="876"/>
      <c r="OKR82" s="876"/>
      <c r="OKS82" s="876"/>
      <c r="OKT82" s="876"/>
      <c r="OKU82" s="876"/>
      <c r="OKV82" s="876"/>
      <c r="OKW82" s="876"/>
      <c r="OKX82" s="876"/>
      <c r="OKY82" s="876"/>
      <c r="OKZ82" s="876"/>
      <c r="OLA82" s="876"/>
      <c r="OLB82" s="876"/>
      <c r="OLC82" s="876"/>
      <c r="OLD82" s="876"/>
      <c r="OLE82" s="876"/>
      <c r="OLF82" s="876"/>
      <c r="OLG82" s="876"/>
      <c r="OLH82" s="876"/>
      <c r="OLI82" s="876"/>
      <c r="OLJ82" s="876"/>
      <c r="OLK82" s="876"/>
      <c r="OLL82" s="876"/>
      <c r="OLM82" s="876"/>
      <c r="OLN82" s="876"/>
      <c r="OLO82" s="876"/>
      <c r="OLP82" s="876"/>
      <c r="OLQ82" s="876"/>
      <c r="OLR82" s="876"/>
      <c r="OLS82" s="876"/>
      <c r="OLT82" s="876"/>
      <c r="OLU82" s="876"/>
      <c r="OLV82" s="876"/>
      <c r="OLW82" s="876"/>
      <c r="OLX82" s="876"/>
      <c r="OLY82" s="876"/>
      <c r="OLZ82" s="876"/>
      <c r="OMA82" s="876"/>
      <c r="OMB82" s="876"/>
      <c r="OMC82" s="876"/>
      <c r="OMD82" s="876"/>
      <c r="OME82" s="876"/>
      <c r="OMF82" s="876"/>
      <c r="OMG82" s="876"/>
      <c r="OMH82" s="876"/>
      <c r="OMI82" s="876"/>
      <c r="OMJ82" s="876"/>
      <c r="OMK82" s="876"/>
      <c r="OML82" s="876"/>
      <c r="OMM82" s="876"/>
      <c r="OMN82" s="876"/>
      <c r="OMO82" s="876"/>
      <c r="OMP82" s="876"/>
      <c r="OMQ82" s="876"/>
      <c r="OMR82" s="876"/>
      <c r="OMS82" s="876"/>
      <c r="OMT82" s="876"/>
      <c r="OMU82" s="876"/>
      <c r="OMV82" s="876"/>
      <c r="OMW82" s="876"/>
      <c r="OMX82" s="876"/>
      <c r="OMY82" s="876"/>
      <c r="OMZ82" s="876"/>
      <c r="ONA82" s="876"/>
      <c r="ONB82" s="876"/>
      <c r="ONC82" s="876"/>
      <c r="OND82" s="876"/>
      <c r="ONE82" s="876"/>
      <c r="ONF82" s="876"/>
      <c r="ONG82" s="876"/>
      <c r="ONH82" s="876"/>
      <c r="ONI82" s="876"/>
      <c r="ONJ82" s="876"/>
      <c r="ONK82" s="876"/>
      <c r="ONL82" s="876"/>
      <c r="ONM82" s="876"/>
      <c r="ONN82" s="876"/>
      <c r="ONO82" s="876"/>
      <c r="ONP82" s="876"/>
      <c r="ONQ82" s="876"/>
      <c r="ONR82" s="876"/>
      <c r="ONS82" s="876"/>
      <c r="ONT82" s="876"/>
      <c r="ONU82" s="876"/>
      <c r="ONV82" s="876"/>
      <c r="ONW82" s="876"/>
      <c r="ONX82" s="876"/>
      <c r="ONY82" s="876"/>
      <c r="ONZ82" s="876"/>
      <c r="OOA82" s="876"/>
      <c r="OOB82" s="876"/>
      <c r="OOC82" s="876"/>
      <c r="OOD82" s="876"/>
      <c r="OOE82" s="876"/>
      <c r="OOF82" s="876"/>
      <c r="OOG82" s="876"/>
      <c r="OOH82" s="876"/>
      <c r="OOI82" s="876"/>
      <c r="OOJ82" s="876"/>
      <c r="OOK82" s="876"/>
      <c r="OOL82" s="876"/>
      <c r="OOM82" s="876"/>
      <c r="OON82" s="876"/>
      <c r="OOO82" s="876"/>
      <c r="OOP82" s="876"/>
      <c r="OOQ82" s="876"/>
      <c r="OOR82" s="876"/>
      <c r="OOS82" s="876"/>
      <c r="OOT82" s="876"/>
      <c r="OOU82" s="876"/>
      <c r="OOV82" s="876"/>
      <c r="OOW82" s="876"/>
      <c r="OOX82" s="876"/>
      <c r="OOY82" s="876"/>
      <c r="OOZ82" s="876"/>
      <c r="OPA82" s="876"/>
      <c r="OPB82" s="876"/>
      <c r="OPC82" s="876"/>
      <c r="OPD82" s="876"/>
      <c r="OPE82" s="876"/>
      <c r="OPF82" s="876"/>
      <c r="OPG82" s="876"/>
      <c r="OPH82" s="876"/>
      <c r="OPI82" s="876"/>
      <c r="OPJ82" s="876"/>
      <c r="OPK82" s="876"/>
      <c r="OPL82" s="876"/>
      <c r="OPM82" s="876"/>
      <c r="OPN82" s="876"/>
      <c r="OPO82" s="876"/>
      <c r="OPP82" s="876"/>
      <c r="OPQ82" s="876"/>
      <c r="OPR82" s="876"/>
      <c r="OPS82" s="876"/>
      <c r="OPT82" s="876"/>
      <c r="OPU82" s="876"/>
      <c r="OPV82" s="876"/>
      <c r="OPW82" s="876"/>
      <c r="OPX82" s="876"/>
      <c r="OPY82" s="876"/>
      <c r="OPZ82" s="876"/>
      <c r="OQA82" s="876"/>
      <c r="OQB82" s="876"/>
      <c r="OQC82" s="876"/>
      <c r="OQD82" s="876"/>
      <c r="OQE82" s="876"/>
      <c r="OQF82" s="876"/>
      <c r="OQG82" s="876"/>
      <c r="OQH82" s="876"/>
      <c r="OQI82" s="876"/>
      <c r="OQJ82" s="876"/>
      <c r="OQK82" s="876"/>
      <c r="OQL82" s="876"/>
      <c r="OQM82" s="876"/>
      <c r="OQN82" s="876"/>
      <c r="OQO82" s="876"/>
      <c r="OQP82" s="876"/>
      <c r="OQQ82" s="876"/>
      <c r="OQR82" s="876"/>
      <c r="OQS82" s="876"/>
      <c r="OQT82" s="876"/>
      <c r="OQU82" s="876"/>
      <c r="OQV82" s="876"/>
      <c r="OQW82" s="876"/>
      <c r="OQX82" s="876"/>
      <c r="OQY82" s="876"/>
      <c r="OQZ82" s="876"/>
      <c r="ORA82" s="876"/>
      <c r="ORB82" s="876"/>
      <c r="ORC82" s="876"/>
      <c r="ORD82" s="876"/>
      <c r="ORE82" s="876"/>
      <c r="ORF82" s="876"/>
      <c r="ORG82" s="876"/>
      <c r="ORH82" s="876"/>
      <c r="ORI82" s="876"/>
      <c r="ORJ82" s="876"/>
      <c r="ORK82" s="876"/>
      <c r="ORL82" s="876"/>
      <c r="ORM82" s="876"/>
      <c r="ORN82" s="876"/>
      <c r="ORO82" s="876"/>
      <c r="ORP82" s="876"/>
      <c r="ORQ82" s="876"/>
      <c r="ORR82" s="876"/>
      <c r="ORS82" s="876"/>
      <c r="ORT82" s="876"/>
      <c r="ORU82" s="876"/>
      <c r="ORV82" s="876"/>
      <c r="ORW82" s="876"/>
      <c r="ORX82" s="876"/>
      <c r="ORY82" s="876"/>
      <c r="ORZ82" s="876"/>
      <c r="OSA82" s="876"/>
      <c r="OSB82" s="876"/>
      <c r="OSC82" s="876"/>
      <c r="OSD82" s="876"/>
      <c r="OSE82" s="876"/>
      <c r="OSF82" s="876"/>
      <c r="OSG82" s="876"/>
      <c r="OSH82" s="876"/>
      <c r="OSI82" s="876"/>
      <c r="OSJ82" s="876"/>
      <c r="OSK82" s="876"/>
      <c r="OSL82" s="876"/>
      <c r="OSM82" s="876"/>
      <c r="OSN82" s="876"/>
      <c r="OSO82" s="876"/>
      <c r="OSP82" s="876"/>
      <c r="OSQ82" s="876"/>
      <c r="OSR82" s="876"/>
      <c r="OSS82" s="876"/>
      <c r="OST82" s="876"/>
      <c r="OSU82" s="876"/>
      <c r="OSV82" s="876"/>
      <c r="OSW82" s="876"/>
      <c r="OSX82" s="876"/>
      <c r="OSY82" s="876"/>
      <c r="OSZ82" s="876"/>
      <c r="OTA82" s="876"/>
      <c r="OTB82" s="876"/>
      <c r="OTC82" s="876"/>
      <c r="OTD82" s="876"/>
      <c r="OTE82" s="876"/>
      <c r="OTF82" s="876"/>
      <c r="OTG82" s="876"/>
      <c r="OTH82" s="876"/>
      <c r="OTI82" s="876"/>
      <c r="OTJ82" s="876"/>
      <c r="OTK82" s="876"/>
      <c r="OTL82" s="876"/>
      <c r="OTM82" s="876"/>
      <c r="OTN82" s="876"/>
      <c r="OTO82" s="876"/>
      <c r="OTP82" s="876"/>
      <c r="OTQ82" s="876"/>
      <c r="OTR82" s="876"/>
      <c r="OTS82" s="876"/>
      <c r="OTT82" s="876"/>
      <c r="OTU82" s="876"/>
      <c r="OTV82" s="876"/>
      <c r="OTW82" s="876"/>
      <c r="OTX82" s="876"/>
      <c r="OTY82" s="876"/>
      <c r="OTZ82" s="876"/>
      <c r="OUA82" s="876"/>
      <c r="OUB82" s="876"/>
      <c r="OUC82" s="876"/>
      <c r="OUD82" s="876"/>
      <c r="OUE82" s="876"/>
      <c r="OUF82" s="876"/>
      <c r="OUG82" s="876"/>
      <c r="OUH82" s="876"/>
      <c r="OUI82" s="876"/>
      <c r="OUJ82" s="876"/>
      <c r="OUK82" s="876"/>
      <c r="OUL82" s="876"/>
      <c r="OUM82" s="876"/>
      <c r="OUN82" s="876"/>
      <c r="OUO82" s="876"/>
      <c r="OUP82" s="876"/>
      <c r="OUQ82" s="876"/>
      <c r="OUR82" s="876"/>
      <c r="OUS82" s="876"/>
      <c r="OUT82" s="876"/>
      <c r="OUU82" s="876"/>
      <c r="OUV82" s="876"/>
      <c r="OUW82" s="876"/>
      <c r="OUX82" s="876"/>
      <c r="OUY82" s="876"/>
      <c r="OUZ82" s="876"/>
      <c r="OVA82" s="876"/>
      <c r="OVB82" s="876"/>
      <c r="OVC82" s="876"/>
      <c r="OVD82" s="876"/>
      <c r="OVE82" s="876"/>
      <c r="OVF82" s="876"/>
      <c r="OVG82" s="876"/>
      <c r="OVH82" s="876"/>
      <c r="OVI82" s="876"/>
      <c r="OVJ82" s="876"/>
      <c r="OVK82" s="876"/>
      <c r="OVL82" s="876"/>
      <c r="OVM82" s="876"/>
      <c r="OVN82" s="876"/>
      <c r="OVO82" s="876"/>
      <c r="OVP82" s="876"/>
      <c r="OVQ82" s="876"/>
      <c r="OVR82" s="876"/>
      <c r="OVS82" s="876"/>
      <c r="OVT82" s="876"/>
      <c r="OVU82" s="876"/>
      <c r="OVV82" s="876"/>
      <c r="OVW82" s="876"/>
      <c r="OVX82" s="876"/>
      <c r="OVY82" s="876"/>
      <c r="OVZ82" s="876"/>
      <c r="OWA82" s="876"/>
      <c r="OWB82" s="876"/>
      <c r="OWC82" s="876"/>
      <c r="OWD82" s="876"/>
      <c r="OWE82" s="876"/>
      <c r="OWF82" s="876"/>
      <c r="OWG82" s="876"/>
      <c r="OWH82" s="876"/>
      <c r="OWI82" s="876"/>
      <c r="OWJ82" s="876"/>
      <c r="OWK82" s="876"/>
      <c r="OWL82" s="876"/>
      <c r="OWM82" s="876"/>
      <c r="OWN82" s="876"/>
      <c r="OWO82" s="876"/>
      <c r="OWP82" s="876"/>
      <c r="OWQ82" s="876"/>
      <c r="OWR82" s="876"/>
      <c r="OWS82" s="876"/>
      <c r="OWT82" s="876"/>
      <c r="OWU82" s="876"/>
      <c r="OWV82" s="876"/>
      <c r="OWW82" s="876"/>
      <c r="OWX82" s="876"/>
      <c r="OWY82" s="876"/>
      <c r="OWZ82" s="876"/>
      <c r="OXA82" s="876"/>
      <c r="OXB82" s="876"/>
      <c r="OXC82" s="876"/>
      <c r="OXD82" s="876"/>
      <c r="OXE82" s="876"/>
      <c r="OXF82" s="876"/>
      <c r="OXG82" s="876"/>
      <c r="OXH82" s="876"/>
      <c r="OXI82" s="876"/>
      <c r="OXJ82" s="876"/>
      <c r="OXK82" s="876"/>
      <c r="OXL82" s="876"/>
      <c r="OXM82" s="876"/>
      <c r="OXN82" s="876"/>
      <c r="OXO82" s="876"/>
      <c r="OXP82" s="876"/>
      <c r="OXQ82" s="876"/>
      <c r="OXR82" s="876"/>
      <c r="OXS82" s="876"/>
      <c r="OXT82" s="876"/>
      <c r="OXU82" s="876"/>
      <c r="OXV82" s="876"/>
      <c r="OXW82" s="876"/>
      <c r="OXX82" s="876"/>
      <c r="OXY82" s="876"/>
      <c r="OXZ82" s="876"/>
      <c r="OYA82" s="876"/>
      <c r="OYB82" s="876"/>
      <c r="OYC82" s="876"/>
      <c r="OYD82" s="876"/>
      <c r="OYE82" s="876"/>
      <c r="OYF82" s="876"/>
      <c r="OYG82" s="876"/>
      <c r="OYH82" s="876"/>
      <c r="OYI82" s="876"/>
      <c r="OYJ82" s="876"/>
      <c r="OYK82" s="876"/>
      <c r="OYL82" s="876"/>
      <c r="OYM82" s="876"/>
      <c r="OYN82" s="876"/>
      <c r="OYO82" s="876"/>
      <c r="OYP82" s="876"/>
      <c r="OYQ82" s="876"/>
      <c r="OYR82" s="876"/>
      <c r="OYS82" s="876"/>
      <c r="OYT82" s="876"/>
      <c r="OYU82" s="876"/>
      <c r="OYV82" s="876"/>
      <c r="OYW82" s="876"/>
      <c r="OYX82" s="876"/>
      <c r="OYY82" s="876"/>
      <c r="OYZ82" s="876"/>
      <c r="OZA82" s="876"/>
      <c r="OZB82" s="876"/>
      <c r="OZC82" s="876"/>
      <c r="OZD82" s="876"/>
      <c r="OZE82" s="876"/>
      <c r="OZF82" s="876"/>
      <c r="OZG82" s="876"/>
      <c r="OZH82" s="876"/>
      <c r="OZI82" s="876"/>
      <c r="OZJ82" s="876"/>
      <c r="OZK82" s="876"/>
      <c r="OZL82" s="876"/>
      <c r="OZM82" s="876"/>
      <c r="OZN82" s="876"/>
      <c r="OZO82" s="876"/>
      <c r="OZP82" s="876"/>
      <c r="OZQ82" s="876"/>
      <c r="OZR82" s="876"/>
      <c r="OZS82" s="876"/>
      <c r="OZT82" s="876"/>
      <c r="OZU82" s="876"/>
      <c r="OZV82" s="876"/>
      <c r="OZW82" s="876"/>
      <c r="OZX82" s="876"/>
      <c r="OZY82" s="876"/>
      <c r="OZZ82" s="876"/>
      <c r="PAA82" s="876"/>
      <c r="PAB82" s="876"/>
      <c r="PAC82" s="876"/>
      <c r="PAD82" s="876"/>
      <c r="PAE82" s="876"/>
      <c r="PAF82" s="876"/>
      <c r="PAG82" s="876"/>
      <c r="PAH82" s="876"/>
      <c r="PAI82" s="876"/>
      <c r="PAJ82" s="876"/>
      <c r="PAK82" s="876"/>
      <c r="PAL82" s="876"/>
      <c r="PAM82" s="876"/>
      <c r="PAN82" s="876"/>
      <c r="PAO82" s="876"/>
      <c r="PAP82" s="876"/>
      <c r="PAQ82" s="876"/>
      <c r="PAR82" s="876"/>
      <c r="PAS82" s="876"/>
      <c r="PAT82" s="876"/>
      <c r="PAU82" s="876"/>
      <c r="PAV82" s="876"/>
      <c r="PAW82" s="876"/>
      <c r="PAX82" s="876"/>
      <c r="PAY82" s="876"/>
      <c r="PAZ82" s="876"/>
      <c r="PBA82" s="876"/>
      <c r="PBB82" s="876"/>
      <c r="PBC82" s="876"/>
      <c r="PBD82" s="876"/>
      <c r="PBE82" s="876"/>
      <c r="PBF82" s="876"/>
      <c r="PBG82" s="876"/>
      <c r="PBH82" s="876"/>
      <c r="PBI82" s="876"/>
      <c r="PBJ82" s="876"/>
      <c r="PBK82" s="876"/>
      <c r="PBL82" s="876"/>
      <c r="PBM82" s="876"/>
      <c r="PBN82" s="876"/>
      <c r="PBO82" s="876"/>
      <c r="PBP82" s="876"/>
      <c r="PBQ82" s="876"/>
      <c r="PBR82" s="876"/>
      <c r="PBS82" s="876"/>
      <c r="PBT82" s="876"/>
      <c r="PBU82" s="876"/>
      <c r="PBV82" s="876"/>
      <c r="PBW82" s="876"/>
      <c r="PBX82" s="876"/>
      <c r="PBY82" s="876"/>
      <c r="PBZ82" s="876"/>
      <c r="PCA82" s="876"/>
      <c r="PCB82" s="876"/>
      <c r="PCC82" s="876"/>
      <c r="PCD82" s="876"/>
      <c r="PCE82" s="876"/>
      <c r="PCF82" s="876"/>
      <c r="PCG82" s="876"/>
      <c r="PCH82" s="876"/>
      <c r="PCI82" s="876"/>
      <c r="PCJ82" s="876"/>
      <c r="PCK82" s="876"/>
      <c r="PCL82" s="876"/>
      <c r="PCM82" s="876"/>
      <c r="PCN82" s="876"/>
      <c r="PCO82" s="876"/>
      <c r="PCP82" s="876"/>
      <c r="PCQ82" s="876"/>
      <c r="PCR82" s="876"/>
      <c r="PCS82" s="876"/>
      <c r="PCT82" s="876"/>
      <c r="PCU82" s="876"/>
      <c r="PCV82" s="876"/>
      <c r="PCW82" s="876"/>
      <c r="PCX82" s="876"/>
      <c r="PCY82" s="876"/>
      <c r="PCZ82" s="876"/>
      <c r="PDA82" s="876"/>
      <c r="PDB82" s="876"/>
      <c r="PDC82" s="876"/>
      <c r="PDD82" s="876"/>
      <c r="PDE82" s="876"/>
      <c r="PDF82" s="876"/>
      <c r="PDG82" s="876"/>
      <c r="PDH82" s="876"/>
      <c r="PDI82" s="876"/>
      <c r="PDJ82" s="876"/>
      <c r="PDK82" s="876"/>
      <c r="PDL82" s="876"/>
      <c r="PDM82" s="876"/>
      <c r="PDN82" s="876"/>
      <c r="PDO82" s="876"/>
      <c r="PDP82" s="876"/>
      <c r="PDQ82" s="876"/>
      <c r="PDR82" s="876"/>
      <c r="PDS82" s="876"/>
      <c r="PDT82" s="876"/>
      <c r="PDU82" s="876"/>
      <c r="PDV82" s="876"/>
      <c r="PDW82" s="876"/>
      <c r="PDX82" s="876"/>
      <c r="PDY82" s="876"/>
      <c r="PDZ82" s="876"/>
      <c r="PEA82" s="876"/>
      <c r="PEB82" s="876"/>
      <c r="PEC82" s="876"/>
      <c r="PED82" s="876"/>
      <c r="PEE82" s="876"/>
      <c r="PEF82" s="876"/>
      <c r="PEG82" s="876"/>
      <c r="PEH82" s="876"/>
      <c r="PEI82" s="876"/>
      <c r="PEJ82" s="876"/>
      <c r="PEK82" s="876"/>
      <c r="PEL82" s="876"/>
      <c r="PEM82" s="876"/>
      <c r="PEN82" s="876"/>
      <c r="PEO82" s="876"/>
      <c r="PEP82" s="876"/>
      <c r="PEQ82" s="876"/>
      <c r="PER82" s="876"/>
      <c r="PES82" s="876"/>
      <c r="PET82" s="876"/>
      <c r="PEU82" s="876"/>
      <c r="PEV82" s="876"/>
      <c r="PEW82" s="876"/>
      <c r="PEX82" s="876"/>
      <c r="PEY82" s="876"/>
      <c r="PEZ82" s="876"/>
      <c r="PFA82" s="876"/>
      <c r="PFB82" s="876"/>
      <c r="PFC82" s="876"/>
      <c r="PFD82" s="876"/>
      <c r="PFE82" s="876"/>
      <c r="PFF82" s="876"/>
      <c r="PFG82" s="876"/>
      <c r="PFH82" s="876"/>
      <c r="PFI82" s="876"/>
      <c r="PFJ82" s="876"/>
      <c r="PFK82" s="876"/>
      <c r="PFL82" s="876"/>
      <c r="PFM82" s="876"/>
      <c r="PFN82" s="876"/>
      <c r="PFO82" s="876"/>
      <c r="PFP82" s="876"/>
      <c r="PFQ82" s="876"/>
      <c r="PFR82" s="876"/>
      <c r="PFS82" s="876"/>
      <c r="PFT82" s="876"/>
      <c r="PFU82" s="876"/>
      <c r="PFV82" s="876"/>
      <c r="PFW82" s="876"/>
      <c r="PFX82" s="876"/>
      <c r="PFY82" s="876"/>
      <c r="PFZ82" s="876"/>
      <c r="PGA82" s="876"/>
      <c r="PGB82" s="876"/>
      <c r="PGC82" s="876"/>
      <c r="PGD82" s="876"/>
      <c r="PGE82" s="876"/>
      <c r="PGF82" s="876"/>
      <c r="PGG82" s="876"/>
      <c r="PGH82" s="876"/>
      <c r="PGI82" s="876"/>
      <c r="PGJ82" s="876"/>
      <c r="PGK82" s="876"/>
      <c r="PGL82" s="876"/>
      <c r="PGM82" s="876"/>
      <c r="PGN82" s="876"/>
      <c r="PGO82" s="876"/>
      <c r="PGP82" s="876"/>
      <c r="PGQ82" s="876"/>
      <c r="PGR82" s="876"/>
      <c r="PGS82" s="876"/>
      <c r="PGT82" s="876"/>
      <c r="PGU82" s="876"/>
      <c r="PGV82" s="876"/>
      <c r="PGW82" s="876"/>
      <c r="PGX82" s="876"/>
      <c r="PGY82" s="876"/>
      <c r="PGZ82" s="876"/>
      <c r="PHA82" s="876"/>
      <c r="PHB82" s="876"/>
      <c r="PHC82" s="876"/>
      <c r="PHD82" s="876"/>
      <c r="PHE82" s="876"/>
      <c r="PHF82" s="876"/>
      <c r="PHG82" s="876"/>
      <c r="PHH82" s="876"/>
      <c r="PHI82" s="876"/>
      <c r="PHJ82" s="876"/>
      <c r="PHK82" s="876"/>
      <c r="PHL82" s="876"/>
      <c r="PHM82" s="876"/>
      <c r="PHN82" s="876"/>
      <c r="PHO82" s="876"/>
      <c r="PHP82" s="876"/>
      <c r="PHQ82" s="876"/>
      <c r="PHR82" s="876"/>
      <c r="PHS82" s="876"/>
      <c r="PHT82" s="876"/>
      <c r="PHU82" s="876"/>
      <c r="PHV82" s="876"/>
      <c r="PHW82" s="876"/>
      <c r="PHX82" s="876"/>
      <c r="PHY82" s="876"/>
      <c r="PHZ82" s="876"/>
      <c r="PIA82" s="876"/>
      <c r="PIB82" s="876"/>
      <c r="PIC82" s="876"/>
      <c r="PID82" s="876"/>
      <c r="PIE82" s="876"/>
      <c r="PIF82" s="876"/>
      <c r="PIG82" s="876"/>
      <c r="PIH82" s="876"/>
      <c r="PII82" s="876"/>
      <c r="PIJ82" s="876"/>
      <c r="PIK82" s="876"/>
      <c r="PIL82" s="876"/>
      <c r="PIM82" s="876"/>
      <c r="PIN82" s="876"/>
      <c r="PIO82" s="876"/>
      <c r="PIP82" s="876"/>
      <c r="PIQ82" s="876"/>
      <c r="PIR82" s="876"/>
      <c r="PIS82" s="876"/>
      <c r="PIT82" s="876"/>
      <c r="PIU82" s="876"/>
      <c r="PIV82" s="876"/>
      <c r="PIW82" s="876"/>
      <c r="PIX82" s="876"/>
      <c r="PIY82" s="876"/>
      <c r="PIZ82" s="876"/>
      <c r="PJA82" s="876"/>
      <c r="PJB82" s="876"/>
      <c r="PJC82" s="876"/>
      <c r="PJD82" s="876"/>
      <c r="PJE82" s="876"/>
      <c r="PJF82" s="876"/>
      <c r="PJG82" s="876"/>
      <c r="PJH82" s="876"/>
      <c r="PJI82" s="876"/>
      <c r="PJJ82" s="876"/>
      <c r="PJK82" s="876"/>
      <c r="PJL82" s="876"/>
      <c r="PJM82" s="876"/>
      <c r="PJN82" s="876"/>
      <c r="PJO82" s="876"/>
      <c r="PJP82" s="876"/>
      <c r="PJQ82" s="876"/>
      <c r="PJR82" s="876"/>
      <c r="PJS82" s="876"/>
      <c r="PJT82" s="876"/>
      <c r="PJU82" s="876"/>
      <c r="PJV82" s="876"/>
      <c r="PJW82" s="876"/>
      <c r="PJX82" s="876"/>
      <c r="PJY82" s="876"/>
      <c r="PJZ82" s="876"/>
      <c r="PKA82" s="876"/>
      <c r="PKB82" s="876"/>
      <c r="PKC82" s="876"/>
      <c r="PKD82" s="876"/>
      <c r="PKE82" s="876"/>
      <c r="PKF82" s="876"/>
      <c r="PKG82" s="876"/>
      <c r="PKH82" s="876"/>
      <c r="PKI82" s="876"/>
      <c r="PKJ82" s="876"/>
      <c r="PKK82" s="876"/>
      <c r="PKL82" s="876"/>
      <c r="PKM82" s="876"/>
      <c r="PKN82" s="876"/>
      <c r="PKO82" s="876"/>
      <c r="PKP82" s="876"/>
      <c r="PKQ82" s="876"/>
      <c r="PKR82" s="876"/>
      <c r="PKS82" s="876"/>
      <c r="PKT82" s="876"/>
      <c r="PKU82" s="876"/>
      <c r="PKV82" s="876"/>
      <c r="PKW82" s="876"/>
      <c r="PKX82" s="876"/>
      <c r="PKY82" s="876"/>
      <c r="PKZ82" s="876"/>
      <c r="PLA82" s="876"/>
      <c r="PLB82" s="876"/>
      <c r="PLC82" s="876"/>
      <c r="PLD82" s="876"/>
      <c r="PLE82" s="876"/>
      <c r="PLF82" s="876"/>
      <c r="PLG82" s="876"/>
      <c r="PLH82" s="876"/>
      <c r="PLI82" s="876"/>
      <c r="PLJ82" s="876"/>
      <c r="PLK82" s="876"/>
      <c r="PLL82" s="876"/>
      <c r="PLM82" s="876"/>
      <c r="PLN82" s="876"/>
      <c r="PLO82" s="876"/>
      <c r="PLP82" s="876"/>
      <c r="PLQ82" s="876"/>
      <c r="PLR82" s="876"/>
      <c r="PLS82" s="876"/>
      <c r="PLT82" s="876"/>
      <c r="PLU82" s="876"/>
      <c r="PLV82" s="876"/>
      <c r="PLW82" s="876"/>
      <c r="PLX82" s="876"/>
      <c r="PLY82" s="876"/>
      <c r="PLZ82" s="876"/>
      <c r="PMA82" s="876"/>
      <c r="PMB82" s="876"/>
      <c r="PMC82" s="876"/>
      <c r="PMD82" s="876"/>
      <c r="PME82" s="876"/>
      <c r="PMF82" s="876"/>
      <c r="PMG82" s="876"/>
      <c r="PMH82" s="876"/>
      <c r="PMI82" s="876"/>
      <c r="PMJ82" s="876"/>
      <c r="PMK82" s="876"/>
      <c r="PML82" s="876"/>
      <c r="PMM82" s="876"/>
      <c r="PMN82" s="876"/>
      <c r="PMO82" s="876"/>
      <c r="PMP82" s="876"/>
      <c r="PMQ82" s="876"/>
      <c r="PMR82" s="876"/>
      <c r="PMS82" s="876"/>
      <c r="PMT82" s="876"/>
      <c r="PMU82" s="876"/>
      <c r="PMV82" s="876"/>
      <c r="PMW82" s="876"/>
      <c r="PMX82" s="876"/>
      <c r="PMY82" s="876"/>
      <c r="PMZ82" s="876"/>
      <c r="PNA82" s="876"/>
      <c r="PNB82" s="876"/>
      <c r="PNC82" s="876"/>
      <c r="PND82" s="876"/>
      <c r="PNE82" s="876"/>
      <c r="PNF82" s="876"/>
      <c r="PNG82" s="876"/>
      <c r="PNH82" s="876"/>
      <c r="PNI82" s="876"/>
      <c r="PNJ82" s="876"/>
      <c r="PNK82" s="876"/>
      <c r="PNL82" s="876"/>
      <c r="PNM82" s="876"/>
      <c r="PNN82" s="876"/>
      <c r="PNO82" s="876"/>
      <c r="PNP82" s="876"/>
      <c r="PNQ82" s="876"/>
      <c r="PNR82" s="876"/>
      <c r="PNS82" s="876"/>
      <c r="PNT82" s="876"/>
      <c r="PNU82" s="876"/>
      <c r="PNV82" s="876"/>
      <c r="PNW82" s="876"/>
      <c r="PNX82" s="876"/>
      <c r="PNY82" s="876"/>
      <c r="PNZ82" s="876"/>
      <c r="POA82" s="876"/>
      <c r="POB82" s="876"/>
      <c r="POC82" s="876"/>
      <c r="POD82" s="876"/>
      <c r="POE82" s="876"/>
      <c r="POF82" s="876"/>
      <c r="POG82" s="876"/>
      <c r="POH82" s="876"/>
      <c r="POI82" s="876"/>
      <c r="POJ82" s="876"/>
      <c r="POK82" s="876"/>
      <c r="POL82" s="876"/>
      <c r="POM82" s="876"/>
      <c r="PON82" s="876"/>
      <c r="POO82" s="876"/>
      <c r="POP82" s="876"/>
      <c r="POQ82" s="876"/>
      <c r="POR82" s="876"/>
      <c r="POS82" s="876"/>
      <c r="POT82" s="876"/>
      <c r="POU82" s="876"/>
      <c r="POV82" s="876"/>
      <c r="POW82" s="876"/>
      <c r="POX82" s="876"/>
      <c r="POY82" s="876"/>
      <c r="POZ82" s="876"/>
      <c r="PPA82" s="876"/>
      <c r="PPB82" s="876"/>
      <c r="PPC82" s="876"/>
      <c r="PPD82" s="876"/>
      <c r="PPE82" s="876"/>
      <c r="PPF82" s="876"/>
      <c r="PPG82" s="876"/>
      <c r="PPH82" s="876"/>
      <c r="PPI82" s="876"/>
      <c r="PPJ82" s="876"/>
      <c r="PPK82" s="876"/>
      <c r="PPL82" s="876"/>
      <c r="PPM82" s="876"/>
      <c r="PPN82" s="876"/>
      <c r="PPO82" s="876"/>
      <c r="PPP82" s="876"/>
      <c r="PPQ82" s="876"/>
      <c r="PPR82" s="876"/>
      <c r="PPS82" s="876"/>
      <c r="PPT82" s="876"/>
      <c r="PPU82" s="876"/>
      <c r="PPV82" s="876"/>
      <c r="PPW82" s="876"/>
      <c r="PPX82" s="876"/>
      <c r="PPY82" s="876"/>
      <c r="PPZ82" s="876"/>
      <c r="PQA82" s="876"/>
      <c r="PQB82" s="876"/>
      <c r="PQC82" s="876"/>
      <c r="PQD82" s="876"/>
      <c r="PQE82" s="876"/>
      <c r="PQF82" s="876"/>
      <c r="PQG82" s="876"/>
      <c r="PQH82" s="876"/>
      <c r="PQI82" s="876"/>
      <c r="PQJ82" s="876"/>
      <c r="PQK82" s="876"/>
      <c r="PQL82" s="876"/>
      <c r="PQM82" s="876"/>
      <c r="PQN82" s="876"/>
      <c r="PQO82" s="876"/>
      <c r="PQP82" s="876"/>
      <c r="PQQ82" s="876"/>
      <c r="PQR82" s="876"/>
      <c r="PQS82" s="876"/>
      <c r="PQT82" s="876"/>
      <c r="PQU82" s="876"/>
      <c r="PQV82" s="876"/>
      <c r="PQW82" s="876"/>
      <c r="PQX82" s="876"/>
      <c r="PQY82" s="876"/>
      <c r="PQZ82" s="876"/>
      <c r="PRA82" s="876"/>
      <c r="PRB82" s="876"/>
      <c r="PRC82" s="876"/>
      <c r="PRD82" s="876"/>
      <c r="PRE82" s="876"/>
      <c r="PRF82" s="876"/>
      <c r="PRG82" s="876"/>
      <c r="PRH82" s="876"/>
      <c r="PRI82" s="876"/>
      <c r="PRJ82" s="876"/>
      <c r="PRK82" s="876"/>
      <c r="PRL82" s="876"/>
      <c r="PRM82" s="876"/>
      <c r="PRN82" s="876"/>
      <c r="PRO82" s="876"/>
      <c r="PRP82" s="876"/>
      <c r="PRQ82" s="876"/>
      <c r="PRR82" s="876"/>
      <c r="PRS82" s="876"/>
      <c r="PRT82" s="876"/>
      <c r="PRU82" s="876"/>
      <c r="PRV82" s="876"/>
      <c r="PRW82" s="876"/>
      <c r="PRX82" s="876"/>
      <c r="PRY82" s="876"/>
      <c r="PRZ82" s="876"/>
      <c r="PSA82" s="876"/>
      <c r="PSB82" s="876"/>
      <c r="PSC82" s="876"/>
      <c r="PSD82" s="876"/>
      <c r="PSE82" s="876"/>
      <c r="PSF82" s="876"/>
      <c r="PSG82" s="876"/>
      <c r="PSH82" s="876"/>
      <c r="PSI82" s="876"/>
      <c r="PSJ82" s="876"/>
      <c r="PSK82" s="876"/>
      <c r="PSL82" s="876"/>
      <c r="PSM82" s="876"/>
      <c r="PSN82" s="876"/>
      <c r="PSO82" s="876"/>
      <c r="PSP82" s="876"/>
      <c r="PSQ82" s="876"/>
      <c r="PSR82" s="876"/>
      <c r="PSS82" s="876"/>
      <c r="PST82" s="876"/>
      <c r="PSU82" s="876"/>
      <c r="PSV82" s="876"/>
      <c r="PSW82" s="876"/>
      <c r="PSX82" s="876"/>
      <c r="PSY82" s="876"/>
      <c r="PSZ82" s="876"/>
      <c r="PTA82" s="876"/>
      <c r="PTB82" s="876"/>
      <c r="PTC82" s="876"/>
      <c r="PTD82" s="876"/>
      <c r="PTE82" s="876"/>
      <c r="PTF82" s="876"/>
      <c r="PTG82" s="876"/>
      <c r="PTH82" s="876"/>
      <c r="PTI82" s="876"/>
      <c r="PTJ82" s="876"/>
      <c r="PTK82" s="876"/>
      <c r="PTL82" s="876"/>
      <c r="PTM82" s="876"/>
      <c r="PTN82" s="876"/>
      <c r="PTO82" s="876"/>
      <c r="PTP82" s="876"/>
      <c r="PTQ82" s="876"/>
      <c r="PTR82" s="876"/>
      <c r="PTS82" s="876"/>
      <c r="PTT82" s="876"/>
      <c r="PTU82" s="876"/>
      <c r="PTV82" s="876"/>
      <c r="PTW82" s="876"/>
      <c r="PTX82" s="876"/>
      <c r="PTY82" s="876"/>
      <c r="PTZ82" s="876"/>
      <c r="PUA82" s="876"/>
      <c r="PUB82" s="876"/>
      <c r="PUC82" s="876"/>
      <c r="PUD82" s="876"/>
      <c r="PUE82" s="876"/>
      <c r="PUF82" s="876"/>
      <c r="PUG82" s="876"/>
      <c r="PUH82" s="876"/>
      <c r="PUI82" s="876"/>
      <c r="PUJ82" s="876"/>
      <c r="PUK82" s="876"/>
      <c r="PUL82" s="876"/>
      <c r="PUM82" s="876"/>
      <c r="PUN82" s="876"/>
      <c r="PUO82" s="876"/>
      <c r="PUP82" s="876"/>
      <c r="PUQ82" s="876"/>
      <c r="PUR82" s="876"/>
      <c r="PUS82" s="876"/>
      <c r="PUT82" s="876"/>
      <c r="PUU82" s="876"/>
      <c r="PUV82" s="876"/>
      <c r="PUW82" s="876"/>
      <c r="PUX82" s="876"/>
      <c r="PUY82" s="876"/>
      <c r="PUZ82" s="876"/>
      <c r="PVA82" s="876"/>
      <c r="PVB82" s="876"/>
      <c r="PVC82" s="876"/>
      <c r="PVD82" s="876"/>
      <c r="PVE82" s="876"/>
      <c r="PVF82" s="876"/>
      <c r="PVG82" s="876"/>
      <c r="PVH82" s="876"/>
      <c r="PVI82" s="876"/>
      <c r="PVJ82" s="876"/>
      <c r="PVK82" s="876"/>
      <c r="PVL82" s="876"/>
      <c r="PVM82" s="876"/>
      <c r="PVN82" s="876"/>
      <c r="PVO82" s="876"/>
      <c r="PVP82" s="876"/>
      <c r="PVQ82" s="876"/>
      <c r="PVR82" s="876"/>
      <c r="PVS82" s="876"/>
      <c r="PVT82" s="876"/>
      <c r="PVU82" s="876"/>
      <c r="PVV82" s="876"/>
      <c r="PVW82" s="876"/>
      <c r="PVX82" s="876"/>
      <c r="PVY82" s="876"/>
      <c r="PVZ82" s="876"/>
      <c r="PWA82" s="876"/>
      <c r="PWB82" s="876"/>
      <c r="PWC82" s="876"/>
      <c r="PWD82" s="876"/>
      <c r="PWE82" s="876"/>
      <c r="PWF82" s="876"/>
      <c r="PWG82" s="876"/>
      <c r="PWH82" s="876"/>
      <c r="PWI82" s="876"/>
      <c r="PWJ82" s="876"/>
      <c r="PWK82" s="876"/>
      <c r="PWL82" s="876"/>
      <c r="PWM82" s="876"/>
      <c r="PWN82" s="876"/>
      <c r="PWO82" s="876"/>
      <c r="PWP82" s="876"/>
      <c r="PWQ82" s="876"/>
      <c r="PWR82" s="876"/>
      <c r="PWS82" s="876"/>
      <c r="PWT82" s="876"/>
      <c r="PWU82" s="876"/>
      <c r="PWV82" s="876"/>
      <c r="PWW82" s="876"/>
      <c r="PWX82" s="876"/>
      <c r="PWY82" s="876"/>
      <c r="PWZ82" s="876"/>
      <c r="PXA82" s="876"/>
      <c r="PXB82" s="876"/>
      <c r="PXC82" s="876"/>
      <c r="PXD82" s="876"/>
      <c r="PXE82" s="876"/>
      <c r="PXF82" s="876"/>
      <c r="PXG82" s="876"/>
      <c r="PXH82" s="876"/>
      <c r="PXI82" s="876"/>
      <c r="PXJ82" s="876"/>
      <c r="PXK82" s="876"/>
      <c r="PXL82" s="876"/>
      <c r="PXM82" s="876"/>
      <c r="PXN82" s="876"/>
      <c r="PXO82" s="876"/>
      <c r="PXP82" s="876"/>
      <c r="PXQ82" s="876"/>
      <c r="PXR82" s="876"/>
      <c r="PXS82" s="876"/>
      <c r="PXT82" s="876"/>
      <c r="PXU82" s="876"/>
      <c r="PXV82" s="876"/>
      <c r="PXW82" s="876"/>
      <c r="PXX82" s="876"/>
      <c r="PXY82" s="876"/>
      <c r="PXZ82" s="876"/>
      <c r="PYA82" s="876"/>
      <c r="PYB82" s="876"/>
      <c r="PYC82" s="876"/>
      <c r="PYD82" s="876"/>
      <c r="PYE82" s="876"/>
      <c r="PYF82" s="876"/>
      <c r="PYG82" s="876"/>
      <c r="PYH82" s="876"/>
      <c r="PYI82" s="876"/>
      <c r="PYJ82" s="876"/>
      <c r="PYK82" s="876"/>
      <c r="PYL82" s="876"/>
      <c r="PYM82" s="876"/>
      <c r="PYN82" s="876"/>
      <c r="PYO82" s="876"/>
      <c r="PYP82" s="876"/>
      <c r="PYQ82" s="876"/>
      <c r="PYR82" s="876"/>
      <c r="PYS82" s="876"/>
      <c r="PYT82" s="876"/>
      <c r="PYU82" s="876"/>
      <c r="PYV82" s="876"/>
      <c r="PYW82" s="876"/>
      <c r="PYX82" s="876"/>
      <c r="PYY82" s="876"/>
      <c r="PYZ82" s="876"/>
      <c r="PZA82" s="876"/>
      <c r="PZB82" s="876"/>
      <c r="PZC82" s="876"/>
      <c r="PZD82" s="876"/>
      <c r="PZE82" s="876"/>
      <c r="PZF82" s="876"/>
      <c r="PZG82" s="876"/>
      <c r="PZH82" s="876"/>
      <c r="PZI82" s="876"/>
      <c r="PZJ82" s="876"/>
      <c r="PZK82" s="876"/>
      <c r="PZL82" s="876"/>
      <c r="PZM82" s="876"/>
      <c r="PZN82" s="876"/>
      <c r="PZO82" s="876"/>
      <c r="PZP82" s="876"/>
      <c r="PZQ82" s="876"/>
      <c r="PZR82" s="876"/>
      <c r="PZS82" s="876"/>
      <c r="PZT82" s="876"/>
      <c r="PZU82" s="876"/>
      <c r="PZV82" s="876"/>
      <c r="PZW82" s="876"/>
      <c r="PZX82" s="876"/>
      <c r="PZY82" s="876"/>
      <c r="PZZ82" s="876"/>
      <c r="QAA82" s="876"/>
      <c r="QAB82" s="876"/>
      <c r="QAC82" s="876"/>
      <c r="QAD82" s="876"/>
      <c r="QAE82" s="876"/>
      <c r="QAF82" s="876"/>
      <c r="QAG82" s="876"/>
      <c r="QAH82" s="876"/>
      <c r="QAI82" s="876"/>
      <c r="QAJ82" s="876"/>
      <c r="QAK82" s="876"/>
      <c r="QAL82" s="876"/>
      <c r="QAM82" s="876"/>
      <c r="QAN82" s="876"/>
      <c r="QAO82" s="876"/>
      <c r="QAP82" s="876"/>
      <c r="QAQ82" s="876"/>
      <c r="QAR82" s="876"/>
      <c r="QAS82" s="876"/>
      <c r="QAT82" s="876"/>
      <c r="QAU82" s="876"/>
      <c r="QAV82" s="876"/>
      <c r="QAW82" s="876"/>
      <c r="QAX82" s="876"/>
      <c r="QAY82" s="876"/>
      <c r="QAZ82" s="876"/>
      <c r="QBA82" s="876"/>
      <c r="QBB82" s="876"/>
      <c r="QBC82" s="876"/>
      <c r="QBD82" s="876"/>
      <c r="QBE82" s="876"/>
      <c r="QBF82" s="876"/>
      <c r="QBG82" s="876"/>
      <c r="QBH82" s="876"/>
      <c r="QBI82" s="876"/>
      <c r="QBJ82" s="876"/>
      <c r="QBK82" s="876"/>
      <c r="QBL82" s="876"/>
      <c r="QBM82" s="876"/>
      <c r="QBN82" s="876"/>
      <c r="QBO82" s="876"/>
      <c r="QBP82" s="876"/>
      <c r="QBQ82" s="876"/>
      <c r="QBR82" s="876"/>
      <c r="QBS82" s="876"/>
      <c r="QBT82" s="876"/>
      <c r="QBU82" s="876"/>
      <c r="QBV82" s="876"/>
      <c r="QBW82" s="876"/>
      <c r="QBX82" s="876"/>
      <c r="QBY82" s="876"/>
      <c r="QBZ82" s="876"/>
      <c r="QCA82" s="876"/>
      <c r="QCB82" s="876"/>
      <c r="QCC82" s="876"/>
      <c r="QCD82" s="876"/>
      <c r="QCE82" s="876"/>
      <c r="QCF82" s="876"/>
      <c r="QCG82" s="876"/>
      <c r="QCH82" s="876"/>
      <c r="QCI82" s="876"/>
      <c r="QCJ82" s="876"/>
      <c r="QCK82" s="876"/>
      <c r="QCL82" s="876"/>
      <c r="QCM82" s="876"/>
      <c r="QCN82" s="876"/>
      <c r="QCO82" s="876"/>
      <c r="QCP82" s="876"/>
      <c r="QCQ82" s="876"/>
      <c r="QCR82" s="876"/>
      <c r="QCS82" s="876"/>
      <c r="QCT82" s="876"/>
      <c r="QCU82" s="876"/>
      <c r="QCV82" s="876"/>
      <c r="QCW82" s="876"/>
      <c r="QCX82" s="876"/>
      <c r="QCY82" s="876"/>
      <c r="QCZ82" s="876"/>
      <c r="QDA82" s="876"/>
      <c r="QDB82" s="876"/>
      <c r="QDC82" s="876"/>
      <c r="QDD82" s="876"/>
      <c r="QDE82" s="876"/>
      <c r="QDF82" s="876"/>
      <c r="QDG82" s="876"/>
      <c r="QDH82" s="876"/>
      <c r="QDI82" s="876"/>
      <c r="QDJ82" s="876"/>
      <c r="QDK82" s="876"/>
      <c r="QDL82" s="876"/>
      <c r="QDM82" s="876"/>
      <c r="QDN82" s="876"/>
      <c r="QDO82" s="876"/>
      <c r="QDP82" s="876"/>
      <c r="QDQ82" s="876"/>
      <c r="QDR82" s="876"/>
      <c r="QDS82" s="876"/>
      <c r="QDT82" s="876"/>
      <c r="QDU82" s="876"/>
      <c r="QDV82" s="876"/>
      <c r="QDW82" s="876"/>
      <c r="QDX82" s="876"/>
      <c r="QDY82" s="876"/>
      <c r="QDZ82" s="876"/>
      <c r="QEA82" s="876"/>
      <c r="QEB82" s="876"/>
      <c r="QEC82" s="876"/>
      <c r="QED82" s="876"/>
      <c r="QEE82" s="876"/>
      <c r="QEF82" s="876"/>
      <c r="QEG82" s="876"/>
      <c r="QEH82" s="876"/>
      <c r="QEI82" s="876"/>
      <c r="QEJ82" s="876"/>
      <c r="QEK82" s="876"/>
      <c r="QEL82" s="876"/>
      <c r="QEM82" s="876"/>
      <c r="QEN82" s="876"/>
      <c r="QEO82" s="876"/>
      <c r="QEP82" s="876"/>
      <c r="QEQ82" s="876"/>
      <c r="QER82" s="876"/>
      <c r="QES82" s="876"/>
      <c r="QET82" s="876"/>
      <c r="QEU82" s="876"/>
      <c r="QEV82" s="876"/>
      <c r="QEW82" s="876"/>
      <c r="QEX82" s="876"/>
      <c r="QEY82" s="876"/>
      <c r="QEZ82" s="876"/>
      <c r="QFA82" s="876"/>
      <c r="QFB82" s="876"/>
      <c r="QFC82" s="876"/>
      <c r="QFD82" s="876"/>
      <c r="QFE82" s="876"/>
      <c r="QFF82" s="876"/>
      <c r="QFG82" s="876"/>
      <c r="QFH82" s="876"/>
      <c r="QFI82" s="876"/>
      <c r="QFJ82" s="876"/>
      <c r="QFK82" s="876"/>
      <c r="QFL82" s="876"/>
      <c r="QFM82" s="876"/>
      <c r="QFN82" s="876"/>
      <c r="QFO82" s="876"/>
      <c r="QFP82" s="876"/>
      <c r="QFQ82" s="876"/>
      <c r="QFR82" s="876"/>
      <c r="QFS82" s="876"/>
      <c r="QFT82" s="876"/>
      <c r="QFU82" s="876"/>
      <c r="QFV82" s="876"/>
      <c r="QFW82" s="876"/>
      <c r="QFX82" s="876"/>
      <c r="QFY82" s="876"/>
      <c r="QFZ82" s="876"/>
      <c r="QGA82" s="876"/>
      <c r="QGB82" s="876"/>
      <c r="QGC82" s="876"/>
      <c r="QGD82" s="876"/>
      <c r="QGE82" s="876"/>
      <c r="QGF82" s="876"/>
      <c r="QGG82" s="876"/>
      <c r="QGH82" s="876"/>
      <c r="QGI82" s="876"/>
      <c r="QGJ82" s="876"/>
      <c r="QGK82" s="876"/>
      <c r="QGL82" s="876"/>
      <c r="QGM82" s="876"/>
      <c r="QGN82" s="876"/>
      <c r="QGO82" s="876"/>
      <c r="QGP82" s="876"/>
      <c r="QGQ82" s="876"/>
      <c r="QGR82" s="876"/>
      <c r="QGS82" s="876"/>
      <c r="QGT82" s="876"/>
      <c r="QGU82" s="876"/>
      <c r="QGV82" s="876"/>
      <c r="QGW82" s="876"/>
      <c r="QGX82" s="876"/>
      <c r="QGY82" s="876"/>
      <c r="QGZ82" s="876"/>
      <c r="QHA82" s="876"/>
      <c r="QHB82" s="876"/>
      <c r="QHC82" s="876"/>
      <c r="QHD82" s="876"/>
      <c r="QHE82" s="876"/>
      <c r="QHF82" s="876"/>
      <c r="QHG82" s="876"/>
      <c r="QHH82" s="876"/>
      <c r="QHI82" s="876"/>
      <c r="QHJ82" s="876"/>
      <c r="QHK82" s="876"/>
      <c r="QHL82" s="876"/>
      <c r="QHM82" s="876"/>
      <c r="QHN82" s="876"/>
      <c r="QHO82" s="876"/>
      <c r="QHP82" s="876"/>
      <c r="QHQ82" s="876"/>
      <c r="QHR82" s="876"/>
      <c r="QHS82" s="876"/>
      <c r="QHT82" s="876"/>
      <c r="QHU82" s="876"/>
      <c r="QHV82" s="876"/>
      <c r="QHW82" s="876"/>
      <c r="QHX82" s="876"/>
      <c r="QHY82" s="876"/>
      <c r="QHZ82" s="876"/>
      <c r="QIA82" s="876"/>
      <c r="QIB82" s="876"/>
      <c r="QIC82" s="876"/>
      <c r="QID82" s="876"/>
      <c r="QIE82" s="876"/>
      <c r="QIF82" s="876"/>
      <c r="QIG82" s="876"/>
      <c r="QIH82" s="876"/>
      <c r="QII82" s="876"/>
      <c r="QIJ82" s="876"/>
      <c r="QIK82" s="876"/>
      <c r="QIL82" s="876"/>
      <c r="QIM82" s="876"/>
      <c r="QIN82" s="876"/>
      <c r="QIO82" s="876"/>
      <c r="QIP82" s="876"/>
      <c r="QIQ82" s="876"/>
      <c r="QIR82" s="876"/>
      <c r="QIS82" s="876"/>
      <c r="QIT82" s="876"/>
      <c r="QIU82" s="876"/>
      <c r="QIV82" s="876"/>
      <c r="QIW82" s="876"/>
      <c r="QIX82" s="876"/>
      <c r="QIY82" s="876"/>
      <c r="QIZ82" s="876"/>
      <c r="QJA82" s="876"/>
      <c r="QJB82" s="876"/>
      <c r="QJC82" s="876"/>
      <c r="QJD82" s="876"/>
      <c r="QJE82" s="876"/>
      <c r="QJF82" s="876"/>
      <c r="QJG82" s="876"/>
      <c r="QJH82" s="876"/>
      <c r="QJI82" s="876"/>
      <c r="QJJ82" s="876"/>
      <c r="QJK82" s="876"/>
      <c r="QJL82" s="876"/>
      <c r="QJM82" s="876"/>
      <c r="QJN82" s="876"/>
      <c r="QJO82" s="876"/>
      <c r="QJP82" s="876"/>
      <c r="QJQ82" s="876"/>
      <c r="QJR82" s="876"/>
      <c r="QJS82" s="876"/>
      <c r="QJT82" s="876"/>
      <c r="QJU82" s="876"/>
      <c r="QJV82" s="876"/>
      <c r="QJW82" s="876"/>
      <c r="QJX82" s="876"/>
      <c r="QJY82" s="876"/>
      <c r="QJZ82" s="876"/>
      <c r="QKA82" s="876"/>
      <c r="QKB82" s="876"/>
      <c r="QKC82" s="876"/>
      <c r="QKD82" s="876"/>
      <c r="QKE82" s="876"/>
      <c r="QKF82" s="876"/>
      <c r="QKG82" s="876"/>
      <c r="QKH82" s="876"/>
      <c r="QKI82" s="876"/>
      <c r="QKJ82" s="876"/>
      <c r="QKK82" s="876"/>
      <c r="QKL82" s="876"/>
      <c r="QKM82" s="876"/>
      <c r="QKN82" s="876"/>
      <c r="QKO82" s="876"/>
      <c r="QKP82" s="876"/>
      <c r="QKQ82" s="876"/>
      <c r="QKR82" s="876"/>
      <c r="QKS82" s="876"/>
      <c r="QKT82" s="876"/>
      <c r="QKU82" s="876"/>
      <c r="QKV82" s="876"/>
      <c r="QKW82" s="876"/>
      <c r="QKX82" s="876"/>
      <c r="QKY82" s="876"/>
      <c r="QKZ82" s="876"/>
      <c r="QLA82" s="876"/>
      <c r="QLB82" s="876"/>
      <c r="QLC82" s="876"/>
      <c r="QLD82" s="876"/>
      <c r="QLE82" s="876"/>
      <c r="QLF82" s="876"/>
      <c r="QLG82" s="876"/>
      <c r="QLH82" s="876"/>
      <c r="QLI82" s="876"/>
      <c r="QLJ82" s="876"/>
      <c r="QLK82" s="876"/>
      <c r="QLL82" s="876"/>
      <c r="QLM82" s="876"/>
      <c r="QLN82" s="876"/>
      <c r="QLO82" s="876"/>
      <c r="QLP82" s="876"/>
      <c r="QLQ82" s="876"/>
      <c r="QLR82" s="876"/>
      <c r="QLS82" s="876"/>
      <c r="QLT82" s="876"/>
      <c r="QLU82" s="876"/>
      <c r="QLV82" s="876"/>
      <c r="QLW82" s="876"/>
      <c r="QLX82" s="876"/>
      <c r="QLY82" s="876"/>
      <c r="QLZ82" s="876"/>
      <c r="QMA82" s="876"/>
      <c r="QMB82" s="876"/>
      <c r="QMC82" s="876"/>
      <c r="QMD82" s="876"/>
      <c r="QME82" s="876"/>
      <c r="QMF82" s="876"/>
      <c r="QMG82" s="876"/>
      <c r="QMH82" s="876"/>
      <c r="QMI82" s="876"/>
      <c r="QMJ82" s="876"/>
      <c r="QMK82" s="876"/>
      <c r="QML82" s="876"/>
      <c r="QMM82" s="876"/>
      <c r="QMN82" s="876"/>
      <c r="QMO82" s="876"/>
      <c r="QMP82" s="876"/>
      <c r="QMQ82" s="876"/>
      <c r="QMR82" s="876"/>
      <c r="QMS82" s="876"/>
      <c r="QMT82" s="876"/>
      <c r="QMU82" s="876"/>
      <c r="QMV82" s="876"/>
      <c r="QMW82" s="876"/>
      <c r="QMX82" s="876"/>
      <c r="QMY82" s="876"/>
      <c r="QMZ82" s="876"/>
      <c r="QNA82" s="876"/>
      <c r="QNB82" s="876"/>
      <c r="QNC82" s="876"/>
      <c r="QND82" s="876"/>
      <c r="QNE82" s="876"/>
      <c r="QNF82" s="876"/>
      <c r="QNG82" s="876"/>
      <c r="QNH82" s="876"/>
      <c r="QNI82" s="876"/>
      <c r="QNJ82" s="876"/>
      <c r="QNK82" s="876"/>
      <c r="QNL82" s="876"/>
      <c r="QNM82" s="876"/>
      <c r="QNN82" s="876"/>
      <c r="QNO82" s="876"/>
      <c r="QNP82" s="876"/>
      <c r="QNQ82" s="876"/>
      <c r="QNR82" s="876"/>
      <c r="QNS82" s="876"/>
      <c r="QNT82" s="876"/>
      <c r="QNU82" s="876"/>
      <c r="QNV82" s="876"/>
      <c r="QNW82" s="876"/>
      <c r="QNX82" s="876"/>
      <c r="QNY82" s="876"/>
      <c r="QNZ82" s="876"/>
      <c r="QOA82" s="876"/>
      <c r="QOB82" s="876"/>
      <c r="QOC82" s="876"/>
      <c r="QOD82" s="876"/>
      <c r="QOE82" s="876"/>
      <c r="QOF82" s="876"/>
      <c r="QOG82" s="876"/>
      <c r="QOH82" s="876"/>
      <c r="QOI82" s="876"/>
      <c r="QOJ82" s="876"/>
      <c r="QOK82" s="876"/>
      <c r="QOL82" s="876"/>
      <c r="QOM82" s="876"/>
      <c r="QON82" s="876"/>
      <c r="QOO82" s="876"/>
      <c r="QOP82" s="876"/>
      <c r="QOQ82" s="876"/>
      <c r="QOR82" s="876"/>
      <c r="QOS82" s="876"/>
      <c r="QOT82" s="876"/>
      <c r="QOU82" s="876"/>
      <c r="QOV82" s="876"/>
      <c r="QOW82" s="876"/>
      <c r="QOX82" s="876"/>
      <c r="QOY82" s="876"/>
      <c r="QOZ82" s="876"/>
      <c r="QPA82" s="876"/>
      <c r="QPB82" s="876"/>
      <c r="QPC82" s="876"/>
      <c r="QPD82" s="876"/>
      <c r="QPE82" s="876"/>
      <c r="QPF82" s="876"/>
      <c r="QPG82" s="876"/>
      <c r="QPH82" s="876"/>
      <c r="QPI82" s="876"/>
      <c r="QPJ82" s="876"/>
      <c r="QPK82" s="876"/>
      <c r="QPL82" s="876"/>
      <c r="QPM82" s="876"/>
      <c r="QPN82" s="876"/>
      <c r="QPO82" s="876"/>
      <c r="QPP82" s="876"/>
      <c r="QPQ82" s="876"/>
      <c r="QPR82" s="876"/>
      <c r="QPS82" s="876"/>
      <c r="QPT82" s="876"/>
      <c r="QPU82" s="876"/>
      <c r="QPV82" s="876"/>
      <c r="QPW82" s="876"/>
      <c r="QPX82" s="876"/>
      <c r="QPY82" s="876"/>
      <c r="QPZ82" s="876"/>
      <c r="QQA82" s="876"/>
      <c r="QQB82" s="876"/>
      <c r="QQC82" s="876"/>
      <c r="QQD82" s="876"/>
      <c r="QQE82" s="876"/>
      <c r="QQF82" s="876"/>
      <c r="QQG82" s="876"/>
      <c r="QQH82" s="876"/>
      <c r="QQI82" s="876"/>
      <c r="QQJ82" s="876"/>
      <c r="QQK82" s="876"/>
      <c r="QQL82" s="876"/>
      <c r="QQM82" s="876"/>
      <c r="QQN82" s="876"/>
      <c r="QQO82" s="876"/>
      <c r="QQP82" s="876"/>
      <c r="QQQ82" s="876"/>
      <c r="QQR82" s="876"/>
      <c r="QQS82" s="876"/>
      <c r="QQT82" s="876"/>
      <c r="QQU82" s="876"/>
      <c r="QQV82" s="876"/>
      <c r="QQW82" s="876"/>
      <c r="QQX82" s="876"/>
      <c r="QQY82" s="876"/>
      <c r="QQZ82" s="876"/>
      <c r="QRA82" s="876"/>
      <c r="QRB82" s="876"/>
      <c r="QRC82" s="876"/>
      <c r="QRD82" s="876"/>
      <c r="QRE82" s="876"/>
      <c r="QRF82" s="876"/>
      <c r="QRG82" s="876"/>
      <c r="QRH82" s="876"/>
      <c r="QRI82" s="876"/>
      <c r="QRJ82" s="876"/>
      <c r="QRK82" s="876"/>
      <c r="QRL82" s="876"/>
      <c r="QRM82" s="876"/>
      <c r="QRN82" s="876"/>
      <c r="QRO82" s="876"/>
      <c r="QRP82" s="876"/>
      <c r="QRQ82" s="876"/>
      <c r="QRR82" s="876"/>
      <c r="QRS82" s="876"/>
      <c r="QRT82" s="876"/>
      <c r="QRU82" s="876"/>
      <c r="QRV82" s="876"/>
      <c r="QRW82" s="876"/>
      <c r="QRX82" s="876"/>
      <c r="QRY82" s="876"/>
      <c r="QRZ82" s="876"/>
      <c r="QSA82" s="876"/>
      <c r="QSB82" s="876"/>
      <c r="QSC82" s="876"/>
      <c r="QSD82" s="876"/>
      <c r="QSE82" s="876"/>
      <c r="QSF82" s="876"/>
      <c r="QSG82" s="876"/>
      <c r="QSH82" s="876"/>
      <c r="QSI82" s="876"/>
      <c r="QSJ82" s="876"/>
      <c r="QSK82" s="876"/>
      <c r="QSL82" s="876"/>
      <c r="QSM82" s="876"/>
      <c r="QSN82" s="876"/>
      <c r="QSO82" s="876"/>
      <c r="QSP82" s="876"/>
      <c r="QSQ82" s="876"/>
      <c r="QSR82" s="876"/>
      <c r="QSS82" s="876"/>
      <c r="QST82" s="876"/>
      <c r="QSU82" s="876"/>
      <c r="QSV82" s="876"/>
      <c r="QSW82" s="876"/>
      <c r="QSX82" s="876"/>
      <c r="QSY82" s="876"/>
      <c r="QSZ82" s="876"/>
      <c r="QTA82" s="876"/>
      <c r="QTB82" s="876"/>
      <c r="QTC82" s="876"/>
      <c r="QTD82" s="876"/>
      <c r="QTE82" s="876"/>
      <c r="QTF82" s="876"/>
      <c r="QTG82" s="876"/>
      <c r="QTH82" s="876"/>
      <c r="QTI82" s="876"/>
      <c r="QTJ82" s="876"/>
      <c r="QTK82" s="876"/>
      <c r="QTL82" s="876"/>
      <c r="QTM82" s="876"/>
      <c r="QTN82" s="876"/>
      <c r="QTO82" s="876"/>
      <c r="QTP82" s="876"/>
      <c r="QTQ82" s="876"/>
      <c r="QTR82" s="876"/>
      <c r="QTS82" s="876"/>
      <c r="QTT82" s="876"/>
      <c r="QTU82" s="876"/>
      <c r="QTV82" s="876"/>
      <c r="QTW82" s="876"/>
      <c r="QTX82" s="876"/>
      <c r="QTY82" s="876"/>
      <c r="QTZ82" s="876"/>
      <c r="QUA82" s="876"/>
      <c r="QUB82" s="876"/>
      <c r="QUC82" s="876"/>
      <c r="QUD82" s="876"/>
      <c r="QUE82" s="876"/>
      <c r="QUF82" s="876"/>
      <c r="QUG82" s="876"/>
      <c r="QUH82" s="876"/>
      <c r="QUI82" s="876"/>
      <c r="QUJ82" s="876"/>
      <c r="QUK82" s="876"/>
      <c r="QUL82" s="876"/>
      <c r="QUM82" s="876"/>
      <c r="QUN82" s="876"/>
      <c r="QUO82" s="876"/>
      <c r="QUP82" s="876"/>
      <c r="QUQ82" s="876"/>
      <c r="QUR82" s="876"/>
      <c r="QUS82" s="876"/>
      <c r="QUT82" s="876"/>
      <c r="QUU82" s="876"/>
      <c r="QUV82" s="876"/>
      <c r="QUW82" s="876"/>
      <c r="QUX82" s="876"/>
      <c r="QUY82" s="876"/>
      <c r="QUZ82" s="876"/>
      <c r="QVA82" s="876"/>
      <c r="QVB82" s="876"/>
      <c r="QVC82" s="876"/>
      <c r="QVD82" s="876"/>
      <c r="QVE82" s="876"/>
      <c r="QVF82" s="876"/>
      <c r="QVG82" s="876"/>
      <c r="QVH82" s="876"/>
      <c r="QVI82" s="876"/>
      <c r="QVJ82" s="876"/>
      <c r="QVK82" s="876"/>
      <c r="QVL82" s="876"/>
      <c r="QVM82" s="876"/>
      <c r="QVN82" s="876"/>
      <c r="QVO82" s="876"/>
      <c r="QVP82" s="876"/>
      <c r="QVQ82" s="876"/>
      <c r="QVR82" s="876"/>
      <c r="QVS82" s="876"/>
      <c r="QVT82" s="876"/>
      <c r="QVU82" s="876"/>
      <c r="QVV82" s="876"/>
      <c r="QVW82" s="876"/>
      <c r="QVX82" s="876"/>
      <c r="QVY82" s="876"/>
      <c r="QVZ82" s="876"/>
      <c r="QWA82" s="876"/>
      <c r="QWB82" s="876"/>
      <c r="QWC82" s="876"/>
      <c r="QWD82" s="876"/>
      <c r="QWE82" s="876"/>
      <c r="QWF82" s="876"/>
      <c r="QWG82" s="876"/>
      <c r="QWH82" s="876"/>
      <c r="QWI82" s="876"/>
      <c r="QWJ82" s="876"/>
      <c r="QWK82" s="876"/>
      <c r="QWL82" s="876"/>
      <c r="QWM82" s="876"/>
      <c r="QWN82" s="876"/>
      <c r="QWO82" s="876"/>
      <c r="QWP82" s="876"/>
      <c r="QWQ82" s="876"/>
      <c r="QWR82" s="876"/>
      <c r="QWS82" s="876"/>
      <c r="QWT82" s="876"/>
      <c r="QWU82" s="876"/>
      <c r="QWV82" s="876"/>
      <c r="QWW82" s="876"/>
      <c r="QWX82" s="876"/>
      <c r="QWY82" s="876"/>
      <c r="QWZ82" s="876"/>
      <c r="QXA82" s="876"/>
      <c r="QXB82" s="876"/>
      <c r="QXC82" s="876"/>
      <c r="QXD82" s="876"/>
      <c r="QXE82" s="876"/>
      <c r="QXF82" s="876"/>
      <c r="QXG82" s="876"/>
      <c r="QXH82" s="876"/>
      <c r="QXI82" s="876"/>
      <c r="QXJ82" s="876"/>
      <c r="QXK82" s="876"/>
      <c r="QXL82" s="876"/>
      <c r="QXM82" s="876"/>
      <c r="QXN82" s="876"/>
      <c r="QXO82" s="876"/>
      <c r="QXP82" s="876"/>
      <c r="QXQ82" s="876"/>
      <c r="QXR82" s="876"/>
      <c r="QXS82" s="876"/>
      <c r="QXT82" s="876"/>
      <c r="QXU82" s="876"/>
      <c r="QXV82" s="876"/>
      <c r="QXW82" s="876"/>
      <c r="QXX82" s="876"/>
      <c r="QXY82" s="876"/>
      <c r="QXZ82" s="876"/>
      <c r="QYA82" s="876"/>
      <c r="QYB82" s="876"/>
      <c r="QYC82" s="876"/>
      <c r="QYD82" s="876"/>
      <c r="QYE82" s="876"/>
      <c r="QYF82" s="876"/>
      <c r="QYG82" s="876"/>
      <c r="QYH82" s="876"/>
      <c r="QYI82" s="876"/>
      <c r="QYJ82" s="876"/>
      <c r="QYK82" s="876"/>
      <c r="QYL82" s="876"/>
      <c r="QYM82" s="876"/>
      <c r="QYN82" s="876"/>
      <c r="QYO82" s="876"/>
      <c r="QYP82" s="876"/>
      <c r="QYQ82" s="876"/>
      <c r="QYR82" s="876"/>
      <c r="QYS82" s="876"/>
      <c r="QYT82" s="876"/>
      <c r="QYU82" s="876"/>
      <c r="QYV82" s="876"/>
      <c r="QYW82" s="876"/>
      <c r="QYX82" s="876"/>
      <c r="QYY82" s="876"/>
      <c r="QYZ82" s="876"/>
      <c r="QZA82" s="876"/>
      <c r="QZB82" s="876"/>
      <c r="QZC82" s="876"/>
      <c r="QZD82" s="876"/>
      <c r="QZE82" s="876"/>
      <c r="QZF82" s="876"/>
      <c r="QZG82" s="876"/>
      <c r="QZH82" s="876"/>
      <c r="QZI82" s="876"/>
      <c r="QZJ82" s="876"/>
      <c r="QZK82" s="876"/>
      <c r="QZL82" s="876"/>
      <c r="QZM82" s="876"/>
      <c r="QZN82" s="876"/>
      <c r="QZO82" s="876"/>
      <c r="QZP82" s="876"/>
      <c r="QZQ82" s="876"/>
      <c r="QZR82" s="876"/>
      <c r="QZS82" s="876"/>
      <c r="QZT82" s="876"/>
      <c r="QZU82" s="876"/>
      <c r="QZV82" s="876"/>
      <c r="QZW82" s="876"/>
      <c r="QZX82" s="876"/>
      <c r="QZY82" s="876"/>
      <c r="QZZ82" s="876"/>
      <c r="RAA82" s="876"/>
      <c r="RAB82" s="876"/>
      <c r="RAC82" s="876"/>
      <c r="RAD82" s="876"/>
      <c r="RAE82" s="876"/>
      <c r="RAF82" s="876"/>
      <c r="RAG82" s="876"/>
      <c r="RAH82" s="876"/>
      <c r="RAI82" s="876"/>
      <c r="RAJ82" s="876"/>
      <c r="RAK82" s="876"/>
      <c r="RAL82" s="876"/>
      <c r="RAM82" s="876"/>
      <c r="RAN82" s="876"/>
      <c r="RAO82" s="876"/>
      <c r="RAP82" s="876"/>
      <c r="RAQ82" s="876"/>
      <c r="RAR82" s="876"/>
      <c r="RAS82" s="876"/>
      <c r="RAT82" s="876"/>
      <c r="RAU82" s="876"/>
      <c r="RAV82" s="876"/>
      <c r="RAW82" s="876"/>
      <c r="RAX82" s="876"/>
      <c r="RAY82" s="876"/>
      <c r="RAZ82" s="876"/>
      <c r="RBA82" s="876"/>
      <c r="RBB82" s="876"/>
      <c r="RBC82" s="876"/>
      <c r="RBD82" s="876"/>
      <c r="RBE82" s="876"/>
      <c r="RBF82" s="876"/>
      <c r="RBG82" s="876"/>
      <c r="RBH82" s="876"/>
      <c r="RBI82" s="876"/>
      <c r="RBJ82" s="876"/>
      <c r="RBK82" s="876"/>
      <c r="RBL82" s="876"/>
      <c r="RBM82" s="876"/>
      <c r="RBN82" s="876"/>
      <c r="RBO82" s="876"/>
      <c r="RBP82" s="876"/>
      <c r="RBQ82" s="876"/>
      <c r="RBR82" s="876"/>
      <c r="RBS82" s="876"/>
      <c r="RBT82" s="876"/>
      <c r="RBU82" s="876"/>
      <c r="RBV82" s="876"/>
      <c r="RBW82" s="876"/>
      <c r="RBX82" s="876"/>
      <c r="RBY82" s="876"/>
      <c r="RBZ82" s="876"/>
      <c r="RCA82" s="876"/>
      <c r="RCB82" s="876"/>
      <c r="RCC82" s="876"/>
      <c r="RCD82" s="876"/>
      <c r="RCE82" s="876"/>
      <c r="RCF82" s="876"/>
      <c r="RCG82" s="876"/>
      <c r="RCH82" s="876"/>
      <c r="RCI82" s="876"/>
      <c r="RCJ82" s="876"/>
      <c r="RCK82" s="876"/>
      <c r="RCL82" s="876"/>
      <c r="RCM82" s="876"/>
      <c r="RCN82" s="876"/>
      <c r="RCO82" s="876"/>
      <c r="RCP82" s="876"/>
      <c r="RCQ82" s="876"/>
      <c r="RCR82" s="876"/>
      <c r="RCS82" s="876"/>
      <c r="RCT82" s="876"/>
      <c r="RCU82" s="876"/>
      <c r="RCV82" s="876"/>
      <c r="RCW82" s="876"/>
      <c r="RCX82" s="876"/>
      <c r="RCY82" s="876"/>
      <c r="RCZ82" s="876"/>
      <c r="RDA82" s="876"/>
      <c r="RDB82" s="876"/>
      <c r="RDC82" s="876"/>
      <c r="RDD82" s="876"/>
      <c r="RDE82" s="876"/>
      <c r="RDF82" s="876"/>
      <c r="RDG82" s="876"/>
      <c r="RDH82" s="876"/>
      <c r="RDI82" s="876"/>
      <c r="RDJ82" s="876"/>
      <c r="RDK82" s="876"/>
      <c r="RDL82" s="876"/>
      <c r="RDM82" s="876"/>
      <c r="RDN82" s="876"/>
      <c r="RDO82" s="876"/>
      <c r="RDP82" s="876"/>
      <c r="RDQ82" s="876"/>
      <c r="RDR82" s="876"/>
      <c r="RDS82" s="876"/>
      <c r="RDT82" s="876"/>
      <c r="RDU82" s="876"/>
      <c r="RDV82" s="876"/>
      <c r="RDW82" s="876"/>
      <c r="RDX82" s="876"/>
      <c r="RDY82" s="876"/>
      <c r="RDZ82" s="876"/>
      <c r="REA82" s="876"/>
      <c r="REB82" s="876"/>
      <c r="REC82" s="876"/>
      <c r="RED82" s="876"/>
      <c r="REE82" s="876"/>
      <c r="REF82" s="876"/>
      <c r="REG82" s="876"/>
      <c r="REH82" s="876"/>
      <c r="REI82" s="876"/>
      <c r="REJ82" s="876"/>
      <c r="REK82" s="876"/>
      <c r="REL82" s="876"/>
      <c r="REM82" s="876"/>
      <c r="REN82" s="876"/>
      <c r="REO82" s="876"/>
      <c r="REP82" s="876"/>
      <c r="REQ82" s="876"/>
      <c r="RER82" s="876"/>
      <c r="RES82" s="876"/>
      <c r="RET82" s="876"/>
      <c r="REU82" s="876"/>
      <c r="REV82" s="876"/>
      <c r="REW82" s="876"/>
      <c r="REX82" s="876"/>
      <c r="REY82" s="876"/>
      <c r="REZ82" s="876"/>
      <c r="RFA82" s="876"/>
      <c r="RFB82" s="876"/>
      <c r="RFC82" s="876"/>
      <c r="RFD82" s="876"/>
      <c r="RFE82" s="876"/>
      <c r="RFF82" s="876"/>
      <c r="RFG82" s="876"/>
      <c r="RFH82" s="876"/>
      <c r="RFI82" s="876"/>
      <c r="RFJ82" s="876"/>
      <c r="RFK82" s="876"/>
      <c r="RFL82" s="876"/>
      <c r="RFM82" s="876"/>
      <c r="RFN82" s="876"/>
      <c r="RFO82" s="876"/>
      <c r="RFP82" s="876"/>
      <c r="RFQ82" s="876"/>
      <c r="RFR82" s="876"/>
      <c r="RFS82" s="876"/>
      <c r="RFT82" s="876"/>
      <c r="RFU82" s="876"/>
      <c r="RFV82" s="876"/>
      <c r="RFW82" s="876"/>
      <c r="RFX82" s="876"/>
      <c r="RFY82" s="876"/>
      <c r="RFZ82" s="876"/>
      <c r="RGA82" s="876"/>
      <c r="RGB82" s="876"/>
      <c r="RGC82" s="876"/>
      <c r="RGD82" s="876"/>
      <c r="RGE82" s="876"/>
      <c r="RGF82" s="876"/>
      <c r="RGG82" s="876"/>
      <c r="RGH82" s="876"/>
      <c r="RGI82" s="876"/>
      <c r="RGJ82" s="876"/>
      <c r="RGK82" s="876"/>
      <c r="RGL82" s="876"/>
      <c r="RGM82" s="876"/>
      <c r="RGN82" s="876"/>
      <c r="RGO82" s="876"/>
      <c r="RGP82" s="876"/>
      <c r="RGQ82" s="876"/>
      <c r="RGR82" s="876"/>
      <c r="RGS82" s="876"/>
      <c r="RGT82" s="876"/>
      <c r="RGU82" s="876"/>
      <c r="RGV82" s="876"/>
      <c r="RGW82" s="876"/>
      <c r="RGX82" s="876"/>
      <c r="RGY82" s="876"/>
      <c r="RGZ82" s="876"/>
      <c r="RHA82" s="876"/>
      <c r="RHB82" s="876"/>
      <c r="RHC82" s="876"/>
      <c r="RHD82" s="876"/>
      <c r="RHE82" s="876"/>
      <c r="RHF82" s="876"/>
      <c r="RHG82" s="876"/>
      <c r="RHH82" s="876"/>
      <c r="RHI82" s="876"/>
      <c r="RHJ82" s="876"/>
      <c r="RHK82" s="876"/>
      <c r="RHL82" s="876"/>
      <c r="RHM82" s="876"/>
      <c r="RHN82" s="876"/>
      <c r="RHO82" s="876"/>
      <c r="RHP82" s="876"/>
      <c r="RHQ82" s="876"/>
      <c r="RHR82" s="876"/>
      <c r="RHS82" s="876"/>
      <c r="RHT82" s="876"/>
      <c r="RHU82" s="876"/>
      <c r="RHV82" s="876"/>
      <c r="RHW82" s="876"/>
      <c r="RHX82" s="876"/>
      <c r="RHY82" s="876"/>
      <c r="RHZ82" s="876"/>
      <c r="RIA82" s="876"/>
      <c r="RIB82" s="876"/>
      <c r="RIC82" s="876"/>
      <c r="RID82" s="876"/>
      <c r="RIE82" s="876"/>
      <c r="RIF82" s="876"/>
      <c r="RIG82" s="876"/>
      <c r="RIH82" s="876"/>
      <c r="RII82" s="876"/>
      <c r="RIJ82" s="876"/>
      <c r="RIK82" s="876"/>
      <c r="RIL82" s="876"/>
      <c r="RIM82" s="876"/>
      <c r="RIN82" s="876"/>
      <c r="RIO82" s="876"/>
      <c r="RIP82" s="876"/>
      <c r="RIQ82" s="876"/>
      <c r="RIR82" s="876"/>
      <c r="RIS82" s="876"/>
      <c r="RIT82" s="876"/>
      <c r="RIU82" s="876"/>
      <c r="RIV82" s="876"/>
      <c r="RIW82" s="876"/>
      <c r="RIX82" s="876"/>
      <c r="RIY82" s="876"/>
      <c r="RIZ82" s="876"/>
      <c r="RJA82" s="876"/>
      <c r="RJB82" s="876"/>
      <c r="RJC82" s="876"/>
      <c r="RJD82" s="876"/>
      <c r="RJE82" s="876"/>
      <c r="RJF82" s="876"/>
      <c r="RJG82" s="876"/>
      <c r="RJH82" s="876"/>
      <c r="RJI82" s="876"/>
      <c r="RJJ82" s="876"/>
      <c r="RJK82" s="876"/>
      <c r="RJL82" s="876"/>
      <c r="RJM82" s="876"/>
      <c r="RJN82" s="876"/>
      <c r="RJO82" s="876"/>
      <c r="RJP82" s="876"/>
      <c r="RJQ82" s="876"/>
      <c r="RJR82" s="876"/>
      <c r="RJS82" s="876"/>
      <c r="RJT82" s="876"/>
      <c r="RJU82" s="876"/>
      <c r="RJV82" s="876"/>
      <c r="RJW82" s="876"/>
      <c r="RJX82" s="876"/>
      <c r="RJY82" s="876"/>
      <c r="RJZ82" s="876"/>
      <c r="RKA82" s="876"/>
      <c r="RKB82" s="876"/>
      <c r="RKC82" s="876"/>
      <c r="RKD82" s="876"/>
      <c r="RKE82" s="876"/>
      <c r="RKF82" s="876"/>
      <c r="RKG82" s="876"/>
      <c r="RKH82" s="876"/>
      <c r="RKI82" s="876"/>
      <c r="RKJ82" s="876"/>
      <c r="RKK82" s="876"/>
      <c r="RKL82" s="876"/>
      <c r="RKM82" s="876"/>
      <c r="RKN82" s="876"/>
      <c r="RKO82" s="876"/>
      <c r="RKP82" s="876"/>
      <c r="RKQ82" s="876"/>
      <c r="RKR82" s="876"/>
      <c r="RKS82" s="876"/>
      <c r="RKT82" s="876"/>
      <c r="RKU82" s="876"/>
      <c r="RKV82" s="876"/>
      <c r="RKW82" s="876"/>
      <c r="RKX82" s="876"/>
      <c r="RKY82" s="876"/>
      <c r="RKZ82" s="876"/>
      <c r="RLA82" s="876"/>
      <c r="RLB82" s="876"/>
      <c r="RLC82" s="876"/>
      <c r="RLD82" s="876"/>
      <c r="RLE82" s="876"/>
      <c r="RLF82" s="876"/>
      <c r="RLG82" s="876"/>
      <c r="RLH82" s="876"/>
      <c r="RLI82" s="876"/>
      <c r="RLJ82" s="876"/>
      <c r="RLK82" s="876"/>
      <c r="RLL82" s="876"/>
      <c r="RLM82" s="876"/>
      <c r="RLN82" s="876"/>
      <c r="RLO82" s="876"/>
      <c r="RLP82" s="876"/>
      <c r="RLQ82" s="876"/>
      <c r="RLR82" s="876"/>
      <c r="RLS82" s="876"/>
      <c r="RLT82" s="876"/>
      <c r="RLU82" s="876"/>
      <c r="RLV82" s="876"/>
      <c r="RLW82" s="876"/>
      <c r="RLX82" s="876"/>
      <c r="RLY82" s="876"/>
      <c r="RLZ82" s="876"/>
      <c r="RMA82" s="876"/>
      <c r="RMB82" s="876"/>
      <c r="RMC82" s="876"/>
      <c r="RMD82" s="876"/>
      <c r="RME82" s="876"/>
      <c r="RMF82" s="876"/>
      <c r="RMG82" s="876"/>
      <c r="RMH82" s="876"/>
      <c r="RMI82" s="876"/>
      <c r="RMJ82" s="876"/>
      <c r="RMK82" s="876"/>
      <c r="RML82" s="876"/>
      <c r="RMM82" s="876"/>
      <c r="RMN82" s="876"/>
      <c r="RMO82" s="876"/>
      <c r="RMP82" s="876"/>
      <c r="RMQ82" s="876"/>
      <c r="RMR82" s="876"/>
      <c r="RMS82" s="876"/>
      <c r="RMT82" s="876"/>
      <c r="RMU82" s="876"/>
      <c r="RMV82" s="876"/>
      <c r="RMW82" s="876"/>
      <c r="RMX82" s="876"/>
      <c r="RMY82" s="876"/>
      <c r="RMZ82" s="876"/>
      <c r="RNA82" s="876"/>
      <c r="RNB82" s="876"/>
      <c r="RNC82" s="876"/>
      <c r="RND82" s="876"/>
      <c r="RNE82" s="876"/>
      <c r="RNF82" s="876"/>
      <c r="RNG82" s="876"/>
      <c r="RNH82" s="876"/>
      <c r="RNI82" s="876"/>
      <c r="RNJ82" s="876"/>
      <c r="RNK82" s="876"/>
      <c r="RNL82" s="876"/>
      <c r="RNM82" s="876"/>
      <c r="RNN82" s="876"/>
      <c r="RNO82" s="876"/>
      <c r="RNP82" s="876"/>
      <c r="RNQ82" s="876"/>
      <c r="RNR82" s="876"/>
      <c r="RNS82" s="876"/>
      <c r="RNT82" s="876"/>
      <c r="RNU82" s="876"/>
      <c r="RNV82" s="876"/>
      <c r="RNW82" s="876"/>
      <c r="RNX82" s="876"/>
      <c r="RNY82" s="876"/>
      <c r="RNZ82" s="876"/>
      <c r="ROA82" s="876"/>
      <c r="ROB82" s="876"/>
      <c r="ROC82" s="876"/>
      <c r="ROD82" s="876"/>
      <c r="ROE82" s="876"/>
      <c r="ROF82" s="876"/>
      <c r="ROG82" s="876"/>
      <c r="ROH82" s="876"/>
      <c r="ROI82" s="876"/>
      <c r="ROJ82" s="876"/>
      <c r="ROK82" s="876"/>
      <c r="ROL82" s="876"/>
      <c r="ROM82" s="876"/>
      <c r="RON82" s="876"/>
      <c r="ROO82" s="876"/>
      <c r="ROP82" s="876"/>
      <c r="ROQ82" s="876"/>
      <c r="ROR82" s="876"/>
      <c r="ROS82" s="876"/>
      <c r="ROT82" s="876"/>
      <c r="ROU82" s="876"/>
      <c r="ROV82" s="876"/>
      <c r="ROW82" s="876"/>
      <c r="ROX82" s="876"/>
      <c r="ROY82" s="876"/>
      <c r="ROZ82" s="876"/>
      <c r="RPA82" s="876"/>
      <c r="RPB82" s="876"/>
      <c r="RPC82" s="876"/>
      <c r="RPD82" s="876"/>
      <c r="RPE82" s="876"/>
      <c r="RPF82" s="876"/>
      <c r="RPG82" s="876"/>
      <c r="RPH82" s="876"/>
      <c r="RPI82" s="876"/>
      <c r="RPJ82" s="876"/>
      <c r="RPK82" s="876"/>
      <c r="RPL82" s="876"/>
      <c r="RPM82" s="876"/>
      <c r="RPN82" s="876"/>
      <c r="RPO82" s="876"/>
      <c r="RPP82" s="876"/>
      <c r="RPQ82" s="876"/>
      <c r="RPR82" s="876"/>
      <c r="RPS82" s="876"/>
      <c r="RPT82" s="876"/>
      <c r="RPU82" s="876"/>
      <c r="RPV82" s="876"/>
      <c r="RPW82" s="876"/>
      <c r="RPX82" s="876"/>
      <c r="RPY82" s="876"/>
      <c r="RPZ82" s="876"/>
      <c r="RQA82" s="876"/>
      <c r="RQB82" s="876"/>
      <c r="RQC82" s="876"/>
      <c r="RQD82" s="876"/>
      <c r="RQE82" s="876"/>
      <c r="RQF82" s="876"/>
      <c r="RQG82" s="876"/>
      <c r="RQH82" s="876"/>
      <c r="RQI82" s="876"/>
      <c r="RQJ82" s="876"/>
      <c r="RQK82" s="876"/>
      <c r="RQL82" s="876"/>
      <c r="RQM82" s="876"/>
      <c r="RQN82" s="876"/>
      <c r="RQO82" s="876"/>
      <c r="RQP82" s="876"/>
      <c r="RQQ82" s="876"/>
      <c r="RQR82" s="876"/>
      <c r="RQS82" s="876"/>
      <c r="RQT82" s="876"/>
      <c r="RQU82" s="876"/>
      <c r="RQV82" s="876"/>
      <c r="RQW82" s="876"/>
      <c r="RQX82" s="876"/>
      <c r="RQY82" s="876"/>
      <c r="RQZ82" s="876"/>
      <c r="RRA82" s="876"/>
      <c r="RRB82" s="876"/>
      <c r="RRC82" s="876"/>
      <c r="RRD82" s="876"/>
      <c r="RRE82" s="876"/>
      <c r="RRF82" s="876"/>
      <c r="RRG82" s="876"/>
      <c r="RRH82" s="876"/>
      <c r="RRI82" s="876"/>
      <c r="RRJ82" s="876"/>
      <c r="RRK82" s="876"/>
      <c r="RRL82" s="876"/>
      <c r="RRM82" s="876"/>
      <c r="RRN82" s="876"/>
      <c r="RRO82" s="876"/>
      <c r="RRP82" s="876"/>
      <c r="RRQ82" s="876"/>
      <c r="RRR82" s="876"/>
      <c r="RRS82" s="876"/>
      <c r="RRT82" s="876"/>
      <c r="RRU82" s="876"/>
      <c r="RRV82" s="876"/>
      <c r="RRW82" s="876"/>
      <c r="RRX82" s="876"/>
      <c r="RRY82" s="876"/>
      <c r="RRZ82" s="876"/>
      <c r="RSA82" s="876"/>
      <c r="RSB82" s="876"/>
      <c r="RSC82" s="876"/>
      <c r="RSD82" s="876"/>
      <c r="RSE82" s="876"/>
      <c r="RSF82" s="876"/>
      <c r="RSG82" s="876"/>
      <c r="RSH82" s="876"/>
      <c r="RSI82" s="876"/>
      <c r="RSJ82" s="876"/>
      <c r="RSK82" s="876"/>
      <c r="RSL82" s="876"/>
      <c r="RSM82" s="876"/>
      <c r="RSN82" s="876"/>
      <c r="RSO82" s="876"/>
      <c r="RSP82" s="876"/>
      <c r="RSQ82" s="876"/>
      <c r="RSR82" s="876"/>
      <c r="RSS82" s="876"/>
      <c r="RST82" s="876"/>
      <c r="RSU82" s="876"/>
      <c r="RSV82" s="876"/>
      <c r="RSW82" s="876"/>
      <c r="RSX82" s="876"/>
      <c r="RSY82" s="876"/>
      <c r="RSZ82" s="876"/>
      <c r="RTA82" s="876"/>
      <c r="RTB82" s="876"/>
      <c r="RTC82" s="876"/>
      <c r="RTD82" s="876"/>
      <c r="RTE82" s="876"/>
      <c r="RTF82" s="876"/>
      <c r="RTG82" s="876"/>
      <c r="RTH82" s="876"/>
      <c r="RTI82" s="876"/>
      <c r="RTJ82" s="876"/>
      <c r="RTK82" s="876"/>
      <c r="RTL82" s="876"/>
      <c r="RTM82" s="876"/>
      <c r="RTN82" s="876"/>
      <c r="RTO82" s="876"/>
      <c r="RTP82" s="876"/>
      <c r="RTQ82" s="876"/>
      <c r="RTR82" s="876"/>
      <c r="RTS82" s="876"/>
      <c r="RTT82" s="876"/>
      <c r="RTU82" s="876"/>
      <c r="RTV82" s="876"/>
      <c r="RTW82" s="876"/>
      <c r="RTX82" s="876"/>
      <c r="RTY82" s="876"/>
      <c r="RTZ82" s="876"/>
      <c r="RUA82" s="876"/>
      <c r="RUB82" s="876"/>
      <c r="RUC82" s="876"/>
      <c r="RUD82" s="876"/>
      <c r="RUE82" s="876"/>
      <c r="RUF82" s="876"/>
      <c r="RUG82" s="876"/>
      <c r="RUH82" s="876"/>
      <c r="RUI82" s="876"/>
      <c r="RUJ82" s="876"/>
      <c r="RUK82" s="876"/>
      <c r="RUL82" s="876"/>
      <c r="RUM82" s="876"/>
      <c r="RUN82" s="876"/>
      <c r="RUO82" s="876"/>
      <c r="RUP82" s="876"/>
      <c r="RUQ82" s="876"/>
      <c r="RUR82" s="876"/>
      <c r="RUS82" s="876"/>
      <c r="RUT82" s="876"/>
      <c r="RUU82" s="876"/>
      <c r="RUV82" s="876"/>
      <c r="RUW82" s="876"/>
      <c r="RUX82" s="876"/>
      <c r="RUY82" s="876"/>
      <c r="RUZ82" s="876"/>
      <c r="RVA82" s="876"/>
      <c r="RVB82" s="876"/>
      <c r="RVC82" s="876"/>
      <c r="RVD82" s="876"/>
      <c r="RVE82" s="876"/>
      <c r="RVF82" s="876"/>
      <c r="RVG82" s="876"/>
      <c r="RVH82" s="876"/>
      <c r="RVI82" s="876"/>
      <c r="RVJ82" s="876"/>
      <c r="RVK82" s="876"/>
      <c r="RVL82" s="876"/>
      <c r="RVM82" s="876"/>
      <c r="RVN82" s="876"/>
      <c r="RVO82" s="876"/>
      <c r="RVP82" s="876"/>
      <c r="RVQ82" s="876"/>
      <c r="RVR82" s="876"/>
      <c r="RVS82" s="876"/>
      <c r="RVT82" s="876"/>
      <c r="RVU82" s="876"/>
      <c r="RVV82" s="876"/>
      <c r="RVW82" s="876"/>
      <c r="RVX82" s="876"/>
      <c r="RVY82" s="876"/>
      <c r="RVZ82" s="876"/>
      <c r="RWA82" s="876"/>
      <c r="RWB82" s="876"/>
      <c r="RWC82" s="876"/>
      <c r="RWD82" s="876"/>
      <c r="RWE82" s="876"/>
      <c r="RWF82" s="876"/>
      <c r="RWG82" s="876"/>
      <c r="RWH82" s="876"/>
      <c r="RWI82" s="876"/>
      <c r="RWJ82" s="876"/>
      <c r="RWK82" s="876"/>
      <c r="RWL82" s="876"/>
      <c r="RWM82" s="876"/>
      <c r="RWN82" s="876"/>
      <c r="RWO82" s="876"/>
      <c r="RWP82" s="876"/>
      <c r="RWQ82" s="876"/>
      <c r="RWR82" s="876"/>
      <c r="RWS82" s="876"/>
      <c r="RWT82" s="876"/>
      <c r="RWU82" s="876"/>
      <c r="RWV82" s="876"/>
      <c r="RWW82" s="876"/>
      <c r="RWX82" s="876"/>
      <c r="RWY82" s="876"/>
      <c r="RWZ82" s="876"/>
      <c r="RXA82" s="876"/>
      <c r="RXB82" s="876"/>
      <c r="RXC82" s="876"/>
      <c r="RXD82" s="876"/>
      <c r="RXE82" s="876"/>
      <c r="RXF82" s="876"/>
      <c r="RXG82" s="876"/>
      <c r="RXH82" s="876"/>
      <c r="RXI82" s="876"/>
      <c r="RXJ82" s="876"/>
      <c r="RXK82" s="876"/>
      <c r="RXL82" s="876"/>
      <c r="RXM82" s="876"/>
      <c r="RXN82" s="876"/>
      <c r="RXO82" s="876"/>
      <c r="RXP82" s="876"/>
      <c r="RXQ82" s="876"/>
      <c r="RXR82" s="876"/>
      <c r="RXS82" s="876"/>
      <c r="RXT82" s="876"/>
      <c r="RXU82" s="876"/>
      <c r="RXV82" s="876"/>
      <c r="RXW82" s="876"/>
      <c r="RXX82" s="876"/>
      <c r="RXY82" s="876"/>
      <c r="RXZ82" s="876"/>
      <c r="RYA82" s="876"/>
      <c r="RYB82" s="876"/>
      <c r="RYC82" s="876"/>
      <c r="RYD82" s="876"/>
      <c r="RYE82" s="876"/>
      <c r="RYF82" s="876"/>
      <c r="RYG82" s="876"/>
      <c r="RYH82" s="876"/>
      <c r="RYI82" s="876"/>
      <c r="RYJ82" s="876"/>
      <c r="RYK82" s="876"/>
      <c r="RYL82" s="876"/>
      <c r="RYM82" s="876"/>
      <c r="RYN82" s="876"/>
      <c r="RYO82" s="876"/>
      <c r="RYP82" s="876"/>
      <c r="RYQ82" s="876"/>
      <c r="RYR82" s="876"/>
      <c r="RYS82" s="876"/>
      <c r="RYT82" s="876"/>
      <c r="RYU82" s="876"/>
      <c r="RYV82" s="876"/>
      <c r="RYW82" s="876"/>
      <c r="RYX82" s="876"/>
      <c r="RYY82" s="876"/>
      <c r="RYZ82" s="876"/>
      <c r="RZA82" s="876"/>
      <c r="RZB82" s="876"/>
      <c r="RZC82" s="876"/>
      <c r="RZD82" s="876"/>
      <c r="RZE82" s="876"/>
      <c r="RZF82" s="876"/>
      <c r="RZG82" s="876"/>
      <c r="RZH82" s="876"/>
      <c r="RZI82" s="876"/>
      <c r="RZJ82" s="876"/>
      <c r="RZK82" s="876"/>
      <c r="RZL82" s="876"/>
      <c r="RZM82" s="876"/>
      <c r="RZN82" s="876"/>
      <c r="RZO82" s="876"/>
      <c r="RZP82" s="876"/>
      <c r="RZQ82" s="876"/>
      <c r="RZR82" s="876"/>
      <c r="RZS82" s="876"/>
      <c r="RZT82" s="876"/>
      <c r="RZU82" s="876"/>
      <c r="RZV82" s="876"/>
      <c r="RZW82" s="876"/>
      <c r="RZX82" s="876"/>
      <c r="RZY82" s="876"/>
      <c r="RZZ82" s="876"/>
      <c r="SAA82" s="876"/>
      <c r="SAB82" s="876"/>
      <c r="SAC82" s="876"/>
      <c r="SAD82" s="876"/>
      <c r="SAE82" s="876"/>
      <c r="SAF82" s="876"/>
      <c r="SAG82" s="876"/>
      <c r="SAH82" s="876"/>
      <c r="SAI82" s="876"/>
      <c r="SAJ82" s="876"/>
      <c r="SAK82" s="876"/>
      <c r="SAL82" s="876"/>
      <c r="SAM82" s="876"/>
      <c r="SAN82" s="876"/>
      <c r="SAO82" s="876"/>
      <c r="SAP82" s="876"/>
      <c r="SAQ82" s="876"/>
      <c r="SAR82" s="876"/>
      <c r="SAS82" s="876"/>
      <c r="SAT82" s="876"/>
      <c r="SAU82" s="876"/>
      <c r="SAV82" s="876"/>
      <c r="SAW82" s="876"/>
      <c r="SAX82" s="876"/>
      <c r="SAY82" s="876"/>
      <c r="SAZ82" s="876"/>
      <c r="SBA82" s="876"/>
      <c r="SBB82" s="876"/>
      <c r="SBC82" s="876"/>
      <c r="SBD82" s="876"/>
      <c r="SBE82" s="876"/>
      <c r="SBF82" s="876"/>
      <c r="SBG82" s="876"/>
      <c r="SBH82" s="876"/>
      <c r="SBI82" s="876"/>
      <c r="SBJ82" s="876"/>
      <c r="SBK82" s="876"/>
      <c r="SBL82" s="876"/>
      <c r="SBM82" s="876"/>
      <c r="SBN82" s="876"/>
      <c r="SBO82" s="876"/>
      <c r="SBP82" s="876"/>
      <c r="SBQ82" s="876"/>
      <c r="SBR82" s="876"/>
      <c r="SBS82" s="876"/>
      <c r="SBT82" s="876"/>
      <c r="SBU82" s="876"/>
      <c r="SBV82" s="876"/>
      <c r="SBW82" s="876"/>
      <c r="SBX82" s="876"/>
      <c r="SBY82" s="876"/>
      <c r="SBZ82" s="876"/>
      <c r="SCA82" s="876"/>
      <c r="SCB82" s="876"/>
      <c r="SCC82" s="876"/>
      <c r="SCD82" s="876"/>
      <c r="SCE82" s="876"/>
      <c r="SCF82" s="876"/>
      <c r="SCG82" s="876"/>
      <c r="SCH82" s="876"/>
      <c r="SCI82" s="876"/>
      <c r="SCJ82" s="876"/>
      <c r="SCK82" s="876"/>
      <c r="SCL82" s="876"/>
      <c r="SCM82" s="876"/>
      <c r="SCN82" s="876"/>
      <c r="SCO82" s="876"/>
      <c r="SCP82" s="876"/>
      <c r="SCQ82" s="876"/>
      <c r="SCR82" s="876"/>
      <c r="SCS82" s="876"/>
      <c r="SCT82" s="876"/>
      <c r="SCU82" s="876"/>
      <c r="SCV82" s="876"/>
      <c r="SCW82" s="876"/>
      <c r="SCX82" s="876"/>
      <c r="SCY82" s="876"/>
      <c r="SCZ82" s="876"/>
      <c r="SDA82" s="876"/>
      <c r="SDB82" s="876"/>
      <c r="SDC82" s="876"/>
      <c r="SDD82" s="876"/>
      <c r="SDE82" s="876"/>
      <c r="SDF82" s="876"/>
      <c r="SDG82" s="876"/>
      <c r="SDH82" s="876"/>
      <c r="SDI82" s="876"/>
      <c r="SDJ82" s="876"/>
      <c r="SDK82" s="876"/>
      <c r="SDL82" s="876"/>
      <c r="SDM82" s="876"/>
      <c r="SDN82" s="876"/>
      <c r="SDO82" s="876"/>
      <c r="SDP82" s="876"/>
      <c r="SDQ82" s="876"/>
      <c r="SDR82" s="876"/>
      <c r="SDS82" s="876"/>
      <c r="SDT82" s="876"/>
      <c r="SDU82" s="876"/>
      <c r="SDV82" s="876"/>
      <c r="SDW82" s="876"/>
      <c r="SDX82" s="876"/>
      <c r="SDY82" s="876"/>
      <c r="SDZ82" s="876"/>
      <c r="SEA82" s="876"/>
      <c r="SEB82" s="876"/>
      <c r="SEC82" s="876"/>
      <c r="SED82" s="876"/>
      <c r="SEE82" s="876"/>
      <c r="SEF82" s="876"/>
      <c r="SEG82" s="876"/>
      <c r="SEH82" s="876"/>
      <c r="SEI82" s="876"/>
      <c r="SEJ82" s="876"/>
      <c r="SEK82" s="876"/>
      <c r="SEL82" s="876"/>
      <c r="SEM82" s="876"/>
      <c r="SEN82" s="876"/>
      <c r="SEO82" s="876"/>
      <c r="SEP82" s="876"/>
      <c r="SEQ82" s="876"/>
      <c r="SER82" s="876"/>
      <c r="SES82" s="876"/>
      <c r="SET82" s="876"/>
      <c r="SEU82" s="876"/>
      <c r="SEV82" s="876"/>
      <c r="SEW82" s="876"/>
      <c r="SEX82" s="876"/>
      <c r="SEY82" s="876"/>
      <c r="SEZ82" s="876"/>
      <c r="SFA82" s="876"/>
      <c r="SFB82" s="876"/>
      <c r="SFC82" s="876"/>
      <c r="SFD82" s="876"/>
      <c r="SFE82" s="876"/>
      <c r="SFF82" s="876"/>
      <c r="SFG82" s="876"/>
      <c r="SFH82" s="876"/>
      <c r="SFI82" s="876"/>
      <c r="SFJ82" s="876"/>
      <c r="SFK82" s="876"/>
      <c r="SFL82" s="876"/>
      <c r="SFM82" s="876"/>
      <c r="SFN82" s="876"/>
      <c r="SFO82" s="876"/>
      <c r="SFP82" s="876"/>
      <c r="SFQ82" s="876"/>
      <c r="SFR82" s="876"/>
      <c r="SFS82" s="876"/>
      <c r="SFT82" s="876"/>
      <c r="SFU82" s="876"/>
      <c r="SFV82" s="876"/>
      <c r="SFW82" s="876"/>
      <c r="SFX82" s="876"/>
      <c r="SFY82" s="876"/>
      <c r="SFZ82" s="876"/>
      <c r="SGA82" s="876"/>
      <c r="SGB82" s="876"/>
      <c r="SGC82" s="876"/>
      <c r="SGD82" s="876"/>
      <c r="SGE82" s="876"/>
      <c r="SGF82" s="876"/>
      <c r="SGG82" s="876"/>
      <c r="SGH82" s="876"/>
      <c r="SGI82" s="876"/>
      <c r="SGJ82" s="876"/>
      <c r="SGK82" s="876"/>
      <c r="SGL82" s="876"/>
      <c r="SGM82" s="876"/>
      <c r="SGN82" s="876"/>
      <c r="SGO82" s="876"/>
      <c r="SGP82" s="876"/>
      <c r="SGQ82" s="876"/>
      <c r="SGR82" s="876"/>
      <c r="SGS82" s="876"/>
      <c r="SGT82" s="876"/>
      <c r="SGU82" s="876"/>
      <c r="SGV82" s="876"/>
      <c r="SGW82" s="876"/>
      <c r="SGX82" s="876"/>
      <c r="SGY82" s="876"/>
      <c r="SGZ82" s="876"/>
      <c r="SHA82" s="876"/>
      <c r="SHB82" s="876"/>
      <c r="SHC82" s="876"/>
      <c r="SHD82" s="876"/>
      <c r="SHE82" s="876"/>
      <c r="SHF82" s="876"/>
      <c r="SHG82" s="876"/>
      <c r="SHH82" s="876"/>
      <c r="SHI82" s="876"/>
      <c r="SHJ82" s="876"/>
      <c r="SHK82" s="876"/>
      <c r="SHL82" s="876"/>
      <c r="SHM82" s="876"/>
      <c r="SHN82" s="876"/>
      <c r="SHO82" s="876"/>
      <c r="SHP82" s="876"/>
      <c r="SHQ82" s="876"/>
      <c r="SHR82" s="876"/>
      <c r="SHS82" s="876"/>
      <c r="SHT82" s="876"/>
      <c r="SHU82" s="876"/>
      <c r="SHV82" s="876"/>
      <c r="SHW82" s="876"/>
      <c r="SHX82" s="876"/>
      <c r="SHY82" s="876"/>
      <c r="SHZ82" s="876"/>
      <c r="SIA82" s="876"/>
      <c r="SIB82" s="876"/>
      <c r="SIC82" s="876"/>
      <c r="SID82" s="876"/>
      <c r="SIE82" s="876"/>
      <c r="SIF82" s="876"/>
      <c r="SIG82" s="876"/>
      <c r="SIH82" s="876"/>
      <c r="SII82" s="876"/>
      <c r="SIJ82" s="876"/>
      <c r="SIK82" s="876"/>
      <c r="SIL82" s="876"/>
      <c r="SIM82" s="876"/>
      <c r="SIN82" s="876"/>
      <c r="SIO82" s="876"/>
      <c r="SIP82" s="876"/>
      <c r="SIQ82" s="876"/>
      <c r="SIR82" s="876"/>
      <c r="SIS82" s="876"/>
      <c r="SIT82" s="876"/>
      <c r="SIU82" s="876"/>
      <c r="SIV82" s="876"/>
      <c r="SIW82" s="876"/>
      <c r="SIX82" s="876"/>
      <c r="SIY82" s="876"/>
      <c r="SIZ82" s="876"/>
      <c r="SJA82" s="876"/>
      <c r="SJB82" s="876"/>
      <c r="SJC82" s="876"/>
      <c r="SJD82" s="876"/>
      <c r="SJE82" s="876"/>
      <c r="SJF82" s="876"/>
      <c r="SJG82" s="876"/>
      <c r="SJH82" s="876"/>
      <c r="SJI82" s="876"/>
      <c r="SJJ82" s="876"/>
      <c r="SJK82" s="876"/>
      <c r="SJL82" s="876"/>
      <c r="SJM82" s="876"/>
      <c r="SJN82" s="876"/>
      <c r="SJO82" s="876"/>
      <c r="SJP82" s="876"/>
      <c r="SJQ82" s="876"/>
      <c r="SJR82" s="876"/>
      <c r="SJS82" s="876"/>
      <c r="SJT82" s="876"/>
      <c r="SJU82" s="876"/>
      <c r="SJV82" s="876"/>
      <c r="SJW82" s="876"/>
      <c r="SJX82" s="876"/>
      <c r="SJY82" s="876"/>
      <c r="SJZ82" s="876"/>
      <c r="SKA82" s="876"/>
      <c r="SKB82" s="876"/>
      <c r="SKC82" s="876"/>
      <c r="SKD82" s="876"/>
      <c r="SKE82" s="876"/>
      <c r="SKF82" s="876"/>
      <c r="SKG82" s="876"/>
      <c r="SKH82" s="876"/>
      <c r="SKI82" s="876"/>
      <c r="SKJ82" s="876"/>
      <c r="SKK82" s="876"/>
      <c r="SKL82" s="876"/>
      <c r="SKM82" s="876"/>
      <c r="SKN82" s="876"/>
      <c r="SKO82" s="876"/>
      <c r="SKP82" s="876"/>
      <c r="SKQ82" s="876"/>
      <c r="SKR82" s="876"/>
      <c r="SKS82" s="876"/>
      <c r="SKT82" s="876"/>
      <c r="SKU82" s="876"/>
      <c r="SKV82" s="876"/>
      <c r="SKW82" s="876"/>
      <c r="SKX82" s="876"/>
      <c r="SKY82" s="876"/>
      <c r="SKZ82" s="876"/>
      <c r="SLA82" s="876"/>
      <c r="SLB82" s="876"/>
      <c r="SLC82" s="876"/>
      <c r="SLD82" s="876"/>
      <c r="SLE82" s="876"/>
      <c r="SLF82" s="876"/>
      <c r="SLG82" s="876"/>
      <c r="SLH82" s="876"/>
      <c r="SLI82" s="876"/>
      <c r="SLJ82" s="876"/>
      <c r="SLK82" s="876"/>
      <c r="SLL82" s="876"/>
      <c r="SLM82" s="876"/>
      <c r="SLN82" s="876"/>
      <c r="SLO82" s="876"/>
      <c r="SLP82" s="876"/>
      <c r="SLQ82" s="876"/>
      <c r="SLR82" s="876"/>
      <c r="SLS82" s="876"/>
      <c r="SLT82" s="876"/>
      <c r="SLU82" s="876"/>
      <c r="SLV82" s="876"/>
      <c r="SLW82" s="876"/>
      <c r="SLX82" s="876"/>
      <c r="SLY82" s="876"/>
      <c r="SLZ82" s="876"/>
      <c r="SMA82" s="876"/>
      <c r="SMB82" s="876"/>
      <c r="SMC82" s="876"/>
      <c r="SMD82" s="876"/>
      <c r="SME82" s="876"/>
      <c r="SMF82" s="876"/>
      <c r="SMG82" s="876"/>
      <c r="SMH82" s="876"/>
      <c r="SMI82" s="876"/>
      <c r="SMJ82" s="876"/>
      <c r="SMK82" s="876"/>
      <c r="SML82" s="876"/>
      <c r="SMM82" s="876"/>
      <c r="SMN82" s="876"/>
      <c r="SMO82" s="876"/>
      <c r="SMP82" s="876"/>
      <c r="SMQ82" s="876"/>
      <c r="SMR82" s="876"/>
      <c r="SMS82" s="876"/>
      <c r="SMT82" s="876"/>
      <c r="SMU82" s="876"/>
      <c r="SMV82" s="876"/>
      <c r="SMW82" s="876"/>
      <c r="SMX82" s="876"/>
      <c r="SMY82" s="876"/>
      <c r="SMZ82" s="876"/>
      <c r="SNA82" s="876"/>
      <c r="SNB82" s="876"/>
      <c r="SNC82" s="876"/>
      <c r="SND82" s="876"/>
      <c r="SNE82" s="876"/>
      <c r="SNF82" s="876"/>
      <c r="SNG82" s="876"/>
      <c r="SNH82" s="876"/>
      <c r="SNI82" s="876"/>
      <c r="SNJ82" s="876"/>
      <c r="SNK82" s="876"/>
      <c r="SNL82" s="876"/>
      <c r="SNM82" s="876"/>
      <c r="SNN82" s="876"/>
      <c r="SNO82" s="876"/>
      <c r="SNP82" s="876"/>
      <c r="SNQ82" s="876"/>
      <c r="SNR82" s="876"/>
      <c r="SNS82" s="876"/>
      <c r="SNT82" s="876"/>
      <c r="SNU82" s="876"/>
      <c r="SNV82" s="876"/>
      <c r="SNW82" s="876"/>
      <c r="SNX82" s="876"/>
      <c r="SNY82" s="876"/>
      <c r="SNZ82" s="876"/>
      <c r="SOA82" s="876"/>
      <c r="SOB82" s="876"/>
      <c r="SOC82" s="876"/>
      <c r="SOD82" s="876"/>
      <c r="SOE82" s="876"/>
      <c r="SOF82" s="876"/>
      <c r="SOG82" s="876"/>
      <c r="SOH82" s="876"/>
      <c r="SOI82" s="876"/>
      <c r="SOJ82" s="876"/>
      <c r="SOK82" s="876"/>
      <c r="SOL82" s="876"/>
      <c r="SOM82" s="876"/>
      <c r="SON82" s="876"/>
      <c r="SOO82" s="876"/>
      <c r="SOP82" s="876"/>
      <c r="SOQ82" s="876"/>
      <c r="SOR82" s="876"/>
      <c r="SOS82" s="876"/>
      <c r="SOT82" s="876"/>
      <c r="SOU82" s="876"/>
      <c r="SOV82" s="876"/>
      <c r="SOW82" s="876"/>
      <c r="SOX82" s="876"/>
      <c r="SOY82" s="876"/>
      <c r="SOZ82" s="876"/>
      <c r="SPA82" s="876"/>
      <c r="SPB82" s="876"/>
      <c r="SPC82" s="876"/>
      <c r="SPD82" s="876"/>
      <c r="SPE82" s="876"/>
      <c r="SPF82" s="876"/>
      <c r="SPG82" s="876"/>
      <c r="SPH82" s="876"/>
      <c r="SPI82" s="876"/>
      <c r="SPJ82" s="876"/>
      <c r="SPK82" s="876"/>
      <c r="SPL82" s="876"/>
      <c r="SPM82" s="876"/>
      <c r="SPN82" s="876"/>
      <c r="SPO82" s="876"/>
      <c r="SPP82" s="876"/>
      <c r="SPQ82" s="876"/>
      <c r="SPR82" s="876"/>
      <c r="SPS82" s="876"/>
      <c r="SPT82" s="876"/>
      <c r="SPU82" s="876"/>
      <c r="SPV82" s="876"/>
      <c r="SPW82" s="876"/>
      <c r="SPX82" s="876"/>
      <c r="SPY82" s="876"/>
      <c r="SPZ82" s="876"/>
      <c r="SQA82" s="876"/>
      <c r="SQB82" s="876"/>
      <c r="SQC82" s="876"/>
      <c r="SQD82" s="876"/>
      <c r="SQE82" s="876"/>
      <c r="SQF82" s="876"/>
      <c r="SQG82" s="876"/>
      <c r="SQH82" s="876"/>
      <c r="SQI82" s="876"/>
      <c r="SQJ82" s="876"/>
      <c r="SQK82" s="876"/>
      <c r="SQL82" s="876"/>
      <c r="SQM82" s="876"/>
      <c r="SQN82" s="876"/>
      <c r="SQO82" s="876"/>
      <c r="SQP82" s="876"/>
      <c r="SQQ82" s="876"/>
      <c r="SQR82" s="876"/>
      <c r="SQS82" s="876"/>
      <c r="SQT82" s="876"/>
      <c r="SQU82" s="876"/>
      <c r="SQV82" s="876"/>
      <c r="SQW82" s="876"/>
      <c r="SQX82" s="876"/>
      <c r="SQY82" s="876"/>
      <c r="SQZ82" s="876"/>
      <c r="SRA82" s="876"/>
      <c r="SRB82" s="876"/>
      <c r="SRC82" s="876"/>
      <c r="SRD82" s="876"/>
      <c r="SRE82" s="876"/>
      <c r="SRF82" s="876"/>
      <c r="SRG82" s="876"/>
      <c r="SRH82" s="876"/>
      <c r="SRI82" s="876"/>
      <c r="SRJ82" s="876"/>
      <c r="SRK82" s="876"/>
      <c r="SRL82" s="876"/>
      <c r="SRM82" s="876"/>
      <c r="SRN82" s="876"/>
      <c r="SRO82" s="876"/>
      <c r="SRP82" s="876"/>
      <c r="SRQ82" s="876"/>
      <c r="SRR82" s="876"/>
      <c r="SRS82" s="876"/>
      <c r="SRT82" s="876"/>
      <c r="SRU82" s="876"/>
      <c r="SRV82" s="876"/>
      <c r="SRW82" s="876"/>
      <c r="SRX82" s="876"/>
      <c r="SRY82" s="876"/>
      <c r="SRZ82" s="876"/>
      <c r="SSA82" s="876"/>
      <c r="SSB82" s="876"/>
      <c r="SSC82" s="876"/>
      <c r="SSD82" s="876"/>
      <c r="SSE82" s="876"/>
      <c r="SSF82" s="876"/>
      <c r="SSG82" s="876"/>
      <c r="SSH82" s="876"/>
      <c r="SSI82" s="876"/>
      <c r="SSJ82" s="876"/>
      <c r="SSK82" s="876"/>
      <c r="SSL82" s="876"/>
      <c r="SSM82" s="876"/>
      <c r="SSN82" s="876"/>
      <c r="SSO82" s="876"/>
      <c r="SSP82" s="876"/>
      <c r="SSQ82" s="876"/>
      <c r="SSR82" s="876"/>
      <c r="SSS82" s="876"/>
      <c r="SST82" s="876"/>
      <c r="SSU82" s="876"/>
      <c r="SSV82" s="876"/>
      <c r="SSW82" s="876"/>
      <c r="SSX82" s="876"/>
      <c r="SSY82" s="876"/>
      <c r="SSZ82" s="876"/>
      <c r="STA82" s="876"/>
      <c r="STB82" s="876"/>
      <c r="STC82" s="876"/>
      <c r="STD82" s="876"/>
      <c r="STE82" s="876"/>
      <c r="STF82" s="876"/>
      <c r="STG82" s="876"/>
      <c r="STH82" s="876"/>
      <c r="STI82" s="876"/>
      <c r="STJ82" s="876"/>
      <c r="STK82" s="876"/>
      <c r="STL82" s="876"/>
      <c r="STM82" s="876"/>
      <c r="STN82" s="876"/>
      <c r="STO82" s="876"/>
      <c r="STP82" s="876"/>
      <c r="STQ82" s="876"/>
      <c r="STR82" s="876"/>
      <c r="STS82" s="876"/>
      <c r="STT82" s="876"/>
      <c r="STU82" s="876"/>
      <c r="STV82" s="876"/>
      <c r="STW82" s="876"/>
      <c r="STX82" s="876"/>
      <c r="STY82" s="876"/>
      <c r="STZ82" s="876"/>
      <c r="SUA82" s="876"/>
      <c r="SUB82" s="876"/>
      <c r="SUC82" s="876"/>
      <c r="SUD82" s="876"/>
      <c r="SUE82" s="876"/>
      <c r="SUF82" s="876"/>
      <c r="SUG82" s="876"/>
      <c r="SUH82" s="876"/>
      <c r="SUI82" s="876"/>
      <c r="SUJ82" s="876"/>
      <c r="SUK82" s="876"/>
      <c r="SUL82" s="876"/>
      <c r="SUM82" s="876"/>
      <c r="SUN82" s="876"/>
      <c r="SUO82" s="876"/>
      <c r="SUP82" s="876"/>
      <c r="SUQ82" s="876"/>
      <c r="SUR82" s="876"/>
      <c r="SUS82" s="876"/>
      <c r="SUT82" s="876"/>
      <c r="SUU82" s="876"/>
      <c r="SUV82" s="876"/>
      <c r="SUW82" s="876"/>
      <c r="SUX82" s="876"/>
      <c r="SUY82" s="876"/>
      <c r="SUZ82" s="876"/>
      <c r="SVA82" s="876"/>
      <c r="SVB82" s="876"/>
      <c r="SVC82" s="876"/>
      <c r="SVD82" s="876"/>
      <c r="SVE82" s="876"/>
      <c r="SVF82" s="876"/>
      <c r="SVG82" s="876"/>
      <c r="SVH82" s="876"/>
      <c r="SVI82" s="876"/>
      <c r="SVJ82" s="876"/>
      <c r="SVK82" s="876"/>
      <c r="SVL82" s="876"/>
      <c r="SVM82" s="876"/>
      <c r="SVN82" s="876"/>
      <c r="SVO82" s="876"/>
      <c r="SVP82" s="876"/>
      <c r="SVQ82" s="876"/>
      <c r="SVR82" s="876"/>
      <c r="SVS82" s="876"/>
      <c r="SVT82" s="876"/>
      <c r="SVU82" s="876"/>
      <c r="SVV82" s="876"/>
      <c r="SVW82" s="876"/>
      <c r="SVX82" s="876"/>
      <c r="SVY82" s="876"/>
      <c r="SVZ82" s="876"/>
      <c r="SWA82" s="876"/>
      <c r="SWB82" s="876"/>
      <c r="SWC82" s="876"/>
      <c r="SWD82" s="876"/>
      <c r="SWE82" s="876"/>
      <c r="SWF82" s="876"/>
      <c r="SWG82" s="876"/>
      <c r="SWH82" s="876"/>
      <c r="SWI82" s="876"/>
      <c r="SWJ82" s="876"/>
      <c r="SWK82" s="876"/>
      <c r="SWL82" s="876"/>
      <c r="SWM82" s="876"/>
      <c r="SWN82" s="876"/>
      <c r="SWO82" s="876"/>
      <c r="SWP82" s="876"/>
      <c r="SWQ82" s="876"/>
      <c r="SWR82" s="876"/>
      <c r="SWS82" s="876"/>
      <c r="SWT82" s="876"/>
      <c r="SWU82" s="876"/>
      <c r="SWV82" s="876"/>
      <c r="SWW82" s="876"/>
      <c r="SWX82" s="876"/>
      <c r="SWY82" s="876"/>
      <c r="SWZ82" s="876"/>
      <c r="SXA82" s="876"/>
      <c r="SXB82" s="876"/>
      <c r="SXC82" s="876"/>
      <c r="SXD82" s="876"/>
      <c r="SXE82" s="876"/>
      <c r="SXF82" s="876"/>
      <c r="SXG82" s="876"/>
      <c r="SXH82" s="876"/>
      <c r="SXI82" s="876"/>
      <c r="SXJ82" s="876"/>
      <c r="SXK82" s="876"/>
      <c r="SXL82" s="876"/>
      <c r="SXM82" s="876"/>
      <c r="SXN82" s="876"/>
      <c r="SXO82" s="876"/>
      <c r="SXP82" s="876"/>
      <c r="SXQ82" s="876"/>
      <c r="SXR82" s="876"/>
      <c r="SXS82" s="876"/>
      <c r="SXT82" s="876"/>
      <c r="SXU82" s="876"/>
      <c r="SXV82" s="876"/>
      <c r="SXW82" s="876"/>
      <c r="SXX82" s="876"/>
      <c r="SXY82" s="876"/>
      <c r="SXZ82" s="876"/>
      <c r="SYA82" s="876"/>
      <c r="SYB82" s="876"/>
      <c r="SYC82" s="876"/>
      <c r="SYD82" s="876"/>
      <c r="SYE82" s="876"/>
      <c r="SYF82" s="876"/>
      <c r="SYG82" s="876"/>
      <c r="SYH82" s="876"/>
      <c r="SYI82" s="876"/>
      <c r="SYJ82" s="876"/>
      <c r="SYK82" s="876"/>
      <c r="SYL82" s="876"/>
      <c r="SYM82" s="876"/>
      <c r="SYN82" s="876"/>
      <c r="SYO82" s="876"/>
      <c r="SYP82" s="876"/>
      <c r="SYQ82" s="876"/>
      <c r="SYR82" s="876"/>
      <c r="SYS82" s="876"/>
      <c r="SYT82" s="876"/>
      <c r="SYU82" s="876"/>
      <c r="SYV82" s="876"/>
      <c r="SYW82" s="876"/>
      <c r="SYX82" s="876"/>
      <c r="SYY82" s="876"/>
      <c r="SYZ82" s="876"/>
      <c r="SZA82" s="876"/>
      <c r="SZB82" s="876"/>
      <c r="SZC82" s="876"/>
      <c r="SZD82" s="876"/>
      <c r="SZE82" s="876"/>
      <c r="SZF82" s="876"/>
      <c r="SZG82" s="876"/>
      <c r="SZH82" s="876"/>
      <c r="SZI82" s="876"/>
      <c r="SZJ82" s="876"/>
      <c r="SZK82" s="876"/>
      <c r="SZL82" s="876"/>
      <c r="SZM82" s="876"/>
      <c r="SZN82" s="876"/>
      <c r="SZO82" s="876"/>
      <c r="SZP82" s="876"/>
      <c r="SZQ82" s="876"/>
      <c r="SZR82" s="876"/>
      <c r="SZS82" s="876"/>
      <c r="SZT82" s="876"/>
      <c r="SZU82" s="876"/>
      <c r="SZV82" s="876"/>
      <c r="SZW82" s="876"/>
      <c r="SZX82" s="876"/>
      <c r="SZY82" s="876"/>
      <c r="SZZ82" s="876"/>
      <c r="TAA82" s="876"/>
      <c r="TAB82" s="876"/>
      <c r="TAC82" s="876"/>
      <c r="TAD82" s="876"/>
      <c r="TAE82" s="876"/>
      <c r="TAF82" s="876"/>
      <c r="TAG82" s="876"/>
      <c r="TAH82" s="876"/>
      <c r="TAI82" s="876"/>
      <c r="TAJ82" s="876"/>
      <c r="TAK82" s="876"/>
      <c r="TAL82" s="876"/>
      <c r="TAM82" s="876"/>
      <c r="TAN82" s="876"/>
      <c r="TAO82" s="876"/>
      <c r="TAP82" s="876"/>
      <c r="TAQ82" s="876"/>
      <c r="TAR82" s="876"/>
      <c r="TAS82" s="876"/>
      <c r="TAT82" s="876"/>
      <c r="TAU82" s="876"/>
      <c r="TAV82" s="876"/>
      <c r="TAW82" s="876"/>
      <c r="TAX82" s="876"/>
      <c r="TAY82" s="876"/>
      <c r="TAZ82" s="876"/>
      <c r="TBA82" s="876"/>
      <c r="TBB82" s="876"/>
      <c r="TBC82" s="876"/>
      <c r="TBD82" s="876"/>
      <c r="TBE82" s="876"/>
      <c r="TBF82" s="876"/>
      <c r="TBG82" s="876"/>
      <c r="TBH82" s="876"/>
      <c r="TBI82" s="876"/>
      <c r="TBJ82" s="876"/>
      <c r="TBK82" s="876"/>
      <c r="TBL82" s="876"/>
      <c r="TBM82" s="876"/>
      <c r="TBN82" s="876"/>
      <c r="TBO82" s="876"/>
      <c r="TBP82" s="876"/>
      <c r="TBQ82" s="876"/>
      <c r="TBR82" s="876"/>
      <c r="TBS82" s="876"/>
      <c r="TBT82" s="876"/>
      <c r="TBU82" s="876"/>
      <c r="TBV82" s="876"/>
      <c r="TBW82" s="876"/>
      <c r="TBX82" s="876"/>
      <c r="TBY82" s="876"/>
      <c r="TBZ82" s="876"/>
      <c r="TCA82" s="876"/>
      <c r="TCB82" s="876"/>
      <c r="TCC82" s="876"/>
      <c r="TCD82" s="876"/>
      <c r="TCE82" s="876"/>
      <c r="TCF82" s="876"/>
      <c r="TCG82" s="876"/>
      <c r="TCH82" s="876"/>
      <c r="TCI82" s="876"/>
      <c r="TCJ82" s="876"/>
      <c r="TCK82" s="876"/>
      <c r="TCL82" s="876"/>
      <c r="TCM82" s="876"/>
      <c r="TCN82" s="876"/>
      <c r="TCO82" s="876"/>
      <c r="TCP82" s="876"/>
      <c r="TCQ82" s="876"/>
      <c r="TCR82" s="876"/>
      <c r="TCS82" s="876"/>
      <c r="TCT82" s="876"/>
      <c r="TCU82" s="876"/>
      <c r="TCV82" s="876"/>
      <c r="TCW82" s="876"/>
      <c r="TCX82" s="876"/>
      <c r="TCY82" s="876"/>
      <c r="TCZ82" s="876"/>
      <c r="TDA82" s="876"/>
      <c r="TDB82" s="876"/>
      <c r="TDC82" s="876"/>
      <c r="TDD82" s="876"/>
      <c r="TDE82" s="876"/>
      <c r="TDF82" s="876"/>
      <c r="TDG82" s="876"/>
      <c r="TDH82" s="876"/>
      <c r="TDI82" s="876"/>
      <c r="TDJ82" s="876"/>
      <c r="TDK82" s="876"/>
      <c r="TDL82" s="876"/>
      <c r="TDM82" s="876"/>
      <c r="TDN82" s="876"/>
      <c r="TDO82" s="876"/>
      <c r="TDP82" s="876"/>
      <c r="TDQ82" s="876"/>
      <c r="TDR82" s="876"/>
      <c r="TDS82" s="876"/>
      <c r="TDT82" s="876"/>
      <c r="TDU82" s="876"/>
      <c r="TDV82" s="876"/>
      <c r="TDW82" s="876"/>
      <c r="TDX82" s="876"/>
      <c r="TDY82" s="876"/>
      <c r="TDZ82" s="876"/>
      <c r="TEA82" s="876"/>
      <c r="TEB82" s="876"/>
      <c r="TEC82" s="876"/>
      <c r="TED82" s="876"/>
      <c r="TEE82" s="876"/>
      <c r="TEF82" s="876"/>
      <c r="TEG82" s="876"/>
      <c r="TEH82" s="876"/>
      <c r="TEI82" s="876"/>
      <c r="TEJ82" s="876"/>
      <c r="TEK82" s="876"/>
      <c r="TEL82" s="876"/>
      <c r="TEM82" s="876"/>
      <c r="TEN82" s="876"/>
      <c r="TEO82" s="876"/>
      <c r="TEP82" s="876"/>
      <c r="TEQ82" s="876"/>
      <c r="TER82" s="876"/>
      <c r="TES82" s="876"/>
      <c r="TET82" s="876"/>
      <c r="TEU82" s="876"/>
      <c r="TEV82" s="876"/>
      <c r="TEW82" s="876"/>
      <c r="TEX82" s="876"/>
      <c r="TEY82" s="876"/>
      <c r="TEZ82" s="876"/>
      <c r="TFA82" s="876"/>
      <c r="TFB82" s="876"/>
      <c r="TFC82" s="876"/>
      <c r="TFD82" s="876"/>
      <c r="TFE82" s="876"/>
      <c r="TFF82" s="876"/>
      <c r="TFG82" s="876"/>
      <c r="TFH82" s="876"/>
      <c r="TFI82" s="876"/>
      <c r="TFJ82" s="876"/>
      <c r="TFK82" s="876"/>
      <c r="TFL82" s="876"/>
      <c r="TFM82" s="876"/>
      <c r="TFN82" s="876"/>
      <c r="TFO82" s="876"/>
      <c r="TFP82" s="876"/>
      <c r="TFQ82" s="876"/>
      <c r="TFR82" s="876"/>
      <c r="TFS82" s="876"/>
      <c r="TFT82" s="876"/>
      <c r="TFU82" s="876"/>
      <c r="TFV82" s="876"/>
      <c r="TFW82" s="876"/>
      <c r="TFX82" s="876"/>
      <c r="TFY82" s="876"/>
      <c r="TFZ82" s="876"/>
      <c r="TGA82" s="876"/>
      <c r="TGB82" s="876"/>
      <c r="TGC82" s="876"/>
      <c r="TGD82" s="876"/>
      <c r="TGE82" s="876"/>
      <c r="TGF82" s="876"/>
      <c r="TGG82" s="876"/>
      <c r="TGH82" s="876"/>
      <c r="TGI82" s="876"/>
      <c r="TGJ82" s="876"/>
      <c r="TGK82" s="876"/>
      <c r="TGL82" s="876"/>
      <c r="TGM82" s="876"/>
      <c r="TGN82" s="876"/>
      <c r="TGO82" s="876"/>
      <c r="TGP82" s="876"/>
      <c r="TGQ82" s="876"/>
      <c r="TGR82" s="876"/>
      <c r="TGS82" s="876"/>
      <c r="TGT82" s="876"/>
      <c r="TGU82" s="876"/>
      <c r="TGV82" s="876"/>
      <c r="TGW82" s="876"/>
      <c r="TGX82" s="876"/>
      <c r="TGY82" s="876"/>
      <c r="TGZ82" s="876"/>
      <c r="THA82" s="876"/>
      <c r="THB82" s="876"/>
      <c r="THC82" s="876"/>
      <c r="THD82" s="876"/>
      <c r="THE82" s="876"/>
      <c r="THF82" s="876"/>
      <c r="THG82" s="876"/>
      <c r="THH82" s="876"/>
      <c r="THI82" s="876"/>
      <c r="THJ82" s="876"/>
      <c r="THK82" s="876"/>
      <c r="THL82" s="876"/>
      <c r="THM82" s="876"/>
      <c r="THN82" s="876"/>
      <c r="THO82" s="876"/>
      <c r="THP82" s="876"/>
      <c r="THQ82" s="876"/>
      <c r="THR82" s="876"/>
      <c r="THS82" s="876"/>
      <c r="THT82" s="876"/>
      <c r="THU82" s="876"/>
      <c r="THV82" s="876"/>
      <c r="THW82" s="876"/>
      <c r="THX82" s="876"/>
      <c r="THY82" s="876"/>
      <c r="THZ82" s="876"/>
      <c r="TIA82" s="876"/>
      <c r="TIB82" s="876"/>
      <c r="TIC82" s="876"/>
      <c r="TID82" s="876"/>
      <c r="TIE82" s="876"/>
      <c r="TIF82" s="876"/>
      <c r="TIG82" s="876"/>
      <c r="TIH82" s="876"/>
      <c r="TII82" s="876"/>
      <c r="TIJ82" s="876"/>
      <c r="TIK82" s="876"/>
      <c r="TIL82" s="876"/>
      <c r="TIM82" s="876"/>
      <c r="TIN82" s="876"/>
      <c r="TIO82" s="876"/>
      <c r="TIP82" s="876"/>
      <c r="TIQ82" s="876"/>
      <c r="TIR82" s="876"/>
      <c r="TIS82" s="876"/>
      <c r="TIT82" s="876"/>
      <c r="TIU82" s="876"/>
      <c r="TIV82" s="876"/>
      <c r="TIW82" s="876"/>
      <c r="TIX82" s="876"/>
      <c r="TIY82" s="876"/>
      <c r="TIZ82" s="876"/>
      <c r="TJA82" s="876"/>
      <c r="TJB82" s="876"/>
      <c r="TJC82" s="876"/>
      <c r="TJD82" s="876"/>
      <c r="TJE82" s="876"/>
      <c r="TJF82" s="876"/>
      <c r="TJG82" s="876"/>
      <c r="TJH82" s="876"/>
      <c r="TJI82" s="876"/>
      <c r="TJJ82" s="876"/>
      <c r="TJK82" s="876"/>
      <c r="TJL82" s="876"/>
      <c r="TJM82" s="876"/>
      <c r="TJN82" s="876"/>
      <c r="TJO82" s="876"/>
      <c r="TJP82" s="876"/>
      <c r="TJQ82" s="876"/>
      <c r="TJR82" s="876"/>
      <c r="TJS82" s="876"/>
      <c r="TJT82" s="876"/>
      <c r="TJU82" s="876"/>
      <c r="TJV82" s="876"/>
      <c r="TJW82" s="876"/>
      <c r="TJX82" s="876"/>
      <c r="TJY82" s="876"/>
      <c r="TJZ82" s="876"/>
      <c r="TKA82" s="876"/>
      <c r="TKB82" s="876"/>
      <c r="TKC82" s="876"/>
      <c r="TKD82" s="876"/>
      <c r="TKE82" s="876"/>
      <c r="TKF82" s="876"/>
      <c r="TKG82" s="876"/>
      <c r="TKH82" s="876"/>
      <c r="TKI82" s="876"/>
      <c r="TKJ82" s="876"/>
      <c r="TKK82" s="876"/>
      <c r="TKL82" s="876"/>
      <c r="TKM82" s="876"/>
      <c r="TKN82" s="876"/>
      <c r="TKO82" s="876"/>
      <c r="TKP82" s="876"/>
      <c r="TKQ82" s="876"/>
      <c r="TKR82" s="876"/>
      <c r="TKS82" s="876"/>
      <c r="TKT82" s="876"/>
      <c r="TKU82" s="876"/>
      <c r="TKV82" s="876"/>
      <c r="TKW82" s="876"/>
      <c r="TKX82" s="876"/>
      <c r="TKY82" s="876"/>
      <c r="TKZ82" s="876"/>
      <c r="TLA82" s="876"/>
      <c r="TLB82" s="876"/>
      <c r="TLC82" s="876"/>
      <c r="TLD82" s="876"/>
      <c r="TLE82" s="876"/>
      <c r="TLF82" s="876"/>
      <c r="TLG82" s="876"/>
      <c r="TLH82" s="876"/>
      <c r="TLI82" s="876"/>
      <c r="TLJ82" s="876"/>
      <c r="TLK82" s="876"/>
      <c r="TLL82" s="876"/>
      <c r="TLM82" s="876"/>
      <c r="TLN82" s="876"/>
      <c r="TLO82" s="876"/>
      <c r="TLP82" s="876"/>
      <c r="TLQ82" s="876"/>
      <c r="TLR82" s="876"/>
      <c r="TLS82" s="876"/>
      <c r="TLT82" s="876"/>
      <c r="TLU82" s="876"/>
      <c r="TLV82" s="876"/>
      <c r="TLW82" s="876"/>
      <c r="TLX82" s="876"/>
      <c r="TLY82" s="876"/>
      <c r="TLZ82" s="876"/>
      <c r="TMA82" s="876"/>
      <c r="TMB82" s="876"/>
      <c r="TMC82" s="876"/>
      <c r="TMD82" s="876"/>
      <c r="TME82" s="876"/>
      <c r="TMF82" s="876"/>
      <c r="TMG82" s="876"/>
      <c r="TMH82" s="876"/>
      <c r="TMI82" s="876"/>
      <c r="TMJ82" s="876"/>
      <c r="TMK82" s="876"/>
      <c r="TML82" s="876"/>
      <c r="TMM82" s="876"/>
      <c r="TMN82" s="876"/>
      <c r="TMO82" s="876"/>
      <c r="TMP82" s="876"/>
      <c r="TMQ82" s="876"/>
      <c r="TMR82" s="876"/>
      <c r="TMS82" s="876"/>
      <c r="TMT82" s="876"/>
      <c r="TMU82" s="876"/>
      <c r="TMV82" s="876"/>
      <c r="TMW82" s="876"/>
      <c r="TMX82" s="876"/>
      <c r="TMY82" s="876"/>
      <c r="TMZ82" s="876"/>
      <c r="TNA82" s="876"/>
      <c r="TNB82" s="876"/>
      <c r="TNC82" s="876"/>
      <c r="TND82" s="876"/>
      <c r="TNE82" s="876"/>
      <c r="TNF82" s="876"/>
      <c r="TNG82" s="876"/>
      <c r="TNH82" s="876"/>
      <c r="TNI82" s="876"/>
      <c r="TNJ82" s="876"/>
      <c r="TNK82" s="876"/>
      <c r="TNL82" s="876"/>
      <c r="TNM82" s="876"/>
      <c r="TNN82" s="876"/>
      <c r="TNO82" s="876"/>
      <c r="TNP82" s="876"/>
      <c r="TNQ82" s="876"/>
      <c r="TNR82" s="876"/>
      <c r="TNS82" s="876"/>
      <c r="TNT82" s="876"/>
      <c r="TNU82" s="876"/>
      <c r="TNV82" s="876"/>
      <c r="TNW82" s="876"/>
      <c r="TNX82" s="876"/>
      <c r="TNY82" s="876"/>
      <c r="TNZ82" s="876"/>
      <c r="TOA82" s="876"/>
      <c r="TOB82" s="876"/>
      <c r="TOC82" s="876"/>
      <c r="TOD82" s="876"/>
      <c r="TOE82" s="876"/>
      <c r="TOF82" s="876"/>
      <c r="TOG82" s="876"/>
      <c r="TOH82" s="876"/>
      <c r="TOI82" s="876"/>
      <c r="TOJ82" s="876"/>
      <c r="TOK82" s="876"/>
      <c r="TOL82" s="876"/>
      <c r="TOM82" s="876"/>
      <c r="TON82" s="876"/>
      <c r="TOO82" s="876"/>
      <c r="TOP82" s="876"/>
      <c r="TOQ82" s="876"/>
      <c r="TOR82" s="876"/>
      <c r="TOS82" s="876"/>
      <c r="TOT82" s="876"/>
      <c r="TOU82" s="876"/>
      <c r="TOV82" s="876"/>
      <c r="TOW82" s="876"/>
      <c r="TOX82" s="876"/>
      <c r="TOY82" s="876"/>
      <c r="TOZ82" s="876"/>
      <c r="TPA82" s="876"/>
      <c r="TPB82" s="876"/>
      <c r="TPC82" s="876"/>
      <c r="TPD82" s="876"/>
      <c r="TPE82" s="876"/>
      <c r="TPF82" s="876"/>
      <c r="TPG82" s="876"/>
      <c r="TPH82" s="876"/>
      <c r="TPI82" s="876"/>
      <c r="TPJ82" s="876"/>
      <c r="TPK82" s="876"/>
      <c r="TPL82" s="876"/>
      <c r="TPM82" s="876"/>
      <c r="TPN82" s="876"/>
      <c r="TPO82" s="876"/>
      <c r="TPP82" s="876"/>
      <c r="TPQ82" s="876"/>
      <c r="TPR82" s="876"/>
      <c r="TPS82" s="876"/>
      <c r="TPT82" s="876"/>
      <c r="TPU82" s="876"/>
      <c r="TPV82" s="876"/>
      <c r="TPW82" s="876"/>
      <c r="TPX82" s="876"/>
      <c r="TPY82" s="876"/>
      <c r="TPZ82" s="876"/>
      <c r="TQA82" s="876"/>
      <c r="TQB82" s="876"/>
      <c r="TQC82" s="876"/>
      <c r="TQD82" s="876"/>
      <c r="TQE82" s="876"/>
      <c r="TQF82" s="876"/>
      <c r="TQG82" s="876"/>
      <c r="TQH82" s="876"/>
      <c r="TQI82" s="876"/>
      <c r="TQJ82" s="876"/>
      <c r="TQK82" s="876"/>
      <c r="TQL82" s="876"/>
      <c r="TQM82" s="876"/>
      <c r="TQN82" s="876"/>
      <c r="TQO82" s="876"/>
      <c r="TQP82" s="876"/>
      <c r="TQQ82" s="876"/>
      <c r="TQR82" s="876"/>
      <c r="TQS82" s="876"/>
      <c r="TQT82" s="876"/>
      <c r="TQU82" s="876"/>
      <c r="TQV82" s="876"/>
      <c r="TQW82" s="876"/>
      <c r="TQX82" s="876"/>
      <c r="TQY82" s="876"/>
      <c r="TQZ82" s="876"/>
      <c r="TRA82" s="876"/>
      <c r="TRB82" s="876"/>
      <c r="TRC82" s="876"/>
      <c r="TRD82" s="876"/>
      <c r="TRE82" s="876"/>
      <c r="TRF82" s="876"/>
      <c r="TRG82" s="876"/>
      <c r="TRH82" s="876"/>
      <c r="TRI82" s="876"/>
      <c r="TRJ82" s="876"/>
      <c r="TRK82" s="876"/>
      <c r="TRL82" s="876"/>
      <c r="TRM82" s="876"/>
      <c r="TRN82" s="876"/>
      <c r="TRO82" s="876"/>
      <c r="TRP82" s="876"/>
      <c r="TRQ82" s="876"/>
      <c r="TRR82" s="876"/>
      <c r="TRS82" s="876"/>
      <c r="TRT82" s="876"/>
      <c r="TRU82" s="876"/>
      <c r="TRV82" s="876"/>
      <c r="TRW82" s="876"/>
      <c r="TRX82" s="876"/>
      <c r="TRY82" s="876"/>
      <c r="TRZ82" s="876"/>
      <c r="TSA82" s="876"/>
      <c r="TSB82" s="876"/>
      <c r="TSC82" s="876"/>
      <c r="TSD82" s="876"/>
      <c r="TSE82" s="876"/>
      <c r="TSF82" s="876"/>
      <c r="TSG82" s="876"/>
      <c r="TSH82" s="876"/>
      <c r="TSI82" s="876"/>
      <c r="TSJ82" s="876"/>
      <c r="TSK82" s="876"/>
      <c r="TSL82" s="876"/>
      <c r="TSM82" s="876"/>
      <c r="TSN82" s="876"/>
      <c r="TSO82" s="876"/>
      <c r="TSP82" s="876"/>
      <c r="TSQ82" s="876"/>
      <c r="TSR82" s="876"/>
      <c r="TSS82" s="876"/>
      <c r="TST82" s="876"/>
      <c r="TSU82" s="876"/>
      <c r="TSV82" s="876"/>
      <c r="TSW82" s="876"/>
      <c r="TSX82" s="876"/>
      <c r="TSY82" s="876"/>
      <c r="TSZ82" s="876"/>
      <c r="TTA82" s="876"/>
      <c r="TTB82" s="876"/>
      <c r="TTC82" s="876"/>
      <c r="TTD82" s="876"/>
      <c r="TTE82" s="876"/>
      <c r="TTF82" s="876"/>
      <c r="TTG82" s="876"/>
      <c r="TTH82" s="876"/>
      <c r="TTI82" s="876"/>
      <c r="TTJ82" s="876"/>
      <c r="TTK82" s="876"/>
      <c r="TTL82" s="876"/>
      <c r="TTM82" s="876"/>
      <c r="TTN82" s="876"/>
      <c r="TTO82" s="876"/>
      <c r="TTP82" s="876"/>
      <c r="TTQ82" s="876"/>
      <c r="TTR82" s="876"/>
      <c r="TTS82" s="876"/>
      <c r="TTT82" s="876"/>
      <c r="TTU82" s="876"/>
      <c r="TTV82" s="876"/>
      <c r="TTW82" s="876"/>
      <c r="TTX82" s="876"/>
      <c r="TTY82" s="876"/>
      <c r="TTZ82" s="876"/>
      <c r="TUA82" s="876"/>
      <c r="TUB82" s="876"/>
      <c r="TUC82" s="876"/>
      <c r="TUD82" s="876"/>
      <c r="TUE82" s="876"/>
      <c r="TUF82" s="876"/>
      <c r="TUG82" s="876"/>
      <c r="TUH82" s="876"/>
      <c r="TUI82" s="876"/>
      <c r="TUJ82" s="876"/>
      <c r="TUK82" s="876"/>
      <c r="TUL82" s="876"/>
      <c r="TUM82" s="876"/>
      <c r="TUN82" s="876"/>
      <c r="TUO82" s="876"/>
      <c r="TUP82" s="876"/>
      <c r="TUQ82" s="876"/>
      <c r="TUR82" s="876"/>
      <c r="TUS82" s="876"/>
      <c r="TUT82" s="876"/>
      <c r="TUU82" s="876"/>
      <c r="TUV82" s="876"/>
      <c r="TUW82" s="876"/>
      <c r="TUX82" s="876"/>
      <c r="TUY82" s="876"/>
      <c r="TUZ82" s="876"/>
      <c r="TVA82" s="876"/>
      <c r="TVB82" s="876"/>
      <c r="TVC82" s="876"/>
      <c r="TVD82" s="876"/>
      <c r="TVE82" s="876"/>
      <c r="TVF82" s="876"/>
      <c r="TVG82" s="876"/>
      <c r="TVH82" s="876"/>
      <c r="TVI82" s="876"/>
      <c r="TVJ82" s="876"/>
      <c r="TVK82" s="876"/>
      <c r="TVL82" s="876"/>
      <c r="TVM82" s="876"/>
      <c r="TVN82" s="876"/>
      <c r="TVO82" s="876"/>
      <c r="TVP82" s="876"/>
      <c r="TVQ82" s="876"/>
      <c r="TVR82" s="876"/>
      <c r="TVS82" s="876"/>
      <c r="TVT82" s="876"/>
      <c r="TVU82" s="876"/>
      <c r="TVV82" s="876"/>
      <c r="TVW82" s="876"/>
      <c r="TVX82" s="876"/>
      <c r="TVY82" s="876"/>
      <c r="TVZ82" s="876"/>
      <c r="TWA82" s="876"/>
      <c r="TWB82" s="876"/>
      <c r="TWC82" s="876"/>
      <c r="TWD82" s="876"/>
      <c r="TWE82" s="876"/>
      <c r="TWF82" s="876"/>
      <c r="TWG82" s="876"/>
      <c r="TWH82" s="876"/>
      <c r="TWI82" s="876"/>
      <c r="TWJ82" s="876"/>
      <c r="TWK82" s="876"/>
      <c r="TWL82" s="876"/>
      <c r="TWM82" s="876"/>
      <c r="TWN82" s="876"/>
      <c r="TWO82" s="876"/>
      <c r="TWP82" s="876"/>
      <c r="TWQ82" s="876"/>
      <c r="TWR82" s="876"/>
      <c r="TWS82" s="876"/>
      <c r="TWT82" s="876"/>
      <c r="TWU82" s="876"/>
      <c r="TWV82" s="876"/>
      <c r="TWW82" s="876"/>
      <c r="TWX82" s="876"/>
      <c r="TWY82" s="876"/>
      <c r="TWZ82" s="876"/>
      <c r="TXA82" s="876"/>
      <c r="TXB82" s="876"/>
      <c r="TXC82" s="876"/>
      <c r="TXD82" s="876"/>
      <c r="TXE82" s="876"/>
      <c r="TXF82" s="876"/>
      <c r="TXG82" s="876"/>
      <c r="TXH82" s="876"/>
      <c r="TXI82" s="876"/>
      <c r="TXJ82" s="876"/>
      <c r="TXK82" s="876"/>
      <c r="TXL82" s="876"/>
      <c r="TXM82" s="876"/>
      <c r="TXN82" s="876"/>
      <c r="TXO82" s="876"/>
      <c r="TXP82" s="876"/>
      <c r="TXQ82" s="876"/>
      <c r="TXR82" s="876"/>
      <c r="TXS82" s="876"/>
      <c r="TXT82" s="876"/>
      <c r="TXU82" s="876"/>
      <c r="TXV82" s="876"/>
      <c r="TXW82" s="876"/>
      <c r="TXX82" s="876"/>
      <c r="TXY82" s="876"/>
      <c r="TXZ82" s="876"/>
      <c r="TYA82" s="876"/>
      <c r="TYB82" s="876"/>
      <c r="TYC82" s="876"/>
      <c r="TYD82" s="876"/>
      <c r="TYE82" s="876"/>
      <c r="TYF82" s="876"/>
      <c r="TYG82" s="876"/>
      <c r="TYH82" s="876"/>
      <c r="TYI82" s="876"/>
      <c r="TYJ82" s="876"/>
      <c r="TYK82" s="876"/>
      <c r="TYL82" s="876"/>
      <c r="TYM82" s="876"/>
      <c r="TYN82" s="876"/>
      <c r="TYO82" s="876"/>
      <c r="TYP82" s="876"/>
      <c r="TYQ82" s="876"/>
      <c r="TYR82" s="876"/>
      <c r="TYS82" s="876"/>
      <c r="TYT82" s="876"/>
      <c r="TYU82" s="876"/>
      <c r="TYV82" s="876"/>
      <c r="TYW82" s="876"/>
      <c r="TYX82" s="876"/>
      <c r="TYY82" s="876"/>
      <c r="TYZ82" s="876"/>
      <c r="TZA82" s="876"/>
      <c r="TZB82" s="876"/>
      <c r="TZC82" s="876"/>
      <c r="TZD82" s="876"/>
      <c r="TZE82" s="876"/>
      <c r="TZF82" s="876"/>
      <c r="TZG82" s="876"/>
      <c r="TZH82" s="876"/>
      <c r="TZI82" s="876"/>
      <c r="TZJ82" s="876"/>
      <c r="TZK82" s="876"/>
      <c r="TZL82" s="876"/>
      <c r="TZM82" s="876"/>
      <c r="TZN82" s="876"/>
      <c r="TZO82" s="876"/>
      <c r="TZP82" s="876"/>
      <c r="TZQ82" s="876"/>
      <c r="TZR82" s="876"/>
      <c r="TZS82" s="876"/>
      <c r="TZT82" s="876"/>
      <c r="TZU82" s="876"/>
      <c r="TZV82" s="876"/>
      <c r="TZW82" s="876"/>
      <c r="TZX82" s="876"/>
      <c r="TZY82" s="876"/>
      <c r="TZZ82" s="876"/>
      <c r="UAA82" s="876"/>
      <c r="UAB82" s="876"/>
      <c r="UAC82" s="876"/>
      <c r="UAD82" s="876"/>
      <c r="UAE82" s="876"/>
      <c r="UAF82" s="876"/>
      <c r="UAG82" s="876"/>
      <c r="UAH82" s="876"/>
      <c r="UAI82" s="876"/>
      <c r="UAJ82" s="876"/>
      <c r="UAK82" s="876"/>
      <c r="UAL82" s="876"/>
      <c r="UAM82" s="876"/>
      <c r="UAN82" s="876"/>
      <c r="UAO82" s="876"/>
      <c r="UAP82" s="876"/>
      <c r="UAQ82" s="876"/>
      <c r="UAR82" s="876"/>
      <c r="UAS82" s="876"/>
      <c r="UAT82" s="876"/>
      <c r="UAU82" s="876"/>
      <c r="UAV82" s="876"/>
      <c r="UAW82" s="876"/>
      <c r="UAX82" s="876"/>
      <c r="UAY82" s="876"/>
      <c r="UAZ82" s="876"/>
      <c r="UBA82" s="876"/>
      <c r="UBB82" s="876"/>
      <c r="UBC82" s="876"/>
      <c r="UBD82" s="876"/>
      <c r="UBE82" s="876"/>
      <c r="UBF82" s="876"/>
      <c r="UBG82" s="876"/>
      <c r="UBH82" s="876"/>
      <c r="UBI82" s="876"/>
      <c r="UBJ82" s="876"/>
      <c r="UBK82" s="876"/>
      <c r="UBL82" s="876"/>
      <c r="UBM82" s="876"/>
      <c r="UBN82" s="876"/>
      <c r="UBO82" s="876"/>
      <c r="UBP82" s="876"/>
      <c r="UBQ82" s="876"/>
      <c r="UBR82" s="876"/>
      <c r="UBS82" s="876"/>
      <c r="UBT82" s="876"/>
      <c r="UBU82" s="876"/>
      <c r="UBV82" s="876"/>
      <c r="UBW82" s="876"/>
      <c r="UBX82" s="876"/>
      <c r="UBY82" s="876"/>
      <c r="UBZ82" s="876"/>
      <c r="UCA82" s="876"/>
      <c r="UCB82" s="876"/>
      <c r="UCC82" s="876"/>
      <c r="UCD82" s="876"/>
      <c r="UCE82" s="876"/>
      <c r="UCF82" s="876"/>
      <c r="UCG82" s="876"/>
      <c r="UCH82" s="876"/>
      <c r="UCI82" s="876"/>
      <c r="UCJ82" s="876"/>
      <c r="UCK82" s="876"/>
      <c r="UCL82" s="876"/>
      <c r="UCM82" s="876"/>
      <c r="UCN82" s="876"/>
      <c r="UCO82" s="876"/>
      <c r="UCP82" s="876"/>
      <c r="UCQ82" s="876"/>
      <c r="UCR82" s="876"/>
      <c r="UCS82" s="876"/>
      <c r="UCT82" s="876"/>
      <c r="UCU82" s="876"/>
      <c r="UCV82" s="876"/>
      <c r="UCW82" s="876"/>
      <c r="UCX82" s="876"/>
      <c r="UCY82" s="876"/>
      <c r="UCZ82" s="876"/>
      <c r="UDA82" s="876"/>
      <c r="UDB82" s="876"/>
      <c r="UDC82" s="876"/>
      <c r="UDD82" s="876"/>
      <c r="UDE82" s="876"/>
      <c r="UDF82" s="876"/>
      <c r="UDG82" s="876"/>
      <c r="UDH82" s="876"/>
      <c r="UDI82" s="876"/>
      <c r="UDJ82" s="876"/>
      <c r="UDK82" s="876"/>
      <c r="UDL82" s="876"/>
      <c r="UDM82" s="876"/>
      <c r="UDN82" s="876"/>
      <c r="UDO82" s="876"/>
      <c r="UDP82" s="876"/>
      <c r="UDQ82" s="876"/>
      <c r="UDR82" s="876"/>
      <c r="UDS82" s="876"/>
      <c r="UDT82" s="876"/>
      <c r="UDU82" s="876"/>
      <c r="UDV82" s="876"/>
      <c r="UDW82" s="876"/>
      <c r="UDX82" s="876"/>
      <c r="UDY82" s="876"/>
      <c r="UDZ82" s="876"/>
      <c r="UEA82" s="876"/>
      <c r="UEB82" s="876"/>
      <c r="UEC82" s="876"/>
      <c r="UED82" s="876"/>
      <c r="UEE82" s="876"/>
      <c r="UEF82" s="876"/>
      <c r="UEG82" s="876"/>
      <c r="UEH82" s="876"/>
      <c r="UEI82" s="876"/>
      <c r="UEJ82" s="876"/>
      <c r="UEK82" s="876"/>
      <c r="UEL82" s="876"/>
      <c r="UEM82" s="876"/>
      <c r="UEN82" s="876"/>
      <c r="UEO82" s="876"/>
      <c r="UEP82" s="876"/>
      <c r="UEQ82" s="876"/>
      <c r="UER82" s="876"/>
      <c r="UES82" s="876"/>
      <c r="UET82" s="876"/>
      <c r="UEU82" s="876"/>
      <c r="UEV82" s="876"/>
      <c r="UEW82" s="876"/>
      <c r="UEX82" s="876"/>
      <c r="UEY82" s="876"/>
      <c r="UEZ82" s="876"/>
      <c r="UFA82" s="876"/>
      <c r="UFB82" s="876"/>
      <c r="UFC82" s="876"/>
      <c r="UFD82" s="876"/>
      <c r="UFE82" s="876"/>
      <c r="UFF82" s="876"/>
      <c r="UFG82" s="876"/>
      <c r="UFH82" s="876"/>
      <c r="UFI82" s="876"/>
      <c r="UFJ82" s="876"/>
      <c r="UFK82" s="876"/>
      <c r="UFL82" s="876"/>
      <c r="UFM82" s="876"/>
      <c r="UFN82" s="876"/>
      <c r="UFO82" s="876"/>
      <c r="UFP82" s="876"/>
      <c r="UFQ82" s="876"/>
      <c r="UFR82" s="876"/>
      <c r="UFS82" s="876"/>
      <c r="UFT82" s="876"/>
      <c r="UFU82" s="876"/>
      <c r="UFV82" s="876"/>
      <c r="UFW82" s="876"/>
      <c r="UFX82" s="876"/>
      <c r="UFY82" s="876"/>
      <c r="UFZ82" s="876"/>
      <c r="UGA82" s="876"/>
      <c r="UGB82" s="876"/>
      <c r="UGC82" s="876"/>
      <c r="UGD82" s="876"/>
      <c r="UGE82" s="876"/>
      <c r="UGF82" s="876"/>
      <c r="UGG82" s="876"/>
      <c r="UGH82" s="876"/>
      <c r="UGI82" s="876"/>
      <c r="UGJ82" s="876"/>
      <c r="UGK82" s="876"/>
      <c r="UGL82" s="876"/>
      <c r="UGM82" s="876"/>
      <c r="UGN82" s="876"/>
      <c r="UGO82" s="876"/>
      <c r="UGP82" s="876"/>
      <c r="UGQ82" s="876"/>
      <c r="UGR82" s="876"/>
      <c r="UGS82" s="876"/>
      <c r="UGT82" s="876"/>
      <c r="UGU82" s="876"/>
      <c r="UGV82" s="876"/>
      <c r="UGW82" s="876"/>
      <c r="UGX82" s="876"/>
      <c r="UGY82" s="876"/>
      <c r="UGZ82" s="876"/>
      <c r="UHA82" s="876"/>
      <c r="UHB82" s="876"/>
      <c r="UHC82" s="876"/>
      <c r="UHD82" s="876"/>
      <c r="UHE82" s="876"/>
      <c r="UHF82" s="876"/>
      <c r="UHG82" s="876"/>
      <c r="UHH82" s="876"/>
      <c r="UHI82" s="876"/>
      <c r="UHJ82" s="876"/>
      <c r="UHK82" s="876"/>
      <c r="UHL82" s="876"/>
      <c r="UHM82" s="876"/>
      <c r="UHN82" s="876"/>
      <c r="UHO82" s="876"/>
      <c r="UHP82" s="876"/>
      <c r="UHQ82" s="876"/>
      <c r="UHR82" s="876"/>
      <c r="UHS82" s="876"/>
      <c r="UHT82" s="876"/>
      <c r="UHU82" s="876"/>
      <c r="UHV82" s="876"/>
      <c r="UHW82" s="876"/>
      <c r="UHX82" s="876"/>
      <c r="UHY82" s="876"/>
      <c r="UHZ82" s="876"/>
      <c r="UIA82" s="876"/>
      <c r="UIB82" s="876"/>
      <c r="UIC82" s="876"/>
      <c r="UID82" s="876"/>
      <c r="UIE82" s="876"/>
      <c r="UIF82" s="876"/>
      <c r="UIG82" s="876"/>
      <c r="UIH82" s="876"/>
      <c r="UII82" s="876"/>
      <c r="UIJ82" s="876"/>
      <c r="UIK82" s="876"/>
      <c r="UIL82" s="876"/>
      <c r="UIM82" s="876"/>
      <c r="UIN82" s="876"/>
      <c r="UIO82" s="876"/>
      <c r="UIP82" s="876"/>
      <c r="UIQ82" s="876"/>
      <c r="UIR82" s="876"/>
      <c r="UIS82" s="876"/>
      <c r="UIT82" s="876"/>
      <c r="UIU82" s="876"/>
      <c r="UIV82" s="876"/>
      <c r="UIW82" s="876"/>
      <c r="UIX82" s="876"/>
      <c r="UIY82" s="876"/>
      <c r="UIZ82" s="876"/>
      <c r="UJA82" s="876"/>
      <c r="UJB82" s="876"/>
      <c r="UJC82" s="876"/>
      <c r="UJD82" s="876"/>
      <c r="UJE82" s="876"/>
      <c r="UJF82" s="876"/>
      <c r="UJG82" s="876"/>
      <c r="UJH82" s="876"/>
      <c r="UJI82" s="876"/>
      <c r="UJJ82" s="876"/>
      <c r="UJK82" s="876"/>
      <c r="UJL82" s="876"/>
      <c r="UJM82" s="876"/>
      <c r="UJN82" s="876"/>
      <c r="UJO82" s="876"/>
      <c r="UJP82" s="876"/>
      <c r="UJQ82" s="876"/>
      <c r="UJR82" s="876"/>
      <c r="UJS82" s="876"/>
      <c r="UJT82" s="876"/>
      <c r="UJU82" s="876"/>
      <c r="UJV82" s="876"/>
      <c r="UJW82" s="876"/>
      <c r="UJX82" s="876"/>
      <c r="UJY82" s="876"/>
      <c r="UJZ82" s="876"/>
      <c r="UKA82" s="876"/>
      <c r="UKB82" s="876"/>
      <c r="UKC82" s="876"/>
      <c r="UKD82" s="876"/>
      <c r="UKE82" s="876"/>
      <c r="UKF82" s="876"/>
      <c r="UKG82" s="876"/>
      <c r="UKH82" s="876"/>
      <c r="UKI82" s="876"/>
      <c r="UKJ82" s="876"/>
      <c r="UKK82" s="876"/>
      <c r="UKL82" s="876"/>
      <c r="UKM82" s="876"/>
      <c r="UKN82" s="876"/>
      <c r="UKO82" s="876"/>
      <c r="UKP82" s="876"/>
      <c r="UKQ82" s="876"/>
      <c r="UKR82" s="876"/>
      <c r="UKS82" s="876"/>
      <c r="UKT82" s="876"/>
      <c r="UKU82" s="876"/>
      <c r="UKV82" s="876"/>
      <c r="UKW82" s="876"/>
      <c r="UKX82" s="876"/>
      <c r="UKY82" s="876"/>
      <c r="UKZ82" s="876"/>
      <c r="ULA82" s="876"/>
      <c r="ULB82" s="876"/>
      <c r="ULC82" s="876"/>
      <c r="ULD82" s="876"/>
      <c r="ULE82" s="876"/>
      <c r="ULF82" s="876"/>
      <c r="ULG82" s="876"/>
      <c r="ULH82" s="876"/>
      <c r="ULI82" s="876"/>
      <c r="ULJ82" s="876"/>
      <c r="ULK82" s="876"/>
      <c r="ULL82" s="876"/>
      <c r="ULM82" s="876"/>
      <c r="ULN82" s="876"/>
      <c r="ULO82" s="876"/>
      <c r="ULP82" s="876"/>
      <c r="ULQ82" s="876"/>
      <c r="ULR82" s="876"/>
      <c r="ULS82" s="876"/>
      <c r="ULT82" s="876"/>
      <c r="ULU82" s="876"/>
      <c r="ULV82" s="876"/>
      <c r="ULW82" s="876"/>
      <c r="ULX82" s="876"/>
      <c r="ULY82" s="876"/>
      <c r="ULZ82" s="876"/>
      <c r="UMA82" s="876"/>
      <c r="UMB82" s="876"/>
      <c r="UMC82" s="876"/>
      <c r="UMD82" s="876"/>
      <c r="UME82" s="876"/>
      <c r="UMF82" s="876"/>
      <c r="UMG82" s="876"/>
      <c r="UMH82" s="876"/>
      <c r="UMI82" s="876"/>
      <c r="UMJ82" s="876"/>
      <c r="UMK82" s="876"/>
      <c r="UML82" s="876"/>
      <c r="UMM82" s="876"/>
      <c r="UMN82" s="876"/>
      <c r="UMO82" s="876"/>
      <c r="UMP82" s="876"/>
      <c r="UMQ82" s="876"/>
      <c r="UMR82" s="876"/>
      <c r="UMS82" s="876"/>
      <c r="UMT82" s="876"/>
      <c r="UMU82" s="876"/>
      <c r="UMV82" s="876"/>
      <c r="UMW82" s="876"/>
      <c r="UMX82" s="876"/>
      <c r="UMY82" s="876"/>
      <c r="UMZ82" s="876"/>
      <c r="UNA82" s="876"/>
      <c r="UNB82" s="876"/>
      <c r="UNC82" s="876"/>
      <c r="UND82" s="876"/>
      <c r="UNE82" s="876"/>
      <c r="UNF82" s="876"/>
      <c r="UNG82" s="876"/>
      <c r="UNH82" s="876"/>
      <c r="UNI82" s="876"/>
      <c r="UNJ82" s="876"/>
      <c r="UNK82" s="876"/>
      <c r="UNL82" s="876"/>
      <c r="UNM82" s="876"/>
      <c r="UNN82" s="876"/>
      <c r="UNO82" s="876"/>
      <c r="UNP82" s="876"/>
      <c r="UNQ82" s="876"/>
      <c r="UNR82" s="876"/>
      <c r="UNS82" s="876"/>
      <c r="UNT82" s="876"/>
      <c r="UNU82" s="876"/>
      <c r="UNV82" s="876"/>
      <c r="UNW82" s="876"/>
      <c r="UNX82" s="876"/>
      <c r="UNY82" s="876"/>
      <c r="UNZ82" s="876"/>
      <c r="UOA82" s="876"/>
      <c r="UOB82" s="876"/>
      <c r="UOC82" s="876"/>
      <c r="UOD82" s="876"/>
      <c r="UOE82" s="876"/>
      <c r="UOF82" s="876"/>
      <c r="UOG82" s="876"/>
      <c r="UOH82" s="876"/>
      <c r="UOI82" s="876"/>
      <c r="UOJ82" s="876"/>
      <c r="UOK82" s="876"/>
      <c r="UOL82" s="876"/>
      <c r="UOM82" s="876"/>
      <c r="UON82" s="876"/>
      <c r="UOO82" s="876"/>
      <c r="UOP82" s="876"/>
      <c r="UOQ82" s="876"/>
      <c r="UOR82" s="876"/>
      <c r="UOS82" s="876"/>
      <c r="UOT82" s="876"/>
      <c r="UOU82" s="876"/>
      <c r="UOV82" s="876"/>
      <c r="UOW82" s="876"/>
      <c r="UOX82" s="876"/>
      <c r="UOY82" s="876"/>
      <c r="UOZ82" s="876"/>
      <c r="UPA82" s="876"/>
      <c r="UPB82" s="876"/>
      <c r="UPC82" s="876"/>
      <c r="UPD82" s="876"/>
      <c r="UPE82" s="876"/>
      <c r="UPF82" s="876"/>
      <c r="UPG82" s="876"/>
      <c r="UPH82" s="876"/>
      <c r="UPI82" s="876"/>
      <c r="UPJ82" s="876"/>
      <c r="UPK82" s="876"/>
      <c r="UPL82" s="876"/>
      <c r="UPM82" s="876"/>
      <c r="UPN82" s="876"/>
      <c r="UPO82" s="876"/>
      <c r="UPP82" s="876"/>
      <c r="UPQ82" s="876"/>
      <c r="UPR82" s="876"/>
      <c r="UPS82" s="876"/>
      <c r="UPT82" s="876"/>
      <c r="UPU82" s="876"/>
      <c r="UPV82" s="876"/>
      <c r="UPW82" s="876"/>
      <c r="UPX82" s="876"/>
      <c r="UPY82" s="876"/>
      <c r="UPZ82" s="876"/>
      <c r="UQA82" s="876"/>
      <c r="UQB82" s="876"/>
      <c r="UQC82" s="876"/>
      <c r="UQD82" s="876"/>
      <c r="UQE82" s="876"/>
      <c r="UQF82" s="876"/>
      <c r="UQG82" s="876"/>
      <c r="UQH82" s="876"/>
      <c r="UQI82" s="876"/>
      <c r="UQJ82" s="876"/>
      <c r="UQK82" s="876"/>
      <c r="UQL82" s="876"/>
      <c r="UQM82" s="876"/>
      <c r="UQN82" s="876"/>
      <c r="UQO82" s="876"/>
      <c r="UQP82" s="876"/>
      <c r="UQQ82" s="876"/>
      <c r="UQR82" s="876"/>
      <c r="UQS82" s="876"/>
      <c r="UQT82" s="876"/>
      <c r="UQU82" s="876"/>
      <c r="UQV82" s="876"/>
      <c r="UQW82" s="876"/>
      <c r="UQX82" s="876"/>
      <c r="UQY82" s="876"/>
      <c r="UQZ82" s="876"/>
      <c r="URA82" s="876"/>
      <c r="URB82" s="876"/>
      <c r="URC82" s="876"/>
      <c r="URD82" s="876"/>
      <c r="URE82" s="876"/>
      <c r="URF82" s="876"/>
      <c r="URG82" s="876"/>
      <c r="URH82" s="876"/>
      <c r="URI82" s="876"/>
      <c r="URJ82" s="876"/>
      <c r="URK82" s="876"/>
      <c r="URL82" s="876"/>
      <c r="URM82" s="876"/>
      <c r="URN82" s="876"/>
      <c r="URO82" s="876"/>
      <c r="URP82" s="876"/>
      <c r="URQ82" s="876"/>
      <c r="URR82" s="876"/>
      <c r="URS82" s="876"/>
      <c r="URT82" s="876"/>
      <c r="URU82" s="876"/>
      <c r="URV82" s="876"/>
      <c r="URW82" s="876"/>
      <c r="URX82" s="876"/>
      <c r="URY82" s="876"/>
      <c r="URZ82" s="876"/>
      <c r="USA82" s="876"/>
      <c r="USB82" s="876"/>
      <c r="USC82" s="876"/>
      <c r="USD82" s="876"/>
      <c r="USE82" s="876"/>
      <c r="USF82" s="876"/>
      <c r="USG82" s="876"/>
      <c r="USH82" s="876"/>
      <c r="USI82" s="876"/>
      <c r="USJ82" s="876"/>
      <c r="USK82" s="876"/>
      <c r="USL82" s="876"/>
      <c r="USM82" s="876"/>
      <c r="USN82" s="876"/>
      <c r="USO82" s="876"/>
      <c r="USP82" s="876"/>
      <c r="USQ82" s="876"/>
      <c r="USR82" s="876"/>
      <c r="USS82" s="876"/>
      <c r="UST82" s="876"/>
      <c r="USU82" s="876"/>
      <c r="USV82" s="876"/>
      <c r="USW82" s="876"/>
      <c r="USX82" s="876"/>
      <c r="USY82" s="876"/>
      <c r="USZ82" s="876"/>
      <c r="UTA82" s="876"/>
      <c r="UTB82" s="876"/>
      <c r="UTC82" s="876"/>
      <c r="UTD82" s="876"/>
      <c r="UTE82" s="876"/>
      <c r="UTF82" s="876"/>
      <c r="UTG82" s="876"/>
      <c r="UTH82" s="876"/>
      <c r="UTI82" s="876"/>
      <c r="UTJ82" s="876"/>
      <c r="UTK82" s="876"/>
      <c r="UTL82" s="876"/>
      <c r="UTM82" s="876"/>
      <c r="UTN82" s="876"/>
      <c r="UTO82" s="876"/>
      <c r="UTP82" s="876"/>
      <c r="UTQ82" s="876"/>
      <c r="UTR82" s="876"/>
      <c r="UTS82" s="876"/>
      <c r="UTT82" s="876"/>
      <c r="UTU82" s="876"/>
      <c r="UTV82" s="876"/>
      <c r="UTW82" s="876"/>
      <c r="UTX82" s="876"/>
      <c r="UTY82" s="876"/>
      <c r="UTZ82" s="876"/>
      <c r="UUA82" s="876"/>
      <c r="UUB82" s="876"/>
      <c r="UUC82" s="876"/>
      <c r="UUD82" s="876"/>
      <c r="UUE82" s="876"/>
      <c r="UUF82" s="876"/>
      <c r="UUG82" s="876"/>
      <c r="UUH82" s="876"/>
      <c r="UUI82" s="876"/>
      <c r="UUJ82" s="876"/>
      <c r="UUK82" s="876"/>
      <c r="UUL82" s="876"/>
      <c r="UUM82" s="876"/>
      <c r="UUN82" s="876"/>
      <c r="UUO82" s="876"/>
      <c r="UUP82" s="876"/>
      <c r="UUQ82" s="876"/>
      <c r="UUR82" s="876"/>
      <c r="UUS82" s="876"/>
      <c r="UUT82" s="876"/>
      <c r="UUU82" s="876"/>
      <c r="UUV82" s="876"/>
      <c r="UUW82" s="876"/>
      <c r="UUX82" s="876"/>
      <c r="UUY82" s="876"/>
      <c r="UUZ82" s="876"/>
      <c r="UVA82" s="876"/>
      <c r="UVB82" s="876"/>
      <c r="UVC82" s="876"/>
      <c r="UVD82" s="876"/>
      <c r="UVE82" s="876"/>
      <c r="UVF82" s="876"/>
      <c r="UVG82" s="876"/>
      <c r="UVH82" s="876"/>
      <c r="UVI82" s="876"/>
      <c r="UVJ82" s="876"/>
      <c r="UVK82" s="876"/>
      <c r="UVL82" s="876"/>
      <c r="UVM82" s="876"/>
      <c r="UVN82" s="876"/>
      <c r="UVO82" s="876"/>
      <c r="UVP82" s="876"/>
      <c r="UVQ82" s="876"/>
      <c r="UVR82" s="876"/>
      <c r="UVS82" s="876"/>
      <c r="UVT82" s="876"/>
      <c r="UVU82" s="876"/>
      <c r="UVV82" s="876"/>
      <c r="UVW82" s="876"/>
      <c r="UVX82" s="876"/>
      <c r="UVY82" s="876"/>
      <c r="UVZ82" s="876"/>
      <c r="UWA82" s="876"/>
      <c r="UWB82" s="876"/>
      <c r="UWC82" s="876"/>
      <c r="UWD82" s="876"/>
      <c r="UWE82" s="876"/>
      <c r="UWF82" s="876"/>
      <c r="UWG82" s="876"/>
      <c r="UWH82" s="876"/>
      <c r="UWI82" s="876"/>
      <c r="UWJ82" s="876"/>
      <c r="UWK82" s="876"/>
      <c r="UWL82" s="876"/>
      <c r="UWM82" s="876"/>
      <c r="UWN82" s="876"/>
      <c r="UWO82" s="876"/>
      <c r="UWP82" s="876"/>
      <c r="UWQ82" s="876"/>
      <c r="UWR82" s="876"/>
      <c r="UWS82" s="876"/>
      <c r="UWT82" s="876"/>
      <c r="UWU82" s="876"/>
      <c r="UWV82" s="876"/>
      <c r="UWW82" s="876"/>
      <c r="UWX82" s="876"/>
      <c r="UWY82" s="876"/>
      <c r="UWZ82" s="876"/>
      <c r="UXA82" s="876"/>
      <c r="UXB82" s="876"/>
      <c r="UXC82" s="876"/>
      <c r="UXD82" s="876"/>
      <c r="UXE82" s="876"/>
      <c r="UXF82" s="876"/>
      <c r="UXG82" s="876"/>
      <c r="UXH82" s="876"/>
      <c r="UXI82" s="876"/>
      <c r="UXJ82" s="876"/>
      <c r="UXK82" s="876"/>
      <c r="UXL82" s="876"/>
      <c r="UXM82" s="876"/>
      <c r="UXN82" s="876"/>
      <c r="UXO82" s="876"/>
      <c r="UXP82" s="876"/>
      <c r="UXQ82" s="876"/>
      <c r="UXR82" s="876"/>
      <c r="UXS82" s="876"/>
      <c r="UXT82" s="876"/>
      <c r="UXU82" s="876"/>
      <c r="UXV82" s="876"/>
      <c r="UXW82" s="876"/>
      <c r="UXX82" s="876"/>
      <c r="UXY82" s="876"/>
      <c r="UXZ82" s="876"/>
      <c r="UYA82" s="876"/>
      <c r="UYB82" s="876"/>
      <c r="UYC82" s="876"/>
      <c r="UYD82" s="876"/>
      <c r="UYE82" s="876"/>
      <c r="UYF82" s="876"/>
      <c r="UYG82" s="876"/>
      <c r="UYH82" s="876"/>
      <c r="UYI82" s="876"/>
      <c r="UYJ82" s="876"/>
      <c r="UYK82" s="876"/>
      <c r="UYL82" s="876"/>
      <c r="UYM82" s="876"/>
      <c r="UYN82" s="876"/>
      <c r="UYO82" s="876"/>
      <c r="UYP82" s="876"/>
      <c r="UYQ82" s="876"/>
      <c r="UYR82" s="876"/>
      <c r="UYS82" s="876"/>
      <c r="UYT82" s="876"/>
      <c r="UYU82" s="876"/>
      <c r="UYV82" s="876"/>
      <c r="UYW82" s="876"/>
      <c r="UYX82" s="876"/>
      <c r="UYY82" s="876"/>
      <c r="UYZ82" s="876"/>
      <c r="UZA82" s="876"/>
      <c r="UZB82" s="876"/>
      <c r="UZC82" s="876"/>
      <c r="UZD82" s="876"/>
      <c r="UZE82" s="876"/>
      <c r="UZF82" s="876"/>
      <c r="UZG82" s="876"/>
      <c r="UZH82" s="876"/>
      <c r="UZI82" s="876"/>
      <c r="UZJ82" s="876"/>
      <c r="UZK82" s="876"/>
      <c r="UZL82" s="876"/>
      <c r="UZM82" s="876"/>
      <c r="UZN82" s="876"/>
      <c r="UZO82" s="876"/>
      <c r="UZP82" s="876"/>
      <c r="UZQ82" s="876"/>
      <c r="UZR82" s="876"/>
      <c r="UZS82" s="876"/>
      <c r="UZT82" s="876"/>
      <c r="UZU82" s="876"/>
      <c r="UZV82" s="876"/>
      <c r="UZW82" s="876"/>
      <c r="UZX82" s="876"/>
      <c r="UZY82" s="876"/>
      <c r="UZZ82" s="876"/>
      <c r="VAA82" s="876"/>
      <c r="VAB82" s="876"/>
      <c r="VAC82" s="876"/>
      <c r="VAD82" s="876"/>
      <c r="VAE82" s="876"/>
      <c r="VAF82" s="876"/>
      <c r="VAG82" s="876"/>
      <c r="VAH82" s="876"/>
      <c r="VAI82" s="876"/>
      <c r="VAJ82" s="876"/>
      <c r="VAK82" s="876"/>
      <c r="VAL82" s="876"/>
      <c r="VAM82" s="876"/>
      <c r="VAN82" s="876"/>
      <c r="VAO82" s="876"/>
      <c r="VAP82" s="876"/>
      <c r="VAQ82" s="876"/>
      <c r="VAR82" s="876"/>
      <c r="VAS82" s="876"/>
      <c r="VAT82" s="876"/>
      <c r="VAU82" s="876"/>
      <c r="VAV82" s="876"/>
      <c r="VAW82" s="876"/>
      <c r="VAX82" s="876"/>
      <c r="VAY82" s="876"/>
      <c r="VAZ82" s="876"/>
      <c r="VBA82" s="876"/>
      <c r="VBB82" s="876"/>
      <c r="VBC82" s="876"/>
      <c r="VBD82" s="876"/>
      <c r="VBE82" s="876"/>
      <c r="VBF82" s="876"/>
      <c r="VBG82" s="876"/>
      <c r="VBH82" s="876"/>
      <c r="VBI82" s="876"/>
      <c r="VBJ82" s="876"/>
      <c r="VBK82" s="876"/>
      <c r="VBL82" s="876"/>
      <c r="VBM82" s="876"/>
      <c r="VBN82" s="876"/>
      <c r="VBO82" s="876"/>
      <c r="VBP82" s="876"/>
      <c r="VBQ82" s="876"/>
      <c r="VBR82" s="876"/>
      <c r="VBS82" s="876"/>
      <c r="VBT82" s="876"/>
      <c r="VBU82" s="876"/>
      <c r="VBV82" s="876"/>
      <c r="VBW82" s="876"/>
      <c r="VBX82" s="876"/>
      <c r="VBY82" s="876"/>
      <c r="VBZ82" s="876"/>
      <c r="VCA82" s="876"/>
      <c r="VCB82" s="876"/>
      <c r="VCC82" s="876"/>
      <c r="VCD82" s="876"/>
      <c r="VCE82" s="876"/>
      <c r="VCF82" s="876"/>
      <c r="VCG82" s="876"/>
      <c r="VCH82" s="876"/>
      <c r="VCI82" s="876"/>
      <c r="VCJ82" s="876"/>
      <c r="VCK82" s="876"/>
      <c r="VCL82" s="876"/>
      <c r="VCM82" s="876"/>
      <c r="VCN82" s="876"/>
      <c r="VCO82" s="876"/>
      <c r="VCP82" s="876"/>
      <c r="VCQ82" s="876"/>
      <c r="VCR82" s="876"/>
      <c r="VCS82" s="876"/>
      <c r="VCT82" s="876"/>
      <c r="VCU82" s="876"/>
      <c r="VCV82" s="876"/>
      <c r="VCW82" s="876"/>
      <c r="VCX82" s="876"/>
      <c r="VCY82" s="876"/>
      <c r="VCZ82" s="876"/>
      <c r="VDA82" s="876"/>
      <c r="VDB82" s="876"/>
      <c r="VDC82" s="876"/>
      <c r="VDD82" s="876"/>
      <c r="VDE82" s="876"/>
      <c r="VDF82" s="876"/>
      <c r="VDG82" s="876"/>
      <c r="VDH82" s="876"/>
      <c r="VDI82" s="876"/>
      <c r="VDJ82" s="876"/>
      <c r="VDK82" s="876"/>
      <c r="VDL82" s="876"/>
      <c r="VDM82" s="876"/>
      <c r="VDN82" s="876"/>
      <c r="VDO82" s="876"/>
      <c r="VDP82" s="876"/>
      <c r="VDQ82" s="876"/>
      <c r="VDR82" s="876"/>
      <c r="VDS82" s="876"/>
      <c r="VDT82" s="876"/>
      <c r="VDU82" s="876"/>
      <c r="VDV82" s="876"/>
      <c r="VDW82" s="876"/>
      <c r="VDX82" s="876"/>
      <c r="VDY82" s="876"/>
      <c r="VDZ82" s="876"/>
      <c r="VEA82" s="876"/>
      <c r="VEB82" s="876"/>
      <c r="VEC82" s="876"/>
      <c r="VED82" s="876"/>
      <c r="VEE82" s="876"/>
      <c r="VEF82" s="876"/>
      <c r="VEG82" s="876"/>
      <c r="VEH82" s="876"/>
      <c r="VEI82" s="876"/>
      <c r="VEJ82" s="876"/>
      <c r="VEK82" s="876"/>
      <c r="VEL82" s="876"/>
      <c r="VEM82" s="876"/>
      <c r="VEN82" s="876"/>
      <c r="VEO82" s="876"/>
      <c r="VEP82" s="876"/>
      <c r="VEQ82" s="876"/>
      <c r="VER82" s="876"/>
      <c r="VES82" s="876"/>
      <c r="VET82" s="876"/>
      <c r="VEU82" s="876"/>
      <c r="VEV82" s="876"/>
      <c r="VEW82" s="876"/>
      <c r="VEX82" s="876"/>
      <c r="VEY82" s="876"/>
      <c r="VEZ82" s="876"/>
      <c r="VFA82" s="876"/>
      <c r="VFB82" s="876"/>
      <c r="VFC82" s="876"/>
      <c r="VFD82" s="876"/>
      <c r="VFE82" s="876"/>
      <c r="VFF82" s="876"/>
      <c r="VFG82" s="876"/>
      <c r="VFH82" s="876"/>
      <c r="VFI82" s="876"/>
      <c r="VFJ82" s="876"/>
      <c r="VFK82" s="876"/>
      <c r="VFL82" s="876"/>
      <c r="VFM82" s="876"/>
      <c r="VFN82" s="876"/>
      <c r="VFO82" s="876"/>
      <c r="VFP82" s="876"/>
      <c r="VFQ82" s="876"/>
      <c r="VFR82" s="876"/>
      <c r="VFS82" s="876"/>
      <c r="VFT82" s="876"/>
      <c r="VFU82" s="876"/>
      <c r="VFV82" s="876"/>
      <c r="VFW82" s="876"/>
      <c r="VFX82" s="876"/>
      <c r="VFY82" s="876"/>
      <c r="VFZ82" s="876"/>
      <c r="VGA82" s="876"/>
      <c r="VGB82" s="876"/>
      <c r="VGC82" s="876"/>
      <c r="VGD82" s="876"/>
      <c r="VGE82" s="876"/>
      <c r="VGF82" s="876"/>
      <c r="VGG82" s="876"/>
      <c r="VGH82" s="876"/>
      <c r="VGI82" s="876"/>
      <c r="VGJ82" s="876"/>
      <c r="VGK82" s="876"/>
      <c r="VGL82" s="876"/>
      <c r="VGM82" s="876"/>
      <c r="VGN82" s="876"/>
      <c r="VGO82" s="876"/>
      <c r="VGP82" s="876"/>
      <c r="VGQ82" s="876"/>
      <c r="VGR82" s="876"/>
      <c r="VGS82" s="876"/>
      <c r="VGT82" s="876"/>
      <c r="VGU82" s="876"/>
      <c r="VGV82" s="876"/>
      <c r="VGW82" s="876"/>
      <c r="VGX82" s="876"/>
      <c r="VGY82" s="876"/>
      <c r="VGZ82" s="876"/>
      <c r="VHA82" s="876"/>
      <c r="VHB82" s="876"/>
      <c r="VHC82" s="876"/>
      <c r="VHD82" s="876"/>
      <c r="VHE82" s="876"/>
      <c r="VHF82" s="876"/>
      <c r="VHG82" s="876"/>
      <c r="VHH82" s="876"/>
      <c r="VHI82" s="876"/>
      <c r="VHJ82" s="876"/>
      <c r="VHK82" s="876"/>
      <c r="VHL82" s="876"/>
      <c r="VHM82" s="876"/>
      <c r="VHN82" s="876"/>
      <c r="VHO82" s="876"/>
      <c r="VHP82" s="876"/>
      <c r="VHQ82" s="876"/>
      <c r="VHR82" s="876"/>
      <c r="VHS82" s="876"/>
      <c r="VHT82" s="876"/>
      <c r="VHU82" s="876"/>
      <c r="VHV82" s="876"/>
      <c r="VHW82" s="876"/>
      <c r="VHX82" s="876"/>
      <c r="VHY82" s="876"/>
      <c r="VHZ82" s="876"/>
      <c r="VIA82" s="876"/>
      <c r="VIB82" s="876"/>
      <c r="VIC82" s="876"/>
      <c r="VID82" s="876"/>
      <c r="VIE82" s="876"/>
      <c r="VIF82" s="876"/>
      <c r="VIG82" s="876"/>
      <c r="VIH82" s="876"/>
      <c r="VII82" s="876"/>
      <c r="VIJ82" s="876"/>
      <c r="VIK82" s="876"/>
      <c r="VIL82" s="876"/>
      <c r="VIM82" s="876"/>
      <c r="VIN82" s="876"/>
      <c r="VIO82" s="876"/>
      <c r="VIP82" s="876"/>
      <c r="VIQ82" s="876"/>
      <c r="VIR82" s="876"/>
      <c r="VIS82" s="876"/>
      <c r="VIT82" s="876"/>
      <c r="VIU82" s="876"/>
      <c r="VIV82" s="876"/>
      <c r="VIW82" s="876"/>
      <c r="VIX82" s="876"/>
      <c r="VIY82" s="876"/>
      <c r="VIZ82" s="876"/>
      <c r="VJA82" s="876"/>
      <c r="VJB82" s="876"/>
      <c r="VJC82" s="876"/>
      <c r="VJD82" s="876"/>
      <c r="VJE82" s="876"/>
      <c r="VJF82" s="876"/>
      <c r="VJG82" s="876"/>
      <c r="VJH82" s="876"/>
      <c r="VJI82" s="876"/>
      <c r="VJJ82" s="876"/>
      <c r="VJK82" s="876"/>
      <c r="VJL82" s="876"/>
      <c r="VJM82" s="876"/>
      <c r="VJN82" s="876"/>
      <c r="VJO82" s="876"/>
      <c r="VJP82" s="876"/>
      <c r="VJQ82" s="876"/>
      <c r="VJR82" s="876"/>
      <c r="VJS82" s="876"/>
      <c r="VJT82" s="876"/>
      <c r="VJU82" s="876"/>
      <c r="VJV82" s="876"/>
      <c r="VJW82" s="876"/>
      <c r="VJX82" s="876"/>
      <c r="VJY82" s="876"/>
      <c r="VJZ82" s="876"/>
      <c r="VKA82" s="876"/>
      <c r="VKB82" s="876"/>
      <c r="VKC82" s="876"/>
      <c r="VKD82" s="876"/>
      <c r="VKE82" s="876"/>
      <c r="VKF82" s="876"/>
      <c r="VKG82" s="876"/>
      <c r="VKH82" s="876"/>
      <c r="VKI82" s="876"/>
      <c r="VKJ82" s="876"/>
      <c r="VKK82" s="876"/>
      <c r="VKL82" s="876"/>
      <c r="VKM82" s="876"/>
      <c r="VKN82" s="876"/>
      <c r="VKO82" s="876"/>
      <c r="VKP82" s="876"/>
      <c r="VKQ82" s="876"/>
      <c r="VKR82" s="876"/>
      <c r="VKS82" s="876"/>
      <c r="VKT82" s="876"/>
      <c r="VKU82" s="876"/>
      <c r="VKV82" s="876"/>
      <c r="VKW82" s="876"/>
      <c r="VKX82" s="876"/>
      <c r="VKY82" s="876"/>
      <c r="VKZ82" s="876"/>
      <c r="VLA82" s="876"/>
      <c r="VLB82" s="876"/>
      <c r="VLC82" s="876"/>
      <c r="VLD82" s="876"/>
      <c r="VLE82" s="876"/>
      <c r="VLF82" s="876"/>
      <c r="VLG82" s="876"/>
      <c r="VLH82" s="876"/>
      <c r="VLI82" s="876"/>
      <c r="VLJ82" s="876"/>
      <c r="VLK82" s="876"/>
      <c r="VLL82" s="876"/>
      <c r="VLM82" s="876"/>
      <c r="VLN82" s="876"/>
      <c r="VLO82" s="876"/>
      <c r="VLP82" s="876"/>
      <c r="VLQ82" s="876"/>
      <c r="VLR82" s="876"/>
      <c r="VLS82" s="876"/>
      <c r="VLT82" s="876"/>
      <c r="VLU82" s="876"/>
      <c r="VLV82" s="876"/>
      <c r="VLW82" s="876"/>
      <c r="VLX82" s="876"/>
      <c r="VLY82" s="876"/>
      <c r="VLZ82" s="876"/>
      <c r="VMA82" s="876"/>
      <c r="VMB82" s="876"/>
      <c r="VMC82" s="876"/>
      <c r="VMD82" s="876"/>
      <c r="VME82" s="876"/>
      <c r="VMF82" s="876"/>
      <c r="VMG82" s="876"/>
      <c r="VMH82" s="876"/>
      <c r="VMI82" s="876"/>
      <c r="VMJ82" s="876"/>
      <c r="VMK82" s="876"/>
      <c r="VML82" s="876"/>
      <c r="VMM82" s="876"/>
      <c r="VMN82" s="876"/>
      <c r="VMO82" s="876"/>
      <c r="VMP82" s="876"/>
      <c r="VMQ82" s="876"/>
      <c r="VMR82" s="876"/>
      <c r="VMS82" s="876"/>
      <c r="VMT82" s="876"/>
      <c r="VMU82" s="876"/>
      <c r="VMV82" s="876"/>
      <c r="VMW82" s="876"/>
      <c r="VMX82" s="876"/>
      <c r="VMY82" s="876"/>
      <c r="VMZ82" s="876"/>
      <c r="VNA82" s="876"/>
      <c r="VNB82" s="876"/>
      <c r="VNC82" s="876"/>
      <c r="VND82" s="876"/>
      <c r="VNE82" s="876"/>
      <c r="VNF82" s="876"/>
      <c r="VNG82" s="876"/>
      <c r="VNH82" s="876"/>
      <c r="VNI82" s="876"/>
      <c r="VNJ82" s="876"/>
      <c r="VNK82" s="876"/>
      <c r="VNL82" s="876"/>
      <c r="VNM82" s="876"/>
      <c r="VNN82" s="876"/>
      <c r="VNO82" s="876"/>
      <c r="VNP82" s="876"/>
      <c r="VNQ82" s="876"/>
      <c r="VNR82" s="876"/>
      <c r="VNS82" s="876"/>
      <c r="VNT82" s="876"/>
      <c r="VNU82" s="876"/>
      <c r="VNV82" s="876"/>
      <c r="VNW82" s="876"/>
      <c r="VNX82" s="876"/>
      <c r="VNY82" s="876"/>
      <c r="VNZ82" s="876"/>
      <c r="VOA82" s="876"/>
      <c r="VOB82" s="876"/>
      <c r="VOC82" s="876"/>
      <c r="VOD82" s="876"/>
      <c r="VOE82" s="876"/>
      <c r="VOF82" s="876"/>
      <c r="VOG82" s="876"/>
      <c r="VOH82" s="876"/>
      <c r="VOI82" s="876"/>
      <c r="VOJ82" s="876"/>
      <c r="VOK82" s="876"/>
      <c r="VOL82" s="876"/>
      <c r="VOM82" s="876"/>
      <c r="VON82" s="876"/>
      <c r="VOO82" s="876"/>
      <c r="VOP82" s="876"/>
      <c r="VOQ82" s="876"/>
      <c r="VOR82" s="876"/>
      <c r="VOS82" s="876"/>
      <c r="VOT82" s="876"/>
      <c r="VOU82" s="876"/>
      <c r="VOV82" s="876"/>
      <c r="VOW82" s="876"/>
      <c r="VOX82" s="876"/>
      <c r="VOY82" s="876"/>
      <c r="VOZ82" s="876"/>
      <c r="VPA82" s="876"/>
      <c r="VPB82" s="876"/>
      <c r="VPC82" s="876"/>
      <c r="VPD82" s="876"/>
      <c r="VPE82" s="876"/>
      <c r="VPF82" s="876"/>
      <c r="VPG82" s="876"/>
      <c r="VPH82" s="876"/>
      <c r="VPI82" s="876"/>
      <c r="VPJ82" s="876"/>
      <c r="VPK82" s="876"/>
      <c r="VPL82" s="876"/>
      <c r="VPM82" s="876"/>
      <c r="VPN82" s="876"/>
      <c r="VPO82" s="876"/>
      <c r="VPP82" s="876"/>
      <c r="VPQ82" s="876"/>
      <c r="VPR82" s="876"/>
      <c r="VPS82" s="876"/>
      <c r="VPT82" s="876"/>
      <c r="VPU82" s="876"/>
      <c r="VPV82" s="876"/>
      <c r="VPW82" s="876"/>
      <c r="VPX82" s="876"/>
      <c r="VPY82" s="876"/>
      <c r="VPZ82" s="876"/>
      <c r="VQA82" s="876"/>
      <c r="VQB82" s="876"/>
      <c r="VQC82" s="876"/>
      <c r="VQD82" s="876"/>
      <c r="VQE82" s="876"/>
      <c r="VQF82" s="876"/>
      <c r="VQG82" s="876"/>
      <c r="VQH82" s="876"/>
      <c r="VQI82" s="876"/>
      <c r="VQJ82" s="876"/>
      <c r="VQK82" s="876"/>
      <c r="VQL82" s="876"/>
      <c r="VQM82" s="876"/>
      <c r="VQN82" s="876"/>
      <c r="VQO82" s="876"/>
      <c r="VQP82" s="876"/>
      <c r="VQQ82" s="876"/>
      <c r="VQR82" s="876"/>
      <c r="VQS82" s="876"/>
      <c r="VQT82" s="876"/>
      <c r="VQU82" s="876"/>
      <c r="VQV82" s="876"/>
      <c r="VQW82" s="876"/>
      <c r="VQX82" s="876"/>
      <c r="VQY82" s="876"/>
      <c r="VQZ82" s="876"/>
      <c r="VRA82" s="876"/>
      <c r="VRB82" s="876"/>
      <c r="VRC82" s="876"/>
      <c r="VRD82" s="876"/>
      <c r="VRE82" s="876"/>
      <c r="VRF82" s="876"/>
      <c r="VRG82" s="876"/>
      <c r="VRH82" s="876"/>
      <c r="VRI82" s="876"/>
      <c r="VRJ82" s="876"/>
      <c r="VRK82" s="876"/>
      <c r="VRL82" s="876"/>
      <c r="VRM82" s="876"/>
      <c r="VRN82" s="876"/>
      <c r="VRO82" s="876"/>
      <c r="VRP82" s="876"/>
      <c r="VRQ82" s="876"/>
      <c r="VRR82" s="876"/>
      <c r="VRS82" s="876"/>
      <c r="VRT82" s="876"/>
      <c r="VRU82" s="876"/>
      <c r="VRV82" s="876"/>
      <c r="VRW82" s="876"/>
      <c r="VRX82" s="876"/>
      <c r="VRY82" s="876"/>
      <c r="VRZ82" s="876"/>
      <c r="VSA82" s="876"/>
      <c r="VSB82" s="876"/>
      <c r="VSC82" s="876"/>
      <c r="VSD82" s="876"/>
      <c r="VSE82" s="876"/>
      <c r="VSF82" s="876"/>
      <c r="VSG82" s="876"/>
      <c r="VSH82" s="876"/>
      <c r="VSI82" s="876"/>
      <c r="VSJ82" s="876"/>
      <c r="VSK82" s="876"/>
      <c r="VSL82" s="876"/>
      <c r="VSM82" s="876"/>
      <c r="VSN82" s="876"/>
      <c r="VSO82" s="876"/>
      <c r="VSP82" s="876"/>
      <c r="VSQ82" s="876"/>
      <c r="VSR82" s="876"/>
      <c r="VSS82" s="876"/>
      <c r="VST82" s="876"/>
      <c r="VSU82" s="876"/>
      <c r="VSV82" s="876"/>
      <c r="VSW82" s="876"/>
      <c r="VSX82" s="876"/>
      <c r="VSY82" s="876"/>
      <c r="VSZ82" s="876"/>
      <c r="VTA82" s="876"/>
      <c r="VTB82" s="876"/>
      <c r="VTC82" s="876"/>
      <c r="VTD82" s="876"/>
      <c r="VTE82" s="876"/>
      <c r="VTF82" s="876"/>
      <c r="VTG82" s="876"/>
      <c r="VTH82" s="876"/>
      <c r="VTI82" s="876"/>
      <c r="VTJ82" s="876"/>
      <c r="VTK82" s="876"/>
      <c r="VTL82" s="876"/>
      <c r="VTM82" s="876"/>
      <c r="VTN82" s="876"/>
      <c r="VTO82" s="876"/>
      <c r="VTP82" s="876"/>
      <c r="VTQ82" s="876"/>
      <c r="VTR82" s="876"/>
      <c r="VTS82" s="876"/>
      <c r="VTT82" s="876"/>
      <c r="VTU82" s="876"/>
      <c r="VTV82" s="876"/>
      <c r="VTW82" s="876"/>
      <c r="VTX82" s="876"/>
      <c r="VTY82" s="876"/>
      <c r="VTZ82" s="876"/>
      <c r="VUA82" s="876"/>
      <c r="VUB82" s="876"/>
      <c r="VUC82" s="876"/>
      <c r="VUD82" s="876"/>
      <c r="VUE82" s="876"/>
      <c r="VUF82" s="876"/>
      <c r="VUG82" s="876"/>
      <c r="VUH82" s="876"/>
      <c r="VUI82" s="876"/>
      <c r="VUJ82" s="876"/>
      <c r="VUK82" s="876"/>
      <c r="VUL82" s="876"/>
      <c r="VUM82" s="876"/>
      <c r="VUN82" s="876"/>
      <c r="VUO82" s="876"/>
      <c r="VUP82" s="876"/>
      <c r="VUQ82" s="876"/>
      <c r="VUR82" s="876"/>
      <c r="VUS82" s="876"/>
      <c r="VUT82" s="876"/>
      <c r="VUU82" s="876"/>
      <c r="VUV82" s="876"/>
      <c r="VUW82" s="876"/>
      <c r="VUX82" s="876"/>
      <c r="VUY82" s="876"/>
      <c r="VUZ82" s="876"/>
      <c r="VVA82" s="876"/>
      <c r="VVB82" s="876"/>
      <c r="VVC82" s="876"/>
      <c r="VVD82" s="876"/>
      <c r="VVE82" s="876"/>
      <c r="VVF82" s="876"/>
      <c r="VVG82" s="876"/>
      <c r="VVH82" s="876"/>
      <c r="VVI82" s="876"/>
      <c r="VVJ82" s="876"/>
      <c r="VVK82" s="876"/>
      <c r="VVL82" s="876"/>
      <c r="VVM82" s="876"/>
      <c r="VVN82" s="876"/>
      <c r="VVO82" s="876"/>
      <c r="VVP82" s="876"/>
      <c r="VVQ82" s="876"/>
      <c r="VVR82" s="876"/>
      <c r="VVS82" s="876"/>
      <c r="VVT82" s="876"/>
      <c r="VVU82" s="876"/>
      <c r="VVV82" s="876"/>
      <c r="VVW82" s="876"/>
      <c r="VVX82" s="876"/>
      <c r="VVY82" s="876"/>
      <c r="VVZ82" s="876"/>
      <c r="VWA82" s="876"/>
      <c r="VWB82" s="876"/>
      <c r="VWC82" s="876"/>
      <c r="VWD82" s="876"/>
      <c r="VWE82" s="876"/>
      <c r="VWF82" s="876"/>
      <c r="VWG82" s="876"/>
      <c r="VWH82" s="876"/>
      <c r="VWI82" s="876"/>
      <c r="VWJ82" s="876"/>
      <c r="VWK82" s="876"/>
      <c r="VWL82" s="876"/>
      <c r="VWM82" s="876"/>
      <c r="VWN82" s="876"/>
      <c r="VWO82" s="876"/>
      <c r="VWP82" s="876"/>
      <c r="VWQ82" s="876"/>
      <c r="VWR82" s="876"/>
      <c r="VWS82" s="876"/>
      <c r="VWT82" s="876"/>
      <c r="VWU82" s="876"/>
      <c r="VWV82" s="876"/>
      <c r="VWW82" s="876"/>
      <c r="VWX82" s="876"/>
      <c r="VWY82" s="876"/>
      <c r="VWZ82" s="876"/>
      <c r="VXA82" s="876"/>
      <c r="VXB82" s="876"/>
      <c r="VXC82" s="876"/>
      <c r="VXD82" s="876"/>
      <c r="VXE82" s="876"/>
      <c r="VXF82" s="876"/>
      <c r="VXG82" s="876"/>
      <c r="VXH82" s="876"/>
      <c r="VXI82" s="876"/>
      <c r="VXJ82" s="876"/>
      <c r="VXK82" s="876"/>
      <c r="VXL82" s="876"/>
      <c r="VXM82" s="876"/>
      <c r="VXN82" s="876"/>
      <c r="VXO82" s="876"/>
      <c r="VXP82" s="876"/>
      <c r="VXQ82" s="876"/>
      <c r="VXR82" s="876"/>
      <c r="VXS82" s="876"/>
      <c r="VXT82" s="876"/>
      <c r="VXU82" s="876"/>
      <c r="VXV82" s="876"/>
      <c r="VXW82" s="876"/>
      <c r="VXX82" s="876"/>
      <c r="VXY82" s="876"/>
      <c r="VXZ82" s="876"/>
      <c r="VYA82" s="876"/>
      <c r="VYB82" s="876"/>
      <c r="VYC82" s="876"/>
      <c r="VYD82" s="876"/>
      <c r="VYE82" s="876"/>
      <c r="VYF82" s="876"/>
      <c r="VYG82" s="876"/>
      <c r="VYH82" s="876"/>
      <c r="VYI82" s="876"/>
      <c r="VYJ82" s="876"/>
      <c r="VYK82" s="876"/>
      <c r="VYL82" s="876"/>
      <c r="VYM82" s="876"/>
      <c r="VYN82" s="876"/>
      <c r="VYO82" s="876"/>
      <c r="VYP82" s="876"/>
      <c r="VYQ82" s="876"/>
      <c r="VYR82" s="876"/>
      <c r="VYS82" s="876"/>
      <c r="VYT82" s="876"/>
      <c r="VYU82" s="876"/>
      <c r="VYV82" s="876"/>
      <c r="VYW82" s="876"/>
      <c r="VYX82" s="876"/>
      <c r="VYY82" s="876"/>
      <c r="VYZ82" s="876"/>
      <c r="VZA82" s="876"/>
      <c r="VZB82" s="876"/>
      <c r="VZC82" s="876"/>
      <c r="VZD82" s="876"/>
      <c r="VZE82" s="876"/>
      <c r="VZF82" s="876"/>
      <c r="VZG82" s="876"/>
      <c r="VZH82" s="876"/>
      <c r="VZI82" s="876"/>
      <c r="VZJ82" s="876"/>
      <c r="VZK82" s="876"/>
      <c r="VZL82" s="876"/>
      <c r="VZM82" s="876"/>
      <c r="VZN82" s="876"/>
      <c r="VZO82" s="876"/>
      <c r="VZP82" s="876"/>
      <c r="VZQ82" s="876"/>
      <c r="VZR82" s="876"/>
      <c r="VZS82" s="876"/>
      <c r="VZT82" s="876"/>
      <c r="VZU82" s="876"/>
      <c r="VZV82" s="876"/>
      <c r="VZW82" s="876"/>
      <c r="VZX82" s="876"/>
      <c r="VZY82" s="876"/>
      <c r="VZZ82" s="876"/>
      <c r="WAA82" s="876"/>
      <c r="WAB82" s="876"/>
      <c r="WAC82" s="876"/>
      <c r="WAD82" s="876"/>
      <c r="WAE82" s="876"/>
      <c r="WAF82" s="876"/>
      <c r="WAG82" s="876"/>
      <c r="WAH82" s="876"/>
      <c r="WAI82" s="876"/>
      <c r="WAJ82" s="876"/>
      <c r="WAK82" s="876"/>
      <c r="WAL82" s="876"/>
      <c r="WAM82" s="876"/>
      <c r="WAN82" s="876"/>
      <c r="WAO82" s="876"/>
      <c r="WAP82" s="876"/>
      <c r="WAQ82" s="876"/>
      <c r="WAR82" s="876"/>
      <c r="WAS82" s="876"/>
      <c r="WAT82" s="876"/>
      <c r="WAU82" s="876"/>
      <c r="WAV82" s="876"/>
      <c r="WAW82" s="876"/>
      <c r="WAX82" s="876"/>
      <c r="WAY82" s="876"/>
      <c r="WAZ82" s="876"/>
      <c r="WBA82" s="876"/>
      <c r="WBB82" s="876"/>
      <c r="WBC82" s="876"/>
      <c r="WBD82" s="876"/>
      <c r="WBE82" s="876"/>
      <c r="WBF82" s="876"/>
      <c r="WBG82" s="876"/>
      <c r="WBH82" s="876"/>
      <c r="WBI82" s="876"/>
      <c r="WBJ82" s="876"/>
      <c r="WBK82" s="876"/>
      <c r="WBL82" s="876"/>
      <c r="WBM82" s="876"/>
      <c r="WBN82" s="876"/>
      <c r="WBO82" s="876"/>
      <c r="WBP82" s="876"/>
      <c r="WBQ82" s="876"/>
      <c r="WBR82" s="876"/>
      <c r="WBS82" s="876"/>
      <c r="WBT82" s="876"/>
      <c r="WBU82" s="876"/>
      <c r="WBV82" s="876"/>
      <c r="WBW82" s="876"/>
      <c r="WBX82" s="876"/>
      <c r="WBY82" s="876"/>
      <c r="WBZ82" s="876"/>
      <c r="WCA82" s="876"/>
      <c r="WCB82" s="876"/>
      <c r="WCC82" s="876"/>
      <c r="WCD82" s="876"/>
      <c r="WCE82" s="876"/>
      <c r="WCF82" s="876"/>
      <c r="WCG82" s="876"/>
      <c r="WCH82" s="876"/>
      <c r="WCI82" s="876"/>
      <c r="WCJ82" s="876"/>
      <c r="WCK82" s="876"/>
      <c r="WCL82" s="876"/>
      <c r="WCM82" s="876"/>
      <c r="WCN82" s="876"/>
      <c r="WCO82" s="876"/>
      <c r="WCP82" s="876"/>
      <c r="WCQ82" s="876"/>
      <c r="WCR82" s="876"/>
      <c r="WCS82" s="876"/>
      <c r="WCT82" s="876"/>
      <c r="WCU82" s="876"/>
      <c r="WCV82" s="876"/>
      <c r="WCW82" s="876"/>
      <c r="WCX82" s="876"/>
      <c r="WCY82" s="876"/>
      <c r="WCZ82" s="876"/>
      <c r="WDA82" s="876"/>
      <c r="WDB82" s="876"/>
      <c r="WDC82" s="876"/>
      <c r="WDD82" s="876"/>
      <c r="WDE82" s="876"/>
      <c r="WDF82" s="876"/>
      <c r="WDG82" s="876"/>
      <c r="WDH82" s="876"/>
      <c r="WDI82" s="876"/>
      <c r="WDJ82" s="876"/>
      <c r="WDK82" s="876"/>
      <c r="WDL82" s="876"/>
      <c r="WDM82" s="876"/>
      <c r="WDN82" s="876"/>
      <c r="WDO82" s="876"/>
      <c r="WDP82" s="876"/>
      <c r="WDQ82" s="876"/>
      <c r="WDR82" s="876"/>
      <c r="WDS82" s="876"/>
      <c r="WDT82" s="876"/>
      <c r="WDU82" s="876"/>
      <c r="WDV82" s="876"/>
      <c r="WDW82" s="876"/>
      <c r="WDX82" s="876"/>
      <c r="WDY82" s="876"/>
      <c r="WDZ82" s="876"/>
      <c r="WEA82" s="876"/>
      <c r="WEB82" s="876"/>
      <c r="WEC82" s="876"/>
      <c r="WED82" s="876"/>
      <c r="WEE82" s="876"/>
      <c r="WEF82" s="876"/>
      <c r="WEG82" s="876"/>
      <c r="WEH82" s="876"/>
      <c r="WEI82" s="876"/>
      <c r="WEJ82" s="876"/>
      <c r="WEK82" s="876"/>
      <c r="WEL82" s="876"/>
      <c r="WEM82" s="876"/>
      <c r="WEN82" s="876"/>
      <c r="WEO82" s="876"/>
      <c r="WEP82" s="876"/>
      <c r="WEQ82" s="876"/>
      <c r="WER82" s="876"/>
      <c r="WES82" s="876"/>
      <c r="WET82" s="876"/>
      <c r="WEU82" s="876"/>
      <c r="WEV82" s="876"/>
      <c r="WEW82" s="876"/>
      <c r="WEX82" s="876"/>
      <c r="WEY82" s="876"/>
      <c r="WEZ82" s="876"/>
      <c r="WFA82" s="876"/>
      <c r="WFB82" s="876"/>
      <c r="WFC82" s="876"/>
      <c r="WFD82" s="876"/>
      <c r="WFE82" s="876"/>
      <c r="WFF82" s="876"/>
      <c r="WFG82" s="876"/>
      <c r="WFH82" s="876"/>
      <c r="WFI82" s="876"/>
      <c r="WFJ82" s="876"/>
      <c r="WFK82" s="876"/>
      <c r="WFL82" s="876"/>
      <c r="WFM82" s="876"/>
      <c r="WFN82" s="876"/>
      <c r="WFO82" s="876"/>
      <c r="WFP82" s="876"/>
      <c r="WFQ82" s="876"/>
      <c r="WFR82" s="876"/>
      <c r="WFS82" s="876"/>
      <c r="WFT82" s="876"/>
      <c r="WFU82" s="876"/>
      <c r="WFV82" s="876"/>
      <c r="WFW82" s="876"/>
      <c r="WFX82" s="876"/>
      <c r="WFY82" s="876"/>
      <c r="WFZ82" s="876"/>
      <c r="WGA82" s="876"/>
      <c r="WGB82" s="876"/>
      <c r="WGC82" s="876"/>
      <c r="WGD82" s="876"/>
      <c r="WGE82" s="876"/>
      <c r="WGF82" s="876"/>
      <c r="WGG82" s="876"/>
      <c r="WGH82" s="876"/>
      <c r="WGI82" s="876"/>
      <c r="WGJ82" s="876"/>
      <c r="WGK82" s="876"/>
      <c r="WGL82" s="876"/>
      <c r="WGM82" s="876"/>
      <c r="WGN82" s="876"/>
      <c r="WGO82" s="876"/>
      <c r="WGP82" s="876"/>
      <c r="WGQ82" s="876"/>
      <c r="WGR82" s="876"/>
      <c r="WGS82" s="876"/>
      <c r="WGT82" s="876"/>
      <c r="WGU82" s="876"/>
      <c r="WGV82" s="876"/>
      <c r="WGW82" s="876"/>
      <c r="WGX82" s="876"/>
      <c r="WGY82" s="876"/>
      <c r="WGZ82" s="876"/>
      <c r="WHA82" s="876"/>
      <c r="WHB82" s="876"/>
      <c r="WHC82" s="876"/>
      <c r="WHD82" s="876"/>
      <c r="WHE82" s="876"/>
      <c r="WHF82" s="876"/>
      <c r="WHG82" s="876"/>
      <c r="WHH82" s="876"/>
      <c r="WHI82" s="876"/>
      <c r="WHJ82" s="876"/>
      <c r="WHK82" s="876"/>
      <c r="WHL82" s="876"/>
      <c r="WHM82" s="876"/>
      <c r="WHN82" s="876"/>
      <c r="WHO82" s="876"/>
      <c r="WHP82" s="876"/>
      <c r="WHQ82" s="876"/>
      <c r="WHR82" s="876"/>
      <c r="WHS82" s="876"/>
      <c r="WHT82" s="876"/>
      <c r="WHU82" s="876"/>
      <c r="WHV82" s="876"/>
      <c r="WHW82" s="876"/>
      <c r="WHX82" s="876"/>
      <c r="WHY82" s="876"/>
      <c r="WHZ82" s="876"/>
      <c r="WIA82" s="876"/>
      <c r="WIB82" s="876"/>
      <c r="WIC82" s="876"/>
      <c r="WID82" s="876"/>
      <c r="WIE82" s="876"/>
      <c r="WIF82" s="876"/>
      <c r="WIG82" s="876"/>
      <c r="WIH82" s="876"/>
      <c r="WII82" s="876"/>
      <c r="WIJ82" s="876"/>
      <c r="WIK82" s="876"/>
      <c r="WIL82" s="876"/>
      <c r="WIM82" s="876"/>
      <c r="WIN82" s="876"/>
      <c r="WIO82" s="876"/>
      <c r="WIP82" s="876"/>
      <c r="WIQ82" s="876"/>
      <c r="WIR82" s="876"/>
      <c r="WIS82" s="876"/>
      <c r="WIT82" s="876"/>
      <c r="WIU82" s="876"/>
      <c r="WIV82" s="876"/>
      <c r="WIW82" s="876"/>
      <c r="WIX82" s="876"/>
      <c r="WIY82" s="876"/>
      <c r="WIZ82" s="876"/>
      <c r="WJA82" s="876"/>
      <c r="WJB82" s="876"/>
      <c r="WJC82" s="876"/>
      <c r="WJD82" s="876"/>
      <c r="WJE82" s="876"/>
      <c r="WJF82" s="876"/>
      <c r="WJG82" s="876"/>
      <c r="WJH82" s="876"/>
      <c r="WJI82" s="876"/>
      <c r="WJJ82" s="876"/>
      <c r="WJK82" s="876"/>
      <c r="WJL82" s="876"/>
      <c r="WJM82" s="876"/>
      <c r="WJN82" s="876"/>
      <c r="WJO82" s="876"/>
      <c r="WJP82" s="876"/>
      <c r="WJQ82" s="876"/>
      <c r="WJR82" s="876"/>
      <c r="WJS82" s="876"/>
      <c r="WJT82" s="876"/>
      <c r="WJU82" s="876"/>
      <c r="WJV82" s="876"/>
      <c r="WJW82" s="876"/>
      <c r="WJX82" s="876"/>
      <c r="WJY82" s="876"/>
      <c r="WJZ82" s="876"/>
      <c r="WKA82" s="876"/>
      <c r="WKB82" s="876"/>
      <c r="WKC82" s="876"/>
      <c r="WKD82" s="876"/>
      <c r="WKE82" s="876"/>
      <c r="WKF82" s="876"/>
      <c r="WKG82" s="876"/>
      <c r="WKH82" s="876"/>
      <c r="WKI82" s="876"/>
      <c r="WKJ82" s="876"/>
      <c r="WKK82" s="876"/>
      <c r="WKL82" s="876"/>
      <c r="WKM82" s="876"/>
      <c r="WKN82" s="876"/>
      <c r="WKO82" s="876"/>
      <c r="WKP82" s="876"/>
      <c r="WKQ82" s="876"/>
      <c r="WKR82" s="876"/>
      <c r="WKS82" s="876"/>
      <c r="WKT82" s="876"/>
      <c r="WKU82" s="876"/>
      <c r="WKV82" s="876"/>
      <c r="WKW82" s="876"/>
      <c r="WKX82" s="876"/>
      <c r="WKY82" s="876"/>
      <c r="WKZ82" s="876"/>
      <c r="WLA82" s="876"/>
      <c r="WLB82" s="876"/>
      <c r="WLC82" s="876"/>
      <c r="WLD82" s="876"/>
      <c r="WLE82" s="876"/>
      <c r="WLF82" s="876"/>
      <c r="WLG82" s="876"/>
      <c r="WLH82" s="876"/>
      <c r="WLI82" s="876"/>
      <c r="WLJ82" s="876"/>
      <c r="WLK82" s="876"/>
      <c r="WLL82" s="876"/>
      <c r="WLM82" s="876"/>
      <c r="WLN82" s="876"/>
      <c r="WLO82" s="876"/>
      <c r="WLP82" s="876"/>
      <c r="WLQ82" s="876"/>
      <c r="WLR82" s="876"/>
      <c r="WLS82" s="876"/>
      <c r="WLT82" s="876"/>
      <c r="WLU82" s="876"/>
      <c r="WLV82" s="876"/>
      <c r="WLW82" s="876"/>
      <c r="WLX82" s="876"/>
      <c r="WLY82" s="876"/>
      <c r="WLZ82" s="876"/>
      <c r="WMA82" s="876"/>
      <c r="WMB82" s="876"/>
      <c r="WMC82" s="876"/>
      <c r="WMD82" s="876"/>
      <c r="WME82" s="876"/>
      <c r="WMF82" s="876"/>
      <c r="WMG82" s="876"/>
      <c r="WMH82" s="876"/>
      <c r="WMI82" s="876"/>
      <c r="WMJ82" s="876"/>
      <c r="WMK82" s="876"/>
      <c r="WML82" s="876"/>
      <c r="WMM82" s="876"/>
      <c r="WMN82" s="876"/>
      <c r="WMO82" s="876"/>
      <c r="WMP82" s="876"/>
      <c r="WMQ82" s="876"/>
      <c r="WMR82" s="876"/>
      <c r="WMS82" s="876"/>
      <c r="WMT82" s="876"/>
      <c r="WMU82" s="876"/>
      <c r="WMV82" s="876"/>
      <c r="WMW82" s="876"/>
      <c r="WMX82" s="876"/>
      <c r="WMY82" s="876"/>
      <c r="WMZ82" s="876"/>
      <c r="WNA82" s="876"/>
      <c r="WNB82" s="876"/>
      <c r="WNC82" s="876"/>
      <c r="WND82" s="876"/>
      <c r="WNE82" s="876"/>
      <c r="WNF82" s="876"/>
      <c r="WNG82" s="876"/>
      <c r="WNH82" s="876"/>
      <c r="WNI82" s="876"/>
      <c r="WNJ82" s="876"/>
      <c r="WNK82" s="876"/>
      <c r="WNL82" s="876"/>
      <c r="WNM82" s="876"/>
      <c r="WNN82" s="876"/>
      <c r="WNO82" s="876"/>
      <c r="WNP82" s="876"/>
      <c r="WNQ82" s="876"/>
      <c r="WNR82" s="876"/>
      <c r="WNS82" s="876"/>
      <c r="WNT82" s="876"/>
      <c r="WNU82" s="876"/>
      <c r="WNV82" s="876"/>
      <c r="WNW82" s="876"/>
      <c r="WNX82" s="876"/>
      <c r="WNY82" s="876"/>
      <c r="WNZ82" s="876"/>
      <c r="WOA82" s="876"/>
      <c r="WOB82" s="876"/>
      <c r="WOC82" s="876"/>
      <c r="WOD82" s="876"/>
      <c r="WOE82" s="876"/>
      <c r="WOF82" s="876"/>
      <c r="WOG82" s="876"/>
      <c r="WOH82" s="876"/>
      <c r="WOI82" s="876"/>
      <c r="WOJ82" s="876"/>
      <c r="WOK82" s="876"/>
      <c r="WOL82" s="876"/>
      <c r="WOM82" s="876"/>
      <c r="WON82" s="876"/>
      <c r="WOO82" s="876"/>
      <c r="WOP82" s="876"/>
      <c r="WOQ82" s="876"/>
      <c r="WOR82" s="876"/>
      <c r="WOS82" s="876"/>
      <c r="WOT82" s="876"/>
      <c r="WOU82" s="876"/>
      <c r="WOV82" s="876"/>
      <c r="WOW82" s="876"/>
      <c r="WOX82" s="876"/>
      <c r="WOY82" s="876"/>
      <c r="WOZ82" s="876"/>
      <c r="WPA82" s="876"/>
      <c r="WPB82" s="876"/>
      <c r="WPC82" s="876"/>
      <c r="WPD82" s="876"/>
      <c r="WPE82" s="876"/>
      <c r="WPF82" s="876"/>
      <c r="WPG82" s="876"/>
      <c r="WPH82" s="876"/>
      <c r="WPI82" s="876"/>
      <c r="WPJ82" s="876"/>
      <c r="WPK82" s="876"/>
      <c r="WPL82" s="876"/>
      <c r="WPM82" s="876"/>
      <c r="WPN82" s="876"/>
      <c r="WPO82" s="876"/>
      <c r="WPP82" s="876"/>
      <c r="WPQ82" s="876"/>
      <c r="WPR82" s="876"/>
      <c r="WPS82" s="876"/>
      <c r="WPT82" s="876"/>
      <c r="WPU82" s="876"/>
      <c r="WPV82" s="876"/>
      <c r="WPW82" s="876"/>
      <c r="WPX82" s="876"/>
      <c r="WPY82" s="876"/>
      <c r="WPZ82" s="876"/>
      <c r="WQA82" s="876"/>
      <c r="WQB82" s="876"/>
      <c r="WQC82" s="876"/>
      <c r="WQD82" s="876"/>
      <c r="WQE82" s="876"/>
      <c r="WQF82" s="876"/>
      <c r="WQG82" s="876"/>
      <c r="WQH82" s="876"/>
      <c r="WQI82" s="876"/>
      <c r="WQJ82" s="876"/>
      <c r="WQK82" s="876"/>
      <c r="WQL82" s="876"/>
      <c r="WQM82" s="876"/>
      <c r="WQN82" s="876"/>
      <c r="WQO82" s="876"/>
      <c r="WQP82" s="876"/>
      <c r="WQQ82" s="876"/>
      <c r="WQR82" s="876"/>
      <c r="WQS82" s="876"/>
      <c r="WQT82" s="876"/>
      <c r="WQU82" s="876"/>
      <c r="WQV82" s="876"/>
      <c r="WQW82" s="876"/>
      <c r="WQX82" s="876"/>
      <c r="WQY82" s="876"/>
      <c r="WQZ82" s="876"/>
      <c r="WRA82" s="876"/>
      <c r="WRB82" s="876"/>
      <c r="WRC82" s="876"/>
      <c r="WRD82" s="876"/>
      <c r="WRE82" s="876"/>
      <c r="WRF82" s="876"/>
      <c r="WRG82" s="876"/>
      <c r="WRH82" s="876"/>
      <c r="WRI82" s="876"/>
      <c r="WRJ82" s="876"/>
      <c r="WRK82" s="876"/>
      <c r="WRL82" s="876"/>
      <c r="WRM82" s="876"/>
      <c r="WRN82" s="876"/>
      <c r="WRO82" s="876"/>
      <c r="WRP82" s="876"/>
      <c r="WRQ82" s="876"/>
      <c r="WRR82" s="876"/>
      <c r="WRS82" s="876"/>
      <c r="WRT82" s="876"/>
      <c r="WRU82" s="876"/>
      <c r="WRV82" s="876"/>
      <c r="WRW82" s="876"/>
      <c r="WRX82" s="876"/>
      <c r="WRY82" s="876"/>
      <c r="WRZ82" s="876"/>
      <c r="WSA82" s="876"/>
      <c r="WSB82" s="876"/>
      <c r="WSC82" s="876"/>
      <c r="WSD82" s="876"/>
      <c r="WSE82" s="876"/>
      <c r="WSF82" s="876"/>
      <c r="WSG82" s="876"/>
      <c r="WSH82" s="876"/>
      <c r="WSI82" s="876"/>
      <c r="WSJ82" s="876"/>
      <c r="WSK82" s="876"/>
      <c r="WSL82" s="876"/>
      <c r="WSM82" s="876"/>
      <c r="WSN82" s="876"/>
      <c r="WSO82" s="876"/>
      <c r="WSP82" s="876"/>
      <c r="WSQ82" s="876"/>
      <c r="WSR82" s="876"/>
      <c r="WSS82" s="876"/>
      <c r="WST82" s="876"/>
      <c r="WSU82" s="876"/>
      <c r="WSV82" s="876"/>
      <c r="WSW82" s="876"/>
      <c r="WSX82" s="876"/>
      <c r="WSY82" s="876"/>
      <c r="WSZ82" s="876"/>
      <c r="WTA82" s="876"/>
      <c r="WTB82" s="876"/>
      <c r="WTC82" s="876"/>
      <c r="WTD82" s="876"/>
      <c r="WTE82" s="876"/>
      <c r="WTF82" s="876"/>
      <c r="WTG82" s="876"/>
      <c r="WTH82" s="876"/>
      <c r="WTI82" s="876"/>
      <c r="WTJ82" s="876"/>
      <c r="WTK82" s="876"/>
      <c r="WTL82" s="876"/>
      <c r="WTM82" s="876"/>
      <c r="WTN82" s="876"/>
      <c r="WTO82" s="876"/>
      <c r="WTP82" s="876"/>
      <c r="WTQ82" s="876"/>
      <c r="WTR82" s="876"/>
      <c r="WTS82" s="876"/>
      <c r="WTT82" s="876"/>
      <c r="WTU82" s="876"/>
      <c r="WTV82" s="876"/>
      <c r="WTW82" s="876"/>
      <c r="WTX82" s="876"/>
      <c r="WTY82" s="876"/>
      <c r="WTZ82" s="876"/>
      <c r="WUA82" s="876"/>
      <c r="WUB82" s="876"/>
      <c r="WUC82" s="876"/>
      <c r="WUD82" s="876"/>
      <c r="WUE82" s="876"/>
      <c r="WUF82" s="876"/>
      <c r="WUG82" s="876"/>
      <c r="WUH82" s="876"/>
      <c r="WUI82" s="876"/>
      <c r="WUJ82" s="876"/>
      <c r="WUK82" s="876"/>
      <c r="WUL82" s="876"/>
      <c r="WUM82" s="876"/>
      <c r="WUN82" s="876"/>
      <c r="WUO82" s="876"/>
      <c r="WUP82" s="876"/>
      <c r="WUQ82" s="876"/>
      <c r="WUR82" s="876"/>
      <c r="WUS82" s="876"/>
      <c r="WUT82" s="876"/>
      <c r="WUU82" s="876"/>
      <c r="WUV82" s="876"/>
      <c r="WUW82" s="876"/>
      <c r="WUX82" s="876"/>
      <c r="WUY82" s="876"/>
      <c r="WUZ82" s="876"/>
      <c r="WVA82" s="876"/>
      <c r="WVB82" s="876"/>
      <c r="WVC82" s="876"/>
      <c r="WVD82" s="876"/>
      <c r="WVE82" s="876"/>
      <c r="WVF82" s="876"/>
      <c r="WVG82" s="876"/>
      <c r="WVH82" s="876"/>
      <c r="WVI82" s="876"/>
      <c r="WVJ82" s="876"/>
      <c r="WVK82" s="876"/>
      <c r="WVL82" s="876"/>
      <c r="WVM82" s="876"/>
      <c r="WVN82" s="876"/>
      <c r="WVO82" s="876"/>
      <c r="WVP82" s="876"/>
      <c r="WVQ82" s="876"/>
      <c r="WVR82" s="876"/>
      <c r="WVS82" s="876"/>
      <c r="WVT82" s="876"/>
      <c r="WVU82" s="876"/>
      <c r="WVV82" s="876"/>
      <c r="WVW82" s="876"/>
      <c r="WVX82" s="876"/>
      <c r="WVY82" s="876"/>
      <c r="WVZ82" s="876"/>
      <c r="WWA82" s="876"/>
      <c r="WWB82" s="876"/>
      <c r="WWC82" s="876"/>
      <c r="WWD82" s="876"/>
      <c r="WWE82" s="876"/>
      <c r="WWF82" s="876"/>
      <c r="WWG82" s="876"/>
      <c r="WWH82" s="876"/>
      <c r="WWI82" s="876"/>
      <c r="WWJ82" s="876"/>
      <c r="WWK82" s="876"/>
      <c r="WWL82" s="876"/>
      <c r="WWM82" s="876"/>
      <c r="WWN82" s="876"/>
      <c r="WWO82" s="876"/>
      <c r="WWP82" s="876"/>
      <c r="WWQ82" s="876"/>
      <c r="WWR82" s="876"/>
      <c r="WWS82" s="876"/>
      <c r="WWT82" s="876"/>
      <c r="WWU82" s="876"/>
      <c r="WWV82" s="876"/>
      <c r="WWW82" s="876"/>
      <c r="WWX82" s="876"/>
      <c r="WWY82" s="876"/>
      <c r="WWZ82" s="876"/>
      <c r="WXA82" s="876"/>
      <c r="WXB82" s="876"/>
      <c r="WXC82" s="876"/>
      <c r="WXD82" s="876"/>
      <c r="WXE82" s="876"/>
      <c r="WXF82" s="876"/>
      <c r="WXG82" s="876"/>
      <c r="WXH82" s="876"/>
      <c r="WXI82" s="876"/>
      <c r="WXJ82" s="876"/>
      <c r="WXK82" s="876"/>
      <c r="WXL82" s="876"/>
      <c r="WXM82" s="876"/>
      <c r="WXN82" s="876"/>
      <c r="WXO82" s="876"/>
      <c r="WXP82" s="876"/>
      <c r="WXQ82" s="876"/>
      <c r="WXR82" s="876"/>
      <c r="WXS82" s="876"/>
      <c r="WXT82" s="876"/>
      <c r="WXU82" s="876"/>
      <c r="WXV82" s="876"/>
      <c r="WXW82" s="876"/>
      <c r="WXX82" s="876"/>
      <c r="WXY82" s="876"/>
      <c r="WXZ82" s="876"/>
      <c r="WYA82" s="876"/>
      <c r="WYB82" s="876"/>
      <c r="WYC82" s="876"/>
      <c r="WYD82" s="876"/>
      <c r="WYE82" s="876"/>
      <c r="WYF82" s="876"/>
      <c r="WYG82" s="876"/>
      <c r="WYH82" s="876"/>
      <c r="WYI82" s="876"/>
      <c r="WYJ82" s="876"/>
      <c r="WYK82" s="876"/>
      <c r="WYL82" s="876"/>
      <c r="WYM82" s="876"/>
      <c r="WYN82" s="876"/>
      <c r="WYO82" s="876"/>
      <c r="WYP82" s="876"/>
      <c r="WYQ82" s="876"/>
      <c r="WYR82" s="876"/>
      <c r="WYS82" s="876"/>
      <c r="WYT82" s="876"/>
      <c r="WYU82" s="876"/>
      <c r="WYV82" s="876"/>
      <c r="WYW82" s="876"/>
      <c r="WYX82" s="876"/>
      <c r="WYY82" s="876"/>
      <c r="WYZ82" s="876"/>
      <c r="WZA82" s="876"/>
      <c r="WZB82" s="876"/>
      <c r="WZC82" s="876"/>
      <c r="WZD82" s="876"/>
      <c r="WZE82" s="876"/>
      <c r="WZF82" s="876"/>
      <c r="WZG82" s="876"/>
      <c r="WZH82" s="876"/>
      <c r="WZI82" s="876"/>
      <c r="WZJ82" s="876"/>
      <c r="WZK82" s="876"/>
      <c r="WZL82" s="876"/>
      <c r="WZM82" s="876"/>
      <c r="WZN82" s="876"/>
      <c r="WZO82" s="876"/>
      <c r="WZP82" s="876"/>
      <c r="WZQ82" s="876"/>
      <c r="WZR82" s="876"/>
      <c r="WZS82" s="876"/>
      <c r="WZT82" s="876"/>
      <c r="WZU82" s="876"/>
      <c r="WZV82" s="876"/>
      <c r="WZW82" s="876"/>
      <c r="WZX82" s="876"/>
      <c r="WZY82" s="876"/>
      <c r="WZZ82" s="876"/>
      <c r="XAA82" s="876"/>
      <c r="XAB82" s="876"/>
      <c r="XAC82" s="876"/>
      <c r="XAD82" s="876"/>
      <c r="XAE82" s="876"/>
      <c r="XAF82" s="876"/>
      <c r="XAG82" s="876"/>
      <c r="XAH82" s="876"/>
      <c r="XAI82" s="876"/>
      <c r="XAJ82" s="876"/>
      <c r="XAK82" s="876"/>
      <c r="XAL82" s="876"/>
      <c r="XAM82" s="876"/>
      <c r="XAN82" s="876"/>
      <c r="XAO82" s="876"/>
      <c r="XAP82" s="876"/>
      <c r="XAQ82" s="876"/>
      <c r="XAR82" s="876"/>
      <c r="XAS82" s="876"/>
      <c r="XAT82" s="876"/>
      <c r="XAU82" s="876"/>
      <c r="XAV82" s="876"/>
      <c r="XAW82" s="876"/>
      <c r="XAX82" s="876"/>
      <c r="XAY82" s="876"/>
      <c r="XAZ82" s="876"/>
      <c r="XBA82" s="876"/>
      <c r="XBB82" s="876"/>
      <c r="XBC82" s="876"/>
      <c r="XBD82" s="876"/>
      <c r="XBE82" s="876"/>
      <c r="XBF82" s="876"/>
      <c r="XBG82" s="876"/>
      <c r="XBH82" s="876"/>
      <c r="XBI82" s="876"/>
      <c r="XBJ82" s="876"/>
      <c r="XBK82" s="876"/>
      <c r="XBL82" s="876"/>
      <c r="XBM82" s="876"/>
      <c r="XBN82" s="876"/>
      <c r="XBO82" s="876"/>
      <c r="XBP82" s="876"/>
      <c r="XBQ82" s="876"/>
      <c r="XBR82" s="876"/>
      <c r="XBS82" s="876"/>
      <c r="XBT82" s="876"/>
      <c r="XBU82" s="876"/>
      <c r="XBV82" s="876"/>
      <c r="XBW82" s="876"/>
      <c r="XBX82" s="876"/>
      <c r="XBY82" s="876"/>
      <c r="XBZ82" s="876"/>
      <c r="XCA82" s="876"/>
      <c r="XCB82" s="876"/>
      <c r="XCC82" s="876"/>
      <c r="XCD82" s="876"/>
      <c r="XCE82" s="876"/>
      <c r="XCF82" s="876"/>
      <c r="XCG82" s="876"/>
      <c r="XCH82" s="876"/>
      <c r="XCI82" s="876"/>
      <c r="XCJ82" s="876"/>
      <c r="XCK82" s="876"/>
      <c r="XCL82" s="876"/>
      <c r="XCM82" s="876"/>
      <c r="XCN82" s="876"/>
      <c r="XCO82" s="876"/>
      <c r="XCP82" s="876"/>
      <c r="XCQ82" s="876"/>
      <c r="XCR82" s="876"/>
      <c r="XCS82" s="876"/>
      <c r="XCT82" s="876"/>
      <c r="XCU82" s="876"/>
      <c r="XCV82" s="876"/>
      <c r="XCW82" s="876"/>
      <c r="XCX82" s="876"/>
      <c r="XCY82" s="876"/>
      <c r="XCZ82" s="876"/>
      <c r="XDA82" s="876"/>
      <c r="XDB82" s="876"/>
      <c r="XDC82" s="876"/>
      <c r="XDD82" s="876"/>
      <c r="XDE82" s="876"/>
      <c r="XDF82" s="876"/>
      <c r="XDG82" s="876"/>
      <c r="XDH82" s="876"/>
      <c r="XDI82" s="876"/>
      <c r="XDJ82" s="876"/>
      <c r="XDK82" s="876"/>
      <c r="XDL82" s="876"/>
      <c r="XDM82" s="876"/>
      <c r="XDN82" s="876"/>
      <c r="XDO82" s="876"/>
      <c r="XDP82" s="876"/>
      <c r="XDQ82" s="876"/>
      <c r="XDR82" s="876"/>
      <c r="XDS82" s="876"/>
      <c r="XDT82" s="876"/>
      <c r="XDU82" s="876"/>
      <c r="XDV82" s="876"/>
      <c r="XDW82" s="876"/>
      <c r="XDX82" s="876"/>
      <c r="XDY82" s="876"/>
      <c r="XDZ82" s="876"/>
      <c r="XEA82" s="876"/>
      <c r="XEB82" s="876"/>
      <c r="XEC82" s="876"/>
      <c r="XED82" s="876"/>
      <c r="XEE82" s="876"/>
      <c r="XEF82" s="876"/>
      <c r="XEG82" s="876"/>
      <c r="XEH82" s="876"/>
      <c r="XEI82" s="876"/>
      <c r="XEJ82" s="876"/>
      <c r="XEK82" s="876"/>
      <c r="XEL82" s="876"/>
      <c r="XEM82" s="876"/>
      <c r="XEN82" s="876"/>
      <c r="XEO82" s="876"/>
      <c r="XEP82" s="876"/>
      <c r="XEQ82" s="876"/>
      <c r="XER82" s="876"/>
      <c r="XES82" s="876"/>
      <c r="XET82" s="876"/>
      <c r="XEU82" s="876"/>
      <c r="XEV82" s="876"/>
      <c r="XEW82" s="876"/>
      <c r="XEX82" s="876"/>
      <c r="XEY82" s="876"/>
      <c r="XEZ82" s="876"/>
      <c r="XFA82" s="876"/>
      <c r="XFB82" s="876"/>
      <c r="XFC82" s="876"/>
      <c r="XFD82" s="876"/>
    </row>
    <row r="83" spans="1:16384" s="876" customFormat="1" ht="21" customHeight="1">
      <c r="D83" s="886"/>
      <c r="J83" s="886"/>
      <c r="K83" s="889"/>
      <c r="L83" s="889"/>
      <c r="M83" s="889"/>
    </row>
    <row r="84" spans="1:16384" s="877" customFormat="1" ht="12.75" customHeight="1">
      <c r="D84" s="888"/>
      <c r="J84" s="888"/>
      <c r="K84" s="889"/>
      <c r="L84" s="889"/>
      <c r="M84" s="889"/>
    </row>
    <row r="85" spans="1:16384" s="876" customFormat="1" ht="18" customHeight="1">
      <c r="D85" s="886"/>
      <c r="J85" s="886"/>
      <c r="K85" s="889"/>
      <c r="L85" s="889"/>
      <c r="M85" s="889"/>
    </row>
    <row r="86" spans="1:16384" s="876" customFormat="1" ht="18" customHeight="1">
      <c r="D86" s="886"/>
      <c r="J86" s="886"/>
      <c r="K86" s="889"/>
      <c r="L86" s="889"/>
      <c r="M86" s="889"/>
    </row>
    <row r="87" spans="1:16384" s="876" customFormat="1" ht="18" customHeight="1">
      <c r="D87" s="886"/>
      <c r="J87" s="886"/>
      <c r="K87" s="889"/>
      <c r="L87" s="889"/>
      <c r="M87" s="889"/>
    </row>
    <row r="88" spans="1:16384" s="876" customFormat="1" ht="18" customHeight="1">
      <c r="D88" s="886"/>
      <c r="J88" s="886"/>
      <c r="K88" s="889"/>
      <c r="L88" s="889"/>
      <c r="M88" s="889"/>
    </row>
    <row r="89" spans="1:16384" s="876" customFormat="1" ht="18" customHeight="1">
      <c r="D89" s="886"/>
      <c r="J89" s="886"/>
      <c r="K89" s="889"/>
      <c r="L89" s="889"/>
      <c r="M89" s="889"/>
    </row>
    <row r="90" spans="1:16384" s="876" customFormat="1" ht="18" customHeight="1">
      <c r="D90" s="886"/>
      <c r="J90" s="886"/>
      <c r="K90" s="889"/>
      <c r="L90" s="889"/>
      <c r="M90" s="889"/>
    </row>
    <row r="91" spans="1:16384" s="876" customFormat="1" ht="18" customHeight="1">
      <c r="D91" s="886"/>
      <c r="J91" s="886"/>
      <c r="K91" s="889"/>
      <c r="L91" s="889"/>
      <c r="M91" s="889"/>
    </row>
    <row r="92" spans="1:16384" s="877" customFormat="1" ht="12.75" customHeight="1">
      <c r="D92" s="888"/>
      <c r="J92" s="888"/>
      <c r="K92" s="889"/>
      <c r="L92" s="889"/>
      <c r="M92" s="889"/>
      <c r="N92" s="876"/>
      <c r="O92" s="876"/>
      <c r="P92" s="876"/>
      <c r="Q92" s="876"/>
      <c r="R92" s="876"/>
      <c r="S92" s="876"/>
      <c r="T92" s="876"/>
      <c r="U92" s="876"/>
      <c r="V92" s="876"/>
      <c r="W92" s="876"/>
      <c r="X92" s="876"/>
      <c r="Y92" s="876"/>
      <c r="Z92" s="876"/>
      <c r="AA92" s="876"/>
      <c r="AB92" s="876"/>
      <c r="AC92" s="876"/>
      <c r="AD92" s="876"/>
      <c r="AE92" s="876"/>
      <c r="AF92" s="876"/>
      <c r="AG92" s="876"/>
      <c r="AH92" s="876"/>
      <c r="AI92" s="876"/>
      <c r="AJ92" s="876"/>
      <c r="AK92" s="876"/>
      <c r="AL92" s="876"/>
      <c r="AM92" s="876"/>
      <c r="AN92" s="876"/>
      <c r="AO92" s="876"/>
      <c r="AP92" s="876"/>
      <c r="AQ92" s="876"/>
      <c r="AR92" s="876"/>
      <c r="AS92" s="876"/>
      <c r="AT92" s="876"/>
      <c r="AU92" s="876"/>
      <c r="AV92" s="876"/>
      <c r="AW92" s="876"/>
      <c r="AX92" s="876"/>
      <c r="AY92" s="876"/>
      <c r="AZ92" s="876"/>
      <c r="BA92" s="876"/>
      <c r="BB92" s="876"/>
      <c r="BC92" s="876"/>
      <c r="BD92" s="876"/>
      <c r="BE92" s="876"/>
      <c r="BF92" s="876"/>
      <c r="BG92" s="876"/>
      <c r="BH92" s="876"/>
      <c r="BI92" s="876"/>
      <c r="BJ92" s="876"/>
      <c r="BK92" s="876"/>
      <c r="BL92" s="876"/>
      <c r="BM92" s="876"/>
      <c r="BN92" s="876"/>
      <c r="BO92" s="876"/>
      <c r="BP92" s="876"/>
      <c r="BQ92" s="876"/>
      <c r="BR92" s="876"/>
      <c r="BS92" s="876"/>
      <c r="BT92" s="876"/>
      <c r="BU92" s="876"/>
      <c r="BV92" s="876"/>
      <c r="BW92" s="876"/>
      <c r="BX92" s="876"/>
      <c r="BY92" s="876"/>
      <c r="BZ92" s="876"/>
      <c r="CA92" s="876"/>
      <c r="CB92" s="876"/>
      <c r="CC92" s="876"/>
      <c r="CD92" s="876"/>
      <c r="CE92" s="876"/>
      <c r="CF92" s="876"/>
      <c r="CG92" s="876"/>
      <c r="CH92" s="876"/>
      <c r="CI92" s="876"/>
      <c r="CJ92" s="876"/>
      <c r="CK92" s="876"/>
      <c r="CL92" s="876"/>
      <c r="CM92" s="876"/>
      <c r="CN92" s="876"/>
      <c r="CO92" s="876"/>
      <c r="CP92" s="876"/>
      <c r="CQ92" s="876"/>
      <c r="CR92" s="876"/>
      <c r="CS92" s="876"/>
      <c r="CT92" s="876"/>
      <c r="CU92" s="876"/>
      <c r="CV92" s="876"/>
      <c r="CW92" s="876"/>
      <c r="CX92" s="876"/>
      <c r="CY92" s="876"/>
      <c r="CZ92" s="876"/>
      <c r="DA92" s="876"/>
      <c r="DB92" s="876"/>
      <c r="DC92" s="876"/>
      <c r="DD92" s="876"/>
      <c r="DE92" s="876"/>
      <c r="DF92" s="876"/>
      <c r="DG92" s="876"/>
      <c r="DH92" s="876"/>
      <c r="DI92" s="876"/>
      <c r="DJ92" s="876"/>
      <c r="DK92" s="876"/>
      <c r="DL92" s="876"/>
      <c r="DM92" s="876"/>
      <c r="DN92" s="876"/>
      <c r="DO92" s="876"/>
      <c r="DP92" s="876"/>
      <c r="DQ92" s="876"/>
      <c r="DR92" s="876"/>
      <c r="DS92" s="876"/>
      <c r="DT92" s="876"/>
      <c r="DU92" s="876"/>
      <c r="DV92" s="876"/>
      <c r="DW92" s="876"/>
      <c r="DX92" s="876"/>
      <c r="DY92" s="876"/>
      <c r="DZ92" s="876"/>
      <c r="EA92" s="876"/>
      <c r="EB92" s="876"/>
      <c r="EC92" s="876"/>
      <c r="ED92" s="876"/>
      <c r="EE92" s="876"/>
      <c r="EF92" s="876"/>
      <c r="EG92" s="876"/>
      <c r="EH92" s="876"/>
      <c r="EI92" s="876"/>
      <c r="EJ92" s="876"/>
      <c r="EK92" s="876"/>
      <c r="EL92" s="876"/>
      <c r="EM92" s="876"/>
      <c r="EN92" s="876"/>
      <c r="EO92" s="876"/>
      <c r="EP92" s="876"/>
      <c r="EQ92" s="876"/>
      <c r="ER92" s="876"/>
      <c r="ES92" s="876"/>
      <c r="ET92" s="876"/>
      <c r="EU92" s="876"/>
      <c r="EV92" s="876"/>
      <c r="EW92" s="876"/>
      <c r="EX92" s="876"/>
      <c r="EY92" s="876"/>
      <c r="EZ92" s="876"/>
      <c r="FA92" s="876"/>
      <c r="FB92" s="876"/>
      <c r="FC92" s="876"/>
      <c r="FD92" s="876"/>
      <c r="FE92" s="876"/>
      <c r="FF92" s="876"/>
      <c r="FG92" s="876"/>
      <c r="FH92" s="876"/>
      <c r="FI92" s="876"/>
      <c r="FJ92" s="876"/>
      <c r="FK92" s="876"/>
      <c r="FL92" s="876"/>
      <c r="FM92" s="876"/>
      <c r="FN92" s="876"/>
      <c r="FO92" s="876"/>
      <c r="FP92" s="876"/>
      <c r="FQ92" s="876"/>
      <c r="FR92" s="876"/>
      <c r="FS92" s="876"/>
      <c r="FT92" s="876"/>
      <c r="FU92" s="876"/>
      <c r="FV92" s="876"/>
      <c r="FW92" s="876"/>
      <c r="FX92" s="876"/>
      <c r="FY92" s="876"/>
      <c r="FZ92" s="876"/>
      <c r="GA92" s="876"/>
      <c r="GB92" s="876"/>
      <c r="GC92" s="876"/>
      <c r="GD92" s="876"/>
      <c r="GE92" s="876"/>
      <c r="GF92" s="876"/>
      <c r="GG92" s="876"/>
      <c r="GH92" s="876"/>
      <c r="GI92" s="876"/>
      <c r="GJ92" s="876"/>
      <c r="GK92" s="876"/>
      <c r="GL92" s="876"/>
      <c r="GM92" s="876"/>
      <c r="GN92" s="876"/>
      <c r="GO92" s="876"/>
      <c r="GP92" s="876"/>
      <c r="GQ92" s="876"/>
      <c r="GR92" s="876"/>
      <c r="GS92" s="876"/>
      <c r="GT92" s="876"/>
      <c r="GU92" s="876"/>
      <c r="GV92" s="876"/>
      <c r="GW92" s="876"/>
      <c r="GX92" s="876"/>
      <c r="GY92" s="876"/>
      <c r="GZ92" s="876"/>
      <c r="HA92" s="876"/>
      <c r="HB92" s="876"/>
      <c r="HC92" s="876"/>
      <c r="HD92" s="876"/>
      <c r="HE92" s="876"/>
      <c r="HF92" s="876"/>
      <c r="HG92" s="876"/>
      <c r="HH92" s="876"/>
      <c r="HI92" s="876"/>
      <c r="HJ92" s="876"/>
      <c r="HK92" s="876"/>
      <c r="HL92" s="876"/>
      <c r="HM92" s="876"/>
      <c r="HN92" s="876"/>
      <c r="HO92" s="876"/>
      <c r="HP92" s="876"/>
      <c r="HQ92" s="876"/>
      <c r="HR92" s="876"/>
      <c r="HS92" s="876"/>
      <c r="HT92" s="876"/>
      <c r="HU92" s="876"/>
      <c r="HV92" s="876"/>
      <c r="HW92" s="876"/>
      <c r="HX92" s="876"/>
      <c r="HY92" s="876"/>
      <c r="HZ92" s="876"/>
      <c r="IA92" s="876"/>
      <c r="IB92" s="876"/>
      <c r="IC92" s="876"/>
      <c r="ID92" s="876"/>
      <c r="IE92" s="876"/>
      <c r="IF92" s="876"/>
      <c r="IG92" s="876"/>
      <c r="IH92" s="876"/>
      <c r="II92" s="876"/>
      <c r="IJ92" s="876"/>
      <c r="IK92" s="876"/>
      <c r="IL92" s="876"/>
      <c r="IM92" s="876"/>
      <c r="IN92" s="876"/>
      <c r="IO92" s="876"/>
      <c r="IP92" s="876"/>
      <c r="IQ92" s="876"/>
      <c r="IR92" s="876"/>
      <c r="IS92" s="876"/>
      <c r="IT92" s="876"/>
      <c r="IU92" s="876"/>
      <c r="IV92" s="876"/>
      <c r="IW92" s="876"/>
      <c r="IX92" s="876"/>
      <c r="IY92" s="876"/>
      <c r="IZ92" s="876"/>
      <c r="JA92" s="876"/>
      <c r="JB92" s="876"/>
      <c r="JC92" s="876"/>
      <c r="JD92" s="876"/>
      <c r="JE92" s="876"/>
      <c r="JF92" s="876"/>
      <c r="JG92" s="876"/>
      <c r="JH92" s="876"/>
      <c r="JI92" s="876"/>
      <c r="JJ92" s="876"/>
      <c r="JK92" s="876"/>
      <c r="JL92" s="876"/>
      <c r="JM92" s="876"/>
      <c r="JN92" s="876"/>
      <c r="JO92" s="876"/>
      <c r="JP92" s="876"/>
      <c r="JQ92" s="876"/>
      <c r="JR92" s="876"/>
      <c r="JS92" s="876"/>
      <c r="JT92" s="876"/>
      <c r="JU92" s="876"/>
      <c r="JV92" s="876"/>
      <c r="JW92" s="876"/>
      <c r="JX92" s="876"/>
      <c r="JY92" s="876"/>
      <c r="JZ92" s="876"/>
      <c r="KA92" s="876"/>
      <c r="KB92" s="876"/>
      <c r="KC92" s="876"/>
      <c r="KD92" s="876"/>
      <c r="KE92" s="876"/>
      <c r="KF92" s="876"/>
      <c r="KG92" s="876"/>
      <c r="KH92" s="876"/>
      <c r="KI92" s="876"/>
      <c r="KJ92" s="876"/>
      <c r="KK92" s="876"/>
      <c r="KL92" s="876"/>
      <c r="KM92" s="876"/>
      <c r="KN92" s="876"/>
      <c r="KO92" s="876"/>
      <c r="KP92" s="876"/>
      <c r="KQ92" s="876"/>
      <c r="KR92" s="876"/>
      <c r="KS92" s="876"/>
      <c r="KT92" s="876"/>
      <c r="KU92" s="876"/>
      <c r="KV92" s="876"/>
      <c r="KW92" s="876"/>
      <c r="KX92" s="876"/>
      <c r="KY92" s="876"/>
      <c r="KZ92" s="876"/>
      <c r="LA92" s="876"/>
      <c r="LB92" s="876"/>
      <c r="LC92" s="876"/>
      <c r="LD92" s="876"/>
      <c r="LE92" s="876"/>
      <c r="LF92" s="876"/>
      <c r="LG92" s="876"/>
      <c r="LH92" s="876"/>
      <c r="LI92" s="876"/>
      <c r="LJ92" s="876"/>
      <c r="LK92" s="876"/>
      <c r="LL92" s="876"/>
      <c r="LM92" s="876"/>
      <c r="LN92" s="876"/>
      <c r="LO92" s="876"/>
      <c r="LP92" s="876"/>
      <c r="LQ92" s="876"/>
      <c r="LR92" s="876"/>
      <c r="LS92" s="876"/>
      <c r="LT92" s="876"/>
      <c r="LU92" s="876"/>
      <c r="LV92" s="876"/>
      <c r="LW92" s="876"/>
      <c r="LX92" s="876"/>
      <c r="LY92" s="876"/>
      <c r="LZ92" s="876"/>
      <c r="MA92" s="876"/>
      <c r="MB92" s="876"/>
      <c r="MC92" s="876"/>
      <c r="MD92" s="876"/>
      <c r="ME92" s="876"/>
      <c r="MF92" s="876"/>
      <c r="MG92" s="876"/>
      <c r="MH92" s="876"/>
      <c r="MI92" s="876"/>
      <c r="MJ92" s="876"/>
      <c r="MK92" s="876"/>
      <c r="ML92" s="876"/>
      <c r="MM92" s="876"/>
      <c r="MN92" s="876"/>
      <c r="MO92" s="876"/>
      <c r="MP92" s="876"/>
      <c r="MQ92" s="876"/>
      <c r="MR92" s="876"/>
      <c r="MS92" s="876"/>
      <c r="MT92" s="876"/>
      <c r="MU92" s="876"/>
      <c r="MV92" s="876"/>
      <c r="MW92" s="876"/>
      <c r="MX92" s="876"/>
      <c r="MY92" s="876"/>
      <c r="MZ92" s="876"/>
      <c r="NA92" s="876"/>
      <c r="NB92" s="876"/>
      <c r="NC92" s="876"/>
      <c r="ND92" s="876"/>
      <c r="NE92" s="876"/>
      <c r="NF92" s="876"/>
      <c r="NG92" s="876"/>
      <c r="NH92" s="876"/>
      <c r="NI92" s="876"/>
      <c r="NJ92" s="876"/>
      <c r="NK92" s="876"/>
      <c r="NL92" s="876"/>
      <c r="NM92" s="876"/>
      <c r="NN92" s="876"/>
      <c r="NO92" s="876"/>
      <c r="NP92" s="876"/>
      <c r="NQ92" s="876"/>
      <c r="NR92" s="876"/>
      <c r="NS92" s="876"/>
      <c r="NT92" s="876"/>
      <c r="NU92" s="876"/>
      <c r="NV92" s="876"/>
      <c r="NW92" s="876"/>
      <c r="NX92" s="876"/>
      <c r="NY92" s="876"/>
      <c r="NZ92" s="876"/>
      <c r="OA92" s="876"/>
      <c r="OB92" s="876"/>
      <c r="OC92" s="876"/>
      <c r="OD92" s="876"/>
      <c r="OE92" s="876"/>
      <c r="OF92" s="876"/>
      <c r="OG92" s="876"/>
      <c r="OH92" s="876"/>
      <c r="OI92" s="876"/>
      <c r="OJ92" s="876"/>
      <c r="OK92" s="876"/>
      <c r="OL92" s="876"/>
      <c r="OM92" s="876"/>
      <c r="ON92" s="876"/>
      <c r="OO92" s="876"/>
      <c r="OP92" s="876"/>
      <c r="OQ92" s="876"/>
      <c r="OR92" s="876"/>
      <c r="OS92" s="876"/>
      <c r="OT92" s="876"/>
      <c r="OU92" s="876"/>
      <c r="OV92" s="876"/>
      <c r="OW92" s="876"/>
      <c r="OX92" s="876"/>
      <c r="OY92" s="876"/>
      <c r="OZ92" s="876"/>
      <c r="PA92" s="876"/>
      <c r="PB92" s="876"/>
      <c r="PC92" s="876"/>
      <c r="PD92" s="876"/>
      <c r="PE92" s="876"/>
      <c r="PF92" s="876"/>
      <c r="PG92" s="876"/>
      <c r="PH92" s="876"/>
      <c r="PI92" s="876"/>
      <c r="PJ92" s="876"/>
      <c r="PK92" s="876"/>
      <c r="PL92" s="876"/>
      <c r="PM92" s="876"/>
      <c r="PN92" s="876"/>
      <c r="PO92" s="876"/>
      <c r="PP92" s="876"/>
      <c r="PQ92" s="876"/>
      <c r="PR92" s="876"/>
      <c r="PS92" s="876"/>
      <c r="PT92" s="876"/>
      <c r="PU92" s="876"/>
      <c r="PV92" s="876"/>
      <c r="PW92" s="876"/>
      <c r="PX92" s="876"/>
      <c r="PY92" s="876"/>
      <c r="PZ92" s="876"/>
      <c r="QA92" s="876"/>
      <c r="QB92" s="876"/>
      <c r="QC92" s="876"/>
      <c r="QD92" s="876"/>
      <c r="QE92" s="876"/>
      <c r="QF92" s="876"/>
      <c r="QG92" s="876"/>
      <c r="QH92" s="876"/>
      <c r="QI92" s="876"/>
      <c r="QJ92" s="876"/>
      <c r="QK92" s="876"/>
      <c r="QL92" s="876"/>
      <c r="QM92" s="876"/>
      <c r="QN92" s="876"/>
      <c r="QO92" s="876"/>
      <c r="QP92" s="876"/>
      <c r="QQ92" s="876"/>
      <c r="QR92" s="876"/>
      <c r="QS92" s="876"/>
      <c r="QT92" s="876"/>
      <c r="QU92" s="876"/>
      <c r="QV92" s="876"/>
      <c r="QW92" s="876"/>
      <c r="QX92" s="876"/>
      <c r="QY92" s="876"/>
      <c r="QZ92" s="876"/>
      <c r="RA92" s="876"/>
      <c r="RB92" s="876"/>
      <c r="RC92" s="876"/>
      <c r="RD92" s="876"/>
      <c r="RE92" s="876"/>
      <c r="RF92" s="876"/>
      <c r="RG92" s="876"/>
      <c r="RH92" s="876"/>
      <c r="RI92" s="876"/>
      <c r="RJ92" s="876"/>
      <c r="RK92" s="876"/>
      <c r="RL92" s="876"/>
      <c r="RM92" s="876"/>
      <c r="RN92" s="876"/>
      <c r="RO92" s="876"/>
      <c r="RP92" s="876"/>
      <c r="RQ92" s="876"/>
      <c r="RR92" s="876"/>
      <c r="RS92" s="876"/>
      <c r="RT92" s="876"/>
      <c r="RU92" s="876"/>
      <c r="RV92" s="876"/>
      <c r="RW92" s="876"/>
      <c r="RX92" s="876"/>
      <c r="RY92" s="876"/>
      <c r="RZ92" s="876"/>
      <c r="SA92" s="876"/>
      <c r="SB92" s="876"/>
      <c r="SC92" s="876"/>
      <c r="SD92" s="876"/>
      <c r="SE92" s="876"/>
      <c r="SF92" s="876"/>
      <c r="SG92" s="876"/>
      <c r="SH92" s="876"/>
      <c r="SI92" s="876"/>
      <c r="SJ92" s="876"/>
      <c r="SK92" s="876"/>
      <c r="SL92" s="876"/>
      <c r="SM92" s="876"/>
      <c r="SN92" s="876"/>
      <c r="SO92" s="876"/>
      <c r="SP92" s="876"/>
      <c r="SQ92" s="876"/>
      <c r="SR92" s="876"/>
      <c r="SS92" s="876"/>
      <c r="ST92" s="876"/>
      <c r="SU92" s="876"/>
      <c r="SV92" s="876"/>
      <c r="SW92" s="876"/>
      <c r="SX92" s="876"/>
      <c r="SY92" s="876"/>
      <c r="SZ92" s="876"/>
      <c r="TA92" s="876"/>
      <c r="TB92" s="876"/>
      <c r="TC92" s="876"/>
      <c r="TD92" s="876"/>
      <c r="TE92" s="876"/>
      <c r="TF92" s="876"/>
      <c r="TG92" s="876"/>
      <c r="TH92" s="876"/>
      <c r="TI92" s="876"/>
      <c r="TJ92" s="876"/>
      <c r="TK92" s="876"/>
      <c r="TL92" s="876"/>
      <c r="TM92" s="876"/>
      <c r="TN92" s="876"/>
      <c r="TO92" s="876"/>
      <c r="TP92" s="876"/>
      <c r="TQ92" s="876"/>
      <c r="TR92" s="876"/>
      <c r="TS92" s="876"/>
      <c r="TT92" s="876"/>
      <c r="TU92" s="876"/>
      <c r="TV92" s="876"/>
      <c r="TW92" s="876"/>
      <c r="TX92" s="876"/>
      <c r="TY92" s="876"/>
      <c r="TZ92" s="876"/>
      <c r="UA92" s="876"/>
      <c r="UB92" s="876"/>
      <c r="UC92" s="876"/>
      <c r="UD92" s="876"/>
      <c r="UE92" s="876"/>
      <c r="UF92" s="876"/>
      <c r="UG92" s="876"/>
      <c r="UH92" s="876"/>
      <c r="UI92" s="876"/>
      <c r="UJ92" s="876"/>
      <c r="UK92" s="876"/>
      <c r="UL92" s="876"/>
      <c r="UM92" s="876"/>
      <c r="UN92" s="876"/>
      <c r="UO92" s="876"/>
      <c r="UP92" s="876"/>
      <c r="UQ92" s="876"/>
      <c r="UR92" s="876"/>
      <c r="US92" s="876"/>
      <c r="UT92" s="876"/>
      <c r="UU92" s="876"/>
      <c r="UV92" s="876"/>
      <c r="UW92" s="876"/>
      <c r="UX92" s="876"/>
      <c r="UY92" s="876"/>
      <c r="UZ92" s="876"/>
      <c r="VA92" s="876"/>
      <c r="VB92" s="876"/>
      <c r="VC92" s="876"/>
      <c r="VD92" s="876"/>
      <c r="VE92" s="876"/>
      <c r="VF92" s="876"/>
      <c r="VG92" s="876"/>
      <c r="VH92" s="876"/>
      <c r="VI92" s="876"/>
      <c r="VJ92" s="876"/>
      <c r="VK92" s="876"/>
      <c r="VL92" s="876"/>
      <c r="VM92" s="876"/>
      <c r="VN92" s="876"/>
      <c r="VO92" s="876"/>
      <c r="VP92" s="876"/>
      <c r="VQ92" s="876"/>
      <c r="VR92" s="876"/>
      <c r="VS92" s="876"/>
      <c r="VT92" s="876"/>
      <c r="VU92" s="876"/>
      <c r="VV92" s="876"/>
      <c r="VW92" s="876"/>
      <c r="VX92" s="876"/>
      <c r="VY92" s="876"/>
      <c r="VZ92" s="876"/>
      <c r="WA92" s="876"/>
      <c r="WB92" s="876"/>
      <c r="WC92" s="876"/>
      <c r="WD92" s="876"/>
      <c r="WE92" s="876"/>
      <c r="WF92" s="876"/>
      <c r="WG92" s="876"/>
      <c r="WH92" s="876"/>
      <c r="WI92" s="876"/>
      <c r="WJ92" s="876"/>
      <c r="WK92" s="876"/>
      <c r="WL92" s="876"/>
      <c r="WM92" s="876"/>
      <c r="WN92" s="876"/>
      <c r="WO92" s="876"/>
      <c r="WP92" s="876"/>
      <c r="WQ92" s="876"/>
      <c r="WR92" s="876"/>
      <c r="WS92" s="876"/>
      <c r="WT92" s="876"/>
      <c r="WU92" s="876"/>
      <c r="WV92" s="876"/>
      <c r="WW92" s="876"/>
      <c r="WX92" s="876"/>
      <c r="WY92" s="876"/>
      <c r="WZ92" s="876"/>
      <c r="XA92" s="876"/>
      <c r="XB92" s="876"/>
      <c r="XC92" s="876"/>
      <c r="XD92" s="876"/>
      <c r="XE92" s="876"/>
      <c r="XF92" s="876"/>
      <c r="XG92" s="876"/>
      <c r="XH92" s="876"/>
      <c r="XI92" s="876"/>
      <c r="XJ92" s="876"/>
      <c r="XK92" s="876"/>
      <c r="XL92" s="876"/>
      <c r="XM92" s="876"/>
      <c r="XN92" s="876"/>
      <c r="XO92" s="876"/>
      <c r="XP92" s="876"/>
      <c r="XQ92" s="876"/>
      <c r="XR92" s="876"/>
      <c r="XS92" s="876"/>
      <c r="XT92" s="876"/>
      <c r="XU92" s="876"/>
      <c r="XV92" s="876"/>
      <c r="XW92" s="876"/>
      <c r="XX92" s="876"/>
      <c r="XY92" s="876"/>
      <c r="XZ92" s="876"/>
      <c r="YA92" s="876"/>
      <c r="YB92" s="876"/>
      <c r="YC92" s="876"/>
      <c r="YD92" s="876"/>
      <c r="YE92" s="876"/>
      <c r="YF92" s="876"/>
      <c r="YG92" s="876"/>
      <c r="YH92" s="876"/>
      <c r="YI92" s="876"/>
      <c r="YJ92" s="876"/>
      <c r="YK92" s="876"/>
      <c r="YL92" s="876"/>
      <c r="YM92" s="876"/>
      <c r="YN92" s="876"/>
      <c r="YO92" s="876"/>
      <c r="YP92" s="876"/>
      <c r="YQ92" s="876"/>
      <c r="YR92" s="876"/>
      <c r="YS92" s="876"/>
      <c r="YT92" s="876"/>
      <c r="YU92" s="876"/>
      <c r="YV92" s="876"/>
      <c r="YW92" s="876"/>
      <c r="YX92" s="876"/>
      <c r="YY92" s="876"/>
      <c r="YZ92" s="876"/>
      <c r="ZA92" s="876"/>
      <c r="ZB92" s="876"/>
      <c r="ZC92" s="876"/>
      <c r="ZD92" s="876"/>
      <c r="ZE92" s="876"/>
      <c r="ZF92" s="876"/>
      <c r="ZG92" s="876"/>
      <c r="ZH92" s="876"/>
      <c r="ZI92" s="876"/>
      <c r="ZJ92" s="876"/>
      <c r="ZK92" s="876"/>
      <c r="ZL92" s="876"/>
      <c r="ZM92" s="876"/>
      <c r="ZN92" s="876"/>
      <c r="ZO92" s="876"/>
      <c r="ZP92" s="876"/>
      <c r="ZQ92" s="876"/>
      <c r="ZR92" s="876"/>
      <c r="ZS92" s="876"/>
      <c r="ZT92" s="876"/>
      <c r="ZU92" s="876"/>
      <c r="ZV92" s="876"/>
      <c r="ZW92" s="876"/>
      <c r="ZX92" s="876"/>
      <c r="ZY92" s="876"/>
      <c r="ZZ92" s="876"/>
      <c r="AAA92" s="876"/>
      <c r="AAB92" s="876"/>
      <c r="AAC92" s="876"/>
      <c r="AAD92" s="876"/>
      <c r="AAE92" s="876"/>
      <c r="AAF92" s="876"/>
      <c r="AAG92" s="876"/>
      <c r="AAH92" s="876"/>
      <c r="AAI92" s="876"/>
      <c r="AAJ92" s="876"/>
      <c r="AAK92" s="876"/>
      <c r="AAL92" s="876"/>
      <c r="AAM92" s="876"/>
      <c r="AAN92" s="876"/>
      <c r="AAO92" s="876"/>
      <c r="AAP92" s="876"/>
      <c r="AAQ92" s="876"/>
      <c r="AAR92" s="876"/>
      <c r="AAS92" s="876"/>
      <c r="AAT92" s="876"/>
      <c r="AAU92" s="876"/>
      <c r="AAV92" s="876"/>
      <c r="AAW92" s="876"/>
      <c r="AAX92" s="876"/>
      <c r="AAY92" s="876"/>
      <c r="AAZ92" s="876"/>
      <c r="ABA92" s="876"/>
      <c r="ABB92" s="876"/>
      <c r="ABC92" s="876"/>
      <c r="ABD92" s="876"/>
      <c r="ABE92" s="876"/>
      <c r="ABF92" s="876"/>
      <c r="ABG92" s="876"/>
      <c r="ABH92" s="876"/>
      <c r="ABI92" s="876"/>
      <c r="ABJ92" s="876"/>
      <c r="ABK92" s="876"/>
      <c r="ABL92" s="876"/>
      <c r="ABM92" s="876"/>
      <c r="ABN92" s="876"/>
      <c r="ABO92" s="876"/>
      <c r="ABP92" s="876"/>
      <c r="ABQ92" s="876"/>
      <c r="ABR92" s="876"/>
      <c r="ABS92" s="876"/>
      <c r="ABT92" s="876"/>
      <c r="ABU92" s="876"/>
      <c r="ABV92" s="876"/>
      <c r="ABW92" s="876"/>
      <c r="ABX92" s="876"/>
      <c r="ABY92" s="876"/>
      <c r="ABZ92" s="876"/>
      <c r="ACA92" s="876"/>
      <c r="ACB92" s="876"/>
      <c r="ACC92" s="876"/>
      <c r="ACD92" s="876"/>
      <c r="ACE92" s="876"/>
      <c r="ACF92" s="876"/>
      <c r="ACG92" s="876"/>
      <c r="ACH92" s="876"/>
      <c r="ACI92" s="876"/>
      <c r="ACJ92" s="876"/>
      <c r="ACK92" s="876"/>
      <c r="ACL92" s="876"/>
      <c r="ACM92" s="876"/>
      <c r="ACN92" s="876"/>
      <c r="ACO92" s="876"/>
      <c r="ACP92" s="876"/>
      <c r="ACQ92" s="876"/>
      <c r="ACR92" s="876"/>
      <c r="ACS92" s="876"/>
      <c r="ACT92" s="876"/>
      <c r="ACU92" s="876"/>
      <c r="ACV92" s="876"/>
      <c r="ACW92" s="876"/>
      <c r="ACX92" s="876"/>
      <c r="ACY92" s="876"/>
      <c r="ACZ92" s="876"/>
      <c r="ADA92" s="876"/>
      <c r="ADB92" s="876"/>
      <c r="ADC92" s="876"/>
      <c r="ADD92" s="876"/>
      <c r="ADE92" s="876"/>
      <c r="ADF92" s="876"/>
      <c r="ADG92" s="876"/>
      <c r="ADH92" s="876"/>
      <c r="ADI92" s="876"/>
      <c r="ADJ92" s="876"/>
      <c r="ADK92" s="876"/>
      <c r="ADL92" s="876"/>
      <c r="ADM92" s="876"/>
      <c r="ADN92" s="876"/>
      <c r="ADO92" s="876"/>
      <c r="ADP92" s="876"/>
      <c r="ADQ92" s="876"/>
      <c r="ADR92" s="876"/>
      <c r="ADS92" s="876"/>
      <c r="ADT92" s="876"/>
      <c r="ADU92" s="876"/>
      <c r="ADV92" s="876"/>
      <c r="ADW92" s="876"/>
      <c r="ADX92" s="876"/>
      <c r="ADY92" s="876"/>
      <c r="ADZ92" s="876"/>
      <c r="AEA92" s="876"/>
      <c r="AEB92" s="876"/>
      <c r="AEC92" s="876"/>
      <c r="AED92" s="876"/>
      <c r="AEE92" s="876"/>
      <c r="AEF92" s="876"/>
      <c r="AEG92" s="876"/>
      <c r="AEH92" s="876"/>
      <c r="AEI92" s="876"/>
      <c r="AEJ92" s="876"/>
      <c r="AEK92" s="876"/>
      <c r="AEL92" s="876"/>
      <c r="AEM92" s="876"/>
      <c r="AEN92" s="876"/>
      <c r="AEO92" s="876"/>
      <c r="AEP92" s="876"/>
      <c r="AEQ92" s="876"/>
      <c r="AER92" s="876"/>
      <c r="AES92" s="876"/>
      <c r="AET92" s="876"/>
      <c r="AEU92" s="876"/>
      <c r="AEV92" s="876"/>
      <c r="AEW92" s="876"/>
      <c r="AEX92" s="876"/>
      <c r="AEY92" s="876"/>
      <c r="AEZ92" s="876"/>
      <c r="AFA92" s="876"/>
      <c r="AFB92" s="876"/>
      <c r="AFC92" s="876"/>
      <c r="AFD92" s="876"/>
      <c r="AFE92" s="876"/>
      <c r="AFF92" s="876"/>
      <c r="AFG92" s="876"/>
      <c r="AFH92" s="876"/>
      <c r="AFI92" s="876"/>
      <c r="AFJ92" s="876"/>
      <c r="AFK92" s="876"/>
      <c r="AFL92" s="876"/>
      <c r="AFM92" s="876"/>
      <c r="AFN92" s="876"/>
      <c r="AFO92" s="876"/>
      <c r="AFP92" s="876"/>
      <c r="AFQ92" s="876"/>
      <c r="AFR92" s="876"/>
      <c r="AFS92" s="876"/>
      <c r="AFT92" s="876"/>
      <c r="AFU92" s="876"/>
      <c r="AFV92" s="876"/>
      <c r="AFW92" s="876"/>
      <c r="AFX92" s="876"/>
      <c r="AFY92" s="876"/>
      <c r="AFZ92" s="876"/>
      <c r="AGA92" s="876"/>
      <c r="AGB92" s="876"/>
      <c r="AGC92" s="876"/>
      <c r="AGD92" s="876"/>
      <c r="AGE92" s="876"/>
      <c r="AGF92" s="876"/>
      <c r="AGG92" s="876"/>
      <c r="AGH92" s="876"/>
      <c r="AGI92" s="876"/>
      <c r="AGJ92" s="876"/>
      <c r="AGK92" s="876"/>
      <c r="AGL92" s="876"/>
      <c r="AGM92" s="876"/>
      <c r="AGN92" s="876"/>
      <c r="AGO92" s="876"/>
      <c r="AGP92" s="876"/>
      <c r="AGQ92" s="876"/>
      <c r="AGR92" s="876"/>
      <c r="AGS92" s="876"/>
      <c r="AGT92" s="876"/>
      <c r="AGU92" s="876"/>
      <c r="AGV92" s="876"/>
      <c r="AGW92" s="876"/>
      <c r="AGX92" s="876"/>
      <c r="AGY92" s="876"/>
      <c r="AGZ92" s="876"/>
      <c r="AHA92" s="876"/>
      <c r="AHB92" s="876"/>
      <c r="AHC92" s="876"/>
      <c r="AHD92" s="876"/>
      <c r="AHE92" s="876"/>
      <c r="AHF92" s="876"/>
      <c r="AHG92" s="876"/>
      <c r="AHH92" s="876"/>
      <c r="AHI92" s="876"/>
      <c r="AHJ92" s="876"/>
      <c r="AHK92" s="876"/>
      <c r="AHL92" s="876"/>
      <c r="AHM92" s="876"/>
      <c r="AHN92" s="876"/>
      <c r="AHO92" s="876"/>
      <c r="AHP92" s="876"/>
      <c r="AHQ92" s="876"/>
      <c r="AHR92" s="876"/>
      <c r="AHS92" s="876"/>
      <c r="AHT92" s="876"/>
      <c r="AHU92" s="876"/>
      <c r="AHV92" s="876"/>
      <c r="AHW92" s="876"/>
      <c r="AHX92" s="876"/>
      <c r="AHY92" s="876"/>
      <c r="AHZ92" s="876"/>
      <c r="AIA92" s="876"/>
      <c r="AIB92" s="876"/>
      <c r="AIC92" s="876"/>
      <c r="AID92" s="876"/>
      <c r="AIE92" s="876"/>
      <c r="AIF92" s="876"/>
      <c r="AIG92" s="876"/>
      <c r="AIH92" s="876"/>
      <c r="AII92" s="876"/>
      <c r="AIJ92" s="876"/>
      <c r="AIK92" s="876"/>
      <c r="AIL92" s="876"/>
      <c r="AIM92" s="876"/>
      <c r="AIN92" s="876"/>
      <c r="AIO92" s="876"/>
      <c r="AIP92" s="876"/>
      <c r="AIQ92" s="876"/>
      <c r="AIR92" s="876"/>
      <c r="AIS92" s="876"/>
      <c r="AIT92" s="876"/>
      <c r="AIU92" s="876"/>
      <c r="AIV92" s="876"/>
      <c r="AIW92" s="876"/>
      <c r="AIX92" s="876"/>
      <c r="AIY92" s="876"/>
      <c r="AIZ92" s="876"/>
      <c r="AJA92" s="876"/>
      <c r="AJB92" s="876"/>
      <c r="AJC92" s="876"/>
      <c r="AJD92" s="876"/>
      <c r="AJE92" s="876"/>
      <c r="AJF92" s="876"/>
      <c r="AJG92" s="876"/>
      <c r="AJH92" s="876"/>
      <c r="AJI92" s="876"/>
      <c r="AJJ92" s="876"/>
      <c r="AJK92" s="876"/>
      <c r="AJL92" s="876"/>
      <c r="AJM92" s="876"/>
      <c r="AJN92" s="876"/>
      <c r="AJO92" s="876"/>
      <c r="AJP92" s="876"/>
      <c r="AJQ92" s="876"/>
      <c r="AJR92" s="876"/>
      <c r="AJS92" s="876"/>
      <c r="AJT92" s="876"/>
      <c r="AJU92" s="876"/>
      <c r="AJV92" s="876"/>
      <c r="AJW92" s="876"/>
      <c r="AJX92" s="876"/>
      <c r="AJY92" s="876"/>
      <c r="AJZ92" s="876"/>
      <c r="AKA92" s="876"/>
      <c r="AKB92" s="876"/>
      <c r="AKC92" s="876"/>
      <c r="AKD92" s="876"/>
      <c r="AKE92" s="876"/>
      <c r="AKF92" s="876"/>
      <c r="AKG92" s="876"/>
      <c r="AKH92" s="876"/>
      <c r="AKI92" s="876"/>
      <c r="AKJ92" s="876"/>
      <c r="AKK92" s="876"/>
      <c r="AKL92" s="876"/>
      <c r="AKM92" s="876"/>
      <c r="AKN92" s="876"/>
      <c r="AKO92" s="876"/>
      <c r="AKP92" s="876"/>
      <c r="AKQ92" s="876"/>
      <c r="AKR92" s="876"/>
      <c r="AKS92" s="876"/>
      <c r="AKT92" s="876"/>
      <c r="AKU92" s="876"/>
      <c r="AKV92" s="876"/>
      <c r="AKW92" s="876"/>
      <c r="AKX92" s="876"/>
      <c r="AKY92" s="876"/>
      <c r="AKZ92" s="876"/>
      <c r="ALA92" s="876"/>
      <c r="ALB92" s="876"/>
      <c r="ALC92" s="876"/>
      <c r="ALD92" s="876"/>
      <c r="ALE92" s="876"/>
      <c r="ALF92" s="876"/>
      <c r="ALG92" s="876"/>
      <c r="ALH92" s="876"/>
      <c r="ALI92" s="876"/>
      <c r="ALJ92" s="876"/>
      <c r="ALK92" s="876"/>
      <c r="ALL92" s="876"/>
      <c r="ALM92" s="876"/>
      <c r="ALN92" s="876"/>
      <c r="ALO92" s="876"/>
      <c r="ALP92" s="876"/>
      <c r="ALQ92" s="876"/>
      <c r="ALR92" s="876"/>
      <c r="ALS92" s="876"/>
      <c r="ALT92" s="876"/>
      <c r="ALU92" s="876"/>
      <c r="ALV92" s="876"/>
      <c r="ALW92" s="876"/>
      <c r="ALX92" s="876"/>
      <c r="ALY92" s="876"/>
      <c r="ALZ92" s="876"/>
      <c r="AMA92" s="876"/>
      <c r="AMB92" s="876"/>
      <c r="AMC92" s="876"/>
      <c r="AMD92" s="876"/>
      <c r="AME92" s="876"/>
      <c r="AMF92" s="876"/>
      <c r="AMG92" s="876"/>
      <c r="AMH92" s="876"/>
      <c r="AMI92" s="876"/>
      <c r="AMJ92" s="876"/>
      <c r="AMK92" s="876"/>
      <c r="AML92" s="876"/>
      <c r="AMM92" s="876"/>
      <c r="AMN92" s="876"/>
      <c r="AMO92" s="876"/>
      <c r="AMP92" s="876"/>
      <c r="AMQ92" s="876"/>
      <c r="AMR92" s="876"/>
      <c r="AMS92" s="876"/>
      <c r="AMT92" s="876"/>
      <c r="AMU92" s="876"/>
      <c r="AMV92" s="876"/>
      <c r="AMW92" s="876"/>
      <c r="AMX92" s="876"/>
      <c r="AMY92" s="876"/>
      <c r="AMZ92" s="876"/>
      <c r="ANA92" s="876"/>
      <c r="ANB92" s="876"/>
      <c r="ANC92" s="876"/>
      <c r="AND92" s="876"/>
      <c r="ANE92" s="876"/>
      <c r="ANF92" s="876"/>
      <c r="ANG92" s="876"/>
      <c r="ANH92" s="876"/>
      <c r="ANI92" s="876"/>
      <c r="ANJ92" s="876"/>
      <c r="ANK92" s="876"/>
      <c r="ANL92" s="876"/>
      <c r="ANM92" s="876"/>
      <c r="ANN92" s="876"/>
      <c r="ANO92" s="876"/>
      <c r="ANP92" s="876"/>
      <c r="ANQ92" s="876"/>
      <c r="ANR92" s="876"/>
      <c r="ANS92" s="876"/>
      <c r="ANT92" s="876"/>
      <c r="ANU92" s="876"/>
      <c r="ANV92" s="876"/>
      <c r="ANW92" s="876"/>
      <c r="ANX92" s="876"/>
      <c r="ANY92" s="876"/>
      <c r="ANZ92" s="876"/>
      <c r="AOA92" s="876"/>
      <c r="AOB92" s="876"/>
      <c r="AOC92" s="876"/>
      <c r="AOD92" s="876"/>
      <c r="AOE92" s="876"/>
      <c r="AOF92" s="876"/>
      <c r="AOG92" s="876"/>
      <c r="AOH92" s="876"/>
      <c r="AOI92" s="876"/>
      <c r="AOJ92" s="876"/>
      <c r="AOK92" s="876"/>
      <c r="AOL92" s="876"/>
      <c r="AOM92" s="876"/>
      <c r="AON92" s="876"/>
      <c r="AOO92" s="876"/>
      <c r="AOP92" s="876"/>
      <c r="AOQ92" s="876"/>
      <c r="AOR92" s="876"/>
      <c r="AOS92" s="876"/>
      <c r="AOT92" s="876"/>
      <c r="AOU92" s="876"/>
      <c r="AOV92" s="876"/>
      <c r="AOW92" s="876"/>
      <c r="AOX92" s="876"/>
      <c r="AOY92" s="876"/>
      <c r="AOZ92" s="876"/>
      <c r="APA92" s="876"/>
      <c r="APB92" s="876"/>
      <c r="APC92" s="876"/>
      <c r="APD92" s="876"/>
      <c r="APE92" s="876"/>
      <c r="APF92" s="876"/>
      <c r="APG92" s="876"/>
      <c r="APH92" s="876"/>
      <c r="API92" s="876"/>
      <c r="APJ92" s="876"/>
      <c r="APK92" s="876"/>
      <c r="APL92" s="876"/>
      <c r="APM92" s="876"/>
      <c r="APN92" s="876"/>
      <c r="APO92" s="876"/>
      <c r="APP92" s="876"/>
      <c r="APQ92" s="876"/>
      <c r="APR92" s="876"/>
      <c r="APS92" s="876"/>
      <c r="APT92" s="876"/>
      <c r="APU92" s="876"/>
      <c r="APV92" s="876"/>
      <c r="APW92" s="876"/>
      <c r="APX92" s="876"/>
      <c r="APY92" s="876"/>
      <c r="APZ92" s="876"/>
      <c r="AQA92" s="876"/>
      <c r="AQB92" s="876"/>
      <c r="AQC92" s="876"/>
      <c r="AQD92" s="876"/>
      <c r="AQE92" s="876"/>
      <c r="AQF92" s="876"/>
      <c r="AQG92" s="876"/>
      <c r="AQH92" s="876"/>
      <c r="AQI92" s="876"/>
      <c r="AQJ92" s="876"/>
      <c r="AQK92" s="876"/>
      <c r="AQL92" s="876"/>
      <c r="AQM92" s="876"/>
      <c r="AQN92" s="876"/>
      <c r="AQO92" s="876"/>
      <c r="AQP92" s="876"/>
      <c r="AQQ92" s="876"/>
      <c r="AQR92" s="876"/>
      <c r="AQS92" s="876"/>
      <c r="AQT92" s="876"/>
      <c r="AQU92" s="876"/>
      <c r="AQV92" s="876"/>
      <c r="AQW92" s="876"/>
      <c r="AQX92" s="876"/>
      <c r="AQY92" s="876"/>
      <c r="AQZ92" s="876"/>
      <c r="ARA92" s="876"/>
      <c r="ARB92" s="876"/>
      <c r="ARC92" s="876"/>
      <c r="ARD92" s="876"/>
      <c r="ARE92" s="876"/>
      <c r="ARF92" s="876"/>
      <c r="ARG92" s="876"/>
      <c r="ARH92" s="876"/>
      <c r="ARI92" s="876"/>
      <c r="ARJ92" s="876"/>
      <c r="ARK92" s="876"/>
      <c r="ARL92" s="876"/>
      <c r="ARM92" s="876"/>
      <c r="ARN92" s="876"/>
      <c r="ARO92" s="876"/>
      <c r="ARP92" s="876"/>
      <c r="ARQ92" s="876"/>
      <c r="ARR92" s="876"/>
      <c r="ARS92" s="876"/>
      <c r="ART92" s="876"/>
      <c r="ARU92" s="876"/>
      <c r="ARV92" s="876"/>
      <c r="ARW92" s="876"/>
      <c r="ARX92" s="876"/>
      <c r="ARY92" s="876"/>
      <c r="ARZ92" s="876"/>
      <c r="ASA92" s="876"/>
      <c r="ASB92" s="876"/>
      <c r="ASC92" s="876"/>
      <c r="ASD92" s="876"/>
      <c r="ASE92" s="876"/>
      <c r="ASF92" s="876"/>
      <c r="ASG92" s="876"/>
      <c r="ASH92" s="876"/>
      <c r="ASI92" s="876"/>
      <c r="ASJ92" s="876"/>
      <c r="ASK92" s="876"/>
      <c r="ASL92" s="876"/>
      <c r="ASM92" s="876"/>
      <c r="ASN92" s="876"/>
      <c r="ASO92" s="876"/>
      <c r="ASP92" s="876"/>
      <c r="ASQ92" s="876"/>
      <c r="ASR92" s="876"/>
      <c r="ASS92" s="876"/>
      <c r="AST92" s="876"/>
      <c r="ASU92" s="876"/>
      <c r="ASV92" s="876"/>
      <c r="ASW92" s="876"/>
      <c r="ASX92" s="876"/>
      <c r="ASY92" s="876"/>
      <c r="ASZ92" s="876"/>
      <c r="ATA92" s="876"/>
      <c r="ATB92" s="876"/>
      <c r="ATC92" s="876"/>
      <c r="ATD92" s="876"/>
      <c r="ATE92" s="876"/>
      <c r="ATF92" s="876"/>
      <c r="ATG92" s="876"/>
      <c r="ATH92" s="876"/>
      <c r="ATI92" s="876"/>
      <c r="ATJ92" s="876"/>
      <c r="ATK92" s="876"/>
      <c r="ATL92" s="876"/>
      <c r="ATM92" s="876"/>
      <c r="ATN92" s="876"/>
      <c r="ATO92" s="876"/>
      <c r="ATP92" s="876"/>
      <c r="ATQ92" s="876"/>
      <c r="ATR92" s="876"/>
      <c r="ATS92" s="876"/>
      <c r="ATT92" s="876"/>
      <c r="ATU92" s="876"/>
      <c r="ATV92" s="876"/>
      <c r="ATW92" s="876"/>
      <c r="ATX92" s="876"/>
      <c r="ATY92" s="876"/>
      <c r="ATZ92" s="876"/>
      <c r="AUA92" s="876"/>
      <c r="AUB92" s="876"/>
      <c r="AUC92" s="876"/>
      <c r="AUD92" s="876"/>
      <c r="AUE92" s="876"/>
      <c r="AUF92" s="876"/>
      <c r="AUG92" s="876"/>
      <c r="AUH92" s="876"/>
      <c r="AUI92" s="876"/>
      <c r="AUJ92" s="876"/>
      <c r="AUK92" s="876"/>
      <c r="AUL92" s="876"/>
      <c r="AUM92" s="876"/>
      <c r="AUN92" s="876"/>
      <c r="AUO92" s="876"/>
      <c r="AUP92" s="876"/>
      <c r="AUQ92" s="876"/>
      <c r="AUR92" s="876"/>
      <c r="AUS92" s="876"/>
      <c r="AUT92" s="876"/>
      <c r="AUU92" s="876"/>
      <c r="AUV92" s="876"/>
      <c r="AUW92" s="876"/>
      <c r="AUX92" s="876"/>
      <c r="AUY92" s="876"/>
      <c r="AUZ92" s="876"/>
      <c r="AVA92" s="876"/>
      <c r="AVB92" s="876"/>
      <c r="AVC92" s="876"/>
      <c r="AVD92" s="876"/>
      <c r="AVE92" s="876"/>
      <c r="AVF92" s="876"/>
      <c r="AVG92" s="876"/>
      <c r="AVH92" s="876"/>
      <c r="AVI92" s="876"/>
      <c r="AVJ92" s="876"/>
      <c r="AVK92" s="876"/>
      <c r="AVL92" s="876"/>
      <c r="AVM92" s="876"/>
      <c r="AVN92" s="876"/>
      <c r="AVO92" s="876"/>
      <c r="AVP92" s="876"/>
      <c r="AVQ92" s="876"/>
      <c r="AVR92" s="876"/>
      <c r="AVS92" s="876"/>
      <c r="AVT92" s="876"/>
      <c r="AVU92" s="876"/>
      <c r="AVV92" s="876"/>
      <c r="AVW92" s="876"/>
      <c r="AVX92" s="876"/>
      <c r="AVY92" s="876"/>
      <c r="AVZ92" s="876"/>
      <c r="AWA92" s="876"/>
      <c r="AWB92" s="876"/>
      <c r="AWC92" s="876"/>
      <c r="AWD92" s="876"/>
      <c r="AWE92" s="876"/>
      <c r="AWF92" s="876"/>
      <c r="AWG92" s="876"/>
      <c r="AWH92" s="876"/>
      <c r="AWI92" s="876"/>
      <c r="AWJ92" s="876"/>
      <c r="AWK92" s="876"/>
      <c r="AWL92" s="876"/>
      <c r="AWM92" s="876"/>
      <c r="AWN92" s="876"/>
      <c r="AWO92" s="876"/>
      <c r="AWP92" s="876"/>
      <c r="AWQ92" s="876"/>
      <c r="AWR92" s="876"/>
      <c r="AWS92" s="876"/>
      <c r="AWT92" s="876"/>
      <c r="AWU92" s="876"/>
      <c r="AWV92" s="876"/>
      <c r="AWW92" s="876"/>
      <c r="AWX92" s="876"/>
      <c r="AWY92" s="876"/>
      <c r="AWZ92" s="876"/>
      <c r="AXA92" s="876"/>
      <c r="AXB92" s="876"/>
      <c r="AXC92" s="876"/>
      <c r="AXD92" s="876"/>
      <c r="AXE92" s="876"/>
      <c r="AXF92" s="876"/>
      <c r="AXG92" s="876"/>
      <c r="AXH92" s="876"/>
      <c r="AXI92" s="876"/>
      <c r="AXJ92" s="876"/>
      <c r="AXK92" s="876"/>
      <c r="AXL92" s="876"/>
      <c r="AXM92" s="876"/>
      <c r="AXN92" s="876"/>
      <c r="AXO92" s="876"/>
      <c r="AXP92" s="876"/>
      <c r="AXQ92" s="876"/>
      <c r="AXR92" s="876"/>
      <c r="AXS92" s="876"/>
      <c r="AXT92" s="876"/>
      <c r="AXU92" s="876"/>
      <c r="AXV92" s="876"/>
      <c r="AXW92" s="876"/>
      <c r="AXX92" s="876"/>
      <c r="AXY92" s="876"/>
      <c r="AXZ92" s="876"/>
      <c r="AYA92" s="876"/>
      <c r="AYB92" s="876"/>
      <c r="AYC92" s="876"/>
      <c r="AYD92" s="876"/>
      <c r="AYE92" s="876"/>
      <c r="AYF92" s="876"/>
      <c r="AYG92" s="876"/>
      <c r="AYH92" s="876"/>
      <c r="AYI92" s="876"/>
      <c r="AYJ92" s="876"/>
      <c r="AYK92" s="876"/>
      <c r="AYL92" s="876"/>
      <c r="AYM92" s="876"/>
      <c r="AYN92" s="876"/>
      <c r="AYO92" s="876"/>
      <c r="AYP92" s="876"/>
      <c r="AYQ92" s="876"/>
      <c r="AYR92" s="876"/>
      <c r="AYS92" s="876"/>
      <c r="AYT92" s="876"/>
      <c r="AYU92" s="876"/>
      <c r="AYV92" s="876"/>
      <c r="AYW92" s="876"/>
      <c r="AYX92" s="876"/>
      <c r="AYY92" s="876"/>
      <c r="AYZ92" s="876"/>
      <c r="AZA92" s="876"/>
      <c r="AZB92" s="876"/>
      <c r="AZC92" s="876"/>
      <c r="AZD92" s="876"/>
      <c r="AZE92" s="876"/>
      <c r="AZF92" s="876"/>
      <c r="AZG92" s="876"/>
      <c r="AZH92" s="876"/>
      <c r="AZI92" s="876"/>
      <c r="AZJ92" s="876"/>
      <c r="AZK92" s="876"/>
      <c r="AZL92" s="876"/>
      <c r="AZM92" s="876"/>
      <c r="AZN92" s="876"/>
      <c r="AZO92" s="876"/>
      <c r="AZP92" s="876"/>
      <c r="AZQ92" s="876"/>
      <c r="AZR92" s="876"/>
      <c r="AZS92" s="876"/>
      <c r="AZT92" s="876"/>
      <c r="AZU92" s="876"/>
      <c r="AZV92" s="876"/>
      <c r="AZW92" s="876"/>
      <c r="AZX92" s="876"/>
      <c r="AZY92" s="876"/>
      <c r="AZZ92" s="876"/>
      <c r="BAA92" s="876"/>
      <c r="BAB92" s="876"/>
      <c r="BAC92" s="876"/>
      <c r="BAD92" s="876"/>
      <c r="BAE92" s="876"/>
      <c r="BAF92" s="876"/>
      <c r="BAG92" s="876"/>
      <c r="BAH92" s="876"/>
      <c r="BAI92" s="876"/>
      <c r="BAJ92" s="876"/>
      <c r="BAK92" s="876"/>
      <c r="BAL92" s="876"/>
      <c r="BAM92" s="876"/>
      <c r="BAN92" s="876"/>
      <c r="BAO92" s="876"/>
      <c r="BAP92" s="876"/>
      <c r="BAQ92" s="876"/>
      <c r="BAR92" s="876"/>
      <c r="BAS92" s="876"/>
      <c r="BAT92" s="876"/>
      <c r="BAU92" s="876"/>
      <c r="BAV92" s="876"/>
      <c r="BAW92" s="876"/>
      <c r="BAX92" s="876"/>
      <c r="BAY92" s="876"/>
      <c r="BAZ92" s="876"/>
      <c r="BBA92" s="876"/>
      <c r="BBB92" s="876"/>
      <c r="BBC92" s="876"/>
      <c r="BBD92" s="876"/>
      <c r="BBE92" s="876"/>
      <c r="BBF92" s="876"/>
      <c r="BBG92" s="876"/>
      <c r="BBH92" s="876"/>
      <c r="BBI92" s="876"/>
      <c r="BBJ92" s="876"/>
      <c r="BBK92" s="876"/>
      <c r="BBL92" s="876"/>
      <c r="BBM92" s="876"/>
      <c r="BBN92" s="876"/>
      <c r="BBO92" s="876"/>
      <c r="BBP92" s="876"/>
      <c r="BBQ92" s="876"/>
      <c r="BBR92" s="876"/>
      <c r="BBS92" s="876"/>
      <c r="BBT92" s="876"/>
      <c r="BBU92" s="876"/>
      <c r="BBV92" s="876"/>
      <c r="BBW92" s="876"/>
      <c r="BBX92" s="876"/>
      <c r="BBY92" s="876"/>
      <c r="BBZ92" s="876"/>
      <c r="BCA92" s="876"/>
      <c r="BCB92" s="876"/>
      <c r="BCC92" s="876"/>
      <c r="BCD92" s="876"/>
      <c r="BCE92" s="876"/>
      <c r="BCF92" s="876"/>
      <c r="BCG92" s="876"/>
      <c r="BCH92" s="876"/>
      <c r="BCI92" s="876"/>
      <c r="BCJ92" s="876"/>
      <c r="BCK92" s="876"/>
      <c r="BCL92" s="876"/>
      <c r="BCM92" s="876"/>
      <c r="BCN92" s="876"/>
      <c r="BCO92" s="876"/>
      <c r="BCP92" s="876"/>
      <c r="BCQ92" s="876"/>
      <c r="BCR92" s="876"/>
      <c r="BCS92" s="876"/>
      <c r="BCT92" s="876"/>
      <c r="BCU92" s="876"/>
      <c r="BCV92" s="876"/>
      <c r="BCW92" s="876"/>
      <c r="BCX92" s="876"/>
      <c r="BCY92" s="876"/>
      <c r="BCZ92" s="876"/>
      <c r="BDA92" s="876"/>
      <c r="BDB92" s="876"/>
      <c r="BDC92" s="876"/>
      <c r="BDD92" s="876"/>
      <c r="BDE92" s="876"/>
      <c r="BDF92" s="876"/>
      <c r="BDG92" s="876"/>
      <c r="BDH92" s="876"/>
      <c r="BDI92" s="876"/>
      <c r="BDJ92" s="876"/>
      <c r="BDK92" s="876"/>
      <c r="BDL92" s="876"/>
      <c r="BDM92" s="876"/>
      <c r="BDN92" s="876"/>
      <c r="BDO92" s="876"/>
      <c r="BDP92" s="876"/>
      <c r="BDQ92" s="876"/>
      <c r="BDR92" s="876"/>
      <c r="BDS92" s="876"/>
      <c r="BDT92" s="876"/>
      <c r="BDU92" s="876"/>
      <c r="BDV92" s="876"/>
      <c r="BDW92" s="876"/>
      <c r="BDX92" s="876"/>
      <c r="BDY92" s="876"/>
      <c r="BDZ92" s="876"/>
      <c r="BEA92" s="876"/>
      <c r="BEB92" s="876"/>
      <c r="BEC92" s="876"/>
      <c r="BED92" s="876"/>
      <c r="BEE92" s="876"/>
      <c r="BEF92" s="876"/>
      <c r="BEG92" s="876"/>
      <c r="BEH92" s="876"/>
      <c r="BEI92" s="876"/>
      <c r="BEJ92" s="876"/>
      <c r="BEK92" s="876"/>
      <c r="BEL92" s="876"/>
      <c r="BEM92" s="876"/>
      <c r="BEN92" s="876"/>
      <c r="BEO92" s="876"/>
      <c r="BEP92" s="876"/>
      <c r="BEQ92" s="876"/>
      <c r="BER92" s="876"/>
      <c r="BES92" s="876"/>
      <c r="BET92" s="876"/>
      <c r="BEU92" s="876"/>
      <c r="BEV92" s="876"/>
      <c r="BEW92" s="876"/>
      <c r="BEX92" s="876"/>
      <c r="BEY92" s="876"/>
      <c r="BEZ92" s="876"/>
      <c r="BFA92" s="876"/>
      <c r="BFB92" s="876"/>
      <c r="BFC92" s="876"/>
      <c r="BFD92" s="876"/>
      <c r="BFE92" s="876"/>
      <c r="BFF92" s="876"/>
      <c r="BFG92" s="876"/>
      <c r="BFH92" s="876"/>
      <c r="BFI92" s="876"/>
      <c r="BFJ92" s="876"/>
      <c r="BFK92" s="876"/>
      <c r="BFL92" s="876"/>
      <c r="BFM92" s="876"/>
      <c r="BFN92" s="876"/>
      <c r="BFO92" s="876"/>
      <c r="BFP92" s="876"/>
      <c r="BFQ92" s="876"/>
      <c r="BFR92" s="876"/>
      <c r="BFS92" s="876"/>
      <c r="BFT92" s="876"/>
      <c r="BFU92" s="876"/>
      <c r="BFV92" s="876"/>
      <c r="BFW92" s="876"/>
      <c r="BFX92" s="876"/>
      <c r="BFY92" s="876"/>
      <c r="BFZ92" s="876"/>
      <c r="BGA92" s="876"/>
      <c r="BGB92" s="876"/>
      <c r="BGC92" s="876"/>
      <c r="BGD92" s="876"/>
      <c r="BGE92" s="876"/>
      <c r="BGF92" s="876"/>
      <c r="BGG92" s="876"/>
      <c r="BGH92" s="876"/>
      <c r="BGI92" s="876"/>
      <c r="BGJ92" s="876"/>
      <c r="BGK92" s="876"/>
      <c r="BGL92" s="876"/>
      <c r="BGM92" s="876"/>
      <c r="BGN92" s="876"/>
      <c r="BGO92" s="876"/>
      <c r="BGP92" s="876"/>
      <c r="BGQ92" s="876"/>
      <c r="BGR92" s="876"/>
      <c r="BGS92" s="876"/>
      <c r="BGT92" s="876"/>
      <c r="BGU92" s="876"/>
      <c r="BGV92" s="876"/>
      <c r="BGW92" s="876"/>
      <c r="BGX92" s="876"/>
      <c r="BGY92" s="876"/>
      <c r="BGZ92" s="876"/>
      <c r="BHA92" s="876"/>
      <c r="BHB92" s="876"/>
      <c r="BHC92" s="876"/>
      <c r="BHD92" s="876"/>
      <c r="BHE92" s="876"/>
      <c r="BHF92" s="876"/>
      <c r="BHG92" s="876"/>
      <c r="BHH92" s="876"/>
      <c r="BHI92" s="876"/>
      <c r="BHJ92" s="876"/>
      <c r="BHK92" s="876"/>
      <c r="BHL92" s="876"/>
      <c r="BHM92" s="876"/>
      <c r="BHN92" s="876"/>
      <c r="BHO92" s="876"/>
      <c r="BHP92" s="876"/>
      <c r="BHQ92" s="876"/>
      <c r="BHR92" s="876"/>
      <c r="BHS92" s="876"/>
      <c r="BHT92" s="876"/>
      <c r="BHU92" s="876"/>
      <c r="BHV92" s="876"/>
      <c r="BHW92" s="876"/>
      <c r="BHX92" s="876"/>
      <c r="BHY92" s="876"/>
      <c r="BHZ92" s="876"/>
      <c r="BIA92" s="876"/>
      <c r="BIB92" s="876"/>
      <c r="BIC92" s="876"/>
      <c r="BID92" s="876"/>
      <c r="BIE92" s="876"/>
      <c r="BIF92" s="876"/>
      <c r="BIG92" s="876"/>
      <c r="BIH92" s="876"/>
      <c r="BII92" s="876"/>
      <c r="BIJ92" s="876"/>
      <c r="BIK92" s="876"/>
      <c r="BIL92" s="876"/>
      <c r="BIM92" s="876"/>
      <c r="BIN92" s="876"/>
      <c r="BIO92" s="876"/>
      <c r="BIP92" s="876"/>
      <c r="BIQ92" s="876"/>
      <c r="BIR92" s="876"/>
      <c r="BIS92" s="876"/>
      <c r="BIT92" s="876"/>
      <c r="BIU92" s="876"/>
      <c r="BIV92" s="876"/>
      <c r="BIW92" s="876"/>
      <c r="BIX92" s="876"/>
      <c r="BIY92" s="876"/>
      <c r="BIZ92" s="876"/>
      <c r="BJA92" s="876"/>
      <c r="BJB92" s="876"/>
      <c r="BJC92" s="876"/>
      <c r="BJD92" s="876"/>
      <c r="BJE92" s="876"/>
      <c r="BJF92" s="876"/>
      <c r="BJG92" s="876"/>
      <c r="BJH92" s="876"/>
      <c r="BJI92" s="876"/>
      <c r="BJJ92" s="876"/>
      <c r="BJK92" s="876"/>
      <c r="BJL92" s="876"/>
      <c r="BJM92" s="876"/>
      <c r="BJN92" s="876"/>
      <c r="BJO92" s="876"/>
      <c r="BJP92" s="876"/>
      <c r="BJQ92" s="876"/>
      <c r="BJR92" s="876"/>
      <c r="BJS92" s="876"/>
      <c r="BJT92" s="876"/>
      <c r="BJU92" s="876"/>
      <c r="BJV92" s="876"/>
      <c r="BJW92" s="876"/>
      <c r="BJX92" s="876"/>
      <c r="BJY92" s="876"/>
      <c r="BJZ92" s="876"/>
      <c r="BKA92" s="876"/>
      <c r="BKB92" s="876"/>
      <c r="BKC92" s="876"/>
      <c r="BKD92" s="876"/>
      <c r="BKE92" s="876"/>
      <c r="BKF92" s="876"/>
      <c r="BKG92" s="876"/>
      <c r="BKH92" s="876"/>
      <c r="BKI92" s="876"/>
      <c r="BKJ92" s="876"/>
      <c r="BKK92" s="876"/>
      <c r="BKL92" s="876"/>
      <c r="BKM92" s="876"/>
      <c r="BKN92" s="876"/>
      <c r="BKO92" s="876"/>
      <c r="BKP92" s="876"/>
      <c r="BKQ92" s="876"/>
      <c r="BKR92" s="876"/>
      <c r="BKS92" s="876"/>
      <c r="BKT92" s="876"/>
      <c r="BKU92" s="876"/>
      <c r="BKV92" s="876"/>
      <c r="BKW92" s="876"/>
      <c r="BKX92" s="876"/>
      <c r="BKY92" s="876"/>
      <c r="BKZ92" s="876"/>
      <c r="BLA92" s="876"/>
      <c r="BLB92" s="876"/>
      <c r="BLC92" s="876"/>
      <c r="BLD92" s="876"/>
      <c r="BLE92" s="876"/>
      <c r="BLF92" s="876"/>
      <c r="BLG92" s="876"/>
      <c r="BLH92" s="876"/>
      <c r="BLI92" s="876"/>
      <c r="BLJ92" s="876"/>
      <c r="BLK92" s="876"/>
      <c r="BLL92" s="876"/>
      <c r="BLM92" s="876"/>
      <c r="BLN92" s="876"/>
      <c r="BLO92" s="876"/>
      <c r="BLP92" s="876"/>
      <c r="BLQ92" s="876"/>
      <c r="BLR92" s="876"/>
      <c r="BLS92" s="876"/>
      <c r="BLT92" s="876"/>
      <c r="BLU92" s="876"/>
      <c r="BLV92" s="876"/>
      <c r="BLW92" s="876"/>
      <c r="BLX92" s="876"/>
      <c r="BLY92" s="876"/>
      <c r="BLZ92" s="876"/>
      <c r="BMA92" s="876"/>
      <c r="BMB92" s="876"/>
      <c r="BMC92" s="876"/>
      <c r="BMD92" s="876"/>
      <c r="BME92" s="876"/>
      <c r="BMF92" s="876"/>
      <c r="BMG92" s="876"/>
      <c r="BMH92" s="876"/>
      <c r="BMI92" s="876"/>
      <c r="BMJ92" s="876"/>
      <c r="BMK92" s="876"/>
      <c r="BML92" s="876"/>
      <c r="BMM92" s="876"/>
      <c r="BMN92" s="876"/>
      <c r="BMO92" s="876"/>
      <c r="BMP92" s="876"/>
      <c r="BMQ92" s="876"/>
      <c r="BMR92" s="876"/>
      <c r="BMS92" s="876"/>
      <c r="BMT92" s="876"/>
      <c r="BMU92" s="876"/>
      <c r="BMV92" s="876"/>
      <c r="BMW92" s="876"/>
      <c r="BMX92" s="876"/>
      <c r="BMY92" s="876"/>
      <c r="BMZ92" s="876"/>
      <c r="BNA92" s="876"/>
      <c r="BNB92" s="876"/>
      <c r="BNC92" s="876"/>
      <c r="BND92" s="876"/>
      <c r="BNE92" s="876"/>
      <c r="BNF92" s="876"/>
      <c r="BNG92" s="876"/>
      <c r="BNH92" s="876"/>
      <c r="BNI92" s="876"/>
      <c r="BNJ92" s="876"/>
      <c r="BNK92" s="876"/>
      <c r="BNL92" s="876"/>
      <c r="BNM92" s="876"/>
      <c r="BNN92" s="876"/>
      <c r="BNO92" s="876"/>
      <c r="BNP92" s="876"/>
      <c r="BNQ92" s="876"/>
      <c r="BNR92" s="876"/>
      <c r="BNS92" s="876"/>
      <c r="BNT92" s="876"/>
      <c r="BNU92" s="876"/>
      <c r="BNV92" s="876"/>
      <c r="BNW92" s="876"/>
      <c r="BNX92" s="876"/>
      <c r="BNY92" s="876"/>
      <c r="BNZ92" s="876"/>
      <c r="BOA92" s="876"/>
      <c r="BOB92" s="876"/>
      <c r="BOC92" s="876"/>
      <c r="BOD92" s="876"/>
      <c r="BOE92" s="876"/>
      <c r="BOF92" s="876"/>
      <c r="BOG92" s="876"/>
      <c r="BOH92" s="876"/>
      <c r="BOI92" s="876"/>
      <c r="BOJ92" s="876"/>
      <c r="BOK92" s="876"/>
      <c r="BOL92" s="876"/>
      <c r="BOM92" s="876"/>
      <c r="BON92" s="876"/>
      <c r="BOO92" s="876"/>
      <c r="BOP92" s="876"/>
      <c r="BOQ92" s="876"/>
      <c r="BOR92" s="876"/>
      <c r="BOS92" s="876"/>
      <c r="BOT92" s="876"/>
      <c r="BOU92" s="876"/>
      <c r="BOV92" s="876"/>
      <c r="BOW92" s="876"/>
      <c r="BOX92" s="876"/>
      <c r="BOY92" s="876"/>
      <c r="BOZ92" s="876"/>
      <c r="BPA92" s="876"/>
      <c r="BPB92" s="876"/>
      <c r="BPC92" s="876"/>
      <c r="BPD92" s="876"/>
      <c r="BPE92" s="876"/>
      <c r="BPF92" s="876"/>
      <c r="BPG92" s="876"/>
      <c r="BPH92" s="876"/>
      <c r="BPI92" s="876"/>
      <c r="BPJ92" s="876"/>
      <c r="BPK92" s="876"/>
      <c r="BPL92" s="876"/>
      <c r="BPM92" s="876"/>
      <c r="BPN92" s="876"/>
      <c r="BPO92" s="876"/>
      <c r="BPP92" s="876"/>
      <c r="BPQ92" s="876"/>
      <c r="BPR92" s="876"/>
      <c r="BPS92" s="876"/>
      <c r="BPT92" s="876"/>
      <c r="BPU92" s="876"/>
      <c r="BPV92" s="876"/>
      <c r="BPW92" s="876"/>
      <c r="BPX92" s="876"/>
      <c r="BPY92" s="876"/>
      <c r="BPZ92" s="876"/>
      <c r="BQA92" s="876"/>
      <c r="BQB92" s="876"/>
      <c r="BQC92" s="876"/>
      <c r="BQD92" s="876"/>
      <c r="BQE92" s="876"/>
      <c r="BQF92" s="876"/>
      <c r="BQG92" s="876"/>
      <c r="BQH92" s="876"/>
      <c r="BQI92" s="876"/>
      <c r="BQJ92" s="876"/>
      <c r="BQK92" s="876"/>
      <c r="BQL92" s="876"/>
      <c r="BQM92" s="876"/>
      <c r="BQN92" s="876"/>
      <c r="BQO92" s="876"/>
      <c r="BQP92" s="876"/>
      <c r="BQQ92" s="876"/>
      <c r="BQR92" s="876"/>
      <c r="BQS92" s="876"/>
      <c r="BQT92" s="876"/>
      <c r="BQU92" s="876"/>
      <c r="BQV92" s="876"/>
      <c r="BQW92" s="876"/>
      <c r="BQX92" s="876"/>
      <c r="BQY92" s="876"/>
      <c r="BQZ92" s="876"/>
      <c r="BRA92" s="876"/>
      <c r="BRB92" s="876"/>
      <c r="BRC92" s="876"/>
      <c r="BRD92" s="876"/>
      <c r="BRE92" s="876"/>
      <c r="BRF92" s="876"/>
      <c r="BRG92" s="876"/>
      <c r="BRH92" s="876"/>
      <c r="BRI92" s="876"/>
      <c r="BRJ92" s="876"/>
      <c r="BRK92" s="876"/>
      <c r="BRL92" s="876"/>
      <c r="BRM92" s="876"/>
      <c r="BRN92" s="876"/>
      <c r="BRO92" s="876"/>
      <c r="BRP92" s="876"/>
      <c r="BRQ92" s="876"/>
      <c r="BRR92" s="876"/>
      <c r="BRS92" s="876"/>
      <c r="BRT92" s="876"/>
      <c r="BRU92" s="876"/>
      <c r="BRV92" s="876"/>
      <c r="BRW92" s="876"/>
      <c r="BRX92" s="876"/>
      <c r="BRY92" s="876"/>
      <c r="BRZ92" s="876"/>
      <c r="BSA92" s="876"/>
      <c r="BSB92" s="876"/>
      <c r="BSC92" s="876"/>
      <c r="BSD92" s="876"/>
      <c r="BSE92" s="876"/>
      <c r="BSF92" s="876"/>
      <c r="BSG92" s="876"/>
      <c r="BSH92" s="876"/>
      <c r="BSI92" s="876"/>
      <c r="BSJ92" s="876"/>
      <c r="BSK92" s="876"/>
      <c r="BSL92" s="876"/>
      <c r="BSM92" s="876"/>
      <c r="BSN92" s="876"/>
      <c r="BSO92" s="876"/>
      <c r="BSP92" s="876"/>
      <c r="BSQ92" s="876"/>
      <c r="BSR92" s="876"/>
      <c r="BSS92" s="876"/>
      <c r="BST92" s="876"/>
      <c r="BSU92" s="876"/>
      <c r="BSV92" s="876"/>
      <c r="BSW92" s="876"/>
      <c r="BSX92" s="876"/>
      <c r="BSY92" s="876"/>
      <c r="BSZ92" s="876"/>
      <c r="BTA92" s="876"/>
      <c r="BTB92" s="876"/>
      <c r="BTC92" s="876"/>
      <c r="BTD92" s="876"/>
      <c r="BTE92" s="876"/>
      <c r="BTF92" s="876"/>
      <c r="BTG92" s="876"/>
      <c r="BTH92" s="876"/>
      <c r="BTI92" s="876"/>
      <c r="BTJ92" s="876"/>
      <c r="BTK92" s="876"/>
      <c r="BTL92" s="876"/>
      <c r="BTM92" s="876"/>
      <c r="BTN92" s="876"/>
      <c r="BTO92" s="876"/>
      <c r="BTP92" s="876"/>
      <c r="BTQ92" s="876"/>
      <c r="BTR92" s="876"/>
      <c r="BTS92" s="876"/>
      <c r="BTT92" s="876"/>
      <c r="BTU92" s="876"/>
      <c r="BTV92" s="876"/>
      <c r="BTW92" s="876"/>
      <c r="BTX92" s="876"/>
      <c r="BTY92" s="876"/>
      <c r="BTZ92" s="876"/>
      <c r="BUA92" s="876"/>
      <c r="BUB92" s="876"/>
      <c r="BUC92" s="876"/>
      <c r="BUD92" s="876"/>
      <c r="BUE92" s="876"/>
      <c r="BUF92" s="876"/>
      <c r="BUG92" s="876"/>
      <c r="BUH92" s="876"/>
      <c r="BUI92" s="876"/>
      <c r="BUJ92" s="876"/>
      <c r="BUK92" s="876"/>
      <c r="BUL92" s="876"/>
      <c r="BUM92" s="876"/>
      <c r="BUN92" s="876"/>
      <c r="BUO92" s="876"/>
      <c r="BUP92" s="876"/>
      <c r="BUQ92" s="876"/>
      <c r="BUR92" s="876"/>
      <c r="BUS92" s="876"/>
      <c r="BUT92" s="876"/>
      <c r="BUU92" s="876"/>
      <c r="BUV92" s="876"/>
      <c r="BUW92" s="876"/>
      <c r="BUX92" s="876"/>
      <c r="BUY92" s="876"/>
      <c r="BUZ92" s="876"/>
      <c r="BVA92" s="876"/>
      <c r="BVB92" s="876"/>
      <c r="BVC92" s="876"/>
      <c r="BVD92" s="876"/>
      <c r="BVE92" s="876"/>
      <c r="BVF92" s="876"/>
      <c r="BVG92" s="876"/>
      <c r="BVH92" s="876"/>
      <c r="BVI92" s="876"/>
      <c r="BVJ92" s="876"/>
      <c r="BVK92" s="876"/>
      <c r="BVL92" s="876"/>
      <c r="BVM92" s="876"/>
      <c r="BVN92" s="876"/>
      <c r="BVO92" s="876"/>
      <c r="BVP92" s="876"/>
      <c r="BVQ92" s="876"/>
      <c r="BVR92" s="876"/>
      <c r="BVS92" s="876"/>
      <c r="BVT92" s="876"/>
      <c r="BVU92" s="876"/>
      <c r="BVV92" s="876"/>
      <c r="BVW92" s="876"/>
      <c r="BVX92" s="876"/>
      <c r="BVY92" s="876"/>
      <c r="BVZ92" s="876"/>
      <c r="BWA92" s="876"/>
      <c r="BWB92" s="876"/>
      <c r="BWC92" s="876"/>
      <c r="BWD92" s="876"/>
      <c r="BWE92" s="876"/>
      <c r="BWF92" s="876"/>
      <c r="BWG92" s="876"/>
      <c r="BWH92" s="876"/>
      <c r="BWI92" s="876"/>
      <c r="BWJ92" s="876"/>
      <c r="BWK92" s="876"/>
      <c r="BWL92" s="876"/>
      <c r="BWM92" s="876"/>
      <c r="BWN92" s="876"/>
      <c r="BWO92" s="876"/>
      <c r="BWP92" s="876"/>
      <c r="BWQ92" s="876"/>
      <c r="BWR92" s="876"/>
      <c r="BWS92" s="876"/>
      <c r="BWT92" s="876"/>
      <c r="BWU92" s="876"/>
      <c r="BWV92" s="876"/>
      <c r="BWW92" s="876"/>
      <c r="BWX92" s="876"/>
      <c r="BWY92" s="876"/>
      <c r="BWZ92" s="876"/>
      <c r="BXA92" s="876"/>
      <c r="BXB92" s="876"/>
      <c r="BXC92" s="876"/>
      <c r="BXD92" s="876"/>
      <c r="BXE92" s="876"/>
      <c r="BXF92" s="876"/>
      <c r="BXG92" s="876"/>
      <c r="BXH92" s="876"/>
      <c r="BXI92" s="876"/>
      <c r="BXJ92" s="876"/>
      <c r="BXK92" s="876"/>
      <c r="BXL92" s="876"/>
      <c r="BXM92" s="876"/>
      <c r="BXN92" s="876"/>
      <c r="BXO92" s="876"/>
      <c r="BXP92" s="876"/>
      <c r="BXQ92" s="876"/>
      <c r="BXR92" s="876"/>
      <c r="BXS92" s="876"/>
      <c r="BXT92" s="876"/>
      <c r="BXU92" s="876"/>
      <c r="BXV92" s="876"/>
      <c r="BXW92" s="876"/>
      <c r="BXX92" s="876"/>
      <c r="BXY92" s="876"/>
      <c r="BXZ92" s="876"/>
      <c r="BYA92" s="876"/>
      <c r="BYB92" s="876"/>
      <c r="BYC92" s="876"/>
      <c r="BYD92" s="876"/>
      <c r="BYE92" s="876"/>
      <c r="BYF92" s="876"/>
      <c r="BYG92" s="876"/>
      <c r="BYH92" s="876"/>
      <c r="BYI92" s="876"/>
      <c r="BYJ92" s="876"/>
      <c r="BYK92" s="876"/>
      <c r="BYL92" s="876"/>
      <c r="BYM92" s="876"/>
      <c r="BYN92" s="876"/>
      <c r="BYO92" s="876"/>
      <c r="BYP92" s="876"/>
      <c r="BYQ92" s="876"/>
      <c r="BYR92" s="876"/>
      <c r="BYS92" s="876"/>
      <c r="BYT92" s="876"/>
      <c r="BYU92" s="876"/>
      <c r="BYV92" s="876"/>
      <c r="BYW92" s="876"/>
      <c r="BYX92" s="876"/>
      <c r="BYY92" s="876"/>
      <c r="BYZ92" s="876"/>
      <c r="BZA92" s="876"/>
      <c r="BZB92" s="876"/>
      <c r="BZC92" s="876"/>
      <c r="BZD92" s="876"/>
      <c r="BZE92" s="876"/>
      <c r="BZF92" s="876"/>
      <c r="BZG92" s="876"/>
      <c r="BZH92" s="876"/>
      <c r="BZI92" s="876"/>
      <c r="BZJ92" s="876"/>
      <c r="BZK92" s="876"/>
      <c r="BZL92" s="876"/>
      <c r="BZM92" s="876"/>
      <c r="BZN92" s="876"/>
      <c r="BZO92" s="876"/>
      <c r="BZP92" s="876"/>
      <c r="BZQ92" s="876"/>
      <c r="BZR92" s="876"/>
      <c r="BZS92" s="876"/>
      <c r="BZT92" s="876"/>
      <c r="BZU92" s="876"/>
      <c r="BZV92" s="876"/>
      <c r="BZW92" s="876"/>
      <c r="BZX92" s="876"/>
      <c r="BZY92" s="876"/>
      <c r="BZZ92" s="876"/>
      <c r="CAA92" s="876"/>
      <c r="CAB92" s="876"/>
      <c r="CAC92" s="876"/>
      <c r="CAD92" s="876"/>
      <c r="CAE92" s="876"/>
      <c r="CAF92" s="876"/>
      <c r="CAG92" s="876"/>
      <c r="CAH92" s="876"/>
      <c r="CAI92" s="876"/>
      <c r="CAJ92" s="876"/>
      <c r="CAK92" s="876"/>
      <c r="CAL92" s="876"/>
      <c r="CAM92" s="876"/>
      <c r="CAN92" s="876"/>
      <c r="CAO92" s="876"/>
      <c r="CAP92" s="876"/>
      <c r="CAQ92" s="876"/>
      <c r="CAR92" s="876"/>
      <c r="CAS92" s="876"/>
      <c r="CAT92" s="876"/>
      <c r="CAU92" s="876"/>
      <c r="CAV92" s="876"/>
      <c r="CAW92" s="876"/>
      <c r="CAX92" s="876"/>
      <c r="CAY92" s="876"/>
      <c r="CAZ92" s="876"/>
      <c r="CBA92" s="876"/>
      <c r="CBB92" s="876"/>
      <c r="CBC92" s="876"/>
      <c r="CBD92" s="876"/>
      <c r="CBE92" s="876"/>
      <c r="CBF92" s="876"/>
      <c r="CBG92" s="876"/>
      <c r="CBH92" s="876"/>
      <c r="CBI92" s="876"/>
      <c r="CBJ92" s="876"/>
      <c r="CBK92" s="876"/>
      <c r="CBL92" s="876"/>
      <c r="CBM92" s="876"/>
      <c r="CBN92" s="876"/>
      <c r="CBO92" s="876"/>
      <c r="CBP92" s="876"/>
      <c r="CBQ92" s="876"/>
      <c r="CBR92" s="876"/>
      <c r="CBS92" s="876"/>
      <c r="CBT92" s="876"/>
      <c r="CBU92" s="876"/>
      <c r="CBV92" s="876"/>
      <c r="CBW92" s="876"/>
      <c r="CBX92" s="876"/>
      <c r="CBY92" s="876"/>
      <c r="CBZ92" s="876"/>
      <c r="CCA92" s="876"/>
      <c r="CCB92" s="876"/>
      <c r="CCC92" s="876"/>
      <c r="CCD92" s="876"/>
      <c r="CCE92" s="876"/>
      <c r="CCF92" s="876"/>
      <c r="CCG92" s="876"/>
      <c r="CCH92" s="876"/>
      <c r="CCI92" s="876"/>
      <c r="CCJ92" s="876"/>
      <c r="CCK92" s="876"/>
      <c r="CCL92" s="876"/>
      <c r="CCM92" s="876"/>
      <c r="CCN92" s="876"/>
      <c r="CCO92" s="876"/>
      <c r="CCP92" s="876"/>
      <c r="CCQ92" s="876"/>
      <c r="CCR92" s="876"/>
      <c r="CCS92" s="876"/>
      <c r="CCT92" s="876"/>
      <c r="CCU92" s="876"/>
      <c r="CCV92" s="876"/>
      <c r="CCW92" s="876"/>
      <c r="CCX92" s="876"/>
      <c r="CCY92" s="876"/>
      <c r="CCZ92" s="876"/>
      <c r="CDA92" s="876"/>
      <c r="CDB92" s="876"/>
      <c r="CDC92" s="876"/>
      <c r="CDD92" s="876"/>
      <c r="CDE92" s="876"/>
      <c r="CDF92" s="876"/>
      <c r="CDG92" s="876"/>
      <c r="CDH92" s="876"/>
      <c r="CDI92" s="876"/>
      <c r="CDJ92" s="876"/>
      <c r="CDK92" s="876"/>
      <c r="CDL92" s="876"/>
      <c r="CDM92" s="876"/>
      <c r="CDN92" s="876"/>
      <c r="CDO92" s="876"/>
      <c r="CDP92" s="876"/>
      <c r="CDQ92" s="876"/>
      <c r="CDR92" s="876"/>
      <c r="CDS92" s="876"/>
      <c r="CDT92" s="876"/>
      <c r="CDU92" s="876"/>
      <c r="CDV92" s="876"/>
      <c r="CDW92" s="876"/>
      <c r="CDX92" s="876"/>
      <c r="CDY92" s="876"/>
      <c r="CDZ92" s="876"/>
      <c r="CEA92" s="876"/>
      <c r="CEB92" s="876"/>
      <c r="CEC92" s="876"/>
      <c r="CED92" s="876"/>
      <c r="CEE92" s="876"/>
      <c r="CEF92" s="876"/>
      <c r="CEG92" s="876"/>
      <c r="CEH92" s="876"/>
      <c r="CEI92" s="876"/>
      <c r="CEJ92" s="876"/>
      <c r="CEK92" s="876"/>
      <c r="CEL92" s="876"/>
      <c r="CEM92" s="876"/>
      <c r="CEN92" s="876"/>
      <c r="CEO92" s="876"/>
      <c r="CEP92" s="876"/>
      <c r="CEQ92" s="876"/>
      <c r="CER92" s="876"/>
      <c r="CES92" s="876"/>
      <c r="CET92" s="876"/>
      <c r="CEU92" s="876"/>
      <c r="CEV92" s="876"/>
      <c r="CEW92" s="876"/>
      <c r="CEX92" s="876"/>
      <c r="CEY92" s="876"/>
      <c r="CEZ92" s="876"/>
      <c r="CFA92" s="876"/>
      <c r="CFB92" s="876"/>
      <c r="CFC92" s="876"/>
      <c r="CFD92" s="876"/>
      <c r="CFE92" s="876"/>
      <c r="CFF92" s="876"/>
      <c r="CFG92" s="876"/>
      <c r="CFH92" s="876"/>
      <c r="CFI92" s="876"/>
      <c r="CFJ92" s="876"/>
      <c r="CFK92" s="876"/>
      <c r="CFL92" s="876"/>
      <c r="CFM92" s="876"/>
      <c r="CFN92" s="876"/>
      <c r="CFO92" s="876"/>
      <c r="CFP92" s="876"/>
      <c r="CFQ92" s="876"/>
      <c r="CFR92" s="876"/>
      <c r="CFS92" s="876"/>
      <c r="CFT92" s="876"/>
      <c r="CFU92" s="876"/>
      <c r="CFV92" s="876"/>
      <c r="CFW92" s="876"/>
      <c r="CFX92" s="876"/>
      <c r="CFY92" s="876"/>
      <c r="CFZ92" s="876"/>
      <c r="CGA92" s="876"/>
      <c r="CGB92" s="876"/>
      <c r="CGC92" s="876"/>
      <c r="CGD92" s="876"/>
      <c r="CGE92" s="876"/>
      <c r="CGF92" s="876"/>
      <c r="CGG92" s="876"/>
      <c r="CGH92" s="876"/>
      <c r="CGI92" s="876"/>
      <c r="CGJ92" s="876"/>
      <c r="CGK92" s="876"/>
      <c r="CGL92" s="876"/>
      <c r="CGM92" s="876"/>
      <c r="CGN92" s="876"/>
      <c r="CGO92" s="876"/>
      <c r="CGP92" s="876"/>
      <c r="CGQ92" s="876"/>
      <c r="CGR92" s="876"/>
      <c r="CGS92" s="876"/>
      <c r="CGT92" s="876"/>
      <c r="CGU92" s="876"/>
      <c r="CGV92" s="876"/>
      <c r="CGW92" s="876"/>
      <c r="CGX92" s="876"/>
      <c r="CGY92" s="876"/>
      <c r="CGZ92" s="876"/>
      <c r="CHA92" s="876"/>
      <c r="CHB92" s="876"/>
      <c r="CHC92" s="876"/>
      <c r="CHD92" s="876"/>
      <c r="CHE92" s="876"/>
      <c r="CHF92" s="876"/>
      <c r="CHG92" s="876"/>
      <c r="CHH92" s="876"/>
      <c r="CHI92" s="876"/>
      <c r="CHJ92" s="876"/>
      <c r="CHK92" s="876"/>
      <c r="CHL92" s="876"/>
      <c r="CHM92" s="876"/>
      <c r="CHN92" s="876"/>
      <c r="CHO92" s="876"/>
      <c r="CHP92" s="876"/>
      <c r="CHQ92" s="876"/>
      <c r="CHR92" s="876"/>
      <c r="CHS92" s="876"/>
      <c r="CHT92" s="876"/>
      <c r="CHU92" s="876"/>
      <c r="CHV92" s="876"/>
      <c r="CHW92" s="876"/>
      <c r="CHX92" s="876"/>
      <c r="CHY92" s="876"/>
      <c r="CHZ92" s="876"/>
      <c r="CIA92" s="876"/>
      <c r="CIB92" s="876"/>
      <c r="CIC92" s="876"/>
      <c r="CID92" s="876"/>
      <c r="CIE92" s="876"/>
      <c r="CIF92" s="876"/>
      <c r="CIG92" s="876"/>
      <c r="CIH92" s="876"/>
      <c r="CII92" s="876"/>
      <c r="CIJ92" s="876"/>
      <c r="CIK92" s="876"/>
      <c r="CIL92" s="876"/>
      <c r="CIM92" s="876"/>
      <c r="CIN92" s="876"/>
      <c r="CIO92" s="876"/>
      <c r="CIP92" s="876"/>
      <c r="CIQ92" s="876"/>
      <c r="CIR92" s="876"/>
      <c r="CIS92" s="876"/>
      <c r="CIT92" s="876"/>
      <c r="CIU92" s="876"/>
      <c r="CIV92" s="876"/>
      <c r="CIW92" s="876"/>
      <c r="CIX92" s="876"/>
      <c r="CIY92" s="876"/>
      <c r="CIZ92" s="876"/>
      <c r="CJA92" s="876"/>
      <c r="CJB92" s="876"/>
      <c r="CJC92" s="876"/>
      <c r="CJD92" s="876"/>
      <c r="CJE92" s="876"/>
      <c r="CJF92" s="876"/>
      <c r="CJG92" s="876"/>
      <c r="CJH92" s="876"/>
      <c r="CJI92" s="876"/>
      <c r="CJJ92" s="876"/>
      <c r="CJK92" s="876"/>
      <c r="CJL92" s="876"/>
      <c r="CJM92" s="876"/>
      <c r="CJN92" s="876"/>
      <c r="CJO92" s="876"/>
      <c r="CJP92" s="876"/>
      <c r="CJQ92" s="876"/>
      <c r="CJR92" s="876"/>
      <c r="CJS92" s="876"/>
      <c r="CJT92" s="876"/>
      <c r="CJU92" s="876"/>
      <c r="CJV92" s="876"/>
      <c r="CJW92" s="876"/>
      <c r="CJX92" s="876"/>
      <c r="CJY92" s="876"/>
      <c r="CJZ92" s="876"/>
      <c r="CKA92" s="876"/>
      <c r="CKB92" s="876"/>
      <c r="CKC92" s="876"/>
      <c r="CKD92" s="876"/>
      <c r="CKE92" s="876"/>
      <c r="CKF92" s="876"/>
      <c r="CKG92" s="876"/>
      <c r="CKH92" s="876"/>
      <c r="CKI92" s="876"/>
      <c r="CKJ92" s="876"/>
      <c r="CKK92" s="876"/>
      <c r="CKL92" s="876"/>
      <c r="CKM92" s="876"/>
      <c r="CKN92" s="876"/>
      <c r="CKO92" s="876"/>
      <c r="CKP92" s="876"/>
      <c r="CKQ92" s="876"/>
      <c r="CKR92" s="876"/>
      <c r="CKS92" s="876"/>
      <c r="CKT92" s="876"/>
      <c r="CKU92" s="876"/>
      <c r="CKV92" s="876"/>
      <c r="CKW92" s="876"/>
      <c r="CKX92" s="876"/>
      <c r="CKY92" s="876"/>
      <c r="CKZ92" s="876"/>
      <c r="CLA92" s="876"/>
      <c r="CLB92" s="876"/>
      <c r="CLC92" s="876"/>
      <c r="CLD92" s="876"/>
      <c r="CLE92" s="876"/>
      <c r="CLF92" s="876"/>
      <c r="CLG92" s="876"/>
      <c r="CLH92" s="876"/>
      <c r="CLI92" s="876"/>
      <c r="CLJ92" s="876"/>
      <c r="CLK92" s="876"/>
      <c r="CLL92" s="876"/>
      <c r="CLM92" s="876"/>
      <c r="CLN92" s="876"/>
      <c r="CLO92" s="876"/>
      <c r="CLP92" s="876"/>
      <c r="CLQ92" s="876"/>
      <c r="CLR92" s="876"/>
      <c r="CLS92" s="876"/>
      <c r="CLT92" s="876"/>
      <c r="CLU92" s="876"/>
      <c r="CLV92" s="876"/>
      <c r="CLW92" s="876"/>
      <c r="CLX92" s="876"/>
      <c r="CLY92" s="876"/>
      <c r="CLZ92" s="876"/>
      <c r="CMA92" s="876"/>
      <c r="CMB92" s="876"/>
      <c r="CMC92" s="876"/>
      <c r="CMD92" s="876"/>
      <c r="CME92" s="876"/>
      <c r="CMF92" s="876"/>
      <c r="CMG92" s="876"/>
      <c r="CMH92" s="876"/>
      <c r="CMI92" s="876"/>
      <c r="CMJ92" s="876"/>
      <c r="CMK92" s="876"/>
      <c r="CML92" s="876"/>
      <c r="CMM92" s="876"/>
      <c r="CMN92" s="876"/>
      <c r="CMO92" s="876"/>
      <c r="CMP92" s="876"/>
      <c r="CMQ92" s="876"/>
      <c r="CMR92" s="876"/>
      <c r="CMS92" s="876"/>
      <c r="CMT92" s="876"/>
      <c r="CMU92" s="876"/>
      <c r="CMV92" s="876"/>
      <c r="CMW92" s="876"/>
      <c r="CMX92" s="876"/>
      <c r="CMY92" s="876"/>
      <c r="CMZ92" s="876"/>
      <c r="CNA92" s="876"/>
      <c r="CNB92" s="876"/>
      <c r="CNC92" s="876"/>
      <c r="CND92" s="876"/>
      <c r="CNE92" s="876"/>
      <c r="CNF92" s="876"/>
      <c r="CNG92" s="876"/>
      <c r="CNH92" s="876"/>
      <c r="CNI92" s="876"/>
      <c r="CNJ92" s="876"/>
      <c r="CNK92" s="876"/>
      <c r="CNL92" s="876"/>
      <c r="CNM92" s="876"/>
      <c r="CNN92" s="876"/>
      <c r="CNO92" s="876"/>
      <c r="CNP92" s="876"/>
      <c r="CNQ92" s="876"/>
      <c r="CNR92" s="876"/>
      <c r="CNS92" s="876"/>
      <c r="CNT92" s="876"/>
      <c r="CNU92" s="876"/>
      <c r="CNV92" s="876"/>
      <c r="CNW92" s="876"/>
      <c r="CNX92" s="876"/>
      <c r="CNY92" s="876"/>
      <c r="CNZ92" s="876"/>
      <c r="COA92" s="876"/>
      <c r="COB92" s="876"/>
      <c r="COC92" s="876"/>
      <c r="COD92" s="876"/>
      <c r="COE92" s="876"/>
      <c r="COF92" s="876"/>
      <c r="COG92" s="876"/>
      <c r="COH92" s="876"/>
      <c r="COI92" s="876"/>
      <c r="COJ92" s="876"/>
      <c r="COK92" s="876"/>
      <c r="COL92" s="876"/>
      <c r="COM92" s="876"/>
      <c r="CON92" s="876"/>
      <c r="COO92" s="876"/>
      <c r="COP92" s="876"/>
      <c r="COQ92" s="876"/>
      <c r="COR92" s="876"/>
      <c r="COS92" s="876"/>
      <c r="COT92" s="876"/>
      <c r="COU92" s="876"/>
      <c r="COV92" s="876"/>
      <c r="COW92" s="876"/>
      <c r="COX92" s="876"/>
      <c r="COY92" s="876"/>
      <c r="COZ92" s="876"/>
      <c r="CPA92" s="876"/>
      <c r="CPB92" s="876"/>
      <c r="CPC92" s="876"/>
      <c r="CPD92" s="876"/>
      <c r="CPE92" s="876"/>
      <c r="CPF92" s="876"/>
      <c r="CPG92" s="876"/>
      <c r="CPH92" s="876"/>
      <c r="CPI92" s="876"/>
      <c r="CPJ92" s="876"/>
      <c r="CPK92" s="876"/>
      <c r="CPL92" s="876"/>
      <c r="CPM92" s="876"/>
      <c r="CPN92" s="876"/>
      <c r="CPO92" s="876"/>
      <c r="CPP92" s="876"/>
      <c r="CPQ92" s="876"/>
      <c r="CPR92" s="876"/>
      <c r="CPS92" s="876"/>
      <c r="CPT92" s="876"/>
      <c r="CPU92" s="876"/>
      <c r="CPV92" s="876"/>
      <c r="CPW92" s="876"/>
      <c r="CPX92" s="876"/>
      <c r="CPY92" s="876"/>
      <c r="CPZ92" s="876"/>
      <c r="CQA92" s="876"/>
      <c r="CQB92" s="876"/>
      <c r="CQC92" s="876"/>
      <c r="CQD92" s="876"/>
      <c r="CQE92" s="876"/>
      <c r="CQF92" s="876"/>
      <c r="CQG92" s="876"/>
      <c r="CQH92" s="876"/>
      <c r="CQI92" s="876"/>
      <c r="CQJ92" s="876"/>
      <c r="CQK92" s="876"/>
      <c r="CQL92" s="876"/>
      <c r="CQM92" s="876"/>
      <c r="CQN92" s="876"/>
      <c r="CQO92" s="876"/>
      <c r="CQP92" s="876"/>
      <c r="CQQ92" s="876"/>
      <c r="CQR92" s="876"/>
      <c r="CQS92" s="876"/>
      <c r="CQT92" s="876"/>
      <c r="CQU92" s="876"/>
      <c r="CQV92" s="876"/>
      <c r="CQW92" s="876"/>
      <c r="CQX92" s="876"/>
      <c r="CQY92" s="876"/>
      <c r="CQZ92" s="876"/>
      <c r="CRA92" s="876"/>
      <c r="CRB92" s="876"/>
      <c r="CRC92" s="876"/>
      <c r="CRD92" s="876"/>
      <c r="CRE92" s="876"/>
      <c r="CRF92" s="876"/>
      <c r="CRG92" s="876"/>
      <c r="CRH92" s="876"/>
      <c r="CRI92" s="876"/>
      <c r="CRJ92" s="876"/>
      <c r="CRK92" s="876"/>
      <c r="CRL92" s="876"/>
      <c r="CRM92" s="876"/>
      <c r="CRN92" s="876"/>
      <c r="CRO92" s="876"/>
      <c r="CRP92" s="876"/>
      <c r="CRQ92" s="876"/>
      <c r="CRR92" s="876"/>
      <c r="CRS92" s="876"/>
      <c r="CRT92" s="876"/>
      <c r="CRU92" s="876"/>
      <c r="CRV92" s="876"/>
      <c r="CRW92" s="876"/>
      <c r="CRX92" s="876"/>
      <c r="CRY92" s="876"/>
      <c r="CRZ92" s="876"/>
      <c r="CSA92" s="876"/>
      <c r="CSB92" s="876"/>
      <c r="CSC92" s="876"/>
      <c r="CSD92" s="876"/>
      <c r="CSE92" s="876"/>
      <c r="CSF92" s="876"/>
      <c r="CSG92" s="876"/>
      <c r="CSH92" s="876"/>
      <c r="CSI92" s="876"/>
      <c r="CSJ92" s="876"/>
      <c r="CSK92" s="876"/>
      <c r="CSL92" s="876"/>
      <c r="CSM92" s="876"/>
      <c r="CSN92" s="876"/>
      <c r="CSO92" s="876"/>
      <c r="CSP92" s="876"/>
      <c r="CSQ92" s="876"/>
      <c r="CSR92" s="876"/>
      <c r="CSS92" s="876"/>
      <c r="CST92" s="876"/>
      <c r="CSU92" s="876"/>
      <c r="CSV92" s="876"/>
      <c r="CSW92" s="876"/>
      <c r="CSX92" s="876"/>
      <c r="CSY92" s="876"/>
      <c r="CSZ92" s="876"/>
      <c r="CTA92" s="876"/>
      <c r="CTB92" s="876"/>
      <c r="CTC92" s="876"/>
      <c r="CTD92" s="876"/>
      <c r="CTE92" s="876"/>
      <c r="CTF92" s="876"/>
      <c r="CTG92" s="876"/>
      <c r="CTH92" s="876"/>
      <c r="CTI92" s="876"/>
      <c r="CTJ92" s="876"/>
      <c r="CTK92" s="876"/>
      <c r="CTL92" s="876"/>
      <c r="CTM92" s="876"/>
      <c r="CTN92" s="876"/>
      <c r="CTO92" s="876"/>
      <c r="CTP92" s="876"/>
      <c r="CTQ92" s="876"/>
      <c r="CTR92" s="876"/>
      <c r="CTS92" s="876"/>
      <c r="CTT92" s="876"/>
      <c r="CTU92" s="876"/>
      <c r="CTV92" s="876"/>
      <c r="CTW92" s="876"/>
      <c r="CTX92" s="876"/>
      <c r="CTY92" s="876"/>
      <c r="CTZ92" s="876"/>
      <c r="CUA92" s="876"/>
      <c r="CUB92" s="876"/>
      <c r="CUC92" s="876"/>
      <c r="CUD92" s="876"/>
      <c r="CUE92" s="876"/>
      <c r="CUF92" s="876"/>
      <c r="CUG92" s="876"/>
      <c r="CUH92" s="876"/>
      <c r="CUI92" s="876"/>
      <c r="CUJ92" s="876"/>
      <c r="CUK92" s="876"/>
      <c r="CUL92" s="876"/>
      <c r="CUM92" s="876"/>
      <c r="CUN92" s="876"/>
      <c r="CUO92" s="876"/>
      <c r="CUP92" s="876"/>
      <c r="CUQ92" s="876"/>
      <c r="CUR92" s="876"/>
      <c r="CUS92" s="876"/>
      <c r="CUT92" s="876"/>
      <c r="CUU92" s="876"/>
      <c r="CUV92" s="876"/>
      <c r="CUW92" s="876"/>
      <c r="CUX92" s="876"/>
      <c r="CUY92" s="876"/>
      <c r="CUZ92" s="876"/>
      <c r="CVA92" s="876"/>
      <c r="CVB92" s="876"/>
      <c r="CVC92" s="876"/>
      <c r="CVD92" s="876"/>
      <c r="CVE92" s="876"/>
      <c r="CVF92" s="876"/>
      <c r="CVG92" s="876"/>
      <c r="CVH92" s="876"/>
      <c r="CVI92" s="876"/>
      <c r="CVJ92" s="876"/>
      <c r="CVK92" s="876"/>
      <c r="CVL92" s="876"/>
      <c r="CVM92" s="876"/>
      <c r="CVN92" s="876"/>
      <c r="CVO92" s="876"/>
      <c r="CVP92" s="876"/>
      <c r="CVQ92" s="876"/>
      <c r="CVR92" s="876"/>
      <c r="CVS92" s="876"/>
      <c r="CVT92" s="876"/>
      <c r="CVU92" s="876"/>
      <c r="CVV92" s="876"/>
      <c r="CVW92" s="876"/>
      <c r="CVX92" s="876"/>
      <c r="CVY92" s="876"/>
      <c r="CVZ92" s="876"/>
      <c r="CWA92" s="876"/>
      <c r="CWB92" s="876"/>
      <c r="CWC92" s="876"/>
      <c r="CWD92" s="876"/>
      <c r="CWE92" s="876"/>
      <c r="CWF92" s="876"/>
      <c r="CWG92" s="876"/>
      <c r="CWH92" s="876"/>
      <c r="CWI92" s="876"/>
      <c r="CWJ92" s="876"/>
      <c r="CWK92" s="876"/>
      <c r="CWL92" s="876"/>
      <c r="CWM92" s="876"/>
      <c r="CWN92" s="876"/>
      <c r="CWO92" s="876"/>
      <c r="CWP92" s="876"/>
      <c r="CWQ92" s="876"/>
      <c r="CWR92" s="876"/>
      <c r="CWS92" s="876"/>
      <c r="CWT92" s="876"/>
      <c r="CWU92" s="876"/>
      <c r="CWV92" s="876"/>
      <c r="CWW92" s="876"/>
      <c r="CWX92" s="876"/>
      <c r="CWY92" s="876"/>
      <c r="CWZ92" s="876"/>
      <c r="CXA92" s="876"/>
      <c r="CXB92" s="876"/>
      <c r="CXC92" s="876"/>
      <c r="CXD92" s="876"/>
      <c r="CXE92" s="876"/>
      <c r="CXF92" s="876"/>
      <c r="CXG92" s="876"/>
      <c r="CXH92" s="876"/>
      <c r="CXI92" s="876"/>
      <c r="CXJ92" s="876"/>
      <c r="CXK92" s="876"/>
      <c r="CXL92" s="876"/>
      <c r="CXM92" s="876"/>
      <c r="CXN92" s="876"/>
      <c r="CXO92" s="876"/>
      <c r="CXP92" s="876"/>
      <c r="CXQ92" s="876"/>
      <c r="CXR92" s="876"/>
      <c r="CXS92" s="876"/>
      <c r="CXT92" s="876"/>
      <c r="CXU92" s="876"/>
      <c r="CXV92" s="876"/>
      <c r="CXW92" s="876"/>
      <c r="CXX92" s="876"/>
      <c r="CXY92" s="876"/>
      <c r="CXZ92" s="876"/>
      <c r="CYA92" s="876"/>
      <c r="CYB92" s="876"/>
      <c r="CYC92" s="876"/>
      <c r="CYD92" s="876"/>
      <c r="CYE92" s="876"/>
      <c r="CYF92" s="876"/>
      <c r="CYG92" s="876"/>
      <c r="CYH92" s="876"/>
      <c r="CYI92" s="876"/>
      <c r="CYJ92" s="876"/>
      <c r="CYK92" s="876"/>
      <c r="CYL92" s="876"/>
      <c r="CYM92" s="876"/>
      <c r="CYN92" s="876"/>
      <c r="CYO92" s="876"/>
      <c r="CYP92" s="876"/>
      <c r="CYQ92" s="876"/>
      <c r="CYR92" s="876"/>
      <c r="CYS92" s="876"/>
      <c r="CYT92" s="876"/>
      <c r="CYU92" s="876"/>
      <c r="CYV92" s="876"/>
      <c r="CYW92" s="876"/>
      <c r="CYX92" s="876"/>
      <c r="CYY92" s="876"/>
      <c r="CYZ92" s="876"/>
      <c r="CZA92" s="876"/>
      <c r="CZB92" s="876"/>
      <c r="CZC92" s="876"/>
      <c r="CZD92" s="876"/>
      <c r="CZE92" s="876"/>
      <c r="CZF92" s="876"/>
      <c r="CZG92" s="876"/>
      <c r="CZH92" s="876"/>
      <c r="CZI92" s="876"/>
      <c r="CZJ92" s="876"/>
      <c r="CZK92" s="876"/>
      <c r="CZL92" s="876"/>
      <c r="CZM92" s="876"/>
      <c r="CZN92" s="876"/>
      <c r="CZO92" s="876"/>
      <c r="CZP92" s="876"/>
      <c r="CZQ92" s="876"/>
      <c r="CZR92" s="876"/>
      <c r="CZS92" s="876"/>
      <c r="CZT92" s="876"/>
      <c r="CZU92" s="876"/>
      <c r="CZV92" s="876"/>
      <c r="CZW92" s="876"/>
      <c r="CZX92" s="876"/>
      <c r="CZY92" s="876"/>
      <c r="CZZ92" s="876"/>
      <c r="DAA92" s="876"/>
      <c r="DAB92" s="876"/>
      <c r="DAC92" s="876"/>
      <c r="DAD92" s="876"/>
      <c r="DAE92" s="876"/>
      <c r="DAF92" s="876"/>
      <c r="DAG92" s="876"/>
      <c r="DAH92" s="876"/>
      <c r="DAI92" s="876"/>
      <c r="DAJ92" s="876"/>
      <c r="DAK92" s="876"/>
      <c r="DAL92" s="876"/>
      <c r="DAM92" s="876"/>
      <c r="DAN92" s="876"/>
      <c r="DAO92" s="876"/>
      <c r="DAP92" s="876"/>
      <c r="DAQ92" s="876"/>
      <c r="DAR92" s="876"/>
      <c r="DAS92" s="876"/>
      <c r="DAT92" s="876"/>
      <c r="DAU92" s="876"/>
      <c r="DAV92" s="876"/>
      <c r="DAW92" s="876"/>
      <c r="DAX92" s="876"/>
      <c r="DAY92" s="876"/>
      <c r="DAZ92" s="876"/>
      <c r="DBA92" s="876"/>
      <c r="DBB92" s="876"/>
      <c r="DBC92" s="876"/>
      <c r="DBD92" s="876"/>
      <c r="DBE92" s="876"/>
      <c r="DBF92" s="876"/>
      <c r="DBG92" s="876"/>
      <c r="DBH92" s="876"/>
      <c r="DBI92" s="876"/>
      <c r="DBJ92" s="876"/>
      <c r="DBK92" s="876"/>
      <c r="DBL92" s="876"/>
      <c r="DBM92" s="876"/>
      <c r="DBN92" s="876"/>
      <c r="DBO92" s="876"/>
      <c r="DBP92" s="876"/>
      <c r="DBQ92" s="876"/>
      <c r="DBR92" s="876"/>
      <c r="DBS92" s="876"/>
      <c r="DBT92" s="876"/>
      <c r="DBU92" s="876"/>
      <c r="DBV92" s="876"/>
      <c r="DBW92" s="876"/>
      <c r="DBX92" s="876"/>
      <c r="DBY92" s="876"/>
      <c r="DBZ92" s="876"/>
      <c r="DCA92" s="876"/>
      <c r="DCB92" s="876"/>
      <c r="DCC92" s="876"/>
      <c r="DCD92" s="876"/>
      <c r="DCE92" s="876"/>
      <c r="DCF92" s="876"/>
      <c r="DCG92" s="876"/>
      <c r="DCH92" s="876"/>
      <c r="DCI92" s="876"/>
      <c r="DCJ92" s="876"/>
      <c r="DCK92" s="876"/>
      <c r="DCL92" s="876"/>
      <c r="DCM92" s="876"/>
      <c r="DCN92" s="876"/>
      <c r="DCO92" s="876"/>
      <c r="DCP92" s="876"/>
      <c r="DCQ92" s="876"/>
      <c r="DCR92" s="876"/>
      <c r="DCS92" s="876"/>
      <c r="DCT92" s="876"/>
      <c r="DCU92" s="876"/>
      <c r="DCV92" s="876"/>
      <c r="DCW92" s="876"/>
      <c r="DCX92" s="876"/>
      <c r="DCY92" s="876"/>
      <c r="DCZ92" s="876"/>
      <c r="DDA92" s="876"/>
      <c r="DDB92" s="876"/>
      <c r="DDC92" s="876"/>
      <c r="DDD92" s="876"/>
      <c r="DDE92" s="876"/>
      <c r="DDF92" s="876"/>
      <c r="DDG92" s="876"/>
      <c r="DDH92" s="876"/>
      <c r="DDI92" s="876"/>
      <c r="DDJ92" s="876"/>
      <c r="DDK92" s="876"/>
      <c r="DDL92" s="876"/>
      <c r="DDM92" s="876"/>
      <c r="DDN92" s="876"/>
      <c r="DDO92" s="876"/>
      <c r="DDP92" s="876"/>
      <c r="DDQ92" s="876"/>
      <c r="DDR92" s="876"/>
      <c r="DDS92" s="876"/>
      <c r="DDT92" s="876"/>
      <c r="DDU92" s="876"/>
      <c r="DDV92" s="876"/>
      <c r="DDW92" s="876"/>
      <c r="DDX92" s="876"/>
      <c r="DDY92" s="876"/>
      <c r="DDZ92" s="876"/>
      <c r="DEA92" s="876"/>
      <c r="DEB92" s="876"/>
      <c r="DEC92" s="876"/>
      <c r="DED92" s="876"/>
      <c r="DEE92" s="876"/>
      <c r="DEF92" s="876"/>
      <c r="DEG92" s="876"/>
      <c r="DEH92" s="876"/>
      <c r="DEI92" s="876"/>
      <c r="DEJ92" s="876"/>
      <c r="DEK92" s="876"/>
      <c r="DEL92" s="876"/>
      <c r="DEM92" s="876"/>
      <c r="DEN92" s="876"/>
      <c r="DEO92" s="876"/>
      <c r="DEP92" s="876"/>
      <c r="DEQ92" s="876"/>
      <c r="DER92" s="876"/>
      <c r="DES92" s="876"/>
      <c r="DET92" s="876"/>
      <c r="DEU92" s="876"/>
      <c r="DEV92" s="876"/>
      <c r="DEW92" s="876"/>
      <c r="DEX92" s="876"/>
      <c r="DEY92" s="876"/>
      <c r="DEZ92" s="876"/>
      <c r="DFA92" s="876"/>
      <c r="DFB92" s="876"/>
      <c r="DFC92" s="876"/>
      <c r="DFD92" s="876"/>
      <c r="DFE92" s="876"/>
      <c r="DFF92" s="876"/>
      <c r="DFG92" s="876"/>
      <c r="DFH92" s="876"/>
      <c r="DFI92" s="876"/>
      <c r="DFJ92" s="876"/>
      <c r="DFK92" s="876"/>
      <c r="DFL92" s="876"/>
      <c r="DFM92" s="876"/>
      <c r="DFN92" s="876"/>
      <c r="DFO92" s="876"/>
      <c r="DFP92" s="876"/>
      <c r="DFQ92" s="876"/>
      <c r="DFR92" s="876"/>
      <c r="DFS92" s="876"/>
      <c r="DFT92" s="876"/>
      <c r="DFU92" s="876"/>
      <c r="DFV92" s="876"/>
      <c r="DFW92" s="876"/>
      <c r="DFX92" s="876"/>
      <c r="DFY92" s="876"/>
      <c r="DFZ92" s="876"/>
      <c r="DGA92" s="876"/>
      <c r="DGB92" s="876"/>
      <c r="DGC92" s="876"/>
      <c r="DGD92" s="876"/>
      <c r="DGE92" s="876"/>
      <c r="DGF92" s="876"/>
      <c r="DGG92" s="876"/>
      <c r="DGH92" s="876"/>
      <c r="DGI92" s="876"/>
      <c r="DGJ92" s="876"/>
      <c r="DGK92" s="876"/>
      <c r="DGL92" s="876"/>
      <c r="DGM92" s="876"/>
      <c r="DGN92" s="876"/>
      <c r="DGO92" s="876"/>
      <c r="DGP92" s="876"/>
      <c r="DGQ92" s="876"/>
      <c r="DGR92" s="876"/>
      <c r="DGS92" s="876"/>
      <c r="DGT92" s="876"/>
      <c r="DGU92" s="876"/>
      <c r="DGV92" s="876"/>
      <c r="DGW92" s="876"/>
      <c r="DGX92" s="876"/>
      <c r="DGY92" s="876"/>
      <c r="DGZ92" s="876"/>
      <c r="DHA92" s="876"/>
      <c r="DHB92" s="876"/>
      <c r="DHC92" s="876"/>
      <c r="DHD92" s="876"/>
      <c r="DHE92" s="876"/>
      <c r="DHF92" s="876"/>
      <c r="DHG92" s="876"/>
      <c r="DHH92" s="876"/>
      <c r="DHI92" s="876"/>
      <c r="DHJ92" s="876"/>
      <c r="DHK92" s="876"/>
      <c r="DHL92" s="876"/>
      <c r="DHM92" s="876"/>
      <c r="DHN92" s="876"/>
      <c r="DHO92" s="876"/>
      <c r="DHP92" s="876"/>
      <c r="DHQ92" s="876"/>
      <c r="DHR92" s="876"/>
      <c r="DHS92" s="876"/>
      <c r="DHT92" s="876"/>
      <c r="DHU92" s="876"/>
      <c r="DHV92" s="876"/>
      <c r="DHW92" s="876"/>
      <c r="DHX92" s="876"/>
      <c r="DHY92" s="876"/>
      <c r="DHZ92" s="876"/>
      <c r="DIA92" s="876"/>
      <c r="DIB92" s="876"/>
      <c r="DIC92" s="876"/>
      <c r="DID92" s="876"/>
      <c r="DIE92" s="876"/>
      <c r="DIF92" s="876"/>
      <c r="DIG92" s="876"/>
      <c r="DIH92" s="876"/>
      <c r="DII92" s="876"/>
      <c r="DIJ92" s="876"/>
      <c r="DIK92" s="876"/>
      <c r="DIL92" s="876"/>
      <c r="DIM92" s="876"/>
      <c r="DIN92" s="876"/>
      <c r="DIO92" s="876"/>
      <c r="DIP92" s="876"/>
      <c r="DIQ92" s="876"/>
      <c r="DIR92" s="876"/>
      <c r="DIS92" s="876"/>
      <c r="DIT92" s="876"/>
      <c r="DIU92" s="876"/>
      <c r="DIV92" s="876"/>
      <c r="DIW92" s="876"/>
      <c r="DIX92" s="876"/>
      <c r="DIY92" s="876"/>
      <c r="DIZ92" s="876"/>
      <c r="DJA92" s="876"/>
      <c r="DJB92" s="876"/>
      <c r="DJC92" s="876"/>
      <c r="DJD92" s="876"/>
      <c r="DJE92" s="876"/>
      <c r="DJF92" s="876"/>
      <c r="DJG92" s="876"/>
      <c r="DJH92" s="876"/>
      <c r="DJI92" s="876"/>
      <c r="DJJ92" s="876"/>
      <c r="DJK92" s="876"/>
      <c r="DJL92" s="876"/>
      <c r="DJM92" s="876"/>
      <c r="DJN92" s="876"/>
      <c r="DJO92" s="876"/>
      <c r="DJP92" s="876"/>
      <c r="DJQ92" s="876"/>
      <c r="DJR92" s="876"/>
      <c r="DJS92" s="876"/>
      <c r="DJT92" s="876"/>
      <c r="DJU92" s="876"/>
      <c r="DJV92" s="876"/>
      <c r="DJW92" s="876"/>
      <c r="DJX92" s="876"/>
      <c r="DJY92" s="876"/>
      <c r="DJZ92" s="876"/>
      <c r="DKA92" s="876"/>
      <c r="DKB92" s="876"/>
      <c r="DKC92" s="876"/>
      <c r="DKD92" s="876"/>
      <c r="DKE92" s="876"/>
      <c r="DKF92" s="876"/>
      <c r="DKG92" s="876"/>
      <c r="DKH92" s="876"/>
      <c r="DKI92" s="876"/>
      <c r="DKJ92" s="876"/>
      <c r="DKK92" s="876"/>
      <c r="DKL92" s="876"/>
      <c r="DKM92" s="876"/>
      <c r="DKN92" s="876"/>
      <c r="DKO92" s="876"/>
      <c r="DKP92" s="876"/>
      <c r="DKQ92" s="876"/>
      <c r="DKR92" s="876"/>
      <c r="DKS92" s="876"/>
      <c r="DKT92" s="876"/>
      <c r="DKU92" s="876"/>
      <c r="DKV92" s="876"/>
      <c r="DKW92" s="876"/>
      <c r="DKX92" s="876"/>
      <c r="DKY92" s="876"/>
      <c r="DKZ92" s="876"/>
      <c r="DLA92" s="876"/>
      <c r="DLB92" s="876"/>
      <c r="DLC92" s="876"/>
      <c r="DLD92" s="876"/>
      <c r="DLE92" s="876"/>
      <c r="DLF92" s="876"/>
      <c r="DLG92" s="876"/>
      <c r="DLH92" s="876"/>
      <c r="DLI92" s="876"/>
      <c r="DLJ92" s="876"/>
      <c r="DLK92" s="876"/>
      <c r="DLL92" s="876"/>
      <c r="DLM92" s="876"/>
      <c r="DLN92" s="876"/>
      <c r="DLO92" s="876"/>
      <c r="DLP92" s="876"/>
      <c r="DLQ92" s="876"/>
      <c r="DLR92" s="876"/>
      <c r="DLS92" s="876"/>
      <c r="DLT92" s="876"/>
      <c r="DLU92" s="876"/>
      <c r="DLV92" s="876"/>
      <c r="DLW92" s="876"/>
      <c r="DLX92" s="876"/>
      <c r="DLY92" s="876"/>
      <c r="DLZ92" s="876"/>
      <c r="DMA92" s="876"/>
      <c r="DMB92" s="876"/>
      <c r="DMC92" s="876"/>
      <c r="DMD92" s="876"/>
      <c r="DME92" s="876"/>
      <c r="DMF92" s="876"/>
      <c r="DMG92" s="876"/>
      <c r="DMH92" s="876"/>
      <c r="DMI92" s="876"/>
      <c r="DMJ92" s="876"/>
      <c r="DMK92" s="876"/>
      <c r="DML92" s="876"/>
      <c r="DMM92" s="876"/>
      <c r="DMN92" s="876"/>
      <c r="DMO92" s="876"/>
      <c r="DMP92" s="876"/>
      <c r="DMQ92" s="876"/>
      <c r="DMR92" s="876"/>
      <c r="DMS92" s="876"/>
      <c r="DMT92" s="876"/>
      <c r="DMU92" s="876"/>
      <c r="DMV92" s="876"/>
      <c r="DMW92" s="876"/>
      <c r="DMX92" s="876"/>
      <c r="DMY92" s="876"/>
      <c r="DMZ92" s="876"/>
      <c r="DNA92" s="876"/>
      <c r="DNB92" s="876"/>
      <c r="DNC92" s="876"/>
      <c r="DND92" s="876"/>
      <c r="DNE92" s="876"/>
      <c r="DNF92" s="876"/>
      <c r="DNG92" s="876"/>
      <c r="DNH92" s="876"/>
      <c r="DNI92" s="876"/>
      <c r="DNJ92" s="876"/>
      <c r="DNK92" s="876"/>
      <c r="DNL92" s="876"/>
      <c r="DNM92" s="876"/>
      <c r="DNN92" s="876"/>
      <c r="DNO92" s="876"/>
      <c r="DNP92" s="876"/>
      <c r="DNQ92" s="876"/>
      <c r="DNR92" s="876"/>
      <c r="DNS92" s="876"/>
      <c r="DNT92" s="876"/>
      <c r="DNU92" s="876"/>
      <c r="DNV92" s="876"/>
      <c r="DNW92" s="876"/>
      <c r="DNX92" s="876"/>
      <c r="DNY92" s="876"/>
      <c r="DNZ92" s="876"/>
      <c r="DOA92" s="876"/>
      <c r="DOB92" s="876"/>
      <c r="DOC92" s="876"/>
      <c r="DOD92" s="876"/>
      <c r="DOE92" s="876"/>
      <c r="DOF92" s="876"/>
      <c r="DOG92" s="876"/>
      <c r="DOH92" s="876"/>
      <c r="DOI92" s="876"/>
      <c r="DOJ92" s="876"/>
      <c r="DOK92" s="876"/>
      <c r="DOL92" s="876"/>
      <c r="DOM92" s="876"/>
      <c r="DON92" s="876"/>
      <c r="DOO92" s="876"/>
      <c r="DOP92" s="876"/>
      <c r="DOQ92" s="876"/>
      <c r="DOR92" s="876"/>
      <c r="DOS92" s="876"/>
      <c r="DOT92" s="876"/>
      <c r="DOU92" s="876"/>
      <c r="DOV92" s="876"/>
      <c r="DOW92" s="876"/>
      <c r="DOX92" s="876"/>
      <c r="DOY92" s="876"/>
      <c r="DOZ92" s="876"/>
      <c r="DPA92" s="876"/>
      <c r="DPB92" s="876"/>
      <c r="DPC92" s="876"/>
      <c r="DPD92" s="876"/>
      <c r="DPE92" s="876"/>
      <c r="DPF92" s="876"/>
      <c r="DPG92" s="876"/>
      <c r="DPH92" s="876"/>
      <c r="DPI92" s="876"/>
      <c r="DPJ92" s="876"/>
      <c r="DPK92" s="876"/>
      <c r="DPL92" s="876"/>
      <c r="DPM92" s="876"/>
      <c r="DPN92" s="876"/>
      <c r="DPO92" s="876"/>
      <c r="DPP92" s="876"/>
      <c r="DPQ92" s="876"/>
      <c r="DPR92" s="876"/>
      <c r="DPS92" s="876"/>
      <c r="DPT92" s="876"/>
      <c r="DPU92" s="876"/>
      <c r="DPV92" s="876"/>
      <c r="DPW92" s="876"/>
      <c r="DPX92" s="876"/>
      <c r="DPY92" s="876"/>
      <c r="DPZ92" s="876"/>
      <c r="DQA92" s="876"/>
      <c r="DQB92" s="876"/>
      <c r="DQC92" s="876"/>
      <c r="DQD92" s="876"/>
      <c r="DQE92" s="876"/>
      <c r="DQF92" s="876"/>
      <c r="DQG92" s="876"/>
      <c r="DQH92" s="876"/>
      <c r="DQI92" s="876"/>
      <c r="DQJ92" s="876"/>
      <c r="DQK92" s="876"/>
      <c r="DQL92" s="876"/>
      <c r="DQM92" s="876"/>
      <c r="DQN92" s="876"/>
      <c r="DQO92" s="876"/>
      <c r="DQP92" s="876"/>
      <c r="DQQ92" s="876"/>
      <c r="DQR92" s="876"/>
      <c r="DQS92" s="876"/>
      <c r="DQT92" s="876"/>
      <c r="DQU92" s="876"/>
      <c r="DQV92" s="876"/>
      <c r="DQW92" s="876"/>
      <c r="DQX92" s="876"/>
      <c r="DQY92" s="876"/>
      <c r="DQZ92" s="876"/>
      <c r="DRA92" s="876"/>
      <c r="DRB92" s="876"/>
      <c r="DRC92" s="876"/>
      <c r="DRD92" s="876"/>
      <c r="DRE92" s="876"/>
      <c r="DRF92" s="876"/>
      <c r="DRG92" s="876"/>
      <c r="DRH92" s="876"/>
      <c r="DRI92" s="876"/>
      <c r="DRJ92" s="876"/>
      <c r="DRK92" s="876"/>
      <c r="DRL92" s="876"/>
      <c r="DRM92" s="876"/>
      <c r="DRN92" s="876"/>
      <c r="DRO92" s="876"/>
      <c r="DRP92" s="876"/>
      <c r="DRQ92" s="876"/>
      <c r="DRR92" s="876"/>
      <c r="DRS92" s="876"/>
      <c r="DRT92" s="876"/>
      <c r="DRU92" s="876"/>
      <c r="DRV92" s="876"/>
      <c r="DRW92" s="876"/>
      <c r="DRX92" s="876"/>
      <c r="DRY92" s="876"/>
      <c r="DRZ92" s="876"/>
      <c r="DSA92" s="876"/>
      <c r="DSB92" s="876"/>
      <c r="DSC92" s="876"/>
      <c r="DSD92" s="876"/>
      <c r="DSE92" s="876"/>
      <c r="DSF92" s="876"/>
      <c r="DSG92" s="876"/>
      <c r="DSH92" s="876"/>
      <c r="DSI92" s="876"/>
      <c r="DSJ92" s="876"/>
      <c r="DSK92" s="876"/>
      <c r="DSL92" s="876"/>
      <c r="DSM92" s="876"/>
      <c r="DSN92" s="876"/>
      <c r="DSO92" s="876"/>
      <c r="DSP92" s="876"/>
      <c r="DSQ92" s="876"/>
      <c r="DSR92" s="876"/>
      <c r="DSS92" s="876"/>
      <c r="DST92" s="876"/>
      <c r="DSU92" s="876"/>
      <c r="DSV92" s="876"/>
      <c r="DSW92" s="876"/>
      <c r="DSX92" s="876"/>
      <c r="DSY92" s="876"/>
      <c r="DSZ92" s="876"/>
      <c r="DTA92" s="876"/>
      <c r="DTB92" s="876"/>
      <c r="DTC92" s="876"/>
      <c r="DTD92" s="876"/>
      <c r="DTE92" s="876"/>
      <c r="DTF92" s="876"/>
      <c r="DTG92" s="876"/>
      <c r="DTH92" s="876"/>
      <c r="DTI92" s="876"/>
      <c r="DTJ92" s="876"/>
      <c r="DTK92" s="876"/>
      <c r="DTL92" s="876"/>
      <c r="DTM92" s="876"/>
      <c r="DTN92" s="876"/>
      <c r="DTO92" s="876"/>
      <c r="DTP92" s="876"/>
      <c r="DTQ92" s="876"/>
      <c r="DTR92" s="876"/>
      <c r="DTS92" s="876"/>
      <c r="DTT92" s="876"/>
      <c r="DTU92" s="876"/>
      <c r="DTV92" s="876"/>
      <c r="DTW92" s="876"/>
      <c r="DTX92" s="876"/>
      <c r="DTY92" s="876"/>
      <c r="DTZ92" s="876"/>
      <c r="DUA92" s="876"/>
      <c r="DUB92" s="876"/>
      <c r="DUC92" s="876"/>
      <c r="DUD92" s="876"/>
      <c r="DUE92" s="876"/>
      <c r="DUF92" s="876"/>
      <c r="DUG92" s="876"/>
      <c r="DUH92" s="876"/>
      <c r="DUI92" s="876"/>
      <c r="DUJ92" s="876"/>
      <c r="DUK92" s="876"/>
      <c r="DUL92" s="876"/>
      <c r="DUM92" s="876"/>
      <c r="DUN92" s="876"/>
      <c r="DUO92" s="876"/>
      <c r="DUP92" s="876"/>
      <c r="DUQ92" s="876"/>
      <c r="DUR92" s="876"/>
      <c r="DUS92" s="876"/>
      <c r="DUT92" s="876"/>
      <c r="DUU92" s="876"/>
      <c r="DUV92" s="876"/>
      <c r="DUW92" s="876"/>
      <c r="DUX92" s="876"/>
      <c r="DUY92" s="876"/>
      <c r="DUZ92" s="876"/>
      <c r="DVA92" s="876"/>
      <c r="DVB92" s="876"/>
      <c r="DVC92" s="876"/>
      <c r="DVD92" s="876"/>
      <c r="DVE92" s="876"/>
      <c r="DVF92" s="876"/>
      <c r="DVG92" s="876"/>
      <c r="DVH92" s="876"/>
      <c r="DVI92" s="876"/>
      <c r="DVJ92" s="876"/>
      <c r="DVK92" s="876"/>
      <c r="DVL92" s="876"/>
      <c r="DVM92" s="876"/>
      <c r="DVN92" s="876"/>
      <c r="DVO92" s="876"/>
      <c r="DVP92" s="876"/>
      <c r="DVQ92" s="876"/>
      <c r="DVR92" s="876"/>
      <c r="DVS92" s="876"/>
      <c r="DVT92" s="876"/>
      <c r="DVU92" s="876"/>
      <c r="DVV92" s="876"/>
      <c r="DVW92" s="876"/>
      <c r="DVX92" s="876"/>
      <c r="DVY92" s="876"/>
      <c r="DVZ92" s="876"/>
      <c r="DWA92" s="876"/>
      <c r="DWB92" s="876"/>
      <c r="DWC92" s="876"/>
      <c r="DWD92" s="876"/>
      <c r="DWE92" s="876"/>
      <c r="DWF92" s="876"/>
      <c r="DWG92" s="876"/>
      <c r="DWH92" s="876"/>
      <c r="DWI92" s="876"/>
      <c r="DWJ92" s="876"/>
      <c r="DWK92" s="876"/>
      <c r="DWL92" s="876"/>
      <c r="DWM92" s="876"/>
      <c r="DWN92" s="876"/>
      <c r="DWO92" s="876"/>
      <c r="DWP92" s="876"/>
      <c r="DWQ92" s="876"/>
      <c r="DWR92" s="876"/>
      <c r="DWS92" s="876"/>
      <c r="DWT92" s="876"/>
      <c r="DWU92" s="876"/>
      <c r="DWV92" s="876"/>
      <c r="DWW92" s="876"/>
      <c r="DWX92" s="876"/>
      <c r="DWY92" s="876"/>
      <c r="DWZ92" s="876"/>
      <c r="DXA92" s="876"/>
      <c r="DXB92" s="876"/>
      <c r="DXC92" s="876"/>
      <c r="DXD92" s="876"/>
      <c r="DXE92" s="876"/>
      <c r="DXF92" s="876"/>
      <c r="DXG92" s="876"/>
      <c r="DXH92" s="876"/>
      <c r="DXI92" s="876"/>
      <c r="DXJ92" s="876"/>
      <c r="DXK92" s="876"/>
      <c r="DXL92" s="876"/>
      <c r="DXM92" s="876"/>
      <c r="DXN92" s="876"/>
      <c r="DXO92" s="876"/>
      <c r="DXP92" s="876"/>
      <c r="DXQ92" s="876"/>
      <c r="DXR92" s="876"/>
      <c r="DXS92" s="876"/>
      <c r="DXT92" s="876"/>
      <c r="DXU92" s="876"/>
      <c r="DXV92" s="876"/>
      <c r="DXW92" s="876"/>
      <c r="DXX92" s="876"/>
      <c r="DXY92" s="876"/>
      <c r="DXZ92" s="876"/>
      <c r="DYA92" s="876"/>
      <c r="DYB92" s="876"/>
      <c r="DYC92" s="876"/>
      <c r="DYD92" s="876"/>
      <c r="DYE92" s="876"/>
      <c r="DYF92" s="876"/>
      <c r="DYG92" s="876"/>
      <c r="DYH92" s="876"/>
      <c r="DYI92" s="876"/>
      <c r="DYJ92" s="876"/>
      <c r="DYK92" s="876"/>
      <c r="DYL92" s="876"/>
      <c r="DYM92" s="876"/>
      <c r="DYN92" s="876"/>
      <c r="DYO92" s="876"/>
      <c r="DYP92" s="876"/>
      <c r="DYQ92" s="876"/>
      <c r="DYR92" s="876"/>
      <c r="DYS92" s="876"/>
      <c r="DYT92" s="876"/>
      <c r="DYU92" s="876"/>
      <c r="DYV92" s="876"/>
      <c r="DYW92" s="876"/>
      <c r="DYX92" s="876"/>
      <c r="DYY92" s="876"/>
      <c r="DYZ92" s="876"/>
      <c r="DZA92" s="876"/>
      <c r="DZB92" s="876"/>
      <c r="DZC92" s="876"/>
      <c r="DZD92" s="876"/>
      <c r="DZE92" s="876"/>
      <c r="DZF92" s="876"/>
      <c r="DZG92" s="876"/>
      <c r="DZH92" s="876"/>
      <c r="DZI92" s="876"/>
      <c r="DZJ92" s="876"/>
      <c r="DZK92" s="876"/>
      <c r="DZL92" s="876"/>
      <c r="DZM92" s="876"/>
      <c r="DZN92" s="876"/>
      <c r="DZO92" s="876"/>
      <c r="DZP92" s="876"/>
      <c r="DZQ92" s="876"/>
      <c r="DZR92" s="876"/>
      <c r="DZS92" s="876"/>
      <c r="DZT92" s="876"/>
      <c r="DZU92" s="876"/>
      <c r="DZV92" s="876"/>
      <c r="DZW92" s="876"/>
      <c r="DZX92" s="876"/>
      <c r="DZY92" s="876"/>
      <c r="DZZ92" s="876"/>
      <c r="EAA92" s="876"/>
      <c r="EAB92" s="876"/>
      <c r="EAC92" s="876"/>
      <c r="EAD92" s="876"/>
      <c r="EAE92" s="876"/>
      <c r="EAF92" s="876"/>
      <c r="EAG92" s="876"/>
      <c r="EAH92" s="876"/>
      <c r="EAI92" s="876"/>
      <c r="EAJ92" s="876"/>
      <c r="EAK92" s="876"/>
      <c r="EAL92" s="876"/>
      <c r="EAM92" s="876"/>
      <c r="EAN92" s="876"/>
      <c r="EAO92" s="876"/>
      <c r="EAP92" s="876"/>
      <c r="EAQ92" s="876"/>
      <c r="EAR92" s="876"/>
      <c r="EAS92" s="876"/>
      <c r="EAT92" s="876"/>
      <c r="EAU92" s="876"/>
      <c r="EAV92" s="876"/>
      <c r="EAW92" s="876"/>
      <c r="EAX92" s="876"/>
      <c r="EAY92" s="876"/>
      <c r="EAZ92" s="876"/>
      <c r="EBA92" s="876"/>
      <c r="EBB92" s="876"/>
      <c r="EBC92" s="876"/>
      <c r="EBD92" s="876"/>
      <c r="EBE92" s="876"/>
      <c r="EBF92" s="876"/>
      <c r="EBG92" s="876"/>
      <c r="EBH92" s="876"/>
      <c r="EBI92" s="876"/>
      <c r="EBJ92" s="876"/>
      <c r="EBK92" s="876"/>
      <c r="EBL92" s="876"/>
      <c r="EBM92" s="876"/>
      <c r="EBN92" s="876"/>
      <c r="EBO92" s="876"/>
      <c r="EBP92" s="876"/>
      <c r="EBQ92" s="876"/>
      <c r="EBR92" s="876"/>
      <c r="EBS92" s="876"/>
      <c r="EBT92" s="876"/>
      <c r="EBU92" s="876"/>
      <c r="EBV92" s="876"/>
      <c r="EBW92" s="876"/>
      <c r="EBX92" s="876"/>
      <c r="EBY92" s="876"/>
      <c r="EBZ92" s="876"/>
      <c r="ECA92" s="876"/>
      <c r="ECB92" s="876"/>
      <c r="ECC92" s="876"/>
      <c r="ECD92" s="876"/>
      <c r="ECE92" s="876"/>
      <c r="ECF92" s="876"/>
      <c r="ECG92" s="876"/>
      <c r="ECH92" s="876"/>
      <c r="ECI92" s="876"/>
      <c r="ECJ92" s="876"/>
      <c r="ECK92" s="876"/>
      <c r="ECL92" s="876"/>
      <c r="ECM92" s="876"/>
      <c r="ECN92" s="876"/>
      <c r="ECO92" s="876"/>
      <c r="ECP92" s="876"/>
      <c r="ECQ92" s="876"/>
      <c r="ECR92" s="876"/>
      <c r="ECS92" s="876"/>
      <c r="ECT92" s="876"/>
      <c r="ECU92" s="876"/>
      <c r="ECV92" s="876"/>
      <c r="ECW92" s="876"/>
      <c r="ECX92" s="876"/>
      <c r="ECY92" s="876"/>
      <c r="ECZ92" s="876"/>
      <c r="EDA92" s="876"/>
      <c r="EDB92" s="876"/>
      <c r="EDC92" s="876"/>
      <c r="EDD92" s="876"/>
      <c r="EDE92" s="876"/>
      <c r="EDF92" s="876"/>
      <c r="EDG92" s="876"/>
      <c r="EDH92" s="876"/>
      <c r="EDI92" s="876"/>
      <c r="EDJ92" s="876"/>
      <c r="EDK92" s="876"/>
      <c r="EDL92" s="876"/>
      <c r="EDM92" s="876"/>
      <c r="EDN92" s="876"/>
      <c r="EDO92" s="876"/>
      <c r="EDP92" s="876"/>
      <c r="EDQ92" s="876"/>
      <c r="EDR92" s="876"/>
      <c r="EDS92" s="876"/>
      <c r="EDT92" s="876"/>
      <c r="EDU92" s="876"/>
      <c r="EDV92" s="876"/>
      <c r="EDW92" s="876"/>
      <c r="EDX92" s="876"/>
      <c r="EDY92" s="876"/>
      <c r="EDZ92" s="876"/>
      <c r="EEA92" s="876"/>
      <c r="EEB92" s="876"/>
      <c r="EEC92" s="876"/>
      <c r="EED92" s="876"/>
      <c r="EEE92" s="876"/>
      <c r="EEF92" s="876"/>
      <c r="EEG92" s="876"/>
      <c r="EEH92" s="876"/>
      <c r="EEI92" s="876"/>
      <c r="EEJ92" s="876"/>
      <c r="EEK92" s="876"/>
      <c r="EEL92" s="876"/>
      <c r="EEM92" s="876"/>
      <c r="EEN92" s="876"/>
      <c r="EEO92" s="876"/>
      <c r="EEP92" s="876"/>
      <c r="EEQ92" s="876"/>
      <c r="EER92" s="876"/>
      <c r="EES92" s="876"/>
      <c r="EET92" s="876"/>
      <c r="EEU92" s="876"/>
      <c r="EEV92" s="876"/>
      <c r="EEW92" s="876"/>
      <c r="EEX92" s="876"/>
      <c r="EEY92" s="876"/>
      <c r="EEZ92" s="876"/>
      <c r="EFA92" s="876"/>
      <c r="EFB92" s="876"/>
      <c r="EFC92" s="876"/>
      <c r="EFD92" s="876"/>
      <c r="EFE92" s="876"/>
      <c r="EFF92" s="876"/>
      <c r="EFG92" s="876"/>
      <c r="EFH92" s="876"/>
      <c r="EFI92" s="876"/>
      <c r="EFJ92" s="876"/>
      <c r="EFK92" s="876"/>
      <c r="EFL92" s="876"/>
      <c r="EFM92" s="876"/>
      <c r="EFN92" s="876"/>
      <c r="EFO92" s="876"/>
      <c r="EFP92" s="876"/>
      <c r="EFQ92" s="876"/>
      <c r="EFR92" s="876"/>
      <c r="EFS92" s="876"/>
      <c r="EFT92" s="876"/>
      <c r="EFU92" s="876"/>
      <c r="EFV92" s="876"/>
      <c r="EFW92" s="876"/>
      <c r="EFX92" s="876"/>
      <c r="EFY92" s="876"/>
      <c r="EFZ92" s="876"/>
      <c r="EGA92" s="876"/>
      <c r="EGB92" s="876"/>
      <c r="EGC92" s="876"/>
      <c r="EGD92" s="876"/>
      <c r="EGE92" s="876"/>
      <c r="EGF92" s="876"/>
      <c r="EGG92" s="876"/>
      <c r="EGH92" s="876"/>
      <c r="EGI92" s="876"/>
      <c r="EGJ92" s="876"/>
      <c r="EGK92" s="876"/>
      <c r="EGL92" s="876"/>
      <c r="EGM92" s="876"/>
      <c r="EGN92" s="876"/>
      <c r="EGO92" s="876"/>
      <c r="EGP92" s="876"/>
      <c r="EGQ92" s="876"/>
      <c r="EGR92" s="876"/>
      <c r="EGS92" s="876"/>
      <c r="EGT92" s="876"/>
      <c r="EGU92" s="876"/>
      <c r="EGV92" s="876"/>
      <c r="EGW92" s="876"/>
      <c r="EGX92" s="876"/>
      <c r="EGY92" s="876"/>
      <c r="EGZ92" s="876"/>
      <c r="EHA92" s="876"/>
      <c r="EHB92" s="876"/>
      <c r="EHC92" s="876"/>
      <c r="EHD92" s="876"/>
      <c r="EHE92" s="876"/>
      <c r="EHF92" s="876"/>
      <c r="EHG92" s="876"/>
      <c r="EHH92" s="876"/>
      <c r="EHI92" s="876"/>
      <c r="EHJ92" s="876"/>
      <c r="EHK92" s="876"/>
      <c r="EHL92" s="876"/>
      <c r="EHM92" s="876"/>
      <c r="EHN92" s="876"/>
      <c r="EHO92" s="876"/>
      <c r="EHP92" s="876"/>
      <c r="EHQ92" s="876"/>
      <c r="EHR92" s="876"/>
      <c r="EHS92" s="876"/>
      <c r="EHT92" s="876"/>
      <c r="EHU92" s="876"/>
      <c r="EHV92" s="876"/>
      <c r="EHW92" s="876"/>
      <c r="EHX92" s="876"/>
      <c r="EHY92" s="876"/>
      <c r="EHZ92" s="876"/>
      <c r="EIA92" s="876"/>
      <c r="EIB92" s="876"/>
      <c r="EIC92" s="876"/>
      <c r="EID92" s="876"/>
      <c r="EIE92" s="876"/>
      <c r="EIF92" s="876"/>
      <c r="EIG92" s="876"/>
      <c r="EIH92" s="876"/>
      <c r="EII92" s="876"/>
      <c r="EIJ92" s="876"/>
      <c r="EIK92" s="876"/>
      <c r="EIL92" s="876"/>
      <c r="EIM92" s="876"/>
      <c r="EIN92" s="876"/>
      <c r="EIO92" s="876"/>
      <c r="EIP92" s="876"/>
      <c r="EIQ92" s="876"/>
      <c r="EIR92" s="876"/>
      <c r="EIS92" s="876"/>
      <c r="EIT92" s="876"/>
      <c r="EIU92" s="876"/>
      <c r="EIV92" s="876"/>
      <c r="EIW92" s="876"/>
      <c r="EIX92" s="876"/>
      <c r="EIY92" s="876"/>
      <c r="EIZ92" s="876"/>
      <c r="EJA92" s="876"/>
      <c r="EJB92" s="876"/>
      <c r="EJC92" s="876"/>
      <c r="EJD92" s="876"/>
      <c r="EJE92" s="876"/>
      <c r="EJF92" s="876"/>
      <c r="EJG92" s="876"/>
      <c r="EJH92" s="876"/>
      <c r="EJI92" s="876"/>
      <c r="EJJ92" s="876"/>
      <c r="EJK92" s="876"/>
      <c r="EJL92" s="876"/>
      <c r="EJM92" s="876"/>
      <c r="EJN92" s="876"/>
      <c r="EJO92" s="876"/>
      <c r="EJP92" s="876"/>
      <c r="EJQ92" s="876"/>
      <c r="EJR92" s="876"/>
      <c r="EJS92" s="876"/>
      <c r="EJT92" s="876"/>
      <c r="EJU92" s="876"/>
      <c r="EJV92" s="876"/>
      <c r="EJW92" s="876"/>
      <c r="EJX92" s="876"/>
      <c r="EJY92" s="876"/>
      <c r="EJZ92" s="876"/>
      <c r="EKA92" s="876"/>
      <c r="EKB92" s="876"/>
      <c r="EKC92" s="876"/>
      <c r="EKD92" s="876"/>
      <c r="EKE92" s="876"/>
      <c r="EKF92" s="876"/>
      <c r="EKG92" s="876"/>
      <c r="EKH92" s="876"/>
      <c r="EKI92" s="876"/>
      <c r="EKJ92" s="876"/>
      <c r="EKK92" s="876"/>
      <c r="EKL92" s="876"/>
      <c r="EKM92" s="876"/>
      <c r="EKN92" s="876"/>
      <c r="EKO92" s="876"/>
      <c r="EKP92" s="876"/>
      <c r="EKQ92" s="876"/>
      <c r="EKR92" s="876"/>
      <c r="EKS92" s="876"/>
      <c r="EKT92" s="876"/>
      <c r="EKU92" s="876"/>
      <c r="EKV92" s="876"/>
      <c r="EKW92" s="876"/>
      <c r="EKX92" s="876"/>
      <c r="EKY92" s="876"/>
      <c r="EKZ92" s="876"/>
      <c r="ELA92" s="876"/>
      <c r="ELB92" s="876"/>
      <c r="ELC92" s="876"/>
      <c r="ELD92" s="876"/>
      <c r="ELE92" s="876"/>
      <c r="ELF92" s="876"/>
      <c r="ELG92" s="876"/>
      <c r="ELH92" s="876"/>
      <c r="ELI92" s="876"/>
      <c r="ELJ92" s="876"/>
      <c r="ELK92" s="876"/>
      <c r="ELL92" s="876"/>
      <c r="ELM92" s="876"/>
      <c r="ELN92" s="876"/>
      <c r="ELO92" s="876"/>
      <c r="ELP92" s="876"/>
      <c r="ELQ92" s="876"/>
      <c r="ELR92" s="876"/>
      <c r="ELS92" s="876"/>
      <c r="ELT92" s="876"/>
      <c r="ELU92" s="876"/>
      <c r="ELV92" s="876"/>
      <c r="ELW92" s="876"/>
      <c r="ELX92" s="876"/>
      <c r="ELY92" s="876"/>
      <c r="ELZ92" s="876"/>
      <c r="EMA92" s="876"/>
      <c r="EMB92" s="876"/>
      <c r="EMC92" s="876"/>
      <c r="EMD92" s="876"/>
      <c r="EME92" s="876"/>
      <c r="EMF92" s="876"/>
      <c r="EMG92" s="876"/>
      <c r="EMH92" s="876"/>
      <c r="EMI92" s="876"/>
      <c r="EMJ92" s="876"/>
      <c r="EMK92" s="876"/>
      <c r="EML92" s="876"/>
      <c r="EMM92" s="876"/>
      <c r="EMN92" s="876"/>
      <c r="EMO92" s="876"/>
      <c r="EMP92" s="876"/>
      <c r="EMQ92" s="876"/>
      <c r="EMR92" s="876"/>
      <c r="EMS92" s="876"/>
      <c r="EMT92" s="876"/>
      <c r="EMU92" s="876"/>
      <c r="EMV92" s="876"/>
      <c r="EMW92" s="876"/>
      <c r="EMX92" s="876"/>
      <c r="EMY92" s="876"/>
      <c r="EMZ92" s="876"/>
      <c r="ENA92" s="876"/>
      <c r="ENB92" s="876"/>
      <c r="ENC92" s="876"/>
      <c r="END92" s="876"/>
      <c r="ENE92" s="876"/>
      <c r="ENF92" s="876"/>
      <c r="ENG92" s="876"/>
      <c r="ENH92" s="876"/>
      <c r="ENI92" s="876"/>
      <c r="ENJ92" s="876"/>
      <c r="ENK92" s="876"/>
      <c r="ENL92" s="876"/>
      <c r="ENM92" s="876"/>
      <c r="ENN92" s="876"/>
      <c r="ENO92" s="876"/>
      <c r="ENP92" s="876"/>
      <c r="ENQ92" s="876"/>
      <c r="ENR92" s="876"/>
      <c r="ENS92" s="876"/>
      <c r="ENT92" s="876"/>
      <c r="ENU92" s="876"/>
      <c r="ENV92" s="876"/>
      <c r="ENW92" s="876"/>
      <c r="ENX92" s="876"/>
      <c r="ENY92" s="876"/>
      <c r="ENZ92" s="876"/>
      <c r="EOA92" s="876"/>
      <c r="EOB92" s="876"/>
      <c r="EOC92" s="876"/>
      <c r="EOD92" s="876"/>
      <c r="EOE92" s="876"/>
      <c r="EOF92" s="876"/>
      <c r="EOG92" s="876"/>
      <c r="EOH92" s="876"/>
      <c r="EOI92" s="876"/>
      <c r="EOJ92" s="876"/>
      <c r="EOK92" s="876"/>
      <c r="EOL92" s="876"/>
      <c r="EOM92" s="876"/>
      <c r="EON92" s="876"/>
      <c r="EOO92" s="876"/>
      <c r="EOP92" s="876"/>
      <c r="EOQ92" s="876"/>
      <c r="EOR92" s="876"/>
      <c r="EOS92" s="876"/>
      <c r="EOT92" s="876"/>
      <c r="EOU92" s="876"/>
      <c r="EOV92" s="876"/>
      <c r="EOW92" s="876"/>
      <c r="EOX92" s="876"/>
      <c r="EOY92" s="876"/>
      <c r="EOZ92" s="876"/>
      <c r="EPA92" s="876"/>
      <c r="EPB92" s="876"/>
      <c r="EPC92" s="876"/>
      <c r="EPD92" s="876"/>
      <c r="EPE92" s="876"/>
      <c r="EPF92" s="876"/>
      <c r="EPG92" s="876"/>
      <c r="EPH92" s="876"/>
      <c r="EPI92" s="876"/>
      <c r="EPJ92" s="876"/>
      <c r="EPK92" s="876"/>
      <c r="EPL92" s="876"/>
      <c r="EPM92" s="876"/>
      <c r="EPN92" s="876"/>
      <c r="EPO92" s="876"/>
      <c r="EPP92" s="876"/>
      <c r="EPQ92" s="876"/>
      <c r="EPR92" s="876"/>
      <c r="EPS92" s="876"/>
      <c r="EPT92" s="876"/>
      <c r="EPU92" s="876"/>
      <c r="EPV92" s="876"/>
      <c r="EPW92" s="876"/>
      <c r="EPX92" s="876"/>
      <c r="EPY92" s="876"/>
      <c r="EPZ92" s="876"/>
      <c r="EQA92" s="876"/>
      <c r="EQB92" s="876"/>
      <c r="EQC92" s="876"/>
      <c r="EQD92" s="876"/>
      <c r="EQE92" s="876"/>
      <c r="EQF92" s="876"/>
      <c r="EQG92" s="876"/>
      <c r="EQH92" s="876"/>
      <c r="EQI92" s="876"/>
      <c r="EQJ92" s="876"/>
      <c r="EQK92" s="876"/>
      <c r="EQL92" s="876"/>
      <c r="EQM92" s="876"/>
      <c r="EQN92" s="876"/>
      <c r="EQO92" s="876"/>
      <c r="EQP92" s="876"/>
      <c r="EQQ92" s="876"/>
      <c r="EQR92" s="876"/>
      <c r="EQS92" s="876"/>
      <c r="EQT92" s="876"/>
      <c r="EQU92" s="876"/>
      <c r="EQV92" s="876"/>
      <c r="EQW92" s="876"/>
      <c r="EQX92" s="876"/>
      <c r="EQY92" s="876"/>
      <c r="EQZ92" s="876"/>
      <c r="ERA92" s="876"/>
      <c r="ERB92" s="876"/>
      <c r="ERC92" s="876"/>
      <c r="ERD92" s="876"/>
      <c r="ERE92" s="876"/>
      <c r="ERF92" s="876"/>
      <c r="ERG92" s="876"/>
      <c r="ERH92" s="876"/>
      <c r="ERI92" s="876"/>
      <c r="ERJ92" s="876"/>
      <c r="ERK92" s="876"/>
      <c r="ERL92" s="876"/>
      <c r="ERM92" s="876"/>
      <c r="ERN92" s="876"/>
      <c r="ERO92" s="876"/>
      <c r="ERP92" s="876"/>
      <c r="ERQ92" s="876"/>
      <c r="ERR92" s="876"/>
      <c r="ERS92" s="876"/>
      <c r="ERT92" s="876"/>
      <c r="ERU92" s="876"/>
      <c r="ERV92" s="876"/>
      <c r="ERW92" s="876"/>
      <c r="ERX92" s="876"/>
      <c r="ERY92" s="876"/>
      <c r="ERZ92" s="876"/>
      <c r="ESA92" s="876"/>
      <c r="ESB92" s="876"/>
      <c r="ESC92" s="876"/>
      <c r="ESD92" s="876"/>
      <c r="ESE92" s="876"/>
      <c r="ESF92" s="876"/>
      <c r="ESG92" s="876"/>
      <c r="ESH92" s="876"/>
      <c r="ESI92" s="876"/>
      <c r="ESJ92" s="876"/>
      <c r="ESK92" s="876"/>
      <c r="ESL92" s="876"/>
      <c r="ESM92" s="876"/>
      <c r="ESN92" s="876"/>
      <c r="ESO92" s="876"/>
      <c r="ESP92" s="876"/>
      <c r="ESQ92" s="876"/>
      <c r="ESR92" s="876"/>
      <c r="ESS92" s="876"/>
      <c r="EST92" s="876"/>
      <c r="ESU92" s="876"/>
      <c r="ESV92" s="876"/>
      <c r="ESW92" s="876"/>
      <c r="ESX92" s="876"/>
      <c r="ESY92" s="876"/>
      <c r="ESZ92" s="876"/>
      <c r="ETA92" s="876"/>
      <c r="ETB92" s="876"/>
      <c r="ETC92" s="876"/>
      <c r="ETD92" s="876"/>
      <c r="ETE92" s="876"/>
      <c r="ETF92" s="876"/>
      <c r="ETG92" s="876"/>
      <c r="ETH92" s="876"/>
      <c r="ETI92" s="876"/>
      <c r="ETJ92" s="876"/>
      <c r="ETK92" s="876"/>
      <c r="ETL92" s="876"/>
      <c r="ETM92" s="876"/>
      <c r="ETN92" s="876"/>
      <c r="ETO92" s="876"/>
      <c r="ETP92" s="876"/>
      <c r="ETQ92" s="876"/>
      <c r="ETR92" s="876"/>
      <c r="ETS92" s="876"/>
      <c r="ETT92" s="876"/>
      <c r="ETU92" s="876"/>
      <c r="ETV92" s="876"/>
      <c r="ETW92" s="876"/>
      <c r="ETX92" s="876"/>
      <c r="ETY92" s="876"/>
      <c r="ETZ92" s="876"/>
      <c r="EUA92" s="876"/>
      <c r="EUB92" s="876"/>
      <c r="EUC92" s="876"/>
      <c r="EUD92" s="876"/>
      <c r="EUE92" s="876"/>
      <c r="EUF92" s="876"/>
      <c r="EUG92" s="876"/>
      <c r="EUH92" s="876"/>
      <c r="EUI92" s="876"/>
      <c r="EUJ92" s="876"/>
      <c r="EUK92" s="876"/>
      <c r="EUL92" s="876"/>
      <c r="EUM92" s="876"/>
      <c r="EUN92" s="876"/>
      <c r="EUO92" s="876"/>
      <c r="EUP92" s="876"/>
      <c r="EUQ92" s="876"/>
      <c r="EUR92" s="876"/>
      <c r="EUS92" s="876"/>
      <c r="EUT92" s="876"/>
      <c r="EUU92" s="876"/>
      <c r="EUV92" s="876"/>
      <c r="EUW92" s="876"/>
      <c r="EUX92" s="876"/>
      <c r="EUY92" s="876"/>
      <c r="EUZ92" s="876"/>
      <c r="EVA92" s="876"/>
      <c r="EVB92" s="876"/>
      <c r="EVC92" s="876"/>
      <c r="EVD92" s="876"/>
      <c r="EVE92" s="876"/>
      <c r="EVF92" s="876"/>
      <c r="EVG92" s="876"/>
      <c r="EVH92" s="876"/>
      <c r="EVI92" s="876"/>
      <c r="EVJ92" s="876"/>
      <c r="EVK92" s="876"/>
      <c r="EVL92" s="876"/>
      <c r="EVM92" s="876"/>
      <c r="EVN92" s="876"/>
      <c r="EVO92" s="876"/>
      <c r="EVP92" s="876"/>
      <c r="EVQ92" s="876"/>
      <c r="EVR92" s="876"/>
      <c r="EVS92" s="876"/>
      <c r="EVT92" s="876"/>
      <c r="EVU92" s="876"/>
      <c r="EVV92" s="876"/>
      <c r="EVW92" s="876"/>
      <c r="EVX92" s="876"/>
      <c r="EVY92" s="876"/>
      <c r="EVZ92" s="876"/>
      <c r="EWA92" s="876"/>
      <c r="EWB92" s="876"/>
      <c r="EWC92" s="876"/>
      <c r="EWD92" s="876"/>
      <c r="EWE92" s="876"/>
      <c r="EWF92" s="876"/>
      <c r="EWG92" s="876"/>
      <c r="EWH92" s="876"/>
      <c r="EWI92" s="876"/>
      <c r="EWJ92" s="876"/>
      <c r="EWK92" s="876"/>
      <c r="EWL92" s="876"/>
      <c r="EWM92" s="876"/>
      <c r="EWN92" s="876"/>
      <c r="EWO92" s="876"/>
      <c r="EWP92" s="876"/>
      <c r="EWQ92" s="876"/>
      <c r="EWR92" s="876"/>
      <c r="EWS92" s="876"/>
      <c r="EWT92" s="876"/>
      <c r="EWU92" s="876"/>
      <c r="EWV92" s="876"/>
      <c r="EWW92" s="876"/>
      <c r="EWX92" s="876"/>
      <c r="EWY92" s="876"/>
      <c r="EWZ92" s="876"/>
      <c r="EXA92" s="876"/>
      <c r="EXB92" s="876"/>
      <c r="EXC92" s="876"/>
      <c r="EXD92" s="876"/>
      <c r="EXE92" s="876"/>
      <c r="EXF92" s="876"/>
      <c r="EXG92" s="876"/>
      <c r="EXH92" s="876"/>
      <c r="EXI92" s="876"/>
      <c r="EXJ92" s="876"/>
      <c r="EXK92" s="876"/>
      <c r="EXL92" s="876"/>
      <c r="EXM92" s="876"/>
      <c r="EXN92" s="876"/>
      <c r="EXO92" s="876"/>
      <c r="EXP92" s="876"/>
      <c r="EXQ92" s="876"/>
      <c r="EXR92" s="876"/>
      <c r="EXS92" s="876"/>
      <c r="EXT92" s="876"/>
      <c r="EXU92" s="876"/>
      <c r="EXV92" s="876"/>
      <c r="EXW92" s="876"/>
      <c r="EXX92" s="876"/>
      <c r="EXY92" s="876"/>
      <c r="EXZ92" s="876"/>
      <c r="EYA92" s="876"/>
      <c r="EYB92" s="876"/>
      <c r="EYC92" s="876"/>
      <c r="EYD92" s="876"/>
      <c r="EYE92" s="876"/>
      <c r="EYF92" s="876"/>
      <c r="EYG92" s="876"/>
      <c r="EYH92" s="876"/>
      <c r="EYI92" s="876"/>
      <c r="EYJ92" s="876"/>
      <c r="EYK92" s="876"/>
      <c r="EYL92" s="876"/>
      <c r="EYM92" s="876"/>
      <c r="EYN92" s="876"/>
      <c r="EYO92" s="876"/>
      <c r="EYP92" s="876"/>
      <c r="EYQ92" s="876"/>
      <c r="EYR92" s="876"/>
      <c r="EYS92" s="876"/>
      <c r="EYT92" s="876"/>
      <c r="EYU92" s="876"/>
      <c r="EYV92" s="876"/>
      <c r="EYW92" s="876"/>
      <c r="EYX92" s="876"/>
      <c r="EYY92" s="876"/>
      <c r="EYZ92" s="876"/>
      <c r="EZA92" s="876"/>
      <c r="EZB92" s="876"/>
      <c r="EZC92" s="876"/>
      <c r="EZD92" s="876"/>
      <c r="EZE92" s="876"/>
      <c r="EZF92" s="876"/>
      <c r="EZG92" s="876"/>
      <c r="EZH92" s="876"/>
      <c r="EZI92" s="876"/>
      <c r="EZJ92" s="876"/>
      <c r="EZK92" s="876"/>
      <c r="EZL92" s="876"/>
      <c r="EZM92" s="876"/>
      <c r="EZN92" s="876"/>
      <c r="EZO92" s="876"/>
      <c r="EZP92" s="876"/>
      <c r="EZQ92" s="876"/>
      <c r="EZR92" s="876"/>
      <c r="EZS92" s="876"/>
      <c r="EZT92" s="876"/>
      <c r="EZU92" s="876"/>
      <c r="EZV92" s="876"/>
      <c r="EZW92" s="876"/>
      <c r="EZX92" s="876"/>
      <c r="EZY92" s="876"/>
      <c r="EZZ92" s="876"/>
      <c r="FAA92" s="876"/>
      <c r="FAB92" s="876"/>
      <c r="FAC92" s="876"/>
      <c r="FAD92" s="876"/>
      <c r="FAE92" s="876"/>
      <c r="FAF92" s="876"/>
      <c r="FAG92" s="876"/>
      <c r="FAH92" s="876"/>
      <c r="FAI92" s="876"/>
      <c r="FAJ92" s="876"/>
      <c r="FAK92" s="876"/>
      <c r="FAL92" s="876"/>
      <c r="FAM92" s="876"/>
      <c r="FAN92" s="876"/>
      <c r="FAO92" s="876"/>
      <c r="FAP92" s="876"/>
      <c r="FAQ92" s="876"/>
      <c r="FAR92" s="876"/>
      <c r="FAS92" s="876"/>
      <c r="FAT92" s="876"/>
      <c r="FAU92" s="876"/>
      <c r="FAV92" s="876"/>
      <c r="FAW92" s="876"/>
      <c r="FAX92" s="876"/>
      <c r="FAY92" s="876"/>
      <c r="FAZ92" s="876"/>
      <c r="FBA92" s="876"/>
      <c r="FBB92" s="876"/>
      <c r="FBC92" s="876"/>
      <c r="FBD92" s="876"/>
      <c r="FBE92" s="876"/>
      <c r="FBF92" s="876"/>
      <c r="FBG92" s="876"/>
      <c r="FBH92" s="876"/>
      <c r="FBI92" s="876"/>
      <c r="FBJ92" s="876"/>
      <c r="FBK92" s="876"/>
      <c r="FBL92" s="876"/>
      <c r="FBM92" s="876"/>
      <c r="FBN92" s="876"/>
      <c r="FBO92" s="876"/>
      <c r="FBP92" s="876"/>
      <c r="FBQ92" s="876"/>
      <c r="FBR92" s="876"/>
      <c r="FBS92" s="876"/>
      <c r="FBT92" s="876"/>
      <c r="FBU92" s="876"/>
      <c r="FBV92" s="876"/>
      <c r="FBW92" s="876"/>
      <c r="FBX92" s="876"/>
      <c r="FBY92" s="876"/>
      <c r="FBZ92" s="876"/>
      <c r="FCA92" s="876"/>
      <c r="FCB92" s="876"/>
      <c r="FCC92" s="876"/>
      <c r="FCD92" s="876"/>
      <c r="FCE92" s="876"/>
      <c r="FCF92" s="876"/>
      <c r="FCG92" s="876"/>
      <c r="FCH92" s="876"/>
      <c r="FCI92" s="876"/>
      <c r="FCJ92" s="876"/>
      <c r="FCK92" s="876"/>
      <c r="FCL92" s="876"/>
      <c r="FCM92" s="876"/>
      <c r="FCN92" s="876"/>
      <c r="FCO92" s="876"/>
      <c r="FCP92" s="876"/>
      <c r="FCQ92" s="876"/>
      <c r="FCR92" s="876"/>
      <c r="FCS92" s="876"/>
      <c r="FCT92" s="876"/>
      <c r="FCU92" s="876"/>
      <c r="FCV92" s="876"/>
      <c r="FCW92" s="876"/>
      <c r="FCX92" s="876"/>
      <c r="FCY92" s="876"/>
      <c r="FCZ92" s="876"/>
      <c r="FDA92" s="876"/>
      <c r="FDB92" s="876"/>
      <c r="FDC92" s="876"/>
      <c r="FDD92" s="876"/>
      <c r="FDE92" s="876"/>
      <c r="FDF92" s="876"/>
      <c r="FDG92" s="876"/>
      <c r="FDH92" s="876"/>
      <c r="FDI92" s="876"/>
      <c r="FDJ92" s="876"/>
      <c r="FDK92" s="876"/>
      <c r="FDL92" s="876"/>
      <c r="FDM92" s="876"/>
      <c r="FDN92" s="876"/>
      <c r="FDO92" s="876"/>
      <c r="FDP92" s="876"/>
      <c r="FDQ92" s="876"/>
      <c r="FDR92" s="876"/>
      <c r="FDS92" s="876"/>
      <c r="FDT92" s="876"/>
      <c r="FDU92" s="876"/>
      <c r="FDV92" s="876"/>
      <c r="FDW92" s="876"/>
      <c r="FDX92" s="876"/>
      <c r="FDY92" s="876"/>
      <c r="FDZ92" s="876"/>
      <c r="FEA92" s="876"/>
      <c r="FEB92" s="876"/>
      <c r="FEC92" s="876"/>
      <c r="FED92" s="876"/>
      <c r="FEE92" s="876"/>
      <c r="FEF92" s="876"/>
      <c r="FEG92" s="876"/>
      <c r="FEH92" s="876"/>
      <c r="FEI92" s="876"/>
      <c r="FEJ92" s="876"/>
      <c r="FEK92" s="876"/>
      <c r="FEL92" s="876"/>
      <c r="FEM92" s="876"/>
      <c r="FEN92" s="876"/>
      <c r="FEO92" s="876"/>
      <c r="FEP92" s="876"/>
      <c r="FEQ92" s="876"/>
      <c r="FER92" s="876"/>
      <c r="FES92" s="876"/>
      <c r="FET92" s="876"/>
      <c r="FEU92" s="876"/>
      <c r="FEV92" s="876"/>
      <c r="FEW92" s="876"/>
      <c r="FEX92" s="876"/>
      <c r="FEY92" s="876"/>
      <c r="FEZ92" s="876"/>
      <c r="FFA92" s="876"/>
      <c r="FFB92" s="876"/>
      <c r="FFC92" s="876"/>
      <c r="FFD92" s="876"/>
      <c r="FFE92" s="876"/>
      <c r="FFF92" s="876"/>
      <c r="FFG92" s="876"/>
      <c r="FFH92" s="876"/>
      <c r="FFI92" s="876"/>
      <c r="FFJ92" s="876"/>
      <c r="FFK92" s="876"/>
      <c r="FFL92" s="876"/>
      <c r="FFM92" s="876"/>
      <c r="FFN92" s="876"/>
      <c r="FFO92" s="876"/>
      <c r="FFP92" s="876"/>
      <c r="FFQ92" s="876"/>
      <c r="FFR92" s="876"/>
      <c r="FFS92" s="876"/>
      <c r="FFT92" s="876"/>
      <c r="FFU92" s="876"/>
      <c r="FFV92" s="876"/>
      <c r="FFW92" s="876"/>
      <c r="FFX92" s="876"/>
      <c r="FFY92" s="876"/>
      <c r="FFZ92" s="876"/>
      <c r="FGA92" s="876"/>
      <c r="FGB92" s="876"/>
      <c r="FGC92" s="876"/>
      <c r="FGD92" s="876"/>
      <c r="FGE92" s="876"/>
      <c r="FGF92" s="876"/>
      <c r="FGG92" s="876"/>
      <c r="FGH92" s="876"/>
      <c r="FGI92" s="876"/>
      <c r="FGJ92" s="876"/>
      <c r="FGK92" s="876"/>
      <c r="FGL92" s="876"/>
      <c r="FGM92" s="876"/>
      <c r="FGN92" s="876"/>
      <c r="FGO92" s="876"/>
      <c r="FGP92" s="876"/>
      <c r="FGQ92" s="876"/>
      <c r="FGR92" s="876"/>
      <c r="FGS92" s="876"/>
      <c r="FGT92" s="876"/>
      <c r="FGU92" s="876"/>
      <c r="FGV92" s="876"/>
      <c r="FGW92" s="876"/>
      <c r="FGX92" s="876"/>
      <c r="FGY92" s="876"/>
      <c r="FGZ92" s="876"/>
      <c r="FHA92" s="876"/>
      <c r="FHB92" s="876"/>
      <c r="FHC92" s="876"/>
      <c r="FHD92" s="876"/>
      <c r="FHE92" s="876"/>
      <c r="FHF92" s="876"/>
      <c r="FHG92" s="876"/>
      <c r="FHH92" s="876"/>
      <c r="FHI92" s="876"/>
      <c r="FHJ92" s="876"/>
      <c r="FHK92" s="876"/>
      <c r="FHL92" s="876"/>
      <c r="FHM92" s="876"/>
      <c r="FHN92" s="876"/>
      <c r="FHO92" s="876"/>
      <c r="FHP92" s="876"/>
      <c r="FHQ92" s="876"/>
      <c r="FHR92" s="876"/>
      <c r="FHS92" s="876"/>
      <c r="FHT92" s="876"/>
      <c r="FHU92" s="876"/>
      <c r="FHV92" s="876"/>
      <c r="FHW92" s="876"/>
      <c r="FHX92" s="876"/>
      <c r="FHY92" s="876"/>
      <c r="FHZ92" s="876"/>
      <c r="FIA92" s="876"/>
      <c r="FIB92" s="876"/>
      <c r="FIC92" s="876"/>
      <c r="FID92" s="876"/>
      <c r="FIE92" s="876"/>
      <c r="FIF92" s="876"/>
      <c r="FIG92" s="876"/>
      <c r="FIH92" s="876"/>
      <c r="FII92" s="876"/>
      <c r="FIJ92" s="876"/>
      <c r="FIK92" s="876"/>
      <c r="FIL92" s="876"/>
      <c r="FIM92" s="876"/>
      <c r="FIN92" s="876"/>
      <c r="FIO92" s="876"/>
      <c r="FIP92" s="876"/>
      <c r="FIQ92" s="876"/>
      <c r="FIR92" s="876"/>
      <c r="FIS92" s="876"/>
      <c r="FIT92" s="876"/>
      <c r="FIU92" s="876"/>
      <c r="FIV92" s="876"/>
      <c r="FIW92" s="876"/>
      <c r="FIX92" s="876"/>
      <c r="FIY92" s="876"/>
      <c r="FIZ92" s="876"/>
      <c r="FJA92" s="876"/>
      <c r="FJB92" s="876"/>
      <c r="FJC92" s="876"/>
      <c r="FJD92" s="876"/>
      <c r="FJE92" s="876"/>
      <c r="FJF92" s="876"/>
      <c r="FJG92" s="876"/>
      <c r="FJH92" s="876"/>
      <c r="FJI92" s="876"/>
      <c r="FJJ92" s="876"/>
      <c r="FJK92" s="876"/>
      <c r="FJL92" s="876"/>
      <c r="FJM92" s="876"/>
      <c r="FJN92" s="876"/>
      <c r="FJO92" s="876"/>
      <c r="FJP92" s="876"/>
      <c r="FJQ92" s="876"/>
      <c r="FJR92" s="876"/>
      <c r="FJS92" s="876"/>
      <c r="FJT92" s="876"/>
      <c r="FJU92" s="876"/>
      <c r="FJV92" s="876"/>
      <c r="FJW92" s="876"/>
      <c r="FJX92" s="876"/>
      <c r="FJY92" s="876"/>
      <c r="FJZ92" s="876"/>
      <c r="FKA92" s="876"/>
      <c r="FKB92" s="876"/>
      <c r="FKC92" s="876"/>
      <c r="FKD92" s="876"/>
      <c r="FKE92" s="876"/>
      <c r="FKF92" s="876"/>
      <c r="FKG92" s="876"/>
      <c r="FKH92" s="876"/>
      <c r="FKI92" s="876"/>
      <c r="FKJ92" s="876"/>
      <c r="FKK92" s="876"/>
      <c r="FKL92" s="876"/>
      <c r="FKM92" s="876"/>
      <c r="FKN92" s="876"/>
      <c r="FKO92" s="876"/>
      <c r="FKP92" s="876"/>
      <c r="FKQ92" s="876"/>
      <c r="FKR92" s="876"/>
      <c r="FKS92" s="876"/>
      <c r="FKT92" s="876"/>
      <c r="FKU92" s="876"/>
      <c r="FKV92" s="876"/>
      <c r="FKW92" s="876"/>
      <c r="FKX92" s="876"/>
      <c r="FKY92" s="876"/>
      <c r="FKZ92" s="876"/>
      <c r="FLA92" s="876"/>
      <c r="FLB92" s="876"/>
      <c r="FLC92" s="876"/>
      <c r="FLD92" s="876"/>
      <c r="FLE92" s="876"/>
      <c r="FLF92" s="876"/>
      <c r="FLG92" s="876"/>
      <c r="FLH92" s="876"/>
      <c r="FLI92" s="876"/>
      <c r="FLJ92" s="876"/>
      <c r="FLK92" s="876"/>
      <c r="FLL92" s="876"/>
      <c r="FLM92" s="876"/>
      <c r="FLN92" s="876"/>
      <c r="FLO92" s="876"/>
      <c r="FLP92" s="876"/>
      <c r="FLQ92" s="876"/>
      <c r="FLR92" s="876"/>
      <c r="FLS92" s="876"/>
      <c r="FLT92" s="876"/>
      <c r="FLU92" s="876"/>
      <c r="FLV92" s="876"/>
      <c r="FLW92" s="876"/>
      <c r="FLX92" s="876"/>
      <c r="FLY92" s="876"/>
      <c r="FLZ92" s="876"/>
      <c r="FMA92" s="876"/>
      <c r="FMB92" s="876"/>
      <c r="FMC92" s="876"/>
      <c r="FMD92" s="876"/>
      <c r="FME92" s="876"/>
      <c r="FMF92" s="876"/>
      <c r="FMG92" s="876"/>
      <c r="FMH92" s="876"/>
      <c r="FMI92" s="876"/>
      <c r="FMJ92" s="876"/>
      <c r="FMK92" s="876"/>
      <c r="FML92" s="876"/>
      <c r="FMM92" s="876"/>
      <c r="FMN92" s="876"/>
      <c r="FMO92" s="876"/>
      <c r="FMP92" s="876"/>
      <c r="FMQ92" s="876"/>
      <c r="FMR92" s="876"/>
      <c r="FMS92" s="876"/>
      <c r="FMT92" s="876"/>
      <c r="FMU92" s="876"/>
      <c r="FMV92" s="876"/>
      <c r="FMW92" s="876"/>
      <c r="FMX92" s="876"/>
      <c r="FMY92" s="876"/>
      <c r="FMZ92" s="876"/>
      <c r="FNA92" s="876"/>
      <c r="FNB92" s="876"/>
      <c r="FNC92" s="876"/>
      <c r="FND92" s="876"/>
      <c r="FNE92" s="876"/>
      <c r="FNF92" s="876"/>
      <c r="FNG92" s="876"/>
      <c r="FNH92" s="876"/>
      <c r="FNI92" s="876"/>
      <c r="FNJ92" s="876"/>
      <c r="FNK92" s="876"/>
      <c r="FNL92" s="876"/>
      <c r="FNM92" s="876"/>
      <c r="FNN92" s="876"/>
      <c r="FNO92" s="876"/>
      <c r="FNP92" s="876"/>
      <c r="FNQ92" s="876"/>
      <c r="FNR92" s="876"/>
      <c r="FNS92" s="876"/>
      <c r="FNT92" s="876"/>
      <c r="FNU92" s="876"/>
      <c r="FNV92" s="876"/>
      <c r="FNW92" s="876"/>
      <c r="FNX92" s="876"/>
      <c r="FNY92" s="876"/>
      <c r="FNZ92" s="876"/>
      <c r="FOA92" s="876"/>
      <c r="FOB92" s="876"/>
      <c r="FOC92" s="876"/>
      <c r="FOD92" s="876"/>
      <c r="FOE92" s="876"/>
      <c r="FOF92" s="876"/>
      <c r="FOG92" s="876"/>
      <c r="FOH92" s="876"/>
      <c r="FOI92" s="876"/>
      <c r="FOJ92" s="876"/>
      <c r="FOK92" s="876"/>
      <c r="FOL92" s="876"/>
      <c r="FOM92" s="876"/>
      <c r="FON92" s="876"/>
      <c r="FOO92" s="876"/>
      <c r="FOP92" s="876"/>
      <c r="FOQ92" s="876"/>
      <c r="FOR92" s="876"/>
      <c r="FOS92" s="876"/>
      <c r="FOT92" s="876"/>
      <c r="FOU92" s="876"/>
      <c r="FOV92" s="876"/>
      <c r="FOW92" s="876"/>
      <c r="FOX92" s="876"/>
      <c r="FOY92" s="876"/>
      <c r="FOZ92" s="876"/>
      <c r="FPA92" s="876"/>
      <c r="FPB92" s="876"/>
      <c r="FPC92" s="876"/>
      <c r="FPD92" s="876"/>
      <c r="FPE92" s="876"/>
      <c r="FPF92" s="876"/>
      <c r="FPG92" s="876"/>
      <c r="FPH92" s="876"/>
      <c r="FPI92" s="876"/>
      <c r="FPJ92" s="876"/>
      <c r="FPK92" s="876"/>
      <c r="FPL92" s="876"/>
      <c r="FPM92" s="876"/>
      <c r="FPN92" s="876"/>
      <c r="FPO92" s="876"/>
      <c r="FPP92" s="876"/>
      <c r="FPQ92" s="876"/>
      <c r="FPR92" s="876"/>
      <c r="FPS92" s="876"/>
      <c r="FPT92" s="876"/>
      <c r="FPU92" s="876"/>
      <c r="FPV92" s="876"/>
      <c r="FPW92" s="876"/>
      <c r="FPX92" s="876"/>
      <c r="FPY92" s="876"/>
      <c r="FPZ92" s="876"/>
      <c r="FQA92" s="876"/>
      <c r="FQB92" s="876"/>
      <c r="FQC92" s="876"/>
      <c r="FQD92" s="876"/>
      <c r="FQE92" s="876"/>
      <c r="FQF92" s="876"/>
      <c r="FQG92" s="876"/>
      <c r="FQH92" s="876"/>
      <c r="FQI92" s="876"/>
      <c r="FQJ92" s="876"/>
      <c r="FQK92" s="876"/>
      <c r="FQL92" s="876"/>
      <c r="FQM92" s="876"/>
      <c r="FQN92" s="876"/>
      <c r="FQO92" s="876"/>
      <c r="FQP92" s="876"/>
      <c r="FQQ92" s="876"/>
      <c r="FQR92" s="876"/>
      <c r="FQS92" s="876"/>
      <c r="FQT92" s="876"/>
      <c r="FQU92" s="876"/>
      <c r="FQV92" s="876"/>
      <c r="FQW92" s="876"/>
      <c r="FQX92" s="876"/>
      <c r="FQY92" s="876"/>
      <c r="FQZ92" s="876"/>
      <c r="FRA92" s="876"/>
      <c r="FRB92" s="876"/>
      <c r="FRC92" s="876"/>
      <c r="FRD92" s="876"/>
      <c r="FRE92" s="876"/>
      <c r="FRF92" s="876"/>
      <c r="FRG92" s="876"/>
      <c r="FRH92" s="876"/>
      <c r="FRI92" s="876"/>
      <c r="FRJ92" s="876"/>
      <c r="FRK92" s="876"/>
      <c r="FRL92" s="876"/>
      <c r="FRM92" s="876"/>
      <c r="FRN92" s="876"/>
      <c r="FRO92" s="876"/>
      <c r="FRP92" s="876"/>
      <c r="FRQ92" s="876"/>
      <c r="FRR92" s="876"/>
      <c r="FRS92" s="876"/>
      <c r="FRT92" s="876"/>
      <c r="FRU92" s="876"/>
      <c r="FRV92" s="876"/>
      <c r="FRW92" s="876"/>
      <c r="FRX92" s="876"/>
      <c r="FRY92" s="876"/>
      <c r="FRZ92" s="876"/>
      <c r="FSA92" s="876"/>
      <c r="FSB92" s="876"/>
      <c r="FSC92" s="876"/>
      <c r="FSD92" s="876"/>
      <c r="FSE92" s="876"/>
      <c r="FSF92" s="876"/>
      <c r="FSG92" s="876"/>
      <c r="FSH92" s="876"/>
      <c r="FSI92" s="876"/>
      <c r="FSJ92" s="876"/>
      <c r="FSK92" s="876"/>
      <c r="FSL92" s="876"/>
      <c r="FSM92" s="876"/>
      <c r="FSN92" s="876"/>
      <c r="FSO92" s="876"/>
      <c r="FSP92" s="876"/>
      <c r="FSQ92" s="876"/>
      <c r="FSR92" s="876"/>
      <c r="FSS92" s="876"/>
      <c r="FST92" s="876"/>
      <c r="FSU92" s="876"/>
      <c r="FSV92" s="876"/>
      <c r="FSW92" s="876"/>
      <c r="FSX92" s="876"/>
      <c r="FSY92" s="876"/>
      <c r="FSZ92" s="876"/>
      <c r="FTA92" s="876"/>
      <c r="FTB92" s="876"/>
      <c r="FTC92" s="876"/>
      <c r="FTD92" s="876"/>
      <c r="FTE92" s="876"/>
      <c r="FTF92" s="876"/>
      <c r="FTG92" s="876"/>
      <c r="FTH92" s="876"/>
      <c r="FTI92" s="876"/>
      <c r="FTJ92" s="876"/>
      <c r="FTK92" s="876"/>
      <c r="FTL92" s="876"/>
      <c r="FTM92" s="876"/>
      <c r="FTN92" s="876"/>
      <c r="FTO92" s="876"/>
      <c r="FTP92" s="876"/>
      <c r="FTQ92" s="876"/>
      <c r="FTR92" s="876"/>
      <c r="FTS92" s="876"/>
      <c r="FTT92" s="876"/>
      <c r="FTU92" s="876"/>
      <c r="FTV92" s="876"/>
      <c r="FTW92" s="876"/>
      <c r="FTX92" s="876"/>
      <c r="FTY92" s="876"/>
      <c r="FTZ92" s="876"/>
      <c r="FUA92" s="876"/>
      <c r="FUB92" s="876"/>
      <c r="FUC92" s="876"/>
      <c r="FUD92" s="876"/>
      <c r="FUE92" s="876"/>
      <c r="FUF92" s="876"/>
      <c r="FUG92" s="876"/>
      <c r="FUH92" s="876"/>
      <c r="FUI92" s="876"/>
      <c r="FUJ92" s="876"/>
      <c r="FUK92" s="876"/>
      <c r="FUL92" s="876"/>
      <c r="FUM92" s="876"/>
      <c r="FUN92" s="876"/>
      <c r="FUO92" s="876"/>
      <c r="FUP92" s="876"/>
      <c r="FUQ92" s="876"/>
      <c r="FUR92" s="876"/>
      <c r="FUS92" s="876"/>
      <c r="FUT92" s="876"/>
      <c r="FUU92" s="876"/>
      <c r="FUV92" s="876"/>
      <c r="FUW92" s="876"/>
      <c r="FUX92" s="876"/>
      <c r="FUY92" s="876"/>
      <c r="FUZ92" s="876"/>
      <c r="FVA92" s="876"/>
      <c r="FVB92" s="876"/>
      <c r="FVC92" s="876"/>
      <c r="FVD92" s="876"/>
      <c r="FVE92" s="876"/>
      <c r="FVF92" s="876"/>
      <c r="FVG92" s="876"/>
      <c r="FVH92" s="876"/>
      <c r="FVI92" s="876"/>
      <c r="FVJ92" s="876"/>
      <c r="FVK92" s="876"/>
      <c r="FVL92" s="876"/>
      <c r="FVM92" s="876"/>
      <c r="FVN92" s="876"/>
      <c r="FVO92" s="876"/>
      <c r="FVP92" s="876"/>
      <c r="FVQ92" s="876"/>
      <c r="FVR92" s="876"/>
      <c r="FVS92" s="876"/>
      <c r="FVT92" s="876"/>
      <c r="FVU92" s="876"/>
      <c r="FVV92" s="876"/>
      <c r="FVW92" s="876"/>
      <c r="FVX92" s="876"/>
      <c r="FVY92" s="876"/>
      <c r="FVZ92" s="876"/>
      <c r="FWA92" s="876"/>
      <c r="FWB92" s="876"/>
      <c r="FWC92" s="876"/>
      <c r="FWD92" s="876"/>
      <c r="FWE92" s="876"/>
      <c r="FWF92" s="876"/>
      <c r="FWG92" s="876"/>
      <c r="FWH92" s="876"/>
      <c r="FWI92" s="876"/>
      <c r="FWJ92" s="876"/>
      <c r="FWK92" s="876"/>
      <c r="FWL92" s="876"/>
      <c r="FWM92" s="876"/>
      <c r="FWN92" s="876"/>
      <c r="FWO92" s="876"/>
      <c r="FWP92" s="876"/>
      <c r="FWQ92" s="876"/>
      <c r="FWR92" s="876"/>
      <c r="FWS92" s="876"/>
      <c r="FWT92" s="876"/>
      <c r="FWU92" s="876"/>
      <c r="FWV92" s="876"/>
      <c r="FWW92" s="876"/>
      <c r="FWX92" s="876"/>
      <c r="FWY92" s="876"/>
      <c r="FWZ92" s="876"/>
      <c r="FXA92" s="876"/>
      <c r="FXB92" s="876"/>
      <c r="FXC92" s="876"/>
      <c r="FXD92" s="876"/>
      <c r="FXE92" s="876"/>
      <c r="FXF92" s="876"/>
      <c r="FXG92" s="876"/>
      <c r="FXH92" s="876"/>
      <c r="FXI92" s="876"/>
      <c r="FXJ92" s="876"/>
      <c r="FXK92" s="876"/>
      <c r="FXL92" s="876"/>
      <c r="FXM92" s="876"/>
      <c r="FXN92" s="876"/>
      <c r="FXO92" s="876"/>
      <c r="FXP92" s="876"/>
      <c r="FXQ92" s="876"/>
      <c r="FXR92" s="876"/>
      <c r="FXS92" s="876"/>
      <c r="FXT92" s="876"/>
      <c r="FXU92" s="876"/>
      <c r="FXV92" s="876"/>
      <c r="FXW92" s="876"/>
      <c r="FXX92" s="876"/>
      <c r="FXY92" s="876"/>
      <c r="FXZ92" s="876"/>
      <c r="FYA92" s="876"/>
      <c r="FYB92" s="876"/>
      <c r="FYC92" s="876"/>
      <c r="FYD92" s="876"/>
      <c r="FYE92" s="876"/>
      <c r="FYF92" s="876"/>
      <c r="FYG92" s="876"/>
      <c r="FYH92" s="876"/>
      <c r="FYI92" s="876"/>
      <c r="FYJ92" s="876"/>
      <c r="FYK92" s="876"/>
      <c r="FYL92" s="876"/>
      <c r="FYM92" s="876"/>
      <c r="FYN92" s="876"/>
      <c r="FYO92" s="876"/>
      <c r="FYP92" s="876"/>
      <c r="FYQ92" s="876"/>
      <c r="FYR92" s="876"/>
      <c r="FYS92" s="876"/>
      <c r="FYT92" s="876"/>
      <c r="FYU92" s="876"/>
      <c r="FYV92" s="876"/>
      <c r="FYW92" s="876"/>
      <c r="FYX92" s="876"/>
      <c r="FYY92" s="876"/>
      <c r="FYZ92" s="876"/>
      <c r="FZA92" s="876"/>
      <c r="FZB92" s="876"/>
      <c r="FZC92" s="876"/>
      <c r="FZD92" s="876"/>
      <c r="FZE92" s="876"/>
      <c r="FZF92" s="876"/>
      <c r="FZG92" s="876"/>
      <c r="FZH92" s="876"/>
      <c r="FZI92" s="876"/>
      <c r="FZJ92" s="876"/>
      <c r="FZK92" s="876"/>
      <c r="FZL92" s="876"/>
      <c r="FZM92" s="876"/>
      <c r="FZN92" s="876"/>
      <c r="FZO92" s="876"/>
      <c r="FZP92" s="876"/>
      <c r="FZQ92" s="876"/>
      <c r="FZR92" s="876"/>
      <c r="FZS92" s="876"/>
      <c r="FZT92" s="876"/>
      <c r="FZU92" s="876"/>
      <c r="FZV92" s="876"/>
      <c r="FZW92" s="876"/>
      <c r="FZX92" s="876"/>
      <c r="FZY92" s="876"/>
      <c r="FZZ92" s="876"/>
      <c r="GAA92" s="876"/>
      <c r="GAB92" s="876"/>
      <c r="GAC92" s="876"/>
      <c r="GAD92" s="876"/>
      <c r="GAE92" s="876"/>
      <c r="GAF92" s="876"/>
      <c r="GAG92" s="876"/>
      <c r="GAH92" s="876"/>
      <c r="GAI92" s="876"/>
      <c r="GAJ92" s="876"/>
      <c r="GAK92" s="876"/>
      <c r="GAL92" s="876"/>
      <c r="GAM92" s="876"/>
      <c r="GAN92" s="876"/>
      <c r="GAO92" s="876"/>
      <c r="GAP92" s="876"/>
      <c r="GAQ92" s="876"/>
      <c r="GAR92" s="876"/>
      <c r="GAS92" s="876"/>
      <c r="GAT92" s="876"/>
      <c r="GAU92" s="876"/>
      <c r="GAV92" s="876"/>
      <c r="GAW92" s="876"/>
      <c r="GAX92" s="876"/>
      <c r="GAY92" s="876"/>
      <c r="GAZ92" s="876"/>
      <c r="GBA92" s="876"/>
      <c r="GBB92" s="876"/>
      <c r="GBC92" s="876"/>
      <c r="GBD92" s="876"/>
      <c r="GBE92" s="876"/>
      <c r="GBF92" s="876"/>
      <c r="GBG92" s="876"/>
      <c r="GBH92" s="876"/>
      <c r="GBI92" s="876"/>
      <c r="GBJ92" s="876"/>
      <c r="GBK92" s="876"/>
      <c r="GBL92" s="876"/>
      <c r="GBM92" s="876"/>
      <c r="GBN92" s="876"/>
      <c r="GBO92" s="876"/>
      <c r="GBP92" s="876"/>
      <c r="GBQ92" s="876"/>
      <c r="GBR92" s="876"/>
      <c r="GBS92" s="876"/>
      <c r="GBT92" s="876"/>
      <c r="GBU92" s="876"/>
      <c r="GBV92" s="876"/>
      <c r="GBW92" s="876"/>
      <c r="GBX92" s="876"/>
      <c r="GBY92" s="876"/>
      <c r="GBZ92" s="876"/>
      <c r="GCA92" s="876"/>
      <c r="GCB92" s="876"/>
      <c r="GCC92" s="876"/>
      <c r="GCD92" s="876"/>
      <c r="GCE92" s="876"/>
      <c r="GCF92" s="876"/>
      <c r="GCG92" s="876"/>
      <c r="GCH92" s="876"/>
      <c r="GCI92" s="876"/>
      <c r="GCJ92" s="876"/>
      <c r="GCK92" s="876"/>
      <c r="GCL92" s="876"/>
      <c r="GCM92" s="876"/>
      <c r="GCN92" s="876"/>
      <c r="GCO92" s="876"/>
      <c r="GCP92" s="876"/>
      <c r="GCQ92" s="876"/>
      <c r="GCR92" s="876"/>
      <c r="GCS92" s="876"/>
      <c r="GCT92" s="876"/>
      <c r="GCU92" s="876"/>
      <c r="GCV92" s="876"/>
      <c r="GCW92" s="876"/>
      <c r="GCX92" s="876"/>
      <c r="GCY92" s="876"/>
      <c r="GCZ92" s="876"/>
      <c r="GDA92" s="876"/>
      <c r="GDB92" s="876"/>
      <c r="GDC92" s="876"/>
      <c r="GDD92" s="876"/>
      <c r="GDE92" s="876"/>
      <c r="GDF92" s="876"/>
      <c r="GDG92" s="876"/>
      <c r="GDH92" s="876"/>
      <c r="GDI92" s="876"/>
      <c r="GDJ92" s="876"/>
      <c r="GDK92" s="876"/>
      <c r="GDL92" s="876"/>
      <c r="GDM92" s="876"/>
      <c r="GDN92" s="876"/>
      <c r="GDO92" s="876"/>
      <c r="GDP92" s="876"/>
      <c r="GDQ92" s="876"/>
      <c r="GDR92" s="876"/>
      <c r="GDS92" s="876"/>
      <c r="GDT92" s="876"/>
      <c r="GDU92" s="876"/>
      <c r="GDV92" s="876"/>
      <c r="GDW92" s="876"/>
      <c r="GDX92" s="876"/>
      <c r="GDY92" s="876"/>
      <c r="GDZ92" s="876"/>
      <c r="GEA92" s="876"/>
      <c r="GEB92" s="876"/>
      <c r="GEC92" s="876"/>
      <c r="GED92" s="876"/>
      <c r="GEE92" s="876"/>
      <c r="GEF92" s="876"/>
      <c r="GEG92" s="876"/>
      <c r="GEH92" s="876"/>
      <c r="GEI92" s="876"/>
      <c r="GEJ92" s="876"/>
      <c r="GEK92" s="876"/>
      <c r="GEL92" s="876"/>
      <c r="GEM92" s="876"/>
      <c r="GEN92" s="876"/>
      <c r="GEO92" s="876"/>
      <c r="GEP92" s="876"/>
      <c r="GEQ92" s="876"/>
      <c r="GER92" s="876"/>
      <c r="GES92" s="876"/>
      <c r="GET92" s="876"/>
      <c r="GEU92" s="876"/>
      <c r="GEV92" s="876"/>
      <c r="GEW92" s="876"/>
      <c r="GEX92" s="876"/>
      <c r="GEY92" s="876"/>
      <c r="GEZ92" s="876"/>
      <c r="GFA92" s="876"/>
      <c r="GFB92" s="876"/>
      <c r="GFC92" s="876"/>
      <c r="GFD92" s="876"/>
      <c r="GFE92" s="876"/>
      <c r="GFF92" s="876"/>
      <c r="GFG92" s="876"/>
      <c r="GFH92" s="876"/>
      <c r="GFI92" s="876"/>
      <c r="GFJ92" s="876"/>
      <c r="GFK92" s="876"/>
      <c r="GFL92" s="876"/>
      <c r="GFM92" s="876"/>
      <c r="GFN92" s="876"/>
      <c r="GFO92" s="876"/>
      <c r="GFP92" s="876"/>
      <c r="GFQ92" s="876"/>
      <c r="GFR92" s="876"/>
      <c r="GFS92" s="876"/>
      <c r="GFT92" s="876"/>
      <c r="GFU92" s="876"/>
      <c r="GFV92" s="876"/>
      <c r="GFW92" s="876"/>
      <c r="GFX92" s="876"/>
      <c r="GFY92" s="876"/>
      <c r="GFZ92" s="876"/>
      <c r="GGA92" s="876"/>
      <c r="GGB92" s="876"/>
      <c r="GGC92" s="876"/>
      <c r="GGD92" s="876"/>
      <c r="GGE92" s="876"/>
      <c r="GGF92" s="876"/>
      <c r="GGG92" s="876"/>
      <c r="GGH92" s="876"/>
      <c r="GGI92" s="876"/>
      <c r="GGJ92" s="876"/>
      <c r="GGK92" s="876"/>
      <c r="GGL92" s="876"/>
      <c r="GGM92" s="876"/>
      <c r="GGN92" s="876"/>
      <c r="GGO92" s="876"/>
      <c r="GGP92" s="876"/>
      <c r="GGQ92" s="876"/>
      <c r="GGR92" s="876"/>
      <c r="GGS92" s="876"/>
      <c r="GGT92" s="876"/>
      <c r="GGU92" s="876"/>
      <c r="GGV92" s="876"/>
      <c r="GGW92" s="876"/>
      <c r="GGX92" s="876"/>
      <c r="GGY92" s="876"/>
      <c r="GGZ92" s="876"/>
      <c r="GHA92" s="876"/>
      <c r="GHB92" s="876"/>
      <c r="GHC92" s="876"/>
      <c r="GHD92" s="876"/>
      <c r="GHE92" s="876"/>
      <c r="GHF92" s="876"/>
      <c r="GHG92" s="876"/>
      <c r="GHH92" s="876"/>
      <c r="GHI92" s="876"/>
      <c r="GHJ92" s="876"/>
      <c r="GHK92" s="876"/>
      <c r="GHL92" s="876"/>
      <c r="GHM92" s="876"/>
      <c r="GHN92" s="876"/>
      <c r="GHO92" s="876"/>
      <c r="GHP92" s="876"/>
      <c r="GHQ92" s="876"/>
      <c r="GHR92" s="876"/>
      <c r="GHS92" s="876"/>
      <c r="GHT92" s="876"/>
      <c r="GHU92" s="876"/>
      <c r="GHV92" s="876"/>
      <c r="GHW92" s="876"/>
      <c r="GHX92" s="876"/>
      <c r="GHY92" s="876"/>
      <c r="GHZ92" s="876"/>
      <c r="GIA92" s="876"/>
      <c r="GIB92" s="876"/>
      <c r="GIC92" s="876"/>
      <c r="GID92" s="876"/>
      <c r="GIE92" s="876"/>
      <c r="GIF92" s="876"/>
      <c r="GIG92" s="876"/>
      <c r="GIH92" s="876"/>
      <c r="GII92" s="876"/>
      <c r="GIJ92" s="876"/>
      <c r="GIK92" s="876"/>
      <c r="GIL92" s="876"/>
      <c r="GIM92" s="876"/>
      <c r="GIN92" s="876"/>
      <c r="GIO92" s="876"/>
      <c r="GIP92" s="876"/>
      <c r="GIQ92" s="876"/>
      <c r="GIR92" s="876"/>
      <c r="GIS92" s="876"/>
      <c r="GIT92" s="876"/>
      <c r="GIU92" s="876"/>
      <c r="GIV92" s="876"/>
      <c r="GIW92" s="876"/>
      <c r="GIX92" s="876"/>
      <c r="GIY92" s="876"/>
      <c r="GIZ92" s="876"/>
      <c r="GJA92" s="876"/>
      <c r="GJB92" s="876"/>
      <c r="GJC92" s="876"/>
      <c r="GJD92" s="876"/>
      <c r="GJE92" s="876"/>
      <c r="GJF92" s="876"/>
      <c r="GJG92" s="876"/>
      <c r="GJH92" s="876"/>
      <c r="GJI92" s="876"/>
      <c r="GJJ92" s="876"/>
      <c r="GJK92" s="876"/>
      <c r="GJL92" s="876"/>
      <c r="GJM92" s="876"/>
      <c r="GJN92" s="876"/>
      <c r="GJO92" s="876"/>
      <c r="GJP92" s="876"/>
      <c r="GJQ92" s="876"/>
      <c r="GJR92" s="876"/>
      <c r="GJS92" s="876"/>
      <c r="GJT92" s="876"/>
      <c r="GJU92" s="876"/>
      <c r="GJV92" s="876"/>
      <c r="GJW92" s="876"/>
      <c r="GJX92" s="876"/>
      <c r="GJY92" s="876"/>
      <c r="GJZ92" s="876"/>
      <c r="GKA92" s="876"/>
      <c r="GKB92" s="876"/>
      <c r="GKC92" s="876"/>
      <c r="GKD92" s="876"/>
      <c r="GKE92" s="876"/>
      <c r="GKF92" s="876"/>
      <c r="GKG92" s="876"/>
      <c r="GKH92" s="876"/>
      <c r="GKI92" s="876"/>
      <c r="GKJ92" s="876"/>
      <c r="GKK92" s="876"/>
      <c r="GKL92" s="876"/>
      <c r="GKM92" s="876"/>
      <c r="GKN92" s="876"/>
      <c r="GKO92" s="876"/>
      <c r="GKP92" s="876"/>
      <c r="GKQ92" s="876"/>
      <c r="GKR92" s="876"/>
      <c r="GKS92" s="876"/>
      <c r="GKT92" s="876"/>
      <c r="GKU92" s="876"/>
      <c r="GKV92" s="876"/>
      <c r="GKW92" s="876"/>
      <c r="GKX92" s="876"/>
      <c r="GKY92" s="876"/>
      <c r="GKZ92" s="876"/>
      <c r="GLA92" s="876"/>
      <c r="GLB92" s="876"/>
      <c r="GLC92" s="876"/>
      <c r="GLD92" s="876"/>
      <c r="GLE92" s="876"/>
      <c r="GLF92" s="876"/>
      <c r="GLG92" s="876"/>
      <c r="GLH92" s="876"/>
      <c r="GLI92" s="876"/>
      <c r="GLJ92" s="876"/>
      <c r="GLK92" s="876"/>
      <c r="GLL92" s="876"/>
      <c r="GLM92" s="876"/>
      <c r="GLN92" s="876"/>
      <c r="GLO92" s="876"/>
      <c r="GLP92" s="876"/>
      <c r="GLQ92" s="876"/>
      <c r="GLR92" s="876"/>
      <c r="GLS92" s="876"/>
      <c r="GLT92" s="876"/>
      <c r="GLU92" s="876"/>
      <c r="GLV92" s="876"/>
      <c r="GLW92" s="876"/>
      <c r="GLX92" s="876"/>
      <c r="GLY92" s="876"/>
      <c r="GLZ92" s="876"/>
      <c r="GMA92" s="876"/>
      <c r="GMB92" s="876"/>
      <c r="GMC92" s="876"/>
      <c r="GMD92" s="876"/>
      <c r="GME92" s="876"/>
      <c r="GMF92" s="876"/>
      <c r="GMG92" s="876"/>
      <c r="GMH92" s="876"/>
      <c r="GMI92" s="876"/>
      <c r="GMJ92" s="876"/>
      <c r="GMK92" s="876"/>
      <c r="GML92" s="876"/>
      <c r="GMM92" s="876"/>
      <c r="GMN92" s="876"/>
      <c r="GMO92" s="876"/>
      <c r="GMP92" s="876"/>
      <c r="GMQ92" s="876"/>
      <c r="GMR92" s="876"/>
      <c r="GMS92" s="876"/>
      <c r="GMT92" s="876"/>
      <c r="GMU92" s="876"/>
      <c r="GMV92" s="876"/>
      <c r="GMW92" s="876"/>
      <c r="GMX92" s="876"/>
      <c r="GMY92" s="876"/>
      <c r="GMZ92" s="876"/>
      <c r="GNA92" s="876"/>
      <c r="GNB92" s="876"/>
      <c r="GNC92" s="876"/>
      <c r="GND92" s="876"/>
      <c r="GNE92" s="876"/>
      <c r="GNF92" s="876"/>
      <c r="GNG92" s="876"/>
      <c r="GNH92" s="876"/>
      <c r="GNI92" s="876"/>
      <c r="GNJ92" s="876"/>
      <c r="GNK92" s="876"/>
      <c r="GNL92" s="876"/>
      <c r="GNM92" s="876"/>
      <c r="GNN92" s="876"/>
      <c r="GNO92" s="876"/>
      <c r="GNP92" s="876"/>
      <c r="GNQ92" s="876"/>
      <c r="GNR92" s="876"/>
      <c r="GNS92" s="876"/>
      <c r="GNT92" s="876"/>
      <c r="GNU92" s="876"/>
      <c r="GNV92" s="876"/>
      <c r="GNW92" s="876"/>
      <c r="GNX92" s="876"/>
      <c r="GNY92" s="876"/>
      <c r="GNZ92" s="876"/>
      <c r="GOA92" s="876"/>
      <c r="GOB92" s="876"/>
      <c r="GOC92" s="876"/>
      <c r="GOD92" s="876"/>
      <c r="GOE92" s="876"/>
      <c r="GOF92" s="876"/>
      <c r="GOG92" s="876"/>
      <c r="GOH92" s="876"/>
      <c r="GOI92" s="876"/>
      <c r="GOJ92" s="876"/>
      <c r="GOK92" s="876"/>
      <c r="GOL92" s="876"/>
      <c r="GOM92" s="876"/>
      <c r="GON92" s="876"/>
      <c r="GOO92" s="876"/>
      <c r="GOP92" s="876"/>
      <c r="GOQ92" s="876"/>
      <c r="GOR92" s="876"/>
      <c r="GOS92" s="876"/>
      <c r="GOT92" s="876"/>
      <c r="GOU92" s="876"/>
      <c r="GOV92" s="876"/>
      <c r="GOW92" s="876"/>
      <c r="GOX92" s="876"/>
      <c r="GOY92" s="876"/>
      <c r="GOZ92" s="876"/>
      <c r="GPA92" s="876"/>
      <c r="GPB92" s="876"/>
      <c r="GPC92" s="876"/>
      <c r="GPD92" s="876"/>
      <c r="GPE92" s="876"/>
      <c r="GPF92" s="876"/>
      <c r="GPG92" s="876"/>
      <c r="GPH92" s="876"/>
      <c r="GPI92" s="876"/>
      <c r="GPJ92" s="876"/>
      <c r="GPK92" s="876"/>
      <c r="GPL92" s="876"/>
      <c r="GPM92" s="876"/>
      <c r="GPN92" s="876"/>
      <c r="GPO92" s="876"/>
      <c r="GPP92" s="876"/>
      <c r="GPQ92" s="876"/>
      <c r="GPR92" s="876"/>
      <c r="GPS92" s="876"/>
      <c r="GPT92" s="876"/>
      <c r="GPU92" s="876"/>
      <c r="GPV92" s="876"/>
      <c r="GPW92" s="876"/>
      <c r="GPX92" s="876"/>
      <c r="GPY92" s="876"/>
      <c r="GPZ92" s="876"/>
      <c r="GQA92" s="876"/>
      <c r="GQB92" s="876"/>
      <c r="GQC92" s="876"/>
      <c r="GQD92" s="876"/>
      <c r="GQE92" s="876"/>
      <c r="GQF92" s="876"/>
      <c r="GQG92" s="876"/>
      <c r="GQH92" s="876"/>
      <c r="GQI92" s="876"/>
      <c r="GQJ92" s="876"/>
      <c r="GQK92" s="876"/>
      <c r="GQL92" s="876"/>
      <c r="GQM92" s="876"/>
      <c r="GQN92" s="876"/>
      <c r="GQO92" s="876"/>
      <c r="GQP92" s="876"/>
      <c r="GQQ92" s="876"/>
      <c r="GQR92" s="876"/>
      <c r="GQS92" s="876"/>
      <c r="GQT92" s="876"/>
      <c r="GQU92" s="876"/>
      <c r="GQV92" s="876"/>
      <c r="GQW92" s="876"/>
      <c r="GQX92" s="876"/>
      <c r="GQY92" s="876"/>
      <c r="GQZ92" s="876"/>
      <c r="GRA92" s="876"/>
      <c r="GRB92" s="876"/>
      <c r="GRC92" s="876"/>
      <c r="GRD92" s="876"/>
      <c r="GRE92" s="876"/>
      <c r="GRF92" s="876"/>
      <c r="GRG92" s="876"/>
      <c r="GRH92" s="876"/>
      <c r="GRI92" s="876"/>
      <c r="GRJ92" s="876"/>
      <c r="GRK92" s="876"/>
      <c r="GRL92" s="876"/>
      <c r="GRM92" s="876"/>
      <c r="GRN92" s="876"/>
      <c r="GRO92" s="876"/>
      <c r="GRP92" s="876"/>
      <c r="GRQ92" s="876"/>
      <c r="GRR92" s="876"/>
      <c r="GRS92" s="876"/>
      <c r="GRT92" s="876"/>
      <c r="GRU92" s="876"/>
      <c r="GRV92" s="876"/>
      <c r="GRW92" s="876"/>
      <c r="GRX92" s="876"/>
      <c r="GRY92" s="876"/>
      <c r="GRZ92" s="876"/>
      <c r="GSA92" s="876"/>
      <c r="GSB92" s="876"/>
      <c r="GSC92" s="876"/>
      <c r="GSD92" s="876"/>
      <c r="GSE92" s="876"/>
      <c r="GSF92" s="876"/>
      <c r="GSG92" s="876"/>
      <c r="GSH92" s="876"/>
      <c r="GSI92" s="876"/>
      <c r="GSJ92" s="876"/>
      <c r="GSK92" s="876"/>
      <c r="GSL92" s="876"/>
      <c r="GSM92" s="876"/>
      <c r="GSN92" s="876"/>
      <c r="GSO92" s="876"/>
      <c r="GSP92" s="876"/>
      <c r="GSQ92" s="876"/>
      <c r="GSR92" s="876"/>
      <c r="GSS92" s="876"/>
      <c r="GST92" s="876"/>
      <c r="GSU92" s="876"/>
      <c r="GSV92" s="876"/>
      <c r="GSW92" s="876"/>
      <c r="GSX92" s="876"/>
      <c r="GSY92" s="876"/>
      <c r="GSZ92" s="876"/>
      <c r="GTA92" s="876"/>
      <c r="GTB92" s="876"/>
      <c r="GTC92" s="876"/>
      <c r="GTD92" s="876"/>
      <c r="GTE92" s="876"/>
      <c r="GTF92" s="876"/>
      <c r="GTG92" s="876"/>
      <c r="GTH92" s="876"/>
      <c r="GTI92" s="876"/>
      <c r="GTJ92" s="876"/>
      <c r="GTK92" s="876"/>
      <c r="GTL92" s="876"/>
      <c r="GTM92" s="876"/>
      <c r="GTN92" s="876"/>
      <c r="GTO92" s="876"/>
      <c r="GTP92" s="876"/>
      <c r="GTQ92" s="876"/>
      <c r="GTR92" s="876"/>
      <c r="GTS92" s="876"/>
      <c r="GTT92" s="876"/>
      <c r="GTU92" s="876"/>
      <c r="GTV92" s="876"/>
      <c r="GTW92" s="876"/>
      <c r="GTX92" s="876"/>
      <c r="GTY92" s="876"/>
      <c r="GTZ92" s="876"/>
      <c r="GUA92" s="876"/>
      <c r="GUB92" s="876"/>
      <c r="GUC92" s="876"/>
      <c r="GUD92" s="876"/>
      <c r="GUE92" s="876"/>
      <c r="GUF92" s="876"/>
      <c r="GUG92" s="876"/>
      <c r="GUH92" s="876"/>
      <c r="GUI92" s="876"/>
      <c r="GUJ92" s="876"/>
      <c r="GUK92" s="876"/>
      <c r="GUL92" s="876"/>
      <c r="GUM92" s="876"/>
      <c r="GUN92" s="876"/>
      <c r="GUO92" s="876"/>
      <c r="GUP92" s="876"/>
      <c r="GUQ92" s="876"/>
      <c r="GUR92" s="876"/>
      <c r="GUS92" s="876"/>
      <c r="GUT92" s="876"/>
      <c r="GUU92" s="876"/>
      <c r="GUV92" s="876"/>
      <c r="GUW92" s="876"/>
      <c r="GUX92" s="876"/>
      <c r="GUY92" s="876"/>
      <c r="GUZ92" s="876"/>
      <c r="GVA92" s="876"/>
      <c r="GVB92" s="876"/>
      <c r="GVC92" s="876"/>
      <c r="GVD92" s="876"/>
      <c r="GVE92" s="876"/>
      <c r="GVF92" s="876"/>
      <c r="GVG92" s="876"/>
      <c r="GVH92" s="876"/>
      <c r="GVI92" s="876"/>
      <c r="GVJ92" s="876"/>
      <c r="GVK92" s="876"/>
      <c r="GVL92" s="876"/>
      <c r="GVM92" s="876"/>
      <c r="GVN92" s="876"/>
      <c r="GVO92" s="876"/>
      <c r="GVP92" s="876"/>
      <c r="GVQ92" s="876"/>
      <c r="GVR92" s="876"/>
      <c r="GVS92" s="876"/>
      <c r="GVT92" s="876"/>
      <c r="GVU92" s="876"/>
      <c r="GVV92" s="876"/>
      <c r="GVW92" s="876"/>
      <c r="GVX92" s="876"/>
      <c r="GVY92" s="876"/>
      <c r="GVZ92" s="876"/>
      <c r="GWA92" s="876"/>
      <c r="GWB92" s="876"/>
      <c r="GWC92" s="876"/>
      <c r="GWD92" s="876"/>
      <c r="GWE92" s="876"/>
      <c r="GWF92" s="876"/>
      <c r="GWG92" s="876"/>
      <c r="GWH92" s="876"/>
      <c r="GWI92" s="876"/>
      <c r="GWJ92" s="876"/>
      <c r="GWK92" s="876"/>
      <c r="GWL92" s="876"/>
      <c r="GWM92" s="876"/>
      <c r="GWN92" s="876"/>
      <c r="GWO92" s="876"/>
      <c r="GWP92" s="876"/>
      <c r="GWQ92" s="876"/>
      <c r="GWR92" s="876"/>
      <c r="GWS92" s="876"/>
      <c r="GWT92" s="876"/>
      <c r="GWU92" s="876"/>
      <c r="GWV92" s="876"/>
      <c r="GWW92" s="876"/>
      <c r="GWX92" s="876"/>
      <c r="GWY92" s="876"/>
      <c r="GWZ92" s="876"/>
      <c r="GXA92" s="876"/>
      <c r="GXB92" s="876"/>
      <c r="GXC92" s="876"/>
      <c r="GXD92" s="876"/>
      <c r="GXE92" s="876"/>
      <c r="GXF92" s="876"/>
      <c r="GXG92" s="876"/>
      <c r="GXH92" s="876"/>
      <c r="GXI92" s="876"/>
      <c r="GXJ92" s="876"/>
      <c r="GXK92" s="876"/>
      <c r="GXL92" s="876"/>
      <c r="GXM92" s="876"/>
      <c r="GXN92" s="876"/>
      <c r="GXO92" s="876"/>
      <c r="GXP92" s="876"/>
      <c r="GXQ92" s="876"/>
      <c r="GXR92" s="876"/>
      <c r="GXS92" s="876"/>
      <c r="GXT92" s="876"/>
      <c r="GXU92" s="876"/>
      <c r="GXV92" s="876"/>
      <c r="GXW92" s="876"/>
      <c r="GXX92" s="876"/>
      <c r="GXY92" s="876"/>
      <c r="GXZ92" s="876"/>
      <c r="GYA92" s="876"/>
      <c r="GYB92" s="876"/>
      <c r="GYC92" s="876"/>
      <c r="GYD92" s="876"/>
      <c r="GYE92" s="876"/>
      <c r="GYF92" s="876"/>
      <c r="GYG92" s="876"/>
      <c r="GYH92" s="876"/>
      <c r="GYI92" s="876"/>
      <c r="GYJ92" s="876"/>
      <c r="GYK92" s="876"/>
      <c r="GYL92" s="876"/>
      <c r="GYM92" s="876"/>
      <c r="GYN92" s="876"/>
      <c r="GYO92" s="876"/>
      <c r="GYP92" s="876"/>
      <c r="GYQ92" s="876"/>
      <c r="GYR92" s="876"/>
      <c r="GYS92" s="876"/>
      <c r="GYT92" s="876"/>
      <c r="GYU92" s="876"/>
      <c r="GYV92" s="876"/>
      <c r="GYW92" s="876"/>
      <c r="GYX92" s="876"/>
      <c r="GYY92" s="876"/>
      <c r="GYZ92" s="876"/>
      <c r="GZA92" s="876"/>
      <c r="GZB92" s="876"/>
      <c r="GZC92" s="876"/>
      <c r="GZD92" s="876"/>
      <c r="GZE92" s="876"/>
      <c r="GZF92" s="876"/>
      <c r="GZG92" s="876"/>
      <c r="GZH92" s="876"/>
      <c r="GZI92" s="876"/>
      <c r="GZJ92" s="876"/>
      <c r="GZK92" s="876"/>
      <c r="GZL92" s="876"/>
      <c r="GZM92" s="876"/>
      <c r="GZN92" s="876"/>
      <c r="GZO92" s="876"/>
      <c r="GZP92" s="876"/>
      <c r="GZQ92" s="876"/>
      <c r="GZR92" s="876"/>
      <c r="GZS92" s="876"/>
      <c r="GZT92" s="876"/>
      <c r="GZU92" s="876"/>
      <c r="GZV92" s="876"/>
      <c r="GZW92" s="876"/>
      <c r="GZX92" s="876"/>
      <c r="GZY92" s="876"/>
      <c r="GZZ92" s="876"/>
      <c r="HAA92" s="876"/>
      <c r="HAB92" s="876"/>
      <c r="HAC92" s="876"/>
      <c r="HAD92" s="876"/>
      <c r="HAE92" s="876"/>
      <c r="HAF92" s="876"/>
      <c r="HAG92" s="876"/>
      <c r="HAH92" s="876"/>
      <c r="HAI92" s="876"/>
      <c r="HAJ92" s="876"/>
      <c r="HAK92" s="876"/>
      <c r="HAL92" s="876"/>
      <c r="HAM92" s="876"/>
      <c r="HAN92" s="876"/>
      <c r="HAO92" s="876"/>
      <c r="HAP92" s="876"/>
      <c r="HAQ92" s="876"/>
      <c r="HAR92" s="876"/>
      <c r="HAS92" s="876"/>
      <c r="HAT92" s="876"/>
      <c r="HAU92" s="876"/>
      <c r="HAV92" s="876"/>
      <c r="HAW92" s="876"/>
      <c r="HAX92" s="876"/>
      <c r="HAY92" s="876"/>
      <c r="HAZ92" s="876"/>
      <c r="HBA92" s="876"/>
      <c r="HBB92" s="876"/>
      <c r="HBC92" s="876"/>
      <c r="HBD92" s="876"/>
      <c r="HBE92" s="876"/>
      <c r="HBF92" s="876"/>
      <c r="HBG92" s="876"/>
      <c r="HBH92" s="876"/>
      <c r="HBI92" s="876"/>
      <c r="HBJ92" s="876"/>
      <c r="HBK92" s="876"/>
      <c r="HBL92" s="876"/>
      <c r="HBM92" s="876"/>
      <c r="HBN92" s="876"/>
      <c r="HBO92" s="876"/>
      <c r="HBP92" s="876"/>
      <c r="HBQ92" s="876"/>
      <c r="HBR92" s="876"/>
      <c r="HBS92" s="876"/>
      <c r="HBT92" s="876"/>
      <c r="HBU92" s="876"/>
      <c r="HBV92" s="876"/>
      <c r="HBW92" s="876"/>
      <c r="HBX92" s="876"/>
      <c r="HBY92" s="876"/>
      <c r="HBZ92" s="876"/>
      <c r="HCA92" s="876"/>
      <c r="HCB92" s="876"/>
      <c r="HCC92" s="876"/>
      <c r="HCD92" s="876"/>
      <c r="HCE92" s="876"/>
      <c r="HCF92" s="876"/>
      <c r="HCG92" s="876"/>
      <c r="HCH92" s="876"/>
      <c r="HCI92" s="876"/>
      <c r="HCJ92" s="876"/>
      <c r="HCK92" s="876"/>
      <c r="HCL92" s="876"/>
      <c r="HCM92" s="876"/>
      <c r="HCN92" s="876"/>
      <c r="HCO92" s="876"/>
      <c r="HCP92" s="876"/>
      <c r="HCQ92" s="876"/>
      <c r="HCR92" s="876"/>
      <c r="HCS92" s="876"/>
      <c r="HCT92" s="876"/>
      <c r="HCU92" s="876"/>
      <c r="HCV92" s="876"/>
      <c r="HCW92" s="876"/>
      <c r="HCX92" s="876"/>
      <c r="HCY92" s="876"/>
      <c r="HCZ92" s="876"/>
      <c r="HDA92" s="876"/>
      <c r="HDB92" s="876"/>
      <c r="HDC92" s="876"/>
      <c r="HDD92" s="876"/>
      <c r="HDE92" s="876"/>
      <c r="HDF92" s="876"/>
      <c r="HDG92" s="876"/>
      <c r="HDH92" s="876"/>
      <c r="HDI92" s="876"/>
      <c r="HDJ92" s="876"/>
      <c r="HDK92" s="876"/>
      <c r="HDL92" s="876"/>
      <c r="HDM92" s="876"/>
      <c r="HDN92" s="876"/>
      <c r="HDO92" s="876"/>
      <c r="HDP92" s="876"/>
      <c r="HDQ92" s="876"/>
      <c r="HDR92" s="876"/>
      <c r="HDS92" s="876"/>
      <c r="HDT92" s="876"/>
      <c r="HDU92" s="876"/>
      <c r="HDV92" s="876"/>
      <c r="HDW92" s="876"/>
      <c r="HDX92" s="876"/>
      <c r="HDY92" s="876"/>
      <c r="HDZ92" s="876"/>
      <c r="HEA92" s="876"/>
      <c r="HEB92" s="876"/>
      <c r="HEC92" s="876"/>
      <c r="HED92" s="876"/>
      <c r="HEE92" s="876"/>
      <c r="HEF92" s="876"/>
      <c r="HEG92" s="876"/>
      <c r="HEH92" s="876"/>
      <c r="HEI92" s="876"/>
      <c r="HEJ92" s="876"/>
      <c r="HEK92" s="876"/>
      <c r="HEL92" s="876"/>
      <c r="HEM92" s="876"/>
      <c r="HEN92" s="876"/>
      <c r="HEO92" s="876"/>
      <c r="HEP92" s="876"/>
      <c r="HEQ92" s="876"/>
      <c r="HER92" s="876"/>
      <c r="HES92" s="876"/>
      <c r="HET92" s="876"/>
      <c r="HEU92" s="876"/>
      <c r="HEV92" s="876"/>
      <c r="HEW92" s="876"/>
      <c r="HEX92" s="876"/>
      <c r="HEY92" s="876"/>
      <c r="HEZ92" s="876"/>
      <c r="HFA92" s="876"/>
      <c r="HFB92" s="876"/>
      <c r="HFC92" s="876"/>
      <c r="HFD92" s="876"/>
      <c r="HFE92" s="876"/>
      <c r="HFF92" s="876"/>
      <c r="HFG92" s="876"/>
      <c r="HFH92" s="876"/>
      <c r="HFI92" s="876"/>
      <c r="HFJ92" s="876"/>
      <c r="HFK92" s="876"/>
      <c r="HFL92" s="876"/>
      <c r="HFM92" s="876"/>
      <c r="HFN92" s="876"/>
      <c r="HFO92" s="876"/>
      <c r="HFP92" s="876"/>
      <c r="HFQ92" s="876"/>
      <c r="HFR92" s="876"/>
      <c r="HFS92" s="876"/>
      <c r="HFT92" s="876"/>
      <c r="HFU92" s="876"/>
      <c r="HFV92" s="876"/>
      <c r="HFW92" s="876"/>
      <c r="HFX92" s="876"/>
      <c r="HFY92" s="876"/>
      <c r="HFZ92" s="876"/>
      <c r="HGA92" s="876"/>
      <c r="HGB92" s="876"/>
      <c r="HGC92" s="876"/>
      <c r="HGD92" s="876"/>
      <c r="HGE92" s="876"/>
      <c r="HGF92" s="876"/>
      <c r="HGG92" s="876"/>
      <c r="HGH92" s="876"/>
      <c r="HGI92" s="876"/>
      <c r="HGJ92" s="876"/>
      <c r="HGK92" s="876"/>
      <c r="HGL92" s="876"/>
      <c r="HGM92" s="876"/>
      <c r="HGN92" s="876"/>
      <c r="HGO92" s="876"/>
      <c r="HGP92" s="876"/>
      <c r="HGQ92" s="876"/>
      <c r="HGR92" s="876"/>
      <c r="HGS92" s="876"/>
      <c r="HGT92" s="876"/>
      <c r="HGU92" s="876"/>
      <c r="HGV92" s="876"/>
      <c r="HGW92" s="876"/>
      <c r="HGX92" s="876"/>
      <c r="HGY92" s="876"/>
      <c r="HGZ92" s="876"/>
      <c r="HHA92" s="876"/>
      <c r="HHB92" s="876"/>
      <c r="HHC92" s="876"/>
      <c r="HHD92" s="876"/>
      <c r="HHE92" s="876"/>
      <c r="HHF92" s="876"/>
      <c r="HHG92" s="876"/>
      <c r="HHH92" s="876"/>
      <c r="HHI92" s="876"/>
      <c r="HHJ92" s="876"/>
      <c r="HHK92" s="876"/>
      <c r="HHL92" s="876"/>
      <c r="HHM92" s="876"/>
      <c r="HHN92" s="876"/>
      <c r="HHO92" s="876"/>
      <c r="HHP92" s="876"/>
      <c r="HHQ92" s="876"/>
      <c r="HHR92" s="876"/>
      <c r="HHS92" s="876"/>
      <c r="HHT92" s="876"/>
      <c r="HHU92" s="876"/>
      <c r="HHV92" s="876"/>
      <c r="HHW92" s="876"/>
      <c r="HHX92" s="876"/>
      <c r="HHY92" s="876"/>
      <c r="HHZ92" s="876"/>
      <c r="HIA92" s="876"/>
      <c r="HIB92" s="876"/>
      <c r="HIC92" s="876"/>
      <c r="HID92" s="876"/>
      <c r="HIE92" s="876"/>
      <c r="HIF92" s="876"/>
      <c r="HIG92" s="876"/>
      <c r="HIH92" s="876"/>
      <c r="HII92" s="876"/>
      <c r="HIJ92" s="876"/>
      <c r="HIK92" s="876"/>
      <c r="HIL92" s="876"/>
      <c r="HIM92" s="876"/>
      <c r="HIN92" s="876"/>
      <c r="HIO92" s="876"/>
      <c r="HIP92" s="876"/>
      <c r="HIQ92" s="876"/>
      <c r="HIR92" s="876"/>
      <c r="HIS92" s="876"/>
      <c r="HIT92" s="876"/>
      <c r="HIU92" s="876"/>
      <c r="HIV92" s="876"/>
      <c r="HIW92" s="876"/>
      <c r="HIX92" s="876"/>
      <c r="HIY92" s="876"/>
      <c r="HIZ92" s="876"/>
      <c r="HJA92" s="876"/>
      <c r="HJB92" s="876"/>
      <c r="HJC92" s="876"/>
      <c r="HJD92" s="876"/>
      <c r="HJE92" s="876"/>
      <c r="HJF92" s="876"/>
      <c r="HJG92" s="876"/>
      <c r="HJH92" s="876"/>
      <c r="HJI92" s="876"/>
      <c r="HJJ92" s="876"/>
      <c r="HJK92" s="876"/>
      <c r="HJL92" s="876"/>
      <c r="HJM92" s="876"/>
      <c r="HJN92" s="876"/>
      <c r="HJO92" s="876"/>
      <c r="HJP92" s="876"/>
      <c r="HJQ92" s="876"/>
      <c r="HJR92" s="876"/>
      <c r="HJS92" s="876"/>
      <c r="HJT92" s="876"/>
      <c r="HJU92" s="876"/>
      <c r="HJV92" s="876"/>
      <c r="HJW92" s="876"/>
      <c r="HJX92" s="876"/>
      <c r="HJY92" s="876"/>
      <c r="HJZ92" s="876"/>
      <c r="HKA92" s="876"/>
      <c r="HKB92" s="876"/>
      <c r="HKC92" s="876"/>
      <c r="HKD92" s="876"/>
      <c r="HKE92" s="876"/>
      <c r="HKF92" s="876"/>
      <c r="HKG92" s="876"/>
      <c r="HKH92" s="876"/>
      <c r="HKI92" s="876"/>
      <c r="HKJ92" s="876"/>
      <c r="HKK92" s="876"/>
      <c r="HKL92" s="876"/>
      <c r="HKM92" s="876"/>
      <c r="HKN92" s="876"/>
      <c r="HKO92" s="876"/>
      <c r="HKP92" s="876"/>
      <c r="HKQ92" s="876"/>
      <c r="HKR92" s="876"/>
      <c r="HKS92" s="876"/>
      <c r="HKT92" s="876"/>
      <c r="HKU92" s="876"/>
      <c r="HKV92" s="876"/>
      <c r="HKW92" s="876"/>
      <c r="HKX92" s="876"/>
      <c r="HKY92" s="876"/>
      <c r="HKZ92" s="876"/>
      <c r="HLA92" s="876"/>
      <c r="HLB92" s="876"/>
      <c r="HLC92" s="876"/>
      <c r="HLD92" s="876"/>
      <c r="HLE92" s="876"/>
      <c r="HLF92" s="876"/>
      <c r="HLG92" s="876"/>
      <c r="HLH92" s="876"/>
      <c r="HLI92" s="876"/>
      <c r="HLJ92" s="876"/>
      <c r="HLK92" s="876"/>
      <c r="HLL92" s="876"/>
      <c r="HLM92" s="876"/>
      <c r="HLN92" s="876"/>
      <c r="HLO92" s="876"/>
      <c r="HLP92" s="876"/>
      <c r="HLQ92" s="876"/>
      <c r="HLR92" s="876"/>
      <c r="HLS92" s="876"/>
      <c r="HLT92" s="876"/>
      <c r="HLU92" s="876"/>
      <c r="HLV92" s="876"/>
      <c r="HLW92" s="876"/>
      <c r="HLX92" s="876"/>
      <c r="HLY92" s="876"/>
      <c r="HLZ92" s="876"/>
      <c r="HMA92" s="876"/>
      <c r="HMB92" s="876"/>
      <c r="HMC92" s="876"/>
      <c r="HMD92" s="876"/>
      <c r="HME92" s="876"/>
      <c r="HMF92" s="876"/>
      <c r="HMG92" s="876"/>
      <c r="HMH92" s="876"/>
      <c r="HMI92" s="876"/>
      <c r="HMJ92" s="876"/>
      <c r="HMK92" s="876"/>
      <c r="HML92" s="876"/>
      <c r="HMM92" s="876"/>
      <c r="HMN92" s="876"/>
      <c r="HMO92" s="876"/>
      <c r="HMP92" s="876"/>
      <c r="HMQ92" s="876"/>
      <c r="HMR92" s="876"/>
      <c r="HMS92" s="876"/>
      <c r="HMT92" s="876"/>
      <c r="HMU92" s="876"/>
      <c r="HMV92" s="876"/>
      <c r="HMW92" s="876"/>
      <c r="HMX92" s="876"/>
      <c r="HMY92" s="876"/>
      <c r="HMZ92" s="876"/>
      <c r="HNA92" s="876"/>
      <c r="HNB92" s="876"/>
      <c r="HNC92" s="876"/>
      <c r="HND92" s="876"/>
      <c r="HNE92" s="876"/>
      <c r="HNF92" s="876"/>
      <c r="HNG92" s="876"/>
      <c r="HNH92" s="876"/>
      <c r="HNI92" s="876"/>
      <c r="HNJ92" s="876"/>
      <c r="HNK92" s="876"/>
      <c r="HNL92" s="876"/>
      <c r="HNM92" s="876"/>
      <c r="HNN92" s="876"/>
      <c r="HNO92" s="876"/>
      <c r="HNP92" s="876"/>
      <c r="HNQ92" s="876"/>
      <c r="HNR92" s="876"/>
      <c r="HNS92" s="876"/>
      <c r="HNT92" s="876"/>
      <c r="HNU92" s="876"/>
      <c r="HNV92" s="876"/>
      <c r="HNW92" s="876"/>
      <c r="HNX92" s="876"/>
      <c r="HNY92" s="876"/>
      <c r="HNZ92" s="876"/>
      <c r="HOA92" s="876"/>
      <c r="HOB92" s="876"/>
      <c r="HOC92" s="876"/>
      <c r="HOD92" s="876"/>
      <c r="HOE92" s="876"/>
      <c r="HOF92" s="876"/>
      <c r="HOG92" s="876"/>
      <c r="HOH92" s="876"/>
      <c r="HOI92" s="876"/>
      <c r="HOJ92" s="876"/>
      <c r="HOK92" s="876"/>
      <c r="HOL92" s="876"/>
      <c r="HOM92" s="876"/>
      <c r="HON92" s="876"/>
      <c r="HOO92" s="876"/>
      <c r="HOP92" s="876"/>
      <c r="HOQ92" s="876"/>
      <c r="HOR92" s="876"/>
      <c r="HOS92" s="876"/>
      <c r="HOT92" s="876"/>
      <c r="HOU92" s="876"/>
      <c r="HOV92" s="876"/>
      <c r="HOW92" s="876"/>
      <c r="HOX92" s="876"/>
      <c r="HOY92" s="876"/>
      <c r="HOZ92" s="876"/>
      <c r="HPA92" s="876"/>
      <c r="HPB92" s="876"/>
      <c r="HPC92" s="876"/>
      <c r="HPD92" s="876"/>
      <c r="HPE92" s="876"/>
      <c r="HPF92" s="876"/>
      <c r="HPG92" s="876"/>
      <c r="HPH92" s="876"/>
      <c r="HPI92" s="876"/>
      <c r="HPJ92" s="876"/>
      <c r="HPK92" s="876"/>
      <c r="HPL92" s="876"/>
      <c r="HPM92" s="876"/>
      <c r="HPN92" s="876"/>
      <c r="HPO92" s="876"/>
      <c r="HPP92" s="876"/>
      <c r="HPQ92" s="876"/>
      <c r="HPR92" s="876"/>
      <c r="HPS92" s="876"/>
      <c r="HPT92" s="876"/>
      <c r="HPU92" s="876"/>
      <c r="HPV92" s="876"/>
      <c r="HPW92" s="876"/>
      <c r="HPX92" s="876"/>
      <c r="HPY92" s="876"/>
      <c r="HPZ92" s="876"/>
      <c r="HQA92" s="876"/>
      <c r="HQB92" s="876"/>
      <c r="HQC92" s="876"/>
      <c r="HQD92" s="876"/>
      <c r="HQE92" s="876"/>
      <c r="HQF92" s="876"/>
      <c r="HQG92" s="876"/>
      <c r="HQH92" s="876"/>
      <c r="HQI92" s="876"/>
      <c r="HQJ92" s="876"/>
      <c r="HQK92" s="876"/>
      <c r="HQL92" s="876"/>
      <c r="HQM92" s="876"/>
      <c r="HQN92" s="876"/>
      <c r="HQO92" s="876"/>
      <c r="HQP92" s="876"/>
      <c r="HQQ92" s="876"/>
      <c r="HQR92" s="876"/>
      <c r="HQS92" s="876"/>
      <c r="HQT92" s="876"/>
      <c r="HQU92" s="876"/>
      <c r="HQV92" s="876"/>
      <c r="HQW92" s="876"/>
      <c r="HQX92" s="876"/>
      <c r="HQY92" s="876"/>
      <c r="HQZ92" s="876"/>
      <c r="HRA92" s="876"/>
      <c r="HRB92" s="876"/>
      <c r="HRC92" s="876"/>
      <c r="HRD92" s="876"/>
      <c r="HRE92" s="876"/>
      <c r="HRF92" s="876"/>
      <c r="HRG92" s="876"/>
      <c r="HRH92" s="876"/>
      <c r="HRI92" s="876"/>
      <c r="HRJ92" s="876"/>
      <c r="HRK92" s="876"/>
      <c r="HRL92" s="876"/>
      <c r="HRM92" s="876"/>
      <c r="HRN92" s="876"/>
      <c r="HRO92" s="876"/>
      <c r="HRP92" s="876"/>
      <c r="HRQ92" s="876"/>
      <c r="HRR92" s="876"/>
      <c r="HRS92" s="876"/>
      <c r="HRT92" s="876"/>
      <c r="HRU92" s="876"/>
      <c r="HRV92" s="876"/>
      <c r="HRW92" s="876"/>
      <c r="HRX92" s="876"/>
      <c r="HRY92" s="876"/>
      <c r="HRZ92" s="876"/>
      <c r="HSA92" s="876"/>
      <c r="HSB92" s="876"/>
      <c r="HSC92" s="876"/>
      <c r="HSD92" s="876"/>
      <c r="HSE92" s="876"/>
      <c r="HSF92" s="876"/>
      <c r="HSG92" s="876"/>
      <c r="HSH92" s="876"/>
      <c r="HSI92" s="876"/>
      <c r="HSJ92" s="876"/>
      <c r="HSK92" s="876"/>
      <c r="HSL92" s="876"/>
      <c r="HSM92" s="876"/>
      <c r="HSN92" s="876"/>
      <c r="HSO92" s="876"/>
      <c r="HSP92" s="876"/>
      <c r="HSQ92" s="876"/>
      <c r="HSR92" s="876"/>
      <c r="HSS92" s="876"/>
      <c r="HST92" s="876"/>
      <c r="HSU92" s="876"/>
      <c r="HSV92" s="876"/>
      <c r="HSW92" s="876"/>
      <c r="HSX92" s="876"/>
      <c r="HSY92" s="876"/>
      <c r="HSZ92" s="876"/>
      <c r="HTA92" s="876"/>
      <c r="HTB92" s="876"/>
      <c r="HTC92" s="876"/>
      <c r="HTD92" s="876"/>
      <c r="HTE92" s="876"/>
      <c r="HTF92" s="876"/>
      <c r="HTG92" s="876"/>
      <c r="HTH92" s="876"/>
      <c r="HTI92" s="876"/>
      <c r="HTJ92" s="876"/>
      <c r="HTK92" s="876"/>
      <c r="HTL92" s="876"/>
      <c r="HTM92" s="876"/>
      <c r="HTN92" s="876"/>
      <c r="HTO92" s="876"/>
      <c r="HTP92" s="876"/>
      <c r="HTQ92" s="876"/>
      <c r="HTR92" s="876"/>
      <c r="HTS92" s="876"/>
      <c r="HTT92" s="876"/>
      <c r="HTU92" s="876"/>
      <c r="HTV92" s="876"/>
      <c r="HTW92" s="876"/>
      <c r="HTX92" s="876"/>
      <c r="HTY92" s="876"/>
      <c r="HTZ92" s="876"/>
      <c r="HUA92" s="876"/>
      <c r="HUB92" s="876"/>
      <c r="HUC92" s="876"/>
      <c r="HUD92" s="876"/>
      <c r="HUE92" s="876"/>
      <c r="HUF92" s="876"/>
      <c r="HUG92" s="876"/>
      <c r="HUH92" s="876"/>
      <c r="HUI92" s="876"/>
      <c r="HUJ92" s="876"/>
      <c r="HUK92" s="876"/>
      <c r="HUL92" s="876"/>
      <c r="HUM92" s="876"/>
      <c r="HUN92" s="876"/>
      <c r="HUO92" s="876"/>
      <c r="HUP92" s="876"/>
      <c r="HUQ92" s="876"/>
      <c r="HUR92" s="876"/>
      <c r="HUS92" s="876"/>
      <c r="HUT92" s="876"/>
      <c r="HUU92" s="876"/>
      <c r="HUV92" s="876"/>
      <c r="HUW92" s="876"/>
      <c r="HUX92" s="876"/>
      <c r="HUY92" s="876"/>
      <c r="HUZ92" s="876"/>
      <c r="HVA92" s="876"/>
      <c r="HVB92" s="876"/>
      <c r="HVC92" s="876"/>
      <c r="HVD92" s="876"/>
      <c r="HVE92" s="876"/>
      <c r="HVF92" s="876"/>
      <c r="HVG92" s="876"/>
      <c r="HVH92" s="876"/>
      <c r="HVI92" s="876"/>
      <c r="HVJ92" s="876"/>
      <c r="HVK92" s="876"/>
      <c r="HVL92" s="876"/>
      <c r="HVM92" s="876"/>
      <c r="HVN92" s="876"/>
      <c r="HVO92" s="876"/>
      <c r="HVP92" s="876"/>
      <c r="HVQ92" s="876"/>
      <c r="HVR92" s="876"/>
      <c r="HVS92" s="876"/>
      <c r="HVT92" s="876"/>
      <c r="HVU92" s="876"/>
      <c r="HVV92" s="876"/>
      <c r="HVW92" s="876"/>
      <c r="HVX92" s="876"/>
      <c r="HVY92" s="876"/>
      <c r="HVZ92" s="876"/>
      <c r="HWA92" s="876"/>
      <c r="HWB92" s="876"/>
      <c r="HWC92" s="876"/>
      <c r="HWD92" s="876"/>
      <c r="HWE92" s="876"/>
      <c r="HWF92" s="876"/>
      <c r="HWG92" s="876"/>
      <c r="HWH92" s="876"/>
      <c r="HWI92" s="876"/>
      <c r="HWJ92" s="876"/>
      <c r="HWK92" s="876"/>
      <c r="HWL92" s="876"/>
      <c r="HWM92" s="876"/>
      <c r="HWN92" s="876"/>
      <c r="HWO92" s="876"/>
      <c r="HWP92" s="876"/>
      <c r="HWQ92" s="876"/>
      <c r="HWR92" s="876"/>
      <c r="HWS92" s="876"/>
      <c r="HWT92" s="876"/>
      <c r="HWU92" s="876"/>
      <c r="HWV92" s="876"/>
      <c r="HWW92" s="876"/>
      <c r="HWX92" s="876"/>
      <c r="HWY92" s="876"/>
      <c r="HWZ92" s="876"/>
      <c r="HXA92" s="876"/>
      <c r="HXB92" s="876"/>
      <c r="HXC92" s="876"/>
      <c r="HXD92" s="876"/>
      <c r="HXE92" s="876"/>
      <c r="HXF92" s="876"/>
      <c r="HXG92" s="876"/>
      <c r="HXH92" s="876"/>
      <c r="HXI92" s="876"/>
      <c r="HXJ92" s="876"/>
      <c r="HXK92" s="876"/>
      <c r="HXL92" s="876"/>
      <c r="HXM92" s="876"/>
      <c r="HXN92" s="876"/>
      <c r="HXO92" s="876"/>
      <c r="HXP92" s="876"/>
      <c r="HXQ92" s="876"/>
      <c r="HXR92" s="876"/>
      <c r="HXS92" s="876"/>
      <c r="HXT92" s="876"/>
      <c r="HXU92" s="876"/>
      <c r="HXV92" s="876"/>
      <c r="HXW92" s="876"/>
      <c r="HXX92" s="876"/>
      <c r="HXY92" s="876"/>
      <c r="HXZ92" s="876"/>
      <c r="HYA92" s="876"/>
      <c r="HYB92" s="876"/>
      <c r="HYC92" s="876"/>
      <c r="HYD92" s="876"/>
      <c r="HYE92" s="876"/>
      <c r="HYF92" s="876"/>
      <c r="HYG92" s="876"/>
      <c r="HYH92" s="876"/>
      <c r="HYI92" s="876"/>
      <c r="HYJ92" s="876"/>
      <c r="HYK92" s="876"/>
      <c r="HYL92" s="876"/>
      <c r="HYM92" s="876"/>
      <c r="HYN92" s="876"/>
      <c r="HYO92" s="876"/>
      <c r="HYP92" s="876"/>
      <c r="HYQ92" s="876"/>
      <c r="HYR92" s="876"/>
      <c r="HYS92" s="876"/>
      <c r="HYT92" s="876"/>
      <c r="HYU92" s="876"/>
      <c r="HYV92" s="876"/>
      <c r="HYW92" s="876"/>
      <c r="HYX92" s="876"/>
      <c r="HYY92" s="876"/>
      <c r="HYZ92" s="876"/>
      <c r="HZA92" s="876"/>
      <c r="HZB92" s="876"/>
      <c r="HZC92" s="876"/>
      <c r="HZD92" s="876"/>
      <c r="HZE92" s="876"/>
      <c r="HZF92" s="876"/>
      <c r="HZG92" s="876"/>
      <c r="HZH92" s="876"/>
      <c r="HZI92" s="876"/>
      <c r="HZJ92" s="876"/>
      <c r="HZK92" s="876"/>
      <c r="HZL92" s="876"/>
      <c r="HZM92" s="876"/>
      <c r="HZN92" s="876"/>
      <c r="HZO92" s="876"/>
      <c r="HZP92" s="876"/>
      <c r="HZQ92" s="876"/>
      <c r="HZR92" s="876"/>
      <c r="HZS92" s="876"/>
      <c r="HZT92" s="876"/>
      <c r="HZU92" s="876"/>
      <c r="HZV92" s="876"/>
      <c r="HZW92" s="876"/>
      <c r="HZX92" s="876"/>
      <c r="HZY92" s="876"/>
      <c r="HZZ92" s="876"/>
      <c r="IAA92" s="876"/>
      <c r="IAB92" s="876"/>
      <c r="IAC92" s="876"/>
      <c r="IAD92" s="876"/>
      <c r="IAE92" s="876"/>
      <c r="IAF92" s="876"/>
      <c r="IAG92" s="876"/>
      <c r="IAH92" s="876"/>
      <c r="IAI92" s="876"/>
      <c r="IAJ92" s="876"/>
      <c r="IAK92" s="876"/>
      <c r="IAL92" s="876"/>
      <c r="IAM92" s="876"/>
      <c r="IAN92" s="876"/>
      <c r="IAO92" s="876"/>
      <c r="IAP92" s="876"/>
      <c r="IAQ92" s="876"/>
      <c r="IAR92" s="876"/>
      <c r="IAS92" s="876"/>
      <c r="IAT92" s="876"/>
      <c r="IAU92" s="876"/>
      <c r="IAV92" s="876"/>
      <c r="IAW92" s="876"/>
      <c r="IAX92" s="876"/>
      <c r="IAY92" s="876"/>
      <c r="IAZ92" s="876"/>
      <c r="IBA92" s="876"/>
      <c r="IBB92" s="876"/>
      <c r="IBC92" s="876"/>
      <c r="IBD92" s="876"/>
      <c r="IBE92" s="876"/>
      <c r="IBF92" s="876"/>
      <c r="IBG92" s="876"/>
      <c r="IBH92" s="876"/>
      <c r="IBI92" s="876"/>
      <c r="IBJ92" s="876"/>
      <c r="IBK92" s="876"/>
      <c r="IBL92" s="876"/>
      <c r="IBM92" s="876"/>
      <c r="IBN92" s="876"/>
      <c r="IBO92" s="876"/>
      <c r="IBP92" s="876"/>
      <c r="IBQ92" s="876"/>
      <c r="IBR92" s="876"/>
      <c r="IBS92" s="876"/>
      <c r="IBT92" s="876"/>
      <c r="IBU92" s="876"/>
      <c r="IBV92" s="876"/>
      <c r="IBW92" s="876"/>
      <c r="IBX92" s="876"/>
      <c r="IBY92" s="876"/>
      <c r="IBZ92" s="876"/>
      <c r="ICA92" s="876"/>
      <c r="ICB92" s="876"/>
      <c r="ICC92" s="876"/>
      <c r="ICD92" s="876"/>
      <c r="ICE92" s="876"/>
      <c r="ICF92" s="876"/>
      <c r="ICG92" s="876"/>
      <c r="ICH92" s="876"/>
      <c r="ICI92" s="876"/>
      <c r="ICJ92" s="876"/>
      <c r="ICK92" s="876"/>
      <c r="ICL92" s="876"/>
      <c r="ICM92" s="876"/>
      <c r="ICN92" s="876"/>
      <c r="ICO92" s="876"/>
      <c r="ICP92" s="876"/>
      <c r="ICQ92" s="876"/>
      <c r="ICR92" s="876"/>
      <c r="ICS92" s="876"/>
      <c r="ICT92" s="876"/>
      <c r="ICU92" s="876"/>
      <c r="ICV92" s="876"/>
      <c r="ICW92" s="876"/>
      <c r="ICX92" s="876"/>
      <c r="ICY92" s="876"/>
      <c r="ICZ92" s="876"/>
      <c r="IDA92" s="876"/>
      <c r="IDB92" s="876"/>
      <c r="IDC92" s="876"/>
      <c r="IDD92" s="876"/>
      <c r="IDE92" s="876"/>
      <c r="IDF92" s="876"/>
      <c r="IDG92" s="876"/>
      <c r="IDH92" s="876"/>
      <c r="IDI92" s="876"/>
      <c r="IDJ92" s="876"/>
      <c r="IDK92" s="876"/>
      <c r="IDL92" s="876"/>
      <c r="IDM92" s="876"/>
      <c r="IDN92" s="876"/>
      <c r="IDO92" s="876"/>
      <c r="IDP92" s="876"/>
      <c r="IDQ92" s="876"/>
      <c r="IDR92" s="876"/>
      <c r="IDS92" s="876"/>
      <c r="IDT92" s="876"/>
      <c r="IDU92" s="876"/>
      <c r="IDV92" s="876"/>
      <c r="IDW92" s="876"/>
      <c r="IDX92" s="876"/>
      <c r="IDY92" s="876"/>
      <c r="IDZ92" s="876"/>
      <c r="IEA92" s="876"/>
      <c r="IEB92" s="876"/>
      <c r="IEC92" s="876"/>
      <c r="IED92" s="876"/>
      <c r="IEE92" s="876"/>
      <c r="IEF92" s="876"/>
      <c r="IEG92" s="876"/>
      <c r="IEH92" s="876"/>
      <c r="IEI92" s="876"/>
      <c r="IEJ92" s="876"/>
      <c r="IEK92" s="876"/>
      <c r="IEL92" s="876"/>
      <c r="IEM92" s="876"/>
      <c r="IEN92" s="876"/>
      <c r="IEO92" s="876"/>
      <c r="IEP92" s="876"/>
      <c r="IEQ92" s="876"/>
      <c r="IER92" s="876"/>
      <c r="IES92" s="876"/>
      <c r="IET92" s="876"/>
      <c r="IEU92" s="876"/>
      <c r="IEV92" s="876"/>
      <c r="IEW92" s="876"/>
      <c r="IEX92" s="876"/>
      <c r="IEY92" s="876"/>
      <c r="IEZ92" s="876"/>
      <c r="IFA92" s="876"/>
      <c r="IFB92" s="876"/>
      <c r="IFC92" s="876"/>
      <c r="IFD92" s="876"/>
      <c r="IFE92" s="876"/>
      <c r="IFF92" s="876"/>
      <c r="IFG92" s="876"/>
      <c r="IFH92" s="876"/>
      <c r="IFI92" s="876"/>
      <c r="IFJ92" s="876"/>
      <c r="IFK92" s="876"/>
      <c r="IFL92" s="876"/>
      <c r="IFM92" s="876"/>
      <c r="IFN92" s="876"/>
      <c r="IFO92" s="876"/>
      <c r="IFP92" s="876"/>
      <c r="IFQ92" s="876"/>
      <c r="IFR92" s="876"/>
      <c r="IFS92" s="876"/>
      <c r="IFT92" s="876"/>
      <c r="IFU92" s="876"/>
      <c r="IFV92" s="876"/>
      <c r="IFW92" s="876"/>
      <c r="IFX92" s="876"/>
      <c r="IFY92" s="876"/>
      <c r="IFZ92" s="876"/>
      <c r="IGA92" s="876"/>
      <c r="IGB92" s="876"/>
      <c r="IGC92" s="876"/>
      <c r="IGD92" s="876"/>
      <c r="IGE92" s="876"/>
      <c r="IGF92" s="876"/>
      <c r="IGG92" s="876"/>
      <c r="IGH92" s="876"/>
      <c r="IGI92" s="876"/>
      <c r="IGJ92" s="876"/>
      <c r="IGK92" s="876"/>
      <c r="IGL92" s="876"/>
      <c r="IGM92" s="876"/>
      <c r="IGN92" s="876"/>
      <c r="IGO92" s="876"/>
      <c r="IGP92" s="876"/>
      <c r="IGQ92" s="876"/>
      <c r="IGR92" s="876"/>
      <c r="IGS92" s="876"/>
      <c r="IGT92" s="876"/>
      <c r="IGU92" s="876"/>
      <c r="IGV92" s="876"/>
      <c r="IGW92" s="876"/>
      <c r="IGX92" s="876"/>
      <c r="IGY92" s="876"/>
      <c r="IGZ92" s="876"/>
      <c r="IHA92" s="876"/>
      <c r="IHB92" s="876"/>
      <c r="IHC92" s="876"/>
      <c r="IHD92" s="876"/>
      <c r="IHE92" s="876"/>
      <c r="IHF92" s="876"/>
      <c r="IHG92" s="876"/>
      <c r="IHH92" s="876"/>
      <c r="IHI92" s="876"/>
      <c r="IHJ92" s="876"/>
      <c r="IHK92" s="876"/>
      <c r="IHL92" s="876"/>
      <c r="IHM92" s="876"/>
      <c r="IHN92" s="876"/>
      <c r="IHO92" s="876"/>
      <c r="IHP92" s="876"/>
      <c r="IHQ92" s="876"/>
      <c r="IHR92" s="876"/>
      <c r="IHS92" s="876"/>
      <c r="IHT92" s="876"/>
      <c r="IHU92" s="876"/>
      <c r="IHV92" s="876"/>
      <c r="IHW92" s="876"/>
      <c r="IHX92" s="876"/>
      <c r="IHY92" s="876"/>
      <c r="IHZ92" s="876"/>
      <c r="IIA92" s="876"/>
      <c r="IIB92" s="876"/>
      <c r="IIC92" s="876"/>
      <c r="IID92" s="876"/>
      <c r="IIE92" s="876"/>
      <c r="IIF92" s="876"/>
      <c r="IIG92" s="876"/>
      <c r="IIH92" s="876"/>
      <c r="III92" s="876"/>
      <c r="IIJ92" s="876"/>
      <c r="IIK92" s="876"/>
      <c r="IIL92" s="876"/>
      <c r="IIM92" s="876"/>
      <c r="IIN92" s="876"/>
      <c r="IIO92" s="876"/>
      <c r="IIP92" s="876"/>
      <c r="IIQ92" s="876"/>
      <c r="IIR92" s="876"/>
      <c r="IIS92" s="876"/>
      <c r="IIT92" s="876"/>
      <c r="IIU92" s="876"/>
      <c r="IIV92" s="876"/>
      <c r="IIW92" s="876"/>
      <c r="IIX92" s="876"/>
      <c r="IIY92" s="876"/>
      <c r="IIZ92" s="876"/>
      <c r="IJA92" s="876"/>
      <c r="IJB92" s="876"/>
      <c r="IJC92" s="876"/>
      <c r="IJD92" s="876"/>
      <c r="IJE92" s="876"/>
      <c r="IJF92" s="876"/>
      <c r="IJG92" s="876"/>
      <c r="IJH92" s="876"/>
      <c r="IJI92" s="876"/>
      <c r="IJJ92" s="876"/>
      <c r="IJK92" s="876"/>
      <c r="IJL92" s="876"/>
      <c r="IJM92" s="876"/>
      <c r="IJN92" s="876"/>
      <c r="IJO92" s="876"/>
      <c r="IJP92" s="876"/>
      <c r="IJQ92" s="876"/>
      <c r="IJR92" s="876"/>
      <c r="IJS92" s="876"/>
      <c r="IJT92" s="876"/>
      <c r="IJU92" s="876"/>
      <c r="IJV92" s="876"/>
      <c r="IJW92" s="876"/>
      <c r="IJX92" s="876"/>
      <c r="IJY92" s="876"/>
      <c r="IJZ92" s="876"/>
      <c r="IKA92" s="876"/>
      <c r="IKB92" s="876"/>
      <c r="IKC92" s="876"/>
      <c r="IKD92" s="876"/>
      <c r="IKE92" s="876"/>
      <c r="IKF92" s="876"/>
      <c r="IKG92" s="876"/>
      <c r="IKH92" s="876"/>
      <c r="IKI92" s="876"/>
      <c r="IKJ92" s="876"/>
      <c r="IKK92" s="876"/>
      <c r="IKL92" s="876"/>
      <c r="IKM92" s="876"/>
      <c r="IKN92" s="876"/>
      <c r="IKO92" s="876"/>
      <c r="IKP92" s="876"/>
      <c r="IKQ92" s="876"/>
      <c r="IKR92" s="876"/>
      <c r="IKS92" s="876"/>
      <c r="IKT92" s="876"/>
      <c r="IKU92" s="876"/>
      <c r="IKV92" s="876"/>
      <c r="IKW92" s="876"/>
      <c r="IKX92" s="876"/>
      <c r="IKY92" s="876"/>
      <c r="IKZ92" s="876"/>
      <c r="ILA92" s="876"/>
      <c r="ILB92" s="876"/>
      <c r="ILC92" s="876"/>
      <c r="ILD92" s="876"/>
      <c r="ILE92" s="876"/>
      <c r="ILF92" s="876"/>
      <c r="ILG92" s="876"/>
      <c r="ILH92" s="876"/>
      <c r="ILI92" s="876"/>
      <c r="ILJ92" s="876"/>
      <c r="ILK92" s="876"/>
      <c r="ILL92" s="876"/>
      <c r="ILM92" s="876"/>
      <c r="ILN92" s="876"/>
      <c r="ILO92" s="876"/>
      <c r="ILP92" s="876"/>
      <c r="ILQ92" s="876"/>
      <c r="ILR92" s="876"/>
      <c r="ILS92" s="876"/>
      <c r="ILT92" s="876"/>
      <c r="ILU92" s="876"/>
      <c r="ILV92" s="876"/>
      <c r="ILW92" s="876"/>
      <c r="ILX92" s="876"/>
      <c r="ILY92" s="876"/>
      <c r="ILZ92" s="876"/>
      <c r="IMA92" s="876"/>
      <c r="IMB92" s="876"/>
      <c r="IMC92" s="876"/>
      <c r="IMD92" s="876"/>
      <c r="IME92" s="876"/>
      <c r="IMF92" s="876"/>
      <c r="IMG92" s="876"/>
      <c r="IMH92" s="876"/>
      <c r="IMI92" s="876"/>
      <c r="IMJ92" s="876"/>
      <c r="IMK92" s="876"/>
      <c r="IML92" s="876"/>
      <c r="IMM92" s="876"/>
      <c r="IMN92" s="876"/>
      <c r="IMO92" s="876"/>
      <c r="IMP92" s="876"/>
      <c r="IMQ92" s="876"/>
      <c r="IMR92" s="876"/>
      <c r="IMS92" s="876"/>
      <c r="IMT92" s="876"/>
      <c r="IMU92" s="876"/>
      <c r="IMV92" s="876"/>
      <c r="IMW92" s="876"/>
      <c r="IMX92" s="876"/>
      <c r="IMY92" s="876"/>
      <c r="IMZ92" s="876"/>
      <c r="INA92" s="876"/>
      <c r="INB92" s="876"/>
      <c r="INC92" s="876"/>
      <c r="IND92" s="876"/>
      <c r="INE92" s="876"/>
      <c r="INF92" s="876"/>
      <c r="ING92" s="876"/>
      <c r="INH92" s="876"/>
      <c r="INI92" s="876"/>
      <c r="INJ92" s="876"/>
      <c r="INK92" s="876"/>
      <c r="INL92" s="876"/>
      <c r="INM92" s="876"/>
      <c r="INN92" s="876"/>
      <c r="INO92" s="876"/>
      <c r="INP92" s="876"/>
      <c r="INQ92" s="876"/>
      <c r="INR92" s="876"/>
      <c r="INS92" s="876"/>
      <c r="INT92" s="876"/>
      <c r="INU92" s="876"/>
      <c r="INV92" s="876"/>
      <c r="INW92" s="876"/>
      <c r="INX92" s="876"/>
      <c r="INY92" s="876"/>
      <c r="INZ92" s="876"/>
      <c r="IOA92" s="876"/>
      <c r="IOB92" s="876"/>
      <c r="IOC92" s="876"/>
      <c r="IOD92" s="876"/>
      <c r="IOE92" s="876"/>
      <c r="IOF92" s="876"/>
      <c r="IOG92" s="876"/>
      <c r="IOH92" s="876"/>
      <c r="IOI92" s="876"/>
      <c r="IOJ92" s="876"/>
      <c r="IOK92" s="876"/>
      <c r="IOL92" s="876"/>
      <c r="IOM92" s="876"/>
      <c r="ION92" s="876"/>
      <c r="IOO92" s="876"/>
      <c r="IOP92" s="876"/>
      <c r="IOQ92" s="876"/>
      <c r="IOR92" s="876"/>
      <c r="IOS92" s="876"/>
      <c r="IOT92" s="876"/>
      <c r="IOU92" s="876"/>
      <c r="IOV92" s="876"/>
      <c r="IOW92" s="876"/>
      <c r="IOX92" s="876"/>
      <c r="IOY92" s="876"/>
      <c r="IOZ92" s="876"/>
      <c r="IPA92" s="876"/>
      <c r="IPB92" s="876"/>
      <c r="IPC92" s="876"/>
      <c r="IPD92" s="876"/>
      <c r="IPE92" s="876"/>
      <c r="IPF92" s="876"/>
      <c r="IPG92" s="876"/>
      <c r="IPH92" s="876"/>
      <c r="IPI92" s="876"/>
      <c r="IPJ92" s="876"/>
      <c r="IPK92" s="876"/>
      <c r="IPL92" s="876"/>
      <c r="IPM92" s="876"/>
      <c r="IPN92" s="876"/>
      <c r="IPO92" s="876"/>
      <c r="IPP92" s="876"/>
      <c r="IPQ92" s="876"/>
      <c r="IPR92" s="876"/>
      <c r="IPS92" s="876"/>
      <c r="IPT92" s="876"/>
      <c r="IPU92" s="876"/>
      <c r="IPV92" s="876"/>
      <c r="IPW92" s="876"/>
      <c r="IPX92" s="876"/>
      <c r="IPY92" s="876"/>
      <c r="IPZ92" s="876"/>
      <c r="IQA92" s="876"/>
      <c r="IQB92" s="876"/>
      <c r="IQC92" s="876"/>
      <c r="IQD92" s="876"/>
      <c r="IQE92" s="876"/>
      <c r="IQF92" s="876"/>
      <c r="IQG92" s="876"/>
      <c r="IQH92" s="876"/>
      <c r="IQI92" s="876"/>
      <c r="IQJ92" s="876"/>
      <c r="IQK92" s="876"/>
      <c r="IQL92" s="876"/>
      <c r="IQM92" s="876"/>
      <c r="IQN92" s="876"/>
      <c r="IQO92" s="876"/>
      <c r="IQP92" s="876"/>
      <c r="IQQ92" s="876"/>
      <c r="IQR92" s="876"/>
      <c r="IQS92" s="876"/>
      <c r="IQT92" s="876"/>
      <c r="IQU92" s="876"/>
      <c r="IQV92" s="876"/>
      <c r="IQW92" s="876"/>
      <c r="IQX92" s="876"/>
      <c r="IQY92" s="876"/>
      <c r="IQZ92" s="876"/>
      <c r="IRA92" s="876"/>
      <c r="IRB92" s="876"/>
      <c r="IRC92" s="876"/>
      <c r="IRD92" s="876"/>
      <c r="IRE92" s="876"/>
      <c r="IRF92" s="876"/>
      <c r="IRG92" s="876"/>
      <c r="IRH92" s="876"/>
      <c r="IRI92" s="876"/>
      <c r="IRJ92" s="876"/>
      <c r="IRK92" s="876"/>
      <c r="IRL92" s="876"/>
      <c r="IRM92" s="876"/>
      <c r="IRN92" s="876"/>
      <c r="IRO92" s="876"/>
      <c r="IRP92" s="876"/>
      <c r="IRQ92" s="876"/>
      <c r="IRR92" s="876"/>
      <c r="IRS92" s="876"/>
      <c r="IRT92" s="876"/>
      <c r="IRU92" s="876"/>
      <c r="IRV92" s="876"/>
      <c r="IRW92" s="876"/>
      <c r="IRX92" s="876"/>
      <c r="IRY92" s="876"/>
      <c r="IRZ92" s="876"/>
      <c r="ISA92" s="876"/>
      <c r="ISB92" s="876"/>
      <c r="ISC92" s="876"/>
      <c r="ISD92" s="876"/>
      <c r="ISE92" s="876"/>
      <c r="ISF92" s="876"/>
      <c r="ISG92" s="876"/>
      <c r="ISH92" s="876"/>
      <c r="ISI92" s="876"/>
      <c r="ISJ92" s="876"/>
      <c r="ISK92" s="876"/>
      <c r="ISL92" s="876"/>
      <c r="ISM92" s="876"/>
      <c r="ISN92" s="876"/>
      <c r="ISO92" s="876"/>
      <c r="ISP92" s="876"/>
      <c r="ISQ92" s="876"/>
      <c r="ISR92" s="876"/>
      <c r="ISS92" s="876"/>
      <c r="IST92" s="876"/>
      <c r="ISU92" s="876"/>
      <c r="ISV92" s="876"/>
      <c r="ISW92" s="876"/>
      <c r="ISX92" s="876"/>
      <c r="ISY92" s="876"/>
      <c r="ISZ92" s="876"/>
      <c r="ITA92" s="876"/>
      <c r="ITB92" s="876"/>
      <c r="ITC92" s="876"/>
      <c r="ITD92" s="876"/>
      <c r="ITE92" s="876"/>
      <c r="ITF92" s="876"/>
      <c r="ITG92" s="876"/>
      <c r="ITH92" s="876"/>
      <c r="ITI92" s="876"/>
      <c r="ITJ92" s="876"/>
      <c r="ITK92" s="876"/>
      <c r="ITL92" s="876"/>
      <c r="ITM92" s="876"/>
      <c r="ITN92" s="876"/>
      <c r="ITO92" s="876"/>
      <c r="ITP92" s="876"/>
      <c r="ITQ92" s="876"/>
      <c r="ITR92" s="876"/>
      <c r="ITS92" s="876"/>
      <c r="ITT92" s="876"/>
      <c r="ITU92" s="876"/>
      <c r="ITV92" s="876"/>
      <c r="ITW92" s="876"/>
      <c r="ITX92" s="876"/>
      <c r="ITY92" s="876"/>
      <c r="ITZ92" s="876"/>
      <c r="IUA92" s="876"/>
      <c r="IUB92" s="876"/>
      <c r="IUC92" s="876"/>
      <c r="IUD92" s="876"/>
      <c r="IUE92" s="876"/>
      <c r="IUF92" s="876"/>
      <c r="IUG92" s="876"/>
      <c r="IUH92" s="876"/>
      <c r="IUI92" s="876"/>
      <c r="IUJ92" s="876"/>
      <c r="IUK92" s="876"/>
      <c r="IUL92" s="876"/>
      <c r="IUM92" s="876"/>
      <c r="IUN92" s="876"/>
      <c r="IUO92" s="876"/>
      <c r="IUP92" s="876"/>
      <c r="IUQ92" s="876"/>
      <c r="IUR92" s="876"/>
      <c r="IUS92" s="876"/>
      <c r="IUT92" s="876"/>
      <c r="IUU92" s="876"/>
      <c r="IUV92" s="876"/>
      <c r="IUW92" s="876"/>
      <c r="IUX92" s="876"/>
      <c r="IUY92" s="876"/>
      <c r="IUZ92" s="876"/>
      <c r="IVA92" s="876"/>
      <c r="IVB92" s="876"/>
      <c r="IVC92" s="876"/>
      <c r="IVD92" s="876"/>
      <c r="IVE92" s="876"/>
      <c r="IVF92" s="876"/>
      <c r="IVG92" s="876"/>
      <c r="IVH92" s="876"/>
      <c r="IVI92" s="876"/>
      <c r="IVJ92" s="876"/>
      <c r="IVK92" s="876"/>
      <c r="IVL92" s="876"/>
      <c r="IVM92" s="876"/>
      <c r="IVN92" s="876"/>
      <c r="IVO92" s="876"/>
      <c r="IVP92" s="876"/>
      <c r="IVQ92" s="876"/>
      <c r="IVR92" s="876"/>
      <c r="IVS92" s="876"/>
      <c r="IVT92" s="876"/>
      <c r="IVU92" s="876"/>
      <c r="IVV92" s="876"/>
      <c r="IVW92" s="876"/>
      <c r="IVX92" s="876"/>
      <c r="IVY92" s="876"/>
      <c r="IVZ92" s="876"/>
      <c r="IWA92" s="876"/>
      <c r="IWB92" s="876"/>
      <c r="IWC92" s="876"/>
      <c r="IWD92" s="876"/>
      <c r="IWE92" s="876"/>
      <c r="IWF92" s="876"/>
      <c r="IWG92" s="876"/>
      <c r="IWH92" s="876"/>
      <c r="IWI92" s="876"/>
      <c r="IWJ92" s="876"/>
      <c r="IWK92" s="876"/>
      <c r="IWL92" s="876"/>
      <c r="IWM92" s="876"/>
      <c r="IWN92" s="876"/>
      <c r="IWO92" s="876"/>
      <c r="IWP92" s="876"/>
      <c r="IWQ92" s="876"/>
      <c r="IWR92" s="876"/>
      <c r="IWS92" s="876"/>
      <c r="IWT92" s="876"/>
      <c r="IWU92" s="876"/>
      <c r="IWV92" s="876"/>
      <c r="IWW92" s="876"/>
      <c r="IWX92" s="876"/>
      <c r="IWY92" s="876"/>
      <c r="IWZ92" s="876"/>
      <c r="IXA92" s="876"/>
      <c r="IXB92" s="876"/>
      <c r="IXC92" s="876"/>
      <c r="IXD92" s="876"/>
      <c r="IXE92" s="876"/>
      <c r="IXF92" s="876"/>
      <c r="IXG92" s="876"/>
      <c r="IXH92" s="876"/>
      <c r="IXI92" s="876"/>
      <c r="IXJ92" s="876"/>
      <c r="IXK92" s="876"/>
      <c r="IXL92" s="876"/>
      <c r="IXM92" s="876"/>
      <c r="IXN92" s="876"/>
      <c r="IXO92" s="876"/>
      <c r="IXP92" s="876"/>
      <c r="IXQ92" s="876"/>
      <c r="IXR92" s="876"/>
      <c r="IXS92" s="876"/>
      <c r="IXT92" s="876"/>
      <c r="IXU92" s="876"/>
      <c r="IXV92" s="876"/>
      <c r="IXW92" s="876"/>
      <c r="IXX92" s="876"/>
      <c r="IXY92" s="876"/>
      <c r="IXZ92" s="876"/>
      <c r="IYA92" s="876"/>
      <c r="IYB92" s="876"/>
      <c r="IYC92" s="876"/>
      <c r="IYD92" s="876"/>
      <c r="IYE92" s="876"/>
      <c r="IYF92" s="876"/>
      <c r="IYG92" s="876"/>
      <c r="IYH92" s="876"/>
      <c r="IYI92" s="876"/>
      <c r="IYJ92" s="876"/>
      <c r="IYK92" s="876"/>
      <c r="IYL92" s="876"/>
      <c r="IYM92" s="876"/>
      <c r="IYN92" s="876"/>
      <c r="IYO92" s="876"/>
      <c r="IYP92" s="876"/>
      <c r="IYQ92" s="876"/>
      <c r="IYR92" s="876"/>
      <c r="IYS92" s="876"/>
      <c r="IYT92" s="876"/>
      <c r="IYU92" s="876"/>
      <c r="IYV92" s="876"/>
      <c r="IYW92" s="876"/>
      <c r="IYX92" s="876"/>
      <c r="IYY92" s="876"/>
      <c r="IYZ92" s="876"/>
      <c r="IZA92" s="876"/>
      <c r="IZB92" s="876"/>
      <c r="IZC92" s="876"/>
      <c r="IZD92" s="876"/>
      <c r="IZE92" s="876"/>
      <c r="IZF92" s="876"/>
      <c r="IZG92" s="876"/>
      <c r="IZH92" s="876"/>
      <c r="IZI92" s="876"/>
      <c r="IZJ92" s="876"/>
      <c r="IZK92" s="876"/>
      <c r="IZL92" s="876"/>
      <c r="IZM92" s="876"/>
      <c r="IZN92" s="876"/>
      <c r="IZO92" s="876"/>
      <c r="IZP92" s="876"/>
      <c r="IZQ92" s="876"/>
      <c r="IZR92" s="876"/>
      <c r="IZS92" s="876"/>
      <c r="IZT92" s="876"/>
      <c r="IZU92" s="876"/>
      <c r="IZV92" s="876"/>
      <c r="IZW92" s="876"/>
      <c r="IZX92" s="876"/>
      <c r="IZY92" s="876"/>
      <c r="IZZ92" s="876"/>
      <c r="JAA92" s="876"/>
      <c r="JAB92" s="876"/>
      <c r="JAC92" s="876"/>
      <c r="JAD92" s="876"/>
      <c r="JAE92" s="876"/>
      <c r="JAF92" s="876"/>
      <c r="JAG92" s="876"/>
      <c r="JAH92" s="876"/>
      <c r="JAI92" s="876"/>
      <c r="JAJ92" s="876"/>
      <c r="JAK92" s="876"/>
      <c r="JAL92" s="876"/>
      <c r="JAM92" s="876"/>
      <c r="JAN92" s="876"/>
      <c r="JAO92" s="876"/>
      <c r="JAP92" s="876"/>
      <c r="JAQ92" s="876"/>
      <c r="JAR92" s="876"/>
      <c r="JAS92" s="876"/>
      <c r="JAT92" s="876"/>
      <c r="JAU92" s="876"/>
      <c r="JAV92" s="876"/>
      <c r="JAW92" s="876"/>
      <c r="JAX92" s="876"/>
      <c r="JAY92" s="876"/>
      <c r="JAZ92" s="876"/>
      <c r="JBA92" s="876"/>
      <c r="JBB92" s="876"/>
      <c r="JBC92" s="876"/>
      <c r="JBD92" s="876"/>
      <c r="JBE92" s="876"/>
      <c r="JBF92" s="876"/>
      <c r="JBG92" s="876"/>
      <c r="JBH92" s="876"/>
      <c r="JBI92" s="876"/>
      <c r="JBJ92" s="876"/>
      <c r="JBK92" s="876"/>
      <c r="JBL92" s="876"/>
      <c r="JBM92" s="876"/>
      <c r="JBN92" s="876"/>
      <c r="JBO92" s="876"/>
      <c r="JBP92" s="876"/>
      <c r="JBQ92" s="876"/>
      <c r="JBR92" s="876"/>
      <c r="JBS92" s="876"/>
      <c r="JBT92" s="876"/>
      <c r="JBU92" s="876"/>
      <c r="JBV92" s="876"/>
      <c r="JBW92" s="876"/>
      <c r="JBX92" s="876"/>
      <c r="JBY92" s="876"/>
      <c r="JBZ92" s="876"/>
      <c r="JCA92" s="876"/>
      <c r="JCB92" s="876"/>
      <c r="JCC92" s="876"/>
      <c r="JCD92" s="876"/>
      <c r="JCE92" s="876"/>
      <c r="JCF92" s="876"/>
      <c r="JCG92" s="876"/>
      <c r="JCH92" s="876"/>
      <c r="JCI92" s="876"/>
      <c r="JCJ92" s="876"/>
      <c r="JCK92" s="876"/>
      <c r="JCL92" s="876"/>
      <c r="JCM92" s="876"/>
      <c r="JCN92" s="876"/>
      <c r="JCO92" s="876"/>
      <c r="JCP92" s="876"/>
      <c r="JCQ92" s="876"/>
      <c r="JCR92" s="876"/>
      <c r="JCS92" s="876"/>
      <c r="JCT92" s="876"/>
      <c r="JCU92" s="876"/>
      <c r="JCV92" s="876"/>
      <c r="JCW92" s="876"/>
      <c r="JCX92" s="876"/>
      <c r="JCY92" s="876"/>
      <c r="JCZ92" s="876"/>
      <c r="JDA92" s="876"/>
      <c r="JDB92" s="876"/>
      <c r="JDC92" s="876"/>
      <c r="JDD92" s="876"/>
      <c r="JDE92" s="876"/>
      <c r="JDF92" s="876"/>
      <c r="JDG92" s="876"/>
      <c r="JDH92" s="876"/>
      <c r="JDI92" s="876"/>
      <c r="JDJ92" s="876"/>
      <c r="JDK92" s="876"/>
      <c r="JDL92" s="876"/>
      <c r="JDM92" s="876"/>
      <c r="JDN92" s="876"/>
      <c r="JDO92" s="876"/>
      <c r="JDP92" s="876"/>
      <c r="JDQ92" s="876"/>
      <c r="JDR92" s="876"/>
      <c r="JDS92" s="876"/>
      <c r="JDT92" s="876"/>
      <c r="JDU92" s="876"/>
      <c r="JDV92" s="876"/>
      <c r="JDW92" s="876"/>
      <c r="JDX92" s="876"/>
      <c r="JDY92" s="876"/>
      <c r="JDZ92" s="876"/>
      <c r="JEA92" s="876"/>
      <c r="JEB92" s="876"/>
      <c r="JEC92" s="876"/>
      <c r="JED92" s="876"/>
      <c r="JEE92" s="876"/>
      <c r="JEF92" s="876"/>
      <c r="JEG92" s="876"/>
      <c r="JEH92" s="876"/>
      <c r="JEI92" s="876"/>
      <c r="JEJ92" s="876"/>
      <c r="JEK92" s="876"/>
      <c r="JEL92" s="876"/>
      <c r="JEM92" s="876"/>
      <c r="JEN92" s="876"/>
      <c r="JEO92" s="876"/>
      <c r="JEP92" s="876"/>
      <c r="JEQ92" s="876"/>
      <c r="JER92" s="876"/>
      <c r="JES92" s="876"/>
      <c r="JET92" s="876"/>
      <c r="JEU92" s="876"/>
      <c r="JEV92" s="876"/>
      <c r="JEW92" s="876"/>
      <c r="JEX92" s="876"/>
      <c r="JEY92" s="876"/>
      <c r="JEZ92" s="876"/>
      <c r="JFA92" s="876"/>
      <c r="JFB92" s="876"/>
      <c r="JFC92" s="876"/>
      <c r="JFD92" s="876"/>
      <c r="JFE92" s="876"/>
      <c r="JFF92" s="876"/>
      <c r="JFG92" s="876"/>
      <c r="JFH92" s="876"/>
      <c r="JFI92" s="876"/>
      <c r="JFJ92" s="876"/>
      <c r="JFK92" s="876"/>
      <c r="JFL92" s="876"/>
      <c r="JFM92" s="876"/>
      <c r="JFN92" s="876"/>
      <c r="JFO92" s="876"/>
      <c r="JFP92" s="876"/>
      <c r="JFQ92" s="876"/>
      <c r="JFR92" s="876"/>
      <c r="JFS92" s="876"/>
      <c r="JFT92" s="876"/>
      <c r="JFU92" s="876"/>
      <c r="JFV92" s="876"/>
      <c r="JFW92" s="876"/>
      <c r="JFX92" s="876"/>
      <c r="JFY92" s="876"/>
      <c r="JFZ92" s="876"/>
      <c r="JGA92" s="876"/>
      <c r="JGB92" s="876"/>
      <c r="JGC92" s="876"/>
      <c r="JGD92" s="876"/>
      <c r="JGE92" s="876"/>
      <c r="JGF92" s="876"/>
      <c r="JGG92" s="876"/>
      <c r="JGH92" s="876"/>
      <c r="JGI92" s="876"/>
      <c r="JGJ92" s="876"/>
      <c r="JGK92" s="876"/>
      <c r="JGL92" s="876"/>
      <c r="JGM92" s="876"/>
      <c r="JGN92" s="876"/>
      <c r="JGO92" s="876"/>
      <c r="JGP92" s="876"/>
      <c r="JGQ92" s="876"/>
      <c r="JGR92" s="876"/>
      <c r="JGS92" s="876"/>
      <c r="JGT92" s="876"/>
      <c r="JGU92" s="876"/>
      <c r="JGV92" s="876"/>
      <c r="JGW92" s="876"/>
      <c r="JGX92" s="876"/>
      <c r="JGY92" s="876"/>
      <c r="JGZ92" s="876"/>
      <c r="JHA92" s="876"/>
      <c r="JHB92" s="876"/>
      <c r="JHC92" s="876"/>
      <c r="JHD92" s="876"/>
      <c r="JHE92" s="876"/>
      <c r="JHF92" s="876"/>
      <c r="JHG92" s="876"/>
      <c r="JHH92" s="876"/>
      <c r="JHI92" s="876"/>
      <c r="JHJ92" s="876"/>
      <c r="JHK92" s="876"/>
      <c r="JHL92" s="876"/>
      <c r="JHM92" s="876"/>
      <c r="JHN92" s="876"/>
      <c r="JHO92" s="876"/>
      <c r="JHP92" s="876"/>
      <c r="JHQ92" s="876"/>
      <c r="JHR92" s="876"/>
      <c r="JHS92" s="876"/>
      <c r="JHT92" s="876"/>
      <c r="JHU92" s="876"/>
      <c r="JHV92" s="876"/>
      <c r="JHW92" s="876"/>
      <c r="JHX92" s="876"/>
      <c r="JHY92" s="876"/>
      <c r="JHZ92" s="876"/>
      <c r="JIA92" s="876"/>
      <c r="JIB92" s="876"/>
      <c r="JIC92" s="876"/>
      <c r="JID92" s="876"/>
      <c r="JIE92" s="876"/>
      <c r="JIF92" s="876"/>
      <c r="JIG92" s="876"/>
      <c r="JIH92" s="876"/>
      <c r="JII92" s="876"/>
      <c r="JIJ92" s="876"/>
      <c r="JIK92" s="876"/>
      <c r="JIL92" s="876"/>
      <c r="JIM92" s="876"/>
      <c r="JIN92" s="876"/>
      <c r="JIO92" s="876"/>
      <c r="JIP92" s="876"/>
      <c r="JIQ92" s="876"/>
      <c r="JIR92" s="876"/>
      <c r="JIS92" s="876"/>
      <c r="JIT92" s="876"/>
      <c r="JIU92" s="876"/>
      <c r="JIV92" s="876"/>
      <c r="JIW92" s="876"/>
      <c r="JIX92" s="876"/>
      <c r="JIY92" s="876"/>
      <c r="JIZ92" s="876"/>
      <c r="JJA92" s="876"/>
      <c r="JJB92" s="876"/>
      <c r="JJC92" s="876"/>
      <c r="JJD92" s="876"/>
      <c r="JJE92" s="876"/>
      <c r="JJF92" s="876"/>
      <c r="JJG92" s="876"/>
      <c r="JJH92" s="876"/>
      <c r="JJI92" s="876"/>
      <c r="JJJ92" s="876"/>
      <c r="JJK92" s="876"/>
      <c r="JJL92" s="876"/>
      <c r="JJM92" s="876"/>
      <c r="JJN92" s="876"/>
      <c r="JJO92" s="876"/>
      <c r="JJP92" s="876"/>
      <c r="JJQ92" s="876"/>
      <c r="JJR92" s="876"/>
      <c r="JJS92" s="876"/>
      <c r="JJT92" s="876"/>
      <c r="JJU92" s="876"/>
      <c r="JJV92" s="876"/>
      <c r="JJW92" s="876"/>
      <c r="JJX92" s="876"/>
      <c r="JJY92" s="876"/>
      <c r="JJZ92" s="876"/>
      <c r="JKA92" s="876"/>
      <c r="JKB92" s="876"/>
      <c r="JKC92" s="876"/>
      <c r="JKD92" s="876"/>
      <c r="JKE92" s="876"/>
      <c r="JKF92" s="876"/>
      <c r="JKG92" s="876"/>
      <c r="JKH92" s="876"/>
      <c r="JKI92" s="876"/>
      <c r="JKJ92" s="876"/>
      <c r="JKK92" s="876"/>
      <c r="JKL92" s="876"/>
      <c r="JKM92" s="876"/>
      <c r="JKN92" s="876"/>
      <c r="JKO92" s="876"/>
      <c r="JKP92" s="876"/>
      <c r="JKQ92" s="876"/>
      <c r="JKR92" s="876"/>
      <c r="JKS92" s="876"/>
      <c r="JKT92" s="876"/>
      <c r="JKU92" s="876"/>
      <c r="JKV92" s="876"/>
      <c r="JKW92" s="876"/>
      <c r="JKX92" s="876"/>
      <c r="JKY92" s="876"/>
      <c r="JKZ92" s="876"/>
      <c r="JLA92" s="876"/>
      <c r="JLB92" s="876"/>
      <c r="JLC92" s="876"/>
      <c r="JLD92" s="876"/>
      <c r="JLE92" s="876"/>
      <c r="JLF92" s="876"/>
      <c r="JLG92" s="876"/>
      <c r="JLH92" s="876"/>
      <c r="JLI92" s="876"/>
      <c r="JLJ92" s="876"/>
      <c r="JLK92" s="876"/>
      <c r="JLL92" s="876"/>
      <c r="JLM92" s="876"/>
      <c r="JLN92" s="876"/>
      <c r="JLO92" s="876"/>
      <c r="JLP92" s="876"/>
      <c r="JLQ92" s="876"/>
      <c r="JLR92" s="876"/>
      <c r="JLS92" s="876"/>
      <c r="JLT92" s="876"/>
      <c r="JLU92" s="876"/>
      <c r="JLV92" s="876"/>
      <c r="JLW92" s="876"/>
      <c r="JLX92" s="876"/>
      <c r="JLY92" s="876"/>
      <c r="JLZ92" s="876"/>
      <c r="JMA92" s="876"/>
      <c r="JMB92" s="876"/>
      <c r="JMC92" s="876"/>
      <c r="JMD92" s="876"/>
      <c r="JME92" s="876"/>
      <c r="JMF92" s="876"/>
      <c r="JMG92" s="876"/>
      <c r="JMH92" s="876"/>
      <c r="JMI92" s="876"/>
      <c r="JMJ92" s="876"/>
      <c r="JMK92" s="876"/>
      <c r="JML92" s="876"/>
      <c r="JMM92" s="876"/>
      <c r="JMN92" s="876"/>
      <c r="JMO92" s="876"/>
      <c r="JMP92" s="876"/>
      <c r="JMQ92" s="876"/>
      <c r="JMR92" s="876"/>
      <c r="JMS92" s="876"/>
      <c r="JMT92" s="876"/>
      <c r="JMU92" s="876"/>
      <c r="JMV92" s="876"/>
      <c r="JMW92" s="876"/>
      <c r="JMX92" s="876"/>
      <c r="JMY92" s="876"/>
      <c r="JMZ92" s="876"/>
      <c r="JNA92" s="876"/>
      <c r="JNB92" s="876"/>
      <c r="JNC92" s="876"/>
      <c r="JND92" s="876"/>
      <c r="JNE92" s="876"/>
      <c r="JNF92" s="876"/>
      <c r="JNG92" s="876"/>
      <c r="JNH92" s="876"/>
      <c r="JNI92" s="876"/>
      <c r="JNJ92" s="876"/>
      <c r="JNK92" s="876"/>
      <c r="JNL92" s="876"/>
      <c r="JNM92" s="876"/>
      <c r="JNN92" s="876"/>
      <c r="JNO92" s="876"/>
      <c r="JNP92" s="876"/>
      <c r="JNQ92" s="876"/>
      <c r="JNR92" s="876"/>
      <c r="JNS92" s="876"/>
      <c r="JNT92" s="876"/>
      <c r="JNU92" s="876"/>
      <c r="JNV92" s="876"/>
      <c r="JNW92" s="876"/>
      <c r="JNX92" s="876"/>
      <c r="JNY92" s="876"/>
      <c r="JNZ92" s="876"/>
      <c r="JOA92" s="876"/>
      <c r="JOB92" s="876"/>
      <c r="JOC92" s="876"/>
      <c r="JOD92" s="876"/>
      <c r="JOE92" s="876"/>
      <c r="JOF92" s="876"/>
      <c r="JOG92" s="876"/>
      <c r="JOH92" s="876"/>
      <c r="JOI92" s="876"/>
      <c r="JOJ92" s="876"/>
      <c r="JOK92" s="876"/>
      <c r="JOL92" s="876"/>
      <c r="JOM92" s="876"/>
      <c r="JON92" s="876"/>
      <c r="JOO92" s="876"/>
      <c r="JOP92" s="876"/>
      <c r="JOQ92" s="876"/>
      <c r="JOR92" s="876"/>
      <c r="JOS92" s="876"/>
      <c r="JOT92" s="876"/>
      <c r="JOU92" s="876"/>
      <c r="JOV92" s="876"/>
      <c r="JOW92" s="876"/>
      <c r="JOX92" s="876"/>
      <c r="JOY92" s="876"/>
      <c r="JOZ92" s="876"/>
      <c r="JPA92" s="876"/>
      <c r="JPB92" s="876"/>
      <c r="JPC92" s="876"/>
      <c r="JPD92" s="876"/>
      <c r="JPE92" s="876"/>
      <c r="JPF92" s="876"/>
      <c r="JPG92" s="876"/>
      <c r="JPH92" s="876"/>
      <c r="JPI92" s="876"/>
      <c r="JPJ92" s="876"/>
      <c r="JPK92" s="876"/>
      <c r="JPL92" s="876"/>
      <c r="JPM92" s="876"/>
      <c r="JPN92" s="876"/>
      <c r="JPO92" s="876"/>
      <c r="JPP92" s="876"/>
      <c r="JPQ92" s="876"/>
      <c r="JPR92" s="876"/>
      <c r="JPS92" s="876"/>
      <c r="JPT92" s="876"/>
      <c r="JPU92" s="876"/>
      <c r="JPV92" s="876"/>
      <c r="JPW92" s="876"/>
      <c r="JPX92" s="876"/>
      <c r="JPY92" s="876"/>
      <c r="JPZ92" s="876"/>
      <c r="JQA92" s="876"/>
      <c r="JQB92" s="876"/>
      <c r="JQC92" s="876"/>
      <c r="JQD92" s="876"/>
      <c r="JQE92" s="876"/>
      <c r="JQF92" s="876"/>
      <c r="JQG92" s="876"/>
      <c r="JQH92" s="876"/>
      <c r="JQI92" s="876"/>
      <c r="JQJ92" s="876"/>
      <c r="JQK92" s="876"/>
      <c r="JQL92" s="876"/>
      <c r="JQM92" s="876"/>
      <c r="JQN92" s="876"/>
      <c r="JQO92" s="876"/>
      <c r="JQP92" s="876"/>
      <c r="JQQ92" s="876"/>
      <c r="JQR92" s="876"/>
      <c r="JQS92" s="876"/>
      <c r="JQT92" s="876"/>
      <c r="JQU92" s="876"/>
      <c r="JQV92" s="876"/>
      <c r="JQW92" s="876"/>
      <c r="JQX92" s="876"/>
      <c r="JQY92" s="876"/>
      <c r="JQZ92" s="876"/>
      <c r="JRA92" s="876"/>
      <c r="JRB92" s="876"/>
      <c r="JRC92" s="876"/>
      <c r="JRD92" s="876"/>
      <c r="JRE92" s="876"/>
      <c r="JRF92" s="876"/>
      <c r="JRG92" s="876"/>
      <c r="JRH92" s="876"/>
      <c r="JRI92" s="876"/>
      <c r="JRJ92" s="876"/>
      <c r="JRK92" s="876"/>
      <c r="JRL92" s="876"/>
      <c r="JRM92" s="876"/>
      <c r="JRN92" s="876"/>
      <c r="JRO92" s="876"/>
      <c r="JRP92" s="876"/>
      <c r="JRQ92" s="876"/>
      <c r="JRR92" s="876"/>
      <c r="JRS92" s="876"/>
      <c r="JRT92" s="876"/>
      <c r="JRU92" s="876"/>
      <c r="JRV92" s="876"/>
      <c r="JRW92" s="876"/>
      <c r="JRX92" s="876"/>
      <c r="JRY92" s="876"/>
      <c r="JRZ92" s="876"/>
      <c r="JSA92" s="876"/>
      <c r="JSB92" s="876"/>
      <c r="JSC92" s="876"/>
      <c r="JSD92" s="876"/>
      <c r="JSE92" s="876"/>
      <c r="JSF92" s="876"/>
      <c r="JSG92" s="876"/>
      <c r="JSH92" s="876"/>
      <c r="JSI92" s="876"/>
      <c r="JSJ92" s="876"/>
      <c r="JSK92" s="876"/>
      <c r="JSL92" s="876"/>
      <c r="JSM92" s="876"/>
      <c r="JSN92" s="876"/>
      <c r="JSO92" s="876"/>
      <c r="JSP92" s="876"/>
      <c r="JSQ92" s="876"/>
      <c r="JSR92" s="876"/>
      <c r="JSS92" s="876"/>
      <c r="JST92" s="876"/>
      <c r="JSU92" s="876"/>
      <c r="JSV92" s="876"/>
      <c r="JSW92" s="876"/>
      <c r="JSX92" s="876"/>
      <c r="JSY92" s="876"/>
      <c r="JSZ92" s="876"/>
      <c r="JTA92" s="876"/>
      <c r="JTB92" s="876"/>
      <c r="JTC92" s="876"/>
      <c r="JTD92" s="876"/>
      <c r="JTE92" s="876"/>
      <c r="JTF92" s="876"/>
      <c r="JTG92" s="876"/>
      <c r="JTH92" s="876"/>
      <c r="JTI92" s="876"/>
      <c r="JTJ92" s="876"/>
      <c r="JTK92" s="876"/>
      <c r="JTL92" s="876"/>
      <c r="JTM92" s="876"/>
      <c r="JTN92" s="876"/>
      <c r="JTO92" s="876"/>
      <c r="JTP92" s="876"/>
      <c r="JTQ92" s="876"/>
      <c r="JTR92" s="876"/>
      <c r="JTS92" s="876"/>
      <c r="JTT92" s="876"/>
      <c r="JTU92" s="876"/>
      <c r="JTV92" s="876"/>
      <c r="JTW92" s="876"/>
      <c r="JTX92" s="876"/>
      <c r="JTY92" s="876"/>
      <c r="JTZ92" s="876"/>
      <c r="JUA92" s="876"/>
      <c r="JUB92" s="876"/>
      <c r="JUC92" s="876"/>
      <c r="JUD92" s="876"/>
      <c r="JUE92" s="876"/>
      <c r="JUF92" s="876"/>
      <c r="JUG92" s="876"/>
      <c r="JUH92" s="876"/>
      <c r="JUI92" s="876"/>
      <c r="JUJ92" s="876"/>
      <c r="JUK92" s="876"/>
      <c r="JUL92" s="876"/>
      <c r="JUM92" s="876"/>
      <c r="JUN92" s="876"/>
      <c r="JUO92" s="876"/>
      <c r="JUP92" s="876"/>
      <c r="JUQ92" s="876"/>
      <c r="JUR92" s="876"/>
      <c r="JUS92" s="876"/>
      <c r="JUT92" s="876"/>
      <c r="JUU92" s="876"/>
      <c r="JUV92" s="876"/>
      <c r="JUW92" s="876"/>
      <c r="JUX92" s="876"/>
      <c r="JUY92" s="876"/>
      <c r="JUZ92" s="876"/>
      <c r="JVA92" s="876"/>
      <c r="JVB92" s="876"/>
      <c r="JVC92" s="876"/>
      <c r="JVD92" s="876"/>
      <c r="JVE92" s="876"/>
      <c r="JVF92" s="876"/>
      <c r="JVG92" s="876"/>
      <c r="JVH92" s="876"/>
      <c r="JVI92" s="876"/>
      <c r="JVJ92" s="876"/>
      <c r="JVK92" s="876"/>
      <c r="JVL92" s="876"/>
      <c r="JVM92" s="876"/>
      <c r="JVN92" s="876"/>
      <c r="JVO92" s="876"/>
      <c r="JVP92" s="876"/>
      <c r="JVQ92" s="876"/>
      <c r="JVR92" s="876"/>
      <c r="JVS92" s="876"/>
      <c r="JVT92" s="876"/>
      <c r="JVU92" s="876"/>
      <c r="JVV92" s="876"/>
      <c r="JVW92" s="876"/>
      <c r="JVX92" s="876"/>
      <c r="JVY92" s="876"/>
      <c r="JVZ92" s="876"/>
      <c r="JWA92" s="876"/>
      <c r="JWB92" s="876"/>
      <c r="JWC92" s="876"/>
      <c r="JWD92" s="876"/>
      <c r="JWE92" s="876"/>
      <c r="JWF92" s="876"/>
      <c r="JWG92" s="876"/>
      <c r="JWH92" s="876"/>
      <c r="JWI92" s="876"/>
      <c r="JWJ92" s="876"/>
      <c r="JWK92" s="876"/>
      <c r="JWL92" s="876"/>
      <c r="JWM92" s="876"/>
      <c r="JWN92" s="876"/>
      <c r="JWO92" s="876"/>
      <c r="JWP92" s="876"/>
      <c r="JWQ92" s="876"/>
      <c r="JWR92" s="876"/>
      <c r="JWS92" s="876"/>
      <c r="JWT92" s="876"/>
      <c r="JWU92" s="876"/>
      <c r="JWV92" s="876"/>
      <c r="JWW92" s="876"/>
      <c r="JWX92" s="876"/>
      <c r="JWY92" s="876"/>
      <c r="JWZ92" s="876"/>
      <c r="JXA92" s="876"/>
      <c r="JXB92" s="876"/>
      <c r="JXC92" s="876"/>
      <c r="JXD92" s="876"/>
      <c r="JXE92" s="876"/>
      <c r="JXF92" s="876"/>
      <c r="JXG92" s="876"/>
      <c r="JXH92" s="876"/>
      <c r="JXI92" s="876"/>
      <c r="JXJ92" s="876"/>
      <c r="JXK92" s="876"/>
      <c r="JXL92" s="876"/>
      <c r="JXM92" s="876"/>
      <c r="JXN92" s="876"/>
      <c r="JXO92" s="876"/>
      <c r="JXP92" s="876"/>
      <c r="JXQ92" s="876"/>
      <c r="JXR92" s="876"/>
      <c r="JXS92" s="876"/>
      <c r="JXT92" s="876"/>
      <c r="JXU92" s="876"/>
      <c r="JXV92" s="876"/>
      <c r="JXW92" s="876"/>
      <c r="JXX92" s="876"/>
      <c r="JXY92" s="876"/>
      <c r="JXZ92" s="876"/>
      <c r="JYA92" s="876"/>
      <c r="JYB92" s="876"/>
      <c r="JYC92" s="876"/>
      <c r="JYD92" s="876"/>
      <c r="JYE92" s="876"/>
      <c r="JYF92" s="876"/>
      <c r="JYG92" s="876"/>
      <c r="JYH92" s="876"/>
      <c r="JYI92" s="876"/>
      <c r="JYJ92" s="876"/>
      <c r="JYK92" s="876"/>
      <c r="JYL92" s="876"/>
      <c r="JYM92" s="876"/>
      <c r="JYN92" s="876"/>
      <c r="JYO92" s="876"/>
      <c r="JYP92" s="876"/>
      <c r="JYQ92" s="876"/>
      <c r="JYR92" s="876"/>
      <c r="JYS92" s="876"/>
      <c r="JYT92" s="876"/>
      <c r="JYU92" s="876"/>
      <c r="JYV92" s="876"/>
      <c r="JYW92" s="876"/>
      <c r="JYX92" s="876"/>
      <c r="JYY92" s="876"/>
      <c r="JYZ92" s="876"/>
      <c r="JZA92" s="876"/>
      <c r="JZB92" s="876"/>
      <c r="JZC92" s="876"/>
      <c r="JZD92" s="876"/>
      <c r="JZE92" s="876"/>
      <c r="JZF92" s="876"/>
      <c r="JZG92" s="876"/>
      <c r="JZH92" s="876"/>
      <c r="JZI92" s="876"/>
      <c r="JZJ92" s="876"/>
      <c r="JZK92" s="876"/>
      <c r="JZL92" s="876"/>
      <c r="JZM92" s="876"/>
      <c r="JZN92" s="876"/>
      <c r="JZO92" s="876"/>
      <c r="JZP92" s="876"/>
      <c r="JZQ92" s="876"/>
      <c r="JZR92" s="876"/>
      <c r="JZS92" s="876"/>
      <c r="JZT92" s="876"/>
      <c r="JZU92" s="876"/>
      <c r="JZV92" s="876"/>
      <c r="JZW92" s="876"/>
      <c r="JZX92" s="876"/>
      <c r="JZY92" s="876"/>
      <c r="JZZ92" s="876"/>
      <c r="KAA92" s="876"/>
      <c r="KAB92" s="876"/>
      <c r="KAC92" s="876"/>
      <c r="KAD92" s="876"/>
      <c r="KAE92" s="876"/>
      <c r="KAF92" s="876"/>
      <c r="KAG92" s="876"/>
      <c r="KAH92" s="876"/>
      <c r="KAI92" s="876"/>
      <c r="KAJ92" s="876"/>
      <c r="KAK92" s="876"/>
      <c r="KAL92" s="876"/>
      <c r="KAM92" s="876"/>
      <c r="KAN92" s="876"/>
      <c r="KAO92" s="876"/>
      <c r="KAP92" s="876"/>
      <c r="KAQ92" s="876"/>
      <c r="KAR92" s="876"/>
      <c r="KAS92" s="876"/>
      <c r="KAT92" s="876"/>
      <c r="KAU92" s="876"/>
      <c r="KAV92" s="876"/>
      <c r="KAW92" s="876"/>
      <c r="KAX92" s="876"/>
      <c r="KAY92" s="876"/>
      <c r="KAZ92" s="876"/>
      <c r="KBA92" s="876"/>
      <c r="KBB92" s="876"/>
      <c r="KBC92" s="876"/>
      <c r="KBD92" s="876"/>
      <c r="KBE92" s="876"/>
      <c r="KBF92" s="876"/>
      <c r="KBG92" s="876"/>
      <c r="KBH92" s="876"/>
      <c r="KBI92" s="876"/>
      <c r="KBJ92" s="876"/>
      <c r="KBK92" s="876"/>
      <c r="KBL92" s="876"/>
      <c r="KBM92" s="876"/>
      <c r="KBN92" s="876"/>
      <c r="KBO92" s="876"/>
      <c r="KBP92" s="876"/>
      <c r="KBQ92" s="876"/>
      <c r="KBR92" s="876"/>
      <c r="KBS92" s="876"/>
      <c r="KBT92" s="876"/>
      <c r="KBU92" s="876"/>
      <c r="KBV92" s="876"/>
      <c r="KBW92" s="876"/>
      <c r="KBX92" s="876"/>
      <c r="KBY92" s="876"/>
      <c r="KBZ92" s="876"/>
      <c r="KCA92" s="876"/>
      <c r="KCB92" s="876"/>
      <c r="KCC92" s="876"/>
      <c r="KCD92" s="876"/>
      <c r="KCE92" s="876"/>
      <c r="KCF92" s="876"/>
      <c r="KCG92" s="876"/>
      <c r="KCH92" s="876"/>
      <c r="KCI92" s="876"/>
      <c r="KCJ92" s="876"/>
      <c r="KCK92" s="876"/>
      <c r="KCL92" s="876"/>
      <c r="KCM92" s="876"/>
      <c r="KCN92" s="876"/>
      <c r="KCO92" s="876"/>
      <c r="KCP92" s="876"/>
      <c r="KCQ92" s="876"/>
      <c r="KCR92" s="876"/>
      <c r="KCS92" s="876"/>
      <c r="KCT92" s="876"/>
      <c r="KCU92" s="876"/>
      <c r="KCV92" s="876"/>
      <c r="KCW92" s="876"/>
      <c r="KCX92" s="876"/>
      <c r="KCY92" s="876"/>
      <c r="KCZ92" s="876"/>
      <c r="KDA92" s="876"/>
      <c r="KDB92" s="876"/>
      <c r="KDC92" s="876"/>
      <c r="KDD92" s="876"/>
      <c r="KDE92" s="876"/>
      <c r="KDF92" s="876"/>
      <c r="KDG92" s="876"/>
      <c r="KDH92" s="876"/>
      <c r="KDI92" s="876"/>
      <c r="KDJ92" s="876"/>
      <c r="KDK92" s="876"/>
      <c r="KDL92" s="876"/>
      <c r="KDM92" s="876"/>
      <c r="KDN92" s="876"/>
      <c r="KDO92" s="876"/>
      <c r="KDP92" s="876"/>
      <c r="KDQ92" s="876"/>
      <c r="KDR92" s="876"/>
      <c r="KDS92" s="876"/>
      <c r="KDT92" s="876"/>
      <c r="KDU92" s="876"/>
      <c r="KDV92" s="876"/>
      <c r="KDW92" s="876"/>
      <c r="KDX92" s="876"/>
      <c r="KDY92" s="876"/>
      <c r="KDZ92" s="876"/>
      <c r="KEA92" s="876"/>
      <c r="KEB92" s="876"/>
      <c r="KEC92" s="876"/>
      <c r="KED92" s="876"/>
      <c r="KEE92" s="876"/>
      <c r="KEF92" s="876"/>
      <c r="KEG92" s="876"/>
      <c r="KEH92" s="876"/>
      <c r="KEI92" s="876"/>
      <c r="KEJ92" s="876"/>
      <c r="KEK92" s="876"/>
      <c r="KEL92" s="876"/>
      <c r="KEM92" s="876"/>
      <c r="KEN92" s="876"/>
      <c r="KEO92" s="876"/>
      <c r="KEP92" s="876"/>
      <c r="KEQ92" s="876"/>
      <c r="KER92" s="876"/>
      <c r="KES92" s="876"/>
      <c r="KET92" s="876"/>
      <c r="KEU92" s="876"/>
      <c r="KEV92" s="876"/>
      <c r="KEW92" s="876"/>
      <c r="KEX92" s="876"/>
      <c r="KEY92" s="876"/>
      <c r="KEZ92" s="876"/>
      <c r="KFA92" s="876"/>
      <c r="KFB92" s="876"/>
      <c r="KFC92" s="876"/>
      <c r="KFD92" s="876"/>
      <c r="KFE92" s="876"/>
      <c r="KFF92" s="876"/>
      <c r="KFG92" s="876"/>
      <c r="KFH92" s="876"/>
      <c r="KFI92" s="876"/>
      <c r="KFJ92" s="876"/>
      <c r="KFK92" s="876"/>
      <c r="KFL92" s="876"/>
      <c r="KFM92" s="876"/>
      <c r="KFN92" s="876"/>
      <c r="KFO92" s="876"/>
      <c r="KFP92" s="876"/>
      <c r="KFQ92" s="876"/>
      <c r="KFR92" s="876"/>
      <c r="KFS92" s="876"/>
      <c r="KFT92" s="876"/>
      <c r="KFU92" s="876"/>
      <c r="KFV92" s="876"/>
      <c r="KFW92" s="876"/>
      <c r="KFX92" s="876"/>
      <c r="KFY92" s="876"/>
      <c r="KFZ92" s="876"/>
      <c r="KGA92" s="876"/>
      <c r="KGB92" s="876"/>
      <c r="KGC92" s="876"/>
      <c r="KGD92" s="876"/>
      <c r="KGE92" s="876"/>
      <c r="KGF92" s="876"/>
      <c r="KGG92" s="876"/>
      <c r="KGH92" s="876"/>
      <c r="KGI92" s="876"/>
      <c r="KGJ92" s="876"/>
      <c r="KGK92" s="876"/>
      <c r="KGL92" s="876"/>
      <c r="KGM92" s="876"/>
      <c r="KGN92" s="876"/>
      <c r="KGO92" s="876"/>
      <c r="KGP92" s="876"/>
      <c r="KGQ92" s="876"/>
      <c r="KGR92" s="876"/>
      <c r="KGS92" s="876"/>
      <c r="KGT92" s="876"/>
      <c r="KGU92" s="876"/>
      <c r="KGV92" s="876"/>
      <c r="KGW92" s="876"/>
      <c r="KGX92" s="876"/>
      <c r="KGY92" s="876"/>
      <c r="KGZ92" s="876"/>
      <c r="KHA92" s="876"/>
      <c r="KHB92" s="876"/>
      <c r="KHC92" s="876"/>
      <c r="KHD92" s="876"/>
      <c r="KHE92" s="876"/>
      <c r="KHF92" s="876"/>
      <c r="KHG92" s="876"/>
      <c r="KHH92" s="876"/>
      <c r="KHI92" s="876"/>
      <c r="KHJ92" s="876"/>
      <c r="KHK92" s="876"/>
      <c r="KHL92" s="876"/>
      <c r="KHM92" s="876"/>
      <c r="KHN92" s="876"/>
      <c r="KHO92" s="876"/>
      <c r="KHP92" s="876"/>
      <c r="KHQ92" s="876"/>
      <c r="KHR92" s="876"/>
      <c r="KHS92" s="876"/>
      <c r="KHT92" s="876"/>
      <c r="KHU92" s="876"/>
      <c r="KHV92" s="876"/>
      <c r="KHW92" s="876"/>
      <c r="KHX92" s="876"/>
      <c r="KHY92" s="876"/>
      <c r="KHZ92" s="876"/>
      <c r="KIA92" s="876"/>
      <c r="KIB92" s="876"/>
      <c r="KIC92" s="876"/>
      <c r="KID92" s="876"/>
      <c r="KIE92" s="876"/>
      <c r="KIF92" s="876"/>
      <c r="KIG92" s="876"/>
      <c r="KIH92" s="876"/>
      <c r="KII92" s="876"/>
      <c r="KIJ92" s="876"/>
      <c r="KIK92" s="876"/>
      <c r="KIL92" s="876"/>
      <c r="KIM92" s="876"/>
      <c r="KIN92" s="876"/>
      <c r="KIO92" s="876"/>
      <c r="KIP92" s="876"/>
      <c r="KIQ92" s="876"/>
      <c r="KIR92" s="876"/>
      <c r="KIS92" s="876"/>
      <c r="KIT92" s="876"/>
      <c r="KIU92" s="876"/>
      <c r="KIV92" s="876"/>
      <c r="KIW92" s="876"/>
      <c r="KIX92" s="876"/>
      <c r="KIY92" s="876"/>
      <c r="KIZ92" s="876"/>
      <c r="KJA92" s="876"/>
      <c r="KJB92" s="876"/>
      <c r="KJC92" s="876"/>
      <c r="KJD92" s="876"/>
      <c r="KJE92" s="876"/>
      <c r="KJF92" s="876"/>
      <c r="KJG92" s="876"/>
      <c r="KJH92" s="876"/>
      <c r="KJI92" s="876"/>
      <c r="KJJ92" s="876"/>
      <c r="KJK92" s="876"/>
      <c r="KJL92" s="876"/>
      <c r="KJM92" s="876"/>
      <c r="KJN92" s="876"/>
      <c r="KJO92" s="876"/>
      <c r="KJP92" s="876"/>
      <c r="KJQ92" s="876"/>
      <c r="KJR92" s="876"/>
      <c r="KJS92" s="876"/>
      <c r="KJT92" s="876"/>
      <c r="KJU92" s="876"/>
      <c r="KJV92" s="876"/>
      <c r="KJW92" s="876"/>
      <c r="KJX92" s="876"/>
      <c r="KJY92" s="876"/>
      <c r="KJZ92" s="876"/>
      <c r="KKA92" s="876"/>
      <c r="KKB92" s="876"/>
      <c r="KKC92" s="876"/>
      <c r="KKD92" s="876"/>
      <c r="KKE92" s="876"/>
      <c r="KKF92" s="876"/>
      <c r="KKG92" s="876"/>
      <c r="KKH92" s="876"/>
      <c r="KKI92" s="876"/>
      <c r="KKJ92" s="876"/>
      <c r="KKK92" s="876"/>
      <c r="KKL92" s="876"/>
      <c r="KKM92" s="876"/>
      <c r="KKN92" s="876"/>
      <c r="KKO92" s="876"/>
      <c r="KKP92" s="876"/>
      <c r="KKQ92" s="876"/>
      <c r="KKR92" s="876"/>
      <c r="KKS92" s="876"/>
      <c r="KKT92" s="876"/>
      <c r="KKU92" s="876"/>
      <c r="KKV92" s="876"/>
      <c r="KKW92" s="876"/>
      <c r="KKX92" s="876"/>
      <c r="KKY92" s="876"/>
      <c r="KKZ92" s="876"/>
      <c r="KLA92" s="876"/>
      <c r="KLB92" s="876"/>
      <c r="KLC92" s="876"/>
      <c r="KLD92" s="876"/>
      <c r="KLE92" s="876"/>
      <c r="KLF92" s="876"/>
      <c r="KLG92" s="876"/>
      <c r="KLH92" s="876"/>
      <c r="KLI92" s="876"/>
      <c r="KLJ92" s="876"/>
      <c r="KLK92" s="876"/>
      <c r="KLL92" s="876"/>
      <c r="KLM92" s="876"/>
      <c r="KLN92" s="876"/>
      <c r="KLO92" s="876"/>
      <c r="KLP92" s="876"/>
      <c r="KLQ92" s="876"/>
      <c r="KLR92" s="876"/>
      <c r="KLS92" s="876"/>
      <c r="KLT92" s="876"/>
      <c r="KLU92" s="876"/>
      <c r="KLV92" s="876"/>
      <c r="KLW92" s="876"/>
      <c r="KLX92" s="876"/>
      <c r="KLY92" s="876"/>
      <c r="KLZ92" s="876"/>
      <c r="KMA92" s="876"/>
      <c r="KMB92" s="876"/>
      <c r="KMC92" s="876"/>
      <c r="KMD92" s="876"/>
      <c r="KME92" s="876"/>
      <c r="KMF92" s="876"/>
      <c r="KMG92" s="876"/>
      <c r="KMH92" s="876"/>
      <c r="KMI92" s="876"/>
      <c r="KMJ92" s="876"/>
      <c r="KMK92" s="876"/>
      <c r="KML92" s="876"/>
      <c r="KMM92" s="876"/>
      <c r="KMN92" s="876"/>
      <c r="KMO92" s="876"/>
      <c r="KMP92" s="876"/>
      <c r="KMQ92" s="876"/>
      <c r="KMR92" s="876"/>
      <c r="KMS92" s="876"/>
      <c r="KMT92" s="876"/>
      <c r="KMU92" s="876"/>
      <c r="KMV92" s="876"/>
      <c r="KMW92" s="876"/>
      <c r="KMX92" s="876"/>
      <c r="KMY92" s="876"/>
      <c r="KMZ92" s="876"/>
      <c r="KNA92" s="876"/>
      <c r="KNB92" s="876"/>
      <c r="KNC92" s="876"/>
      <c r="KND92" s="876"/>
      <c r="KNE92" s="876"/>
      <c r="KNF92" s="876"/>
      <c r="KNG92" s="876"/>
      <c r="KNH92" s="876"/>
      <c r="KNI92" s="876"/>
      <c r="KNJ92" s="876"/>
      <c r="KNK92" s="876"/>
      <c r="KNL92" s="876"/>
      <c r="KNM92" s="876"/>
      <c r="KNN92" s="876"/>
      <c r="KNO92" s="876"/>
      <c r="KNP92" s="876"/>
      <c r="KNQ92" s="876"/>
      <c r="KNR92" s="876"/>
      <c r="KNS92" s="876"/>
      <c r="KNT92" s="876"/>
      <c r="KNU92" s="876"/>
      <c r="KNV92" s="876"/>
      <c r="KNW92" s="876"/>
      <c r="KNX92" s="876"/>
      <c r="KNY92" s="876"/>
      <c r="KNZ92" s="876"/>
      <c r="KOA92" s="876"/>
      <c r="KOB92" s="876"/>
      <c r="KOC92" s="876"/>
      <c r="KOD92" s="876"/>
      <c r="KOE92" s="876"/>
      <c r="KOF92" s="876"/>
      <c r="KOG92" s="876"/>
      <c r="KOH92" s="876"/>
      <c r="KOI92" s="876"/>
      <c r="KOJ92" s="876"/>
      <c r="KOK92" s="876"/>
      <c r="KOL92" s="876"/>
      <c r="KOM92" s="876"/>
      <c r="KON92" s="876"/>
      <c r="KOO92" s="876"/>
      <c r="KOP92" s="876"/>
      <c r="KOQ92" s="876"/>
      <c r="KOR92" s="876"/>
      <c r="KOS92" s="876"/>
      <c r="KOT92" s="876"/>
      <c r="KOU92" s="876"/>
      <c r="KOV92" s="876"/>
      <c r="KOW92" s="876"/>
      <c r="KOX92" s="876"/>
      <c r="KOY92" s="876"/>
      <c r="KOZ92" s="876"/>
      <c r="KPA92" s="876"/>
      <c r="KPB92" s="876"/>
      <c r="KPC92" s="876"/>
      <c r="KPD92" s="876"/>
      <c r="KPE92" s="876"/>
      <c r="KPF92" s="876"/>
      <c r="KPG92" s="876"/>
      <c r="KPH92" s="876"/>
      <c r="KPI92" s="876"/>
      <c r="KPJ92" s="876"/>
      <c r="KPK92" s="876"/>
      <c r="KPL92" s="876"/>
      <c r="KPM92" s="876"/>
      <c r="KPN92" s="876"/>
      <c r="KPO92" s="876"/>
      <c r="KPP92" s="876"/>
      <c r="KPQ92" s="876"/>
      <c r="KPR92" s="876"/>
      <c r="KPS92" s="876"/>
      <c r="KPT92" s="876"/>
      <c r="KPU92" s="876"/>
      <c r="KPV92" s="876"/>
      <c r="KPW92" s="876"/>
      <c r="KPX92" s="876"/>
      <c r="KPY92" s="876"/>
      <c r="KPZ92" s="876"/>
      <c r="KQA92" s="876"/>
      <c r="KQB92" s="876"/>
      <c r="KQC92" s="876"/>
      <c r="KQD92" s="876"/>
      <c r="KQE92" s="876"/>
      <c r="KQF92" s="876"/>
      <c r="KQG92" s="876"/>
      <c r="KQH92" s="876"/>
      <c r="KQI92" s="876"/>
      <c r="KQJ92" s="876"/>
      <c r="KQK92" s="876"/>
      <c r="KQL92" s="876"/>
      <c r="KQM92" s="876"/>
      <c r="KQN92" s="876"/>
      <c r="KQO92" s="876"/>
      <c r="KQP92" s="876"/>
      <c r="KQQ92" s="876"/>
      <c r="KQR92" s="876"/>
      <c r="KQS92" s="876"/>
      <c r="KQT92" s="876"/>
      <c r="KQU92" s="876"/>
      <c r="KQV92" s="876"/>
      <c r="KQW92" s="876"/>
      <c r="KQX92" s="876"/>
      <c r="KQY92" s="876"/>
      <c r="KQZ92" s="876"/>
      <c r="KRA92" s="876"/>
      <c r="KRB92" s="876"/>
      <c r="KRC92" s="876"/>
      <c r="KRD92" s="876"/>
      <c r="KRE92" s="876"/>
      <c r="KRF92" s="876"/>
      <c r="KRG92" s="876"/>
      <c r="KRH92" s="876"/>
      <c r="KRI92" s="876"/>
      <c r="KRJ92" s="876"/>
      <c r="KRK92" s="876"/>
      <c r="KRL92" s="876"/>
      <c r="KRM92" s="876"/>
      <c r="KRN92" s="876"/>
      <c r="KRO92" s="876"/>
      <c r="KRP92" s="876"/>
      <c r="KRQ92" s="876"/>
      <c r="KRR92" s="876"/>
      <c r="KRS92" s="876"/>
      <c r="KRT92" s="876"/>
      <c r="KRU92" s="876"/>
      <c r="KRV92" s="876"/>
      <c r="KRW92" s="876"/>
      <c r="KRX92" s="876"/>
      <c r="KRY92" s="876"/>
      <c r="KRZ92" s="876"/>
      <c r="KSA92" s="876"/>
      <c r="KSB92" s="876"/>
      <c r="KSC92" s="876"/>
      <c r="KSD92" s="876"/>
      <c r="KSE92" s="876"/>
      <c r="KSF92" s="876"/>
      <c r="KSG92" s="876"/>
      <c r="KSH92" s="876"/>
      <c r="KSI92" s="876"/>
      <c r="KSJ92" s="876"/>
      <c r="KSK92" s="876"/>
      <c r="KSL92" s="876"/>
      <c r="KSM92" s="876"/>
      <c r="KSN92" s="876"/>
      <c r="KSO92" s="876"/>
      <c r="KSP92" s="876"/>
      <c r="KSQ92" s="876"/>
      <c r="KSR92" s="876"/>
      <c r="KSS92" s="876"/>
      <c r="KST92" s="876"/>
      <c r="KSU92" s="876"/>
      <c r="KSV92" s="876"/>
      <c r="KSW92" s="876"/>
      <c r="KSX92" s="876"/>
      <c r="KSY92" s="876"/>
      <c r="KSZ92" s="876"/>
      <c r="KTA92" s="876"/>
      <c r="KTB92" s="876"/>
      <c r="KTC92" s="876"/>
      <c r="KTD92" s="876"/>
      <c r="KTE92" s="876"/>
      <c r="KTF92" s="876"/>
      <c r="KTG92" s="876"/>
      <c r="KTH92" s="876"/>
      <c r="KTI92" s="876"/>
      <c r="KTJ92" s="876"/>
      <c r="KTK92" s="876"/>
      <c r="KTL92" s="876"/>
      <c r="KTM92" s="876"/>
      <c r="KTN92" s="876"/>
      <c r="KTO92" s="876"/>
      <c r="KTP92" s="876"/>
      <c r="KTQ92" s="876"/>
      <c r="KTR92" s="876"/>
      <c r="KTS92" s="876"/>
      <c r="KTT92" s="876"/>
      <c r="KTU92" s="876"/>
      <c r="KTV92" s="876"/>
      <c r="KTW92" s="876"/>
      <c r="KTX92" s="876"/>
      <c r="KTY92" s="876"/>
      <c r="KTZ92" s="876"/>
      <c r="KUA92" s="876"/>
      <c r="KUB92" s="876"/>
      <c r="KUC92" s="876"/>
      <c r="KUD92" s="876"/>
      <c r="KUE92" s="876"/>
      <c r="KUF92" s="876"/>
      <c r="KUG92" s="876"/>
      <c r="KUH92" s="876"/>
      <c r="KUI92" s="876"/>
      <c r="KUJ92" s="876"/>
      <c r="KUK92" s="876"/>
      <c r="KUL92" s="876"/>
      <c r="KUM92" s="876"/>
      <c r="KUN92" s="876"/>
      <c r="KUO92" s="876"/>
      <c r="KUP92" s="876"/>
      <c r="KUQ92" s="876"/>
      <c r="KUR92" s="876"/>
      <c r="KUS92" s="876"/>
      <c r="KUT92" s="876"/>
      <c r="KUU92" s="876"/>
      <c r="KUV92" s="876"/>
      <c r="KUW92" s="876"/>
      <c r="KUX92" s="876"/>
      <c r="KUY92" s="876"/>
      <c r="KUZ92" s="876"/>
      <c r="KVA92" s="876"/>
      <c r="KVB92" s="876"/>
      <c r="KVC92" s="876"/>
      <c r="KVD92" s="876"/>
      <c r="KVE92" s="876"/>
      <c r="KVF92" s="876"/>
      <c r="KVG92" s="876"/>
      <c r="KVH92" s="876"/>
      <c r="KVI92" s="876"/>
      <c r="KVJ92" s="876"/>
      <c r="KVK92" s="876"/>
      <c r="KVL92" s="876"/>
      <c r="KVM92" s="876"/>
      <c r="KVN92" s="876"/>
      <c r="KVO92" s="876"/>
      <c r="KVP92" s="876"/>
      <c r="KVQ92" s="876"/>
      <c r="KVR92" s="876"/>
      <c r="KVS92" s="876"/>
      <c r="KVT92" s="876"/>
      <c r="KVU92" s="876"/>
      <c r="KVV92" s="876"/>
      <c r="KVW92" s="876"/>
      <c r="KVX92" s="876"/>
      <c r="KVY92" s="876"/>
      <c r="KVZ92" s="876"/>
      <c r="KWA92" s="876"/>
      <c r="KWB92" s="876"/>
      <c r="KWC92" s="876"/>
      <c r="KWD92" s="876"/>
      <c r="KWE92" s="876"/>
      <c r="KWF92" s="876"/>
      <c r="KWG92" s="876"/>
      <c r="KWH92" s="876"/>
      <c r="KWI92" s="876"/>
      <c r="KWJ92" s="876"/>
      <c r="KWK92" s="876"/>
      <c r="KWL92" s="876"/>
      <c r="KWM92" s="876"/>
      <c r="KWN92" s="876"/>
      <c r="KWO92" s="876"/>
      <c r="KWP92" s="876"/>
      <c r="KWQ92" s="876"/>
      <c r="KWR92" s="876"/>
      <c r="KWS92" s="876"/>
      <c r="KWT92" s="876"/>
      <c r="KWU92" s="876"/>
      <c r="KWV92" s="876"/>
      <c r="KWW92" s="876"/>
      <c r="KWX92" s="876"/>
      <c r="KWY92" s="876"/>
      <c r="KWZ92" s="876"/>
      <c r="KXA92" s="876"/>
      <c r="KXB92" s="876"/>
      <c r="KXC92" s="876"/>
      <c r="KXD92" s="876"/>
      <c r="KXE92" s="876"/>
      <c r="KXF92" s="876"/>
      <c r="KXG92" s="876"/>
      <c r="KXH92" s="876"/>
      <c r="KXI92" s="876"/>
      <c r="KXJ92" s="876"/>
      <c r="KXK92" s="876"/>
      <c r="KXL92" s="876"/>
      <c r="KXM92" s="876"/>
      <c r="KXN92" s="876"/>
      <c r="KXO92" s="876"/>
      <c r="KXP92" s="876"/>
      <c r="KXQ92" s="876"/>
      <c r="KXR92" s="876"/>
      <c r="KXS92" s="876"/>
      <c r="KXT92" s="876"/>
      <c r="KXU92" s="876"/>
      <c r="KXV92" s="876"/>
      <c r="KXW92" s="876"/>
      <c r="KXX92" s="876"/>
      <c r="KXY92" s="876"/>
      <c r="KXZ92" s="876"/>
      <c r="KYA92" s="876"/>
      <c r="KYB92" s="876"/>
      <c r="KYC92" s="876"/>
      <c r="KYD92" s="876"/>
      <c r="KYE92" s="876"/>
      <c r="KYF92" s="876"/>
      <c r="KYG92" s="876"/>
      <c r="KYH92" s="876"/>
      <c r="KYI92" s="876"/>
      <c r="KYJ92" s="876"/>
      <c r="KYK92" s="876"/>
      <c r="KYL92" s="876"/>
      <c r="KYM92" s="876"/>
      <c r="KYN92" s="876"/>
      <c r="KYO92" s="876"/>
      <c r="KYP92" s="876"/>
      <c r="KYQ92" s="876"/>
      <c r="KYR92" s="876"/>
      <c r="KYS92" s="876"/>
      <c r="KYT92" s="876"/>
      <c r="KYU92" s="876"/>
      <c r="KYV92" s="876"/>
      <c r="KYW92" s="876"/>
      <c r="KYX92" s="876"/>
      <c r="KYY92" s="876"/>
      <c r="KYZ92" s="876"/>
      <c r="KZA92" s="876"/>
      <c r="KZB92" s="876"/>
      <c r="KZC92" s="876"/>
      <c r="KZD92" s="876"/>
      <c r="KZE92" s="876"/>
      <c r="KZF92" s="876"/>
      <c r="KZG92" s="876"/>
      <c r="KZH92" s="876"/>
      <c r="KZI92" s="876"/>
      <c r="KZJ92" s="876"/>
      <c r="KZK92" s="876"/>
      <c r="KZL92" s="876"/>
      <c r="KZM92" s="876"/>
      <c r="KZN92" s="876"/>
      <c r="KZO92" s="876"/>
      <c r="KZP92" s="876"/>
      <c r="KZQ92" s="876"/>
      <c r="KZR92" s="876"/>
      <c r="KZS92" s="876"/>
      <c r="KZT92" s="876"/>
      <c r="KZU92" s="876"/>
      <c r="KZV92" s="876"/>
      <c r="KZW92" s="876"/>
      <c r="KZX92" s="876"/>
      <c r="KZY92" s="876"/>
      <c r="KZZ92" s="876"/>
      <c r="LAA92" s="876"/>
      <c r="LAB92" s="876"/>
      <c r="LAC92" s="876"/>
      <c r="LAD92" s="876"/>
      <c r="LAE92" s="876"/>
      <c r="LAF92" s="876"/>
      <c r="LAG92" s="876"/>
      <c r="LAH92" s="876"/>
      <c r="LAI92" s="876"/>
      <c r="LAJ92" s="876"/>
      <c r="LAK92" s="876"/>
      <c r="LAL92" s="876"/>
      <c r="LAM92" s="876"/>
      <c r="LAN92" s="876"/>
      <c r="LAO92" s="876"/>
      <c r="LAP92" s="876"/>
      <c r="LAQ92" s="876"/>
      <c r="LAR92" s="876"/>
      <c r="LAS92" s="876"/>
      <c r="LAT92" s="876"/>
      <c r="LAU92" s="876"/>
      <c r="LAV92" s="876"/>
      <c r="LAW92" s="876"/>
      <c r="LAX92" s="876"/>
      <c r="LAY92" s="876"/>
      <c r="LAZ92" s="876"/>
      <c r="LBA92" s="876"/>
      <c r="LBB92" s="876"/>
      <c r="LBC92" s="876"/>
      <c r="LBD92" s="876"/>
      <c r="LBE92" s="876"/>
      <c r="LBF92" s="876"/>
      <c r="LBG92" s="876"/>
      <c r="LBH92" s="876"/>
      <c r="LBI92" s="876"/>
      <c r="LBJ92" s="876"/>
      <c r="LBK92" s="876"/>
      <c r="LBL92" s="876"/>
      <c r="LBM92" s="876"/>
      <c r="LBN92" s="876"/>
      <c r="LBO92" s="876"/>
      <c r="LBP92" s="876"/>
      <c r="LBQ92" s="876"/>
      <c r="LBR92" s="876"/>
      <c r="LBS92" s="876"/>
      <c r="LBT92" s="876"/>
      <c r="LBU92" s="876"/>
      <c r="LBV92" s="876"/>
      <c r="LBW92" s="876"/>
      <c r="LBX92" s="876"/>
      <c r="LBY92" s="876"/>
      <c r="LBZ92" s="876"/>
      <c r="LCA92" s="876"/>
      <c r="LCB92" s="876"/>
      <c r="LCC92" s="876"/>
      <c r="LCD92" s="876"/>
      <c r="LCE92" s="876"/>
      <c r="LCF92" s="876"/>
      <c r="LCG92" s="876"/>
      <c r="LCH92" s="876"/>
      <c r="LCI92" s="876"/>
      <c r="LCJ92" s="876"/>
      <c r="LCK92" s="876"/>
      <c r="LCL92" s="876"/>
      <c r="LCM92" s="876"/>
      <c r="LCN92" s="876"/>
      <c r="LCO92" s="876"/>
      <c r="LCP92" s="876"/>
      <c r="LCQ92" s="876"/>
      <c r="LCR92" s="876"/>
      <c r="LCS92" s="876"/>
      <c r="LCT92" s="876"/>
      <c r="LCU92" s="876"/>
      <c r="LCV92" s="876"/>
      <c r="LCW92" s="876"/>
      <c r="LCX92" s="876"/>
      <c r="LCY92" s="876"/>
      <c r="LCZ92" s="876"/>
      <c r="LDA92" s="876"/>
      <c r="LDB92" s="876"/>
      <c r="LDC92" s="876"/>
      <c r="LDD92" s="876"/>
      <c r="LDE92" s="876"/>
      <c r="LDF92" s="876"/>
      <c r="LDG92" s="876"/>
      <c r="LDH92" s="876"/>
      <c r="LDI92" s="876"/>
      <c r="LDJ92" s="876"/>
      <c r="LDK92" s="876"/>
      <c r="LDL92" s="876"/>
      <c r="LDM92" s="876"/>
      <c r="LDN92" s="876"/>
      <c r="LDO92" s="876"/>
      <c r="LDP92" s="876"/>
      <c r="LDQ92" s="876"/>
      <c r="LDR92" s="876"/>
      <c r="LDS92" s="876"/>
      <c r="LDT92" s="876"/>
      <c r="LDU92" s="876"/>
      <c r="LDV92" s="876"/>
      <c r="LDW92" s="876"/>
      <c r="LDX92" s="876"/>
      <c r="LDY92" s="876"/>
      <c r="LDZ92" s="876"/>
      <c r="LEA92" s="876"/>
      <c r="LEB92" s="876"/>
      <c r="LEC92" s="876"/>
      <c r="LED92" s="876"/>
      <c r="LEE92" s="876"/>
      <c r="LEF92" s="876"/>
      <c r="LEG92" s="876"/>
      <c r="LEH92" s="876"/>
      <c r="LEI92" s="876"/>
      <c r="LEJ92" s="876"/>
      <c r="LEK92" s="876"/>
      <c r="LEL92" s="876"/>
      <c r="LEM92" s="876"/>
      <c r="LEN92" s="876"/>
      <c r="LEO92" s="876"/>
      <c r="LEP92" s="876"/>
      <c r="LEQ92" s="876"/>
      <c r="LER92" s="876"/>
      <c r="LES92" s="876"/>
      <c r="LET92" s="876"/>
      <c r="LEU92" s="876"/>
      <c r="LEV92" s="876"/>
      <c r="LEW92" s="876"/>
      <c r="LEX92" s="876"/>
      <c r="LEY92" s="876"/>
      <c r="LEZ92" s="876"/>
      <c r="LFA92" s="876"/>
      <c r="LFB92" s="876"/>
      <c r="LFC92" s="876"/>
      <c r="LFD92" s="876"/>
      <c r="LFE92" s="876"/>
      <c r="LFF92" s="876"/>
      <c r="LFG92" s="876"/>
      <c r="LFH92" s="876"/>
      <c r="LFI92" s="876"/>
      <c r="LFJ92" s="876"/>
      <c r="LFK92" s="876"/>
      <c r="LFL92" s="876"/>
      <c r="LFM92" s="876"/>
      <c r="LFN92" s="876"/>
      <c r="LFO92" s="876"/>
      <c r="LFP92" s="876"/>
      <c r="LFQ92" s="876"/>
      <c r="LFR92" s="876"/>
      <c r="LFS92" s="876"/>
      <c r="LFT92" s="876"/>
      <c r="LFU92" s="876"/>
      <c r="LFV92" s="876"/>
      <c r="LFW92" s="876"/>
      <c r="LFX92" s="876"/>
      <c r="LFY92" s="876"/>
      <c r="LFZ92" s="876"/>
      <c r="LGA92" s="876"/>
      <c r="LGB92" s="876"/>
      <c r="LGC92" s="876"/>
      <c r="LGD92" s="876"/>
      <c r="LGE92" s="876"/>
      <c r="LGF92" s="876"/>
      <c r="LGG92" s="876"/>
      <c r="LGH92" s="876"/>
      <c r="LGI92" s="876"/>
      <c r="LGJ92" s="876"/>
      <c r="LGK92" s="876"/>
      <c r="LGL92" s="876"/>
      <c r="LGM92" s="876"/>
      <c r="LGN92" s="876"/>
      <c r="LGO92" s="876"/>
      <c r="LGP92" s="876"/>
      <c r="LGQ92" s="876"/>
      <c r="LGR92" s="876"/>
      <c r="LGS92" s="876"/>
      <c r="LGT92" s="876"/>
      <c r="LGU92" s="876"/>
      <c r="LGV92" s="876"/>
      <c r="LGW92" s="876"/>
      <c r="LGX92" s="876"/>
      <c r="LGY92" s="876"/>
      <c r="LGZ92" s="876"/>
      <c r="LHA92" s="876"/>
      <c r="LHB92" s="876"/>
      <c r="LHC92" s="876"/>
      <c r="LHD92" s="876"/>
      <c r="LHE92" s="876"/>
      <c r="LHF92" s="876"/>
      <c r="LHG92" s="876"/>
      <c r="LHH92" s="876"/>
      <c r="LHI92" s="876"/>
      <c r="LHJ92" s="876"/>
      <c r="LHK92" s="876"/>
      <c r="LHL92" s="876"/>
      <c r="LHM92" s="876"/>
      <c r="LHN92" s="876"/>
      <c r="LHO92" s="876"/>
      <c r="LHP92" s="876"/>
      <c r="LHQ92" s="876"/>
      <c r="LHR92" s="876"/>
      <c r="LHS92" s="876"/>
      <c r="LHT92" s="876"/>
      <c r="LHU92" s="876"/>
      <c r="LHV92" s="876"/>
      <c r="LHW92" s="876"/>
      <c r="LHX92" s="876"/>
      <c r="LHY92" s="876"/>
      <c r="LHZ92" s="876"/>
      <c r="LIA92" s="876"/>
      <c r="LIB92" s="876"/>
      <c r="LIC92" s="876"/>
      <c r="LID92" s="876"/>
      <c r="LIE92" s="876"/>
      <c r="LIF92" s="876"/>
      <c r="LIG92" s="876"/>
      <c r="LIH92" s="876"/>
      <c r="LII92" s="876"/>
      <c r="LIJ92" s="876"/>
      <c r="LIK92" s="876"/>
      <c r="LIL92" s="876"/>
      <c r="LIM92" s="876"/>
      <c r="LIN92" s="876"/>
      <c r="LIO92" s="876"/>
      <c r="LIP92" s="876"/>
      <c r="LIQ92" s="876"/>
      <c r="LIR92" s="876"/>
      <c r="LIS92" s="876"/>
      <c r="LIT92" s="876"/>
      <c r="LIU92" s="876"/>
      <c r="LIV92" s="876"/>
      <c r="LIW92" s="876"/>
      <c r="LIX92" s="876"/>
      <c r="LIY92" s="876"/>
      <c r="LIZ92" s="876"/>
      <c r="LJA92" s="876"/>
      <c r="LJB92" s="876"/>
      <c r="LJC92" s="876"/>
      <c r="LJD92" s="876"/>
      <c r="LJE92" s="876"/>
      <c r="LJF92" s="876"/>
      <c r="LJG92" s="876"/>
      <c r="LJH92" s="876"/>
      <c r="LJI92" s="876"/>
      <c r="LJJ92" s="876"/>
      <c r="LJK92" s="876"/>
      <c r="LJL92" s="876"/>
      <c r="LJM92" s="876"/>
      <c r="LJN92" s="876"/>
      <c r="LJO92" s="876"/>
      <c r="LJP92" s="876"/>
      <c r="LJQ92" s="876"/>
      <c r="LJR92" s="876"/>
      <c r="LJS92" s="876"/>
      <c r="LJT92" s="876"/>
      <c r="LJU92" s="876"/>
      <c r="LJV92" s="876"/>
      <c r="LJW92" s="876"/>
      <c r="LJX92" s="876"/>
      <c r="LJY92" s="876"/>
      <c r="LJZ92" s="876"/>
      <c r="LKA92" s="876"/>
      <c r="LKB92" s="876"/>
      <c r="LKC92" s="876"/>
      <c r="LKD92" s="876"/>
      <c r="LKE92" s="876"/>
      <c r="LKF92" s="876"/>
      <c r="LKG92" s="876"/>
      <c r="LKH92" s="876"/>
      <c r="LKI92" s="876"/>
      <c r="LKJ92" s="876"/>
      <c r="LKK92" s="876"/>
      <c r="LKL92" s="876"/>
      <c r="LKM92" s="876"/>
      <c r="LKN92" s="876"/>
      <c r="LKO92" s="876"/>
      <c r="LKP92" s="876"/>
      <c r="LKQ92" s="876"/>
      <c r="LKR92" s="876"/>
      <c r="LKS92" s="876"/>
      <c r="LKT92" s="876"/>
      <c r="LKU92" s="876"/>
      <c r="LKV92" s="876"/>
      <c r="LKW92" s="876"/>
      <c r="LKX92" s="876"/>
      <c r="LKY92" s="876"/>
      <c r="LKZ92" s="876"/>
      <c r="LLA92" s="876"/>
      <c r="LLB92" s="876"/>
      <c r="LLC92" s="876"/>
      <c r="LLD92" s="876"/>
      <c r="LLE92" s="876"/>
      <c r="LLF92" s="876"/>
      <c r="LLG92" s="876"/>
      <c r="LLH92" s="876"/>
      <c r="LLI92" s="876"/>
      <c r="LLJ92" s="876"/>
      <c r="LLK92" s="876"/>
      <c r="LLL92" s="876"/>
      <c r="LLM92" s="876"/>
      <c r="LLN92" s="876"/>
      <c r="LLO92" s="876"/>
      <c r="LLP92" s="876"/>
      <c r="LLQ92" s="876"/>
      <c r="LLR92" s="876"/>
      <c r="LLS92" s="876"/>
      <c r="LLT92" s="876"/>
      <c r="LLU92" s="876"/>
      <c r="LLV92" s="876"/>
      <c r="LLW92" s="876"/>
      <c r="LLX92" s="876"/>
      <c r="LLY92" s="876"/>
      <c r="LLZ92" s="876"/>
      <c r="LMA92" s="876"/>
      <c r="LMB92" s="876"/>
      <c r="LMC92" s="876"/>
      <c r="LMD92" s="876"/>
      <c r="LME92" s="876"/>
      <c r="LMF92" s="876"/>
      <c r="LMG92" s="876"/>
      <c r="LMH92" s="876"/>
      <c r="LMI92" s="876"/>
      <c r="LMJ92" s="876"/>
      <c r="LMK92" s="876"/>
      <c r="LML92" s="876"/>
      <c r="LMM92" s="876"/>
      <c r="LMN92" s="876"/>
      <c r="LMO92" s="876"/>
      <c r="LMP92" s="876"/>
      <c r="LMQ92" s="876"/>
      <c r="LMR92" s="876"/>
      <c r="LMS92" s="876"/>
      <c r="LMT92" s="876"/>
      <c r="LMU92" s="876"/>
      <c r="LMV92" s="876"/>
      <c r="LMW92" s="876"/>
      <c r="LMX92" s="876"/>
      <c r="LMY92" s="876"/>
      <c r="LMZ92" s="876"/>
      <c r="LNA92" s="876"/>
      <c r="LNB92" s="876"/>
      <c r="LNC92" s="876"/>
      <c r="LND92" s="876"/>
      <c r="LNE92" s="876"/>
      <c r="LNF92" s="876"/>
      <c r="LNG92" s="876"/>
      <c r="LNH92" s="876"/>
      <c r="LNI92" s="876"/>
      <c r="LNJ92" s="876"/>
      <c r="LNK92" s="876"/>
      <c r="LNL92" s="876"/>
      <c r="LNM92" s="876"/>
      <c r="LNN92" s="876"/>
      <c r="LNO92" s="876"/>
      <c r="LNP92" s="876"/>
      <c r="LNQ92" s="876"/>
      <c r="LNR92" s="876"/>
      <c r="LNS92" s="876"/>
      <c r="LNT92" s="876"/>
      <c r="LNU92" s="876"/>
      <c r="LNV92" s="876"/>
      <c r="LNW92" s="876"/>
      <c r="LNX92" s="876"/>
      <c r="LNY92" s="876"/>
      <c r="LNZ92" s="876"/>
      <c r="LOA92" s="876"/>
      <c r="LOB92" s="876"/>
      <c r="LOC92" s="876"/>
      <c r="LOD92" s="876"/>
      <c r="LOE92" s="876"/>
      <c r="LOF92" s="876"/>
      <c r="LOG92" s="876"/>
      <c r="LOH92" s="876"/>
      <c r="LOI92" s="876"/>
      <c r="LOJ92" s="876"/>
      <c r="LOK92" s="876"/>
      <c r="LOL92" s="876"/>
      <c r="LOM92" s="876"/>
      <c r="LON92" s="876"/>
      <c r="LOO92" s="876"/>
      <c r="LOP92" s="876"/>
      <c r="LOQ92" s="876"/>
      <c r="LOR92" s="876"/>
      <c r="LOS92" s="876"/>
      <c r="LOT92" s="876"/>
      <c r="LOU92" s="876"/>
      <c r="LOV92" s="876"/>
      <c r="LOW92" s="876"/>
      <c r="LOX92" s="876"/>
      <c r="LOY92" s="876"/>
      <c r="LOZ92" s="876"/>
      <c r="LPA92" s="876"/>
      <c r="LPB92" s="876"/>
      <c r="LPC92" s="876"/>
      <c r="LPD92" s="876"/>
      <c r="LPE92" s="876"/>
      <c r="LPF92" s="876"/>
      <c r="LPG92" s="876"/>
      <c r="LPH92" s="876"/>
      <c r="LPI92" s="876"/>
      <c r="LPJ92" s="876"/>
      <c r="LPK92" s="876"/>
      <c r="LPL92" s="876"/>
      <c r="LPM92" s="876"/>
      <c r="LPN92" s="876"/>
      <c r="LPO92" s="876"/>
      <c r="LPP92" s="876"/>
      <c r="LPQ92" s="876"/>
      <c r="LPR92" s="876"/>
      <c r="LPS92" s="876"/>
      <c r="LPT92" s="876"/>
      <c r="LPU92" s="876"/>
      <c r="LPV92" s="876"/>
      <c r="LPW92" s="876"/>
      <c r="LPX92" s="876"/>
      <c r="LPY92" s="876"/>
      <c r="LPZ92" s="876"/>
      <c r="LQA92" s="876"/>
      <c r="LQB92" s="876"/>
      <c r="LQC92" s="876"/>
      <c r="LQD92" s="876"/>
      <c r="LQE92" s="876"/>
      <c r="LQF92" s="876"/>
      <c r="LQG92" s="876"/>
      <c r="LQH92" s="876"/>
      <c r="LQI92" s="876"/>
      <c r="LQJ92" s="876"/>
      <c r="LQK92" s="876"/>
      <c r="LQL92" s="876"/>
      <c r="LQM92" s="876"/>
      <c r="LQN92" s="876"/>
      <c r="LQO92" s="876"/>
      <c r="LQP92" s="876"/>
      <c r="LQQ92" s="876"/>
      <c r="LQR92" s="876"/>
      <c r="LQS92" s="876"/>
      <c r="LQT92" s="876"/>
      <c r="LQU92" s="876"/>
      <c r="LQV92" s="876"/>
      <c r="LQW92" s="876"/>
      <c r="LQX92" s="876"/>
      <c r="LQY92" s="876"/>
      <c r="LQZ92" s="876"/>
      <c r="LRA92" s="876"/>
      <c r="LRB92" s="876"/>
      <c r="LRC92" s="876"/>
      <c r="LRD92" s="876"/>
      <c r="LRE92" s="876"/>
      <c r="LRF92" s="876"/>
      <c r="LRG92" s="876"/>
      <c r="LRH92" s="876"/>
      <c r="LRI92" s="876"/>
      <c r="LRJ92" s="876"/>
      <c r="LRK92" s="876"/>
      <c r="LRL92" s="876"/>
      <c r="LRM92" s="876"/>
      <c r="LRN92" s="876"/>
      <c r="LRO92" s="876"/>
      <c r="LRP92" s="876"/>
      <c r="LRQ92" s="876"/>
      <c r="LRR92" s="876"/>
      <c r="LRS92" s="876"/>
      <c r="LRT92" s="876"/>
      <c r="LRU92" s="876"/>
      <c r="LRV92" s="876"/>
      <c r="LRW92" s="876"/>
      <c r="LRX92" s="876"/>
      <c r="LRY92" s="876"/>
      <c r="LRZ92" s="876"/>
      <c r="LSA92" s="876"/>
      <c r="LSB92" s="876"/>
      <c r="LSC92" s="876"/>
      <c r="LSD92" s="876"/>
      <c r="LSE92" s="876"/>
      <c r="LSF92" s="876"/>
      <c r="LSG92" s="876"/>
      <c r="LSH92" s="876"/>
      <c r="LSI92" s="876"/>
      <c r="LSJ92" s="876"/>
      <c r="LSK92" s="876"/>
      <c r="LSL92" s="876"/>
      <c r="LSM92" s="876"/>
      <c r="LSN92" s="876"/>
      <c r="LSO92" s="876"/>
      <c r="LSP92" s="876"/>
      <c r="LSQ92" s="876"/>
      <c r="LSR92" s="876"/>
      <c r="LSS92" s="876"/>
      <c r="LST92" s="876"/>
      <c r="LSU92" s="876"/>
      <c r="LSV92" s="876"/>
      <c r="LSW92" s="876"/>
      <c r="LSX92" s="876"/>
      <c r="LSY92" s="876"/>
      <c r="LSZ92" s="876"/>
      <c r="LTA92" s="876"/>
      <c r="LTB92" s="876"/>
      <c r="LTC92" s="876"/>
      <c r="LTD92" s="876"/>
      <c r="LTE92" s="876"/>
      <c r="LTF92" s="876"/>
      <c r="LTG92" s="876"/>
      <c r="LTH92" s="876"/>
      <c r="LTI92" s="876"/>
      <c r="LTJ92" s="876"/>
      <c r="LTK92" s="876"/>
      <c r="LTL92" s="876"/>
      <c r="LTM92" s="876"/>
      <c r="LTN92" s="876"/>
      <c r="LTO92" s="876"/>
      <c r="LTP92" s="876"/>
      <c r="LTQ92" s="876"/>
      <c r="LTR92" s="876"/>
      <c r="LTS92" s="876"/>
      <c r="LTT92" s="876"/>
      <c r="LTU92" s="876"/>
      <c r="LTV92" s="876"/>
      <c r="LTW92" s="876"/>
      <c r="LTX92" s="876"/>
      <c r="LTY92" s="876"/>
      <c r="LTZ92" s="876"/>
      <c r="LUA92" s="876"/>
      <c r="LUB92" s="876"/>
      <c r="LUC92" s="876"/>
      <c r="LUD92" s="876"/>
      <c r="LUE92" s="876"/>
      <c r="LUF92" s="876"/>
      <c r="LUG92" s="876"/>
      <c r="LUH92" s="876"/>
      <c r="LUI92" s="876"/>
      <c r="LUJ92" s="876"/>
      <c r="LUK92" s="876"/>
      <c r="LUL92" s="876"/>
      <c r="LUM92" s="876"/>
      <c r="LUN92" s="876"/>
      <c r="LUO92" s="876"/>
      <c r="LUP92" s="876"/>
      <c r="LUQ92" s="876"/>
      <c r="LUR92" s="876"/>
      <c r="LUS92" s="876"/>
      <c r="LUT92" s="876"/>
      <c r="LUU92" s="876"/>
      <c r="LUV92" s="876"/>
      <c r="LUW92" s="876"/>
      <c r="LUX92" s="876"/>
      <c r="LUY92" s="876"/>
      <c r="LUZ92" s="876"/>
      <c r="LVA92" s="876"/>
      <c r="LVB92" s="876"/>
      <c r="LVC92" s="876"/>
      <c r="LVD92" s="876"/>
      <c r="LVE92" s="876"/>
      <c r="LVF92" s="876"/>
      <c r="LVG92" s="876"/>
      <c r="LVH92" s="876"/>
      <c r="LVI92" s="876"/>
      <c r="LVJ92" s="876"/>
      <c r="LVK92" s="876"/>
      <c r="LVL92" s="876"/>
      <c r="LVM92" s="876"/>
      <c r="LVN92" s="876"/>
      <c r="LVO92" s="876"/>
      <c r="LVP92" s="876"/>
      <c r="LVQ92" s="876"/>
      <c r="LVR92" s="876"/>
      <c r="LVS92" s="876"/>
      <c r="LVT92" s="876"/>
      <c r="LVU92" s="876"/>
      <c r="LVV92" s="876"/>
      <c r="LVW92" s="876"/>
      <c r="LVX92" s="876"/>
      <c r="LVY92" s="876"/>
      <c r="LVZ92" s="876"/>
      <c r="LWA92" s="876"/>
      <c r="LWB92" s="876"/>
      <c r="LWC92" s="876"/>
      <c r="LWD92" s="876"/>
      <c r="LWE92" s="876"/>
      <c r="LWF92" s="876"/>
      <c r="LWG92" s="876"/>
      <c r="LWH92" s="876"/>
      <c r="LWI92" s="876"/>
      <c r="LWJ92" s="876"/>
      <c r="LWK92" s="876"/>
      <c r="LWL92" s="876"/>
      <c r="LWM92" s="876"/>
      <c r="LWN92" s="876"/>
      <c r="LWO92" s="876"/>
      <c r="LWP92" s="876"/>
      <c r="LWQ92" s="876"/>
      <c r="LWR92" s="876"/>
      <c r="LWS92" s="876"/>
      <c r="LWT92" s="876"/>
      <c r="LWU92" s="876"/>
      <c r="LWV92" s="876"/>
      <c r="LWW92" s="876"/>
      <c r="LWX92" s="876"/>
      <c r="LWY92" s="876"/>
      <c r="LWZ92" s="876"/>
      <c r="LXA92" s="876"/>
      <c r="LXB92" s="876"/>
      <c r="LXC92" s="876"/>
      <c r="LXD92" s="876"/>
      <c r="LXE92" s="876"/>
      <c r="LXF92" s="876"/>
      <c r="LXG92" s="876"/>
      <c r="LXH92" s="876"/>
      <c r="LXI92" s="876"/>
      <c r="LXJ92" s="876"/>
      <c r="LXK92" s="876"/>
      <c r="LXL92" s="876"/>
      <c r="LXM92" s="876"/>
      <c r="LXN92" s="876"/>
      <c r="LXO92" s="876"/>
      <c r="LXP92" s="876"/>
      <c r="LXQ92" s="876"/>
      <c r="LXR92" s="876"/>
      <c r="LXS92" s="876"/>
      <c r="LXT92" s="876"/>
      <c r="LXU92" s="876"/>
      <c r="LXV92" s="876"/>
      <c r="LXW92" s="876"/>
      <c r="LXX92" s="876"/>
      <c r="LXY92" s="876"/>
      <c r="LXZ92" s="876"/>
      <c r="LYA92" s="876"/>
      <c r="LYB92" s="876"/>
      <c r="LYC92" s="876"/>
      <c r="LYD92" s="876"/>
      <c r="LYE92" s="876"/>
      <c r="LYF92" s="876"/>
      <c r="LYG92" s="876"/>
      <c r="LYH92" s="876"/>
      <c r="LYI92" s="876"/>
      <c r="LYJ92" s="876"/>
      <c r="LYK92" s="876"/>
      <c r="LYL92" s="876"/>
      <c r="LYM92" s="876"/>
      <c r="LYN92" s="876"/>
      <c r="LYO92" s="876"/>
      <c r="LYP92" s="876"/>
      <c r="LYQ92" s="876"/>
      <c r="LYR92" s="876"/>
      <c r="LYS92" s="876"/>
      <c r="LYT92" s="876"/>
      <c r="LYU92" s="876"/>
      <c r="LYV92" s="876"/>
      <c r="LYW92" s="876"/>
      <c r="LYX92" s="876"/>
      <c r="LYY92" s="876"/>
      <c r="LYZ92" s="876"/>
      <c r="LZA92" s="876"/>
      <c r="LZB92" s="876"/>
      <c r="LZC92" s="876"/>
      <c r="LZD92" s="876"/>
      <c r="LZE92" s="876"/>
      <c r="LZF92" s="876"/>
      <c r="LZG92" s="876"/>
      <c r="LZH92" s="876"/>
      <c r="LZI92" s="876"/>
      <c r="LZJ92" s="876"/>
      <c r="LZK92" s="876"/>
      <c r="LZL92" s="876"/>
      <c r="LZM92" s="876"/>
      <c r="LZN92" s="876"/>
      <c r="LZO92" s="876"/>
      <c r="LZP92" s="876"/>
      <c r="LZQ92" s="876"/>
      <c r="LZR92" s="876"/>
      <c r="LZS92" s="876"/>
      <c r="LZT92" s="876"/>
      <c r="LZU92" s="876"/>
      <c r="LZV92" s="876"/>
      <c r="LZW92" s="876"/>
      <c r="LZX92" s="876"/>
      <c r="LZY92" s="876"/>
      <c r="LZZ92" s="876"/>
      <c r="MAA92" s="876"/>
      <c r="MAB92" s="876"/>
      <c r="MAC92" s="876"/>
      <c r="MAD92" s="876"/>
      <c r="MAE92" s="876"/>
      <c r="MAF92" s="876"/>
      <c r="MAG92" s="876"/>
      <c r="MAH92" s="876"/>
      <c r="MAI92" s="876"/>
      <c r="MAJ92" s="876"/>
      <c r="MAK92" s="876"/>
      <c r="MAL92" s="876"/>
      <c r="MAM92" s="876"/>
      <c r="MAN92" s="876"/>
      <c r="MAO92" s="876"/>
      <c r="MAP92" s="876"/>
      <c r="MAQ92" s="876"/>
      <c r="MAR92" s="876"/>
      <c r="MAS92" s="876"/>
      <c r="MAT92" s="876"/>
      <c r="MAU92" s="876"/>
      <c r="MAV92" s="876"/>
      <c r="MAW92" s="876"/>
      <c r="MAX92" s="876"/>
      <c r="MAY92" s="876"/>
      <c r="MAZ92" s="876"/>
      <c r="MBA92" s="876"/>
      <c r="MBB92" s="876"/>
      <c r="MBC92" s="876"/>
      <c r="MBD92" s="876"/>
      <c r="MBE92" s="876"/>
      <c r="MBF92" s="876"/>
      <c r="MBG92" s="876"/>
      <c r="MBH92" s="876"/>
      <c r="MBI92" s="876"/>
      <c r="MBJ92" s="876"/>
      <c r="MBK92" s="876"/>
      <c r="MBL92" s="876"/>
      <c r="MBM92" s="876"/>
      <c r="MBN92" s="876"/>
      <c r="MBO92" s="876"/>
      <c r="MBP92" s="876"/>
      <c r="MBQ92" s="876"/>
      <c r="MBR92" s="876"/>
      <c r="MBS92" s="876"/>
      <c r="MBT92" s="876"/>
      <c r="MBU92" s="876"/>
      <c r="MBV92" s="876"/>
      <c r="MBW92" s="876"/>
      <c r="MBX92" s="876"/>
      <c r="MBY92" s="876"/>
      <c r="MBZ92" s="876"/>
      <c r="MCA92" s="876"/>
      <c r="MCB92" s="876"/>
      <c r="MCC92" s="876"/>
      <c r="MCD92" s="876"/>
      <c r="MCE92" s="876"/>
      <c r="MCF92" s="876"/>
      <c r="MCG92" s="876"/>
      <c r="MCH92" s="876"/>
      <c r="MCI92" s="876"/>
      <c r="MCJ92" s="876"/>
      <c r="MCK92" s="876"/>
      <c r="MCL92" s="876"/>
      <c r="MCM92" s="876"/>
      <c r="MCN92" s="876"/>
      <c r="MCO92" s="876"/>
      <c r="MCP92" s="876"/>
      <c r="MCQ92" s="876"/>
      <c r="MCR92" s="876"/>
      <c r="MCS92" s="876"/>
      <c r="MCT92" s="876"/>
      <c r="MCU92" s="876"/>
      <c r="MCV92" s="876"/>
      <c r="MCW92" s="876"/>
      <c r="MCX92" s="876"/>
      <c r="MCY92" s="876"/>
      <c r="MCZ92" s="876"/>
      <c r="MDA92" s="876"/>
      <c r="MDB92" s="876"/>
      <c r="MDC92" s="876"/>
      <c r="MDD92" s="876"/>
      <c r="MDE92" s="876"/>
      <c r="MDF92" s="876"/>
      <c r="MDG92" s="876"/>
      <c r="MDH92" s="876"/>
      <c r="MDI92" s="876"/>
      <c r="MDJ92" s="876"/>
      <c r="MDK92" s="876"/>
      <c r="MDL92" s="876"/>
      <c r="MDM92" s="876"/>
      <c r="MDN92" s="876"/>
      <c r="MDO92" s="876"/>
      <c r="MDP92" s="876"/>
      <c r="MDQ92" s="876"/>
      <c r="MDR92" s="876"/>
      <c r="MDS92" s="876"/>
      <c r="MDT92" s="876"/>
      <c r="MDU92" s="876"/>
      <c r="MDV92" s="876"/>
      <c r="MDW92" s="876"/>
      <c r="MDX92" s="876"/>
      <c r="MDY92" s="876"/>
      <c r="MDZ92" s="876"/>
      <c r="MEA92" s="876"/>
      <c r="MEB92" s="876"/>
      <c r="MEC92" s="876"/>
      <c r="MED92" s="876"/>
      <c r="MEE92" s="876"/>
      <c r="MEF92" s="876"/>
      <c r="MEG92" s="876"/>
      <c r="MEH92" s="876"/>
      <c r="MEI92" s="876"/>
      <c r="MEJ92" s="876"/>
      <c r="MEK92" s="876"/>
      <c r="MEL92" s="876"/>
      <c r="MEM92" s="876"/>
      <c r="MEN92" s="876"/>
      <c r="MEO92" s="876"/>
      <c r="MEP92" s="876"/>
      <c r="MEQ92" s="876"/>
      <c r="MER92" s="876"/>
      <c r="MES92" s="876"/>
      <c r="MET92" s="876"/>
      <c r="MEU92" s="876"/>
      <c r="MEV92" s="876"/>
      <c r="MEW92" s="876"/>
      <c r="MEX92" s="876"/>
      <c r="MEY92" s="876"/>
      <c r="MEZ92" s="876"/>
      <c r="MFA92" s="876"/>
      <c r="MFB92" s="876"/>
      <c r="MFC92" s="876"/>
      <c r="MFD92" s="876"/>
      <c r="MFE92" s="876"/>
      <c r="MFF92" s="876"/>
      <c r="MFG92" s="876"/>
      <c r="MFH92" s="876"/>
      <c r="MFI92" s="876"/>
      <c r="MFJ92" s="876"/>
      <c r="MFK92" s="876"/>
      <c r="MFL92" s="876"/>
      <c r="MFM92" s="876"/>
      <c r="MFN92" s="876"/>
      <c r="MFO92" s="876"/>
      <c r="MFP92" s="876"/>
      <c r="MFQ92" s="876"/>
      <c r="MFR92" s="876"/>
      <c r="MFS92" s="876"/>
      <c r="MFT92" s="876"/>
      <c r="MFU92" s="876"/>
      <c r="MFV92" s="876"/>
      <c r="MFW92" s="876"/>
      <c r="MFX92" s="876"/>
      <c r="MFY92" s="876"/>
      <c r="MFZ92" s="876"/>
      <c r="MGA92" s="876"/>
      <c r="MGB92" s="876"/>
      <c r="MGC92" s="876"/>
      <c r="MGD92" s="876"/>
      <c r="MGE92" s="876"/>
      <c r="MGF92" s="876"/>
      <c r="MGG92" s="876"/>
      <c r="MGH92" s="876"/>
      <c r="MGI92" s="876"/>
      <c r="MGJ92" s="876"/>
      <c r="MGK92" s="876"/>
      <c r="MGL92" s="876"/>
      <c r="MGM92" s="876"/>
      <c r="MGN92" s="876"/>
      <c r="MGO92" s="876"/>
      <c r="MGP92" s="876"/>
      <c r="MGQ92" s="876"/>
      <c r="MGR92" s="876"/>
      <c r="MGS92" s="876"/>
      <c r="MGT92" s="876"/>
      <c r="MGU92" s="876"/>
      <c r="MGV92" s="876"/>
      <c r="MGW92" s="876"/>
      <c r="MGX92" s="876"/>
      <c r="MGY92" s="876"/>
      <c r="MGZ92" s="876"/>
      <c r="MHA92" s="876"/>
      <c r="MHB92" s="876"/>
      <c r="MHC92" s="876"/>
      <c r="MHD92" s="876"/>
      <c r="MHE92" s="876"/>
      <c r="MHF92" s="876"/>
      <c r="MHG92" s="876"/>
      <c r="MHH92" s="876"/>
      <c r="MHI92" s="876"/>
      <c r="MHJ92" s="876"/>
      <c r="MHK92" s="876"/>
      <c r="MHL92" s="876"/>
      <c r="MHM92" s="876"/>
      <c r="MHN92" s="876"/>
      <c r="MHO92" s="876"/>
      <c r="MHP92" s="876"/>
      <c r="MHQ92" s="876"/>
      <c r="MHR92" s="876"/>
      <c r="MHS92" s="876"/>
      <c r="MHT92" s="876"/>
      <c r="MHU92" s="876"/>
      <c r="MHV92" s="876"/>
      <c r="MHW92" s="876"/>
      <c r="MHX92" s="876"/>
      <c r="MHY92" s="876"/>
      <c r="MHZ92" s="876"/>
      <c r="MIA92" s="876"/>
      <c r="MIB92" s="876"/>
      <c r="MIC92" s="876"/>
      <c r="MID92" s="876"/>
      <c r="MIE92" s="876"/>
      <c r="MIF92" s="876"/>
      <c r="MIG92" s="876"/>
      <c r="MIH92" s="876"/>
      <c r="MII92" s="876"/>
      <c r="MIJ92" s="876"/>
      <c r="MIK92" s="876"/>
      <c r="MIL92" s="876"/>
      <c r="MIM92" s="876"/>
      <c r="MIN92" s="876"/>
      <c r="MIO92" s="876"/>
      <c r="MIP92" s="876"/>
      <c r="MIQ92" s="876"/>
      <c r="MIR92" s="876"/>
      <c r="MIS92" s="876"/>
      <c r="MIT92" s="876"/>
      <c r="MIU92" s="876"/>
      <c r="MIV92" s="876"/>
      <c r="MIW92" s="876"/>
      <c r="MIX92" s="876"/>
      <c r="MIY92" s="876"/>
      <c r="MIZ92" s="876"/>
      <c r="MJA92" s="876"/>
      <c r="MJB92" s="876"/>
      <c r="MJC92" s="876"/>
      <c r="MJD92" s="876"/>
      <c r="MJE92" s="876"/>
      <c r="MJF92" s="876"/>
      <c r="MJG92" s="876"/>
      <c r="MJH92" s="876"/>
      <c r="MJI92" s="876"/>
      <c r="MJJ92" s="876"/>
      <c r="MJK92" s="876"/>
      <c r="MJL92" s="876"/>
      <c r="MJM92" s="876"/>
      <c r="MJN92" s="876"/>
      <c r="MJO92" s="876"/>
      <c r="MJP92" s="876"/>
      <c r="MJQ92" s="876"/>
      <c r="MJR92" s="876"/>
      <c r="MJS92" s="876"/>
      <c r="MJT92" s="876"/>
      <c r="MJU92" s="876"/>
      <c r="MJV92" s="876"/>
      <c r="MJW92" s="876"/>
      <c r="MJX92" s="876"/>
      <c r="MJY92" s="876"/>
      <c r="MJZ92" s="876"/>
      <c r="MKA92" s="876"/>
      <c r="MKB92" s="876"/>
      <c r="MKC92" s="876"/>
      <c r="MKD92" s="876"/>
      <c r="MKE92" s="876"/>
      <c r="MKF92" s="876"/>
      <c r="MKG92" s="876"/>
      <c r="MKH92" s="876"/>
      <c r="MKI92" s="876"/>
      <c r="MKJ92" s="876"/>
      <c r="MKK92" s="876"/>
      <c r="MKL92" s="876"/>
      <c r="MKM92" s="876"/>
      <c r="MKN92" s="876"/>
      <c r="MKO92" s="876"/>
      <c r="MKP92" s="876"/>
      <c r="MKQ92" s="876"/>
      <c r="MKR92" s="876"/>
      <c r="MKS92" s="876"/>
      <c r="MKT92" s="876"/>
      <c r="MKU92" s="876"/>
      <c r="MKV92" s="876"/>
      <c r="MKW92" s="876"/>
      <c r="MKX92" s="876"/>
      <c r="MKY92" s="876"/>
      <c r="MKZ92" s="876"/>
      <c r="MLA92" s="876"/>
      <c r="MLB92" s="876"/>
      <c r="MLC92" s="876"/>
      <c r="MLD92" s="876"/>
      <c r="MLE92" s="876"/>
      <c r="MLF92" s="876"/>
      <c r="MLG92" s="876"/>
      <c r="MLH92" s="876"/>
      <c r="MLI92" s="876"/>
      <c r="MLJ92" s="876"/>
      <c r="MLK92" s="876"/>
      <c r="MLL92" s="876"/>
      <c r="MLM92" s="876"/>
      <c r="MLN92" s="876"/>
      <c r="MLO92" s="876"/>
      <c r="MLP92" s="876"/>
      <c r="MLQ92" s="876"/>
      <c r="MLR92" s="876"/>
      <c r="MLS92" s="876"/>
      <c r="MLT92" s="876"/>
      <c r="MLU92" s="876"/>
      <c r="MLV92" s="876"/>
      <c r="MLW92" s="876"/>
      <c r="MLX92" s="876"/>
      <c r="MLY92" s="876"/>
      <c r="MLZ92" s="876"/>
      <c r="MMA92" s="876"/>
      <c r="MMB92" s="876"/>
      <c r="MMC92" s="876"/>
      <c r="MMD92" s="876"/>
      <c r="MME92" s="876"/>
      <c r="MMF92" s="876"/>
      <c r="MMG92" s="876"/>
      <c r="MMH92" s="876"/>
      <c r="MMI92" s="876"/>
      <c r="MMJ92" s="876"/>
      <c r="MMK92" s="876"/>
      <c r="MML92" s="876"/>
      <c r="MMM92" s="876"/>
      <c r="MMN92" s="876"/>
      <c r="MMO92" s="876"/>
      <c r="MMP92" s="876"/>
      <c r="MMQ92" s="876"/>
      <c r="MMR92" s="876"/>
      <c r="MMS92" s="876"/>
      <c r="MMT92" s="876"/>
      <c r="MMU92" s="876"/>
      <c r="MMV92" s="876"/>
      <c r="MMW92" s="876"/>
      <c r="MMX92" s="876"/>
      <c r="MMY92" s="876"/>
      <c r="MMZ92" s="876"/>
      <c r="MNA92" s="876"/>
      <c r="MNB92" s="876"/>
      <c r="MNC92" s="876"/>
      <c r="MND92" s="876"/>
      <c r="MNE92" s="876"/>
      <c r="MNF92" s="876"/>
      <c r="MNG92" s="876"/>
      <c r="MNH92" s="876"/>
      <c r="MNI92" s="876"/>
      <c r="MNJ92" s="876"/>
      <c r="MNK92" s="876"/>
      <c r="MNL92" s="876"/>
      <c r="MNM92" s="876"/>
      <c r="MNN92" s="876"/>
      <c r="MNO92" s="876"/>
      <c r="MNP92" s="876"/>
      <c r="MNQ92" s="876"/>
      <c r="MNR92" s="876"/>
      <c r="MNS92" s="876"/>
      <c r="MNT92" s="876"/>
      <c r="MNU92" s="876"/>
      <c r="MNV92" s="876"/>
      <c r="MNW92" s="876"/>
      <c r="MNX92" s="876"/>
      <c r="MNY92" s="876"/>
      <c r="MNZ92" s="876"/>
      <c r="MOA92" s="876"/>
      <c r="MOB92" s="876"/>
      <c r="MOC92" s="876"/>
      <c r="MOD92" s="876"/>
      <c r="MOE92" s="876"/>
      <c r="MOF92" s="876"/>
      <c r="MOG92" s="876"/>
      <c r="MOH92" s="876"/>
      <c r="MOI92" s="876"/>
      <c r="MOJ92" s="876"/>
      <c r="MOK92" s="876"/>
      <c r="MOL92" s="876"/>
      <c r="MOM92" s="876"/>
      <c r="MON92" s="876"/>
      <c r="MOO92" s="876"/>
      <c r="MOP92" s="876"/>
      <c r="MOQ92" s="876"/>
      <c r="MOR92" s="876"/>
      <c r="MOS92" s="876"/>
      <c r="MOT92" s="876"/>
      <c r="MOU92" s="876"/>
      <c r="MOV92" s="876"/>
      <c r="MOW92" s="876"/>
      <c r="MOX92" s="876"/>
      <c r="MOY92" s="876"/>
      <c r="MOZ92" s="876"/>
      <c r="MPA92" s="876"/>
      <c r="MPB92" s="876"/>
      <c r="MPC92" s="876"/>
      <c r="MPD92" s="876"/>
      <c r="MPE92" s="876"/>
      <c r="MPF92" s="876"/>
      <c r="MPG92" s="876"/>
      <c r="MPH92" s="876"/>
      <c r="MPI92" s="876"/>
      <c r="MPJ92" s="876"/>
      <c r="MPK92" s="876"/>
      <c r="MPL92" s="876"/>
      <c r="MPM92" s="876"/>
      <c r="MPN92" s="876"/>
      <c r="MPO92" s="876"/>
      <c r="MPP92" s="876"/>
      <c r="MPQ92" s="876"/>
      <c r="MPR92" s="876"/>
      <c r="MPS92" s="876"/>
      <c r="MPT92" s="876"/>
      <c r="MPU92" s="876"/>
      <c r="MPV92" s="876"/>
      <c r="MPW92" s="876"/>
      <c r="MPX92" s="876"/>
      <c r="MPY92" s="876"/>
      <c r="MPZ92" s="876"/>
      <c r="MQA92" s="876"/>
      <c r="MQB92" s="876"/>
      <c r="MQC92" s="876"/>
      <c r="MQD92" s="876"/>
      <c r="MQE92" s="876"/>
      <c r="MQF92" s="876"/>
      <c r="MQG92" s="876"/>
      <c r="MQH92" s="876"/>
      <c r="MQI92" s="876"/>
      <c r="MQJ92" s="876"/>
      <c r="MQK92" s="876"/>
      <c r="MQL92" s="876"/>
      <c r="MQM92" s="876"/>
      <c r="MQN92" s="876"/>
      <c r="MQO92" s="876"/>
      <c r="MQP92" s="876"/>
      <c r="MQQ92" s="876"/>
      <c r="MQR92" s="876"/>
      <c r="MQS92" s="876"/>
      <c r="MQT92" s="876"/>
      <c r="MQU92" s="876"/>
      <c r="MQV92" s="876"/>
      <c r="MQW92" s="876"/>
      <c r="MQX92" s="876"/>
      <c r="MQY92" s="876"/>
      <c r="MQZ92" s="876"/>
      <c r="MRA92" s="876"/>
      <c r="MRB92" s="876"/>
      <c r="MRC92" s="876"/>
      <c r="MRD92" s="876"/>
      <c r="MRE92" s="876"/>
      <c r="MRF92" s="876"/>
      <c r="MRG92" s="876"/>
      <c r="MRH92" s="876"/>
      <c r="MRI92" s="876"/>
      <c r="MRJ92" s="876"/>
      <c r="MRK92" s="876"/>
      <c r="MRL92" s="876"/>
      <c r="MRM92" s="876"/>
      <c r="MRN92" s="876"/>
      <c r="MRO92" s="876"/>
      <c r="MRP92" s="876"/>
      <c r="MRQ92" s="876"/>
      <c r="MRR92" s="876"/>
      <c r="MRS92" s="876"/>
      <c r="MRT92" s="876"/>
      <c r="MRU92" s="876"/>
      <c r="MRV92" s="876"/>
      <c r="MRW92" s="876"/>
      <c r="MRX92" s="876"/>
      <c r="MRY92" s="876"/>
      <c r="MRZ92" s="876"/>
      <c r="MSA92" s="876"/>
      <c r="MSB92" s="876"/>
      <c r="MSC92" s="876"/>
      <c r="MSD92" s="876"/>
      <c r="MSE92" s="876"/>
      <c r="MSF92" s="876"/>
      <c r="MSG92" s="876"/>
      <c r="MSH92" s="876"/>
      <c r="MSI92" s="876"/>
      <c r="MSJ92" s="876"/>
      <c r="MSK92" s="876"/>
      <c r="MSL92" s="876"/>
      <c r="MSM92" s="876"/>
      <c r="MSN92" s="876"/>
      <c r="MSO92" s="876"/>
      <c r="MSP92" s="876"/>
      <c r="MSQ92" s="876"/>
      <c r="MSR92" s="876"/>
      <c r="MSS92" s="876"/>
      <c r="MST92" s="876"/>
      <c r="MSU92" s="876"/>
      <c r="MSV92" s="876"/>
      <c r="MSW92" s="876"/>
      <c r="MSX92" s="876"/>
      <c r="MSY92" s="876"/>
      <c r="MSZ92" s="876"/>
      <c r="MTA92" s="876"/>
      <c r="MTB92" s="876"/>
      <c r="MTC92" s="876"/>
      <c r="MTD92" s="876"/>
      <c r="MTE92" s="876"/>
      <c r="MTF92" s="876"/>
      <c r="MTG92" s="876"/>
      <c r="MTH92" s="876"/>
      <c r="MTI92" s="876"/>
      <c r="MTJ92" s="876"/>
      <c r="MTK92" s="876"/>
      <c r="MTL92" s="876"/>
      <c r="MTM92" s="876"/>
      <c r="MTN92" s="876"/>
      <c r="MTO92" s="876"/>
      <c r="MTP92" s="876"/>
      <c r="MTQ92" s="876"/>
      <c r="MTR92" s="876"/>
      <c r="MTS92" s="876"/>
      <c r="MTT92" s="876"/>
      <c r="MTU92" s="876"/>
      <c r="MTV92" s="876"/>
      <c r="MTW92" s="876"/>
      <c r="MTX92" s="876"/>
      <c r="MTY92" s="876"/>
      <c r="MTZ92" s="876"/>
      <c r="MUA92" s="876"/>
      <c r="MUB92" s="876"/>
      <c r="MUC92" s="876"/>
      <c r="MUD92" s="876"/>
      <c r="MUE92" s="876"/>
      <c r="MUF92" s="876"/>
      <c r="MUG92" s="876"/>
      <c r="MUH92" s="876"/>
      <c r="MUI92" s="876"/>
      <c r="MUJ92" s="876"/>
      <c r="MUK92" s="876"/>
      <c r="MUL92" s="876"/>
      <c r="MUM92" s="876"/>
      <c r="MUN92" s="876"/>
      <c r="MUO92" s="876"/>
      <c r="MUP92" s="876"/>
      <c r="MUQ92" s="876"/>
      <c r="MUR92" s="876"/>
      <c r="MUS92" s="876"/>
      <c r="MUT92" s="876"/>
      <c r="MUU92" s="876"/>
      <c r="MUV92" s="876"/>
      <c r="MUW92" s="876"/>
      <c r="MUX92" s="876"/>
      <c r="MUY92" s="876"/>
      <c r="MUZ92" s="876"/>
      <c r="MVA92" s="876"/>
      <c r="MVB92" s="876"/>
      <c r="MVC92" s="876"/>
      <c r="MVD92" s="876"/>
      <c r="MVE92" s="876"/>
      <c r="MVF92" s="876"/>
      <c r="MVG92" s="876"/>
      <c r="MVH92" s="876"/>
      <c r="MVI92" s="876"/>
      <c r="MVJ92" s="876"/>
      <c r="MVK92" s="876"/>
      <c r="MVL92" s="876"/>
      <c r="MVM92" s="876"/>
      <c r="MVN92" s="876"/>
      <c r="MVO92" s="876"/>
      <c r="MVP92" s="876"/>
      <c r="MVQ92" s="876"/>
      <c r="MVR92" s="876"/>
      <c r="MVS92" s="876"/>
      <c r="MVT92" s="876"/>
      <c r="MVU92" s="876"/>
      <c r="MVV92" s="876"/>
      <c r="MVW92" s="876"/>
      <c r="MVX92" s="876"/>
      <c r="MVY92" s="876"/>
      <c r="MVZ92" s="876"/>
      <c r="MWA92" s="876"/>
      <c r="MWB92" s="876"/>
      <c r="MWC92" s="876"/>
      <c r="MWD92" s="876"/>
      <c r="MWE92" s="876"/>
      <c r="MWF92" s="876"/>
      <c r="MWG92" s="876"/>
      <c r="MWH92" s="876"/>
      <c r="MWI92" s="876"/>
      <c r="MWJ92" s="876"/>
      <c r="MWK92" s="876"/>
      <c r="MWL92" s="876"/>
      <c r="MWM92" s="876"/>
      <c r="MWN92" s="876"/>
      <c r="MWO92" s="876"/>
      <c r="MWP92" s="876"/>
      <c r="MWQ92" s="876"/>
      <c r="MWR92" s="876"/>
      <c r="MWS92" s="876"/>
      <c r="MWT92" s="876"/>
      <c r="MWU92" s="876"/>
      <c r="MWV92" s="876"/>
      <c r="MWW92" s="876"/>
      <c r="MWX92" s="876"/>
      <c r="MWY92" s="876"/>
      <c r="MWZ92" s="876"/>
      <c r="MXA92" s="876"/>
      <c r="MXB92" s="876"/>
      <c r="MXC92" s="876"/>
      <c r="MXD92" s="876"/>
      <c r="MXE92" s="876"/>
      <c r="MXF92" s="876"/>
      <c r="MXG92" s="876"/>
      <c r="MXH92" s="876"/>
      <c r="MXI92" s="876"/>
      <c r="MXJ92" s="876"/>
      <c r="MXK92" s="876"/>
      <c r="MXL92" s="876"/>
      <c r="MXM92" s="876"/>
      <c r="MXN92" s="876"/>
      <c r="MXO92" s="876"/>
      <c r="MXP92" s="876"/>
      <c r="MXQ92" s="876"/>
      <c r="MXR92" s="876"/>
      <c r="MXS92" s="876"/>
      <c r="MXT92" s="876"/>
      <c r="MXU92" s="876"/>
      <c r="MXV92" s="876"/>
      <c r="MXW92" s="876"/>
      <c r="MXX92" s="876"/>
      <c r="MXY92" s="876"/>
      <c r="MXZ92" s="876"/>
      <c r="MYA92" s="876"/>
      <c r="MYB92" s="876"/>
      <c r="MYC92" s="876"/>
      <c r="MYD92" s="876"/>
      <c r="MYE92" s="876"/>
      <c r="MYF92" s="876"/>
      <c r="MYG92" s="876"/>
      <c r="MYH92" s="876"/>
      <c r="MYI92" s="876"/>
      <c r="MYJ92" s="876"/>
      <c r="MYK92" s="876"/>
      <c r="MYL92" s="876"/>
      <c r="MYM92" s="876"/>
      <c r="MYN92" s="876"/>
      <c r="MYO92" s="876"/>
      <c r="MYP92" s="876"/>
      <c r="MYQ92" s="876"/>
      <c r="MYR92" s="876"/>
      <c r="MYS92" s="876"/>
      <c r="MYT92" s="876"/>
      <c r="MYU92" s="876"/>
      <c r="MYV92" s="876"/>
      <c r="MYW92" s="876"/>
      <c r="MYX92" s="876"/>
      <c r="MYY92" s="876"/>
      <c r="MYZ92" s="876"/>
      <c r="MZA92" s="876"/>
      <c r="MZB92" s="876"/>
      <c r="MZC92" s="876"/>
      <c r="MZD92" s="876"/>
      <c r="MZE92" s="876"/>
      <c r="MZF92" s="876"/>
      <c r="MZG92" s="876"/>
      <c r="MZH92" s="876"/>
      <c r="MZI92" s="876"/>
      <c r="MZJ92" s="876"/>
      <c r="MZK92" s="876"/>
      <c r="MZL92" s="876"/>
      <c r="MZM92" s="876"/>
      <c r="MZN92" s="876"/>
      <c r="MZO92" s="876"/>
      <c r="MZP92" s="876"/>
      <c r="MZQ92" s="876"/>
      <c r="MZR92" s="876"/>
      <c r="MZS92" s="876"/>
      <c r="MZT92" s="876"/>
      <c r="MZU92" s="876"/>
      <c r="MZV92" s="876"/>
      <c r="MZW92" s="876"/>
      <c r="MZX92" s="876"/>
      <c r="MZY92" s="876"/>
      <c r="MZZ92" s="876"/>
      <c r="NAA92" s="876"/>
      <c r="NAB92" s="876"/>
      <c r="NAC92" s="876"/>
      <c r="NAD92" s="876"/>
      <c r="NAE92" s="876"/>
      <c r="NAF92" s="876"/>
      <c r="NAG92" s="876"/>
      <c r="NAH92" s="876"/>
      <c r="NAI92" s="876"/>
      <c r="NAJ92" s="876"/>
      <c r="NAK92" s="876"/>
      <c r="NAL92" s="876"/>
      <c r="NAM92" s="876"/>
      <c r="NAN92" s="876"/>
      <c r="NAO92" s="876"/>
      <c r="NAP92" s="876"/>
      <c r="NAQ92" s="876"/>
      <c r="NAR92" s="876"/>
      <c r="NAS92" s="876"/>
      <c r="NAT92" s="876"/>
      <c r="NAU92" s="876"/>
      <c r="NAV92" s="876"/>
      <c r="NAW92" s="876"/>
      <c r="NAX92" s="876"/>
      <c r="NAY92" s="876"/>
      <c r="NAZ92" s="876"/>
      <c r="NBA92" s="876"/>
      <c r="NBB92" s="876"/>
      <c r="NBC92" s="876"/>
      <c r="NBD92" s="876"/>
      <c r="NBE92" s="876"/>
      <c r="NBF92" s="876"/>
      <c r="NBG92" s="876"/>
      <c r="NBH92" s="876"/>
      <c r="NBI92" s="876"/>
      <c r="NBJ92" s="876"/>
      <c r="NBK92" s="876"/>
      <c r="NBL92" s="876"/>
      <c r="NBM92" s="876"/>
      <c r="NBN92" s="876"/>
      <c r="NBO92" s="876"/>
      <c r="NBP92" s="876"/>
      <c r="NBQ92" s="876"/>
      <c r="NBR92" s="876"/>
      <c r="NBS92" s="876"/>
      <c r="NBT92" s="876"/>
      <c r="NBU92" s="876"/>
      <c r="NBV92" s="876"/>
      <c r="NBW92" s="876"/>
      <c r="NBX92" s="876"/>
      <c r="NBY92" s="876"/>
      <c r="NBZ92" s="876"/>
      <c r="NCA92" s="876"/>
      <c r="NCB92" s="876"/>
      <c r="NCC92" s="876"/>
      <c r="NCD92" s="876"/>
      <c r="NCE92" s="876"/>
      <c r="NCF92" s="876"/>
      <c r="NCG92" s="876"/>
      <c r="NCH92" s="876"/>
      <c r="NCI92" s="876"/>
      <c r="NCJ92" s="876"/>
      <c r="NCK92" s="876"/>
      <c r="NCL92" s="876"/>
      <c r="NCM92" s="876"/>
      <c r="NCN92" s="876"/>
      <c r="NCO92" s="876"/>
      <c r="NCP92" s="876"/>
      <c r="NCQ92" s="876"/>
      <c r="NCR92" s="876"/>
      <c r="NCS92" s="876"/>
      <c r="NCT92" s="876"/>
      <c r="NCU92" s="876"/>
      <c r="NCV92" s="876"/>
      <c r="NCW92" s="876"/>
      <c r="NCX92" s="876"/>
      <c r="NCY92" s="876"/>
      <c r="NCZ92" s="876"/>
      <c r="NDA92" s="876"/>
      <c r="NDB92" s="876"/>
      <c r="NDC92" s="876"/>
      <c r="NDD92" s="876"/>
      <c r="NDE92" s="876"/>
      <c r="NDF92" s="876"/>
      <c r="NDG92" s="876"/>
      <c r="NDH92" s="876"/>
      <c r="NDI92" s="876"/>
      <c r="NDJ92" s="876"/>
      <c r="NDK92" s="876"/>
      <c r="NDL92" s="876"/>
      <c r="NDM92" s="876"/>
      <c r="NDN92" s="876"/>
      <c r="NDO92" s="876"/>
      <c r="NDP92" s="876"/>
      <c r="NDQ92" s="876"/>
      <c r="NDR92" s="876"/>
      <c r="NDS92" s="876"/>
      <c r="NDT92" s="876"/>
      <c r="NDU92" s="876"/>
      <c r="NDV92" s="876"/>
      <c r="NDW92" s="876"/>
      <c r="NDX92" s="876"/>
      <c r="NDY92" s="876"/>
      <c r="NDZ92" s="876"/>
      <c r="NEA92" s="876"/>
      <c r="NEB92" s="876"/>
      <c r="NEC92" s="876"/>
      <c r="NED92" s="876"/>
      <c r="NEE92" s="876"/>
      <c r="NEF92" s="876"/>
      <c r="NEG92" s="876"/>
      <c r="NEH92" s="876"/>
      <c r="NEI92" s="876"/>
      <c r="NEJ92" s="876"/>
      <c r="NEK92" s="876"/>
      <c r="NEL92" s="876"/>
      <c r="NEM92" s="876"/>
      <c r="NEN92" s="876"/>
      <c r="NEO92" s="876"/>
      <c r="NEP92" s="876"/>
      <c r="NEQ92" s="876"/>
      <c r="NER92" s="876"/>
      <c r="NES92" s="876"/>
      <c r="NET92" s="876"/>
      <c r="NEU92" s="876"/>
      <c r="NEV92" s="876"/>
      <c r="NEW92" s="876"/>
      <c r="NEX92" s="876"/>
      <c r="NEY92" s="876"/>
      <c r="NEZ92" s="876"/>
      <c r="NFA92" s="876"/>
      <c r="NFB92" s="876"/>
      <c r="NFC92" s="876"/>
      <c r="NFD92" s="876"/>
      <c r="NFE92" s="876"/>
      <c r="NFF92" s="876"/>
      <c r="NFG92" s="876"/>
      <c r="NFH92" s="876"/>
      <c r="NFI92" s="876"/>
      <c r="NFJ92" s="876"/>
      <c r="NFK92" s="876"/>
      <c r="NFL92" s="876"/>
      <c r="NFM92" s="876"/>
      <c r="NFN92" s="876"/>
      <c r="NFO92" s="876"/>
      <c r="NFP92" s="876"/>
      <c r="NFQ92" s="876"/>
      <c r="NFR92" s="876"/>
      <c r="NFS92" s="876"/>
      <c r="NFT92" s="876"/>
      <c r="NFU92" s="876"/>
      <c r="NFV92" s="876"/>
      <c r="NFW92" s="876"/>
      <c r="NFX92" s="876"/>
      <c r="NFY92" s="876"/>
      <c r="NFZ92" s="876"/>
      <c r="NGA92" s="876"/>
      <c r="NGB92" s="876"/>
      <c r="NGC92" s="876"/>
      <c r="NGD92" s="876"/>
      <c r="NGE92" s="876"/>
      <c r="NGF92" s="876"/>
      <c r="NGG92" s="876"/>
      <c r="NGH92" s="876"/>
      <c r="NGI92" s="876"/>
      <c r="NGJ92" s="876"/>
      <c r="NGK92" s="876"/>
      <c r="NGL92" s="876"/>
      <c r="NGM92" s="876"/>
      <c r="NGN92" s="876"/>
      <c r="NGO92" s="876"/>
      <c r="NGP92" s="876"/>
      <c r="NGQ92" s="876"/>
      <c r="NGR92" s="876"/>
      <c r="NGS92" s="876"/>
      <c r="NGT92" s="876"/>
      <c r="NGU92" s="876"/>
      <c r="NGV92" s="876"/>
      <c r="NGW92" s="876"/>
      <c r="NGX92" s="876"/>
      <c r="NGY92" s="876"/>
      <c r="NGZ92" s="876"/>
      <c r="NHA92" s="876"/>
      <c r="NHB92" s="876"/>
      <c r="NHC92" s="876"/>
      <c r="NHD92" s="876"/>
      <c r="NHE92" s="876"/>
      <c r="NHF92" s="876"/>
      <c r="NHG92" s="876"/>
      <c r="NHH92" s="876"/>
      <c r="NHI92" s="876"/>
      <c r="NHJ92" s="876"/>
      <c r="NHK92" s="876"/>
      <c r="NHL92" s="876"/>
      <c r="NHM92" s="876"/>
      <c r="NHN92" s="876"/>
      <c r="NHO92" s="876"/>
      <c r="NHP92" s="876"/>
      <c r="NHQ92" s="876"/>
      <c r="NHR92" s="876"/>
      <c r="NHS92" s="876"/>
      <c r="NHT92" s="876"/>
      <c r="NHU92" s="876"/>
      <c r="NHV92" s="876"/>
      <c r="NHW92" s="876"/>
      <c r="NHX92" s="876"/>
      <c r="NHY92" s="876"/>
      <c r="NHZ92" s="876"/>
      <c r="NIA92" s="876"/>
      <c r="NIB92" s="876"/>
      <c r="NIC92" s="876"/>
      <c r="NID92" s="876"/>
      <c r="NIE92" s="876"/>
      <c r="NIF92" s="876"/>
      <c r="NIG92" s="876"/>
      <c r="NIH92" s="876"/>
      <c r="NII92" s="876"/>
      <c r="NIJ92" s="876"/>
      <c r="NIK92" s="876"/>
      <c r="NIL92" s="876"/>
      <c r="NIM92" s="876"/>
      <c r="NIN92" s="876"/>
      <c r="NIO92" s="876"/>
      <c r="NIP92" s="876"/>
      <c r="NIQ92" s="876"/>
      <c r="NIR92" s="876"/>
      <c r="NIS92" s="876"/>
      <c r="NIT92" s="876"/>
      <c r="NIU92" s="876"/>
      <c r="NIV92" s="876"/>
      <c r="NIW92" s="876"/>
      <c r="NIX92" s="876"/>
      <c r="NIY92" s="876"/>
      <c r="NIZ92" s="876"/>
      <c r="NJA92" s="876"/>
      <c r="NJB92" s="876"/>
      <c r="NJC92" s="876"/>
      <c r="NJD92" s="876"/>
      <c r="NJE92" s="876"/>
      <c r="NJF92" s="876"/>
      <c r="NJG92" s="876"/>
      <c r="NJH92" s="876"/>
      <c r="NJI92" s="876"/>
      <c r="NJJ92" s="876"/>
      <c r="NJK92" s="876"/>
      <c r="NJL92" s="876"/>
      <c r="NJM92" s="876"/>
      <c r="NJN92" s="876"/>
      <c r="NJO92" s="876"/>
      <c r="NJP92" s="876"/>
      <c r="NJQ92" s="876"/>
      <c r="NJR92" s="876"/>
      <c r="NJS92" s="876"/>
      <c r="NJT92" s="876"/>
      <c r="NJU92" s="876"/>
      <c r="NJV92" s="876"/>
      <c r="NJW92" s="876"/>
      <c r="NJX92" s="876"/>
      <c r="NJY92" s="876"/>
      <c r="NJZ92" s="876"/>
      <c r="NKA92" s="876"/>
      <c r="NKB92" s="876"/>
      <c r="NKC92" s="876"/>
      <c r="NKD92" s="876"/>
      <c r="NKE92" s="876"/>
      <c r="NKF92" s="876"/>
      <c r="NKG92" s="876"/>
      <c r="NKH92" s="876"/>
      <c r="NKI92" s="876"/>
      <c r="NKJ92" s="876"/>
      <c r="NKK92" s="876"/>
      <c r="NKL92" s="876"/>
      <c r="NKM92" s="876"/>
      <c r="NKN92" s="876"/>
      <c r="NKO92" s="876"/>
      <c r="NKP92" s="876"/>
      <c r="NKQ92" s="876"/>
      <c r="NKR92" s="876"/>
      <c r="NKS92" s="876"/>
      <c r="NKT92" s="876"/>
      <c r="NKU92" s="876"/>
      <c r="NKV92" s="876"/>
      <c r="NKW92" s="876"/>
      <c r="NKX92" s="876"/>
      <c r="NKY92" s="876"/>
      <c r="NKZ92" s="876"/>
      <c r="NLA92" s="876"/>
      <c r="NLB92" s="876"/>
      <c r="NLC92" s="876"/>
      <c r="NLD92" s="876"/>
      <c r="NLE92" s="876"/>
      <c r="NLF92" s="876"/>
      <c r="NLG92" s="876"/>
      <c r="NLH92" s="876"/>
      <c r="NLI92" s="876"/>
      <c r="NLJ92" s="876"/>
      <c r="NLK92" s="876"/>
      <c r="NLL92" s="876"/>
      <c r="NLM92" s="876"/>
      <c r="NLN92" s="876"/>
      <c r="NLO92" s="876"/>
      <c r="NLP92" s="876"/>
      <c r="NLQ92" s="876"/>
      <c r="NLR92" s="876"/>
      <c r="NLS92" s="876"/>
      <c r="NLT92" s="876"/>
      <c r="NLU92" s="876"/>
      <c r="NLV92" s="876"/>
      <c r="NLW92" s="876"/>
      <c r="NLX92" s="876"/>
      <c r="NLY92" s="876"/>
      <c r="NLZ92" s="876"/>
      <c r="NMA92" s="876"/>
      <c r="NMB92" s="876"/>
      <c r="NMC92" s="876"/>
      <c r="NMD92" s="876"/>
      <c r="NME92" s="876"/>
      <c r="NMF92" s="876"/>
      <c r="NMG92" s="876"/>
      <c r="NMH92" s="876"/>
      <c r="NMI92" s="876"/>
      <c r="NMJ92" s="876"/>
      <c r="NMK92" s="876"/>
      <c r="NML92" s="876"/>
      <c r="NMM92" s="876"/>
      <c r="NMN92" s="876"/>
      <c r="NMO92" s="876"/>
      <c r="NMP92" s="876"/>
      <c r="NMQ92" s="876"/>
      <c r="NMR92" s="876"/>
      <c r="NMS92" s="876"/>
      <c r="NMT92" s="876"/>
      <c r="NMU92" s="876"/>
      <c r="NMV92" s="876"/>
      <c r="NMW92" s="876"/>
      <c r="NMX92" s="876"/>
      <c r="NMY92" s="876"/>
      <c r="NMZ92" s="876"/>
      <c r="NNA92" s="876"/>
      <c r="NNB92" s="876"/>
      <c r="NNC92" s="876"/>
      <c r="NND92" s="876"/>
      <c r="NNE92" s="876"/>
      <c r="NNF92" s="876"/>
      <c r="NNG92" s="876"/>
      <c r="NNH92" s="876"/>
      <c r="NNI92" s="876"/>
      <c r="NNJ92" s="876"/>
      <c r="NNK92" s="876"/>
      <c r="NNL92" s="876"/>
      <c r="NNM92" s="876"/>
      <c r="NNN92" s="876"/>
      <c r="NNO92" s="876"/>
      <c r="NNP92" s="876"/>
      <c r="NNQ92" s="876"/>
      <c r="NNR92" s="876"/>
      <c r="NNS92" s="876"/>
      <c r="NNT92" s="876"/>
      <c r="NNU92" s="876"/>
      <c r="NNV92" s="876"/>
      <c r="NNW92" s="876"/>
      <c r="NNX92" s="876"/>
      <c r="NNY92" s="876"/>
      <c r="NNZ92" s="876"/>
      <c r="NOA92" s="876"/>
      <c r="NOB92" s="876"/>
      <c r="NOC92" s="876"/>
      <c r="NOD92" s="876"/>
      <c r="NOE92" s="876"/>
      <c r="NOF92" s="876"/>
      <c r="NOG92" s="876"/>
      <c r="NOH92" s="876"/>
      <c r="NOI92" s="876"/>
      <c r="NOJ92" s="876"/>
      <c r="NOK92" s="876"/>
      <c r="NOL92" s="876"/>
      <c r="NOM92" s="876"/>
      <c r="NON92" s="876"/>
      <c r="NOO92" s="876"/>
      <c r="NOP92" s="876"/>
      <c r="NOQ92" s="876"/>
      <c r="NOR92" s="876"/>
      <c r="NOS92" s="876"/>
      <c r="NOT92" s="876"/>
      <c r="NOU92" s="876"/>
      <c r="NOV92" s="876"/>
      <c r="NOW92" s="876"/>
      <c r="NOX92" s="876"/>
      <c r="NOY92" s="876"/>
      <c r="NOZ92" s="876"/>
      <c r="NPA92" s="876"/>
      <c r="NPB92" s="876"/>
      <c r="NPC92" s="876"/>
      <c r="NPD92" s="876"/>
      <c r="NPE92" s="876"/>
      <c r="NPF92" s="876"/>
      <c r="NPG92" s="876"/>
      <c r="NPH92" s="876"/>
      <c r="NPI92" s="876"/>
      <c r="NPJ92" s="876"/>
      <c r="NPK92" s="876"/>
      <c r="NPL92" s="876"/>
      <c r="NPM92" s="876"/>
      <c r="NPN92" s="876"/>
      <c r="NPO92" s="876"/>
      <c r="NPP92" s="876"/>
      <c r="NPQ92" s="876"/>
      <c r="NPR92" s="876"/>
      <c r="NPS92" s="876"/>
      <c r="NPT92" s="876"/>
      <c r="NPU92" s="876"/>
      <c r="NPV92" s="876"/>
      <c r="NPW92" s="876"/>
      <c r="NPX92" s="876"/>
      <c r="NPY92" s="876"/>
      <c r="NPZ92" s="876"/>
      <c r="NQA92" s="876"/>
      <c r="NQB92" s="876"/>
      <c r="NQC92" s="876"/>
      <c r="NQD92" s="876"/>
      <c r="NQE92" s="876"/>
      <c r="NQF92" s="876"/>
      <c r="NQG92" s="876"/>
      <c r="NQH92" s="876"/>
      <c r="NQI92" s="876"/>
      <c r="NQJ92" s="876"/>
      <c r="NQK92" s="876"/>
      <c r="NQL92" s="876"/>
      <c r="NQM92" s="876"/>
      <c r="NQN92" s="876"/>
      <c r="NQO92" s="876"/>
      <c r="NQP92" s="876"/>
      <c r="NQQ92" s="876"/>
      <c r="NQR92" s="876"/>
      <c r="NQS92" s="876"/>
      <c r="NQT92" s="876"/>
      <c r="NQU92" s="876"/>
      <c r="NQV92" s="876"/>
      <c r="NQW92" s="876"/>
      <c r="NQX92" s="876"/>
      <c r="NQY92" s="876"/>
      <c r="NQZ92" s="876"/>
      <c r="NRA92" s="876"/>
      <c r="NRB92" s="876"/>
      <c r="NRC92" s="876"/>
      <c r="NRD92" s="876"/>
      <c r="NRE92" s="876"/>
      <c r="NRF92" s="876"/>
      <c r="NRG92" s="876"/>
      <c r="NRH92" s="876"/>
      <c r="NRI92" s="876"/>
      <c r="NRJ92" s="876"/>
      <c r="NRK92" s="876"/>
      <c r="NRL92" s="876"/>
      <c r="NRM92" s="876"/>
      <c r="NRN92" s="876"/>
      <c r="NRO92" s="876"/>
      <c r="NRP92" s="876"/>
      <c r="NRQ92" s="876"/>
      <c r="NRR92" s="876"/>
      <c r="NRS92" s="876"/>
      <c r="NRT92" s="876"/>
      <c r="NRU92" s="876"/>
      <c r="NRV92" s="876"/>
      <c r="NRW92" s="876"/>
      <c r="NRX92" s="876"/>
      <c r="NRY92" s="876"/>
      <c r="NRZ92" s="876"/>
      <c r="NSA92" s="876"/>
      <c r="NSB92" s="876"/>
      <c r="NSC92" s="876"/>
      <c r="NSD92" s="876"/>
      <c r="NSE92" s="876"/>
      <c r="NSF92" s="876"/>
      <c r="NSG92" s="876"/>
      <c r="NSH92" s="876"/>
      <c r="NSI92" s="876"/>
      <c r="NSJ92" s="876"/>
      <c r="NSK92" s="876"/>
      <c r="NSL92" s="876"/>
      <c r="NSM92" s="876"/>
      <c r="NSN92" s="876"/>
      <c r="NSO92" s="876"/>
      <c r="NSP92" s="876"/>
      <c r="NSQ92" s="876"/>
      <c r="NSR92" s="876"/>
      <c r="NSS92" s="876"/>
      <c r="NST92" s="876"/>
      <c r="NSU92" s="876"/>
      <c r="NSV92" s="876"/>
      <c r="NSW92" s="876"/>
      <c r="NSX92" s="876"/>
      <c r="NSY92" s="876"/>
      <c r="NSZ92" s="876"/>
      <c r="NTA92" s="876"/>
      <c r="NTB92" s="876"/>
      <c r="NTC92" s="876"/>
      <c r="NTD92" s="876"/>
      <c r="NTE92" s="876"/>
      <c r="NTF92" s="876"/>
      <c r="NTG92" s="876"/>
      <c r="NTH92" s="876"/>
      <c r="NTI92" s="876"/>
      <c r="NTJ92" s="876"/>
      <c r="NTK92" s="876"/>
      <c r="NTL92" s="876"/>
      <c r="NTM92" s="876"/>
      <c r="NTN92" s="876"/>
      <c r="NTO92" s="876"/>
      <c r="NTP92" s="876"/>
      <c r="NTQ92" s="876"/>
      <c r="NTR92" s="876"/>
      <c r="NTS92" s="876"/>
      <c r="NTT92" s="876"/>
      <c r="NTU92" s="876"/>
      <c r="NTV92" s="876"/>
      <c r="NTW92" s="876"/>
      <c r="NTX92" s="876"/>
      <c r="NTY92" s="876"/>
      <c r="NTZ92" s="876"/>
      <c r="NUA92" s="876"/>
      <c r="NUB92" s="876"/>
      <c r="NUC92" s="876"/>
      <c r="NUD92" s="876"/>
      <c r="NUE92" s="876"/>
      <c r="NUF92" s="876"/>
      <c r="NUG92" s="876"/>
      <c r="NUH92" s="876"/>
      <c r="NUI92" s="876"/>
      <c r="NUJ92" s="876"/>
      <c r="NUK92" s="876"/>
      <c r="NUL92" s="876"/>
      <c r="NUM92" s="876"/>
      <c r="NUN92" s="876"/>
      <c r="NUO92" s="876"/>
      <c r="NUP92" s="876"/>
      <c r="NUQ92" s="876"/>
      <c r="NUR92" s="876"/>
      <c r="NUS92" s="876"/>
      <c r="NUT92" s="876"/>
      <c r="NUU92" s="876"/>
      <c r="NUV92" s="876"/>
      <c r="NUW92" s="876"/>
      <c r="NUX92" s="876"/>
      <c r="NUY92" s="876"/>
      <c r="NUZ92" s="876"/>
      <c r="NVA92" s="876"/>
      <c r="NVB92" s="876"/>
      <c r="NVC92" s="876"/>
      <c r="NVD92" s="876"/>
      <c r="NVE92" s="876"/>
      <c r="NVF92" s="876"/>
      <c r="NVG92" s="876"/>
      <c r="NVH92" s="876"/>
      <c r="NVI92" s="876"/>
      <c r="NVJ92" s="876"/>
      <c r="NVK92" s="876"/>
      <c r="NVL92" s="876"/>
      <c r="NVM92" s="876"/>
      <c r="NVN92" s="876"/>
      <c r="NVO92" s="876"/>
      <c r="NVP92" s="876"/>
      <c r="NVQ92" s="876"/>
      <c r="NVR92" s="876"/>
      <c r="NVS92" s="876"/>
      <c r="NVT92" s="876"/>
      <c r="NVU92" s="876"/>
      <c r="NVV92" s="876"/>
      <c r="NVW92" s="876"/>
      <c r="NVX92" s="876"/>
      <c r="NVY92" s="876"/>
      <c r="NVZ92" s="876"/>
      <c r="NWA92" s="876"/>
      <c r="NWB92" s="876"/>
      <c r="NWC92" s="876"/>
      <c r="NWD92" s="876"/>
      <c r="NWE92" s="876"/>
      <c r="NWF92" s="876"/>
      <c r="NWG92" s="876"/>
      <c r="NWH92" s="876"/>
      <c r="NWI92" s="876"/>
      <c r="NWJ92" s="876"/>
      <c r="NWK92" s="876"/>
      <c r="NWL92" s="876"/>
      <c r="NWM92" s="876"/>
      <c r="NWN92" s="876"/>
      <c r="NWO92" s="876"/>
      <c r="NWP92" s="876"/>
      <c r="NWQ92" s="876"/>
      <c r="NWR92" s="876"/>
      <c r="NWS92" s="876"/>
      <c r="NWT92" s="876"/>
      <c r="NWU92" s="876"/>
      <c r="NWV92" s="876"/>
      <c r="NWW92" s="876"/>
      <c r="NWX92" s="876"/>
      <c r="NWY92" s="876"/>
      <c r="NWZ92" s="876"/>
      <c r="NXA92" s="876"/>
      <c r="NXB92" s="876"/>
      <c r="NXC92" s="876"/>
      <c r="NXD92" s="876"/>
      <c r="NXE92" s="876"/>
      <c r="NXF92" s="876"/>
      <c r="NXG92" s="876"/>
      <c r="NXH92" s="876"/>
      <c r="NXI92" s="876"/>
      <c r="NXJ92" s="876"/>
      <c r="NXK92" s="876"/>
      <c r="NXL92" s="876"/>
      <c r="NXM92" s="876"/>
      <c r="NXN92" s="876"/>
      <c r="NXO92" s="876"/>
      <c r="NXP92" s="876"/>
      <c r="NXQ92" s="876"/>
      <c r="NXR92" s="876"/>
      <c r="NXS92" s="876"/>
      <c r="NXT92" s="876"/>
      <c r="NXU92" s="876"/>
      <c r="NXV92" s="876"/>
      <c r="NXW92" s="876"/>
      <c r="NXX92" s="876"/>
      <c r="NXY92" s="876"/>
      <c r="NXZ92" s="876"/>
      <c r="NYA92" s="876"/>
      <c r="NYB92" s="876"/>
      <c r="NYC92" s="876"/>
      <c r="NYD92" s="876"/>
      <c r="NYE92" s="876"/>
      <c r="NYF92" s="876"/>
      <c r="NYG92" s="876"/>
      <c r="NYH92" s="876"/>
      <c r="NYI92" s="876"/>
      <c r="NYJ92" s="876"/>
      <c r="NYK92" s="876"/>
      <c r="NYL92" s="876"/>
      <c r="NYM92" s="876"/>
      <c r="NYN92" s="876"/>
      <c r="NYO92" s="876"/>
      <c r="NYP92" s="876"/>
      <c r="NYQ92" s="876"/>
      <c r="NYR92" s="876"/>
      <c r="NYS92" s="876"/>
      <c r="NYT92" s="876"/>
      <c r="NYU92" s="876"/>
      <c r="NYV92" s="876"/>
      <c r="NYW92" s="876"/>
      <c r="NYX92" s="876"/>
      <c r="NYY92" s="876"/>
      <c r="NYZ92" s="876"/>
      <c r="NZA92" s="876"/>
      <c r="NZB92" s="876"/>
      <c r="NZC92" s="876"/>
      <c r="NZD92" s="876"/>
      <c r="NZE92" s="876"/>
      <c r="NZF92" s="876"/>
      <c r="NZG92" s="876"/>
      <c r="NZH92" s="876"/>
      <c r="NZI92" s="876"/>
      <c r="NZJ92" s="876"/>
      <c r="NZK92" s="876"/>
      <c r="NZL92" s="876"/>
      <c r="NZM92" s="876"/>
      <c r="NZN92" s="876"/>
      <c r="NZO92" s="876"/>
      <c r="NZP92" s="876"/>
      <c r="NZQ92" s="876"/>
      <c r="NZR92" s="876"/>
      <c r="NZS92" s="876"/>
      <c r="NZT92" s="876"/>
      <c r="NZU92" s="876"/>
      <c r="NZV92" s="876"/>
      <c r="NZW92" s="876"/>
      <c r="NZX92" s="876"/>
      <c r="NZY92" s="876"/>
      <c r="NZZ92" s="876"/>
      <c r="OAA92" s="876"/>
      <c r="OAB92" s="876"/>
      <c r="OAC92" s="876"/>
      <c r="OAD92" s="876"/>
      <c r="OAE92" s="876"/>
      <c r="OAF92" s="876"/>
      <c r="OAG92" s="876"/>
      <c r="OAH92" s="876"/>
      <c r="OAI92" s="876"/>
      <c r="OAJ92" s="876"/>
      <c r="OAK92" s="876"/>
      <c r="OAL92" s="876"/>
      <c r="OAM92" s="876"/>
      <c r="OAN92" s="876"/>
      <c r="OAO92" s="876"/>
      <c r="OAP92" s="876"/>
      <c r="OAQ92" s="876"/>
      <c r="OAR92" s="876"/>
      <c r="OAS92" s="876"/>
      <c r="OAT92" s="876"/>
      <c r="OAU92" s="876"/>
      <c r="OAV92" s="876"/>
      <c r="OAW92" s="876"/>
      <c r="OAX92" s="876"/>
      <c r="OAY92" s="876"/>
      <c r="OAZ92" s="876"/>
      <c r="OBA92" s="876"/>
      <c r="OBB92" s="876"/>
      <c r="OBC92" s="876"/>
      <c r="OBD92" s="876"/>
      <c r="OBE92" s="876"/>
      <c r="OBF92" s="876"/>
      <c r="OBG92" s="876"/>
      <c r="OBH92" s="876"/>
      <c r="OBI92" s="876"/>
      <c r="OBJ92" s="876"/>
      <c r="OBK92" s="876"/>
      <c r="OBL92" s="876"/>
      <c r="OBM92" s="876"/>
      <c r="OBN92" s="876"/>
      <c r="OBO92" s="876"/>
      <c r="OBP92" s="876"/>
      <c r="OBQ92" s="876"/>
      <c r="OBR92" s="876"/>
      <c r="OBS92" s="876"/>
      <c r="OBT92" s="876"/>
      <c r="OBU92" s="876"/>
      <c r="OBV92" s="876"/>
      <c r="OBW92" s="876"/>
      <c r="OBX92" s="876"/>
      <c r="OBY92" s="876"/>
      <c r="OBZ92" s="876"/>
      <c r="OCA92" s="876"/>
      <c r="OCB92" s="876"/>
      <c r="OCC92" s="876"/>
      <c r="OCD92" s="876"/>
      <c r="OCE92" s="876"/>
      <c r="OCF92" s="876"/>
      <c r="OCG92" s="876"/>
      <c r="OCH92" s="876"/>
      <c r="OCI92" s="876"/>
      <c r="OCJ92" s="876"/>
      <c r="OCK92" s="876"/>
      <c r="OCL92" s="876"/>
      <c r="OCM92" s="876"/>
      <c r="OCN92" s="876"/>
      <c r="OCO92" s="876"/>
      <c r="OCP92" s="876"/>
      <c r="OCQ92" s="876"/>
      <c r="OCR92" s="876"/>
      <c r="OCS92" s="876"/>
      <c r="OCT92" s="876"/>
      <c r="OCU92" s="876"/>
      <c r="OCV92" s="876"/>
      <c r="OCW92" s="876"/>
      <c r="OCX92" s="876"/>
      <c r="OCY92" s="876"/>
      <c r="OCZ92" s="876"/>
      <c r="ODA92" s="876"/>
      <c r="ODB92" s="876"/>
      <c r="ODC92" s="876"/>
      <c r="ODD92" s="876"/>
      <c r="ODE92" s="876"/>
      <c r="ODF92" s="876"/>
      <c r="ODG92" s="876"/>
      <c r="ODH92" s="876"/>
      <c r="ODI92" s="876"/>
      <c r="ODJ92" s="876"/>
      <c r="ODK92" s="876"/>
      <c r="ODL92" s="876"/>
      <c r="ODM92" s="876"/>
      <c r="ODN92" s="876"/>
      <c r="ODO92" s="876"/>
      <c r="ODP92" s="876"/>
      <c r="ODQ92" s="876"/>
      <c r="ODR92" s="876"/>
      <c r="ODS92" s="876"/>
      <c r="ODT92" s="876"/>
      <c r="ODU92" s="876"/>
      <c r="ODV92" s="876"/>
      <c r="ODW92" s="876"/>
      <c r="ODX92" s="876"/>
      <c r="ODY92" s="876"/>
      <c r="ODZ92" s="876"/>
      <c r="OEA92" s="876"/>
      <c r="OEB92" s="876"/>
      <c r="OEC92" s="876"/>
      <c r="OED92" s="876"/>
      <c r="OEE92" s="876"/>
      <c r="OEF92" s="876"/>
      <c r="OEG92" s="876"/>
      <c r="OEH92" s="876"/>
      <c r="OEI92" s="876"/>
      <c r="OEJ92" s="876"/>
      <c r="OEK92" s="876"/>
      <c r="OEL92" s="876"/>
      <c r="OEM92" s="876"/>
      <c r="OEN92" s="876"/>
      <c r="OEO92" s="876"/>
      <c r="OEP92" s="876"/>
      <c r="OEQ92" s="876"/>
      <c r="OER92" s="876"/>
      <c r="OES92" s="876"/>
      <c r="OET92" s="876"/>
      <c r="OEU92" s="876"/>
      <c r="OEV92" s="876"/>
      <c r="OEW92" s="876"/>
      <c r="OEX92" s="876"/>
      <c r="OEY92" s="876"/>
      <c r="OEZ92" s="876"/>
      <c r="OFA92" s="876"/>
      <c r="OFB92" s="876"/>
      <c r="OFC92" s="876"/>
      <c r="OFD92" s="876"/>
      <c r="OFE92" s="876"/>
      <c r="OFF92" s="876"/>
      <c r="OFG92" s="876"/>
      <c r="OFH92" s="876"/>
      <c r="OFI92" s="876"/>
      <c r="OFJ92" s="876"/>
      <c r="OFK92" s="876"/>
      <c r="OFL92" s="876"/>
      <c r="OFM92" s="876"/>
      <c r="OFN92" s="876"/>
      <c r="OFO92" s="876"/>
      <c r="OFP92" s="876"/>
      <c r="OFQ92" s="876"/>
      <c r="OFR92" s="876"/>
      <c r="OFS92" s="876"/>
      <c r="OFT92" s="876"/>
      <c r="OFU92" s="876"/>
      <c r="OFV92" s="876"/>
      <c r="OFW92" s="876"/>
      <c r="OFX92" s="876"/>
      <c r="OFY92" s="876"/>
      <c r="OFZ92" s="876"/>
      <c r="OGA92" s="876"/>
      <c r="OGB92" s="876"/>
      <c r="OGC92" s="876"/>
      <c r="OGD92" s="876"/>
      <c r="OGE92" s="876"/>
      <c r="OGF92" s="876"/>
      <c r="OGG92" s="876"/>
      <c r="OGH92" s="876"/>
      <c r="OGI92" s="876"/>
      <c r="OGJ92" s="876"/>
      <c r="OGK92" s="876"/>
      <c r="OGL92" s="876"/>
      <c r="OGM92" s="876"/>
      <c r="OGN92" s="876"/>
      <c r="OGO92" s="876"/>
      <c r="OGP92" s="876"/>
      <c r="OGQ92" s="876"/>
      <c r="OGR92" s="876"/>
      <c r="OGS92" s="876"/>
      <c r="OGT92" s="876"/>
      <c r="OGU92" s="876"/>
      <c r="OGV92" s="876"/>
      <c r="OGW92" s="876"/>
      <c r="OGX92" s="876"/>
      <c r="OGY92" s="876"/>
      <c r="OGZ92" s="876"/>
      <c r="OHA92" s="876"/>
      <c r="OHB92" s="876"/>
      <c r="OHC92" s="876"/>
      <c r="OHD92" s="876"/>
      <c r="OHE92" s="876"/>
      <c r="OHF92" s="876"/>
      <c r="OHG92" s="876"/>
      <c r="OHH92" s="876"/>
      <c r="OHI92" s="876"/>
      <c r="OHJ92" s="876"/>
      <c r="OHK92" s="876"/>
      <c r="OHL92" s="876"/>
      <c r="OHM92" s="876"/>
      <c r="OHN92" s="876"/>
      <c r="OHO92" s="876"/>
      <c r="OHP92" s="876"/>
      <c r="OHQ92" s="876"/>
      <c r="OHR92" s="876"/>
      <c r="OHS92" s="876"/>
      <c r="OHT92" s="876"/>
      <c r="OHU92" s="876"/>
      <c r="OHV92" s="876"/>
      <c r="OHW92" s="876"/>
      <c r="OHX92" s="876"/>
      <c r="OHY92" s="876"/>
      <c r="OHZ92" s="876"/>
      <c r="OIA92" s="876"/>
      <c r="OIB92" s="876"/>
      <c r="OIC92" s="876"/>
      <c r="OID92" s="876"/>
      <c r="OIE92" s="876"/>
      <c r="OIF92" s="876"/>
      <c r="OIG92" s="876"/>
      <c r="OIH92" s="876"/>
      <c r="OII92" s="876"/>
      <c r="OIJ92" s="876"/>
      <c r="OIK92" s="876"/>
      <c r="OIL92" s="876"/>
      <c r="OIM92" s="876"/>
      <c r="OIN92" s="876"/>
      <c r="OIO92" s="876"/>
      <c r="OIP92" s="876"/>
      <c r="OIQ92" s="876"/>
      <c r="OIR92" s="876"/>
      <c r="OIS92" s="876"/>
      <c r="OIT92" s="876"/>
      <c r="OIU92" s="876"/>
      <c r="OIV92" s="876"/>
      <c r="OIW92" s="876"/>
      <c r="OIX92" s="876"/>
      <c r="OIY92" s="876"/>
      <c r="OIZ92" s="876"/>
      <c r="OJA92" s="876"/>
      <c r="OJB92" s="876"/>
      <c r="OJC92" s="876"/>
      <c r="OJD92" s="876"/>
      <c r="OJE92" s="876"/>
      <c r="OJF92" s="876"/>
      <c r="OJG92" s="876"/>
      <c r="OJH92" s="876"/>
      <c r="OJI92" s="876"/>
      <c r="OJJ92" s="876"/>
      <c r="OJK92" s="876"/>
      <c r="OJL92" s="876"/>
      <c r="OJM92" s="876"/>
      <c r="OJN92" s="876"/>
      <c r="OJO92" s="876"/>
      <c r="OJP92" s="876"/>
      <c r="OJQ92" s="876"/>
      <c r="OJR92" s="876"/>
      <c r="OJS92" s="876"/>
      <c r="OJT92" s="876"/>
      <c r="OJU92" s="876"/>
      <c r="OJV92" s="876"/>
      <c r="OJW92" s="876"/>
      <c r="OJX92" s="876"/>
      <c r="OJY92" s="876"/>
      <c r="OJZ92" s="876"/>
      <c r="OKA92" s="876"/>
      <c r="OKB92" s="876"/>
      <c r="OKC92" s="876"/>
      <c r="OKD92" s="876"/>
      <c r="OKE92" s="876"/>
      <c r="OKF92" s="876"/>
      <c r="OKG92" s="876"/>
      <c r="OKH92" s="876"/>
      <c r="OKI92" s="876"/>
      <c r="OKJ92" s="876"/>
      <c r="OKK92" s="876"/>
      <c r="OKL92" s="876"/>
      <c r="OKM92" s="876"/>
      <c r="OKN92" s="876"/>
      <c r="OKO92" s="876"/>
      <c r="OKP92" s="876"/>
      <c r="OKQ92" s="876"/>
      <c r="OKR92" s="876"/>
      <c r="OKS92" s="876"/>
      <c r="OKT92" s="876"/>
      <c r="OKU92" s="876"/>
      <c r="OKV92" s="876"/>
      <c r="OKW92" s="876"/>
      <c r="OKX92" s="876"/>
      <c r="OKY92" s="876"/>
      <c r="OKZ92" s="876"/>
      <c r="OLA92" s="876"/>
      <c r="OLB92" s="876"/>
      <c r="OLC92" s="876"/>
      <c r="OLD92" s="876"/>
      <c r="OLE92" s="876"/>
      <c r="OLF92" s="876"/>
      <c r="OLG92" s="876"/>
      <c r="OLH92" s="876"/>
      <c r="OLI92" s="876"/>
      <c r="OLJ92" s="876"/>
      <c r="OLK92" s="876"/>
      <c r="OLL92" s="876"/>
      <c r="OLM92" s="876"/>
      <c r="OLN92" s="876"/>
      <c r="OLO92" s="876"/>
      <c r="OLP92" s="876"/>
      <c r="OLQ92" s="876"/>
      <c r="OLR92" s="876"/>
      <c r="OLS92" s="876"/>
      <c r="OLT92" s="876"/>
      <c r="OLU92" s="876"/>
      <c r="OLV92" s="876"/>
      <c r="OLW92" s="876"/>
      <c r="OLX92" s="876"/>
      <c r="OLY92" s="876"/>
      <c r="OLZ92" s="876"/>
      <c r="OMA92" s="876"/>
      <c r="OMB92" s="876"/>
      <c r="OMC92" s="876"/>
      <c r="OMD92" s="876"/>
      <c r="OME92" s="876"/>
      <c r="OMF92" s="876"/>
      <c r="OMG92" s="876"/>
      <c r="OMH92" s="876"/>
      <c r="OMI92" s="876"/>
      <c r="OMJ92" s="876"/>
      <c r="OMK92" s="876"/>
      <c r="OML92" s="876"/>
      <c r="OMM92" s="876"/>
      <c r="OMN92" s="876"/>
      <c r="OMO92" s="876"/>
      <c r="OMP92" s="876"/>
      <c r="OMQ92" s="876"/>
      <c r="OMR92" s="876"/>
      <c r="OMS92" s="876"/>
      <c r="OMT92" s="876"/>
      <c r="OMU92" s="876"/>
      <c r="OMV92" s="876"/>
      <c r="OMW92" s="876"/>
      <c r="OMX92" s="876"/>
      <c r="OMY92" s="876"/>
      <c r="OMZ92" s="876"/>
      <c r="ONA92" s="876"/>
      <c r="ONB92" s="876"/>
      <c r="ONC92" s="876"/>
      <c r="OND92" s="876"/>
      <c r="ONE92" s="876"/>
      <c r="ONF92" s="876"/>
      <c r="ONG92" s="876"/>
      <c r="ONH92" s="876"/>
      <c r="ONI92" s="876"/>
      <c r="ONJ92" s="876"/>
      <c r="ONK92" s="876"/>
      <c r="ONL92" s="876"/>
      <c r="ONM92" s="876"/>
      <c r="ONN92" s="876"/>
      <c r="ONO92" s="876"/>
      <c r="ONP92" s="876"/>
      <c r="ONQ92" s="876"/>
      <c r="ONR92" s="876"/>
      <c r="ONS92" s="876"/>
      <c r="ONT92" s="876"/>
      <c r="ONU92" s="876"/>
      <c r="ONV92" s="876"/>
      <c r="ONW92" s="876"/>
      <c r="ONX92" s="876"/>
      <c r="ONY92" s="876"/>
      <c r="ONZ92" s="876"/>
      <c r="OOA92" s="876"/>
      <c r="OOB92" s="876"/>
      <c r="OOC92" s="876"/>
      <c r="OOD92" s="876"/>
      <c r="OOE92" s="876"/>
      <c r="OOF92" s="876"/>
      <c r="OOG92" s="876"/>
      <c r="OOH92" s="876"/>
      <c r="OOI92" s="876"/>
      <c r="OOJ92" s="876"/>
      <c r="OOK92" s="876"/>
      <c r="OOL92" s="876"/>
      <c r="OOM92" s="876"/>
      <c r="OON92" s="876"/>
      <c r="OOO92" s="876"/>
      <c r="OOP92" s="876"/>
      <c r="OOQ92" s="876"/>
      <c r="OOR92" s="876"/>
      <c r="OOS92" s="876"/>
      <c r="OOT92" s="876"/>
      <c r="OOU92" s="876"/>
      <c r="OOV92" s="876"/>
      <c r="OOW92" s="876"/>
      <c r="OOX92" s="876"/>
      <c r="OOY92" s="876"/>
      <c r="OOZ92" s="876"/>
      <c r="OPA92" s="876"/>
      <c r="OPB92" s="876"/>
      <c r="OPC92" s="876"/>
      <c r="OPD92" s="876"/>
      <c r="OPE92" s="876"/>
      <c r="OPF92" s="876"/>
      <c r="OPG92" s="876"/>
      <c r="OPH92" s="876"/>
      <c r="OPI92" s="876"/>
      <c r="OPJ92" s="876"/>
      <c r="OPK92" s="876"/>
      <c r="OPL92" s="876"/>
      <c r="OPM92" s="876"/>
      <c r="OPN92" s="876"/>
      <c r="OPO92" s="876"/>
      <c r="OPP92" s="876"/>
      <c r="OPQ92" s="876"/>
      <c r="OPR92" s="876"/>
      <c r="OPS92" s="876"/>
      <c r="OPT92" s="876"/>
      <c r="OPU92" s="876"/>
      <c r="OPV92" s="876"/>
      <c r="OPW92" s="876"/>
      <c r="OPX92" s="876"/>
      <c r="OPY92" s="876"/>
      <c r="OPZ92" s="876"/>
      <c r="OQA92" s="876"/>
      <c r="OQB92" s="876"/>
      <c r="OQC92" s="876"/>
      <c r="OQD92" s="876"/>
      <c r="OQE92" s="876"/>
      <c r="OQF92" s="876"/>
      <c r="OQG92" s="876"/>
      <c r="OQH92" s="876"/>
      <c r="OQI92" s="876"/>
      <c r="OQJ92" s="876"/>
      <c r="OQK92" s="876"/>
      <c r="OQL92" s="876"/>
      <c r="OQM92" s="876"/>
      <c r="OQN92" s="876"/>
      <c r="OQO92" s="876"/>
      <c r="OQP92" s="876"/>
      <c r="OQQ92" s="876"/>
      <c r="OQR92" s="876"/>
      <c r="OQS92" s="876"/>
      <c r="OQT92" s="876"/>
      <c r="OQU92" s="876"/>
      <c r="OQV92" s="876"/>
      <c r="OQW92" s="876"/>
      <c r="OQX92" s="876"/>
      <c r="OQY92" s="876"/>
      <c r="OQZ92" s="876"/>
      <c r="ORA92" s="876"/>
      <c r="ORB92" s="876"/>
      <c r="ORC92" s="876"/>
      <c r="ORD92" s="876"/>
      <c r="ORE92" s="876"/>
      <c r="ORF92" s="876"/>
      <c r="ORG92" s="876"/>
      <c r="ORH92" s="876"/>
      <c r="ORI92" s="876"/>
      <c r="ORJ92" s="876"/>
      <c r="ORK92" s="876"/>
      <c r="ORL92" s="876"/>
      <c r="ORM92" s="876"/>
      <c r="ORN92" s="876"/>
      <c r="ORO92" s="876"/>
      <c r="ORP92" s="876"/>
      <c r="ORQ92" s="876"/>
      <c r="ORR92" s="876"/>
      <c r="ORS92" s="876"/>
      <c r="ORT92" s="876"/>
      <c r="ORU92" s="876"/>
      <c r="ORV92" s="876"/>
      <c r="ORW92" s="876"/>
      <c r="ORX92" s="876"/>
      <c r="ORY92" s="876"/>
      <c r="ORZ92" s="876"/>
      <c r="OSA92" s="876"/>
      <c r="OSB92" s="876"/>
      <c r="OSC92" s="876"/>
      <c r="OSD92" s="876"/>
      <c r="OSE92" s="876"/>
      <c r="OSF92" s="876"/>
      <c r="OSG92" s="876"/>
      <c r="OSH92" s="876"/>
      <c r="OSI92" s="876"/>
      <c r="OSJ92" s="876"/>
      <c r="OSK92" s="876"/>
      <c r="OSL92" s="876"/>
      <c r="OSM92" s="876"/>
      <c r="OSN92" s="876"/>
      <c r="OSO92" s="876"/>
      <c r="OSP92" s="876"/>
      <c r="OSQ92" s="876"/>
      <c r="OSR92" s="876"/>
      <c r="OSS92" s="876"/>
      <c r="OST92" s="876"/>
      <c r="OSU92" s="876"/>
      <c r="OSV92" s="876"/>
      <c r="OSW92" s="876"/>
      <c r="OSX92" s="876"/>
      <c r="OSY92" s="876"/>
      <c r="OSZ92" s="876"/>
      <c r="OTA92" s="876"/>
      <c r="OTB92" s="876"/>
      <c r="OTC92" s="876"/>
      <c r="OTD92" s="876"/>
      <c r="OTE92" s="876"/>
      <c r="OTF92" s="876"/>
      <c r="OTG92" s="876"/>
      <c r="OTH92" s="876"/>
      <c r="OTI92" s="876"/>
      <c r="OTJ92" s="876"/>
      <c r="OTK92" s="876"/>
      <c r="OTL92" s="876"/>
      <c r="OTM92" s="876"/>
      <c r="OTN92" s="876"/>
      <c r="OTO92" s="876"/>
      <c r="OTP92" s="876"/>
      <c r="OTQ92" s="876"/>
      <c r="OTR92" s="876"/>
      <c r="OTS92" s="876"/>
      <c r="OTT92" s="876"/>
      <c r="OTU92" s="876"/>
      <c r="OTV92" s="876"/>
      <c r="OTW92" s="876"/>
      <c r="OTX92" s="876"/>
      <c r="OTY92" s="876"/>
      <c r="OTZ92" s="876"/>
      <c r="OUA92" s="876"/>
      <c r="OUB92" s="876"/>
      <c r="OUC92" s="876"/>
      <c r="OUD92" s="876"/>
      <c r="OUE92" s="876"/>
      <c r="OUF92" s="876"/>
      <c r="OUG92" s="876"/>
      <c r="OUH92" s="876"/>
      <c r="OUI92" s="876"/>
      <c r="OUJ92" s="876"/>
      <c r="OUK92" s="876"/>
      <c r="OUL92" s="876"/>
      <c r="OUM92" s="876"/>
      <c r="OUN92" s="876"/>
      <c r="OUO92" s="876"/>
      <c r="OUP92" s="876"/>
      <c r="OUQ92" s="876"/>
      <c r="OUR92" s="876"/>
      <c r="OUS92" s="876"/>
      <c r="OUT92" s="876"/>
      <c r="OUU92" s="876"/>
      <c r="OUV92" s="876"/>
      <c r="OUW92" s="876"/>
      <c r="OUX92" s="876"/>
      <c r="OUY92" s="876"/>
      <c r="OUZ92" s="876"/>
      <c r="OVA92" s="876"/>
      <c r="OVB92" s="876"/>
      <c r="OVC92" s="876"/>
      <c r="OVD92" s="876"/>
      <c r="OVE92" s="876"/>
      <c r="OVF92" s="876"/>
      <c r="OVG92" s="876"/>
      <c r="OVH92" s="876"/>
      <c r="OVI92" s="876"/>
      <c r="OVJ92" s="876"/>
      <c r="OVK92" s="876"/>
      <c r="OVL92" s="876"/>
      <c r="OVM92" s="876"/>
      <c r="OVN92" s="876"/>
      <c r="OVO92" s="876"/>
      <c r="OVP92" s="876"/>
      <c r="OVQ92" s="876"/>
      <c r="OVR92" s="876"/>
      <c r="OVS92" s="876"/>
      <c r="OVT92" s="876"/>
      <c r="OVU92" s="876"/>
      <c r="OVV92" s="876"/>
      <c r="OVW92" s="876"/>
      <c r="OVX92" s="876"/>
      <c r="OVY92" s="876"/>
      <c r="OVZ92" s="876"/>
      <c r="OWA92" s="876"/>
      <c r="OWB92" s="876"/>
      <c r="OWC92" s="876"/>
      <c r="OWD92" s="876"/>
      <c r="OWE92" s="876"/>
      <c r="OWF92" s="876"/>
      <c r="OWG92" s="876"/>
      <c r="OWH92" s="876"/>
      <c r="OWI92" s="876"/>
      <c r="OWJ92" s="876"/>
      <c r="OWK92" s="876"/>
      <c r="OWL92" s="876"/>
      <c r="OWM92" s="876"/>
      <c r="OWN92" s="876"/>
      <c r="OWO92" s="876"/>
      <c r="OWP92" s="876"/>
      <c r="OWQ92" s="876"/>
      <c r="OWR92" s="876"/>
      <c r="OWS92" s="876"/>
      <c r="OWT92" s="876"/>
      <c r="OWU92" s="876"/>
      <c r="OWV92" s="876"/>
      <c r="OWW92" s="876"/>
      <c r="OWX92" s="876"/>
      <c r="OWY92" s="876"/>
      <c r="OWZ92" s="876"/>
      <c r="OXA92" s="876"/>
      <c r="OXB92" s="876"/>
      <c r="OXC92" s="876"/>
      <c r="OXD92" s="876"/>
      <c r="OXE92" s="876"/>
      <c r="OXF92" s="876"/>
      <c r="OXG92" s="876"/>
      <c r="OXH92" s="876"/>
      <c r="OXI92" s="876"/>
      <c r="OXJ92" s="876"/>
      <c r="OXK92" s="876"/>
      <c r="OXL92" s="876"/>
      <c r="OXM92" s="876"/>
      <c r="OXN92" s="876"/>
      <c r="OXO92" s="876"/>
      <c r="OXP92" s="876"/>
      <c r="OXQ92" s="876"/>
      <c r="OXR92" s="876"/>
      <c r="OXS92" s="876"/>
      <c r="OXT92" s="876"/>
      <c r="OXU92" s="876"/>
      <c r="OXV92" s="876"/>
      <c r="OXW92" s="876"/>
      <c r="OXX92" s="876"/>
      <c r="OXY92" s="876"/>
      <c r="OXZ92" s="876"/>
      <c r="OYA92" s="876"/>
      <c r="OYB92" s="876"/>
      <c r="OYC92" s="876"/>
      <c r="OYD92" s="876"/>
      <c r="OYE92" s="876"/>
      <c r="OYF92" s="876"/>
      <c r="OYG92" s="876"/>
      <c r="OYH92" s="876"/>
      <c r="OYI92" s="876"/>
      <c r="OYJ92" s="876"/>
      <c r="OYK92" s="876"/>
      <c r="OYL92" s="876"/>
      <c r="OYM92" s="876"/>
      <c r="OYN92" s="876"/>
      <c r="OYO92" s="876"/>
      <c r="OYP92" s="876"/>
      <c r="OYQ92" s="876"/>
      <c r="OYR92" s="876"/>
      <c r="OYS92" s="876"/>
      <c r="OYT92" s="876"/>
      <c r="OYU92" s="876"/>
      <c r="OYV92" s="876"/>
      <c r="OYW92" s="876"/>
      <c r="OYX92" s="876"/>
      <c r="OYY92" s="876"/>
      <c r="OYZ92" s="876"/>
      <c r="OZA92" s="876"/>
      <c r="OZB92" s="876"/>
      <c r="OZC92" s="876"/>
      <c r="OZD92" s="876"/>
      <c r="OZE92" s="876"/>
      <c r="OZF92" s="876"/>
      <c r="OZG92" s="876"/>
      <c r="OZH92" s="876"/>
      <c r="OZI92" s="876"/>
      <c r="OZJ92" s="876"/>
      <c r="OZK92" s="876"/>
      <c r="OZL92" s="876"/>
      <c r="OZM92" s="876"/>
      <c r="OZN92" s="876"/>
      <c r="OZO92" s="876"/>
      <c r="OZP92" s="876"/>
      <c r="OZQ92" s="876"/>
      <c r="OZR92" s="876"/>
      <c r="OZS92" s="876"/>
      <c r="OZT92" s="876"/>
      <c r="OZU92" s="876"/>
      <c r="OZV92" s="876"/>
      <c r="OZW92" s="876"/>
      <c r="OZX92" s="876"/>
      <c r="OZY92" s="876"/>
      <c r="OZZ92" s="876"/>
      <c r="PAA92" s="876"/>
      <c r="PAB92" s="876"/>
      <c r="PAC92" s="876"/>
      <c r="PAD92" s="876"/>
      <c r="PAE92" s="876"/>
      <c r="PAF92" s="876"/>
      <c r="PAG92" s="876"/>
      <c r="PAH92" s="876"/>
      <c r="PAI92" s="876"/>
      <c r="PAJ92" s="876"/>
      <c r="PAK92" s="876"/>
      <c r="PAL92" s="876"/>
      <c r="PAM92" s="876"/>
      <c r="PAN92" s="876"/>
      <c r="PAO92" s="876"/>
      <c r="PAP92" s="876"/>
      <c r="PAQ92" s="876"/>
      <c r="PAR92" s="876"/>
      <c r="PAS92" s="876"/>
      <c r="PAT92" s="876"/>
      <c r="PAU92" s="876"/>
      <c r="PAV92" s="876"/>
      <c r="PAW92" s="876"/>
      <c r="PAX92" s="876"/>
      <c r="PAY92" s="876"/>
      <c r="PAZ92" s="876"/>
      <c r="PBA92" s="876"/>
      <c r="PBB92" s="876"/>
      <c r="PBC92" s="876"/>
      <c r="PBD92" s="876"/>
      <c r="PBE92" s="876"/>
      <c r="PBF92" s="876"/>
      <c r="PBG92" s="876"/>
      <c r="PBH92" s="876"/>
      <c r="PBI92" s="876"/>
      <c r="PBJ92" s="876"/>
      <c r="PBK92" s="876"/>
      <c r="PBL92" s="876"/>
      <c r="PBM92" s="876"/>
      <c r="PBN92" s="876"/>
      <c r="PBO92" s="876"/>
      <c r="PBP92" s="876"/>
      <c r="PBQ92" s="876"/>
      <c r="PBR92" s="876"/>
      <c r="PBS92" s="876"/>
      <c r="PBT92" s="876"/>
      <c r="PBU92" s="876"/>
      <c r="PBV92" s="876"/>
      <c r="PBW92" s="876"/>
      <c r="PBX92" s="876"/>
      <c r="PBY92" s="876"/>
      <c r="PBZ92" s="876"/>
      <c r="PCA92" s="876"/>
      <c r="PCB92" s="876"/>
      <c r="PCC92" s="876"/>
      <c r="PCD92" s="876"/>
      <c r="PCE92" s="876"/>
      <c r="PCF92" s="876"/>
      <c r="PCG92" s="876"/>
      <c r="PCH92" s="876"/>
      <c r="PCI92" s="876"/>
      <c r="PCJ92" s="876"/>
      <c r="PCK92" s="876"/>
      <c r="PCL92" s="876"/>
      <c r="PCM92" s="876"/>
      <c r="PCN92" s="876"/>
      <c r="PCO92" s="876"/>
      <c r="PCP92" s="876"/>
      <c r="PCQ92" s="876"/>
      <c r="PCR92" s="876"/>
      <c r="PCS92" s="876"/>
      <c r="PCT92" s="876"/>
      <c r="PCU92" s="876"/>
      <c r="PCV92" s="876"/>
      <c r="PCW92" s="876"/>
      <c r="PCX92" s="876"/>
      <c r="PCY92" s="876"/>
      <c r="PCZ92" s="876"/>
      <c r="PDA92" s="876"/>
      <c r="PDB92" s="876"/>
      <c r="PDC92" s="876"/>
      <c r="PDD92" s="876"/>
      <c r="PDE92" s="876"/>
      <c r="PDF92" s="876"/>
      <c r="PDG92" s="876"/>
      <c r="PDH92" s="876"/>
      <c r="PDI92" s="876"/>
      <c r="PDJ92" s="876"/>
      <c r="PDK92" s="876"/>
      <c r="PDL92" s="876"/>
      <c r="PDM92" s="876"/>
      <c r="PDN92" s="876"/>
      <c r="PDO92" s="876"/>
      <c r="PDP92" s="876"/>
      <c r="PDQ92" s="876"/>
      <c r="PDR92" s="876"/>
      <c r="PDS92" s="876"/>
      <c r="PDT92" s="876"/>
      <c r="PDU92" s="876"/>
      <c r="PDV92" s="876"/>
      <c r="PDW92" s="876"/>
      <c r="PDX92" s="876"/>
      <c r="PDY92" s="876"/>
      <c r="PDZ92" s="876"/>
      <c r="PEA92" s="876"/>
      <c r="PEB92" s="876"/>
      <c r="PEC92" s="876"/>
      <c r="PED92" s="876"/>
      <c r="PEE92" s="876"/>
      <c r="PEF92" s="876"/>
      <c r="PEG92" s="876"/>
      <c r="PEH92" s="876"/>
      <c r="PEI92" s="876"/>
      <c r="PEJ92" s="876"/>
      <c r="PEK92" s="876"/>
      <c r="PEL92" s="876"/>
      <c r="PEM92" s="876"/>
      <c r="PEN92" s="876"/>
      <c r="PEO92" s="876"/>
      <c r="PEP92" s="876"/>
      <c r="PEQ92" s="876"/>
      <c r="PER92" s="876"/>
      <c r="PES92" s="876"/>
      <c r="PET92" s="876"/>
      <c r="PEU92" s="876"/>
      <c r="PEV92" s="876"/>
      <c r="PEW92" s="876"/>
      <c r="PEX92" s="876"/>
      <c r="PEY92" s="876"/>
      <c r="PEZ92" s="876"/>
      <c r="PFA92" s="876"/>
      <c r="PFB92" s="876"/>
      <c r="PFC92" s="876"/>
      <c r="PFD92" s="876"/>
      <c r="PFE92" s="876"/>
      <c r="PFF92" s="876"/>
      <c r="PFG92" s="876"/>
      <c r="PFH92" s="876"/>
      <c r="PFI92" s="876"/>
      <c r="PFJ92" s="876"/>
      <c r="PFK92" s="876"/>
      <c r="PFL92" s="876"/>
      <c r="PFM92" s="876"/>
      <c r="PFN92" s="876"/>
      <c r="PFO92" s="876"/>
      <c r="PFP92" s="876"/>
      <c r="PFQ92" s="876"/>
      <c r="PFR92" s="876"/>
      <c r="PFS92" s="876"/>
      <c r="PFT92" s="876"/>
      <c r="PFU92" s="876"/>
      <c r="PFV92" s="876"/>
      <c r="PFW92" s="876"/>
      <c r="PFX92" s="876"/>
      <c r="PFY92" s="876"/>
      <c r="PFZ92" s="876"/>
      <c r="PGA92" s="876"/>
      <c r="PGB92" s="876"/>
      <c r="PGC92" s="876"/>
      <c r="PGD92" s="876"/>
      <c r="PGE92" s="876"/>
      <c r="PGF92" s="876"/>
      <c r="PGG92" s="876"/>
      <c r="PGH92" s="876"/>
      <c r="PGI92" s="876"/>
      <c r="PGJ92" s="876"/>
      <c r="PGK92" s="876"/>
      <c r="PGL92" s="876"/>
      <c r="PGM92" s="876"/>
      <c r="PGN92" s="876"/>
      <c r="PGO92" s="876"/>
      <c r="PGP92" s="876"/>
      <c r="PGQ92" s="876"/>
      <c r="PGR92" s="876"/>
      <c r="PGS92" s="876"/>
      <c r="PGT92" s="876"/>
      <c r="PGU92" s="876"/>
      <c r="PGV92" s="876"/>
      <c r="PGW92" s="876"/>
      <c r="PGX92" s="876"/>
      <c r="PGY92" s="876"/>
      <c r="PGZ92" s="876"/>
      <c r="PHA92" s="876"/>
      <c r="PHB92" s="876"/>
      <c r="PHC92" s="876"/>
      <c r="PHD92" s="876"/>
      <c r="PHE92" s="876"/>
      <c r="PHF92" s="876"/>
      <c r="PHG92" s="876"/>
      <c r="PHH92" s="876"/>
      <c r="PHI92" s="876"/>
      <c r="PHJ92" s="876"/>
      <c r="PHK92" s="876"/>
      <c r="PHL92" s="876"/>
      <c r="PHM92" s="876"/>
      <c r="PHN92" s="876"/>
      <c r="PHO92" s="876"/>
      <c r="PHP92" s="876"/>
      <c r="PHQ92" s="876"/>
      <c r="PHR92" s="876"/>
      <c r="PHS92" s="876"/>
      <c r="PHT92" s="876"/>
      <c r="PHU92" s="876"/>
      <c r="PHV92" s="876"/>
      <c r="PHW92" s="876"/>
      <c r="PHX92" s="876"/>
      <c r="PHY92" s="876"/>
      <c r="PHZ92" s="876"/>
      <c r="PIA92" s="876"/>
      <c r="PIB92" s="876"/>
      <c r="PIC92" s="876"/>
      <c r="PID92" s="876"/>
      <c r="PIE92" s="876"/>
      <c r="PIF92" s="876"/>
      <c r="PIG92" s="876"/>
      <c r="PIH92" s="876"/>
      <c r="PII92" s="876"/>
      <c r="PIJ92" s="876"/>
      <c r="PIK92" s="876"/>
      <c r="PIL92" s="876"/>
      <c r="PIM92" s="876"/>
      <c r="PIN92" s="876"/>
      <c r="PIO92" s="876"/>
      <c r="PIP92" s="876"/>
      <c r="PIQ92" s="876"/>
      <c r="PIR92" s="876"/>
      <c r="PIS92" s="876"/>
      <c r="PIT92" s="876"/>
      <c r="PIU92" s="876"/>
      <c r="PIV92" s="876"/>
      <c r="PIW92" s="876"/>
      <c r="PIX92" s="876"/>
      <c r="PIY92" s="876"/>
      <c r="PIZ92" s="876"/>
      <c r="PJA92" s="876"/>
      <c r="PJB92" s="876"/>
      <c r="PJC92" s="876"/>
      <c r="PJD92" s="876"/>
      <c r="PJE92" s="876"/>
      <c r="PJF92" s="876"/>
      <c r="PJG92" s="876"/>
      <c r="PJH92" s="876"/>
      <c r="PJI92" s="876"/>
      <c r="PJJ92" s="876"/>
      <c r="PJK92" s="876"/>
      <c r="PJL92" s="876"/>
      <c r="PJM92" s="876"/>
      <c r="PJN92" s="876"/>
      <c r="PJO92" s="876"/>
      <c r="PJP92" s="876"/>
      <c r="PJQ92" s="876"/>
      <c r="PJR92" s="876"/>
      <c r="PJS92" s="876"/>
      <c r="PJT92" s="876"/>
      <c r="PJU92" s="876"/>
      <c r="PJV92" s="876"/>
      <c r="PJW92" s="876"/>
      <c r="PJX92" s="876"/>
      <c r="PJY92" s="876"/>
      <c r="PJZ92" s="876"/>
      <c r="PKA92" s="876"/>
      <c r="PKB92" s="876"/>
      <c r="PKC92" s="876"/>
      <c r="PKD92" s="876"/>
      <c r="PKE92" s="876"/>
      <c r="PKF92" s="876"/>
      <c r="PKG92" s="876"/>
      <c r="PKH92" s="876"/>
      <c r="PKI92" s="876"/>
      <c r="PKJ92" s="876"/>
      <c r="PKK92" s="876"/>
      <c r="PKL92" s="876"/>
      <c r="PKM92" s="876"/>
      <c r="PKN92" s="876"/>
      <c r="PKO92" s="876"/>
      <c r="PKP92" s="876"/>
      <c r="PKQ92" s="876"/>
      <c r="PKR92" s="876"/>
      <c r="PKS92" s="876"/>
      <c r="PKT92" s="876"/>
      <c r="PKU92" s="876"/>
      <c r="PKV92" s="876"/>
      <c r="PKW92" s="876"/>
      <c r="PKX92" s="876"/>
      <c r="PKY92" s="876"/>
      <c r="PKZ92" s="876"/>
      <c r="PLA92" s="876"/>
      <c r="PLB92" s="876"/>
      <c r="PLC92" s="876"/>
      <c r="PLD92" s="876"/>
      <c r="PLE92" s="876"/>
      <c r="PLF92" s="876"/>
      <c r="PLG92" s="876"/>
      <c r="PLH92" s="876"/>
      <c r="PLI92" s="876"/>
      <c r="PLJ92" s="876"/>
      <c r="PLK92" s="876"/>
      <c r="PLL92" s="876"/>
      <c r="PLM92" s="876"/>
      <c r="PLN92" s="876"/>
      <c r="PLO92" s="876"/>
      <c r="PLP92" s="876"/>
      <c r="PLQ92" s="876"/>
      <c r="PLR92" s="876"/>
      <c r="PLS92" s="876"/>
      <c r="PLT92" s="876"/>
      <c r="PLU92" s="876"/>
      <c r="PLV92" s="876"/>
      <c r="PLW92" s="876"/>
      <c r="PLX92" s="876"/>
      <c r="PLY92" s="876"/>
      <c r="PLZ92" s="876"/>
      <c r="PMA92" s="876"/>
      <c r="PMB92" s="876"/>
      <c r="PMC92" s="876"/>
      <c r="PMD92" s="876"/>
      <c r="PME92" s="876"/>
      <c r="PMF92" s="876"/>
      <c r="PMG92" s="876"/>
      <c r="PMH92" s="876"/>
      <c r="PMI92" s="876"/>
      <c r="PMJ92" s="876"/>
      <c r="PMK92" s="876"/>
      <c r="PML92" s="876"/>
      <c r="PMM92" s="876"/>
      <c r="PMN92" s="876"/>
      <c r="PMO92" s="876"/>
      <c r="PMP92" s="876"/>
      <c r="PMQ92" s="876"/>
      <c r="PMR92" s="876"/>
      <c r="PMS92" s="876"/>
      <c r="PMT92" s="876"/>
      <c r="PMU92" s="876"/>
      <c r="PMV92" s="876"/>
      <c r="PMW92" s="876"/>
      <c r="PMX92" s="876"/>
      <c r="PMY92" s="876"/>
      <c r="PMZ92" s="876"/>
      <c r="PNA92" s="876"/>
      <c r="PNB92" s="876"/>
      <c r="PNC92" s="876"/>
      <c r="PND92" s="876"/>
      <c r="PNE92" s="876"/>
      <c r="PNF92" s="876"/>
      <c r="PNG92" s="876"/>
      <c r="PNH92" s="876"/>
      <c r="PNI92" s="876"/>
      <c r="PNJ92" s="876"/>
      <c r="PNK92" s="876"/>
      <c r="PNL92" s="876"/>
      <c r="PNM92" s="876"/>
      <c r="PNN92" s="876"/>
      <c r="PNO92" s="876"/>
      <c r="PNP92" s="876"/>
      <c r="PNQ92" s="876"/>
      <c r="PNR92" s="876"/>
      <c r="PNS92" s="876"/>
      <c r="PNT92" s="876"/>
      <c r="PNU92" s="876"/>
      <c r="PNV92" s="876"/>
      <c r="PNW92" s="876"/>
      <c r="PNX92" s="876"/>
      <c r="PNY92" s="876"/>
      <c r="PNZ92" s="876"/>
      <c r="POA92" s="876"/>
      <c r="POB92" s="876"/>
      <c r="POC92" s="876"/>
      <c r="POD92" s="876"/>
      <c r="POE92" s="876"/>
      <c r="POF92" s="876"/>
      <c r="POG92" s="876"/>
      <c r="POH92" s="876"/>
      <c r="POI92" s="876"/>
      <c r="POJ92" s="876"/>
      <c r="POK92" s="876"/>
      <c r="POL92" s="876"/>
      <c r="POM92" s="876"/>
      <c r="PON92" s="876"/>
      <c r="POO92" s="876"/>
      <c r="POP92" s="876"/>
      <c r="POQ92" s="876"/>
      <c r="POR92" s="876"/>
      <c r="POS92" s="876"/>
      <c r="POT92" s="876"/>
      <c r="POU92" s="876"/>
      <c r="POV92" s="876"/>
      <c r="POW92" s="876"/>
      <c r="POX92" s="876"/>
      <c r="POY92" s="876"/>
      <c r="POZ92" s="876"/>
      <c r="PPA92" s="876"/>
      <c r="PPB92" s="876"/>
      <c r="PPC92" s="876"/>
      <c r="PPD92" s="876"/>
      <c r="PPE92" s="876"/>
      <c r="PPF92" s="876"/>
      <c r="PPG92" s="876"/>
      <c r="PPH92" s="876"/>
      <c r="PPI92" s="876"/>
      <c r="PPJ92" s="876"/>
      <c r="PPK92" s="876"/>
      <c r="PPL92" s="876"/>
      <c r="PPM92" s="876"/>
      <c r="PPN92" s="876"/>
      <c r="PPO92" s="876"/>
      <c r="PPP92" s="876"/>
      <c r="PPQ92" s="876"/>
      <c r="PPR92" s="876"/>
      <c r="PPS92" s="876"/>
      <c r="PPT92" s="876"/>
      <c r="PPU92" s="876"/>
      <c r="PPV92" s="876"/>
      <c r="PPW92" s="876"/>
      <c r="PPX92" s="876"/>
      <c r="PPY92" s="876"/>
      <c r="PPZ92" s="876"/>
      <c r="PQA92" s="876"/>
      <c r="PQB92" s="876"/>
      <c r="PQC92" s="876"/>
      <c r="PQD92" s="876"/>
      <c r="PQE92" s="876"/>
      <c r="PQF92" s="876"/>
      <c r="PQG92" s="876"/>
      <c r="PQH92" s="876"/>
      <c r="PQI92" s="876"/>
      <c r="PQJ92" s="876"/>
      <c r="PQK92" s="876"/>
      <c r="PQL92" s="876"/>
      <c r="PQM92" s="876"/>
      <c r="PQN92" s="876"/>
      <c r="PQO92" s="876"/>
      <c r="PQP92" s="876"/>
      <c r="PQQ92" s="876"/>
      <c r="PQR92" s="876"/>
      <c r="PQS92" s="876"/>
      <c r="PQT92" s="876"/>
      <c r="PQU92" s="876"/>
      <c r="PQV92" s="876"/>
      <c r="PQW92" s="876"/>
      <c r="PQX92" s="876"/>
      <c r="PQY92" s="876"/>
      <c r="PQZ92" s="876"/>
      <c r="PRA92" s="876"/>
      <c r="PRB92" s="876"/>
      <c r="PRC92" s="876"/>
      <c r="PRD92" s="876"/>
      <c r="PRE92" s="876"/>
      <c r="PRF92" s="876"/>
      <c r="PRG92" s="876"/>
      <c r="PRH92" s="876"/>
      <c r="PRI92" s="876"/>
      <c r="PRJ92" s="876"/>
      <c r="PRK92" s="876"/>
      <c r="PRL92" s="876"/>
      <c r="PRM92" s="876"/>
      <c r="PRN92" s="876"/>
      <c r="PRO92" s="876"/>
      <c r="PRP92" s="876"/>
      <c r="PRQ92" s="876"/>
      <c r="PRR92" s="876"/>
      <c r="PRS92" s="876"/>
      <c r="PRT92" s="876"/>
      <c r="PRU92" s="876"/>
      <c r="PRV92" s="876"/>
      <c r="PRW92" s="876"/>
      <c r="PRX92" s="876"/>
      <c r="PRY92" s="876"/>
      <c r="PRZ92" s="876"/>
      <c r="PSA92" s="876"/>
      <c r="PSB92" s="876"/>
      <c r="PSC92" s="876"/>
      <c r="PSD92" s="876"/>
      <c r="PSE92" s="876"/>
      <c r="PSF92" s="876"/>
      <c r="PSG92" s="876"/>
      <c r="PSH92" s="876"/>
      <c r="PSI92" s="876"/>
      <c r="PSJ92" s="876"/>
      <c r="PSK92" s="876"/>
      <c r="PSL92" s="876"/>
      <c r="PSM92" s="876"/>
      <c r="PSN92" s="876"/>
      <c r="PSO92" s="876"/>
      <c r="PSP92" s="876"/>
      <c r="PSQ92" s="876"/>
      <c r="PSR92" s="876"/>
      <c r="PSS92" s="876"/>
      <c r="PST92" s="876"/>
      <c r="PSU92" s="876"/>
      <c r="PSV92" s="876"/>
      <c r="PSW92" s="876"/>
      <c r="PSX92" s="876"/>
      <c r="PSY92" s="876"/>
      <c r="PSZ92" s="876"/>
      <c r="PTA92" s="876"/>
      <c r="PTB92" s="876"/>
      <c r="PTC92" s="876"/>
      <c r="PTD92" s="876"/>
      <c r="PTE92" s="876"/>
      <c r="PTF92" s="876"/>
      <c r="PTG92" s="876"/>
      <c r="PTH92" s="876"/>
      <c r="PTI92" s="876"/>
      <c r="PTJ92" s="876"/>
      <c r="PTK92" s="876"/>
      <c r="PTL92" s="876"/>
      <c r="PTM92" s="876"/>
      <c r="PTN92" s="876"/>
      <c r="PTO92" s="876"/>
      <c r="PTP92" s="876"/>
      <c r="PTQ92" s="876"/>
      <c r="PTR92" s="876"/>
      <c r="PTS92" s="876"/>
      <c r="PTT92" s="876"/>
      <c r="PTU92" s="876"/>
      <c r="PTV92" s="876"/>
      <c r="PTW92" s="876"/>
      <c r="PTX92" s="876"/>
      <c r="PTY92" s="876"/>
      <c r="PTZ92" s="876"/>
      <c r="PUA92" s="876"/>
      <c r="PUB92" s="876"/>
      <c r="PUC92" s="876"/>
      <c r="PUD92" s="876"/>
      <c r="PUE92" s="876"/>
      <c r="PUF92" s="876"/>
      <c r="PUG92" s="876"/>
      <c r="PUH92" s="876"/>
      <c r="PUI92" s="876"/>
      <c r="PUJ92" s="876"/>
      <c r="PUK92" s="876"/>
      <c r="PUL92" s="876"/>
      <c r="PUM92" s="876"/>
      <c r="PUN92" s="876"/>
      <c r="PUO92" s="876"/>
      <c r="PUP92" s="876"/>
      <c r="PUQ92" s="876"/>
      <c r="PUR92" s="876"/>
      <c r="PUS92" s="876"/>
      <c r="PUT92" s="876"/>
      <c r="PUU92" s="876"/>
      <c r="PUV92" s="876"/>
      <c r="PUW92" s="876"/>
      <c r="PUX92" s="876"/>
      <c r="PUY92" s="876"/>
      <c r="PUZ92" s="876"/>
      <c r="PVA92" s="876"/>
      <c r="PVB92" s="876"/>
      <c r="PVC92" s="876"/>
      <c r="PVD92" s="876"/>
      <c r="PVE92" s="876"/>
      <c r="PVF92" s="876"/>
      <c r="PVG92" s="876"/>
      <c r="PVH92" s="876"/>
      <c r="PVI92" s="876"/>
      <c r="PVJ92" s="876"/>
      <c r="PVK92" s="876"/>
      <c r="PVL92" s="876"/>
      <c r="PVM92" s="876"/>
      <c r="PVN92" s="876"/>
      <c r="PVO92" s="876"/>
      <c r="PVP92" s="876"/>
      <c r="PVQ92" s="876"/>
      <c r="PVR92" s="876"/>
      <c r="PVS92" s="876"/>
      <c r="PVT92" s="876"/>
      <c r="PVU92" s="876"/>
      <c r="PVV92" s="876"/>
      <c r="PVW92" s="876"/>
      <c r="PVX92" s="876"/>
      <c r="PVY92" s="876"/>
      <c r="PVZ92" s="876"/>
      <c r="PWA92" s="876"/>
      <c r="PWB92" s="876"/>
      <c r="PWC92" s="876"/>
      <c r="PWD92" s="876"/>
      <c r="PWE92" s="876"/>
      <c r="PWF92" s="876"/>
      <c r="PWG92" s="876"/>
      <c r="PWH92" s="876"/>
      <c r="PWI92" s="876"/>
      <c r="PWJ92" s="876"/>
      <c r="PWK92" s="876"/>
      <c r="PWL92" s="876"/>
      <c r="PWM92" s="876"/>
      <c r="PWN92" s="876"/>
      <c r="PWO92" s="876"/>
      <c r="PWP92" s="876"/>
      <c r="PWQ92" s="876"/>
      <c r="PWR92" s="876"/>
      <c r="PWS92" s="876"/>
      <c r="PWT92" s="876"/>
      <c r="PWU92" s="876"/>
      <c r="PWV92" s="876"/>
      <c r="PWW92" s="876"/>
      <c r="PWX92" s="876"/>
      <c r="PWY92" s="876"/>
      <c r="PWZ92" s="876"/>
      <c r="PXA92" s="876"/>
      <c r="PXB92" s="876"/>
      <c r="PXC92" s="876"/>
      <c r="PXD92" s="876"/>
      <c r="PXE92" s="876"/>
      <c r="PXF92" s="876"/>
      <c r="PXG92" s="876"/>
      <c r="PXH92" s="876"/>
      <c r="PXI92" s="876"/>
      <c r="PXJ92" s="876"/>
      <c r="PXK92" s="876"/>
      <c r="PXL92" s="876"/>
      <c r="PXM92" s="876"/>
      <c r="PXN92" s="876"/>
      <c r="PXO92" s="876"/>
      <c r="PXP92" s="876"/>
      <c r="PXQ92" s="876"/>
      <c r="PXR92" s="876"/>
      <c r="PXS92" s="876"/>
      <c r="PXT92" s="876"/>
      <c r="PXU92" s="876"/>
      <c r="PXV92" s="876"/>
      <c r="PXW92" s="876"/>
      <c r="PXX92" s="876"/>
      <c r="PXY92" s="876"/>
      <c r="PXZ92" s="876"/>
      <c r="PYA92" s="876"/>
      <c r="PYB92" s="876"/>
      <c r="PYC92" s="876"/>
      <c r="PYD92" s="876"/>
      <c r="PYE92" s="876"/>
      <c r="PYF92" s="876"/>
      <c r="PYG92" s="876"/>
      <c r="PYH92" s="876"/>
      <c r="PYI92" s="876"/>
      <c r="PYJ92" s="876"/>
      <c r="PYK92" s="876"/>
      <c r="PYL92" s="876"/>
      <c r="PYM92" s="876"/>
      <c r="PYN92" s="876"/>
      <c r="PYO92" s="876"/>
      <c r="PYP92" s="876"/>
      <c r="PYQ92" s="876"/>
      <c r="PYR92" s="876"/>
      <c r="PYS92" s="876"/>
      <c r="PYT92" s="876"/>
      <c r="PYU92" s="876"/>
      <c r="PYV92" s="876"/>
      <c r="PYW92" s="876"/>
      <c r="PYX92" s="876"/>
      <c r="PYY92" s="876"/>
      <c r="PYZ92" s="876"/>
      <c r="PZA92" s="876"/>
      <c r="PZB92" s="876"/>
      <c r="PZC92" s="876"/>
      <c r="PZD92" s="876"/>
      <c r="PZE92" s="876"/>
      <c r="PZF92" s="876"/>
      <c r="PZG92" s="876"/>
      <c r="PZH92" s="876"/>
      <c r="PZI92" s="876"/>
      <c r="PZJ92" s="876"/>
      <c r="PZK92" s="876"/>
      <c r="PZL92" s="876"/>
      <c r="PZM92" s="876"/>
      <c r="PZN92" s="876"/>
      <c r="PZO92" s="876"/>
      <c r="PZP92" s="876"/>
      <c r="PZQ92" s="876"/>
      <c r="PZR92" s="876"/>
      <c r="PZS92" s="876"/>
      <c r="PZT92" s="876"/>
      <c r="PZU92" s="876"/>
      <c r="PZV92" s="876"/>
      <c r="PZW92" s="876"/>
      <c r="PZX92" s="876"/>
      <c r="PZY92" s="876"/>
      <c r="PZZ92" s="876"/>
      <c r="QAA92" s="876"/>
      <c r="QAB92" s="876"/>
      <c r="QAC92" s="876"/>
      <c r="QAD92" s="876"/>
      <c r="QAE92" s="876"/>
      <c r="QAF92" s="876"/>
      <c r="QAG92" s="876"/>
      <c r="QAH92" s="876"/>
      <c r="QAI92" s="876"/>
      <c r="QAJ92" s="876"/>
      <c r="QAK92" s="876"/>
      <c r="QAL92" s="876"/>
      <c r="QAM92" s="876"/>
      <c r="QAN92" s="876"/>
      <c r="QAO92" s="876"/>
      <c r="QAP92" s="876"/>
      <c r="QAQ92" s="876"/>
      <c r="QAR92" s="876"/>
      <c r="QAS92" s="876"/>
      <c r="QAT92" s="876"/>
      <c r="QAU92" s="876"/>
      <c r="QAV92" s="876"/>
      <c r="QAW92" s="876"/>
      <c r="QAX92" s="876"/>
      <c r="QAY92" s="876"/>
      <c r="QAZ92" s="876"/>
      <c r="QBA92" s="876"/>
      <c r="QBB92" s="876"/>
      <c r="QBC92" s="876"/>
      <c r="QBD92" s="876"/>
      <c r="QBE92" s="876"/>
      <c r="QBF92" s="876"/>
      <c r="QBG92" s="876"/>
      <c r="QBH92" s="876"/>
      <c r="QBI92" s="876"/>
      <c r="QBJ92" s="876"/>
      <c r="QBK92" s="876"/>
      <c r="QBL92" s="876"/>
      <c r="QBM92" s="876"/>
      <c r="QBN92" s="876"/>
      <c r="QBO92" s="876"/>
      <c r="QBP92" s="876"/>
      <c r="QBQ92" s="876"/>
      <c r="QBR92" s="876"/>
      <c r="QBS92" s="876"/>
      <c r="QBT92" s="876"/>
      <c r="QBU92" s="876"/>
      <c r="QBV92" s="876"/>
      <c r="QBW92" s="876"/>
      <c r="QBX92" s="876"/>
      <c r="QBY92" s="876"/>
      <c r="QBZ92" s="876"/>
      <c r="QCA92" s="876"/>
      <c r="QCB92" s="876"/>
      <c r="QCC92" s="876"/>
      <c r="QCD92" s="876"/>
      <c r="QCE92" s="876"/>
      <c r="QCF92" s="876"/>
      <c r="QCG92" s="876"/>
      <c r="QCH92" s="876"/>
      <c r="QCI92" s="876"/>
      <c r="QCJ92" s="876"/>
      <c r="QCK92" s="876"/>
      <c r="QCL92" s="876"/>
      <c r="QCM92" s="876"/>
      <c r="QCN92" s="876"/>
      <c r="QCO92" s="876"/>
      <c r="QCP92" s="876"/>
      <c r="QCQ92" s="876"/>
      <c r="QCR92" s="876"/>
      <c r="QCS92" s="876"/>
      <c r="QCT92" s="876"/>
      <c r="QCU92" s="876"/>
      <c r="QCV92" s="876"/>
      <c r="QCW92" s="876"/>
      <c r="QCX92" s="876"/>
      <c r="QCY92" s="876"/>
      <c r="QCZ92" s="876"/>
      <c r="QDA92" s="876"/>
      <c r="QDB92" s="876"/>
      <c r="QDC92" s="876"/>
      <c r="QDD92" s="876"/>
      <c r="QDE92" s="876"/>
      <c r="QDF92" s="876"/>
      <c r="QDG92" s="876"/>
      <c r="QDH92" s="876"/>
      <c r="QDI92" s="876"/>
      <c r="QDJ92" s="876"/>
      <c r="QDK92" s="876"/>
      <c r="QDL92" s="876"/>
      <c r="QDM92" s="876"/>
      <c r="QDN92" s="876"/>
      <c r="QDO92" s="876"/>
      <c r="QDP92" s="876"/>
      <c r="QDQ92" s="876"/>
      <c r="QDR92" s="876"/>
      <c r="QDS92" s="876"/>
      <c r="QDT92" s="876"/>
      <c r="QDU92" s="876"/>
      <c r="QDV92" s="876"/>
      <c r="QDW92" s="876"/>
      <c r="QDX92" s="876"/>
      <c r="QDY92" s="876"/>
      <c r="QDZ92" s="876"/>
      <c r="QEA92" s="876"/>
      <c r="QEB92" s="876"/>
      <c r="QEC92" s="876"/>
      <c r="QED92" s="876"/>
      <c r="QEE92" s="876"/>
      <c r="QEF92" s="876"/>
      <c r="QEG92" s="876"/>
      <c r="QEH92" s="876"/>
      <c r="QEI92" s="876"/>
      <c r="QEJ92" s="876"/>
      <c r="QEK92" s="876"/>
      <c r="QEL92" s="876"/>
      <c r="QEM92" s="876"/>
      <c r="QEN92" s="876"/>
      <c r="QEO92" s="876"/>
      <c r="QEP92" s="876"/>
      <c r="QEQ92" s="876"/>
      <c r="QER92" s="876"/>
      <c r="QES92" s="876"/>
      <c r="QET92" s="876"/>
      <c r="QEU92" s="876"/>
      <c r="QEV92" s="876"/>
      <c r="QEW92" s="876"/>
      <c r="QEX92" s="876"/>
      <c r="QEY92" s="876"/>
      <c r="QEZ92" s="876"/>
      <c r="QFA92" s="876"/>
      <c r="QFB92" s="876"/>
      <c r="QFC92" s="876"/>
      <c r="QFD92" s="876"/>
      <c r="QFE92" s="876"/>
      <c r="QFF92" s="876"/>
      <c r="QFG92" s="876"/>
      <c r="QFH92" s="876"/>
      <c r="QFI92" s="876"/>
      <c r="QFJ92" s="876"/>
      <c r="QFK92" s="876"/>
      <c r="QFL92" s="876"/>
      <c r="QFM92" s="876"/>
      <c r="QFN92" s="876"/>
      <c r="QFO92" s="876"/>
      <c r="QFP92" s="876"/>
      <c r="QFQ92" s="876"/>
      <c r="QFR92" s="876"/>
      <c r="QFS92" s="876"/>
      <c r="QFT92" s="876"/>
      <c r="QFU92" s="876"/>
      <c r="QFV92" s="876"/>
      <c r="QFW92" s="876"/>
      <c r="QFX92" s="876"/>
      <c r="QFY92" s="876"/>
      <c r="QFZ92" s="876"/>
      <c r="QGA92" s="876"/>
      <c r="QGB92" s="876"/>
      <c r="QGC92" s="876"/>
      <c r="QGD92" s="876"/>
      <c r="QGE92" s="876"/>
      <c r="QGF92" s="876"/>
      <c r="QGG92" s="876"/>
      <c r="QGH92" s="876"/>
      <c r="QGI92" s="876"/>
      <c r="QGJ92" s="876"/>
      <c r="QGK92" s="876"/>
      <c r="QGL92" s="876"/>
      <c r="QGM92" s="876"/>
      <c r="QGN92" s="876"/>
      <c r="QGO92" s="876"/>
      <c r="QGP92" s="876"/>
      <c r="QGQ92" s="876"/>
      <c r="QGR92" s="876"/>
      <c r="QGS92" s="876"/>
      <c r="QGT92" s="876"/>
      <c r="QGU92" s="876"/>
      <c r="QGV92" s="876"/>
      <c r="QGW92" s="876"/>
      <c r="QGX92" s="876"/>
      <c r="QGY92" s="876"/>
      <c r="QGZ92" s="876"/>
      <c r="QHA92" s="876"/>
      <c r="QHB92" s="876"/>
      <c r="QHC92" s="876"/>
      <c r="QHD92" s="876"/>
      <c r="QHE92" s="876"/>
      <c r="QHF92" s="876"/>
      <c r="QHG92" s="876"/>
      <c r="QHH92" s="876"/>
      <c r="QHI92" s="876"/>
      <c r="QHJ92" s="876"/>
      <c r="QHK92" s="876"/>
      <c r="QHL92" s="876"/>
      <c r="QHM92" s="876"/>
      <c r="QHN92" s="876"/>
      <c r="QHO92" s="876"/>
      <c r="QHP92" s="876"/>
      <c r="QHQ92" s="876"/>
      <c r="QHR92" s="876"/>
      <c r="QHS92" s="876"/>
      <c r="QHT92" s="876"/>
      <c r="QHU92" s="876"/>
      <c r="QHV92" s="876"/>
      <c r="QHW92" s="876"/>
      <c r="QHX92" s="876"/>
      <c r="QHY92" s="876"/>
      <c r="QHZ92" s="876"/>
      <c r="QIA92" s="876"/>
      <c r="QIB92" s="876"/>
      <c r="QIC92" s="876"/>
      <c r="QID92" s="876"/>
      <c r="QIE92" s="876"/>
      <c r="QIF92" s="876"/>
      <c r="QIG92" s="876"/>
      <c r="QIH92" s="876"/>
      <c r="QII92" s="876"/>
      <c r="QIJ92" s="876"/>
      <c r="QIK92" s="876"/>
      <c r="QIL92" s="876"/>
      <c r="QIM92" s="876"/>
      <c r="QIN92" s="876"/>
      <c r="QIO92" s="876"/>
      <c r="QIP92" s="876"/>
      <c r="QIQ92" s="876"/>
      <c r="QIR92" s="876"/>
      <c r="QIS92" s="876"/>
      <c r="QIT92" s="876"/>
      <c r="QIU92" s="876"/>
      <c r="QIV92" s="876"/>
      <c r="QIW92" s="876"/>
      <c r="QIX92" s="876"/>
      <c r="QIY92" s="876"/>
      <c r="QIZ92" s="876"/>
      <c r="QJA92" s="876"/>
      <c r="QJB92" s="876"/>
      <c r="QJC92" s="876"/>
      <c r="QJD92" s="876"/>
      <c r="QJE92" s="876"/>
      <c r="QJF92" s="876"/>
      <c r="QJG92" s="876"/>
      <c r="QJH92" s="876"/>
      <c r="QJI92" s="876"/>
      <c r="QJJ92" s="876"/>
      <c r="QJK92" s="876"/>
      <c r="QJL92" s="876"/>
      <c r="QJM92" s="876"/>
      <c r="QJN92" s="876"/>
      <c r="QJO92" s="876"/>
      <c r="QJP92" s="876"/>
      <c r="QJQ92" s="876"/>
      <c r="QJR92" s="876"/>
      <c r="QJS92" s="876"/>
      <c r="QJT92" s="876"/>
      <c r="QJU92" s="876"/>
      <c r="QJV92" s="876"/>
      <c r="QJW92" s="876"/>
      <c r="QJX92" s="876"/>
      <c r="QJY92" s="876"/>
      <c r="QJZ92" s="876"/>
      <c r="QKA92" s="876"/>
      <c r="QKB92" s="876"/>
      <c r="QKC92" s="876"/>
      <c r="QKD92" s="876"/>
      <c r="QKE92" s="876"/>
      <c r="QKF92" s="876"/>
      <c r="QKG92" s="876"/>
      <c r="QKH92" s="876"/>
      <c r="QKI92" s="876"/>
      <c r="QKJ92" s="876"/>
      <c r="QKK92" s="876"/>
      <c r="QKL92" s="876"/>
      <c r="QKM92" s="876"/>
      <c r="QKN92" s="876"/>
      <c r="QKO92" s="876"/>
      <c r="QKP92" s="876"/>
      <c r="QKQ92" s="876"/>
      <c r="QKR92" s="876"/>
      <c r="QKS92" s="876"/>
      <c r="QKT92" s="876"/>
      <c r="QKU92" s="876"/>
      <c r="QKV92" s="876"/>
      <c r="QKW92" s="876"/>
      <c r="QKX92" s="876"/>
      <c r="QKY92" s="876"/>
      <c r="QKZ92" s="876"/>
      <c r="QLA92" s="876"/>
      <c r="QLB92" s="876"/>
      <c r="QLC92" s="876"/>
      <c r="QLD92" s="876"/>
      <c r="QLE92" s="876"/>
      <c r="QLF92" s="876"/>
      <c r="QLG92" s="876"/>
      <c r="QLH92" s="876"/>
      <c r="QLI92" s="876"/>
      <c r="QLJ92" s="876"/>
      <c r="QLK92" s="876"/>
      <c r="QLL92" s="876"/>
      <c r="QLM92" s="876"/>
      <c r="QLN92" s="876"/>
      <c r="QLO92" s="876"/>
      <c r="QLP92" s="876"/>
      <c r="QLQ92" s="876"/>
      <c r="QLR92" s="876"/>
      <c r="QLS92" s="876"/>
      <c r="QLT92" s="876"/>
      <c r="QLU92" s="876"/>
      <c r="QLV92" s="876"/>
      <c r="QLW92" s="876"/>
      <c r="QLX92" s="876"/>
      <c r="QLY92" s="876"/>
      <c r="QLZ92" s="876"/>
      <c r="QMA92" s="876"/>
      <c r="QMB92" s="876"/>
      <c r="QMC92" s="876"/>
      <c r="QMD92" s="876"/>
      <c r="QME92" s="876"/>
      <c r="QMF92" s="876"/>
      <c r="QMG92" s="876"/>
      <c r="QMH92" s="876"/>
      <c r="QMI92" s="876"/>
      <c r="QMJ92" s="876"/>
      <c r="QMK92" s="876"/>
      <c r="QML92" s="876"/>
      <c r="QMM92" s="876"/>
      <c r="QMN92" s="876"/>
      <c r="QMO92" s="876"/>
      <c r="QMP92" s="876"/>
      <c r="QMQ92" s="876"/>
      <c r="QMR92" s="876"/>
      <c r="QMS92" s="876"/>
      <c r="QMT92" s="876"/>
      <c r="QMU92" s="876"/>
      <c r="QMV92" s="876"/>
      <c r="QMW92" s="876"/>
      <c r="QMX92" s="876"/>
      <c r="QMY92" s="876"/>
      <c r="QMZ92" s="876"/>
      <c r="QNA92" s="876"/>
      <c r="QNB92" s="876"/>
      <c r="QNC92" s="876"/>
      <c r="QND92" s="876"/>
      <c r="QNE92" s="876"/>
      <c r="QNF92" s="876"/>
      <c r="QNG92" s="876"/>
      <c r="QNH92" s="876"/>
      <c r="QNI92" s="876"/>
      <c r="QNJ92" s="876"/>
      <c r="QNK92" s="876"/>
      <c r="QNL92" s="876"/>
      <c r="QNM92" s="876"/>
      <c r="QNN92" s="876"/>
      <c r="QNO92" s="876"/>
      <c r="QNP92" s="876"/>
      <c r="QNQ92" s="876"/>
      <c r="QNR92" s="876"/>
      <c r="QNS92" s="876"/>
      <c r="QNT92" s="876"/>
      <c r="QNU92" s="876"/>
      <c r="QNV92" s="876"/>
      <c r="QNW92" s="876"/>
      <c r="QNX92" s="876"/>
      <c r="QNY92" s="876"/>
      <c r="QNZ92" s="876"/>
      <c r="QOA92" s="876"/>
      <c r="QOB92" s="876"/>
      <c r="QOC92" s="876"/>
      <c r="QOD92" s="876"/>
      <c r="QOE92" s="876"/>
      <c r="QOF92" s="876"/>
      <c r="QOG92" s="876"/>
      <c r="QOH92" s="876"/>
      <c r="QOI92" s="876"/>
      <c r="QOJ92" s="876"/>
      <c r="QOK92" s="876"/>
      <c r="QOL92" s="876"/>
      <c r="QOM92" s="876"/>
      <c r="QON92" s="876"/>
      <c r="QOO92" s="876"/>
      <c r="QOP92" s="876"/>
      <c r="QOQ92" s="876"/>
      <c r="QOR92" s="876"/>
      <c r="QOS92" s="876"/>
      <c r="QOT92" s="876"/>
      <c r="QOU92" s="876"/>
      <c r="QOV92" s="876"/>
      <c r="QOW92" s="876"/>
      <c r="QOX92" s="876"/>
      <c r="QOY92" s="876"/>
      <c r="QOZ92" s="876"/>
      <c r="QPA92" s="876"/>
      <c r="QPB92" s="876"/>
      <c r="QPC92" s="876"/>
      <c r="QPD92" s="876"/>
      <c r="QPE92" s="876"/>
      <c r="QPF92" s="876"/>
      <c r="QPG92" s="876"/>
      <c r="QPH92" s="876"/>
      <c r="QPI92" s="876"/>
      <c r="QPJ92" s="876"/>
      <c r="QPK92" s="876"/>
      <c r="QPL92" s="876"/>
      <c r="QPM92" s="876"/>
      <c r="QPN92" s="876"/>
      <c r="QPO92" s="876"/>
      <c r="QPP92" s="876"/>
      <c r="QPQ92" s="876"/>
      <c r="QPR92" s="876"/>
      <c r="QPS92" s="876"/>
      <c r="QPT92" s="876"/>
      <c r="QPU92" s="876"/>
      <c r="QPV92" s="876"/>
      <c r="QPW92" s="876"/>
      <c r="QPX92" s="876"/>
      <c r="QPY92" s="876"/>
      <c r="QPZ92" s="876"/>
      <c r="QQA92" s="876"/>
      <c r="QQB92" s="876"/>
      <c r="QQC92" s="876"/>
      <c r="QQD92" s="876"/>
      <c r="QQE92" s="876"/>
      <c r="QQF92" s="876"/>
      <c r="QQG92" s="876"/>
      <c r="QQH92" s="876"/>
      <c r="QQI92" s="876"/>
      <c r="QQJ92" s="876"/>
      <c r="QQK92" s="876"/>
      <c r="QQL92" s="876"/>
      <c r="QQM92" s="876"/>
      <c r="QQN92" s="876"/>
      <c r="QQO92" s="876"/>
      <c r="QQP92" s="876"/>
      <c r="QQQ92" s="876"/>
      <c r="QQR92" s="876"/>
      <c r="QQS92" s="876"/>
      <c r="QQT92" s="876"/>
      <c r="QQU92" s="876"/>
      <c r="QQV92" s="876"/>
      <c r="QQW92" s="876"/>
      <c r="QQX92" s="876"/>
      <c r="QQY92" s="876"/>
      <c r="QQZ92" s="876"/>
      <c r="QRA92" s="876"/>
      <c r="QRB92" s="876"/>
      <c r="QRC92" s="876"/>
      <c r="QRD92" s="876"/>
      <c r="QRE92" s="876"/>
      <c r="QRF92" s="876"/>
      <c r="QRG92" s="876"/>
      <c r="QRH92" s="876"/>
      <c r="QRI92" s="876"/>
      <c r="QRJ92" s="876"/>
      <c r="QRK92" s="876"/>
      <c r="QRL92" s="876"/>
      <c r="QRM92" s="876"/>
      <c r="QRN92" s="876"/>
      <c r="QRO92" s="876"/>
      <c r="QRP92" s="876"/>
      <c r="QRQ92" s="876"/>
      <c r="QRR92" s="876"/>
      <c r="QRS92" s="876"/>
      <c r="QRT92" s="876"/>
      <c r="QRU92" s="876"/>
      <c r="QRV92" s="876"/>
      <c r="QRW92" s="876"/>
      <c r="QRX92" s="876"/>
      <c r="QRY92" s="876"/>
      <c r="QRZ92" s="876"/>
      <c r="QSA92" s="876"/>
      <c r="QSB92" s="876"/>
      <c r="QSC92" s="876"/>
      <c r="QSD92" s="876"/>
      <c r="QSE92" s="876"/>
      <c r="QSF92" s="876"/>
      <c r="QSG92" s="876"/>
      <c r="QSH92" s="876"/>
      <c r="QSI92" s="876"/>
      <c r="QSJ92" s="876"/>
      <c r="QSK92" s="876"/>
      <c r="QSL92" s="876"/>
      <c r="QSM92" s="876"/>
      <c r="QSN92" s="876"/>
      <c r="QSO92" s="876"/>
      <c r="QSP92" s="876"/>
      <c r="QSQ92" s="876"/>
      <c r="QSR92" s="876"/>
      <c r="QSS92" s="876"/>
      <c r="QST92" s="876"/>
      <c r="QSU92" s="876"/>
      <c r="QSV92" s="876"/>
      <c r="QSW92" s="876"/>
      <c r="QSX92" s="876"/>
      <c r="QSY92" s="876"/>
      <c r="QSZ92" s="876"/>
      <c r="QTA92" s="876"/>
      <c r="QTB92" s="876"/>
      <c r="QTC92" s="876"/>
      <c r="QTD92" s="876"/>
      <c r="QTE92" s="876"/>
      <c r="QTF92" s="876"/>
      <c r="QTG92" s="876"/>
      <c r="QTH92" s="876"/>
      <c r="QTI92" s="876"/>
      <c r="QTJ92" s="876"/>
      <c r="QTK92" s="876"/>
      <c r="QTL92" s="876"/>
      <c r="QTM92" s="876"/>
      <c r="QTN92" s="876"/>
      <c r="QTO92" s="876"/>
      <c r="QTP92" s="876"/>
      <c r="QTQ92" s="876"/>
      <c r="QTR92" s="876"/>
      <c r="QTS92" s="876"/>
      <c r="QTT92" s="876"/>
      <c r="QTU92" s="876"/>
      <c r="QTV92" s="876"/>
      <c r="QTW92" s="876"/>
      <c r="QTX92" s="876"/>
      <c r="QTY92" s="876"/>
      <c r="QTZ92" s="876"/>
      <c r="QUA92" s="876"/>
      <c r="QUB92" s="876"/>
      <c r="QUC92" s="876"/>
      <c r="QUD92" s="876"/>
      <c r="QUE92" s="876"/>
      <c r="QUF92" s="876"/>
      <c r="QUG92" s="876"/>
      <c r="QUH92" s="876"/>
      <c r="QUI92" s="876"/>
      <c r="QUJ92" s="876"/>
      <c r="QUK92" s="876"/>
      <c r="QUL92" s="876"/>
      <c r="QUM92" s="876"/>
      <c r="QUN92" s="876"/>
      <c r="QUO92" s="876"/>
      <c r="QUP92" s="876"/>
      <c r="QUQ92" s="876"/>
      <c r="QUR92" s="876"/>
      <c r="QUS92" s="876"/>
      <c r="QUT92" s="876"/>
      <c r="QUU92" s="876"/>
      <c r="QUV92" s="876"/>
      <c r="QUW92" s="876"/>
      <c r="QUX92" s="876"/>
      <c r="QUY92" s="876"/>
      <c r="QUZ92" s="876"/>
      <c r="QVA92" s="876"/>
      <c r="QVB92" s="876"/>
      <c r="QVC92" s="876"/>
      <c r="QVD92" s="876"/>
      <c r="QVE92" s="876"/>
      <c r="QVF92" s="876"/>
      <c r="QVG92" s="876"/>
      <c r="QVH92" s="876"/>
      <c r="QVI92" s="876"/>
      <c r="QVJ92" s="876"/>
      <c r="QVK92" s="876"/>
      <c r="QVL92" s="876"/>
      <c r="QVM92" s="876"/>
      <c r="QVN92" s="876"/>
      <c r="QVO92" s="876"/>
      <c r="QVP92" s="876"/>
      <c r="QVQ92" s="876"/>
      <c r="QVR92" s="876"/>
      <c r="QVS92" s="876"/>
      <c r="QVT92" s="876"/>
      <c r="QVU92" s="876"/>
      <c r="QVV92" s="876"/>
      <c r="QVW92" s="876"/>
      <c r="QVX92" s="876"/>
      <c r="QVY92" s="876"/>
      <c r="QVZ92" s="876"/>
      <c r="QWA92" s="876"/>
      <c r="QWB92" s="876"/>
      <c r="QWC92" s="876"/>
      <c r="QWD92" s="876"/>
      <c r="QWE92" s="876"/>
      <c r="QWF92" s="876"/>
      <c r="QWG92" s="876"/>
      <c r="QWH92" s="876"/>
      <c r="QWI92" s="876"/>
      <c r="QWJ92" s="876"/>
      <c r="QWK92" s="876"/>
      <c r="QWL92" s="876"/>
      <c r="QWM92" s="876"/>
      <c r="QWN92" s="876"/>
      <c r="QWO92" s="876"/>
      <c r="QWP92" s="876"/>
      <c r="QWQ92" s="876"/>
      <c r="QWR92" s="876"/>
      <c r="QWS92" s="876"/>
      <c r="QWT92" s="876"/>
      <c r="QWU92" s="876"/>
      <c r="QWV92" s="876"/>
      <c r="QWW92" s="876"/>
      <c r="QWX92" s="876"/>
      <c r="QWY92" s="876"/>
      <c r="QWZ92" s="876"/>
      <c r="QXA92" s="876"/>
      <c r="QXB92" s="876"/>
      <c r="QXC92" s="876"/>
      <c r="QXD92" s="876"/>
      <c r="QXE92" s="876"/>
      <c r="QXF92" s="876"/>
      <c r="QXG92" s="876"/>
      <c r="QXH92" s="876"/>
      <c r="QXI92" s="876"/>
      <c r="QXJ92" s="876"/>
      <c r="QXK92" s="876"/>
      <c r="QXL92" s="876"/>
      <c r="QXM92" s="876"/>
      <c r="QXN92" s="876"/>
      <c r="QXO92" s="876"/>
      <c r="QXP92" s="876"/>
      <c r="QXQ92" s="876"/>
      <c r="QXR92" s="876"/>
      <c r="QXS92" s="876"/>
      <c r="QXT92" s="876"/>
      <c r="QXU92" s="876"/>
      <c r="QXV92" s="876"/>
      <c r="QXW92" s="876"/>
      <c r="QXX92" s="876"/>
      <c r="QXY92" s="876"/>
      <c r="QXZ92" s="876"/>
      <c r="QYA92" s="876"/>
      <c r="QYB92" s="876"/>
      <c r="QYC92" s="876"/>
      <c r="QYD92" s="876"/>
      <c r="QYE92" s="876"/>
      <c r="QYF92" s="876"/>
      <c r="QYG92" s="876"/>
      <c r="QYH92" s="876"/>
      <c r="QYI92" s="876"/>
      <c r="QYJ92" s="876"/>
      <c r="QYK92" s="876"/>
      <c r="QYL92" s="876"/>
      <c r="QYM92" s="876"/>
      <c r="QYN92" s="876"/>
      <c r="QYO92" s="876"/>
      <c r="QYP92" s="876"/>
      <c r="QYQ92" s="876"/>
      <c r="QYR92" s="876"/>
      <c r="QYS92" s="876"/>
      <c r="QYT92" s="876"/>
      <c r="QYU92" s="876"/>
      <c r="QYV92" s="876"/>
      <c r="QYW92" s="876"/>
      <c r="QYX92" s="876"/>
      <c r="QYY92" s="876"/>
      <c r="QYZ92" s="876"/>
      <c r="QZA92" s="876"/>
      <c r="QZB92" s="876"/>
      <c r="QZC92" s="876"/>
      <c r="QZD92" s="876"/>
      <c r="QZE92" s="876"/>
      <c r="QZF92" s="876"/>
      <c r="QZG92" s="876"/>
      <c r="QZH92" s="876"/>
      <c r="QZI92" s="876"/>
      <c r="QZJ92" s="876"/>
      <c r="QZK92" s="876"/>
      <c r="QZL92" s="876"/>
      <c r="QZM92" s="876"/>
      <c r="QZN92" s="876"/>
      <c r="QZO92" s="876"/>
      <c r="QZP92" s="876"/>
      <c r="QZQ92" s="876"/>
      <c r="QZR92" s="876"/>
      <c r="QZS92" s="876"/>
      <c r="QZT92" s="876"/>
      <c r="QZU92" s="876"/>
      <c r="QZV92" s="876"/>
      <c r="QZW92" s="876"/>
      <c r="QZX92" s="876"/>
      <c r="QZY92" s="876"/>
      <c r="QZZ92" s="876"/>
      <c r="RAA92" s="876"/>
      <c r="RAB92" s="876"/>
      <c r="RAC92" s="876"/>
      <c r="RAD92" s="876"/>
      <c r="RAE92" s="876"/>
      <c r="RAF92" s="876"/>
      <c r="RAG92" s="876"/>
      <c r="RAH92" s="876"/>
      <c r="RAI92" s="876"/>
      <c r="RAJ92" s="876"/>
      <c r="RAK92" s="876"/>
      <c r="RAL92" s="876"/>
      <c r="RAM92" s="876"/>
      <c r="RAN92" s="876"/>
      <c r="RAO92" s="876"/>
      <c r="RAP92" s="876"/>
      <c r="RAQ92" s="876"/>
      <c r="RAR92" s="876"/>
      <c r="RAS92" s="876"/>
      <c r="RAT92" s="876"/>
      <c r="RAU92" s="876"/>
      <c r="RAV92" s="876"/>
      <c r="RAW92" s="876"/>
      <c r="RAX92" s="876"/>
      <c r="RAY92" s="876"/>
      <c r="RAZ92" s="876"/>
      <c r="RBA92" s="876"/>
      <c r="RBB92" s="876"/>
      <c r="RBC92" s="876"/>
      <c r="RBD92" s="876"/>
      <c r="RBE92" s="876"/>
      <c r="RBF92" s="876"/>
      <c r="RBG92" s="876"/>
      <c r="RBH92" s="876"/>
      <c r="RBI92" s="876"/>
      <c r="RBJ92" s="876"/>
      <c r="RBK92" s="876"/>
      <c r="RBL92" s="876"/>
      <c r="RBM92" s="876"/>
      <c r="RBN92" s="876"/>
      <c r="RBO92" s="876"/>
      <c r="RBP92" s="876"/>
      <c r="RBQ92" s="876"/>
      <c r="RBR92" s="876"/>
      <c r="RBS92" s="876"/>
      <c r="RBT92" s="876"/>
      <c r="RBU92" s="876"/>
      <c r="RBV92" s="876"/>
      <c r="RBW92" s="876"/>
      <c r="RBX92" s="876"/>
      <c r="RBY92" s="876"/>
      <c r="RBZ92" s="876"/>
      <c r="RCA92" s="876"/>
      <c r="RCB92" s="876"/>
      <c r="RCC92" s="876"/>
      <c r="RCD92" s="876"/>
      <c r="RCE92" s="876"/>
      <c r="RCF92" s="876"/>
      <c r="RCG92" s="876"/>
      <c r="RCH92" s="876"/>
      <c r="RCI92" s="876"/>
      <c r="RCJ92" s="876"/>
      <c r="RCK92" s="876"/>
      <c r="RCL92" s="876"/>
      <c r="RCM92" s="876"/>
      <c r="RCN92" s="876"/>
      <c r="RCO92" s="876"/>
      <c r="RCP92" s="876"/>
      <c r="RCQ92" s="876"/>
      <c r="RCR92" s="876"/>
      <c r="RCS92" s="876"/>
      <c r="RCT92" s="876"/>
      <c r="RCU92" s="876"/>
      <c r="RCV92" s="876"/>
      <c r="RCW92" s="876"/>
      <c r="RCX92" s="876"/>
      <c r="RCY92" s="876"/>
      <c r="RCZ92" s="876"/>
      <c r="RDA92" s="876"/>
      <c r="RDB92" s="876"/>
      <c r="RDC92" s="876"/>
      <c r="RDD92" s="876"/>
      <c r="RDE92" s="876"/>
      <c r="RDF92" s="876"/>
      <c r="RDG92" s="876"/>
      <c r="RDH92" s="876"/>
      <c r="RDI92" s="876"/>
      <c r="RDJ92" s="876"/>
      <c r="RDK92" s="876"/>
      <c r="RDL92" s="876"/>
      <c r="RDM92" s="876"/>
      <c r="RDN92" s="876"/>
      <c r="RDO92" s="876"/>
      <c r="RDP92" s="876"/>
      <c r="RDQ92" s="876"/>
      <c r="RDR92" s="876"/>
      <c r="RDS92" s="876"/>
      <c r="RDT92" s="876"/>
      <c r="RDU92" s="876"/>
      <c r="RDV92" s="876"/>
      <c r="RDW92" s="876"/>
      <c r="RDX92" s="876"/>
      <c r="RDY92" s="876"/>
      <c r="RDZ92" s="876"/>
      <c r="REA92" s="876"/>
      <c r="REB92" s="876"/>
      <c r="REC92" s="876"/>
      <c r="RED92" s="876"/>
      <c r="REE92" s="876"/>
      <c r="REF92" s="876"/>
      <c r="REG92" s="876"/>
      <c r="REH92" s="876"/>
      <c r="REI92" s="876"/>
      <c r="REJ92" s="876"/>
      <c r="REK92" s="876"/>
      <c r="REL92" s="876"/>
      <c r="REM92" s="876"/>
      <c r="REN92" s="876"/>
      <c r="REO92" s="876"/>
      <c r="REP92" s="876"/>
      <c r="REQ92" s="876"/>
      <c r="RER92" s="876"/>
      <c r="RES92" s="876"/>
      <c r="RET92" s="876"/>
      <c r="REU92" s="876"/>
      <c r="REV92" s="876"/>
      <c r="REW92" s="876"/>
      <c r="REX92" s="876"/>
      <c r="REY92" s="876"/>
      <c r="REZ92" s="876"/>
      <c r="RFA92" s="876"/>
      <c r="RFB92" s="876"/>
      <c r="RFC92" s="876"/>
      <c r="RFD92" s="876"/>
      <c r="RFE92" s="876"/>
      <c r="RFF92" s="876"/>
      <c r="RFG92" s="876"/>
      <c r="RFH92" s="876"/>
      <c r="RFI92" s="876"/>
      <c r="RFJ92" s="876"/>
      <c r="RFK92" s="876"/>
      <c r="RFL92" s="876"/>
      <c r="RFM92" s="876"/>
      <c r="RFN92" s="876"/>
      <c r="RFO92" s="876"/>
      <c r="RFP92" s="876"/>
      <c r="RFQ92" s="876"/>
      <c r="RFR92" s="876"/>
      <c r="RFS92" s="876"/>
      <c r="RFT92" s="876"/>
      <c r="RFU92" s="876"/>
      <c r="RFV92" s="876"/>
      <c r="RFW92" s="876"/>
      <c r="RFX92" s="876"/>
      <c r="RFY92" s="876"/>
      <c r="RFZ92" s="876"/>
      <c r="RGA92" s="876"/>
      <c r="RGB92" s="876"/>
      <c r="RGC92" s="876"/>
      <c r="RGD92" s="876"/>
      <c r="RGE92" s="876"/>
      <c r="RGF92" s="876"/>
      <c r="RGG92" s="876"/>
      <c r="RGH92" s="876"/>
      <c r="RGI92" s="876"/>
      <c r="RGJ92" s="876"/>
      <c r="RGK92" s="876"/>
      <c r="RGL92" s="876"/>
      <c r="RGM92" s="876"/>
      <c r="RGN92" s="876"/>
      <c r="RGO92" s="876"/>
      <c r="RGP92" s="876"/>
      <c r="RGQ92" s="876"/>
      <c r="RGR92" s="876"/>
      <c r="RGS92" s="876"/>
      <c r="RGT92" s="876"/>
      <c r="RGU92" s="876"/>
      <c r="RGV92" s="876"/>
      <c r="RGW92" s="876"/>
      <c r="RGX92" s="876"/>
      <c r="RGY92" s="876"/>
      <c r="RGZ92" s="876"/>
      <c r="RHA92" s="876"/>
      <c r="RHB92" s="876"/>
      <c r="RHC92" s="876"/>
      <c r="RHD92" s="876"/>
      <c r="RHE92" s="876"/>
      <c r="RHF92" s="876"/>
      <c r="RHG92" s="876"/>
      <c r="RHH92" s="876"/>
      <c r="RHI92" s="876"/>
      <c r="RHJ92" s="876"/>
      <c r="RHK92" s="876"/>
      <c r="RHL92" s="876"/>
      <c r="RHM92" s="876"/>
      <c r="RHN92" s="876"/>
      <c r="RHO92" s="876"/>
      <c r="RHP92" s="876"/>
      <c r="RHQ92" s="876"/>
      <c r="RHR92" s="876"/>
      <c r="RHS92" s="876"/>
      <c r="RHT92" s="876"/>
      <c r="RHU92" s="876"/>
      <c r="RHV92" s="876"/>
      <c r="RHW92" s="876"/>
      <c r="RHX92" s="876"/>
      <c r="RHY92" s="876"/>
      <c r="RHZ92" s="876"/>
      <c r="RIA92" s="876"/>
      <c r="RIB92" s="876"/>
      <c r="RIC92" s="876"/>
      <c r="RID92" s="876"/>
      <c r="RIE92" s="876"/>
      <c r="RIF92" s="876"/>
      <c r="RIG92" s="876"/>
      <c r="RIH92" s="876"/>
      <c r="RII92" s="876"/>
      <c r="RIJ92" s="876"/>
      <c r="RIK92" s="876"/>
      <c r="RIL92" s="876"/>
      <c r="RIM92" s="876"/>
      <c r="RIN92" s="876"/>
      <c r="RIO92" s="876"/>
      <c r="RIP92" s="876"/>
      <c r="RIQ92" s="876"/>
      <c r="RIR92" s="876"/>
      <c r="RIS92" s="876"/>
      <c r="RIT92" s="876"/>
      <c r="RIU92" s="876"/>
      <c r="RIV92" s="876"/>
      <c r="RIW92" s="876"/>
      <c r="RIX92" s="876"/>
      <c r="RIY92" s="876"/>
      <c r="RIZ92" s="876"/>
      <c r="RJA92" s="876"/>
      <c r="RJB92" s="876"/>
      <c r="RJC92" s="876"/>
      <c r="RJD92" s="876"/>
      <c r="RJE92" s="876"/>
      <c r="RJF92" s="876"/>
      <c r="RJG92" s="876"/>
      <c r="RJH92" s="876"/>
      <c r="RJI92" s="876"/>
      <c r="RJJ92" s="876"/>
      <c r="RJK92" s="876"/>
      <c r="RJL92" s="876"/>
      <c r="RJM92" s="876"/>
      <c r="RJN92" s="876"/>
      <c r="RJO92" s="876"/>
      <c r="RJP92" s="876"/>
      <c r="RJQ92" s="876"/>
      <c r="RJR92" s="876"/>
      <c r="RJS92" s="876"/>
      <c r="RJT92" s="876"/>
      <c r="RJU92" s="876"/>
      <c r="RJV92" s="876"/>
      <c r="RJW92" s="876"/>
      <c r="RJX92" s="876"/>
      <c r="RJY92" s="876"/>
      <c r="RJZ92" s="876"/>
      <c r="RKA92" s="876"/>
      <c r="RKB92" s="876"/>
      <c r="RKC92" s="876"/>
      <c r="RKD92" s="876"/>
      <c r="RKE92" s="876"/>
      <c r="RKF92" s="876"/>
      <c r="RKG92" s="876"/>
      <c r="RKH92" s="876"/>
      <c r="RKI92" s="876"/>
      <c r="RKJ92" s="876"/>
      <c r="RKK92" s="876"/>
      <c r="RKL92" s="876"/>
      <c r="RKM92" s="876"/>
      <c r="RKN92" s="876"/>
      <c r="RKO92" s="876"/>
      <c r="RKP92" s="876"/>
      <c r="RKQ92" s="876"/>
      <c r="RKR92" s="876"/>
      <c r="RKS92" s="876"/>
      <c r="RKT92" s="876"/>
      <c r="RKU92" s="876"/>
      <c r="RKV92" s="876"/>
      <c r="RKW92" s="876"/>
      <c r="RKX92" s="876"/>
      <c r="RKY92" s="876"/>
      <c r="RKZ92" s="876"/>
      <c r="RLA92" s="876"/>
      <c r="RLB92" s="876"/>
      <c r="RLC92" s="876"/>
      <c r="RLD92" s="876"/>
      <c r="RLE92" s="876"/>
      <c r="RLF92" s="876"/>
      <c r="RLG92" s="876"/>
      <c r="RLH92" s="876"/>
      <c r="RLI92" s="876"/>
      <c r="RLJ92" s="876"/>
      <c r="RLK92" s="876"/>
      <c r="RLL92" s="876"/>
      <c r="RLM92" s="876"/>
      <c r="RLN92" s="876"/>
      <c r="RLO92" s="876"/>
      <c r="RLP92" s="876"/>
      <c r="RLQ92" s="876"/>
      <c r="RLR92" s="876"/>
      <c r="RLS92" s="876"/>
      <c r="RLT92" s="876"/>
      <c r="RLU92" s="876"/>
      <c r="RLV92" s="876"/>
      <c r="RLW92" s="876"/>
      <c r="RLX92" s="876"/>
      <c r="RLY92" s="876"/>
      <c r="RLZ92" s="876"/>
      <c r="RMA92" s="876"/>
      <c r="RMB92" s="876"/>
      <c r="RMC92" s="876"/>
      <c r="RMD92" s="876"/>
      <c r="RME92" s="876"/>
      <c r="RMF92" s="876"/>
      <c r="RMG92" s="876"/>
      <c r="RMH92" s="876"/>
      <c r="RMI92" s="876"/>
      <c r="RMJ92" s="876"/>
      <c r="RMK92" s="876"/>
      <c r="RML92" s="876"/>
      <c r="RMM92" s="876"/>
      <c r="RMN92" s="876"/>
      <c r="RMO92" s="876"/>
      <c r="RMP92" s="876"/>
      <c r="RMQ92" s="876"/>
      <c r="RMR92" s="876"/>
      <c r="RMS92" s="876"/>
      <c r="RMT92" s="876"/>
      <c r="RMU92" s="876"/>
      <c r="RMV92" s="876"/>
      <c r="RMW92" s="876"/>
      <c r="RMX92" s="876"/>
      <c r="RMY92" s="876"/>
      <c r="RMZ92" s="876"/>
      <c r="RNA92" s="876"/>
      <c r="RNB92" s="876"/>
      <c r="RNC92" s="876"/>
      <c r="RND92" s="876"/>
      <c r="RNE92" s="876"/>
      <c r="RNF92" s="876"/>
      <c r="RNG92" s="876"/>
      <c r="RNH92" s="876"/>
      <c r="RNI92" s="876"/>
      <c r="RNJ92" s="876"/>
      <c r="RNK92" s="876"/>
      <c r="RNL92" s="876"/>
      <c r="RNM92" s="876"/>
      <c r="RNN92" s="876"/>
      <c r="RNO92" s="876"/>
      <c r="RNP92" s="876"/>
      <c r="RNQ92" s="876"/>
      <c r="RNR92" s="876"/>
      <c r="RNS92" s="876"/>
      <c r="RNT92" s="876"/>
      <c r="RNU92" s="876"/>
      <c r="RNV92" s="876"/>
      <c r="RNW92" s="876"/>
      <c r="RNX92" s="876"/>
      <c r="RNY92" s="876"/>
      <c r="RNZ92" s="876"/>
      <c r="ROA92" s="876"/>
      <c r="ROB92" s="876"/>
      <c r="ROC92" s="876"/>
      <c r="ROD92" s="876"/>
      <c r="ROE92" s="876"/>
      <c r="ROF92" s="876"/>
      <c r="ROG92" s="876"/>
      <c r="ROH92" s="876"/>
      <c r="ROI92" s="876"/>
      <c r="ROJ92" s="876"/>
      <c r="ROK92" s="876"/>
      <c r="ROL92" s="876"/>
      <c r="ROM92" s="876"/>
      <c r="RON92" s="876"/>
      <c r="ROO92" s="876"/>
      <c r="ROP92" s="876"/>
      <c r="ROQ92" s="876"/>
      <c r="ROR92" s="876"/>
      <c r="ROS92" s="876"/>
      <c r="ROT92" s="876"/>
      <c r="ROU92" s="876"/>
      <c r="ROV92" s="876"/>
      <c r="ROW92" s="876"/>
      <c r="ROX92" s="876"/>
      <c r="ROY92" s="876"/>
      <c r="ROZ92" s="876"/>
      <c r="RPA92" s="876"/>
      <c r="RPB92" s="876"/>
      <c r="RPC92" s="876"/>
      <c r="RPD92" s="876"/>
      <c r="RPE92" s="876"/>
      <c r="RPF92" s="876"/>
      <c r="RPG92" s="876"/>
      <c r="RPH92" s="876"/>
      <c r="RPI92" s="876"/>
      <c r="RPJ92" s="876"/>
      <c r="RPK92" s="876"/>
      <c r="RPL92" s="876"/>
      <c r="RPM92" s="876"/>
      <c r="RPN92" s="876"/>
      <c r="RPO92" s="876"/>
      <c r="RPP92" s="876"/>
      <c r="RPQ92" s="876"/>
      <c r="RPR92" s="876"/>
      <c r="RPS92" s="876"/>
      <c r="RPT92" s="876"/>
      <c r="RPU92" s="876"/>
      <c r="RPV92" s="876"/>
      <c r="RPW92" s="876"/>
      <c r="RPX92" s="876"/>
      <c r="RPY92" s="876"/>
      <c r="RPZ92" s="876"/>
      <c r="RQA92" s="876"/>
      <c r="RQB92" s="876"/>
      <c r="RQC92" s="876"/>
      <c r="RQD92" s="876"/>
      <c r="RQE92" s="876"/>
      <c r="RQF92" s="876"/>
      <c r="RQG92" s="876"/>
      <c r="RQH92" s="876"/>
      <c r="RQI92" s="876"/>
      <c r="RQJ92" s="876"/>
      <c r="RQK92" s="876"/>
      <c r="RQL92" s="876"/>
      <c r="RQM92" s="876"/>
      <c r="RQN92" s="876"/>
      <c r="RQO92" s="876"/>
      <c r="RQP92" s="876"/>
      <c r="RQQ92" s="876"/>
      <c r="RQR92" s="876"/>
      <c r="RQS92" s="876"/>
      <c r="RQT92" s="876"/>
      <c r="RQU92" s="876"/>
      <c r="RQV92" s="876"/>
      <c r="RQW92" s="876"/>
      <c r="RQX92" s="876"/>
      <c r="RQY92" s="876"/>
      <c r="RQZ92" s="876"/>
      <c r="RRA92" s="876"/>
      <c r="RRB92" s="876"/>
      <c r="RRC92" s="876"/>
      <c r="RRD92" s="876"/>
      <c r="RRE92" s="876"/>
      <c r="RRF92" s="876"/>
      <c r="RRG92" s="876"/>
      <c r="RRH92" s="876"/>
      <c r="RRI92" s="876"/>
      <c r="RRJ92" s="876"/>
      <c r="RRK92" s="876"/>
      <c r="RRL92" s="876"/>
      <c r="RRM92" s="876"/>
      <c r="RRN92" s="876"/>
      <c r="RRO92" s="876"/>
      <c r="RRP92" s="876"/>
      <c r="RRQ92" s="876"/>
      <c r="RRR92" s="876"/>
      <c r="RRS92" s="876"/>
      <c r="RRT92" s="876"/>
      <c r="RRU92" s="876"/>
      <c r="RRV92" s="876"/>
      <c r="RRW92" s="876"/>
      <c r="RRX92" s="876"/>
      <c r="RRY92" s="876"/>
      <c r="RRZ92" s="876"/>
      <c r="RSA92" s="876"/>
      <c r="RSB92" s="876"/>
      <c r="RSC92" s="876"/>
      <c r="RSD92" s="876"/>
      <c r="RSE92" s="876"/>
      <c r="RSF92" s="876"/>
      <c r="RSG92" s="876"/>
      <c r="RSH92" s="876"/>
      <c r="RSI92" s="876"/>
      <c r="RSJ92" s="876"/>
      <c r="RSK92" s="876"/>
      <c r="RSL92" s="876"/>
      <c r="RSM92" s="876"/>
      <c r="RSN92" s="876"/>
      <c r="RSO92" s="876"/>
      <c r="RSP92" s="876"/>
      <c r="RSQ92" s="876"/>
      <c r="RSR92" s="876"/>
      <c r="RSS92" s="876"/>
      <c r="RST92" s="876"/>
      <c r="RSU92" s="876"/>
      <c r="RSV92" s="876"/>
      <c r="RSW92" s="876"/>
      <c r="RSX92" s="876"/>
      <c r="RSY92" s="876"/>
      <c r="RSZ92" s="876"/>
      <c r="RTA92" s="876"/>
      <c r="RTB92" s="876"/>
      <c r="RTC92" s="876"/>
      <c r="RTD92" s="876"/>
      <c r="RTE92" s="876"/>
      <c r="RTF92" s="876"/>
      <c r="RTG92" s="876"/>
      <c r="RTH92" s="876"/>
      <c r="RTI92" s="876"/>
      <c r="RTJ92" s="876"/>
      <c r="RTK92" s="876"/>
      <c r="RTL92" s="876"/>
      <c r="RTM92" s="876"/>
      <c r="RTN92" s="876"/>
      <c r="RTO92" s="876"/>
      <c r="RTP92" s="876"/>
      <c r="RTQ92" s="876"/>
      <c r="RTR92" s="876"/>
      <c r="RTS92" s="876"/>
      <c r="RTT92" s="876"/>
      <c r="RTU92" s="876"/>
      <c r="RTV92" s="876"/>
      <c r="RTW92" s="876"/>
      <c r="RTX92" s="876"/>
      <c r="RTY92" s="876"/>
      <c r="RTZ92" s="876"/>
      <c r="RUA92" s="876"/>
      <c r="RUB92" s="876"/>
      <c r="RUC92" s="876"/>
      <c r="RUD92" s="876"/>
      <c r="RUE92" s="876"/>
      <c r="RUF92" s="876"/>
      <c r="RUG92" s="876"/>
      <c r="RUH92" s="876"/>
      <c r="RUI92" s="876"/>
      <c r="RUJ92" s="876"/>
      <c r="RUK92" s="876"/>
      <c r="RUL92" s="876"/>
      <c r="RUM92" s="876"/>
      <c r="RUN92" s="876"/>
      <c r="RUO92" s="876"/>
      <c r="RUP92" s="876"/>
      <c r="RUQ92" s="876"/>
      <c r="RUR92" s="876"/>
      <c r="RUS92" s="876"/>
      <c r="RUT92" s="876"/>
      <c r="RUU92" s="876"/>
      <c r="RUV92" s="876"/>
      <c r="RUW92" s="876"/>
      <c r="RUX92" s="876"/>
      <c r="RUY92" s="876"/>
      <c r="RUZ92" s="876"/>
      <c r="RVA92" s="876"/>
      <c r="RVB92" s="876"/>
      <c r="RVC92" s="876"/>
      <c r="RVD92" s="876"/>
      <c r="RVE92" s="876"/>
      <c r="RVF92" s="876"/>
      <c r="RVG92" s="876"/>
      <c r="RVH92" s="876"/>
      <c r="RVI92" s="876"/>
      <c r="RVJ92" s="876"/>
      <c r="RVK92" s="876"/>
      <c r="RVL92" s="876"/>
      <c r="RVM92" s="876"/>
      <c r="RVN92" s="876"/>
      <c r="RVO92" s="876"/>
      <c r="RVP92" s="876"/>
      <c r="RVQ92" s="876"/>
      <c r="RVR92" s="876"/>
      <c r="RVS92" s="876"/>
      <c r="RVT92" s="876"/>
      <c r="RVU92" s="876"/>
      <c r="RVV92" s="876"/>
      <c r="RVW92" s="876"/>
      <c r="RVX92" s="876"/>
      <c r="RVY92" s="876"/>
      <c r="RVZ92" s="876"/>
      <c r="RWA92" s="876"/>
      <c r="RWB92" s="876"/>
      <c r="RWC92" s="876"/>
      <c r="RWD92" s="876"/>
      <c r="RWE92" s="876"/>
      <c r="RWF92" s="876"/>
      <c r="RWG92" s="876"/>
      <c r="RWH92" s="876"/>
      <c r="RWI92" s="876"/>
      <c r="RWJ92" s="876"/>
      <c r="RWK92" s="876"/>
      <c r="RWL92" s="876"/>
      <c r="RWM92" s="876"/>
      <c r="RWN92" s="876"/>
      <c r="RWO92" s="876"/>
      <c r="RWP92" s="876"/>
      <c r="RWQ92" s="876"/>
      <c r="RWR92" s="876"/>
      <c r="RWS92" s="876"/>
      <c r="RWT92" s="876"/>
      <c r="RWU92" s="876"/>
      <c r="RWV92" s="876"/>
      <c r="RWW92" s="876"/>
      <c r="RWX92" s="876"/>
      <c r="RWY92" s="876"/>
      <c r="RWZ92" s="876"/>
      <c r="RXA92" s="876"/>
      <c r="RXB92" s="876"/>
      <c r="RXC92" s="876"/>
      <c r="RXD92" s="876"/>
      <c r="RXE92" s="876"/>
      <c r="RXF92" s="876"/>
      <c r="RXG92" s="876"/>
      <c r="RXH92" s="876"/>
      <c r="RXI92" s="876"/>
      <c r="RXJ92" s="876"/>
      <c r="RXK92" s="876"/>
      <c r="RXL92" s="876"/>
      <c r="RXM92" s="876"/>
      <c r="RXN92" s="876"/>
      <c r="RXO92" s="876"/>
      <c r="RXP92" s="876"/>
      <c r="RXQ92" s="876"/>
      <c r="RXR92" s="876"/>
      <c r="RXS92" s="876"/>
      <c r="RXT92" s="876"/>
      <c r="RXU92" s="876"/>
      <c r="RXV92" s="876"/>
      <c r="RXW92" s="876"/>
      <c r="RXX92" s="876"/>
      <c r="RXY92" s="876"/>
      <c r="RXZ92" s="876"/>
      <c r="RYA92" s="876"/>
      <c r="RYB92" s="876"/>
      <c r="RYC92" s="876"/>
      <c r="RYD92" s="876"/>
      <c r="RYE92" s="876"/>
      <c r="RYF92" s="876"/>
      <c r="RYG92" s="876"/>
      <c r="RYH92" s="876"/>
      <c r="RYI92" s="876"/>
      <c r="RYJ92" s="876"/>
      <c r="RYK92" s="876"/>
      <c r="RYL92" s="876"/>
      <c r="RYM92" s="876"/>
      <c r="RYN92" s="876"/>
      <c r="RYO92" s="876"/>
      <c r="RYP92" s="876"/>
      <c r="RYQ92" s="876"/>
      <c r="RYR92" s="876"/>
      <c r="RYS92" s="876"/>
      <c r="RYT92" s="876"/>
      <c r="RYU92" s="876"/>
      <c r="RYV92" s="876"/>
      <c r="RYW92" s="876"/>
      <c r="RYX92" s="876"/>
      <c r="RYY92" s="876"/>
      <c r="RYZ92" s="876"/>
      <c r="RZA92" s="876"/>
      <c r="RZB92" s="876"/>
      <c r="RZC92" s="876"/>
      <c r="RZD92" s="876"/>
      <c r="RZE92" s="876"/>
      <c r="RZF92" s="876"/>
      <c r="RZG92" s="876"/>
      <c r="RZH92" s="876"/>
      <c r="RZI92" s="876"/>
      <c r="RZJ92" s="876"/>
      <c r="RZK92" s="876"/>
      <c r="RZL92" s="876"/>
      <c r="RZM92" s="876"/>
      <c r="RZN92" s="876"/>
      <c r="RZO92" s="876"/>
      <c r="RZP92" s="876"/>
      <c r="RZQ92" s="876"/>
      <c r="RZR92" s="876"/>
      <c r="RZS92" s="876"/>
      <c r="RZT92" s="876"/>
      <c r="RZU92" s="876"/>
      <c r="RZV92" s="876"/>
      <c r="RZW92" s="876"/>
      <c r="RZX92" s="876"/>
      <c r="RZY92" s="876"/>
      <c r="RZZ92" s="876"/>
      <c r="SAA92" s="876"/>
      <c r="SAB92" s="876"/>
      <c r="SAC92" s="876"/>
      <c r="SAD92" s="876"/>
      <c r="SAE92" s="876"/>
      <c r="SAF92" s="876"/>
      <c r="SAG92" s="876"/>
      <c r="SAH92" s="876"/>
      <c r="SAI92" s="876"/>
      <c r="SAJ92" s="876"/>
      <c r="SAK92" s="876"/>
      <c r="SAL92" s="876"/>
      <c r="SAM92" s="876"/>
      <c r="SAN92" s="876"/>
      <c r="SAO92" s="876"/>
      <c r="SAP92" s="876"/>
      <c r="SAQ92" s="876"/>
      <c r="SAR92" s="876"/>
      <c r="SAS92" s="876"/>
      <c r="SAT92" s="876"/>
      <c r="SAU92" s="876"/>
      <c r="SAV92" s="876"/>
      <c r="SAW92" s="876"/>
      <c r="SAX92" s="876"/>
      <c r="SAY92" s="876"/>
      <c r="SAZ92" s="876"/>
      <c r="SBA92" s="876"/>
      <c r="SBB92" s="876"/>
      <c r="SBC92" s="876"/>
      <c r="SBD92" s="876"/>
      <c r="SBE92" s="876"/>
      <c r="SBF92" s="876"/>
      <c r="SBG92" s="876"/>
      <c r="SBH92" s="876"/>
      <c r="SBI92" s="876"/>
      <c r="SBJ92" s="876"/>
      <c r="SBK92" s="876"/>
      <c r="SBL92" s="876"/>
      <c r="SBM92" s="876"/>
      <c r="SBN92" s="876"/>
      <c r="SBO92" s="876"/>
      <c r="SBP92" s="876"/>
      <c r="SBQ92" s="876"/>
      <c r="SBR92" s="876"/>
      <c r="SBS92" s="876"/>
      <c r="SBT92" s="876"/>
      <c r="SBU92" s="876"/>
      <c r="SBV92" s="876"/>
      <c r="SBW92" s="876"/>
      <c r="SBX92" s="876"/>
      <c r="SBY92" s="876"/>
      <c r="SBZ92" s="876"/>
      <c r="SCA92" s="876"/>
      <c r="SCB92" s="876"/>
      <c r="SCC92" s="876"/>
      <c r="SCD92" s="876"/>
      <c r="SCE92" s="876"/>
      <c r="SCF92" s="876"/>
      <c r="SCG92" s="876"/>
      <c r="SCH92" s="876"/>
      <c r="SCI92" s="876"/>
      <c r="SCJ92" s="876"/>
      <c r="SCK92" s="876"/>
      <c r="SCL92" s="876"/>
      <c r="SCM92" s="876"/>
      <c r="SCN92" s="876"/>
      <c r="SCO92" s="876"/>
      <c r="SCP92" s="876"/>
      <c r="SCQ92" s="876"/>
      <c r="SCR92" s="876"/>
      <c r="SCS92" s="876"/>
      <c r="SCT92" s="876"/>
      <c r="SCU92" s="876"/>
      <c r="SCV92" s="876"/>
      <c r="SCW92" s="876"/>
      <c r="SCX92" s="876"/>
      <c r="SCY92" s="876"/>
      <c r="SCZ92" s="876"/>
      <c r="SDA92" s="876"/>
      <c r="SDB92" s="876"/>
      <c r="SDC92" s="876"/>
      <c r="SDD92" s="876"/>
      <c r="SDE92" s="876"/>
      <c r="SDF92" s="876"/>
      <c r="SDG92" s="876"/>
      <c r="SDH92" s="876"/>
      <c r="SDI92" s="876"/>
      <c r="SDJ92" s="876"/>
      <c r="SDK92" s="876"/>
      <c r="SDL92" s="876"/>
      <c r="SDM92" s="876"/>
      <c r="SDN92" s="876"/>
      <c r="SDO92" s="876"/>
      <c r="SDP92" s="876"/>
      <c r="SDQ92" s="876"/>
      <c r="SDR92" s="876"/>
      <c r="SDS92" s="876"/>
      <c r="SDT92" s="876"/>
      <c r="SDU92" s="876"/>
      <c r="SDV92" s="876"/>
      <c r="SDW92" s="876"/>
      <c r="SDX92" s="876"/>
      <c r="SDY92" s="876"/>
      <c r="SDZ92" s="876"/>
      <c r="SEA92" s="876"/>
      <c r="SEB92" s="876"/>
      <c r="SEC92" s="876"/>
      <c r="SED92" s="876"/>
      <c r="SEE92" s="876"/>
      <c r="SEF92" s="876"/>
      <c r="SEG92" s="876"/>
      <c r="SEH92" s="876"/>
      <c r="SEI92" s="876"/>
      <c r="SEJ92" s="876"/>
      <c r="SEK92" s="876"/>
      <c r="SEL92" s="876"/>
      <c r="SEM92" s="876"/>
      <c r="SEN92" s="876"/>
      <c r="SEO92" s="876"/>
      <c r="SEP92" s="876"/>
      <c r="SEQ92" s="876"/>
      <c r="SER92" s="876"/>
      <c r="SES92" s="876"/>
      <c r="SET92" s="876"/>
      <c r="SEU92" s="876"/>
      <c r="SEV92" s="876"/>
      <c r="SEW92" s="876"/>
      <c r="SEX92" s="876"/>
      <c r="SEY92" s="876"/>
      <c r="SEZ92" s="876"/>
      <c r="SFA92" s="876"/>
      <c r="SFB92" s="876"/>
      <c r="SFC92" s="876"/>
      <c r="SFD92" s="876"/>
      <c r="SFE92" s="876"/>
      <c r="SFF92" s="876"/>
      <c r="SFG92" s="876"/>
      <c r="SFH92" s="876"/>
      <c r="SFI92" s="876"/>
      <c r="SFJ92" s="876"/>
      <c r="SFK92" s="876"/>
      <c r="SFL92" s="876"/>
      <c r="SFM92" s="876"/>
      <c r="SFN92" s="876"/>
      <c r="SFO92" s="876"/>
      <c r="SFP92" s="876"/>
      <c r="SFQ92" s="876"/>
      <c r="SFR92" s="876"/>
      <c r="SFS92" s="876"/>
      <c r="SFT92" s="876"/>
      <c r="SFU92" s="876"/>
      <c r="SFV92" s="876"/>
      <c r="SFW92" s="876"/>
      <c r="SFX92" s="876"/>
      <c r="SFY92" s="876"/>
      <c r="SFZ92" s="876"/>
      <c r="SGA92" s="876"/>
      <c r="SGB92" s="876"/>
      <c r="SGC92" s="876"/>
      <c r="SGD92" s="876"/>
      <c r="SGE92" s="876"/>
      <c r="SGF92" s="876"/>
      <c r="SGG92" s="876"/>
      <c r="SGH92" s="876"/>
      <c r="SGI92" s="876"/>
      <c r="SGJ92" s="876"/>
      <c r="SGK92" s="876"/>
      <c r="SGL92" s="876"/>
      <c r="SGM92" s="876"/>
      <c r="SGN92" s="876"/>
      <c r="SGO92" s="876"/>
      <c r="SGP92" s="876"/>
      <c r="SGQ92" s="876"/>
      <c r="SGR92" s="876"/>
      <c r="SGS92" s="876"/>
      <c r="SGT92" s="876"/>
      <c r="SGU92" s="876"/>
      <c r="SGV92" s="876"/>
      <c r="SGW92" s="876"/>
      <c r="SGX92" s="876"/>
      <c r="SGY92" s="876"/>
      <c r="SGZ92" s="876"/>
      <c r="SHA92" s="876"/>
      <c r="SHB92" s="876"/>
      <c r="SHC92" s="876"/>
      <c r="SHD92" s="876"/>
      <c r="SHE92" s="876"/>
      <c r="SHF92" s="876"/>
      <c r="SHG92" s="876"/>
      <c r="SHH92" s="876"/>
      <c r="SHI92" s="876"/>
      <c r="SHJ92" s="876"/>
      <c r="SHK92" s="876"/>
      <c r="SHL92" s="876"/>
      <c r="SHM92" s="876"/>
      <c r="SHN92" s="876"/>
      <c r="SHO92" s="876"/>
      <c r="SHP92" s="876"/>
      <c r="SHQ92" s="876"/>
      <c r="SHR92" s="876"/>
      <c r="SHS92" s="876"/>
      <c r="SHT92" s="876"/>
      <c r="SHU92" s="876"/>
      <c r="SHV92" s="876"/>
      <c r="SHW92" s="876"/>
      <c r="SHX92" s="876"/>
      <c r="SHY92" s="876"/>
      <c r="SHZ92" s="876"/>
      <c r="SIA92" s="876"/>
      <c r="SIB92" s="876"/>
      <c r="SIC92" s="876"/>
      <c r="SID92" s="876"/>
      <c r="SIE92" s="876"/>
      <c r="SIF92" s="876"/>
      <c r="SIG92" s="876"/>
      <c r="SIH92" s="876"/>
      <c r="SII92" s="876"/>
      <c r="SIJ92" s="876"/>
      <c r="SIK92" s="876"/>
      <c r="SIL92" s="876"/>
      <c r="SIM92" s="876"/>
      <c r="SIN92" s="876"/>
      <c r="SIO92" s="876"/>
      <c r="SIP92" s="876"/>
      <c r="SIQ92" s="876"/>
      <c r="SIR92" s="876"/>
      <c r="SIS92" s="876"/>
      <c r="SIT92" s="876"/>
      <c r="SIU92" s="876"/>
      <c r="SIV92" s="876"/>
      <c r="SIW92" s="876"/>
      <c r="SIX92" s="876"/>
      <c r="SIY92" s="876"/>
      <c r="SIZ92" s="876"/>
      <c r="SJA92" s="876"/>
      <c r="SJB92" s="876"/>
      <c r="SJC92" s="876"/>
      <c r="SJD92" s="876"/>
      <c r="SJE92" s="876"/>
      <c r="SJF92" s="876"/>
      <c r="SJG92" s="876"/>
      <c r="SJH92" s="876"/>
      <c r="SJI92" s="876"/>
      <c r="SJJ92" s="876"/>
      <c r="SJK92" s="876"/>
      <c r="SJL92" s="876"/>
      <c r="SJM92" s="876"/>
      <c r="SJN92" s="876"/>
      <c r="SJO92" s="876"/>
      <c r="SJP92" s="876"/>
      <c r="SJQ92" s="876"/>
      <c r="SJR92" s="876"/>
      <c r="SJS92" s="876"/>
      <c r="SJT92" s="876"/>
      <c r="SJU92" s="876"/>
      <c r="SJV92" s="876"/>
      <c r="SJW92" s="876"/>
      <c r="SJX92" s="876"/>
      <c r="SJY92" s="876"/>
      <c r="SJZ92" s="876"/>
      <c r="SKA92" s="876"/>
      <c r="SKB92" s="876"/>
      <c r="SKC92" s="876"/>
      <c r="SKD92" s="876"/>
      <c r="SKE92" s="876"/>
      <c r="SKF92" s="876"/>
      <c r="SKG92" s="876"/>
      <c r="SKH92" s="876"/>
      <c r="SKI92" s="876"/>
      <c r="SKJ92" s="876"/>
      <c r="SKK92" s="876"/>
      <c r="SKL92" s="876"/>
      <c r="SKM92" s="876"/>
      <c r="SKN92" s="876"/>
      <c r="SKO92" s="876"/>
      <c r="SKP92" s="876"/>
      <c r="SKQ92" s="876"/>
      <c r="SKR92" s="876"/>
      <c r="SKS92" s="876"/>
      <c r="SKT92" s="876"/>
      <c r="SKU92" s="876"/>
      <c r="SKV92" s="876"/>
      <c r="SKW92" s="876"/>
      <c r="SKX92" s="876"/>
      <c r="SKY92" s="876"/>
      <c r="SKZ92" s="876"/>
      <c r="SLA92" s="876"/>
      <c r="SLB92" s="876"/>
      <c r="SLC92" s="876"/>
      <c r="SLD92" s="876"/>
      <c r="SLE92" s="876"/>
      <c r="SLF92" s="876"/>
      <c r="SLG92" s="876"/>
      <c r="SLH92" s="876"/>
      <c r="SLI92" s="876"/>
      <c r="SLJ92" s="876"/>
      <c r="SLK92" s="876"/>
      <c r="SLL92" s="876"/>
      <c r="SLM92" s="876"/>
      <c r="SLN92" s="876"/>
      <c r="SLO92" s="876"/>
      <c r="SLP92" s="876"/>
      <c r="SLQ92" s="876"/>
      <c r="SLR92" s="876"/>
      <c r="SLS92" s="876"/>
      <c r="SLT92" s="876"/>
      <c r="SLU92" s="876"/>
      <c r="SLV92" s="876"/>
      <c r="SLW92" s="876"/>
      <c r="SLX92" s="876"/>
      <c r="SLY92" s="876"/>
      <c r="SLZ92" s="876"/>
      <c r="SMA92" s="876"/>
      <c r="SMB92" s="876"/>
      <c r="SMC92" s="876"/>
      <c r="SMD92" s="876"/>
      <c r="SME92" s="876"/>
      <c r="SMF92" s="876"/>
      <c r="SMG92" s="876"/>
      <c r="SMH92" s="876"/>
      <c r="SMI92" s="876"/>
      <c r="SMJ92" s="876"/>
      <c r="SMK92" s="876"/>
      <c r="SML92" s="876"/>
      <c r="SMM92" s="876"/>
      <c r="SMN92" s="876"/>
      <c r="SMO92" s="876"/>
      <c r="SMP92" s="876"/>
      <c r="SMQ92" s="876"/>
      <c r="SMR92" s="876"/>
      <c r="SMS92" s="876"/>
      <c r="SMT92" s="876"/>
      <c r="SMU92" s="876"/>
      <c r="SMV92" s="876"/>
      <c r="SMW92" s="876"/>
      <c r="SMX92" s="876"/>
      <c r="SMY92" s="876"/>
      <c r="SMZ92" s="876"/>
      <c r="SNA92" s="876"/>
      <c r="SNB92" s="876"/>
      <c r="SNC92" s="876"/>
      <c r="SND92" s="876"/>
      <c r="SNE92" s="876"/>
      <c r="SNF92" s="876"/>
      <c r="SNG92" s="876"/>
      <c r="SNH92" s="876"/>
      <c r="SNI92" s="876"/>
      <c r="SNJ92" s="876"/>
      <c r="SNK92" s="876"/>
      <c r="SNL92" s="876"/>
      <c r="SNM92" s="876"/>
      <c r="SNN92" s="876"/>
      <c r="SNO92" s="876"/>
      <c r="SNP92" s="876"/>
      <c r="SNQ92" s="876"/>
      <c r="SNR92" s="876"/>
      <c r="SNS92" s="876"/>
      <c r="SNT92" s="876"/>
      <c r="SNU92" s="876"/>
      <c r="SNV92" s="876"/>
      <c r="SNW92" s="876"/>
      <c r="SNX92" s="876"/>
      <c r="SNY92" s="876"/>
      <c r="SNZ92" s="876"/>
      <c r="SOA92" s="876"/>
      <c r="SOB92" s="876"/>
      <c r="SOC92" s="876"/>
      <c r="SOD92" s="876"/>
      <c r="SOE92" s="876"/>
      <c r="SOF92" s="876"/>
      <c r="SOG92" s="876"/>
      <c r="SOH92" s="876"/>
      <c r="SOI92" s="876"/>
      <c r="SOJ92" s="876"/>
      <c r="SOK92" s="876"/>
      <c r="SOL92" s="876"/>
      <c r="SOM92" s="876"/>
      <c r="SON92" s="876"/>
      <c r="SOO92" s="876"/>
      <c r="SOP92" s="876"/>
      <c r="SOQ92" s="876"/>
      <c r="SOR92" s="876"/>
      <c r="SOS92" s="876"/>
      <c r="SOT92" s="876"/>
      <c r="SOU92" s="876"/>
      <c r="SOV92" s="876"/>
      <c r="SOW92" s="876"/>
      <c r="SOX92" s="876"/>
      <c r="SOY92" s="876"/>
      <c r="SOZ92" s="876"/>
      <c r="SPA92" s="876"/>
      <c r="SPB92" s="876"/>
      <c r="SPC92" s="876"/>
      <c r="SPD92" s="876"/>
      <c r="SPE92" s="876"/>
      <c r="SPF92" s="876"/>
      <c r="SPG92" s="876"/>
      <c r="SPH92" s="876"/>
      <c r="SPI92" s="876"/>
      <c r="SPJ92" s="876"/>
      <c r="SPK92" s="876"/>
      <c r="SPL92" s="876"/>
      <c r="SPM92" s="876"/>
      <c r="SPN92" s="876"/>
      <c r="SPO92" s="876"/>
      <c r="SPP92" s="876"/>
      <c r="SPQ92" s="876"/>
      <c r="SPR92" s="876"/>
      <c r="SPS92" s="876"/>
      <c r="SPT92" s="876"/>
      <c r="SPU92" s="876"/>
      <c r="SPV92" s="876"/>
      <c r="SPW92" s="876"/>
      <c r="SPX92" s="876"/>
      <c r="SPY92" s="876"/>
      <c r="SPZ92" s="876"/>
      <c r="SQA92" s="876"/>
      <c r="SQB92" s="876"/>
      <c r="SQC92" s="876"/>
      <c r="SQD92" s="876"/>
      <c r="SQE92" s="876"/>
      <c r="SQF92" s="876"/>
      <c r="SQG92" s="876"/>
      <c r="SQH92" s="876"/>
      <c r="SQI92" s="876"/>
      <c r="SQJ92" s="876"/>
      <c r="SQK92" s="876"/>
      <c r="SQL92" s="876"/>
      <c r="SQM92" s="876"/>
      <c r="SQN92" s="876"/>
      <c r="SQO92" s="876"/>
      <c r="SQP92" s="876"/>
      <c r="SQQ92" s="876"/>
      <c r="SQR92" s="876"/>
      <c r="SQS92" s="876"/>
      <c r="SQT92" s="876"/>
      <c r="SQU92" s="876"/>
      <c r="SQV92" s="876"/>
      <c r="SQW92" s="876"/>
      <c r="SQX92" s="876"/>
      <c r="SQY92" s="876"/>
      <c r="SQZ92" s="876"/>
      <c r="SRA92" s="876"/>
      <c r="SRB92" s="876"/>
      <c r="SRC92" s="876"/>
      <c r="SRD92" s="876"/>
      <c r="SRE92" s="876"/>
      <c r="SRF92" s="876"/>
      <c r="SRG92" s="876"/>
      <c r="SRH92" s="876"/>
      <c r="SRI92" s="876"/>
      <c r="SRJ92" s="876"/>
      <c r="SRK92" s="876"/>
      <c r="SRL92" s="876"/>
      <c r="SRM92" s="876"/>
      <c r="SRN92" s="876"/>
      <c r="SRO92" s="876"/>
      <c r="SRP92" s="876"/>
      <c r="SRQ92" s="876"/>
      <c r="SRR92" s="876"/>
      <c r="SRS92" s="876"/>
      <c r="SRT92" s="876"/>
      <c r="SRU92" s="876"/>
      <c r="SRV92" s="876"/>
      <c r="SRW92" s="876"/>
      <c r="SRX92" s="876"/>
      <c r="SRY92" s="876"/>
      <c r="SRZ92" s="876"/>
      <c r="SSA92" s="876"/>
      <c r="SSB92" s="876"/>
      <c r="SSC92" s="876"/>
      <c r="SSD92" s="876"/>
      <c r="SSE92" s="876"/>
      <c r="SSF92" s="876"/>
      <c r="SSG92" s="876"/>
      <c r="SSH92" s="876"/>
      <c r="SSI92" s="876"/>
      <c r="SSJ92" s="876"/>
      <c r="SSK92" s="876"/>
      <c r="SSL92" s="876"/>
      <c r="SSM92" s="876"/>
      <c r="SSN92" s="876"/>
      <c r="SSO92" s="876"/>
      <c r="SSP92" s="876"/>
      <c r="SSQ92" s="876"/>
      <c r="SSR92" s="876"/>
      <c r="SSS92" s="876"/>
      <c r="SST92" s="876"/>
      <c r="SSU92" s="876"/>
      <c r="SSV92" s="876"/>
      <c r="SSW92" s="876"/>
      <c r="SSX92" s="876"/>
      <c r="SSY92" s="876"/>
      <c r="SSZ92" s="876"/>
      <c r="STA92" s="876"/>
      <c r="STB92" s="876"/>
      <c r="STC92" s="876"/>
      <c r="STD92" s="876"/>
      <c r="STE92" s="876"/>
      <c r="STF92" s="876"/>
      <c r="STG92" s="876"/>
      <c r="STH92" s="876"/>
      <c r="STI92" s="876"/>
      <c r="STJ92" s="876"/>
      <c r="STK92" s="876"/>
      <c r="STL92" s="876"/>
      <c r="STM92" s="876"/>
      <c r="STN92" s="876"/>
      <c r="STO92" s="876"/>
      <c r="STP92" s="876"/>
      <c r="STQ92" s="876"/>
      <c r="STR92" s="876"/>
      <c r="STS92" s="876"/>
      <c r="STT92" s="876"/>
      <c r="STU92" s="876"/>
      <c r="STV92" s="876"/>
      <c r="STW92" s="876"/>
      <c r="STX92" s="876"/>
      <c r="STY92" s="876"/>
      <c r="STZ92" s="876"/>
      <c r="SUA92" s="876"/>
      <c r="SUB92" s="876"/>
      <c r="SUC92" s="876"/>
      <c r="SUD92" s="876"/>
      <c r="SUE92" s="876"/>
      <c r="SUF92" s="876"/>
      <c r="SUG92" s="876"/>
      <c r="SUH92" s="876"/>
      <c r="SUI92" s="876"/>
      <c r="SUJ92" s="876"/>
      <c r="SUK92" s="876"/>
      <c r="SUL92" s="876"/>
      <c r="SUM92" s="876"/>
      <c r="SUN92" s="876"/>
      <c r="SUO92" s="876"/>
      <c r="SUP92" s="876"/>
      <c r="SUQ92" s="876"/>
      <c r="SUR92" s="876"/>
      <c r="SUS92" s="876"/>
      <c r="SUT92" s="876"/>
      <c r="SUU92" s="876"/>
      <c r="SUV92" s="876"/>
      <c r="SUW92" s="876"/>
      <c r="SUX92" s="876"/>
      <c r="SUY92" s="876"/>
      <c r="SUZ92" s="876"/>
      <c r="SVA92" s="876"/>
      <c r="SVB92" s="876"/>
      <c r="SVC92" s="876"/>
      <c r="SVD92" s="876"/>
      <c r="SVE92" s="876"/>
      <c r="SVF92" s="876"/>
      <c r="SVG92" s="876"/>
      <c r="SVH92" s="876"/>
      <c r="SVI92" s="876"/>
      <c r="SVJ92" s="876"/>
      <c r="SVK92" s="876"/>
      <c r="SVL92" s="876"/>
      <c r="SVM92" s="876"/>
      <c r="SVN92" s="876"/>
      <c r="SVO92" s="876"/>
      <c r="SVP92" s="876"/>
      <c r="SVQ92" s="876"/>
      <c r="SVR92" s="876"/>
      <c r="SVS92" s="876"/>
      <c r="SVT92" s="876"/>
      <c r="SVU92" s="876"/>
      <c r="SVV92" s="876"/>
      <c r="SVW92" s="876"/>
      <c r="SVX92" s="876"/>
      <c r="SVY92" s="876"/>
      <c r="SVZ92" s="876"/>
      <c r="SWA92" s="876"/>
      <c r="SWB92" s="876"/>
      <c r="SWC92" s="876"/>
      <c r="SWD92" s="876"/>
      <c r="SWE92" s="876"/>
      <c r="SWF92" s="876"/>
      <c r="SWG92" s="876"/>
      <c r="SWH92" s="876"/>
      <c r="SWI92" s="876"/>
      <c r="SWJ92" s="876"/>
      <c r="SWK92" s="876"/>
      <c r="SWL92" s="876"/>
      <c r="SWM92" s="876"/>
      <c r="SWN92" s="876"/>
      <c r="SWO92" s="876"/>
      <c r="SWP92" s="876"/>
      <c r="SWQ92" s="876"/>
      <c r="SWR92" s="876"/>
      <c r="SWS92" s="876"/>
      <c r="SWT92" s="876"/>
      <c r="SWU92" s="876"/>
      <c r="SWV92" s="876"/>
      <c r="SWW92" s="876"/>
      <c r="SWX92" s="876"/>
      <c r="SWY92" s="876"/>
      <c r="SWZ92" s="876"/>
      <c r="SXA92" s="876"/>
      <c r="SXB92" s="876"/>
      <c r="SXC92" s="876"/>
      <c r="SXD92" s="876"/>
      <c r="SXE92" s="876"/>
      <c r="SXF92" s="876"/>
      <c r="SXG92" s="876"/>
      <c r="SXH92" s="876"/>
      <c r="SXI92" s="876"/>
      <c r="SXJ92" s="876"/>
      <c r="SXK92" s="876"/>
      <c r="SXL92" s="876"/>
      <c r="SXM92" s="876"/>
      <c r="SXN92" s="876"/>
      <c r="SXO92" s="876"/>
      <c r="SXP92" s="876"/>
      <c r="SXQ92" s="876"/>
      <c r="SXR92" s="876"/>
      <c r="SXS92" s="876"/>
      <c r="SXT92" s="876"/>
      <c r="SXU92" s="876"/>
      <c r="SXV92" s="876"/>
      <c r="SXW92" s="876"/>
      <c r="SXX92" s="876"/>
      <c r="SXY92" s="876"/>
      <c r="SXZ92" s="876"/>
      <c r="SYA92" s="876"/>
      <c r="SYB92" s="876"/>
      <c r="SYC92" s="876"/>
      <c r="SYD92" s="876"/>
      <c r="SYE92" s="876"/>
      <c r="SYF92" s="876"/>
      <c r="SYG92" s="876"/>
      <c r="SYH92" s="876"/>
      <c r="SYI92" s="876"/>
      <c r="SYJ92" s="876"/>
      <c r="SYK92" s="876"/>
      <c r="SYL92" s="876"/>
      <c r="SYM92" s="876"/>
      <c r="SYN92" s="876"/>
      <c r="SYO92" s="876"/>
      <c r="SYP92" s="876"/>
      <c r="SYQ92" s="876"/>
      <c r="SYR92" s="876"/>
      <c r="SYS92" s="876"/>
      <c r="SYT92" s="876"/>
      <c r="SYU92" s="876"/>
      <c r="SYV92" s="876"/>
      <c r="SYW92" s="876"/>
      <c r="SYX92" s="876"/>
      <c r="SYY92" s="876"/>
      <c r="SYZ92" s="876"/>
      <c r="SZA92" s="876"/>
      <c r="SZB92" s="876"/>
      <c r="SZC92" s="876"/>
      <c r="SZD92" s="876"/>
      <c r="SZE92" s="876"/>
      <c r="SZF92" s="876"/>
      <c r="SZG92" s="876"/>
      <c r="SZH92" s="876"/>
      <c r="SZI92" s="876"/>
      <c r="SZJ92" s="876"/>
      <c r="SZK92" s="876"/>
      <c r="SZL92" s="876"/>
      <c r="SZM92" s="876"/>
      <c r="SZN92" s="876"/>
      <c r="SZO92" s="876"/>
      <c r="SZP92" s="876"/>
      <c r="SZQ92" s="876"/>
      <c r="SZR92" s="876"/>
      <c r="SZS92" s="876"/>
      <c r="SZT92" s="876"/>
      <c r="SZU92" s="876"/>
      <c r="SZV92" s="876"/>
      <c r="SZW92" s="876"/>
      <c r="SZX92" s="876"/>
      <c r="SZY92" s="876"/>
      <c r="SZZ92" s="876"/>
      <c r="TAA92" s="876"/>
      <c r="TAB92" s="876"/>
      <c r="TAC92" s="876"/>
      <c r="TAD92" s="876"/>
      <c r="TAE92" s="876"/>
      <c r="TAF92" s="876"/>
      <c r="TAG92" s="876"/>
      <c r="TAH92" s="876"/>
      <c r="TAI92" s="876"/>
      <c r="TAJ92" s="876"/>
      <c r="TAK92" s="876"/>
      <c r="TAL92" s="876"/>
      <c r="TAM92" s="876"/>
      <c r="TAN92" s="876"/>
      <c r="TAO92" s="876"/>
      <c r="TAP92" s="876"/>
      <c r="TAQ92" s="876"/>
      <c r="TAR92" s="876"/>
      <c r="TAS92" s="876"/>
      <c r="TAT92" s="876"/>
      <c r="TAU92" s="876"/>
      <c r="TAV92" s="876"/>
      <c r="TAW92" s="876"/>
      <c r="TAX92" s="876"/>
      <c r="TAY92" s="876"/>
      <c r="TAZ92" s="876"/>
      <c r="TBA92" s="876"/>
      <c r="TBB92" s="876"/>
      <c r="TBC92" s="876"/>
      <c r="TBD92" s="876"/>
      <c r="TBE92" s="876"/>
      <c r="TBF92" s="876"/>
      <c r="TBG92" s="876"/>
      <c r="TBH92" s="876"/>
      <c r="TBI92" s="876"/>
      <c r="TBJ92" s="876"/>
      <c r="TBK92" s="876"/>
      <c r="TBL92" s="876"/>
      <c r="TBM92" s="876"/>
      <c r="TBN92" s="876"/>
      <c r="TBO92" s="876"/>
      <c r="TBP92" s="876"/>
      <c r="TBQ92" s="876"/>
      <c r="TBR92" s="876"/>
      <c r="TBS92" s="876"/>
      <c r="TBT92" s="876"/>
      <c r="TBU92" s="876"/>
      <c r="TBV92" s="876"/>
      <c r="TBW92" s="876"/>
      <c r="TBX92" s="876"/>
      <c r="TBY92" s="876"/>
      <c r="TBZ92" s="876"/>
      <c r="TCA92" s="876"/>
      <c r="TCB92" s="876"/>
      <c r="TCC92" s="876"/>
      <c r="TCD92" s="876"/>
      <c r="TCE92" s="876"/>
      <c r="TCF92" s="876"/>
      <c r="TCG92" s="876"/>
      <c r="TCH92" s="876"/>
      <c r="TCI92" s="876"/>
      <c r="TCJ92" s="876"/>
      <c r="TCK92" s="876"/>
      <c r="TCL92" s="876"/>
      <c r="TCM92" s="876"/>
      <c r="TCN92" s="876"/>
      <c r="TCO92" s="876"/>
      <c r="TCP92" s="876"/>
      <c r="TCQ92" s="876"/>
      <c r="TCR92" s="876"/>
      <c r="TCS92" s="876"/>
      <c r="TCT92" s="876"/>
      <c r="TCU92" s="876"/>
      <c r="TCV92" s="876"/>
      <c r="TCW92" s="876"/>
      <c r="TCX92" s="876"/>
      <c r="TCY92" s="876"/>
      <c r="TCZ92" s="876"/>
      <c r="TDA92" s="876"/>
      <c r="TDB92" s="876"/>
      <c r="TDC92" s="876"/>
      <c r="TDD92" s="876"/>
      <c r="TDE92" s="876"/>
      <c r="TDF92" s="876"/>
      <c r="TDG92" s="876"/>
      <c r="TDH92" s="876"/>
      <c r="TDI92" s="876"/>
      <c r="TDJ92" s="876"/>
      <c r="TDK92" s="876"/>
      <c r="TDL92" s="876"/>
      <c r="TDM92" s="876"/>
      <c r="TDN92" s="876"/>
      <c r="TDO92" s="876"/>
      <c r="TDP92" s="876"/>
      <c r="TDQ92" s="876"/>
      <c r="TDR92" s="876"/>
      <c r="TDS92" s="876"/>
      <c r="TDT92" s="876"/>
      <c r="TDU92" s="876"/>
      <c r="TDV92" s="876"/>
      <c r="TDW92" s="876"/>
      <c r="TDX92" s="876"/>
      <c r="TDY92" s="876"/>
      <c r="TDZ92" s="876"/>
      <c r="TEA92" s="876"/>
      <c r="TEB92" s="876"/>
      <c r="TEC92" s="876"/>
      <c r="TED92" s="876"/>
      <c r="TEE92" s="876"/>
      <c r="TEF92" s="876"/>
      <c r="TEG92" s="876"/>
      <c r="TEH92" s="876"/>
      <c r="TEI92" s="876"/>
      <c r="TEJ92" s="876"/>
      <c r="TEK92" s="876"/>
      <c r="TEL92" s="876"/>
      <c r="TEM92" s="876"/>
      <c r="TEN92" s="876"/>
      <c r="TEO92" s="876"/>
      <c r="TEP92" s="876"/>
      <c r="TEQ92" s="876"/>
      <c r="TER92" s="876"/>
      <c r="TES92" s="876"/>
      <c r="TET92" s="876"/>
      <c r="TEU92" s="876"/>
      <c r="TEV92" s="876"/>
      <c r="TEW92" s="876"/>
      <c r="TEX92" s="876"/>
      <c r="TEY92" s="876"/>
      <c r="TEZ92" s="876"/>
      <c r="TFA92" s="876"/>
      <c r="TFB92" s="876"/>
      <c r="TFC92" s="876"/>
      <c r="TFD92" s="876"/>
      <c r="TFE92" s="876"/>
      <c r="TFF92" s="876"/>
      <c r="TFG92" s="876"/>
      <c r="TFH92" s="876"/>
      <c r="TFI92" s="876"/>
      <c r="TFJ92" s="876"/>
      <c r="TFK92" s="876"/>
      <c r="TFL92" s="876"/>
      <c r="TFM92" s="876"/>
      <c r="TFN92" s="876"/>
      <c r="TFO92" s="876"/>
      <c r="TFP92" s="876"/>
      <c r="TFQ92" s="876"/>
      <c r="TFR92" s="876"/>
      <c r="TFS92" s="876"/>
      <c r="TFT92" s="876"/>
      <c r="TFU92" s="876"/>
      <c r="TFV92" s="876"/>
      <c r="TFW92" s="876"/>
      <c r="TFX92" s="876"/>
      <c r="TFY92" s="876"/>
      <c r="TFZ92" s="876"/>
      <c r="TGA92" s="876"/>
      <c r="TGB92" s="876"/>
      <c r="TGC92" s="876"/>
      <c r="TGD92" s="876"/>
      <c r="TGE92" s="876"/>
      <c r="TGF92" s="876"/>
      <c r="TGG92" s="876"/>
      <c r="TGH92" s="876"/>
      <c r="TGI92" s="876"/>
      <c r="TGJ92" s="876"/>
      <c r="TGK92" s="876"/>
      <c r="TGL92" s="876"/>
      <c r="TGM92" s="876"/>
      <c r="TGN92" s="876"/>
      <c r="TGO92" s="876"/>
      <c r="TGP92" s="876"/>
      <c r="TGQ92" s="876"/>
      <c r="TGR92" s="876"/>
      <c r="TGS92" s="876"/>
      <c r="TGT92" s="876"/>
      <c r="TGU92" s="876"/>
      <c r="TGV92" s="876"/>
      <c r="TGW92" s="876"/>
      <c r="TGX92" s="876"/>
      <c r="TGY92" s="876"/>
      <c r="TGZ92" s="876"/>
      <c r="THA92" s="876"/>
      <c r="THB92" s="876"/>
      <c r="THC92" s="876"/>
      <c r="THD92" s="876"/>
      <c r="THE92" s="876"/>
      <c r="THF92" s="876"/>
      <c r="THG92" s="876"/>
      <c r="THH92" s="876"/>
      <c r="THI92" s="876"/>
      <c r="THJ92" s="876"/>
      <c r="THK92" s="876"/>
      <c r="THL92" s="876"/>
      <c r="THM92" s="876"/>
      <c r="THN92" s="876"/>
      <c r="THO92" s="876"/>
      <c r="THP92" s="876"/>
      <c r="THQ92" s="876"/>
      <c r="THR92" s="876"/>
      <c r="THS92" s="876"/>
      <c r="THT92" s="876"/>
      <c r="THU92" s="876"/>
      <c r="THV92" s="876"/>
      <c r="THW92" s="876"/>
      <c r="THX92" s="876"/>
      <c r="THY92" s="876"/>
      <c r="THZ92" s="876"/>
      <c r="TIA92" s="876"/>
      <c r="TIB92" s="876"/>
      <c r="TIC92" s="876"/>
      <c r="TID92" s="876"/>
      <c r="TIE92" s="876"/>
      <c r="TIF92" s="876"/>
      <c r="TIG92" s="876"/>
      <c r="TIH92" s="876"/>
      <c r="TII92" s="876"/>
      <c r="TIJ92" s="876"/>
      <c r="TIK92" s="876"/>
      <c r="TIL92" s="876"/>
      <c r="TIM92" s="876"/>
      <c r="TIN92" s="876"/>
      <c r="TIO92" s="876"/>
      <c r="TIP92" s="876"/>
      <c r="TIQ92" s="876"/>
      <c r="TIR92" s="876"/>
      <c r="TIS92" s="876"/>
      <c r="TIT92" s="876"/>
      <c r="TIU92" s="876"/>
      <c r="TIV92" s="876"/>
      <c r="TIW92" s="876"/>
      <c r="TIX92" s="876"/>
      <c r="TIY92" s="876"/>
      <c r="TIZ92" s="876"/>
      <c r="TJA92" s="876"/>
      <c r="TJB92" s="876"/>
      <c r="TJC92" s="876"/>
      <c r="TJD92" s="876"/>
      <c r="TJE92" s="876"/>
      <c r="TJF92" s="876"/>
      <c r="TJG92" s="876"/>
      <c r="TJH92" s="876"/>
      <c r="TJI92" s="876"/>
      <c r="TJJ92" s="876"/>
      <c r="TJK92" s="876"/>
      <c r="TJL92" s="876"/>
      <c r="TJM92" s="876"/>
      <c r="TJN92" s="876"/>
      <c r="TJO92" s="876"/>
      <c r="TJP92" s="876"/>
      <c r="TJQ92" s="876"/>
      <c r="TJR92" s="876"/>
      <c r="TJS92" s="876"/>
      <c r="TJT92" s="876"/>
      <c r="TJU92" s="876"/>
      <c r="TJV92" s="876"/>
      <c r="TJW92" s="876"/>
      <c r="TJX92" s="876"/>
      <c r="TJY92" s="876"/>
      <c r="TJZ92" s="876"/>
      <c r="TKA92" s="876"/>
      <c r="TKB92" s="876"/>
      <c r="TKC92" s="876"/>
      <c r="TKD92" s="876"/>
      <c r="TKE92" s="876"/>
      <c r="TKF92" s="876"/>
      <c r="TKG92" s="876"/>
      <c r="TKH92" s="876"/>
      <c r="TKI92" s="876"/>
      <c r="TKJ92" s="876"/>
      <c r="TKK92" s="876"/>
      <c r="TKL92" s="876"/>
      <c r="TKM92" s="876"/>
      <c r="TKN92" s="876"/>
      <c r="TKO92" s="876"/>
      <c r="TKP92" s="876"/>
      <c r="TKQ92" s="876"/>
      <c r="TKR92" s="876"/>
      <c r="TKS92" s="876"/>
      <c r="TKT92" s="876"/>
      <c r="TKU92" s="876"/>
      <c r="TKV92" s="876"/>
      <c r="TKW92" s="876"/>
      <c r="TKX92" s="876"/>
      <c r="TKY92" s="876"/>
      <c r="TKZ92" s="876"/>
      <c r="TLA92" s="876"/>
      <c r="TLB92" s="876"/>
      <c r="TLC92" s="876"/>
      <c r="TLD92" s="876"/>
      <c r="TLE92" s="876"/>
      <c r="TLF92" s="876"/>
      <c r="TLG92" s="876"/>
      <c r="TLH92" s="876"/>
      <c r="TLI92" s="876"/>
      <c r="TLJ92" s="876"/>
      <c r="TLK92" s="876"/>
      <c r="TLL92" s="876"/>
      <c r="TLM92" s="876"/>
      <c r="TLN92" s="876"/>
      <c r="TLO92" s="876"/>
      <c r="TLP92" s="876"/>
      <c r="TLQ92" s="876"/>
      <c r="TLR92" s="876"/>
      <c r="TLS92" s="876"/>
      <c r="TLT92" s="876"/>
      <c r="TLU92" s="876"/>
      <c r="TLV92" s="876"/>
      <c r="TLW92" s="876"/>
      <c r="TLX92" s="876"/>
      <c r="TLY92" s="876"/>
      <c r="TLZ92" s="876"/>
      <c r="TMA92" s="876"/>
      <c r="TMB92" s="876"/>
      <c r="TMC92" s="876"/>
      <c r="TMD92" s="876"/>
      <c r="TME92" s="876"/>
      <c r="TMF92" s="876"/>
      <c r="TMG92" s="876"/>
      <c r="TMH92" s="876"/>
      <c r="TMI92" s="876"/>
      <c r="TMJ92" s="876"/>
      <c r="TMK92" s="876"/>
      <c r="TML92" s="876"/>
      <c r="TMM92" s="876"/>
      <c r="TMN92" s="876"/>
      <c r="TMO92" s="876"/>
      <c r="TMP92" s="876"/>
      <c r="TMQ92" s="876"/>
      <c r="TMR92" s="876"/>
      <c r="TMS92" s="876"/>
      <c r="TMT92" s="876"/>
      <c r="TMU92" s="876"/>
      <c r="TMV92" s="876"/>
      <c r="TMW92" s="876"/>
      <c r="TMX92" s="876"/>
      <c r="TMY92" s="876"/>
      <c r="TMZ92" s="876"/>
      <c r="TNA92" s="876"/>
      <c r="TNB92" s="876"/>
      <c r="TNC92" s="876"/>
      <c r="TND92" s="876"/>
      <c r="TNE92" s="876"/>
      <c r="TNF92" s="876"/>
      <c r="TNG92" s="876"/>
      <c r="TNH92" s="876"/>
      <c r="TNI92" s="876"/>
      <c r="TNJ92" s="876"/>
      <c r="TNK92" s="876"/>
      <c r="TNL92" s="876"/>
      <c r="TNM92" s="876"/>
      <c r="TNN92" s="876"/>
      <c r="TNO92" s="876"/>
      <c r="TNP92" s="876"/>
      <c r="TNQ92" s="876"/>
      <c r="TNR92" s="876"/>
      <c r="TNS92" s="876"/>
      <c r="TNT92" s="876"/>
      <c r="TNU92" s="876"/>
      <c r="TNV92" s="876"/>
      <c r="TNW92" s="876"/>
      <c r="TNX92" s="876"/>
      <c r="TNY92" s="876"/>
      <c r="TNZ92" s="876"/>
      <c r="TOA92" s="876"/>
      <c r="TOB92" s="876"/>
      <c r="TOC92" s="876"/>
      <c r="TOD92" s="876"/>
      <c r="TOE92" s="876"/>
      <c r="TOF92" s="876"/>
      <c r="TOG92" s="876"/>
      <c r="TOH92" s="876"/>
      <c r="TOI92" s="876"/>
      <c r="TOJ92" s="876"/>
      <c r="TOK92" s="876"/>
      <c r="TOL92" s="876"/>
      <c r="TOM92" s="876"/>
      <c r="TON92" s="876"/>
      <c r="TOO92" s="876"/>
      <c r="TOP92" s="876"/>
      <c r="TOQ92" s="876"/>
      <c r="TOR92" s="876"/>
      <c r="TOS92" s="876"/>
      <c r="TOT92" s="876"/>
      <c r="TOU92" s="876"/>
      <c r="TOV92" s="876"/>
      <c r="TOW92" s="876"/>
      <c r="TOX92" s="876"/>
      <c r="TOY92" s="876"/>
      <c r="TOZ92" s="876"/>
      <c r="TPA92" s="876"/>
      <c r="TPB92" s="876"/>
      <c r="TPC92" s="876"/>
      <c r="TPD92" s="876"/>
      <c r="TPE92" s="876"/>
      <c r="TPF92" s="876"/>
      <c r="TPG92" s="876"/>
      <c r="TPH92" s="876"/>
      <c r="TPI92" s="876"/>
      <c r="TPJ92" s="876"/>
      <c r="TPK92" s="876"/>
      <c r="TPL92" s="876"/>
      <c r="TPM92" s="876"/>
      <c r="TPN92" s="876"/>
      <c r="TPO92" s="876"/>
      <c r="TPP92" s="876"/>
      <c r="TPQ92" s="876"/>
      <c r="TPR92" s="876"/>
      <c r="TPS92" s="876"/>
      <c r="TPT92" s="876"/>
      <c r="TPU92" s="876"/>
      <c r="TPV92" s="876"/>
      <c r="TPW92" s="876"/>
      <c r="TPX92" s="876"/>
      <c r="TPY92" s="876"/>
      <c r="TPZ92" s="876"/>
      <c r="TQA92" s="876"/>
      <c r="TQB92" s="876"/>
      <c r="TQC92" s="876"/>
      <c r="TQD92" s="876"/>
      <c r="TQE92" s="876"/>
      <c r="TQF92" s="876"/>
      <c r="TQG92" s="876"/>
      <c r="TQH92" s="876"/>
      <c r="TQI92" s="876"/>
      <c r="TQJ92" s="876"/>
      <c r="TQK92" s="876"/>
      <c r="TQL92" s="876"/>
      <c r="TQM92" s="876"/>
      <c r="TQN92" s="876"/>
      <c r="TQO92" s="876"/>
      <c r="TQP92" s="876"/>
      <c r="TQQ92" s="876"/>
      <c r="TQR92" s="876"/>
      <c r="TQS92" s="876"/>
      <c r="TQT92" s="876"/>
      <c r="TQU92" s="876"/>
      <c r="TQV92" s="876"/>
      <c r="TQW92" s="876"/>
      <c r="TQX92" s="876"/>
      <c r="TQY92" s="876"/>
      <c r="TQZ92" s="876"/>
      <c r="TRA92" s="876"/>
      <c r="TRB92" s="876"/>
      <c r="TRC92" s="876"/>
      <c r="TRD92" s="876"/>
      <c r="TRE92" s="876"/>
      <c r="TRF92" s="876"/>
      <c r="TRG92" s="876"/>
      <c r="TRH92" s="876"/>
      <c r="TRI92" s="876"/>
      <c r="TRJ92" s="876"/>
      <c r="TRK92" s="876"/>
      <c r="TRL92" s="876"/>
      <c r="TRM92" s="876"/>
      <c r="TRN92" s="876"/>
      <c r="TRO92" s="876"/>
      <c r="TRP92" s="876"/>
      <c r="TRQ92" s="876"/>
      <c r="TRR92" s="876"/>
      <c r="TRS92" s="876"/>
      <c r="TRT92" s="876"/>
      <c r="TRU92" s="876"/>
      <c r="TRV92" s="876"/>
      <c r="TRW92" s="876"/>
      <c r="TRX92" s="876"/>
      <c r="TRY92" s="876"/>
      <c r="TRZ92" s="876"/>
      <c r="TSA92" s="876"/>
      <c r="TSB92" s="876"/>
      <c r="TSC92" s="876"/>
      <c r="TSD92" s="876"/>
      <c r="TSE92" s="876"/>
      <c r="TSF92" s="876"/>
      <c r="TSG92" s="876"/>
      <c r="TSH92" s="876"/>
      <c r="TSI92" s="876"/>
      <c r="TSJ92" s="876"/>
      <c r="TSK92" s="876"/>
      <c r="TSL92" s="876"/>
      <c r="TSM92" s="876"/>
      <c r="TSN92" s="876"/>
      <c r="TSO92" s="876"/>
      <c r="TSP92" s="876"/>
      <c r="TSQ92" s="876"/>
      <c r="TSR92" s="876"/>
      <c r="TSS92" s="876"/>
      <c r="TST92" s="876"/>
      <c r="TSU92" s="876"/>
      <c r="TSV92" s="876"/>
      <c r="TSW92" s="876"/>
      <c r="TSX92" s="876"/>
      <c r="TSY92" s="876"/>
      <c r="TSZ92" s="876"/>
      <c r="TTA92" s="876"/>
      <c r="TTB92" s="876"/>
      <c r="TTC92" s="876"/>
      <c r="TTD92" s="876"/>
      <c r="TTE92" s="876"/>
      <c r="TTF92" s="876"/>
      <c r="TTG92" s="876"/>
      <c r="TTH92" s="876"/>
      <c r="TTI92" s="876"/>
      <c r="TTJ92" s="876"/>
      <c r="TTK92" s="876"/>
      <c r="TTL92" s="876"/>
      <c r="TTM92" s="876"/>
      <c r="TTN92" s="876"/>
      <c r="TTO92" s="876"/>
      <c r="TTP92" s="876"/>
      <c r="TTQ92" s="876"/>
      <c r="TTR92" s="876"/>
      <c r="TTS92" s="876"/>
      <c r="TTT92" s="876"/>
      <c r="TTU92" s="876"/>
      <c r="TTV92" s="876"/>
      <c r="TTW92" s="876"/>
      <c r="TTX92" s="876"/>
      <c r="TTY92" s="876"/>
      <c r="TTZ92" s="876"/>
      <c r="TUA92" s="876"/>
      <c r="TUB92" s="876"/>
      <c r="TUC92" s="876"/>
      <c r="TUD92" s="876"/>
      <c r="TUE92" s="876"/>
      <c r="TUF92" s="876"/>
      <c r="TUG92" s="876"/>
      <c r="TUH92" s="876"/>
      <c r="TUI92" s="876"/>
      <c r="TUJ92" s="876"/>
      <c r="TUK92" s="876"/>
      <c r="TUL92" s="876"/>
      <c r="TUM92" s="876"/>
      <c r="TUN92" s="876"/>
      <c r="TUO92" s="876"/>
      <c r="TUP92" s="876"/>
      <c r="TUQ92" s="876"/>
      <c r="TUR92" s="876"/>
      <c r="TUS92" s="876"/>
      <c r="TUT92" s="876"/>
      <c r="TUU92" s="876"/>
      <c r="TUV92" s="876"/>
      <c r="TUW92" s="876"/>
      <c r="TUX92" s="876"/>
      <c r="TUY92" s="876"/>
      <c r="TUZ92" s="876"/>
      <c r="TVA92" s="876"/>
      <c r="TVB92" s="876"/>
      <c r="TVC92" s="876"/>
      <c r="TVD92" s="876"/>
      <c r="TVE92" s="876"/>
      <c r="TVF92" s="876"/>
      <c r="TVG92" s="876"/>
      <c r="TVH92" s="876"/>
      <c r="TVI92" s="876"/>
      <c r="TVJ92" s="876"/>
      <c r="TVK92" s="876"/>
      <c r="TVL92" s="876"/>
      <c r="TVM92" s="876"/>
      <c r="TVN92" s="876"/>
      <c r="TVO92" s="876"/>
      <c r="TVP92" s="876"/>
      <c r="TVQ92" s="876"/>
      <c r="TVR92" s="876"/>
      <c r="TVS92" s="876"/>
      <c r="TVT92" s="876"/>
      <c r="TVU92" s="876"/>
      <c r="TVV92" s="876"/>
      <c r="TVW92" s="876"/>
      <c r="TVX92" s="876"/>
      <c r="TVY92" s="876"/>
      <c r="TVZ92" s="876"/>
      <c r="TWA92" s="876"/>
      <c r="TWB92" s="876"/>
      <c r="TWC92" s="876"/>
      <c r="TWD92" s="876"/>
      <c r="TWE92" s="876"/>
      <c r="TWF92" s="876"/>
      <c r="TWG92" s="876"/>
      <c r="TWH92" s="876"/>
      <c r="TWI92" s="876"/>
      <c r="TWJ92" s="876"/>
      <c r="TWK92" s="876"/>
      <c r="TWL92" s="876"/>
      <c r="TWM92" s="876"/>
      <c r="TWN92" s="876"/>
      <c r="TWO92" s="876"/>
      <c r="TWP92" s="876"/>
      <c r="TWQ92" s="876"/>
      <c r="TWR92" s="876"/>
      <c r="TWS92" s="876"/>
      <c r="TWT92" s="876"/>
      <c r="TWU92" s="876"/>
      <c r="TWV92" s="876"/>
      <c r="TWW92" s="876"/>
      <c r="TWX92" s="876"/>
      <c r="TWY92" s="876"/>
      <c r="TWZ92" s="876"/>
      <c r="TXA92" s="876"/>
      <c r="TXB92" s="876"/>
      <c r="TXC92" s="876"/>
      <c r="TXD92" s="876"/>
      <c r="TXE92" s="876"/>
      <c r="TXF92" s="876"/>
      <c r="TXG92" s="876"/>
      <c r="TXH92" s="876"/>
      <c r="TXI92" s="876"/>
      <c r="TXJ92" s="876"/>
      <c r="TXK92" s="876"/>
      <c r="TXL92" s="876"/>
      <c r="TXM92" s="876"/>
      <c r="TXN92" s="876"/>
      <c r="TXO92" s="876"/>
      <c r="TXP92" s="876"/>
      <c r="TXQ92" s="876"/>
      <c r="TXR92" s="876"/>
      <c r="TXS92" s="876"/>
      <c r="TXT92" s="876"/>
      <c r="TXU92" s="876"/>
      <c r="TXV92" s="876"/>
      <c r="TXW92" s="876"/>
      <c r="TXX92" s="876"/>
      <c r="TXY92" s="876"/>
      <c r="TXZ92" s="876"/>
      <c r="TYA92" s="876"/>
      <c r="TYB92" s="876"/>
      <c r="TYC92" s="876"/>
      <c r="TYD92" s="876"/>
      <c r="TYE92" s="876"/>
      <c r="TYF92" s="876"/>
      <c r="TYG92" s="876"/>
      <c r="TYH92" s="876"/>
      <c r="TYI92" s="876"/>
      <c r="TYJ92" s="876"/>
      <c r="TYK92" s="876"/>
      <c r="TYL92" s="876"/>
      <c r="TYM92" s="876"/>
      <c r="TYN92" s="876"/>
      <c r="TYO92" s="876"/>
      <c r="TYP92" s="876"/>
      <c r="TYQ92" s="876"/>
      <c r="TYR92" s="876"/>
      <c r="TYS92" s="876"/>
      <c r="TYT92" s="876"/>
      <c r="TYU92" s="876"/>
      <c r="TYV92" s="876"/>
      <c r="TYW92" s="876"/>
      <c r="TYX92" s="876"/>
      <c r="TYY92" s="876"/>
      <c r="TYZ92" s="876"/>
      <c r="TZA92" s="876"/>
      <c r="TZB92" s="876"/>
      <c r="TZC92" s="876"/>
      <c r="TZD92" s="876"/>
      <c r="TZE92" s="876"/>
      <c r="TZF92" s="876"/>
      <c r="TZG92" s="876"/>
      <c r="TZH92" s="876"/>
      <c r="TZI92" s="876"/>
      <c r="TZJ92" s="876"/>
      <c r="TZK92" s="876"/>
      <c r="TZL92" s="876"/>
      <c r="TZM92" s="876"/>
      <c r="TZN92" s="876"/>
      <c r="TZO92" s="876"/>
      <c r="TZP92" s="876"/>
      <c r="TZQ92" s="876"/>
      <c r="TZR92" s="876"/>
      <c r="TZS92" s="876"/>
      <c r="TZT92" s="876"/>
      <c r="TZU92" s="876"/>
      <c r="TZV92" s="876"/>
      <c r="TZW92" s="876"/>
      <c r="TZX92" s="876"/>
      <c r="TZY92" s="876"/>
      <c r="TZZ92" s="876"/>
      <c r="UAA92" s="876"/>
      <c r="UAB92" s="876"/>
      <c r="UAC92" s="876"/>
      <c r="UAD92" s="876"/>
      <c r="UAE92" s="876"/>
      <c r="UAF92" s="876"/>
      <c r="UAG92" s="876"/>
      <c r="UAH92" s="876"/>
      <c r="UAI92" s="876"/>
      <c r="UAJ92" s="876"/>
      <c r="UAK92" s="876"/>
      <c r="UAL92" s="876"/>
      <c r="UAM92" s="876"/>
      <c r="UAN92" s="876"/>
      <c r="UAO92" s="876"/>
      <c r="UAP92" s="876"/>
      <c r="UAQ92" s="876"/>
      <c r="UAR92" s="876"/>
      <c r="UAS92" s="876"/>
      <c r="UAT92" s="876"/>
      <c r="UAU92" s="876"/>
      <c r="UAV92" s="876"/>
      <c r="UAW92" s="876"/>
      <c r="UAX92" s="876"/>
      <c r="UAY92" s="876"/>
      <c r="UAZ92" s="876"/>
      <c r="UBA92" s="876"/>
      <c r="UBB92" s="876"/>
      <c r="UBC92" s="876"/>
      <c r="UBD92" s="876"/>
      <c r="UBE92" s="876"/>
      <c r="UBF92" s="876"/>
      <c r="UBG92" s="876"/>
      <c r="UBH92" s="876"/>
      <c r="UBI92" s="876"/>
      <c r="UBJ92" s="876"/>
      <c r="UBK92" s="876"/>
      <c r="UBL92" s="876"/>
      <c r="UBM92" s="876"/>
      <c r="UBN92" s="876"/>
      <c r="UBO92" s="876"/>
      <c r="UBP92" s="876"/>
      <c r="UBQ92" s="876"/>
      <c r="UBR92" s="876"/>
      <c r="UBS92" s="876"/>
      <c r="UBT92" s="876"/>
      <c r="UBU92" s="876"/>
      <c r="UBV92" s="876"/>
      <c r="UBW92" s="876"/>
      <c r="UBX92" s="876"/>
      <c r="UBY92" s="876"/>
      <c r="UBZ92" s="876"/>
      <c r="UCA92" s="876"/>
      <c r="UCB92" s="876"/>
      <c r="UCC92" s="876"/>
      <c r="UCD92" s="876"/>
      <c r="UCE92" s="876"/>
      <c r="UCF92" s="876"/>
      <c r="UCG92" s="876"/>
      <c r="UCH92" s="876"/>
      <c r="UCI92" s="876"/>
      <c r="UCJ92" s="876"/>
      <c r="UCK92" s="876"/>
      <c r="UCL92" s="876"/>
      <c r="UCM92" s="876"/>
      <c r="UCN92" s="876"/>
      <c r="UCO92" s="876"/>
      <c r="UCP92" s="876"/>
      <c r="UCQ92" s="876"/>
      <c r="UCR92" s="876"/>
      <c r="UCS92" s="876"/>
      <c r="UCT92" s="876"/>
      <c r="UCU92" s="876"/>
      <c r="UCV92" s="876"/>
      <c r="UCW92" s="876"/>
      <c r="UCX92" s="876"/>
      <c r="UCY92" s="876"/>
      <c r="UCZ92" s="876"/>
      <c r="UDA92" s="876"/>
      <c r="UDB92" s="876"/>
      <c r="UDC92" s="876"/>
      <c r="UDD92" s="876"/>
      <c r="UDE92" s="876"/>
      <c r="UDF92" s="876"/>
      <c r="UDG92" s="876"/>
      <c r="UDH92" s="876"/>
      <c r="UDI92" s="876"/>
      <c r="UDJ92" s="876"/>
      <c r="UDK92" s="876"/>
      <c r="UDL92" s="876"/>
      <c r="UDM92" s="876"/>
      <c r="UDN92" s="876"/>
      <c r="UDO92" s="876"/>
      <c r="UDP92" s="876"/>
      <c r="UDQ92" s="876"/>
      <c r="UDR92" s="876"/>
      <c r="UDS92" s="876"/>
      <c r="UDT92" s="876"/>
      <c r="UDU92" s="876"/>
      <c r="UDV92" s="876"/>
      <c r="UDW92" s="876"/>
      <c r="UDX92" s="876"/>
      <c r="UDY92" s="876"/>
      <c r="UDZ92" s="876"/>
      <c r="UEA92" s="876"/>
      <c r="UEB92" s="876"/>
      <c r="UEC92" s="876"/>
      <c r="UED92" s="876"/>
      <c r="UEE92" s="876"/>
      <c r="UEF92" s="876"/>
      <c r="UEG92" s="876"/>
      <c r="UEH92" s="876"/>
      <c r="UEI92" s="876"/>
      <c r="UEJ92" s="876"/>
      <c r="UEK92" s="876"/>
      <c r="UEL92" s="876"/>
      <c r="UEM92" s="876"/>
      <c r="UEN92" s="876"/>
      <c r="UEO92" s="876"/>
      <c r="UEP92" s="876"/>
      <c r="UEQ92" s="876"/>
      <c r="UER92" s="876"/>
      <c r="UES92" s="876"/>
      <c r="UET92" s="876"/>
      <c r="UEU92" s="876"/>
      <c r="UEV92" s="876"/>
      <c r="UEW92" s="876"/>
      <c r="UEX92" s="876"/>
      <c r="UEY92" s="876"/>
      <c r="UEZ92" s="876"/>
      <c r="UFA92" s="876"/>
      <c r="UFB92" s="876"/>
      <c r="UFC92" s="876"/>
      <c r="UFD92" s="876"/>
      <c r="UFE92" s="876"/>
      <c r="UFF92" s="876"/>
      <c r="UFG92" s="876"/>
      <c r="UFH92" s="876"/>
      <c r="UFI92" s="876"/>
      <c r="UFJ92" s="876"/>
      <c r="UFK92" s="876"/>
      <c r="UFL92" s="876"/>
      <c r="UFM92" s="876"/>
      <c r="UFN92" s="876"/>
      <c r="UFO92" s="876"/>
      <c r="UFP92" s="876"/>
      <c r="UFQ92" s="876"/>
      <c r="UFR92" s="876"/>
      <c r="UFS92" s="876"/>
      <c r="UFT92" s="876"/>
      <c r="UFU92" s="876"/>
      <c r="UFV92" s="876"/>
      <c r="UFW92" s="876"/>
      <c r="UFX92" s="876"/>
      <c r="UFY92" s="876"/>
      <c r="UFZ92" s="876"/>
      <c r="UGA92" s="876"/>
      <c r="UGB92" s="876"/>
      <c r="UGC92" s="876"/>
      <c r="UGD92" s="876"/>
      <c r="UGE92" s="876"/>
      <c r="UGF92" s="876"/>
      <c r="UGG92" s="876"/>
      <c r="UGH92" s="876"/>
      <c r="UGI92" s="876"/>
      <c r="UGJ92" s="876"/>
      <c r="UGK92" s="876"/>
      <c r="UGL92" s="876"/>
      <c r="UGM92" s="876"/>
      <c r="UGN92" s="876"/>
      <c r="UGO92" s="876"/>
      <c r="UGP92" s="876"/>
      <c r="UGQ92" s="876"/>
      <c r="UGR92" s="876"/>
      <c r="UGS92" s="876"/>
      <c r="UGT92" s="876"/>
      <c r="UGU92" s="876"/>
      <c r="UGV92" s="876"/>
      <c r="UGW92" s="876"/>
      <c r="UGX92" s="876"/>
      <c r="UGY92" s="876"/>
      <c r="UGZ92" s="876"/>
      <c r="UHA92" s="876"/>
      <c r="UHB92" s="876"/>
      <c r="UHC92" s="876"/>
      <c r="UHD92" s="876"/>
      <c r="UHE92" s="876"/>
      <c r="UHF92" s="876"/>
      <c r="UHG92" s="876"/>
      <c r="UHH92" s="876"/>
      <c r="UHI92" s="876"/>
      <c r="UHJ92" s="876"/>
      <c r="UHK92" s="876"/>
      <c r="UHL92" s="876"/>
      <c r="UHM92" s="876"/>
      <c r="UHN92" s="876"/>
      <c r="UHO92" s="876"/>
      <c r="UHP92" s="876"/>
      <c r="UHQ92" s="876"/>
      <c r="UHR92" s="876"/>
      <c r="UHS92" s="876"/>
      <c r="UHT92" s="876"/>
      <c r="UHU92" s="876"/>
      <c r="UHV92" s="876"/>
      <c r="UHW92" s="876"/>
      <c r="UHX92" s="876"/>
      <c r="UHY92" s="876"/>
      <c r="UHZ92" s="876"/>
      <c r="UIA92" s="876"/>
      <c r="UIB92" s="876"/>
      <c r="UIC92" s="876"/>
      <c r="UID92" s="876"/>
      <c r="UIE92" s="876"/>
      <c r="UIF92" s="876"/>
      <c r="UIG92" s="876"/>
      <c r="UIH92" s="876"/>
      <c r="UII92" s="876"/>
      <c r="UIJ92" s="876"/>
      <c r="UIK92" s="876"/>
      <c r="UIL92" s="876"/>
      <c r="UIM92" s="876"/>
      <c r="UIN92" s="876"/>
      <c r="UIO92" s="876"/>
      <c r="UIP92" s="876"/>
      <c r="UIQ92" s="876"/>
      <c r="UIR92" s="876"/>
      <c r="UIS92" s="876"/>
      <c r="UIT92" s="876"/>
      <c r="UIU92" s="876"/>
      <c r="UIV92" s="876"/>
      <c r="UIW92" s="876"/>
      <c r="UIX92" s="876"/>
      <c r="UIY92" s="876"/>
      <c r="UIZ92" s="876"/>
      <c r="UJA92" s="876"/>
      <c r="UJB92" s="876"/>
      <c r="UJC92" s="876"/>
      <c r="UJD92" s="876"/>
      <c r="UJE92" s="876"/>
      <c r="UJF92" s="876"/>
      <c r="UJG92" s="876"/>
      <c r="UJH92" s="876"/>
      <c r="UJI92" s="876"/>
      <c r="UJJ92" s="876"/>
      <c r="UJK92" s="876"/>
      <c r="UJL92" s="876"/>
      <c r="UJM92" s="876"/>
      <c r="UJN92" s="876"/>
      <c r="UJO92" s="876"/>
      <c r="UJP92" s="876"/>
      <c r="UJQ92" s="876"/>
      <c r="UJR92" s="876"/>
      <c r="UJS92" s="876"/>
      <c r="UJT92" s="876"/>
      <c r="UJU92" s="876"/>
      <c r="UJV92" s="876"/>
      <c r="UJW92" s="876"/>
      <c r="UJX92" s="876"/>
      <c r="UJY92" s="876"/>
      <c r="UJZ92" s="876"/>
      <c r="UKA92" s="876"/>
      <c r="UKB92" s="876"/>
      <c r="UKC92" s="876"/>
      <c r="UKD92" s="876"/>
      <c r="UKE92" s="876"/>
      <c r="UKF92" s="876"/>
      <c r="UKG92" s="876"/>
      <c r="UKH92" s="876"/>
      <c r="UKI92" s="876"/>
      <c r="UKJ92" s="876"/>
      <c r="UKK92" s="876"/>
      <c r="UKL92" s="876"/>
      <c r="UKM92" s="876"/>
      <c r="UKN92" s="876"/>
      <c r="UKO92" s="876"/>
      <c r="UKP92" s="876"/>
      <c r="UKQ92" s="876"/>
      <c r="UKR92" s="876"/>
      <c r="UKS92" s="876"/>
      <c r="UKT92" s="876"/>
      <c r="UKU92" s="876"/>
      <c r="UKV92" s="876"/>
      <c r="UKW92" s="876"/>
      <c r="UKX92" s="876"/>
      <c r="UKY92" s="876"/>
      <c r="UKZ92" s="876"/>
      <c r="ULA92" s="876"/>
      <c r="ULB92" s="876"/>
      <c r="ULC92" s="876"/>
      <c r="ULD92" s="876"/>
      <c r="ULE92" s="876"/>
      <c r="ULF92" s="876"/>
      <c r="ULG92" s="876"/>
      <c r="ULH92" s="876"/>
      <c r="ULI92" s="876"/>
      <c r="ULJ92" s="876"/>
      <c r="ULK92" s="876"/>
      <c r="ULL92" s="876"/>
      <c r="ULM92" s="876"/>
      <c r="ULN92" s="876"/>
      <c r="ULO92" s="876"/>
      <c r="ULP92" s="876"/>
      <c r="ULQ92" s="876"/>
      <c r="ULR92" s="876"/>
      <c r="ULS92" s="876"/>
      <c r="ULT92" s="876"/>
      <c r="ULU92" s="876"/>
      <c r="ULV92" s="876"/>
      <c r="ULW92" s="876"/>
      <c r="ULX92" s="876"/>
      <c r="ULY92" s="876"/>
      <c r="ULZ92" s="876"/>
      <c r="UMA92" s="876"/>
      <c r="UMB92" s="876"/>
      <c r="UMC92" s="876"/>
      <c r="UMD92" s="876"/>
      <c r="UME92" s="876"/>
      <c r="UMF92" s="876"/>
      <c r="UMG92" s="876"/>
      <c r="UMH92" s="876"/>
      <c r="UMI92" s="876"/>
      <c r="UMJ92" s="876"/>
      <c r="UMK92" s="876"/>
      <c r="UML92" s="876"/>
      <c r="UMM92" s="876"/>
      <c r="UMN92" s="876"/>
      <c r="UMO92" s="876"/>
      <c r="UMP92" s="876"/>
      <c r="UMQ92" s="876"/>
      <c r="UMR92" s="876"/>
      <c r="UMS92" s="876"/>
      <c r="UMT92" s="876"/>
      <c r="UMU92" s="876"/>
      <c r="UMV92" s="876"/>
      <c r="UMW92" s="876"/>
      <c r="UMX92" s="876"/>
      <c r="UMY92" s="876"/>
      <c r="UMZ92" s="876"/>
      <c r="UNA92" s="876"/>
      <c r="UNB92" s="876"/>
      <c r="UNC92" s="876"/>
      <c r="UND92" s="876"/>
      <c r="UNE92" s="876"/>
      <c r="UNF92" s="876"/>
      <c r="UNG92" s="876"/>
      <c r="UNH92" s="876"/>
      <c r="UNI92" s="876"/>
      <c r="UNJ92" s="876"/>
      <c r="UNK92" s="876"/>
      <c r="UNL92" s="876"/>
      <c r="UNM92" s="876"/>
      <c r="UNN92" s="876"/>
      <c r="UNO92" s="876"/>
      <c r="UNP92" s="876"/>
      <c r="UNQ92" s="876"/>
      <c r="UNR92" s="876"/>
      <c r="UNS92" s="876"/>
      <c r="UNT92" s="876"/>
      <c r="UNU92" s="876"/>
      <c r="UNV92" s="876"/>
      <c r="UNW92" s="876"/>
      <c r="UNX92" s="876"/>
      <c r="UNY92" s="876"/>
      <c r="UNZ92" s="876"/>
      <c r="UOA92" s="876"/>
      <c r="UOB92" s="876"/>
      <c r="UOC92" s="876"/>
      <c r="UOD92" s="876"/>
      <c r="UOE92" s="876"/>
      <c r="UOF92" s="876"/>
      <c r="UOG92" s="876"/>
      <c r="UOH92" s="876"/>
      <c r="UOI92" s="876"/>
      <c r="UOJ92" s="876"/>
      <c r="UOK92" s="876"/>
      <c r="UOL92" s="876"/>
      <c r="UOM92" s="876"/>
      <c r="UON92" s="876"/>
      <c r="UOO92" s="876"/>
      <c r="UOP92" s="876"/>
      <c r="UOQ92" s="876"/>
      <c r="UOR92" s="876"/>
      <c r="UOS92" s="876"/>
      <c r="UOT92" s="876"/>
      <c r="UOU92" s="876"/>
      <c r="UOV92" s="876"/>
      <c r="UOW92" s="876"/>
      <c r="UOX92" s="876"/>
      <c r="UOY92" s="876"/>
      <c r="UOZ92" s="876"/>
      <c r="UPA92" s="876"/>
      <c r="UPB92" s="876"/>
      <c r="UPC92" s="876"/>
      <c r="UPD92" s="876"/>
      <c r="UPE92" s="876"/>
      <c r="UPF92" s="876"/>
      <c r="UPG92" s="876"/>
      <c r="UPH92" s="876"/>
      <c r="UPI92" s="876"/>
      <c r="UPJ92" s="876"/>
      <c r="UPK92" s="876"/>
      <c r="UPL92" s="876"/>
      <c r="UPM92" s="876"/>
      <c r="UPN92" s="876"/>
      <c r="UPO92" s="876"/>
      <c r="UPP92" s="876"/>
      <c r="UPQ92" s="876"/>
      <c r="UPR92" s="876"/>
      <c r="UPS92" s="876"/>
      <c r="UPT92" s="876"/>
      <c r="UPU92" s="876"/>
      <c r="UPV92" s="876"/>
      <c r="UPW92" s="876"/>
      <c r="UPX92" s="876"/>
      <c r="UPY92" s="876"/>
      <c r="UPZ92" s="876"/>
      <c r="UQA92" s="876"/>
      <c r="UQB92" s="876"/>
      <c r="UQC92" s="876"/>
      <c r="UQD92" s="876"/>
      <c r="UQE92" s="876"/>
      <c r="UQF92" s="876"/>
      <c r="UQG92" s="876"/>
      <c r="UQH92" s="876"/>
      <c r="UQI92" s="876"/>
      <c r="UQJ92" s="876"/>
      <c r="UQK92" s="876"/>
      <c r="UQL92" s="876"/>
      <c r="UQM92" s="876"/>
      <c r="UQN92" s="876"/>
      <c r="UQO92" s="876"/>
      <c r="UQP92" s="876"/>
      <c r="UQQ92" s="876"/>
      <c r="UQR92" s="876"/>
      <c r="UQS92" s="876"/>
      <c r="UQT92" s="876"/>
      <c r="UQU92" s="876"/>
      <c r="UQV92" s="876"/>
      <c r="UQW92" s="876"/>
      <c r="UQX92" s="876"/>
      <c r="UQY92" s="876"/>
      <c r="UQZ92" s="876"/>
      <c r="URA92" s="876"/>
      <c r="URB92" s="876"/>
      <c r="URC92" s="876"/>
      <c r="URD92" s="876"/>
      <c r="URE92" s="876"/>
      <c r="URF92" s="876"/>
      <c r="URG92" s="876"/>
      <c r="URH92" s="876"/>
      <c r="URI92" s="876"/>
      <c r="URJ92" s="876"/>
      <c r="URK92" s="876"/>
      <c r="URL92" s="876"/>
      <c r="URM92" s="876"/>
      <c r="URN92" s="876"/>
      <c r="URO92" s="876"/>
      <c r="URP92" s="876"/>
      <c r="URQ92" s="876"/>
      <c r="URR92" s="876"/>
      <c r="URS92" s="876"/>
      <c r="URT92" s="876"/>
      <c r="URU92" s="876"/>
      <c r="URV92" s="876"/>
      <c r="URW92" s="876"/>
      <c r="URX92" s="876"/>
      <c r="URY92" s="876"/>
      <c r="URZ92" s="876"/>
      <c r="USA92" s="876"/>
      <c r="USB92" s="876"/>
      <c r="USC92" s="876"/>
      <c r="USD92" s="876"/>
      <c r="USE92" s="876"/>
      <c r="USF92" s="876"/>
      <c r="USG92" s="876"/>
      <c r="USH92" s="876"/>
      <c r="USI92" s="876"/>
      <c r="USJ92" s="876"/>
      <c r="USK92" s="876"/>
      <c r="USL92" s="876"/>
      <c r="USM92" s="876"/>
      <c r="USN92" s="876"/>
      <c r="USO92" s="876"/>
      <c r="USP92" s="876"/>
      <c r="USQ92" s="876"/>
      <c r="USR92" s="876"/>
      <c r="USS92" s="876"/>
      <c r="UST92" s="876"/>
      <c r="USU92" s="876"/>
      <c r="USV92" s="876"/>
      <c r="USW92" s="876"/>
      <c r="USX92" s="876"/>
      <c r="USY92" s="876"/>
      <c r="USZ92" s="876"/>
      <c r="UTA92" s="876"/>
      <c r="UTB92" s="876"/>
      <c r="UTC92" s="876"/>
      <c r="UTD92" s="876"/>
      <c r="UTE92" s="876"/>
      <c r="UTF92" s="876"/>
      <c r="UTG92" s="876"/>
      <c r="UTH92" s="876"/>
      <c r="UTI92" s="876"/>
      <c r="UTJ92" s="876"/>
      <c r="UTK92" s="876"/>
      <c r="UTL92" s="876"/>
      <c r="UTM92" s="876"/>
      <c r="UTN92" s="876"/>
      <c r="UTO92" s="876"/>
      <c r="UTP92" s="876"/>
      <c r="UTQ92" s="876"/>
      <c r="UTR92" s="876"/>
      <c r="UTS92" s="876"/>
      <c r="UTT92" s="876"/>
      <c r="UTU92" s="876"/>
      <c r="UTV92" s="876"/>
      <c r="UTW92" s="876"/>
      <c r="UTX92" s="876"/>
      <c r="UTY92" s="876"/>
      <c r="UTZ92" s="876"/>
      <c r="UUA92" s="876"/>
      <c r="UUB92" s="876"/>
      <c r="UUC92" s="876"/>
      <c r="UUD92" s="876"/>
      <c r="UUE92" s="876"/>
      <c r="UUF92" s="876"/>
      <c r="UUG92" s="876"/>
      <c r="UUH92" s="876"/>
      <c r="UUI92" s="876"/>
      <c r="UUJ92" s="876"/>
      <c r="UUK92" s="876"/>
      <c r="UUL92" s="876"/>
      <c r="UUM92" s="876"/>
      <c r="UUN92" s="876"/>
      <c r="UUO92" s="876"/>
      <c r="UUP92" s="876"/>
      <c r="UUQ92" s="876"/>
      <c r="UUR92" s="876"/>
      <c r="UUS92" s="876"/>
      <c r="UUT92" s="876"/>
      <c r="UUU92" s="876"/>
      <c r="UUV92" s="876"/>
      <c r="UUW92" s="876"/>
      <c r="UUX92" s="876"/>
      <c r="UUY92" s="876"/>
      <c r="UUZ92" s="876"/>
      <c r="UVA92" s="876"/>
      <c r="UVB92" s="876"/>
      <c r="UVC92" s="876"/>
      <c r="UVD92" s="876"/>
      <c r="UVE92" s="876"/>
      <c r="UVF92" s="876"/>
      <c r="UVG92" s="876"/>
      <c r="UVH92" s="876"/>
      <c r="UVI92" s="876"/>
      <c r="UVJ92" s="876"/>
      <c r="UVK92" s="876"/>
      <c r="UVL92" s="876"/>
      <c r="UVM92" s="876"/>
      <c r="UVN92" s="876"/>
      <c r="UVO92" s="876"/>
      <c r="UVP92" s="876"/>
      <c r="UVQ92" s="876"/>
      <c r="UVR92" s="876"/>
      <c r="UVS92" s="876"/>
      <c r="UVT92" s="876"/>
      <c r="UVU92" s="876"/>
      <c r="UVV92" s="876"/>
      <c r="UVW92" s="876"/>
      <c r="UVX92" s="876"/>
      <c r="UVY92" s="876"/>
      <c r="UVZ92" s="876"/>
      <c r="UWA92" s="876"/>
      <c r="UWB92" s="876"/>
      <c r="UWC92" s="876"/>
      <c r="UWD92" s="876"/>
      <c r="UWE92" s="876"/>
      <c r="UWF92" s="876"/>
      <c r="UWG92" s="876"/>
      <c r="UWH92" s="876"/>
      <c r="UWI92" s="876"/>
      <c r="UWJ92" s="876"/>
      <c r="UWK92" s="876"/>
      <c r="UWL92" s="876"/>
      <c r="UWM92" s="876"/>
      <c r="UWN92" s="876"/>
      <c r="UWO92" s="876"/>
      <c r="UWP92" s="876"/>
      <c r="UWQ92" s="876"/>
      <c r="UWR92" s="876"/>
      <c r="UWS92" s="876"/>
      <c r="UWT92" s="876"/>
      <c r="UWU92" s="876"/>
      <c r="UWV92" s="876"/>
      <c r="UWW92" s="876"/>
      <c r="UWX92" s="876"/>
      <c r="UWY92" s="876"/>
      <c r="UWZ92" s="876"/>
      <c r="UXA92" s="876"/>
      <c r="UXB92" s="876"/>
      <c r="UXC92" s="876"/>
      <c r="UXD92" s="876"/>
      <c r="UXE92" s="876"/>
      <c r="UXF92" s="876"/>
      <c r="UXG92" s="876"/>
      <c r="UXH92" s="876"/>
      <c r="UXI92" s="876"/>
      <c r="UXJ92" s="876"/>
      <c r="UXK92" s="876"/>
      <c r="UXL92" s="876"/>
      <c r="UXM92" s="876"/>
      <c r="UXN92" s="876"/>
      <c r="UXO92" s="876"/>
      <c r="UXP92" s="876"/>
      <c r="UXQ92" s="876"/>
      <c r="UXR92" s="876"/>
      <c r="UXS92" s="876"/>
      <c r="UXT92" s="876"/>
      <c r="UXU92" s="876"/>
      <c r="UXV92" s="876"/>
      <c r="UXW92" s="876"/>
      <c r="UXX92" s="876"/>
      <c r="UXY92" s="876"/>
      <c r="UXZ92" s="876"/>
      <c r="UYA92" s="876"/>
      <c r="UYB92" s="876"/>
      <c r="UYC92" s="876"/>
      <c r="UYD92" s="876"/>
      <c r="UYE92" s="876"/>
      <c r="UYF92" s="876"/>
      <c r="UYG92" s="876"/>
      <c r="UYH92" s="876"/>
      <c r="UYI92" s="876"/>
      <c r="UYJ92" s="876"/>
      <c r="UYK92" s="876"/>
      <c r="UYL92" s="876"/>
      <c r="UYM92" s="876"/>
      <c r="UYN92" s="876"/>
      <c r="UYO92" s="876"/>
      <c r="UYP92" s="876"/>
      <c r="UYQ92" s="876"/>
      <c r="UYR92" s="876"/>
      <c r="UYS92" s="876"/>
      <c r="UYT92" s="876"/>
      <c r="UYU92" s="876"/>
      <c r="UYV92" s="876"/>
      <c r="UYW92" s="876"/>
      <c r="UYX92" s="876"/>
      <c r="UYY92" s="876"/>
      <c r="UYZ92" s="876"/>
      <c r="UZA92" s="876"/>
      <c r="UZB92" s="876"/>
      <c r="UZC92" s="876"/>
      <c r="UZD92" s="876"/>
      <c r="UZE92" s="876"/>
      <c r="UZF92" s="876"/>
      <c r="UZG92" s="876"/>
      <c r="UZH92" s="876"/>
      <c r="UZI92" s="876"/>
      <c r="UZJ92" s="876"/>
      <c r="UZK92" s="876"/>
      <c r="UZL92" s="876"/>
      <c r="UZM92" s="876"/>
      <c r="UZN92" s="876"/>
      <c r="UZO92" s="876"/>
      <c r="UZP92" s="876"/>
      <c r="UZQ92" s="876"/>
      <c r="UZR92" s="876"/>
      <c r="UZS92" s="876"/>
      <c r="UZT92" s="876"/>
      <c r="UZU92" s="876"/>
      <c r="UZV92" s="876"/>
      <c r="UZW92" s="876"/>
      <c r="UZX92" s="876"/>
      <c r="UZY92" s="876"/>
      <c r="UZZ92" s="876"/>
      <c r="VAA92" s="876"/>
      <c r="VAB92" s="876"/>
      <c r="VAC92" s="876"/>
      <c r="VAD92" s="876"/>
      <c r="VAE92" s="876"/>
      <c r="VAF92" s="876"/>
      <c r="VAG92" s="876"/>
      <c r="VAH92" s="876"/>
      <c r="VAI92" s="876"/>
      <c r="VAJ92" s="876"/>
      <c r="VAK92" s="876"/>
      <c r="VAL92" s="876"/>
      <c r="VAM92" s="876"/>
      <c r="VAN92" s="876"/>
      <c r="VAO92" s="876"/>
      <c r="VAP92" s="876"/>
      <c r="VAQ92" s="876"/>
      <c r="VAR92" s="876"/>
      <c r="VAS92" s="876"/>
      <c r="VAT92" s="876"/>
      <c r="VAU92" s="876"/>
      <c r="VAV92" s="876"/>
      <c r="VAW92" s="876"/>
      <c r="VAX92" s="876"/>
      <c r="VAY92" s="876"/>
      <c r="VAZ92" s="876"/>
      <c r="VBA92" s="876"/>
      <c r="VBB92" s="876"/>
      <c r="VBC92" s="876"/>
      <c r="VBD92" s="876"/>
      <c r="VBE92" s="876"/>
      <c r="VBF92" s="876"/>
      <c r="VBG92" s="876"/>
      <c r="VBH92" s="876"/>
      <c r="VBI92" s="876"/>
      <c r="VBJ92" s="876"/>
      <c r="VBK92" s="876"/>
      <c r="VBL92" s="876"/>
      <c r="VBM92" s="876"/>
      <c r="VBN92" s="876"/>
      <c r="VBO92" s="876"/>
      <c r="VBP92" s="876"/>
      <c r="VBQ92" s="876"/>
      <c r="VBR92" s="876"/>
      <c r="VBS92" s="876"/>
      <c r="VBT92" s="876"/>
      <c r="VBU92" s="876"/>
      <c r="VBV92" s="876"/>
      <c r="VBW92" s="876"/>
      <c r="VBX92" s="876"/>
      <c r="VBY92" s="876"/>
      <c r="VBZ92" s="876"/>
      <c r="VCA92" s="876"/>
      <c r="VCB92" s="876"/>
      <c r="VCC92" s="876"/>
      <c r="VCD92" s="876"/>
      <c r="VCE92" s="876"/>
      <c r="VCF92" s="876"/>
      <c r="VCG92" s="876"/>
      <c r="VCH92" s="876"/>
      <c r="VCI92" s="876"/>
      <c r="VCJ92" s="876"/>
      <c r="VCK92" s="876"/>
      <c r="VCL92" s="876"/>
      <c r="VCM92" s="876"/>
      <c r="VCN92" s="876"/>
      <c r="VCO92" s="876"/>
      <c r="VCP92" s="876"/>
      <c r="VCQ92" s="876"/>
      <c r="VCR92" s="876"/>
      <c r="VCS92" s="876"/>
      <c r="VCT92" s="876"/>
      <c r="VCU92" s="876"/>
      <c r="VCV92" s="876"/>
      <c r="VCW92" s="876"/>
      <c r="VCX92" s="876"/>
      <c r="VCY92" s="876"/>
      <c r="VCZ92" s="876"/>
      <c r="VDA92" s="876"/>
      <c r="VDB92" s="876"/>
      <c r="VDC92" s="876"/>
      <c r="VDD92" s="876"/>
      <c r="VDE92" s="876"/>
      <c r="VDF92" s="876"/>
      <c r="VDG92" s="876"/>
      <c r="VDH92" s="876"/>
      <c r="VDI92" s="876"/>
      <c r="VDJ92" s="876"/>
      <c r="VDK92" s="876"/>
      <c r="VDL92" s="876"/>
      <c r="VDM92" s="876"/>
      <c r="VDN92" s="876"/>
      <c r="VDO92" s="876"/>
      <c r="VDP92" s="876"/>
      <c r="VDQ92" s="876"/>
      <c r="VDR92" s="876"/>
      <c r="VDS92" s="876"/>
      <c r="VDT92" s="876"/>
      <c r="VDU92" s="876"/>
      <c r="VDV92" s="876"/>
      <c r="VDW92" s="876"/>
      <c r="VDX92" s="876"/>
      <c r="VDY92" s="876"/>
      <c r="VDZ92" s="876"/>
      <c r="VEA92" s="876"/>
      <c r="VEB92" s="876"/>
      <c r="VEC92" s="876"/>
      <c r="VED92" s="876"/>
      <c r="VEE92" s="876"/>
      <c r="VEF92" s="876"/>
      <c r="VEG92" s="876"/>
      <c r="VEH92" s="876"/>
      <c r="VEI92" s="876"/>
      <c r="VEJ92" s="876"/>
      <c r="VEK92" s="876"/>
      <c r="VEL92" s="876"/>
      <c r="VEM92" s="876"/>
      <c r="VEN92" s="876"/>
      <c r="VEO92" s="876"/>
      <c r="VEP92" s="876"/>
      <c r="VEQ92" s="876"/>
      <c r="VER92" s="876"/>
      <c r="VES92" s="876"/>
      <c r="VET92" s="876"/>
      <c r="VEU92" s="876"/>
      <c r="VEV92" s="876"/>
      <c r="VEW92" s="876"/>
      <c r="VEX92" s="876"/>
      <c r="VEY92" s="876"/>
      <c r="VEZ92" s="876"/>
      <c r="VFA92" s="876"/>
      <c r="VFB92" s="876"/>
      <c r="VFC92" s="876"/>
      <c r="VFD92" s="876"/>
      <c r="VFE92" s="876"/>
      <c r="VFF92" s="876"/>
      <c r="VFG92" s="876"/>
      <c r="VFH92" s="876"/>
      <c r="VFI92" s="876"/>
      <c r="VFJ92" s="876"/>
      <c r="VFK92" s="876"/>
      <c r="VFL92" s="876"/>
      <c r="VFM92" s="876"/>
      <c r="VFN92" s="876"/>
      <c r="VFO92" s="876"/>
      <c r="VFP92" s="876"/>
      <c r="VFQ92" s="876"/>
      <c r="VFR92" s="876"/>
      <c r="VFS92" s="876"/>
      <c r="VFT92" s="876"/>
      <c r="VFU92" s="876"/>
      <c r="VFV92" s="876"/>
      <c r="VFW92" s="876"/>
      <c r="VFX92" s="876"/>
      <c r="VFY92" s="876"/>
      <c r="VFZ92" s="876"/>
      <c r="VGA92" s="876"/>
      <c r="VGB92" s="876"/>
      <c r="VGC92" s="876"/>
      <c r="VGD92" s="876"/>
      <c r="VGE92" s="876"/>
      <c r="VGF92" s="876"/>
      <c r="VGG92" s="876"/>
      <c r="VGH92" s="876"/>
      <c r="VGI92" s="876"/>
      <c r="VGJ92" s="876"/>
      <c r="VGK92" s="876"/>
      <c r="VGL92" s="876"/>
      <c r="VGM92" s="876"/>
      <c r="VGN92" s="876"/>
      <c r="VGO92" s="876"/>
      <c r="VGP92" s="876"/>
      <c r="VGQ92" s="876"/>
      <c r="VGR92" s="876"/>
      <c r="VGS92" s="876"/>
      <c r="VGT92" s="876"/>
      <c r="VGU92" s="876"/>
      <c r="VGV92" s="876"/>
      <c r="VGW92" s="876"/>
      <c r="VGX92" s="876"/>
      <c r="VGY92" s="876"/>
      <c r="VGZ92" s="876"/>
      <c r="VHA92" s="876"/>
      <c r="VHB92" s="876"/>
      <c r="VHC92" s="876"/>
      <c r="VHD92" s="876"/>
      <c r="VHE92" s="876"/>
      <c r="VHF92" s="876"/>
      <c r="VHG92" s="876"/>
      <c r="VHH92" s="876"/>
      <c r="VHI92" s="876"/>
      <c r="VHJ92" s="876"/>
      <c r="VHK92" s="876"/>
      <c r="VHL92" s="876"/>
      <c r="VHM92" s="876"/>
      <c r="VHN92" s="876"/>
      <c r="VHO92" s="876"/>
      <c r="VHP92" s="876"/>
      <c r="VHQ92" s="876"/>
      <c r="VHR92" s="876"/>
      <c r="VHS92" s="876"/>
      <c r="VHT92" s="876"/>
      <c r="VHU92" s="876"/>
      <c r="VHV92" s="876"/>
      <c r="VHW92" s="876"/>
      <c r="VHX92" s="876"/>
      <c r="VHY92" s="876"/>
      <c r="VHZ92" s="876"/>
      <c r="VIA92" s="876"/>
      <c r="VIB92" s="876"/>
      <c r="VIC92" s="876"/>
      <c r="VID92" s="876"/>
      <c r="VIE92" s="876"/>
      <c r="VIF92" s="876"/>
      <c r="VIG92" s="876"/>
      <c r="VIH92" s="876"/>
      <c r="VII92" s="876"/>
      <c r="VIJ92" s="876"/>
      <c r="VIK92" s="876"/>
      <c r="VIL92" s="876"/>
      <c r="VIM92" s="876"/>
      <c r="VIN92" s="876"/>
      <c r="VIO92" s="876"/>
      <c r="VIP92" s="876"/>
      <c r="VIQ92" s="876"/>
      <c r="VIR92" s="876"/>
      <c r="VIS92" s="876"/>
      <c r="VIT92" s="876"/>
      <c r="VIU92" s="876"/>
      <c r="VIV92" s="876"/>
      <c r="VIW92" s="876"/>
      <c r="VIX92" s="876"/>
      <c r="VIY92" s="876"/>
      <c r="VIZ92" s="876"/>
      <c r="VJA92" s="876"/>
      <c r="VJB92" s="876"/>
      <c r="VJC92" s="876"/>
      <c r="VJD92" s="876"/>
      <c r="VJE92" s="876"/>
      <c r="VJF92" s="876"/>
      <c r="VJG92" s="876"/>
      <c r="VJH92" s="876"/>
      <c r="VJI92" s="876"/>
      <c r="VJJ92" s="876"/>
      <c r="VJK92" s="876"/>
      <c r="VJL92" s="876"/>
      <c r="VJM92" s="876"/>
      <c r="VJN92" s="876"/>
      <c r="VJO92" s="876"/>
      <c r="VJP92" s="876"/>
      <c r="VJQ92" s="876"/>
      <c r="VJR92" s="876"/>
      <c r="VJS92" s="876"/>
      <c r="VJT92" s="876"/>
      <c r="VJU92" s="876"/>
      <c r="VJV92" s="876"/>
      <c r="VJW92" s="876"/>
      <c r="VJX92" s="876"/>
      <c r="VJY92" s="876"/>
      <c r="VJZ92" s="876"/>
      <c r="VKA92" s="876"/>
      <c r="VKB92" s="876"/>
      <c r="VKC92" s="876"/>
      <c r="VKD92" s="876"/>
      <c r="VKE92" s="876"/>
      <c r="VKF92" s="876"/>
      <c r="VKG92" s="876"/>
      <c r="VKH92" s="876"/>
      <c r="VKI92" s="876"/>
      <c r="VKJ92" s="876"/>
      <c r="VKK92" s="876"/>
      <c r="VKL92" s="876"/>
      <c r="VKM92" s="876"/>
      <c r="VKN92" s="876"/>
      <c r="VKO92" s="876"/>
      <c r="VKP92" s="876"/>
      <c r="VKQ92" s="876"/>
      <c r="VKR92" s="876"/>
      <c r="VKS92" s="876"/>
      <c r="VKT92" s="876"/>
      <c r="VKU92" s="876"/>
      <c r="VKV92" s="876"/>
      <c r="VKW92" s="876"/>
      <c r="VKX92" s="876"/>
      <c r="VKY92" s="876"/>
      <c r="VKZ92" s="876"/>
      <c r="VLA92" s="876"/>
      <c r="VLB92" s="876"/>
      <c r="VLC92" s="876"/>
      <c r="VLD92" s="876"/>
      <c r="VLE92" s="876"/>
      <c r="VLF92" s="876"/>
      <c r="VLG92" s="876"/>
      <c r="VLH92" s="876"/>
      <c r="VLI92" s="876"/>
      <c r="VLJ92" s="876"/>
      <c r="VLK92" s="876"/>
      <c r="VLL92" s="876"/>
      <c r="VLM92" s="876"/>
      <c r="VLN92" s="876"/>
      <c r="VLO92" s="876"/>
      <c r="VLP92" s="876"/>
      <c r="VLQ92" s="876"/>
      <c r="VLR92" s="876"/>
      <c r="VLS92" s="876"/>
      <c r="VLT92" s="876"/>
      <c r="VLU92" s="876"/>
      <c r="VLV92" s="876"/>
      <c r="VLW92" s="876"/>
      <c r="VLX92" s="876"/>
      <c r="VLY92" s="876"/>
      <c r="VLZ92" s="876"/>
      <c r="VMA92" s="876"/>
      <c r="VMB92" s="876"/>
      <c r="VMC92" s="876"/>
      <c r="VMD92" s="876"/>
      <c r="VME92" s="876"/>
      <c r="VMF92" s="876"/>
      <c r="VMG92" s="876"/>
      <c r="VMH92" s="876"/>
      <c r="VMI92" s="876"/>
      <c r="VMJ92" s="876"/>
      <c r="VMK92" s="876"/>
      <c r="VML92" s="876"/>
      <c r="VMM92" s="876"/>
      <c r="VMN92" s="876"/>
      <c r="VMO92" s="876"/>
      <c r="VMP92" s="876"/>
      <c r="VMQ92" s="876"/>
      <c r="VMR92" s="876"/>
      <c r="VMS92" s="876"/>
      <c r="VMT92" s="876"/>
      <c r="VMU92" s="876"/>
      <c r="VMV92" s="876"/>
      <c r="VMW92" s="876"/>
      <c r="VMX92" s="876"/>
      <c r="VMY92" s="876"/>
      <c r="VMZ92" s="876"/>
      <c r="VNA92" s="876"/>
      <c r="VNB92" s="876"/>
      <c r="VNC92" s="876"/>
      <c r="VND92" s="876"/>
      <c r="VNE92" s="876"/>
      <c r="VNF92" s="876"/>
      <c r="VNG92" s="876"/>
      <c r="VNH92" s="876"/>
      <c r="VNI92" s="876"/>
      <c r="VNJ92" s="876"/>
      <c r="VNK92" s="876"/>
      <c r="VNL92" s="876"/>
      <c r="VNM92" s="876"/>
      <c r="VNN92" s="876"/>
      <c r="VNO92" s="876"/>
      <c r="VNP92" s="876"/>
      <c r="VNQ92" s="876"/>
      <c r="VNR92" s="876"/>
      <c r="VNS92" s="876"/>
      <c r="VNT92" s="876"/>
      <c r="VNU92" s="876"/>
      <c r="VNV92" s="876"/>
      <c r="VNW92" s="876"/>
      <c r="VNX92" s="876"/>
      <c r="VNY92" s="876"/>
      <c r="VNZ92" s="876"/>
      <c r="VOA92" s="876"/>
      <c r="VOB92" s="876"/>
      <c r="VOC92" s="876"/>
      <c r="VOD92" s="876"/>
      <c r="VOE92" s="876"/>
      <c r="VOF92" s="876"/>
      <c r="VOG92" s="876"/>
      <c r="VOH92" s="876"/>
      <c r="VOI92" s="876"/>
      <c r="VOJ92" s="876"/>
      <c r="VOK92" s="876"/>
      <c r="VOL92" s="876"/>
      <c r="VOM92" s="876"/>
      <c r="VON92" s="876"/>
      <c r="VOO92" s="876"/>
      <c r="VOP92" s="876"/>
      <c r="VOQ92" s="876"/>
      <c r="VOR92" s="876"/>
      <c r="VOS92" s="876"/>
      <c r="VOT92" s="876"/>
      <c r="VOU92" s="876"/>
      <c r="VOV92" s="876"/>
      <c r="VOW92" s="876"/>
      <c r="VOX92" s="876"/>
      <c r="VOY92" s="876"/>
      <c r="VOZ92" s="876"/>
      <c r="VPA92" s="876"/>
      <c r="VPB92" s="876"/>
      <c r="VPC92" s="876"/>
      <c r="VPD92" s="876"/>
      <c r="VPE92" s="876"/>
      <c r="VPF92" s="876"/>
      <c r="VPG92" s="876"/>
      <c r="VPH92" s="876"/>
      <c r="VPI92" s="876"/>
      <c r="VPJ92" s="876"/>
      <c r="VPK92" s="876"/>
      <c r="VPL92" s="876"/>
      <c r="VPM92" s="876"/>
      <c r="VPN92" s="876"/>
      <c r="VPO92" s="876"/>
      <c r="VPP92" s="876"/>
      <c r="VPQ92" s="876"/>
      <c r="VPR92" s="876"/>
      <c r="VPS92" s="876"/>
      <c r="VPT92" s="876"/>
      <c r="VPU92" s="876"/>
      <c r="VPV92" s="876"/>
      <c r="VPW92" s="876"/>
      <c r="VPX92" s="876"/>
      <c r="VPY92" s="876"/>
      <c r="VPZ92" s="876"/>
      <c r="VQA92" s="876"/>
      <c r="VQB92" s="876"/>
      <c r="VQC92" s="876"/>
      <c r="VQD92" s="876"/>
      <c r="VQE92" s="876"/>
      <c r="VQF92" s="876"/>
      <c r="VQG92" s="876"/>
      <c r="VQH92" s="876"/>
      <c r="VQI92" s="876"/>
      <c r="VQJ92" s="876"/>
      <c r="VQK92" s="876"/>
      <c r="VQL92" s="876"/>
      <c r="VQM92" s="876"/>
      <c r="VQN92" s="876"/>
      <c r="VQO92" s="876"/>
      <c r="VQP92" s="876"/>
      <c r="VQQ92" s="876"/>
      <c r="VQR92" s="876"/>
      <c r="VQS92" s="876"/>
      <c r="VQT92" s="876"/>
      <c r="VQU92" s="876"/>
      <c r="VQV92" s="876"/>
      <c r="VQW92" s="876"/>
      <c r="VQX92" s="876"/>
      <c r="VQY92" s="876"/>
      <c r="VQZ92" s="876"/>
      <c r="VRA92" s="876"/>
      <c r="VRB92" s="876"/>
      <c r="VRC92" s="876"/>
      <c r="VRD92" s="876"/>
      <c r="VRE92" s="876"/>
      <c r="VRF92" s="876"/>
      <c r="VRG92" s="876"/>
      <c r="VRH92" s="876"/>
      <c r="VRI92" s="876"/>
      <c r="VRJ92" s="876"/>
      <c r="VRK92" s="876"/>
      <c r="VRL92" s="876"/>
      <c r="VRM92" s="876"/>
      <c r="VRN92" s="876"/>
      <c r="VRO92" s="876"/>
      <c r="VRP92" s="876"/>
      <c r="VRQ92" s="876"/>
      <c r="VRR92" s="876"/>
      <c r="VRS92" s="876"/>
      <c r="VRT92" s="876"/>
      <c r="VRU92" s="876"/>
      <c r="VRV92" s="876"/>
      <c r="VRW92" s="876"/>
      <c r="VRX92" s="876"/>
      <c r="VRY92" s="876"/>
      <c r="VRZ92" s="876"/>
      <c r="VSA92" s="876"/>
      <c r="VSB92" s="876"/>
      <c r="VSC92" s="876"/>
      <c r="VSD92" s="876"/>
      <c r="VSE92" s="876"/>
      <c r="VSF92" s="876"/>
      <c r="VSG92" s="876"/>
      <c r="VSH92" s="876"/>
      <c r="VSI92" s="876"/>
      <c r="VSJ92" s="876"/>
      <c r="VSK92" s="876"/>
      <c r="VSL92" s="876"/>
      <c r="VSM92" s="876"/>
      <c r="VSN92" s="876"/>
      <c r="VSO92" s="876"/>
      <c r="VSP92" s="876"/>
      <c r="VSQ92" s="876"/>
      <c r="VSR92" s="876"/>
      <c r="VSS92" s="876"/>
      <c r="VST92" s="876"/>
      <c r="VSU92" s="876"/>
      <c r="VSV92" s="876"/>
      <c r="VSW92" s="876"/>
      <c r="VSX92" s="876"/>
      <c r="VSY92" s="876"/>
      <c r="VSZ92" s="876"/>
      <c r="VTA92" s="876"/>
      <c r="VTB92" s="876"/>
      <c r="VTC92" s="876"/>
      <c r="VTD92" s="876"/>
      <c r="VTE92" s="876"/>
      <c r="VTF92" s="876"/>
      <c r="VTG92" s="876"/>
      <c r="VTH92" s="876"/>
      <c r="VTI92" s="876"/>
      <c r="VTJ92" s="876"/>
      <c r="VTK92" s="876"/>
      <c r="VTL92" s="876"/>
      <c r="VTM92" s="876"/>
      <c r="VTN92" s="876"/>
      <c r="VTO92" s="876"/>
      <c r="VTP92" s="876"/>
      <c r="VTQ92" s="876"/>
      <c r="VTR92" s="876"/>
      <c r="VTS92" s="876"/>
      <c r="VTT92" s="876"/>
      <c r="VTU92" s="876"/>
      <c r="VTV92" s="876"/>
      <c r="VTW92" s="876"/>
      <c r="VTX92" s="876"/>
      <c r="VTY92" s="876"/>
      <c r="VTZ92" s="876"/>
      <c r="VUA92" s="876"/>
      <c r="VUB92" s="876"/>
      <c r="VUC92" s="876"/>
      <c r="VUD92" s="876"/>
      <c r="VUE92" s="876"/>
      <c r="VUF92" s="876"/>
      <c r="VUG92" s="876"/>
      <c r="VUH92" s="876"/>
      <c r="VUI92" s="876"/>
      <c r="VUJ92" s="876"/>
      <c r="VUK92" s="876"/>
      <c r="VUL92" s="876"/>
      <c r="VUM92" s="876"/>
      <c r="VUN92" s="876"/>
      <c r="VUO92" s="876"/>
      <c r="VUP92" s="876"/>
      <c r="VUQ92" s="876"/>
      <c r="VUR92" s="876"/>
      <c r="VUS92" s="876"/>
      <c r="VUT92" s="876"/>
      <c r="VUU92" s="876"/>
      <c r="VUV92" s="876"/>
      <c r="VUW92" s="876"/>
      <c r="VUX92" s="876"/>
      <c r="VUY92" s="876"/>
      <c r="VUZ92" s="876"/>
      <c r="VVA92" s="876"/>
      <c r="VVB92" s="876"/>
      <c r="VVC92" s="876"/>
      <c r="VVD92" s="876"/>
      <c r="VVE92" s="876"/>
      <c r="VVF92" s="876"/>
      <c r="VVG92" s="876"/>
      <c r="VVH92" s="876"/>
      <c r="VVI92" s="876"/>
      <c r="VVJ92" s="876"/>
      <c r="VVK92" s="876"/>
      <c r="VVL92" s="876"/>
      <c r="VVM92" s="876"/>
      <c r="VVN92" s="876"/>
      <c r="VVO92" s="876"/>
      <c r="VVP92" s="876"/>
      <c r="VVQ92" s="876"/>
      <c r="VVR92" s="876"/>
      <c r="VVS92" s="876"/>
      <c r="VVT92" s="876"/>
      <c r="VVU92" s="876"/>
      <c r="VVV92" s="876"/>
      <c r="VVW92" s="876"/>
      <c r="VVX92" s="876"/>
      <c r="VVY92" s="876"/>
      <c r="VVZ92" s="876"/>
      <c r="VWA92" s="876"/>
      <c r="VWB92" s="876"/>
      <c r="VWC92" s="876"/>
      <c r="VWD92" s="876"/>
      <c r="VWE92" s="876"/>
      <c r="VWF92" s="876"/>
      <c r="VWG92" s="876"/>
      <c r="VWH92" s="876"/>
      <c r="VWI92" s="876"/>
      <c r="VWJ92" s="876"/>
      <c r="VWK92" s="876"/>
      <c r="VWL92" s="876"/>
      <c r="VWM92" s="876"/>
      <c r="VWN92" s="876"/>
      <c r="VWO92" s="876"/>
      <c r="VWP92" s="876"/>
      <c r="VWQ92" s="876"/>
      <c r="VWR92" s="876"/>
      <c r="VWS92" s="876"/>
      <c r="VWT92" s="876"/>
      <c r="VWU92" s="876"/>
      <c r="VWV92" s="876"/>
      <c r="VWW92" s="876"/>
      <c r="VWX92" s="876"/>
      <c r="VWY92" s="876"/>
      <c r="VWZ92" s="876"/>
      <c r="VXA92" s="876"/>
      <c r="VXB92" s="876"/>
      <c r="VXC92" s="876"/>
      <c r="VXD92" s="876"/>
      <c r="VXE92" s="876"/>
      <c r="VXF92" s="876"/>
      <c r="VXG92" s="876"/>
      <c r="VXH92" s="876"/>
      <c r="VXI92" s="876"/>
      <c r="VXJ92" s="876"/>
      <c r="VXK92" s="876"/>
      <c r="VXL92" s="876"/>
      <c r="VXM92" s="876"/>
      <c r="VXN92" s="876"/>
      <c r="VXO92" s="876"/>
      <c r="VXP92" s="876"/>
      <c r="VXQ92" s="876"/>
      <c r="VXR92" s="876"/>
      <c r="VXS92" s="876"/>
      <c r="VXT92" s="876"/>
      <c r="VXU92" s="876"/>
      <c r="VXV92" s="876"/>
      <c r="VXW92" s="876"/>
      <c r="VXX92" s="876"/>
      <c r="VXY92" s="876"/>
      <c r="VXZ92" s="876"/>
      <c r="VYA92" s="876"/>
      <c r="VYB92" s="876"/>
      <c r="VYC92" s="876"/>
      <c r="VYD92" s="876"/>
      <c r="VYE92" s="876"/>
      <c r="VYF92" s="876"/>
      <c r="VYG92" s="876"/>
      <c r="VYH92" s="876"/>
      <c r="VYI92" s="876"/>
      <c r="VYJ92" s="876"/>
      <c r="VYK92" s="876"/>
      <c r="VYL92" s="876"/>
      <c r="VYM92" s="876"/>
      <c r="VYN92" s="876"/>
      <c r="VYO92" s="876"/>
      <c r="VYP92" s="876"/>
      <c r="VYQ92" s="876"/>
      <c r="VYR92" s="876"/>
      <c r="VYS92" s="876"/>
      <c r="VYT92" s="876"/>
      <c r="VYU92" s="876"/>
      <c r="VYV92" s="876"/>
      <c r="VYW92" s="876"/>
      <c r="VYX92" s="876"/>
      <c r="VYY92" s="876"/>
      <c r="VYZ92" s="876"/>
      <c r="VZA92" s="876"/>
      <c r="VZB92" s="876"/>
      <c r="VZC92" s="876"/>
      <c r="VZD92" s="876"/>
      <c r="VZE92" s="876"/>
      <c r="VZF92" s="876"/>
      <c r="VZG92" s="876"/>
      <c r="VZH92" s="876"/>
      <c r="VZI92" s="876"/>
      <c r="VZJ92" s="876"/>
      <c r="VZK92" s="876"/>
      <c r="VZL92" s="876"/>
      <c r="VZM92" s="876"/>
      <c r="VZN92" s="876"/>
      <c r="VZO92" s="876"/>
      <c r="VZP92" s="876"/>
      <c r="VZQ92" s="876"/>
      <c r="VZR92" s="876"/>
      <c r="VZS92" s="876"/>
      <c r="VZT92" s="876"/>
      <c r="VZU92" s="876"/>
      <c r="VZV92" s="876"/>
      <c r="VZW92" s="876"/>
      <c r="VZX92" s="876"/>
      <c r="VZY92" s="876"/>
      <c r="VZZ92" s="876"/>
      <c r="WAA92" s="876"/>
      <c r="WAB92" s="876"/>
      <c r="WAC92" s="876"/>
      <c r="WAD92" s="876"/>
      <c r="WAE92" s="876"/>
      <c r="WAF92" s="876"/>
      <c r="WAG92" s="876"/>
      <c r="WAH92" s="876"/>
      <c r="WAI92" s="876"/>
      <c r="WAJ92" s="876"/>
      <c r="WAK92" s="876"/>
      <c r="WAL92" s="876"/>
      <c r="WAM92" s="876"/>
      <c r="WAN92" s="876"/>
      <c r="WAO92" s="876"/>
      <c r="WAP92" s="876"/>
      <c r="WAQ92" s="876"/>
      <c r="WAR92" s="876"/>
      <c r="WAS92" s="876"/>
      <c r="WAT92" s="876"/>
      <c r="WAU92" s="876"/>
      <c r="WAV92" s="876"/>
      <c r="WAW92" s="876"/>
      <c r="WAX92" s="876"/>
      <c r="WAY92" s="876"/>
      <c r="WAZ92" s="876"/>
      <c r="WBA92" s="876"/>
      <c r="WBB92" s="876"/>
      <c r="WBC92" s="876"/>
      <c r="WBD92" s="876"/>
      <c r="WBE92" s="876"/>
      <c r="WBF92" s="876"/>
      <c r="WBG92" s="876"/>
      <c r="WBH92" s="876"/>
      <c r="WBI92" s="876"/>
      <c r="WBJ92" s="876"/>
      <c r="WBK92" s="876"/>
      <c r="WBL92" s="876"/>
      <c r="WBM92" s="876"/>
      <c r="WBN92" s="876"/>
      <c r="WBO92" s="876"/>
      <c r="WBP92" s="876"/>
      <c r="WBQ92" s="876"/>
      <c r="WBR92" s="876"/>
      <c r="WBS92" s="876"/>
      <c r="WBT92" s="876"/>
      <c r="WBU92" s="876"/>
      <c r="WBV92" s="876"/>
      <c r="WBW92" s="876"/>
      <c r="WBX92" s="876"/>
      <c r="WBY92" s="876"/>
      <c r="WBZ92" s="876"/>
      <c r="WCA92" s="876"/>
      <c r="WCB92" s="876"/>
      <c r="WCC92" s="876"/>
      <c r="WCD92" s="876"/>
      <c r="WCE92" s="876"/>
      <c r="WCF92" s="876"/>
      <c r="WCG92" s="876"/>
      <c r="WCH92" s="876"/>
      <c r="WCI92" s="876"/>
      <c r="WCJ92" s="876"/>
      <c r="WCK92" s="876"/>
      <c r="WCL92" s="876"/>
      <c r="WCM92" s="876"/>
      <c r="WCN92" s="876"/>
      <c r="WCO92" s="876"/>
      <c r="WCP92" s="876"/>
      <c r="WCQ92" s="876"/>
      <c r="WCR92" s="876"/>
      <c r="WCS92" s="876"/>
      <c r="WCT92" s="876"/>
      <c r="WCU92" s="876"/>
      <c r="WCV92" s="876"/>
      <c r="WCW92" s="876"/>
      <c r="WCX92" s="876"/>
      <c r="WCY92" s="876"/>
      <c r="WCZ92" s="876"/>
      <c r="WDA92" s="876"/>
      <c r="WDB92" s="876"/>
      <c r="WDC92" s="876"/>
      <c r="WDD92" s="876"/>
      <c r="WDE92" s="876"/>
      <c r="WDF92" s="876"/>
      <c r="WDG92" s="876"/>
      <c r="WDH92" s="876"/>
      <c r="WDI92" s="876"/>
      <c r="WDJ92" s="876"/>
      <c r="WDK92" s="876"/>
      <c r="WDL92" s="876"/>
      <c r="WDM92" s="876"/>
      <c r="WDN92" s="876"/>
      <c r="WDO92" s="876"/>
      <c r="WDP92" s="876"/>
      <c r="WDQ92" s="876"/>
      <c r="WDR92" s="876"/>
      <c r="WDS92" s="876"/>
      <c r="WDT92" s="876"/>
      <c r="WDU92" s="876"/>
      <c r="WDV92" s="876"/>
      <c r="WDW92" s="876"/>
      <c r="WDX92" s="876"/>
      <c r="WDY92" s="876"/>
      <c r="WDZ92" s="876"/>
      <c r="WEA92" s="876"/>
      <c r="WEB92" s="876"/>
      <c r="WEC92" s="876"/>
      <c r="WED92" s="876"/>
      <c r="WEE92" s="876"/>
      <c r="WEF92" s="876"/>
      <c r="WEG92" s="876"/>
      <c r="WEH92" s="876"/>
      <c r="WEI92" s="876"/>
      <c r="WEJ92" s="876"/>
      <c r="WEK92" s="876"/>
      <c r="WEL92" s="876"/>
      <c r="WEM92" s="876"/>
      <c r="WEN92" s="876"/>
      <c r="WEO92" s="876"/>
      <c r="WEP92" s="876"/>
      <c r="WEQ92" s="876"/>
      <c r="WER92" s="876"/>
      <c r="WES92" s="876"/>
      <c r="WET92" s="876"/>
      <c r="WEU92" s="876"/>
      <c r="WEV92" s="876"/>
      <c r="WEW92" s="876"/>
      <c r="WEX92" s="876"/>
      <c r="WEY92" s="876"/>
      <c r="WEZ92" s="876"/>
      <c r="WFA92" s="876"/>
      <c r="WFB92" s="876"/>
      <c r="WFC92" s="876"/>
      <c r="WFD92" s="876"/>
      <c r="WFE92" s="876"/>
      <c r="WFF92" s="876"/>
      <c r="WFG92" s="876"/>
      <c r="WFH92" s="876"/>
      <c r="WFI92" s="876"/>
      <c r="WFJ92" s="876"/>
      <c r="WFK92" s="876"/>
      <c r="WFL92" s="876"/>
      <c r="WFM92" s="876"/>
      <c r="WFN92" s="876"/>
      <c r="WFO92" s="876"/>
      <c r="WFP92" s="876"/>
      <c r="WFQ92" s="876"/>
      <c r="WFR92" s="876"/>
      <c r="WFS92" s="876"/>
      <c r="WFT92" s="876"/>
      <c r="WFU92" s="876"/>
      <c r="WFV92" s="876"/>
      <c r="WFW92" s="876"/>
      <c r="WFX92" s="876"/>
      <c r="WFY92" s="876"/>
      <c r="WFZ92" s="876"/>
      <c r="WGA92" s="876"/>
      <c r="WGB92" s="876"/>
      <c r="WGC92" s="876"/>
      <c r="WGD92" s="876"/>
      <c r="WGE92" s="876"/>
      <c r="WGF92" s="876"/>
      <c r="WGG92" s="876"/>
      <c r="WGH92" s="876"/>
      <c r="WGI92" s="876"/>
      <c r="WGJ92" s="876"/>
      <c r="WGK92" s="876"/>
      <c r="WGL92" s="876"/>
      <c r="WGM92" s="876"/>
      <c r="WGN92" s="876"/>
      <c r="WGO92" s="876"/>
      <c r="WGP92" s="876"/>
      <c r="WGQ92" s="876"/>
      <c r="WGR92" s="876"/>
      <c r="WGS92" s="876"/>
      <c r="WGT92" s="876"/>
      <c r="WGU92" s="876"/>
      <c r="WGV92" s="876"/>
      <c r="WGW92" s="876"/>
      <c r="WGX92" s="876"/>
      <c r="WGY92" s="876"/>
      <c r="WGZ92" s="876"/>
      <c r="WHA92" s="876"/>
      <c r="WHB92" s="876"/>
      <c r="WHC92" s="876"/>
      <c r="WHD92" s="876"/>
      <c r="WHE92" s="876"/>
      <c r="WHF92" s="876"/>
      <c r="WHG92" s="876"/>
      <c r="WHH92" s="876"/>
      <c r="WHI92" s="876"/>
      <c r="WHJ92" s="876"/>
      <c r="WHK92" s="876"/>
      <c r="WHL92" s="876"/>
      <c r="WHM92" s="876"/>
      <c r="WHN92" s="876"/>
      <c r="WHO92" s="876"/>
      <c r="WHP92" s="876"/>
      <c r="WHQ92" s="876"/>
      <c r="WHR92" s="876"/>
      <c r="WHS92" s="876"/>
      <c r="WHT92" s="876"/>
      <c r="WHU92" s="876"/>
      <c r="WHV92" s="876"/>
      <c r="WHW92" s="876"/>
      <c r="WHX92" s="876"/>
      <c r="WHY92" s="876"/>
      <c r="WHZ92" s="876"/>
      <c r="WIA92" s="876"/>
      <c r="WIB92" s="876"/>
      <c r="WIC92" s="876"/>
      <c r="WID92" s="876"/>
      <c r="WIE92" s="876"/>
      <c r="WIF92" s="876"/>
      <c r="WIG92" s="876"/>
      <c r="WIH92" s="876"/>
      <c r="WII92" s="876"/>
      <c r="WIJ92" s="876"/>
      <c r="WIK92" s="876"/>
      <c r="WIL92" s="876"/>
      <c r="WIM92" s="876"/>
      <c r="WIN92" s="876"/>
      <c r="WIO92" s="876"/>
      <c r="WIP92" s="876"/>
      <c r="WIQ92" s="876"/>
      <c r="WIR92" s="876"/>
      <c r="WIS92" s="876"/>
      <c r="WIT92" s="876"/>
      <c r="WIU92" s="876"/>
      <c r="WIV92" s="876"/>
      <c r="WIW92" s="876"/>
      <c r="WIX92" s="876"/>
      <c r="WIY92" s="876"/>
      <c r="WIZ92" s="876"/>
      <c r="WJA92" s="876"/>
      <c r="WJB92" s="876"/>
      <c r="WJC92" s="876"/>
      <c r="WJD92" s="876"/>
      <c r="WJE92" s="876"/>
      <c r="WJF92" s="876"/>
      <c r="WJG92" s="876"/>
      <c r="WJH92" s="876"/>
      <c r="WJI92" s="876"/>
      <c r="WJJ92" s="876"/>
      <c r="WJK92" s="876"/>
      <c r="WJL92" s="876"/>
      <c r="WJM92" s="876"/>
      <c r="WJN92" s="876"/>
      <c r="WJO92" s="876"/>
      <c r="WJP92" s="876"/>
      <c r="WJQ92" s="876"/>
      <c r="WJR92" s="876"/>
      <c r="WJS92" s="876"/>
      <c r="WJT92" s="876"/>
      <c r="WJU92" s="876"/>
      <c r="WJV92" s="876"/>
      <c r="WJW92" s="876"/>
      <c r="WJX92" s="876"/>
      <c r="WJY92" s="876"/>
      <c r="WJZ92" s="876"/>
      <c r="WKA92" s="876"/>
      <c r="WKB92" s="876"/>
      <c r="WKC92" s="876"/>
      <c r="WKD92" s="876"/>
      <c r="WKE92" s="876"/>
      <c r="WKF92" s="876"/>
      <c r="WKG92" s="876"/>
      <c r="WKH92" s="876"/>
      <c r="WKI92" s="876"/>
      <c r="WKJ92" s="876"/>
      <c r="WKK92" s="876"/>
      <c r="WKL92" s="876"/>
      <c r="WKM92" s="876"/>
      <c r="WKN92" s="876"/>
      <c r="WKO92" s="876"/>
      <c r="WKP92" s="876"/>
      <c r="WKQ92" s="876"/>
      <c r="WKR92" s="876"/>
      <c r="WKS92" s="876"/>
      <c r="WKT92" s="876"/>
      <c r="WKU92" s="876"/>
      <c r="WKV92" s="876"/>
      <c r="WKW92" s="876"/>
      <c r="WKX92" s="876"/>
      <c r="WKY92" s="876"/>
      <c r="WKZ92" s="876"/>
      <c r="WLA92" s="876"/>
      <c r="WLB92" s="876"/>
      <c r="WLC92" s="876"/>
      <c r="WLD92" s="876"/>
      <c r="WLE92" s="876"/>
      <c r="WLF92" s="876"/>
      <c r="WLG92" s="876"/>
      <c r="WLH92" s="876"/>
      <c r="WLI92" s="876"/>
      <c r="WLJ92" s="876"/>
      <c r="WLK92" s="876"/>
      <c r="WLL92" s="876"/>
      <c r="WLM92" s="876"/>
      <c r="WLN92" s="876"/>
      <c r="WLO92" s="876"/>
      <c r="WLP92" s="876"/>
      <c r="WLQ92" s="876"/>
      <c r="WLR92" s="876"/>
      <c r="WLS92" s="876"/>
      <c r="WLT92" s="876"/>
      <c r="WLU92" s="876"/>
      <c r="WLV92" s="876"/>
      <c r="WLW92" s="876"/>
      <c r="WLX92" s="876"/>
      <c r="WLY92" s="876"/>
      <c r="WLZ92" s="876"/>
      <c r="WMA92" s="876"/>
      <c r="WMB92" s="876"/>
      <c r="WMC92" s="876"/>
      <c r="WMD92" s="876"/>
      <c r="WME92" s="876"/>
      <c r="WMF92" s="876"/>
      <c r="WMG92" s="876"/>
      <c r="WMH92" s="876"/>
      <c r="WMI92" s="876"/>
      <c r="WMJ92" s="876"/>
      <c r="WMK92" s="876"/>
      <c r="WML92" s="876"/>
      <c r="WMM92" s="876"/>
      <c r="WMN92" s="876"/>
      <c r="WMO92" s="876"/>
      <c r="WMP92" s="876"/>
      <c r="WMQ92" s="876"/>
      <c r="WMR92" s="876"/>
      <c r="WMS92" s="876"/>
      <c r="WMT92" s="876"/>
      <c r="WMU92" s="876"/>
      <c r="WMV92" s="876"/>
      <c r="WMW92" s="876"/>
      <c r="WMX92" s="876"/>
      <c r="WMY92" s="876"/>
      <c r="WMZ92" s="876"/>
      <c r="WNA92" s="876"/>
      <c r="WNB92" s="876"/>
      <c r="WNC92" s="876"/>
      <c r="WND92" s="876"/>
      <c r="WNE92" s="876"/>
      <c r="WNF92" s="876"/>
      <c r="WNG92" s="876"/>
      <c r="WNH92" s="876"/>
      <c r="WNI92" s="876"/>
      <c r="WNJ92" s="876"/>
      <c r="WNK92" s="876"/>
      <c r="WNL92" s="876"/>
      <c r="WNM92" s="876"/>
      <c r="WNN92" s="876"/>
      <c r="WNO92" s="876"/>
      <c r="WNP92" s="876"/>
      <c r="WNQ92" s="876"/>
      <c r="WNR92" s="876"/>
      <c r="WNS92" s="876"/>
      <c r="WNT92" s="876"/>
      <c r="WNU92" s="876"/>
      <c r="WNV92" s="876"/>
      <c r="WNW92" s="876"/>
      <c r="WNX92" s="876"/>
      <c r="WNY92" s="876"/>
      <c r="WNZ92" s="876"/>
      <c r="WOA92" s="876"/>
      <c r="WOB92" s="876"/>
      <c r="WOC92" s="876"/>
      <c r="WOD92" s="876"/>
      <c r="WOE92" s="876"/>
      <c r="WOF92" s="876"/>
      <c r="WOG92" s="876"/>
      <c r="WOH92" s="876"/>
      <c r="WOI92" s="876"/>
      <c r="WOJ92" s="876"/>
      <c r="WOK92" s="876"/>
      <c r="WOL92" s="876"/>
      <c r="WOM92" s="876"/>
      <c r="WON92" s="876"/>
      <c r="WOO92" s="876"/>
      <c r="WOP92" s="876"/>
      <c r="WOQ92" s="876"/>
      <c r="WOR92" s="876"/>
      <c r="WOS92" s="876"/>
      <c r="WOT92" s="876"/>
      <c r="WOU92" s="876"/>
      <c r="WOV92" s="876"/>
      <c r="WOW92" s="876"/>
      <c r="WOX92" s="876"/>
      <c r="WOY92" s="876"/>
      <c r="WOZ92" s="876"/>
      <c r="WPA92" s="876"/>
      <c r="WPB92" s="876"/>
      <c r="WPC92" s="876"/>
      <c r="WPD92" s="876"/>
      <c r="WPE92" s="876"/>
      <c r="WPF92" s="876"/>
      <c r="WPG92" s="876"/>
      <c r="WPH92" s="876"/>
      <c r="WPI92" s="876"/>
      <c r="WPJ92" s="876"/>
      <c r="WPK92" s="876"/>
      <c r="WPL92" s="876"/>
      <c r="WPM92" s="876"/>
      <c r="WPN92" s="876"/>
      <c r="WPO92" s="876"/>
      <c r="WPP92" s="876"/>
      <c r="WPQ92" s="876"/>
      <c r="WPR92" s="876"/>
      <c r="WPS92" s="876"/>
      <c r="WPT92" s="876"/>
      <c r="WPU92" s="876"/>
      <c r="WPV92" s="876"/>
      <c r="WPW92" s="876"/>
      <c r="WPX92" s="876"/>
      <c r="WPY92" s="876"/>
      <c r="WPZ92" s="876"/>
      <c r="WQA92" s="876"/>
      <c r="WQB92" s="876"/>
      <c r="WQC92" s="876"/>
      <c r="WQD92" s="876"/>
      <c r="WQE92" s="876"/>
      <c r="WQF92" s="876"/>
      <c r="WQG92" s="876"/>
      <c r="WQH92" s="876"/>
      <c r="WQI92" s="876"/>
      <c r="WQJ92" s="876"/>
      <c r="WQK92" s="876"/>
      <c r="WQL92" s="876"/>
      <c r="WQM92" s="876"/>
      <c r="WQN92" s="876"/>
      <c r="WQO92" s="876"/>
      <c r="WQP92" s="876"/>
      <c r="WQQ92" s="876"/>
      <c r="WQR92" s="876"/>
      <c r="WQS92" s="876"/>
      <c r="WQT92" s="876"/>
      <c r="WQU92" s="876"/>
      <c r="WQV92" s="876"/>
      <c r="WQW92" s="876"/>
      <c r="WQX92" s="876"/>
      <c r="WQY92" s="876"/>
      <c r="WQZ92" s="876"/>
      <c r="WRA92" s="876"/>
      <c r="WRB92" s="876"/>
      <c r="WRC92" s="876"/>
      <c r="WRD92" s="876"/>
      <c r="WRE92" s="876"/>
      <c r="WRF92" s="876"/>
      <c r="WRG92" s="876"/>
      <c r="WRH92" s="876"/>
      <c r="WRI92" s="876"/>
      <c r="WRJ92" s="876"/>
      <c r="WRK92" s="876"/>
      <c r="WRL92" s="876"/>
      <c r="WRM92" s="876"/>
      <c r="WRN92" s="876"/>
      <c r="WRO92" s="876"/>
      <c r="WRP92" s="876"/>
      <c r="WRQ92" s="876"/>
      <c r="WRR92" s="876"/>
      <c r="WRS92" s="876"/>
      <c r="WRT92" s="876"/>
      <c r="WRU92" s="876"/>
      <c r="WRV92" s="876"/>
      <c r="WRW92" s="876"/>
      <c r="WRX92" s="876"/>
      <c r="WRY92" s="876"/>
      <c r="WRZ92" s="876"/>
      <c r="WSA92" s="876"/>
      <c r="WSB92" s="876"/>
      <c r="WSC92" s="876"/>
      <c r="WSD92" s="876"/>
      <c r="WSE92" s="876"/>
      <c r="WSF92" s="876"/>
      <c r="WSG92" s="876"/>
      <c r="WSH92" s="876"/>
      <c r="WSI92" s="876"/>
      <c r="WSJ92" s="876"/>
      <c r="WSK92" s="876"/>
      <c r="WSL92" s="876"/>
      <c r="WSM92" s="876"/>
      <c r="WSN92" s="876"/>
      <c r="WSO92" s="876"/>
      <c r="WSP92" s="876"/>
      <c r="WSQ92" s="876"/>
      <c r="WSR92" s="876"/>
      <c r="WSS92" s="876"/>
      <c r="WST92" s="876"/>
      <c r="WSU92" s="876"/>
      <c r="WSV92" s="876"/>
      <c r="WSW92" s="876"/>
      <c r="WSX92" s="876"/>
      <c r="WSY92" s="876"/>
      <c r="WSZ92" s="876"/>
      <c r="WTA92" s="876"/>
      <c r="WTB92" s="876"/>
      <c r="WTC92" s="876"/>
      <c r="WTD92" s="876"/>
      <c r="WTE92" s="876"/>
      <c r="WTF92" s="876"/>
      <c r="WTG92" s="876"/>
      <c r="WTH92" s="876"/>
      <c r="WTI92" s="876"/>
      <c r="WTJ92" s="876"/>
      <c r="WTK92" s="876"/>
      <c r="WTL92" s="876"/>
      <c r="WTM92" s="876"/>
      <c r="WTN92" s="876"/>
      <c r="WTO92" s="876"/>
      <c r="WTP92" s="876"/>
      <c r="WTQ92" s="876"/>
      <c r="WTR92" s="876"/>
      <c r="WTS92" s="876"/>
      <c r="WTT92" s="876"/>
      <c r="WTU92" s="876"/>
      <c r="WTV92" s="876"/>
      <c r="WTW92" s="876"/>
      <c r="WTX92" s="876"/>
      <c r="WTY92" s="876"/>
      <c r="WTZ92" s="876"/>
      <c r="WUA92" s="876"/>
      <c r="WUB92" s="876"/>
      <c r="WUC92" s="876"/>
      <c r="WUD92" s="876"/>
      <c r="WUE92" s="876"/>
      <c r="WUF92" s="876"/>
      <c r="WUG92" s="876"/>
      <c r="WUH92" s="876"/>
      <c r="WUI92" s="876"/>
      <c r="WUJ92" s="876"/>
      <c r="WUK92" s="876"/>
      <c r="WUL92" s="876"/>
      <c r="WUM92" s="876"/>
      <c r="WUN92" s="876"/>
      <c r="WUO92" s="876"/>
      <c r="WUP92" s="876"/>
      <c r="WUQ92" s="876"/>
      <c r="WUR92" s="876"/>
      <c r="WUS92" s="876"/>
      <c r="WUT92" s="876"/>
      <c r="WUU92" s="876"/>
      <c r="WUV92" s="876"/>
      <c r="WUW92" s="876"/>
      <c r="WUX92" s="876"/>
      <c r="WUY92" s="876"/>
      <c r="WUZ92" s="876"/>
      <c r="WVA92" s="876"/>
      <c r="WVB92" s="876"/>
      <c r="WVC92" s="876"/>
      <c r="WVD92" s="876"/>
      <c r="WVE92" s="876"/>
      <c r="WVF92" s="876"/>
      <c r="WVG92" s="876"/>
      <c r="WVH92" s="876"/>
      <c r="WVI92" s="876"/>
      <c r="WVJ92" s="876"/>
      <c r="WVK92" s="876"/>
      <c r="WVL92" s="876"/>
      <c r="WVM92" s="876"/>
      <c r="WVN92" s="876"/>
      <c r="WVO92" s="876"/>
      <c r="WVP92" s="876"/>
      <c r="WVQ92" s="876"/>
      <c r="WVR92" s="876"/>
      <c r="WVS92" s="876"/>
      <c r="WVT92" s="876"/>
      <c r="WVU92" s="876"/>
      <c r="WVV92" s="876"/>
      <c r="WVW92" s="876"/>
      <c r="WVX92" s="876"/>
      <c r="WVY92" s="876"/>
      <c r="WVZ92" s="876"/>
      <c r="WWA92" s="876"/>
      <c r="WWB92" s="876"/>
      <c r="WWC92" s="876"/>
      <c r="WWD92" s="876"/>
      <c r="WWE92" s="876"/>
      <c r="WWF92" s="876"/>
      <c r="WWG92" s="876"/>
      <c r="WWH92" s="876"/>
      <c r="WWI92" s="876"/>
      <c r="WWJ92" s="876"/>
      <c r="WWK92" s="876"/>
      <c r="WWL92" s="876"/>
      <c r="WWM92" s="876"/>
      <c r="WWN92" s="876"/>
      <c r="WWO92" s="876"/>
      <c r="WWP92" s="876"/>
      <c r="WWQ92" s="876"/>
      <c r="WWR92" s="876"/>
      <c r="WWS92" s="876"/>
      <c r="WWT92" s="876"/>
      <c r="WWU92" s="876"/>
      <c r="WWV92" s="876"/>
      <c r="WWW92" s="876"/>
      <c r="WWX92" s="876"/>
      <c r="WWY92" s="876"/>
      <c r="WWZ92" s="876"/>
      <c r="WXA92" s="876"/>
      <c r="WXB92" s="876"/>
      <c r="WXC92" s="876"/>
      <c r="WXD92" s="876"/>
      <c r="WXE92" s="876"/>
      <c r="WXF92" s="876"/>
      <c r="WXG92" s="876"/>
      <c r="WXH92" s="876"/>
      <c r="WXI92" s="876"/>
      <c r="WXJ92" s="876"/>
      <c r="WXK92" s="876"/>
      <c r="WXL92" s="876"/>
      <c r="WXM92" s="876"/>
      <c r="WXN92" s="876"/>
      <c r="WXO92" s="876"/>
      <c r="WXP92" s="876"/>
      <c r="WXQ92" s="876"/>
      <c r="WXR92" s="876"/>
      <c r="WXS92" s="876"/>
      <c r="WXT92" s="876"/>
      <c r="WXU92" s="876"/>
      <c r="WXV92" s="876"/>
      <c r="WXW92" s="876"/>
      <c r="WXX92" s="876"/>
      <c r="WXY92" s="876"/>
      <c r="WXZ92" s="876"/>
      <c r="WYA92" s="876"/>
      <c r="WYB92" s="876"/>
      <c r="WYC92" s="876"/>
      <c r="WYD92" s="876"/>
      <c r="WYE92" s="876"/>
      <c r="WYF92" s="876"/>
      <c r="WYG92" s="876"/>
      <c r="WYH92" s="876"/>
      <c r="WYI92" s="876"/>
      <c r="WYJ92" s="876"/>
      <c r="WYK92" s="876"/>
      <c r="WYL92" s="876"/>
      <c r="WYM92" s="876"/>
      <c r="WYN92" s="876"/>
      <c r="WYO92" s="876"/>
      <c r="WYP92" s="876"/>
      <c r="WYQ92" s="876"/>
      <c r="WYR92" s="876"/>
      <c r="WYS92" s="876"/>
      <c r="WYT92" s="876"/>
      <c r="WYU92" s="876"/>
      <c r="WYV92" s="876"/>
      <c r="WYW92" s="876"/>
      <c r="WYX92" s="876"/>
      <c r="WYY92" s="876"/>
      <c r="WYZ92" s="876"/>
      <c r="WZA92" s="876"/>
      <c r="WZB92" s="876"/>
      <c r="WZC92" s="876"/>
      <c r="WZD92" s="876"/>
      <c r="WZE92" s="876"/>
      <c r="WZF92" s="876"/>
      <c r="WZG92" s="876"/>
      <c r="WZH92" s="876"/>
      <c r="WZI92" s="876"/>
      <c r="WZJ92" s="876"/>
      <c r="WZK92" s="876"/>
      <c r="WZL92" s="876"/>
      <c r="WZM92" s="876"/>
      <c r="WZN92" s="876"/>
      <c r="WZO92" s="876"/>
      <c r="WZP92" s="876"/>
      <c r="WZQ92" s="876"/>
      <c r="WZR92" s="876"/>
      <c r="WZS92" s="876"/>
      <c r="WZT92" s="876"/>
      <c r="WZU92" s="876"/>
      <c r="WZV92" s="876"/>
      <c r="WZW92" s="876"/>
      <c r="WZX92" s="876"/>
      <c r="WZY92" s="876"/>
      <c r="WZZ92" s="876"/>
      <c r="XAA92" s="876"/>
      <c r="XAB92" s="876"/>
      <c r="XAC92" s="876"/>
      <c r="XAD92" s="876"/>
      <c r="XAE92" s="876"/>
      <c r="XAF92" s="876"/>
      <c r="XAG92" s="876"/>
      <c r="XAH92" s="876"/>
      <c r="XAI92" s="876"/>
      <c r="XAJ92" s="876"/>
      <c r="XAK92" s="876"/>
      <c r="XAL92" s="876"/>
      <c r="XAM92" s="876"/>
      <c r="XAN92" s="876"/>
      <c r="XAO92" s="876"/>
      <c r="XAP92" s="876"/>
      <c r="XAQ92" s="876"/>
      <c r="XAR92" s="876"/>
      <c r="XAS92" s="876"/>
      <c r="XAT92" s="876"/>
      <c r="XAU92" s="876"/>
      <c r="XAV92" s="876"/>
      <c r="XAW92" s="876"/>
      <c r="XAX92" s="876"/>
      <c r="XAY92" s="876"/>
      <c r="XAZ92" s="876"/>
      <c r="XBA92" s="876"/>
      <c r="XBB92" s="876"/>
      <c r="XBC92" s="876"/>
      <c r="XBD92" s="876"/>
      <c r="XBE92" s="876"/>
      <c r="XBF92" s="876"/>
      <c r="XBG92" s="876"/>
      <c r="XBH92" s="876"/>
      <c r="XBI92" s="876"/>
      <c r="XBJ92" s="876"/>
      <c r="XBK92" s="876"/>
      <c r="XBL92" s="876"/>
      <c r="XBM92" s="876"/>
      <c r="XBN92" s="876"/>
      <c r="XBO92" s="876"/>
      <c r="XBP92" s="876"/>
      <c r="XBQ92" s="876"/>
      <c r="XBR92" s="876"/>
      <c r="XBS92" s="876"/>
      <c r="XBT92" s="876"/>
      <c r="XBU92" s="876"/>
      <c r="XBV92" s="876"/>
      <c r="XBW92" s="876"/>
      <c r="XBX92" s="876"/>
      <c r="XBY92" s="876"/>
      <c r="XBZ92" s="876"/>
      <c r="XCA92" s="876"/>
      <c r="XCB92" s="876"/>
      <c r="XCC92" s="876"/>
      <c r="XCD92" s="876"/>
      <c r="XCE92" s="876"/>
      <c r="XCF92" s="876"/>
      <c r="XCG92" s="876"/>
      <c r="XCH92" s="876"/>
      <c r="XCI92" s="876"/>
      <c r="XCJ92" s="876"/>
      <c r="XCK92" s="876"/>
      <c r="XCL92" s="876"/>
      <c r="XCM92" s="876"/>
      <c r="XCN92" s="876"/>
      <c r="XCO92" s="876"/>
      <c r="XCP92" s="876"/>
      <c r="XCQ92" s="876"/>
      <c r="XCR92" s="876"/>
      <c r="XCS92" s="876"/>
      <c r="XCT92" s="876"/>
      <c r="XCU92" s="876"/>
      <c r="XCV92" s="876"/>
      <c r="XCW92" s="876"/>
      <c r="XCX92" s="876"/>
      <c r="XCY92" s="876"/>
      <c r="XCZ92" s="876"/>
      <c r="XDA92" s="876"/>
      <c r="XDB92" s="876"/>
      <c r="XDC92" s="876"/>
      <c r="XDD92" s="876"/>
      <c r="XDE92" s="876"/>
      <c r="XDF92" s="876"/>
      <c r="XDG92" s="876"/>
      <c r="XDH92" s="876"/>
      <c r="XDI92" s="876"/>
      <c r="XDJ92" s="876"/>
      <c r="XDK92" s="876"/>
      <c r="XDL92" s="876"/>
      <c r="XDM92" s="876"/>
      <c r="XDN92" s="876"/>
      <c r="XDO92" s="876"/>
      <c r="XDP92" s="876"/>
      <c r="XDQ92" s="876"/>
      <c r="XDR92" s="876"/>
      <c r="XDS92" s="876"/>
      <c r="XDT92" s="876"/>
      <c r="XDU92" s="876"/>
      <c r="XDV92" s="876"/>
      <c r="XDW92" s="876"/>
      <c r="XDX92" s="876"/>
      <c r="XDY92" s="876"/>
      <c r="XDZ92" s="876"/>
      <c r="XEA92" s="876"/>
      <c r="XEB92" s="876"/>
      <c r="XEC92" s="876"/>
      <c r="XED92" s="876"/>
      <c r="XEE92" s="876"/>
      <c r="XEF92" s="876"/>
      <c r="XEG92" s="876"/>
      <c r="XEH92" s="876"/>
      <c r="XEI92" s="876"/>
      <c r="XEJ92" s="876"/>
      <c r="XEK92" s="876"/>
      <c r="XEL92" s="876"/>
      <c r="XEM92" s="876"/>
      <c r="XEN92" s="876"/>
      <c r="XEO92" s="876"/>
      <c r="XEP92" s="876"/>
      <c r="XEQ92" s="876"/>
      <c r="XER92" s="876"/>
      <c r="XES92" s="876"/>
      <c r="XET92" s="876"/>
      <c r="XEU92" s="876"/>
      <c r="XEV92" s="876"/>
      <c r="XEW92" s="876"/>
      <c r="XEX92" s="876"/>
      <c r="XEY92" s="876"/>
      <c r="XEZ92" s="876"/>
      <c r="XFA92" s="876"/>
      <c r="XFB92" s="876"/>
      <c r="XFC92" s="876"/>
      <c r="XFD92" s="876"/>
    </row>
    <row r="93" spans="1:16384" s="876" customFormat="1" ht="18" customHeight="1">
      <c r="D93" s="886"/>
      <c r="J93" s="886"/>
      <c r="K93" s="889"/>
      <c r="L93" s="889"/>
      <c r="M93" s="889"/>
    </row>
    <row r="94" spans="1:16384" s="876" customFormat="1" ht="18" customHeight="1">
      <c r="D94" s="886"/>
      <c r="J94" s="886"/>
      <c r="K94" s="889"/>
      <c r="L94" s="889"/>
      <c r="M94" s="889"/>
    </row>
    <row r="95" spans="1:16384" s="876" customFormat="1" ht="18" customHeight="1">
      <c r="D95" s="886"/>
      <c r="J95" s="886"/>
      <c r="K95" s="889"/>
      <c r="L95" s="889"/>
      <c r="M95" s="889"/>
    </row>
    <row r="96" spans="1:16384" s="876" customFormat="1" ht="18" customHeight="1">
      <c r="D96" s="886"/>
      <c r="J96" s="886"/>
      <c r="K96" s="889"/>
      <c r="L96" s="889"/>
      <c r="M96" s="889"/>
    </row>
    <row r="97" spans="4:16384" s="876" customFormat="1" ht="18" customHeight="1">
      <c r="D97" s="886"/>
      <c r="J97" s="886"/>
      <c r="K97" s="889"/>
      <c r="L97" s="889"/>
      <c r="M97" s="889"/>
    </row>
    <row r="98" spans="4:16384" s="876" customFormat="1" ht="18" customHeight="1">
      <c r="D98" s="886"/>
      <c r="J98" s="886"/>
      <c r="K98" s="889"/>
      <c r="L98" s="889"/>
      <c r="M98" s="889"/>
    </row>
    <row r="99" spans="4:16384" s="876" customFormat="1" ht="18" customHeight="1">
      <c r="D99" s="886"/>
      <c r="J99" s="886"/>
      <c r="K99" s="889"/>
      <c r="L99" s="889"/>
      <c r="M99" s="889"/>
    </row>
    <row r="100" spans="4:16384" s="876" customFormat="1" ht="7.5" customHeight="1">
      <c r="D100" s="886"/>
      <c r="J100" s="886"/>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c r="AG100" s="889"/>
      <c r="AH100" s="889"/>
      <c r="AI100" s="889"/>
      <c r="AJ100" s="889"/>
      <c r="AK100" s="889"/>
      <c r="AL100" s="889"/>
      <c r="AM100" s="889"/>
      <c r="AN100" s="889"/>
      <c r="AO100" s="889"/>
      <c r="AP100" s="889"/>
      <c r="AQ100" s="889"/>
      <c r="AR100" s="889"/>
      <c r="AS100" s="889"/>
      <c r="AT100" s="889"/>
      <c r="AU100" s="889"/>
      <c r="AV100" s="889"/>
      <c r="AW100" s="889"/>
      <c r="AX100" s="889"/>
      <c r="AY100" s="889"/>
      <c r="AZ100" s="889"/>
      <c r="BA100" s="889"/>
      <c r="BB100" s="889"/>
      <c r="BC100" s="889"/>
      <c r="BD100" s="889"/>
      <c r="BE100" s="889"/>
      <c r="BF100" s="889"/>
      <c r="BG100" s="889"/>
      <c r="BH100" s="889"/>
      <c r="BI100" s="889"/>
      <c r="BJ100" s="88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c r="DJ100" s="889"/>
      <c r="DK100" s="889"/>
      <c r="DL100" s="889"/>
      <c r="DM100" s="889"/>
      <c r="DN100" s="889"/>
      <c r="DO100" s="889"/>
      <c r="DP100" s="889"/>
      <c r="DQ100" s="889"/>
      <c r="DR100" s="889"/>
      <c r="DS100" s="889"/>
      <c r="DT100" s="889"/>
      <c r="DU100" s="889"/>
      <c r="DV100" s="889"/>
      <c r="DW100" s="889"/>
      <c r="DX100" s="889"/>
      <c r="DY100" s="889"/>
      <c r="DZ100" s="889"/>
      <c r="EA100" s="889"/>
      <c r="EB100" s="889"/>
      <c r="EC100" s="889"/>
      <c r="ED100" s="889"/>
      <c r="EE100" s="889"/>
      <c r="EF100" s="889"/>
      <c r="EG100" s="889"/>
      <c r="EH100" s="889"/>
      <c r="EI100" s="889"/>
      <c r="EJ100" s="889"/>
      <c r="EK100" s="889"/>
      <c r="EL100" s="889"/>
      <c r="EM100" s="889"/>
      <c r="EN100" s="889"/>
      <c r="EO100" s="889"/>
      <c r="EP100" s="889"/>
      <c r="EQ100" s="889"/>
      <c r="ER100" s="889"/>
      <c r="ES100" s="889"/>
      <c r="ET100" s="889"/>
      <c r="EU100" s="889"/>
      <c r="EV100" s="889"/>
      <c r="EW100" s="889"/>
      <c r="EX100" s="889"/>
      <c r="EY100" s="889"/>
      <c r="EZ100" s="889"/>
      <c r="FA100" s="889"/>
      <c r="FB100" s="889"/>
      <c r="FC100" s="889"/>
      <c r="FD100" s="889"/>
      <c r="FE100" s="889"/>
      <c r="FF100" s="889"/>
      <c r="FG100" s="889"/>
      <c r="FH100" s="889"/>
      <c r="FI100" s="889"/>
      <c r="FJ100" s="889"/>
      <c r="FK100" s="889"/>
      <c r="FL100" s="889"/>
      <c r="FM100" s="889"/>
      <c r="FN100" s="889"/>
      <c r="FO100" s="889"/>
      <c r="FP100" s="889"/>
      <c r="FQ100" s="889"/>
      <c r="FR100" s="889"/>
      <c r="FS100" s="889"/>
      <c r="FT100" s="889"/>
      <c r="FU100" s="889"/>
      <c r="FV100" s="889"/>
      <c r="FW100" s="889"/>
      <c r="FX100" s="889"/>
      <c r="FY100" s="889"/>
      <c r="FZ100" s="889"/>
      <c r="GA100" s="889"/>
      <c r="GB100" s="889"/>
      <c r="GC100" s="889"/>
      <c r="GD100" s="889"/>
      <c r="GE100" s="889"/>
      <c r="GF100" s="889"/>
      <c r="GG100" s="889"/>
      <c r="GH100" s="889"/>
      <c r="GI100" s="889"/>
      <c r="GJ100" s="889"/>
      <c r="GK100" s="889"/>
      <c r="GL100" s="889"/>
      <c r="GM100" s="889"/>
      <c r="GN100" s="889"/>
      <c r="GO100" s="889"/>
      <c r="GP100" s="889"/>
      <c r="GQ100" s="889"/>
      <c r="GR100" s="889"/>
      <c r="GS100" s="889"/>
      <c r="GT100" s="889"/>
      <c r="GU100" s="889"/>
      <c r="GV100" s="889"/>
      <c r="GW100" s="889"/>
      <c r="GX100" s="889"/>
      <c r="GY100" s="889"/>
      <c r="GZ100" s="889"/>
      <c r="HA100" s="889"/>
      <c r="HB100" s="889"/>
      <c r="HC100" s="889"/>
      <c r="HD100" s="889"/>
      <c r="HE100" s="889"/>
      <c r="HF100" s="889"/>
      <c r="HG100" s="889"/>
      <c r="HH100" s="889"/>
      <c r="HI100" s="889"/>
      <c r="HJ100" s="889"/>
      <c r="HK100" s="889"/>
      <c r="HL100" s="889"/>
      <c r="HM100" s="889"/>
      <c r="HN100" s="889"/>
      <c r="HO100" s="889"/>
      <c r="HP100" s="889"/>
      <c r="HQ100" s="889"/>
      <c r="HR100" s="889"/>
      <c r="HS100" s="889"/>
      <c r="HT100" s="889"/>
      <c r="HU100" s="889"/>
      <c r="HV100" s="889"/>
      <c r="HW100" s="889"/>
      <c r="HX100" s="889"/>
      <c r="HY100" s="889"/>
      <c r="HZ100" s="889"/>
      <c r="IA100" s="889"/>
      <c r="IB100" s="889"/>
      <c r="IC100" s="889"/>
      <c r="ID100" s="889"/>
      <c r="IE100" s="889"/>
      <c r="IF100" s="889"/>
      <c r="IG100" s="889"/>
      <c r="IH100" s="889"/>
      <c r="II100" s="889"/>
      <c r="IJ100" s="889"/>
      <c r="IK100" s="889"/>
      <c r="IL100" s="889"/>
      <c r="IM100" s="889"/>
      <c r="IN100" s="889"/>
      <c r="IO100" s="889"/>
      <c r="IP100" s="889"/>
      <c r="IQ100" s="889"/>
      <c r="IR100" s="889"/>
      <c r="IS100" s="889"/>
      <c r="IT100" s="889"/>
      <c r="IU100" s="889"/>
      <c r="IV100" s="889"/>
      <c r="IW100" s="889"/>
      <c r="IX100" s="889"/>
      <c r="IY100" s="889"/>
      <c r="IZ100" s="889"/>
      <c r="JA100" s="889"/>
      <c r="JB100" s="889"/>
      <c r="JC100" s="889"/>
      <c r="JD100" s="889"/>
      <c r="JE100" s="889"/>
      <c r="JF100" s="889"/>
      <c r="JG100" s="889"/>
      <c r="JH100" s="889"/>
      <c r="JI100" s="889"/>
      <c r="JJ100" s="889"/>
      <c r="JK100" s="889"/>
      <c r="JL100" s="889"/>
      <c r="JM100" s="889"/>
      <c r="JN100" s="889"/>
      <c r="JO100" s="889"/>
      <c r="JP100" s="889"/>
      <c r="JQ100" s="889"/>
      <c r="JR100" s="889"/>
      <c r="JS100" s="889"/>
      <c r="JT100" s="889"/>
      <c r="JU100" s="889"/>
      <c r="JV100" s="889"/>
      <c r="JW100" s="889"/>
      <c r="JX100" s="889"/>
      <c r="JY100" s="889"/>
      <c r="JZ100" s="889"/>
      <c r="KA100" s="889"/>
      <c r="KB100" s="889"/>
      <c r="KC100" s="889"/>
      <c r="KD100" s="889"/>
      <c r="KE100" s="889"/>
      <c r="KF100" s="889"/>
      <c r="KG100" s="889"/>
      <c r="KH100" s="889"/>
      <c r="KI100" s="889"/>
      <c r="KJ100" s="889"/>
      <c r="KK100" s="889"/>
      <c r="KL100" s="889"/>
      <c r="KM100" s="889"/>
      <c r="KN100" s="889"/>
      <c r="KO100" s="889"/>
      <c r="KP100" s="889"/>
      <c r="KQ100" s="889"/>
      <c r="KR100" s="889"/>
      <c r="KS100" s="889"/>
      <c r="KT100" s="889"/>
      <c r="KU100" s="889"/>
      <c r="KV100" s="889"/>
      <c r="KW100" s="889"/>
      <c r="KX100" s="889"/>
      <c r="KY100" s="889"/>
      <c r="KZ100" s="889"/>
      <c r="LA100" s="889"/>
      <c r="LB100" s="889"/>
      <c r="LC100" s="889"/>
      <c r="LD100" s="889"/>
      <c r="LE100" s="889"/>
      <c r="LF100" s="889"/>
      <c r="LG100" s="889"/>
      <c r="LH100" s="889"/>
      <c r="LI100" s="889"/>
      <c r="LJ100" s="889"/>
      <c r="LK100" s="889"/>
      <c r="LL100" s="889"/>
      <c r="LM100" s="889"/>
      <c r="LN100" s="889"/>
      <c r="LO100" s="889"/>
      <c r="LP100" s="889"/>
      <c r="LQ100" s="889"/>
      <c r="LR100" s="889"/>
      <c r="LS100" s="889"/>
      <c r="LT100" s="889"/>
      <c r="LU100" s="889"/>
      <c r="LV100" s="889"/>
      <c r="LW100" s="889"/>
      <c r="LX100" s="889"/>
      <c r="LY100" s="889"/>
      <c r="LZ100" s="889"/>
      <c r="MA100" s="889"/>
      <c r="MB100" s="889"/>
      <c r="MC100" s="889"/>
      <c r="MD100" s="889"/>
      <c r="ME100" s="889"/>
      <c r="MF100" s="889"/>
      <c r="MG100" s="889"/>
      <c r="MH100" s="889"/>
      <c r="MI100" s="889"/>
      <c r="MJ100" s="889"/>
      <c r="MK100" s="889"/>
      <c r="ML100" s="889"/>
      <c r="MM100" s="889"/>
      <c r="MN100" s="889"/>
      <c r="MO100" s="889"/>
      <c r="MP100" s="889"/>
      <c r="MQ100" s="889"/>
      <c r="MR100" s="889"/>
      <c r="MS100" s="889"/>
      <c r="MT100" s="889"/>
      <c r="MU100" s="889"/>
      <c r="MV100" s="889"/>
      <c r="MW100" s="889"/>
      <c r="MX100" s="889"/>
      <c r="MY100" s="889"/>
      <c r="MZ100" s="889"/>
      <c r="NA100" s="889"/>
      <c r="NB100" s="889"/>
      <c r="NC100" s="889"/>
      <c r="ND100" s="889"/>
      <c r="NE100" s="889"/>
      <c r="NF100" s="889"/>
      <c r="NG100" s="889"/>
      <c r="NH100" s="889"/>
      <c r="NI100" s="889"/>
      <c r="NJ100" s="889"/>
      <c r="NK100" s="889"/>
      <c r="NL100" s="889"/>
      <c r="NM100" s="889"/>
      <c r="NN100" s="889"/>
      <c r="NO100" s="889"/>
      <c r="NP100" s="889"/>
      <c r="NQ100" s="889"/>
      <c r="NR100" s="889"/>
      <c r="NS100" s="889"/>
      <c r="NT100" s="889"/>
      <c r="NU100" s="889"/>
      <c r="NV100" s="889"/>
      <c r="NW100" s="889"/>
      <c r="NX100" s="889"/>
      <c r="NY100" s="889"/>
      <c r="NZ100" s="889"/>
      <c r="OA100" s="889"/>
      <c r="OB100" s="889"/>
      <c r="OC100" s="889"/>
      <c r="OD100" s="889"/>
      <c r="OE100" s="889"/>
      <c r="OF100" s="889"/>
      <c r="OG100" s="889"/>
      <c r="OH100" s="889"/>
      <c r="OI100" s="889"/>
      <c r="OJ100" s="889"/>
      <c r="OK100" s="889"/>
      <c r="OL100" s="889"/>
      <c r="OM100" s="889"/>
      <c r="ON100" s="889"/>
      <c r="OO100" s="889"/>
      <c r="OP100" s="889"/>
      <c r="OQ100" s="889"/>
      <c r="OR100" s="889"/>
      <c r="OS100" s="889"/>
      <c r="OT100" s="889"/>
      <c r="OU100" s="889"/>
      <c r="OV100" s="889"/>
      <c r="OW100" s="889"/>
      <c r="OX100" s="889"/>
      <c r="OY100" s="889"/>
      <c r="OZ100" s="889"/>
      <c r="PA100" s="889"/>
      <c r="PB100" s="889"/>
      <c r="PC100" s="889"/>
      <c r="PD100" s="889"/>
      <c r="PE100" s="889"/>
      <c r="PF100" s="889"/>
      <c r="PG100" s="889"/>
      <c r="PH100" s="889"/>
      <c r="PI100" s="889"/>
      <c r="PJ100" s="889"/>
      <c r="PK100" s="889"/>
      <c r="PL100" s="889"/>
      <c r="PM100" s="889"/>
      <c r="PN100" s="889"/>
      <c r="PO100" s="889"/>
      <c r="PP100" s="889"/>
      <c r="PQ100" s="889"/>
      <c r="PR100" s="889"/>
      <c r="PS100" s="889"/>
      <c r="PT100" s="889"/>
      <c r="PU100" s="889"/>
      <c r="PV100" s="889"/>
      <c r="PW100" s="889"/>
      <c r="PX100" s="889"/>
      <c r="PY100" s="889"/>
      <c r="PZ100" s="889"/>
      <c r="QA100" s="889"/>
      <c r="QB100" s="889"/>
      <c r="QC100" s="889"/>
      <c r="QD100" s="889"/>
      <c r="QE100" s="889"/>
      <c r="QF100" s="889"/>
      <c r="QG100" s="889"/>
      <c r="QH100" s="889"/>
      <c r="QI100" s="889"/>
      <c r="QJ100" s="889"/>
      <c r="QK100" s="889"/>
      <c r="QL100" s="889"/>
      <c r="QM100" s="889"/>
      <c r="QN100" s="889"/>
      <c r="QO100" s="889"/>
      <c r="QP100" s="889"/>
      <c r="QQ100" s="889"/>
      <c r="QR100" s="889"/>
      <c r="QS100" s="889"/>
      <c r="QT100" s="889"/>
      <c r="QU100" s="889"/>
      <c r="QV100" s="889"/>
      <c r="QW100" s="889"/>
      <c r="QX100" s="889"/>
      <c r="QY100" s="889"/>
      <c r="QZ100" s="889"/>
      <c r="RA100" s="889"/>
      <c r="RB100" s="889"/>
      <c r="RC100" s="889"/>
      <c r="RD100" s="889"/>
      <c r="RE100" s="889"/>
      <c r="RF100" s="889"/>
      <c r="RG100" s="889"/>
      <c r="RH100" s="889"/>
      <c r="RI100" s="889"/>
      <c r="RJ100" s="889"/>
      <c r="RK100" s="889"/>
      <c r="RL100" s="889"/>
      <c r="RM100" s="889"/>
      <c r="RN100" s="889"/>
      <c r="RO100" s="889"/>
      <c r="RP100" s="889"/>
      <c r="RQ100" s="889"/>
      <c r="RR100" s="889"/>
      <c r="RS100" s="889"/>
      <c r="RT100" s="889"/>
      <c r="RU100" s="889"/>
      <c r="RV100" s="889"/>
      <c r="RW100" s="889"/>
      <c r="RX100" s="889"/>
      <c r="RY100" s="889"/>
      <c r="RZ100" s="889"/>
      <c r="SA100" s="889"/>
      <c r="SB100" s="889"/>
      <c r="SC100" s="889"/>
      <c r="SD100" s="889"/>
      <c r="SE100" s="889"/>
      <c r="SF100" s="889"/>
      <c r="SG100" s="889"/>
      <c r="SH100" s="889"/>
      <c r="SI100" s="889"/>
      <c r="SJ100" s="889"/>
      <c r="SK100" s="889"/>
      <c r="SL100" s="889"/>
      <c r="SM100" s="889"/>
      <c r="SN100" s="889"/>
      <c r="SO100" s="889"/>
      <c r="SP100" s="889"/>
      <c r="SQ100" s="889"/>
      <c r="SR100" s="889"/>
      <c r="SS100" s="889"/>
      <c r="ST100" s="889"/>
      <c r="SU100" s="889"/>
      <c r="SV100" s="889"/>
      <c r="SW100" s="889"/>
      <c r="SX100" s="889"/>
      <c r="SY100" s="889"/>
      <c r="SZ100" s="889"/>
      <c r="TA100" s="889"/>
      <c r="TB100" s="889"/>
      <c r="TC100" s="889"/>
      <c r="TD100" s="889"/>
      <c r="TE100" s="889"/>
      <c r="TF100" s="889"/>
      <c r="TG100" s="889"/>
      <c r="TH100" s="889"/>
      <c r="TI100" s="889"/>
      <c r="TJ100" s="889"/>
      <c r="TK100" s="889"/>
      <c r="TL100" s="889"/>
      <c r="TM100" s="889"/>
      <c r="TN100" s="889"/>
      <c r="TO100" s="889"/>
      <c r="TP100" s="889"/>
      <c r="TQ100" s="889"/>
      <c r="TR100" s="889"/>
      <c r="TS100" s="889"/>
      <c r="TT100" s="889"/>
      <c r="TU100" s="889"/>
      <c r="TV100" s="889"/>
      <c r="TW100" s="889"/>
      <c r="TX100" s="889"/>
      <c r="TY100" s="889"/>
      <c r="TZ100" s="889"/>
      <c r="UA100" s="889"/>
      <c r="UB100" s="889"/>
      <c r="UC100" s="889"/>
      <c r="UD100" s="889"/>
      <c r="UE100" s="889"/>
      <c r="UF100" s="889"/>
      <c r="UG100" s="889"/>
      <c r="UH100" s="889"/>
      <c r="UI100" s="889"/>
      <c r="UJ100" s="889"/>
      <c r="UK100" s="889"/>
      <c r="UL100" s="889"/>
      <c r="UM100" s="889"/>
      <c r="UN100" s="889"/>
      <c r="UO100" s="889"/>
      <c r="UP100" s="889"/>
      <c r="UQ100" s="889"/>
      <c r="UR100" s="889"/>
      <c r="US100" s="889"/>
      <c r="UT100" s="889"/>
      <c r="UU100" s="889"/>
      <c r="UV100" s="889"/>
      <c r="UW100" s="889"/>
      <c r="UX100" s="889"/>
      <c r="UY100" s="889"/>
      <c r="UZ100" s="889"/>
      <c r="VA100" s="889"/>
      <c r="VB100" s="889"/>
      <c r="VC100" s="889"/>
      <c r="VD100" s="889"/>
      <c r="VE100" s="889"/>
      <c r="VF100" s="889"/>
      <c r="VG100" s="889"/>
      <c r="VH100" s="889"/>
      <c r="VI100" s="889"/>
      <c r="VJ100" s="889"/>
      <c r="VK100" s="889"/>
      <c r="VL100" s="889"/>
      <c r="VM100" s="889"/>
      <c r="VN100" s="889"/>
      <c r="VO100" s="889"/>
      <c r="VP100" s="889"/>
      <c r="VQ100" s="889"/>
      <c r="VR100" s="889"/>
      <c r="VS100" s="889"/>
      <c r="VT100" s="889"/>
      <c r="VU100" s="889"/>
      <c r="VV100" s="889"/>
      <c r="VW100" s="889"/>
      <c r="VX100" s="889"/>
      <c r="VY100" s="889"/>
      <c r="VZ100" s="889"/>
      <c r="WA100" s="889"/>
      <c r="WB100" s="889"/>
      <c r="WC100" s="889"/>
      <c r="WD100" s="889"/>
      <c r="WE100" s="889"/>
      <c r="WF100" s="889"/>
      <c r="WG100" s="889"/>
      <c r="WH100" s="889"/>
      <c r="WI100" s="889"/>
      <c r="WJ100" s="889"/>
      <c r="WK100" s="889"/>
      <c r="WL100" s="889"/>
      <c r="WM100" s="889"/>
      <c r="WN100" s="889"/>
      <c r="WO100" s="889"/>
      <c r="WP100" s="889"/>
      <c r="WQ100" s="889"/>
      <c r="WR100" s="889"/>
      <c r="WS100" s="889"/>
      <c r="WT100" s="889"/>
      <c r="WU100" s="889"/>
      <c r="WV100" s="889"/>
      <c r="WW100" s="889"/>
      <c r="WX100" s="889"/>
      <c r="WY100" s="889"/>
      <c r="WZ100" s="889"/>
      <c r="XA100" s="889"/>
      <c r="XB100" s="889"/>
      <c r="XC100" s="889"/>
      <c r="XD100" s="889"/>
      <c r="XE100" s="889"/>
      <c r="XF100" s="889"/>
      <c r="XG100" s="889"/>
      <c r="XH100" s="889"/>
      <c r="XI100" s="889"/>
      <c r="XJ100" s="889"/>
      <c r="XK100" s="889"/>
      <c r="XL100" s="889"/>
      <c r="XM100" s="889"/>
      <c r="XN100" s="889"/>
      <c r="XO100" s="889"/>
      <c r="XP100" s="889"/>
      <c r="XQ100" s="889"/>
      <c r="XR100" s="889"/>
      <c r="XS100" s="889"/>
      <c r="XT100" s="889"/>
      <c r="XU100" s="889"/>
      <c r="XV100" s="889"/>
      <c r="XW100" s="889"/>
      <c r="XX100" s="889"/>
      <c r="XY100" s="889"/>
      <c r="XZ100" s="889"/>
      <c r="YA100" s="889"/>
      <c r="YB100" s="889"/>
      <c r="YC100" s="889"/>
      <c r="YD100" s="889"/>
      <c r="YE100" s="889"/>
      <c r="YF100" s="889"/>
      <c r="YG100" s="889"/>
      <c r="YH100" s="889"/>
      <c r="YI100" s="889"/>
      <c r="YJ100" s="889"/>
      <c r="YK100" s="889"/>
      <c r="YL100" s="889"/>
      <c r="YM100" s="889"/>
      <c r="YN100" s="889"/>
      <c r="YO100" s="889"/>
      <c r="YP100" s="889"/>
      <c r="YQ100" s="889"/>
      <c r="YR100" s="889"/>
      <c r="YS100" s="889"/>
      <c r="YT100" s="889"/>
      <c r="YU100" s="889"/>
      <c r="YV100" s="889"/>
      <c r="YW100" s="889"/>
      <c r="YX100" s="889"/>
      <c r="YY100" s="889"/>
      <c r="YZ100" s="889"/>
      <c r="ZA100" s="889"/>
      <c r="ZB100" s="889"/>
      <c r="ZC100" s="889"/>
      <c r="ZD100" s="889"/>
      <c r="ZE100" s="889"/>
      <c r="ZF100" s="889"/>
      <c r="ZG100" s="889"/>
      <c r="ZH100" s="889"/>
      <c r="ZI100" s="889"/>
      <c r="ZJ100" s="889"/>
      <c r="ZK100" s="889"/>
      <c r="ZL100" s="889"/>
      <c r="ZM100" s="889"/>
      <c r="ZN100" s="889"/>
      <c r="ZO100" s="889"/>
      <c r="ZP100" s="889"/>
      <c r="ZQ100" s="889"/>
      <c r="ZR100" s="889"/>
      <c r="ZS100" s="889"/>
      <c r="ZT100" s="889"/>
      <c r="ZU100" s="889"/>
      <c r="ZV100" s="889"/>
      <c r="ZW100" s="889"/>
      <c r="ZX100" s="889"/>
      <c r="ZY100" s="889"/>
      <c r="ZZ100" s="889"/>
      <c r="AAA100" s="889"/>
      <c r="AAB100" s="889"/>
      <c r="AAC100" s="889"/>
      <c r="AAD100" s="889"/>
      <c r="AAE100" s="889"/>
      <c r="AAF100" s="889"/>
      <c r="AAG100" s="889"/>
      <c r="AAH100" s="889"/>
      <c r="AAI100" s="889"/>
      <c r="AAJ100" s="889"/>
      <c r="AAK100" s="889"/>
      <c r="AAL100" s="889"/>
      <c r="AAM100" s="889"/>
      <c r="AAN100" s="889"/>
      <c r="AAO100" s="889"/>
      <c r="AAP100" s="889"/>
      <c r="AAQ100" s="889"/>
      <c r="AAR100" s="889"/>
      <c r="AAS100" s="889"/>
      <c r="AAT100" s="889"/>
      <c r="AAU100" s="889"/>
      <c r="AAV100" s="889"/>
      <c r="AAW100" s="889"/>
      <c r="AAX100" s="889"/>
      <c r="AAY100" s="889"/>
      <c r="AAZ100" s="889"/>
      <c r="ABA100" s="889"/>
      <c r="ABB100" s="889"/>
      <c r="ABC100" s="889"/>
      <c r="ABD100" s="889"/>
      <c r="ABE100" s="889"/>
      <c r="ABF100" s="889"/>
      <c r="ABG100" s="889"/>
      <c r="ABH100" s="889"/>
      <c r="ABI100" s="889"/>
      <c r="ABJ100" s="889"/>
      <c r="ABK100" s="889"/>
      <c r="ABL100" s="889"/>
      <c r="ABM100" s="889"/>
      <c r="ABN100" s="889"/>
      <c r="ABO100" s="889"/>
      <c r="ABP100" s="889"/>
      <c r="ABQ100" s="889"/>
      <c r="ABR100" s="889"/>
      <c r="ABS100" s="889"/>
      <c r="ABT100" s="889"/>
      <c r="ABU100" s="889"/>
      <c r="ABV100" s="889"/>
      <c r="ABW100" s="889"/>
      <c r="ABX100" s="889"/>
      <c r="ABY100" s="889"/>
      <c r="ABZ100" s="889"/>
      <c r="ACA100" s="889"/>
      <c r="ACB100" s="889"/>
      <c r="ACC100" s="889"/>
      <c r="ACD100" s="889"/>
      <c r="ACE100" s="889"/>
      <c r="ACF100" s="889"/>
      <c r="ACG100" s="889"/>
      <c r="ACH100" s="889"/>
      <c r="ACI100" s="889"/>
      <c r="ACJ100" s="889"/>
      <c r="ACK100" s="889"/>
      <c r="ACL100" s="889"/>
      <c r="ACM100" s="889"/>
      <c r="ACN100" s="889"/>
      <c r="ACO100" s="889"/>
      <c r="ACP100" s="889"/>
      <c r="ACQ100" s="889"/>
      <c r="ACR100" s="889"/>
      <c r="ACS100" s="889"/>
      <c r="ACT100" s="889"/>
      <c r="ACU100" s="889"/>
      <c r="ACV100" s="889"/>
      <c r="ACW100" s="889"/>
      <c r="ACX100" s="889"/>
      <c r="ACY100" s="889"/>
      <c r="ACZ100" s="889"/>
      <c r="ADA100" s="889"/>
      <c r="ADB100" s="889"/>
      <c r="ADC100" s="889"/>
      <c r="ADD100" s="889"/>
      <c r="ADE100" s="889"/>
      <c r="ADF100" s="889"/>
      <c r="ADG100" s="889"/>
      <c r="ADH100" s="889"/>
      <c r="ADI100" s="889"/>
      <c r="ADJ100" s="889"/>
      <c r="ADK100" s="889"/>
      <c r="ADL100" s="889"/>
      <c r="ADM100" s="889"/>
      <c r="ADN100" s="889"/>
      <c r="ADO100" s="889"/>
      <c r="ADP100" s="889"/>
      <c r="ADQ100" s="889"/>
      <c r="ADR100" s="889"/>
      <c r="ADS100" s="889"/>
      <c r="ADT100" s="889"/>
      <c r="ADU100" s="889"/>
      <c r="ADV100" s="889"/>
      <c r="ADW100" s="889"/>
      <c r="ADX100" s="889"/>
      <c r="ADY100" s="889"/>
      <c r="ADZ100" s="889"/>
      <c r="AEA100" s="889"/>
      <c r="AEB100" s="889"/>
      <c r="AEC100" s="889"/>
      <c r="AED100" s="889"/>
      <c r="AEE100" s="889"/>
      <c r="AEF100" s="889"/>
      <c r="AEG100" s="889"/>
      <c r="AEH100" s="889"/>
      <c r="AEI100" s="889"/>
      <c r="AEJ100" s="889"/>
      <c r="AEK100" s="889"/>
      <c r="AEL100" s="889"/>
      <c r="AEM100" s="889"/>
      <c r="AEN100" s="889"/>
      <c r="AEO100" s="889"/>
      <c r="AEP100" s="889"/>
      <c r="AEQ100" s="889"/>
      <c r="AER100" s="889"/>
      <c r="AES100" s="889"/>
      <c r="AET100" s="889"/>
      <c r="AEU100" s="889"/>
      <c r="AEV100" s="889"/>
      <c r="AEW100" s="889"/>
      <c r="AEX100" s="889"/>
      <c r="AEY100" s="889"/>
      <c r="AEZ100" s="889"/>
      <c r="AFA100" s="889"/>
      <c r="AFB100" s="889"/>
      <c r="AFC100" s="889"/>
      <c r="AFD100" s="889"/>
      <c r="AFE100" s="889"/>
      <c r="AFF100" s="889"/>
      <c r="AFG100" s="889"/>
      <c r="AFH100" s="889"/>
      <c r="AFI100" s="889"/>
      <c r="AFJ100" s="889"/>
      <c r="AFK100" s="889"/>
      <c r="AFL100" s="889"/>
      <c r="AFM100" s="889"/>
      <c r="AFN100" s="889"/>
      <c r="AFO100" s="889"/>
      <c r="AFP100" s="889"/>
      <c r="AFQ100" s="889"/>
      <c r="AFR100" s="889"/>
      <c r="AFS100" s="889"/>
      <c r="AFT100" s="889"/>
      <c r="AFU100" s="889"/>
      <c r="AFV100" s="889"/>
      <c r="AFW100" s="889"/>
      <c r="AFX100" s="889"/>
      <c r="AFY100" s="889"/>
      <c r="AFZ100" s="889"/>
      <c r="AGA100" s="889"/>
      <c r="AGB100" s="889"/>
      <c r="AGC100" s="889"/>
      <c r="AGD100" s="889"/>
      <c r="AGE100" s="889"/>
      <c r="AGF100" s="889"/>
      <c r="AGG100" s="889"/>
      <c r="AGH100" s="889"/>
      <c r="AGI100" s="889"/>
      <c r="AGJ100" s="889"/>
      <c r="AGK100" s="889"/>
      <c r="AGL100" s="889"/>
      <c r="AGM100" s="889"/>
      <c r="AGN100" s="889"/>
      <c r="AGO100" s="889"/>
      <c r="AGP100" s="889"/>
      <c r="AGQ100" s="889"/>
      <c r="AGR100" s="889"/>
      <c r="AGS100" s="889"/>
      <c r="AGT100" s="889"/>
      <c r="AGU100" s="889"/>
      <c r="AGV100" s="889"/>
      <c r="AGW100" s="889"/>
      <c r="AGX100" s="889"/>
      <c r="AGY100" s="889"/>
      <c r="AGZ100" s="889"/>
      <c r="AHA100" s="889"/>
      <c r="AHB100" s="889"/>
      <c r="AHC100" s="889"/>
      <c r="AHD100" s="889"/>
      <c r="AHE100" s="889"/>
      <c r="AHF100" s="889"/>
      <c r="AHG100" s="889"/>
      <c r="AHH100" s="889"/>
      <c r="AHI100" s="889"/>
      <c r="AHJ100" s="889"/>
      <c r="AHK100" s="889"/>
      <c r="AHL100" s="889"/>
      <c r="AHM100" s="889"/>
      <c r="AHN100" s="889"/>
      <c r="AHO100" s="889"/>
      <c r="AHP100" s="889"/>
      <c r="AHQ100" s="889"/>
      <c r="AHR100" s="889"/>
      <c r="AHS100" s="889"/>
      <c r="AHT100" s="889"/>
      <c r="AHU100" s="889"/>
      <c r="AHV100" s="889"/>
      <c r="AHW100" s="889"/>
      <c r="AHX100" s="889"/>
      <c r="AHY100" s="889"/>
      <c r="AHZ100" s="889"/>
      <c r="AIA100" s="889"/>
      <c r="AIB100" s="889"/>
      <c r="AIC100" s="889"/>
      <c r="AID100" s="889"/>
      <c r="AIE100" s="889"/>
      <c r="AIF100" s="889"/>
      <c r="AIG100" s="889"/>
      <c r="AIH100" s="889"/>
      <c r="AII100" s="889"/>
      <c r="AIJ100" s="889"/>
      <c r="AIK100" s="889"/>
      <c r="AIL100" s="889"/>
      <c r="AIM100" s="889"/>
      <c r="AIN100" s="889"/>
      <c r="AIO100" s="889"/>
      <c r="AIP100" s="889"/>
      <c r="AIQ100" s="889"/>
      <c r="AIR100" s="889"/>
      <c r="AIS100" s="889"/>
      <c r="AIT100" s="889"/>
      <c r="AIU100" s="889"/>
      <c r="AIV100" s="889"/>
      <c r="AIW100" s="889"/>
      <c r="AIX100" s="889"/>
      <c r="AIY100" s="889"/>
      <c r="AIZ100" s="889"/>
      <c r="AJA100" s="889"/>
      <c r="AJB100" s="889"/>
      <c r="AJC100" s="889"/>
      <c r="AJD100" s="889"/>
      <c r="AJE100" s="889"/>
      <c r="AJF100" s="889"/>
      <c r="AJG100" s="889"/>
      <c r="AJH100" s="889"/>
      <c r="AJI100" s="889"/>
      <c r="AJJ100" s="889"/>
      <c r="AJK100" s="889"/>
      <c r="AJL100" s="889"/>
      <c r="AJM100" s="889"/>
      <c r="AJN100" s="889"/>
      <c r="AJO100" s="889"/>
      <c r="AJP100" s="889"/>
      <c r="AJQ100" s="889"/>
      <c r="AJR100" s="889"/>
      <c r="AJS100" s="889"/>
      <c r="AJT100" s="889"/>
      <c r="AJU100" s="889"/>
      <c r="AJV100" s="889"/>
      <c r="AJW100" s="889"/>
      <c r="AJX100" s="889"/>
      <c r="AJY100" s="889"/>
      <c r="AJZ100" s="889"/>
      <c r="AKA100" s="889"/>
      <c r="AKB100" s="889"/>
      <c r="AKC100" s="889"/>
      <c r="AKD100" s="889"/>
      <c r="AKE100" s="889"/>
      <c r="AKF100" s="889"/>
      <c r="AKG100" s="889"/>
      <c r="AKH100" s="889"/>
      <c r="AKI100" s="889"/>
      <c r="AKJ100" s="889"/>
      <c r="AKK100" s="889"/>
      <c r="AKL100" s="889"/>
      <c r="AKM100" s="889"/>
      <c r="AKN100" s="889"/>
      <c r="AKO100" s="889"/>
      <c r="AKP100" s="889"/>
      <c r="AKQ100" s="889"/>
      <c r="AKR100" s="889"/>
      <c r="AKS100" s="889"/>
      <c r="AKT100" s="889"/>
      <c r="AKU100" s="889"/>
      <c r="AKV100" s="889"/>
      <c r="AKW100" s="889"/>
      <c r="AKX100" s="889"/>
      <c r="AKY100" s="889"/>
      <c r="AKZ100" s="889"/>
      <c r="ALA100" s="889"/>
      <c r="ALB100" s="889"/>
      <c r="ALC100" s="889"/>
      <c r="ALD100" s="889"/>
      <c r="ALE100" s="889"/>
      <c r="ALF100" s="889"/>
      <c r="ALG100" s="889"/>
      <c r="ALH100" s="889"/>
      <c r="ALI100" s="889"/>
      <c r="ALJ100" s="889"/>
      <c r="ALK100" s="889"/>
      <c r="ALL100" s="889"/>
      <c r="ALM100" s="889"/>
      <c r="ALN100" s="889"/>
      <c r="ALO100" s="889"/>
      <c r="ALP100" s="889"/>
      <c r="ALQ100" s="889"/>
      <c r="ALR100" s="889"/>
      <c r="ALS100" s="889"/>
      <c r="ALT100" s="889"/>
      <c r="ALU100" s="889"/>
      <c r="ALV100" s="889"/>
      <c r="ALW100" s="889"/>
      <c r="ALX100" s="889"/>
      <c r="ALY100" s="889"/>
      <c r="ALZ100" s="889"/>
      <c r="AMA100" s="889"/>
      <c r="AMB100" s="889"/>
      <c r="AMC100" s="889"/>
      <c r="AMD100" s="889"/>
      <c r="AME100" s="889"/>
      <c r="AMF100" s="889"/>
      <c r="AMG100" s="889"/>
      <c r="AMH100" s="889"/>
      <c r="AMI100" s="889"/>
      <c r="AMJ100" s="889"/>
      <c r="AMK100" s="889"/>
      <c r="AML100" s="889"/>
      <c r="AMM100" s="889"/>
      <c r="AMN100" s="889"/>
      <c r="AMO100" s="889"/>
      <c r="AMP100" s="889"/>
      <c r="AMQ100" s="889"/>
      <c r="AMR100" s="889"/>
      <c r="AMS100" s="889"/>
      <c r="AMT100" s="889"/>
      <c r="AMU100" s="889"/>
      <c r="AMV100" s="889"/>
      <c r="AMW100" s="889"/>
      <c r="AMX100" s="889"/>
      <c r="AMY100" s="889"/>
      <c r="AMZ100" s="889"/>
      <c r="ANA100" s="889"/>
      <c r="ANB100" s="889"/>
      <c r="ANC100" s="889"/>
      <c r="AND100" s="889"/>
      <c r="ANE100" s="889"/>
      <c r="ANF100" s="889"/>
      <c r="ANG100" s="889"/>
      <c r="ANH100" s="889"/>
      <c r="ANI100" s="889"/>
      <c r="ANJ100" s="889"/>
      <c r="ANK100" s="889"/>
      <c r="ANL100" s="889"/>
      <c r="ANM100" s="889"/>
      <c r="ANN100" s="889"/>
      <c r="ANO100" s="889"/>
      <c r="ANP100" s="889"/>
      <c r="ANQ100" s="889"/>
      <c r="ANR100" s="889"/>
      <c r="ANS100" s="889"/>
      <c r="ANT100" s="889"/>
      <c r="ANU100" s="889"/>
      <c r="ANV100" s="889"/>
      <c r="ANW100" s="889"/>
      <c r="ANX100" s="889"/>
      <c r="ANY100" s="889"/>
      <c r="ANZ100" s="889"/>
      <c r="AOA100" s="889"/>
      <c r="AOB100" s="889"/>
      <c r="AOC100" s="889"/>
      <c r="AOD100" s="889"/>
      <c r="AOE100" s="889"/>
      <c r="AOF100" s="889"/>
      <c r="AOG100" s="889"/>
      <c r="AOH100" s="889"/>
      <c r="AOI100" s="889"/>
      <c r="AOJ100" s="889"/>
      <c r="AOK100" s="889"/>
      <c r="AOL100" s="889"/>
      <c r="AOM100" s="889"/>
      <c r="AON100" s="889"/>
      <c r="AOO100" s="889"/>
      <c r="AOP100" s="889"/>
      <c r="AOQ100" s="889"/>
      <c r="AOR100" s="889"/>
      <c r="AOS100" s="889"/>
      <c r="AOT100" s="889"/>
      <c r="AOU100" s="889"/>
      <c r="AOV100" s="889"/>
      <c r="AOW100" s="889"/>
      <c r="AOX100" s="889"/>
      <c r="AOY100" s="889"/>
      <c r="AOZ100" s="889"/>
      <c r="APA100" s="889"/>
      <c r="APB100" s="889"/>
      <c r="APC100" s="889"/>
      <c r="APD100" s="889"/>
      <c r="APE100" s="889"/>
      <c r="APF100" s="889"/>
      <c r="APG100" s="889"/>
      <c r="APH100" s="889"/>
      <c r="API100" s="889"/>
      <c r="APJ100" s="889"/>
      <c r="APK100" s="889"/>
      <c r="APL100" s="889"/>
      <c r="APM100" s="889"/>
      <c r="APN100" s="889"/>
      <c r="APO100" s="889"/>
      <c r="APP100" s="889"/>
      <c r="APQ100" s="889"/>
      <c r="APR100" s="889"/>
      <c r="APS100" s="889"/>
      <c r="APT100" s="889"/>
      <c r="APU100" s="889"/>
      <c r="APV100" s="889"/>
      <c r="APW100" s="889"/>
      <c r="APX100" s="889"/>
      <c r="APY100" s="889"/>
      <c r="APZ100" s="889"/>
      <c r="AQA100" s="889"/>
      <c r="AQB100" s="889"/>
      <c r="AQC100" s="889"/>
      <c r="AQD100" s="889"/>
      <c r="AQE100" s="889"/>
      <c r="AQF100" s="889"/>
      <c r="AQG100" s="889"/>
      <c r="AQH100" s="889"/>
      <c r="AQI100" s="889"/>
      <c r="AQJ100" s="889"/>
      <c r="AQK100" s="889"/>
      <c r="AQL100" s="889"/>
      <c r="AQM100" s="889"/>
      <c r="AQN100" s="889"/>
      <c r="AQO100" s="889"/>
      <c r="AQP100" s="889"/>
      <c r="AQQ100" s="889"/>
      <c r="AQR100" s="889"/>
      <c r="AQS100" s="889"/>
      <c r="AQT100" s="889"/>
      <c r="AQU100" s="889"/>
      <c r="AQV100" s="889"/>
      <c r="AQW100" s="889"/>
      <c r="AQX100" s="889"/>
      <c r="AQY100" s="889"/>
      <c r="AQZ100" s="889"/>
      <c r="ARA100" s="889"/>
      <c r="ARB100" s="889"/>
      <c r="ARC100" s="889"/>
      <c r="ARD100" s="889"/>
      <c r="ARE100" s="889"/>
      <c r="ARF100" s="889"/>
      <c r="ARG100" s="889"/>
      <c r="ARH100" s="889"/>
      <c r="ARI100" s="889"/>
      <c r="ARJ100" s="889"/>
      <c r="ARK100" s="889"/>
      <c r="ARL100" s="889"/>
      <c r="ARM100" s="889"/>
      <c r="ARN100" s="889"/>
      <c r="ARO100" s="889"/>
      <c r="ARP100" s="889"/>
      <c r="ARQ100" s="889"/>
      <c r="ARR100" s="889"/>
      <c r="ARS100" s="889"/>
      <c r="ART100" s="889"/>
      <c r="ARU100" s="889"/>
      <c r="ARV100" s="889"/>
      <c r="ARW100" s="889"/>
      <c r="ARX100" s="889"/>
      <c r="ARY100" s="889"/>
      <c r="ARZ100" s="889"/>
      <c r="ASA100" s="889"/>
      <c r="ASB100" s="889"/>
      <c r="ASC100" s="889"/>
      <c r="ASD100" s="889"/>
      <c r="ASE100" s="889"/>
      <c r="ASF100" s="889"/>
      <c r="ASG100" s="889"/>
      <c r="ASH100" s="889"/>
      <c r="ASI100" s="889"/>
      <c r="ASJ100" s="889"/>
      <c r="ASK100" s="889"/>
      <c r="ASL100" s="889"/>
      <c r="ASM100" s="889"/>
      <c r="ASN100" s="889"/>
      <c r="ASO100" s="889"/>
      <c r="ASP100" s="889"/>
      <c r="ASQ100" s="889"/>
      <c r="ASR100" s="889"/>
      <c r="ASS100" s="889"/>
      <c r="AST100" s="889"/>
      <c r="ASU100" s="889"/>
      <c r="ASV100" s="889"/>
      <c r="ASW100" s="889"/>
      <c r="ASX100" s="889"/>
      <c r="ASY100" s="889"/>
      <c r="ASZ100" s="889"/>
      <c r="ATA100" s="889"/>
      <c r="ATB100" s="889"/>
      <c r="ATC100" s="889"/>
      <c r="ATD100" s="889"/>
      <c r="ATE100" s="889"/>
      <c r="ATF100" s="889"/>
      <c r="ATG100" s="889"/>
      <c r="ATH100" s="889"/>
      <c r="ATI100" s="889"/>
      <c r="ATJ100" s="889"/>
      <c r="ATK100" s="889"/>
      <c r="ATL100" s="889"/>
      <c r="ATM100" s="889"/>
      <c r="ATN100" s="889"/>
      <c r="ATO100" s="889"/>
      <c r="ATP100" s="889"/>
      <c r="ATQ100" s="889"/>
      <c r="ATR100" s="889"/>
      <c r="ATS100" s="889"/>
      <c r="ATT100" s="889"/>
      <c r="ATU100" s="889"/>
      <c r="ATV100" s="889"/>
      <c r="ATW100" s="889"/>
      <c r="ATX100" s="889"/>
      <c r="ATY100" s="889"/>
      <c r="ATZ100" s="889"/>
      <c r="AUA100" s="889"/>
      <c r="AUB100" s="889"/>
      <c r="AUC100" s="889"/>
      <c r="AUD100" s="889"/>
      <c r="AUE100" s="889"/>
      <c r="AUF100" s="889"/>
      <c r="AUG100" s="889"/>
      <c r="AUH100" s="889"/>
      <c r="AUI100" s="889"/>
      <c r="AUJ100" s="889"/>
      <c r="AUK100" s="889"/>
      <c r="AUL100" s="889"/>
      <c r="AUM100" s="889"/>
      <c r="AUN100" s="889"/>
      <c r="AUO100" s="889"/>
      <c r="AUP100" s="889"/>
      <c r="AUQ100" s="889"/>
      <c r="AUR100" s="889"/>
      <c r="AUS100" s="889"/>
      <c r="AUT100" s="889"/>
      <c r="AUU100" s="889"/>
      <c r="AUV100" s="889"/>
      <c r="AUW100" s="889"/>
      <c r="AUX100" s="889"/>
      <c r="AUY100" s="889"/>
      <c r="AUZ100" s="889"/>
      <c r="AVA100" s="889"/>
      <c r="AVB100" s="889"/>
      <c r="AVC100" s="889"/>
      <c r="AVD100" s="889"/>
      <c r="AVE100" s="889"/>
      <c r="AVF100" s="889"/>
      <c r="AVG100" s="889"/>
      <c r="AVH100" s="889"/>
      <c r="AVI100" s="889"/>
      <c r="AVJ100" s="889"/>
      <c r="AVK100" s="889"/>
      <c r="AVL100" s="889"/>
      <c r="AVM100" s="889"/>
      <c r="AVN100" s="889"/>
      <c r="AVO100" s="889"/>
      <c r="AVP100" s="889"/>
      <c r="AVQ100" s="889"/>
      <c r="AVR100" s="889"/>
      <c r="AVS100" s="889"/>
      <c r="AVT100" s="889"/>
      <c r="AVU100" s="889"/>
      <c r="AVV100" s="889"/>
      <c r="AVW100" s="889"/>
      <c r="AVX100" s="889"/>
      <c r="AVY100" s="889"/>
      <c r="AVZ100" s="889"/>
      <c r="AWA100" s="889"/>
      <c r="AWB100" s="889"/>
      <c r="AWC100" s="889"/>
      <c r="AWD100" s="889"/>
      <c r="AWE100" s="889"/>
      <c r="AWF100" s="889"/>
      <c r="AWG100" s="889"/>
      <c r="AWH100" s="889"/>
      <c r="AWI100" s="889"/>
      <c r="AWJ100" s="889"/>
      <c r="AWK100" s="889"/>
      <c r="AWL100" s="889"/>
      <c r="AWM100" s="889"/>
      <c r="AWN100" s="889"/>
      <c r="AWO100" s="889"/>
      <c r="AWP100" s="889"/>
      <c r="AWQ100" s="889"/>
      <c r="AWR100" s="889"/>
      <c r="AWS100" s="889"/>
      <c r="AWT100" s="889"/>
      <c r="AWU100" s="889"/>
      <c r="AWV100" s="889"/>
      <c r="AWW100" s="889"/>
      <c r="AWX100" s="889"/>
      <c r="AWY100" s="889"/>
      <c r="AWZ100" s="889"/>
      <c r="AXA100" s="889"/>
      <c r="AXB100" s="889"/>
      <c r="AXC100" s="889"/>
      <c r="AXD100" s="889"/>
      <c r="AXE100" s="889"/>
      <c r="AXF100" s="889"/>
      <c r="AXG100" s="889"/>
      <c r="AXH100" s="889"/>
      <c r="AXI100" s="889"/>
      <c r="AXJ100" s="889"/>
      <c r="AXK100" s="889"/>
      <c r="AXL100" s="889"/>
      <c r="AXM100" s="889"/>
      <c r="AXN100" s="889"/>
      <c r="AXO100" s="889"/>
      <c r="AXP100" s="889"/>
      <c r="AXQ100" s="889"/>
      <c r="AXR100" s="889"/>
      <c r="AXS100" s="889"/>
      <c r="AXT100" s="889"/>
      <c r="AXU100" s="889"/>
      <c r="AXV100" s="889"/>
      <c r="AXW100" s="889"/>
      <c r="AXX100" s="889"/>
      <c r="AXY100" s="889"/>
      <c r="AXZ100" s="889"/>
      <c r="AYA100" s="889"/>
      <c r="AYB100" s="889"/>
      <c r="AYC100" s="889"/>
      <c r="AYD100" s="889"/>
      <c r="AYE100" s="889"/>
      <c r="AYF100" s="889"/>
      <c r="AYG100" s="889"/>
      <c r="AYH100" s="889"/>
      <c r="AYI100" s="889"/>
      <c r="AYJ100" s="889"/>
      <c r="AYK100" s="889"/>
      <c r="AYL100" s="889"/>
      <c r="AYM100" s="889"/>
      <c r="AYN100" s="889"/>
      <c r="AYO100" s="889"/>
      <c r="AYP100" s="889"/>
      <c r="AYQ100" s="889"/>
      <c r="AYR100" s="889"/>
      <c r="AYS100" s="889"/>
      <c r="AYT100" s="889"/>
      <c r="AYU100" s="889"/>
      <c r="AYV100" s="889"/>
      <c r="AYW100" s="889"/>
      <c r="AYX100" s="889"/>
      <c r="AYY100" s="889"/>
      <c r="AYZ100" s="889"/>
      <c r="AZA100" s="889"/>
      <c r="AZB100" s="889"/>
      <c r="AZC100" s="889"/>
      <c r="AZD100" s="889"/>
      <c r="AZE100" s="889"/>
      <c r="AZF100" s="889"/>
      <c r="AZG100" s="889"/>
      <c r="AZH100" s="889"/>
      <c r="AZI100" s="889"/>
      <c r="AZJ100" s="889"/>
      <c r="AZK100" s="889"/>
      <c r="AZL100" s="889"/>
      <c r="AZM100" s="889"/>
      <c r="AZN100" s="889"/>
      <c r="AZO100" s="889"/>
      <c r="AZP100" s="889"/>
      <c r="AZQ100" s="889"/>
      <c r="AZR100" s="889"/>
      <c r="AZS100" s="889"/>
      <c r="AZT100" s="889"/>
      <c r="AZU100" s="889"/>
      <c r="AZV100" s="889"/>
      <c r="AZW100" s="889"/>
      <c r="AZX100" s="889"/>
      <c r="AZY100" s="889"/>
      <c r="AZZ100" s="889"/>
      <c r="BAA100" s="889"/>
      <c r="BAB100" s="889"/>
      <c r="BAC100" s="889"/>
      <c r="BAD100" s="889"/>
      <c r="BAE100" s="889"/>
      <c r="BAF100" s="889"/>
      <c r="BAG100" s="889"/>
      <c r="BAH100" s="889"/>
      <c r="BAI100" s="889"/>
      <c r="BAJ100" s="889"/>
      <c r="BAK100" s="889"/>
      <c r="BAL100" s="889"/>
      <c r="BAM100" s="889"/>
      <c r="BAN100" s="889"/>
      <c r="BAO100" s="889"/>
      <c r="BAP100" s="889"/>
      <c r="BAQ100" s="889"/>
      <c r="BAR100" s="889"/>
      <c r="BAS100" s="889"/>
      <c r="BAT100" s="889"/>
      <c r="BAU100" s="889"/>
      <c r="BAV100" s="889"/>
      <c r="BAW100" s="889"/>
      <c r="BAX100" s="889"/>
      <c r="BAY100" s="889"/>
      <c r="BAZ100" s="889"/>
      <c r="BBA100" s="889"/>
      <c r="BBB100" s="889"/>
      <c r="BBC100" s="889"/>
      <c r="BBD100" s="889"/>
      <c r="BBE100" s="889"/>
      <c r="BBF100" s="889"/>
      <c r="BBG100" s="889"/>
      <c r="BBH100" s="889"/>
      <c r="BBI100" s="889"/>
      <c r="BBJ100" s="889"/>
      <c r="BBK100" s="889"/>
      <c r="BBL100" s="889"/>
      <c r="BBM100" s="889"/>
      <c r="BBN100" s="889"/>
      <c r="BBO100" s="889"/>
      <c r="BBP100" s="889"/>
      <c r="BBQ100" s="889"/>
      <c r="BBR100" s="889"/>
      <c r="BBS100" s="889"/>
      <c r="BBT100" s="889"/>
      <c r="BBU100" s="889"/>
      <c r="BBV100" s="889"/>
      <c r="BBW100" s="889"/>
      <c r="BBX100" s="889"/>
      <c r="BBY100" s="889"/>
      <c r="BBZ100" s="889"/>
      <c r="BCA100" s="889"/>
      <c r="BCB100" s="889"/>
      <c r="BCC100" s="889"/>
      <c r="BCD100" s="889"/>
      <c r="BCE100" s="889"/>
      <c r="BCF100" s="889"/>
      <c r="BCG100" s="889"/>
      <c r="BCH100" s="889"/>
      <c r="BCI100" s="889"/>
      <c r="BCJ100" s="889"/>
      <c r="BCK100" s="889"/>
      <c r="BCL100" s="889"/>
      <c r="BCM100" s="889"/>
      <c r="BCN100" s="889"/>
      <c r="BCO100" s="889"/>
      <c r="BCP100" s="889"/>
      <c r="BCQ100" s="889"/>
      <c r="BCR100" s="889"/>
      <c r="BCS100" s="889"/>
      <c r="BCT100" s="889"/>
      <c r="BCU100" s="889"/>
      <c r="BCV100" s="889"/>
      <c r="BCW100" s="889"/>
      <c r="BCX100" s="889"/>
      <c r="BCY100" s="889"/>
      <c r="BCZ100" s="889"/>
      <c r="BDA100" s="889"/>
      <c r="BDB100" s="889"/>
      <c r="BDC100" s="889"/>
      <c r="BDD100" s="889"/>
      <c r="BDE100" s="889"/>
      <c r="BDF100" s="889"/>
      <c r="BDG100" s="889"/>
      <c r="BDH100" s="889"/>
      <c r="BDI100" s="889"/>
      <c r="BDJ100" s="889"/>
      <c r="BDK100" s="889"/>
      <c r="BDL100" s="889"/>
      <c r="BDM100" s="889"/>
      <c r="BDN100" s="889"/>
      <c r="BDO100" s="889"/>
      <c r="BDP100" s="889"/>
      <c r="BDQ100" s="889"/>
      <c r="BDR100" s="889"/>
      <c r="BDS100" s="889"/>
      <c r="BDT100" s="889"/>
      <c r="BDU100" s="889"/>
      <c r="BDV100" s="889"/>
      <c r="BDW100" s="889"/>
      <c r="BDX100" s="889"/>
      <c r="BDY100" s="889"/>
      <c r="BDZ100" s="889"/>
      <c r="BEA100" s="889"/>
      <c r="BEB100" s="889"/>
      <c r="BEC100" s="889"/>
      <c r="BED100" s="889"/>
      <c r="BEE100" s="889"/>
      <c r="BEF100" s="889"/>
      <c r="BEG100" s="889"/>
      <c r="BEH100" s="889"/>
      <c r="BEI100" s="889"/>
      <c r="BEJ100" s="889"/>
      <c r="BEK100" s="889"/>
      <c r="BEL100" s="889"/>
      <c r="BEM100" s="889"/>
      <c r="BEN100" s="889"/>
      <c r="BEO100" s="889"/>
      <c r="BEP100" s="889"/>
      <c r="BEQ100" s="889"/>
      <c r="BER100" s="889"/>
      <c r="BES100" s="889"/>
      <c r="BET100" s="889"/>
      <c r="BEU100" s="889"/>
      <c r="BEV100" s="889"/>
      <c r="BEW100" s="889"/>
      <c r="BEX100" s="889"/>
      <c r="BEY100" s="889"/>
      <c r="BEZ100" s="889"/>
      <c r="BFA100" s="889"/>
      <c r="BFB100" s="889"/>
      <c r="BFC100" s="889"/>
      <c r="BFD100" s="889"/>
      <c r="BFE100" s="889"/>
      <c r="BFF100" s="889"/>
      <c r="BFG100" s="889"/>
      <c r="BFH100" s="889"/>
      <c r="BFI100" s="889"/>
      <c r="BFJ100" s="889"/>
      <c r="BFK100" s="889"/>
      <c r="BFL100" s="889"/>
      <c r="BFM100" s="889"/>
      <c r="BFN100" s="889"/>
      <c r="BFO100" s="889"/>
      <c r="BFP100" s="889"/>
      <c r="BFQ100" s="889"/>
      <c r="BFR100" s="889"/>
      <c r="BFS100" s="889"/>
      <c r="BFT100" s="889"/>
      <c r="BFU100" s="889"/>
      <c r="BFV100" s="889"/>
      <c r="BFW100" s="889"/>
      <c r="BFX100" s="889"/>
      <c r="BFY100" s="889"/>
      <c r="BFZ100" s="889"/>
      <c r="BGA100" s="889"/>
      <c r="BGB100" s="889"/>
      <c r="BGC100" s="889"/>
      <c r="BGD100" s="889"/>
      <c r="BGE100" s="889"/>
      <c r="BGF100" s="889"/>
      <c r="BGG100" s="889"/>
      <c r="BGH100" s="889"/>
      <c r="BGI100" s="889"/>
      <c r="BGJ100" s="889"/>
      <c r="BGK100" s="889"/>
      <c r="BGL100" s="889"/>
      <c r="BGM100" s="889"/>
      <c r="BGN100" s="889"/>
      <c r="BGO100" s="889"/>
      <c r="BGP100" s="889"/>
      <c r="BGQ100" s="889"/>
      <c r="BGR100" s="889"/>
      <c r="BGS100" s="889"/>
      <c r="BGT100" s="889"/>
      <c r="BGU100" s="889"/>
      <c r="BGV100" s="889"/>
      <c r="BGW100" s="889"/>
      <c r="BGX100" s="889"/>
      <c r="BGY100" s="889"/>
      <c r="BGZ100" s="889"/>
      <c r="BHA100" s="889"/>
      <c r="BHB100" s="889"/>
      <c r="BHC100" s="889"/>
      <c r="BHD100" s="889"/>
      <c r="BHE100" s="889"/>
      <c r="BHF100" s="889"/>
      <c r="BHG100" s="889"/>
      <c r="BHH100" s="889"/>
      <c r="BHI100" s="889"/>
      <c r="BHJ100" s="889"/>
      <c r="BHK100" s="889"/>
      <c r="BHL100" s="889"/>
      <c r="BHM100" s="889"/>
      <c r="BHN100" s="889"/>
      <c r="BHO100" s="889"/>
      <c r="BHP100" s="889"/>
      <c r="BHQ100" s="889"/>
      <c r="BHR100" s="889"/>
      <c r="BHS100" s="889"/>
      <c r="BHT100" s="889"/>
      <c r="BHU100" s="889"/>
      <c r="BHV100" s="889"/>
      <c r="BHW100" s="889"/>
      <c r="BHX100" s="889"/>
      <c r="BHY100" s="889"/>
      <c r="BHZ100" s="889"/>
      <c r="BIA100" s="889"/>
      <c r="BIB100" s="889"/>
      <c r="BIC100" s="889"/>
      <c r="BID100" s="889"/>
      <c r="BIE100" s="889"/>
      <c r="BIF100" s="889"/>
      <c r="BIG100" s="889"/>
      <c r="BIH100" s="889"/>
      <c r="BII100" s="889"/>
      <c r="BIJ100" s="889"/>
      <c r="BIK100" s="889"/>
      <c r="BIL100" s="889"/>
      <c r="BIM100" s="889"/>
      <c r="BIN100" s="889"/>
      <c r="BIO100" s="889"/>
      <c r="BIP100" s="889"/>
      <c r="BIQ100" s="889"/>
      <c r="BIR100" s="889"/>
      <c r="BIS100" s="889"/>
      <c r="BIT100" s="889"/>
      <c r="BIU100" s="889"/>
      <c r="BIV100" s="889"/>
      <c r="BIW100" s="889"/>
      <c r="BIX100" s="889"/>
      <c r="BIY100" s="889"/>
      <c r="BIZ100" s="889"/>
      <c r="BJA100" s="889"/>
      <c r="BJB100" s="889"/>
      <c r="BJC100" s="889"/>
      <c r="BJD100" s="889"/>
      <c r="BJE100" s="889"/>
      <c r="BJF100" s="889"/>
      <c r="BJG100" s="889"/>
      <c r="BJH100" s="889"/>
      <c r="BJI100" s="889"/>
      <c r="BJJ100" s="889"/>
      <c r="BJK100" s="889"/>
      <c r="BJL100" s="889"/>
      <c r="BJM100" s="889"/>
      <c r="BJN100" s="889"/>
      <c r="BJO100" s="889"/>
      <c r="BJP100" s="889"/>
      <c r="BJQ100" s="889"/>
      <c r="BJR100" s="889"/>
      <c r="BJS100" s="889"/>
      <c r="BJT100" s="889"/>
      <c r="BJU100" s="889"/>
      <c r="BJV100" s="889"/>
      <c r="BJW100" s="889"/>
      <c r="BJX100" s="889"/>
      <c r="BJY100" s="889"/>
      <c r="BJZ100" s="889"/>
      <c r="BKA100" s="889"/>
      <c r="BKB100" s="889"/>
      <c r="BKC100" s="889"/>
      <c r="BKD100" s="889"/>
      <c r="BKE100" s="889"/>
      <c r="BKF100" s="889"/>
      <c r="BKG100" s="889"/>
      <c r="BKH100" s="889"/>
      <c r="BKI100" s="889"/>
      <c r="BKJ100" s="889"/>
      <c r="BKK100" s="889"/>
      <c r="BKL100" s="889"/>
      <c r="BKM100" s="889"/>
      <c r="BKN100" s="889"/>
      <c r="BKO100" s="889"/>
      <c r="BKP100" s="889"/>
      <c r="BKQ100" s="889"/>
      <c r="BKR100" s="889"/>
      <c r="BKS100" s="889"/>
      <c r="BKT100" s="889"/>
      <c r="BKU100" s="889"/>
      <c r="BKV100" s="889"/>
      <c r="BKW100" s="889"/>
      <c r="BKX100" s="889"/>
      <c r="BKY100" s="889"/>
      <c r="BKZ100" s="889"/>
      <c r="BLA100" s="889"/>
      <c r="BLB100" s="889"/>
      <c r="BLC100" s="889"/>
      <c r="BLD100" s="889"/>
      <c r="BLE100" s="889"/>
      <c r="BLF100" s="889"/>
      <c r="BLG100" s="889"/>
      <c r="BLH100" s="889"/>
      <c r="BLI100" s="889"/>
      <c r="BLJ100" s="889"/>
      <c r="BLK100" s="889"/>
      <c r="BLL100" s="889"/>
      <c r="BLM100" s="889"/>
      <c r="BLN100" s="889"/>
      <c r="BLO100" s="889"/>
      <c r="BLP100" s="889"/>
      <c r="BLQ100" s="889"/>
      <c r="BLR100" s="889"/>
      <c r="BLS100" s="889"/>
      <c r="BLT100" s="889"/>
      <c r="BLU100" s="889"/>
      <c r="BLV100" s="889"/>
      <c r="BLW100" s="889"/>
      <c r="BLX100" s="889"/>
      <c r="BLY100" s="889"/>
      <c r="BLZ100" s="889"/>
      <c r="BMA100" s="889"/>
      <c r="BMB100" s="889"/>
      <c r="BMC100" s="889"/>
      <c r="BMD100" s="889"/>
      <c r="BME100" s="889"/>
      <c r="BMF100" s="889"/>
      <c r="BMG100" s="889"/>
      <c r="BMH100" s="889"/>
      <c r="BMI100" s="889"/>
      <c r="BMJ100" s="889"/>
      <c r="BMK100" s="889"/>
      <c r="BML100" s="889"/>
      <c r="BMM100" s="889"/>
      <c r="BMN100" s="889"/>
      <c r="BMO100" s="889"/>
      <c r="BMP100" s="889"/>
      <c r="BMQ100" s="889"/>
      <c r="BMR100" s="889"/>
      <c r="BMS100" s="889"/>
      <c r="BMT100" s="889"/>
      <c r="BMU100" s="889"/>
      <c r="BMV100" s="889"/>
      <c r="BMW100" s="889"/>
      <c r="BMX100" s="889"/>
      <c r="BMY100" s="889"/>
      <c r="BMZ100" s="889"/>
      <c r="BNA100" s="889"/>
      <c r="BNB100" s="889"/>
      <c r="BNC100" s="889"/>
      <c r="BND100" s="889"/>
      <c r="BNE100" s="889"/>
      <c r="BNF100" s="889"/>
      <c r="BNG100" s="889"/>
      <c r="BNH100" s="889"/>
      <c r="BNI100" s="889"/>
      <c r="BNJ100" s="889"/>
      <c r="BNK100" s="889"/>
      <c r="BNL100" s="889"/>
      <c r="BNM100" s="889"/>
      <c r="BNN100" s="889"/>
      <c r="BNO100" s="889"/>
      <c r="BNP100" s="889"/>
      <c r="BNQ100" s="889"/>
      <c r="BNR100" s="889"/>
      <c r="BNS100" s="889"/>
      <c r="BNT100" s="889"/>
      <c r="BNU100" s="889"/>
      <c r="BNV100" s="889"/>
      <c r="BNW100" s="889"/>
      <c r="BNX100" s="889"/>
      <c r="BNY100" s="889"/>
      <c r="BNZ100" s="889"/>
      <c r="BOA100" s="889"/>
      <c r="BOB100" s="889"/>
      <c r="BOC100" s="889"/>
      <c r="BOD100" s="889"/>
      <c r="BOE100" s="889"/>
      <c r="BOF100" s="889"/>
      <c r="BOG100" s="889"/>
      <c r="BOH100" s="889"/>
      <c r="BOI100" s="889"/>
      <c r="BOJ100" s="889"/>
      <c r="BOK100" s="889"/>
      <c r="BOL100" s="889"/>
      <c r="BOM100" s="889"/>
      <c r="BON100" s="889"/>
      <c r="BOO100" s="889"/>
      <c r="BOP100" s="889"/>
      <c r="BOQ100" s="889"/>
      <c r="BOR100" s="889"/>
      <c r="BOS100" s="889"/>
      <c r="BOT100" s="889"/>
      <c r="BOU100" s="889"/>
      <c r="BOV100" s="889"/>
      <c r="BOW100" s="889"/>
      <c r="BOX100" s="889"/>
      <c r="BOY100" s="889"/>
      <c r="BOZ100" s="889"/>
      <c r="BPA100" s="889"/>
      <c r="BPB100" s="889"/>
      <c r="BPC100" s="889"/>
      <c r="BPD100" s="889"/>
      <c r="BPE100" s="889"/>
      <c r="BPF100" s="889"/>
      <c r="BPG100" s="889"/>
      <c r="BPH100" s="889"/>
      <c r="BPI100" s="889"/>
      <c r="BPJ100" s="889"/>
      <c r="BPK100" s="889"/>
      <c r="BPL100" s="889"/>
      <c r="BPM100" s="889"/>
      <c r="BPN100" s="889"/>
      <c r="BPO100" s="889"/>
      <c r="BPP100" s="889"/>
      <c r="BPQ100" s="889"/>
      <c r="BPR100" s="889"/>
      <c r="BPS100" s="889"/>
      <c r="BPT100" s="889"/>
      <c r="BPU100" s="889"/>
      <c r="BPV100" s="889"/>
      <c r="BPW100" s="889"/>
      <c r="BPX100" s="889"/>
      <c r="BPY100" s="889"/>
      <c r="BPZ100" s="889"/>
      <c r="BQA100" s="889"/>
      <c r="BQB100" s="889"/>
      <c r="BQC100" s="889"/>
      <c r="BQD100" s="889"/>
      <c r="BQE100" s="889"/>
      <c r="BQF100" s="889"/>
      <c r="BQG100" s="889"/>
      <c r="BQH100" s="889"/>
      <c r="BQI100" s="889"/>
      <c r="BQJ100" s="889"/>
      <c r="BQK100" s="889"/>
      <c r="BQL100" s="889"/>
      <c r="BQM100" s="889"/>
      <c r="BQN100" s="889"/>
      <c r="BQO100" s="889"/>
      <c r="BQP100" s="889"/>
      <c r="BQQ100" s="889"/>
      <c r="BQR100" s="889"/>
      <c r="BQS100" s="889"/>
      <c r="BQT100" s="889"/>
      <c r="BQU100" s="889"/>
      <c r="BQV100" s="889"/>
      <c r="BQW100" s="889"/>
      <c r="BQX100" s="889"/>
      <c r="BQY100" s="889"/>
      <c r="BQZ100" s="889"/>
      <c r="BRA100" s="889"/>
      <c r="BRB100" s="889"/>
      <c r="BRC100" s="889"/>
      <c r="BRD100" s="889"/>
      <c r="BRE100" s="889"/>
      <c r="BRF100" s="889"/>
      <c r="BRG100" s="889"/>
      <c r="BRH100" s="889"/>
      <c r="BRI100" s="889"/>
      <c r="BRJ100" s="889"/>
      <c r="BRK100" s="889"/>
      <c r="BRL100" s="889"/>
      <c r="BRM100" s="889"/>
      <c r="BRN100" s="889"/>
      <c r="BRO100" s="889"/>
      <c r="BRP100" s="889"/>
      <c r="BRQ100" s="889"/>
      <c r="BRR100" s="889"/>
      <c r="BRS100" s="889"/>
      <c r="BRT100" s="889"/>
      <c r="BRU100" s="889"/>
      <c r="BRV100" s="889"/>
      <c r="BRW100" s="889"/>
      <c r="BRX100" s="889"/>
      <c r="BRY100" s="889"/>
      <c r="BRZ100" s="889"/>
      <c r="BSA100" s="889"/>
      <c r="BSB100" s="889"/>
      <c r="BSC100" s="889"/>
      <c r="BSD100" s="889"/>
      <c r="BSE100" s="889"/>
      <c r="BSF100" s="889"/>
      <c r="BSG100" s="889"/>
      <c r="BSH100" s="889"/>
      <c r="BSI100" s="889"/>
      <c r="BSJ100" s="889"/>
      <c r="BSK100" s="889"/>
      <c r="BSL100" s="889"/>
      <c r="BSM100" s="889"/>
      <c r="BSN100" s="889"/>
      <c r="BSO100" s="889"/>
      <c r="BSP100" s="889"/>
      <c r="BSQ100" s="889"/>
      <c r="BSR100" s="889"/>
      <c r="BSS100" s="889"/>
      <c r="BST100" s="889"/>
      <c r="BSU100" s="889"/>
      <c r="BSV100" s="889"/>
      <c r="BSW100" s="889"/>
      <c r="BSX100" s="889"/>
      <c r="BSY100" s="889"/>
      <c r="BSZ100" s="889"/>
      <c r="BTA100" s="889"/>
      <c r="BTB100" s="889"/>
      <c r="BTC100" s="889"/>
      <c r="BTD100" s="889"/>
      <c r="BTE100" s="889"/>
      <c r="BTF100" s="889"/>
      <c r="BTG100" s="889"/>
      <c r="BTH100" s="889"/>
      <c r="BTI100" s="889"/>
      <c r="BTJ100" s="889"/>
      <c r="BTK100" s="889"/>
      <c r="BTL100" s="889"/>
      <c r="BTM100" s="889"/>
      <c r="BTN100" s="889"/>
      <c r="BTO100" s="889"/>
      <c r="BTP100" s="889"/>
      <c r="BTQ100" s="889"/>
      <c r="BTR100" s="889"/>
      <c r="BTS100" s="889"/>
      <c r="BTT100" s="889"/>
      <c r="BTU100" s="889"/>
      <c r="BTV100" s="889"/>
      <c r="BTW100" s="889"/>
      <c r="BTX100" s="889"/>
      <c r="BTY100" s="889"/>
      <c r="BTZ100" s="889"/>
      <c r="BUA100" s="889"/>
      <c r="BUB100" s="889"/>
      <c r="BUC100" s="889"/>
      <c r="BUD100" s="889"/>
      <c r="BUE100" s="889"/>
      <c r="BUF100" s="889"/>
      <c r="BUG100" s="889"/>
      <c r="BUH100" s="889"/>
      <c r="BUI100" s="889"/>
      <c r="BUJ100" s="889"/>
      <c r="BUK100" s="889"/>
      <c r="BUL100" s="889"/>
      <c r="BUM100" s="889"/>
      <c r="BUN100" s="889"/>
      <c r="BUO100" s="889"/>
      <c r="BUP100" s="889"/>
      <c r="BUQ100" s="889"/>
      <c r="BUR100" s="889"/>
      <c r="BUS100" s="889"/>
      <c r="BUT100" s="889"/>
      <c r="BUU100" s="889"/>
      <c r="BUV100" s="889"/>
      <c r="BUW100" s="889"/>
      <c r="BUX100" s="889"/>
      <c r="BUY100" s="889"/>
      <c r="BUZ100" s="889"/>
      <c r="BVA100" s="889"/>
      <c r="BVB100" s="889"/>
      <c r="BVC100" s="889"/>
      <c r="BVD100" s="889"/>
      <c r="BVE100" s="889"/>
      <c r="BVF100" s="889"/>
      <c r="BVG100" s="889"/>
      <c r="BVH100" s="889"/>
      <c r="BVI100" s="889"/>
      <c r="BVJ100" s="889"/>
      <c r="BVK100" s="889"/>
      <c r="BVL100" s="889"/>
      <c r="BVM100" s="889"/>
      <c r="BVN100" s="889"/>
      <c r="BVO100" s="889"/>
      <c r="BVP100" s="889"/>
      <c r="BVQ100" s="889"/>
      <c r="BVR100" s="889"/>
      <c r="BVS100" s="889"/>
      <c r="BVT100" s="889"/>
      <c r="BVU100" s="889"/>
      <c r="BVV100" s="889"/>
      <c r="BVW100" s="889"/>
      <c r="BVX100" s="889"/>
      <c r="BVY100" s="889"/>
      <c r="BVZ100" s="889"/>
      <c r="BWA100" s="889"/>
      <c r="BWB100" s="889"/>
      <c r="BWC100" s="889"/>
      <c r="BWD100" s="889"/>
      <c r="BWE100" s="889"/>
      <c r="BWF100" s="889"/>
      <c r="BWG100" s="889"/>
      <c r="BWH100" s="889"/>
      <c r="BWI100" s="889"/>
      <c r="BWJ100" s="889"/>
      <c r="BWK100" s="889"/>
      <c r="BWL100" s="889"/>
      <c r="BWM100" s="889"/>
      <c r="BWN100" s="889"/>
      <c r="BWO100" s="889"/>
      <c r="BWP100" s="889"/>
      <c r="BWQ100" s="889"/>
      <c r="BWR100" s="889"/>
      <c r="BWS100" s="889"/>
      <c r="BWT100" s="889"/>
      <c r="BWU100" s="889"/>
      <c r="BWV100" s="889"/>
      <c r="BWW100" s="889"/>
      <c r="BWX100" s="889"/>
      <c r="BWY100" s="889"/>
      <c r="BWZ100" s="889"/>
      <c r="BXA100" s="889"/>
      <c r="BXB100" s="889"/>
      <c r="BXC100" s="889"/>
      <c r="BXD100" s="889"/>
      <c r="BXE100" s="889"/>
      <c r="BXF100" s="889"/>
      <c r="BXG100" s="889"/>
      <c r="BXH100" s="889"/>
      <c r="BXI100" s="889"/>
      <c r="BXJ100" s="889"/>
      <c r="BXK100" s="889"/>
      <c r="BXL100" s="889"/>
      <c r="BXM100" s="889"/>
      <c r="BXN100" s="889"/>
      <c r="BXO100" s="889"/>
      <c r="BXP100" s="889"/>
      <c r="BXQ100" s="889"/>
      <c r="BXR100" s="889"/>
      <c r="BXS100" s="889"/>
      <c r="BXT100" s="889"/>
      <c r="BXU100" s="889"/>
      <c r="BXV100" s="889"/>
      <c r="BXW100" s="889"/>
      <c r="BXX100" s="889"/>
      <c r="BXY100" s="889"/>
      <c r="BXZ100" s="889"/>
      <c r="BYA100" s="889"/>
      <c r="BYB100" s="889"/>
      <c r="BYC100" s="889"/>
      <c r="BYD100" s="889"/>
      <c r="BYE100" s="889"/>
      <c r="BYF100" s="889"/>
      <c r="BYG100" s="889"/>
      <c r="BYH100" s="889"/>
      <c r="BYI100" s="889"/>
      <c r="BYJ100" s="889"/>
      <c r="BYK100" s="889"/>
      <c r="BYL100" s="889"/>
      <c r="BYM100" s="889"/>
      <c r="BYN100" s="889"/>
      <c r="BYO100" s="889"/>
      <c r="BYP100" s="889"/>
      <c r="BYQ100" s="889"/>
      <c r="BYR100" s="889"/>
      <c r="BYS100" s="889"/>
      <c r="BYT100" s="889"/>
      <c r="BYU100" s="889"/>
      <c r="BYV100" s="889"/>
      <c r="BYW100" s="889"/>
      <c r="BYX100" s="889"/>
      <c r="BYY100" s="889"/>
      <c r="BYZ100" s="889"/>
      <c r="BZA100" s="889"/>
      <c r="BZB100" s="889"/>
      <c r="BZC100" s="889"/>
      <c r="BZD100" s="889"/>
      <c r="BZE100" s="889"/>
      <c r="BZF100" s="889"/>
      <c r="BZG100" s="889"/>
      <c r="BZH100" s="889"/>
      <c r="BZI100" s="889"/>
      <c r="BZJ100" s="889"/>
      <c r="BZK100" s="889"/>
      <c r="BZL100" s="889"/>
      <c r="BZM100" s="889"/>
      <c r="BZN100" s="889"/>
      <c r="BZO100" s="889"/>
      <c r="BZP100" s="889"/>
      <c r="BZQ100" s="889"/>
      <c r="BZR100" s="889"/>
      <c r="BZS100" s="889"/>
      <c r="BZT100" s="889"/>
      <c r="BZU100" s="889"/>
      <c r="BZV100" s="889"/>
      <c r="BZW100" s="889"/>
      <c r="BZX100" s="889"/>
      <c r="BZY100" s="889"/>
      <c r="BZZ100" s="889"/>
      <c r="CAA100" s="889"/>
      <c r="CAB100" s="889"/>
      <c r="CAC100" s="889"/>
      <c r="CAD100" s="889"/>
      <c r="CAE100" s="889"/>
      <c r="CAF100" s="889"/>
      <c r="CAG100" s="889"/>
      <c r="CAH100" s="889"/>
      <c r="CAI100" s="889"/>
      <c r="CAJ100" s="889"/>
      <c r="CAK100" s="889"/>
      <c r="CAL100" s="889"/>
      <c r="CAM100" s="889"/>
      <c r="CAN100" s="889"/>
      <c r="CAO100" s="889"/>
      <c r="CAP100" s="889"/>
      <c r="CAQ100" s="889"/>
      <c r="CAR100" s="889"/>
      <c r="CAS100" s="889"/>
      <c r="CAT100" s="889"/>
      <c r="CAU100" s="889"/>
      <c r="CAV100" s="889"/>
      <c r="CAW100" s="889"/>
      <c r="CAX100" s="889"/>
      <c r="CAY100" s="889"/>
      <c r="CAZ100" s="889"/>
      <c r="CBA100" s="889"/>
      <c r="CBB100" s="889"/>
      <c r="CBC100" s="889"/>
      <c r="CBD100" s="889"/>
      <c r="CBE100" s="889"/>
      <c r="CBF100" s="889"/>
      <c r="CBG100" s="889"/>
      <c r="CBH100" s="889"/>
      <c r="CBI100" s="889"/>
      <c r="CBJ100" s="889"/>
      <c r="CBK100" s="889"/>
      <c r="CBL100" s="889"/>
      <c r="CBM100" s="889"/>
      <c r="CBN100" s="889"/>
      <c r="CBO100" s="889"/>
      <c r="CBP100" s="889"/>
      <c r="CBQ100" s="889"/>
      <c r="CBR100" s="889"/>
      <c r="CBS100" s="889"/>
      <c r="CBT100" s="889"/>
      <c r="CBU100" s="889"/>
      <c r="CBV100" s="889"/>
      <c r="CBW100" s="889"/>
      <c r="CBX100" s="889"/>
      <c r="CBY100" s="889"/>
      <c r="CBZ100" s="889"/>
      <c r="CCA100" s="889"/>
      <c r="CCB100" s="889"/>
      <c r="CCC100" s="889"/>
      <c r="CCD100" s="889"/>
      <c r="CCE100" s="889"/>
      <c r="CCF100" s="889"/>
      <c r="CCG100" s="889"/>
      <c r="CCH100" s="889"/>
      <c r="CCI100" s="889"/>
      <c r="CCJ100" s="889"/>
      <c r="CCK100" s="889"/>
      <c r="CCL100" s="889"/>
      <c r="CCM100" s="889"/>
      <c r="CCN100" s="889"/>
      <c r="CCO100" s="889"/>
      <c r="CCP100" s="889"/>
      <c r="CCQ100" s="889"/>
      <c r="CCR100" s="889"/>
      <c r="CCS100" s="889"/>
      <c r="CCT100" s="889"/>
      <c r="CCU100" s="889"/>
      <c r="CCV100" s="889"/>
      <c r="CCW100" s="889"/>
      <c r="CCX100" s="889"/>
      <c r="CCY100" s="889"/>
      <c r="CCZ100" s="889"/>
      <c r="CDA100" s="889"/>
      <c r="CDB100" s="889"/>
      <c r="CDC100" s="889"/>
      <c r="CDD100" s="889"/>
      <c r="CDE100" s="889"/>
      <c r="CDF100" s="889"/>
      <c r="CDG100" s="889"/>
      <c r="CDH100" s="889"/>
      <c r="CDI100" s="889"/>
      <c r="CDJ100" s="889"/>
      <c r="CDK100" s="889"/>
      <c r="CDL100" s="889"/>
      <c r="CDM100" s="889"/>
      <c r="CDN100" s="889"/>
      <c r="CDO100" s="889"/>
      <c r="CDP100" s="889"/>
      <c r="CDQ100" s="889"/>
      <c r="CDR100" s="889"/>
      <c r="CDS100" s="889"/>
      <c r="CDT100" s="889"/>
      <c r="CDU100" s="889"/>
      <c r="CDV100" s="889"/>
      <c r="CDW100" s="889"/>
      <c r="CDX100" s="889"/>
      <c r="CDY100" s="889"/>
      <c r="CDZ100" s="889"/>
      <c r="CEA100" s="889"/>
      <c r="CEB100" s="889"/>
      <c r="CEC100" s="889"/>
      <c r="CED100" s="889"/>
      <c r="CEE100" s="889"/>
      <c r="CEF100" s="889"/>
      <c r="CEG100" s="889"/>
      <c r="CEH100" s="889"/>
      <c r="CEI100" s="889"/>
      <c r="CEJ100" s="889"/>
      <c r="CEK100" s="889"/>
      <c r="CEL100" s="889"/>
      <c r="CEM100" s="889"/>
      <c r="CEN100" s="889"/>
      <c r="CEO100" s="889"/>
      <c r="CEP100" s="889"/>
      <c r="CEQ100" s="889"/>
      <c r="CER100" s="889"/>
      <c r="CES100" s="889"/>
      <c r="CET100" s="889"/>
      <c r="CEU100" s="889"/>
      <c r="CEV100" s="889"/>
      <c r="CEW100" s="889"/>
      <c r="CEX100" s="889"/>
      <c r="CEY100" s="889"/>
      <c r="CEZ100" s="889"/>
      <c r="CFA100" s="889"/>
      <c r="CFB100" s="889"/>
      <c r="CFC100" s="889"/>
      <c r="CFD100" s="889"/>
      <c r="CFE100" s="889"/>
      <c r="CFF100" s="889"/>
      <c r="CFG100" s="889"/>
      <c r="CFH100" s="889"/>
      <c r="CFI100" s="889"/>
      <c r="CFJ100" s="889"/>
      <c r="CFK100" s="889"/>
      <c r="CFL100" s="889"/>
      <c r="CFM100" s="889"/>
      <c r="CFN100" s="889"/>
      <c r="CFO100" s="889"/>
      <c r="CFP100" s="889"/>
      <c r="CFQ100" s="889"/>
      <c r="CFR100" s="889"/>
      <c r="CFS100" s="889"/>
      <c r="CFT100" s="889"/>
      <c r="CFU100" s="889"/>
      <c r="CFV100" s="889"/>
      <c r="CFW100" s="889"/>
      <c r="CFX100" s="889"/>
      <c r="CFY100" s="889"/>
      <c r="CFZ100" s="889"/>
      <c r="CGA100" s="889"/>
      <c r="CGB100" s="889"/>
      <c r="CGC100" s="889"/>
      <c r="CGD100" s="889"/>
      <c r="CGE100" s="889"/>
      <c r="CGF100" s="889"/>
      <c r="CGG100" s="889"/>
      <c r="CGH100" s="889"/>
      <c r="CGI100" s="889"/>
      <c r="CGJ100" s="889"/>
      <c r="CGK100" s="889"/>
      <c r="CGL100" s="889"/>
      <c r="CGM100" s="889"/>
      <c r="CGN100" s="889"/>
      <c r="CGO100" s="889"/>
      <c r="CGP100" s="889"/>
      <c r="CGQ100" s="889"/>
      <c r="CGR100" s="889"/>
      <c r="CGS100" s="889"/>
      <c r="CGT100" s="889"/>
      <c r="CGU100" s="889"/>
      <c r="CGV100" s="889"/>
      <c r="CGW100" s="889"/>
      <c r="CGX100" s="889"/>
      <c r="CGY100" s="889"/>
      <c r="CGZ100" s="889"/>
      <c r="CHA100" s="889"/>
      <c r="CHB100" s="889"/>
      <c r="CHC100" s="889"/>
      <c r="CHD100" s="889"/>
      <c r="CHE100" s="889"/>
      <c r="CHF100" s="889"/>
      <c r="CHG100" s="889"/>
      <c r="CHH100" s="889"/>
      <c r="CHI100" s="889"/>
      <c r="CHJ100" s="889"/>
      <c r="CHK100" s="889"/>
      <c r="CHL100" s="889"/>
      <c r="CHM100" s="889"/>
      <c r="CHN100" s="889"/>
      <c r="CHO100" s="889"/>
      <c r="CHP100" s="889"/>
      <c r="CHQ100" s="889"/>
      <c r="CHR100" s="889"/>
      <c r="CHS100" s="889"/>
      <c r="CHT100" s="889"/>
      <c r="CHU100" s="889"/>
      <c r="CHV100" s="889"/>
      <c r="CHW100" s="889"/>
      <c r="CHX100" s="889"/>
      <c r="CHY100" s="889"/>
      <c r="CHZ100" s="889"/>
      <c r="CIA100" s="889"/>
      <c r="CIB100" s="889"/>
      <c r="CIC100" s="889"/>
      <c r="CID100" s="889"/>
      <c r="CIE100" s="889"/>
      <c r="CIF100" s="889"/>
      <c r="CIG100" s="889"/>
      <c r="CIH100" s="889"/>
      <c r="CII100" s="889"/>
      <c r="CIJ100" s="889"/>
      <c r="CIK100" s="889"/>
      <c r="CIL100" s="889"/>
      <c r="CIM100" s="889"/>
      <c r="CIN100" s="889"/>
      <c r="CIO100" s="889"/>
      <c r="CIP100" s="889"/>
      <c r="CIQ100" s="889"/>
      <c r="CIR100" s="889"/>
      <c r="CIS100" s="889"/>
      <c r="CIT100" s="889"/>
      <c r="CIU100" s="889"/>
      <c r="CIV100" s="889"/>
      <c r="CIW100" s="889"/>
      <c r="CIX100" s="889"/>
      <c r="CIY100" s="889"/>
      <c r="CIZ100" s="889"/>
      <c r="CJA100" s="889"/>
      <c r="CJB100" s="889"/>
      <c r="CJC100" s="889"/>
      <c r="CJD100" s="889"/>
      <c r="CJE100" s="889"/>
      <c r="CJF100" s="889"/>
      <c r="CJG100" s="889"/>
      <c r="CJH100" s="889"/>
      <c r="CJI100" s="889"/>
      <c r="CJJ100" s="889"/>
      <c r="CJK100" s="889"/>
      <c r="CJL100" s="889"/>
      <c r="CJM100" s="889"/>
      <c r="CJN100" s="889"/>
      <c r="CJO100" s="889"/>
      <c r="CJP100" s="889"/>
      <c r="CJQ100" s="889"/>
      <c r="CJR100" s="889"/>
      <c r="CJS100" s="889"/>
      <c r="CJT100" s="889"/>
      <c r="CJU100" s="889"/>
      <c r="CJV100" s="889"/>
      <c r="CJW100" s="889"/>
      <c r="CJX100" s="889"/>
      <c r="CJY100" s="889"/>
      <c r="CJZ100" s="889"/>
      <c r="CKA100" s="889"/>
      <c r="CKB100" s="889"/>
      <c r="CKC100" s="889"/>
      <c r="CKD100" s="889"/>
      <c r="CKE100" s="889"/>
      <c r="CKF100" s="889"/>
      <c r="CKG100" s="889"/>
      <c r="CKH100" s="889"/>
      <c r="CKI100" s="889"/>
      <c r="CKJ100" s="889"/>
      <c r="CKK100" s="889"/>
      <c r="CKL100" s="889"/>
      <c r="CKM100" s="889"/>
      <c r="CKN100" s="889"/>
      <c r="CKO100" s="889"/>
      <c r="CKP100" s="889"/>
      <c r="CKQ100" s="889"/>
      <c r="CKR100" s="889"/>
      <c r="CKS100" s="889"/>
      <c r="CKT100" s="889"/>
      <c r="CKU100" s="889"/>
      <c r="CKV100" s="889"/>
      <c r="CKW100" s="889"/>
      <c r="CKX100" s="889"/>
      <c r="CKY100" s="889"/>
      <c r="CKZ100" s="889"/>
      <c r="CLA100" s="889"/>
      <c r="CLB100" s="889"/>
      <c r="CLC100" s="889"/>
      <c r="CLD100" s="889"/>
      <c r="CLE100" s="889"/>
      <c r="CLF100" s="889"/>
      <c r="CLG100" s="889"/>
      <c r="CLH100" s="889"/>
      <c r="CLI100" s="889"/>
      <c r="CLJ100" s="889"/>
      <c r="CLK100" s="889"/>
      <c r="CLL100" s="889"/>
      <c r="CLM100" s="889"/>
      <c r="CLN100" s="889"/>
      <c r="CLO100" s="889"/>
      <c r="CLP100" s="889"/>
      <c r="CLQ100" s="889"/>
      <c r="CLR100" s="889"/>
      <c r="CLS100" s="889"/>
      <c r="CLT100" s="889"/>
      <c r="CLU100" s="889"/>
      <c r="CLV100" s="889"/>
      <c r="CLW100" s="889"/>
      <c r="CLX100" s="889"/>
      <c r="CLY100" s="889"/>
      <c r="CLZ100" s="889"/>
      <c r="CMA100" s="889"/>
      <c r="CMB100" s="889"/>
      <c r="CMC100" s="889"/>
      <c r="CMD100" s="889"/>
      <c r="CME100" s="889"/>
      <c r="CMF100" s="889"/>
      <c r="CMG100" s="889"/>
      <c r="CMH100" s="889"/>
      <c r="CMI100" s="889"/>
      <c r="CMJ100" s="889"/>
      <c r="CMK100" s="889"/>
      <c r="CML100" s="889"/>
      <c r="CMM100" s="889"/>
      <c r="CMN100" s="889"/>
      <c r="CMO100" s="889"/>
      <c r="CMP100" s="889"/>
      <c r="CMQ100" s="889"/>
      <c r="CMR100" s="889"/>
      <c r="CMS100" s="889"/>
      <c r="CMT100" s="889"/>
      <c r="CMU100" s="889"/>
      <c r="CMV100" s="889"/>
      <c r="CMW100" s="889"/>
      <c r="CMX100" s="889"/>
      <c r="CMY100" s="889"/>
      <c r="CMZ100" s="889"/>
      <c r="CNA100" s="889"/>
      <c r="CNB100" s="889"/>
      <c r="CNC100" s="889"/>
      <c r="CND100" s="889"/>
      <c r="CNE100" s="889"/>
      <c r="CNF100" s="889"/>
      <c r="CNG100" s="889"/>
      <c r="CNH100" s="889"/>
      <c r="CNI100" s="889"/>
      <c r="CNJ100" s="889"/>
      <c r="CNK100" s="889"/>
      <c r="CNL100" s="889"/>
      <c r="CNM100" s="889"/>
      <c r="CNN100" s="889"/>
      <c r="CNO100" s="889"/>
      <c r="CNP100" s="889"/>
      <c r="CNQ100" s="889"/>
      <c r="CNR100" s="889"/>
      <c r="CNS100" s="889"/>
      <c r="CNT100" s="889"/>
      <c r="CNU100" s="889"/>
      <c r="CNV100" s="889"/>
      <c r="CNW100" s="889"/>
      <c r="CNX100" s="889"/>
      <c r="CNY100" s="889"/>
      <c r="CNZ100" s="889"/>
      <c r="COA100" s="889"/>
      <c r="COB100" s="889"/>
      <c r="COC100" s="889"/>
      <c r="COD100" s="889"/>
      <c r="COE100" s="889"/>
      <c r="COF100" s="889"/>
      <c r="COG100" s="889"/>
      <c r="COH100" s="889"/>
      <c r="COI100" s="889"/>
      <c r="COJ100" s="889"/>
      <c r="COK100" s="889"/>
      <c r="COL100" s="889"/>
      <c r="COM100" s="889"/>
      <c r="CON100" s="889"/>
      <c r="COO100" s="889"/>
      <c r="COP100" s="889"/>
      <c r="COQ100" s="889"/>
      <c r="COR100" s="889"/>
      <c r="COS100" s="889"/>
      <c r="COT100" s="889"/>
      <c r="COU100" s="889"/>
      <c r="COV100" s="889"/>
      <c r="COW100" s="889"/>
      <c r="COX100" s="889"/>
      <c r="COY100" s="889"/>
      <c r="COZ100" s="889"/>
      <c r="CPA100" s="889"/>
      <c r="CPB100" s="889"/>
      <c r="CPC100" s="889"/>
      <c r="CPD100" s="889"/>
      <c r="CPE100" s="889"/>
      <c r="CPF100" s="889"/>
      <c r="CPG100" s="889"/>
      <c r="CPH100" s="889"/>
      <c r="CPI100" s="889"/>
      <c r="CPJ100" s="889"/>
      <c r="CPK100" s="889"/>
      <c r="CPL100" s="889"/>
      <c r="CPM100" s="889"/>
      <c r="CPN100" s="889"/>
      <c r="CPO100" s="889"/>
      <c r="CPP100" s="889"/>
      <c r="CPQ100" s="889"/>
      <c r="CPR100" s="889"/>
      <c r="CPS100" s="889"/>
      <c r="CPT100" s="889"/>
      <c r="CPU100" s="889"/>
      <c r="CPV100" s="889"/>
      <c r="CPW100" s="889"/>
      <c r="CPX100" s="889"/>
      <c r="CPY100" s="889"/>
      <c r="CPZ100" s="889"/>
      <c r="CQA100" s="889"/>
      <c r="CQB100" s="889"/>
      <c r="CQC100" s="889"/>
      <c r="CQD100" s="889"/>
      <c r="CQE100" s="889"/>
      <c r="CQF100" s="889"/>
      <c r="CQG100" s="889"/>
      <c r="CQH100" s="889"/>
      <c r="CQI100" s="889"/>
      <c r="CQJ100" s="889"/>
      <c r="CQK100" s="889"/>
      <c r="CQL100" s="889"/>
      <c r="CQM100" s="889"/>
      <c r="CQN100" s="889"/>
      <c r="CQO100" s="889"/>
      <c r="CQP100" s="889"/>
      <c r="CQQ100" s="889"/>
      <c r="CQR100" s="889"/>
      <c r="CQS100" s="889"/>
      <c r="CQT100" s="889"/>
      <c r="CQU100" s="889"/>
      <c r="CQV100" s="889"/>
      <c r="CQW100" s="889"/>
      <c r="CQX100" s="889"/>
      <c r="CQY100" s="889"/>
      <c r="CQZ100" s="889"/>
      <c r="CRA100" s="889"/>
      <c r="CRB100" s="889"/>
      <c r="CRC100" s="889"/>
      <c r="CRD100" s="889"/>
      <c r="CRE100" s="889"/>
      <c r="CRF100" s="889"/>
      <c r="CRG100" s="889"/>
      <c r="CRH100" s="889"/>
      <c r="CRI100" s="889"/>
      <c r="CRJ100" s="889"/>
      <c r="CRK100" s="889"/>
      <c r="CRL100" s="889"/>
      <c r="CRM100" s="889"/>
      <c r="CRN100" s="889"/>
      <c r="CRO100" s="889"/>
      <c r="CRP100" s="889"/>
      <c r="CRQ100" s="889"/>
      <c r="CRR100" s="889"/>
      <c r="CRS100" s="889"/>
      <c r="CRT100" s="889"/>
      <c r="CRU100" s="889"/>
      <c r="CRV100" s="889"/>
      <c r="CRW100" s="889"/>
      <c r="CRX100" s="889"/>
      <c r="CRY100" s="889"/>
      <c r="CRZ100" s="889"/>
      <c r="CSA100" s="889"/>
      <c r="CSB100" s="889"/>
      <c r="CSC100" s="889"/>
      <c r="CSD100" s="889"/>
      <c r="CSE100" s="889"/>
      <c r="CSF100" s="889"/>
      <c r="CSG100" s="889"/>
      <c r="CSH100" s="889"/>
      <c r="CSI100" s="889"/>
      <c r="CSJ100" s="889"/>
      <c r="CSK100" s="889"/>
      <c r="CSL100" s="889"/>
      <c r="CSM100" s="889"/>
      <c r="CSN100" s="889"/>
      <c r="CSO100" s="889"/>
      <c r="CSP100" s="889"/>
      <c r="CSQ100" s="889"/>
      <c r="CSR100" s="889"/>
      <c r="CSS100" s="889"/>
      <c r="CST100" s="889"/>
      <c r="CSU100" s="889"/>
      <c r="CSV100" s="889"/>
      <c r="CSW100" s="889"/>
      <c r="CSX100" s="889"/>
      <c r="CSY100" s="889"/>
      <c r="CSZ100" s="889"/>
      <c r="CTA100" s="889"/>
      <c r="CTB100" s="889"/>
      <c r="CTC100" s="889"/>
      <c r="CTD100" s="889"/>
      <c r="CTE100" s="889"/>
      <c r="CTF100" s="889"/>
      <c r="CTG100" s="889"/>
      <c r="CTH100" s="889"/>
      <c r="CTI100" s="889"/>
      <c r="CTJ100" s="889"/>
      <c r="CTK100" s="889"/>
      <c r="CTL100" s="889"/>
      <c r="CTM100" s="889"/>
      <c r="CTN100" s="889"/>
      <c r="CTO100" s="889"/>
      <c r="CTP100" s="889"/>
      <c r="CTQ100" s="889"/>
      <c r="CTR100" s="889"/>
      <c r="CTS100" s="889"/>
      <c r="CTT100" s="889"/>
      <c r="CTU100" s="889"/>
      <c r="CTV100" s="889"/>
      <c r="CTW100" s="889"/>
      <c r="CTX100" s="889"/>
      <c r="CTY100" s="889"/>
      <c r="CTZ100" s="889"/>
      <c r="CUA100" s="889"/>
      <c r="CUB100" s="889"/>
      <c r="CUC100" s="889"/>
      <c r="CUD100" s="889"/>
      <c r="CUE100" s="889"/>
      <c r="CUF100" s="889"/>
      <c r="CUG100" s="889"/>
      <c r="CUH100" s="889"/>
      <c r="CUI100" s="889"/>
      <c r="CUJ100" s="889"/>
      <c r="CUK100" s="889"/>
      <c r="CUL100" s="889"/>
      <c r="CUM100" s="889"/>
      <c r="CUN100" s="889"/>
      <c r="CUO100" s="889"/>
      <c r="CUP100" s="889"/>
      <c r="CUQ100" s="889"/>
      <c r="CUR100" s="889"/>
      <c r="CUS100" s="889"/>
      <c r="CUT100" s="889"/>
      <c r="CUU100" s="889"/>
      <c r="CUV100" s="889"/>
      <c r="CUW100" s="889"/>
      <c r="CUX100" s="889"/>
      <c r="CUY100" s="889"/>
      <c r="CUZ100" s="889"/>
      <c r="CVA100" s="889"/>
      <c r="CVB100" s="889"/>
      <c r="CVC100" s="889"/>
      <c r="CVD100" s="889"/>
      <c r="CVE100" s="889"/>
      <c r="CVF100" s="889"/>
      <c r="CVG100" s="889"/>
      <c r="CVH100" s="889"/>
      <c r="CVI100" s="889"/>
      <c r="CVJ100" s="889"/>
      <c r="CVK100" s="889"/>
      <c r="CVL100" s="889"/>
      <c r="CVM100" s="889"/>
      <c r="CVN100" s="889"/>
      <c r="CVO100" s="889"/>
      <c r="CVP100" s="889"/>
      <c r="CVQ100" s="889"/>
      <c r="CVR100" s="889"/>
      <c r="CVS100" s="889"/>
      <c r="CVT100" s="889"/>
      <c r="CVU100" s="889"/>
      <c r="CVV100" s="889"/>
      <c r="CVW100" s="889"/>
      <c r="CVX100" s="889"/>
      <c r="CVY100" s="889"/>
      <c r="CVZ100" s="889"/>
      <c r="CWA100" s="889"/>
      <c r="CWB100" s="889"/>
      <c r="CWC100" s="889"/>
      <c r="CWD100" s="889"/>
      <c r="CWE100" s="889"/>
      <c r="CWF100" s="889"/>
      <c r="CWG100" s="889"/>
      <c r="CWH100" s="889"/>
      <c r="CWI100" s="889"/>
      <c r="CWJ100" s="889"/>
      <c r="CWK100" s="889"/>
      <c r="CWL100" s="889"/>
      <c r="CWM100" s="889"/>
      <c r="CWN100" s="889"/>
      <c r="CWO100" s="889"/>
      <c r="CWP100" s="889"/>
      <c r="CWQ100" s="889"/>
      <c r="CWR100" s="889"/>
      <c r="CWS100" s="889"/>
      <c r="CWT100" s="889"/>
      <c r="CWU100" s="889"/>
      <c r="CWV100" s="889"/>
      <c r="CWW100" s="889"/>
      <c r="CWX100" s="889"/>
      <c r="CWY100" s="889"/>
      <c r="CWZ100" s="889"/>
      <c r="CXA100" s="889"/>
      <c r="CXB100" s="889"/>
      <c r="CXC100" s="889"/>
      <c r="CXD100" s="889"/>
      <c r="CXE100" s="889"/>
      <c r="CXF100" s="889"/>
      <c r="CXG100" s="889"/>
      <c r="CXH100" s="889"/>
      <c r="CXI100" s="889"/>
      <c r="CXJ100" s="889"/>
      <c r="CXK100" s="889"/>
      <c r="CXL100" s="889"/>
      <c r="CXM100" s="889"/>
      <c r="CXN100" s="889"/>
      <c r="CXO100" s="889"/>
      <c r="CXP100" s="889"/>
      <c r="CXQ100" s="889"/>
      <c r="CXR100" s="889"/>
      <c r="CXS100" s="889"/>
      <c r="CXT100" s="889"/>
      <c r="CXU100" s="889"/>
      <c r="CXV100" s="889"/>
      <c r="CXW100" s="889"/>
      <c r="CXX100" s="889"/>
      <c r="CXY100" s="889"/>
      <c r="CXZ100" s="889"/>
      <c r="CYA100" s="889"/>
      <c r="CYB100" s="889"/>
      <c r="CYC100" s="889"/>
      <c r="CYD100" s="889"/>
      <c r="CYE100" s="889"/>
      <c r="CYF100" s="889"/>
      <c r="CYG100" s="889"/>
      <c r="CYH100" s="889"/>
      <c r="CYI100" s="889"/>
      <c r="CYJ100" s="889"/>
      <c r="CYK100" s="889"/>
      <c r="CYL100" s="889"/>
      <c r="CYM100" s="889"/>
      <c r="CYN100" s="889"/>
      <c r="CYO100" s="889"/>
      <c r="CYP100" s="889"/>
      <c r="CYQ100" s="889"/>
      <c r="CYR100" s="889"/>
      <c r="CYS100" s="889"/>
      <c r="CYT100" s="889"/>
      <c r="CYU100" s="889"/>
      <c r="CYV100" s="889"/>
      <c r="CYW100" s="889"/>
      <c r="CYX100" s="889"/>
      <c r="CYY100" s="889"/>
      <c r="CYZ100" s="889"/>
      <c r="CZA100" s="889"/>
      <c r="CZB100" s="889"/>
      <c r="CZC100" s="889"/>
      <c r="CZD100" s="889"/>
      <c r="CZE100" s="889"/>
      <c r="CZF100" s="889"/>
      <c r="CZG100" s="889"/>
      <c r="CZH100" s="889"/>
      <c r="CZI100" s="889"/>
      <c r="CZJ100" s="889"/>
      <c r="CZK100" s="889"/>
      <c r="CZL100" s="889"/>
      <c r="CZM100" s="889"/>
      <c r="CZN100" s="889"/>
      <c r="CZO100" s="889"/>
      <c r="CZP100" s="889"/>
      <c r="CZQ100" s="889"/>
      <c r="CZR100" s="889"/>
      <c r="CZS100" s="889"/>
      <c r="CZT100" s="889"/>
      <c r="CZU100" s="889"/>
      <c r="CZV100" s="889"/>
      <c r="CZW100" s="889"/>
      <c r="CZX100" s="889"/>
      <c r="CZY100" s="889"/>
      <c r="CZZ100" s="889"/>
      <c r="DAA100" s="889"/>
      <c r="DAB100" s="889"/>
      <c r="DAC100" s="889"/>
      <c r="DAD100" s="889"/>
      <c r="DAE100" s="889"/>
      <c r="DAF100" s="889"/>
      <c r="DAG100" s="889"/>
      <c r="DAH100" s="889"/>
      <c r="DAI100" s="889"/>
      <c r="DAJ100" s="889"/>
      <c r="DAK100" s="889"/>
      <c r="DAL100" s="889"/>
      <c r="DAM100" s="889"/>
      <c r="DAN100" s="889"/>
      <c r="DAO100" s="889"/>
      <c r="DAP100" s="889"/>
      <c r="DAQ100" s="889"/>
      <c r="DAR100" s="889"/>
      <c r="DAS100" s="889"/>
      <c r="DAT100" s="889"/>
      <c r="DAU100" s="889"/>
      <c r="DAV100" s="889"/>
      <c r="DAW100" s="889"/>
      <c r="DAX100" s="889"/>
      <c r="DAY100" s="889"/>
      <c r="DAZ100" s="889"/>
      <c r="DBA100" s="889"/>
      <c r="DBB100" s="889"/>
      <c r="DBC100" s="889"/>
      <c r="DBD100" s="889"/>
      <c r="DBE100" s="889"/>
      <c r="DBF100" s="889"/>
      <c r="DBG100" s="889"/>
      <c r="DBH100" s="889"/>
      <c r="DBI100" s="889"/>
      <c r="DBJ100" s="889"/>
      <c r="DBK100" s="889"/>
      <c r="DBL100" s="889"/>
      <c r="DBM100" s="889"/>
      <c r="DBN100" s="889"/>
      <c r="DBO100" s="889"/>
      <c r="DBP100" s="889"/>
      <c r="DBQ100" s="889"/>
      <c r="DBR100" s="889"/>
      <c r="DBS100" s="889"/>
      <c r="DBT100" s="889"/>
      <c r="DBU100" s="889"/>
      <c r="DBV100" s="889"/>
      <c r="DBW100" s="889"/>
      <c r="DBX100" s="889"/>
      <c r="DBY100" s="889"/>
      <c r="DBZ100" s="889"/>
      <c r="DCA100" s="889"/>
      <c r="DCB100" s="889"/>
      <c r="DCC100" s="889"/>
      <c r="DCD100" s="889"/>
      <c r="DCE100" s="889"/>
      <c r="DCF100" s="889"/>
      <c r="DCG100" s="889"/>
      <c r="DCH100" s="889"/>
      <c r="DCI100" s="889"/>
      <c r="DCJ100" s="889"/>
      <c r="DCK100" s="889"/>
      <c r="DCL100" s="889"/>
      <c r="DCM100" s="889"/>
      <c r="DCN100" s="889"/>
      <c r="DCO100" s="889"/>
      <c r="DCP100" s="889"/>
      <c r="DCQ100" s="889"/>
      <c r="DCR100" s="889"/>
      <c r="DCS100" s="889"/>
      <c r="DCT100" s="889"/>
      <c r="DCU100" s="889"/>
      <c r="DCV100" s="889"/>
      <c r="DCW100" s="889"/>
      <c r="DCX100" s="889"/>
      <c r="DCY100" s="889"/>
      <c r="DCZ100" s="889"/>
      <c r="DDA100" s="889"/>
      <c r="DDB100" s="889"/>
      <c r="DDC100" s="889"/>
      <c r="DDD100" s="889"/>
      <c r="DDE100" s="889"/>
      <c r="DDF100" s="889"/>
      <c r="DDG100" s="889"/>
      <c r="DDH100" s="889"/>
      <c r="DDI100" s="889"/>
      <c r="DDJ100" s="889"/>
      <c r="DDK100" s="889"/>
      <c r="DDL100" s="889"/>
      <c r="DDM100" s="889"/>
      <c r="DDN100" s="889"/>
      <c r="DDO100" s="889"/>
      <c r="DDP100" s="889"/>
      <c r="DDQ100" s="889"/>
      <c r="DDR100" s="889"/>
      <c r="DDS100" s="889"/>
      <c r="DDT100" s="889"/>
      <c r="DDU100" s="889"/>
      <c r="DDV100" s="889"/>
      <c r="DDW100" s="889"/>
      <c r="DDX100" s="889"/>
      <c r="DDY100" s="889"/>
      <c r="DDZ100" s="889"/>
      <c r="DEA100" s="889"/>
      <c r="DEB100" s="889"/>
      <c r="DEC100" s="889"/>
      <c r="DED100" s="889"/>
      <c r="DEE100" s="889"/>
      <c r="DEF100" s="889"/>
      <c r="DEG100" s="889"/>
      <c r="DEH100" s="889"/>
      <c r="DEI100" s="889"/>
      <c r="DEJ100" s="889"/>
      <c r="DEK100" s="889"/>
      <c r="DEL100" s="889"/>
      <c r="DEM100" s="889"/>
      <c r="DEN100" s="889"/>
      <c r="DEO100" s="889"/>
      <c r="DEP100" s="889"/>
      <c r="DEQ100" s="889"/>
      <c r="DER100" s="889"/>
      <c r="DES100" s="889"/>
      <c r="DET100" s="889"/>
      <c r="DEU100" s="889"/>
      <c r="DEV100" s="889"/>
      <c r="DEW100" s="889"/>
      <c r="DEX100" s="889"/>
      <c r="DEY100" s="889"/>
      <c r="DEZ100" s="889"/>
      <c r="DFA100" s="889"/>
      <c r="DFB100" s="889"/>
      <c r="DFC100" s="889"/>
      <c r="DFD100" s="889"/>
      <c r="DFE100" s="889"/>
      <c r="DFF100" s="889"/>
      <c r="DFG100" s="889"/>
      <c r="DFH100" s="889"/>
      <c r="DFI100" s="889"/>
      <c r="DFJ100" s="889"/>
      <c r="DFK100" s="889"/>
      <c r="DFL100" s="889"/>
      <c r="DFM100" s="889"/>
      <c r="DFN100" s="889"/>
      <c r="DFO100" s="889"/>
      <c r="DFP100" s="889"/>
      <c r="DFQ100" s="889"/>
      <c r="DFR100" s="889"/>
      <c r="DFS100" s="889"/>
      <c r="DFT100" s="889"/>
      <c r="DFU100" s="889"/>
      <c r="DFV100" s="889"/>
      <c r="DFW100" s="889"/>
      <c r="DFX100" s="889"/>
      <c r="DFY100" s="889"/>
      <c r="DFZ100" s="889"/>
      <c r="DGA100" s="889"/>
      <c r="DGB100" s="889"/>
      <c r="DGC100" s="889"/>
      <c r="DGD100" s="889"/>
      <c r="DGE100" s="889"/>
      <c r="DGF100" s="889"/>
      <c r="DGG100" s="889"/>
      <c r="DGH100" s="889"/>
      <c r="DGI100" s="889"/>
      <c r="DGJ100" s="889"/>
      <c r="DGK100" s="889"/>
      <c r="DGL100" s="889"/>
      <c r="DGM100" s="889"/>
      <c r="DGN100" s="889"/>
      <c r="DGO100" s="889"/>
      <c r="DGP100" s="889"/>
      <c r="DGQ100" s="889"/>
      <c r="DGR100" s="889"/>
      <c r="DGS100" s="889"/>
      <c r="DGT100" s="889"/>
      <c r="DGU100" s="889"/>
      <c r="DGV100" s="889"/>
      <c r="DGW100" s="889"/>
      <c r="DGX100" s="889"/>
      <c r="DGY100" s="889"/>
      <c r="DGZ100" s="889"/>
      <c r="DHA100" s="889"/>
      <c r="DHB100" s="889"/>
      <c r="DHC100" s="889"/>
      <c r="DHD100" s="889"/>
      <c r="DHE100" s="889"/>
      <c r="DHF100" s="889"/>
      <c r="DHG100" s="889"/>
      <c r="DHH100" s="889"/>
      <c r="DHI100" s="889"/>
      <c r="DHJ100" s="889"/>
      <c r="DHK100" s="889"/>
      <c r="DHL100" s="889"/>
      <c r="DHM100" s="889"/>
      <c r="DHN100" s="889"/>
      <c r="DHO100" s="889"/>
      <c r="DHP100" s="889"/>
      <c r="DHQ100" s="889"/>
      <c r="DHR100" s="889"/>
      <c r="DHS100" s="889"/>
      <c r="DHT100" s="889"/>
      <c r="DHU100" s="889"/>
      <c r="DHV100" s="889"/>
      <c r="DHW100" s="889"/>
      <c r="DHX100" s="889"/>
      <c r="DHY100" s="889"/>
      <c r="DHZ100" s="889"/>
      <c r="DIA100" s="889"/>
      <c r="DIB100" s="889"/>
      <c r="DIC100" s="889"/>
      <c r="DID100" s="889"/>
      <c r="DIE100" s="889"/>
      <c r="DIF100" s="889"/>
      <c r="DIG100" s="889"/>
      <c r="DIH100" s="889"/>
      <c r="DII100" s="889"/>
      <c r="DIJ100" s="889"/>
      <c r="DIK100" s="889"/>
      <c r="DIL100" s="889"/>
      <c r="DIM100" s="889"/>
      <c r="DIN100" s="889"/>
      <c r="DIO100" s="889"/>
      <c r="DIP100" s="889"/>
      <c r="DIQ100" s="889"/>
      <c r="DIR100" s="889"/>
      <c r="DIS100" s="889"/>
      <c r="DIT100" s="889"/>
      <c r="DIU100" s="889"/>
      <c r="DIV100" s="889"/>
      <c r="DIW100" s="889"/>
      <c r="DIX100" s="889"/>
      <c r="DIY100" s="889"/>
      <c r="DIZ100" s="889"/>
      <c r="DJA100" s="889"/>
      <c r="DJB100" s="889"/>
      <c r="DJC100" s="889"/>
      <c r="DJD100" s="889"/>
      <c r="DJE100" s="889"/>
      <c r="DJF100" s="889"/>
      <c r="DJG100" s="889"/>
      <c r="DJH100" s="889"/>
      <c r="DJI100" s="889"/>
      <c r="DJJ100" s="889"/>
      <c r="DJK100" s="889"/>
      <c r="DJL100" s="889"/>
      <c r="DJM100" s="889"/>
      <c r="DJN100" s="889"/>
      <c r="DJO100" s="889"/>
      <c r="DJP100" s="889"/>
      <c r="DJQ100" s="889"/>
      <c r="DJR100" s="889"/>
      <c r="DJS100" s="889"/>
      <c r="DJT100" s="889"/>
      <c r="DJU100" s="889"/>
      <c r="DJV100" s="889"/>
      <c r="DJW100" s="889"/>
      <c r="DJX100" s="889"/>
      <c r="DJY100" s="889"/>
      <c r="DJZ100" s="889"/>
      <c r="DKA100" s="889"/>
      <c r="DKB100" s="889"/>
      <c r="DKC100" s="889"/>
      <c r="DKD100" s="889"/>
      <c r="DKE100" s="889"/>
      <c r="DKF100" s="889"/>
      <c r="DKG100" s="889"/>
      <c r="DKH100" s="889"/>
      <c r="DKI100" s="889"/>
      <c r="DKJ100" s="889"/>
      <c r="DKK100" s="889"/>
      <c r="DKL100" s="889"/>
      <c r="DKM100" s="889"/>
      <c r="DKN100" s="889"/>
      <c r="DKO100" s="889"/>
      <c r="DKP100" s="889"/>
      <c r="DKQ100" s="889"/>
      <c r="DKR100" s="889"/>
      <c r="DKS100" s="889"/>
      <c r="DKT100" s="889"/>
      <c r="DKU100" s="889"/>
      <c r="DKV100" s="889"/>
      <c r="DKW100" s="889"/>
      <c r="DKX100" s="889"/>
      <c r="DKY100" s="889"/>
      <c r="DKZ100" s="889"/>
      <c r="DLA100" s="889"/>
      <c r="DLB100" s="889"/>
      <c r="DLC100" s="889"/>
      <c r="DLD100" s="889"/>
      <c r="DLE100" s="889"/>
      <c r="DLF100" s="889"/>
      <c r="DLG100" s="889"/>
      <c r="DLH100" s="889"/>
      <c r="DLI100" s="889"/>
      <c r="DLJ100" s="889"/>
      <c r="DLK100" s="889"/>
      <c r="DLL100" s="889"/>
      <c r="DLM100" s="889"/>
      <c r="DLN100" s="889"/>
      <c r="DLO100" s="889"/>
      <c r="DLP100" s="889"/>
      <c r="DLQ100" s="889"/>
      <c r="DLR100" s="889"/>
      <c r="DLS100" s="889"/>
      <c r="DLT100" s="889"/>
      <c r="DLU100" s="889"/>
      <c r="DLV100" s="889"/>
      <c r="DLW100" s="889"/>
      <c r="DLX100" s="889"/>
      <c r="DLY100" s="889"/>
      <c r="DLZ100" s="889"/>
      <c r="DMA100" s="889"/>
      <c r="DMB100" s="889"/>
      <c r="DMC100" s="889"/>
      <c r="DMD100" s="889"/>
      <c r="DME100" s="889"/>
      <c r="DMF100" s="889"/>
      <c r="DMG100" s="889"/>
      <c r="DMH100" s="889"/>
      <c r="DMI100" s="889"/>
      <c r="DMJ100" s="889"/>
      <c r="DMK100" s="889"/>
      <c r="DML100" s="889"/>
      <c r="DMM100" s="889"/>
      <c r="DMN100" s="889"/>
      <c r="DMO100" s="889"/>
      <c r="DMP100" s="889"/>
      <c r="DMQ100" s="889"/>
      <c r="DMR100" s="889"/>
      <c r="DMS100" s="889"/>
      <c r="DMT100" s="889"/>
      <c r="DMU100" s="889"/>
      <c r="DMV100" s="889"/>
      <c r="DMW100" s="889"/>
      <c r="DMX100" s="889"/>
      <c r="DMY100" s="889"/>
      <c r="DMZ100" s="889"/>
      <c r="DNA100" s="889"/>
      <c r="DNB100" s="889"/>
      <c r="DNC100" s="889"/>
      <c r="DND100" s="889"/>
      <c r="DNE100" s="889"/>
      <c r="DNF100" s="889"/>
      <c r="DNG100" s="889"/>
      <c r="DNH100" s="889"/>
      <c r="DNI100" s="889"/>
      <c r="DNJ100" s="889"/>
      <c r="DNK100" s="889"/>
      <c r="DNL100" s="889"/>
      <c r="DNM100" s="889"/>
      <c r="DNN100" s="889"/>
      <c r="DNO100" s="889"/>
      <c r="DNP100" s="889"/>
      <c r="DNQ100" s="889"/>
      <c r="DNR100" s="889"/>
      <c r="DNS100" s="889"/>
      <c r="DNT100" s="889"/>
      <c r="DNU100" s="889"/>
      <c r="DNV100" s="889"/>
      <c r="DNW100" s="889"/>
      <c r="DNX100" s="889"/>
      <c r="DNY100" s="889"/>
      <c r="DNZ100" s="889"/>
      <c r="DOA100" s="889"/>
      <c r="DOB100" s="889"/>
      <c r="DOC100" s="889"/>
      <c r="DOD100" s="889"/>
      <c r="DOE100" s="889"/>
      <c r="DOF100" s="889"/>
      <c r="DOG100" s="889"/>
      <c r="DOH100" s="889"/>
      <c r="DOI100" s="889"/>
      <c r="DOJ100" s="889"/>
      <c r="DOK100" s="889"/>
      <c r="DOL100" s="889"/>
      <c r="DOM100" s="889"/>
      <c r="DON100" s="889"/>
      <c r="DOO100" s="889"/>
      <c r="DOP100" s="889"/>
      <c r="DOQ100" s="889"/>
      <c r="DOR100" s="889"/>
      <c r="DOS100" s="889"/>
      <c r="DOT100" s="889"/>
      <c r="DOU100" s="889"/>
      <c r="DOV100" s="889"/>
      <c r="DOW100" s="889"/>
      <c r="DOX100" s="889"/>
      <c r="DOY100" s="889"/>
      <c r="DOZ100" s="889"/>
      <c r="DPA100" s="889"/>
      <c r="DPB100" s="889"/>
      <c r="DPC100" s="889"/>
      <c r="DPD100" s="889"/>
      <c r="DPE100" s="889"/>
      <c r="DPF100" s="889"/>
      <c r="DPG100" s="889"/>
      <c r="DPH100" s="889"/>
      <c r="DPI100" s="889"/>
      <c r="DPJ100" s="889"/>
      <c r="DPK100" s="889"/>
      <c r="DPL100" s="889"/>
      <c r="DPM100" s="889"/>
      <c r="DPN100" s="889"/>
      <c r="DPO100" s="889"/>
      <c r="DPP100" s="889"/>
      <c r="DPQ100" s="889"/>
      <c r="DPR100" s="889"/>
      <c r="DPS100" s="889"/>
      <c r="DPT100" s="889"/>
      <c r="DPU100" s="889"/>
      <c r="DPV100" s="889"/>
      <c r="DPW100" s="889"/>
      <c r="DPX100" s="889"/>
      <c r="DPY100" s="889"/>
      <c r="DPZ100" s="889"/>
      <c r="DQA100" s="889"/>
      <c r="DQB100" s="889"/>
      <c r="DQC100" s="889"/>
      <c r="DQD100" s="889"/>
      <c r="DQE100" s="889"/>
      <c r="DQF100" s="889"/>
      <c r="DQG100" s="889"/>
      <c r="DQH100" s="889"/>
      <c r="DQI100" s="889"/>
      <c r="DQJ100" s="889"/>
      <c r="DQK100" s="889"/>
      <c r="DQL100" s="889"/>
      <c r="DQM100" s="889"/>
      <c r="DQN100" s="889"/>
      <c r="DQO100" s="889"/>
      <c r="DQP100" s="889"/>
      <c r="DQQ100" s="889"/>
      <c r="DQR100" s="889"/>
      <c r="DQS100" s="889"/>
      <c r="DQT100" s="889"/>
      <c r="DQU100" s="889"/>
      <c r="DQV100" s="889"/>
      <c r="DQW100" s="889"/>
      <c r="DQX100" s="889"/>
      <c r="DQY100" s="889"/>
      <c r="DQZ100" s="889"/>
      <c r="DRA100" s="889"/>
      <c r="DRB100" s="889"/>
      <c r="DRC100" s="889"/>
      <c r="DRD100" s="889"/>
      <c r="DRE100" s="889"/>
      <c r="DRF100" s="889"/>
      <c r="DRG100" s="889"/>
      <c r="DRH100" s="889"/>
      <c r="DRI100" s="889"/>
      <c r="DRJ100" s="889"/>
      <c r="DRK100" s="889"/>
      <c r="DRL100" s="889"/>
      <c r="DRM100" s="889"/>
      <c r="DRN100" s="889"/>
      <c r="DRO100" s="889"/>
      <c r="DRP100" s="889"/>
      <c r="DRQ100" s="889"/>
      <c r="DRR100" s="889"/>
      <c r="DRS100" s="889"/>
      <c r="DRT100" s="889"/>
      <c r="DRU100" s="889"/>
      <c r="DRV100" s="889"/>
      <c r="DRW100" s="889"/>
      <c r="DRX100" s="889"/>
      <c r="DRY100" s="889"/>
      <c r="DRZ100" s="889"/>
      <c r="DSA100" s="889"/>
      <c r="DSB100" s="889"/>
      <c r="DSC100" s="889"/>
      <c r="DSD100" s="889"/>
      <c r="DSE100" s="889"/>
      <c r="DSF100" s="889"/>
      <c r="DSG100" s="889"/>
      <c r="DSH100" s="889"/>
      <c r="DSI100" s="889"/>
      <c r="DSJ100" s="889"/>
      <c r="DSK100" s="889"/>
      <c r="DSL100" s="889"/>
      <c r="DSM100" s="889"/>
      <c r="DSN100" s="889"/>
      <c r="DSO100" s="889"/>
      <c r="DSP100" s="889"/>
      <c r="DSQ100" s="889"/>
      <c r="DSR100" s="889"/>
      <c r="DSS100" s="889"/>
      <c r="DST100" s="889"/>
      <c r="DSU100" s="889"/>
      <c r="DSV100" s="889"/>
      <c r="DSW100" s="889"/>
      <c r="DSX100" s="889"/>
      <c r="DSY100" s="889"/>
      <c r="DSZ100" s="889"/>
      <c r="DTA100" s="889"/>
      <c r="DTB100" s="889"/>
      <c r="DTC100" s="889"/>
      <c r="DTD100" s="889"/>
      <c r="DTE100" s="889"/>
      <c r="DTF100" s="889"/>
      <c r="DTG100" s="889"/>
      <c r="DTH100" s="889"/>
      <c r="DTI100" s="889"/>
      <c r="DTJ100" s="889"/>
      <c r="DTK100" s="889"/>
      <c r="DTL100" s="889"/>
      <c r="DTM100" s="889"/>
      <c r="DTN100" s="889"/>
      <c r="DTO100" s="889"/>
      <c r="DTP100" s="889"/>
      <c r="DTQ100" s="889"/>
      <c r="DTR100" s="889"/>
      <c r="DTS100" s="889"/>
      <c r="DTT100" s="889"/>
      <c r="DTU100" s="889"/>
      <c r="DTV100" s="889"/>
      <c r="DTW100" s="889"/>
      <c r="DTX100" s="889"/>
      <c r="DTY100" s="889"/>
      <c r="DTZ100" s="889"/>
      <c r="DUA100" s="889"/>
      <c r="DUB100" s="889"/>
      <c r="DUC100" s="889"/>
      <c r="DUD100" s="889"/>
      <c r="DUE100" s="889"/>
      <c r="DUF100" s="889"/>
      <c r="DUG100" s="889"/>
      <c r="DUH100" s="889"/>
      <c r="DUI100" s="889"/>
      <c r="DUJ100" s="889"/>
      <c r="DUK100" s="889"/>
      <c r="DUL100" s="889"/>
      <c r="DUM100" s="889"/>
      <c r="DUN100" s="889"/>
      <c r="DUO100" s="889"/>
      <c r="DUP100" s="889"/>
      <c r="DUQ100" s="889"/>
      <c r="DUR100" s="889"/>
      <c r="DUS100" s="889"/>
      <c r="DUT100" s="889"/>
      <c r="DUU100" s="889"/>
      <c r="DUV100" s="889"/>
      <c r="DUW100" s="889"/>
      <c r="DUX100" s="889"/>
      <c r="DUY100" s="889"/>
      <c r="DUZ100" s="889"/>
      <c r="DVA100" s="889"/>
      <c r="DVB100" s="889"/>
      <c r="DVC100" s="889"/>
      <c r="DVD100" s="889"/>
      <c r="DVE100" s="889"/>
      <c r="DVF100" s="889"/>
      <c r="DVG100" s="889"/>
      <c r="DVH100" s="889"/>
      <c r="DVI100" s="889"/>
      <c r="DVJ100" s="889"/>
      <c r="DVK100" s="889"/>
      <c r="DVL100" s="889"/>
      <c r="DVM100" s="889"/>
      <c r="DVN100" s="889"/>
      <c r="DVO100" s="889"/>
      <c r="DVP100" s="889"/>
      <c r="DVQ100" s="889"/>
      <c r="DVR100" s="889"/>
      <c r="DVS100" s="889"/>
      <c r="DVT100" s="889"/>
      <c r="DVU100" s="889"/>
      <c r="DVV100" s="889"/>
      <c r="DVW100" s="889"/>
      <c r="DVX100" s="889"/>
      <c r="DVY100" s="889"/>
      <c r="DVZ100" s="889"/>
      <c r="DWA100" s="889"/>
      <c r="DWB100" s="889"/>
      <c r="DWC100" s="889"/>
      <c r="DWD100" s="889"/>
      <c r="DWE100" s="889"/>
      <c r="DWF100" s="889"/>
      <c r="DWG100" s="889"/>
      <c r="DWH100" s="889"/>
      <c r="DWI100" s="889"/>
      <c r="DWJ100" s="889"/>
      <c r="DWK100" s="889"/>
      <c r="DWL100" s="889"/>
      <c r="DWM100" s="889"/>
      <c r="DWN100" s="889"/>
      <c r="DWO100" s="889"/>
      <c r="DWP100" s="889"/>
      <c r="DWQ100" s="889"/>
      <c r="DWR100" s="889"/>
      <c r="DWS100" s="889"/>
      <c r="DWT100" s="889"/>
      <c r="DWU100" s="889"/>
      <c r="DWV100" s="889"/>
      <c r="DWW100" s="889"/>
      <c r="DWX100" s="889"/>
      <c r="DWY100" s="889"/>
      <c r="DWZ100" s="889"/>
      <c r="DXA100" s="889"/>
      <c r="DXB100" s="889"/>
      <c r="DXC100" s="889"/>
      <c r="DXD100" s="889"/>
      <c r="DXE100" s="889"/>
      <c r="DXF100" s="889"/>
      <c r="DXG100" s="889"/>
      <c r="DXH100" s="889"/>
      <c r="DXI100" s="889"/>
      <c r="DXJ100" s="889"/>
      <c r="DXK100" s="889"/>
      <c r="DXL100" s="889"/>
      <c r="DXM100" s="889"/>
      <c r="DXN100" s="889"/>
      <c r="DXO100" s="889"/>
      <c r="DXP100" s="889"/>
      <c r="DXQ100" s="889"/>
      <c r="DXR100" s="889"/>
      <c r="DXS100" s="889"/>
      <c r="DXT100" s="889"/>
      <c r="DXU100" s="889"/>
      <c r="DXV100" s="889"/>
      <c r="DXW100" s="889"/>
      <c r="DXX100" s="889"/>
      <c r="DXY100" s="889"/>
      <c r="DXZ100" s="889"/>
      <c r="DYA100" s="889"/>
      <c r="DYB100" s="889"/>
      <c r="DYC100" s="889"/>
      <c r="DYD100" s="889"/>
      <c r="DYE100" s="889"/>
      <c r="DYF100" s="889"/>
      <c r="DYG100" s="889"/>
      <c r="DYH100" s="889"/>
      <c r="DYI100" s="889"/>
      <c r="DYJ100" s="889"/>
      <c r="DYK100" s="889"/>
      <c r="DYL100" s="889"/>
      <c r="DYM100" s="889"/>
      <c r="DYN100" s="889"/>
      <c r="DYO100" s="889"/>
      <c r="DYP100" s="889"/>
      <c r="DYQ100" s="889"/>
      <c r="DYR100" s="889"/>
      <c r="DYS100" s="889"/>
      <c r="DYT100" s="889"/>
      <c r="DYU100" s="889"/>
      <c r="DYV100" s="889"/>
      <c r="DYW100" s="889"/>
      <c r="DYX100" s="889"/>
      <c r="DYY100" s="889"/>
      <c r="DYZ100" s="889"/>
      <c r="DZA100" s="889"/>
      <c r="DZB100" s="889"/>
      <c r="DZC100" s="889"/>
      <c r="DZD100" s="889"/>
      <c r="DZE100" s="889"/>
      <c r="DZF100" s="889"/>
      <c r="DZG100" s="889"/>
      <c r="DZH100" s="889"/>
      <c r="DZI100" s="889"/>
      <c r="DZJ100" s="889"/>
      <c r="DZK100" s="889"/>
      <c r="DZL100" s="889"/>
      <c r="DZM100" s="889"/>
      <c r="DZN100" s="889"/>
      <c r="DZO100" s="889"/>
      <c r="DZP100" s="889"/>
      <c r="DZQ100" s="889"/>
      <c r="DZR100" s="889"/>
      <c r="DZS100" s="889"/>
      <c r="DZT100" s="889"/>
      <c r="DZU100" s="889"/>
      <c r="DZV100" s="889"/>
      <c r="DZW100" s="889"/>
      <c r="DZX100" s="889"/>
      <c r="DZY100" s="889"/>
      <c r="DZZ100" s="889"/>
      <c r="EAA100" s="889"/>
      <c r="EAB100" s="889"/>
      <c r="EAC100" s="889"/>
      <c r="EAD100" s="889"/>
      <c r="EAE100" s="889"/>
      <c r="EAF100" s="889"/>
      <c r="EAG100" s="889"/>
      <c r="EAH100" s="889"/>
      <c r="EAI100" s="889"/>
      <c r="EAJ100" s="889"/>
      <c r="EAK100" s="889"/>
      <c r="EAL100" s="889"/>
      <c r="EAM100" s="889"/>
      <c r="EAN100" s="889"/>
      <c r="EAO100" s="889"/>
      <c r="EAP100" s="889"/>
      <c r="EAQ100" s="889"/>
      <c r="EAR100" s="889"/>
      <c r="EAS100" s="889"/>
      <c r="EAT100" s="889"/>
      <c r="EAU100" s="889"/>
      <c r="EAV100" s="889"/>
      <c r="EAW100" s="889"/>
      <c r="EAX100" s="889"/>
      <c r="EAY100" s="889"/>
      <c r="EAZ100" s="889"/>
      <c r="EBA100" s="889"/>
      <c r="EBB100" s="889"/>
      <c r="EBC100" s="889"/>
      <c r="EBD100" s="889"/>
      <c r="EBE100" s="889"/>
      <c r="EBF100" s="889"/>
      <c r="EBG100" s="889"/>
      <c r="EBH100" s="889"/>
      <c r="EBI100" s="889"/>
      <c r="EBJ100" s="889"/>
      <c r="EBK100" s="889"/>
      <c r="EBL100" s="889"/>
      <c r="EBM100" s="889"/>
      <c r="EBN100" s="889"/>
      <c r="EBO100" s="889"/>
      <c r="EBP100" s="889"/>
      <c r="EBQ100" s="889"/>
      <c r="EBR100" s="889"/>
      <c r="EBS100" s="889"/>
      <c r="EBT100" s="889"/>
      <c r="EBU100" s="889"/>
      <c r="EBV100" s="889"/>
      <c r="EBW100" s="889"/>
      <c r="EBX100" s="889"/>
      <c r="EBY100" s="889"/>
      <c r="EBZ100" s="889"/>
      <c r="ECA100" s="889"/>
      <c r="ECB100" s="889"/>
      <c r="ECC100" s="889"/>
      <c r="ECD100" s="889"/>
      <c r="ECE100" s="889"/>
      <c r="ECF100" s="889"/>
      <c r="ECG100" s="889"/>
      <c r="ECH100" s="889"/>
      <c r="ECI100" s="889"/>
      <c r="ECJ100" s="889"/>
      <c r="ECK100" s="889"/>
      <c r="ECL100" s="889"/>
      <c r="ECM100" s="889"/>
      <c r="ECN100" s="889"/>
      <c r="ECO100" s="889"/>
      <c r="ECP100" s="889"/>
      <c r="ECQ100" s="889"/>
      <c r="ECR100" s="889"/>
      <c r="ECS100" s="889"/>
      <c r="ECT100" s="889"/>
      <c r="ECU100" s="889"/>
      <c r="ECV100" s="889"/>
      <c r="ECW100" s="889"/>
      <c r="ECX100" s="889"/>
      <c r="ECY100" s="889"/>
      <c r="ECZ100" s="889"/>
      <c r="EDA100" s="889"/>
      <c r="EDB100" s="889"/>
      <c r="EDC100" s="889"/>
      <c r="EDD100" s="889"/>
      <c r="EDE100" s="889"/>
      <c r="EDF100" s="889"/>
      <c r="EDG100" s="889"/>
      <c r="EDH100" s="889"/>
      <c r="EDI100" s="889"/>
      <c r="EDJ100" s="889"/>
      <c r="EDK100" s="889"/>
      <c r="EDL100" s="889"/>
      <c r="EDM100" s="889"/>
      <c r="EDN100" s="889"/>
      <c r="EDO100" s="889"/>
      <c r="EDP100" s="889"/>
      <c r="EDQ100" s="889"/>
      <c r="EDR100" s="889"/>
      <c r="EDS100" s="889"/>
      <c r="EDT100" s="889"/>
      <c r="EDU100" s="889"/>
      <c r="EDV100" s="889"/>
      <c r="EDW100" s="889"/>
      <c r="EDX100" s="889"/>
      <c r="EDY100" s="889"/>
      <c r="EDZ100" s="889"/>
      <c r="EEA100" s="889"/>
      <c r="EEB100" s="889"/>
      <c r="EEC100" s="889"/>
      <c r="EED100" s="889"/>
      <c r="EEE100" s="889"/>
      <c r="EEF100" s="889"/>
      <c r="EEG100" s="889"/>
      <c r="EEH100" s="889"/>
      <c r="EEI100" s="889"/>
      <c r="EEJ100" s="889"/>
      <c r="EEK100" s="889"/>
      <c r="EEL100" s="889"/>
      <c r="EEM100" s="889"/>
      <c r="EEN100" s="889"/>
      <c r="EEO100" s="889"/>
      <c r="EEP100" s="889"/>
      <c r="EEQ100" s="889"/>
      <c r="EER100" s="889"/>
      <c r="EES100" s="889"/>
      <c r="EET100" s="889"/>
      <c r="EEU100" s="889"/>
      <c r="EEV100" s="889"/>
      <c r="EEW100" s="889"/>
      <c r="EEX100" s="889"/>
      <c r="EEY100" s="889"/>
      <c r="EEZ100" s="889"/>
      <c r="EFA100" s="889"/>
      <c r="EFB100" s="889"/>
      <c r="EFC100" s="889"/>
      <c r="EFD100" s="889"/>
      <c r="EFE100" s="889"/>
      <c r="EFF100" s="889"/>
      <c r="EFG100" s="889"/>
      <c r="EFH100" s="889"/>
      <c r="EFI100" s="889"/>
      <c r="EFJ100" s="889"/>
      <c r="EFK100" s="889"/>
      <c r="EFL100" s="889"/>
      <c r="EFM100" s="889"/>
      <c r="EFN100" s="889"/>
      <c r="EFO100" s="889"/>
      <c r="EFP100" s="889"/>
      <c r="EFQ100" s="889"/>
      <c r="EFR100" s="889"/>
      <c r="EFS100" s="889"/>
      <c r="EFT100" s="889"/>
      <c r="EFU100" s="889"/>
      <c r="EFV100" s="889"/>
      <c r="EFW100" s="889"/>
      <c r="EFX100" s="889"/>
      <c r="EFY100" s="889"/>
      <c r="EFZ100" s="889"/>
      <c r="EGA100" s="889"/>
      <c r="EGB100" s="889"/>
      <c r="EGC100" s="889"/>
      <c r="EGD100" s="889"/>
      <c r="EGE100" s="889"/>
      <c r="EGF100" s="889"/>
      <c r="EGG100" s="889"/>
      <c r="EGH100" s="889"/>
      <c r="EGI100" s="889"/>
      <c r="EGJ100" s="889"/>
      <c r="EGK100" s="889"/>
      <c r="EGL100" s="889"/>
      <c r="EGM100" s="889"/>
      <c r="EGN100" s="889"/>
      <c r="EGO100" s="889"/>
      <c r="EGP100" s="889"/>
      <c r="EGQ100" s="889"/>
      <c r="EGR100" s="889"/>
      <c r="EGS100" s="889"/>
      <c r="EGT100" s="889"/>
      <c r="EGU100" s="889"/>
      <c r="EGV100" s="889"/>
      <c r="EGW100" s="889"/>
      <c r="EGX100" s="889"/>
      <c r="EGY100" s="889"/>
      <c r="EGZ100" s="889"/>
      <c r="EHA100" s="889"/>
      <c r="EHB100" s="889"/>
      <c r="EHC100" s="889"/>
      <c r="EHD100" s="889"/>
      <c r="EHE100" s="889"/>
      <c r="EHF100" s="889"/>
      <c r="EHG100" s="889"/>
      <c r="EHH100" s="889"/>
      <c r="EHI100" s="889"/>
      <c r="EHJ100" s="889"/>
      <c r="EHK100" s="889"/>
      <c r="EHL100" s="889"/>
      <c r="EHM100" s="889"/>
      <c r="EHN100" s="889"/>
      <c r="EHO100" s="889"/>
      <c r="EHP100" s="889"/>
      <c r="EHQ100" s="889"/>
      <c r="EHR100" s="889"/>
      <c r="EHS100" s="889"/>
      <c r="EHT100" s="889"/>
      <c r="EHU100" s="889"/>
      <c r="EHV100" s="889"/>
      <c r="EHW100" s="889"/>
      <c r="EHX100" s="889"/>
      <c r="EHY100" s="889"/>
      <c r="EHZ100" s="889"/>
      <c r="EIA100" s="889"/>
      <c r="EIB100" s="889"/>
      <c r="EIC100" s="889"/>
      <c r="EID100" s="889"/>
      <c r="EIE100" s="889"/>
      <c r="EIF100" s="889"/>
      <c r="EIG100" s="889"/>
      <c r="EIH100" s="889"/>
      <c r="EII100" s="889"/>
      <c r="EIJ100" s="889"/>
      <c r="EIK100" s="889"/>
      <c r="EIL100" s="889"/>
      <c r="EIM100" s="889"/>
      <c r="EIN100" s="889"/>
      <c r="EIO100" s="889"/>
      <c r="EIP100" s="889"/>
      <c r="EIQ100" s="889"/>
      <c r="EIR100" s="889"/>
      <c r="EIS100" s="889"/>
      <c r="EIT100" s="889"/>
      <c r="EIU100" s="889"/>
      <c r="EIV100" s="889"/>
      <c r="EIW100" s="889"/>
      <c r="EIX100" s="889"/>
      <c r="EIY100" s="889"/>
      <c r="EIZ100" s="889"/>
      <c r="EJA100" s="889"/>
      <c r="EJB100" s="889"/>
      <c r="EJC100" s="889"/>
      <c r="EJD100" s="889"/>
      <c r="EJE100" s="889"/>
      <c r="EJF100" s="889"/>
      <c r="EJG100" s="889"/>
      <c r="EJH100" s="889"/>
      <c r="EJI100" s="889"/>
      <c r="EJJ100" s="889"/>
      <c r="EJK100" s="889"/>
      <c r="EJL100" s="889"/>
      <c r="EJM100" s="889"/>
      <c r="EJN100" s="889"/>
      <c r="EJO100" s="889"/>
      <c r="EJP100" s="889"/>
      <c r="EJQ100" s="889"/>
      <c r="EJR100" s="889"/>
      <c r="EJS100" s="889"/>
      <c r="EJT100" s="889"/>
      <c r="EJU100" s="889"/>
      <c r="EJV100" s="889"/>
      <c r="EJW100" s="889"/>
      <c r="EJX100" s="889"/>
      <c r="EJY100" s="889"/>
      <c r="EJZ100" s="889"/>
      <c r="EKA100" s="889"/>
      <c r="EKB100" s="889"/>
      <c r="EKC100" s="889"/>
      <c r="EKD100" s="889"/>
      <c r="EKE100" s="889"/>
      <c r="EKF100" s="889"/>
      <c r="EKG100" s="889"/>
      <c r="EKH100" s="889"/>
      <c r="EKI100" s="889"/>
      <c r="EKJ100" s="889"/>
      <c r="EKK100" s="889"/>
      <c r="EKL100" s="889"/>
      <c r="EKM100" s="889"/>
      <c r="EKN100" s="889"/>
      <c r="EKO100" s="889"/>
      <c r="EKP100" s="889"/>
      <c r="EKQ100" s="889"/>
      <c r="EKR100" s="889"/>
      <c r="EKS100" s="889"/>
      <c r="EKT100" s="889"/>
      <c r="EKU100" s="889"/>
      <c r="EKV100" s="889"/>
      <c r="EKW100" s="889"/>
      <c r="EKX100" s="889"/>
      <c r="EKY100" s="889"/>
      <c r="EKZ100" s="889"/>
      <c r="ELA100" s="889"/>
      <c r="ELB100" s="889"/>
      <c r="ELC100" s="889"/>
      <c r="ELD100" s="889"/>
      <c r="ELE100" s="889"/>
      <c r="ELF100" s="889"/>
      <c r="ELG100" s="889"/>
      <c r="ELH100" s="889"/>
      <c r="ELI100" s="889"/>
      <c r="ELJ100" s="889"/>
      <c r="ELK100" s="889"/>
      <c r="ELL100" s="889"/>
      <c r="ELM100" s="889"/>
      <c r="ELN100" s="889"/>
      <c r="ELO100" s="889"/>
      <c r="ELP100" s="889"/>
      <c r="ELQ100" s="889"/>
      <c r="ELR100" s="889"/>
      <c r="ELS100" s="889"/>
      <c r="ELT100" s="889"/>
      <c r="ELU100" s="889"/>
      <c r="ELV100" s="889"/>
      <c r="ELW100" s="889"/>
      <c r="ELX100" s="889"/>
      <c r="ELY100" s="889"/>
      <c r="ELZ100" s="889"/>
      <c r="EMA100" s="889"/>
      <c r="EMB100" s="889"/>
      <c r="EMC100" s="889"/>
      <c r="EMD100" s="889"/>
      <c r="EME100" s="889"/>
      <c r="EMF100" s="889"/>
      <c r="EMG100" s="889"/>
      <c r="EMH100" s="889"/>
      <c r="EMI100" s="889"/>
      <c r="EMJ100" s="889"/>
      <c r="EMK100" s="889"/>
      <c r="EML100" s="889"/>
      <c r="EMM100" s="889"/>
      <c r="EMN100" s="889"/>
      <c r="EMO100" s="889"/>
      <c r="EMP100" s="889"/>
      <c r="EMQ100" s="889"/>
      <c r="EMR100" s="889"/>
      <c r="EMS100" s="889"/>
      <c r="EMT100" s="889"/>
      <c r="EMU100" s="889"/>
      <c r="EMV100" s="889"/>
      <c r="EMW100" s="889"/>
      <c r="EMX100" s="889"/>
      <c r="EMY100" s="889"/>
      <c r="EMZ100" s="889"/>
      <c r="ENA100" s="889"/>
      <c r="ENB100" s="889"/>
      <c r="ENC100" s="889"/>
      <c r="END100" s="889"/>
      <c r="ENE100" s="889"/>
      <c r="ENF100" s="889"/>
      <c r="ENG100" s="889"/>
      <c r="ENH100" s="889"/>
      <c r="ENI100" s="889"/>
      <c r="ENJ100" s="889"/>
      <c r="ENK100" s="889"/>
      <c r="ENL100" s="889"/>
      <c r="ENM100" s="889"/>
      <c r="ENN100" s="889"/>
      <c r="ENO100" s="889"/>
      <c r="ENP100" s="889"/>
      <c r="ENQ100" s="889"/>
      <c r="ENR100" s="889"/>
      <c r="ENS100" s="889"/>
      <c r="ENT100" s="889"/>
      <c r="ENU100" s="889"/>
      <c r="ENV100" s="889"/>
      <c r="ENW100" s="889"/>
      <c r="ENX100" s="889"/>
      <c r="ENY100" s="889"/>
      <c r="ENZ100" s="889"/>
      <c r="EOA100" s="889"/>
      <c r="EOB100" s="889"/>
      <c r="EOC100" s="889"/>
      <c r="EOD100" s="889"/>
      <c r="EOE100" s="889"/>
      <c r="EOF100" s="889"/>
      <c r="EOG100" s="889"/>
      <c r="EOH100" s="889"/>
      <c r="EOI100" s="889"/>
      <c r="EOJ100" s="889"/>
      <c r="EOK100" s="889"/>
      <c r="EOL100" s="889"/>
      <c r="EOM100" s="889"/>
      <c r="EON100" s="889"/>
      <c r="EOO100" s="889"/>
      <c r="EOP100" s="889"/>
      <c r="EOQ100" s="889"/>
      <c r="EOR100" s="889"/>
      <c r="EOS100" s="889"/>
      <c r="EOT100" s="889"/>
      <c r="EOU100" s="889"/>
      <c r="EOV100" s="889"/>
      <c r="EOW100" s="889"/>
      <c r="EOX100" s="889"/>
      <c r="EOY100" s="889"/>
      <c r="EOZ100" s="889"/>
      <c r="EPA100" s="889"/>
      <c r="EPB100" s="889"/>
      <c r="EPC100" s="889"/>
      <c r="EPD100" s="889"/>
      <c r="EPE100" s="889"/>
      <c r="EPF100" s="889"/>
      <c r="EPG100" s="889"/>
      <c r="EPH100" s="889"/>
      <c r="EPI100" s="889"/>
      <c r="EPJ100" s="889"/>
      <c r="EPK100" s="889"/>
      <c r="EPL100" s="889"/>
      <c r="EPM100" s="889"/>
      <c r="EPN100" s="889"/>
      <c r="EPO100" s="889"/>
      <c r="EPP100" s="889"/>
      <c r="EPQ100" s="889"/>
      <c r="EPR100" s="889"/>
      <c r="EPS100" s="889"/>
      <c r="EPT100" s="889"/>
      <c r="EPU100" s="889"/>
      <c r="EPV100" s="889"/>
      <c r="EPW100" s="889"/>
      <c r="EPX100" s="889"/>
      <c r="EPY100" s="889"/>
      <c r="EPZ100" s="889"/>
      <c r="EQA100" s="889"/>
      <c r="EQB100" s="889"/>
      <c r="EQC100" s="889"/>
      <c r="EQD100" s="889"/>
      <c r="EQE100" s="889"/>
      <c r="EQF100" s="889"/>
      <c r="EQG100" s="889"/>
      <c r="EQH100" s="889"/>
      <c r="EQI100" s="889"/>
      <c r="EQJ100" s="889"/>
      <c r="EQK100" s="889"/>
      <c r="EQL100" s="889"/>
      <c r="EQM100" s="889"/>
      <c r="EQN100" s="889"/>
      <c r="EQO100" s="889"/>
      <c r="EQP100" s="889"/>
      <c r="EQQ100" s="889"/>
      <c r="EQR100" s="889"/>
      <c r="EQS100" s="889"/>
      <c r="EQT100" s="889"/>
      <c r="EQU100" s="889"/>
      <c r="EQV100" s="889"/>
      <c r="EQW100" s="889"/>
      <c r="EQX100" s="889"/>
      <c r="EQY100" s="889"/>
      <c r="EQZ100" s="889"/>
      <c r="ERA100" s="889"/>
      <c r="ERB100" s="889"/>
      <c r="ERC100" s="889"/>
      <c r="ERD100" s="889"/>
      <c r="ERE100" s="889"/>
      <c r="ERF100" s="889"/>
      <c r="ERG100" s="889"/>
      <c r="ERH100" s="889"/>
      <c r="ERI100" s="889"/>
      <c r="ERJ100" s="889"/>
      <c r="ERK100" s="889"/>
      <c r="ERL100" s="889"/>
      <c r="ERM100" s="889"/>
      <c r="ERN100" s="889"/>
      <c r="ERO100" s="889"/>
      <c r="ERP100" s="889"/>
      <c r="ERQ100" s="889"/>
      <c r="ERR100" s="889"/>
      <c r="ERS100" s="889"/>
      <c r="ERT100" s="889"/>
      <c r="ERU100" s="889"/>
      <c r="ERV100" s="889"/>
      <c r="ERW100" s="889"/>
      <c r="ERX100" s="889"/>
      <c r="ERY100" s="889"/>
      <c r="ERZ100" s="889"/>
      <c r="ESA100" s="889"/>
      <c r="ESB100" s="889"/>
      <c r="ESC100" s="889"/>
      <c r="ESD100" s="889"/>
      <c r="ESE100" s="889"/>
      <c r="ESF100" s="889"/>
      <c r="ESG100" s="889"/>
      <c r="ESH100" s="889"/>
      <c r="ESI100" s="889"/>
      <c r="ESJ100" s="889"/>
      <c r="ESK100" s="889"/>
      <c r="ESL100" s="889"/>
      <c r="ESM100" s="889"/>
      <c r="ESN100" s="889"/>
      <c r="ESO100" s="889"/>
      <c r="ESP100" s="889"/>
      <c r="ESQ100" s="889"/>
      <c r="ESR100" s="889"/>
      <c r="ESS100" s="889"/>
      <c r="EST100" s="889"/>
      <c r="ESU100" s="889"/>
      <c r="ESV100" s="889"/>
      <c r="ESW100" s="889"/>
      <c r="ESX100" s="889"/>
      <c r="ESY100" s="889"/>
      <c r="ESZ100" s="889"/>
      <c r="ETA100" s="889"/>
      <c r="ETB100" s="889"/>
      <c r="ETC100" s="889"/>
      <c r="ETD100" s="889"/>
      <c r="ETE100" s="889"/>
      <c r="ETF100" s="889"/>
      <c r="ETG100" s="889"/>
      <c r="ETH100" s="889"/>
      <c r="ETI100" s="889"/>
      <c r="ETJ100" s="889"/>
      <c r="ETK100" s="889"/>
      <c r="ETL100" s="889"/>
      <c r="ETM100" s="889"/>
      <c r="ETN100" s="889"/>
      <c r="ETO100" s="889"/>
      <c r="ETP100" s="889"/>
      <c r="ETQ100" s="889"/>
      <c r="ETR100" s="889"/>
      <c r="ETS100" s="889"/>
      <c r="ETT100" s="889"/>
      <c r="ETU100" s="889"/>
      <c r="ETV100" s="889"/>
      <c r="ETW100" s="889"/>
      <c r="ETX100" s="889"/>
      <c r="ETY100" s="889"/>
      <c r="ETZ100" s="889"/>
      <c r="EUA100" s="889"/>
      <c r="EUB100" s="889"/>
      <c r="EUC100" s="889"/>
      <c r="EUD100" s="889"/>
      <c r="EUE100" s="889"/>
      <c r="EUF100" s="889"/>
      <c r="EUG100" s="889"/>
      <c r="EUH100" s="889"/>
      <c r="EUI100" s="889"/>
      <c r="EUJ100" s="889"/>
      <c r="EUK100" s="889"/>
      <c r="EUL100" s="889"/>
      <c r="EUM100" s="889"/>
      <c r="EUN100" s="889"/>
      <c r="EUO100" s="889"/>
      <c r="EUP100" s="889"/>
      <c r="EUQ100" s="889"/>
      <c r="EUR100" s="889"/>
      <c r="EUS100" s="889"/>
      <c r="EUT100" s="889"/>
      <c r="EUU100" s="889"/>
      <c r="EUV100" s="889"/>
      <c r="EUW100" s="889"/>
      <c r="EUX100" s="889"/>
      <c r="EUY100" s="889"/>
      <c r="EUZ100" s="889"/>
      <c r="EVA100" s="889"/>
      <c r="EVB100" s="889"/>
      <c r="EVC100" s="889"/>
      <c r="EVD100" s="889"/>
      <c r="EVE100" s="889"/>
      <c r="EVF100" s="889"/>
      <c r="EVG100" s="889"/>
      <c r="EVH100" s="889"/>
      <c r="EVI100" s="889"/>
      <c r="EVJ100" s="889"/>
      <c r="EVK100" s="889"/>
      <c r="EVL100" s="889"/>
      <c r="EVM100" s="889"/>
      <c r="EVN100" s="889"/>
      <c r="EVO100" s="889"/>
      <c r="EVP100" s="889"/>
      <c r="EVQ100" s="889"/>
      <c r="EVR100" s="889"/>
      <c r="EVS100" s="889"/>
      <c r="EVT100" s="889"/>
      <c r="EVU100" s="889"/>
      <c r="EVV100" s="889"/>
      <c r="EVW100" s="889"/>
      <c r="EVX100" s="889"/>
      <c r="EVY100" s="889"/>
      <c r="EVZ100" s="889"/>
      <c r="EWA100" s="889"/>
      <c r="EWB100" s="889"/>
      <c r="EWC100" s="889"/>
      <c r="EWD100" s="889"/>
      <c r="EWE100" s="889"/>
      <c r="EWF100" s="889"/>
      <c r="EWG100" s="889"/>
      <c r="EWH100" s="889"/>
      <c r="EWI100" s="889"/>
      <c r="EWJ100" s="889"/>
      <c r="EWK100" s="889"/>
      <c r="EWL100" s="889"/>
      <c r="EWM100" s="889"/>
      <c r="EWN100" s="889"/>
      <c r="EWO100" s="889"/>
      <c r="EWP100" s="889"/>
      <c r="EWQ100" s="889"/>
      <c r="EWR100" s="889"/>
      <c r="EWS100" s="889"/>
      <c r="EWT100" s="889"/>
      <c r="EWU100" s="889"/>
      <c r="EWV100" s="889"/>
      <c r="EWW100" s="889"/>
      <c r="EWX100" s="889"/>
      <c r="EWY100" s="889"/>
      <c r="EWZ100" s="889"/>
      <c r="EXA100" s="889"/>
      <c r="EXB100" s="889"/>
      <c r="EXC100" s="889"/>
      <c r="EXD100" s="889"/>
      <c r="EXE100" s="889"/>
      <c r="EXF100" s="889"/>
      <c r="EXG100" s="889"/>
      <c r="EXH100" s="889"/>
      <c r="EXI100" s="889"/>
      <c r="EXJ100" s="889"/>
      <c r="EXK100" s="889"/>
      <c r="EXL100" s="889"/>
      <c r="EXM100" s="889"/>
      <c r="EXN100" s="889"/>
      <c r="EXO100" s="889"/>
      <c r="EXP100" s="889"/>
      <c r="EXQ100" s="889"/>
      <c r="EXR100" s="889"/>
      <c r="EXS100" s="889"/>
      <c r="EXT100" s="889"/>
      <c r="EXU100" s="889"/>
      <c r="EXV100" s="889"/>
      <c r="EXW100" s="889"/>
      <c r="EXX100" s="889"/>
      <c r="EXY100" s="889"/>
      <c r="EXZ100" s="889"/>
      <c r="EYA100" s="889"/>
      <c r="EYB100" s="889"/>
      <c r="EYC100" s="889"/>
      <c r="EYD100" s="889"/>
      <c r="EYE100" s="889"/>
      <c r="EYF100" s="889"/>
      <c r="EYG100" s="889"/>
      <c r="EYH100" s="889"/>
      <c r="EYI100" s="889"/>
      <c r="EYJ100" s="889"/>
      <c r="EYK100" s="889"/>
      <c r="EYL100" s="889"/>
      <c r="EYM100" s="889"/>
      <c r="EYN100" s="889"/>
      <c r="EYO100" s="889"/>
      <c r="EYP100" s="889"/>
      <c r="EYQ100" s="889"/>
      <c r="EYR100" s="889"/>
      <c r="EYS100" s="889"/>
      <c r="EYT100" s="889"/>
      <c r="EYU100" s="889"/>
      <c r="EYV100" s="889"/>
      <c r="EYW100" s="889"/>
      <c r="EYX100" s="889"/>
      <c r="EYY100" s="889"/>
      <c r="EYZ100" s="889"/>
      <c r="EZA100" s="889"/>
      <c r="EZB100" s="889"/>
      <c r="EZC100" s="889"/>
      <c r="EZD100" s="889"/>
      <c r="EZE100" s="889"/>
      <c r="EZF100" s="889"/>
      <c r="EZG100" s="889"/>
      <c r="EZH100" s="889"/>
      <c r="EZI100" s="889"/>
      <c r="EZJ100" s="889"/>
      <c r="EZK100" s="889"/>
      <c r="EZL100" s="889"/>
      <c r="EZM100" s="889"/>
      <c r="EZN100" s="889"/>
      <c r="EZO100" s="889"/>
      <c r="EZP100" s="889"/>
      <c r="EZQ100" s="889"/>
      <c r="EZR100" s="889"/>
      <c r="EZS100" s="889"/>
      <c r="EZT100" s="889"/>
      <c r="EZU100" s="889"/>
      <c r="EZV100" s="889"/>
      <c r="EZW100" s="889"/>
      <c r="EZX100" s="889"/>
      <c r="EZY100" s="889"/>
      <c r="EZZ100" s="889"/>
      <c r="FAA100" s="889"/>
      <c r="FAB100" s="889"/>
      <c r="FAC100" s="889"/>
      <c r="FAD100" s="889"/>
      <c r="FAE100" s="889"/>
      <c r="FAF100" s="889"/>
      <c r="FAG100" s="889"/>
      <c r="FAH100" s="889"/>
      <c r="FAI100" s="889"/>
      <c r="FAJ100" s="889"/>
      <c r="FAK100" s="889"/>
      <c r="FAL100" s="889"/>
      <c r="FAM100" s="889"/>
      <c r="FAN100" s="889"/>
      <c r="FAO100" s="889"/>
      <c r="FAP100" s="889"/>
      <c r="FAQ100" s="889"/>
      <c r="FAR100" s="889"/>
      <c r="FAS100" s="889"/>
      <c r="FAT100" s="889"/>
      <c r="FAU100" s="889"/>
      <c r="FAV100" s="889"/>
      <c r="FAW100" s="889"/>
      <c r="FAX100" s="889"/>
      <c r="FAY100" s="889"/>
      <c r="FAZ100" s="889"/>
      <c r="FBA100" s="889"/>
      <c r="FBB100" s="889"/>
      <c r="FBC100" s="889"/>
      <c r="FBD100" s="889"/>
      <c r="FBE100" s="889"/>
      <c r="FBF100" s="889"/>
      <c r="FBG100" s="889"/>
      <c r="FBH100" s="889"/>
      <c r="FBI100" s="889"/>
      <c r="FBJ100" s="889"/>
      <c r="FBK100" s="889"/>
      <c r="FBL100" s="889"/>
      <c r="FBM100" s="889"/>
      <c r="FBN100" s="889"/>
      <c r="FBO100" s="889"/>
      <c r="FBP100" s="889"/>
      <c r="FBQ100" s="889"/>
      <c r="FBR100" s="889"/>
      <c r="FBS100" s="889"/>
      <c r="FBT100" s="889"/>
      <c r="FBU100" s="889"/>
      <c r="FBV100" s="889"/>
      <c r="FBW100" s="889"/>
      <c r="FBX100" s="889"/>
      <c r="FBY100" s="889"/>
      <c r="FBZ100" s="889"/>
      <c r="FCA100" s="889"/>
      <c r="FCB100" s="889"/>
      <c r="FCC100" s="889"/>
      <c r="FCD100" s="889"/>
      <c r="FCE100" s="889"/>
      <c r="FCF100" s="889"/>
      <c r="FCG100" s="889"/>
      <c r="FCH100" s="889"/>
      <c r="FCI100" s="889"/>
      <c r="FCJ100" s="889"/>
      <c r="FCK100" s="889"/>
      <c r="FCL100" s="889"/>
      <c r="FCM100" s="889"/>
      <c r="FCN100" s="889"/>
      <c r="FCO100" s="889"/>
      <c r="FCP100" s="889"/>
      <c r="FCQ100" s="889"/>
      <c r="FCR100" s="889"/>
      <c r="FCS100" s="889"/>
      <c r="FCT100" s="889"/>
      <c r="FCU100" s="889"/>
      <c r="FCV100" s="889"/>
      <c r="FCW100" s="889"/>
      <c r="FCX100" s="889"/>
      <c r="FCY100" s="889"/>
      <c r="FCZ100" s="889"/>
      <c r="FDA100" s="889"/>
      <c r="FDB100" s="889"/>
      <c r="FDC100" s="889"/>
      <c r="FDD100" s="889"/>
      <c r="FDE100" s="889"/>
      <c r="FDF100" s="889"/>
      <c r="FDG100" s="889"/>
      <c r="FDH100" s="889"/>
      <c r="FDI100" s="889"/>
      <c r="FDJ100" s="889"/>
      <c r="FDK100" s="889"/>
      <c r="FDL100" s="889"/>
      <c r="FDM100" s="889"/>
      <c r="FDN100" s="889"/>
      <c r="FDO100" s="889"/>
      <c r="FDP100" s="889"/>
      <c r="FDQ100" s="889"/>
      <c r="FDR100" s="889"/>
      <c r="FDS100" s="889"/>
      <c r="FDT100" s="889"/>
      <c r="FDU100" s="889"/>
      <c r="FDV100" s="889"/>
      <c r="FDW100" s="889"/>
      <c r="FDX100" s="889"/>
      <c r="FDY100" s="889"/>
      <c r="FDZ100" s="889"/>
      <c r="FEA100" s="889"/>
      <c r="FEB100" s="889"/>
      <c r="FEC100" s="889"/>
      <c r="FED100" s="889"/>
      <c r="FEE100" s="889"/>
      <c r="FEF100" s="889"/>
      <c r="FEG100" s="889"/>
      <c r="FEH100" s="889"/>
      <c r="FEI100" s="889"/>
      <c r="FEJ100" s="889"/>
      <c r="FEK100" s="889"/>
      <c r="FEL100" s="889"/>
      <c r="FEM100" s="889"/>
      <c r="FEN100" s="889"/>
      <c r="FEO100" s="889"/>
      <c r="FEP100" s="889"/>
      <c r="FEQ100" s="889"/>
      <c r="FER100" s="889"/>
      <c r="FES100" s="889"/>
      <c r="FET100" s="889"/>
      <c r="FEU100" s="889"/>
      <c r="FEV100" s="889"/>
      <c r="FEW100" s="889"/>
      <c r="FEX100" s="889"/>
      <c r="FEY100" s="889"/>
      <c r="FEZ100" s="889"/>
      <c r="FFA100" s="889"/>
      <c r="FFB100" s="889"/>
      <c r="FFC100" s="889"/>
      <c r="FFD100" s="889"/>
      <c r="FFE100" s="889"/>
      <c r="FFF100" s="889"/>
      <c r="FFG100" s="889"/>
      <c r="FFH100" s="889"/>
      <c r="FFI100" s="889"/>
      <c r="FFJ100" s="889"/>
      <c r="FFK100" s="889"/>
      <c r="FFL100" s="889"/>
      <c r="FFM100" s="889"/>
      <c r="FFN100" s="889"/>
      <c r="FFO100" s="889"/>
      <c r="FFP100" s="889"/>
      <c r="FFQ100" s="889"/>
      <c r="FFR100" s="889"/>
      <c r="FFS100" s="889"/>
      <c r="FFT100" s="889"/>
      <c r="FFU100" s="889"/>
      <c r="FFV100" s="889"/>
      <c r="FFW100" s="889"/>
      <c r="FFX100" s="889"/>
      <c r="FFY100" s="889"/>
      <c r="FFZ100" s="889"/>
      <c r="FGA100" s="889"/>
      <c r="FGB100" s="889"/>
      <c r="FGC100" s="889"/>
      <c r="FGD100" s="889"/>
      <c r="FGE100" s="889"/>
      <c r="FGF100" s="889"/>
      <c r="FGG100" s="889"/>
      <c r="FGH100" s="889"/>
      <c r="FGI100" s="889"/>
      <c r="FGJ100" s="889"/>
      <c r="FGK100" s="889"/>
      <c r="FGL100" s="889"/>
      <c r="FGM100" s="889"/>
      <c r="FGN100" s="889"/>
      <c r="FGO100" s="889"/>
      <c r="FGP100" s="889"/>
      <c r="FGQ100" s="889"/>
      <c r="FGR100" s="889"/>
      <c r="FGS100" s="889"/>
      <c r="FGT100" s="889"/>
      <c r="FGU100" s="889"/>
      <c r="FGV100" s="889"/>
      <c r="FGW100" s="889"/>
      <c r="FGX100" s="889"/>
      <c r="FGY100" s="889"/>
      <c r="FGZ100" s="889"/>
      <c r="FHA100" s="889"/>
      <c r="FHB100" s="889"/>
      <c r="FHC100" s="889"/>
      <c r="FHD100" s="889"/>
      <c r="FHE100" s="889"/>
      <c r="FHF100" s="889"/>
      <c r="FHG100" s="889"/>
      <c r="FHH100" s="889"/>
      <c r="FHI100" s="889"/>
      <c r="FHJ100" s="889"/>
      <c r="FHK100" s="889"/>
      <c r="FHL100" s="889"/>
      <c r="FHM100" s="889"/>
      <c r="FHN100" s="889"/>
      <c r="FHO100" s="889"/>
      <c r="FHP100" s="889"/>
      <c r="FHQ100" s="889"/>
      <c r="FHR100" s="889"/>
      <c r="FHS100" s="889"/>
      <c r="FHT100" s="889"/>
      <c r="FHU100" s="889"/>
      <c r="FHV100" s="889"/>
      <c r="FHW100" s="889"/>
      <c r="FHX100" s="889"/>
      <c r="FHY100" s="889"/>
      <c r="FHZ100" s="889"/>
      <c r="FIA100" s="889"/>
      <c r="FIB100" s="889"/>
      <c r="FIC100" s="889"/>
      <c r="FID100" s="889"/>
      <c r="FIE100" s="889"/>
      <c r="FIF100" s="889"/>
      <c r="FIG100" s="889"/>
      <c r="FIH100" s="889"/>
      <c r="FII100" s="889"/>
      <c r="FIJ100" s="889"/>
      <c r="FIK100" s="889"/>
      <c r="FIL100" s="889"/>
      <c r="FIM100" s="889"/>
      <c r="FIN100" s="889"/>
      <c r="FIO100" s="889"/>
      <c r="FIP100" s="889"/>
      <c r="FIQ100" s="889"/>
      <c r="FIR100" s="889"/>
      <c r="FIS100" s="889"/>
      <c r="FIT100" s="889"/>
      <c r="FIU100" s="889"/>
      <c r="FIV100" s="889"/>
      <c r="FIW100" s="889"/>
      <c r="FIX100" s="889"/>
      <c r="FIY100" s="889"/>
      <c r="FIZ100" s="889"/>
      <c r="FJA100" s="889"/>
      <c r="FJB100" s="889"/>
      <c r="FJC100" s="889"/>
      <c r="FJD100" s="889"/>
      <c r="FJE100" s="889"/>
      <c r="FJF100" s="889"/>
      <c r="FJG100" s="889"/>
      <c r="FJH100" s="889"/>
      <c r="FJI100" s="889"/>
      <c r="FJJ100" s="889"/>
      <c r="FJK100" s="889"/>
      <c r="FJL100" s="889"/>
      <c r="FJM100" s="889"/>
      <c r="FJN100" s="889"/>
      <c r="FJO100" s="889"/>
      <c r="FJP100" s="889"/>
      <c r="FJQ100" s="889"/>
      <c r="FJR100" s="889"/>
      <c r="FJS100" s="889"/>
      <c r="FJT100" s="889"/>
      <c r="FJU100" s="889"/>
      <c r="FJV100" s="889"/>
      <c r="FJW100" s="889"/>
      <c r="FJX100" s="889"/>
      <c r="FJY100" s="889"/>
      <c r="FJZ100" s="889"/>
      <c r="FKA100" s="889"/>
      <c r="FKB100" s="889"/>
      <c r="FKC100" s="889"/>
      <c r="FKD100" s="889"/>
      <c r="FKE100" s="889"/>
      <c r="FKF100" s="889"/>
      <c r="FKG100" s="889"/>
      <c r="FKH100" s="889"/>
      <c r="FKI100" s="889"/>
      <c r="FKJ100" s="889"/>
      <c r="FKK100" s="889"/>
      <c r="FKL100" s="889"/>
      <c r="FKM100" s="889"/>
      <c r="FKN100" s="889"/>
      <c r="FKO100" s="889"/>
      <c r="FKP100" s="889"/>
      <c r="FKQ100" s="889"/>
      <c r="FKR100" s="889"/>
      <c r="FKS100" s="889"/>
      <c r="FKT100" s="889"/>
      <c r="FKU100" s="889"/>
      <c r="FKV100" s="889"/>
      <c r="FKW100" s="889"/>
      <c r="FKX100" s="889"/>
      <c r="FKY100" s="889"/>
      <c r="FKZ100" s="889"/>
      <c r="FLA100" s="889"/>
      <c r="FLB100" s="889"/>
      <c r="FLC100" s="889"/>
      <c r="FLD100" s="889"/>
      <c r="FLE100" s="889"/>
      <c r="FLF100" s="889"/>
      <c r="FLG100" s="889"/>
      <c r="FLH100" s="889"/>
      <c r="FLI100" s="889"/>
      <c r="FLJ100" s="889"/>
      <c r="FLK100" s="889"/>
      <c r="FLL100" s="889"/>
      <c r="FLM100" s="889"/>
      <c r="FLN100" s="889"/>
      <c r="FLO100" s="889"/>
      <c r="FLP100" s="889"/>
      <c r="FLQ100" s="889"/>
      <c r="FLR100" s="889"/>
      <c r="FLS100" s="889"/>
      <c r="FLT100" s="889"/>
      <c r="FLU100" s="889"/>
      <c r="FLV100" s="889"/>
      <c r="FLW100" s="889"/>
      <c r="FLX100" s="889"/>
      <c r="FLY100" s="889"/>
      <c r="FLZ100" s="889"/>
      <c r="FMA100" s="889"/>
      <c r="FMB100" s="889"/>
      <c r="FMC100" s="889"/>
      <c r="FMD100" s="889"/>
      <c r="FME100" s="889"/>
      <c r="FMF100" s="889"/>
      <c r="FMG100" s="889"/>
      <c r="FMH100" s="889"/>
      <c r="FMI100" s="889"/>
      <c r="FMJ100" s="889"/>
      <c r="FMK100" s="889"/>
      <c r="FML100" s="889"/>
      <c r="FMM100" s="889"/>
      <c r="FMN100" s="889"/>
      <c r="FMO100" s="889"/>
      <c r="FMP100" s="889"/>
      <c r="FMQ100" s="889"/>
      <c r="FMR100" s="889"/>
      <c r="FMS100" s="889"/>
      <c r="FMT100" s="889"/>
      <c r="FMU100" s="889"/>
      <c r="FMV100" s="889"/>
      <c r="FMW100" s="889"/>
      <c r="FMX100" s="889"/>
      <c r="FMY100" s="889"/>
      <c r="FMZ100" s="889"/>
      <c r="FNA100" s="889"/>
      <c r="FNB100" s="889"/>
      <c r="FNC100" s="889"/>
      <c r="FND100" s="889"/>
      <c r="FNE100" s="889"/>
      <c r="FNF100" s="889"/>
      <c r="FNG100" s="889"/>
      <c r="FNH100" s="889"/>
      <c r="FNI100" s="889"/>
      <c r="FNJ100" s="889"/>
      <c r="FNK100" s="889"/>
      <c r="FNL100" s="889"/>
      <c r="FNM100" s="889"/>
      <c r="FNN100" s="889"/>
      <c r="FNO100" s="889"/>
      <c r="FNP100" s="889"/>
      <c r="FNQ100" s="889"/>
      <c r="FNR100" s="889"/>
      <c r="FNS100" s="889"/>
      <c r="FNT100" s="889"/>
      <c r="FNU100" s="889"/>
      <c r="FNV100" s="889"/>
      <c r="FNW100" s="889"/>
      <c r="FNX100" s="889"/>
      <c r="FNY100" s="889"/>
      <c r="FNZ100" s="889"/>
      <c r="FOA100" s="889"/>
      <c r="FOB100" s="889"/>
      <c r="FOC100" s="889"/>
      <c r="FOD100" s="889"/>
      <c r="FOE100" s="889"/>
      <c r="FOF100" s="889"/>
      <c r="FOG100" s="889"/>
      <c r="FOH100" s="889"/>
      <c r="FOI100" s="889"/>
      <c r="FOJ100" s="889"/>
      <c r="FOK100" s="889"/>
      <c r="FOL100" s="889"/>
      <c r="FOM100" s="889"/>
      <c r="FON100" s="889"/>
      <c r="FOO100" s="889"/>
      <c r="FOP100" s="889"/>
      <c r="FOQ100" s="889"/>
      <c r="FOR100" s="889"/>
      <c r="FOS100" s="889"/>
      <c r="FOT100" s="889"/>
      <c r="FOU100" s="889"/>
      <c r="FOV100" s="889"/>
      <c r="FOW100" s="889"/>
      <c r="FOX100" s="889"/>
      <c r="FOY100" s="889"/>
      <c r="FOZ100" s="889"/>
      <c r="FPA100" s="889"/>
      <c r="FPB100" s="889"/>
      <c r="FPC100" s="889"/>
      <c r="FPD100" s="889"/>
      <c r="FPE100" s="889"/>
      <c r="FPF100" s="889"/>
      <c r="FPG100" s="889"/>
      <c r="FPH100" s="889"/>
      <c r="FPI100" s="889"/>
      <c r="FPJ100" s="889"/>
      <c r="FPK100" s="889"/>
      <c r="FPL100" s="889"/>
      <c r="FPM100" s="889"/>
      <c r="FPN100" s="889"/>
      <c r="FPO100" s="889"/>
      <c r="FPP100" s="889"/>
      <c r="FPQ100" s="889"/>
      <c r="FPR100" s="889"/>
      <c r="FPS100" s="889"/>
      <c r="FPT100" s="889"/>
      <c r="FPU100" s="889"/>
      <c r="FPV100" s="889"/>
      <c r="FPW100" s="889"/>
      <c r="FPX100" s="889"/>
      <c r="FPY100" s="889"/>
      <c r="FPZ100" s="889"/>
      <c r="FQA100" s="889"/>
      <c r="FQB100" s="889"/>
      <c r="FQC100" s="889"/>
      <c r="FQD100" s="889"/>
      <c r="FQE100" s="889"/>
      <c r="FQF100" s="889"/>
      <c r="FQG100" s="889"/>
      <c r="FQH100" s="889"/>
      <c r="FQI100" s="889"/>
      <c r="FQJ100" s="889"/>
      <c r="FQK100" s="889"/>
      <c r="FQL100" s="889"/>
      <c r="FQM100" s="889"/>
      <c r="FQN100" s="889"/>
      <c r="FQO100" s="889"/>
      <c r="FQP100" s="889"/>
      <c r="FQQ100" s="889"/>
      <c r="FQR100" s="889"/>
      <c r="FQS100" s="889"/>
      <c r="FQT100" s="889"/>
      <c r="FQU100" s="889"/>
      <c r="FQV100" s="889"/>
      <c r="FQW100" s="889"/>
      <c r="FQX100" s="889"/>
      <c r="FQY100" s="889"/>
      <c r="FQZ100" s="889"/>
      <c r="FRA100" s="889"/>
      <c r="FRB100" s="889"/>
      <c r="FRC100" s="889"/>
      <c r="FRD100" s="889"/>
      <c r="FRE100" s="889"/>
      <c r="FRF100" s="889"/>
      <c r="FRG100" s="889"/>
      <c r="FRH100" s="889"/>
      <c r="FRI100" s="889"/>
      <c r="FRJ100" s="889"/>
      <c r="FRK100" s="889"/>
      <c r="FRL100" s="889"/>
      <c r="FRM100" s="889"/>
      <c r="FRN100" s="889"/>
      <c r="FRO100" s="889"/>
      <c r="FRP100" s="889"/>
      <c r="FRQ100" s="889"/>
      <c r="FRR100" s="889"/>
      <c r="FRS100" s="889"/>
      <c r="FRT100" s="889"/>
      <c r="FRU100" s="889"/>
      <c r="FRV100" s="889"/>
      <c r="FRW100" s="889"/>
      <c r="FRX100" s="889"/>
      <c r="FRY100" s="889"/>
      <c r="FRZ100" s="889"/>
      <c r="FSA100" s="889"/>
      <c r="FSB100" s="889"/>
      <c r="FSC100" s="889"/>
      <c r="FSD100" s="889"/>
      <c r="FSE100" s="889"/>
      <c r="FSF100" s="889"/>
      <c r="FSG100" s="889"/>
      <c r="FSH100" s="889"/>
      <c r="FSI100" s="889"/>
      <c r="FSJ100" s="889"/>
      <c r="FSK100" s="889"/>
      <c r="FSL100" s="889"/>
      <c r="FSM100" s="889"/>
      <c r="FSN100" s="889"/>
      <c r="FSO100" s="889"/>
      <c r="FSP100" s="889"/>
      <c r="FSQ100" s="889"/>
      <c r="FSR100" s="889"/>
      <c r="FSS100" s="889"/>
      <c r="FST100" s="889"/>
      <c r="FSU100" s="889"/>
      <c r="FSV100" s="889"/>
      <c r="FSW100" s="889"/>
      <c r="FSX100" s="889"/>
      <c r="FSY100" s="889"/>
      <c r="FSZ100" s="889"/>
      <c r="FTA100" s="889"/>
      <c r="FTB100" s="889"/>
      <c r="FTC100" s="889"/>
      <c r="FTD100" s="889"/>
      <c r="FTE100" s="889"/>
      <c r="FTF100" s="889"/>
      <c r="FTG100" s="889"/>
      <c r="FTH100" s="889"/>
      <c r="FTI100" s="889"/>
      <c r="FTJ100" s="889"/>
      <c r="FTK100" s="889"/>
      <c r="FTL100" s="889"/>
      <c r="FTM100" s="889"/>
      <c r="FTN100" s="889"/>
      <c r="FTO100" s="889"/>
      <c r="FTP100" s="889"/>
      <c r="FTQ100" s="889"/>
      <c r="FTR100" s="889"/>
      <c r="FTS100" s="889"/>
      <c r="FTT100" s="889"/>
      <c r="FTU100" s="889"/>
      <c r="FTV100" s="889"/>
      <c r="FTW100" s="889"/>
      <c r="FTX100" s="889"/>
      <c r="FTY100" s="889"/>
      <c r="FTZ100" s="889"/>
      <c r="FUA100" s="889"/>
      <c r="FUB100" s="889"/>
      <c r="FUC100" s="889"/>
      <c r="FUD100" s="889"/>
      <c r="FUE100" s="889"/>
      <c r="FUF100" s="889"/>
      <c r="FUG100" s="889"/>
      <c r="FUH100" s="889"/>
      <c r="FUI100" s="889"/>
      <c r="FUJ100" s="889"/>
      <c r="FUK100" s="889"/>
      <c r="FUL100" s="889"/>
      <c r="FUM100" s="889"/>
      <c r="FUN100" s="889"/>
      <c r="FUO100" s="889"/>
      <c r="FUP100" s="889"/>
      <c r="FUQ100" s="889"/>
      <c r="FUR100" s="889"/>
      <c r="FUS100" s="889"/>
      <c r="FUT100" s="889"/>
      <c r="FUU100" s="889"/>
      <c r="FUV100" s="889"/>
      <c r="FUW100" s="889"/>
      <c r="FUX100" s="889"/>
      <c r="FUY100" s="889"/>
      <c r="FUZ100" s="889"/>
      <c r="FVA100" s="889"/>
      <c r="FVB100" s="889"/>
      <c r="FVC100" s="889"/>
      <c r="FVD100" s="889"/>
      <c r="FVE100" s="889"/>
      <c r="FVF100" s="889"/>
      <c r="FVG100" s="889"/>
      <c r="FVH100" s="889"/>
      <c r="FVI100" s="889"/>
      <c r="FVJ100" s="889"/>
      <c r="FVK100" s="889"/>
      <c r="FVL100" s="889"/>
      <c r="FVM100" s="889"/>
      <c r="FVN100" s="889"/>
      <c r="FVO100" s="889"/>
      <c r="FVP100" s="889"/>
      <c r="FVQ100" s="889"/>
      <c r="FVR100" s="889"/>
      <c r="FVS100" s="889"/>
      <c r="FVT100" s="889"/>
      <c r="FVU100" s="889"/>
      <c r="FVV100" s="889"/>
      <c r="FVW100" s="889"/>
      <c r="FVX100" s="889"/>
      <c r="FVY100" s="889"/>
      <c r="FVZ100" s="889"/>
      <c r="FWA100" s="889"/>
      <c r="FWB100" s="889"/>
      <c r="FWC100" s="889"/>
      <c r="FWD100" s="889"/>
      <c r="FWE100" s="889"/>
      <c r="FWF100" s="889"/>
      <c r="FWG100" s="889"/>
      <c r="FWH100" s="889"/>
      <c r="FWI100" s="889"/>
      <c r="FWJ100" s="889"/>
      <c r="FWK100" s="889"/>
      <c r="FWL100" s="889"/>
      <c r="FWM100" s="889"/>
      <c r="FWN100" s="889"/>
      <c r="FWO100" s="889"/>
      <c r="FWP100" s="889"/>
      <c r="FWQ100" s="889"/>
      <c r="FWR100" s="889"/>
      <c r="FWS100" s="889"/>
      <c r="FWT100" s="889"/>
      <c r="FWU100" s="889"/>
      <c r="FWV100" s="889"/>
      <c r="FWW100" s="889"/>
      <c r="FWX100" s="889"/>
      <c r="FWY100" s="889"/>
      <c r="FWZ100" s="889"/>
      <c r="FXA100" s="889"/>
      <c r="FXB100" s="889"/>
      <c r="FXC100" s="889"/>
      <c r="FXD100" s="889"/>
      <c r="FXE100" s="889"/>
      <c r="FXF100" s="889"/>
      <c r="FXG100" s="889"/>
      <c r="FXH100" s="889"/>
      <c r="FXI100" s="889"/>
      <c r="FXJ100" s="889"/>
      <c r="FXK100" s="889"/>
      <c r="FXL100" s="889"/>
      <c r="FXM100" s="889"/>
      <c r="FXN100" s="889"/>
      <c r="FXO100" s="889"/>
      <c r="FXP100" s="889"/>
      <c r="FXQ100" s="889"/>
      <c r="FXR100" s="889"/>
      <c r="FXS100" s="889"/>
      <c r="FXT100" s="889"/>
      <c r="FXU100" s="889"/>
      <c r="FXV100" s="889"/>
      <c r="FXW100" s="889"/>
      <c r="FXX100" s="889"/>
      <c r="FXY100" s="889"/>
      <c r="FXZ100" s="889"/>
      <c r="FYA100" s="889"/>
      <c r="FYB100" s="889"/>
      <c r="FYC100" s="889"/>
      <c r="FYD100" s="889"/>
      <c r="FYE100" s="889"/>
      <c r="FYF100" s="889"/>
      <c r="FYG100" s="889"/>
      <c r="FYH100" s="889"/>
      <c r="FYI100" s="889"/>
      <c r="FYJ100" s="889"/>
      <c r="FYK100" s="889"/>
      <c r="FYL100" s="889"/>
      <c r="FYM100" s="889"/>
      <c r="FYN100" s="889"/>
      <c r="FYO100" s="889"/>
      <c r="FYP100" s="889"/>
      <c r="FYQ100" s="889"/>
      <c r="FYR100" s="889"/>
      <c r="FYS100" s="889"/>
      <c r="FYT100" s="889"/>
      <c r="FYU100" s="889"/>
      <c r="FYV100" s="889"/>
      <c r="FYW100" s="889"/>
      <c r="FYX100" s="889"/>
      <c r="FYY100" s="889"/>
      <c r="FYZ100" s="889"/>
      <c r="FZA100" s="889"/>
      <c r="FZB100" s="889"/>
      <c r="FZC100" s="889"/>
      <c r="FZD100" s="889"/>
      <c r="FZE100" s="889"/>
      <c r="FZF100" s="889"/>
      <c r="FZG100" s="889"/>
      <c r="FZH100" s="889"/>
      <c r="FZI100" s="889"/>
      <c r="FZJ100" s="889"/>
      <c r="FZK100" s="889"/>
      <c r="FZL100" s="889"/>
      <c r="FZM100" s="889"/>
      <c r="FZN100" s="889"/>
      <c r="FZO100" s="889"/>
      <c r="FZP100" s="889"/>
      <c r="FZQ100" s="889"/>
      <c r="FZR100" s="889"/>
      <c r="FZS100" s="889"/>
      <c r="FZT100" s="889"/>
      <c r="FZU100" s="889"/>
      <c r="FZV100" s="889"/>
      <c r="FZW100" s="889"/>
      <c r="FZX100" s="889"/>
      <c r="FZY100" s="889"/>
      <c r="FZZ100" s="889"/>
      <c r="GAA100" s="889"/>
      <c r="GAB100" s="889"/>
      <c r="GAC100" s="889"/>
      <c r="GAD100" s="889"/>
      <c r="GAE100" s="889"/>
      <c r="GAF100" s="889"/>
      <c r="GAG100" s="889"/>
      <c r="GAH100" s="889"/>
      <c r="GAI100" s="889"/>
      <c r="GAJ100" s="889"/>
      <c r="GAK100" s="889"/>
      <c r="GAL100" s="889"/>
      <c r="GAM100" s="889"/>
      <c r="GAN100" s="889"/>
      <c r="GAO100" s="889"/>
      <c r="GAP100" s="889"/>
      <c r="GAQ100" s="889"/>
      <c r="GAR100" s="889"/>
      <c r="GAS100" s="889"/>
      <c r="GAT100" s="889"/>
      <c r="GAU100" s="889"/>
      <c r="GAV100" s="889"/>
      <c r="GAW100" s="889"/>
      <c r="GAX100" s="889"/>
      <c r="GAY100" s="889"/>
      <c r="GAZ100" s="889"/>
      <c r="GBA100" s="889"/>
      <c r="GBB100" s="889"/>
      <c r="GBC100" s="889"/>
      <c r="GBD100" s="889"/>
      <c r="GBE100" s="889"/>
      <c r="GBF100" s="889"/>
      <c r="GBG100" s="889"/>
      <c r="GBH100" s="889"/>
      <c r="GBI100" s="889"/>
      <c r="GBJ100" s="889"/>
      <c r="GBK100" s="889"/>
      <c r="GBL100" s="889"/>
      <c r="GBM100" s="889"/>
      <c r="GBN100" s="889"/>
      <c r="GBO100" s="889"/>
      <c r="GBP100" s="889"/>
      <c r="GBQ100" s="889"/>
      <c r="GBR100" s="889"/>
      <c r="GBS100" s="889"/>
      <c r="GBT100" s="889"/>
      <c r="GBU100" s="889"/>
      <c r="GBV100" s="889"/>
      <c r="GBW100" s="889"/>
      <c r="GBX100" s="889"/>
      <c r="GBY100" s="889"/>
      <c r="GBZ100" s="889"/>
      <c r="GCA100" s="889"/>
      <c r="GCB100" s="889"/>
      <c r="GCC100" s="889"/>
      <c r="GCD100" s="889"/>
      <c r="GCE100" s="889"/>
      <c r="GCF100" s="889"/>
      <c r="GCG100" s="889"/>
      <c r="GCH100" s="889"/>
      <c r="GCI100" s="889"/>
      <c r="GCJ100" s="889"/>
      <c r="GCK100" s="889"/>
      <c r="GCL100" s="889"/>
      <c r="GCM100" s="889"/>
      <c r="GCN100" s="889"/>
      <c r="GCO100" s="889"/>
      <c r="GCP100" s="889"/>
      <c r="GCQ100" s="889"/>
      <c r="GCR100" s="889"/>
      <c r="GCS100" s="889"/>
      <c r="GCT100" s="889"/>
      <c r="GCU100" s="889"/>
      <c r="GCV100" s="889"/>
      <c r="GCW100" s="889"/>
      <c r="GCX100" s="889"/>
      <c r="GCY100" s="889"/>
      <c r="GCZ100" s="889"/>
      <c r="GDA100" s="889"/>
      <c r="GDB100" s="889"/>
      <c r="GDC100" s="889"/>
      <c r="GDD100" s="889"/>
      <c r="GDE100" s="889"/>
      <c r="GDF100" s="889"/>
      <c r="GDG100" s="889"/>
      <c r="GDH100" s="889"/>
      <c r="GDI100" s="889"/>
      <c r="GDJ100" s="889"/>
      <c r="GDK100" s="889"/>
      <c r="GDL100" s="889"/>
      <c r="GDM100" s="889"/>
      <c r="GDN100" s="889"/>
      <c r="GDO100" s="889"/>
      <c r="GDP100" s="889"/>
      <c r="GDQ100" s="889"/>
      <c r="GDR100" s="889"/>
      <c r="GDS100" s="889"/>
      <c r="GDT100" s="889"/>
      <c r="GDU100" s="889"/>
      <c r="GDV100" s="889"/>
      <c r="GDW100" s="889"/>
      <c r="GDX100" s="889"/>
      <c r="GDY100" s="889"/>
      <c r="GDZ100" s="889"/>
      <c r="GEA100" s="889"/>
      <c r="GEB100" s="889"/>
      <c r="GEC100" s="889"/>
      <c r="GED100" s="889"/>
      <c r="GEE100" s="889"/>
      <c r="GEF100" s="889"/>
      <c r="GEG100" s="889"/>
      <c r="GEH100" s="889"/>
      <c r="GEI100" s="889"/>
      <c r="GEJ100" s="889"/>
      <c r="GEK100" s="889"/>
      <c r="GEL100" s="889"/>
      <c r="GEM100" s="889"/>
      <c r="GEN100" s="889"/>
      <c r="GEO100" s="889"/>
      <c r="GEP100" s="889"/>
      <c r="GEQ100" s="889"/>
      <c r="GER100" s="889"/>
      <c r="GES100" s="889"/>
      <c r="GET100" s="889"/>
      <c r="GEU100" s="889"/>
      <c r="GEV100" s="889"/>
      <c r="GEW100" s="889"/>
      <c r="GEX100" s="889"/>
      <c r="GEY100" s="889"/>
      <c r="GEZ100" s="889"/>
      <c r="GFA100" s="889"/>
      <c r="GFB100" s="889"/>
      <c r="GFC100" s="889"/>
      <c r="GFD100" s="889"/>
      <c r="GFE100" s="889"/>
      <c r="GFF100" s="889"/>
      <c r="GFG100" s="889"/>
      <c r="GFH100" s="889"/>
      <c r="GFI100" s="889"/>
      <c r="GFJ100" s="889"/>
      <c r="GFK100" s="889"/>
      <c r="GFL100" s="889"/>
      <c r="GFM100" s="889"/>
      <c r="GFN100" s="889"/>
      <c r="GFO100" s="889"/>
      <c r="GFP100" s="889"/>
      <c r="GFQ100" s="889"/>
      <c r="GFR100" s="889"/>
      <c r="GFS100" s="889"/>
      <c r="GFT100" s="889"/>
      <c r="GFU100" s="889"/>
      <c r="GFV100" s="889"/>
      <c r="GFW100" s="889"/>
      <c r="GFX100" s="889"/>
      <c r="GFY100" s="889"/>
      <c r="GFZ100" s="889"/>
      <c r="GGA100" s="889"/>
      <c r="GGB100" s="889"/>
      <c r="GGC100" s="889"/>
      <c r="GGD100" s="889"/>
      <c r="GGE100" s="889"/>
      <c r="GGF100" s="889"/>
      <c r="GGG100" s="889"/>
      <c r="GGH100" s="889"/>
      <c r="GGI100" s="889"/>
      <c r="GGJ100" s="889"/>
      <c r="GGK100" s="889"/>
      <c r="GGL100" s="889"/>
      <c r="GGM100" s="889"/>
      <c r="GGN100" s="889"/>
      <c r="GGO100" s="889"/>
      <c r="GGP100" s="889"/>
      <c r="GGQ100" s="889"/>
      <c r="GGR100" s="889"/>
      <c r="GGS100" s="889"/>
      <c r="GGT100" s="889"/>
      <c r="GGU100" s="889"/>
      <c r="GGV100" s="889"/>
      <c r="GGW100" s="889"/>
      <c r="GGX100" s="889"/>
      <c r="GGY100" s="889"/>
      <c r="GGZ100" s="889"/>
      <c r="GHA100" s="889"/>
      <c r="GHB100" s="889"/>
      <c r="GHC100" s="889"/>
      <c r="GHD100" s="889"/>
      <c r="GHE100" s="889"/>
      <c r="GHF100" s="889"/>
      <c r="GHG100" s="889"/>
      <c r="GHH100" s="889"/>
      <c r="GHI100" s="889"/>
      <c r="GHJ100" s="889"/>
      <c r="GHK100" s="889"/>
      <c r="GHL100" s="889"/>
      <c r="GHM100" s="889"/>
      <c r="GHN100" s="889"/>
      <c r="GHO100" s="889"/>
      <c r="GHP100" s="889"/>
      <c r="GHQ100" s="889"/>
      <c r="GHR100" s="889"/>
      <c r="GHS100" s="889"/>
      <c r="GHT100" s="889"/>
      <c r="GHU100" s="889"/>
      <c r="GHV100" s="889"/>
      <c r="GHW100" s="889"/>
      <c r="GHX100" s="889"/>
      <c r="GHY100" s="889"/>
      <c r="GHZ100" s="889"/>
      <c r="GIA100" s="889"/>
      <c r="GIB100" s="889"/>
      <c r="GIC100" s="889"/>
      <c r="GID100" s="889"/>
      <c r="GIE100" s="889"/>
      <c r="GIF100" s="889"/>
      <c r="GIG100" s="889"/>
      <c r="GIH100" s="889"/>
      <c r="GII100" s="889"/>
      <c r="GIJ100" s="889"/>
      <c r="GIK100" s="889"/>
      <c r="GIL100" s="889"/>
      <c r="GIM100" s="889"/>
      <c r="GIN100" s="889"/>
      <c r="GIO100" s="889"/>
      <c r="GIP100" s="889"/>
      <c r="GIQ100" s="889"/>
      <c r="GIR100" s="889"/>
      <c r="GIS100" s="889"/>
      <c r="GIT100" s="889"/>
      <c r="GIU100" s="889"/>
      <c r="GIV100" s="889"/>
      <c r="GIW100" s="889"/>
      <c r="GIX100" s="889"/>
      <c r="GIY100" s="889"/>
      <c r="GIZ100" s="889"/>
      <c r="GJA100" s="889"/>
      <c r="GJB100" s="889"/>
      <c r="GJC100" s="889"/>
      <c r="GJD100" s="889"/>
      <c r="GJE100" s="889"/>
      <c r="GJF100" s="889"/>
      <c r="GJG100" s="889"/>
      <c r="GJH100" s="889"/>
      <c r="GJI100" s="889"/>
      <c r="GJJ100" s="889"/>
      <c r="GJK100" s="889"/>
      <c r="GJL100" s="889"/>
      <c r="GJM100" s="889"/>
      <c r="GJN100" s="889"/>
      <c r="GJO100" s="889"/>
      <c r="GJP100" s="889"/>
      <c r="GJQ100" s="889"/>
      <c r="GJR100" s="889"/>
      <c r="GJS100" s="889"/>
      <c r="GJT100" s="889"/>
      <c r="GJU100" s="889"/>
      <c r="GJV100" s="889"/>
      <c r="GJW100" s="889"/>
      <c r="GJX100" s="889"/>
      <c r="GJY100" s="889"/>
      <c r="GJZ100" s="889"/>
      <c r="GKA100" s="889"/>
      <c r="GKB100" s="889"/>
      <c r="GKC100" s="889"/>
      <c r="GKD100" s="889"/>
      <c r="GKE100" s="889"/>
      <c r="GKF100" s="889"/>
      <c r="GKG100" s="889"/>
      <c r="GKH100" s="889"/>
      <c r="GKI100" s="889"/>
      <c r="GKJ100" s="889"/>
      <c r="GKK100" s="889"/>
      <c r="GKL100" s="889"/>
      <c r="GKM100" s="889"/>
      <c r="GKN100" s="889"/>
      <c r="GKO100" s="889"/>
      <c r="GKP100" s="889"/>
      <c r="GKQ100" s="889"/>
      <c r="GKR100" s="889"/>
      <c r="GKS100" s="889"/>
      <c r="GKT100" s="889"/>
      <c r="GKU100" s="889"/>
      <c r="GKV100" s="889"/>
      <c r="GKW100" s="889"/>
      <c r="GKX100" s="889"/>
      <c r="GKY100" s="889"/>
      <c r="GKZ100" s="889"/>
      <c r="GLA100" s="889"/>
      <c r="GLB100" s="889"/>
      <c r="GLC100" s="889"/>
      <c r="GLD100" s="889"/>
      <c r="GLE100" s="889"/>
      <c r="GLF100" s="889"/>
      <c r="GLG100" s="889"/>
      <c r="GLH100" s="889"/>
      <c r="GLI100" s="889"/>
      <c r="GLJ100" s="889"/>
      <c r="GLK100" s="889"/>
      <c r="GLL100" s="889"/>
      <c r="GLM100" s="889"/>
      <c r="GLN100" s="889"/>
      <c r="GLO100" s="889"/>
      <c r="GLP100" s="889"/>
      <c r="GLQ100" s="889"/>
      <c r="GLR100" s="889"/>
      <c r="GLS100" s="889"/>
      <c r="GLT100" s="889"/>
      <c r="GLU100" s="889"/>
      <c r="GLV100" s="889"/>
      <c r="GLW100" s="889"/>
      <c r="GLX100" s="889"/>
      <c r="GLY100" s="889"/>
      <c r="GLZ100" s="889"/>
      <c r="GMA100" s="889"/>
      <c r="GMB100" s="889"/>
      <c r="GMC100" s="889"/>
      <c r="GMD100" s="889"/>
      <c r="GME100" s="889"/>
      <c r="GMF100" s="889"/>
      <c r="GMG100" s="889"/>
      <c r="GMH100" s="889"/>
      <c r="GMI100" s="889"/>
      <c r="GMJ100" s="889"/>
      <c r="GMK100" s="889"/>
      <c r="GML100" s="889"/>
      <c r="GMM100" s="889"/>
      <c r="GMN100" s="889"/>
      <c r="GMO100" s="889"/>
      <c r="GMP100" s="889"/>
      <c r="GMQ100" s="889"/>
      <c r="GMR100" s="889"/>
      <c r="GMS100" s="889"/>
      <c r="GMT100" s="889"/>
      <c r="GMU100" s="889"/>
      <c r="GMV100" s="889"/>
      <c r="GMW100" s="889"/>
      <c r="GMX100" s="889"/>
      <c r="GMY100" s="889"/>
      <c r="GMZ100" s="889"/>
      <c r="GNA100" s="889"/>
      <c r="GNB100" s="889"/>
      <c r="GNC100" s="889"/>
      <c r="GND100" s="889"/>
      <c r="GNE100" s="889"/>
      <c r="GNF100" s="889"/>
      <c r="GNG100" s="889"/>
      <c r="GNH100" s="889"/>
      <c r="GNI100" s="889"/>
      <c r="GNJ100" s="889"/>
      <c r="GNK100" s="889"/>
      <c r="GNL100" s="889"/>
      <c r="GNM100" s="889"/>
      <c r="GNN100" s="889"/>
      <c r="GNO100" s="889"/>
      <c r="GNP100" s="889"/>
      <c r="GNQ100" s="889"/>
      <c r="GNR100" s="889"/>
      <c r="GNS100" s="889"/>
      <c r="GNT100" s="889"/>
      <c r="GNU100" s="889"/>
      <c r="GNV100" s="889"/>
      <c r="GNW100" s="889"/>
      <c r="GNX100" s="889"/>
      <c r="GNY100" s="889"/>
      <c r="GNZ100" s="889"/>
      <c r="GOA100" s="889"/>
      <c r="GOB100" s="889"/>
      <c r="GOC100" s="889"/>
      <c r="GOD100" s="889"/>
      <c r="GOE100" s="889"/>
      <c r="GOF100" s="889"/>
      <c r="GOG100" s="889"/>
      <c r="GOH100" s="889"/>
      <c r="GOI100" s="889"/>
      <c r="GOJ100" s="889"/>
      <c r="GOK100" s="889"/>
      <c r="GOL100" s="889"/>
      <c r="GOM100" s="889"/>
      <c r="GON100" s="889"/>
      <c r="GOO100" s="889"/>
      <c r="GOP100" s="889"/>
      <c r="GOQ100" s="889"/>
      <c r="GOR100" s="889"/>
      <c r="GOS100" s="889"/>
      <c r="GOT100" s="889"/>
      <c r="GOU100" s="889"/>
      <c r="GOV100" s="889"/>
      <c r="GOW100" s="889"/>
      <c r="GOX100" s="889"/>
      <c r="GOY100" s="889"/>
      <c r="GOZ100" s="889"/>
      <c r="GPA100" s="889"/>
      <c r="GPB100" s="889"/>
      <c r="GPC100" s="889"/>
      <c r="GPD100" s="889"/>
      <c r="GPE100" s="889"/>
      <c r="GPF100" s="889"/>
      <c r="GPG100" s="889"/>
      <c r="GPH100" s="889"/>
      <c r="GPI100" s="889"/>
      <c r="GPJ100" s="889"/>
      <c r="GPK100" s="889"/>
      <c r="GPL100" s="889"/>
      <c r="GPM100" s="889"/>
      <c r="GPN100" s="889"/>
      <c r="GPO100" s="889"/>
      <c r="GPP100" s="889"/>
      <c r="GPQ100" s="889"/>
      <c r="GPR100" s="889"/>
      <c r="GPS100" s="889"/>
      <c r="GPT100" s="889"/>
      <c r="GPU100" s="889"/>
      <c r="GPV100" s="889"/>
      <c r="GPW100" s="889"/>
      <c r="GPX100" s="889"/>
      <c r="GPY100" s="889"/>
      <c r="GPZ100" s="889"/>
      <c r="GQA100" s="889"/>
      <c r="GQB100" s="889"/>
      <c r="GQC100" s="889"/>
      <c r="GQD100" s="889"/>
      <c r="GQE100" s="889"/>
      <c r="GQF100" s="889"/>
      <c r="GQG100" s="889"/>
      <c r="GQH100" s="889"/>
      <c r="GQI100" s="889"/>
      <c r="GQJ100" s="889"/>
      <c r="GQK100" s="889"/>
      <c r="GQL100" s="889"/>
      <c r="GQM100" s="889"/>
      <c r="GQN100" s="889"/>
      <c r="GQO100" s="889"/>
      <c r="GQP100" s="889"/>
      <c r="GQQ100" s="889"/>
      <c r="GQR100" s="889"/>
      <c r="GQS100" s="889"/>
      <c r="GQT100" s="889"/>
      <c r="GQU100" s="889"/>
      <c r="GQV100" s="889"/>
      <c r="GQW100" s="889"/>
      <c r="GQX100" s="889"/>
      <c r="GQY100" s="889"/>
      <c r="GQZ100" s="889"/>
      <c r="GRA100" s="889"/>
      <c r="GRB100" s="889"/>
      <c r="GRC100" s="889"/>
      <c r="GRD100" s="889"/>
      <c r="GRE100" s="889"/>
      <c r="GRF100" s="889"/>
      <c r="GRG100" s="889"/>
      <c r="GRH100" s="889"/>
      <c r="GRI100" s="889"/>
      <c r="GRJ100" s="889"/>
      <c r="GRK100" s="889"/>
      <c r="GRL100" s="889"/>
      <c r="GRM100" s="889"/>
      <c r="GRN100" s="889"/>
      <c r="GRO100" s="889"/>
      <c r="GRP100" s="889"/>
      <c r="GRQ100" s="889"/>
      <c r="GRR100" s="889"/>
      <c r="GRS100" s="889"/>
      <c r="GRT100" s="889"/>
      <c r="GRU100" s="889"/>
      <c r="GRV100" s="889"/>
      <c r="GRW100" s="889"/>
      <c r="GRX100" s="889"/>
      <c r="GRY100" s="889"/>
      <c r="GRZ100" s="889"/>
      <c r="GSA100" s="889"/>
      <c r="GSB100" s="889"/>
      <c r="GSC100" s="889"/>
      <c r="GSD100" s="889"/>
      <c r="GSE100" s="889"/>
      <c r="GSF100" s="889"/>
      <c r="GSG100" s="889"/>
      <c r="GSH100" s="889"/>
      <c r="GSI100" s="889"/>
      <c r="GSJ100" s="889"/>
      <c r="GSK100" s="889"/>
      <c r="GSL100" s="889"/>
      <c r="GSM100" s="889"/>
      <c r="GSN100" s="889"/>
      <c r="GSO100" s="889"/>
      <c r="GSP100" s="889"/>
      <c r="GSQ100" s="889"/>
      <c r="GSR100" s="889"/>
      <c r="GSS100" s="889"/>
      <c r="GST100" s="889"/>
      <c r="GSU100" s="889"/>
      <c r="GSV100" s="889"/>
      <c r="GSW100" s="889"/>
      <c r="GSX100" s="889"/>
      <c r="GSY100" s="889"/>
      <c r="GSZ100" s="889"/>
      <c r="GTA100" s="889"/>
      <c r="GTB100" s="889"/>
      <c r="GTC100" s="889"/>
      <c r="GTD100" s="889"/>
      <c r="GTE100" s="889"/>
      <c r="GTF100" s="889"/>
      <c r="GTG100" s="889"/>
      <c r="GTH100" s="889"/>
      <c r="GTI100" s="889"/>
      <c r="GTJ100" s="889"/>
      <c r="GTK100" s="889"/>
      <c r="GTL100" s="889"/>
      <c r="GTM100" s="889"/>
      <c r="GTN100" s="889"/>
      <c r="GTO100" s="889"/>
      <c r="GTP100" s="889"/>
      <c r="GTQ100" s="889"/>
      <c r="GTR100" s="889"/>
      <c r="GTS100" s="889"/>
      <c r="GTT100" s="889"/>
      <c r="GTU100" s="889"/>
      <c r="GTV100" s="889"/>
      <c r="GTW100" s="889"/>
      <c r="GTX100" s="889"/>
      <c r="GTY100" s="889"/>
      <c r="GTZ100" s="889"/>
      <c r="GUA100" s="889"/>
      <c r="GUB100" s="889"/>
      <c r="GUC100" s="889"/>
      <c r="GUD100" s="889"/>
      <c r="GUE100" s="889"/>
      <c r="GUF100" s="889"/>
      <c r="GUG100" s="889"/>
      <c r="GUH100" s="889"/>
      <c r="GUI100" s="889"/>
      <c r="GUJ100" s="889"/>
      <c r="GUK100" s="889"/>
      <c r="GUL100" s="889"/>
      <c r="GUM100" s="889"/>
      <c r="GUN100" s="889"/>
      <c r="GUO100" s="889"/>
      <c r="GUP100" s="889"/>
      <c r="GUQ100" s="889"/>
      <c r="GUR100" s="889"/>
      <c r="GUS100" s="889"/>
      <c r="GUT100" s="889"/>
      <c r="GUU100" s="889"/>
      <c r="GUV100" s="889"/>
      <c r="GUW100" s="889"/>
      <c r="GUX100" s="889"/>
      <c r="GUY100" s="889"/>
      <c r="GUZ100" s="889"/>
      <c r="GVA100" s="889"/>
      <c r="GVB100" s="889"/>
      <c r="GVC100" s="889"/>
      <c r="GVD100" s="889"/>
      <c r="GVE100" s="889"/>
      <c r="GVF100" s="889"/>
      <c r="GVG100" s="889"/>
      <c r="GVH100" s="889"/>
      <c r="GVI100" s="889"/>
      <c r="GVJ100" s="889"/>
      <c r="GVK100" s="889"/>
      <c r="GVL100" s="889"/>
      <c r="GVM100" s="889"/>
      <c r="GVN100" s="889"/>
      <c r="GVO100" s="889"/>
      <c r="GVP100" s="889"/>
      <c r="GVQ100" s="889"/>
      <c r="GVR100" s="889"/>
      <c r="GVS100" s="889"/>
      <c r="GVT100" s="889"/>
      <c r="GVU100" s="889"/>
      <c r="GVV100" s="889"/>
      <c r="GVW100" s="889"/>
      <c r="GVX100" s="889"/>
      <c r="GVY100" s="889"/>
      <c r="GVZ100" s="889"/>
      <c r="GWA100" s="889"/>
      <c r="GWB100" s="889"/>
      <c r="GWC100" s="889"/>
      <c r="GWD100" s="889"/>
      <c r="GWE100" s="889"/>
      <c r="GWF100" s="889"/>
      <c r="GWG100" s="889"/>
      <c r="GWH100" s="889"/>
      <c r="GWI100" s="889"/>
      <c r="GWJ100" s="889"/>
      <c r="GWK100" s="889"/>
      <c r="GWL100" s="889"/>
      <c r="GWM100" s="889"/>
      <c r="GWN100" s="889"/>
      <c r="GWO100" s="889"/>
      <c r="GWP100" s="889"/>
      <c r="GWQ100" s="889"/>
      <c r="GWR100" s="889"/>
      <c r="GWS100" s="889"/>
      <c r="GWT100" s="889"/>
      <c r="GWU100" s="889"/>
      <c r="GWV100" s="889"/>
      <c r="GWW100" s="889"/>
      <c r="GWX100" s="889"/>
      <c r="GWY100" s="889"/>
      <c r="GWZ100" s="889"/>
      <c r="GXA100" s="889"/>
      <c r="GXB100" s="889"/>
      <c r="GXC100" s="889"/>
      <c r="GXD100" s="889"/>
      <c r="GXE100" s="889"/>
      <c r="GXF100" s="889"/>
      <c r="GXG100" s="889"/>
      <c r="GXH100" s="889"/>
      <c r="GXI100" s="889"/>
      <c r="GXJ100" s="889"/>
      <c r="GXK100" s="889"/>
      <c r="GXL100" s="889"/>
      <c r="GXM100" s="889"/>
      <c r="GXN100" s="889"/>
      <c r="GXO100" s="889"/>
      <c r="GXP100" s="889"/>
      <c r="GXQ100" s="889"/>
      <c r="GXR100" s="889"/>
      <c r="GXS100" s="889"/>
      <c r="GXT100" s="889"/>
      <c r="GXU100" s="889"/>
      <c r="GXV100" s="889"/>
      <c r="GXW100" s="889"/>
      <c r="GXX100" s="889"/>
      <c r="GXY100" s="889"/>
      <c r="GXZ100" s="889"/>
      <c r="GYA100" s="889"/>
      <c r="GYB100" s="889"/>
      <c r="GYC100" s="889"/>
      <c r="GYD100" s="889"/>
      <c r="GYE100" s="889"/>
      <c r="GYF100" s="889"/>
      <c r="GYG100" s="889"/>
      <c r="GYH100" s="889"/>
      <c r="GYI100" s="889"/>
      <c r="GYJ100" s="889"/>
      <c r="GYK100" s="889"/>
      <c r="GYL100" s="889"/>
      <c r="GYM100" s="889"/>
      <c r="GYN100" s="889"/>
      <c r="GYO100" s="889"/>
      <c r="GYP100" s="889"/>
      <c r="GYQ100" s="889"/>
      <c r="GYR100" s="889"/>
      <c r="GYS100" s="889"/>
      <c r="GYT100" s="889"/>
      <c r="GYU100" s="889"/>
      <c r="GYV100" s="889"/>
      <c r="GYW100" s="889"/>
      <c r="GYX100" s="889"/>
      <c r="GYY100" s="889"/>
      <c r="GYZ100" s="889"/>
      <c r="GZA100" s="889"/>
      <c r="GZB100" s="889"/>
      <c r="GZC100" s="889"/>
      <c r="GZD100" s="889"/>
      <c r="GZE100" s="889"/>
      <c r="GZF100" s="889"/>
      <c r="GZG100" s="889"/>
      <c r="GZH100" s="889"/>
      <c r="GZI100" s="889"/>
      <c r="GZJ100" s="889"/>
      <c r="GZK100" s="889"/>
      <c r="GZL100" s="889"/>
      <c r="GZM100" s="889"/>
      <c r="GZN100" s="889"/>
      <c r="GZO100" s="889"/>
      <c r="GZP100" s="889"/>
      <c r="GZQ100" s="889"/>
      <c r="GZR100" s="889"/>
      <c r="GZS100" s="889"/>
      <c r="GZT100" s="889"/>
      <c r="GZU100" s="889"/>
      <c r="GZV100" s="889"/>
      <c r="GZW100" s="889"/>
      <c r="GZX100" s="889"/>
      <c r="GZY100" s="889"/>
      <c r="GZZ100" s="889"/>
      <c r="HAA100" s="889"/>
      <c r="HAB100" s="889"/>
      <c r="HAC100" s="889"/>
      <c r="HAD100" s="889"/>
      <c r="HAE100" s="889"/>
      <c r="HAF100" s="889"/>
      <c r="HAG100" s="889"/>
      <c r="HAH100" s="889"/>
      <c r="HAI100" s="889"/>
      <c r="HAJ100" s="889"/>
      <c r="HAK100" s="889"/>
      <c r="HAL100" s="889"/>
      <c r="HAM100" s="889"/>
      <c r="HAN100" s="889"/>
      <c r="HAO100" s="889"/>
      <c r="HAP100" s="889"/>
      <c r="HAQ100" s="889"/>
      <c r="HAR100" s="889"/>
      <c r="HAS100" s="889"/>
      <c r="HAT100" s="889"/>
      <c r="HAU100" s="889"/>
      <c r="HAV100" s="889"/>
      <c r="HAW100" s="889"/>
      <c r="HAX100" s="889"/>
      <c r="HAY100" s="889"/>
      <c r="HAZ100" s="889"/>
      <c r="HBA100" s="889"/>
      <c r="HBB100" s="889"/>
      <c r="HBC100" s="889"/>
      <c r="HBD100" s="889"/>
      <c r="HBE100" s="889"/>
      <c r="HBF100" s="889"/>
      <c r="HBG100" s="889"/>
      <c r="HBH100" s="889"/>
      <c r="HBI100" s="889"/>
      <c r="HBJ100" s="889"/>
      <c r="HBK100" s="889"/>
      <c r="HBL100" s="889"/>
      <c r="HBM100" s="889"/>
      <c r="HBN100" s="889"/>
      <c r="HBO100" s="889"/>
      <c r="HBP100" s="889"/>
      <c r="HBQ100" s="889"/>
      <c r="HBR100" s="889"/>
      <c r="HBS100" s="889"/>
      <c r="HBT100" s="889"/>
      <c r="HBU100" s="889"/>
      <c r="HBV100" s="889"/>
      <c r="HBW100" s="889"/>
      <c r="HBX100" s="889"/>
      <c r="HBY100" s="889"/>
      <c r="HBZ100" s="889"/>
      <c r="HCA100" s="889"/>
      <c r="HCB100" s="889"/>
      <c r="HCC100" s="889"/>
      <c r="HCD100" s="889"/>
      <c r="HCE100" s="889"/>
      <c r="HCF100" s="889"/>
      <c r="HCG100" s="889"/>
      <c r="HCH100" s="889"/>
      <c r="HCI100" s="889"/>
      <c r="HCJ100" s="889"/>
      <c r="HCK100" s="889"/>
      <c r="HCL100" s="889"/>
      <c r="HCM100" s="889"/>
      <c r="HCN100" s="889"/>
      <c r="HCO100" s="889"/>
      <c r="HCP100" s="889"/>
      <c r="HCQ100" s="889"/>
      <c r="HCR100" s="889"/>
      <c r="HCS100" s="889"/>
      <c r="HCT100" s="889"/>
      <c r="HCU100" s="889"/>
      <c r="HCV100" s="889"/>
      <c r="HCW100" s="889"/>
      <c r="HCX100" s="889"/>
      <c r="HCY100" s="889"/>
      <c r="HCZ100" s="889"/>
      <c r="HDA100" s="889"/>
      <c r="HDB100" s="889"/>
      <c r="HDC100" s="889"/>
      <c r="HDD100" s="889"/>
      <c r="HDE100" s="889"/>
      <c r="HDF100" s="889"/>
      <c r="HDG100" s="889"/>
      <c r="HDH100" s="889"/>
      <c r="HDI100" s="889"/>
      <c r="HDJ100" s="889"/>
      <c r="HDK100" s="889"/>
      <c r="HDL100" s="889"/>
      <c r="HDM100" s="889"/>
      <c r="HDN100" s="889"/>
      <c r="HDO100" s="889"/>
      <c r="HDP100" s="889"/>
      <c r="HDQ100" s="889"/>
      <c r="HDR100" s="889"/>
      <c r="HDS100" s="889"/>
      <c r="HDT100" s="889"/>
      <c r="HDU100" s="889"/>
      <c r="HDV100" s="889"/>
      <c r="HDW100" s="889"/>
      <c r="HDX100" s="889"/>
      <c r="HDY100" s="889"/>
      <c r="HDZ100" s="889"/>
      <c r="HEA100" s="889"/>
      <c r="HEB100" s="889"/>
      <c r="HEC100" s="889"/>
      <c r="HED100" s="889"/>
      <c r="HEE100" s="889"/>
      <c r="HEF100" s="889"/>
      <c r="HEG100" s="889"/>
      <c r="HEH100" s="889"/>
      <c r="HEI100" s="889"/>
      <c r="HEJ100" s="889"/>
      <c r="HEK100" s="889"/>
      <c r="HEL100" s="889"/>
      <c r="HEM100" s="889"/>
      <c r="HEN100" s="889"/>
      <c r="HEO100" s="889"/>
      <c r="HEP100" s="889"/>
      <c r="HEQ100" s="889"/>
      <c r="HER100" s="889"/>
      <c r="HES100" s="889"/>
      <c r="HET100" s="889"/>
      <c r="HEU100" s="889"/>
      <c r="HEV100" s="889"/>
      <c r="HEW100" s="889"/>
      <c r="HEX100" s="889"/>
      <c r="HEY100" s="889"/>
      <c r="HEZ100" s="889"/>
      <c r="HFA100" s="889"/>
      <c r="HFB100" s="889"/>
      <c r="HFC100" s="889"/>
      <c r="HFD100" s="889"/>
      <c r="HFE100" s="889"/>
      <c r="HFF100" s="889"/>
      <c r="HFG100" s="889"/>
      <c r="HFH100" s="889"/>
      <c r="HFI100" s="889"/>
      <c r="HFJ100" s="889"/>
      <c r="HFK100" s="889"/>
      <c r="HFL100" s="889"/>
      <c r="HFM100" s="889"/>
      <c r="HFN100" s="889"/>
      <c r="HFO100" s="889"/>
      <c r="HFP100" s="889"/>
      <c r="HFQ100" s="889"/>
      <c r="HFR100" s="889"/>
      <c r="HFS100" s="889"/>
      <c r="HFT100" s="889"/>
      <c r="HFU100" s="889"/>
      <c r="HFV100" s="889"/>
      <c r="HFW100" s="889"/>
      <c r="HFX100" s="889"/>
      <c r="HFY100" s="889"/>
      <c r="HFZ100" s="889"/>
      <c r="HGA100" s="889"/>
      <c r="HGB100" s="889"/>
      <c r="HGC100" s="889"/>
      <c r="HGD100" s="889"/>
      <c r="HGE100" s="889"/>
      <c r="HGF100" s="889"/>
      <c r="HGG100" s="889"/>
      <c r="HGH100" s="889"/>
      <c r="HGI100" s="889"/>
      <c r="HGJ100" s="889"/>
      <c r="HGK100" s="889"/>
      <c r="HGL100" s="889"/>
      <c r="HGM100" s="889"/>
      <c r="HGN100" s="889"/>
      <c r="HGO100" s="889"/>
      <c r="HGP100" s="889"/>
      <c r="HGQ100" s="889"/>
      <c r="HGR100" s="889"/>
      <c r="HGS100" s="889"/>
      <c r="HGT100" s="889"/>
      <c r="HGU100" s="889"/>
      <c r="HGV100" s="889"/>
      <c r="HGW100" s="889"/>
      <c r="HGX100" s="889"/>
      <c r="HGY100" s="889"/>
      <c r="HGZ100" s="889"/>
      <c r="HHA100" s="889"/>
      <c r="HHB100" s="889"/>
      <c r="HHC100" s="889"/>
      <c r="HHD100" s="889"/>
      <c r="HHE100" s="889"/>
      <c r="HHF100" s="889"/>
      <c r="HHG100" s="889"/>
      <c r="HHH100" s="889"/>
      <c r="HHI100" s="889"/>
      <c r="HHJ100" s="889"/>
      <c r="HHK100" s="889"/>
      <c r="HHL100" s="889"/>
      <c r="HHM100" s="889"/>
      <c r="HHN100" s="889"/>
      <c r="HHO100" s="889"/>
      <c r="HHP100" s="889"/>
      <c r="HHQ100" s="889"/>
      <c r="HHR100" s="889"/>
      <c r="HHS100" s="889"/>
      <c r="HHT100" s="889"/>
      <c r="HHU100" s="889"/>
      <c r="HHV100" s="889"/>
      <c r="HHW100" s="889"/>
      <c r="HHX100" s="889"/>
      <c r="HHY100" s="889"/>
      <c r="HHZ100" s="889"/>
      <c r="HIA100" s="889"/>
      <c r="HIB100" s="889"/>
      <c r="HIC100" s="889"/>
      <c r="HID100" s="889"/>
      <c r="HIE100" s="889"/>
      <c r="HIF100" s="889"/>
      <c r="HIG100" s="889"/>
      <c r="HIH100" s="889"/>
      <c r="HII100" s="889"/>
      <c r="HIJ100" s="889"/>
      <c r="HIK100" s="889"/>
      <c r="HIL100" s="889"/>
      <c r="HIM100" s="889"/>
      <c r="HIN100" s="889"/>
      <c r="HIO100" s="889"/>
      <c r="HIP100" s="889"/>
      <c r="HIQ100" s="889"/>
      <c r="HIR100" s="889"/>
      <c r="HIS100" s="889"/>
      <c r="HIT100" s="889"/>
      <c r="HIU100" s="889"/>
      <c r="HIV100" s="889"/>
      <c r="HIW100" s="889"/>
      <c r="HIX100" s="889"/>
      <c r="HIY100" s="889"/>
      <c r="HIZ100" s="889"/>
      <c r="HJA100" s="889"/>
      <c r="HJB100" s="889"/>
      <c r="HJC100" s="889"/>
      <c r="HJD100" s="889"/>
      <c r="HJE100" s="889"/>
      <c r="HJF100" s="889"/>
      <c r="HJG100" s="889"/>
      <c r="HJH100" s="889"/>
      <c r="HJI100" s="889"/>
      <c r="HJJ100" s="889"/>
      <c r="HJK100" s="889"/>
      <c r="HJL100" s="889"/>
      <c r="HJM100" s="889"/>
      <c r="HJN100" s="889"/>
      <c r="HJO100" s="889"/>
      <c r="HJP100" s="889"/>
      <c r="HJQ100" s="889"/>
      <c r="HJR100" s="889"/>
      <c r="HJS100" s="889"/>
      <c r="HJT100" s="889"/>
      <c r="HJU100" s="889"/>
      <c r="HJV100" s="889"/>
      <c r="HJW100" s="889"/>
      <c r="HJX100" s="889"/>
      <c r="HJY100" s="889"/>
      <c r="HJZ100" s="889"/>
      <c r="HKA100" s="889"/>
      <c r="HKB100" s="889"/>
      <c r="HKC100" s="889"/>
      <c r="HKD100" s="889"/>
      <c r="HKE100" s="889"/>
      <c r="HKF100" s="889"/>
      <c r="HKG100" s="889"/>
      <c r="HKH100" s="889"/>
      <c r="HKI100" s="889"/>
      <c r="HKJ100" s="889"/>
      <c r="HKK100" s="889"/>
      <c r="HKL100" s="889"/>
      <c r="HKM100" s="889"/>
      <c r="HKN100" s="889"/>
      <c r="HKO100" s="889"/>
      <c r="HKP100" s="889"/>
      <c r="HKQ100" s="889"/>
      <c r="HKR100" s="889"/>
      <c r="HKS100" s="889"/>
      <c r="HKT100" s="889"/>
      <c r="HKU100" s="889"/>
      <c r="HKV100" s="889"/>
      <c r="HKW100" s="889"/>
      <c r="HKX100" s="889"/>
      <c r="HKY100" s="889"/>
      <c r="HKZ100" s="889"/>
      <c r="HLA100" s="889"/>
      <c r="HLB100" s="889"/>
      <c r="HLC100" s="889"/>
      <c r="HLD100" s="889"/>
      <c r="HLE100" s="889"/>
      <c r="HLF100" s="889"/>
      <c r="HLG100" s="889"/>
      <c r="HLH100" s="889"/>
      <c r="HLI100" s="889"/>
      <c r="HLJ100" s="889"/>
      <c r="HLK100" s="889"/>
      <c r="HLL100" s="889"/>
      <c r="HLM100" s="889"/>
      <c r="HLN100" s="889"/>
      <c r="HLO100" s="889"/>
      <c r="HLP100" s="889"/>
      <c r="HLQ100" s="889"/>
      <c r="HLR100" s="889"/>
      <c r="HLS100" s="889"/>
      <c r="HLT100" s="889"/>
      <c r="HLU100" s="889"/>
      <c r="HLV100" s="889"/>
      <c r="HLW100" s="889"/>
      <c r="HLX100" s="889"/>
      <c r="HLY100" s="889"/>
      <c r="HLZ100" s="889"/>
      <c r="HMA100" s="889"/>
      <c r="HMB100" s="889"/>
      <c r="HMC100" s="889"/>
      <c r="HMD100" s="889"/>
      <c r="HME100" s="889"/>
      <c r="HMF100" s="889"/>
      <c r="HMG100" s="889"/>
      <c r="HMH100" s="889"/>
      <c r="HMI100" s="889"/>
      <c r="HMJ100" s="889"/>
      <c r="HMK100" s="889"/>
      <c r="HML100" s="889"/>
      <c r="HMM100" s="889"/>
      <c r="HMN100" s="889"/>
      <c r="HMO100" s="889"/>
      <c r="HMP100" s="889"/>
      <c r="HMQ100" s="889"/>
      <c r="HMR100" s="889"/>
      <c r="HMS100" s="889"/>
      <c r="HMT100" s="889"/>
      <c r="HMU100" s="889"/>
      <c r="HMV100" s="889"/>
      <c r="HMW100" s="889"/>
      <c r="HMX100" s="889"/>
      <c r="HMY100" s="889"/>
      <c r="HMZ100" s="889"/>
      <c r="HNA100" s="889"/>
      <c r="HNB100" s="889"/>
      <c r="HNC100" s="889"/>
      <c r="HND100" s="889"/>
      <c r="HNE100" s="889"/>
      <c r="HNF100" s="889"/>
      <c r="HNG100" s="889"/>
      <c r="HNH100" s="889"/>
      <c r="HNI100" s="889"/>
      <c r="HNJ100" s="889"/>
      <c r="HNK100" s="889"/>
      <c r="HNL100" s="889"/>
      <c r="HNM100" s="889"/>
      <c r="HNN100" s="889"/>
      <c r="HNO100" s="889"/>
      <c r="HNP100" s="889"/>
      <c r="HNQ100" s="889"/>
      <c r="HNR100" s="889"/>
      <c r="HNS100" s="889"/>
      <c r="HNT100" s="889"/>
      <c r="HNU100" s="889"/>
      <c r="HNV100" s="889"/>
      <c r="HNW100" s="889"/>
      <c r="HNX100" s="889"/>
      <c r="HNY100" s="889"/>
      <c r="HNZ100" s="889"/>
      <c r="HOA100" s="889"/>
      <c r="HOB100" s="889"/>
      <c r="HOC100" s="889"/>
      <c r="HOD100" s="889"/>
      <c r="HOE100" s="889"/>
      <c r="HOF100" s="889"/>
      <c r="HOG100" s="889"/>
      <c r="HOH100" s="889"/>
      <c r="HOI100" s="889"/>
      <c r="HOJ100" s="889"/>
      <c r="HOK100" s="889"/>
      <c r="HOL100" s="889"/>
      <c r="HOM100" s="889"/>
      <c r="HON100" s="889"/>
      <c r="HOO100" s="889"/>
      <c r="HOP100" s="889"/>
      <c r="HOQ100" s="889"/>
      <c r="HOR100" s="889"/>
      <c r="HOS100" s="889"/>
      <c r="HOT100" s="889"/>
      <c r="HOU100" s="889"/>
      <c r="HOV100" s="889"/>
      <c r="HOW100" s="889"/>
      <c r="HOX100" s="889"/>
      <c r="HOY100" s="889"/>
      <c r="HOZ100" s="889"/>
      <c r="HPA100" s="889"/>
      <c r="HPB100" s="889"/>
      <c r="HPC100" s="889"/>
      <c r="HPD100" s="889"/>
      <c r="HPE100" s="889"/>
      <c r="HPF100" s="889"/>
      <c r="HPG100" s="889"/>
      <c r="HPH100" s="889"/>
      <c r="HPI100" s="889"/>
      <c r="HPJ100" s="889"/>
      <c r="HPK100" s="889"/>
      <c r="HPL100" s="889"/>
      <c r="HPM100" s="889"/>
      <c r="HPN100" s="889"/>
      <c r="HPO100" s="889"/>
      <c r="HPP100" s="889"/>
      <c r="HPQ100" s="889"/>
      <c r="HPR100" s="889"/>
      <c r="HPS100" s="889"/>
      <c r="HPT100" s="889"/>
      <c r="HPU100" s="889"/>
      <c r="HPV100" s="889"/>
      <c r="HPW100" s="889"/>
      <c r="HPX100" s="889"/>
      <c r="HPY100" s="889"/>
      <c r="HPZ100" s="889"/>
      <c r="HQA100" s="889"/>
      <c r="HQB100" s="889"/>
      <c r="HQC100" s="889"/>
      <c r="HQD100" s="889"/>
      <c r="HQE100" s="889"/>
      <c r="HQF100" s="889"/>
      <c r="HQG100" s="889"/>
      <c r="HQH100" s="889"/>
      <c r="HQI100" s="889"/>
      <c r="HQJ100" s="889"/>
      <c r="HQK100" s="889"/>
      <c r="HQL100" s="889"/>
      <c r="HQM100" s="889"/>
      <c r="HQN100" s="889"/>
      <c r="HQO100" s="889"/>
      <c r="HQP100" s="889"/>
      <c r="HQQ100" s="889"/>
      <c r="HQR100" s="889"/>
      <c r="HQS100" s="889"/>
      <c r="HQT100" s="889"/>
      <c r="HQU100" s="889"/>
      <c r="HQV100" s="889"/>
      <c r="HQW100" s="889"/>
      <c r="HQX100" s="889"/>
      <c r="HQY100" s="889"/>
      <c r="HQZ100" s="889"/>
      <c r="HRA100" s="889"/>
      <c r="HRB100" s="889"/>
      <c r="HRC100" s="889"/>
      <c r="HRD100" s="889"/>
      <c r="HRE100" s="889"/>
      <c r="HRF100" s="889"/>
      <c r="HRG100" s="889"/>
      <c r="HRH100" s="889"/>
      <c r="HRI100" s="889"/>
      <c r="HRJ100" s="889"/>
      <c r="HRK100" s="889"/>
      <c r="HRL100" s="889"/>
      <c r="HRM100" s="889"/>
      <c r="HRN100" s="889"/>
      <c r="HRO100" s="889"/>
      <c r="HRP100" s="889"/>
      <c r="HRQ100" s="889"/>
      <c r="HRR100" s="889"/>
      <c r="HRS100" s="889"/>
      <c r="HRT100" s="889"/>
      <c r="HRU100" s="889"/>
      <c r="HRV100" s="889"/>
      <c r="HRW100" s="889"/>
      <c r="HRX100" s="889"/>
      <c r="HRY100" s="889"/>
      <c r="HRZ100" s="889"/>
      <c r="HSA100" s="889"/>
      <c r="HSB100" s="889"/>
      <c r="HSC100" s="889"/>
      <c r="HSD100" s="889"/>
      <c r="HSE100" s="889"/>
      <c r="HSF100" s="889"/>
      <c r="HSG100" s="889"/>
      <c r="HSH100" s="889"/>
      <c r="HSI100" s="889"/>
      <c r="HSJ100" s="889"/>
      <c r="HSK100" s="889"/>
      <c r="HSL100" s="889"/>
      <c r="HSM100" s="889"/>
      <c r="HSN100" s="889"/>
      <c r="HSO100" s="889"/>
      <c r="HSP100" s="889"/>
      <c r="HSQ100" s="889"/>
      <c r="HSR100" s="889"/>
      <c r="HSS100" s="889"/>
      <c r="HST100" s="889"/>
      <c r="HSU100" s="889"/>
      <c r="HSV100" s="889"/>
      <c r="HSW100" s="889"/>
      <c r="HSX100" s="889"/>
      <c r="HSY100" s="889"/>
      <c r="HSZ100" s="889"/>
      <c r="HTA100" s="889"/>
      <c r="HTB100" s="889"/>
      <c r="HTC100" s="889"/>
      <c r="HTD100" s="889"/>
      <c r="HTE100" s="889"/>
      <c r="HTF100" s="889"/>
      <c r="HTG100" s="889"/>
      <c r="HTH100" s="889"/>
      <c r="HTI100" s="889"/>
      <c r="HTJ100" s="889"/>
      <c r="HTK100" s="889"/>
      <c r="HTL100" s="889"/>
      <c r="HTM100" s="889"/>
      <c r="HTN100" s="889"/>
      <c r="HTO100" s="889"/>
      <c r="HTP100" s="889"/>
      <c r="HTQ100" s="889"/>
      <c r="HTR100" s="889"/>
      <c r="HTS100" s="889"/>
      <c r="HTT100" s="889"/>
      <c r="HTU100" s="889"/>
      <c r="HTV100" s="889"/>
      <c r="HTW100" s="889"/>
      <c r="HTX100" s="889"/>
      <c r="HTY100" s="889"/>
      <c r="HTZ100" s="889"/>
      <c r="HUA100" s="889"/>
      <c r="HUB100" s="889"/>
      <c r="HUC100" s="889"/>
      <c r="HUD100" s="889"/>
      <c r="HUE100" s="889"/>
      <c r="HUF100" s="889"/>
      <c r="HUG100" s="889"/>
      <c r="HUH100" s="889"/>
      <c r="HUI100" s="889"/>
      <c r="HUJ100" s="889"/>
      <c r="HUK100" s="889"/>
      <c r="HUL100" s="889"/>
      <c r="HUM100" s="889"/>
      <c r="HUN100" s="889"/>
      <c r="HUO100" s="889"/>
      <c r="HUP100" s="889"/>
      <c r="HUQ100" s="889"/>
      <c r="HUR100" s="889"/>
      <c r="HUS100" s="889"/>
      <c r="HUT100" s="889"/>
      <c r="HUU100" s="889"/>
      <c r="HUV100" s="889"/>
      <c r="HUW100" s="889"/>
      <c r="HUX100" s="889"/>
      <c r="HUY100" s="889"/>
      <c r="HUZ100" s="889"/>
      <c r="HVA100" s="889"/>
      <c r="HVB100" s="889"/>
      <c r="HVC100" s="889"/>
      <c r="HVD100" s="889"/>
      <c r="HVE100" s="889"/>
      <c r="HVF100" s="889"/>
      <c r="HVG100" s="889"/>
      <c r="HVH100" s="889"/>
      <c r="HVI100" s="889"/>
      <c r="HVJ100" s="889"/>
      <c r="HVK100" s="889"/>
      <c r="HVL100" s="889"/>
      <c r="HVM100" s="889"/>
      <c r="HVN100" s="889"/>
      <c r="HVO100" s="889"/>
      <c r="HVP100" s="889"/>
      <c r="HVQ100" s="889"/>
      <c r="HVR100" s="889"/>
      <c r="HVS100" s="889"/>
      <c r="HVT100" s="889"/>
      <c r="HVU100" s="889"/>
      <c r="HVV100" s="889"/>
      <c r="HVW100" s="889"/>
      <c r="HVX100" s="889"/>
      <c r="HVY100" s="889"/>
      <c r="HVZ100" s="889"/>
      <c r="HWA100" s="889"/>
      <c r="HWB100" s="889"/>
      <c r="HWC100" s="889"/>
      <c r="HWD100" s="889"/>
      <c r="HWE100" s="889"/>
      <c r="HWF100" s="889"/>
      <c r="HWG100" s="889"/>
      <c r="HWH100" s="889"/>
      <c r="HWI100" s="889"/>
      <c r="HWJ100" s="889"/>
      <c r="HWK100" s="889"/>
      <c r="HWL100" s="889"/>
      <c r="HWM100" s="889"/>
      <c r="HWN100" s="889"/>
      <c r="HWO100" s="889"/>
      <c r="HWP100" s="889"/>
      <c r="HWQ100" s="889"/>
      <c r="HWR100" s="889"/>
      <c r="HWS100" s="889"/>
      <c r="HWT100" s="889"/>
      <c r="HWU100" s="889"/>
      <c r="HWV100" s="889"/>
      <c r="HWW100" s="889"/>
      <c r="HWX100" s="889"/>
      <c r="HWY100" s="889"/>
      <c r="HWZ100" s="889"/>
      <c r="HXA100" s="889"/>
      <c r="HXB100" s="889"/>
      <c r="HXC100" s="889"/>
      <c r="HXD100" s="889"/>
      <c r="HXE100" s="889"/>
      <c r="HXF100" s="889"/>
      <c r="HXG100" s="889"/>
      <c r="HXH100" s="889"/>
      <c r="HXI100" s="889"/>
      <c r="HXJ100" s="889"/>
      <c r="HXK100" s="889"/>
      <c r="HXL100" s="889"/>
      <c r="HXM100" s="889"/>
      <c r="HXN100" s="889"/>
      <c r="HXO100" s="889"/>
      <c r="HXP100" s="889"/>
      <c r="HXQ100" s="889"/>
      <c r="HXR100" s="889"/>
      <c r="HXS100" s="889"/>
      <c r="HXT100" s="889"/>
      <c r="HXU100" s="889"/>
      <c r="HXV100" s="889"/>
      <c r="HXW100" s="889"/>
      <c r="HXX100" s="889"/>
      <c r="HXY100" s="889"/>
      <c r="HXZ100" s="889"/>
      <c r="HYA100" s="889"/>
      <c r="HYB100" s="889"/>
      <c r="HYC100" s="889"/>
      <c r="HYD100" s="889"/>
      <c r="HYE100" s="889"/>
      <c r="HYF100" s="889"/>
      <c r="HYG100" s="889"/>
      <c r="HYH100" s="889"/>
      <c r="HYI100" s="889"/>
      <c r="HYJ100" s="889"/>
      <c r="HYK100" s="889"/>
      <c r="HYL100" s="889"/>
      <c r="HYM100" s="889"/>
      <c r="HYN100" s="889"/>
      <c r="HYO100" s="889"/>
      <c r="HYP100" s="889"/>
      <c r="HYQ100" s="889"/>
      <c r="HYR100" s="889"/>
      <c r="HYS100" s="889"/>
      <c r="HYT100" s="889"/>
      <c r="HYU100" s="889"/>
      <c r="HYV100" s="889"/>
      <c r="HYW100" s="889"/>
      <c r="HYX100" s="889"/>
      <c r="HYY100" s="889"/>
      <c r="HYZ100" s="889"/>
      <c r="HZA100" s="889"/>
      <c r="HZB100" s="889"/>
      <c r="HZC100" s="889"/>
      <c r="HZD100" s="889"/>
      <c r="HZE100" s="889"/>
      <c r="HZF100" s="889"/>
      <c r="HZG100" s="889"/>
      <c r="HZH100" s="889"/>
      <c r="HZI100" s="889"/>
      <c r="HZJ100" s="889"/>
      <c r="HZK100" s="889"/>
      <c r="HZL100" s="889"/>
      <c r="HZM100" s="889"/>
      <c r="HZN100" s="889"/>
      <c r="HZO100" s="889"/>
      <c r="HZP100" s="889"/>
      <c r="HZQ100" s="889"/>
      <c r="HZR100" s="889"/>
      <c r="HZS100" s="889"/>
      <c r="HZT100" s="889"/>
      <c r="HZU100" s="889"/>
      <c r="HZV100" s="889"/>
      <c r="HZW100" s="889"/>
      <c r="HZX100" s="889"/>
      <c r="HZY100" s="889"/>
      <c r="HZZ100" s="889"/>
      <c r="IAA100" s="889"/>
      <c r="IAB100" s="889"/>
      <c r="IAC100" s="889"/>
      <c r="IAD100" s="889"/>
      <c r="IAE100" s="889"/>
      <c r="IAF100" s="889"/>
      <c r="IAG100" s="889"/>
      <c r="IAH100" s="889"/>
      <c r="IAI100" s="889"/>
      <c r="IAJ100" s="889"/>
      <c r="IAK100" s="889"/>
      <c r="IAL100" s="889"/>
      <c r="IAM100" s="889"/>
      <c r="IAN100" s="889"/>
      <c r="IAO100" s="889"/>
      <c r="IAP100" s="889"/>
      <c r="IAQ100" s="889"/>
      <c r="IAR100" s="889"/>
      <c r="IAS100" s="889"/>
      <c r="IAT100" s="889"/>
      <c r="IAU100" s="889"/>
      <c r="IAV100" s="889"/>
      <c r="IAW100" s="889"/>
      <c r="IAX100" s="889"/>
      <c r="IAY100" s="889"/>
      <c r="IAZ100" s="889"/>
      <c r="IBA100" s="889"/>
      <c r="IBB100" s="889"/>
      <c r="IBC100" s="889"/>
      <c r="IBD100" s="889"/>
      <c r="IBE100" s="889"/>
      <c r="IBF100" s="889"/>
      <c r="IBG100" s="889"/>
      <c r="IBH100" s="889"/>
      <c r="IBI100" s="889"/>
      <c r="IBJ100" s="889"/>
      <c r="IBK100" s="889"/>
      <c r="IBL100" s="889"/>
      <c r="IBM100" s="889"/>
      <c r="IBN100" s="889"/>
      <c r="IBO100" s="889"/>
      <c r="IBP100" s="889"/>
      <c r="IBQ100" s="889"/>
      <c r="IBR100" s="889"/>
      <c r="IBS100" s="889"/>
      <c r="IBT100" s="889"/>
      <c r="IBU100" s="889"/>
      <c r="IBV100" s="889"/>
      <c r="IBW100" s="889"/>
      <c r="IBX100" s="889"/>
      <c r="IBY100" s="889"/>
      <c r="IBZ100" s="889"/>
      <c r="ICA100" s="889"/>
      <c r="ICB100" s="889"/>
      <c r="ICC100" s="889"/>
      <c r="ICD100" s="889"/>
      <c r="ICE100" s="889"/>
      <c r="ICF100" s="889"/>
      <c r="ICG100" s="889"/>
      <c r="ICH100" s="889"/>
      <c r="ICI100" s="889"/>
      <c r="ICJ100" s="889"/>
      <c r="ICK100" s="889"/>
      <c r="ICL100" s="889"/>
      <c r="ICM100" s="889"/>
      <c r="ICN100" s="889"/>
      <c r="ICO100" s="889"/>
      <c r="ICP100" s="889"/>
      <c r="ICQ100" s="889"/>
      <c r="ICR100" s="889"/>
      <c r="ICS100" s="889"/>
      <c r="ICT100" s="889"/>
      <c r="ICU100" s="889"/>
      <c r="ICV100" s="889"/>
      <c r="ICW100" s="889"/>
      <c r="ICX100" s="889"/>
      <c r="ICY100" s="889"/>
      <c r="ICZ100" s="889"/>
      <c r="IDA100" s="889"/>
      <c r="IDB100" s="889"/>
      <c r="IDC100" s="889"/>
      <c r="IDD100" s="889"/>
      <c r="IDE100" s="889"/>
      <c r="IDF100" s="889"/>
      <c r="IDG100" s="889"/>
      <c r="IDH100" s="889"/>
      <c r="IDI100" s="889"/>
      <c r="IDJ100" s="889"/>
      <c r="IDK100" s="889"/>
      <c r="IDL100" s="889"/>
      <c r="IDM100" s="889"/>
      <c r="IDN100" s="889"/>
      <c r="IDO100" s="889"/>
      <c r="IDP100" s="889"/>
      <c r="IDQ100" s="889"/>
      <c r="IDR100" s="889"/>
      <c r="IDS100" s="889"/>
      <c r="IDT100" s="889"/>
      <c r="IDU100" s="889"/>
      <c r="IDV100" s="889"/>
      <c r="IDW100" s="889"/>
      <c r="IDX100" s="889"/>
      <c r="IDY100" s="889"/>
      <c r="IDZ100" s="889"/>
      <c r="IEA100" s="889"/>
      <c r="IEB100" s="889"/>
      <c r="IEC100" s="889"/>
      <c r="IED100" s="889"/>
      <c r="IEE100" s="889"/>
      <c r="IEF100" s="889"/>
      <c r="IEG100" s="889"/>
      <c r="IEH100" s="889"/>
      <c r="IEI100" s="889"/>
      <c r="IEJ100" s="889"/>
      <c r="IEK100" s="889"/>
      <c r="IEL100" s="889"/>
      <c r="IEM100" s="889"/>
      <c r="IEN100" s="889"/>
      <c r="IEO100" s="889"/>
      <c r="IEP100" s="889"/>
      <c r="IEQ100" s="889"/>
      <c r="IER100" s="889"/>
      <c r="IES100" s="889"/>
      <c r="IET100" s="889"/>
      <c r="IEU100" s="889"/>
      <c r="IEV100" s="889"/>
      <c r="IEW100" s="889"/>
      <c r="IEX100" s="889"/>
      <c r="IEY100" s="889"/>
      <c r="IEZ100" s="889"/>
      <c r="IFA100" s="889"/>
      <c r="IFB100" s="889"/>
      <c r="IFC100" s="889"/>
      <c r="IFD100" s="889"/>
      <c r="IFE100" s="889"/>
      <c r="IFF100" s="889"/>
      <c r="IFG100" s="889"/>
      <c r="IFH100" s="889"/>
      <c r="IFI100" s="889"/>
      <c r="IFJ100" s="889"/>
      <c r="IFK100" s="889"/>
      <c r="IFL100" s="889"/>
      <c r="IFM100" s="889"/>
      <c r="IFN100" s="889"/>
      <c r="IFO100" s="889"/>
      <c r="IFP100" s="889"/>
      <c r="IFQ100" s="889"/>
      <c r="IFR100" s="889"/>
      <c r="IFS100" s="889"/>
      <c r="IFT100" s="889"/>
      <c r="IFU100" s="889"/>
      <c r="IFV100" s="889"/>
      <c r="IFW100" s="889"/>
      <c r="IFX100" s="889"/>
      <c r="IFY100" s="889"/>
      <c r="IFZ100" s="889"/>
      <c r="IGA100" s="889"/>
      <c r="IGB100" s="889"/>
      <c r="IGC100" s="889"/>
      <c r="IGD100" s="889"/>
      <c r="IGE100" s="889"/>
      <c r="IGF100" s="889"/>
      <c r="IGG100" s="889"/>
      <c r="IGH100" s="889"/>
      <c r="IGI100" s="889"/>
      <c r="IGJ100" s="889"/>
      <c r="IGK100" s="889"/>
      <c r="IGL100" s="889"/>
      <c r="IGM100" s="889"/>
      <c r="IGN100" s="889"/>
      <c r="IGO100" s="889"/>
      <c r="IGP100" s="889"/>
      <c r="IGQ100" s="889"/>
      <c r="IGR100" s="889"/>
      <c r="IGS100" s="889"/>
      <c r="IGT100" s="889"/>
      <c r="IGU100" s="889"/>
      <c r="IGV100" s="889"/>
      <c r="IGW100" s="889"/>
      <c r="IGX100" s="889"/>
      <c r="IGY100" s="889"/>
      <c r="IGZ100" s="889"/>
      <c r="IHA100" s="889"/>
      <c r="IHB100" s="889"/>
      <c r="IHC100" s="889"/>
      <c r="IHD100" s="889"/>
      <c r="IHE100" s="889"/>
      <c r="IHF100" s="889"/>
      <c r="IHG100" s="889"/>
      <c r="IHH100" s="889"/>
      <c r="IHI100" s="889"/>
      <c r="IHJ100" s="889"/>
      <c r="IHK100" s="889"/>
      <c r="IHL100" s="889"/>
      <c r="IHM100" s="889"/>
      <c r="IHN100" s="889"/>
      <c r="IHO100" s="889"/>
      <c r="IHP100" s="889"/>
      <c r="IHQ100" s="889"/>
      <c r="IHR100" s="889"/>
      <c r="IHS100" s="889"/>
      <c r="IHT100" s="889"/>
      <c r="IHU100" s="889"/>
      <c r="IHV100" s="889"/>
      <c r="IHW100" s="889"/>
      <c r="IHX100" s="889"/>
      <c r="IHY100" s="889"/>
      <c r="IHZ100" s="889"/>
      <c r="IIA100" s="889"/>
      <c r="IIB100" s="889"/>
      <c r="IIC100" s="889"/>
      <c r="IID100" s="889"/>
      <c r="IIE100" s="889"/>
      <c r="IIF100" s="889"/>
      <c r="IIG100" s="889"/>
      <c r="IIH100" s="889"/>
      <c r="III100" s="889"/>
      <c r="IIJ100" s="889"/>
      <c r="IIK100" s="889"/>
      <c r="IIL100" s="889"/>
      <c r="IIM100" s="889"/>
      <c r="IIN100" s="889"/>
      <c r="IIO100" s="889"/>
      <c r="IIP100" s="889"/>
      <c r="IIQ100" s="889"/>
      <c r="IIR100" s="889"/>
      <c r="IIS100" s="889"/>
      <c r="IIT100" s="889"/>
      <c r="IIU100" s="889"/>
      <c r="IIV100" s="889"/>
      <c r="IIW100" s="889"/>
      <c r="IIX100" s="889"/>
      <c r="IIY100" s="889"/>
      <c r="IIZ100" s="889"/>
      <c r="IJA100" s="889"/>
      <c r="IJB100" s="889"/>
      <c r="IJC100" s="889"/>
      <c r="IJD100" s="889"/>
      <c r="IJE100" s="889"/>
      <c r="IJF100" s="889"/>
      <c r="IJG100" s="889"/>
      <c r="IJH100" s="889"/>
      <c r="IJI100" s="889"/>
      <c r="IJJ100" s="889"/>
      <c r="IJK100" s="889"/>
      <c r="IJL100" s="889"/>
      <c r="IJM100" s="889"/>
      <c r="IJN100" s="889"/>
      <c r="IJO100" s="889"/>
      <c r="IJP100" s="889"/>
      <c r="IJQ100" s="889"/>
      <c r="IJR100" s="889"/>
      <c r="IJS100" s="889"/>
      <c r="IJT100" s="889"/>
      <c r="IJU100" s="889"/>
      <c r="IJV100" s="889"/>
      <c r="IJW100" s="889"/>
      <c r="IJX100" s="889"/>
      <c r="IJY100" s="889"/>
      <c r="IJZ100" s="889"/>
      <c r="IKA100" s="889"/>
      <c r="IKB100" s="889"/>
      <c r="IKC100" s="889"/>
      <c r="IKD100" s="889"/>
      <c r="IKE100" s="889"/>
      <c r="IKF100" s="889"/>
      <c r="IKG100" s="889"/>
      <c r="IKH100" s="889"/>
      <c r="IKI100" s="889"/>
      <c r="IKJ100" s="889"/>
      <c r="IKK100" s="889"/>
      <c r="IKL100" s="889"/>
      <c r="IKM100" s="889"/>
      <c r="IKN100" s="889"/>
      <c r="IKO100" s="889"/>
      <c r="IKP100" s="889"/>
      <c r="IKQ100" s="889"/>
      <c r="IKR100" s="889"/>
      <c r="IKS100" s="889"/>
      <c r="IKT100" s="889"/>
      <c r="IKU100" s="889"/>
      <c r="IKV100" s="889"/>
      <c r="IKW100" s="889"/>
      <c r="IKX100" s="889"/>
      <c r="IKY100" s="889"/>
      <c r="IKZ100" s="889"/>
      <c r="ILA100" s="889"/>
      <c r="ILB100" s="889"/>
      <c r="ILC100" s="889"/>
      <c r="ILD100" s="889"/>
      <c r="ILE100" s="889"/>
      <c r="ILF100" s="889"/>
      <c r="ILG100" s="889"/>
      <c r="ILH100" s="889"/>
      <c r="ILI100" s="889"/>
      <c r="ILJ100" s="889"/>
      <c r="ILK100" s="889"/>
      <c r="ILL100" s="889"/>
      <c r="ILM100" s="889"/>
      <c r="ILN100" s="889"/>
      <c r="ILO100" s="889"/>
      <c r="ILP100" s="889"/>
      <c r="ILQ100" s="889"/>
      <c r="ILR100" s="889"/>
      <c r="ILS100" s="889"/>
      <c r="ILT100" s="889"/>
      <c r="ILU100" s="889"/>
      <c r="ILV100" s="889"/>
      <c r="ILW100" s="889"/>
      <c r="ILX100" s="889"/>
      <c r="ILY100" s="889"/>
      <c r="ILZ100" s="889"/>
      <c r="IMA100" s="889"/>
      <c r="IMB100" s="889"/>
      <c r="IMC100" s="889"/>
      <c r="IMD100" s="889"/>
      <c r="IME100" s="889"/>
      <c r="IMF100" s="889"/>
      <c r="IMG100" s="889"/>
      <c r="IMH100" s="889"/>
      <c r="IMI100" s="889"/>
      <c r="IMJ100" s="889"/>
      <c r="IMK100" s="889"/>
      <c r="IML100" s="889"/>
      <c r="IMM100" s="889"/>
      <c r="IMN100" s="889"/>
      <c r="IMO100" s="889"/>
      <c r="IMP100" s="889"/>
      <c r="IMQ100" s="889"/>
      <c r="IMR100" s="889"/>
      <c r="IMS100" s="889"/>
      <c r="IMT100" s="889"/>
      <c r="IMU100" s="889"/>
      <c r="IMV100" s="889"/>
      <c r="IMW100" s="889"/>
      <c r="IMX100" s="889"/>
      <c r="IMY100" s="889"/>
      <c r="IMZ100" s="889"/>
      <c r="INA100" s="889"/>
      <c r="INB100" s="889"/>
      <c r="INC100" s="889"/>
      <c r="IND100" s="889"/>
      <c r="INE100" s="889"/>
      <c r="INF100" s="889"/>
      <c r="ING100" s="889"/>
      <c r="INH100" s="889"/>
      <c r="INI100" s="889"/>
      <c r="INJ100" s="889"/>
      <c r="INK100" s="889"/>
      <c r="INL100" s="889"/>
      <c r="INM100" s="889"/>
      <c r="INN100" s="889"/>
      <c r="INO100" s="889"/>
      <c r="INP100" s="889"/>
      <c r="INQ100" s="889"/>
      <c r="INR100" s="889"/>
      <c r="INS100" s="889"/>
      <c r="INT100" s="889"/>
      <c r="INU100" s="889"/>
      <c r="INV100" s="889"/>
      <c r="INW100" s="889"/>
      <c r="INX100" s="889"/>
      <c r="INY100" s="889"/>
      <c r="INZ100" s="889"/>
      <c r="IOA100" s="889"/>
      <c r="IOB100" s="889"/>
      <c r="IOC100" s="889"/>
      <c r="IOD100" s="889"/>
      <c r="IOE100" s="889"/>
      <c r="IOF100" s="889"/>
      <c r="IOG100" s="889"/>
      <c r="IOH100" s="889"/>
      <c r="IOI100" s="889"/>
      <c r="IOJ100" s="889"/>
      <c r="IOK100" s="889"/>
      <c r="IOL100" s="889"/>
      <c r="IOM100" s="889"/>
      <c r="ION100" s="889"/>
      <c r="IOO100" s="889"/>
      <c r="IOP100" s="889"/>
      <c r="IOQ100" s="889"/>
      <c r="IOR100" s="889"/>
      <c r="IOS100" s="889"/>
      <c r="IOT100" s="889"/>
      <c r="IOU100" s="889"/>
      <c r="IOV100" s="889"/>
      <c r="IOW100" s="889"/>
      <c r="IOX100" s="889"/>
      <c r="IOY100" s="889"/>
      <c r="IOZ100" s="889"/>
      <c r="IPA100" s="889"/>
      <c r="IPB100" s="889"/>
      <c r="IPC100" s="889"/>
      <c r="IPD100" s="889"/>
      <c r="IPE100" s="889"/>
      <c r="IPF100" s="889"/>
      <c r="IPG100" s="889"/>
      <c r="IPH100" s="889"/>
      <c r="IPI100" s="889"/>
      <c r="IPJ100" s="889"/>
      <c r="IPK100" s="889"/>
      <c r="IPL100" s="889"/>
      <c r="IPM100" s="889"/>
      <c r="IPN100" s="889"/>
      <c r="IPO100" s="889"/>
      <c r="IPP100" s="889"/>
      <c r="IPQ100" s="889"/>
      <c r="IPR100" s="889"/>
      <c r="IPS100" s="889"/>
      <c r="IPT100" s="889"/>
      <c r="IPU100" s="889"/>
      <c r="IPV100" s="889"/>
      <c r="IPW100" s="889"/>
      <c r="IPX100" s="889"/>
      <c r="IPY100" s="889"/>
      <c r="IPZ100" s="889"/>
      <c r="IQA100" s="889"/>
      <c r="IQB100" s="889"/>
      <c r="IQC100" s="889"/>
      <c r="IQD100" s="889"/>
      <c r="IQE100" s="889"/>
      <c r="IQF100" s="889"/>
      <c r="IQG100" s="889"/>
      <c r="IQH100" s="889"/>
      <c r="IQI100" s="889"/>
      <c r="IQJ100" s="889"/>
      <c r="IQK100" s="889"/>
      <c r="IQL100" s="889"/>
      <c r="IQM100" s="889"/>
      <c r="IQN100" s="889"/>
      <c r="IQO100" s="889"/>
      <c r="IQP100" s="889"/>
      <c r="IQQ100" s="889"/>
      <c r="IQR100" s="889"/>
      <c r="IQS100" s="889"/>
      <c r="IQT100" s="889"/>
      <c r="IQU100" s="889"/>
      <c r="IQV100" s="889"/>
      <c r="IQW100" s="889"/>
      <c r="IQX100" s="889"/>
      <c r="IQY100" s="889"/>
      <c r="IQZ100" s="889"/>
      <c r="IRA100" s="889"/>
      <c r="IRB100" s="889"/>
      <c r="IRC100" s="889"/>
      <c r="IRD100" s="889"/>
      <c r="IRE100" s="889"/>
      <c r="IRF100" s="889"/>
      <c r="IRG100" s="889"/>
      <c r="IRH100" s="889"/>
      <c r="IRI100" s="889"/>
      <c r="IRJ100" s="889"/>
      <c r="IRK100" s="889"/>
      <c r="IRL100" s="889"/>
      <c r="IRM100" s="889"/>
      <c r="IRN100" s="889"/>
      <c r="IRO100" s="889"/>
      <c r="IRP100" s="889"/>
      <c r="IRQ100" s="889"/>
      <c r="IRR100" s="889"/>
      <c r="IRS100" s="889"/>
      <c r="IRT100" s="889"/>
      <c r="IRU100" s="889"/>
      <c r="IRV100" s="889"/>
      <c r="IRW100" s="889"/>
      <c r="IRX100" s="889"/>
      <c r="IRY100" s="889"/>
      <c r="IRZ100" s="889"/>
      <c r="ISA100" s="889"/>
      <c r="ISB100" s="889"/>
      <c r="ISC100" s="889"/>
      <c r="ISD100" s="889"/>
      <c r="ISE100" s="889"/>
      <c r="ISF100" s="889"/>
      <c r="ISG100" s="889"/>
      <c r="ISH100" s="889"/>
      <c r="ISI100" s="889"/>
      <c r="ISJ100" s="889"/>
      <c r="ISK100" s="889"/>
      <c r="ISL100" s="889"/>
      <c r="ISM100" s="889"/>
      <c r="ISN100" s="889"/>
      <c r="ISO100" s="889"/>
      <c r="ISP100" s="889"/>
      <c r="ISQ100" s="889"/>
      <c r="ISR100" s="889"/>
      <c r="ISS100" s="889"/>
      <c r="IST100" s="889"/>
      <c r="ISU100" s="889"/>
      <c r="ISV100" s="889"/>
      <c r="ISW100" s="889"/>
      <c r="ISX100" s="889"/>
      <c r="ISY100" s="889"/>
      <c r="ISZ100" s="889"/>
      <c r="ITA100" s="889"/>
      <c r="ITB100" s="889"/>
      <c r="ITC100" s="889"/>
      <c r="ITD100" s="889"/>
      <c r="ITE100" s="889"/>
      <c r="ITF100" s="889"/>
      <c r="ITG100" s="889"/>
      <c r="ITH100" s="889"/>
      <c r="ITI100" s="889"/>
      <c r="ITJ100" s="889"/>
      <c r="ITK100" s="889"/>
      <c r="ITL100" s="889"/>
      <c r="ITM100" s="889"/>
      <c r="ITN100" s="889"/>
      <c r="ITO100" s="889"/>
      <c r="ITP100" s="889"/>
      <c r="ITQ100" s="889"/>
      <c r="ITR100" s="889"/>
      <c r="ITS100" s="889"/>
      <c r="ITT100" s="889"/>
      <c r="ITU100" s="889"/>
      <c r="ITV100" s="889"/>
      <c r="ITW100" s="889"/>
      <c r="ITX100" s="889"/>
      <c r="ITY100" s="889"/>
      <c r="ITZ100" s="889"/>
      <c r="IUA100" s="889"/>
      <c r="IUB100" s="889"/>
      <c r="IUC100" s="889"/>
      <c r="IUD100" s="889"/>
      <c r="IUE100" s="889"/>
      <c r="IUF100" s="889"/>
      <c r="IUG100" s="889"/>
      <c r="IUH100" s="889"/>
      <c r="IUI100" s="889"/>
      <c r="IUJ100" s="889"/>
      <c r="IUK100" s="889"/>
      <c r="IUL100" s="889"/>
      <c r="IUM100" s="889"/>
      <c r="IUN100" s="889"/>
      <c r="IUO100" s="889"/>
      <c r="IUP100" s="889"/>
      <c r="IUQ100" s="889"/>
      <c r="IUR100" s="889"/>
      <c r="IUS100" s="889"/>
      <c r="IUT100" s="889"/>
      <c r="IUU100" s="889"/>
      <c r="IUV100" s="889"/>
      <c r="IUW100" s="889"/>
      <c r="IUX100" s="889"/>
      <c r="IUY100" s="889"/>
      <c r="IUZ100" s="889"/>
      <c r="IVA100" s="889"/>
      <c r="IVB100" s="889"/>
      <c r="IVC100" s="889"/>
      <c r="IVD100" s="889"/>
      <c r="IVE100" s="889"/>
      <c r="IVF100" s="889"/>
      <c r="IVG100" s="889"/>
      <c r="IVH100" s="889"/>
      <c r="IVI100" s="889"/>
      <c r="IVJ100" s="889"/>
      <c r="IVK100" s="889"/>
      <c r="IVL100" s="889"/>
      <c r="IVM100" s="889"/>
      <c r="IVN100" s="889"/>
      <c r="IVO100" s="889"/>
      <c r="IVP100" s="889"/>
      <c r="IVQ100" s="889"/>
      <c r="IVR100" s="889"/>
      <c r="IVS100" s="889"/>
      <c r="IVT100" s="889"/>
      <c r="IVU100" s="889"/>
      <c r="IVV100" s="889"/>
      <c r="IVW100" s="889"/>
      <c r="IVX100" s="889"/>
      <c r="IVY100" s="889"/>
      <c r="IVZ100" s="889"/>
      <c r="IWA100" s="889"/>
      <c r="IWB100" s="889"/>
      <c r="IWC100" s="889"/>
      <c r="IWD100" s="889"/>
      <c r="IWE100" s="889"/>
      <c r="IWF100" s="889"/>
      <c r="IWG100" s="889"/>
      <c r="IWH100" s="889"/>
      <c r="IWI100" s="889"/>
      <c r="IWJ100" s="889"/>
      <c r="IWK100" s="889"/>
      <c r="IWL100" s="889"/>
      <c r="IWM100" s="889"/>
      <c r="IWN100" s="889"/>
      <c r="IWO100" s="889"/>
      <c r="IWP100" s="889"/>
      <c r="IWQ100" s="889"/>
      <c r="IWR100" s="889"/>
      <c r="IWS100" s="889"/>
      <c r="IWT100" s="889"/>
      <c r="IWU100" s="889"/>
      <c r="IWV100" s="889"/>
      <c r="IWW100" s="889"/>
      <c r="IWX100" s="889"/>
      <c r="IWY100" s="889"/>
      <c r="IWZ100" s="889"/>
      <c r="IXA100" s="889"/>
      <c r="IXB100" s="889"/>
      <c r="IXC100" s="889"/>
      <c r="IXD100" s="889"/>
      <c r="IXE100" s="889"/>
      <c r="IXF100" s="889"/>
      <c r="IXG100" s="889"/>
      <c r="IXH100" s="889"/>
      <c r="IXI100" s="889"/>
      <c r="IXJ100" s="889"/>
      <c r="IXK100" s="889"/>
      <c r="IXL100" s="889"/>
      <c r="IXM100" s="889"/>
      <c r="IXN100" s="889"/>
      <c r="IXO100" s="889"/>
      <c r="IXP100" s="889"/>
      <c r="IXQ100" s="889"/>
      <c r="IXR100" s="889"/>
      <c r="IXS100" s="889"/>
      <c r="IXT100" s="889"/>
      <c r="IXU100" s="889"/>
      <c r="IXV100" s="889"/>
      <c r="IXW100" s="889"/>
      <c r="IXX100" s="889"/>
      <c r="IXY100" s="889"/>
      <c r="IXZ100" s="889"/>
      <c r="IYA100" s="889"/>
      <c r="IYB100" s="889"/>
      <c r="IYC100" s="889"/>
      <c r="IYD100" s="889"/>
      <c r="IYE100" s="889"/>
      <c r="IYF100" s="889"/>
      <c r="IYG100" s="889"/>
      <c r="IYH100" s="889"/>
      <c r="IYI100" s="889"/>
      <c r="IYJ100" s="889"/>
      <c r="IYK100" s="889"/>
      <c r="IYL100" s="889"/>
      <c r="IYM100" s="889"/>
      <c r="IYN100" s="889"/>
      <c r="IYO100" s="889"/>
      <c r="IYP100" s="889"/>
      <c r="IYQ100" s="889"/>
      <c r="IYR100" s="889"/>
      <c r="IYS100" s="889"/>
      <c r="IYT100" s="889"/>
      <c r="IYU100" s="889"/>
      <c r="IYV100" s="889"/>
      <c r="IYW100" s="889"/>
      <c r="IYX100" s="889"/>
      <c r="IYY100" s="889"/>
      <c r="IYZ100" s="889"/>
      <c r="IZA100" s="889"/>
      <c r="IZB100" s="889"/>
      <c r="IZC100" s="889"/>
      <c r="IZD100" s="889"/>
      <c r="IZE100" s="889"/>
      <c r="IZF100" s="889"/>
      <c r="IZG100" s="889"/>
      <c r="IZH100" s="889"/>
      <c r="IZI100" s="889"/>
      <c r="IZJ100" s="889"/>
      <c r="IZK100" s="889"/>
      <c r="IZL100" s="889"/>
      <c r="IZM100" s="889"/>
      <c r="IZN100" s="889"/>
      <c r="IZO100" s="889"/>
      <c r="IZP100" s="889"/>
      <c r="IZQ100" s="889"/>
      <c r="IZR100" s="889"/>
      <c r="IZS100" s="889"/>
      <c r="IZT100" s="889"/>
      <c r="IZU100" s="889"/>
      <c r="IZV100" s="889"/>
      <c r="IZW100" s="889"/>
      <c r="IZX100" s="889"/>
      <c r="IZY100" s="889"/>
      <c r="IZZ100" s="889"/>
      <c r="JAA100" s="889"/>
      <c r="JAB100" s="889"/>
      <c r="JAC100" s="889"/>
      <c r="JAD100" s="889"/>
      <c r="JAE100" s="889"/>
      <c r="JAF100" s="889"/>
      <c r="JAG100" s="889"/>
      <c r="JAH100" s="889"/>
      <c r="JAI100" s="889"/>
      <c r="JAJ100" s="889"/>
      <c r="JAK100" s="889"/>
      <c r="JAL100" s="889"/>
      <c r="JAM100" s="889"/>
      <c r="JAN100" s="889"/>
      <c r="JAO100" s="889"/>
      <c r="JAP100" s="889"/>
      <c r="JAQ100" s="889"/>
      <c r="JAR100" s="889"/>
      <c r="JAS100" s="889"/>
      <c r="JAT100" s="889"/>
      <c r="JAU100" s="889"/>
      <c r="JAV100" s="889"/>
      <c r="JAW100" s="889"/>
      <c r="JAX100" s="889"/>
      <c r="JAY100" s="889"/>
      <c r="JAZ100" s="889"/>
      <c r="JBA100" s="889"/>
      <c r="JBB100" s="889"/>
      <c r="JBC100" s="889"/>
      <c r="JBD100" s="889"/>
      <c r="JBE100" s="889"/>
      <c r="JBF100" s="889"/>
      <c r="JBG100" s="889"/>
      <c r="JBH100" s="889"/>
      <c r="JBI100" s="889"/>
      <c r="JBJ100" s="889"/>
      <c r="JBK100" s="889"/>
      <c r="JBL100" s="889"/>
      <c r="JBM100" s="889"/>
      <c r="JBN100" s="889"/>
      <c r="JBO100" s="889"/>
      <c r="JBP100" s="889"/>
      <c r="JBQ100" s="889"/>
      <c r="JBR100" s="889"/>
      <c r="JBS100" s="889"/>
      <c r="JBT100" s="889"/>
      <c r="JBU100" s="889"/>
      <c r="JBV100" s="889"/>
      <c r="JBW100" s="889"/>
      <c r="JBX100" s="889"/>
      <c r="JBY100" s="889"/>
      <c r="JBZ100" s="889"/>
      <c r="JCA100" s="889"/>
      <c r="JCB100" s="889"/>
      <c r="JCC100" s="889"/>
      <c r="JCD100" s="889"/>
      <c r="JCE100" s="889"/>
      <c r="JCF100" s="889"/>
      <c r="JCG100" s="889"/>
      <c r="JCH100" s="889"/>
      <c r="JCI100" s="889"/>
      <c r="JCJ100" s="889"/>
      <c r="JCK100" s="889"/>
      <c r="JCL100" s="889"/>
      <c r="JCM100" s="889"/>
      <c r="JCN100" s="889"/>
      <c r="JCO100" s="889"/>
      <c r="JCP100" s="889"/>
      <c r="JCQ100" s="889"/>
      <c r="JCR100" s="889"/>
      <c r="JCS100" s="889"/>
      <c r="JCT100" s="889"/>
      <c r="JCU100" s="889"/>
      <c r="JCV100" s="889"/>
      <c r="JCW100" s="889"/>
      <c r="JCX100" s="889"/>
      <c r="JCY100" s="889"/>
      <c r="JCZ100" s="889"/>
      <c r="JDA100" s="889"/>
      <c r="JDB100" s="889"/>
      <c r="JDC100" s="889"/>
      <c r="JDD100" s="889"/>
      <c r="JDE100" s="889"/>
      <c r="JDF100" s="889"/>
      <c r="JDG100" s="889"/>
      <c r="JDH100" s="889"/>
      <c r="JDI100" s="889"/>
      <c r="JDJ100" s="889"/>
      <c r="JDK100" s="889"/>
      <c r="JDL100" s="889"/>
      <c r="JDM100" s="889"/>
      <c r="JDN100" s="889"/>
      <c r="JDO100" s="889"/>
      <c r="JDP100" s="889"/>
      <c r="JDQ100" s="889"/>
      <c r="JDR100" s="889"/>
      <c r="JDS100" s="889"/>
      <c r="JDT100" s="889"/>
      <c r="JDU100" s="889"/>
      <c r="JDV100" s="889"/>
      <c r="JDW100" s="889"/>
      <c r="JDX100" s="889"/>
      <c r="JDY100" s="889"/>
      <c r="JDZ100" s="889"/>
      <c r="JEA100" s="889"/>
      <c r="JEB100" s="889"/>
      <c r="JEC100" s="889"/>
      <c r="JED100" s="889"/>
      <c r="JEE100" s="889"/>
      <c r="JEF100" s="889"/>
      <c r="JEG100" s="889"/>
      <c r="JEH100" s="889"/>
      <c r="JEI100" s="889"/>
      <c r="JEJ100" s="889"/>
      <c r="JEK100" s="889"/>
      <c r="JEL100" s="889"/>
      <c r="JEM100" s="889"/>
      <c r="JEN100" s="889"/>
      <c r="JEO100" s="889"/>
      <c r="JEP100" s="889"/>
      <c r="JEQ100" s="889"/>
      <c r="JER100" s="889"/>
      <c r="JES100" s="889"/>
      <c r="JET100" s="889"/>
      <c r="JEU100" s="889"/>
      <c r="JEV100" s="889"/>
      <c r="JEW100" s="889"/>
      <c r="JEX100" s="889"/>
      <c r="JEY100" s="889"/>
      <c r="JEZ100" s="889"/>
      <c r="JFA100" s="889"/>
      <c r="JFB100" s="889"/>
      <c r="JFC100" s="889"/>
      <c r="JFD100" s="889"/>
      <c r="JFE100" s="889"/>
      <c r="JFF100" s="889"/>
      <c r="JFG100" s="889"/>
      <c r="JFH100" s="889"/>
      <c r="JFI100" s="889"/>
      <c r="JFJ100" s="889"/>
      <c r="JFK100" s="889"/>
      <c r="JFL100" s="889"/>
      <c r="JFM100" s="889"/>
      <c r="JFN100" s="889"/>
      <c r="JFO100" s="889"/>
      <c r="JFP100" s="889"/>
      <c r="JFQ100" s="889"/>
      <c r="JFR100" s="889"/>
      <c r="JFS100" s="889"/>
      <c r="JFT100" s="889"/>
      <c r="JFU100" s="889"/>
      <c r="JFV100" s="889"/>
      <c r="JFW100" s="889"/>
      <c r="JFX100" s="889"/>
      <c r="JFY100" s="889"/>
      <c r="JFZ100" s="889"/>
      <c r="JGA100" s="889"/>
      <c r="JGB100" s="889"/>
      <c r="JGC100" s="889"/>
      <c r="JGD100" s="889"/>
      <c r="JGE100" s="889"/>
      <c r="JGF100" s="889"/>
      <c r="JGG100" s="889"/>
      <c r="JGH100" s="889"/>
      <c r="JGI100" s="889"/>
      <c r="JGJ100" s="889"/>
      <c r="JGK100" s="889"/>
      <c r="JGL100" s="889"/>
      <c r="JGM100" s="889"/>
      <c r="JGN100" s="889"/>
      <c r="JGO100" s="889"/>
      <c r="JGP100" s="889"/>
      <c r="JGQ100" s="889"/>
      <c r="JGR100" s="889"/>
      <c r="JGS100" s="889"/>
      <c r="JGT100" s="889"/>
      <c r="JGU100" s="889"/>
      <c r="JGV100" s="889"/>
      <c r="JGW100" s="889"/>
      <c r="JGX100" s="889"/>
      <c r="JGY100" s="889"/>
      <c r="JGZ100" s="889"/>
      <c r="JHA100" s="889"/>
      <c r="JHB100" s="889"/>
      <c r="JHC100" s="889"/>
      <c r="JHD100" s="889"/>
      <c r="JHE100" s="889"/>
      <c r="JHF100" s="889"/>
      <c r="JHG100" s="889"/>
      <c r="JHH100" s="889"/>
      <c r="JHI100" s="889"/>
      <c r="JHJ100" s="889"/>
      <c r="JHK100" s="889"/>
      <c r="JHL100" s="889"/>
      <c r="JHM100" s="889"/>
      <c r="JHN100" s="889"/>
      <c r="JHO100" s="889"/>
      <c r="JHP100" s="889"/>
      <c r="JHQ100" s="889"/>
      <c r="JHR100" s="889"/>
      <c r="JHS100" s="889"/>
      <c r="JHT100" s="889"/>
      <c r="JHU100" s="889"/>
      <c r="JHV100" s="889"/>
      <c r="JHW100" s="889"/>
      <c r="JHX100" s="889"/>
      <c r="JHY100" s="889"/>
      <c r="JHZ100" s="889"/>
      <c r="JIA100" s="889"/>
      <c r="JIB100" s="889"/>
      <c r="JIC100" s="889"/>
      <c r="JID100" s="889"/>
      <c r="JIE100" s="889"/>
      <c r="JIF100" s="889"/>
      <c r="JIG100" s="889"/>
      <c r="JIH100" s="889"/>
      <c r="JII100" s="889"/>
      <c r="JIJ100" s="889"/>
      <c r="JIK100" s="889"/>
      <c r="JIL100" s="889"/>
      <c r="JIM100" s="889"/>
      <c r="JIN100" s="889"/>
      <c r="JIO100" s="889"/>
      <c r="JIP100" s="889"/>
      <c r="JIQ100" s="889"/>
      <c r="JIR100" s="889"/>
      <c r="JIS100" s="889"/>
      <c r="JIT100" s="889"/>
      <c r="JIU100" s="889"/>
      <c r="JIV100" s="889"/>
      <c r="JIW100" s="889"/>
      <c r="JIX100" s="889"/>
      <c r="JIY100" s="889"/>
      <c r="JIZ100" s="889"/>
      <c r="JJA100" s="889"/>
      <c r="JJB100" s="889"/>
      <c r="JJC100" s="889"/>
      <c r="JJD100" s="889"/>
      <c r="JJE100" s="889"/>
      <c r="JJF100" s="889"/>
      <c r="JJG100" s="889"/>
      <c r="JJH100" s="889"/>
      <c r="JJI100" s="889"/>
      <c r="JJJ100" s="889"/>
      <c r="JJK100" s="889"/>
      <c r="JJL100" s="889"/>
      <c r="JJM100" s="889"/>
      <c r="JJN100" s="889"/>
      <c r="JJO100" s="889"/>
      <c r="JJP100" s="889"/>
      <c r="JJQ100" s="889"/>
      <c r="JJR100" s="889"/>
      <c r="JJS100" s="889"/>
      <c r="JJT100" s="889"/>
      <c r="JJU100" s="889"/>
      <c r="JJV100" s="889"/>
      <c r="JJW100" s="889"/>
      <c r="JJX100" s="889"/>
      <c r="JJY100" s="889"/>
      <c r="JJZ100" s="889"/>
      <c r="JKA100" s="889"/>
      <c r="JKB100" s="889"/>
      <c r="JKC100" s="889"/>
      <c r="JKD100" s="889"/>
      <c r="JKE100" s="889"/>
      <c r="JKF100" s="889"/>
      <c r="JKG100" s="889"/>
      <c r="JKH100" s="889"/>
      <c r="JKI100" s="889"/>
      <c r="JKJ100" s="889"/>
      <c r="JKK100" s="889"/>
      <c r="JKL100" s="889"/>
      <c r="JKM100" s="889"/>
      <c r="JKN100" s="889"/>
      <c r="JKO100" s="889"/>
      <c r="JKP100" s="889"/>
      <c r="JKQ100" s="889"/>
      <c r="JKR100" s="889"/>
      <c r="JKS100" s="889"/>
      <c r="JKT100" s="889"/>
      <c r="JKU100" s="889"/>
      <c r="JKV100" s="889"/>
      <c r="JKW100" s="889"/>
      <c r="JKX100" s="889"/>
      <c r="JKY100" s="889"/>
      <c r="JKZ100" s="889"/>
      <c r="JLA100" s="889"/>
      <c r="JLB100" s="889"/>
      <c r="JLC100" s="889"/>
      <c r="JLD100" s="889"/>
      <c r="JLE100" s="889"/>
      <c r="JLF100" s="889"/>
      <c r="JLG100" s="889"/>
      <c r="JLH100" s="889"/>
      <c r="JLI100" s="889"/>
      <c r="JLJ100" s="889"/>
      <c r="JLK100" s="889"/>
      <c r="JLL100" s="889"/>
      <c r="JLM100" s="889"/>
      <c r="JLN100" s="889"/>
      <c r="JLO100" s="889"/>
      <c r="JLP100" s="889"/>
      <c r="JLQ100" s="889"/>
      <c r="JLR100" s="889"/>
      <c r="JLS100" s="889"/>
      <c r="JLT100" s="889"/>
      <c r="JLU100" s="889"/>
      <c r="JLV100" s="889"/>
      <c r="JLW100" s="889"/>
      <c r="JLX100" s="889"/>
      <c r="JLY100" s="889"/>
      <c r="JLZ100" s="889"/>
      <c r="JMA100" s="889"/>
      <c r="JMB100" s="889"/>
      <c r="JMC100" s="889"/>
      <c r="JMD100" s="889"/>
      <c r="JME100" s="889"/>
      <c r="JMF100" s="889"/>
      <c r="JMG100" s="889"/>
      <c r="JMH100" s="889"/>
      <c r="JMI100" s="889"/>
      <c r="JMJ100" s="889"/>
      <c r="JMK100" s="889"/>
      <c r="JML100" s="889"/>
      <c r="JMM100" s="889"/>
      <c r="JMN100" s="889"/>
      <c r="JMO100" s="889"/>
      <c r="JMP100" s="889"/>
      <c r="JMQ100" s="889"/>
      <c r="JMR100" s="889"/>
      <c r="JMS100" s="889"/>
      <c r="JMT100" s="889"/>
      <c r="JMU100" s="889"/>
      <c r="JMV100" s="889"/>
      <c r="JMW100" s="889"/>
      <c r="JMX100" s="889"/>
      <c r="JMY100" s="889"/>
      <c r="JMZ100" s="889"/>
      <c r="JNA100" s="889"/>
      <c r="JNB100" s="889"/>
      <c r="JNC100" s="889"/>
      <c r="JND100" s="889"/>
      <c r="JNE100" s="889"/>
      <c r="JNF100" s="889"/>
      <c r="JNG100" s="889"/>
      <c r="JNH100" s="889"/>
      <c r="JNI100" s="889"/>
      <c r="JNJ100" s="889"/>
      <c r="JNK100" s="889"/>
      <c r="JNL100" s="889"/>
      <c r="JNM100" s="889"/>
      <c r="JNN100" s="889"/>
      <c r="JNO100" s="889"/>
      <c r="JNP100" s="889"/>
      <c r="JNQ100" s="889"/>
      <c r="JNR100" s="889"/>
      <c r="JNS100" s="889"/>
      <c r="JNT100" s="889"/>
      <c r="JNU100" s="889"/>
      <c r="JNV100" s="889"/>
      <c r="JNW100" s="889"/>
      <c r="JNX100" s="889"/>
      <c r="JNY100" s="889"/>
      <c r="JNZ100" s="889"/>
      <c r="JOA100" s="889"/>
      <c r="JOB100" s="889"/>
      <c r="JOC100" s="889"/>
      <c r="JOD100" s="889"/>
      <c r="JOE100" s="889"/>
      <c r="JOF100" s="889"/>
      <c r="JOG100" s="889"/>
      <c r="JOH100" s="889"/>
      <c r="JOI100" s="889"/>
      <c r="JOJ100" s="889"/>
      <c r="JOK100" s="889"/>
      <c r="JOL100" s="889"/>
      <c r="JOM100" s="889"/>
      <c r="JON100" s="889"/>
      <c r="JOO100" s="889"/>
      <c r="JOP100" s="889"/>
      <c r="JOQ100" s="889"/>
      <c r="JOR100" s="889"/>
      <c r="JOS100" s="889"/>
      <c r="JOT100" s="889"/>
      <c r="JOU100" s="889"/>
      <c r="JOV100" s="889"/>
      <c r="JOW100" s="889"/>
      <c r="JOX100" s="889"/>
      <c r="JOY100" s="889"/>
      <c r="JOZ100" s="889"/>
      <c r="JPA100" s="889"/>
      <c r="JPB100" s="889"/>
      <c r="JPC100" s="889"/>
      <c r="JPD100" s="889"/>
      <c r="JPE100" s="889"/>
      <c r="JPF100" s="889"/>
      <c r="JPG100" s="889"/>
      <c r="JPH100" s="889"/>
      <c r="JPI100" s="889"/>
      <c r="JPJ100" s="889"/>
      <c r="JPK100" s="889"/>
      <c r="JPL100" s="889"/>
      <c r="JPM100" s="889"/>
      <c r="JPN100" s="889"/>
      <c r="JPO100" s="889"/>
      <c r="JPP100" s="889"/>
      <c r="JPQ100" s="889"/>
      <c r="JPR100" s="889"/>
      <c r="JPS100" s="889"/>
      <c r="JPT100" s="889"/>
      <c r="JPU100" s="889"/>
      <c r="JPV100" s="889"/>
      <c r="JPW100" s="889"/>
      <c r="JPX100" s="889"/>
      <c r="JPY100" s="889"/>
      <c r="JPZ100" s="889"/>
      <c r="JQA100" s="889"/>
      <c r="JQB100" s="889"/>
      <c r="JQC100" s="889"/>
      <c r="JQD100" s="889"/>
      <c r="JQE100" s="889"/>
      <c r="JQF100" s="889"/>
      <c r="JQG100" s="889"/>
      <c r="JQH100" s="889"/>
      <c r="JQI100" s="889"/>
      <c r="JQJ100" s="889"/>
      <c r="JQK100" s="889"/>
      <c r="JQL100" s="889"/>
      <c r="JQM100" s="889"/>
      <c r="JQN100" s="889"/>
      <c r="JQO100" s="889"/>
      <c r="JQP100" s="889"/>
      <c r="JQQ100" s="889"/>
      <c r="JQR100" s="889"/>
      <c r="JQS100" s="889"/>
      <c r="JQT100" s="889"/>
      <c r="JQU100" s="889"/>
      <c r="JQV100" s="889"/>
      <c r="JQW100" s="889"/>
      <c r="JQX100" s="889"/>
      <c r="JQY100" s="889"/>
      <c r="JQZ100" s="889"/>
      <c r="JRA100" s="889"/>
      <c r="JRB100" s="889"/>
      <c r="JRC100" s="889"/>
      <c r="JRD100" s="889"/>
      <c r="JRE100" s="889"/>
      <c r="JRF100" s="889"/>
      <c r="JRG100" s="889"/>
      <c r="JRH100" s="889"/>
      <c r="JRI100" s="889"/>
      <c r="JRJ100" s="889"/>
      <c r="JRK100" s="889"/>
      <c r="JRL100" s="889"/>
      <c r="JRM100" s="889"/>
      <c r="JRN100" s="889"/>
      <c r="JRO100" s="889"/>
      <c r="JRP100" s="889"/>
      <c r="JRQ100" s="889"/>
      <c r="JRR100" s="889"/>
      <c r="JRS100" s="889"/>
      <c r="JRT100" s="889"/>
      <c r="JRU100" s="889"/>
      <c r="JRV100" s="889"/>
      <c r="JRW100" s="889"/>
      <c r="JRX100" s="889"/>
      <c r="JRY100" s="889"/>
      <c r="JRZ100" s="889"/>
      <c r="JSA100" s="889"/>
      <c r="JSB100" s="889"/>
      <c r="JSC100" s="889"/>
      <c r="JSD100" s="889"/>
      <c r="JSE100" s="889"/>
      <c r="JSF100" s="889"/>
      <c r="JSG100" s="889"/>
      <c r="JSH100" s="889"/>
      <c r="JSI100" s="889"/>
      <c r="JSJ100" s="889"/>
      <c r="JSK100" s="889"/>
      <c r="JSL100" s="889"/>
      <c r="JSM100" s="889"/>
      <c r="JSN100" s="889"/>
      <c r="JSO100" s="889"/>
      <c r="JSP100" s="889"/>
      <c r="JSQ100" s="889"/>
      <c r="JSR100" s="889"/>
      <c r="JSS100" s="889"/>
      <c r="JST100" s="889"/>
      <c r="JSU100" s="889"/>
      <c r="JSV100" s="889"/>
      <c r="JSW100" s="889"/>
      <c r="JSX100" s="889"/>
      <c r="JSY100" s="889"/>
      <c r="JSZ100" s="889"/>
      <c r="JTA100" s="889"/>
      <c r="JTB100" s="889"/>
      <c r="JTC100" s="889"/>
      <c r="JTD100" s="889"/>
      <c r="JTE100" s="889"/>
      <c r="JTF100" s="889"/>
      <c r="JTG100" s="889"/>
      <c r="JTH100" s="889"/>
      <c r="JTI100" s="889"/>
      <c r="JTJ100" s="889"/>
      <c r="JTK100" s="889"/>
      <c r="JTL100" s="889"/>
      <c r="JTM100" s="889"/>
      <c r="JTN100" s="889"/>
      <c r="JTO100" s="889"/>
      <c r="JTP100" s="889"/>
      <c r="JTQ100" s="889"/>
      <c r="JTR100" s="889"/>
      <c r="JTS100" s="889"/>
      <c r="JTT100" s="889"/>
      <c r="JTU100" s="889"/>
      <c r="JTV100" s="889"/>
      <c r="JTW100" s="889"/>
      <c r="JTX100" s="889"/>
      <c r="JTY100" s="889"/>
      <c r="JTZ100" s="889"/>
      <c r="JUA100" s="889"/>
      <c r="JUB100" s="889"/>
      <c r="JUC100" s="889"/>
      <c r="JUD100" s="889"/>
      <c r="JUE100" s="889"/>
      <c r="JUF100" s="889"/>
      <c r="JUG100" s="889"/>
      <c r="JUH100" s="889"/>
      <c r="JUI100" s="889"/>
      <c r="JUJ100" s="889"/>
      <c r="JUK100" s="889"/>
      <c r="JUL100" s="889"/>
      <c r="JUM100" s="889"/>
      <c r="JUN100" s="889"/>
      <c r="JUO100" s="889"/>
      <c r="JUP100" s="889"/>
      <c r="JUQ100" s="889"/>
      <c r="JUR100" s="889"/>
      <c r="JUS100" s="889"/>
      <c r="JUT100" s="889"/>
      <c r="JUU100" s="889"/>
      <c r="JUV100" s="889"/>
      <c r="JUW100" s="889"/>
      <c r="JUX100" s="889"/>
      <c r="JUY100" s="889"/>
      <c r="JUZ100" s="889"/>
      <c r="JVA100" s="889"/>
      <c r="JVB100" s="889"/>
      <c r="JVC100" s="889"/>
      <c r="JVD100" s="889"/>
      <c r="JVE100" s="889"/>
      <c r="JVF100" s="889"/>
      <c r="JVG100" s="889"/>
      <c r="JVH100" s="889"/>
      <c r="JVI100" s="889"/>
      <c r="JVJ100" s="889"/>
      <c r="JVK100" s="889"/>
      <c r="JVL100" s="889"/>
      <c r="JVM100" s="889"/>
      <c r="JVN100" s="889"/>
      <c r="JVO100" s="889"/>
      <c r="JVP100" s="889"/>
      <c r="JVQ100" s="889"/>
      <c r="JVR100" s="889"/>
      <c r="JVS100" s="889"/>
      <c r="JVT100" s="889"/>
      <c r="JVU100" s="889"/>
      <c r="JVV100" s="889"/>
      <c r="JVW100" s="889"/>
      <c r="JVX100" s="889"/>
      <c r="JVY100" s="889"/>
      <c r="JVZ100" s="889"/>
      <c r="JWA100" s="889"/>
      <c r="JWB100" s="889"/>
      <c r="JWC100" s="889"/>
      <c r="JWD100" s="889"/>
      <c r="JWE100" s="889"/>
      <c r="JWF100" s="889"/>
      <c r="JWG100" s="889"/>
      <c r="JWH100" s="889"/>
      <c r="JWI100" s="889"/>
      <c r="JWJ100" s="889"/>
      <c r="JWK100" s="889"/>
      <c r="JWL100" s="889"/>
      <c r="JWM100" s="889"/>
      <c r="JWN100" s="889"/>
      <c r="JWO100" s="889"/>
      <c r="JWP100" s="889"/>
      <c r="JWQ100" s="889"/>
      <c r="JWR100" s="889"/>
      <c r="JWS100" s="889"/>
      <c r="JWT100" s="889"/>
      <c r="JWU100" s="889"/>
      <c r="JWV100" s="889"/>
      <c r="JWW100" s="889"/>
      <c r="JWX100" s="889"/>
      <c r="JWY100" s="889"/>
      <c r="JWZ100" s="889"/>
      <c r="JXA100" s="889"/>
      <c r="JXB100" s="889"/>
      <c r="JXC100" s="889"/>
      <c r="JXD100" s="889"/>
      <c r="JXE100" s="889"/>
      <c r="JXF100" s="889"/>
      <c r="JXG100" s="889"/>
      <c r="JXH100" s="889"/>
      <c r="JXI100" s="889"/>
      <c r="JXJ100" s="889"/>
      <c r="JXK100" s="889"/>
      <c r="JXL100" s="889"/>
      <c r="JXM100" s="889"/>
      <c r="JXN100" s="889"/>
      <c r="JXO100" s="889"/>
      <c r="JXP100" s="889"/>
      <c r="JXQ100" s="889"/>
      <c r="JXR100" s="889"/>
      <c r="JXS100" s="889"/>
      <c r="JXT100" s="889"/>
      <c r="JXU100" s="889"/>
      <c r="JXV100" s="889"/>
      <c r="JXW100" s="889"/>
      <c r="JXX100" s="889"/>
      <c r="JXY100" s="889"/>
      <c r="JXZ100" s="889"/>
      <c r="JYA100" s="889"/>
      <c r="JYB100" s="889"/>
      <c r="JYC100" s="889"/>
      <c r="JYD100" s="889"/>
      <c r="JYE100" s="889"/>
      <c r="JYF100" s="889"/>
      <c r="JYG100" s="889"/>
      <c r="JYH100" s="889"/>
      <c r="JYI100" s="889"/>
      <c r="JYJ100" s="889"/>
      <c r="JYK100" s="889"/>
      <c r="JYL100" s="889"/>
      <c r="JYM100" s="889"/>
      <c r="JYN100" s="889"/>
      <c r="JYO100" s="889"/>
      <c r="JYP100" s="889"/>
      <c r="JYQ100" s="889"/>
      <c r="JYR100" s="889"/>
      <c r="JYS100" s="889"/>
      <c r="JYT100" s="889"/>
      <c r="JYU100" s="889"/>
      <c r="JYV100" s="889"/>
      <c r="JYW100" s="889"/>
      <c r="JYX100" s="889"/>
      <c r="JYY100" s="889"/>
      <c r="JYZ100" s="889"/>
      <c r="JZA100" s="889"/>
      <c r="JZB100" s="889"/>
      <c r="JZC100" s="889"/>
      <c r="JZD100" s="889"/>
      <c r="JZE100" s="889"/>
      <c r="JZF100" s="889"/>
      <c r="JZG100" s="889"/>
      <c r="JZH100" s="889"/>
      <c r="JZI100" s="889"/>
      <c r="JZJ100" s="889"/>
      <c r="JZK100" s="889"/>
      <c r="JZL100" s="889"/>
      <c r="JZM100" s="889"/>
      <c r="JZN100" s="889"/>
      <c r="JZO100" s="889"/>
      <c r="JZP100" s="889"/>
      <c r="JZQ100" s="889"/>
      <c r="JZR100" s="889"/>
      <c r="JZS100" s="889"/>
      <c r="JZT100" s="889"/>
      <c r="JZU100" s="889"/>
      <c r="JZV100" s="889"/>
      <c r="JZW100" s="889"/>
      <c r="JZX100" s="889"/>
      <c r="JZY100" s="889"/>
      <c r="JZZ100" s="889"/>
      <c r="KAA100" s="889"/>
      <c r="KAB100" s="889"/>
      <c r="KAC100" s="889"/>
      <c r="KAD100" s="889"/>
      <c r="KAE100" s="889"/>
      <c r="KAF100" s="889"/>
      <c r="KAG100" s="889"/>
      <c r="KAH100" s="889"/>
      <c r="KAI100" s="889"/>
      <c r="KAJ100" s="889"/>
      <c r="KAK100" s="889"/>
      <c r="KAL100" s="889"/>
      <c r="KAM100" s="889"/>
      <c r="KAN100" s="889"/>
      <c r="KAO100" s="889"/>
      <c r="KAP100" s="889"/>
      <c r="KAQ100" s="889"/>
      <c r="KAR100" s="889"/>
      <c r="KAS100" s="889"/>
      <c r="KAT100" s="889"/>
      <c r="KAU100" s="889"/>
      <c r="KAV100" s="889"/>
      <c r="KAW100" s="889"/>
      <c r="KAX100" s="889"/>
      <c r="KAY100" s="889"/>
      <c r="KAZ100" s="889"/>
      <c r="KBA100" s="889"/>
      <c r="KBB100" s="889"/>
      <c r="KBC100" s="889"/>
      <c r="KBD100" s="889"/>
      <c r="KBE100" s="889"/>
      <c r="KBF100" s="889"/>
      <c r="KBG100" s="889"/>
      <c r="KBH100" s="889"/>
      <c r="KBI100" s="889"/>
      <c r="KBJ100" s="889"/>
      <c r="KBK100" s="889"/>
      <c r="KBL100" s="889"/>
      <c r="KBM100" s="889"/>
      <c r="KBN100" s="889"/>
      <c r="KBO100" s="889"/>
      <c r="KBP100" s="889"/>
      <c r="KBQ100" s="889"/>
      <c r="KBR100" s="889"/>
      <c r="KBS100" s="889"/>
      <c r="KBT100" s="889"/>
      <c r="KBU100" s="889"/>
      <c r="KBV100" s="889"/>
      <c r="KBW100" s="889"/>
      <c r="KBX100" s="889"/>
      <c r="KBY100" s="889"/>
      <c r="KBZ100" s="889"/>
      <c r="KCA100" s="889"/>
      <c r="KCB100" s="889"/>
      <c r="KCC100" s="889"/>
      <c r="KCD100" s="889"/>
      <c r="KCE100" s="889"/>
      <c r="KCF100" s="889"/>
      <c r="KCG100" s="889"/>
      <c r="KCH100" s="889"/>
      <c r="KCI100" s="889"/>
      <c r="KCJ100" s="889"/>
      <c r="KCK100" s="889"/>
      <c r="KCL100" s="889"/>
      <c r="KCM100" s="889"/>
      <c r="KCN100" s="889"/>
      <c r="KCO100" s="889"/>
      <c r="KCP100" s="889"/>
      <c r="KCQ100" s="889"/>
      <c r="KCR100" s="889"/>
      <c r="KCS100" s="889"/>
      <c r="KCT100" s="889"/>
      <c r="KCU100" s="889"/>
      <c r="KCV100" s="889"/>
      <c r="KCW100" s="889"/>
      <c r="KCX100" s="889"/>
      <c r="KCY100" s="889"/>
      <c r="KCZ100" s="889"/>
      <c r="KDA100" s="889"/>
      <c r="KDB100" s="889"/>
      <c r="KDC100" s="889"/>
      <c r="KDD100" s="889"/>
      <c r="KDE100" s="889"/>
      <c r="KDF100" s="889"/>
      <c r="KDG100" s="889"/>
      <c r="KDH100" s="889"/>
      <c r="KDI100" s="889"/>
      <c r="KDJ100" s="889"/>
      <c r="KDK100" s="889"/>
      <c r="KDL100" s="889"/>
      <c r="KDM100" s="889"/>
      <c r="KDN100" s="889"/>
      <c r="KDO100" s="889"/>
      <c r="KDP100" s="889"/>
      <c r="KDQ100" s="889"/>
      <c r="KDR100" s="889"/>
      <c r="KDS100" s="889"/>
      <c r="KDT100" s="889"/>
      <c r="KDU100" s="889"/>
      <c r="KDV100" s="889"/>
      <c r="KDW100" s="889"/>
      <c r="KDX100" s="889"/>
      <c r="KDY100" s="889"/>
      <c r="KDZ100" s="889"/>
      <c r="KEA100" s="889"/>
      <c r="KEB100" s="889"/>
      <c r="KEC100" s="889"/>
      <c r="KED100" s="889"/>
      <c r="KEE100" s="889"/>
      <c r="KEF100" s="889"/>
      <c r="KEG100" s="889"/>
      <c r="KEH100" s="889"/>
      <c r="KEI100" s="889"/>
      <c r="KEJ100" s="889"/>
      <c r="KEK100" s="889"/>
      <c r="KEL100" s="889"/>
      <c r="KEM100" s="889"/>
      <c r="KEN100" s="889"/>
      <c r="KEO100" s="889"/>
      <c r="KEP100" s="889"/>
      <c r="KEQ100" s="889"/>
      <c r="KER100" s="889"/>
      <c r="KES100" s="889"/>
      <c r="KET100" s="889"/>
      <c r="KEU100" s="889"/>
      <c r="KEV100" s="889"/>
      <c r="KEW100" s="889"/>
      <c r="KEX100" s="889"/>
      <c r="KEY100" s="889"/>
      <c r="KEZ100" s="889"/>
      <c r="KFA100" s="889"/>
      <c r="KFB100" s="889"/>
      <c r="KFC100" s="889"/>
      <c r="KFD100" s="889"/>
      <c r="KFE100" s="889"/>
      <c r="KFF100" s="889"/>
      <c r="KFG100" s="889"/>
      <c r="KFH100" s="889"/>
      <c r="KFI100" s="889"/>
      <c r="KFJ100" s="889"/>
      <c r="KFK100" s="889"/>
      <c r="KFL100" s="889"/>
      <c r="KFM100" s="889"/>
      <c r="KFN100" s="889"/>
      <c r="KFO100" s="889"/>
      <c r="KFP100" s="889"/>
      <c r="KFQ100" s="889"/>
      <c r="KFR100" s="889"/>
      <c r="KFS100" s="889"/>
      <c r="KFT100" s="889"/>
      <c r="KFU100" s="889"/>
      <c r="KFV100" s="889"/>
      <c r="KFW100" s="889"/>
      <c r="KFX100" s="889"/>
      <c r="KFY100" s="889"/>
      <c r="KFZ100" s="889"/>
      <c r="KGA100" s="889"/>
      <c r="KGB100" s="889"/>
      <c r="KGC100" s="889"/>
      <c r="KGD100" s="889"/>
      <c r="KGE100" s="889"/>
      <c r="KGF100" s="889"/>
      <c r="KGG100" s="889"/>
      <c r="KGH100" s="889"/>
      <c r="KGI100" s="889"/>
      <c r="KGJ100" s="889"/>
      <c r="KGK100" s="889"/>
      <c r="KGL100" s="889"/>
      <c r="KGM100" s="889"/>
      <c r="KGN100" s="889"/>
      <c r="KGO100" s="889"/>
      <c r="KGP100" s="889"/>
      <c r="KGQ100" s="889"/>
      <c r="KGR100" s="889"/>
      <c r="KGS100" s="889"/>
      <c r="KGT100" s="889"/>
      <c r="KGU100" s="889"/>
      <c r="KGV100" s="889"/>
      <c r="KGW100" s="889"/>
      <c r="KGX100" s="889"/>
      <c r="KGY100" s="889"/>
      <c r="KGZ100" s="889"/>
      <c r="KHA100" s="889"/>
      <c r="KHB100" s="889"/>
      <c r="KHC100" s="889"/>
      <c r="KHD100" s="889"/>
      <c r="KHE100" s="889"/>
      <c r="KHF100" s="889"/>
      <c r="KHG100" s="889"/>
      <c r="KHH100" s="889"/>
      <c r="KHI100" s="889"/>
      <c r="KHJ100" s="889"/>
      <c r="KHK100" s="889"/>
      <c r="KHL100" s="889"/>
      <c r="KHM100" s="889"/>
      <c r="KHN100" s="889"/>
      <c r="KHO100" s="889"/>
      <c r="KHP100" s="889"/>
      <c r="KHQ100" s="889"/>
      <c r="KHR100" s="889"/>
      <c r="KHS100" s="889"/>
      <c r="KHT100" s="889"/>
      <c r="KHU100" s="889"/>
      <c r="KHV100" s="889"/>
      <c r="KHW100" s="889"/>
      <c r="KHX100" s="889"/>
      <c r="KHY100" s="889"/>
      <c r="KHZ100" s="889"/>
      <c r="KIA100" s="889"/>
      <c r="KIB100" s="889"/>
      <c r="KIC100" s="889"/>
      <c r="KID100" s="889"/>
      <c r="KIE100" s="889"/>
      <c r="KIF100" s="889"/>
      <c r="KIG100" s="889"/>
      <c r="KIH100" s="889"/>
      <c r="KII100" s="889"/>
      <c r="KIJ100" s="889"/>
      <c r="KIK100" s="889"/>
      <c r="KIL100" s="889"/>
      <c r="KIM100" s="889"/>
      <c r="KIN100" s="889"/>
      <c r="KIO100" s="889"/>
      <c r="KIP100" s="889"/>
      <c r="KIQ100" s="889"/>
      <c r="KIR100" s="889"/>
      <c r="KIS100" s="889"/>
      <c r="KIT100" s="889"/>
      <c r="KIU100" s="889"/>
      <c r="KIV100" s="889"/>
      <c r="KIW100" s="889"/>
      <c r="KIX100" s="889"/>
      <c r="KIY100" s="889"/>
      <c r="KIZ100" s="889"/>
      <c r="KJA100" s="889"/>
      <c r="KJB100" s="889"/>
      <c r="KJC100" s="889"/>
      <c r="KJD100" s="889"/>
      <c r="KJE100" s="889"/>
      <c r="KJF100" s="889"/>
      <c r="KJG100" s="889"/>
      <c r="KJH100" s="889"/>
      <c r="KJI100" s="889"/>
      <c r="KJJ100" s="889"/>
      <c r="KJK100" s="889"/>
      <c r="KJL100" s="889"/>
      <c r="KJM100" s="889"/>
      <c r="KJN100" s="889"/>
      <c r="KJO100" s="889"/>
      <c r="KJP100" s="889"/>
      <c r="KJQ100" s="889"/>
      <c r="KJR100" s="889"/>
      <c r="KJS100" s="889"/>
      <c r="KJT100" s="889"/>
      <c r="KJU100" s="889"/>
      <c r="KJV100" s="889"/>
      <c r="KJW100" s="889"/>
      <c r="KJX100" s="889"/>
      <c r="KJY100" s="889"/>
      <c r="KJZ100" s="889"/>
      <c r="KKA100" s="889"/>
      <c r="KKB100" s="889"/>
      <c r="KKC100" s="889"/>
      <c r="KKD100" s="889"/>
      <c r="KKE100" s="889"/>
      <c r="KKF100" s="889"/>
      <c r="KKG100" s="889"/>
      <c r="KKH100" s="889"/>
      <c r="KKI100" s="889"/>
      <c r="KKJ100" s="889"/>
      <c r="KKK100" s="889"/>
      <c r="KKL100" s="889"/>
      <c r="KKM100" s="889"/>
      <c r="KKN100" s="889"/>
      <c r="KKO100" s="889"/>
      <c r="KKP100" s="889"/>
      <c r="KKQ100" s="889"/>
      <c r="KKR100" s="889"/>
      <c r="KKS100" s="889"/>
      <c r="KKT100" s="889"/>
      <c r="KKU100" s="889"/>
      <c r="KKV100" s="889"/>
      <c r="KKW100" s="889"/>
      <c r="KKX100" s="889"/>
      <c r="KKY100" s="889"/>
      <c r="KKZ100" s="889"/>
      <c r="KLA100" s="889"/>
      <c r="KLB100" s="889"/>
      <c r="KLC100" s="889"/>
      <c r="KLD100" s="889"/>
      <c r="KLE100" s="889"/>
      <c r="KLF100" s="889"/>
      <c r="KLG100" s="889"/>
      <c r="KLH100" s="889"/>
      <c r="KLI100" s="889"/>
      <c r="KLJ100" s="889"/>
      <c r="KLK100" s="889"/>
      <c r="KLL100" s="889"/>
      <c r="KLM100" s="889"/>
      <c r="KLN100" s="889"/>
      <c r="KLO100" s="889"/>
      <c r="KLP100" s="889"/>
      <c r="KLQ100" s="889"/>
      <c r="KLR100" s="889"/>
      <c r="KLS100" s="889"/>
      <c r="KLT100" s="889"/>
      <c r="KLU100" s="889"/>
      <c r="KLV100" s="889"/>
      <c r="KLW100" s="889"/>
      <c r="KLX100" s="889"/>
      <c r="KLY100" s="889"/>
      <c r="KLZ100" s="889"/>
      <c r="KMA100" s="889"/>
      <c r="KMB100" s="889"/>
      <c r="KMC100" s="889"/>
      <c r="KMD100" s="889"/>
      <c r="KME100" s="889"/>
      <c r="KMF100" s="889"/>
      <c r="KMG100" s="889"/>
      <c r="KMH100" s="889"/>
      <c r="KMI100" s="889"/>
      <c r="KMJ100" s="889"/>
      <c r="KMK100" s="889"/>
      <c r="KML100" s="889"/>
      <c r="KMM100" s="889"/>
      <c r="KMN100" s="889"/>
      <c r="KMO100" s="889"/>
      <c r="KMP100" s="889"/>
      <c r="KMQ100" s="889"/>
      <c r="KMR100" s="889"/>
      <c r="KMS100" s="889"/>
      <c r="KMT100" s="889"/>
      <c r="KMU100" s="889"/>
      <c r="KMV100" s="889"/>
      <c r="KMW100" s="889"/>
      <c r="KMX100" s="889"/>
      <c r="KMY100" s="889"/>
      <c r="KMZ100" s="889"/>
      <c r="KNA100" s="889"/>
      <c r="KNB100" s="889"/>
      <c r="KNC100" s="889"/>
      <c r="KND100" s="889"/>
      <c r="KNE100" s="889"/>
      <c r="KNF100" s="889"/>
      <c r="KNG100" s="889"/>
      <c r="KNH100" s="889"/>
      <c r="KNI100" s="889"/>
      <c r="KNJ100" s="889"/>
      <c r="KNK100" s="889"/>
      <c r="KNL100" s="889"/>
      <c r="KNM100" s="889"/>
      <c r="KNN100" s="889"/>
      <c r="KNO100" s="889"/>
      <c r="KNP100" s="889"/>
      <c r="KNQ100" s="889"/>
      <c r="KNR100" s="889"/>
      <c r="KNS100" s="889"/>
      <c r="KNT100" s="889"/>
      <c r="KNU100" s="889"/>
      <c r="KNV100" s="889"/>
      <c r="KNW100" s="889"/>
      <c r="KNX100" s="889"/>
      <c r="KNY100" s="889"/>
      <c r="KNZ100" s="889"/>
      <c r="KOA100" s="889"/>
      <c r="KOB100" s="889"/>
      <c r="KOC100" s="889"/>
      <c r="KOD100" s="889"/>
      <c r="KOE100" s="889"/>
      <c r="KOF100" s="889"/>
      <c r="KOG100" s="889"/>
      <c r="KOH100" s="889"/>
      <c r="KOI100" s="889"/>
      <c r="KOJ100" s="889"/>
      <c r="KOK100" s="889"/>
      <c r="KOL100" s="889"/>
      <c r="KOM100" s="889"/>
      <c r="KON100" s="889"/>
      <c r="KOO100" s="889"/>
      <c r="KOP100" s="889"/>
      <c r="KOQ100" s="889"/>
      <c r="KOR100" s="889"/>
      <c r="KOS100" s="889"/>
      <c r="KOT100" s="889"/>
      <c r="KOU100" s="889"/>
      <c r="KOV100" s="889"/>
      <c r="KOW100" s="889"/>
      <c r="KOX100" s="889"/>
      <c r="KOY100" s="889"/>
      <c r="KOZ100" s="889"/>
      <c r="KPA100" s="889"/>
      <c r="KPB100" s="889"/>
      <c r="KPC100" s="889"/>
      <c r="KPD100" s="889"/>
      <c r="KPE100" s="889"/>
      <c r="KPF100" s="889"/>
      <c r="KPG100" s="889"/>
      <c r="KPH100" s="889"/>
      <c r="KPI100" s="889"/>
      <c r="KPJ100" s="889"/>
      <c r="KPK100" s="889"/>
      <c r="KPL100" s="889"/>
      <c r="KPM100" s="889"/>
      <c r="KPN100" s="889"/>
      <c r="KPO100" s="889"/>
      <c r="KPP100" s="889"/>
      <c r="KPQ100" s="889"/>
      <c r="KPR100" s="889"/>
      <c r="KPS100" s="889"/>
      <c r="KPT100" s="889"/>
      <c r="KPU100" s="889"/>
      <c r="KPV100" s="889"/>
      <c r="KPW100" s="889"/>
      <c r="KPX100" s="889"/>
      <c r="KPY100" s="889"/>
      <c r="KPZ100" s="889"/>
      <c r="KQA100" s="889"/>
      <c r="KQB100" s="889"/>
      <c r="KQC100" s="889"/>
      <c r="KQD100" s="889"/>
      <c r="KQE100" s="889"/>
      <c r="KQF100" s="889"/>
      <c r="KQG100" s="889"/>
      <c r="KQH100" s="889"/>
      <c r="KQI100" s="889"/>
      <c r="KQJ100" s="889"/>
      <c r="KQK100" s="889"/>
      <c r="KQL100" s="889"/>
      <c r="KQM100" s="889"/>
      <c r="KQN100" s="889"/>
      <c r="KQO100" s="889"/>
      <c r="KQP100" s="889"/>
      <c r="KQQ100" s="889"/>
      <c r="KQR100" s="889"/>
      <c r="KQS100" s="889"/>
      <c r="KQT100" s="889"/>
      <c r="KQU100" s="889"/>
      <c r="KQV100" s="889"/>
      <c r="KQW100" s="889"/>
      <c r="KQX100" s="889"/>
      <c r="KQY100" s="889"/>
      <c r="KQZ100" s="889"/>
      <c r="KRA100" s="889"/>
      <c r="KRB100" s="889"/>
      <c r="KRC100" s="889"/>
      <c r="KRD100" s="889"/>
      <c r="KRE100" s="889"/>
      <c r="KRF100" s="889"/>
      <c r="KRG100" s="889"/>
      <c r="KRH100" s="889"/>
      <c r="KRI100" s="889"/>
      <c r="KRJ100" s="889"/>
      <c r="KRK100" s="889"/>
      <c r="KRL100" s="889"/>
      <c r="KRM100" s="889"/>
      <c r="KRN100" s="889"/>
      <c r="KRO100" s="889"/>
      <c r="KRP100" s="889"/>
      <c r="KRQ100" s="889"/>
      <c r="KRR100" s="889"/>
      <c r="KRS100" s="889"/>
      <c r="KRT100" s="889"/>
      <c r="KRU100" s="889"/>
      <c r="KRV100" s="889"/>
      <c r="KRW100" s="889"/>
      <c r="KRX100" s="889"/>
      <c r="KRY100" s="889"/>
      <c r="KRZ100" s="889"/>
      <c r="KSA100" s="889"/>
      <c r="KSB100" s="889"/>
      <c r="KSC100" s="889"/>
      <c r="KSD100" s="889"/>
      <c r="KSE100" s="889"/>
      <c r="KSF100" s="889"/>
      <c r="KSG100" s="889"/>
      <c r="KSH100" s="889"/>
      <c r="KSI100" s="889"/>
      <c r="KSJ100" s="889"/>
      <c r="KSK100" s="889"/>
      <c r="KSL100" s="889"/>
      <c r="KSM100" s="889"/>
      <c r="KSN100" s="889"/>
      <c r="KSO100" s="889"/>
      <c r="KSP100" s="889"/>
      <c r="KSQ100" s="889"/>
      <c r="KSR100" s="889"/>
      <c r="KSS100" s="889"/>
      <c r="KST100" s="889"/>
      <c r="KSU100" s="889"/>
      <c r="KSV100" s="889"/>
      <c r="KSW100" s="889"/>
      <c r="KSX100" s="889"/>
      <c r="KSY100" s="889"/>
      <c r="KSZ100" s="889"/>
      <c r="KTA100" s="889"/>
      <c r="KTB100" s="889"/>
      <c r="KTC100" s="889"/>
      <c r="KTD100" s="889"/>
      <c r="KTE100" s="889"/>
      <c r="KTF100" s="889"/>
      <c r="KTG100" s="889"/>
      <c r="KTH100" s="889"/>
      <c r="KTI100" s="889"/>
      <c r="KTJ100" s="889"/>
      <c r="KTK100" s="889"/>
      <c r="KTL100" s="889"/>
      <c r="KTM100" s="889"/>
      <c r="KTN100" s="889"/>
      <c r="KTO100" s="889"/>
      <c r="KTP100" s="889"/>
      <c r="KTQ100" s="889"/>
      <c r="KTR100" s="889"/>
      <c r="KTS100" s="889"/>
      <c r="KTT100" s="889"/>
      <c r="KTU100" s="889"/>
      <c r="KTV100" s="889"/>
      <c r="KTW100" s="889"/>
      <c r="KTX100" s="889"/>
      <c r="KTY100" s="889"/>
      <c r="KTZ100" s="889"/>
      <c r="KUA100" s="889"/>
      <c r="KUB100" s="889"/>
      <c r="KUC100" s="889"/>
      <c r="KUD100" s="889"/>
      <c r="KUE100" s="889"/>
      <c r="KUF100" s="889"/>
      <c r="KUG100" s="889"/>
      <c r="KUH100" s="889"/>
      <c r="KUI100" s="889"/>
      <c r="KUJ100" s="889"/>
      <c r="KUK100" s="889"/>
      <c r="KUL100" s="889"/>
      <c r="KUM100" s="889"/>
      <c r="KUN100" s="889"/>
      <c r="KUO100" s="889"/>
      <c r="KUP100" s="889"/>
      <c r="KUQ100" s="889"/>
      <c r="KUR100" s="889"/>
      <c r="KUS100" s="889"/>
      <c r="KUT100" s="889"/>
      <c r="KUU100" s="889"/>
      <c r="KUV100" s="889"/>
      <c r="KUW100" s="889"/>
      <c r="KUX100" s="889"/>
      <c r="KUY100" s="889"/>
      <c r="KUZ100" s="889"/>
      <c r="KVA100" s="889"/>
      <c r="KVB100" s="889"/>
      <c r="KVC100" s="889"/>
      <c r="KVD100" s="889"/>
      <c r="KVE100" s="889"/>
      <c r="KVF100" s="889"/>
      <c r="KVG100" s="889"/>
      <c r="KVH100" s="889"/>
      <c r="KVI100" s="889"/>
      <c r="KVJ100" s="889"/>
      <c r="KVK100" s="889"/>
      <c r="KVL100" s="889"/>
      <c r="KVM100" s="889"/>
      <c r="KVN100" s="889"/>
      <c r="KVO100" s="889"/>
      <c r="KVP100" s="889"/>
      <c r="KVQ100" s="889"/>
      <c r="KVR100" s="889"/>
      <c r="KVS100" s="889"/>
      <c r="KVT100" s="889"/>
      <c r="KVU100" s="889"/>
      <c r="KVV100" s="889"/>
      <c r="KVW100" s="889"/>
      <c r="KVX100" s="889"/>
      <c r="KVY100" s="889"/>
      <c r="KVZ100" s="889"/>
      <c r="KWA100" s="889"/>
      <c r="KWB100" s="889"/>
      <c r="KWC100" s="889"/>
      <c r="KWD100" s="889"/>
      <c r="KWE100" s="889"/>
      <c r="KWF100" s="889"/>
      <c r="KWG100" s="889"/>
      <c r="KWH100" s="889"/>
      <c r="KWI100" s="889"/>
      <c r="KWJ100" s="889"/>
      <c r="KWK100" s="889"/>
      <c r="KWL100" s="889"/>
      <c r="KWM100" s="889"/>
      <c r="KWN100" s="889"/>
      <c r="KWO100" s="889"/>
      <c r="KWP100" s="889"/>
      <c r="KWQ100" s="889"/>
      <c r="KWR100" s="889"/>
      <c r="KWS100" s="889"/>
      <c r="KWT100" s="889"/>
      <c r="KWU100" s="889"/>
      <c r="KWV100" s="889"/>
      <c r="KWW100" s="889"/>
      <c r="KWX100" s="889"/>
      <c r="KWY100" s="889"/>
      <c r="KWZ100" s="889"/>
      <c r="KXA100" s="889"/>
      <c r="KXB100" s="889"/>
      <c r="KXC100" s="889"/>
      <c r="KXD100" s="889"/>
      <c r="KXE100" s="889"/>
      <c r="KXF100" s="889"/>
      <c r="KXG100" s="889"/>
      <c r="KXH100" s="889"/>
      <c r="KXI100" s="889"/>
      <c r="KXJ100" s="889"/>
      <c r="KXK100" s="889"/>
      <c r="KXL100" s="889"/>
      <c r="KXM100" s="889"/>
      <c r="KXN100" s="889"/>
      <c r="KXO100" s="889"/>
      <c r="KXP100" s="889"/>
      <c r="KXQ100" s="889"/>
      <c r="KXR100" s="889"/>
      <c r="KXS100" s="889"/>
      <c r="KXT100" s="889"/>
      <c r="KXU100" s="889"/>
      <c r="KXV100" s="889"/>
      <c r="KXW100" s="889"/>
      <c r="KXX100" s="889"/>
      <c r="KXY100" s="889"/>
      <c r="KXZ100" s="889"/>
      <c r="KYA100" s="889"/>
      <c r="KYB100" s="889"/>
      <c r="KYC100" s="889"/>
      <c r="KYD100" s="889"/>
      <c r="KYE100" s="889"/>
      <c r="KYF100" s="889"/>
      <c r="KYG100" s="889"/>
      <c r="KYH100" s="889"/>
      <c r="KYI100" s="889"/>
      <c r="KYJ100" s="889"/>
      <c r="KYK100" s="889"/>
      <c r="KYL100" s="889"/>
      <c r="KYM100" s="889"/>
      <c r="KYN100" s="889"/>
      <c r="KYO100" s="889"/>
      <c r="KYP100" s="889"/>
      <c r="KYQ100" s="889"/>
      <c r="KYR100" s="889"/>
      <c r="KYS100" s="889"/>
      <c r="KYT100" s="889"/>
      <c r="KYU100" s="889"/>
      <c r="KYV100" s="889"/>
      <c r="KYW100" s="889"/>
      <c r="KYX100" s="889"/>
      <c r="KYY100" s="889"/>
      <c r="KYZ100" s="889"/>
      <c r="KZA100" s="889"/>
      <c r="KZB100" s="889"/>
      <c r="KZC100" s="889"/>
      <c r="KZD100" s="889"/>
      <c r="KZE100" s="889"/>
      <c r="KZF100" s="889"/>
      <c r="KZG100" s="889"/>
      <c r="KZH100" s="889"/>
      <c r="KZI100" s="889"/>
      <c r="KZJ100" s="889"/>
      <c r="KZK100" s="889"/>
      <c r="KZL100" s="889"/>
      <c r="KZM100" s="889"/>
      <c r="KZN100" s="889"/>
      <c r="KZO100" s="889"/>
      <c r="KZP100" s="889"/>
      <c r="KZQ100" s="889"/>
      <c r="KZR100" s="889"/>
      <c r="KZS100" s="889"/>
      <c r="KZT100" s="889"/>
      <c r="KZU100" s="889"/>
      <c r="KZV100" s="889"/>
      <c r="KZW100" s="889"/>
      <c r="KZX100" s="889"/>
      <c r="KZY100" s="889"/>
      <c r="KZZ100" s="889"/>
      <c r="LAA100" s="889"/>
      <c r="LAB100" s="889"/>
      <c r="LAC100" s="889"/>
      <c r="LAD100" s="889"/>
      <c r="LAE100" s="889"/>
      <c r="LAF100" s="889"/>
      <c r="LAG100" s="889"/>
      <c r="LAH100" s="889"/>
      <c r="LAI100" s="889"/>
      <c r="LAJ100" s="889"/>
      <c r="LAK100" s="889"/>
      <c r="LAL100" s="889"/>
      <c r="LAM100" s="889"/>
      <c r="LAN100" s="889"/>
      <c r="LAO100" s="889"/>
      <c r="LAP100" s="889"/>
      <c r="LAQ100" s="889"/>
      <c r="LAR100" s="889"/>
      <c r="LAS100" s="889"/>
      <c r="LAT100" s="889"/>
      <c r="LAU100" s="889"/>
      <c r="LAV100" s="889"/>
      <c r="LAW100" s="889"/>
      <c r="LAX100" s="889"/>
      <c r="LAY100" s="889"/>
      <c r="LAZ100" s="889"/>
      <c r="LBA100" s="889"/>
      <c r="LBB100" s="889"/>
      <c r="LBC100" s="889"/>
      <c r="LBD100" s="889"/>
      <c r="LBE100" s="889"/>
      <c r="LBF100" s="889"/>
      <c r="LBG100" s="889"/>
      <c r="LBH100" s="889"/>
      <c r="LBI100" s="889"/>
      <c r="LBJ100" s="889"/>
      <c r="LBK100" s="889"/>
      <c r="LBL100" s="889"/>
      <c r="LBM100" s="889"/>
      <c r="LBN100" s="889"/>
      <c r="LBO100" s="889"/>
      <c r="LBP100" s="889"/>
      <c r="LBQ100" s="889"/>
      <c r="LBR100" s="889"/>
      <c r="LBS100" s="889"/>
      <c r="LBT100" s="889"/>
      <c r="LBU100" s="889"/>
      <c r="LBV100" s="889"/>
      <c r="LBW100" s="889"/>
      <c r="LBX100" s="889"/>
      <c r="LBY100" s="889"/>
      <c r="LBZ100" s="889"/>
      <c r="LCA100" s="889"/>
      <c r="LCB100" s="889"/>
      <c r="LCC100" s="889"/>
      <c r="LCD100" s="889"/>
      <c r="LCE100" s="889"/>
      <c r="LCF100" s="889"/>
      <c r="LCG100" s="889"/>
      <c r="LCH100" s="889"/>
      <c r="LCI100" s="889"/>
      <c r="LCJ100" s="889"/>
      <c r="LCK100" s="889"/>
      <c r="LCL100" s="889"/>
      <c r="LCM100" s="889"/>
      <c r="LCN100" s="889"/>
      <c r="LCO100" s="889"/>
      <c r="LCP100" s="889"/>
      <c r="LCQ100" s="889"/>
      <c r="LCR100" s="889"/>
      <c r="LCS100" s="889"/>
      <c r="LCT100" s="889"/>
      <c r="LCU100" s="889"/>
      <c r="LCV100" s="889"/>
      <c r="LCW100" s="889"/>
      <c r="LCX100" s="889"/>
      <c r="LCY100" s="889"/>
      <c r="LCZ100" s="889"/>
      <c r="LDA100" s="889"/>
      <c r="LDB100" s="889"/>
      <c r="LDC100" s="889"/>
      <c r="LDD100" s="889"/>
      <c r="LDE100" s="889"/>
      <c r="LDF100" s="889"/>
      <c r="LDG100" s="889"/>
      <c r="LDH100" s="889"/>
      <c r="LDI100" s="889"/>
      <c r="LDJ100" s="889"/>
      <c r="LDK100" s="889"/>
      <c r="LDL100" s="889"/>
      <c r="LDM100" s="889"/>
      <c r="LDN100" s="889"/>
      <c r="LDO100" s="889"/>
      <c r="LDP100" s="889"/>
      <c r="LDQ100" s="889"/>
      <c r="LDR100" s="889"/>
      <c r="LDS100" s="889"/>
      <c r="LDT100" s="889"/>
      <c r="LDU100" s="889"/>
      <c r="LDV100" s="889"/>
      <c r="LDW100" s="889"/>
      <c r="LDX100" s="889"/>
      <c r="LDY100" s="889"/>
      <c r="LDZ100" s="889"/>
      <c r="LEA100" s="889"/>
      <c r="LEB100" s="889"/>
      <c r="LEC100" s="889"/>
      <c r="LED100" s="889"/>
      <c r="LEE100" s="889"/>
      <c r="LEF100" s="889"/>
      <c r="LEG100" s="889"/>
      <c r="LEH100" s="889"/>
      <c r="LEI100" s="889"/>
      <c r="LEJ100" s="889"/>
      <c r="LEK100" s="889"/>
      <c r="LEL100" s="889"/>
      <c r="LEM100" s="889"/>
      <c r="LEN100" s="889"/>
      <c r="LEO100" s="889"/>
      <c r="LEP100" s="889"/>
      <c r="LEQ100" s="889"/>
      <c r="LER100" s="889"/>
      <c r="LES100" s="889"/>
      <c r="LET100" s="889"/>
      <c r="LEU100" s="889"/>
      <c r="LEV100" s="889"/>
      <c r="LEW100" s="889"/>
      <c r="LEX100" s="889"/>
      <c r="LEY100" s="889"/>
      <c r="LEZ100" s="889"/>
      <c r="LFA100" s="889"/>
      <c r="LFB100" s="889"/>
      <c r="LFC100" s="889"/>
      <c r="LFD100" s="889"/>
      <c r="LFE100" s="889"/>
      <c r="LFF100" s="889"/>
      <c r="LFG100" s="889"/>
      <c r="LFH100" s="889"/>
      <c r="LFI100" s="889"/>
      <c r="LFJ100" s="889"/>
      <c r="LFK100" s="889"/>
      <c r="LFL100" s="889"/>
      <c r="LFM100" s="889"/>
      <c r="LFN100" s="889"/>
      <c r="LFO100" s="889"/>
      <c r="LFP100" s="889"/>
      <c r="LFQ100" s="889"/>
      <c r="LFR100" s="889"/>
      <c r="LFS100" s="889"/>
      <c r="LFT100" s="889"/>
      <c r="LFU100" s="889"/>
      <c r="LFV100" s="889"/>
      <c r="LFW100" s="889"/>
      <c r="LFX100" s="889"/>
      <c r="LFY100" s="889"/>
      <c r="LFZ100" s="889"/>
      <c r="LGA100" s="889"/>
      <c r="LGB100" s="889"/>
      <c r="LGC100" s="889"/>
      <c r="LGD100" s="889"/>
      <c r="LGE100" s="889"/>
      <c r="LGF100" s="889"/>
      <c r="LGG100" s="889"/>
      <c r="LGH100" s="889"/>
      <c r="LGI100" s="889"/>
      <c r="LGJ100" s="889"/>
      <c r="LGK100" s="889"/>
      <c r="LGL100" s="889"/>
      <c r="LGM100" s="889"/>
      <c r="LGN100" s="889"/>
      <c r="LGO100" s="889"/>
      <c r="LGP100" s="889"/>
      <c r="LGQ100" s="889"/>
      <c r="LGR100" s="889"/>
      <c r="LGS100" s="889"/>
      <c r="LGT100" s="889"/>
      <c r="LGU100" s="889"/>
      <c r="LGV100" s="889"/>
      <c r="LGW100" s="889"/>
      <c r="LGX100" s="889"/>
      <c r="LGY100" s="889"/>
      <c r="LGZ100" s="889"/>
      <c r="LHA100" s="889"/>
      <c r="LHB100" s="889"/>
      <c r="LHC100" s="889"/>
      <c r="LHD100" s="889"/>
      <c r="LHE100" s="889"/>
      <c r="LHF100" s="889"/>
      <c r="LHG100" s="889"/>
      <c r="LHH100" s="889"/>
      <c r="LHI100" s="889"/>
      <c r="LHJ100" s="889"/>
      <c r="LHK100" s="889"/>
      <c r="LHL100" s="889"/>
      <c r="LHM100" s="889"/>
      <c r="LHN100" s="889"/>
      <c r="LHO100" s="889"/>
      <c r="LHP100" s="889"/>
      <c r="LHQ100" s="889"/>
      <c r="LHR100" s="889"/>
      <c r="LHS100" s="889"/>
      <c r="LHT100" s="889"/>
      <c r="LHU100" s="889"/>
      <c r="LHV100" s="889"/>
      <c r="LHW100" s="889"/>
      <c r="LHX100" s="889"/>
      <c r="LHY100" s="889"/>
      <c r="LHZ100" s="889"/>
      <c r="LIA100" s="889"/>
      <c r="LIB100" s="889"/>
      <c r="LIC100" s="889"/>
      <c r="LID100" s="889"/>
      <c r="LIE100" s="889"/>
      <c r="LIF100" s="889"/>
      <c r="LIG100" s="889"/>
      <c r="LIH100" s="889"/>
      <c r="LII100" s="889"/>
      <c r="LIJ100" s="889"/>
      <c r="LIK100" s="889"/>
      <c r="LIL100" s="889"/>
      <c r="LIM100" s="889"/>
      <c r="LIN100" s="889"/>
      <c r="LIO100" s="889"/>
      <c r="LIP100" s="889"/>
      <c r="LIQ100" s="889"/>
      <c r="LIR100" s="889"/>
      <c r="LIS100" s="889"/>
      <c r="LIT100" s="889"/>
      <c r="LIU100" s="889"/>
      <c r="LIV100" s="889"/>
      <c r="LIW100" s="889"/>
      <c r="LIX100" s="889"/>
      <c r="LIY100" s="889"/>
      <c r="LIZ100" s="889"/>
      <c r="LJA100" s="889"/>
      <c r="LJB100" s="889"/>
      <c r="LJC100" s="889"/>
      <c r="LJD100" s="889"/>
      <c r="LJE100" s="889"/>
      <c r="LJF100" s="889"/>
      <c r="LJG100" s="889"/>
      <c r="LJH100" s="889"/>
      <c r="LJI100" s="889"/>
      <c r="LJJ100" s="889"/>
      <c r="LJK100" s="889"/>
      <c r="LJL100" s="889"/>
      <c r="LJM100" s="889"/>
      <c r="LJN100" s="889"/>
      <c r="LJO100" s="889"/>
      <c r="LJP100" s="889"/>
      <c r="LJQ100" s="889"/>
      <c r="LJR100" s="889"/>
      <c r="LJS100" s="889"/>
      <c r="LJT100" s="889"/>
      <c r="LJU100" s="889"/>
      <c r="LJV100" s="889"/>
      <c r="LJW100" s="889"/>
      <c r="LJX100" s="889"/>
      <c r="LJY100" s="889"/>
      <c r="LJZ100" s="889"/>
      <c r="LKA100" s="889"/>
      <c r="LKB100" s="889"/>
      <c r="LKC100" s="889"/>
      <c r="LKD100" s="889"/>
      <c r="LKE100" s="889"/>
      <c r="LKF100" s="889"/>
      <c r="LKG100" s="889"/>
      <c r="LKH100" s="889"/>
      <c r="LKI100" s="889"/>
      <c r="LKJ100" s="889"/>
      <c r="LKK100" s="889"/>
      <c r="LKL100" s="889"/>
      <c r="LKM100" s="889"/>
      <c r="LKN100" s="889"/>
      <c r="LKO100" s="889"/>
      <c r="LKP100" s="889"/>
      <c r="LKQ100" s="889"/>
      <c r="LKR100" s="889"/>
      <c r="LKS100" s="889"/>
      <c r="LKT100" s="889"/>
      <c r="LKU100" s="889"/>
      <c r="LKV100" s="889"/>
      <c r="LKW100" s="889"/>
      <c r="LKX100" s="889"/>
      <c r="LKY100" s="889"/>
      <c r="LKZ100" s="889"/>
      <c r="LLA100" s="889"/>
      <c r="LLB100" s="889"/>
      <c r="LLC100" s="889"/>
      <c r="LLD100" s="889"/>
      <c r="LLE100" s="889"/>
      <c r="LLF100" s="889"/>
      <c r="LLG100" s="889"/>
      <c r="LLH100" s="889"/>
      <c r="LLI100" s="889"/>
      <c r="LLJ100" s="889"/>
      <c r="LLK100" s="889"/>
      <c r="LLL100" s="889"/>
      <c r="LLM100" s="889"/>
      <c r="LLN100" s="889"/>
      <c r="LLO100" s="889"/>
      <c r="LLP100" s="889"/>
      <c r="LLQ100" s="889"/>
      <c r="LLR100" s="889"/>
      <c r="LLS100" s="889"/>
      <c r="LLT100" s="889"/>
      <c r="LLU100" s="889"/>
      <c r="LLV100" s="889"/>
      <c r="LLW100" s="889"/>
      <c r="LLX100" s="889"/>
      <c r="LLY100" s="889"/>
      <c r="LLZ100" s="889"/>
      <c r="LMA100" s="889"/>
      <c r="LMB100" s="889"/>
      <c r="LMC100" s="889"/>
      <c r="LMD100" s="889"/>
      <c r="LME100" s="889"/>
      <c r="LMF100" s="889"/>
      <c r="LMG100" s="889"/>
      <c r="LMH100" s="889"/>
      <c r="LMI100" s="889"/>
      <c r="LMJ100" s="889"/>
      <c r="LMK100" s="889"/>
      <c r="LML100" s="889"/>
      <c r="LMM100" s="889"/>
      <c r="LMN100" s="889"/>
      <c r="LMO100" s="889"/>
      <c r="LMP100" s="889"/>
      <c r="LMQ100" s="889"/>
      <c r="LMR100" s="889"/>
      <c r="LMS100" s="889"/>
      <c r="LMT100" s="889"/>
      <c r="LMU100" s="889"/>
      <c r="LMV100" s="889"/>
      <c r="LMW100" s="889"/>
      <c r="LMX100" s="889"/>
      <c r="LMY100" s="889"/>
      <c r="LMZ100" s="889"/>
      <c r="LNA100" s="889"/>
      <c r="LNB100" s="889"/>
      <c r="LNC100" s="889"/>
      <c r="LND100" s="889"/>
      <c r="LNE100" s="889"/>
      <c r="LNF100" s="889"/>
      <c r="LNG100" s="889"/>
      <c r="LNH100" s="889"/>
      <c r="LNI100" s="889"/>
      <c r="LNJ100" s="889"/>
      <c r="LNK100" s="889"/>
      <c r="LNL100" s="889"/>
      <c r="LNM100" s="889"/>
      <c r="LNN100" s="889"/>
      <c r="LNO100" s="889"/>
      <c r="LNP100" s="889"/>
      <c r="LNQ100" s="889"/>
      <c r="LNR100" s="889"/>
      <c r="LNS100" s="889"/>
      <c r="LNT100" s="889"/>
      <c r="LNU100" s="889"/>
      <c r="LNV100" s="889"/>
      <c r="LNW100" s="889"/>
      <c r="LNX100" s="889"/>
      <c r="LNY100" s="889"/>
      <c r="LNZ100" s="889"/>
      <c r="LOA100" s="889"/>
      <c r="LOB100" s="889"/>
      <c r="LOC100" s="889"/>
      <c r="LOD100" s="889"/>
      <c r="LOE100" s="889"/>
      <c r="LOF100" s="889"/>
      <c r="LOG100" s="889"/>
      <c r="LOH100" s="889"/>
      <c r="LOI100" s="889"/>
      <c r="LOJ100" s="889"/>
      <c r="LOK100" s="889"/>
      <c r="LOL100" s="889"/>
      <c r="LOM100" s="889"/>
      <c r="LON100" s="889"/>
      <c r="LOO100" s="889"/>
      <c r="LOP100" s="889"/>
      <c r="LOQ100" s="889"/>
      <c r="LOR100" s="889"/>
      <c r="LOS100" s="889"/>
      <c r="LOT100" s="889"/>
      <c r="LOU100" s="889"/>
      <c r="LOV100" s="889"/>
      <c r="LOW100" s="889"/>
      <c r="LOX100" s="889"/>
      <c r="LOY100" s="889"/>
      <c r="LOZ100" s="889"/>
      <c r="LPA100" s="889"/>
      <c r="LPB100" s="889"/>
      <c r="LPC100" s="889"/>
      <c r="LPD100" s="889"/>
      <c r="LPE100" s="889"/>
      <c r="LPF100" s="889"/>
      <c r="LPG100" s="889"/>
      <c r="LPH100" s="889"/>
      <c r="LPI100" s="889"/>
      <c r="LPJ100" s="889"/>
      <c r="LPK100" s="889"/>
      <c r="LPL100" s="889"/>
      <c r="LPM100" s="889"/>
      <c r="LPN100" s="889"/>
      <c r="LPO100" s="889"/>
      <c r="LPP100" s="889"/>
      <c r="LPQ100" s="889"/>
      <c r="LPR100" s="889"/>
      <c r="LPS100" s="889"/>
      <c r="LPT100" s="889"/>
      <c r="LPU100" s="889"/>
      <c r="LPV100" s="889"/>
      <c r="LPW100" s="889"/>
      <c r="LPX100" s="889"/>
      <c r="LPY100" s="889"/>
      <c r="LPZ100" s="889"/>
      <c r="LQA100" s="889"/>
      <c r="LQB100" s="889"/>
      <c r="LQC100" s="889"/>
      <c r="LQD100" s="889"/>
      <c r="LQE100" s="889"/>
      <c r="LQF100" s="889"/>
      <c r="LQG100" s="889"/>
      <c r="LQH100" s="889"/>
      <c r="LQI100" s="889"/>
      <c r="LQJ100" s="889"/>
      <c r="LQK100" s="889"/>
      <c r="LQL100" s="889"/>
      <c r="LQM100" s="889"/>
      <c r="LQN100" s="889"/>
      <c r="LQO100" s="889"/>
      <c r="LQP100" s="889"/>
      <c r="LQQ100" s="889"/>
      <c r="LQR100" s="889"/>
      <c r="LQS100" s="889"/>
      <c r="LQT100" s="889"/>
      <c r="LQU100" s="889"/>
      <c r="LQV100" s="889"/>
      <c r="LQW100" s="889"/>
      <c r="LQX100" s="889"/>
      <c r="LQY100" s="889"/>
      <c r="LQZ100" s="889"/>
      <c r="LRA100" s="889"/>
      <c r="LRB100" s="889"/>
      <c r="LRC100" s="889"/>
      <c r="LRD100" s="889"/>
      <c r="LRE100" s="889"/>
      <c r="LRF100" s="889"/>
      <c r="LRG100" s="889"/>
      <c r="LRH100" s="889"/>
      <c r="LRI100" s="889"/>
      <c r="LRJ100" s="889"/>
      <c r="LRK100" s="889"/>
      <c r="LRL100" s="889"/>
      <c r="LRM100" s="889"/>
      <c r="LRN100" s="889"/>
      <c r="LRO100" s="889"/>
      <c r="LRP100" s="889"/>
      <c r="LRQ100" s="889"/>
      <c r="LRR100" s="889"/>
      <c r="LRS100" s="889"/>
      <c r="LRT100" s="889"/>
      <c r="LRU100" s="889"/>
      <c r="LRV100" s="889"/>
      <c r="LRW100" s="889"/>
      <c r="LRX100" s="889"/>
      <c r="LRY100" s="889"/>
      <c r="LRZ100" s="889"/>
      <c r="LSA100" s="889"/>
      <c r="LSB100" s="889"/>
      <c r="LSC100" s="889"/>
      <c r="LSD100" s="889"/>
      <c r="LSE100" s="889"/>
      <c r="LSF100" s="889"/>
      <c r="LSG100" s="889"/>
      <c r="LSH100" s="889"/>
      <c r="LSI100" s="889"/>
      <c r="LSJ100" s="889"/>
      <c r="LSK100" s="889"/>
      <c r="LSL100" s="889"/>
      <c r="LSM100" s="889"/>
      <c r="LSN100" s="889"/>
      <c r="LSO100" s="889"/>
      <c r="LSP100" s="889"/>
      <c r="LSQ100" s="889"/>
      <c r="LSR100" s="889"/>
      <c r="LSS100" s="889"/>
      <c r="LST100" s="889"/>
      <c r="LSU100" s="889"/>
      <c r="LSV100" s="889"/>
      <c r="LSW100" s="889"/>
      <c r="LSX100" s="889"/>
      <c r="LSY100" s="889"/>
      <c r="LSZ100" s="889"/>
      <c r="LTA100" s="889"/>
      <c r="LTB100" s="889"/>
      <c r="LTC100" s="889"/>
      <c r="LTD100" s="889"/>
      <c r="LTE100" s="889"/>
      <c r="LTF100" s="889"/>
      <c r="LTG100" s="889"/>
      <c r="LTH100" s="889"/>
      <c r="LTI100" s="889"/>
      <c r="LTJ100" s="889"/>
      <c r="LTK100" s="889"/>
      <c r="LTL100" s="889"/>
      <c r="LTM100" s="889"/>
      <c r="LTN100" s="889"/>
      <c r="LTO100" s="889"/>
      <c r="LTP100" s="889"/>
      <c r="LTQ100" s="889"/>
      <c r="LTR100" s="889"/>
      <c r="LTS100" s="889"/>
      <c r="LTT100" s="889"/>
      <c r="LTU100" s="889"/>
      <c r="LTV100" s="889"/>
      <c r="LTW100" s="889"/>
      <c r="LTX100" s="889"/>
      <c r="LTY100" s="889"/>
      <c r="LTZ100" s="889"/>
      <c r="LUA100" s="889"/>
      <c r="LUB100" s="889"/>
      <c r="LUC100" s="889"/>
      <c r="LUD100" s="889"/>
      <c r="LUE100" s="889"/>
      <c r="LUF100" s="889"/>
      <c r="LUG100" s="889"/>
      <c r="LUH100" s="889"/>
      <c r="LUI100" s="889"/>
      <c r="LUJ100" s="889"/>
      <c r="LUK100" s="889"/>
      <c r="LUL100" s="889"/>
      <c r="LUM100" s="889"/>
      <c r="LUN100" s="889"/>
      <c r="LUO100" s="889"/>
      <c r="LUP100" s="889"/>
      <c r="LUQ100" s="889"/>
      <c r="LUR100" s="889"/>
      <c r="LUS100" s="889"/>
      <c r="LUT100" s="889"/>
      <c r="LUU100" s="889"/>
      <c r="LUV100" s="889"/>
      <c r="LUW100" s="889"/>
      <c r="LUX100" s="889"/>
      <c r="LUY100" s="889"/>
      <c r="LUZ100" s="889"/>
      <c r="LVA100" s="889"/>
      <c r="LVB100" s="889"/>
      <c r="LVC100" s="889"/>
      <c r="LVD100" s="889"/>
      <c r="LVE100" s="889"/>
      <c r="LVF100" s="889"/>
      <c r="LVG100" s="889"/>
      <c r="LVH100" s="889"/>
      <c r="LVI100" s="889"/>
      <c r="LVJ100" s="889"/>
      <c r="LVK100" s="889"/>
      <c r="LVL100" s="889"/>
      <c r="LVM100" s="889"/>
      <c r="LVN100" s="889"/>
      <c r="LVO100" s="889"/>
      <c r="LVP100" s="889"/>
      <c r="LVQ100" s="889"/>
      <c r="LVR100" s="889"/>
      <c r="LVS100" s="889"/>
      <c r="LVT100" s="889"/>
      <c r="LVU100" s="889"/>
      <c r="LVV100" s="889"/>
      <c r="LVW100" s="889"/>
      <c r="LVX100" s="889"/>
      <c r="LVY100" s="889"/>
      <c r="LVZ100" s="889"/>
      <c r="LWA100" s="889"/>
      <c r="LWB100" s="889"/>
      <c r="LWC100" s="889"/>
      <c r="LWD100" s="889"/>
      <c r="LWE100" s="889"/>
      <c r="LWF100" s="889"/>
      <c r="LWG100" s="889"/>
      <c r="LWH100" s="889"/>
      <c r="LWI100" s="889"/>
      <c r="LWJ100" s="889"/>
      <c r="LWK100" s="889"/>
      <c r="LWL100" s="889"/>
      <c r="LWM100" s="889"/>
      <c r="LWN100" s="889"/>
      <c r="LWO100" s="889"/>
      <c r="LWP100" s="889"/>
      <c r="LWQ100" s="889"/>
      <c r="LWR100" s="889"/>
      <c r="LWS100" s="889"/>
      <c r="LWT100" s="889"/>
      <c r="LWU100" s="889"/>
      <c r="LWV100" s="889"/>
      <c r="LWW100" s="889"/>
      <c r="LWX100" s="889"/>
      <c r="LWY100" s="889"/>
      <c r="LWZ100" s="889"/>
      <c r="LXA100" s="889"/>
      <c r="LXB100" s="889"/>
      <c r="LXC100" s="889"/>
      <c r="LXD100" s="889"/>
      <c r="LXE100" s="889"/>
      <c r="LXF100" s="889"/>
      <c r="LXG100" s="889"/>
      <c r="LXH100" s="889"/>
      <c r="LXI100" s="889"/>
      <c r="LXJ100" s="889"/>
      <c r="LXK100" s="889"/>
      <c r="LXL100" s="889"/>
      <c r="LXM100" s="889"/>
      <c r="LXN100" s="889"/>
      <c r="LXO100" s="889"/>
      <c r="LXP100" s="889"/>
      <c r="LXQ100" s="889"/>
      <c r="LXR100" s="889"/>
      <c r="LXS100" s="889"/>
      <c r="LXT100" s="889"/>
      <c r="LXU100" s="889"/>
      <c r="LXV100" s="889"/>
      <c r="LXW100" s="889"/>
      <c r="LXX100" s="889"/>
      <c r="LXY100" s="889"/>
      <c r="LXZ100" s="889"/>
      <c r="LYA100" s="889"/>
      <c r="LYB100" s="889"/>
      <c r="LYC100" s="889"/>
      <c r="LYD100" s="889"/>
      <c r="LYE100" s="889"/>
      <c r="LYF100" s="889"/>
      <c r="LYG100" s="889"/>
      <c r="LYH100" s="889"/>
      <c r="LYI100" s="889"/>
      <c r="LYJ100" s="889"/>
      <c r="LYK100" s="889"/>
      <c r="LYL100" s="889"/>
      <c r="LYM100" s="889"/>
      <c r="LYN100" s="889"/>
      <c r="LYO100" s="889"/>
      <c r="LYP100" s="889"/>
      <c r="LYQ100" s="889"/>
      <c r="LYR100" s="889"/>
      <c r="LYS100" s="889"/>
      <c r="LYT100" s="889"/>
      <c r="LYU100" s="889"/>
      <c r="LYV100" s="889"/>
      <c r="LYW100" s="889"/>
      <c r="LYX100" s="889"/>
      <c r="LYY100" s="889"/>
      <c r="LYZ100" s="889"/>
      <c r="LZA100" s="889"/>
      <c r="LZB100" s="889"/>
      <c r="LZC100" s="889"/>
      <c r="LZD100" s="889"/>
      <c r="LZE100" s="889"/>
      <c r="LZF100" s="889"/>
      <c r="LZG100" s="889"/>
      <c r="LZH100" s="889"/>
      <c r="LZI100" s="889"/>
      <c r="LZJ100" s="889"/>
      <c r="LZK100" s="889"/>
      <c r="LZL100" s="889"/>
      <c r="LZM100" s="889"/>
      <c r="LZN100" s="889"/>
      <c r="LZO100" s="889"/>
      <c r="LZP100" s="889"/>
      <c r="LZQ100" s="889"/>
      <c r="LZR100" s="889"/>
      <c r="LZS100" s="889"/>
      <c r="LZT100" s="889"/>
      <c r="LZU100" s="889"/>
      <c r="LZV100" s="889"/>
      <c r="LZW100" s="889"/>
      <c r="LZX100" s="889"/>
      <c r="LZY100" s="889"/>
      <c r="LZZ100" s="889"/>
      <c r="MAA100" s="889"/>
      <c r="MAB100" s="889"/>
      <c r="MAC100" s="889"/>
      <c r="MAD100" s="889"/>
      <c r="MAE100" s="889"/>
      <c r="MAF100" s="889"/>
      <c r="MAG100" s="889"/>
      <c r="MAH100" s="889"/>
      <c r="MAI100" s="889"/>
      <c r="MAJ100" s="889"/>
      <c r="MAK100" s="889"/>
      <c r="MAL100" s="889"/>
      <c r="MAM100" s="889"/>
      <c r="MAN100" s="889"/>
      <c r="MAO100" s="889"/>
      <c r="MAP100" s="889"/>
      <c r="MAQ100" s="889"/>
      <c r="MAR100" s="889"/>
      <c r="MAS100" s="889"/>
      <c r="MAT100" s="889"/>
      <c r="MAU100" s="889"/>
      <c r="MAV100" s="889"/>
      <c r="MAW100" s="889"/>
      <c r="MAX100" s="889"/>
      <c r="MAY100" s="889"/>
      <c r="MAZ100" s="889"/>
      <c r="MBA100" s="889"/>
      <c r="MBB100" s="889"/>
      <c r="MBC100" s="889"/>
      <c r="MBD100" s="889"/>
      <c r="MBE100" s="889"/>
      <c r="MBF100" s="889"/>
      <c r="MBG100" s="889"/>
      <c r="MBH100" s="889"/>
      <c r="MBI100" s="889"/>
      <c r="MBJ100" s="889"/>
      <c r="MBK100" s="889"/>
      <c r="MBL100" s="889"/>
      <c r="MBM100" s="889"/>
      <c r="MBN100" s="889"/>
      <c r="MBO100" s="889"/>
      <c r="MBP100" s="889"/>
      <c r="MBQ100" s="889"/>
      <c r="MBR100" s="889"/>
      <c r="MBS100" s="889"/>
      <c r="MBT100" s="889"/>
      <c r="MBU100" s="889"/>
      <c r="MBV100" s="889"/>
      <c r="MBW100" s="889"/>
      <c r="MBX100" s="889"/>
      <c r="MBY100" s="889"/>
      <c r="MBZ100" s="889"/>
      <c r="MCA100" s="889"/>
      <c r="MCB100" s="889"/>
      <c r="MCC100" s="889"/>
      <c r="MCD100" s="889"/>
      <c r="MCE100" s="889"/>
      <c r="MCF100" s="889"/>
      <c r="MCG100" s="889"/>
      <c r="MCH100" s="889"/>
      <c r="MCI100" s="889"/>
      <c r="MCJ100" s="889"/>
      <c r="MCK100" s="889"/>
      <c r="MCL100" s="889"/>
      <c r="MCM100" s="889"/>
      <c r="MCN100" s="889"/>
      <c r="MCO100" s="889"/>
      <c r="MCP100" s="889"/>
      <c r="MCQ100" s="889"/>
      <c r="MCR100" s="889"/>
      <c r="MCS100" s="889"/>
      <c r="MCT100" s="889"/>
      <c r="MCU100" s="889"/>
      <c r="MCV100" s="889"/>
      <c r="MCW100" s="889"/>
      <c r="MCX100" s="889"/>
      <c r="MCY100" s="889"/>
      <c r="MCZ100" s="889"/>
      <c r="MDA100" s="889"/>
      <c r="MDB100" s="889"/>
      <c r="MDC100" s="889"/>
      <c r="MDD100" s="889"/>
      <c r="MDE100" s="889"/>
      <c r="MDF100" s="889"/>
      <c r="MDG100" s="889"/>
      <c r="MDH100" s="889"/>
      <c r="MDI100" s="889"/>
      <c r="MDJ100" s="889"/>
      <c r="MDK100" s="889"/>
      <c r="MDL100" s="889"/>
      <c r="MDM100" s="889"/>
      <c r="MDN100" s="889"/>
      <c r="MDO100" s="889"/>
      <c r="MDP100" s="889"/>
      <c r="MDQ100" s="889"/>
      <c r="MDR100" s="889"/>
      <c r="MDS100" s="889"/>
      <c r="MDT100" s="889"/>
      <c r="MDU100" s="889"/>
      <c r="MDV100" s="889"/>
      <c r="MDW100" s="889"/>
      <c r="MDX100" s="889"/>
      <c r="MDY100" s="889"/>
      <c r="MDZ100" s="889"/>
      <c r="MEA100" s="889"/>
      <c r="MEB100" s="889"/>
      <c r="MEC100" s="889"/>
      <c r="MED100" s="889"/>
      <c r="MEE100" s="889"/>
      <c r="MEF100" s="889"/>
      <c r="MEG100" s="889"/>
      <c r="MEH100" s="889"/>
      <c r="MEI100" s="889"/>
      <c r="MEJ100" s="889"/>
      <c r="MEK100" s="889"/>
      <c r="MEL100" s="889"/>
      <c r="MEM100" s="889"/>
      <c r="MEN100" s="889"/>
      <c r="MEO100" s="889"/>
      <c r="MEP100" s="889"/>
      <c r="MEQ100" s="889"/>
      <c r="MER100" s="889"/>
      <c r="MES100" s="889"/>
      <c r="MET100" s="889"/>
      <c r="MEU100" s="889"/>
      <c r="MEV100" s="889"/>
      <c r="MEW100" s="889"/>
      <c r="MEX100" s="889"/>
      <c r="MEY100" s="889"/>
      <c r="MEZ100" s="889"/>
      <c r="MFA100" s="889"/>
      <c r="MFB100" s="889"/>
      <c r="MFC100" s="889"/>
      <c r="MFD100" s="889"/>
      <c r="MFE100" s="889"/>
      <c r="MFF100" s="889"/>
      <c r="MFG100" s="889"/>
      <c r="MFH100" s="889"/>
      <c r="MFI100" s="889"/>
      <c r="MFJ100" s="889"/>
      <c r="MFK100" s="889"/>
      <c r="MFL100" s="889"/>
      <c r="MFM100" s="889"/>
      <c r="MFN100" s="889"/>
      <c r="MFO100" s="889"/>
      <c r="MFP100" s="889"/>
      <c r="MFQ100" s="889"/>
      <c r="MFR100" s="889"/>
      <c r="MFS100" s="889"/>
      <c r="MFT100" s="889"/>
      <c r="MFU100" s="889"/>
      <c r="MFV100" s="889"/>
      <c r="MFW100" s="889"/>
      <c r="MFX100" s="889"/>
      <c r="MFY100" s="889"/>
      <c r="MFZ100" s="889"/>
      <c r="MGA100" s="889"/>
      <c r="MGB100" s="889"/>
      <c r="MGC100" s="889"/>
      <c r="MGD100" s="889"/>
      <c r="MGE100" s="889"/>
      <c r="MGF100" s="889"/>
      <c r="MGG100" s="889"/>
      <c r="MGH100" s="889"/>
      <c r="MGI100" s="889"/>
      <c r="MGJ100" s="889"/>
      <c r="MGK100" s="889"/>
      <c r="MGL100" s="889"/>
      <c r="MGM100" s="889"/>
      <c r="MGN100" s="889"/>
      <c r="MGO100" s="889"/>
      <c r="MGP100" s="889"/>
      <c r="MGQ100" s="889"/>
      <c r="MGR100" s="889"/>
      <c r="MGS100" s="889"/>
      <c r="MGT100" s="889"/>
      <c r="MGU100" s="889"/>
      <c r="MGV100" s="889"/>
      <c r="MGW100" s="889"/>
      <c r="MGX100" s="889"/>
      <c r="MGY100" s="889"/>
      <c r="MGZ100" s="889"/>
      <c r="MHA100" s="889"/>
      <c r="MHB100" s="889"/>
      <c r="MHC100" s="889"/>
      <c r="MHD100" s="889"/>
      <c r="MHE100" s="889"/>
      <c r="MHF100" s="889"/>
      <c r="MHG100" s="889"/>
      <c r="MHH100" s="889"/>
      <c r="MHI100" s="889"/>
      <c r="MHJ100" s="889"/>
      <c r="MHK100" s="889"/>
      <c r="MHL100" s="889"/>
      <c r="MHM100" s="889"/>
      <c r="MHN100" s="889"/>
      <c r="MHO100" s="889"/>
      <c r="MHP100" s="889"/>
      <c r="MHQ100" s="889"/>
      <c r="MHR100" s="889"/>
      <c r="MHS100" s="889"/>
      <c r="MHT100" s="889"/>
      <c r="MHU100" s="889"/>
      <c r="MHV100" s="889"/>
      <c r="MHW100" s="889"/>
      <c r="MHX100" s="889"/>
      <c r="MHY100" s="889"/>
      <c r="MHZ100" s="889"/>
      <c r="MIA100" s="889"/>
      <c r="MIB100" s="889"/>
      <c r="MIC100" s="889"/>
      <c r="MID100" s="889"/>
      <c r="MIE100" s="889"/>
      <c r="MIF100" s="889"/>
      <c r="MIG100" s="889"/>
      <c r="MIH100" s="889"/>
      <c r="MII100" s="889"/>
      <c r="MIJ100" s="889"/>
      <c r="MIK100" s="889"/>
      <c r="MIL100" s="889"/>
      <c r="MIM100" s="889"/>
      <c r="MIN100" s="889"/>
      <c r="MIO100" s="889"/>
      <c r="MIP100" s="889"/>
      <c r="MIQ100" s="889"/>
      <c r="MIR100" s="889"/>
      <c r="MIS100" s="889"/>
      <c r="MIT100" s="889"/>
      <c r="MIU100" s="889"/>
      <c r="MIV100" s="889"/>
      <c r="MIW100" s="889"/>
      <c r="MIX100" s="889"/>
      <c r="MIY100" s="889"/>
      <c r="MIZ100" s="889"/>
      <c r="MJA100" s="889"/>
      <c r="MJB100" s="889"/>
      <c r="MJC100" s="889"/>
      <c r="MJD100" s="889"/>
      <c r="MJE100" s="889"/>
      <c r="MJF100" s="889"/>
      <c r="MJG100" s="889"/>
      <c r="MJH100" s="889"/>
      <c r="MJI100" s="889"/>
      <c r="MJJ100" s="889"/>
      <c r="MJK100" s="889"/>
      <c r="MJL100" s="889"/>
      <c r="MJM100" s="889"/>
      <c r="MJN100" s="889"/>
      <c r="MJO100" s="889"/>
      <c r="MJP100" s="889"/>
      <c r="MJQ100" s="889"/>
      <c r="MJR100" s="889"/>
      <c r="MJS100" s="889"/>
      <c r="MJT100" s="889"/>
      <c r="MJU100" s="889"/>
      <c r="MJV100" s="889"/>
      <c r="MJW100" s="889"/>
      <c r="MJX100" s="889"/>
      <c r="MJY100" s="889"/>
      <c r="MJZ100" s="889"/>
      <c r="MKA100" s="889"/>
      <c r="MKB100" s="889"/>
      <c r="MKC100" s="889"/>
      <c r="MKD100" s="889"/>
      <c r="MKE100" s="889"/>
      <c r="MKF100" s="889"/>
      <c r="MKG100" s="889"/>
      <c r="MKH100" s="889"/>
      <c r="MKI100" s="889"/>
      <c r="MKJ100" s="889"/>
      <c r="MKK100" s="889"/>
      <c r="MKL100" s="889"/>
      <c r="MKM100" s="889"/>
      <c r="MKN100" s="889"/>
      <c r="MKO100" s="889"/>
      <c r="MKP100" s="889"/>
      <c r="MKQ100" s="889"/>
      <c r="MKR100" s="889"/>
      <c r="MKS100" s="889"/>
      <c r="MKT100" s="889"/>
      <c r="MKU100" s="889"/>
      <c r="MKV100" s="889"/>
      <c r="MKW100" s="889"/>
      <c r="MKX100" s="889"/>
      <c r="MKY100" s="889"/>
      <c r="MKZ100" s="889"/>
      <c r="MLA100" s="889"/>
      <c r="MLB100" s="889"/>
      <c r="MLC100" s="889"/>
      <c r="MLD100" s="889"/>
      <c r="MLE100" s="889"/>
      <c r="MLF100" s="889"/>
      <c r="MLG100" s="889"/>
      <c r="MLH100" s="889"/>
      <c r="MLI100" s="889"/>
      <c r="MLJ100" s="889"/>
      <c r="MLK100" s="889"/>
      <c r="MLL100" s="889"/>
      <c r="MLM100" s="889"/>
      <c r="MLN100" s="889"/>
      <c r="MLO100" s="889"/>
      <c r="MLP100" s="889"/>
      <c r="MLQ100" s="889"/>
      <c r="MLR100" s="889"/>
      <c r="MLS100" s="889"/>
      <c r="MLT100" s="889"/>
      <c r="MLU100" s="889"/>
      <c r="MLV100" s="889"/>
      <c r="MLW100" s="889"/>
      <c r="MLX100" s="889"/>
      <c r="MLY100" s="889"/>
      <c r="MLZ100" s="889"/>
      <c r="MMA100" s="889"/>
      <c r="MMB100" s="889"/>
      <c r="MMC100" s="889"/>
      <c r="MMD100" s="889"/>
      <c r="MME100" s="889"/>
      <c r="MMF100" s="889"/>
      <c r="MMG100" s="889"/>
      <c r="MMH100" s="889"/>
      <c r="MMI100" s="889"/>
      <c r="MMJ100" s="889"/>
      <c r="MMK100" s="889"/>
      <c r="MML100" s="889"/>
      <c r="MMM100" s="889"/>
      <c r="MMN100" s="889"/>
      <c r="MMO100" s="889"/>
      <c r="MMP100" s="889"/>
      <c r="MMQ100" s="889"/>
      <c r="MMR100" s="889"/>
      <c r="MMS100" s="889"/>
      <c r="MMT100" s="889"/>
      <c r="MMU100" s="889"/>
      <c r="MMV100" s="889"/>
      <c r="MMW100" s="889"/>
      <c r="MMX100" s="889"/>
      <c r="MMY100" s="889"/>
      <c r="MMZ100" s="889"/>
      <c r="MNA100" s="889"/>
      <c r="MNB100" s="889"/>
      <c r="MNC100" s="889"/>
      <c r="MND100" s="889"/>
      <c r="MNE100" s="889"/>
      <c r="MNF100" s="889"/>
      <c r="MNG100" s="889"/>
      <c r="MNH100" s="889"/>
      <c r="MNI100" s="889"/>
      <c r="MNJ100" s="889"/>
      <c r="MNK100" s="889"/>
      <c r="MNL100" s="889"/>
      <c r="MNM100" s="889"/>
      <c r="MNN100" s="889"/>
      <c r="MNO100" s="889"/>
      <c r="MNP100" s="889"/>
      <c r="MNQ100" s="889"/>
      <c r="MNR100" s="889"/>
      <c r="MNS100" s="889"/>
      <c r="MNT100" s="889"/>
      <c r="MNU100" s="889"/>
      <c r="MNV100" s="889"/>
      <c r="MNW100" s="889"/>
      <c r="MNX100" s="889"/>
      <c r="MNY100" s="889"/>
      <c r="MNZ100" s="889"/>
      <c r="MOA100" s="889"/>
      <c r="MOB100" s="889"/>
      <c r="MOC100" s="889"/>
      <c r="MOD100" s="889"/>
      <c r="MOE100" s="889"/>
      <c r="MOF100" s="889"/>
      <c r="MOG100" s="889"/>
      <c r="MOH100" s="889"/>
      <c r="MOI100" s="889"/>
      <c r="MOJ100" s="889"/>
      <c r="MOK100" s="889"/>
      <c r="MOL100" s="889"/>
      <c r="MOM100" s="889"/>
      <c r="MON100" s="889"/>
      <c r="MOO100" s="889"/>
      <c r="MOP100" s="889"/>
      <c r="MOQ100" s="889"/>
      <c r="MOR100" s="889"/>
      <c r="MOS100" s="889"/>
      <c r="MOT100" s="889"/>
      <c r="MOU100" s="889"/>
      <c r="MOV100" s="889"/>
      <c r="MOW100" s="889"/>
      <c r="MOX100" s="889"/>
      <c r="MOY100" s="889"/>
      <c r="MOZ100" s="889"/>
      <c r="MPA100" s="889"/>
      <c r="MPB100" s="889"/>
      <c r="MPC100" s="889"/>
      <c r="MPD100" s="889"/>
      <c r="MPE100" s="889"/>
      <c r="MPF100" s="889"/>
      <c r="MPG100" s="889"/>
      <c r="MPH100" s="889"/>
      <c r="MPI100" s="889"/>
      <c r="MPJ100" s="889"/>
      <c r="MPK100" s="889"/>
      <c r="MPL100" s="889"/>
      <c r="MPM100" s="889"/>
      <c r="MPN100" s="889"/>
      <c r="MPO100" s="889"/>
      <c r="MPP100" s="889"/>
      <c r="MPQ100" s="889"/>
      <c r="MPR100" s="889"/>
      <c r="MPS100" s="889"/>
      <c r="MPT100" s="889"/>
      <c r="MPU100" s="889"/>
      <c r="MPV100" s="889"/>
      <c r="MPW100" s="889"/>
      <c r="MPX100" s="889"/>
      <c r="MPY100" s="889"/>
      <c r="MPZ100" s="889"/>
      <c r="MQA100" s="889"/>
      <c r="MQB100" s="889"/>
      <c r="MQC100" s="889"/>
      <c r="MQD100" s="889"/>
      <c r="MQE100" s="889"/>
      <c r="MQF100" s="889"/>
      <c r="MQG100" s="889"/>
      <c r="MQH100" s="889"/>
      <c r="MQI100" s="889"/>
      <c r="MQJ100" s="889"/>
      <c r="MQK100" s="889"/>
      <c r="MQL100" s="889"/>
      <c r="MQM100" s="889"/>
      <c r="MQN100" s="889"/>
      <c r="MQO100" s="889"/>
      <c r="MQP100" s="889"/>
      <c r="MQQ100" s="889"/>
      <c r="MQR100" s="889"/>
      <c r="MQS100" s="889"/>
      <c r="MQT100" s="889"/>
      <c r="MQU100" s="889"/>
      <c r="MQV100" s="889"/>
      <c r="MQW100" s="889"/>
      <c r="MQX100" s="889"/>
      <c r="MQY100" s="889"/>
      <c r="MQZ100" s="889"/>
      <c r="MRA100" s="889"/>
      <c r="MRB100" s="889"/>
      <c r="MRC100" s="889"/>
      <c r="MRD100" s="889"/>
      <c r="MRE100" s="889"/>
      <c r="MRF100" s="889"/>
      <c r="MRG100" s="889"/>
      <c r="MRH100" s="889"/>
      <c r="MRI100" s="889"/>
      <c r="MRJ100" s="889"/>
      <c r="MRK100" s="889"/>
      <c r="MRL100" s="889"/>
      <c r="MRM100" s="889"/>
      <c r="MRN100" s="889"/>
      <c r="MRO100" s="889"/>
      <c r="MRP100" s="889"/>
      <c r="MRQ100" s="889"/>
      <c r="MRR100" s="889"/>
      <c r="MRS100" s="889"/>
      <c r="MRT100" s="889"/>
      <c r="MRU100" s="889"/>
      <c r="MRV100" s="889"/>
      <c r="MRW100" s="889"/>
      <c r="MRX100" s="889"/>
      <c r="MRY100" s="889"/>
      <c r="MRZ100" s="889"/>
      <c r="MSA100" s="889"/>
      <c r="MSB100" s="889"/>
      <c r="MSC100" s="889"/>
      <c r="MSD100" s="889"/>
      <c r="MSE100" s="889"/>
      <c r="MSF100" s="889"/>
      <c r="MSG100" s="889"/>
      <c r="MSH100" s="889"/>
      <c r="MSI100" s="889"/>
      <c r="MSJ100" s="889"/>
      <c r="MSK100" s="889"/>
      <c r="MSL100" s="889"/>
      <c r="MSM100" s="889"/>
      <c r="MSN100" s="889"/>
      <c r="MSO100" s="889"/>
      <c r="MSP100" s="889"/>
      <c r="MSQ100" s="889"/>
      <c r="MSR100" s="889"/>
      <c r="MSS100" s="889"/>
      <c r="MST100" s="889"/>
      <c r="MSU100" s="889"/>
      <c r="MSV100" s="889"/>
      <c r="MSW100" s="889"/>
      <c r="MSX100" s="889"/>
      <c r="MSY100" s="889"/>
      <c r="MSZ100" s="889"/>
      <c r="MTA100" s="889"/>
      <c r="MTB100" s="889"/>
      <c r="MTC100" s="889"/>
      <c r="MTD100" s="889"/>
      <c r="MTE100" s="889"/>
      <c r="MTF100" s="889"/>
      <c r="MTG100" s="889"/>
      <c r="MTH100" s="889"/>
      <c r="MTI100" s="889"/>
      <c r="MTJ100" s="889"/>
      <c r="MTK100" s="889"/>
      <c r="MTL100" s="889"/>
      <c r="MTM100" s="889"/>
      <c r="MTN100" s="889"/>
      <c r="MTO100" s="889"/>
      <c r="MTP100" s="889"/>
      <c r="MTQ100" s="889"/>
      <c r="MTR100" s="889"/>
      <c r="MTS100" s="889"/>
      <c r="MTT100" s="889"/>
      <c r="MTU100" s="889"/>
      <c r="MTV100" s="889"/>
      <c r="MTW100" s="889"/>
      <c r="MTX100" s="889"/>
      <c r="MTY100" s="889"/>
      <c r="MTZ100" s="889"/>
      <c r="MUA100" s="889"/>
      <c r="MUB100" s="889"/>
      <c r="MUC100" s="889"/>
      <c r="MUD100" s="889"/>
      <c r="MUE100" s="889"/>
      <c r="MUF100" s="889"/>
      <c r="MUG100" s="889"/>
      <c r="MUH100" s="889"/>
      <c r="MUI100" s="889"/>
      <c r="MUJ100" s="889"/>
      <c r="MUK100" s="889"/>
      <c r="MUL100" s="889"/>
      <c r="MUM100" s="889"/>
      <c r="MUN100" s="889"/>
      <c r="MUO100" s="889"/>
      <c r="MUP100" s="889"/>
      <c r="MUQ100" s="889"/>
      <c r="MUR100" s="889"/>
      <c r="MUS100" s="889"/>
      <c r="MUT100" s="889"/>
      <c r="MUU100" s="889"/>
      <c r="MUV100" s="889"/>
      <c r="MUW100" s="889"/>
      <c r="MUX100" s="889"/>
      <c r="MUY100" s="889"/>
      <c r="MUZ100" s="889"/>
      <c r="MVA100" s="889"/>
      <c r="MVB100" s="889"/>
      <c r="MVC100" s="889"/>
      <c r="MVD100" s="889"/>
      <c r="MVE100" s="889"/>
      <c r="MVF100" s="889"/>
      <c r="MVG100" s="889"/>
      <c r="MVH100" s="889"/>
      <c r="MVI100" s="889"/>
      <c r="MVJ100" s="889"/>
      <c r="MVK100" s="889"/>
      <c r="MVL100" s="889"/>
      <c r="MVM100" s="889"/>
      <c r="MVN100" s="889"/>
      <c r="MVO100" s="889"/>
      <c r="MVP100" s="889"/>
      <c r="MVQ100" s="889"/>
      <c r="MVR100" s="889"/>
      <c r="MVS100" s="889"/>
      <c r="MVT100" s="889"/>
      <c r="MVU100" s="889"/>
      <c r="MVV100" s="889"/>
      <c r="MVW100" s="889"/>
      <c r="MVX100" s="889"/>
      <c r="MVY100" s="889"/>
      <c r="MVZ100" s="889"/>
      <c r="MWA100" s="889"/>
      <c r="MWB100" s="889"/>
      <c r="MWC100" s="889"/>
      <c r="MWD100" s="889"/>
      <c r="MWE100" s="889"/>
      <c r="MWF100" s="889"/>
      <c r="MWG100" s="889"/>
      <c r="MWH100" s="889"/>
      <c r="MWI100" s="889"/>
      <c r="MWJ100" s="889"/>
      <c r="MWK100" s="889"/>
      <c r="MWL100" s="889"/>
      <c r="MWM100" s="889"/>
      <c r="MWN100" s="889"/>
      <c r="MWO100" s="889"/>
      <c r="MWP100" s="889"/>
      <c r="MWQ100" s="889"/>
      <c r="MWR100" s="889"/>
      <c r="MWS100" s="889"/>
      <c r="MWT100" s="889"/>
      <c r="MWU100" s="889"/>
      <c r="MWV100" s="889"/>
      <c r="MWW100" s="889"/>
      <c r="MWX100" s="889"/>
      <c r="MWY100" s="889"/>
      <c r="MWZ100" s="889"/>
      <c r="MXA100" s="889"/>
      <c r="MXB100" s="889"/>
      <c r="MXC100" s="889"/>
      <c r="MXD100" s="889"/>
      <c r="MXE100" s="889"/>
      <c r="MXF100" s="889"/>
      <c r="MXG100" s="889"/>
      <c r="MXH100" s="889"/>
      <c r="MXI100" s="889"/>
      <c r="MXJ100" s="889"/>
      <c r="MXK100" s="889"/>
      <c r="MXL100" s="889"/>
      <c r="MXM100" s="889"/>
      <c r="MXN100" s="889"/>
      <c r="MXO100" s="889"/>
      <c r="MXP100" s="889"/>
      <c r="MXQ100" s="889"/>
      <c r="MXR100" s="889"/>
      <c r="MXS100" s="889"/>
      <c r="MXT100" s="889"/>
      <c r="MXU100" s="889"/>
      <c r="MXV100" s="889"/>
      <c r="MXW100" s="889"/>
      <c r="MXX100" s="889"/>
      <c r="MXY100" s="889"/>
      <c r="MXZ100" s="889"/>
      <c r="MYA100" s="889"/>
      <c r="MYB100" s="889"/>
      <c r="MYC100" s="889"/>
      <c r="MYD100" s="889"/>
      <c r="MYE100" s="889"/>
      <c r="MYF100" s="889"/>
      <c r="MYG100" s="889"/>
      <c r="MYH100" s="889"/>
      <c r="MYI100" s="889"/>
      <c r="MYJ100" s="889"/>
      <c r="MYK100" s="889"/>
      <c r="MYL100" s="889"/>
      <c r="MYM100" s="889"/>
      <c r="MYN100" s="889"/>
      <c r="MYO100" s="889"/>
      <c r="MYP100" s="889"/>
      <c r="MYQ100" s="889"/>
      <c r="MYR100" s="889"/>
      <c r="MYS100" s="889"/>
      <c r="MYT100" s="889"/>
      <c r="MYU100" s="889"/>
      <c r="MYV100" s="889"/>
      <c r="MYW100" s="889"/>
      <c r="MYX100" s="889"/>
      <c r="MYY100" s="889"/>
      <c r="MYZ100" s="889"/>
      <c r="MZA100" s="889"/>
      <c r="MZB100" s="889"/>
      <c r="MZC100" s="889"/>
      <c r="MZD100" s="889"/>
      <c r="MZE100" s="889"/>
      <c r="MZF100" s="889"/>
      <c r="MZG100" s="889"/>
      <c r="MZH100" s="889"/>
      <c r="MZI100" s="889"/>
      <c r="MZJ100" s="889"/>
      <c r="MZK100" s="889"/>
      <c r="MZL100" s="889"/>
      <c r="MZM100" s="889"/>
      <c r="MZN100" s="889"/>
      <c r="MZO100" s="889"/>
      <c r="MZP100" s="889"/>
      <c r="MZQ100" s="889"/>
      <c r="MZR100" s="889"/>
      <c r="MZS100" s="889"/>
      <c r="MZT100" s="889"/>
      <c r="MZU100" s="889"/>
      <c r="MZV100" s="889"/>
      <c r="MZW100" s="889"/>
      <c r="MZX100" s="889"/>
      <c r="MZY100" s="889"/>
      <c r="MZZ100" s="889"/>
      <c r="NAA100" s="889"/>
      <c r="NAB100" s="889"/>
      <c r="NAC100" s="889"/>
      <c r="NAD100" s="889"/>
      <c r="NAE100" s="889"/>
      <c r="NAF100" s="889"/>
      <c r="NAG100" s="889"/>
      <c r="NAH100" s="889"/>
      <c r="NAI100" s="889"/>
      <c r="NAJ100" s="889"/>
      <c r="NAK100" s="889"/>
      <c r="NAL100" s="889"/>
      <c r="NAM100" s="889"/>
      <c r="NAN100" s="889"/>
      <c r="NAO100" s="889"/>
      <c r="NAP100" s="889"/>
      <c r="NAQ100" s="889"/>
      <c r="NAR100" s="889"/>
      <c r="NAS100" s="889"/>
      <c r="NAT100" s="889"/>
      <c r="NAU100" s="889"/>
      <c r="NAV100" s="889"/>
      <c r="NAW100" s="889"/>
      <c r="NAX100" s="889"/>
      <c r="NAY100" s="889"/>
      <c r="NAZ100" s="889"/>
      <c r="NBA100" s="889"/>
      <c r="NBB100" s="889"/>
      <c r="NBC100" s="889"/>
      <c r="NBD100" s="889"/>
      <c r="NBE100" s="889"/>
      <c r="NBF100" s="889"/>
      <c r="NBG100" s="889"/>
      <c r="NBH100" s="889"/>
      <c r="NBI100" s="889"/>
      <c r="NBJ100" s="889"/>
      <c r="NBK100" s="889"/>
      <c r="NBL100" s="889"/>
      <c r="NBM100" s="889"/>
      <c r="NBN100" s="889"/>
      <c r="NBO100" s="889"/>
      <c r="NBP100" s="889"/>
      <c r="NBQ100" s="889"/>
      <c r="NBR100" s="889"/>
      <c r="NBS100" s="889"/>
      <c r="NBT100" s="889"/>
      <c r="NBU100" s="889"/>
      <c r="NBV100" s="889"/>
      <c r="NBW100" s="889"/>
      <c r="NBX100" s="889"/>
      <c r="NBY100" s="889"/>
      <c r="NBZ100" s="889"/>
      <c r="NCA100" s="889"/>
      <c r="NCB100" s="889"/>
      <c r="NCC100" s="889"/>
      <c r="NCD100" s="889"/>
      <c r="NCE100" s="889"/>
      <c r="NCF100" s="889"/>
      <c r="NCG100" s="889"/>
      <c r="NCH100" s="889"/>
      <c r="NCI100" s="889"/>
      <c r="NCJ100" s="889"/>
      <c r="NCK100" s="889"/>
      <c r="NCL100" s="889"/>
      <c r="NCM100" s="889"/>
      <c r="NCN100" s="889"/>
      <c r="NCO100" s="889"/>
      <c r="NCP100" s="889"/>
      <c r="NCQ100" s="889"/>
      <c r="NCR100" s="889"/>
      <c r="NCS100" s="889"/>
      <c r="NCT100" s="889"/>
      <c r="NCU100" s="889"/>
      <c r="NCV100" s="889"/>
      <c r="NCW100" s="889"/>
      <c r="NCX100" s="889"/>
      <c r="NCY100" s="889"/>
      <c r="NCZ100" s="889"/>
      <c r="NDA100" s="889"/>
      <c r="NDB100" s="889"/>
      <c r="NDC100" s="889"/>
      <c r="NDD100" s="889"/>
      <c r="NDE100" s="889"/>
      <c r="NDF100" s="889"/>
      <c r="NDG100" s="889"/>
      <c r="NDH100" s="889"/>
      <c r="NDI100" s="889"/>
      <c r="NDJ100" s="889"/>
      <c r="NDK100" s="889"/>
      <c r="NDL100" s="889"/>
      <c r="NDM100" s="889"/>
      <c r="NDN100" s="889"/>
      <c r="NDO100" s="889"/>
      <c r="NDP100" s="889"/>
      <c r="NDQ100" s="889"/>
      <c r="NDR100" s="889"/>
      <c r="NDS100" s="889"/>
      <c r="NDT100" s="889"/>
      <c r="NDU100" s="889"/>
      <c r="NDV100" s="889"/>
      <c r="NDW100" s="889"/>
      <c r="NDX100" s="889"/>
      <c r="NDY100" s="889"/>
      <c r="NDZ100" s="889"/>
      <c r="NEA100" s="889"/>
      <c r="NEB100" s="889"/>
      <c r="NEC100" s="889"/>
      <c r="NED100" s="889"/>
      <c r="NEE100" s="889"/>
      <c r="NEF100" s="889"/>
      <c r="NEG100" s="889"/>
      <c r="NEH100" s="889"/>
      <c r="NEI100" s="889"/>
      <c r="NEJ100" s="889"/>
      <c r="NEK100" s="889"/>
      <c r="NEL100" s="889"/>
      <c r="NEM100" s="889"/>
      <c r="NEN100" s="889"/>
      <c r="NEO100" s="889"/>
      <c r="NEP100" s="889"/>
      <c r="NEQ100" s="889"/>
      <c r="NER100" s="889"/>
      <c r="NES100" s="889"/>
      <c r="NET100" s="889"/>
      <c r="NEU100" s="889"/>
      <c r="NEV100" s="889"/>
      <c r="NEW100" s="889"/>
      <c r="NEX100" s="889"/>
      <c r="NEY100" s="889"/>
      <c r="NEZ100" s="889"/>
      <c r="NFA100" s="889"/>
      <c r="NFB100" s="889"/>
      <c r="NFC100" s="889"/>
      <c r="NFD100" s="889"/>
      <c r="NFE100" s="889"/>
      <c r="NFF100" s="889"/>
      <c r="NFG100" s="889"/>
      <c r="NFH100" s="889"/>
      <c r="NFI100" s="889"/>
      <c r="NFJ100" s="889"/>
      <c r="NFK100" s="889"/>
      <c r="NFL100" s="889"/>
      <c r="NFM100" s="889"/>
      <c r="NFN100" s="889"/>
      <c r="NFO100" s="889"/>
      <c r="NFP100" s="889"/>
      <c r="NFQ100" s="889"/>
      <c r="NFR100" s="889"/>
      <c r="NFS100" s="889"/>
      <c r="NFT100" s="889"/>
      <c r="NFU100" s="889"/>
      <c r="NFV100" s="889"/>
      <c r="NFW100" s="889"/>
      <c r="NFX100" s="889"/>
      <c r="NFY100" s="889"/>
      <c r="NFZ100" s="889"/>
      <c r="NGA100" s="889"/>
      <c r="NGB100" s="889"/>
      <c r="NGC100" s="889"/>
      <c r="NGD100" s="889"/>
      <c r="NGE100" s="889"/>
      <c r="NGF100" s="889"/>
      <c r="NGG100" s="889"/>
      <c r="NGH100" s="889"/>
      <c r="NGI100" s="889"/>
      <c r="NGJ100" s="889"/>
      <c r="NGK100" s="889"/>
      <c r="NGL100" s="889"/>
      <c r="NGM100" s="889"/>
      <c r="NGN100" s="889"/>
      <c r="NGO100" s="889"/>
      <c r="NGP100" s="889"/>
      <c r="NGQ100" s="889"/>
      <c r="NGR100" s="889"/>
      <c r="NGS100" s="889"/>
      <c r="NGT100" s="889"/>
      <c r="NGU100" s="889"/>
      <c r="NGV100" s="889"/>
      <c r="NGW100" s="889"/>
      <c r="NGX100" s="889"/>
      <c r="NGY100" s="889"/>
      <c r="NGZ100" s="889"/>
      <c r="NHA100" s="889"/>
      <c r="NHB100" s="889"/>
      <c r="NHC100" s="889"/>
      <c r="NHD100" s="889"/>
      <c r="NHE100" s="889"/>
      <c r="NHF100" s="889"/>
      <c r="NHG100" s="889"/>
      <c r="NHH100" s="889"/>
      <c r="NHI100" s="889"/>
      <c r="NHJ100" s="889"/>
      <c r="NHK100" s="889"/>
      <c r="NHL100" s="889"/>
      <c r="NHM100" s="889"/>
      <c r="NHN100" s="889"/>
      <c r="NHO100" s="889"/>
      <c r="NHP100" s="889"/>
      <c r="NHQ100" s="889"/>
      <c r="NHR100" s="889"/>
      <c r="NHS100" s="889"/>
      <c r="NHT100" s="889"/>
      <c r="NHU100" s="889"/>
      <c r="NHV100" s="889"/>
      <c r="NHW100" s="889"/>
      <c r="NHX100" s="889"/>
      <c r="NHY100" s="889"/>
      <c r="NHZ100" s="889"/>
      <c r="NIA100" s="889"/>
      <c r="NIB100" s="889"/>
      <c r="NIC100" s="889"/>
      <c r="NID100" s="889"/>
      <c r="NIE100" s="889"/>
      <c r="NIF100" s="889"/>
      <c r="NIG100" s="889"/>
      <c r="NIH100" s="889"/>
      <c r="NII100" s="889"/>
      <c r="NIJ100" s="889"/>
      <c r="NIK100" s="889"/>
      <c r="NIL100" s="889"/>
      <c r="NIM100" s="889"/>
      <c r="NIN100" s="889"/>
      <c r="NIO100" s="889"/>
      <c r="NIP100" s="889"/>
      <c r="NIQ100" s="889"/>
      <c r="NIR100" s="889"/>
      <c r="NIS100" s="889"/>
      <c r="NIT100" s="889"/>
      <c r="NIU100" s="889"/>
      <c r="NIV100" s="889"/>
      <c r="NIW100" s="889"/>
      <c r="NIX100" s="889"/>
      <c r="NIY100" s="889"/>
      <c r="NIZ100" s="889"/>
      <c r="NJA100" s="889"/>
      <c r="NJB100" s="889"/>
      <c r="NJC100" s="889"/>
      <c r="NJD100" s="889"/>
      <c r="NJE100" s="889"/>
      <c r="NJF100" s="889"/>
      <c r="NJG100" s="889"/>
      <c r="NJH100" s="889"/>
      <c r="NJI100" s="889"/>
      <c r="NJJ100" s="889"/>
      <c r="NJK100" s="889"/>
      <c r="NJL100" s="889"/>
      <c r="NJM100" s="889"/>
      <c r="NJN100" s="889"/>
      <c r="NJO100" s="889"/>
      <c r="NJP100" s="889"/>
      <c r="NJQ100" s="889"/>
      <c r="NJR100" s="889"/>
      <c r="NJS100" s="889"/>
      <c r="NJT100" s="889"/>
      <c r="NJU100" s="889"/>
      <c r="NJV100" s="889"/>
      <c r="NJW100" s="889"/>
      <c r="NJX100" s="889"/>
      <c r="NJY100" s="889"/>
      <c r="NJZ100" s="889"/>
      <c r="NKA100" s="889"/>
      <c r="NKB100" s="889"/>
      <c r="NKC100" s="889"/>
      <c r="NKD100" s="889"/>
      <c r="NKE100" s="889"/>
      <c r="NKF100" s="889"/>
      <c r="NKG100" s="889"/>
      <c r="NKH100" s="889"/>
      <c r="NKI100" s="889"/>
      <c r="NKJ100" s="889"/>
      <c r="NKK100" s="889"/>
      <c r="NKL100" s="889"/>
      <c r="NKM100" s="889"/>
      <c r="NKN100" s="889"/>
      <c r="NKO100" s="889"/>
      <c r="NKP100" s="889"/>
      <c r="NKQ100" s="889"/>
      <c r="NKR100" s="889"/>
      <c r="NKS100" s="889"/>
      <c r="NKT100" s="889"/>
      <c r="NKU100" s="889"/>
      <c r="NKV100" s="889"/>
      <c r="NKW100" s="889"/>
      <c r="NKX100" s="889"/>
      <c r="NKY100" s="889"/>
      <c r="NKZ100" s="889"/>
      <c r="NLA100" s="889"/>
      <c r="NLB100" s="889"/>
      <c r="NLC100" s="889"/>
      <c r="NLD100" s="889"/>
      <c r="NLE100" s="889"/>
      <c r="NLF100" s="889"/>
      <c r="NLG100" s="889"/>
      <c r="NLH100" s="889"/>
      <c r="NLI100" s="889"/>
      <c r="NLJ100" s="889"/>
      <c r="NLK100" s="889"/>
      <c r="NLL100" s="889"/>
      <c r="NLM100" s="889"/>
      <c r="NLN100" s="889"/>
      <c r="NLO100" s="889"/>
      <c r="NLP100" s="889"/>
      <c r="NLQ100" s="889"/>
      <c r="NLR100" s="889"/>
      <c r="NLS100" s="889"/>
      <c r="NLT100" s="889"/>
      <c r="NLU100" s="889"/>
      <c r="NLV100" s="889"/>
      <c r="NLW100" s="889"/>
      <c r="NLX100" s="889"/>
      <c r="NLY100" s="889"/>
      <c r="NLZ100" s="889"/>
      <c r="NMA100" s="889"/>
      <c r="NMB100" s="889"/>
      <c r="NMC100" s="889"/>
      <c r="NMD100" s="889"/>
      <c r="NME100" s="889"/>
      <c r="NMF100" s="889"/>
      <c r="NMG100" s="889"/>
      <c r="NMH100" s="889"/>
      <c r="NMI100" s="889"/>
      <c r="NMJ100" s="889"/>
      <c r="NMK100" s="889"/>
      <c r="NML100" s="889"/>
      <c r="NMM100" s="889"/>
      <c r="NMN100" s="889"/>
      <c r="NMO100" s="889"/>
      <c r="NMP100" s="889"/>
      <c r="NMQ100" s="889"/>
      <c r="NMR100" s="889"/>
      <c r="NMS100" s="889"/>
      <c r="NMT100" s="889"/>
      <c r="NMU100" s="889"/>
      <c r="NMV100" s="889"/>
      <c r="NMW100" s="889"/>
      <c r="NMX100" s="889"/>
      <c r="NMY100" s="889"/>
      <c r="NMZ100" s="889"/>
      <c r="NNA100" s="889"/>
      <c r="NNB100" s="889"/>
      <c r="NNC100" s="889"/>
      <c r="NND100" s="889"/>
      <c r="NNE100" s="889"/>
      <c r="NNF100" s="889"/>
      <c r="NNG100" s="889"/>
      <c r="NNH100" s="889"/>
      <c r="NNI100" s="889"/>
      <c r="NNJ100" s="889"/>
      <c r="NNK100" s="889"/>
      <c r="NNL100" s="889"/>
      <c r="NNM100" s="889"/>
      <c r="NNN100" s="889"/>
      <c r="NNO100" s="889"/>
      <c r="NNP100" s="889"/>
      <c r="NNQ100" s="889"/>
      <c r="NNR100" s="889"/>
      <c r="NNS100" s="889"/>
      <c r="NNT100" s="889"/>
      <c r="NNU100" s="889"/>
      <c r="NNV100" s="889"/>
      <c r="NNW100" s="889"/>
      <c r="NNX100" s="889"/>
      <c r="NNY100" s="889"/>
      <c r="NNZ100" s="889"/>
      <c r="NOA100" s="889"/>
      <c r="NOB100" s="889"/>
      <c r="NOC100" s="889"/>
      <c r="NOD100" s="889"/>
      <c r="NOE100" s="889"/>
      <c r="NOF100" s="889"/>
      <c r="NOG100" s="889"/>
      <c r="NOH100" s="889"/>
      <c r="NOI100" s="889"/>
      <c r="NOJ100" s="889"/>
      <c r="NOK100" s="889"/>
      <c r="NOL100" s="889"/>
      <c r="NOM100" s="889"/>
      <c r="NON100" s="889"/>
      <c r="NOO100" s="889"/>
      <c r="NOP100" s="889"/>
      <c r="NOQ100" s="889"/>
      <c r="NOR100" s="889"/>
      <c r="NOS100" s="889"/>
      <c r="NOT100" s="889"/>
      <c r="NOU100" s="889"/>
      <c r="NOV100" s="889"/>
      <c r="NOW100" s="889"/>
      <c r="NOX100" s="889"/>
      <c r="NOY100" s="889"/>
      <c r="NOZ100" s="889"/>
      <c r="NPA100" s="889"/>
      <c r="NPB100" s="889"/>
      <c r="NPC100" s="889"/>
      <c r="NPD100" s="889"/>
      <c r="NPE100" s="889"/>
      <c r="NPF100" s="889"/>
      <c r="NPG100" s="889"/>
      <c r="NPH100" s="889"/>
      <c r="NPI100" s="889"/>
      <c r="NPJ100" s="889"/>
      <c r="NPK100" s="889"/>
      <c r="NPL100" s="889"/>
      <c r="NPM100" s="889"/>
      <c r="NPN100" s="889"/>
      <c r="NPO100" s="889"/>
      <c r="NPP100" s="889"/>
      <c r="NPQ100" s="889"/>
      <c r="NPR100" s="889"/>
      <c r="NPS100" s="889"/>
      <c r="NPT100" s="889"/>
      <c r="NPU100" s="889"/>
      <c r="NPV100" s="889"/>
      <c r="NPW100" s="889"/>
      <c r="NPX100" s="889"/>
      <c r="NPY100" s="889"/>
      <c r="NPZ100" s="889"/>
      <c r="NQA100" s="889"/>
      <c r="NQB100" s="889"/>
      <c r="NQC100" s="889"/>
      <c r="NQD100" s="889"/>
      <c r="NQE100" s="889"/>
      <c r="NQF100" s="889"/>
      <c r="NQG100" s="889"/>
      <c r="NQH100" s="889"/>
      <c r="NQI100" s="889"/>
      <c r="NQJ100" s="889"/>
      <c r="NQK100" s="889"/>
      <c r="NQL100" s="889"/>
      <c r="NQM100" s="889"/>
      <c r="NQN100" s="889"/>
      <c r="NQO100" s="889"/>
      <c r="NQP100" s="889"/>
      <c r="NQQ100" s="889"/>
      <c r="NQR100" s="889"/>
      <c r="NQS100" s="889"/>
      <c r="NQT100" s="889"/>
      <c r="NQU100" s="889"/>
      <c r="NQV100" s="889"/>
      <c r="NQW100" s="889"/>
      <c r="NQX100" s="889"/>
      <c r="NQY100" s="889"/>
      <c r="NQZ100" s="889"/>
      <c r="NRA100" s="889"/>
      <c r="NRB100" s="889"/>
      <c r="NRC100" s="889"/>
      <c r="NRD100" s="889"/>
      <c r="NRE100" s="889"/>
      <c r="NRF100" s="889"/>
      <c r="NRG100" s="889"/>
      <c r="NRH100" s="889"/>
      <c r="NRI100" s="889"/>
      <c r="NRJ100" s="889"/>
      <c r="NRK100" s="889"/>
      <c r="NRL100" s="889"/>
      <c r="NRM100" s="889"/>
      <c r="NRN100" s="889"/>
      <c r="NRO100" s="889"/>
      <c r="NRP100" s="889"/>
      <c r="NRQ100" s="889"/>
      <c r="NRR100" s="889"/>
      <c r="NRS100" s="889"/>
      <c r="NRT100" s="889"/>
      <c r="NRU100" s="889"/>
      <c r="NRV100" s="889"/>
      <c r="NRW100" s="889"/>
      <c r="NRX100" s="889"/>
      <c r="NRY100" s="889"/>
      <c r="NRZ100" s="889"/>
      <c r="NSA100" s="889"/>
      <c r="NSB100" s="889"/>
      <c r="NSC100" s="889"/>
      <c r="NSD100" s="889"/>
      <c r="NSE100" s="889"/>
      <c r="NSF100" s="889"/>
      <c r="NSG100" s="889"/>
      <c r="NSH100" s="889"/>
      <c r="NSI100" s="889"/>
      <c r="NSJ100" s="889"/>
      <c r="NSK100" s="889"/>
      <c r="NSL100" s="889"/>
      <c r="NSM100" s="889"/>
      <c r="NSN100" s="889"/>
      <c r="NSO100" s="889"/>
      <c r="NSP100" s="889"/>
      <c r="NSQ100" s="889"/>
      <c r="NSR100" s="889"/>
      <c r="NSS100" s="889"/>
      <c r="NST100" s="889"/>
      <c r="NSU100" s="889"/>
      <c r="NSV100" s="889"/>
      <c r="NSW100" s="889"/>
      <c r="NSX100" s="889"/>
      <c r="NSY100" s="889"/>
      <c r="NSZ100" s="889"/>
      <c r="NTA100" s="889"/>
      <c r="NTB100" s="889"/>
      <c r="NTC100" s="889"/>
      <c r="NTD100" s="889"/>
      <c r="NTE100" s="889"/>
      <c r="NTF100" s="889"/>
      <c r="NTG100" s="889"/>
      <c r="NTH100" s="889"/>
      <c r="NTI100" s="889"/>
      <c r="NTJ100" s="889"/>
      <c r="NTK100" s="889"/>
      <c r="NTL100" s="889"/>
      <c r="NTM100" s="889"/>
      <c r="NTN100" s="889"/>
      <c r="NTO100" s="889"/>
      <c r="NTP100" s="889"/>
      <c r="NTQ100" s="889"/>
      <c r="NTR100" s="889"/>
      <c r="NTS100" s="889"/>
      <c r="NTT100" s="889"/>
      <c r="NTU100" s="889"/>
      <c r="NTV100" s="889"/>
      <c r="NTW100" s="889"/>
      <c r="NTX100" s="889"/>
      <c r="NTY100" s="889"/>
      <c r="NTZ100" s="889"/>
      <c r="NUA100" s="889"/>
      <c r="NUB100" s="889"/>
      <c r="NUC100" s="889"/>
      <c r="NUD100" s="889"/>
      <c r="NUE100" s="889"/>
      <c r="NUF100" s="889"/>
      <c r="NUG100" s="889"/>
      <c r="NUH100" s="889"/>
      <c r="NUI100" s="889"/>
      <c r="NUJ100" s="889"/>
      <c r="NUK100" s="889"/>
      <c r="NUL100" s="889"/>
      <c r="NUM100" s="889"/>
      <c r="NUN100" s="889"/>
      <c r="NUO100" s="889"/>
      <c r="NUP100" s="889"/>
      <c r="NUQ100" s="889"/>
      <c r="NUR100" s="889"/>
      <c r="NUS100" s="889"/>
      <c r="NUT100" s="889"/>
      <c r="NUU100" s="889"/>
      <c r="NUV100" s="889"/>
      <c r="NUW100" s="889"/>
      <c r="NUX100" s="889"/>
      <c r="NUY100" s="889"/>
      <c r="NUZ100" s="889"/>
      <c r="NVA100" s="889"/>
      <c r="NVB100" s="889"/>
      <c r="NVC100" s="889"/>
      <c r="NVD100" s="889"/>
      <c r="NVE100" s="889"/>
      <c r="NVF100" s="889"/>
      <c r="NVG100" s="889"/>
      <c r="NVH100" s="889"/>
      <c r="NVI100" s="889"/>
      <c r="NVJ100" s="889"/>
      <c r="NVK100" s="889"/>
      <c r="NVL100" s="889"/>
      <c r="NVM100" s="889"/>
      <c r="NVN100" s="889"/>
      <c r="NVO100" s="889"/>
      <c r="NVP100" s="889"/>
      <c r="NVQ100" s="889"/>
      <c r="NVR100" s="889"/>
      <c r="NVS100" s="889"/>
      <c r="NVT100" s="889"/>
      <c r="NVU100" s="889"/>
      <c r="NVV100" s="889"/>
      <c r="NVW100" s="889"/>
      <c r="NVX100" s="889"/>
      <c r="NVY100" s="889"/>
      <c r="NVZ100" s="889"/>
      <c r="NWA100" s="889"/>
      <c r="NWB100" s="889"/>
      <c r="NWC100" s="889"/>
      <c r="NWD100" s="889"/>
      <c r="NWE100" s="889"/>
      <c r="NWF100" s="889"/>
      <c r="NWG100" s="889"/>
      <c r="NWH100" s="889"/>
      <c r="NWI100" s="889"/>
      <c r="NWJ100" s="889"/>
      <c r="NWK100" s="889"/>
      <c r="NWL100" s="889"/>
      <c r="NWM100" s="889"/>
      <c r="NWN100" s="889"/>
      <c r="NWO100" s="889"/>
      <c r="NWP100" s="889"/>
      <c r="NWQ100" s="889"/>
      <c r="NWR100" s="889"/>
      <c r="NWS100" s="889"/>
      <c r="NWT100" s="889"/>
      <c r="NWU100" s="889"/>
      <c r="NWV100" s="889"/>
      <c r="NWW100" s="889"/>
      <c r="NWX100" s="889"/>
      <c r="NWY100" s="889"/>
      <c r="NWZ100" s="889"/>
      <c r="NXA100" s="889"/>
      <c r="NXB100" s="889"/>
      <c r="NXC100" s="889"/>
      <c r="NXD100" s="889"/>
      <c r="NXE100" s="889"/>
      <c r="NXF100" s="889"/>
      <c r="NXG100" s="889"/>
      <c r="NXH100" s="889"/>
      <c r="NXI100" s="889"/>
      <c r="NXJ100" s="889"/>
      <c r="NXK100" s="889"/>
      <c r="NXL100" s="889"/>
      <c r="NXM100" s="889"/>
      <c r="NXN100" s="889"/>
      <c r="NXO100" s="889"/>
      <c r="NXP100" s="889"/>
      <c r="NXQ100" s="889"/>
      <c r="NXR100" s="889"/>
      <c r="NXS100" s="889"/>
      <c r="NXT100" s="889"/>
      <c r="NXU100" s="889"/>
      <c r="NXV100" s="889"/>
      <c r="NXW100" s="889"/>
      <c r="NXX100" s="889"/>
      <c r="NXY100" s="889"/>
      <c r="NXZ100" s="889"/>
      <c r="NYA100" s="889"/>
      <c r="NYB100" s="889"/>
      <c r="NYC100" s="889"/>
      <c r="NYD100" s="889"/>
      <c r="NYE100" s="889"/>
      <c r="NYF100" s="889"/>
      <c r="NYG100" s="889"/>
      <c r="NYH100" s="889"/>
      <c r="NYI100" s="889"/>
      <c r="NYJ100" s="889"/>
      <c r="NYK100" s="889"/>
      <c r="NYL100" s="889"/>
      <c r="NYM100" s="889"/>
      <c r="NYN100" s="889"/>
      <c r="NYO100" s="889"/>
      <c r="NYP100" s="889"/>
      <c r="NYQ100" s="889"/>
      <c r="NYR100" s="889"/>
      <c r="NYS100" s="889"/>
      <c r="NYT100" s="889"/>
      <c r="NYU100" s="889"/>
      <c r="NYV100" s="889"/>
      <c r="NYW100" s="889"/>
      <c r="NYX100" s="889"/>
      <c r="NYY100" s="889"/>
      <c r="NYZ100" s="889"/>
      <c r="NZA100" s="889"/>
      <c r="NZB100" s="889"/>
      <c r="NZC100" s="889"/>
      <c r="NZD100" s="889"/>
      <c r="NZE100" s="889"/>
      <c r="NZF100" s="889"/>
      <c r="NZG100" s="889"/>
      <c r="NZH100" s="889"/>
      <c r="NZI100" s="889"/>
      <c r="NZJ100" s="889"/>
      <c r="NZK100" s="889"/>
      <c r="NZL100" s="889"/>
      <c r="NZM100" s="889"/>
      <c r="NZN100" s="889"/>
      <c r="NZO100" s="889"/>
      <c r="NZP100" s="889"/>
      <c r="NZQ100" s="889"/>
      <c r="NZR100" s="889"/>
      <c r="NZS100" s="889"/>
      <c r="NZT100" s="889"/>
      <c r="NZU100" s="889"/>
      <c r="NZV100" s="889"/>
      <c r="NZW100" s="889"/>
      <c r="NZX100" s="889"/>
      <c r="NZY100" s="889"/>
      <c r="NZZ100" s="889"/>
      <c r="OAA100" s="889"/>
      <c r="OAB100" s="889"/>
      <c r="OAC100" s="889"/>
      <c r="OAD100" s="889"/>
      <c r="OAE100" s="889"/>
      <c r="OAF100" s="889"/>
      <c r="OAG100" s="889"/>
      <c r="OAH100" s="889"/>
      <c r="OAI100" s="889"/>
      <c r="OAJ100" s="889"/>
      <c r="OAK100" s="889"/>
      <c r="OAL100" s="889"/>
      <c r="OAM100" s="889"/>
      <c r="OAN100" s="889"/>
      <c r="OAO100" s="889"/>
      <c r="OAP100" s="889"/>
      <c r="OAQ100" s="889"/>
      <c r="OAR100" s="889"/>
      <c r="OAS100" s="889"/>
      <c r="OAT100" s="889"/>
      <c r="OAU100" s="889"/>
      <c r="OAV100" s="889"/>
      <c r="OAW100" s="889"/>
      <c r="OAX100" s="889"/>
      <c r="OAY100" s="889"/>
      <c r="OAZ100" s="889"/>
      <c r="OBA100" s="889"/>
      <c r="OBB100" s="889"/>
      <c r="OBC100" s="889"/>
      <c r="OBD100" s="889"/>
      <c r="OBE100" s="889"/>
      <c r="OBF100" s="889"/>
      <c r="OBG100" s="889"/>
      <c r="OBH100" s="889"/>
      <c r="OBI100" s="889"/>
      <c r="OBJ100" s="889"/>
      <c r="OBK100" s="889"/>
      <c r="OBL100" s="889"/>
      <c r="OBM100" s="889"/>
      <c r="OBN100" s="889"/>
      <c r="OBO100" s="889"/>
      <c r="OBP100" s="889"/>
      <c r="OBQ100" s="889"/>
      <c r="OBR100" s="889"/>
      <c r="OBS100" s="889"/>
      <c r="OBT100" s="889"/>
      <c r="OBU100" s="889"/>
      <c r="OBV100" s="889"/>
      <c r="OBW100" s="889"/>
      <c r="OBX100" s="889"/>
      <c r="OBY100" s="889"/>
      <c r="OBZ100" s="889"/>
      <c r="OCA100" s="889"/>
      <c r="OCB100" s="889"/>
      <c r="OCC100" s="889"/>
      <c r="OCD100" s="889"/>
      <c r="OCE100" s="889"/>
      <c r="OCF100" s="889"/>
      <c r="OCG100" s="889"/>
      <c r="OCH100" s="889"/>
      <c r="OCI100" s="889"/>
      <c r="OCJ100" s="889"/>
      <c r="OCK100" s="889"/>
      <c r="OCL100" s="889"/>
      <c r="OCM100" s="889"/>
      <c r="OCN100" s="889"/>
      <c r="OCO100" s="889"/>
      <c r="OCP100" s="889"/>
      <c r="OCQ100" s="889"/>
      <c r="OCR100" s="889"/>
      <c r="OCS100" s="889"/>
      <c r="OCT100" s="889"/>
      <c r="OCU100" s="889"/>
      <c r="OCV100" s="889"/>
      <c r="OCW100" s="889"/>
      <c r="OCX100" s="889"/>
      <c r="OCY100" s="889"/>
      <c r="OCZ100" s="889"/>
      <c r="ODA100" s="889"/>
      <c r="ODB100" s="889"/>
      <c r="ODC100" s="889"/>
      <c r="ODD100" s="889"/>
      <c r="ODE100" s="889"/>
      <c r="ODF100" s="889"/>
      <c r="ODG100" s="889"/>
      <c r="ODH100" s="889"/>
      <c r="ODI100" s="889"/>
      <c r="ODJ100" s="889"/>
      <c r="ODK100" s="889"/>
      <c r="ODL100" s="889"/>
      <c r="ODM100" s="889"/>
      <c r="ODN100" s="889"/>
      <c r="ODO100" s="889"/>
      <c r="ODP100" s="889"/>
      <c r="ODQ100" s="889"/>
      <c r="ODR100" s="889"/>
      <c r="ODS100" s="889"/>
      <c r="ODT100" s="889"/>
      <c r="ODU100" s="889"/>
      <c r="ODV100" s="889"/>
      <c r="ODW100" s="889"/>
      <c r="ODX100" s="889"/>
      <c r="ODY100" s="889"/>
      <c r="ODZ100" s="889"/>
      <c r="OEA100" s="889"/>
      <c r="OEB100" s="889"/>
      <c r="OEC100" s="889"/>
      <c r="OED100" s="889"/>
      <c r="OEE100" s="889"/>
      <c r="OEF100" s="889"/>
      <c r="OEG100" s="889"/>
      <c r="OEH100" s="889"/>
      <c r="OEI100" s="889"/>
      <c r="OEJ100" s="889"/>
      <c r="OEK100" s="889"/>
      <c r="OEL100" s="889"/>
      <c r="OEM100" s="889"/>
      <c r="OEN100" s="889"/>
      <c r="OEO100" s="889"/>
      <c r="OEP100" s="889"/>
      <c r="OEQ100" s="889"/>
      <c r="OER100" s="889"/>
      <c r="OES100" s="889"/>
      <c r="OET100" s="889"/>
      <c r="OEU100" s="889"/>
      <c r="OEV100" s="889"/>
      <c r="OEW100" s="889"/>
      <c r="OEX100" s="889"/>
      <c r="OEY100" s="889"/>
      <c r="OEZ100" s="889"/>
      <c r="OFA100" s="889"/>
      <c r="OFB100" s="889"/>
      <c r="OFC100" s="889"/>
      <c r="OFD100" s="889"/>
      <c r="OFE100" s="889"/>
      <c r="OFF100" s="889"/>
      <c r="OFG100" s="889"/>
      <c r="OFH100" s="889"/>
      <c r="OFI100" s="889"/>
      <c r="OFJ100" s="889"/>
      <c r="OFK100" s="889"/>
      <c r="OFL100" s="889"/>
      <c r="OFM100" s="889"/>
      <c r="OFN100" s="889"/>
      <c r="OFO100" s="889"/>
      <c r="OFP100" s="889"/>
      <c r="OFQ100" s="889"/>
      <c r="OFR100" s="889"/>
      <c r="OFS100" s="889"/>
      <c r="OFT100" s="889"/>
      <c r="OFU100" s="889"/>
      <c r="OFV100" s="889"/>
      <c r="OFW100" s="889"/>
      <c r="OFX100" s="889"/>
      <c r="OFY100" s="889"/>
      <c r="OFZ100" s="889"/>
      <c r="OGA100" s="889"/>
      <c r="OGB100" s="889"/>
      <c r="OGC100" s="889"/>
      <c r="OGD100" s="889"/>
      <c r="OGE100" s="889"/>
      <c r="OGF100" s="889"/>
      <c r="OGG100" s="889"/>
      <c r="OGH100" s="889"/>
      <c r="OGI100" s="889"/>
      <c r="OGJ100" s="889"/>
      <c r="OGK100" s="889"/>
      <c r="OGL100" s="889"/>
      <c r="OGM100" s="889"/>
      <c r="OGN100" s="889"/>
      <c r="OGO100" s="889"/>
      <c r="OGP100" s="889"/>
      <c r="OGQ100" s="889"/>
      <c r="OGR100" s="889"/>
      <c r="OGS100" s="889"/>
      <c r="OGT100" s="889"/>
      <c r="OGU100" s="889"/>
      <c r="OGV100" s="889"/>
      <c r="OGW100" s="889"/>
      <c r="OGX100" s="889"/>
      <c r="OGY100" s="889"/>
      <c r="OGZ100" s="889"/>
      <c r="OHA100" s="889"/>
      <c r="OHB100" s="889"/>
      <c r="OHC100" s="889"/>
      <c r="OHD100" s="889"/>
      <c r="OHE100" s="889"/>
      <c r="OHF100" s="889"/>
      <c r="OHG100" s="889"/>
      <c r="OHH100" s="889"/>
      <c r="OHI100" s="889"/>
      <c r="OHJ100" s="889"/>
      <c r="OHK100" s="889"/>
      <c r="OHL100" s="889"/>
      <c r="OHM100" s="889"/>
      <c r="OHN100" s="889"/>
      <c r="OHO100" s="889"/>
      <c r="OHP100" s="889"/>
      <c r="OHQ100" s="889"/>
      <c r="OHR100" s="889"/>
      <c r="OHS100" s="889"/>
      <c r="OHT100" s="889"/>
      <c r="OHU100" s="889"/>
      <c r="OHV100" s="889"/>
      <c r="OHW100" s="889"/>
      <c r="OHX100" s="889"/>
      <c r="OHY100" s="889"/>
      <c r="OHZ100" s="889"/>
      <c r="OIA100" s="889"/>
      <c r="OIB100" s="889"/>
      <c r="OIC100" s="889"/>
      <c r="OID100" s="889"/>
      <c r="OIE100" s="889"/>
      <c r="OIF100" s="889"/>
      <c r="OIG100" s="889"/>
      <c r="OIH100" s="889"/>
      <c r="OII100" s="889"/>
      <c r="OIJ100" s="889"/>
      <c r="OIK100" s="889"/>
      <c r="OIL100" s="889"/>
      <c r="OIM100" s="889"/>
      <c r="OIN100" s="889"/>
      <c r="OIO100" s="889"/>
      <c r="OIP100" s="889"/>
      <c r="OIQ100" s="889"/>
      <c r="OIR100" s="889"/>
      <c r="OIS100" s="889"/>
      <c r="OIT100" s="889"/>
      <c r="OIU100" s="889"/>
      <c r="OIV100" s="889"/>
      <c r="OIW100" s="889"/>
      <c r="OIX100" s="889"/>
      <c r="OIY100" s="889"/>
      <c r="OIZ100" s="889"/>
      <c r="OJA100" s="889"/>
      <c r="OJB100" s="889"/>
      <c r="OJC100" s="889"/>
      <c r="OJD100" s="889"/>
      <c r="OJE100" s="889"/>
      <c r="OJF100" s="889"/>
      <c r="OJG100" s="889"/>
      <c r="OJH100" s="889"/>
      <c r="OJI100" s="889"/>
      <c r="OJJ100" s="889"/>
      <c r="OJK100" s="889"/>
      <c r="OJL100" s="889"/>
      <c r="OJM100" s="889"/>
      <c r="OJN100" s="889"/>
      <c r="OJO100" s="889"/>
      <c r="OJP100" s="889"/>
      <c r="OJQ100" s="889"/>
      <c r="OJR100" s="889"/>
      <c r="OJS100" s="889"/>
      <c r="OJT100" s="889"/>
      <c r="OJU100" s="889"/>
      <c r="OJV100" s="889"/>
      <c r="OJW100" s="889"/>
      <c r="OJX100" s="889"/>
      <c r="OJY100" s="889"/>
      <c r="OJZ100" s="889"/>
      <c r="OKA100" s="889"/>
      <c r="OKB100" s="889"/>
      <c r="OKC100" s="889"/>
      <c r="OKD100" s="889"/>
      <c r="OKE100" s="889"/>
      <c r="OKF100" s="889"/>
      <c r="OKG100" s="889"/>
      <c r="OKH100" s="889"/>
      <c r="OKI100" s="889"/>
      <c r="OKJ100" s="889"/>
      <c r="OKK100" s="889"/>
      <c r="OKL100" s="889"/>
      <c r="OKM100" s="889"/>
      <c r="OKN100" s="889"/>
      <c r="OKO100" s="889"/>
      <c r="OKP100" s="889"/>
      <c r="OKQ100" s="889"/>
      <c r="OKR100" s="889"/>
      <c r="OKS100" s="889"/>
      <c r="OKT100" s="889"/>
      <c r="OKU100" s="889"/>
      <c r="OKV100" s="889"/>
      <c r="OKW100" s="889"/>
      <c r="OKX100" s="889"/>
      <c r="OKY100" s="889"/>
      <c r="OKZ100" s="889"/>
      <c r="OLA100" s="889"/>
      <c r="OLB100" s="889"/>
      <c r="OLC100" s="889"/>
      <c r="OLD100" s="889"/>
      <c r="OLE100" s="889"/>
      <c r="OLF100" s="889"/>
      <c r="OLG100" s="889"/>
      <c r="OLH100" s="889"/>
      <c r="OLI100" s="889"/>
      <c r="OLJ100" s="889"/>
      <c r="OLK100" s="889"/>
      <c r="OLL100" s="889"/>
      <c r="OLM100" s="889"/>
      <c r="OLN100" s="889"/>
      <c r="OLO100" s="889"/>
      <c r="OLP100" s="889"/>
      <c r="OLQ100" s="889"/>
      <c r="OLR100" s="889"/>
      <c r="OLS100" s="889"/>
      <c r="OLT100" s="889"/>
      <c r="OLU100" s="889"/>
      <c r="OLV100" s="889"/>
      <c r="OLW100" s="889"/>
      <c r="OLX100" s="889"/>
      <c r="OLY100" s="889"/>
      <c r="OLZ100" s="889"/>
      <c r="OMA100" s="889"/>
      <c r="OMB100" s="889"/>
      <c r="OMC100" s="889"/>
      <c r="OMD100" s="889"/>
      <c r="OME100" s="889"/>
      <c r="OMF100" s="889"/>
      <c r="OMG100" s="889"/>
      <c r="OMH100" s="889"/>
      <c r="OMI100" s="889"/>
      <c r="OMJ100" s="889"/>
      <c r="OMK100" s="889"/>
      <c r="OML100" s="889"/>
      <c r="OMM100" s="889"/>
      <c r="OMN100" s="889"/>
      <c r="OMO100" s="889"/>
      <c r="OMP100" s="889"/>
      <c r="OMQ100" s="889"/>
      <c r="OMR100" s="889"/>
      <c r="OMS100" s="889"/>
      <c r="OMT100" s="889"/>
      <c r="OMU100" s="889"/>
      <c r="OMV100" s="889"/>
      <c r="OMW100" s="889"/>
      <c r="OMX100" s="889"/>
      <c r="OMY100" s="889"/>
      <c r="OMZ100" s="889"/>
      <c r="ONA100" s="889"/>
      <c r="ONB100" s="889"/>
      <c r="ONC100" s="889"/>
      <c r="OND100" s="889"/>
      <c r="ONE100" s="889"/>
      <c r="ONF100" s="889"/>
      <c r="ONG100" s="889"/>
      <c r="ONH100" s="889"/>
      <c r="ONI100" s="889"/>
      <c r="ONJ100" s="889"/>
      <c r="ONK100" s="889"/>
      <c r="ONL100" s="889"/>
      <c r="ONM100" s="889"/>
      <c r="ONN100" s="889"/>
      <c r="ONO100" s="889"/>
      <c r="ONP100" s="889"/>
      <c r="ONQ100" s="889"/>
      <c r="ONR100" s="889"/>
      <c r="ONS100" s="889"/>
      <c r="ONT100" s="889"/>
      <c r="ONU100" s="889"/>
      <c r="ONV100" s="889"/>
      <c r="ONW100" s="889"/>
      <c r="ONX100" s="889"/>
      <c r="ONY100" s="889"/>
      <c r="ONZ100" s="889"/>
      <c r="OOA100" s="889"/>
      <c r="OOB100" s="889"/>
      <c r="OOC100" s="889"/>
      <c r="OOD100" s="889"/>
      <c r="OOE100" s="889"/>
      <c r="OOF100" s="889"/>
      <c r="OOG100" s="889"/>
      <c r="OOH100" s="889"/>
      <c r="OOI100" s="889"/>
      <c r="OOJ100" s="889"/>
      <c r="OOK100" s="889"/>
      <c r="OOL100" s="889"/>
      <c r="OOM100" s="889"/>
      <c r="OON100" s="889"/>
      <c r="OOO100" s="889"/>
      <c r="OOP100" s="889"/>
      <c r="OOQ100" s="889"/>
      <c r="OOR100" s="889"/>
      <c r="OOS100" s="889"/>
      <c r="OOT100" s="889"/>
      <c r="OOU100" s="889"/>
      <c r="OOV100" s="889"/>
      <c r="OOW100" s="889"/>
      <c r="OOX100" s="889"/>
      <c r="OOY100" s="889"/>
      <c r="OOZ100" s="889"/>
      <c r="OPA100" s="889"/>
      <c r="OPB100" s="889"/>
      <c r="OPC100" s="889"/>
      <c r="OPD100" s="889"/>
      <c r="OPE100" s="889"/>
      <c r="OPF100" s="889"/>
      <c r="OPG100" s="889"/>
      <c r="OPH100" s="889"/>
      <c r="OPI100" s="889"/>
      <c r="OPJ100" s="889"/>
      <c r="OPK100" s="889"/>
      <c r="OPL100" s="889"/>
      <c r="OPM100" s="889"/>
      <c r="OPN100" s="889"/>
      <c r="OPO100" s="889"/>
      <c r="OPP100" s="889"/>
      <c r="OPQ100" s="889"/>
      <c r="OPR100" s="889"/>
      <c r="OPS100" s="889"/>
      <c r="OPT100" s="889"/>
      <c r="OPU100" s="889"/>
      <c r="OPV100" s="889"/>
      <c r="OPW100" s="889"/>
      <c r="OPX100" s="889"/>
      <c r="OPY100" s="889"/>
      <c r="OPZ100" s="889"/>
      <c r="OQA100" s="889"/>
      <c r="OQB100" s="889"/>
      <c r="OQC100" s="889"/>
      <c r="OQD100" s="889"/>
      <c r="OQE100" s="889"/>
      <c r="OQF100" s="889"/>
      <c r="OQG100" s="889"/>
      <c r="OQH100" s="889"/>
      <c r="OQI100" s="889"/>
      <c r="OQJ100" s="889"/>
      <c r="OQK100" s="889"/>
      <c r="OQL100" s="889"/>
      <c r="OQM100" s="889"/>
      <c r="OQN100" s="889"/>
      <c r="OQO100" s="889"/>
      <c r="OQP100" s="889"/>
      <c r="OQQ100" s="889"/>
      <c r="OQR100" s="889"/>
      <c r="OQS100" s="889"/>
      <c r="OQT100" s="889"/>
      <c r="OQU100" s="889"/>
      <c r="OQV100" s="889"/>
      <c r="OQW100" s="889"/>
      <c r="OQX100" s="889"/>
      <c r="OQY100" s="889"/>
      <c r="OQZ100" s="889"/>
      <c r="ORA100" s="889"/>
      <c r="ORB100" s="889"/>
      <c r="ORC100" s="889"/>
      <c r="ORD100" s="889"/>
      <c r="ORE100" s="889"/>
      <c r="ORF100" s="889"/>
      <c r="ORG100" s="889"/>
      <c r="ORH100" s="889"/>
      <c r="ORI100" s="889"/>
      <c r="ORJ100" s="889"/>
      <c r="ORK100" s="889"/>
      <c r="ORL100" s="889"/>
      <c r="ORM100" s="889"/>
      <c r="ORN100" s="889"/>
      <c r="ORO100" s="889"/>
      <c r="ORP100" s="889"/>
      <c r="ORQ100" s="889"/>
      <c r="ORR100" s="889"/>
      <c r="ORS100" s="889"/>
      <c r="ORT100" s="889"/>
      <c r="ORU100" s="889"/>
      <c r="ORV100" s="889"/>
      <c r="ORW100" s="889"/>
      <c r="ORX100" s="889"/>
      <c r="ORY100" s="889"/>
      <c r="ORZ100" s="889"/>
      <c r="OSA100" s="889"/>
      <c r="OSB100" s="889"/>
      <c r="OSC100" s="889"/>
      <c r="OSD100" s="889"/>
      <c r="OSE100" s="889"/>
      <c r="OSF100" s="889"/>
      <c r="OSG100" s="889"/>
      <c r="OSH100" s="889"/>
      <c r="OSI100" s="889"/>
      <c r="OSJ100" s="889"/>
      <c r="OSK100" s="889"/>
      <c r="OSL100" s="889"/>
      <c r="OSM100" s="889"/>
      <c r="OSN100" s="889"/>
      <c r="OSO100" s="889"/>
      <c r="OSP100" s="889"/>
      <c r="OSQ100" s="889"/>
      <c r="OSR100" s="889"/>
      <c r="OSS100" s="889"/>
      <c r="OST100" s="889"/>
      <c r="OSU100" s="889"/>
      <c r="OSV100" s="889"/>
      <c r="OSW100" s="889"/>
      <c r="OSX100" s="889"/>
      <c r="OSY100" s="889"/>
      <c r="OSZ100" s="889"/>
      <c r="OTA100" s="889"/>
      <c r="OTB100" s="889"/>
      <c r="OTC100" s="889"/>
      <c r="OTD100" s="889"/>
      <c r="OTE100" s="889"/>
      <c r="OTF100" s="889"/>
      <c r="OTG100" s="889"/>
      <c r="OTH100" s="889"/>
      <c r="OTI100" s="889"/>
      <c r="OTJ100" s="889"/>
      <c r="OTK100" s="889"/>
      <c r="OTL100" s="889"/>
      <c r="OTM100" s="889"/>
      <c r="OTN100" s="889"/>
      <c r="OTO100" s="889"/>
      <c r="OTP100" s="889"/>
      <c r="OTQ100" s="889"/>
      <c r="OTR100" s="889"/>
      <c r="OTS100" s="889"/>
      <c r="OTT100" s="889"/>
      <c r="OTU100" s="889"/>
      <c r="OTV100" s="889"/>
      <c r="OTW100" s="889"/>
      <c r="OTX100" s="889"/>
      <c r="OTY100" s="889"/>
      <c r="OTZ100" s="889"/>
      <c r="OUA100" s="889"/>
      <c r="OUB100" s="889"/>
      <c r="OUC100" s="889"/>
      <c r="OUD100" s="889"/>
      <c r="OUE100" s="889"/>
      <c r="OUF100" s="889"/>
      <c r="OUG100" s="889"/>
      <c r="OUH100" s="889"/>
      <c r="OUI100" s="889"/>
      <c r="OUJ100" s="889"/>
      <c r="OUK100" s="889"/>
      <c r="OUL100" s="889"/>
      <c r="OUM100" s="889"/>
      <c r="OUN100" s="889"/>
      <c r="OUO100" s="889"/>
      <c r="OUP100" s="889"/>
      <c r="OUQ100" s="889"/>
      <c r="OUR100" s="889"/>
      <c r="OUS100" s="889"/>
      <c r="OUT100" s="889"/>
      <c r="OUU100" s="889"/>
      <c r="OUV100" s="889"/>
      <c r="OUW100" s="889"/>
      <c r="OUX100" s="889"/>
      <c r="OUY100" s="889"/>
      <c r="OUZ100" s="889"/>
      <c r="OVA100" s="889"/>
      <c r="OVB100" s="889"/>
      <c r="OVC100" s="889"/>
      <c r="OVD100" s="889"/>
      <c r="OVE100" s="889"/>
      <c r="OVF100" s="889"/>
      <c r="OVG100" s="889"/>
      <c r="OVH100" s="889"/>
      <c r="OVI100" s="889"/>
      <c r="OVJ100" s="889"/>
      <c r="OVK100" s="889"/>
      <c r="OVL100" s="889"/>
      <c r="OVM100" s="889"/>
      <c r="OVN100" s="889"/>
      <c r="OVO100" s="889"/>
      <c r="OVP100" s="889"/>
      <c r="OVQ100" s="889"/>
      <c r="OVR100" s="889"/>
      <c r="OVS100" s="889"/>
      <c r="OVT100" s="889"/>
      <c r="OVU100" s="889"/>
      <c r="OVV100" s="889"/>
      <c r="OVW100" s="889"/>
      <c r="OVX100" s="889"/>
      <c r="OVY100" s="889"/>
      <c r="OVZ100" s="889"/>
      <c r="OWA100" s="889"/>
      <c r="OWB100" s="889"/>
      <c r="OWC100" s="889"/>
      <c r="OWD100" s="889"/>
      <c r="OWE100" s="889"/>
      <c r="OWF100" s="889"/>
      <c r="OWG100" s="889"/>
      <c r="OWH100" s="889"/>
      <c r="OWI100" s="889"/>
      <c r="OWJ100" s="889"/>
      <c r="OWK100" s="889"/>
      <c r="OWL100" s="889"/>
      <c r="OWM100" s="889"/>
      <c r="OWN100" s="889"/>
      <c r="OWO100" s="889"/>
      <c r="OWP100" s="889"/>
      <c r="OWQ100" s="889"/>
      <c r="OWR100" s="889"/>
      <c r="OWS100" s="889"/>
      <c r="OWT100" s="889"/>
      <c r="OWU100" s="889"/>
      <c r="OWV100" s="889"/>
      <c r="OWW100" s="889"/>
      <c r="OWX100" s="889"/>
      <c r="OWY100" s="889"/>
      <c r="OWZ100" s="889"/>
      <c r="OXA100" s="889"/>
      <c r="OXB100" s="889"/>
      <c r="OXC100" s="889"/>
      <c r="OXD100" s="889"/>
      <c r="OXE100" s="889"/>
      <c r="OXF100" s="889"/>
      <c r="OXG100" s="889"/>
      <c r="OXH100" s="889"/>
      <c r="OXI100" s="889"/>
      <c r="OXJ100" s="889"/>
      <c r="OXK100" s="889"/>
      <c r="OXL100" s="889"/>
      <c r="OXM100" s="889"/>
      <c r="OXN100" s="889"/>
      <c r="OXO100" s="889"/>
      <c r="OXP100" s="889"/>
      <c r="OXQ100" s="889"/>
      <c r="OXR100" s="889"/>
      <c r="OXS100" s="889"/>
      <c r="OXT100" s="889"/>
      <c r="OXU100" s="889"/>
      <c r="OXV100" s="889"/>
      <c r="OXW100" s="889"/>
      <c r="OXX100" s="889"/>
      <c r="OXY100" s="889"/>
      <c r="OXZ100" s="889"/>
      <c r="OYA100" s="889"/>
      <c r="OYB100" s="889"/>
      <c r="OYC100" s="889"/>
      <c r="OYD100" s="889"/>
      <c r="OYE100" s="889"/>
      <c r="OYF100" s="889"/>
      <c r="OYG100" s="889"/>
      <c r="OYH100" s="889"/>
      <c r="OYI100" s="889"/>
      <c r="OYJ100" s="889"/>
      <c r="OYK100" s="889"/>
      <c r="OYL100" s="889"/>
      <c r="OYM100" s="889"/>
      <c r="OYN100" s="889"/>
      <c r="OYO100" s="889"/>
      <c r="OYP100" s="889"/>
      <c r="OYQ100" s="889"/>
      <c r="OYR100" s="889"/>
      <c r="OYS100" s="889"/>
      <c r="OYT100" s="889"/>
      <c r="OYU100" s="889"/>
      <c r="OYV100" s="889"/>
      <c r="OYW100" s="889"/>
      <c r="OYX100" s="889"/>
      <c r="OYY100" s="889"/>
      <c r="OYZ100" s="889"/>
      <c r="OZA100" s="889"/>
      <c r="OZB100" s="889"/>
      <c r="OZC100" s="889"/>
      <c r="OZD100" s="889"/>
      <c r="OZE100" s="889"/>
      <c r="OZF100" s="889"/>
      <c r="OZG100" s="889"/>
      <c r="OZH100" s="889"/>
      <c r="OZI100" s="889"/>
      <c r="OZJ100" s="889"/>
      <c r="OZK100" s="889"/>
      <c r="OZL100" s="889"/>
      <c r="OZM100" s="889"/>
      <c r="OZN100" s="889"/>
      <c r="OZO100" s="889"/>
      <c r="OZP100" s="889"/>
      <c r="OZQ100" s="889"/>
      <c r="OZR100" s="889"/>
      <c r="OZS100" s="889"/>
      <c r="OZT100" s="889"/>
      <c r="OZU100" s="889"/>
      <c r="OZV100" s="889"/>
      <c r="OZW100" s="889"/>
      <c r="OZX100" s="889"/>
      <c r="OZY100" s="889"/>
      <c r="OZZ100" s="889"/>
      <c r="PAA100" s="889"/>
      <c r="PAB100" s="889"/>
      <c r="PAC100" s="889"/>
      <c r="PAD100" s="889"/>
      <c r="PAE100" s="889"/>
      <c r="PAF100" s="889"/>
      <c r="PAG100" s="889"/>
      <c r="PAH100" s="889"/>
      <c r="PAI100" s="889"/>
      <c r="PAJ100" s="889"/>
      <c r="PAK100" s="889"/>
      <c r="PAL100" s="889"/>
      <c r="PAM100" s="889"/>
      <c r="PAN100" s="889"/>
      <c r="PAO100" s="889"/>
      <c r="PAP100" s="889"/>
      <c r="PAQ100" s="889"/>
      <c r="PAR100" s="889"/>
      <c r="PAS100" s="889"/>
      <c r="PAT100" s="889"/>
      <c r="PAU100" s="889"/>
      <c r="PAV100" s="889"/>
      <c r="PAW100" s="889"/>
      <c r="PAX100" s="889"/>
      <c r="PAY100" s="889"/>
      <c r="PAZ100" s="889"/>
      <c r="PBA100" s="889"/>
      <c r="PBB100" s="889"/>
      <c r="PBC100" s="889"/>
      <c r="PBD100" s="889"/>
      <c r="PBE100" s="889"/>
      <c r="PBF100" s="889"/>
      <c r="PBG100" s="889"/>
      <c r="PBH100" s="889"/>
      <c r="PBI100" s="889"/>
      <c r="PBJ100" s="889"/>
      <c r="PBK100" s="889"/>
      <c r="PBL100" s="889"/>
      <c r="PBM100" s="889"/>
      <c r="PBN100" s="889"/>
      <c r="PBO100" s="889"/>
      <c r="PBP100" s="889"/>
      <c r="PBQ100" s="889"/>
      <c r="PBR100" s="889"/>
      <c r="PBS100" s="889"/>
      <c r="PBT100" s="889"/>
      <c r="PBU100" s="889"/>
      <c r="PBV100" s="889"/>
      <c r="PBW100" s="889"/>
      <c r="PBX100" s="889"/>
      <c r="PBY100" s="889"/>
      <c r="PBZ100" s="889"/>
      <c r="PCA100" s="889"/>
      <c r="PCB100" s="889"/>
      <c r="PCC100" s="889"/>
      <c r="PCD100" s="889"/>
      <c r="PCE100" s="889"/>
      <c r="PCF100" s="889"/>
      <c r="PCG100" s="889"/>
      <c r="PCH100" s="889"/>
      <c r="PCI100" s="889"/>
      <c r="PCJ100" s="889"/>
      <c r="PCK100" s="889"/>
      <c r="PCL100" s="889"/>
      <c r="PCM100" s="889"/>
      <c r="PCN100" s="889"/>
      <c r="PCO100" s="889"/>
      <c r="PCP100" s="889"/>
      <c r="PCQ100" s="889"/>
      <c r="PCR100" s="889"/>
      <c r="PCS100" s="889"/>
      <c r="PCT100" s="889"/>
      <c r="PCU100" s="889"/>
      <c r="PCV100" s="889"/>
      <c r="PCW100" s="889"/>
      <c r="PCX100" s="889"/>
      <c r="PCY100" s="889"/>
      <c r="PCZ100" s="889"/>
      <c r="PDA100" s="889"/>
      <c r="PDB100" s="889"/>
      <c r="PDC100" s="889"/>
      <c r="PDD100" s="889"/>
      <c r="PDE100" s="889"/>
      <c r="PDF100" s="889"/>
      <c r="PDG100" s="889"/>
      <c r="PDH100" s="889"/>
      <c r="PDI100" s="889"/>
      <c r="PDJ100" s="889"/>
      <c r="PDK100" s="889"/>
      <c r="PDL100" s="889"/>
      <c r="PDM100" s="889"/>
      <c r="PDN100" s="889"/>
      <c r="PDO100" s="889"/>
      <c r="PDP100" s="889"/>
      <c r="PDQ100" s="889"/>
      <c r="PDR100" s="889"/>
      <c r="PDS100" s="889"/>
      <c r="PDT100" s="889"/>
      <c r="PDU100" s="889"/>
      <c r="PDV100" s="889"/>
      <c r="PDW100" s="889"/>
      <c r="PDX100" s="889"/>
      <c r="PDY100" s="889"/>
      <c r="PDZ100" s="889"/>
      <c r="PEA100" s="889"/>
      <c r="PEB100" s="889"/>
      <c r="PEC100" s="889"/>
      <c r="PED100" s="889"/>
      <c r="PEE100" s="889"/>
      <c r="PEF100" s="889"/>
      <c r="PEG100" s="889"/>
      <c r="PEH100" s="889"/>
      <c r="PEI100" s="889"/>
      <c r="PEJ100" s="889"/>
      <c r="PEK100" s="889"/>
      <c r="PEL100" s="889"/>
      <c r="PEM100" s="889"/>
      <c r="PEN100" s="889"/>
      <c r="PEO100" s="889"/>
      <c r="PEP100" s="889"/>
      <c r="PEQ100" s="889"/>
      <c r="PER100" s="889"/>
      <c r="PES100" s="889"/>
      <c r="PET100" s="889"/>
      <c r="PEU100" s="889"/>
      <c r="PEV100" s="889"/>
      <c r="PEW100" s="889"/>
      <c r="PEX100" s="889"/>
      <c r="PEY100" s="889"/>
      <c r="PEZ100" s="889"/>
      <c r="PFA100" s="889"/>
      <c r="PFB100" s="889"/>
      <c r="PFC100" s="889"/>
      <c r="PFD100" s="889"/>
      <c r="PFE100" s="889"/>
      <c r="PFF100" s="889"/>
      <c r="PFG100" s="889"/>
      <c r="PFH100" s="889"/>
      <c r="PFI100" s="889"/>
      <c r="PFJ100" s="889"/>
      <c r="PFK100" s="889"/>
      <c r="PFL100" s="889"/>
      <c r="PFM100" s="889"/>
      <c r="PFN100" s="889"/>
      <c r="PFO100" s="889"/>
      <c r="PFP100" s="889"/>
      <c r="PFQ100" s="889"/>
      <c r="PFR100" s="889"/>
      <c r="PFS100" s="889"/>
      <c r="PFT100" s="889"/>
      <c r="PFU100" s="889"/>
      <c r="PFV100" s="889"/>
      <c r="PFW100" s="889"/>
      <c r="PFX100" s="889"/>
      <c r="PFY100" s="889"/>
      <c r="PFZ100" s="889"/>
      <c r="PGA100" s="889"/>
      <c r="PGB100" s="889"/>
      <c r="PGC100" s="889"/>
      <c r="PGD100" s="889"/>
      <c r="PGE100" s="889"/>
      <c r="PGF100" s="889"/>
      <c r="PGG100" s="889"/>
      <c r="PGH100" s="889"/>
      <c r="PGI100" s="889"/>
      <c r="PGJ100" s="889"/>
      <c r="PGK100" s="889"/>
      <c r="PGL100" s="889"/>
      <c r="PGM100" s="889"/>
      <c r="PGN100" s="889"/>
      <c r="PGO100" s="889"/>
      <c r="PGP100" s="889"/>
      <c r="PGQ100" s="889"/>
      <c r="PGR100" s="889"/>
      <c r="PGS100" s="889"/>
      <c r="PGT100" s="889"/>
      <c r="PGU100" s="889"/>
      <c r="PGV100" s="889"/>
      <c r="PGW100" s="889"/>
      <c r="PGX100" s="889"/>
      <c r="PGY100" s="889"/>
      <c r="PGZ100" s="889"/>
      <c r="PHA100" s="889"/>
      <c r="PHB100" s="889"/>
      <c r="PHC100" s="889"/>
      <c r="PHD100" s="889"/>
      <c r="PHE100" s="889"/>
      <c r="PHF100" s="889"/>
      <c r="PHG100" s="889"/>
      <c r="PHH100" s="889"/>
      <c r="PHI100" s="889"/>
      <c r="PHJ100" s="889"/>
      <c r="PHK100" s="889"/>
      <c r="PHL100" s="889"/>
      <c r="PHM100" s="889"/>
      <c r="PHN100" s="889"/>
      <c r="PHO100" s="889"/>
      <c r="PHP100" s="889"/>
      <c r="PHQ100" s="889"/>
      <c r="PHR100" s="889"/>
      <c r="PHS100" s="889"/>
      <c r="PHT100" s="889"/>
      <c r="PHU100" s="889"/>
      <c r="PHV100" s="889"/>
      <c r="PHW100" s="889"/>
      <c r="PHX100" s="889"/>
      <c r="PHY100" s="889"/>
      <c r="PHZ100" s="889"/>
      <c r="PIA100" s="889"/>
      <c r="PIB100" s="889"/>
      <c r="PIC100" s="889"/>
      <c r="PID100" s="889"/>
      <c r="PIE100" s="889"/>
      <c r="PIF100" s="889"/>
      <c r="PIG100" s="889"/>
      <c r="PIH100" s="889"/>
      <c r="PII100" s="889"/>
      <c r="PIJ100" s="889"/>
      <c r="PIK100" s="889"/>
      <c r="PIL100" s="889"/>
      <c r="PIM100" s="889"/>
      <c r="PIN100" s="889"/>
      <c r="PIO100" s="889"/>
      <c r="PIP100" s="889"/>
      <c r="PIQ100" s="889"/>
      <c r="PIR100" s="889"/>
      <c r="PIS100" s="889"/>
      <c r="PIT100" s="889"/>
      <c r="PIU100" s="889"/>
      <c r="PIV100" s="889"/>
      <c r="PIW100" s="889"/>
      <c r="PIX100" s="889"/>
      <c r="PIY100" s="889"/>
      <c r="PIZ100" s="889"/>
      <c r="PJA100" s="889"/>
      <c r="PJB100" s="889"/>
      <c r="PJC100" s="889"/>
      <c r="PJD100" s="889"/>
      <c r="PJE100" s="889"/>
      <c r="PJF100" s="889"/>
      <c r="PJG100" s="889"/>
      <c r="PJH100" s="889"/>
      <c r="PJI100" s="889"/>
      <c r="PJJ100" s="889"/>
      <c r="PJK100" s="889"/>
      <c r="PJL100" s="889"/>
      <c r="PJM100" s="889"/>
      <c r="PJN100" s="889"/>
      <c r="PJO100" s="889"/>
      <c r="PJP100" s="889"/>
      <c r="PJQ100" s="889"/>
      <c r="PJR100" s="889"/>
      <c r="PJS100" s="889"/>
      <c r="PJT100" s="889"/>
      <c r="PJU100" s="889"/>
      <c r="PJV100" s="889"/>
      <c r="PJW100" s="889"/>
      <c r="PJX100" s="889"/>
      <c r="PJY100" s="889"/>
      <c r="PJZ100" s="889"/>
      <c r="PKA100" s="889"/>
      <c r="PKB100" s="889"/>
      <c r="PKC100" s="889"/>
      <c r="PKD100" s="889"/>
      <c r="PKE100" s="889"/>
      <c r="PKF100" s="889"/>
      <c r="PKG100" s="889"/>
      <c r="PKH100" s="889"/>
      <c r="PKI100" s="889"/>
      <c r="PKJ100" s="889"/>
      <c r="PKK100" s="889"/>
      <c r="PKL100" s="889"/>
      <c r="PKM100" s="889"/>
      <c r="PKN100" s="889"/>
      <c r="PKO100" s="889"/>
      <c r="PKP100" s="889"/>
      <c r="PKQ100" s="889"/>
      <c r="PKR100" s="889"/>
      <c r="PKS100" s="889"/>
      <c r="PKT100" s="889"/>
      <c r="PKU100" s="889"/>
      <c r="PKV100" s="889"/>
      <c r="PKW100" s="889"/>
      <c r="PKX100" s="889"/>
      <c r="PKY100" s="889"/>
      <c r="PKZ100" s="889"/>
      <c r="PLA100" s="889"/>
      <c r="PLB100" s="889"/>
      <c r="PLC100" s="889"/>
      <c r="PLD100" s="889"/>
      <c r="PLE100" s="889"/>
      <c r="PLF100" s="889"/>
      <c r="PLG100" s="889"/>
      <c r="PLH100" s="889"/>
      <c r="PLI100" s="889"/>
      <c r="PLJ100" s="889"/>
      <c r="PLK100" s="889"/>
      <c r="PLL100" s="889"/>
      <c r="PLM100" s="889"/>
      <c r="PLN100" s="889"/>
      <c r="PLO100" s="889"/>
      <c r="PLP100" s="889"/>
      <c r="PLQ100" s="889"/>
      <c r="PLR100" s="889"/>
      <c r="PLS100" s="889"/>
      <c r="PLT100" s="889"/>
      <c r="PLU100" s="889"/>
      <c r="PLV100" s="889"/>
      <c r="PLW100" s="889"/>
      <c r="PLX100" s="889"/>
      <c r="PLY100" s="889"/>
      <c r="PLZ100" s="889"/>
      <c r="PMA100" s="889"/>
      <c r="PMB100" s="889"/>
      <c r="PMC100" s="889"/>
      <c r="PMD100" s="889"/>
      <c r="PME100" s="889"/>
      <c r="PMF100" s="889"/>
      <c r="PMG100" s="889"/>
      <c r="PMH100" s="889"/>
      <c r="PMI100" s="889"/>
      <c r="PMJ100" s="889"/>
      <c r="PMK100" s="889"/>
      <c r="PML100" s="889"/>
      <c r="PMM100" s="889"/>
      <c r="PMN100" s="889"/>
      <c r="PMO100" s="889"/>
      <c r="PMP100" s="889"/>
      <c r="PMQ100" s="889"/>
      <c r="PMR100" s="889"/>
      <c r="PMS100" s="889"/>
      <c r="PMT100" s="889"/>
      <c r="PMU100" s="889"/>
      <c r="PMV100" s="889"/>
      <c r="PMW100" s="889"/>
      <c r="PMX100" s="889"/>
      <c r="PMY100" s="889"/>
      <c r="PMZ100" s="889"/>
      <c r="PNA100" s="889"/>
      <c r="PNB100" s="889"/>
      <c r="PNC100" s="889"/>
      <c r="PND100" s="889"/>
      <c r="PNE100" s="889"/>
      <c r="PNF100" s="889"/>
      <c r="PNG100" s="889"/>
      <c r="PNH100" s="889"/>
      <c r="PNI100" s="889"/>
      <c r="PNJ100" s="889"/>
      <c r="PNK100" s="889"/>
      <c r="PNL100" s="889"/>
      <c r="PNM100" s="889"/>
      <c r="PNN100" s="889"/>
      <c r="PNO100" s="889"/>
      <c r="PNP100" s="889"/>
      <c r="PNQ100" s="889"/>
      <c r="PNR100" s="889"/>
      <c r="PNS100" s="889"/>
      <c r="PNT100" s="889"/>
      <c r="PNU100" s="889"/>
      <c r="PNV100" s="889"/>
      <c r="PNW100" s="889"/>
      <c r="PNX100" s="889"/>
      <c r="PNY100" s="889"/>
      <c r="PNZ100" s="889"/>
      <c r="POA100" s="889"/>
      <c r="POB100" s="889"/>
      <c r="POC100" s="889"/>
      <c r="POD100" s="889"/>
      <c r="POE100" s="889"/>
      <c r="POF100" s="889"/>
      <c r="POG100" s="889"/>
      <c r="POH100" s="889"/>
      <c r="POI100" s="889"/>
      <c r="POJ100" s="889"/>
      <c r="POK100" s="889"/>
      <c r="POL100" s="889"/>
      <c r="POM100" s="889"/>
      <c r="PON100" s="889"/>
      <c r="POO100" s="889"/>
      <c r="POP100" s="889"/>
      <c r="POQ100" s="889"/>
      <c r="POR100" s="889"/>
      <c r="POS100" s="889"/>
      <c r="POT100" s="889"/>
      <c r="POU100" s="889"/>
      <c r="POV100" s="889"/>
      <c r="POW100" s="889"/>
      <c r="POX100" s="889"/>
      <c r="POY100" s="889"/>
      <c r="POZ100" s="889"/>
      <c r="PPA100" s="889"/>
      <c r="PPB100" s="889"/>
      <c r="PPC100" s="889"/>
      <c r="PPD100" s="889"/>
      <c r="PPE100" s="889"/>
      <c r="PPF100" s="889"/>
      <c r="PPG100" s="889"/>
      <c r="PPH100" s="889"/>
      <c r="PPI100" s="889"/>
      <c r="PPJ100" s="889"/>
      <c r="PPK100" s="889"/>
      <c r="PPL100" s="889"/>
      <c r="PPM100" s="889"/>
      <c r="PPN100" s="889"/>
      <c r="PPO100" s="889"/>
      <c r="PPP100" s="889"/>
      <c r="PPQ100" s="889"/>
      <c r="PPR100" s="889"/>
      <c r="PPS100" s="889"/>
      <c r="PPT100" s="889"/>
      <c r="PPU100" s="889"/>
      <c r="PPV100" s="889"/>
      <c r="PPW100" s="889"/>
      <c r="PPX100" s="889"/>
      <c r="PPY100" s="889"/>
      <c r="PPZ100" s="889"/>
      <c r="PQA100" s="889"/>
      <c r="PQB100" s="889"/>
      <c r="PQC100" s="889"/>
      <c r="PQD100" s="889"/>
      <c r="PQE100" s="889"/>
      <c r="PQF100" s="889"/>
      <c r="PQG100" s="889"/>
      <c r="PQH100" s="889"/>
      <c r="PQI100" s="889"/>
      <c r="PQJ100" s="889"/>
      <c r="PQK100" s="889"/>
      <c r="PQL100" s="889"/>
      <c r="PQM100" s="889"/>
      <c r="PQN100" s="889"/>
      <c r="PQO100" s="889"/>
      <c r="PQP100" s="889"/>
      <c r="PQQ100" s="889"/>
      <c r="PQR100" s="889"/>
      <c r="PQS100" s="889"/>
      <c r="PQT100" s="889"/>
      <c r="PQU100" s="889"/>
      <c r="PQV100" s="889"/>
      <c r="PQW100" s="889"/>
      <c r="PQX100" s="889"/>
      <c r="PQY100" s="889"/>
      <c r="PQZ100" s="889"/>
      <c r="PRA100" s="889"/>
      <c r="PRB100" s="889"/>
      <c r="PRC100" s="889"/>
      <c r="PRD100" s="889"/>
      <c r="PRE100" s="889"/>
      <c r="PRF100" s="889"/>
      <c r="PRG100" s="889"/>
      <c r="PRH100" s="889"/>
      <c r="PRI100" s="889"/>
      <c r="PRJ100" s="889"/>
      <c r="PRK100" s="889"/>
      <c r="PRL100" s="889"/>
      <c r="PRM100" s="889"/>
      <c r="PRN100" s="889"/>
      <c r="PRO100" s="889"/>
      <c r="PRP100" s="889"/>
      <c r="PRQ100" s="889"/>
      <c r="PRR100" s="889"/>
      <c r="PRS100" s="889"/>
      <c r="PRT100" s="889"/>
      <c r="PRU100" s="889"/>
      <c r="PRV100" s="889"/>
      <c r="PRW100" s="889"/>
      <c r="PRX100" s="889"/>
      <c r="PRY100" s="889"/>
      <c r="PRZ100" s="889"/>
      <c r="PSA100" s="889"/>
      <c r="PSB100" s="889"/>
      <c r="PSC100" s="889"/>
      <c r="PSD100" s="889"/>
      <c r="PSE100" s="889"/>
      <c r="PSF100" s="889"/>
      <c r="PSG100" s="889"/>
      <c r="PSH100" s="889"/>
      <c r="PSI100" s="889"/>
      <c r="PSJ100" s="889"/>
      <c r="PSK100" s="889"/>
      <c r="PSL100" s="889"/>
      <c r="PSM100" s="889"/>
      <c r="PSN100" s="889"/>
      <c r="PSO100" s="889"/>
      <c r="PSP100" s="889"/>
      <c r="PSQ100" s="889"/>
      <c r="PSR100" s="889"/>
      <c r="PSS100" s="889"/>
      <c r="PST100" s="889"/>
      <c r="PSU100" s="889"/>
      <c r="PSV100" s="889"/>
      <c r="PSW100" s="889"/>
      <c r="PSX100" s="889"/>
      <c r="PSY100" s="889"/>
      <c r="PSZ100" s="889"/>
      <c r="PTA100" s="889"/>
      <c r="PTB100" s="889"/>
      <c r="PTC100" s="889"/>
      <c r="PTD100" s="889"/>
      <c r="PTE100" s="889"/>
      <c r="PTF100" s="889"/>
      <c r="PTG100" s="889"/>
      <c r="PTH100" s="889"/>
      <c r="PTI100" s="889"/>
      <c r="PTJ100" s="889"/>
      <c r="PTK100" s="889"/>
      <c r="PTL100" s="889"/>
      <c r="PTM100" s="889"/>
      <c r="PTN100" s="889"/>
      <c r="PTO100" s="889"/>
      <c r="PTP100" s="889"/>
      <c r="PTQ100" s="889"/>
      <c r="PTR100" s="889"/>
      <c r="PTS100" s="889"/>
      <c r="PTT100" s="889"/>
      <c r="PTU100" s="889"/>
      <c r="PTV100" s="889"/>
      <c r="PTW100" s="889"/>
      <c r="PTX100" s="889"/>
      <c r="PTY100" s="889"/>
      <c r="PTZ100" s="889"/>
      <c r="PUA100" s="889"/>
      <c r="PUB100" s="889"/>
      <c r="PUC100" s="889"/>
      <c r="PUD100" s="889"/>
      <c r="PUE100" s="889"/>
      <c r="PUF100" s="889"/>
      <c r="PUG100" s="889"/>
      <c r="PUH100" s="889"/>
      <c r="PUI100" s="889"/>
      <c r="PUJ100" s="889"/>
      <c r="PUK100" s="889"/>
      <c r="PUL100" s="889"/>
      <c r="PUM100" s="889"/>
      <c r="PUN100" s="889"/>
      <c r="PUO100" s="889"/>
      <c r="PUP100" s="889"/>
      <c r="PUQ100" s="889"/>
      <c r="PUR100" s="889"/>
      <c r="PUS100" s="889"/>
      <c r="PUT100" s="889"/>
      <c r="PUU100" s="889"/>
      <c r="PUV100" s="889"/>
      <c r="PUW100" s="889"/>
      <c r="PUX100" s="889"/>
      <c r="PUY100" s="889"/>
      <c r="PUZ100" s="889"/>
      <c r="PVA100" s="889"/>
      <c r="PVB100" s="889"/>
      <c r="PVC100" s="889"/>
      <c r="PVD100" s="889"/>
      <c r="PVE100" s="889"/>
      <c r="PVF100" s="889"/>
      <c r="PVG100" s="889"/>
      <c r="PVH100" s="889"/>
      <c r="PVI100" s="889"/>
      <c r="PVJ100" s="889"/>
      <c r="PVK100" s="889"/>
      <c r="PVL100" s="889"/>
      <c r="PVM100" s="889"/>
      <c r="PVN100" s="889"/>
      <c r="PVO100" s="889"/>
      <c r="PVP100" s="889"/>
      <c r="PVQ100" s="889"/>
      <c r="PVR100" s="889"/>
      <c r="PVS100" s="889"/>
      <c r="PVT100" s="889"/>
      <c r="PVU100" s="889"/>
      <c r="PVV100" s="889"/>
      <c r="PVW100" s="889"/>
      <c r="PVX100" s="889"/>
      <c r="PVY100" s="889"/>
      <c r="PVZ100" s="889"/>
      <c r="PWA100" s="889"/>
      <c r="PWB100" s="889"/>
      <c r="PWC100" s="889"/>
      <c r="PWD100" s="889"/>
      <c r="PWE100" s="889"/>
      <c r="PWF100" s="889"/>
      <c r="PWG100" s="889"/>
      <c r="PWH100" s="889"/>
      <c r="PWI100" s="889"/>
      <c r="PWJ100" s="889"/>
      <c r="PWK100" s="889"/>
      <c r="PWL100" s="889"/>
      <c r="PWM100" s="889"/>
      <c r="PWN100" s="889"/>
      <c r="PWO100" s="889"/>
      <c r="PWP100" s="889"/>
      <c r="PWQ100" s="889"/>
      <c r="PWR100" s="889"/>
      <c r="PWS100" s="889"/>
      <c r="PWT100" s="889"/>
      <c r="PWU100" s="889"/>
      <c r="PWV100" s="889"/>
      <c r="PWW100" s="889"/>
      <c r="PWX100" s="889"/>
      <c r="PWY100" s="889"/>
      <c r="PWZ100" s="889"/>
      <c r="PXA100" s="889"/>
      <c r="PXB100" s="889"/>
      <c r="PXC100" s="889"/>
      <c r="PXD100" s="889"/>
      <c r="PXE100" s="889"/>
      <c r="PXF100" s="889"/>
      <c r="PXG100" s="889"/>
      <c r="PXH100" s="889"/>
      <c r="PXI100" s="889"/>
      <c r="PXJ100" s="889"/>
      <c r="PXK100" s="889"/>
      <c r="PXL100" s="889"/>
      <c r="PXM100" s="889"/>
      <c r="PXN100" s="889"/>
      <c r="PXO100" s="889"/>
      <c r="PXP100" s="889"/>
      <c r="PXQ100" s="889"/>
      <c r="PXR100" s="889"/>
      <c r="PXS100" s="889"/>
      <c r="PXT100" s="889"/>
      <c r="PXU100" s="889"/>
      <c r="PXV100" s="889"/>
      <c r="PXW100" s="889"/>
      <c r="PXX100" s="889"/>
      <c r="PXY100" s="889"/>
      <c r="PXZ100" s="889"/>
      <c r="PYA100" s="889"/>
      <c r="PYB100" s="889"/>
      <c r="PYC100" s="889"/>
      <c r="PYD100" s="889"/>
      <c r="PYE100" s="889"/>
      <c r="PYF100" s="889"/>
      <c r="PYG100" s="889"/>
      <c r="PYH100" s="889"/>
      <c r="PYI100" s="889"/>
      <c r="PYJ100" s="889"/>
      <c r="PYK100" s="889"/>
      <c r="PYL100" s="889"/>
      <c r="PYM100" s="889"/>
      <c r="PYN100" s="889"/>
      <c r="PYO100" s="889"/>
      <c r="PYP100" s="889"/>
      <c r="PYQ100" s="889"/>
      <c r="PYR100" s="889"/>
      <c r="PYS100" s="889"/>
      <c r="PYT100" s="889"/>
      <c r="PYU100" s="889"/>
      <c r="PYV100" s="889"/>
      <c r="PYW100" s="889"/>
      <c r="PYX100" s="889"/>
      <c r="PYY100" s="889"/>
      <c r="PYZ100" s="889"/>
      <c r="PZA100" s="889"/>
      <c r="PZB100" s="889"/>
      <c r="PZC100" s="889"/>
      <c r="PZD100" s="889"/>
      <c r="PZE100" s="889"/>
      <c r="PZF100" s="889"/>
      <c r="PZG100" s="889"/>
      <c r="PZH100" s="889"/>
      <c r="PZI100" s="889"/>
      <c r="PZJ100" s="889"/>
      <c r="PZK100" s="889"/>
      <c r="PZL100" s="889"/>
      <c r="PZM100" s="889"/>
      <c r="PZN100" s="889"/>
      <c r="PZO100" s="889"/>
      <c r="PZP100" s="889"/>
      <c r="PZQ100" s="889"/>
      <c r="PZR100" s="889"/>
      <c r="PZS100" s="889"/>
      <c r="PZT100" s="889"/>
      <c r="PZU100" s="889"/>
      <c r="PZV100" s="889"/>
      <c r="PZW100" s="889"/>
      <c r="PZX100" s="889"/>
      <c r="PZY100" s="889"/>
      <c r="PZZ100" s="889"/>
      <c r="QAA100" s="889"/>
      <c r="QAB100" s="889"/>
      <c r="QAC100" s="889"/>
      <c r="QAD100" s="889"/>
      <c r="QAE100" s="889"/>
      <c r="QAF100" s="889"/>
      <c r="QAG100" s="889"/>
      <c r="QAH100" s="889"/>
      <c r="QAI100" s="889"/>
      <c r="QAJ100" s="889"/>
      <c r="QAK100" s="889"/>
      <c r="QAL100" s="889"/>
      <c r="QAM100" s="889"/>
      <c r="QAN100" s="889"/>
      <c r="QAO100" s="889"/>
      <c r="QAP100" s="889"/>
      <c r="QAQ100" s="889"/>
      <c r="QAR100" s="889"/>
      <c r="QAS100" s="889"/>
      <c r="QAT100" s="889"/>
      <c r="QAU100" s="889"/>
      <c r="QAV100" s="889"/>
      <c r="QAW100" s="889"/>
      <c r="QAX100" s="889"/>
      <c r="QAY100" s="889"/>
      <c r="QAZ100" s="889"/>
      <c r="QBA100" s="889"/>
      <c r="QBB100" s="889"/>
      <c r="QBC100" s="889"/>
      <c r="QBD100" s="889"/>
      <c r="QBE100" s="889"/>
      <c r="QBF100" s="889"/>
      <c r="QBG100" s="889"/>
      <c r="QBH100" s="889"/>
      <c r="QBI100" s="889"/>
      <c r="QBJ100" s="889"/>
      <c r="QBK100" s="889"/>
      <c r="QBL100" s="889"/>
      <c r="QBM100" s="889"/>
      <c r="QBN100" s="889"/>
      <c r="QBO100" s="889"/>
      <c r="QBP100" s="889"/>
      <c r="QBQ100" s="889"/>
      <c r="QBR100" s="889"/>
      <c r="QBS100" s="889"/>
      <c r="QBT100" s="889"/>
      <c r="QBU100" s="889"/>
      <c r="QBV100" s="889"/>
      <c r="QBW100" s="889"/>
      <c r="QBX100" s="889"/>
      <c r="QBY100" s="889"/>
      <c r="QBZ100" s="889"/>
      <c r="QCA100" s="889"/>
      <c r="QCB100" s="889"/>
      <c r="QCC100" s="889"/>
      <c r="QCD100" s="889"/>
      <c r="QCE100" s="889"/>
      <c r="QCF100" s="889"/>
      <c r="QCG100" s="889"/>
      <c r="QCH100" s="889"/>
      <c r="QCI100" s="889"/>
      <c r="QCJ100" s="889"/>
      <c r="QCK100" s="889"/>
      <c r="QCL100" s="889"/>
      <c r="QCM100" s="889"/>
      <c r="QCN100" s="889"/>
      <c r="QCO100" s="889"/>
      <c r="QCP100" s="889"/>
      <c r="QCQ100" s="889"/>
      <c r="QCR100" s="889"/>
      <c r="QCS100" s="889"/>
      <c r="QCT100" s="889"/>
      <c r="QCU100" s="889"/>
      <c r="QCV100" s="889"/>
      <c r="QCW100" s="889"/>
      <c r="QCX100" s="889"/>
      <c r="QCY100" s="889"/>
      <c r="QCZ100" s="889"/>
      <c r="QDA100" s="889"/>
      <c r="QDB100" s="889"/>
      <c r="QDC100" s="889"/>
      <c r="QDD100" s="889"/>
      <c r="QDE100" s="889"/>
      <c r="QDF100" s="889"/>
      <c r="QDG100" s="889"/>
      <c r="QDH100" s="889"/>
      <c r="QDI100" s="889"/>
      <c r="QDJ100" s="889"/>
      <c r="QDK100" s="889"/>
      <c r="QDL100" s="889"/>
      <c r="QDM100" s="889"/>
      <c r="QDN100" s="889"/>
      <c r="QDO100" s="889"/>
      <c r="QDP100" s="889"/>
      <c r="QDQ100" s="889"/>
      <c r="QDR100" s="889"/>
      <c r="QDS100" s="889"/>
      <c r="QDT100" s="889"/>
      <c r="QDU100" s="889"/>
      <c r="QDV100" s="889"/>
      <c r="QDW100" s="889"/>
      <c r="QDX100" s="889"/>
      <c r="QDY100" s="889"/>
      <c r="QDZ100" s="889"/>
      <c r="QEA100" s="889"/>
      <c r="QEB100" s="889"/>
      <c r="QEC100" s="889"/>
      <c r="QED100" s="889"/>
      <c r="QEE100" s="889"/>
      <c r="QEF100" s="889"/>
      <c r="QEG100" s="889"/>
      <c r="QEH100" s="889"/>
      <c r="QEI100" s="889"/>
      <c r="QEJ100" s="889"/>
      <c r="QEK100" s="889"/>
      <c r="QEL100" s="889"/>
      <c r="QEM100" s="889"/>
      <c r="QEN100" s="889"/>
      <c r="QEO100" s="889"/>
      <c r="QEP100" s="889"/>
      <c r="QEQ100" s="889"/>
      <c r="QER100" s="889"/>
      <c r="QES100" s="889"/>
      <c r="QET100" s="889"/>
      <c r="QEU100" s="889"/>
      <c r="QEV100" s="889"/>
      <c r="QEW100" s="889"/>
      <c r="QEX100" s="889"/>
      <c r="QEY100" s="889"/>
      <c r="QEZ100" s="889"/>
      <c r="QFA100" s="889"/>
      <c r="QFB100" s="889"/>
      <c r="QFC100" s="889"/>
      <c r="QFD100" s="889"/>
      <c r="QFE100" s="889"/>
      <c r="QFF100" s="889"/>
      <c r="QFG100" s="889"/>
      <c r="QFH100" s="889"/>
      <c r="QFI100" s="889"/>
      <c r="QFJ100" s="889"/>
      <c r="QFK100" s="889"/>
      <c r="QFL100" s="889"/>
      <c r="QFM100" s="889"/>
      <c r="QFN100" s="889"/>
      <c r="QFO100" s="889"/>
      <c r="QFP100" s="889"/>
      <c r="QFQ100" s="889"/>
      <c r="QFR100" s="889"/>
      <c r="QFS100" s="889"/>
      <c r="QFT100" s="889"/>
      <c r="QFU100" s="889"/>
      <c r="QFV100" s="889"/>
      <c r="QFW100" s="889"/>
      <c r="QFX100" s="889"/>
      <c r="QFY100" s="889"/>
      <c r="QFZ100" s="889"/>
      <c r="QGA100" s="889"/>
      <c r="QGB100" s="889"/>
      <c r="QGC100" s="889"/>
      <c r="QGD100" s="889"/>
      <c r="QGE100" s="889"/>
      <c r="QGF100" s="889"/>
      <c r="QGG100" s="889"/>
      <c r="QGH100" s="889"/>
      <c r="QGI100" s="889"/>
      <c r="QGJ100" s="889"/>
      <c r="QGK100" s="889"/>
      <c r="QGL100" s="889"/>
      <c r="QGM100" s="889"/>
      <c r="QGN100" s="889"/>
      <c r="QGO100" s="889"/>
      <c r="QGP100" s="889"/>
      <c r="QGQ100" s="889"/>
      <c r="QGR100" s="889"/>
      <c r="QGS100" s="889"/>
      <c r="QGT100" s="889"/>
      <c r="QGU100" s="889"/>
      <c r="QGV100" s="889"/>
      <c r="QGW100" s="889"/>
      <c r="QGX100" s="889"/>
      <c r="QGY100" s="889"/>
      <c r="QGZ100" s="889"/>
      <c r="QHA100" s="889"/>
      <c r="QHB100" s="889"/>
      <c r="QHC100" s="889"/>
      <c r="QHD100" s="889"/>
      <c r="QHE100" s="889"/>
      <c r="QHF100" s="889"/>
      <c r="QHG100" s="889"/>
      <c r="QHH100" s="889"/>
      <c r="QHI100" s="889"/>
      <c r="QHJ100" s="889"/>
      <c r="QHK100" s="889"/>
      <c r="QHL100" s="889"/>
      <c r="QHM100" s="889"/>
      <c r="QHN100" s="889"/>
      <c r="QHO100" s="889"/>
      <c r="QHP100" s="889"/>
      <c r="QHQ100" s="889"/>
      <c r="QHR100" s="889"/>
      <c r="QHS100" s="889"/>
      <c r="QHT100" s="889"/>
      <c r="QHU100" s="889"/>
      <c r="QHV100" s="889"/>
      <c r="QHW100" s="889"/>
      <c r="QHX100" s="889"/>
      <c r="QHY100" s="889"/>
      <c r="QHZ100" s="889"/>
      <c r="QIA100" s="889"/>
      <c r="QIB100" s="889"/>
      <c r="QIC100" s="889"/>
      <c r="QID100" s="889"/>
      <c r="QIE100" s="889"/>
      <c r="QIF100" s="889"/>
      <c r="QIG100" s="889"/>
      <c r="QIH100" s="889"/>
      <c r="QII100" s="889"/>
      <c r="QIJ100" s="889"/>
      <c r="QIK100" s="889"/>
      <c r="QIL100" s="889"/>
      <c r="QIM100" s="889"/>
      <c r="QIN100" s="889"/>
      <c r="QIO100" s="889"/>
      <c r="QIP100" s="889"/>
      <c r="QIQ100" s="889"/>
      <c r="QIR100" s="889"/>
      <c r="QIS100" s="889"/>
      <c r="QIT100" s="889"/>
      <c r="QIU100" s="889"/>
      <c r="QIV100" s="889"/>
      <c r="QIW100" s="889"/>
      <c r="QIX100" s="889"/>
      <c r="QIY100" s="889"/>
      <c r="QIZ100" s="889"/>
      <c r="QJA100" s="889"/>
      <c r="QJB100" s="889"/>
      <c r="QJC100" s="889"/>
      <c r="QJD100" s="889"/>
      <c r="QJE100" s="889"/>
      <c r="QJF100" s="889"/>
      <c r="QJG100" s="889"/>
      <c r="QJH100" s="889"/>
      <c r="QJI100" s="889"/>
      <c r="QJJ100" s="889"/>
      <c r="QJK100" s="889"/>
      <c r="QJL100" s="889"/>
      <c r="QJM100" s="889"/>
      <c r="QJN100" s="889"/>
      <c r="QJO100" s="889"/>
      <c r="QJP100" s="889"/>
      <c r="QJQ100" s="889"/>
      <c r="QJR100" s="889"/>
      <c r="QJS100" s="889"/>
      <c r="QJT100" s="889"/>
      <c r="QJU100" s="889"/>
      <c r="QJV100" s="889"/>
      <c r="QJW100" s="889"/>
      <c r="QJX100" s="889"/>
      <c r="QJY100" s="889"/>
      <c r="QJZ100" s="889"/>
      <c r="QKA100" s="889"/>
      <c r="QKB100" s="889"/>
      <c r="QKC100" s="889"/>
      <c r="QKD100" s="889"/>
      <c r="QKE100" s="889"/>
      <c r="QKF100" s="889"/>
      <c r="QKG100" s="889"/>
      <c r="QKH100" s="889"/>
      <c r="QKI100" s="889"/>
      <c r="QKJ100" s="889"/>
      <c r="QKK100" s="889"/>
      <c r="QKL100" s="889"/>
      <c r="QKM100" s="889"/>
      <c r="QKN100" s="889"/>
      <c r="QKO100" s="889"/>
      <c r="QKP100" s="889"/>
      <c r="QKQ100" s="889"/>
      <c r="QKR100" s="889"/>
      <c r="QKS100" s="889"/>
      <c r="QKT100" s="889"/>
      <c r="QKU100" s="889"/>
      <c r="QKV100" s="889"/>
      <c r="QKW100" s="889"/>
      <c r="QKX100" s="889"/>
      <c r="QKY100" s="889"/>
      <c r="QKZ100" s="889"/>
      <c r="QLA100" s="889"/>
      <c r="QLB100" s="889"/>
      <c r="QLC100" s="889"/>
      <c r="QLD100" s="889"/>
      <c r="QLE100" s="889"/>
      <c r="QLF100" s="889"/>
      <c r="QLG100" s="889"/>
      <c r="QLH100" s="889"/>
      <c r="QLI100" s="889"/>
      <c r="QLJ100" s="889"/>
      <c r="QLK100" s="889"/>
      <c r="QLL100" s="889"/>
      <c r="QLM100" s="889"/>
      <c r="QLN100" s="889"/>
      <c r="QLO100" s="889"/>
      <c r="QLP100" s="889"/>
      <c r="QLQ100" s="889"/>
      <c r="QLR100" s="889"/>
      <c r="QLS100" s="889"/>
      <c r="QLT100" s="889"/>
      <c r="QLU100" s="889"/>
      <c r="QLV100" s="889"/>
      <c r="QLW100" s="889"/>
      <c r="QLX100" s="889"/>
      <c r="QLY100" s="889"/>
      <c r="QLZ100" s="889"/>
      <c r="QMA100" s="889"/>
      <c r="QMB100" s="889"/>
      <c r="QMC100" s="889"/>
      <c r="QMD100" s="889"/>
      <c r="QME100" s="889"/>
      <c r="QMF100" s="889"/>
      <c r="QMG100" s="889"/>
      <c r="QMH100" s="889"/>
      <c r="QMI100" s="889"/>
      <c r="QMJ100" s="889"/>
      <c r="QMK100" s="889"/>
      <c r="QML100" s="889"/>
      <c r="QMM100" s="889"/>
      <c r="QMN100" s="889"/>
      <c r="QMO100" s="889"/>
      <c r="QMP100" s="889"/>
      <c r="QMQ100" s="889"/>
      <c r="QMR100" s="889"/>
      <c r="QMS100" s="889"/>
      <c r="QMT100" s="889"/>
      <c r="QMU100" s="889"/>
      <c r="QMV100" s="889"/>
      <c r="QMW100" s="889"/>
      <c r="QMX100" s="889"/>
      <c r="QMY100" s="889"/>
      <c r="QMZ100" s="889"/>
      <c r="QNA100" s="889"/>
      <c r="QNB100" s="889"/>
      <c r="QNC100" s="889"/>
      <c r="QND100" s="889"/>
      <c r="QNE100" s="889"/>
      <c r="QNF100" s="889"/>
      <c r="QNG100" s="889"/>
      <c r="QNH100" s="889"/>
      <c r="QNI100" s="889"/>
      <c r="QNJ100" s="889"/>
      <c r="QNK100" s="889"/>
      <c r="QNL100" s="889"/>
      <c r="QNM100" s="889"/>
      <c r="QNN100" s="889"/>
      <c r="QNO100" s="889"/>
      <c r="QNP100" s="889"/>
      <c r="QNQ100" s="889"/>
      <c r="QNR100" s="889"/>
      <c r="QNS100" s="889"/>
      <c r="QNT100" s="889"/>
      <c r="QNU100" s="889"/>
      <c r="QNV100" s="889"/>
      <c r="QNW100" s="889"/>
      <c r="QNX100" s="889"/>
      <c r="QNY100" s="889"/>
      <c r="QNZ100" s="889"/>
      <c r="QOA100" s="889"/>
      <c r="QOB100" s="889"/>
      <c r="QOC100" s="889"/>
      <c r="QOD100" s="889"/>
      <c r="QOE100" s="889"/>
      <c r="QOF100" s="889"/>
      <c r="QOG100" s="889"/>
      <c r="QOH100" s="889"/>
      <c r="QOI100" s="889"/>
      <c r="QOJ100" s="889"/>
      <c r="QOK100" s="889"/>
      <c r="QOL100" s="889"/>
      <c r="QOM100" s="889"/>
      <c r="QON100" s="889"/>
      <c r="QOO100" s="889"/>
      <c r="QOP100" s="889"/>
      <c r="QOQ100" s="889"/>
      <c r="QOR100" s="889"/>
      <c r="QOS100" s="889"/>
      <c r="QOT100" s="889"/>
      <c r="QOU100" s="889"/>
      <c r="QOV100" s="889"/>
      <c r="QOW100" s="889"/>
      <c r="QOX100" s="889"/>
      <c r="QOY100" s="889"/>
      <c r="QOZ100" s="889"/>
      <c r="QPA100" s="889"/>
      <c r="QPB100" s="889"/>
      <c r="QPC100" s="889"/>
      <c r="QPD100" s="889"/>
      <c r="QPE100" s="889"/>
      <c r="QPF100" s="889"/>
      <c r="QPG100" s="889"/>
      <c r="QPH100" s="889"/>
      <c r="QPI100" s="889"/>
      <c r="QPJ100" s="889"/>
      <c r="QPK100" s="889"/>
      <c r="QPL100" s="889"/>
      <c r="QPM100" s="889"/>
      <c r="QPN100" s="889"/>
      <c r="QPO100" s="889"/>
      <c r="QPP100" s="889"/>
      <c r="QPQ100" s="889"/>
      <c r="QPR100" s="889"/>
      <c r="QPS100" s="889"/>
      <c r="QPT100" s="889"/>
      <c r="QPU100" s="889"/>
      <c r="QPV100" s="889"/>
      <c r="QPW100" s="889"/>
      <c r="QPX100" s="889"/>
      <c r="QPY100" s="889"/>
      <c r="QPZ100" s="889"/>
      <c r="QQA100" s="889"/>
      <c r="QQB100" s="889"/>
      <c r="QQC100" s="889"/>
      <c r="QQD100" s="889"/>
      <c r="QQE100" s="889"/>
      <c r="QQF100" s="889"/>
      <c r="QQG100" s="889"/>
      <c r="QQH100" s="889"/>
      <c r="QQI100" s="889"/>
      <c r="QQJ100" s="889"/>
      <c r="QQK100" s="889"/>
      <c r="QQL100" s="889"/>
      <c r="QQM100" s="889"/>
      <c r="QQN100" s="889"/>
      <c r="QQO100" s="889"/>
      <c r="QQP100" s="889"/>
      <c r="QQQ100" s="889"/>
      <c r="QQR100" s="889"/>
      <c r="QQS100" s="889"/>
      <c r="QQT100" s="889"/>
      <c r="QQU100" s="889"/>
      <c r="QQV100" s="889"/>
      <c r="QQW100" s="889"/>
      <c r="QQX100" s="889"/>
      <c r="QQY100" s="889"/>
      <c r="QQZ100" s="889"/>
      <c r="QRA100" s="889"/>
      <c r="QRB100" s="889"/>
      <c r="QRC100" s="889"/>
      <c r="QRD100" s="889"/>
      <c r="QRE100" s="889"/>
      <c r="QRF100" s="889"/>
      <c r="QRG100" s="889"/>
      <c r="QRH100" s="889"/>
      <c r="QRI100" s="889"/>
      <c r="QRJ100" s="889"/>
      <c r="QRK100" s="889"/>
      <c r="QRL100" s="889"/>
      <c r="QRM100" s="889"/>
      <c r="QRN100" s="889"/>
      <c r="QRO100" s="889"/>
      <c r="QRP100" s="889"/>
      <c r="QRQ100" s="889"/>
      <c r="QRR100" s="889"/>
      <c r="QRS100" s="889"/>
      <c r="QRT100" s="889"/>
      <c r="QRU100" s="889"/>
      <c r="QRV100" s="889"/>
      <c r="QRW100" s="889"/>
      <c r="QRX100" s="889"/>
      <c r="QRY100" s="889"/>
      <c r="QRZ100" s="889"/>
      <c r="QSA100" s="889"/>
      <c r="QSB100" s="889"/>
      <c r="QSC100" s="889"/>
      <c r="QSD100" s="889"/>
      <c r="QSE100" s="889"/>
      <c r="QSF100" s="889"/>
      <c r="QSG100" s="889"/>
      <c r="QSH100" s="889"/>
      <c r="QSI100" s="889"/>
      <c r="QSJ100" s="889"/>
      <c r="QSK100" s="889"/>
      <c r="QSL100" s="889"/>
      <c r="QSM100" s="889"/>
      <c r="QSN100" s="889"/>
      <c r="QSO100" s="889"/>
      <c r="QSP100" s="889"/>
      <c r="QSQ100" s="889"/>
      <c r="QSR100" s="889"/>
      <c r="QSS100" s="889"/>
      <c r="QST100" s="889"/>
      <c r="QSU100" s="889"/>
      <c r="QSV100" s="889"/>
      <c r="QSW100" s="889"/>
      <c r="QSX100" s="889"/>
      <c r="QSY100" s="889"/>
      <c r="QSZ100" s="889"/>
      <c r="QTA100" s="889"/>
      <c r="QTB100" s="889"/>
      <c r="QTC100" s="889"/>
      <c r="QTD100" s="889"/>
      <c r="QTE100" s="889"/>
      <c r="QTF100" s="889"/>
      <c r="QTG100" s="889"/>
      <c r="QTH100" s="889"/>
      <c r="QTI100" s="889"/>
      <c r="QTJ100" s="889"/>
      <c r="QTK100" s="889"/>
      <c r="QTL100" s="889"/>
      <c r="QTM100" s="889"/>
      <c r="QTN100" s="889"/>
      <c r="QTO100" s="889"/>
      <c r="QTP100" s="889"/>
      <c r="QTQ100" s="889"/>
      <c r="QTR100" s="889"/>
      <c r="QTS100" s="889"/>
      <c r="QTT100" s="889"/>
      <c r="QTU100" s="889"/>
      <c r="QTV100" s="889"/>
      <c r="QTW100" s="889"/>
      <c r="QTX100" s="889"/>
      <c r="QTY100" s="889"/>
      <c r="QTZ100" s="889"/>
      <c r="QUA100" s="889"/>
      <c r="QUB100" s="889"/>
      <c r="QUC100" s="889"/>
      <c r="QUD100" s="889"/>
      <c r="QUE100" s="889"/>
      <c r="QUF100" s="889"/>
      <c r="QUG100" s="889"/>
      <c r="QUH100" s="889"/>
      <c r="QUI100" s="889"/>
      <c r="QUJ100" s="889"/>
      <c r="QUK100" s="889"/>
      <c r="QUL100" s="889"/>
      <c r="QUM100" s="889"/>
      <c r="QUN100" s="889"/>
      <c r="QUO100" s="889"/>
      <c r="QUP100" s="889"/>
      <c r="QUQ100" s="889"/>
      <c r="QUR100" s="889"/>
      <c r="QUS100" s="889"/>
      <c r="QUT100" s="889"/>
      <c r="QUU100" s="889"/>
      <c r="QUV100" s="889"/>
      <c r="QUW100" s="889"/>
      <c r="QUX100" s="889"/>
      <c r="QUY100" s="889"/>
      <c r="QUZ100" s="889"/>
      <c r="QVA100" s="889"/>
      <c r="QVB100" s="889"/>
      <c r="QVC100" s="889"/>
      <c r="QVD100" s="889"/>
      <c r="QVE100" s="889"/>
      <c r="QVF100" s="889"/>
      <c r="QVG100" s="889"/>
      <c r="QVH100" s="889"/>
      <c r="QVI100" s="889"/>
      <c r="QVJ100" s="889"/>
      <c r="QVK100" s="889"/>
      <c r="QVL100" s="889"/>
      <c r="QVM100" s="889"/>
      <c r="QVN100" s="889"/>
      <c r="QVO100" s="889"/>
      <c r="QVP100" s="889"/>
      <c r="QVQ100" s="889"/>
      <c r="QVR100" s="889"/>
      <c r="QVS100" s="889"/>
      <c r="QVT100" s="889"/>
      <c r="QVU100" s="889"/>
      <c r="QVV100" s="889"/>
      <c r="QVW100" s="889"/>
      <c r="QVX100" s="889"/>
      <c r="QVY100" s="889"/>
      <c r="QVZ100" s="889"/>
      <c r="QWA100" s="889"/>
      <c r="QWB100" s="889"/>
      <c r="QWC100" s="889"/>
      <c r="QWD100" s="889"/>
      <c r="QWE100" s="889"/>
      <c r="QWF100" s="889"/>
      <c r="QWG100" s="889"/>
      <c r="QWH100" s="889"/>
      <c r="QWI100" s="889"/>
      <c r="QWJ100" s="889"/>
      <c r="QWK100" s="889"/>
      <c r="QWL100" s="889"/>
      <c r="QWM100" s="889"/>
      <c r="QWN100" s="889"/>
      <c r="QWO100" s="889"/>
      <c r="QWP100" s="889"/>
      <c r="QWQ100" s="889"/>
      <c r="QWR100" s="889"/>
      <c r="QWS100" s="889"/>
      <c r="QWT100" s="889"/>
      <c r="QWU100" s="889"/>
      <c r="QWV100" s="889"/>
      <c r="QWW100" s="889"/>
      <c r="QWX100" s="889"/>
      <c r="QWY100" s="889"/>
      <c r="QWZ100" s="889"/>
      <c r="QXA100" s="889"/>
      <c r="QXB100" s="889"/>
      <c r="QXC100" s="889"/>
      <c r="QXD100" s="889"/>
      <c r="QXE100" s="889"/>
      <c r="QXF100" s="889"/>
      <c r="QXG100" s="889"/>
      <c r="QXH100" s="889"/>
      <c r="QXI100" s="889"/>
      <c r="QXJ100" s="889"/>
      <c r="QXK100" s="889"/>
      <c r="QXL100" s="889"/>
      <c r="QXM100" s="889"/>
      <c r="QXN100" s="889"/>
      <c r="QXO100" s="889"/>
      <c r="QXP100" s="889"/>
      <c r="QXQ100" s="889"/>
      <c r="QXR100" s="889"/>
      <c r="QXS100" s="889"/>
      <c r="QXT100" s="889"/>
      <c r="QXU100" s="889"/>
      <c r="QXV100" s="889"/>
      <c r="QXW100" s="889"/>
      <c r="QXX100" s="889"/>
      <c r="QXY100" s="889"/>
      <c r="QXZ100" s="889"/>
      <c r="QYA100" s="889"/>
      <c r="QYB100" s="889"/>
      <c r="QYC100" s="889"/>
      <c r="QYD100" s="889"/>
      <c r="QYE100" s="889"/>
      <c r="QYF100" s="889"/>
      <c r="QYG100" s="889"/>
      <c r="QYH100" s="889"/>
      <c r="QYI100" s="889"/>
      <c r="QYJ100" s="889"/>
      <c r="QYK100" s="889"/>
      <c r="QYL100" s="889"/>
      <c r="QYM100" s="889"/>
      <c r="QYN100" s="889"/>
      <c r="QYO100" s="889"/>
      <c r="QYP100" s="889"/>
      <c r="QYQ100" s="889"/>
      <c r="QYR100" s="889"/>
      <c r="QYS100" s="889"/>
      <c r="QYT100" s="889"/>
      <c r="QYU100" s="889"/>
      <c r="QYV100" s="889"/>
      <c r="QYW100" s="889"/>
      <c r="QYX100" s="889"/>
      <c r="QYY100" s="889"/>
      <c r="QYZ100" s="889"/>
      <c r="QZA100" s="889"/>
      <c r="QZB100" s="889"/>
      <c r="QZC100" s="889"/>
      <c r="QZD100" s="889"/>
      <c r="QZE100" s="889"/>
      <c r="QZF100" s="889"/>
      <c r="QZG100" s="889"/>
      <c r="QZH100" s="889"/>
      <c r="QZI100" s="889"/>
      <c r="QZJ100" s="889"/>
      <c r="QZK100" s="889"/>
      <c r="QZL100" s="889"/>
      <c r="QZM100" s="889"/>
      <c r="QZN100" s="889"/>
      <c r="QZO100" s="889"/>
      <c r="QZP100" s="889"/>
      <c r="QZQ100" s="889"/>
      <c r="QZR100" s="889"/>
      <c r="QZS100" s="889"/>
      <c r="QZT100" s="889"/>
      <c r="QZU100" s="889"/>
      <c r="QZV100" s="889"/>
      <c r="QZW100" s="889"/>
      <c r="QZX100" s="889"/>
      <c r="QZY100" s="889"/>
      <c r="QZZ100" s="889"/>
      <c r="RAA100" s="889"/>
      <c r="RAB100" s="889"/>
      <c r="RAC100" s="889"/>
      <c r="RAD100" s="889"/>
      <c r="RAE100" s="889"/>
      <c r="RAF100" s="889"/>
      <c r="RAG100" s="889"/>
      <c r="RAH100" s="889"/>
      <c r="RAI100" s="889"/>
      <c r="RAJ100" s="889"/>
      <c r="RAK100" s="889"/>
      <c r="RAL100" s="889"/>
      <c r="RAM100" s="889"/>
      <c r="RAN100" s="889"/>
      <c r="RAO100" s="889"/>
      <c r="RAP100" s="889"/>
      <c r="RAQ100" s="889"/>
      <c r="RAR100" s="889"/>
      <c r="RAS100" s="889"/>
      <c r="RAT100" s="889"/>
      <c r="RAU100" s="889"/>
      <c r="RAV100" s="889"/>
      <c r="RAW100" s="889"/>
      <c r="RAX100" s="889"/>
      <c r="RAY100" s="889"/>
      <c r="RAZ100" s="889"/>
      <c r="RBA100" s="889"/>
      <c r="RBB100" s="889"/>
      <c r="RBC100" s="889"/>
      <c r="RBD100" s="889"/>
      <c r="RBE100" s="889"/>
      <c r="RBF100" s="889"/>
      <c r="RBG100" s="889"/>
      <c r="RBH100" s="889"/>
      <c r="RBI100" s="889"/>
      <c r="RBJ100" s="889"/>
      <c r="RBK100" s="889"/>
      <c r="RBL100" s="889"/>
      <c r="RBM100" s="889"/>
      <c r="RBN100" s="889"/>
      <c r="RBO100" s="889"/>
      <c r="RBP100" s="889"/>
      <c r="RBQ100" s="889"/>
      <c r="RBR100" s="889"/>
      <c r="RBS100" s="889"/>
      <c r="RBT100" s="889"/>
      <c r="RBU100" s="889"/>
      <c r="RBV100" s="889"/>
      <c r="RBW100" s="889"/>
      <c r="RBX100" s="889"/>
      <c r="RBY100" s="889"/>
      <c r="RBZ100" s="889"/>
      <c r="RCA100" s="889"/>
      <c r="RCB100" s="889"/>
      <c r="RCC100" s="889"/>
      <c r="RCD100" s="889"/>
      <c r="RCE100" s="889"/>
      <c r="RCF100" s="889"/>
      <c r="RCG100" s="889"/>
      <c r="RCH100" s="889"/>
      <c r="RCI100" s="889"/>
      <c r="RCJ100" s="889"/>
      <c r="RCK100" s="889"/>
      <c r="RCL100" s="889"/>
      <c r="RCM100" s="889"/>
      <c r="RCN100" s="889"/>
      <c r="RCO100" s="889"/>
      <c r="RCP100" s="889"/>
      <c r="RCQ100" s="889"/>
      <c r="RCR100" s="889"/>
      <c r="RCS100" s="889"/>
      <c r="RCT100" s="889"/>
      <c r="RCU100" s="889"/>
      <c r="RCV100" s="889"/>
      <c r="RCW100" s="889"/>
      <c r="RCX100" s="889"/>
      <c r="RCY100" s="889"/>
      <c r="RCZ100" s="889"/>
      <c r="RDA100" s="889"/>
      <c r="RDB100" s="889"/>
      <c r="RDC100" s="889"/>
      <c r="RDD100" s="889"/>
      <c r="RDE100" s="889"/>
      <c r="RDF100" s="889"/>
      <c r="RDG100" s="889"/>
      <c r="RDH100" s="889"/>
      <c r="RDI100" s="889"/>
      <c r="RDJ100" s="889"/>
      <c r="RDK100" s="889"/>
      <c r="RDL100" s="889"/>
      <c r="RDM100" s="889"/>
      <c r="RDN100" s="889"/>
      <c r="RDO100" s="889"/>
      <c r="RDP100" s="889"/>
      <c r="RDQ100" s="889"/>
      <c r="RDR100" s="889"/>
      <c r="RDS100" s="889"/>
      <c r="RDT100" s="889"/>
      <c r="RDU100" s="889"/>
      <c r="RDV100" s="889"/>
      <c r="RDW100" s="889"/>
      <c r="RDX100" s="889"/>
      <c r="RDY100" s="889"/>
      <c r="RDZ100" s="889"/>
      <c r="REA100" s="889"/>
      <c r="REB100" s="889"/>
      <c r="REC100" s="889"/>
      <c r="RED100" s="889"/>
      <c r="REE100" s="889"/>
      <c r="REF100" s="889"/>
      <c r="REG100" s="889"/>
      <c r="REH100" s="889"/>
      <c r="REI100" s="889"/>
      <c r="REJ100" s="889"/>
      <c r="REK100" s="889"/>
      <c r="REL100" s="889"/>
      <c r="REM100" s="889"/>
      <c r="REN100" s="889"/>
      <c r="REO100" s="889"/>
      <c r="REP100" s="889"/>
      <c r="REQ100" s="889"/>
      <c r="RER100" s="889"/>
      <c r="RES100" s="889"/>
      <c r="RET100" s="889"/>
      <c r="REU100" s="889"/>
      <c r="REV100" s="889"/>
      <c r="REW100" s="889"/>
      <c r="REX100" s="889"/>
      <c r="REY100" s="889"/>
      <c r="REZ100" s="889"/>
      <c r="RFA100" s="889"/>
      <c r="RFB100" s="889"/>
      <c r="RFC100" s="889"/>
      <c r="RFD100" s="889"/>
      <c r="RFE100" s="889"/>
      <c r="RFF100" s="889"/>
      <c r="RFG100" s="889"/>
      <c r="RFH100" s="889"/>
      <c r="RFI100" s="889"/>
      <c r="RFJ100" s="889"/>
      <c r="RFK100" s="889"/>
      <c r="RFL100" s="889"/>
      <c r="RFM100" s="889"/>
      <c r="RFN100" s="889"/>
      <c r="RFO100" s="889"/>
      <c r="RFP100" s="889"/>
      <c r="RFQ100" s="889"/>
      <c r="RFR100" s="889"/>
      <c r="RFS100" s="889"/>
      <c r="RFT100" s="889"/>
      <c r="RFU100" s="889"/>
      <c r="RFV100" s="889"/>
      <c r="RFW100" s="889"/>
      <c r="RFX100" s="889"/>
      <c r="RFY100" s="889"/>
      <c r="RFZ100" s="889"/>
      <c r="RGA100" s="889"/>
      <c r="RGB100" s="889"/>
      <c r="RGC100" s="889"/>
      <c r="RGD100" s="889"/>
      <c r="RGE100" s="889"/>
      <c r="RGF100" s="889"/>
      <c r="RGG100" s="889"/>
      <c r="RGH100" s="889"/>
      <c r="RGI100" s="889"/>
      <c r="RGJ100" s="889"/>
      <c r="RGK100" s="889"/>
      <c r="RGL100" s="889"/>
      <c r="RGM100" s="889"/>
      <c r="RGN100" s="889"/>
      <c r="RGO100" s="889"/>
      <c r="RGP100" s="889"/>
      <c r="RGQ100" s="889"/>
      <c r="RGR100" s="889"/>
      <c r="RGS100" s="889"/>
      <c r="RGT100" s="889"/>
      <c r="RGU100" s="889"/>
      <c r="RGV100" s="889"/>
      <c r="RGW100" s="889"/>
      <c r="RGX100" s="889"/>
      <c r="RGY100" s="889"/>
      <c r="RGZ100" s="889"/>
      <c r="RHA100" s="889"/>
      <c r="RHB100" s="889"/>
      <c r="RHC100" s="889"/>
      <c r="RHD100" s="889"/>
      <c r="RHE100" s="889"/>
      <c r="RHF100" s="889"/>
      <c r="RHG100" s="889"/>
      <c r="RHH100" s="889"/>
      <c r="RHI100" s="889"/>
      <c r="RHJ100" s="889"/>
      <c r="RHK100" s="889"/>
      <c r="RHL100" s="889"/>
      <c r="RHM100" s="889"/>
      <c r="RHN100" s="889"/>
      <c r="RHO100" s="889"/>
      <c r="RHP100" s="889"/>
      <c r="RHQ100" s="889"/>
      <c r="RHR100" s="889"/>
      <c r="RHS100" s="889"/>
      <c r="RHT100" s="889"/>
      <c r="RHU100" s="889"/>
      <c r="RHV100" s="889"/>
      <c r="RHW100" s="889"/>
      <c r="RHX100" s="889"/>
      <c r="RHY100" s="889"/>
      <c r="RHZ100" s="889"/>
      <c r="RIA100" s="889"/>
      <c r="RIB100" s="889"/>
      <c r="RIC100" s="889"/>
      <c r="RID100" s="889"/>
      <c r="RIE100" s="889"/>
      <c r="RIF100" s="889"/>
      <c r="RIG100" s="889"/>
      <c r="RIH100" s="889"/>
      <c r="RII100" s="889"/>
      <c r="RIJ100" s="889"/>
      <c r="RIK100" s="889"/>
      <c r="RIL100" s="889"/>
      <c r="RIM100" s="889"/>
      <c r="RIN100" s="889"/>
      <c r="RIO100" s="889"/>
      <c r="RIP100" s="889"/>
      <c r="RIQ100" s="889"/>
      <c r="RIR100" s="889"/>
      <c r="RIS100" s="889"/>
      <c r="RIT100" s="889"/>
      <c r="RIU100" s="889"/>
      <c r="RIV100" s="889"/>
      <c r="RIW100" s="889"/>
      <c r="RIX100" s="889"/>
      <c r="RIY100" s="889"/>
      <c r="RIZ100" s="889"/>
      <c r="RJA100" s="889"/>
      <c r="RJB100" s="889"/>
      <c r="RJC100" s="889"/>
      <c r="RJD100" s="889"/>
      <c r="RJE100" s="889"/>
      <c r="RJF100" s="889"/>
      <c r="RJG100" s="889"/>
      <c r="RJH100" s="889"/>
      <c r="RJI100" s="889"/>
      <c r="RJJ100" s="889"/>
      <c r="RJK100" s="889"/>
      <c r="RJL100" s="889"/>
      <c r="RJM100" s="889"/>
      <c r="RJN100" s="889"/>
      <c r="RJO100" s="889"/>
      <c r="RJP100" s="889"/>
      <c r="RJQ100" s="889"/>
      <c r="RJR100" s="889"/>
      <c r="RJS100" s="889"/>
      <c r="RJT100" s="889"/>
      <c r="RJU100" s="889"/>
      <c r="RJV100" s="889"/>
      <c r="RJW100" s="889"/>
      <c r="RJX100" s="889"/>
      <c r="RJY100" s="889"/>
      <c r="RJZ100" s="889"/>
      <c r="RKA100" s="889"/>
      <c r="RKB100" s="889"/>
      <c r="RKC100" s="889"/>
      <c r="RKD100" s="889"/>
      <c r="RKE100" s="889"/>
      <c r="RKF100" s="889"/>
      <c r="RKG100" s="889"/>
      <c r="RKH100" s="889"/>
      <c r="RKI100" s="889"/>
      <c r="RKJ100" s="889"/>
      <c r="RKK100" s="889"/>
      <c r="RKL100" s="889"/>
      <c r="RKM100" s="889"/>
      <c r="RKN100" s="889"/>
      <c r="RKO100" s="889"/>
      <c r="RKP100" s="889"/>
      <c r="RKQ100" s="889"/>
      <c r="RKR100" s="889"/>
      <c r="RKS100" s="889"/>
      <c r="RKT100" s="889"/>
      <c r="RKU100" s="889"/>
      <c r="RKV100" s="889"/>
      <c r="RKW100" s="889"/>
      <c r="RKX100" s="889"/>
      <c r="RKY100" s="889"/>
      <c r="RKZ100" s="889"/>
      <c r="RLA100" s="889"/>
      <c r="RLB100" s="889"/>
      <c r="RLC100" s="889"/>
      <c r="RLD100" s="889"/>
      <c r="RLE100" s="889"/>
      <c r="RLF100" s="889"/>
      <c r="RLG100" s="889"/>
      <c r="RLH100" s="889"/>
      <c r="RLI100" s="889"/>
      <c r="RLJ100" s="889"/>
      <c r="RLK100" s="889"/>
      <c r="RLL100" s="889"/>
      <c r="RLM100" s="889"/>
      <c r="RLN100" s="889"/>
      <c r="RLO100" s="889"/>
      <c r="RLP100" s="889"/>
      <c r="RLQ100" s="889"/>
      <c r="RLR100" s="889"/>
      <c r="RLS100" s="889"/>
      <c r="RLT100" s="889"/>
      <c r="RLU100" s="889"/>
      <c r="RLV100" s="889"/>
      <c r="RLW100" s="889"/>
      <c r="RLX100" s="889"/>
      <c r="RLY100" s="889"/>
      <c r="RLZ100" s="889"/>
      <c r="RMA100" s="889"/>
      <c r="RMB100" s="889"/>
      <c r="RMC100" s="889"/>
      <c r="RMD100" s="889"/>
      <c r="RME100" s="889"/>
      <c r="RMF100" s="889"/>
      <c r="RMG100" s="889"/>
      <c r="RMH100" s="889"/>
      <c r="RMI100" s="889"/>
      <c r="RMJ100" s="889"/>
      <c r="RMK100" s="889"/>
      <c r="RML100" s="889"/>
      <c r="RMM100" s="889"/>
      <c r="RMN100" s="889"/>
      <c r="RMO100" s="889"/>
      <c r="RMP100" s="889"/>
      <c r="RMQ100" s="889"/>
      <c r="RMR100" s="889"/>
      <c r="RMS100" s="889"/>
      <c r="RMT100" s="889"/>
      <c r="RMU100" s="889"/>
      <c r="RMV100" s="889"/>
      <c r="RMW100" s="889"/>
      <c r="RMX100" s="889"/>
      <c r="RMY100" s="889"/>
      <c r="RMZ100" s="889"/>
      <c r="RNA100" s="889"/>
      <c r="RNB100" s="889"/>
      <c r="RNC100" s="889"/>
      <c r="RND100" s="889"/>
      <c r="RNE100" s="889"/>
      <c r="RNF100" s="889"/>
      <c r="RNG100" s="889"/>
      <c r="RNH100" s="889"/>
      <c r="RNI100" s="889"/>
      <c r="RNJ100" s="889"/>
      <c r="RNK100" s="889"/>
      <c r="RNL100" s="889"/>
      <c r="RNM100" s="889"/>
      <c r="RNN100" s="889"/>
      <c r="RNO100" s="889"/>
      <c r="RNP100" s="889"/>
      <c r="RNQ100" s="889"/>
      <c r="RNR100" s="889"/>
      <c r="RNS100" s="889"/>
      <c r="RNT100" s="889"/>
      <c r="RNU100" s="889"/>
      <c r="RNV100" s="889"/>
      <c r="RNW100" s="889"/>
      <c r="RNX100" s="889"/>
      <c r="RNY100" s="889"/>
      <c r="RNZ100" s="889"/>
      <c r="ROA100" s="889"/>
      <c r="ROB100" s="889"/>
      <c r="ROC100" s="889"/>
      <c r="ROD100" s="889"/>
      <c r="ROE100" s="889"/>
      <c r="ROF100" s="889"/>
      <c r="ROG100" s="889"/>
      <c r="ROH100" s="889"/>
      <c r="ROI100" s="889"/>
      <c r="ROJ100" s="889"/>
      <c r="ROK100" s="889"/>
      <c r="ROL100" s="889"/>
      <c r="ROM100" s="889"/>
      <c r="RON100" s="889"/>
      <c r="ROO100" s="889"/>
      <c r="ROP100" s="889"/>
      <c r="ROQ100" s="889"/>
      <c r="ROR100" s="889"/>
      <c r="ROS100" s="889"/>
      <c r="ROT100" s="889"/>
      <c r="ROU100" s="889"/>
      <c r="ROV100" s="889"/>
      <c r="ROW100" s="889"/>
      <c r="ROX100" s="889"/>
      <c r="ROY100" s="889"/>
      <c r="ROZ100" s="889"/>
      <c r="RPA100" s="889"/>
      <c r="RPB100" s="889"/>
      <c r="RPC100" s="889"/>
      <c r="RPD100" s="889"/>
      <c r="RPE100" s="889"/>
      <c r="RPF100" s="889"/>
      <c r="RPG100" s="889"/>
      <c r="RPH100" s="889"/>
      <c r="RPI100" s="889"/>
      <c r="RPJ100" s="889"/>
      <c r="RPK100" s="889"/>
      <c r="RPL100" s="889"/>
      <c r="RPM100" s="889"/>
      <c r="RPN100" s="889"/>
      <c r="RPO100" s="889"/>
      <c r="RPP100" s="889"/>
      <c r="RPQ100" s="889"/>
      <c r="RPR100" s="889"/>
      <c r="RPS100" s="889"/>
      <c r="RPT100" s="889"/>
      <c r="RPU100" s="889"/>
      <c r="RPV100" s="889"/>
      <c r="RPW100" s="889"/>
      <c r="RPX100" s="889"/>
      <c r="RPY100" s="889"/>
      <c r="RPZ100" s="889"/>
      <c r="RQA100" s="889"/>
      <c r="RQB100" s="889"/>
      <c r="RQC100" s="889"/>
      <c r="RQD100" s="889"/>
      <c r="RQE100" s="889"/>
      <c r="RQF100" s="889"/>
      <c r="RQG100" s="889"/>
      <c r="RQH100" s="889"/>
      <c r="RQI100" s="889"/>
      <c r="RQJ100" s="889"/>
      <c r="RQK100" s="889"/>
      <c r="RQL100" s="889"/>
      <c r="RQM100" s="889"/>
      <c r="RQN100" s="889"/>
      <c r="RQO100" s="889"/>
      <c r="RQP100" s="889"/>
      <c r="RQQ100" s="889"/>
      <c r="RQR100" s="889"/>
      <c r="RQS100" s="889"/>
      <c r="RQT100" s="889"/>
      <c r="RQU100" s="889"/>
      <c r="RQV100" s="889"/>
      <c r="RQW100" s="889"/>
      <c r="RQX100" s="889"/>
      <c r="RQY100" s="889"/>
      <c r="RQZ100" s="889"/>
      <c r="RRA100" s="889"/>
      <c r="RRB100" s="889"/>
      <c r="RRC100" s="889"/>
      <c r="RRD100" s="889"/>
      <c r="RRE100" s="889"/>
      <c r="RRF100" s="889"/>
      <c r="RRG100" s="889"/>
      <c r="RRH100" s="889"/>
      <c r="RRI100" s="889"/>
      <c r="RRJ100" s="889"/>
      <c r="RRK100" s="889"/>
      <c r="RRL100" s="889"/>
      <c r="RRM100" s="889"/>
      <c r="RRN100" s="889"/>
      <c r="RRO100" s="889"/>
      <c r="RRP100" s="889"/>
      <c r="RRQ100" s="889"/>
      <c r="RRR100" s="889"/>
      <c r="RRS100" s="889"/>
      <c r="RRT100" s="889"/>
      <c r="RRU100" s="889"/>
      <c r="RRV100" s="889"/>
      <c r="RRW100" s="889"/>
      <c r="RRX100" s="889"/>
      <c r="RRY100" s="889"/>
      <c r="RRZ100" s="889"/>
      <c r="RSA100" s="889"/>
      <c r="RSB100" s="889"/>
      <c r="RSC100" s="889"/>
      <c r="RSD100" s="889"/>
      <c r="RSE100" s="889"/>
      <c r="RSF100" s="889"/>
      <c r="RSG100" s="889"/>
      <c r="RSH100" s="889"/>
      <c r="RSI100" s="889"/>
      <c r="RSJ100" s="889"/>
      <c r="RSK100" s="889"/>
      <c r="RSL100" s="889"/>
      <c r="RSM100" s="889"/>
      <c r="RSN100" s="889"/>
      <c r="RSO100" s="889"/>
      <c r="RSP100" s="889"/>
      <c r="RSQ100" s="889"/>
      <c r="RSR100" s="889"/>
      <c r="RSS100" s="889"/>
      <c r="RST100" s="889"/>
      <c r="RSU100" s="889"/>
      <c r="RSV100" s="889"/>
      <c r="RSW100" s="889"/>
      <c r="RSX100" s="889"/>
      <c r="RSY100" s="889"/>
      <c r="RSZ100" s="889"/>
      <c r="RTA100" s="889"/>
      <c r="RTB100" s="889"/>
      <c r="RTC100" s="889"/>
      <c r="RTD100" s="889"/>
      <c r="RTE100" s="889"/>
      <c r="RTF100" s="889"/>
      <c r="RTG100" s="889"/>
      <c r="RTH100" s="889"/>
      <c r="RTI100" s="889"/>
      <c r="RTJ100" s="889"/>
      <c r="RTK100" s="889"/>
      <c r="RTL100" s="889"/>
      <c r="RTM100" s="889"/>
      <c r="RTN100" s="889"/>
      <c r="RTO100" s="889"/>
      <c r="RTP100" s="889"/>
      <c r="RTQ100" s="889"/>
      <c r="RTR100" s="889"/>
      <c r="RTS100" s="889"/>
      <c r="RTT100" s="889"/>
      <c r="RTU100" s="889"/>
      <c r="RTV100" s="889"/>
      <c r="RTW100" s="889"/>
      <c r="RTX100" s="889"/>
      <c r="RTY100" s="889"/>
      <c r="RTZ100" s="889"/>
      <c r="RUA100" s="889"/>
      <c r="RUB100" s="889"/>
      <c r="RUC100" s="889"/>
      <c r="RUD100" s="889"/>
      <c r="RUE100" s="889"/>
      <c r="RUF100" s="889"/>
      <c r="RUG100" s="889"/>
      <c r="RUH100" s="889"/>
      <c r="RUI100" s="889"/>
      <c r="RUJ100" s="889"/>
      <c r="RUK100" s="889"/>
      <c r="RUL100" s="889"/>
      <c r="RUM100" s="889"/>
      <c r="RUN100" s="889"/>
      <c r="RUO100" s="889"/>
      <c r="RUP100" s="889"/>
      <c r="RUQ100" s="889"/>
      <c r="RUR100" s="889"/>
      <c r="RUS100" s="889"/>
      <c r="RUT100" s="889"/>
      <c r="RUU100" s="889"/>
      <c r="RUV100" s="889"/>
      <c r="RUW100" s="889"/>
      <c r="RUX100" s="889"/>
      <c r="RUY100" s="889"/>
      <c r="RUZ100" s="889"/>
      <c r="RVA100" s="889"/>
      <c r="RVB100" s="889"/>
      <c r="RVC100" s="889"/>
      <c r="RVD100" s="889"/>
      <c r="RVE100" s="889"/>
      <c r="RVF100" s="889"/>
      <c r="RVG100" s="889"/>
      <c r="RVH100" s="889"/>
      <c r="RVI100" s="889"/>
      <c r="RVJ100" s="889"/>
      <c r="RVK100" s="889"/>
      <c r="RVL100" s="889"/>
      <c r="RVM100" s="889"/>
      <c r="RVN100" s="889"/>
      <c r="RVO100" s="889"/>
      <c r="RVP100" s="889"/>
      <c r="RVQ100" s="889"/>
      <c r="RVR100" s="889"/>
      <c r="RVS100" s="889"/>
      <c r="RVT100" s="889"/>
      <c r="RVU100" s="889"/>
      <c r="RVV100" s="889"/>
      <c r="RVW100" s="889"/>
      <c r="RVX100" s="889"/>
      <c r="RVY100" s="889"/>
      <c r="RVZ100" s="889"/>
      <c r="RWA100" s="889"/>
      <c r="RWB100" s="889"/>
      <c r="RWC100" s="889"/>
      <c r="RWD100" s="889"/>
      <c r="RWE100" s="889"/>
      <c r="RWF100" s="889"/>
      <c r="RWG100" s="889"/>
      <c r="RWH100" s="889"/>
      <c r="RWI100" s="889"/>
      <c r="RWJ100" s="889"/>
      <c r="RWK100" s="889"/>
      <c r="RWL100" s="889"/>
      <c r="RWM100" s="889"/>
      <c r="RWN100" s="889"/>
      <c r="RWO100" s="889"/>
      <c r="RWP100" s="889"/>
      <c r="RWQ100" s="889"/>
      <c r="RWR100" s="889"/>
      <c r="RWS100" s="889"/>
      <c r="RWT100" s="889"/>
      <c r="RWU100" s="889"/>
      <c r="RWV100" s="889"/>
      <c r="RWW100" s="889"/>
      <c r="RWX100" s="889"/>
      <c r="RWY100" s="889"/>
      <c r="RWZ100" s="889"/>
      <c r="RXA100" s="889"/>
      <c r="RXB100" s="889"/>
      <c r="RXC100" s="889"/>
      <c r="RXD100" s="889"/>
      <c r="RXE100" s="889"/>
      <c r="RXF100" s="889"/>
      <c r="RXG100" s="889"/>
      <c r="RXH100" s="889"/>
      <c r="RXI100" s="889"/>
      <c r="RXJ100" s="889"/>
      <c r="RXK100" s="889"/>
      <c r="RXL100" s="889"/>
      <c r="RXM100" s="889"/>
      <c r="RXN100" s="889"/>
      <c r="RXO100" s="889"/>
      <c r="RXP100" s="889"/>
      <c r="RXQ100" s="889"/>
      <c r="RXR100" s="889"/>
      <c r="RXS100" s="889"/>
      <c r="RXT100" s="889"/>
      <c r="RXU100" s="889"/>
      <c r="RXV100" s="889"/>
      <c r="RXW100" s="889"/>
      <c r="RXX100" s="889"/>
      <c r="RXY100" s="889"/>
      <c r="RXZ100" s="889"/>
      <c r="RYA100" s="889"/>
      <c r="RYB100" s="889"/>
      <c r="RYC100" s="889"/>
      <c r="RYD100" s="889"/>
      <c r="RYE100" s="889"/>
      <c r="RYF100" s="889"/>
      <c r="RYG100" s="889"/>
      <c r="RYH100" s="889"/>
      <c r="RYI100" s="889"/>
      <c r="RYJ100" s="889"/>
      <c r="RYK100" s="889"/>
      <c r="RYL100" s="889"/>
      <c r="RYM100" s="889"/>
      <c r="RYN100" s="889"/>
      <c r="RYO100" s="889"/>
      <c r="RYP100" s="889"/>
      <c r="RYQ100" s="889"/>
      <c r="RYR100" s="889"/>
      <c r="RYS100" s="889"/>
      <c r="RYT100" s="889"/>
      <c r="RYU100" s="889"/>
      <c r="RYV100" s="889"/>
      <c r="RYW100" s="889"/>
      <c r="RYX100" s="889"/>
      <c r="RYY100" s="889"/>
      <c r="RYZ100" s="889"/>
      <c r="RZA100" s="889"/>
      <c r="RZB100" s="889"/>
      <c r="RZC100" s="889"/>
      <c r="RZD100" s="889"/>
      <c r="RZE100" s="889"/>
      <c r="RZF100" s="889"/>
      <c r="RZG100" s="889"/>
      <c r="RZH100" s="889"/>
      <c r="RZI100" s="889"/>
      <c r="RZJ100" s="889"/>
      <c r="RZK100" s="889"/>
      <c r="RZL100" s="889"/>
      <c r="RZM100" s="889"/>
      <c r="RZN100" s="889"/>
      <c r="RZO100" s="889"/>
      <c r="RZP100" s="889"/>
      <c r="RZQ100" s="889"/>
      <c r="RZR100" s="889"/>
      <c r="RZS100" s="889"/>
      <c r="RZT100" s="889"/>
      <c r="RZU100" s="889"/>
      <c r="RZV100" s="889"/>
      <c r="RZW100" s="889"/>
      <c r="RZX100" s="889"/>
      <c r="RZY100" s="889"/>
      <c r="RZZ100" s="889"/>
      <c r="SAA100" s="889"/>
      <c r="SAB100" s="889"/>
      <c r="SAC100" s="889"/>
      <c r="SAD100" s="889"/>
      <c r="SAE100" s="889"/>
      <c r="SAF100" s="889"/>
      <c r="SAG100" s="889"/>
      <c r="SAH100" s="889"/>
      <c r="SAI100" s="889"/>
      <c r="SAJ100" s="889"/>
      <c r="SAK100" s="889"/>
      <c r="SAL100" s="889"/>
      <c r="SAM100" s="889"/>
      <c r="SAN100" s="889"/>
      <c r="SAO100" s="889"/>
      <c r="SAP100" s="889"/>
      <c r="SAQ100" s="889"/>
      <c r="SAR100" s="889"/>
      <c r="SAS100" s="889"/>
      <c r="SAT100" s="889"/>
      <c r="SAU100" s="889"/>
      <c r="SAV100" s="889"/>
      <c r="SAW100" s="889"/>
      <c r="SAX100" s="889"/>
      <c r="SAY100" s="889"/>
      <c r="SAZ100" s="889"/>
      <c r="SBA100" s="889"/>
      <c r="SBB100" s="889"/>
      <c r="SBC100" s="889"/>
      <c r="SBD100" s="889"/>
      <c r="SBE100" s="889"/>
      <c r="SBF100" s="889"/>
      <c r="SBG100" s="889"/>
      <c r="SBH100" s="889"/>
      <c r="SBI100" s="889"/>
      <c r="SBJ100" s="889"/>
      <c r="SBK100" s="889"/>
      <c r="SBL100" s="889"/>
      <c r="SBM100" s="889"/>
      <c r="SBN100" s="889"/>
      <c r="SBO100" s="889"/>
      <c r="SBP100" s="889"/>
      <c r="SBQ100" s="889"/>
      <c r="SBR100" s="889"/>
      <c r="SBS100" s="889"/>
      <c r="SBT100" s="889"/>
      <c r="SBU100" s="889"/>
      <c r="SBV100" s="889"/>
      <c r="SBW100" s="889"/>
      <c r="SBX100" s="889"/>
      <c r="SBY100" s="889"/>
      <c r="SBZ100" s="889"/>
      <c r="SCA100" s="889"/>
      <c r="SCB100" s="889"/>
      <c r="SCC100" s="889"/>
      <c r="SCD100" s="889"/>
      <c r="SCE100" s="889"/>
      <c r="SCF100" s="889"/>
      <c r="SCG100" s="889"/>
      <c r="SCH100" s="889"/>
      <c r="SCI100" s="889"/>
      <c r="SCJ100" s="889"/>
      <c r="SCK100" s="889"/>
      <c r="SCL100" s="889"/>
      <c r="SCM100" s="889"/>
      <c r="SCN100" s="889"/>
      <c r="SCO100" s="889"/>
      <c r="SCP100" s="889"/>
      <c r="SCQ100" s="889"/>
      <c r="SCR100" s="889"/>
      <c r="SCS100" s="889"/>
      <c r="SCT100" s="889"/>
      <c r="SCU100" s="889"/>
      <c r="SCV100" s="889"/>
      <c r="SCW100" s="889"/>
      <c r="SCX100" s="889"/>
      <c r="SCY100" s="889"/>
      <c r="SCZ100" s="889"/>
      <c r="SDA100" s="889"/>
      <c r="SDB100" s="889"/>
      <c r="SDC100" s="889"/>
      <c r="SDD100" s="889"/>
      <c r="SDE100" s="889"/>
      <c r="SDF100" s="889"/>
      <c r="SDG100" s="889"/>
      <c r="SDH100" s="889"/>
      <c r="SDI100" s="889"/>
      <c r="SDJ100" s="889"/>
      <c r="SDK100" s="889"/>
      <c r="SDL100" s="889"/>
      <c r="SDM100" s="889"/>
      <c r="SDN100" s="889"/>
      <c r="SDO100" s="889"/>
      <c r="SDP100" s="889"/>
      <c r="SDQ100" s="889"/>
      <c r="SDR100" s="889"/>
      <c r="SDS100" s="889"/>
      <c r="SDT100" s="889"/>
      <c r="SDU100" s="889"/>
      <c r="SDV100" s="889"/>
      <c r="SDW100" s="889"/>
      <c r="SDX100" s="889"/>
      <c r="SDY100" s="889"/>
      <c r="SDZ100" s="889"/>
      <c r="SEA100" s="889"/>
      <c r="SEB100" s="889"/>
      <c r="SEC100" s="889"/>
      <c r="SED100" s="889"/>
      <c r="SEE100" s="889"/>
      <c r="SEF100" s="889"/>
      <c r="SEG100" s="889"/>
      <c r="SEH100" s="889"/>
      <c r="SEI100" s="889"/>
      <c r="SEJ100" s="889"/>
      <c r="SEK100" s="889"/>
      <c r="SEL100" s="889"/>
      <c r="SEM100" s="889"/>
      <c r="SEN100" s="889"/>
      <c r="SEO100" s="889"/>
      <c r="SEP100" s="889"/>
      <c r="SEQ100" s="889"/>
      <c r="SER100" s="889"/>
      <c r="SES100" s="889"/>
      <c r="SET100" s="889"/>
      <c r="SEU100" s="889"/>
      <c r="SEV100" s="889"/>
      <c r="SEW100" s="889"/>
      <c r="SEX100" s="889"/>
      <c r="SEY100" s="889"/>
      <c r="SEZ100" s="889"/>
      <c r="SFA100" s="889"/>
      <c r="SFB100" s="889"/>
      <c r="SFC100" s="889"/>
      <c r="SFD100" s="889"/>
      <c r="SFE100" s="889"/>
      <c r="SFF100" s="889"/>
      <c r="SFG100" s="889"/>
      <c r="SFH100" s="889"/>
      <c r="SFI100" s="889"/>
      <c r="SFJ100" s="889"/>
      <c r="SFK100" s="889"/>
      <c r="SFL100" s="889"/>
      <c r="SFM100" s="889"/>
      <c r="SFN100" s="889"/>
      <c r="SFO100" s="889"/>
      <c r="SFP100" s="889"/>
      <c r="SFQ100" s="889"/>
      <c r="SFR100" s="889"/>
      <c r="SFS100" s="889"/>
      <c r="SFT100" s="889"/>
      <c r="SFU100" s="889"/>
      <c r="SFV100" s="889"/>
      <c r="SFW100" s="889"/>
      <c r="SFX100" s="889"/>
      <c r="SFY100" s="889"/>
      <c r="SFZ100" s="889"/>
      <c r="SGA100" s="889"/>
      <c r="SGB100" s="889"/>
      <c r="SGC100" s="889"/>
      <c r="SGD100" s="889"/>
      <c r="SGE100" s="889"/>
      <c r="SGF100" s="889"/>
      <c r="SGG100" s="889"/>
      <c r="SGH100" s="889"/>
      <c r="SGI100" s="889"/>
      <c r="SGJ100" s="889"/>
      <c r="SGK100" s="889"/>
      <c r="SGL100" s="889"/>
      <c r="SGM100" s="889"/>
      <c r="SGN100" s="889"/>
      <c r="SGO100" s="889"/>
      <c r="SGP100" s="889"/>
      <c r="SGQ100" s="889"/>
      <c r="SGR100" s="889"/>
      <c r="SGS100" s="889"/>
      <c r="SGT100" s="889"/>
      <c r="SGU100" s="889"/>
      <c r="SGV100" s="889"/>
      <c r="SGW100" s="889"/>
      <c r="SGX100" s="889"/>
      <c r="SGY100" s="889"/>
      <c r="SGZ100" s="889"/>
      <c r="SHA100" s="889"/>
      <c r="SHB100" s="889"/>
      <c r="SHC100" s="889"/>
      <c r="SHD100" s="889"/>
      <c r="SHE100" s="889"/>
      <c r="SHF100" s="889"/>
      <c r="SHG100" s="889"/>
      <c r="SHH100" s="889"/>
      <c r="SHI100" s="889"/>
      <c r="SHJ100" s="889"/>
      <c r="SHK100" s="889"/>
      <c r="SHL100" s="889"/>
      <c r="SHM100" s="889"/>
      <c r="SHN100" s="889"/>
      <c r="SHO100" s="889"/>
      <c r="SHP100" s="889"/>
      <c r="SHQ100" s="889"/>
      <c r="SHR100" s="889"/>
      <c r="SHS100" s="889"/>
      <c r="SHT100" s="889"/>
      <c r="SHU100" s="889"/>
      <c r="SHV100" s="889"/>
      <c r="SHW100" s="889"/>
      <c r="SHX100" s="889"/>
      <c r="SHY100" s="889"/>
      <c r="SHZ100" s="889"/>
      <c r="SIA100" s="889"/>
      <c r="SIB100" s="889"/>
      <c r="SIC100" s="889"/>
      <c r="SID100" s="889"/>
      <c r="SIE100" s="889"/>
      <c r="SIF100" s="889"/>
      <c r="SIG100" s="889"/>
      <c r="SIH100" s="889"/>
      <c r="SII100" s="889"/>
      <c r="SIJ100" s="889"/>
      <c r="SIK100" s="889"/>
      <c r="SIL100" s="889"/>
      <c r="SIM100" s="889"/>
      <c r="SIN100" s="889"/>
      <c r="SIO100" s="889"/>
      <c r="SIP100" s="889"/>
      <c r="SIQ100" s="889"/>
      <c r="SIR100" s="889"/>
      <c r="SIS100" s="889"/>
      <c r="SIT100" s="889"/>
      <c r="SIU100" s="889"/>
      <c r="SIV100" s="889"/>
      <c r="SIW100" s="889"/>
      <c r="SIX100" s="889"/>
      <c r="SIY100" s="889"/>
      <c r="SIZ100" s="889"/>
      <c r="SJA100" s="889"/>
      <c r="SJB100" s="889"/>
      <c r="SJC100" s="889"/>
      <c r="SJD100" s="889"/>
      <c r="SJE100" s="889"/>
      <c r="SJF100" s="889"/>
      <c r="SJG100" s="889"/>
      <c r="SJH100" s="889"/>
      <c r="SJI100" s="889"/>
      <c r="SJJ100" s="889"/>
      <c r="SJK100" s="889"/>
      <c r="SJL100" s="889"/>
      <c r="SJM100" s="889"/>
      <c r="SJN100" s="889"/>
      <c r="SJO100" s="889"/>
      <c r="SJP100" s="889"/>
      <c r="SJQ100" s="889"/>
      <c r="SJR100" s="889"/>
      <c r="SJS100" s="889"/>
      <c r="SJT100" s="889"/>
      <c r="SJU100" s="889"/>
      <c r="SJV100" s="889"/>
      <c r="SJW100" s="889"/>
      <c r="SJX100" s="889"/>
      <c r="SJY100" s="889"/>
      <c r="SJZ100" s="889"/>
      <c r="SKA100" s="889"/>
      <c r="SKB100" s="889"/>
      <c r="SKC100" s="889"/>
      <c r="SKD100" s="889"/>
      <c r="SKE100" s="889"/>
      <c r="SKF100" s="889"/>
      <c r="SKG100" s="889"/>
      <c r="SKH100" s="889"/>
      <c r="SKI100" s="889"/>
      <c r="SKJ100" s="889"/>
      <c r="SKK100" s="889"/>
      <c r="SKL100" s="889"/>
      <c r="SKM100" s="889"/>
      <c r="SKN100" s="889"/>
      <c r="SKO100" s="889"/>
      <c r="SKP100" s="889"/>
      <c r="SKQ100" s="889"/>
      <c r="SKR100" s="889"/>
      <c r="SKS100" s="889"/>
      <c r="SKT100" s="889"/>
      <c r="SKU100" s="889"/>
      <c r="SKV100" s="889"/>
      <c r="SKW100" s="889"/>
      <c r="SKX100" s="889"/>
      <c r="SKY100" s="889"/>
      <c r="SKZ100" s="889"/>
      <c r="SLA100" s="889"/>
      <c r="SLB100" s="889"/>
      <c r="SLC100" s="889"/>
      <c r="SLD100" s="889"/>
      <c r="SLE100" s="889"/>
      <c r="SLF100" s="889"/>
      <c r="SLG100" s="889"/>
      <c r="SLH100" s="889"/>
      <c r="SLI100" s="889"/>
      <c r="SLJ100" s="889"/>
      <c r="SLK100" s="889"/>
      <c r="SLL100" s="889"/>
      <c r="SLM100" s="889"/>
      <c r="SLN100" s="889"/>
      <c r="SLO100" s="889"/>
      <c r="SLP100" s="889"/>
      <c r="SLQ100" s="889"/>
      <c r="SLR100" s="889"/>
      <c r="SLS100" s="889"/>
      <c r="SLT100" s="889"/>
      <c r="SLU100" s="889"/>
      <c r="SLV100" s="889"/>
      <c r="SLW100" s="889"/>
      <c r="SLX100" s="889"/>
      <c r="SLY100" s="889"/>
      <c r="SLZ100" s="889"/>
      <c r="SMA100" s="889"/>
      <c r="SMB100" s="889"/>
      <c r="SMC100" s="889"/>
      <c r="SMD100" s="889"/>
      <c r="SME100" s="889"/>
      <c r="SMF100" s="889"/>
      <c r="SMG100" s="889"/>
      <c r="SMH100" s="889"/>
      <c r="SMI100" s="889"/>
      <c r="SMJ100" s="889"/>
      <c r="SMK100" s="889"/>
      <c r="SML100" s="889"/>
      <c r="SMM100" s="889"/>
      <c r="SMN100" s="889"/>
      <c r="SMO100" s="889"/>
      <c r="SMP100" s="889"/>
      <c r="SMQ100" s="889"/>
      <c r="SMR100" s="889"/>
      <c r="SMS100" s="889"/>
      <c r="SMT100" s="889"/>
      <c r="SMU100" s="889"/>
      <c r="SMV100" s="889"/>
      <c r="SMW100" s="889"/>
      <c r="SMX100" s="889"/>
      <c r="SMY100" s="889"/>
      <c r="SMZ100" s="889"/>
      <c r="SNA100" s="889"/>
      <c r="SNB100" s="889"/>
      <c r="SNC100" s="889"/>
      <c r="SND100" s="889"/>
      <c r="SNE100" s="889"/>
      <c r="SNF100" s="889"/>
      <c r="SNG100" s="889"/>
      <c r="SNH100" s="889"/>
      <c r="SNI100" s="889"/>
      <c r="SNJ100" s="889"/>
      <c r="SNK100" s="889"/>
      <c r="SNL100" s="889"/>
      <c r="SNM100" s="889"/>
      <c r="SNN100" s="889"/>
      <c r="SNO100" s="889"/>
      <c r="SNP100" s="889"/>
      <c r="SNQ100" s="889"/>
      <c r="SNR100" s="889"/>
      <c r="SNS100" s="889"/>
      <c r="SNT100" s="889"/>
      <c r="SNU100" s="889"/>
      <c r="SNV100" s="889"/>
      <c r="SNW100" s="889"/>
      <c r="SNX100" s="889"/>
      <c r="SNY100" s="889"/>
      <c r="SNZ100" s="889"/>
      <c r="SOA100" s="889"/>
      <c r="SOB100" s="889"/>
      <c r="SOC100" s="889"/>
      <c r="SOD100" s="889"/>
      <c r="SOE100" s="889"/>
      <c r="SOF100" s="889"/>
      <c r="SOG100" s="889"/>
      <c r="SOH100" s="889"/>
      <c r="SOI100" s="889"/>
      <c r="SOJ100" s="889"/>
      <c r="SOK100" s="889"/>
      <c r="SOL100" s="889"/>
      <c r="SOM100" s="889"/>
      <c r="SON100" s="889"/>
      <c r="SOO100" s="889"/>
      <c r="SOP100" s="889"/>
      <c r="SOQ100" s="889"/>
      <c r="SOR100" s="889"/>
      <c r="SOS100" s="889"/>
      <c r="SOT100" s="889"/>
      <c r="SOU100" s="889"/>
      <c r="SOV100" s="889"/>
      <c r="SOW100" s="889"/>
      <c r="SOX100" s="889"/>
      <c r="SOY100" s="889"/>
      <c r="SOZ100" s="889"/>
      <c r="SPA100" s="889"/>
      <c r="SPB100" s="889"/>
      <c r="SPC100" s="889"/>
      <c r="SPD100" s="889"/>
      <c r="SPE100" s="889"/>
      <c r="SPF100" s="889"/>
      <c r="SPG100" s="889"/>
      <c r="SPH100" s="889"/>
      <c r="SPI100" s="889"/>
      <c r="SPJ100" s="889"/>
      <c r="SPK100" s="889"/>
      <c r="SPL100" s="889"/>
      <c r="SPM100" s="889"/>
      <c r="SPN100" s="889"/>
      <c r="SPO100" s="889"/>
      <c r="SPP100" s="889"/>
      <c r="SPQ100" s="889"/>
      <c r="SPR100" s="889"/>
      <c r="SPS100" s="889"/>
      <c r="SPT100" s="889"/>
      <c r="SPU100" s="889"/>
      <c r="SPV100" s="889"/>
      <c r="SPW100" s="889"/>
      <c r="SPX100" s="889"/>
      <c r="SPY100" s="889"/>
      <c r="SPZ100" s="889"/>
      <c r="SQA100" s="889"/>
      <c r="SQB100" s="889"/>
      <c r="SQC100" s="889"/>
      <c r="SQD100" s="889"/>
      <c r="SQE100" s="889"/>
      <c r="SQF100" s="889"/>
      <c r="SQG100" s="889"/>
      <c r="SQH100" s="889"/>
      <c r="SQI100" s="889"/>
      <c r="SQJ100" s="889"/>
      <c r="SQK100" s="889"/>
      <c r="SQL100" s="889"/>
      <c r="SQM100" s="889"/>
      <c r="SQN100" s="889"/>
      <c r="SQO100" s="889"/>
      <c r="SQP100" s="889"/>
      <c r="SQQ100" s="889"/>
      <c r="SQR100" s="889"/>
      <c r="SQS100" s="889"/>
      <c r="SQT100" s="889"/>
      <c r="SQU100" s="889"/>
      <c r="SQV100" s="889"/>
      <c r="SQW100" s="889"/>
      <c r="SQX100" s="889"/>
      <c r="SQY100" s="889"/>
      <c r="SQZ100" s="889"/>
      <c r="SRA100" s="889"/>
      <c r="SRB100" s="889"/>
      <c r="SRC100" s="889"/>
      <c r="SRD100" s="889"/>
      <c r="SRE100" s="889"/>
      <c r="SRF100" s="889"/>
      <c r="SRG100" s="889"/>
      <c r="SRH100" s="889"/>
      <c r="SRI100" s="889"/>
      <c r="SRJ100" s="889"/>
      <c r="SRK100" s="889"/>
      <c r="SRL100" s="889"/>
      <c r="SRM100" s="889"/>
      <c r="SRN100" s="889"/>
      <c r="SRO100" s="889"/>
      <c r="SRP100" s="889"/>
      <c r="SRQ100" s="889"/>
      <c r="SRR100" s="889"/>
      <c r="SRS100" s="889"/>
      <c r="SRT100" s="889"/>
      <c r="SRU100" s="889"/>
      <c r="SRV100" s="889"/>
      <c r="SRW100" s="889"/>
      <c r="SRX100" s="889"/>
      <c r="SRY100" s="889"/>
      <c r="SRZ100" s="889"/>
      <c r="SSA100" s="889"/>
      <c r="SSB100" s="889"/>
      <c r="SSC100" s="889"/>
      <c r="SSD100" s="889"/>
      <c r="SSE100" s="889"/>
      <c r="SSF100" s="889"/>
      <c r="SSG100" s="889"/>
      <c r="SSH100" s="889"/>
      <c r="SSI100" s="889"/>
      <c r="SSJ100" s="889"/>
      <c r="SSK100" s="889"/>
      <c r="SSL100" s="889"/>
      <c r="SSM100" s="889"/>
      <c r="SSN100" s="889"/>
      <c r="SSO100" s="889"/>
      <c r="SSP100" s="889"/>
      <c r="SSQ100" s="889"/>
      <c r="SSR100" s="889"/>
      <c r="SSS100" s="889"/>
      <c r="SST100" s="889"/>
      <c r="SSU100" s="889"/>
      <c r="SSV100" s="889"/>
      <c r="SSW100" s="889"/>
      <c r="SSX100" s="889"/>
      <c r="SSY100" s="889"/>
      <c r="SSZ100" s="889"/>
      <c r="STA100" s="889"/>
      <c r="STB100" s="889"/>
      <c r="STC100" s="889"/>
      <c r="STD100" s="889"/>
      <c r="STE100" s="889"/>
      <c r="STF100" s="889"/>
      <c r="STG100" s="889"/>
      <c r="STH100" s="889"/>
      <c r="STI100" s="889"/>
      <c r="STJ100" s="889"/>
      <c r="STK100" s="889"/>
      <c r="STL100" s="889"/>
      <c r="STM100" s="889"/>
      <c r="STN100" s="889"/>
      <c r="STO100" s="889"/>
      <c r="STP100" s="889"/>
      <c r="STQ100" s="889"/>
      <c r="STR100" s="889"/>
      <c r="STS100" s="889"/>
      <c r="STT100" s="889"/>
      <c r="STU100" s="889"/>
      <c r="STV100" s="889"/>
      <c r="STW100" s="889"/>
      <c r="STX100" s="889"/>
      <c r="STY100" s="889"/>
      <c r="STZ100" s="889"/>
      <c r="SUA100" s="889"/>
      <c r="SUB100" s="889"/>
      <c r="SUC100" s="889"/>
      <c r="SUD100" s="889"/>
      <c r="SUE100" s="889"/>
      <c r="SUF100" s="889"/>
      <c r="SUG100" s="889"/>
      <c r="SUH100" s="889"/>
      <c r="SUI100" s="889"/>
      <c r="SUJ100" s="889"/>
      <c r="SUK100" s="889"/>
      <c r="SUL100" s="889"/>
      <c r="SUM100" s="889"/>
      <c r="SUN100" s="889"/>
      <c r="SUO100" s="889"/>
      <c r="SUP100" s="889"/>
      <c r="SUQ100" s="889"/>
      <c r="SUR100" s="889"/>
      <c r="SUS100" s="889"/>
      <c r="SUT100" s="889"/>
      <c r="SUU100" s="889"/>
      <c r="SUV100" s="889"/>
      <c r="SUW100" s="889"/>
      <c r="SUX100" s="889"/>
      <c r="SUY100" s="889"/>
      <c r="SUZ100" s="889"/>
      <c r="SVA100" s="889"/>
      <c r="SVB100" s="889"/>
      <c r="SVC100" s="889"/>
      <c r="SVD100" s="889"/>
      <c r="SVE100" s="889"/>
      <c r="SVF100" s="889"/>
      <c r="SVG100" s="889"/>
      <c r="SVH100" s="889"/>
      <c r="SVI100" s="889"/>
      <c r="SVJ100" s="889"/>
      <c r="SVK100" s="889"/>
      <c r="SVL100" s="889"/>
      <c r="SVM100" s="889"/>
      <c r="SVN100" s="889"/>
      <c r="SVO100" s="889"/>
      <c r="SVP100" s="889"/>
      <c r="SVQ100" s="889"/>
      <c r="SVR100" s="889"/>
      <c r="SVS100" s="889"/>
      <c r="SVT100" s="889"/>
      <c r="SVU100" s="889"/>
      <c r="SVV100" s="889"/>
      <c r="SVW100" s="889"/>
      <c r="SVX100" s="889"/>
      <c r="SVY100" s="889"/>
      <c r="SVZ100" s="889"/>
      <c r="SWA100" s="889"/>
      <c r="SWB100" s="889"/>
      <c r="SWC100" s="889"/>
      <c r="SWD100" s="889"/>
      <c r="SWE100" s="889"/>
      <c r="SWF100" s="889"/>
      <c r="SWG100" s="889"/>
      <c r="SWH100" s="889"/>
      <c r="SWI100" s="889"/>
      <c r="SWJ100" s="889"/>
      <c r="SWK100" s="889"/>
      <c r="SWL100" s="889"/>
      <c r="SWM100" s="889"/>
      <c r="SWN100" s="889"/>
      <c r="SWO100" s="889"/>
      <c r="SWP100" s="889"/>
      <c r="SWQ100" s="889"/>
      <c r="SWR100" s="889"/>
      <c r="SWS100" s="889"/>
      <c r="SWT100" s="889"/>
      <c r="SWU100" s="889"/>
      <c r="SWV100" s="889"/>
      <c r="SWW100" s="889"/>
      <c r="SWX100" s="889"/>
      <c r="SWY100" s="889"/>
      <c r="SWZ100" s="889"/>
      <c r="SXA100" s="889"/>
      <c r="SXB100" s="889"/>
      <c r="SXC100" s="889"/>
      <c r="SXD100" s="889"/>
      <c r="SXE100" s="889"/>
      <c r="SXF100" s="889"/>
      <c r="SXG100" s="889"/>
      <c r="SXH100" s="889"/>
      <c r="SXI100" s="889"/>
      <c r="SXJ100" s="889"/>
      <c r="SXK100" s="889"/>
      <c r="SXL100" s="889"/>
      <c r="SXM100" s="889"/>
      <c r="SXN100" s="889"/>
      <c r="SXO100" s="889"/>
      <c r="SXP100" s="889"/>
      <c r="SXQ100" s="889"/>
      <c r="SXR100" s="889"/>
      <c r="SXS100" s="889"/>
      <c r="SXT100" s="889"/>
      <c r="SXU100" s="889"/>
      <c r="SXV100" s="889"/>
      <c r="SXW100" s="889"/>
      <c r="SXX100" s="889"/>
      <c r="SXY100" s="889"/>
      <c r="SXZ100" s="889"/>
      <c r="SYA100" s="889"/>
      <c r="SYB100" s="889"/>
      <c r="SYC100" s="889"/>
      <c r="SYD100" s="889"/>
      <c r="SYE100" s="889"/>
      <c r="SYF100" s="889"/>
      <c r="SYG100" s="889"/>
      <c r="SYH100" s="889"/>
      <c r="SYI100" s="889"/>
      <c r="SYJ100" s="889"/>
      <c r="SYK100" s="889"/>
      <c r="SYL100" s="889"/>
      <c r="SYM100" s="889"/>
      <c r="SYN100" s="889"/>
      <c r="SYO100" s="889"/>
      <c r="SYP100" s="889"/>
      <c r="SYQ100" s="889"/>
      <c r="SYR100" s="889"/>
      <c r="SYS100" s="889"/>
      <c r="SYT100" s="889"/>
      <c r="SYU100" s="889"/>
      <c r="SYV100" s="889"/>
      <c r="SYW100" s="889"/>
      <c r="SYX100" s="889"/>
      <c r="SYY100" s="889"/>
      <c r="SYZ100" s="889"/>
      <c r="SZA100" s="889"/>
      <c r="SZB100" s="889"/>
      <c r="SZC100" s="889"/>
      <c r="SZD100" s="889"/>
      <c r="SZE100" s="889"/>
      <c r="SZF100" s="889"/>
      <c r="SZG100" s="889"/>
      <c r="SZH100" s="889"/>
      <c r="SZI100" s="889"/>
      <c r="SZJ100" s="889"/>
      <c r="SZK100" s="889"/>
      <c r="SZL100" s="889"/>
      <c r="SZM100" s="889"/>
      <c r="SZN100" s="889"/>
      <c r="SZO100" s="889"/>
      <c r="SZP100" s="889"/>
      <c r="SZQ100" s="889"/>
      <c r="SZR100" s="889"/>
      <c r="SZS100" s="889"/>
      <c r="SZT100" s="889"/>
      <c r="SZU100" s="889"/>
      <c r="SZV100" s="889"/>
      <c r="SZW100" s="889"/>
      <c r="SZX100" s="889"/>
      <c r="SZY100" s="889"/>
      <c r="SZZ100" s="889"/>
      <c r="TAA100" s="889"/>
      <c r="TAB100" s="889"/>
      <c r="TAC100" s="889"/>
      <c r="TAD100" s="889"/>
      <c r="TAE100" s="889"/>
      <c r="TAF100" s="889"/>
      <c r="TAG100" s="889"/>
      <c r="TAH100" s="889"/>
      <c r="TAI100" s="889"/>
      <c r="TAJ100" s="889"/>
      <c r="TAK100" s="889"/>
      <c r="TAL100" s="889"/>
      <c r="TAM100" s="889"/>
      <c r="TAN100" s="889"/>
      <c r="TAO100" s="889"/>
      <c r="TAP100" s="889"/>
      <c r="TAQ100" s="889"/>
      <c r="TAR100" s="889"/>
      <c r="TAS100" s="889"/>
      <c r="TAT100" s="889"/>
      <c r="TAU100" s="889"/>
      <c r="TAV100" s="889"/>
      <c r="TAW100" s="889"/>
      <c r="TAX100" s="889"/>
      <c r="TAY100" s="889"/>
      <c r="TAZ100" s="889"/>
      <c r="TBA100" s="889"/>
      <c r="TBB100" s="889"/>
      <c r="TBC100" s="889"/>
      <c r="TBD100" s="889"/>
      <c r="TBE100" s="889"/>
      <c r="TBF100" s="889"/>
      <c r="TBG100" s="889"/>
      <c r="TBH100" s="889"/>
      <c r="TBI100" s="889"/>
      <c r="TBJ100" s="889"/>
      <c r="TBK100" s="889"/>
      <c r="TBL100" s="889"/>
      <c r="TBM100" s="889"/>
      <c r="TBN100" s="889"/>
      <c r="TBO100" s="889"/>
      <c r="TBP100" s="889"/>
      <c r="TBQ100" s="889"/>
      <c r="TBR100" s="889"/>
      <c r="TBS100" s="889"/>
      <c r="TBT100" s="889"/>
      <c r="TBU100" s="889"/>
      <c r="TBV100" s="889"/>
      <c r="TBW100" s="889"/>
      <c r="TBX100" s="889"/>
      <c r="TBY100" s="889"/>
      <c r="TBZ100" s="889"/>
      <c r="TCA100" s="889"/>
      <c r="TCB100" s="889"/>
      <c r="TCC100" s="889"/>
      <c r="TCD100" s="889"/>
      <c r="TCE100" s="889"/>
      <c r="TCF100" s="889"/>
      <c r="TCG100" s="889"/>
      <c r="TCH100" s="889"/>
      <c r="TCI100" s="889"/>
      <c r="TCJ100" s="889"/>
      <c r="TCK100" s="889"/>
      <c r="TCL100" s="889"/>
      <c r="TCM100" s="889"/>
      <c r="TCN100" s="889"/>
      <c r="TCO100" s="889"/>
      <c r="TCP100" s="889"/>
      <c r="TCQ100" s="889"/>
      <c r="TCR100" s="889"/>
      <c r="TCS100" s="889"/>
      <c r="TCT100" s="889"/>
      <c r="TCU100" s="889"/>
      <c r="TCV100" s="889"/>
      <c r="TCW100" s="889"/>
      <c r="TCX100" s="889"/>
      <c r="TCY100" s="889"/>
      <c r="TCZ100" s="889"/>
      <c r="TDA100" s="889"/>
      <c r="TDB100" s="889"/>
      <c r="TDC100" s="889"/>
      <c r="TDD100" s="889"/>
      <c r="TDE100" s="889"/>
      <c r="TDF100" s="889"/>
      <c r="TDG100" s="889"/>
      <c r="TDH100" s="889"/>
      <c r="TDI100" s="889"/>
      <c r="TDJ100" s="889"/>
      <c r="TDK100" s="889"/>
      <c r="TDL100" s="889"/>
      <c r="TDM100" s="889"/>
      <c r="TDN100" s="889"/>
      <c r="TDO100" s="889"/>
      <c r="TDP100" s="889"/>
      <c r="TDQ100" s="889"/>
      <c r="TDR100" s="889"/>
      <c r="TDS100" s="889"/>
      <c r="TDT100" s="889"/>
      <c r="TDU100" s="889"/>
      <c r="TDV100" s="889"/>
      <c r="TDW100" s="889"/>
      <c r="TDX100" s="889"/>
      <c r="TDY100" s="889"/>
      <c r="TDZ100" s="889"/>
      <c r="TEA100" s="889"/>
      <c r="TEB100" s="889"/>
      <c r="TEC100" s="889"/>
      <c r="TED100" s="889"/>
      <c r="TEE100" s="889"/>
      <c r="TEF100" s="889"/>
      <c r="TEG100" s="889"/>
      <c r="TEH100" s="889"/>
      <c r="TEI100" s="889"/>
      <c r="TEJ100" s="889"/>
      <c r="TEK100" s="889"/>
      <c r="TEL100" s="889"/>
      <c r="TEM100" s="889"/>
      <c r="TEN100" s="889"/>
      <c r="TEO100" s="889"/>
      <c r="TEP100" s="889"/>
      <c r="TEQ100" s="889"/>
      <c r="TER100" s="889"/>
      <c r="TES100" s="889"/>
      <c r="TET100" s="889"/>
      <c r="TEU100" s="889"/>
      <c r="TEV100" s="889"/>
      <c r="TEW100" s="889"/>
      <c r="TEX100" s="889"/>
      <c r="TEY100" s="889"/>
      <c r="TEZ100" s="889"/>
      <c r="TFA100" s="889"/>
      <c r="TFB100" s="889"/>
      <c r="TFC100" s="889"/>
      <c r="TFD100" s="889"/>
      <c r="TFE100" s="889"/>
      <c r="TFF100" s="889"/>
      <c r="TFG100" s="889"/>
      <c r="TFH100" s="889"/>
      <c r="TFI100" s="889"/>
      <c r="TFJ100" s="889"/>
      <c r="TFK100" s="889"/>
      <c r="TFL100" s="889"/>
      <c r="TFM100" s="889"/>
      <c r="TFN100" s="889"/>
      <c r="TFO100" s="889"/>
      <c r="TFP100" s="889"/>
      <c r="TFQ100" s="889"/>
      <c r="TFR100" s="889"/>
      <c r="TFS100" s="889"/>
      <c r="TFT100" s="889"/>
      <c r="TFU100" s="889"/>
      <c r="TFV100" s="889"/>
      <c r="TFW100" s="889"/>
      <c r="TFX100" s="889"/>
      <c r="TFY100" s="889"/>
      <c r="TFZ100" s="889"/>
      <c r="TGA100" s="889"/>
      <c r="TGB100" s="889"/>
      <c r="TGC100" s="889"/>
      <c r="TGD100" s="889"/>
      <c r="TGE100" s="889"/>
      <c r="TGF100" s="889"/>
      <c r="TGG100" s="889"/>
      <c r="TGH100" s="889"/>
      <c r="TGI100" s="889"/>
      <c r="TGJ100" s="889"/>
      <c r="TGK100" s="889"/>
      <c r="TGL100" s="889"/>
      <c r="TGM100" s="889"/>
      <c r="TGN100" s="889"/>
      <c r="TGO100" s="889"/>
      <c r="TGP100" s="889"/>
      <c r="TGQ100" s="889"/>
      <c r="TGR100" s="889"/>
      <c r="TGS100" s="889"/>
      <c r="TGT100" s="889"/>
      <c r="TGU100" s="889"/>
      <c r="TGV100" s="889"/>
      <c r="TGW100" s="889"/>
      <c r="TGX100" s="889"/>
      <c r="TGY100" s="889"/>
      <c r="TGZ100" s="889"/>
      <c r="THA100" s="889"/>
      <c r="THB100" s="889"/>
      <c r="THC100" s="889"/>
      <c r="THD100" s="889"/>
      <c r="THE100" s="889"/>
      <c r="THF100" s="889"/>
      <c r="THG100" s="889"/>
      <c r="THH100" s="889"/>
      <c r="THI100" s="889"/>
      <c r="THJ100" s="889"/>
      <c r="THK100" s="889"/>
      <c r="THL100" s="889"/>
      <c r="THM100" s="889"/>
      <c r="THN100" s="889"/>
      <c r="THO100" s="889"/>
      <c r="THP100" s="889"/>
      <c r="THQ100" s="889"/>
      <c r="THR100" s="889"/>
      <c r="THS100" s="889"/>
      <c r="THT100" s="889"/>
      <c r="THU100" s="889"/>
      <c r="THV100" s="889"/>
      <c r="THW100" s="889"/>
      <c r="THX100" s="889"/>
      <c r="THY100" s="889"/>
      <c r="THZ100" s="889"/>
      <c r="TIA100" s="889"/>
      <c r="TIB100" s="889"/>
      <c r="TIC100" s="889"/>
      <c r="TID100" s="889"/>
      <c r="TIE100" s="889"/>
      <c r="TIF100" s="889"/>
      <c r="TIG100" s="889"/>
      <c r="TIH100" s="889"/>
      <c r="TII100" s="889"/>
      <c r="TIJ100" s="889"/>
      <c r="TIK100" s="889"/>
      <c r="TIL100" s="889"/>
      <c r="TIM100" s="889"/>
      <c r="TIN100" s="889"/>
      <c r="TIO100" s="889"/>
      <c r="TIP100" s="889"/>
      <c r="TIQ100" s="889"/>
      <c r="TIR100" s="889"/>
      <c r="TIS100" s="889"/>
      <c r="TIT100" s="889"/>
      <c r="TIU100" s="889"/>
      <c r="TIV100" s="889"/>
      <c r="TIW100" s="889"/>
      <c r="TIX100" s="889"/>
      <c r="TIY100" s="889"/>
      <c r="TIZ100" s="889"/>
      <c r="TJA100" s="889"/>
      <c r="TJB100" s="889"/>
      <c r="TJC100" s="889"/>
      <c r="TJD100" s="889"/>
      <c r="TJE100" s="889"/>
      <c r="TJF100" s="889"/>
      <c r="TJG100" s="889"/>
      <c r="TJH100" s="889"/>
      <c r="TJI100" s="889"/>
      <c r="TJJ100" s="889"/>
      <c r="TJK100" s="889"/>
      <c r="TJL100" s="889"/>
      <c r="TJM100" s="889"/>
      <c r="TJN100" s="889"/>
      <c r="TJO100" s="889"/>
      <c r="TJP100" s="889"/>
      <c r="TJQ100" s="889"/>
      <c r="TJR100" s="889"/>
      <c r="TJS100" s="889"/>
      <c r="TJT100" s="889"/>
      <c r="TJU100" s="889"/>
      <c r="TJV100" s="889"/>
      <c r="TJW100" s="889"/>
      <c r="TJX100" s="889"/>
      <c r="TJY100" s="889"/>
      <c r="TJZ100" s="889"/>
      <c r="TKA100" s="889"/>
      <c r="TKB100" s="889"/>
      <c r="TKC100" s="889"/>
      <c r="TKD100" s="889"/>
      <c r="TKE100" s="889"/>
      <c r="TKF100" s="889"/>
      <c r="TKG100" s="889"/>
      <c r="TKH100" s="889"/>
      <c r="TKI100" s="889"/>
      <c r="TKJ100" s="889"/>
      <c r="TKK100" s="889"/>
      <c r="TKL100" s="889"/>
      <c r="TKM100" s="889"/>
      <c r="TKN100" s="889"/>
      <c r="TKO100" s="889"/>
      <c r="TKP100" s="889"/>
      <c r="TKQ100" s="889"/>
      <c r="TKR100" s="889"/>
      <c r="TKS100" s="889"/>
      <c r="TKT100" s="889"/>
      <c r="TKU100" s="889"/>
      <c r="TKV100" s="889"/>
      <c r="TKW100" s="889"/>
      <c r="TKX100" s="889"/>
      <c r="TKY100" s="889"/>
      <c r="TKZ100" s="889"/>
      <c r="TLA100" s="889"/>
      <c r="TLB100" s="889"/>
      <c r="TLC100" s="889"/>
      <c r="TLD100" s="889"/>
      <c r="TLE100" s="889"/>
      <c r="TLF100" s="889"/>
      <c r="TLG100" s="889"/>
      <c r="TLH100" s="889"/>
      <c r="TLI100" s="889"/>
      <c r="TLJ100" s="889"/>
      <c r="TLK100" s="889"/>
      <c r="TLL100" s="889"/>
      <c r="TLM100" s="889"/>
      <c r="TLN100" s="889"/>
      <c r="TLO100" s="889"/>
      <c r="TLP100" s="889"/>
      <c r="TLQ100" s="889"/>
      <c r="TLR100" s="889"/>
      <c r="TLS100" s="889"/>
      <c r="TLT100" s="889"/>
      <c r="TLU100" s="889"/>
      <c r="TLV100" s="889"/>
      <c r="TLW100" s="889"/>
      <c r="TLX100" s="889"/>
      <c r="TLY100" s="889"/>
      <c r="TLZ100" s="889"/>
      <c r="TMA100" s="889"/>
      <c r="TMB100" s="889"/>
      <c r="TMC100" s="889"/>
      <c r="TMD100" s="889"/>
      <c r="TME100" s="889"/>
      <c r="TMF100" s="889"/>
      <c r="TMG100" s="889"/>
      <c r="TMH100" s="889"/>
      <c r="TMI100" s="889"/>
      <c r="TMJ100" s="889"/>
      <c r="TMK100" s="889"/>
      <c r="TML100" s="889"/>
      <c r="TMM100" s="889"/>
      <c r="TMN100" s="889"/>
      <c r="TMO100" s="889"/>
      <c r="TMP100" s="889"/>
      <c r="TMQ100" s="889"/>
      <c r="TMR100" s="889"/>
      <c r="TMS100" s="889"/>
      <c r="TMT100" s="889"/>
      <c r="TMU100" s="889"/>
      <c r="TMV100" s="889"/>
      <c r="TMW100" s="889"/>
      <c r="TMX100" s="889"/>
      <c r="TMY100" s="889"/>
      <c r="TMZ100" s="889"/>
      <c r="TNA100" s="889"/>
      <c r="TNB100" s="889"/>
      <c r="TNC100" s="889"/>
      <c r="TND100" s="889"/>
      <c r="TNE100" s="889"/>
      <c r="TNF100" s="889"/>
      <c r="TNG100" s="889"/>
      <c r="TNH100" s="889"/>
      <c r="TNI100" s="889"/>
      <c r="TNJ100" s="889"/>
      <c r="TNK100" s="889"/>
      <c r="TNL100" s="889"/>
      <c r="TNM100" s="889"/>
      <c r="TNN100" s="889"/>
      <c r="TNO100" s="889"/>
      <c r="TNP100" s="889"/>
      <c r="TNQ100" s="889"/>
      <c r="TNR100" s="889"/>
      <c r="TNS100" s="889"/>
      <c r="TNT100" s="889"/>
      <c r="TNU100" s="889"/>
      <c r="TNV100" s="889"/>
      <c r="TNW100" s="889"/>
      <c r="TNX100" s="889"/>
      <c r="TNY100" s="889"/>
      <c r="TNZ100" s="889"/>
      <c r="TOA100" s="889"/>
      <c r="TOB100" s="889"/>
      <c r="TOC100" s="889"/>
      <c r="TOD100" s="889"/>
      <c r="TOE100" s="889"/>
      <c r="TOF100" s="889"/>
      <c r="TOG100" s="889"/>
      <c r="TOH100" s="889"/>
      <c r="TOI100" s="889"/>
      <c r="TOJ100" s="889"/>
      <c r="TOK100" s="889"/>
      <c r="TOL100" s="889"/>
      <c r="TOM100" s="889"/>
      <c r="TON100" s="889"/>
      <c r="TOO100" s="889"/>
      <c r="TOP100" s="889"/>
      <c r="TOQ100" s="889"/>
      <c r="TOR100" s="889"/>
      <c r="TOS100" s="889"/>
      <c r="TOT100" s="889"/>
      <c r="TOU100" s="889"/>
      <c r="TOV100" s="889"/>
      <c r="TOW100" s="889"/>
      <c r="TOX100" s="889"/>
      <c r="TOY100" s="889"/>
      <c r="TOZ100" s="889"/>
      <c r="TPA100" s="889"/>
      <c r="TPB100" s="889"/>
      <c r="TPC100" s="889"/>
      <c r="TPD100" s="889"/>
      <c r="TPE100" s="889"/>
      <c r="TPF100" s="889"/>
      <c r="TPG100" s="889"/>
      <c r="TPH100" s="889"/>
      <c r="TPI100" s="889"/>
      <c r="TPJ100" s="889"/>
      <c r="TPK100" s="889"/>
      <c r="TPL100" s="889"/>
      <c r="TPM100" s="889"/>
      <c r="TPN100" s="889"/>
      <c r="TPO100" s="889"/>
      <c r="TPP100" s="889"/>
      <c r="TPQ100" s="889"/>
      <c r="TPR100" s="889"/>
      <c r="TPS100" s="889"/>
      <c r="TPT100" s="889"/>
      <c r="TPU100" s="889"/>
      <c r="TPV100" s="889"/>
      <c r="TPW100" s="889"/>
      <c r="TPX100" s="889"/>
      <c r="TPY100" s="889"/>
      <c r="TPZ100" s="889"/>
      <c r="TQA100" s="889"/>
      <c r="TQB100" s="889"/>
      <c r="TQC100" s="889"/>
      <c r="TQD100" s="889"/>
      <c r="TQE100" s="889"/>
      <c r="TQF100" s="889"/>
      <c r="TQG100" s="889"/>
      <c r="TQH100" s="889"/>
      <c r="TQI100" s="889"/>
      <c r="TQJ100" s="889"/>
      <c r="TQK100" s="889"/>
      <c r="TQL100" s="889"/>
      <c r="TQM100" s="889"/>
      <c r="TQN100" s="889"/>
      <c r="TQO100" s="889"/>
      <c r="TQP100" s="889"/>
      <c r="TQQ100" s="889"/>
      <c r="TQR100" s="889"/>
      <c r="TQS100" s="889"/>
      <c r="TQT100" s="889"/>
      <c r="TQU100" s="889"/>
      <c r="TQV100" s="889"/>
      <c r="TQW100" s="889"/>
      <c r="TQX100" s="889"/>
      <c r="TQY100" s="889"/>
      <c r="TQZ100" s="889"/>
      <c r="TRA100" s="889"/>
      <c r="TRB100" s="889"/>
      <c r="TRC100" s="889"/>
      <c r="TRD100" s="889"/>
      <c r="TRE100" s="889"/>
      <c r="TRF100" s="889"/>
      <c r="TRG100" s="889"/>
      <c r="TRH100" s="889"/>
      <c r="TRI100" s="889"/>
      <c r="TRJ100" s="889"/>
      <c r="TRK100" s="889"/>
      <c r="TRL100" s="889"/>
      <c r="TRM100" s="889"/>
      <c r="TRN100" s="889"/>
      <c r="TRO100" s="889"/>
      <c r="TRP100" s="889"/>
      <c r="TRQ100" s="889"/>
      <c r="TRR100" s="889"/>
      <c r="TRS100" s="889"/>
      <c r="TRT100" s="889"/>
      <c r="TRU100" s="889"/>
      <c r="TRV100" s="889"/>
      <c r="TRW100" s="889"/>
      <c r="TRX100" s="889"/>
      <c r="TRY100" s="889"/>
      <c r="TRZ100" s="889"/>
      <c r="TSA100" s="889"/>
      <c r="TSB100" s="889"/>
      <c r="TSC100" s="889"/>
      <c r="TSD100" s="889"/>
      <c r="TSE100" s="889"/>
      <c r="TSF100" s="889"/>
      <c r="TSG100" s="889"/>
      <c r="TSH100" s="889"/>
      <c r="TSI100" s="889"/>
      <c r="TSJ100" s="889"/>
      <c r="TSK100" s="889"/>
      <c r="TSL100" s="889"/>
      <c r="TSM100" s="889"/>
      <c r="TSN100" s="889"/>
      <c r="TSO100" s="889"/>
      <c r="TSP100" s="889"/>
      <c r="TSQ100" s="889"/>
      <c r="TSR100" s="889"/>
      <c r="TSS100" s="889"/>
      <c r="TST100" s="889"/>
      <c r="TSU100" s="889"/>
      <c r="TSV100" s="889"/>
      <c r="TSW100" s="889"/>
      <c r="TSX100" s="889"/>
      <c r="TSY100" s="889"/>
      <c r="TSZ100" s="889"/>
      <c r="TTA100" s="889"/>
      <c r="TTB100" s="889"/>
      <c r="TTC100" s="889"/>
      <c r="TTD100" s="889"/>
      <c r="TTE100" s="889"/>
      <c r="TTF100" s="889"/>
      <c r="TTG100" s="889"/>
      <c r="TTH100" s="889"/>
      <c r="TTI100" s="889"/>
      <c r="TTJ100" s="889"/>
      <c r="TTK100" s="889"/>
      <c r="TTL100" s="889"/>
      <c r="TTM100" s="889"/>
      <c r="TTN100" s="889"/>
      <c r="TTO100" s="889"/>
      <c r="TTP100" s="889"/>
      <c r="TTQ100" s="889"/>
      <c r="TTR100" s="889"/>
      <c r="TTS100" s="889"/>
      <c r="TTT100" s="889"/>
      <c r="TTU100" s="889"/>
      <c r="TTV100" s="889"/>
      <c r="TTW100" s="889"/>
      <c r="TTX100" s="889"/>
      <c r="TTY100" s="889"/>
      <c r="TTZ100" s="889"/>
      <c r="TUA100" s="889"/>
      <c r="TUB100" s="889"/>
      <c r="TUC100" s="889"/>
      <c r="TUD100" s="889"/>
      <c r="TUE100" s="889"/>
      <c r="TUF100" s="889"/>
      <c r="TUG100" s="889"/>
      <c r="TUH100" s="889"/>
      <c r="TUI100" s="889"/>
      <c r="TUJ100" s="889"/>
      <c r="TUK100" s="889"/>
      <c r="TUL100" s="889"/>
      <c r="TUM100" s="889"/>
      <c r="TUN100" s="889"/>
      <c r="TUO100" s="889"/>
      <c r="TUP100" s="889"/>
      <c r="TUQ100" s="889"/>
      <c r="TUR100" s="889"/>
      <c r="TUS100" s="889"/>
      <c r="TUT100" s="889"/>
      <c r="TUU100" s="889"/>
      <c r="TUV100" s="889"/>
      <c r="TUW100" s="889"/>
      <c r="TUX100" s="889"/>
      <c r="TUY100" s="889"/>
      <c r="TUZ100" s="889"/>
      <c r="TVA100" s="889"/>
      <c r="TVB100" s="889"/>
      <c r="TVC100" s="889"/>
      <c r="TVD100" s="889"/>
      <c r="TVE100" s="889"/>
      <c r="TVF100" s="889"/>
      <c r="TVG100" s="889"/>
      <c r="TVH100" s="889"/>
      <c r="TVI100" s="889"/>
      <c r="TVJ100" s="889"/>
      <c r="TVK100" s="889"/>
      <c r="TVL100" s="889"/>
      <c r="TVM100" s="889"/>
      <c r="TVN100" s="889"/>
      <c r="TVO100" s="889"/>
      <c r="TVP100" s="889"/>
      <c r="TVQ100" s="889"/>
      <c r="TVR100" s="889"/>
      <c r="TVS100" s="889"/>
      <c r="TVT100" s="889"/>
      <c r="TVU100" s="889"/>
      <c r="TVV100" s="889"/>
      <c r="TVW100" s="889"/>
      <c r="TVX100" s="889"/>
      <c r="TVY100" s="889"/>
      <c r="TVZ100" s="889"/>
      <c r="TWA100" s="889"/>
      <c r="TWB100" s="889"/>
      <c r="TWC100" s="889"/>
      <c r="TWD100" s="889"/>
      <c r="TWE100" s="889"/>
      <c r="TWF100" s="889"/>
      <c r="TWG100" s="889"/>
      <c r="TWH100" s="889"/>
      <c r="TWI100" s="889"/>
      <c r="TWJ100" s="889"/>
      <c r="TWK100" s="889"/>
      <c r="TWL100" s="889"/>
      <c r="TWM100" s="889"/>
      <c r="TWN100" s="889"/>
      <c r="TWO100" s="889"/>
      <c r="TWP100" s="889"/>
      <c r="TWQ100" s="889"/>
      <c r="TWR100" s="889"/>
      <c r="TWS100" s="889"/>
      <c r="TWT100" s="889"/>
      <c r="TWU100" s="889"/>
      <c r="TWV100" s="889"/>
      <c r="TWW100" s="889"/>
      <c r="TWX100" s="889"/>
      <c r="TWY100" s="889"/>
      <c r="TWZ100" s="889"/>
      <c r="TXA100" s="889"/>
      <c r="TXB100" s="889"/>
      <c r="TXC100" s="889"/>
      <c r="TXD100" s="889"/>
      <c r="TXE100" s="889"/>
      <c r="TXF100" s="889"/>
      <c r="TXG100" s="889"/>
      <c r="TXH100" s="889"/>
      <c r="TXI100" s="889"/>
      <c r="TXJ100" s="889"/>
      <c r="TXK100" s="889"/>
      <c r="TXL100" s="889"/>
      <c r="TXM100" s="889"/>
      <c r="TXN100" s="889"/>
      <c r="TXO100" s="889"/>
      <c r="TXP100" s="889"/>
      <c r="TXQ100" s="889"/>
      <c r="TXR100" s="889"/>
      <c r="TXS100" s="889"/>
      <c r="TXT100" s="889"/>
      <c r="TXU100" s="889"/>
      <c r="TXV100" s="889"/>
      <c r="TXW100" s="889"/>
      <c r="TXX100" s="889"/>
      <c r="TXY100" s="889"/>
      <c r="TXZ100" s="889"/>
      <c r="TYA100" s="889"/>
      <c r="TYB100" s="889"/>
      <c r="TYC100" s="889"/>
      <c r="TYD100" s="889"/>
      <c r="TYE100" s="889"/>
      <c r="TYF100" s="889"/>
      <c r="TYG100" s="889"/>
      <c r="TYH100" s="889"/>
      <c r="TYI100" s="889"/>
      <c r="TYJ100" s="889"/>
      <c r="TYK100" s="889"/>
      <c r="TYL100" s="889"/>
      <c r="TYM100" s="889"/>
      <c r="TYN100" s="889"/>
      <c r="TYO100" s="889"/>
      <c r="TYP100" s="889"/>
      <c r="TYQ100" s="889"/>
      <c r="TYR100" s="889"/>
      <c r="TYS100" s="889"/>
      <c r="TYT100" s="889"/>
      <c r="TYU100" s="889"/>
      <c r="TYV100" s="889"/>
      <c r="TYW100" s="889"/>
      <c r="TYX100" s="889"/>
      <c r="TYY100" s="889"/>
      <c r="TYZ100" s="889"/>
      <c r="TZA100" s="889"/>
      <c r="TZB100" s="889"/>
      <c r="TZC100" s="889"/>
      <c r="TZD100" s="889"/>
      <c r="TZE100" s="889"/>
      <c r="TZF100" s="889"/>
      <c r="TZG100" s="889"/>
      <c r="TZH100" s="889"/>
      <c r="TZI100" s="889"/>
      <c r="TZJ100" s="889"/>
      <c r="TZK100" s="889"/>
      <c r="TZL100" s="889"/>
      <c r="TZM100" s="889"/>
      <c r="TZN100" s="889"/>
      <c r="TZO100" s="889"/>
      <c r="TZP100" s="889"/>
      <c r="TZQ100" s="889"/>
      <c r="TZR100" s="889"/>
      <c r="TZS100" s="889"/>
      <c r="TZT100" s="889"/>
      <c r="TZU100" s="889"/>
      <c r="TZV100" s="889"/>
      <c r="TZW100" s="889"/>
      <c r="TZX100" s="889"/>
      <c r="TZY100" s="889"/>
      <c r="TZZ100" s="889"/>
      <c r="UAA100" s="889"/>
      <c r="UAB100" s="889"/>
      <c r="UAC100" s="889"/>
      <c r="UAD100" s="889"/>
      <c r="UAE100" s="889"/>
      <c r="UAF100" s="889"/>
      <c r="UAG100" s="889"/>
      <c r="UAH100" s="889"/>
      <c r="UAI100" s="889"/>
      <c r="UAJ100" s="889"/>
      <c r="UAK100" s="889"/>
      <c r="UAL100" s="889"/>
      <c r="UAM100" s="889"/>
      <c r="UAN100" s="889"/>
      <c r="UAO100" s="889"/>
      <c r="UAP100" s="889"/>
      <c r="UAQ100" s="889"/>
      <c r="UAR100" s="889"/>
      <c r="UAS100" s="889"/>
      <c r="UAT100" s="889"/>
      <c r="UAU100" s="889"/>
      <c r="UAV100" s="889"/>
      <c r="UAW100" s="889"/>
      <c r="UAX100" s="889"/>
      <c r="UAY100" s="889"/>
      <c r="UAZ100" s="889"/>
      <c r="UBA100" s="889"/>
      <c r="UBB100" s="889"/>
      <c r="UBC100" s="889"/>
      <c r="UBD100" s="889"/>
      <c r="UBE100" s="889"/>
      <c r="UBF100" s="889"/>
      <c r="UBG100" s="889"/>
      <c r="UBH100" s="889"/>
      <c r="UBI100" s="889"/>
      <c r="UBJ100" s="889"/>
      <c r="UBK100" s="889"/>
      <c r="UBL100" s="889"/>
      <c r="UBM100" s="889"/>
      <c r="UBN100" s="889"/>
      <c r="UBO100" s="889"/>
      <c r="UBP100" s="889"/>
      <c r="UBQ100" s="889"/>
      <c r="UBR100" s="889"/>
      <c r="UBS100" s="889"/>
      <c r="UBT100" s="889"/>
      <c r="UBU100" s="889"/>
      <c r="UBV100" s="889"/>
      <c r="UBW100" s="889"/>
      <c r="UBX100" s="889"/>
      <c r="UBY100" s="889"/>
      <c r="UBZ100" s="889"/>
      <c r="UCA100" s="889"/>
      <c r="UCB100" s="889"/>
      <c r="UCC100" s="889"/>
      <c r="UCD100" s="889"/>
      <c r="UCE100" s="889"/>
      <c r="UCF100" s="889"/>
      <c r="UCG100" s="889"/>
      <c r="UCH100" s="889"/>
      <c r="UCI100" s="889"/>
      <c r="UCJ100" s="889"/>
      <c r="UCK100" s="889"/>
      <c r="UCL100" s="889"/>
      <c r="UCM100" s="889"/>
      <c r="UCN100" s="889"/>
      <c r="UCO100" s="889"/>
      <c r="UCP100" s="889"/>
      <c r="UCQ100" s="889"/>
      <c r="UCR100" s="889"/>
      <c r="UCS100" s="889"/>
      <c r="UCT100" s="889"/>
      <c r="UCU100" s="889"/>
      <c r="UCV100" s="889"/>
      <c r="UCW100" s="889"/>
      <c r="UCX100" s="889"/>
      <c r="UCY100" s="889"/>
      <c r="UCZ100" s="889"/>
      <c r="UDA100" s="889"/>
      <c r="UDB100" s="889"/>
      <c r="UDC100" s="889"/>
      <c r="UDD100" s="889"/>
      <c r="UDE100" s="889"/>
      <c r="UDF100" s="889"/>
      <c r="UDG100" s="889"/>
      <c r="UDH100" s="889"/>
      <c r="UDI100" s="889"/>
      <c r="UDJ100" s="889"/>
      <c r="UDK100" s="889"/>
      <c r="UDL100" s="889"/>
      <c r="UDM100" s="889"/>
      <c r="UDN100" s="889"/>
      <c r="UDO100" s="889"/>
      <c r="UDP100" s="889"/>
      <c r="UDQ100" s="889"/>
      <c r="UDR100" s="889"/>
      <c r="UDS100" s="889"/>
      <c r="UDT100" s="889"/>
      <c r="UDU100" s="889"/>
      <c r="UDV100" s="889"/>
      <c r="UDW100" s="889"/>
      <c r="UDX100" s="889"/>
      <c r="UDY100" s="889"/>
      <c r="UDZ100" s="889"/>
      <c r="UEA100" s="889"/>
      <c r="UEB100" s="889"/>
      <c r="UEC100" s="889"/>
      <c r="UED100" s="889"/>
      <c r="UEE100" s="889"/>
      <c r="UEF100" s="889"/>
      <c r="UEG100" s="889"/>
      <c r="UEH100" s="889"/>
      <c r="UEI100" s="889"/>
      <c r="UEJ100" s="889"/>
      <c r="UEK100" s="889"/>
      <c r="UEL100" s="889"/>
      <c r="UEM100" s="889"/>
      <c r="UEN100" s="889"/>
      <c r="UEO100" s="889"/>
      <c r="UEP100" s="889"/>
      <c r="UEQ100" s="889"/>
      <c r="UER100" s="889"/>
      <c r="UES100" s="889"/>
      <c r="UET100" s="889"/>
      <c r="UEU100" s="889"/>
      <c r="UEV100" s="889"/>
      <c r="UEW100" s="889"/>
      <c r="UEX100" s="889"/>
      <c r="UEY100" s="889"/>
      <c r="UEZ100" s="889"/>
      <c r="UFA100" s="889"/>
      <c r="UFB100" s="889"/>
      <c r="UFC100" s="889"/>
      <c r="UFD100" s="889"/>
      <c r="UFE100" s="889"/>
      <c r="UFF100" s="889"/>
      <c r="UFG100" s="889"/>
      <c r="UFH100" s="889"/>
      <c r="UFI100" s="889"/>
      <c r="UFJ100" s="889"/>
      <c r="UFK100" s="889"/>
      <c r="UFL100" s="889"/>
      <c r="UFM100" s="889"/>
      <c r="UFN100" s="889"/>
      <c r="UFO100" s="889"/>
      <c r="UFP100" s="889"/>
      <c r="UFQ100" s="889"/>
      <c r="UFR100" s="889"/>
      <c r="UFS100" s="889"/>
      <c r="UFT100" s="889"/>
      <c r="UFU100" s="889"/>
      <c r="UFV100" s="889"/>
      <c r="UFW100" s="889"/>
      <c r="UFX100" s="889"/>
      <c r="UFY100" s="889"/>
      <c r="UFZ100" s="889"/>
      <c r="UGA100" s="889"/>
      <c r="UGB100" s="889"/>
      <c r="UGC100" s="889"/>
      <c r="UGD100" s="889"/>
      <c r="UGE100" s="889"/>
      <c r="UGF100" s="889"/>
      <c r="UGG100" s="889"/>
      <c r="UGH100" s="889"/>
      <c r="UGI100" s="889"/>
      <c r="UGJ100" s="889"/>
      <c r="UGK100" s="889"/>
      <c r="UGL100" s="889"/>
      <c r="UGM100" s="889"/>
      <c r="UGN100" s="889"/>
      <c r="UGO100" s="889"/>
      <c r="UGP100" s="889"/>
      <c r="UGQ100" s="889"/>
      <c r="UGR100" s="889"/>
      <c r="UGS100" s="889"/>
      <c r="UGT100" s="889"/>
      <c r="UGU100" s="889"/>
      <c r="UGV100" s="889"/>
      <c r="UGW100" s="889"/>
      <c r="UGX100" s="889"/>
      <c r="UGY100" s="889"/>
      <c r="UGZ100" s="889"/>
      <c r="UHA100" s="889"/>
      <c r="UHB100" s="889"/>
      <c r="UHC100" s="889"/>
      <c r="UHD100" s="889"/>
      <c r="UHE100" s="889"/>
      <c r="UHF100" s="889"/>
      <c r="UHG100" s="889"/>
      <c r="UHH100" s="889"/>
      <c r="UHI100" s="889"/>
      <c r="UHJ100" s="889"/>
      <c r="UHK100" s="889"/>
      <c r="UHL100" s="889"/>
      <c r="UHM100" s="889"/>
      <c r="UHN100" s="889"/>
      <c r="UHO100" s="889"/>
      <c r="UHP100" s="889"/>
      <c r="UHQ100" s="889"/>
      <c r="UHR100" s="889"/>
      <c r="UHS100" s="889"/>
      <c r="UHT100" s="889"/>
      <c r="UHU100" s="889"/>
      <c r="UHV100" s="889"/>
      <c r="UHW100" s="889"/>
      <c r="UHX100" s="889"/>
      <c r="UHY100" s="889"/>
      <c r="UHZ100" s="889"/>
      <c r="UIA100" s="889"/>
      <c r="UIB100" s="889"/>
      <c r="UIC100" s="889"/>
      <c r="UID100" s="889"/>
      <c r="UIE100" s="889"/>
      <c r="UIF100" s="889"/>
      <c r="UIG100" s="889"/>
      <c r="UIH100" s="889"/>
      <c r="UII100" s="889"/>
      <c r="UIJ100" s="889"/>
      <c r="UIK100" s="889"/>
      <c r="UIL100" s="889"/>
      <c r="UIM100" s="889"/>
      <c r="UIN100" s="889"/>
      <c r="UIO100" s="889"/>
      <c r="UIP100" s="889"/>
      <c r="UIQ100" s="889"/>
      <c r="UIR100" s="889"/>
      <c r="UIS100" s="889"/>
      <c r="UIT100" s="889"/>
      <c r="UIU100" s="889"/>
      <c r="UIV100" s="889"/>
      <c r="UIW100" s="889"/>
      <c r="UIX100" s="889"/>
      <c r="UIY100" s="889"/>
      <c r="UIZ100" s="889"/>
      <c r="UJA100" s="889"/>
      <c r="UJB100" s="889"/>
      <c r="UJC100" s="889"/>
      <c r="UJD100" s="889"/>
      <c r="UJE100" s="889"/>
      <c r="UJF100" s="889"/>
      <c r="UJG100" s="889"/>
      <c r="UJH100" s="889"/>
      <c r="UJI100" s="889"/>
      <c r="UJJ100" s="889"/>
      <c r="UJK100" s="889"/>
      <c r="UJL100" s="889"/>
      <c r="UJM100" s="889"/>
      <c r="UJN100" s="889"/>
      <c r="UJO100" s="889"/>
      <c r="UJP100" s="889"/>
      <c r="UJQ100" s="889"/>
      <c r="UJR100" s="889"/>
      <c r="UJS100" s="889"/>
      <c r="UJT100" s="889"/>
      <c r="UJU100" s="889"/>
      <c r="UJV100" s="889"/>
      <c r="UJW100" s="889"/>
      <c r="UJX100" s="889"/>
      <c r="UJY100" s="889"/>
      <c r="UJZ100" s="889"/>
      <c r="UKA100" s="889"/>
      <c r="UKB100" s="889"/>
      <c r="UKC100" s="889"/>
      <c r="UKD100" s="889"/>
      <c r="UKE100" s="889"/>
      <c r="UKF100" s="889"/>
      <c r="UKG100" s="889"/>
      <c r="UKH100" s="889"/>
      <c r="UKI100" s="889"/>
      <c r="UKJ100" s="889"/>
      <c r="UKK100" s="889"/>
      <c r="UKL100" s="889"/>
      <c r="UKM100" s="889"/>
      <c r="UKN100" s="889"/>
      <c r="UKO100" s="889"/>
      <c r="UKP100" s="889"/>
      <c r="UKQ100" s="889"/>
      <c r="UKR100" s="889"/>
      <c r="UKS100" s="889"/>
      <c r="UKT100" s="889"/>
      <c r="UKU100" s="889"/>
      <c r="UKV100" s="889"/>
      <c r="UKW100" s="889"/>
      <c r="UKX100" s="889"/>
      <c r="UKY100" s="889"/>
      <c r="UKZ100" s="889"/>
      <c r="ULA100" s="889"/>
      <c r="ULB100" s="889"/>
      <c r="ULC100" s="889"/>
      <c r="ULD100" s="889"/>
      <c r="ULE100" s="889"/>
      <c r="ULF100" s="889"/>
      <c r="ULG100" s="889"/>
      <c r="ULH100" s="889"/>
      <c r="ULI100" s="889"/>
      <c r="ULJ100" s="889"/>
      <c r="ULK100" s="889"/>
      <c r="ULL100" s="889"/>
      <c r="ULM100" s="889"/>
      <c r="ULN100" s="889"/>
      <c r="ULO100" s="889"/>
      <c r="ULP100" s="889"/>
      <c r="ULQ100" s="889"/>
      <c r="ULR100" s="889"/>
      <c r="ULS100" s="889"/>
      <c r="ULT100" s="889"/>
      <c r="ULU100" s="889"/>
      <c r="ULV100" s="889"/>
      <c r="ULW100" s="889"/>
      <c r="ULX100" s="889"/>
      <c r="ULY100" s="889"/>
      <c r="ULZ100" s="889"/>
      <c r="UMA100" s="889"/>
      <c r="UMB100" s="889"/>
      <c r="UMC100" s="889"/>
      <c r="UMD100" s="889"/>
      <c r="UME100" s="889"/>
      <c r="UMF100" s="889"/>
      <c r="UMG100" s="889"/>
      <c r="UMH100" s="889"/>
      <c r="UMI100" s="889"/>
      <c r="UMJ100" s="889"/>
      <c r="UMK100" s="889"/>
      <c r="UML100" s="889"/>
      <c r="UMM100" s="889"/>
      <c r="UMN100" s="889"/>
      <c r="UMO100" s="889"/>
      <c r="UMP100" s="889"/>
      <c r="UMQ100" s="889"/>
      <c r="UMR100" s="889"/>
      <c r="UMS100" s="889"/>
      <c r="UMT100" s="889"/>
      <c r="UMU100" s="889"/>
      <c r="UMV100" s="889"/>
      <c r="UMW100" s="889"/>
      <c r="UMX100" s="889"/>
      <c r="UMY100" s="889"/>
      <c r="UMZ100" s="889"/>
      <c r="UNA100" s="889"/>
      <c r="UNB100" s="889"/>
      <c r="UNC100" s="889"/>
      <c r="UND100" s="889"/>
      <c r="UNE100" s="889"/>
      <c r="UNF100" s="889"/>
      <c r="UNG100" s="889"/>
      <c r="UNH100" s="889"/>
      <c r="UNI100" s="889"/>
      <c r="UNJ100" s="889"/>
      <c r="UNK100" s="889"/>
      <c r="UNL100" s="889"/>
      <c r="UNM100" s="889"/>
      <c r="UNN100" s="889"/>
      <c r="UNO100" s="889"/>
      <c r="UNP100" s="889"/>
      <c r="UNQ100" s="889"/>
      <c r="UNR100" s="889"/>
      <c r="UNS100" s="889"/>
      <c r="UNT100" s="889"/>
      <c r="UNU100" s="889"/>
      <c r="UNV100" s="889"/>
      <c r="UNW100" s="889"/>
      <c r="UNX100" s="889"/>
      <c r="UNY100" s="889"/>
      <c r="UNZ100" s="889"/>
      <c r="UOA100" s="889"/>
      <c r="UOB100" s="889"/>
      <c r="UOC100" s="889"/>
      <c r="UOD100" s="889"/>
      <c r="UOE100" s="889"/>
      <c r="UOF100" s="889"/>
      <c r="UOG100" s="889"/>
      <c r="UOH100" s="889"/>
      <c r="UOI100" s="889"/>
      <c r="UOJ100" s="889"/>
      <c r="UOK100" s="889"/>
      <c r="UOL100" s="889"/>
      <c r="UOM100" s="889"/>
      <c r="UON100" s="889"/>
      <c r="UOO100" s="889"/>
      <c r="UOP100" s="889"/>
      <c r="UOQ100" s="889"/>
      <c r="UOR100" s="889"/>
      <c r="UOS100" s="889"/>
      <c r="UOT100" s="889"/>
      <c r="UOU100" s="889"/>
      <c r="UOV100" s="889"/>
      <c r="UOW100" s="889"/>
      <c r="UOX100" s="889"/>
      <c r="UOY100" s="889"/>
      <c r="UOZ100" s="889"/>
      <c r="UPA100" s="889"/>
      <c r="UPB100" s="889"/>
      <c r="UPC100" s="889"/>
      <c r="UPD100" s="889"/>
      <c r="UPE100" s="889"/>
      <c r="UPF100" s="889"/>
      <c r="UPG100" s="889"/>
      <c r="UPH100" s="889"/>
      <c r="UPI100" s="889"/>
      <c r="UPJ100" s="889"/>
      <c r="UPK100" s="889"/>
      <c r="UPL100" s="889"/>
      <c r="UPM100" s="889"/>
      <c r="UPN100" s="889"/>
      <c r="UPO100" s="889"/>
      <c r="UPP100" s="889"/>
      <c r="UPQ100" s="889"/>
      <c r="UPR100" s="889"/>
      <c r="UPS100" s="889"/>
      <c r="UPT100" s="889"/>
      <c r="UPU100" s="889"/>
      <c r="UPV100" s="889"/>
      <c r="UPW100" s="889"/>
      <c r="UPX100" s="889"/>
      <c r="UPY100" s="889"/>
      <c r="UPZ100" s="889"/>
      <c r="UQA100" s="889"/>
      <c r="UQB100" s="889"/>
      <c r="UQC100" s="889"/>
      <c r="UQD100" s="889"/>
      <c r="UQE100" s="889"/>
      <c r="UQF100" s="889"/>
      <c r="UQG100" s="889"/>
      <c r="UQH100" s="889"/>
      <c r="UQI100" s="889"/>
      <c r="UQJ100" s="889"/>
      <c r="UQK100" s="889"/>
      <c r="UQL100" s="889"/>
      <c r="UQM100" s="889"/>
      <c r="UQN100" s="889"/>
      <c r="UQO100" s="889"/>
      <c r="UQP100" s="889"/>
      <c r="UQQ100" s="889"/>
      <c r="UQR100" s="889"/>
      <c r="UQS100" s="889"/>
      <c r="UQT100" s="889"/>
      <c r="UQU100" s="889"/>
      <c r="UQV100" s="889"/>
      <c r="UQW100" s="889"/>
      <c r="UQX100" s="889"/>
      <c r="UQY100" s="889"/>
      <c r="UQZ100" s="889"/>
      <c r="URA100" s="889"/>
      <c r="URB100" s="889"/>
      <c r="URC100" s="889"/>
      <c r="URD100" s="889"/>
      <c r="URE100" s="889"/>
      <c r="URF100" s="889"/>
      <c r="URG100" s="889"/>
      <c r="URH100" s="889"/>
      <c r="URI100" s="889"/>
      <c r="URJ100" s="889"/>
      <c r="URK100" s="889"/>
      <c r="URL100" s="889"/>
      <c r="URM100" s="889"/>
      <c r="URN100" s="889"/>
      <c r="URO100" s="889"/>
      <c r="URP100" s="889"/>
      <c r="URQ100" s="889"/>
      <c r="URR100" s="889"/>
      <c r="URS100" s="889"/>
      <c r="URT100" s="889"/>
      <c r="URU100" s="889"/>
      <c r="URV100" s="889"/>
      <c r="URW100" s="889"/>
      <c r="URX100" s="889"/>
      <c r="URY100" s="889"/>
      <c r="URZ100" s="889"/>
      <c r="USA100" s="889"/>
      <c r="USB100" s="889"/>
      <c r="USC100" s="889"/>
      <c r="USD100" s="889"/>
      <c r="USE100" s="889"/>
      <c r="USF100" s="889"/>
      <c r="USG100" s="889"/>
      <c r="USH100" s="889"/>
      <c r="USI100" s="889"/>
      <c r="USJ100" s="889"/>
      <c r="USK100" s="889"/>
      <c r="USL100" s="889"/>
      <c r="USM100" s="889"/>
      <c r="USN100" s="889"/>
      <c r="USO100" s="889"/>
      <c r="USP100" s="889"/>
      <c r="USQ100" s="889"/>
      <c r="USR100" s="889"/>
      <c r="USS100" s="889"/>
      <c r="UST100" s="889"/>
      <c r="USU100" s="889"/>
      <c r="USV100" s="889"/>
      <c r="USW100" s="889"/>
      <c r="USX100" s="889"/>
      <c r="USY100" s="889"/>
      <c r="USZ100" s="889"/>
      <c r="UTA100" s="889"/>
      <c r="UTB100" s="889"/>
      <c r="UTC100" s="889"/>
      <c r="UTD100" s="889"/>
      <c r="UTE100" s="889"/>
      <c r="UTF100" s="889"/>
      <c r="UTG100" s="889"/>
      <c r="UTH100" s="889"/>
      <c r="UTI100" s="889"/>
      <c r="UTJ100" s="889"/>
      <c r="UTK100" s="889"/>
      <c r="UTL100" s="889"/>
      <c r="UTM100" s="889"/>
      <c r="UTN100" s="889"/>
      <c r="UTO100" s="889"/>
      <c r="UTP100" s="889"/>
      <c r="UTQ100" s="889"/>
      <c r="UTR100" s="889"/>
      <c r="UTS100" s="889"/>
      <c r="UTT100" s="889"/>
      <c r="UTU100" s="889"/>
      <c r="UTV100" s="889"/>
      <c r="UTW100" s="889"/>
      <c r="UTX100" s="889"/>
      <c r="UTY100" s="889"/>
      <c r="UTZ100" s="889"/>
      <c r="UUA100" s="889"/>
      <c r="UUB100" s="889"/>
      <c r="UUC100" s="889"/>
      <c r="UUD100" s="889"/>
      <c r="UUE100" s="889"/>
      <c r="UUF100" s="889"/>
      <c r="UUG100" s="889"/>
      <c r="UUH100" s="889"/>
      <c r="UUI100" s="889"/>
      <c r="UUJ100" s="889"/>
      <c r="UUK100" s="889"/>
      <c r="UUL100" s="889"/>
      <c r="UUM100" s="889"/>
      <c r="UUN100" s="889"/>
      <c r="UUO100" s="889"/>
      <c r="UUP100" s="889"/>
      <c r="UUQ100" s="889"/>
      <c r="UUR100" s="889"/>
      <c r="UUS100" s="889"/>
      <c r="UUT100" s="889"/>
      <c r="UUU100" s="889"/>
      <c r="UUV100" s="889"/>
      <c r="UUW100" s="889"/>
      <c r="UUX100" s="889"/>
      <c r="UUY100" s="889"/>
      <c r="UUZ100" s="889"/>
      <c r="UVA100" s="889"/>
      <c r="UVB100" s="889"/>
      <c r="UVC100" s="889"/>
      <c r="UVD100" s="889"/>
      <c r="UVE100" s="889"/>
      <c r="UVF100" s="889"/>
      <c r="UVG100" s="889"/>
      <c r="UVH100" s="889"/>
      <c r="UVI100" s="889"/>
      <c r="UVJ100" s="889"/>
      <c r="UVK100" s="889"/>
      <c r="UVL100" s="889"/>
      <c r="UVM100" s="889"/>
      <c r="UVN100" s="889"/>
      <c r="UVO100" s="889"/>
      <c r="UVP100" s="889"/>
      <c r="UVQ100" s="889"/>
      <c r="UVR100" s="889"/>
      <c r="UVS100" s="889"/>
      <c r="UVT100" s="889"/>
      <c r="UVU100" s="889"/>
      <c r="UVV100" s="889"/>
      <c r="UVW100" s="889"/>
      <c r="UVX100" s="889"/>
      <c r="UVY100" s="889"/>
      <c r="UVZ100" s="889"/>
      <c r="UWA100" s="889"/>
      <c r="UWB100" s="889"/>
      <c r="UWC100" s="889"/>
      <c r="UWD100" s="889"/>
      <c r="UWE100" s="889"/>
      <c r="UWF100" s="889"/>
      <c r="UWG100" s="889"/>
      <c r="UWH100" s="889"/>
      <c r="UWI100" s="889"/>
      <c r="UWJ100" s="889"/>
      <c r="UWK100" s="889"/>
      <c r="UWL100" s="889"/>
      <c r="UWM100" s="889"/>
      <c r="UWN100" s="889"/>
      <c r="UWO100" s="889"/>
      <c r="UWP100" s="889"/>
      <c r="UWQ100" s="889"/>
      <c r="UWR100" s="889"/>
      <c r="UWS100" s="889"/>
      <c r="UWT100" s="889"/>
      <c r="UWU100" s="889"/>
      <c r="UWV100" s="889"/>
      <c r="UWW100" s="889"/>
      <c r="UWX100" s="889"/>
      <c r="UWY100" s="889"/>
      <c r="UWZ100" s="889"/>
      <c r="UXA100" s="889"/>
      <c r="UXB100" s="889"/>
      <c r="UXC100" s="889"/>
      <c r="UXD100" s="889"/>
      <c r="UXE100" s="889"/>
      <c r="UXF100" s="889"/>
      <c r="UXG100" s="889"/>
      <c r="UXH100" s="889"/>
      <c r="UXI100" s="889"/>
      <c r="UXJ100" s="889"/>
      <c r="UXK100" s="889"/>
      <c r="UXL100" s="889"/>
      <c r="UXM100" s="889"/>
      <c r="UXN100" s="889"/>
      <c r="UXO100" s="889"/>
      <c r="UXP100" s="889"/>
      <c r="UXQ100" s="889"/>
      <c r="UXR100" s="889"/>
      <c r="UXS100" s="889"/>
      <c r="UXT100" s="889"/>
      <c r="UXU100" s="889"/>
      <c r="UXV100" s="889"/>
      <c r="UXW100" s="889"/>
      <c r="UXX100" s="889"/>
      <c r="UXY100" s="889"/>
      <c r="UXZ100" s="889"/>
      <c r="UYA100" s="889"/>
      <c r="UYB100" s="889"/>
      <c r="UYC100" s="889"/>
      <c r="UYD100" s="889"/>
      <c r="UYE100" s="889"/>
      <c r="UYF100" s="889"/>
      <c r="UYG100" s="889"/>
      <c r="UYH100" s="889"/>
      <c r="UYI100" s="889"/>
      <c r="UYJ100" s="889"/>
      <c r="UYK100" s="889"/>
      <c r="UYL100" s="889"/>
      <c r="UYM100" s="889"/>
      <c r="UYN100" s="889"/>
      <c r="UYO100" s="889"/>
      <c r="UYP100" s="889"/>
      <c r="UYQ100" s="889"/>
      <c r="UYR100" s="889"/>
      <c r="UYS100" s="889"/>
      <c r="UYT100" s="889"/>
      <c r="UYU100" s="889"/>
      <c r="UYV100" s="889"/>
      <c r="UYW100" s="889"/>
      <c r="UYX100" s="889"/>
      <c r="UYY100" s="889"/>
      <c r="UYZ100" s="889"/>
      <c r="UZA100" s="889"/>
      <c r="UZB100" s="889"/>
      <c r="UZC100" s="889"/>
      <c r="UZD100" s="889"/>
      <c r="UZE100" s="889"/>
      <c r="UZF100" s="889"/>
      <c r="UZG100" s="889"/>
      <c r="UZH100" s="889"/>
      <c r="UZI100" s="889"/>
      <c r="UZJ100" s="889"/>
      <c r="UZK100" s="889"/>
      <c r="UZL100" s="889"/>
      <c r="UZM100" s="889"/>
      <c r="UZN100" s="889"/>
      <c r="UZO100" s="889"/>
      <c r="UZP100" s="889"/>
      <c r="UZQ100" s="889"/>
      <c r="UZR100" s="889"/>
      <c r="UZS100" s="889"/>
      <c r="UZT100" s="889"/>
      <c r="UZU100" s="889"/>
      <c r="UZV100" s="889"/>
      <c r="UZW100" s="889"/>
      <c r="UZX100" s="889"/>
      <c r="UZY100" s="889"/>
      <c r="UZZ100" s="889"/>
      <c r="VAA100" s="889"/>
      <c r="VAB100" s="889"/>
      <c r="VAC100" s="889"/>
      <c r="VAD100" s="889"/>
      <c r="VAE100" s="889"/>
      <c r="VAF100" s="889"/>
      <c r="VAG100" s="889"/>
      <c r="VAH100" s="889"/>
      <c r="VAI100" s="889"/>
      <c r="VAJ100" s="889"/>
      <c r="VAK100" s="889"/>
      <c r="VAL100" s="889"/>
      <c r="VAM100" s="889"/>
      <c r="VAN100" s="889"/>
      <c r="VAO100" s="889"/>
      <c r="VAP100" s="889"/>
      <c r="VAQ100" s="889"/>
      <c r="VAR100" s="889"/>
      <c r="VAS100" s="889"/>
      <c r="VAT100" s="889"/>
      <c r="VAU100" s="889"/>
      <c r="VAV100" s="889"/>
      <c r="VAW100" s="889"/>
      <c r="VAX100" s="889"/>
      <c r="VAY100" s="889"/>
      <c r="VAZ100" s="889"/>
      <c r="VBA100" s="889"/>
      <c r="VBB100" s="889"/>
      <c r="VBC100" s="889"/>
      <c r="VBD100" s="889"/>
      <c r="VBE100" s="889"/>
      <c r="VBF100" s="889"/>
      <c r="VBG100" s="889"/>
      <c r="VBH100" s="889"/>
      <c r="VBI100" s="889"/>
      <c r="VBJ100" s="889"/>
      <c r="VBK100" s="889"/>
      <c r="VBL100" s="889"/>
      <c r="VBM100" s="889"/>
      <c r="VBN100" s="889"/>
      <c r="VBO100" s="889"/>
      <c r="VBP100" s="889"/>
      <c r="VBQ100" s="889"/>
      <c r="VBR100" s="889"/>
      <c r="VBS100" s="889"/>
      <c r="VBT100" s="889"/>
      <c r="VBU100" s="889"/>
      <c r="VBV100" s="889"/>
      <c r="VBW100" s="889"/>
      <c r="VBX100" s="889"/>
      <c r="VBY100" s="889"/>
      <c r="VBZ100" s="889"/>
      <c r="VCA100" s="889"/>
      <c r="VCB100" s="889"/>
      <c r="VCC100" s="889"/>
      <c r="VCD100" s="889"/>
      <c r="VCE100" s="889"/>
      <c r="VCF100" s="889"/>
      <c r="VCG100" s="889"/>
      <c r="VCH100" s="889"/>
      <c r="VCI100" s="889"/>
      <c r="VCJ100" s="889"/>
      <c r="VCK100" s="889"/>
      <c r="VCL100" s="889"/>
      <c r="VCM100" s="889"/>
      <c r="VCN100" s="889"/>
      <c r="VCO100" s="889"/>
      <c r="VCP100" s="889"/>
      <c r="VCQ100" s="889"/>
      <c r="VCR100" s="889"/>
      <c r="VCS100" s="889"/>
      <c r="VCT100" s="889"/>
      <c r="VCU100" s="889"/>
      <c r="VCV100" s="889"/>
      <c r="VCW100" s="889"/>
      <c r="VCX100" s="889"/>
      <c r="VCY100" s="889"/>
      <c r="VCZ100" s="889"/>
      <c r="VDA100" s="889"/>
      <c r="VDB100" s="889"/>
      <c r="VDC100" s="889"/>
      <c r="VDD100" s="889"/>
      <c r="VDE100" s="889"/>
      <c r="VDF100" s="889"/>
      <c r="VDG100" s="889"/>
      <c r="VDH100" s="889"/>
      <c r="VDI100" s="889"/>
      <c r="VDJ100" s="889"/>
      <c r="VDK100" s="889"/>
      <c r="VDL100" s="889"/>
      <c r="VDM100" s="889"/>
      <c r="VDN100" s="889"/>
      <c r="VDO100" s="889"/>
      <c r="VDP100" s="889"/>
      <c r="VDQ100" s="889"/>
      <c r="VDR100" s="889"/>
      <c r="VDS100" s="889"/>
      <c r="VDT100" s="889"/>
      <c r="VDU100" s="889"/>
      <c r="VDV100" s="889"/>
      <c r="VDW100" s="889"/>
      <c r="VDX100" s="889"/>
      <c r="VDY100" s="889"/>
      <c r="VDZ100" s="889"/>
      <c r="VEA100" s="889"/>
      <c r="VEB100" s="889"/>
      <c r="VEC100" s="889"/>
      <c r="VED100" s="889"/>
      <c r="VEE100" s="889"/>
      <c r="VEF100" s="889"/>
      <c r="VEG100" s="889"/>
      <c r="VEH100" s="889"/>
      <c r="VEI100" s="889"/>
      <c r="VEJ100" s="889"/>
      <c r="VEK100" s="889"/>
      <c r="VEL100" s="889"/>
      <c r="VEM100" s="889"/>
      <c r="VEN100" s="889"/>
      <c r="VEO100" s="889"/>
      <c r="VEP100" s="889"/>
      <c r="VEQ100" s="889"/>
      <c r="VER100" s="889"/>
      <c r="VES100" s="889"/>
      <c r="VET100" s="889"/>
      <c r="VEU100" s="889"/>
      <c r="VEV100" s="889"/>
      <c r="VEW100" s="889"/>
      <c r="VEX100" s="889"/>
      <c r="VEY100" s="889"/>
      <c r="VEZ100" s="889"/>
      <c r="VFA100" s="889"/>
      <c r="VFB100" s="889"/>
      <c r="VFC100" s="889"/>
      <c r="VFD100" s="889"/>
      <c r="VFE100" s="889"/>
      <c r="VFF100" s="889"/>
      <c r="VFG100" s="889"/>
      <c r="VFH100" s="889"/>
      <c r="VFI100" s="889"/>
      <c r="VFJ100" s="889"/>
      <c r="VFK100" s="889"/>
      <c r="VFL100" s="889"/>
      <c r="VFM100" s="889"/>
      <c r="VFN100" s="889"/>
      <c r="VFO100" s="889"/>
      <c r="VFP100" s="889"/>
      <c r="VFQ100" s="889"/>
      <c r="VFR100" s="889"/>
      <c r="VFS100" s="889"/>
      <c r="VFT100" s="889"/>
      <c r="VFU100" s="889"/>
      <c r="VFV100" s="889"/>
      <c r="VFW100" s="889"/>
      <c r="VFX100" s="889"/>
      <c r="VFY100" s="889"/>
      <c r="VFZ100" s="889"/>
      <c r="VGA100" s="889"/>
      <c r="VGB100" s="889"/>
      <c r="VGC100" s="889"/>
      <c r="VGD100" s="889"/>
      <c r="VGE100" s="889"/>
      <c r="VGF100" s="889"/>
      <c r="VGG100" s="889"/>
      <c r="VGH100" s="889"/>
      <c r="VGI100" s="889"/>
      <c r="VGJ100" s="889"/>
      <c r="VGK100" s="889"/>
      <c r="VGL100" s="889"/>
      <c r="VGM100" s="889"/>
      <c r="VGN100" s="889"/>
      <c r="VGO100" s="889"/>
      <c r="VGP100" s="889"/>
      <c r="VGQ100" s="889"/>
      <c r="VGR100" s="889"/>
      <c r="VGS100" s="889"/>
      <c r="VGT100" s="889"/>
      <c r="VGU100" s="889"/>
      <c r="VGV100" s="889"/>
      <c r="VGW100" s="889"/>
      <c r="VGX100" s="889"/>
      <c r="VGY100" s="889"/>
      <c r="VGZ100" s="889"/>
      <c r="VHA100" s="889"/>
      <c r="VHB100" s="889"/>
      <c r="VHC100" s="889"/>
      <c r="VHD100" s="889"/>
      <c r="VHE100" s="889"/>
      <c r="VHF100" s="889"/>
      <c r="VHG100" s="889"/>
      <c r="VHH100" s="889"/>
      <c r="VHI100" s="889"/>
      <c r="VHJ100" s="889"/>
      <c r="VHK100" s="889"/>
      <c r="VHL100" s="889"/>
      <c r="VHM100" s="889"/>
      <c r="VHN100" s="889"/>
      <c r="VHO100" s="889"/>
      <c r="VHP100" s="889"/>
      <c r="VHQ100" s="889"/>
      <c r="VHR100" s="889"/>
      <c r="VHS100" s="889"/>
      <c r="VHT100" s="889"/>
      <c r="VHU100" s="889"/>
      <c r="VHV100" s="889"/>
      <c r="VHW100" s="889"/>
      <c r="VHX100" s="889"/>
      <c r="VHY100" s="889"/>
      <c r="VHZ100" s="889"/>
      <c r="VIA100" s="889"/>
      <c r="VIB100" s="889"/>
      <c r="VIC100" s="889"/>
      <c r="VID100" s="889"/>
      <c r="VIE100" s="889"/>
      <c r="VIF100" s="889"/>
      <c r="VIG100" s="889"/>
      <c r="VIH100" s="889"/>
      <c r="VII100" s="889"/>
      <c r="VIJ100" s="889"/>
      <c r="VIK100" s="889"/>
      <c r="VIL100" s="889"/>
      <c r="VIM100" s="889"/>
      <c r="VIN100" s="889"/>
      <c r="VIO100" s="889"/>
      <c r="VIP100" s="889"/>
      <c r="VIQ100" s="889"/>
      <c r="VIR100" s="889"/>
      <c r="VIS100" s="889"/>
      <c r="VIT100" s="889"/>
      <c r="VIU100" s="889"/>
      <c r="VIV100" s="889"/>
      <c r="VIW100" s="889"/>
      <c r="VIX100" s="889"/>
      <c r="VIY100" s="889"/>
      <c r="VIZ100" s="889"/>
      <c r="VJA100" s="889"/>
      <c r="VJB100" s="889"/>
      <c r="VJC100" s="889"/>
      <c r="VJD100" s="889"/>
      <c r="VJE100" s="889"/>
      <c r="VJF100" s="889"/>
      <c r="VJG100" s="889"/>
      <c r="VJH100" s="889"/>
      <c r="VJI100" s="889"/>
      <c r="VJJ100" s="889"/>
      <c r="VJK100" s="889"/>
      <c r="VJL100" s="889"/>
      <c r="VJM100" s="889"/>
      <c r="VJN100" s="889"/>
      <c r="VJO100" s="889"/>
      <c r="VJP100" s="889"/>
      <c r="VJQ100" s="889"/>
      <c r="VJR100" s="889"/>
      <c r="VJS100" s="889"/>
      <c r="VJT100" s="889"/>
      <c r="VJU100" s="889"/>
      <c r="VJV100" s="889"/>
      <c r="VJW100" s="889"/>
      <c r="VJX100" s="889"/>
      <c r="VJY100" s="889"/>
      <c r="VJZ100" s="889"/>
      <c r="VKA100" s="889"/>
      <c r="VKB100" s="889"/>
      <c r="VKC100" s="889"/>
      <c r="VKD100" s="889"/>
      <c r="VKE100" s="889"/>
      <c r="VKF100" s="889"/>
      <c r="VKG100" s="889"/>
      <c r="VKH100" s="889"/>
      <c r="VKI100" s="889"/>
      <c r="VKJ100" s="889"/>
      <c r="VKK100" s="889"/>
      <c r="VKL100" s="889"/>
      <c r="VKM100" s="889"/>
      <c r="VKN100" s="889"/>
      <c r="VKO100" s="889"/>
      <c r="VKP100" s="889"/>
      <c r="VKQ100" s="889"/>
      <c r="VKR100" s="889"/>
      <c r="VKS100" s="889"/>
      <c r="VKT100" s="889"/>
      <c r="VKU100" s="889"/>
      <c r="VKV100" s="889"/>
      <c r="VKW100" s="889"/>
      <c r="VKX100" s="889"/>
      <c r="VKY100" s="889"/>
      <c r="VKZ100" s="889"/>
      <c r="VLA100" s="889"/>
      <c r="VLB100" s="889"/>
      <c r="VLC100" s="889"/>
      <c r="VLD100" s="889"/>
      <c r="VLE100" s="889"/>
      <c r="VLF100" s="889"/>
      <c r="VLG100" s="889"/>
      <c r="VLH100" s="889"/>
      <c r="VLI100" s="889"/>
      <c r="VLJ100" s="889"/>
      <c r="VLK100" s="889"/>
      <c r="VLL100" s="889"/>
      <c r="VLM100" s="889"/>
      <c r="VLN100" s="889"/>
      <c r="VLO100" s="889"/>
      <c r="VLP100" s="889"/>
      <c r="VLQ100" s="889"/>
      <c r="VLR100" s="889"/>
      <c r="VLS100" s="889"/>
      <c r="VLT100" s="889"/>
      <c r="VLU100" s="889"/>
      <c r="VLV100" s="889"/>
      <c r="VLW100" s="889"/>
      <c r="VLX100" s="889"/>
      <c r="VLY100" s="889"/>
      <c r="VLZ100" s="889"/>
      <c r="VMA100" s="889"/>
      <c r="VMB100" s="889"/>
      <c r="VMC100" s="889"/>
      <c r="VMD100" s="889"/>
      <c r="VME100" s="889"/>
      <c r="VMF100" s="889"/>
      <c r="VMG100" s="889"/>
      <c r="VMH100" s="889"/>
      <c r="VMI100" s="889"/>
      <c r="VMJ100" s="889"/>
      <c r="VMK100" s="889"/>
      <c r="VML100" s="889"/>
      <c r="VMM100" s="889"/>
      <c r="VMN100" s="889"/>
      <c r="VMO100" s="889"/>
      <c r="VMP100" s="889"/>
      <c r="VMQ100" s="889"/>
      <c r="VMR100" s="889"/>
      <c r="VMS100" s="889"/>
      <c r="VMT100" s="889"/>
      <c r="VMU100" s="889"/>
      <c r="VMV100" s="889"/>
      <c r="VMW100" s="889"/>
      <c r="VMX100" s="889"/>
      <c r="VMY100" s="889"/>
      <c r="VMZ100" s="889"/>
      <c r="VNA100" s="889"/>
      <c r="VNB100" s="889"/>
      <c r="VNC100" s="889"/>
      <c r="VND100" s="889"/>
      <c r="VNE100" s="889"/>
      <c r="VNF100" s="889"/>
      <c r="VNG100" s="889"/>
      <c r="VNH100" s="889"/>
      <c r="VNI100" s="889"/>
      <c r="VNJ100" s="889"/>
      <c r="VNK100" s="889"/>
      <c r="VNL100" s="889"/>
      <c r="VNM100" s="889"/>
      <c r="VNN100" s="889"/>
      <c r="VNO100" s="889"/>
      <c r="VNP100" s="889"/>
      <c r="VNQ100" s="889"/>
      <c r="VNR100" s="889"/>
      <c r="VNS100" s="889"/>
      <c r="VNT100" s="889"/>
      <c r="VNU100" s="889"/>
      <c r="VNV100" s="889"/>
      <c r="VNW100" s="889"/>
      <c r="VNX100" s="889"/>
      <c r="VNY100" s="889"/>
      <c r="VNZ100" s="889"/>
      <c r="VOA100" s="889"/>
      <c r="VOB100" s="889"/>
      <c r="VOC100" s="889"/>
      <c r="VOD100" s="889"/>
      <c r="VOE100" s="889"/>
      <c r="VOF100" s="889"/>
      <c r="VOG100" s="889"/>
      <c r="VOH100" s="889"/>
      <c r="VOI100" s="889"/>
      <c r="VOJ100" s="889"/>
      <c r="VOK100" s="889"/>
      <c r="VOL100" s="889"/>
      <c r="VOM100" s="889"/>
      <c r="VON100" s="889"/>
      <c r="VOO100" s="889"/>
      <c r="VOP100" s="889"/>
      <c r="VOQ100" s="889"/>
      <c r="VOR100" s="889"/>
      <c r="VOS100" s="889"/>
      <c r="VOT100" s="889"/>
      <c r="VOU100" s="889"/>
      <c r="VOV100" s="889"/>
      <c r="VOW100" s="889"/>
      <c r="VOX100" s="889"/>
      <c r="VOY100" s="889"/>
      <c r="VOZ100" s="889"/>
      <c r="VPA100" s="889"/>
      <c r="VPB100" s="889"/>
      <c r="VPC100" s="889"/>
      <c r="VPD100" s="889"/>
      <c r="VPE100" s="889"/>
      <c r="VPF100" s="889"/>
      <c r="VPG100" s="889"/>
      <c r="VPH100" s="889"/>
      <c r="VPI100" s="889"/>
      <c r="VPJ100" s="889"/>
      <c r="VPK100" s="889"/>
      <c r="VPL100" s="889"/>
      <c r="VPM100" s="889"/>
      <c r="VPN100" s="889"/>
      <c r="VPO100" s="889"/>
      <c r="VPP100" s="889"/>
      <c r="VPQ100" s="889"/>
      <c r="VPR100" s="889"/>
      <c r="VPS100" s="889"/>
      <c r="VPT100" s="889"/>
      <c r="VPU100" s="889"/>
      <c r="VPV100" s="889"/>
      <c r="VPW100" s="889"/>
      <c r="VPX100" s="889"/>
      <c r="VPY100" s="889"/>
      <c r="VPZ100" s="889"/>
      <c r="VQA100" s="889"/>
      <c r="VQB100" s="889"/>
      <c r="VQC100" s="889"/>
      <c r="VQD100" s="889"/>
      <c r="VQE100" s="889"/>
      <c r="VQF100" s="889"/>
      <c r="VQG100" s="889"/>
      <c r="VQH100" s="889"/>
      <c r="VQI100" s="889"/>
      <c r="VQJ100" s="889"/>
      <c r="VQK100" s="889"/>
      <c r="VQL100" s="889"/>
      <c r="VQM100" s="889"/>
      <c r="VQN100" s="889"/>
      <c r="VQO100" s="889"/>
      <c r="VQP100" s="889"/>
      <c r="VQQ100" s="889"/>
      <c r="VQR100" s="889"/>
      <c r="VQS100" s="889"/>
      <c r="VQT100" s="889"/>
      <c r="VQU100" s="889"/>
      <c r="VQV100" s="889"/>
      <c r="VQW100" s="889"/>
      <c r="VQX100" s="889"/>
      <c r="VQY100" s="889"/>
      <c r="VQZ100" s="889"/>
      <c r="VRA100" s="889"/>
      <c r="VRB100" s="889"/>
      <c r="VRC100" s="889"/>
      <c r="VRD100" s="889"/>
      <c r="VRE100" s="889"/>
      <c r="VRF100" s="889"/>
      <c r="VRG100" s="889"/>
      <c r="VRH100" s="889"/>
      <c r="VRI100" s="889"/>
      <c r="VRJ100" s="889"/>
      <c r="VRK100" s="889"/>
      <c r="VRL100" s="889"/>
      <c r="VRM100" s="889"/>
      <c r="VRN100" s="889"/>
      <c r="VRO100" s="889"/>
      <c r="VRP100" s="889"/>
      <c r="VRQ100" s="889"/>
      <c r="VRR100" s="889"/>
      <c r="VRS100" s="889"/>
      <c r="VRT100" s="889"/>
      <c r="VRU100" s="889"/>
      <c r="VRV100" s="889"/>
      <c r="VRW100" s="889"/>
      <c r="VRX100" s="889"/>
      <c r="VRY100" s="889"/>
      <c r="VRZ100" s="889"/>
      <c r="VSA100" s="889"/>
      <c r="VSB100" s="889"/>
      <c r="VSC100" s="889"/>
      <c r="VSD100" s="889"/>
      <c r="VSE100" s="889"/>
      <c r="VSF100" s="889"/>
      <c r="VSG100" s="889"/>
      <c r="VSH100" s="889"/>
      <c r="VSI100" s="889"/>
      <c r="VSJ100" s="889"/>
      <c r="VSK100" s="889"/>
      <c r="VSL100" s="889"/>
      <c r="VSM100" s="889"/>
      <c r="VSN100" s="889"/>
      <c r="VSO100" s="889"/>
      <c r="VSP100" s="889"/>
      <c r="VSQ100" s="889"/>
      <c r="VSR100" s="889"/>
      <c r="VSS100" s="889"/>
      <c r="VST100" s="889"/>
      <c r="VSU100" s="889"/>
      <c r="VSV100" s="889"/>
      <c r="VSW100" s="889"/>
      <c r="VSX100" s="889"/>
      <c r="VSY100" s="889"/>
      <c r="VSZ100" s="889"/>
      <c r="VTA100" s="889"/>
      <c r="VTB100" s="889"/>
      <c r="VTC100" s="889"/>
      <c r="VTD100" s="889"/>
      <c r="VTE100" s="889"/>
      <c r="VTF100" s="889"/>
      <c r="VTG100" s="889"/>
      <c r="VTH100" s="889"/>
      <c r="VTI100" s="889"/>
      <c r="VTJ100" s="889"/>
      <c r="VTK100" s="889"/>
      <c r="VTL100" s="889"/>
      <c r="VTM100" s="889"/>
      <c r="VTN100" s="889"/>
      <c r="VTO100" s="889"/>
      <c r="VTP100" s="889"/>
      <c r="VTQ100" s="889"/>
      <c r="VTR100" s="889"/>
      <c r="VTS100" s="889"/>
      <c r="VTT100" s="889"/>
      <c r="VTU100" s="889"/>
      <c r="VTV100" s="889"/>
      <c r="VTW100" s="889"/>
      <c r="VTX100" s="889"/>
      <c r="VTY100" s="889"/>
      <c r="VTZ100" s="889"/>
      <c r="VUA100" s="889"/>
      <c r="VUB100" s="889"/>
      <c r="VUC100" s="889"/>
      <c r="VUD100" s="889"/>
      <c r="VUE100" s="889"/>
      <c r="VUF100" s="889"/>
      <c r="VUG100" s="889"/>
      <c r="VUH100" s="889"/>
      <c r="VUI100" s="889"/>
      <c r="VUJ100" s="889"/>
      <c r="VUK100" s="889"/>
      <c r="VUL100" s="889"/>
      <c r="VUM100" s="889"/>
      <c r="VUN100" s="889"/>
      <c r="VUO100" s="889"/>
      <c r="VUP100" s="889"/>
      <c r="VUQ100" s="889"/>
      <c r="VUR100" s="889"/>
      <c r="VUS100" s="889"/>
      <c r="VUT100" s="889"/>
      <c r="VUU100" s="889"/>
      <c r="VUV100" s="889"/>
      <c r="VUW100" s="889"/>
      <c r="VUX100" s="889"/>
      <c r="VUY100" s="889"/>
      <c r="VUZ100" s="889"/>
      <c r="VVA100" s="889"/>
      <c r="VVB100" s="889"/>
      <c r="VVC100" s="889"/>
      <c r="VVD100" s="889"/>
      <c r="VVE100" s="889"/>
      <c r="VVF100" s="889"/>
      <c r="VVG100" s="889"/>
      <c r="VVH100" s="889"/>
      <c r="VVI100" s="889"/>
      <c r="VVJ100" s="889"/>
      <c r="VVK100" s="889"/>
      <c r="VVL100" s="889"/>
      <c r="VVM100" s="889"/>
      <c r="VVN100" s="889"/>
      <c r="VVO100" s="889"/>
      <c r="VVP100" s="889"/>
      <c r="VVQ100" s="889"/>
      <c r="VVR100" s="889"/>
      <c r="VVS100" s="889"/>
      <c r="VVT100" s="889"/>
      <c r="VVU100" s="889"/>
      <c r="VVV100" s="889"/>
      <c r="VVW100" s="889"/>
      <c r="VVX100" s="889"/>
      <c r="VVY100" s="889"/>
      <c r="VVZ100" s="889"/>
      <c r="VWA100" s="889"/>
      <c r="VWB100" s="889"/>
      <c r="VWC100" s="889"/>
      <c r="VWD100" s="889"/>
      <c r="VWE100" s="889"/>
      <c r="VWF100" s="889"/>
      <c r="VWG100" s="889"/>
      <c r="VWH100" s="889"/>
      <c r="VWI100" s="889"/>
      <c r="VWJ100" s="889"/>
      <c r="VWK100" s="889"/>
      <c r="VWL100" s="889"/>
      <c r="VWM100" s="889"/>
      <c r="VWN100" s="889"/>
      <c r="VWO100" s="889"/>
      <c r="VWP100" s="889"/>
      <c r="VWQ100" s="889"/>
      <c r="VWR100" s="889"/>
      <c r="VWS100" s="889"/>
      <c r="VWT100" s="889"/>
      <c r="VWU100" s="889"/>
      <c r="VWV100" s="889"/>
      <c r="VWW100" s="889"/>
      <c r="VWX100" s="889"/>
      <c r="VWY100" s="889"/>
      <c r="VWZ100" s="889"/>
      <c r="VXA100" s="889"/>
      <c r="VXB100" s="889"/>
      <c r="VXC100" s="889"/>
      <c r="VXD100" s="889"/>
      <c r="VXE100" s="889"/>
      <c r="VXF100" s="889"/>
      <c r="VXG100" s="889"/>
      <c r="VXH100" s="889"/>
      <c r="VXI100" s="889"/>
      <c r="VXJ100" s="889"/>
      <c r="VXK100" s="889"/>
      <c r="VXL100" s="889"/>
      <c r="VXM100" s="889"/>
      <c r="VXN100" s="889"/>
      <c r="VXO100" s="889"/>
      <c r="VXP100" s="889"/>
      <c r="VXQ100" s="889"/>
      <c r="VXR100" s="889"/>
      <c r="VXS100" s="889"/>
      <c r="VXT100" s="889"/>
      <c r="VXU100" s="889"/>
      <c r="VXV100" s="889"/>
      <c r="VXW100" s="889"/>
      <c r="VXX100" s="889"/>
      <c r="VXY100" s="889"/>
      <c r="VXZ100" s="889"/>
      <c r="VYA100" s="889"/>
      <c r="VYB100" s="889"/>
      <c r="VYC100" s="889"/>
      <c r="VYD100" s="889"/>
      <c r="VYE100" s="889"/>
      <c r="VYF100" s="889"/>
      <c r="VYG100" s="889"/>
      <c r="VYH100" s="889"/>
      <c r="VYI100" s="889"/>
      <c r="VYJ100" s="889"/>
      <c r="VYK100" s="889"/>
      <c r="VYL100" s="889"/>
      <c r="VYM100" s="889"/>
      <c r="VYN100" s="889"/>
      <c r="VYO100" s="889"/>
      <c r="VYP100" s="889"/>
      <c r="VYQ100" s="889"/>
      <c r="VYR100" s="889"/>
      <c r="VYS100" s="889"/>
      <c r="VYT100" s="889"/>
      <c r="VYU100" s="889"/>
      <c r="VYV100" s="889"/>
      <c r="VYW100" s="889"/>
      <c r="VYX100" s="889"/>
      <c r="VYY100" s="889"/>
      <c r="VYZ100" s="889"/>
      <c r="VZA100" s="889"/>
      <c r="VZB100" s="889"/>
      <c r="VZC100" s="889"/>
      <c r="VZD100" s="889"/>
      <c r="VZE100" s="889"/>
      <c r="VZF100" s="889"/>
      <c r="VZG100" s="889"/>
      <c r="VZH100" s="889"/>
      <c r="VZI100" s="889"/>
      <c r="VZJ100" s="889"/>
      <c r="VZK100" s="889"/>
      <c r="VZL100" s="889"/>
      <c r="VZM100" s="889"/>
      <c r="VZN100" s="889"/>
      <c r="VZO100" s="889"/>
      <c r="VZP100" s="889"/>
      <c r="VZQ100" s="889"/>
      <c r="VZR100" s="889"/>
      <c r="VZS100" s="889"/>
      <c r="VZT100" s="889"/>
      <c r="VZU100" s="889"/>
      <c r="VZV100" s="889"/>
      <c r="VZW100" s="889"/>
      <c r="VZX100" s="889"/>
      <c r="VZY100" s="889"/>
      <c r="VZZ100" s="889"/>
      <c r="WAA100" s="889"/>
      <c r="WAB100" s="889"/>
      <c r="WAC100" s="889"/>
      <c r="WAD100" s="889"/>
      <c r="WAE100" s="889"/>
      <c r="WAF100" s="889"/>
      <c r="WAG100" s="889"/>
      <c r="WAH100" s="889"/>
      <c r="WAI100" s="889"/>
      <c r="WAJ100" s="889"/>
      <c r="WAK100" s="889"/>
      <c r="WAL100" s="889"/>
      <c r="WAM100" s="889"/>
      <c r="WAN100" s="889"/>
      <c r="WAO100" s="889"/>
      <c r="WAP100" s="889"/>
      <c r="WAQ100" s="889"/>
      <c r="WAR100" s="889"/>
      <c r="WAS100" s="889"/>
      <c r="WAT100" s="889"/>
      <c r="WAU100" s="889"/>
      <c r="WAV100" s="889"/>
      <c r="WAW100" s="889"/>
      <c r="WAX100" s="889"/>
      <c r="WAY100" s="889"/>
      <c r="WAZ100" s="889"/>
      <c r="WBA100" s="889"/>
      <c r="WBB100" s="889"/>
      <c r="WBC100" s="889"/>
      <c r="WBD100" s="889"/>
      <c r="WBE100" s="889"/>
      <c r="WBF100" s="889"/>
      <c r="WBG100" s="889"/>
      <c r="WBH100" s="889"/>
      <c r="WBI100" s="889"/>
      <c r="WBJ100" s="889"/>
      <c r="WBK100" s="889"/>
      <c r="WBL100" s="889"/>
      <c r="WBM100" s="889"/>
      <c r="WBN100" s="889"/>
      <c r="WBO100" s="889"/>
      <c r="WBP100" s="889"/>
      <c r="WBQ100" s="889"/>
      <c r="WBR100" s="889"/>
      <c r="WBS100" s="889"/>
      <c r="WBT100" s="889"/>
      <c r="WBU100" s="889"/>
      <c r="WBV100" s="889"/>
      <c r="WBW100" s="889"/>
      <c r="WBX100" s="889"/>
      <c r="WBY100" s="889"/>
      <c r="WBZ100" s="889"/>
      <c r="WCA100" s="889"/>
      <c r="WCB100" s="889"/>
      <c r="WCC100" s="889"/>
      <c r="WCD100" s="889"/>
      <c r="WCE100" s="889"/>
      <c r="WCF100" s="889"/>
      <c r="WCG100" s="889"/>
      <c r="WCH100" s="889"/>
      <c r="WCI100" s="889"/>
      <c r="WCJ100" s="889"/>
      <c r="WCK100" s="889"/>
      <c r="WCL100" s="889"/>
      <c r="WCM100" s="889"/>
      <c r="WCN100" s="889"/>
      <c r="WCO100" s="889"/>
      <c r="WCP100" s="889"/>
      <c r="WCQ100" s="889"/>
      <c r="WCR100" s="889"/>
      <c r="WCS100" s="889"/>
      <c r="WCT100" s="889"/>
      <c r="WCU100" s="889"/>
      <c r="WCV100" s="889"/>
      <c r="WCW100" s="889"/>
      <c r="WCX100" s="889"/>
      <c r="WCY100" s="889"/>
      <c r="WCZ100" s="889"/>
      <c r="WDA100" s="889"/>
      <c r="WDB100" s="889"/>
      <c r="WDC100" s="889"/>
      <c r="WDD100" s="889"/>
      <c r="WDE100" s="889"/>
      <c r="WDF100" s="889"/>
      <c r="WDG100" s="889"/>
      <c r="WDH100" s="889"/>
      <c r="WDI100" s="889"/>
      <c r="WDJ100" s="889"/>
      <c r="WDK100" s="889"/>
      <c r="WDL100" s="889"/>
      <c r="WDM100" s="889"/>
      <c r="WDN100" s="889"/>
      <c r="WDO100" s="889"/>
      <c r="WDP100" s="889"/>
      <c r="WDQ100" s="889"/>
      <c r="WDR100" s="889"/>
      <c r="WDS100" s="889"/>
      <c r="WDT100" s="889"/>
      <c r="WDU100" s="889"/>
      <c r="WDV100" s="889"/>
      <c r="WDW100" s="889"/>
      <c r="WDX100" s="889"/>
      <c r="WDY100" s="889"/>
      <c r="WDZ100" s="889"/>
      <c r="WEA100" s="889"/>
      <c r="WEB100" s="889"/>
      <c r="WEC100" s="889"/>
      <c r="WED100" s="889"/>
      <c r="WEE100" s="889"/>
      <c r="WEF100" s="889"/>
      <c r="WEG100" s="889"/>
      <c r="WEH100" s="889"/>
      <c r="WEI100" s="889"/>
      <c r="WEJ100" s="889"/>
      <c r="WEK100" s="889"/>
      <c r="WEL100" s="889"/>
      <c r="WEM100" s="889"/>
      <c r="WEN100" s="889"/>
      <c r="WEO100" s="889"/>
      <c r="WEP100" s="889"/>
      <c r="WEQ100" s="889"/>
      <c r="WER100" s="889"/>
      <c r="WES100" s="889"/>
      <c r="WET100" s="889"/>
      <c r="WEU100" s="889"/>
      <c r="WEV100" s="889"/>
      <c r="WEW100" s="889"/>
      <c r="WEX100" s="889"/>
      <c r="WEY100" s="889"/>
      <c r="WEZ100" s="889"/>
      <c r="WFA100" s="889"/>
      <c r="WFB100" s="889"/>
      <c r="WFC100" s="889"/>
      <c r="WFD100" s="889"/>
      <c r="WFE100" s="889"/>
      <c r="WFF100" s="889"/>
      <c r="WFG100" s="889"/>
      <c r="WFH100" s="889"/>
      <c r="WFI100" s="889"/>
      <c r="WFJ100" s="889"/>
      <c r="WFK100" s="889"/>
      <c r="WFL100" s="889"/>
      <c r="WFM100" s="889"/>
      <c r="WFN100" s="889"/>
      <c r="WFO100" s="889"/>
      <c r="WFP100" s="889"/>
      <c r="WFQ100" s="889"/>
      <c r="WFR100" s="889"/>
      <c r="WFS100" s="889"/>
      <c r="WFT100" s="889"/>
      <c r="WFU100" s="889"/>
      <c r="WFV100" s="889"/>
      <c r="WFW100" s="889"/>
      <c r="WFX100" s="889"/>
      <c r="WFY100" s="889"/>
      <c r="WFZ100" s="889"/>
      <c r="WGA100" s="889"/>
      <c r="WGB100" s="889"/>
      <c r="WGC100" s="889"/>
      <c r="WGD100" s="889"/>
      <c r="WGE100" s="889"/>
      <c r="WGF100" s="889"/>
      <c r="WGG100" s="889"/>
      <c r="WGH100" s="889"/>
      <c r="WGI100" s="889"/>
      <c r="WGJ100" s="889"/>
      <c r="WGK100" s="889"/>
      <c r="WGL100" s="889"/>
      <c r="WGM100" s="889"/>
      <c r="WGN100" s="889"/>
      <c r="WGO100" s="889"/>
      <c r="WGP100" s="889"/>
      <c r="WGQ100" s="889"/>
      <c r="WGR100" s="889"/>
      <c r="WGS100" s="889"/>
      <c r="WGT100" s="889"/>
      <c r="WGU100" s="889"/>
      <c r="WGV100" s="889"/>
      <c r="WGW100" s="889"/>
      <c r="WGX100" s="889"/>
      <c r="WGY100" s="889"/>
      <c r="WGZ100" s="889"/>
      <c r="WHA100" s="889"/>
      <c r="WHB100" s="889"/>
      <c r="WHC100" s="889"/>
      <c r="WHD100" s="889"/>
      <c r="WHE100" s="889"/>
      <c r="WHF100" s="889"/>
      <c r="WHG100" s="889"/>
      <c r="WHH100" s="889"/>
      <c r="WHI100" s="889"/>
      <c r="WHJ100" s="889"/>
      <c r="WHK100" s="889"/>
      <c r="WHL100" s="889"/>
      <c r="WHM100" s="889"/>
      <c r="WHN100" s="889"/>
      <c r="WHO100" s="889"/>
      <c r="WHP100" s="889"/>
      <c r="WHQ100" s="889"/>
      <c r="WHR100" s="889"/>
      <c r="WHS100" s="889"/>
      <c r="WHT100" s="889"/>
      <c r="WHU100" s="889"/>
      <c r="WHV100" s="889"/>
      <c r="WHW100" s="889"/>
      <c r="WHX100" s="889"/>
      <c r="WHY100" s="889"/>
      <c r="WHZ100" s="889"/>
      <c r="WIA100" s="889"/>
      <c r="WIB100" s="889"/>
      <c r="WIC100" s="889"/>
      <c r="WID100" s="889"/>
      <c r="WIE100" s="889"/>
      <c r="WIF100" s="889"/>
      <c r="WIG100" s="889"/>
      <c r="WIH100" s="889"/>
      <c r="WII100" s="889"/>
      <c r="WIJ100" s="889"/>
      <c r="WIK100" s="889"/>
      <c r="WIL100" s="889"/>
      <c r="WIM100" s="889"/>
      <c r="WIN100" s="889"/>
      <c r="WIO100" s="889"/>
      <c r="WIP100" s="889"/>
      <c r="WIQ100" s="889"/>
      <c r="WIR100" s="889"/>
      <c r="WIS100" s="889"/>
      <c r="WIT100" s="889"/>
      <c r="WIU100" s="889"/>
      <c r="WIV100" s="889"/>
      <c r="WIW100" s="889"/>
      <c r="WIX100" s="889"/>
      <c r="WIY100" s="889"/>
      <c r="WIZ100" s="889"/>
      <c r="WJA100" s="889"/>
      <c r="WJB100" s="889"/>
      <c r="WJC100" s="889"/>
      <c r="WJD100" s="889"/>
      <c r="WJE100" s="889"/>
      <c r="WJF100" s="889"/>
      <c r="WJG100" s="889"/>
      <c r="WJH100" s="889"/>
      <c r="WJI100" s="889"/>
      <c r="WJJ100" s="889"/>
      <c r="WJK100" s="889"/>
      <c r="WJL100" s="889"/>
      <c r="WJM100" s="889"/>
      <c r="WJN100" s="889"/>
      <c r="WJO100" s="889"/>
      <c r="WJP100" s="889"/>
      <c r="WJQ100" s="889"/>
      <c r="WJR100" s="889"/>
      <c r="WJS100" s="889"/>
      <c r="WJT100" s="889"/>
      <c r="WJU100" s="889"/>
      <c r="WJV100" s="889"/>
      <c r="WJW100" s="889"/>
      <c r="WJX100" s="889"/>
      <c r="WJY100" s="889"/>
      <c r="WJZ100" s="889"/>
      <c r="WKA100" s="889"/>
      <c r="WKB100" s="889"/>
      <c r="WKC100" s="889"/>
      <c r="WKD100" s="889"/>
      <c r="WKE100" s="889"/>
      <c r="WKF100" s="889"/>
      <c r="WKG100" s="889"/>
      <c r="WKH100" s="889"/>
      <c r="WKI100" s="889"/>
      <c r="WKJ100" s="889"/>
      <c r="WKK100" s="889"/>
      <c r="WKL100" s="889"/>
      <c r="WKM100" s="889"/>
      <c r="WKN100" s="889"/>
      <c r="WKO100" s="889"/>
      <c r="WKP100" s="889"/>
      <c r="WKQ100" s="889"/>
      <c r="WKR100" s="889"/>
      <c r="WKS100" s="889"/>
      <c r="WKT100" s="889"/>
      <c r="WKU100" s="889"/>
      <c r="WKV100" s="889"/>
      <c r="WKW100" s="889"/>
      <c r="WKX100" s="889"/>
      <c r="WKY100" s="889"/>
      <c r="WKZ100" s="889"/>
      <c r="WLA100" s="889"/>
      <c r="WLB100" s="889"/>
      <c r="WLC100" s="889"/>
      <c r="WLD100" s="889"/>
      <c r="WLE100" s="889"/>
      <c r="WLF100" s="889"/>
      <c r="WLG100" s="889"/>
      <c r="WLH100" s="889"/>
      <c r="WLI100" s="889"/>
      <c r="WLJ100" s="889"/>
      <c r="WLK100" s="889"/>
      <c r="WLL100" s="889"/>
      <c r="WLM100" s="889"/>
      <c r="WLN100" s="889"/>
      <c r="WLO100" s="889"/>
      <c r="WLP100" s="889"/>
      <c r="WLQ100" s="889"/>
      <c r="WLR100" s="889"/>
      <c r="WLS100" s="889"/>
      <c r="WLT100" s="889"/>
      <c r="WLU100" s="889"/>
      <c r="WLV100" s="889"/>
      <c r="WLW100" s="889"/>
      <c r="WLX100" s="889"/>
      <c r="WLY100" s="889"/>
      <c r="WLZ100" s="889"/>
      <c r="WMA100" s="889"/>
      <c r="WMB100" s="889"/>
      <c r="WMC100" s="889"/>
      <c r="WMD100" s="889"/>
      <c r="WME100" s="889"/>
      <c r="WMF100" s="889"/>
      <c r="WMG100" s="889"/>
      <c r="WMH100" s="889"/>
      <c r="WMI100" s="889"/>
      <c r="WMJ100" s="889"/>
      <c r="WMK100" s="889"/>
      <c r="WML100" s="889"/>
      <c r="WMM100" s="889"/>
      <c r="WMN100" s="889"/>
      <c r="WMO100" s="889"/>
      <c r="WMP100" s="889"/>
      <c r="WMQ100" s="889"/>
      <c r="WMR100" s="889"/>
      <c r="WMS100" s="889"/>
      <c r="WMT100" s="889"/>
      <c r="WMU100" s="889"/>
      <c r="WMV100" s="889"/>
      <c r="WMW100" s="889"/>
      <c r="WMX100" s="889"/>
      <c r="WMY100" s="889"/>
      <c r="WMZ100" s="889"/>
      <c r="WNA100" s="889"/>
      <c r="WNB100" s="889"/>
      <c r="WNC100" s="889"/>
      <c r="WND100" s="889"/>
      <c r="WNE100" s="889"/>
      <c r="WNF100" s="889"/>
      <c r="WNG100" s="889"/>
      <c r="WNH100" s="889"/>
      <c r="WNI100" s="889"/>
      <c r="WNJ100" s="889"/>
      <c r="WNK100" s="889"/>
      <c r="WNL100" s="889"/>
      <c r="WNM100" s="889"/>
      <c r="WNN100" s="889"/>
      <c r="WNO100" s="889"/>
      <c r="WNP100" s="889"/>
      <c r="WNQ100" s="889"/>
      <c r="WNR100" s="889"/>
      <c r="WNS100" s="889"/>
      <c r="WNT100" s="889"/>
      <c r="WNU100" s="889"/>
      <c r="WNV100" s="889"/>
      <c r="WNW100" s="889"/>
      <c r="WNX100" s="889"/>
      <c r="WNY100" s="889"/>
      <c r="WNZ100" s="889"/>
      <c r="WOA100" s="889"/>
      <c r="WOB100" s="889"/>
      <c r="WOC100" s="889"/>
      <c r="WOD100" s="889"/>
      <c r="WOE100" s="889"/>
      <c r="WOF100" s="889"/>
      <c r="WOG100" s="889"/>
      <c r="WOH100" s="889"/>
      <c r="WOI100" s="889"/>
      <c r="WOJ100" s="889"/>
      <c r="WOK100" s="889"/>
      <c r="WOL100" s="889"/>
      <c r="WOM100" s="889"/>
      <c r="WON100" s="889"/>
      <c r="WOO100" s="889"/>
      <c r="WOP100" s="889"/>
      <c r="WOQ100" s="889"/>
      <c r="WOR100" s="889"/>
      <c r="WOS100" s="889"/>
      <c r="WOT100" s="889"/>
      <c r="WOU100" s="889"/>
      <c r="WOV100" s="889"/>
      <c r="WOW100" s="889"/>
      <c r="WOX100" s="889"/>
      <c r="WOY100" s="889"/>
      <c r="WOZ100" s="889"/>
      <c r="WPA100" s="889"/>
      <c r="WPB100" s="889"/>
      <c r="WPC100" s="889"/>
      <c r="WPD100" s="889"/>
      <c r="WPE100" s="889"/>
      <c r="WPF100" s="889"/>
      <c r="WPG100" s="889"/>
      <c r="WPH100" s="889"/>
      <c r="WPI100" s="889"/>
      <c r="WPJ100" s="889"/>
      <c r="WPK100" s="889"/>
      <c r="WPL100" s="889"/>
      <c r="WPM100" s="889"/>
      <c r="WPN100" s="889"/>
      <c r="WPO100" s="889"/>
      <c r="WPP100" s="889"/>
      <c r="WPQ100" s="889"/>
      <c r="WPR100" s="889"/>
      <c r="WPS100" s="889"/>
      <c r="WPT100" s="889"/>
      <c r="WPU100" s="889"/>
      <c r="WPV100" s="889"/>
      <c r="WPW100" s="889"/>
      <c r="WPX100" s="889"/>
      <c r="WPY100" s="889"/>
      <c r="WPZ100" s="889"/>
      <c r="WQA100" s="889"/>
      <c r="WQB100" s="889"/>
      <c r="WQC100" s="889"/>
      <c r="WQD100" s="889"/>
      <c r="WQE100" s="889"/>
      <c r="WQF100" s="889"/>
      <c r="WQG100" s="889"/>
      <c r="WQH100" s="889"/>
      <c r="WQI100" s="889"/>
      <c r="WQJ100" s="889"/>
      <c r="WQK100" s="889"/>
      <c r="WQL100" s="889"/>
      <c r="WQM100" s="889"/>
      <c r="WQN100" s="889"/>
      <c r="WQO100" s="889"/>
      <c r="WQP100" s="889"/>
      <c r="WQQ100" s="889"/>
      <c r="WQR100" s="889"/>
      <c r="WQS100" s="889"/>
      <c r="WQT100" s="889"/>
      <c r="WQU100" s="889"/>
      <c r="WQV100" s="889"/>
      <c r="WQW100" s="889"/>
      <c r="WQX100" s="889"/>
      <c r="WQY100" s="889"/>
      <c r="WQZ100" s="889"/>
      <c r="WRA100" s="889"/>
      <c r="WRB100" s="889"/>
      <c r="WRC100" s="889"/>
      <c r="WRD100" s="889"/>
      <c r="WRE100" s="889"/>
      <c r="WRF100" s="889"/>
      <c r="WRG100" s="889"/>
      <c r="WRH100" s="889"/>
      <c r="WRI100" s="889"/>
      <c r="WRJ100" s="889"/>
      <c r="WRK100" s="889"/>
      <c r="WRL100" s="889"/>
      <c r="WRM100" s="889"/>
      <c r="WRN100" s="889"/>
      <c r="WRO100" s="889"/>
      <c r="WRP100" s="889"/>
      <c r="WRQ100" s="889"/>
      <c r="WRR100" s="889"/>
      <c r="WRS100" s="889"/>
      <c r="WRT100" s="889"/>
      <c r="WRU100" s="889"/>
      <c r="WRV100" s="889"/>
      <c r="WRW100" s="889"/>
      <c r="WRX100" s="889"/>
      <c r="WRY100" s="889"/>
      <c r="WRZ100" s="889"/>
      <c r="WSA100" s="889"/>
      <c r="WSB100" s="889"/>
      <c r="WSC100" s="889"/>
      <c r="WSD100" s="889"/>
      <c r="WSE100" s="889"/>
      <c r="WSF100" s="889"/>
      <c r="WSG100" s="889"/>
      <c r="WSH100" s="889"/>
      <c r="WSI100" s="889"/>
      <c r="WSJ100" s="889"/>
      <c r="WSK100" s="889"/>
      <c r="WSL100" s="889"/>
      <c r="WSM100" s="889"/>
      <c r="WSN100" s="889"/>
      <c r="WSO100" s="889"/>
      <c r="WSP100" s="889"/>
      <c r="WSQ100" s="889"/>
      <c r="WSR100" s="889"/>
      <c r="WSS100" s="889"/>
      <c r="WST100" s="889"/>
      <c r="WSU100" s="889"/>
      <c r="WSV100" s="889"/>
      <c r="WSW100" s="889"/>
      <c r="WSX100" s="889"/>
      <c r="WSY100" s="889"/>
      <c r="WSZ100" s="889"/>
      <c r="WTA100" s="889"/>
      <c r="WTB100" s="889"/>
      <c r="WTC100" s="889"/>
      <c r="WTD100" s="889"/>
      <c r="WTE100" s="889"/>
      <c r="WTF100" s="889"/>
      <c r="WTG100" s="889"/>
      <c r="WTH100" s="889"/>
      <c r="WTI100" s="889"/>
      <c r="WTJ100" s="889"/>
      <c r="WTK100" s="889"/>
      <c r="WTL100" s="889"/>
      <c r="WTM100" s="889"/>
      <c r="WTN100" s="889"/>
      <c r="WTO100" s="889"/>
      <c r="WTP100" s="889"/>
      <c r="WTQ100" s="889"/>
      <c r="WTR100" s="889"/>
      <c r="WTS100" s="889"/>
      <c r="WTT100" s="889"/>
      <c r="WTU100" s="889"/>
      <c r="WTV100" s="889"/>
      <c r="WTW100" s="889"/>
      <c r="WTX100" s="889"/>
      <c r="WTY100" s="889"/>
      <c r="WTZ100" s="889"/>
      <c r="WUA100" s="889"/>
      <c r="WUB100" s="889"/>
      <c r="WUC100" s="889"/>
      <c r="WUD100" s="889"/>
      <c r="WUE100" s="889"/>
      <c r="WUF100" s="889"/>
      <c r="WUG100" s="889"/>
      <c r="WUH100" s="889"/>
      <c r="WUI100" s="889"/>
      <c r="WUJ100" s="889"/>
      <c r="WUK100" s="889"/>
      <c r="WUL100" s="889"/>
      <c r="WUM100" s="889"/>
      <c r="WUN100" s="889"/>
      <c r="WUO100" s="889"/>
      <c r="WUP100" s="889"/>
      <c r="WUQ100" s="889"/>
      <c r="WUR100" s="889"/>
      <c r="WUS100" s="889"/>
      <c r="WUT100" s="889"/>
      <c r="WUU100" s="889"/>
      <c r="WUV100" s="889"/>
      <c r="WUW100" s="889"/>
      <c r="WUX100" s="889"/>
      <c r="WUY100" s="889"/>
      <c r="WUZ100" s="889"/>
      <c r="WVA100" s="889"/>
      <c r="WVB100" s="889"/>
      <c r="WVC100" s="889"/>
      <c r="WVD100" s="889"/>
      <c r="WVE100" s="889"/>
      <c r="WVF100" s="889"/>
      <c r="WVG100" s="889"/>
      <c r="WVH100" s="889"/>
      <c r="WVI100" s="889"/>
      <c r="WVJ100" s="889"/>
      <c r="WVK100" s="889"/>
      <c r="WVL100" s="889"/>
      <c r="WVM100" s="889"/>
      <c r="WVN100" s="889"/>
      <c r="WVO100" s="889"/>
      <c r="WVP100" s="889"/>
      <c r="WVQ100" s="889"/>
      <c r="WVR100" s="889"/>
      <c r="WVS100" s="889"/>
      <c r="WVT100" s="889"/>
      <c r="WVU100" s="889"/>
      <c r="WVV100" s="889"/>
      <c r="WVW100" s="889"/>
      <c r="WVX100" s="889"/>
      <c r="WVY100" s="889"/>
      <c r="WVZ100" s="889"/>
      <c r="WWA100" s="889"/>
      <c r="WWB100" s="889"/>
      <c r="WWC100" s="889"/>
      <c r="WWD100" s="889"/>
      <c r="WWE100" s="889"/>
      <c r="WWF100" s="889"/>
      <c r="WWG100" s="889"/>
      <c r="WWH100" s="889"/>
      <c r="WWI100" s="889"/>
      <c r="WWJ100" s="889"/>
      <c r="WWK100" s="889"/>
      <c r="WWL100" s="889"/>
      <c r="WWM100" s="889"/>
      <c r="WWN100" s="889"/>
      <c r="WWO100" s="889"/>
      <c r="WWP100" s="889"/>
      <c r="WWQ100" s="889"/>
      <c r="WWR100" s="889"/>
      <c r="WWS100" s="889"/>
      <c r="WWT100" s="889"/>
      <c r="WWU100" s="889"/>
      <c r="WWV100" s="889"/>
      <c r="WWW100" s="889"/>
      <c r="WWX100" s="889"/>
      <c r="WWY100" s="889"/>
      <c r="WWZ100" s="889"/>
      <c r="WXA100" s="889"/>
      <c r="WXB100" s="889"/>
      <c r="WXC100" s="889"/>
      <c r="WXD100" s="889"/>
      <c r="WXE100" s="889"/>
      <c r="WXF100" s="889"/>
      <c r="WXG100" s="889"/>
      <c r="WXH100" s="889"/>
      <c r="WXI100" s="889"/>
      <c r="WXJ100" s="889"/>
      <c r="WXK100" s="889"/>
      <c r="WXL100" s="889"/>
      <c r="WXM100" s="889"/>
      <c r="WXN100" s="889"/>
      <c r="WXO100" s="889"/>
      <c r="WXP100" s="889"/>
      <c r="WXQ100" s="889"/>
      <c r="WXR100" s="889"/>
      <c r="WXS100" s="889"/>
      <c r="WXT100" s="889"/>
      <c r="WXU100" s="889"/>
      <c r="WXV100" s="889"/>
      <c r="WXW100" s="889"/>
      <c r="WXX100" s="889"/>
      <c r="WXY100" s="889"/>
      <c r="WXZ100" s="889"/>
      <c r="WYA100" s="889"/>
      <c r="WYB100" s="889"/>
      <c r="WYC100" s="889"/>
      <c r="WYD100" s="889"/>
      <c r="WYE100" s="889"/>
      <c r="WYF100" s="889"/>
      <c r="WYG100" s="889"/>
      <c r="WYH100" s="889"/>
      <c r="WYI100" s="889"/>
      <c r="WYJ100" s="889"/>
      <c r="WYK100" s="889"/>
      <c r="WYL100" s="889"/>
      <c r="WYM100" s="889"/>
      <c r="WYN100" s="889"/>
      <c r="WYO100" s="889"/>
      <c r="WYP100" s="889"/>
      <c r="WYQ100" s="889"/>
      <c r="WYR100" s="889"/>
      <c r="WYS100" s="889"/>
      <c r="WYT100" s="889"/>
      <c r="WYU100" s="889"/>
      <c r="WYV100" s="889"/>
      <c r="WYW100" s="889"/>
      <c r="WYX100" s="889"/>
      <c r="WYY100" s="889"/>
      <c r="WYZ100" s="889"/>
      <c r="WZA100" s="889"/>
      <c r="WZB100" s="889"/>
      <c r="WZC100" s="889"/>
      <c r="WZD100" s="889"/>
      <c r="WZE100" s="889"/>
      <c r="WZF100" s="889"/>
      <c r="WZG100" s="889"/>
      <c r="WZH100" s="889"/>
      <c r="WZI100" s="889"/>
      <c r="WZJ100" s="889"/>
      <c r="WZK100" s="889"/>
      <c r="WZL100" s="889"/>
      <c r="WZM100" s="889"/>
      <c r="WZN100" s="889"/>
      <c r="WZO100" s="889"/>
      <c r="WZP100" s="889"/>
      <c r="WZQ100" s="889"/>
      <c r="WZR100" s="889"/>
      <c r="WZS100" s="889"/>
      <c r="WZT100" s="889"/>
      <c r="WZU100" s="889"/>
      <c r="WZV100" s="889"/>
      <c r="WZW100" s="889"/>
      <c r="WZX100" s="889"/>
      <c r="WZY100" s="889"/>
      <c r="WZZ100" s="889"/>
      <c r="XAA100" s="889"/>
      <c r="XAB100" s="889"/>
      <c r="XAC100" s="889"/>
      <c r="XAD100" s="889"/>
      <c r="XAE100" s="889"/>
      <c r="XAF100" s="889"/>
      <c r="XAG100" s="889"/>
      <c r="XAH100" s="889"/>
      <c r="XAI100" s="889"/>
      <c r="XAJ100" s="889"/>
      <c r="XAK100" s="889"/>
      <c r="XAL100" s="889"/>
      <c r="XAM100" s="889"/>
      <c r="XAN100" s="889"/>
      <c r="XAO100" s="889"/>
      <c r="XAP100" s="889"/>
      <c r="XAQ100" s="889"/>
      <c r="XAR100" s="889"/>
      <c r="XAS100" s="889"/>
      <c r="XAT100" s="889"/>
      <c r="XAU100" s="889"/>
      <c r="XAV100" s="889"/>
      <c r="XAW100" s="889"/>
      <c r="XAX100" s="889"/>
      <c r="XAY100" s="889"/>
      <c r="XAZ100" s="889"/>
      <c r="XBA100" s="889"/>
      <c r="XBB100" s="889"/>
      <c r="XBC100" s="889"/>
      <c r="XBD100" s="889"/>
      <c r="XBE100" s="889"/>
      <c r="XBF100" s="889"/>
      <c r="XBG100" s="889"/>
      <c r="XBH100" s="889"/>
      <c r="XBI100" s="889"/>
      <c r="XBJ100" s="889"/>
      <c r="XBK100" s="889"/>
      <c r="XBL100" s="889"/>
      <c r="XBM100" s="889"/>
      <c r="XBN100" s="889"/>
      <c r="XBO100" s="889"/>
      <c r="XBP100" s="889"/>
      <c r="XBQ100" s="889"/>
      <c r="XBR100" s="889"/>
      <c r="XBS100" s="889"/>
      <c r="XBT100" s="889"/>
      <c r="XBU100" s="889"/>
      <c r="XBV100" s="889"/>
      <c r="XBW100" s="889"/>
      <c r="XBX100" s="889"/>
      <c r="XBY100" s="889"/>
      <c r="XBZ100" s="889"/>
      <c r="XCA100" s="889"/>
      <c r="XCB100" s="889"/>
      <c r="XCC100" s="889"/>
      <c r="XCD100" s="889"/>
      <c r="XCE100" s="889"/>
      <c r="XCF100" s="889"/>
      <c r="XCG100" s="889"/>
      <c r="XCH100" s="889"/>
      <c r="XCI100" s="889"/>
      <c r="XCJ100" s="889"/>
      <c r="XCK100" s="889"/>
      <c r="XCL100" s="889"/>
      <c r="XCM100" s="889"/>
      <c r="XCN100" s="889"/>
      <c r="XCO100" s="889"/>
      <c r="XCP100" s="889"/>
      <c r="XCQ100" s="889"/>
      <c r="XCR100" s="889"/>
      <c r="XCS100" s="889"/>
      <c r="XCT100" s="889"/>
      <c r="XCU100" s="889"/>
      <c r="XCV100" s="889"/>
      <c r="XCW100" s="889"/>
      <c r="XCX100" s="889"/>
      <c r="XCY100" s="889"/>
      <c r="XCZ100" s="889"/>
      <c r="XDA100" s="889"/>
      <c r="XDB100" s="889"/>
      <c r="XDC100" s="889"/>
      <c r="XDD100" s="889"/>
      <c r="XDE100" s="889"/>
      <c r="XDF100" s="889"/>
      <c r="XDG100" s="889"/>
      <c r="XDH100" s="889"/>
      <c r="XDI100" s="889"/>
      <c r="XDJ100" s="889"/>
      <c r="XDK100" s="889"/>
      <c r="XDL100" s="889"/>
      <c r="XDM100" s="889"/>
      <c r="XDN100" s="889"/>
      <c r="XDO100" s="889"/>
      <c r="XDP100" s="889"/>
      <c r="XDQ100" s="889"/>
      <c r="XDR100" s="889"/>
      <c r="XDS100" s="889"/>
      <c r="XDT100" s="889"/>
      <c r="XDU100" s="889"/>
      <c r="XDV100" s="889"/>
      <c r="XDW100" s="889"/>
      <c r="XDX100" s="889"/>
      <c r="XDY100" s="889"/>
      <c r="XDZ100" s="889"/>
      <c r="XEA100" s="889"/>
      <c r="XEB100" s="889"/>
      <c r="XEC100" s="889"/>
      <c r="XED100" s="889"/>
      <c r="XEE100" s="889"/>
      <c r="XEF100" s="889"/>
      <c r="XEG100" s="889"/>
      <c r="XEH100" s="889"/>
      <c r="XEI100" s="889"/>
      <c r="XEJ100" s="889"/>
      <c r="XEK100" s="889"/>
      <c r="XEL100" s="889"/>
      <c r="XEM100" s="889"/>
      <c r="XEN100" s="889"/>
      <c r="XEO100" s="889"/>
      <c r="XEP100" s="889"/>
      <c r="XEQ100" s="889"/>
      <c r="XER100" s="889"/>
      <c r="XES100" s="889"/>
      <c r="XET100" s="889"/>
      <c r="XEU100" s="889"/>
      <c r="XEV100" s="889"/>
      <c r="XEW100" s="889"/>
      <c r="XEX100" s="889"/>
      <c r="XEY100" s="889"/>
      <c r="XEZ100" s="889"/>
      <c r="XFA100" s="889"/>
      <c r="XFB100" s="889"/>
      <c r="XFC100" s="889"/>
      <c r="XFD100" s="889"/>
    </row>
    <row r="101" spans="4:16384" s="876" customFormat="1">
      <c r="D101" s="886"/>
      <c r="J101" s="886"/>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AV101" s="889"/>
      <c r="AW101" s="889"/>
      <c r="AX101" s="889"/>
      <c r="AY101" s="889"/>
      <c r="AZ101" s="889"/>
      <c r="BA101" s="889"/>
      <c r="BB101" s="889"/>
      <c r="BC101" s="889"/>
      <c r="BD101" s="889"/>
      <c r="BE101" s="889"/>
      <c r="BF101" s="889"/>
      <c r="BG101" s="889"/>
      <c r="BH101" s="889"/>
      <c r="BI101" s="889"/>
      <c r="BJ101" s="88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c r="DJ101" s="889"/>
      <c r="DK101" s="889"/>
      <c r="DL101" s="889"/>
      <c r="DM101" s="889"/>
      <c r="DN101" s="889"/>
      <c r="DO101" s="889"/>
      <c r="DP101" s="889"/>
      <c r="DQ101" s="889"/>
      <c r="DR101" s="889"/>
      <c r="DS101" s="889"/>
      <c r="DT101" s="889"/>
      <c r="DU101" s="889"/>
      <c r="DV101" s="889"/>
      <c r="DW101" s="889"/>
      <c r="DX101" s="889"/>
      <c r="DY101" s="889"/>
      <c r="DZ101" s="889"/>
      <c r="EA101" s="889"/>
      <c r="EB101" s="889"/>
      <c r="EC101" s="889"/>
      <c r="ED101" s="889"/>
      <c r="EE101" s="889"/>
      <c r="EF101" s="889"/>
      <c r="EG101" s="889"/>
      <c r="EH101" s="889"/>
      <c r="EI101" s="889"/>
      <c r="EJ101" s="889"/>
      <c r="EK101" s="889"/>
      <c r="EL101" s="889"/>
      <c r="EM101" s="889"/>
      <c r="EN101" s="889"/>
      <c r="EO101" s="889"/>
      <c r="EP101" s="889"/>
      <c r="EQ101" s="889"/>
      <c r="ER101" s="889"/>
      <c r="ES101" s="889"/>
      <c r="ET101" s="889"/>
      <c r="EU101" s="889"/>
      <c r="EV101" s="889"/>
      <c r="EW101" s="889"/>
      <c r="EX101" s="889"/>
      <c r="EY101" s="889"/>
      <c r="EZ101" s="889"/>
      <c r="FA101" s="889"/>
      <c r="FB101" s="889"/>
      <c r="FC101" s="889"/>
      <c r="FD101" s="889"/>
      <c r="FE101" s="889"/>
      <c r="FF101" s="889"/>
      <c r="FG101" s="889"/>
      <c r="FH101" s="889"/>
      <c r="FI101" s="889"/>
      <c r="FJ101" s="889"/>
      <c r="FK101" s="889"/>
      <c r="FL101" s="889"/>
      <c r="FM101" s="889"/>
      <c r="FN101" s="889"/>
      <c r="FO101" s="889"/>
      <c r="FP101" s="889"/>
      <c r="FQ101" s="889"/>
      <c r="FR101" s="889"/>
      <c r="FS101" s="889"/>
      <c r="FT101" s="889"/>
      <c r="FU101" s="889"/>
      <c r="FV101" s="889"/>
      <c r="FW101" s="889"/>
      <c r="FX101" s="889"/>
      <c r="FY101" s="889"/>
      <c r="FZ101" s="889"/>
      <c r="GA101" s="889"/>
      <c r="GB101" s="889"/>
      <c r="GC101" s="889"/>
      <c r="GD101" s="889"/>
      <c r="GE101" s="889"/>
      <c r="GF101" s="889"/>
      <c r="GG101" s="889"/>
      <c r="GH101" s="889"/>
      <c r="GI101" s="889"/>
      <c r="GJ101" s="889"/>
      <c r="GK101" s="889"/>
      <c r="GL101" s="889"/>
      <c r="GM101" s="889"/>
      <c r="GN101" s="889"/>
      <c r="GO101" s="889"/>
      <c r="GP101" s="889"/>
      <c r="GQ101" s="889"/>
      <c r="GR101" s="889"/>
      <c r="GS101" s="889"/>
      <c r="GT101" s="889"/>
      <c r="GU101" s="889"/>
      <c r="GV101" s="889"/>
      <c r="GW101" s="889"/>
      <c r="GX101" s="889"/>
      <c r="GY101" s="889"/>
      <c r="GZ101" s="889"/>
      <c r="HA101" s="889"/>
      <c r="HB101" s="889"/>
      <c r="HC101" s="889"/>
      <c r="HD101" s="889"/>
      <c r="HE101" s="889"/>
      <c r="HF101" s="889"/>
      <c r="HG101" s="889"/>
      <c r="HH101" s="889"/>
      <c r="HI101" s="889"/>
      <c r="HJ101" s="889"/>
      <c r="HK101" s="889"/>
      <c r="HL101" s="889"/>
      <c r="HM101" s="889"/>
      <c r="HN101" s="889"/>
      <c r="HO101" s="889"/>
      <c r="HP101" s="889"/>
      <c r="HQ101" s="889"/>
      <c r="HR101" s="889"/>
      <c r="HS101" s="889"/>
      <c r="HT101" s="889"/>
      <c r="HU101" s="889"/>
      <c r="HV101" s="889"/>
      <c r="HW101" s="889"/>
      <c r="HX101" s="889"/>
      <c r="HY101" s="889"/>
      <c r="HZ101" s="889"/>
      <c r="IA101" s="889"/>
      <c r="IB101" s="889"/>
      <c r="IC101" s="889"/>
      <c r="ID101" s="889"/>
      <c r="IE101" s="889"/>
      <c r="IF101" s="889"/>
      <c r="IG101" s="889"/>
      <c r="IH101" s="889"/>
      <c r="II101" s="889"/>
      <c r="IJ101" s="889"/>
      <c r="IK101" s="889"/>
      <c r="IL101" s="889"/>
      <c r="IM101" s="889"/>
      <c r="IN101" s="889"/>
      <c r="IO101" s="889"/>
      <c r="IP101" s="889"/>
      <c r="IQ101" s="889"/>
      <c r="IR101" s="889"/>
      <c r="IS101" s="889"/>
      <c r="IT101" s="889"/>
      <c r="IU101" s="889"/>
      <c r="IV101" s="889"/>
      <c r="IW101" s="889"/>
      <c r="IX101" s="889"/>
      <c r="IY101" s="889"/>
      <c r="IZ101" s="889"/>
      <c r="JA101" s="889"/>
      <c r="JB101" s="889"/>
      <c r="JC101" s="889"/>
      <c r="JD101" s="889"/>
      <c r="JE101" s="889"/>
      <c r="JF101" s="889"/>
      <c r="JG101" s="889"/>
      <c r="JH101" s="889"/>
      <c r="JI101" s="889"/>
      <c r="JJ101" s="889"/>
      <c r="JK101" s="889"/>
      <c r="JL101" s="889"/>
      <c r="JM101" s="889"/>
      <c r="JN101" s="889"/>
      <c r="JO101" s="889"/>
      <c r="JP101" s="889"/>
      <c r="JQ101" s="889"/>
      <c r="JR101" s="889"/>
      <c r="JS101" s="889"/>
      <c r="JT101" s="889"/>
      <c r="JU101" s="889"/>
      <c r="JV101" s="889"/>
      <c r="JW101" s="889"/>
      <c r="JX101" s="889"/>
      <c r="JY101" s="889"/>
      <c r="JZ101" s="889"/>
      <c r="KA101" s="889"/>
      <c r="KB101" s="889"/>
      <c r="KC101" s="889"/>
      <c r="KD101" s="889"/>
      <c r="KE101" s="889"/>
      <c r="KF101" s="889"/>
      <c r="KG101" s="889"/>
      <c r="KH101" s="889"/>
      <c r="KI101" s="889"/>
      <c r="KJ101" s="889"/>
      <c r="KK101" s="889"/>
      <c r="KL101" s="889"/>
      <c r="KM101" s="889"/>
      <c r="KN101" s="889"/>
      <c r="KO101" s="889"/>
      <c r="KP101" s="889"/>
      <c r="KQ101" s="889"/>
      <c r="KR101" s="889"/>
      <c r="KS101" s="889"/>
      <c r="KT101" s="889"/>
      <c r="KU101" s="889"/>
      <c r="KV101" s="889"/>
      <c r="KW101" s="889"/>
      <c r="KX101" s="889"/>
      <c r="KY101" s="889"/>
      <c r="KZ101" s="889"/>
      <c r="LA101" s="889"/>
      <c r="LB101" s="889"/>
      <c r="LC101" s="889"/>
      <c r="LD101" s="889"/>
      <c r="LE101" s="889"/>
      <c r="LF101" s="889"/>
      <c r="LG101" s="889"/>
      <c r="LH101" s="889"/>
      <c r="LI101" s="889"/>
      <c r="LJ101" s="889"/>
      <c r="LK101" s="889"/>
      <c r="LL101" s="889"/>
      <c r="LM101" s="889"/>
      <c r="LN101" s="889"/>
      <c r="LO101" s="889"/>
      <c r="LP101" s="889"/>
      <c r="LQ101" s="889"/>
      <c r="LR101" s="889"/>
      <c r="LS101" s="889"/>
      <c r="LT101" s="889"/>
      <c r="LU101" s="889"/>
      <c r="LV101" s="889"/>
      <c r="LW101" s="889"/>
      <c r="LX101" s="889"/>
      <c r="LY101" s="889"/>
      <c r="LZ101" s="889"/>
      <c r="MA101" s="889"/>
      <c r="MB101" s="889"/>
      <c r="MC101" s="889"/>
      <c r="MD101" s="889"/>
      <c r="ME101" s="889"/>
      <c r="MF101" s="889"/>
      <c r="MG101" s="889"/>
      <c r="MH101" s="889"/>
      <c r="MI101" s="889"/>
      <c r="MJ101" s="889"/>
      <c r="MK101" s="889"/>
      <c r="ML101" s="889"/>
      <c r="MM101" s="889"/>
      <c r="MN101" s="889"/>
      <c r="MO101" s="889"/>
      <c r="MP101" s="889"/>
      <c r="MQ101" s="889"/>
      <c r="MR101" s="889"/>
      <c r="MS101" s="889"/>
      <c r="MT101" s="889"/>
      <c r="MU101" s="889"/>
      <c r="MV101" s="889"/>
      <c r="MW101" s="889"/>
      <c r="MX101" s="889"/>
      <c r="MY101" s="889"/>
      <c r="MZ101" s="889"/>
      <c r="NA101" s="889"/>
      <c r="NB101" s="889"/>
      <c r="NC101" s="889"/>
      <c r="ND101" s="889"/>
      <c r="NE101" s="889"/>
      <c r="NF101" s="889"/>
      <c r="NG101" s="889"/>
      <c r="NH101" s="889"/>
      <c r="NI101" s="889"/>
      <c r="NJ101" s="889"/>
      <c r="NK101" s="889"/>
      <c r="NL101" s="889"/>
      <c r="NM101" s="889"/>
      <c r="NN101" s="889"/>
      <c r="NO101" s="889"/>
      <c r="NP101" s="889"/>
      <c r="NQ101" s="889"/>
      <c r="NR101" s="889"/>
      <c r="NS101" s="889"/>
      <c r="NT101" s="889"/>
      <c r="NU101" s="889"/>
      <c r="NV101" s="889"/>
      <c r="NW101" s="889"/>
      <c r="NX101" s="889"/>
      <c r="NY101" s="889"/>
      <c r="NZ101" s="889"/>
      <c r="OA101" s="889"/>
      <c r="OB101" s="889"/>
      <c r="OC101" s="889"/>
      <c r="OD101" s="889"/>
      <c r="OE101" s="889"/>
      <c r="OF101" s="889"/>
      <c r="OG101" s="889"/>
      <c r="OH101" s="889"/>
      <c r="OI101" s="889"/>
      <c r="OJ101" s="889"/>
      <c r="OK101" s="889"/>
      <c r="OL101" s="889"/>
      <c r="OM101" s="889"/>
      <c r="ON101" s="889"/>
      <c r="OO101" s="889"/>
      <c r="OP101" s="889"/>
      <c r="OQ101" s="889"/>
      <c r="OR101" s="889"/>
      <c r="OS101" s="889"/>
      <c r="OT101" s="889"/>
      <c r="OU101" s="889"/>
      <c r="OV101" s="889"/>
      <c r="OW101" s="889"/>
      <c r="OX101" s="889"/>
      <c r="OY101" s="889"/>
      <c r="OZ101" s="889"/>
      <c r="PA101" s="889"/>
      <c r="PB101" s="889"/>
      <c r="PC101" s="889"/>
      <c r="PD101" s="889"/>
      <c r="PE101" s="889"/>
      <c r="PF101" s="889"/>
      <c r="PG101" s="889"/>
      <c r="PH101" s="889"/>
      <c r="PI101" s="889"/>
      <c r="PJ101" s="889"/>
      <c r="PK101" s="889"/>
      <c r="PL101" s="889"/>
      <c r="PM101" s="889"/>
      <c r="PN101" s="889"/>
      <c r="PO101" s="889"/>
      <c r="PP101" s="889"/>
      <c r="PQ101" s="889"/>
      <c r="PR101" s="889"/>
      <c r="PS101" s="889"/>
      <c r="PT101" s="889"/>
      <c r="PU101" s="889"/>
      <c r="PV101" s="889"/>
      <c r="PW101" s="889"/>
      <c r="PX101" s="889"/>
      <c r="PY101" s="889"/>
      <c r="PZ101" s="889"/>
      <c r="QA101" s="889"/>
      <c r="QB101" s="889"/>
      <c r="QC101" s="889"/>
      <c r="QD101" s="889"/>
      <c r="QE101" s="889"/>
      <c r="QF101" s="889"/>
      <c r="QG101" s="889"/>
      <c r="QH101" s="889"/>
      <c r="QI101" s="889"/>
      <c r="QJ101" s="889"/>
      <c r="QK101" s="889"/>
      <c r="QL101" s="889"/>
      <c r="QM101" s="889"/>
      <c r="QN101" s="889"/>
      <c r="QO101" s="889"/>
      <c r="QP101" s="889"/>
      <c r="QQ101" s="889"/>
      <c r="QR101" s="889"/>
      <c r="QS101" s="889"/>
      <c r="QT101" s="889"/>
      <c r="QU101" s="889"/>
      <c r="QV101" s="889"/>
      <c r="QW101" s="889"/>
      <c r="QX101" s="889"/>
      <c r="QY101" s="889"/>
      <c r="QZ101" s="889"/>
      <c r="RA101" s="889"/>
      <c r="RB101" s="889"/>
      <c r="RC101" s="889"/>
      <c r="RD101" s="889"/>
      <c r="RE101" s="889"/>
      <c r="RF101" s="889"/>
      <c r="RG101" s="889"/>
      <c r="RH101" s="889"/>
      <c r="RI101" s="889"/>
      <c r="RJ101" s="889"/>
      <c r="RK101" s="889"/>
      <c r="RL101" s="889"/>
      <c r="RM101" s="889"/>
      <c r="RN101" s="889"/>
      <c r="RO101" s="889"/>
      <c r="RP101" s="889"/>
      <c r="RQ101" s="889"/>
      <c r="RR101" s="889"/>
      <c r="RS101" s="889"/>
      <c r="RT101" s="889"/>
      <c r="RU101" s="889"/>
      <c r="RV101" s="889"/>
      <c r="RW101" s="889"/>
      <c r="RX101" s="889"/>
      <c r="RY101" s="889"/>
      <c r="RZ101" s="889"/>
      <c r="SA101" s="889"/>
      <c r="SB101" s="889"/>
      <c r="SC101" s="889"/>
      <c r="SD101" s="889"/>
      <c r="SE101" s="889"/>
      <c r="SF101" s="889"/>
      <c r="SG101" s="889"/>
      <c r="SH101" s="889"/>
      <c r="SI101" s="889"/>
      <c r="SJ101" s="889"/>
      <c r="SK101" s="889"/>
      <c r="SL101" s="889"/>
      <c r="SM101" s="889"/>
      <c r="SN101" s="889"/>
      <c r="SO101" s="889"/>
      <c r="SP101" s="889"/>
      <c r="SQ101" s="889"/>
      <c r="SR101" s="889"/>
      <c r="SS101" s="889"/>
      <c r="ST101" s="889"/>
      <c r="SU101" s="889"/>
      <c r="SV101" s="889"/>
      <c r="SW101" s="889"/>
      <c r="SX101" s="889"/>
      <c r="SY101" s="889"/>
      <c r="SZ101" s="889"/>
      <c r="TA101" s="889"/>
      <c r="TB101" s="889"/>
      <c r="TC101" s="889"/>
      <c r="TD101" s="889"/>
      <c r="TE101" s="889"/>
      <c r="TF101" s="889"/>
      <c r="TG101" s="889"/>
      <c r="TH101" s="889"/>
      <c r="TI101" s="889"/>
      <c r="TJ101" s="889"/>
      <c r="TK101" s="889"/>
      <c r="TL101" s="889"/>
      <c r="TM101" s="889"/>
      <c r="TN101" s="889"/>
      <c r="TO101" s="889"/>
      <c r="TP101" s="889"/>
      <c r="TQ101" s="889"/>
      <c r="TR101" s="889"/>
      <c r="TS101" s="889"/>
      <c r="TT101" s="889"/>
      <c r="TU101" s="889"/>
      <c r="TV101" s="889"/>
      <c r="TW101" s="889"/>
      <c r="TX101" s="889"/>
      <c r="TY101" s="889"/>
      <c r="TZ101" s="889"/>
      <c r="UA101" s="889"/>
      <c r="UB101" s="889"/>
      <c r="UC101" s="889"/>
      <c r="UD101" s="889"/>
      <c r="UE101" s="889"/>
      <c r="UF101" s="889"/>
      <c r="UG101" s="889"/>
      <c r="UH101" s="889"/>
      <c r="UI101" s="889"/>
      <c r="UJ101" s="889"/>
      <c r="UK101" s="889"/>
      <c r="UL101" s="889"/>
      <c r="UM101" s="889"/>
      <c r="UN101" s="889"/>
      <c r="UO101" s="889"/>
      <c r="UP101" s="889"/>
      <c r="UQ101" s="889"/>
      <c r="UR101" s="889"/>
      <c r="US101" s="889"/>
      <c r="UT101" s="889"/>
      <c r="UU101" s="889"/>
      <c r="UV101" s="889"/>
      <c r="UW101" s="889"/>
      <c r="UX101" s="889"/>
      <c r="UY101" s="889"/>
      <c r="UZ101" s="889"/>
      <c r="VA101" s="889"/>
      <c r="VB101" s="889"/>
      <c r="VC101" s="889"/>
      <c r="VD101" s="889"/>
      <c r="VE101" s="889"/>
      <c r="VF101" s="889"/>
      <c r="VG101" s="889"/>
      <c r="VH101" s="889"/>
      <c r="VI101" s="889"/>
      <c r="VJ101" s="889"/>
      <c r="VK101" s="889"/>
      <c r="VL101" s="889"/>
      <c r="VM101" s="889"/>
      <c r="VN101" s="889"/>
      <c r="VO101" s="889"/>
      <c r="VP101" s="889"/>
      <c r="VQ101" s="889"/>
      <c r="VR101" s="889"/>
      <c r="VS101" s="889"/>
      <c r="VT101" s="889"/>
      <c r="VU101" s="889"/>
      <c r="VV101" s="889"/>
      <c r="VW101" s="889"/>
      <c r="VX101" s="889"/>
      <c r="VY101" s="889"/>
      <c r="VZ101" s="889"/>
      <c r="WA101" s="889"/>
      <c r="WB101" s="889"/>
      <c r="WC101" s="889"/>
      <c r="WD101" s="889"/>
      <c r="WE101" s="889"/>
      <c r="WF101" s="889"/>
      <c r="WG101" s="889"/>
      <c r="WH101" s="889"/>
      <c r="WI101" s="889"/>
      <c r="WJ101" s="889"/>
      <c r="WK101" s="889"/>
      <c r="WL101" s="889"/>
      <c r="WM101" s="889"/>
      <c r="WN101" s="889"/>
      <c r="WO101" s="889"/>
      <c r="WP101" s="889"/>
      <c r="WQ101" s="889"/>
      <c r="WR101" s="889"/>
      <c r="WS101" s="889"/>
      <c r="WT101" s="889"/>
      <c r="WU101" s="889"/>
      <c r="WV101" s="889"/>
      <c r="WW101" s="889"/>
      <c r="WX101" s="889"/>
      <c r="WY101" s="889"/>
      <c r="WZ101" s="889"/>
      <c r="XA101" s="889"/>
      <c r="XB101" s="889"/>
      <c r="XC101" s="889"/>
      <c r="XD101" s="889"/>
      <c r="XE101" s="889"/>
      <c r="XF101" s="889"/>
      <c r="XG101" s="889"/>
      <c r="XH101" s="889"/>
      <c r="XI101" s="889"/>
      <c r="XJ101" s="889"/>
      <c r="XK101" s="889"/>
      <c r="XL101" s="889"/>
      <c r="XM101" s="889"/>
      <c r="XN101" s="889"/>
      <c r="XO101" s="889"/>
      <c r="XP101" s="889"/>
      <c r="XQ101" s="889"/>
      <c r="XR101" s="889"/>
      <c r="XS101" s="889"/>
      <c r="XT101" s="889"/>
      <c r="XU101" s="889"/>
      <c r="XV101" s="889"/>
      <c r="XW101" s="889"/>
      <c r="XX101" s="889"/>
      <c r="XY101" s="889"/>
      <c r="XZ101" s="889"/>
      <c r="YA101" s="889"/>
      <c r="YB101" s="889"/>
      <c r="YC101" s="889"/>
      <c r="YD101" s="889"/>
      <c r="YE101" s="889"/>
      <c r="YF101" s="889"/>
      <c r="YG101" s="889"/>
      <c r="YH101" s="889"/>
      <c r="YI101" s="889"/>
      <c r="YJ101" s="889"/>
      <c r="YK101" s="889"/>
      <c r="YL101" s="889"/>
      <c r="YM101" s="889"/>
      <c r="YN101" s="889"/>
      <c r="YO101" s="889"/>
      <c r="YP101" s="889"/>
      <c r="YQ101" s="889"/>
      <c r="YR101" s="889"/>
      <c r="YS101" s="889"/>
      <c r="YT101" s="889"/>
      <c r="YU101" s="889"/>
      <c r="YV101" s="889"/>
      <c r="YW101" s="889"/>
      <c r="YX101" s="889"/>
      <c r="YY101" s="889"/>
      <c r="YZ101" s="889"/>
      <c r="ZA101" s="889"/>
      <c r="ZB101" s="889"/>
      <c r="ZC101" s="889"/>
      <c r="ZD101" s="889"/>
      <c r="ZE101" s="889"/>
      <c r="ZF101" s="889"/>
      <c r="ZG101" s="889"/>
      <c r="ZH101" s="889"/>
      <c r="ZI101" s="889"/>
      <c r="ZJ101" s="889"/>
      <c r="ZK101" s="889"/>
      <c r="ZL101" s="889"/>
      <c r="ZM101" s="889"/>
      <c r="ZN101" s="889"/>
      <c r="ZO101" s="889"/>
      <c r="ZP101" s="889"/>
      <c r="ZQ101" s="889"/>
      <c r="ZR101" s="889"/>
      <c r="ZS101" s="889"/>
      <c r="ZT101" s="889"/>
      <c r="ZU101" s="889"/>
      <c r="ZV101" s="889"/>
      <c r="ZW101" s="889"/>
      <c r="ZX101" s="889"/>
      <c r="ZY101" s="889"/>
      <c r="ZZ101" s="889"/>
      <c r="AAA101" s="889"/>
      <c r="AAB101" s="889"/>
      <c r="AAC101" s="889"/>
      <c r="AAD101" s="889"/>
      <c r="AAE101" s="889"/>
      <c r="AAF101" s="889"/>
      <c r="AAG101" s="889"/>
      <c r="AAH101" s="889"/>
      <c r="AAI101" s="889"/>
      <c r="AAJ101" s="889"/>
      <c r="AAK101" s="889"/>
      <c r="AAL101" s="889"/>
      <c r="AAM101" s="889"/>
      <c r="AAN101" s="889"/>
      <c r="AAO101" s="889"/>
      <c r="AAP101" s="889"/>
      <c r="AAQ101" s="889"/>
      <c r="AAR101" s="889"/>
      <c r="AAS101" s="889"/>
      <c r="AAT101" s="889"/>
      <c r="AAU101" s="889"/>
      <c r="AAV101" s="889"/>
      <c r="AAW101" s="889"/>
      <c r="AAX101" s="889"/>
      <c r="AAY101" s="889"/>
      <c r="AAZ101" s="889"/>
      <c r="ABA101" s="889"/>
      <c r="ABB101" s="889"/>
      <c r="ABC101" s="889"/>
      <c r="ABD101" s="889"/>
      <c r="ABE101" s="889"/>
      <c r="ABF101" s="889"/>
      <c r="ABG101" s="889"/>
      <c r="ABH101" s="889"/>
      <c r="ABI101" s="889"/>
      <c r="ABJ101" s="889"/>
      <c r="ABK101" s="889"/>
      <c r="ABL101" s="889"/>
      <c r="ABM101" s="889"/>
      <c r="ABN101" s="889"/>
      <c r="ABO101" s="889"/>
      <c r="ABP101" s="889"/>
      <c r="ABQ101" s="889"/>
      <c r="ABR101" s="889"/>
      <c r="ABS101" s="889"/>
      <c r="ABT101" s="889"/>
      <c r="ABU101" s="889"/>
      <c r="ABV101" s="889"/>
      <c r="ABW101" s="889"/>
      <c r="ABX101" s="889"/>
      <c r="ABY101" s="889"/>
      <c r="ABZ101" s="889"/>
      <c r="ACA101" s="889"/>
      <c r="ACB101" s="889"/>
      <c r="ACC101" s="889"/>
      <c r="ACD101" s="889"/>
      <c r="ACE101" s="889"/>
      <c r="ACF101" s="889"/>
      <c r="ACG101" s="889"/>
      <c r="ACH101" s="889"/>
      <c r="ACI101" s="889"/>
      <c r="ACJ101" s="889"/>
      <c r="ACK101" s="889"/>
      <c r="ACL101" s="889"/>
      <c r="ACM101" s="889"/>
      <c r="ACN101" s="889"/>
      <c r="ACO101" s="889"/>
      <c r="ACP101" s="889"/>
      <c r="ACQ101" s="889"/>
      <c r="ACR101" s="889"/>
      <c r="ACS101" s="889"/>
      <c r="ACT101" s="889"/>
      <c r="ACU101" s="889"/>
      <c r="ACV101" s="889"/>
      <c r="ACW101" s="889"/>
      <c r="ACX101" s="889"/>
      <c r="ACY101" s="889"/>
      <c r="ACZ101" s="889"/>
      <c r="ADA101" s="889"/>
      <c r="ADB101" s="889"/>
      <c r="ADC101" s="889"/>
      <c r="ADD101" s="889"/>
      <c r="ADE101" s="889"/>
      <c r="ADF101" s="889"/>
      <c r="ADG101" s="889"/>
      <c r="ADH101" s="889"/>
      <c r="ADI101" s="889"/>
      <c r="ADJ101" s="889"/>
      <c r="ADK101" s="889"/>
      <c r="ADL101" s="889"/>
      <c r="ADM101" s="889"/>
      <c r="ADN101" s="889"/>
      <c r="ADO101" s="889"/>
      <c r="ADP101" s="889"/>
      <c r="ADQ101" s="889"/>
      <c r="ADR101" s="889"/>
      <c r="ADS101" s="889"/>
      <c r="ADT101" s="889"/>
      <c r="ADU101" s="889"/>
      <c r="ADV101" s="889"/>
      <c r="ADW101" s="889"/>
      <c r="ADX101" s="889"/>
      <c r="ADY101" s="889"/>
      <c r="ADZ101" s="889"/>
      <c r="AEA101" s="889"/>
      <c r="AEB101" s="889"/>
      <c r="AEC101" s="889"/>
      <c r="AED101" s="889"/>
      <c r="AEE101" s="889"/>
      <c r="AEF101" s="889"/>
      <c r="AEG101" s="889"/>
      <c r="AEH101" s="889"/>
      <c r="AEI101" s="889"/>
      <c r="AEJ101" s="889"/>
      <c r="AEK101" s="889"/>
      <c r="AEL101" s="889"/>
      <c r="AEM101" s="889"/>
      <c r="AEN101" s="889"/>
      <c r="AEO101" s="889"/>
      <c r="AEP101" s="889"/>
      <c r="AEQ101" s="889"/>
      <c r="AER101" s="889"/>
      <c r="AES101" s="889"/>
      <c r="AET101" s="889"/>
      <c r="AEU101" s="889"/>
      <c r="AEV101" s="889"/>
      <c r="AEW101" s="889"/>
      <c r="AEX101" s="889"/>
      <c r="AEY101" s="889"/>
      <c r="AEZ101" s="889"/>
      <c r="AFA101" s="889"/>
      <c r="AFB101" s="889"/>
      <c r="AFC101" s="889"/>
      <c r="AFD101" s="889"/>
      <c r="AFE101" s="889"/>
      <c r="AFF101" s="889"/>
      <c r="AFG101" s="889"/>
      <c r="AFH101" s="889"/>
      <c r="AFI101" s="889"/>
      <c r="AFJ101" s="889"/>
      <c r="AFK101" s="889"/>
      <c r="AFL101" s="889"/>
      <c r="AFM101" s="889"/>
      <c r="AFN101" s="889"/>
      <c r="AFO101" s="889"/>
      <c r="AFP101" s="889"/>
      <c r="AFQ101" s="889"/>
      <c r="AFR101" s="889"/>
      <c r="AFS101" s="889"/>
      <c r="AFT101" s="889"/>
      <c r="AFU101" s="889"/>
      <c r="AFV101" s="889"/>
      <c r="AFW101" s="889"/>
      <c r="AFX101" s="889"/>
      <c r="AFY101" s="889"/>
      <c r="AFZ101" s="889"/>
      <c r="AGA101" s="889"/>
      <c r="AGB101" s="889"/>
      <c r="AGC101" s="889"/>
      <c r="AGD101" s="889"/>
      <c r="AGE101" s="889"/>
      <c r="AGF101" s="889"/>
      <c r="AGG101" s="889"/>
      <c r="AGH101" s="889"/>
      <c r="AGI101" s="889"/>
      <c r="AGJ101" s="889"/>
      <c r="AGK101" s="889"/>
      <c r="AGL101" s="889"/>
      <c r="AGM101" s="889"/>
      <c r="AGN101" s="889"/>
      <c r="AGO101" s="889"/>
      <c r="AGP101" s="889"/>
      <c r="AGQ101" s="889"/>
      <c r="AGR101" s="889"/>
      <c r="AGS101" s="889"/>
      <c r="AGT101" s="889"/>
      <c r="AGU101" s="889"/>
      <c r="AGV101" s="889"/>
      <c r="AGW101" s="889"/>
      <c r="AGX101" s="889"/>
      <c r="AGY101" s="889"/>
      <c r="AGZ101" s="889"/>
      <c r="AHA101" s="889"/>
      <c r="AHB101" s="889"/>
      <c r="AHC101" s="889"/>
      <c r="AHD101" s="889"/>
      <c r="AHE101" s="889"/>
      <c r="AHF101" s="889"/>
      <c r="AHG101" s="889"/>
      <c r="AHH101" s="889"/>
      <c r="AHI101" s="889"/>
      <c r="AHJ101" s="889"/>
      <c r="AHK101" s="889"/>
      <c r="AHL101" s="889"/>
      <c r="AHM101" s="889"/>
      <c r="AHN101" s="889"/>
      <c r="AHO101" s="889"/>
      <c r="AHP101" s="889"/>
      <c r="AHQ101" s="889"/>
      <c r="AHR101" s="889"/>
      <c r="AHS101" s="889"/>
      <c r="AHT101" s="889"/>
      <c r="AHU101" s="889"/>
      <c r="AHV101" s="889"/>
      <c r="AHW101" s="889"/>
      <c r="AHX101" s="889"/>
      <c r="AHY101" s="889"/>
      <c r="AHZ101" s="889"/>
      <c r="AIA101" s="889"/>
      <c r="AIB101" s="889"/>
      <c r="AIC101" s="889"/>
      <c r="AID101" s="889"/>
      <c r="AIE101" s="889"/>
      <c r="AIF101" s="889"/>
      <c r="AIG101" s="889"/>
      <c r="AIH101" s="889"/>
      <c r="AII101" s="889"/>
      <c r="AIJ101" s="889"/>
      <c r="AIK101" s="889"/>
      <c r="AIL101" s="889"/>
      <c r="AIM101" s="889"/>
      <c r="AIN101" s="889"/>
      <c r="AIO101" s="889"/>
      <c r="AIP101" s="889"/>
      <c r="AIQ101" s="889"/>
      <c r="AIR101" s="889"/>
      <c r="AIS101" s="889"/>
      <c r="AIT101" s="889"/>
      <c r="AIU101" s="889"/>
      <c r="AIV101" s="889"/>
      <c r="AIW101" s="889"/>
      <c r="AIX101" s="889"/>
      <c r="AIY101" s="889"/>
      <c r="AIZ101" s="889"/>
      <c r="AJA101" s="889"/>
      <c r="AJB101" s="889"/>
      <c r="AJC101" s="889"/>
      <c r="AJD101" s="889"/>
      <c r="AJE101" s="889"/>
      <c r="AJF101" s="889"/>
      <c r="AJG101" s="889"/>
      <c r="AJH101" s="889"/>
      <c r="AJI101" s="889"/>
      <c r="AJJ101" s="889"/>
      <c r="AJK101" s="889"/>
      <c r="AJL101" s="889"/>
      <c r="AJM101" s="889"/>
      <c r="AJN101" s="889"/>
      <c r="AJO101" s="889"/>
      <c r="AJP101" s="889"/>
      <c r="AJQ101" s="889"/>
      <c r="AJR101" s="889"/>
      <c r="AJS101" s="889"/>
      <c r="AJT101" s="889"/>
      <c r="AJU101" s="889"/>
      <c r="AJV101" s="889"/>
      <c r="AJW101" s="889"/>
      <c r="AJX101" s="889"/>
      <c r="AJY101" s="889"/>
      <c r="AJZ101" s="889"/>
      <c r="AKA101" s="889"/>
      <c r="AKB101" s="889"/>
      <c r="AKC101" s="889"/>
      <c r="AKD101" s="889"/>
      <c r="AKE101" s="889"/>
      <c r="AKF101" s="889"/>
      <c r="AKG101" s="889"/>
      <c r="AKH101" s="889"/>
      <c r="AKI101" s="889"/>
      <c r="AKJ101" s="889"/>
      <c r="AKK101" s="889"/>
      <c r="AKL101" s="889"/>
      <c r="AKM101" s="889"/>
      <c r="AKN101" s="889"/>
      <c r="AKO101" s="889"/>
      <c r="AKP101" s="889"/>
      <c r="AKQ101" s="889"/>
      <c r="AKR101" s="889"/>
      <c r="AKS101" s="889"/>
      <c r="AKT101" s="889"/>
      <c r="AKU101" s="889"/>
      <c r="AKV101" s="889"/>
      <c r="AKW101" s="889"/>
      <c r="AKX101" s="889"/>
      <c r="AKY101" s="889"/>
      <c r="AKZ101" s="889"/>
      <c r="ALA101" s="889"/>
      <c r="ALB101" s="889"/>
      <c r="ALC101" s="889"/>
      <c r="ALD101" s="889"/>
      <c r="ALE101" s="889"/>
      <c r="ALF101" s="889"/>
      <c r="ALG101" s="889"/>
      <c r="ALH101" s="889"/>
      <c r="ALI101" s="889"/>
      <c r="ALJ101" s="889"/>
      <c r="ALK101" s="889"/>
      <c r="ALL101" s="889"/>
      <c r="ALM101" s="889"/>
      <c r="ALN101" s="889"/>
      <c r="ALO101" s="889"/>
      <c r="ALP101" s="889"/>
      <c r="ALQ101" s="889"/>
      <c r="ALR101" s="889"/>
      <c r="ALS101" s="889"/>
      <c r="ALT101" s="889"/>
      <c r="ALU101" s="889"/>
      <c r="ALV101" s="889"/>
      <c r="ALW101" s="889"/>
      <c r="ALX101" s="889"/>
      <c r="ALY101" s="889"/>
      <c r="ALZ101" s="889"/>
      <c r="AMA101" s="889"/>
      <c r="AMB101" s="889"/>
      <c r="AMC101" s="889"/>
      <c r="AMD101" s="889"/>
      <c r="AME101" s="889"/>
      <c r="AMF101" s="889"/>
      <c r="AMG101" s="889"/>
      <c r="AMH101" s="889"/>
      <c r="AMI101" s="889"/>
      <c r="AMJ101" s="889"/>
      <c r="AMK101" s="889"/>
      <c r="AML101" s="889"/>
      <c r="AMM101" s="889"/>
      <c r="AMN101" s="889"/>
      <c r="AMO101" s="889"/>
      <c r="AMP101" s="889"/>
      <c r="AMQ101" s="889"/>
      <c r="AMR101" s="889"/>
      <c r="AMS101" s="889"/>
      <c r="AMT101" s="889"/>
      <c r="AMU101" s="889"/>
      <c r="AMV101" s="889"/>
      <c r="AMW101" s="889"/>
      <c r="AMX101" s="889"/>
      <c r="AMY101" s="889"/>
      <c r="AMZ101" s="889"/>
      <c r="ANA101" s="889"/>
      <c r="ANB101" s="889"/>
      <c r="ANC101" s="889"/>
      <c r="AND101" s="889"/>
      <c r="ANE101" s="889"/>
      <c r="ANF101" s="889"/>
      <c r="ANG101" s="889"/>
      <c r="ANH101" s="889"/>
      <c r="ANI101" s="889"/>
      <c r="ANJ101" s="889"/>
      <c r="ANK101" s="889"/>
      <c r="ANL101" s="889"/>
      <c r="ANM101" s="889"/>
      <c r="ANN101" s="889"/>
      <c r="ANO101" s="889"/>
      <c r="ANP101" s="889"/>
      <c r="ANQ101" s="889"/>
      <c r="ANR101" s="889"/>
      <c r="ANS101" s="889"/>
      <c r="ANT101" s="889"/>
      <c r="ANU101" s="889"/>
      <c r="ANV101" s="889"/>
      <c r="ANW101" s="889"/>
      <c r="ANX101" s="889"/>
      <c r="ANY101" s="889"/>
      <c r="ANZ101" s="889"/>
      <c r="AOA101" s="889"/>
      <c r="AOB101" s="889"/>
      <c r="AOC101" s="889"/>
      <c r="AOD101" s="889"/>
      <c r="AOE101" s="889"/>
      <c r="AOF101" s="889"/>
      <c r="AOG101" s="889"/>
      <c r="AOH101" s="889"/>
      <c r="AOI101" s="889"/>
      <c r="AOJ101" s="889"/>
      <c r="AOK101" s="889"/>
      <c r="AOL101" s="889"/>
      <c r="AOM101" s="889"/>
      <c r="AON101" s="889"/>
      <c r="AOO101" s="889"/>
      <c r="AOP101" s="889"/>
      <c r="AOQ101" s="889"/>
      <c r="AOR101" s="889"/>
      <c r="AOS101" s="889"/>
      <c r="AOT101" s="889"/>
      <c r="AOU101" s="889"/>
      <c r="AOV101" s="889"/>
      <c r="AOW101" s="889"/>
      <c r="AOX101" s="889"/>
      <c r="AOY101" s="889"/>
      <c r="AOZ101" s="889"/>
      <c r="APA101" s="889"/>
      <c r="APB101" s="889"/>
      <c r="APC101" s="889"/>
      <c r="APD101" s="889"/>
      <c r="APE101" s="889"/>
      <c r="APF101" s="889"/>
      <c r="APG101" s="889"/>
      <c r="APH101" s="889"/>
      <c r="API101" s="889"/>
      <c r="APJ101" s="889"/>
      <c r="APK101" s="889"/>
      <c r="APL101" s="889"/>
      <c r="APM101" s="889"/>
      <c r="APN101" s="889"/>
      <c r="APO101" s="889"/>
      <c r="APP101" s="889"/>
      <c r="APQ101" s="889"/>
      <c r="APR101" s="889"/>
      <c r="APS101" s="889"/>
      <c r="APT101" s="889"/>
      <c r="APU101" s="889"/>
      <c r="APV101" s="889"/>
      <c r="APW101" s="889"/>
      <c r="APX101" s="889"/>
      <c r="APY101" s="889"/>
      <c r="APZ101" s="889"/>
      <c r="AQA101" s="889"/>
      <c r="AQB101" s="889"/>
      <c r="AQC101" s="889"/>
      <c r="AQD101" s="889"/>
      <c r="AQE101" s="889"/>
      <c r="AQF101" s="889"/>
      <c r="AQG101" s="889"/>
      <c r="AQH101" s="889"/>
      <c r="AQI101" s="889"/>
      <c r="AQJ101" s="889"/>
      <c r="AQK101" s="889"/>
      <c r="AQL101" s="889"/>
      <c r="AQM101" s="889"/>
      <c r="AQN101" s="889"/>
      <c r="AQO101" s="889"/>
      <c r="AQP101" s="889"/>
      <c r="AQQ101" s="889"/>
      <c r="AQR101" s="889"/>
      <c r="AQS101" s="889"/>
      <c r="AQT101" s="889"/>
      <c r="AQU101" s="889"/>
      <c r="AQV101" s="889"/>
      <c r="AQW101" s="889"/>
      <c r="AQX101" s="889"/>
      <c r="AQY101" s="889"/>
      <c r="AQZ101" s="889"/>
      <c r="ARA101" s="889"/>
      <c r="ARB101" s="889"/>
      <c r="ARC101" s="889"/>
      <c r="ARD101" s="889"/>
      <c r="ARE101" s="889"/>
      <c r="ARF101" s="889"/>
      <c r="ARG101" s="889"/>
      <c r="ARH101" s="889"/>
      <c r="ARI101" s="889"/>
      <c r="ARJ101" s="889"/>
      <c r="ARK101" s="889"/>
      <c r="ARL101" s="889"/>
      <c r="ARM101" s="889"/>
      <c r="ARN101" s="889"/>
      <c r="ARO101" s="889"/>
      <c r="ARP101" s="889"/>
      <c r="ARQ101" s="889"/>
      <c r="ARR101" s="889"/>
      <c r="ARS101" s="889"/>
      <c r="ART101" s="889"/>
      <c r="ARU101" s="889"/>
      <c r="ARV101" s="889"/>
      <c r="ARW101" s="889"/>
      <c r="ARX101" s="889"/>
      <c r="ARY101" s="889"/>
      <c r="ARZ101" s="889"/>
      <c r="ASA101" s="889"/>
      <c r="ASB101" s="889"/>
      <c r="ASC101" s="889"/>
      <c r="ASD101" s="889"/>
      <c r="ASE101" s="889"/>
      <c r="ASF101" s="889"/>
      <c r="ASG101" s="889"/>
      <c r="ASH101" s="889"/>
      <c r="ASI101" s="889"/>
      <c r="ASJ101" s="889"/>
      <c r="ASK101" s="889"/>
      <c r="ASL101" s="889"/>
      <c r="ASM101" s="889"/>
      <c r="ASN101" s="889"/>
      <c r="ASO101" s="889"/>
      <c r="ASP101" s="889"/>
      <c r="ASQ101" s="889"/>
      <c r="ASR101" s="889"/>
      <c r="ASS101" s="889"/>
      <c r="AST101" s="889"/>
      <c r="ASU101" s="889"/>
      <c r="ASV101" s="889"/>
      <c r="ASW101" s="889"/>
      <c r="ASX101" s="889"/>
      <c r="ASY101" s="889"/>
      <c r="ASZ101" s="889"/>
      <c r="ATA101" s="889"/>
      <c r="ATB101" s="889"/>
      <c r="ATC101" s="889"/>
      <c r="ATD101" s="889"/>
      <c r="ATE101" s="889"/>
      <c r="ATF101" s="889"/>
      <c r="ATG101" s="889"/>
      <c r="ATH101" s="889"/>
      <c r="ATI101" s="889"/>
      <c r="ATJ101" s="889"/>
      <c r="ATK101" s="889"/>
      <c r="ATL101" s="889"/>
      <c r="ATM101" s="889"/>
      <c r="ATN101" s="889"/>
      <c r="ATO101" s="889"/>
      <c r="ATP101" s="889"/>
      <c r="ATQ101" s="889"/>
      <c r="ATR101" s="889"/>
      <c r="ATS101" s="889"/>
      <c r="ATT101" s="889"/>
      <c r="ATU101" s="889"/>
      <c r="ATV101" s="889"/>
      <c r="ATW101" s="889"/>
      <c r="ATX101" s="889"/>
      <c r="ATY101" s="889"/>
      <c r="ATZ101" s="889"/>
      <c r="AUA101" s="889"/>
      <c r="AUB101" s="889"/>
      <c r="AUC101" s="889"/>
      <c r="AUD101" s="889"/>
      <c r="AUE101" s="889"/>
      <c r="AUF101" s="889"/>
      <c r="AUG101" s="889"/>
      <c r="AUH101" s="889"/>
      <c r="AUI101" s="889"/>
      <c r="AUJ101" s="889"/>
      <c r="AUK101" s="889"/>
      <c r="AUL101" s="889"/>
      <c r="AUM101" s="889"/>
      <c r="AUN101" s="889"/>
      <c r="AUO101" s="889"/>
      <c r="AUP101" s="889"/>
      <c r="AUQ101" s="889"/>
      <c r="AUR101" s="889"/>
      <c r="AUS101" s="889"/>
      <c r="AUT101" s="889"/>
      <c r="AUU101" s="889"/>
      <c r="AUV101" s="889"/>
      <c r="AUW101" s="889"/>
      <c r="AUX101" s="889"/>
      <c r="AUY101" s="889"/>
      <c r="AUZ101" s="889"/>
      <c r="AVA101" s="889"/>
      <c r="AVB101" s="889"/>
      <c r="AVC101" s="889"/>
      <c r="AVD101" s="889"/>
      <c r="AVE101" s="889"/>
      <c r="AVF101" s="889"/>
      <c r="AVG101" s="889"/>
      <c r="AVH101" s="889"/>
      <c r="AVI101" s="889"/>
      <c r="AVJ101" s="889"/>
      <c r="AVK101" s="889"/>
      <c r="AVL101" s="889"/>
      <c r="AVM101" s="889"/>
      <c r="AVN101" s="889"/>
      <c r="AVO101" s="889"/>
      <c r="AVP101" s="889"/>
      <c r="AVQ101" s="889"/>
      <c r="AVR101" s="889"/>
      <c r="AVS101" s="889"/>
      <c r="AVT101" s="889"/>
      <c r="AVU101" s="889"/>
      <c r="AVV101" s="889"/>
      <c r="AVW101" s="889"/>
      <c r="AVX101" s="889"/>
      <c r="AVY101" s="889"/>
      <c r="AVZ101" s="889"/>
      <c r="AWA101" s="889"/>
      <c r="AWB101" s="889"/>
      <c r="AWC101" s="889"/>
      <c r="AWD101" s="889"/>
      <c r="AWE101" s="889"/>
      <c r="AWF101" s="889"/>
      <c r="AWG101" s="889"/>
      <c r="AWH101" s="889"/>
      <c r="AWI101" s="889"/>
      <c r="AWJ101" s="889"/>
      <c r="AWK101" s="889"/>
      <c r="AWL101" s="889"/>
      <c r="AWM101" s="889"/>
      <c r="AWN101" s="889"/>
      <c r="AWO101" s="889"/>
      <c r="AWP101" s="889"/>
      <c r="AWQ101" s="889"/>
      <c r="AWR101" s="889"/>
      <c r="AWS101" s="889"/>
      <c r="AWT101" s="889"/>
      <c r="AWU101" s="889"/>
      <c r="AWV101" s="889"/>
      <c r="AWW101" s="889"/>
      <c r="AWX101" s="889"/>
      <c r="AWY101" s="889"/>
      <c r="AWZ101" s="889"/>
      <c r="AXA101" s="889"/>
      <c r="AXB101" s="889"/>
      <c r="AXC101" s="889"/>
      <c r="AXD101" s="889"/>
      <c r="AXE101" s="889"/>
      <c r="AXF101" s="889"/>
      <c r="AXG101" s="889"/>
      <c r="AXH101" s="889"/>
      <c r="AXI101" s="889"/>
      <c r="AXJ101" s="889"/>
      <c r="AXK101" s="889"/>
      <c r="AXL101" s="889"/>
      <c r="AXM101" s="889"/>
      <c r="AXN101" s="889"/>
      <c r="AXO101" s="889"/>
      <c r="AXP101" s="889"/>
      <c r="AXQ101" s="889"/>
      <c r="AXR101" s="889"/>
      <c r="AXS101" s="889"/>
      <c r="AXT101" s="889"/>
      <c r="AXU101" s="889"/>
      <c r="AXV101" s="889"/>
      <c r="AXW101" s="889"/>
      <c r="AXX101" s="889"/>
      <c r="AXY101" s="889"/>
      <c r="AXZ101" s="889"/>
      <c r="AYA101" s="889"/>
      <c r="AYB101" s="889"/>
      <c r="AYC101" s="889"/>
      <c r="AYD101" s="889"/>
      <c r="AYE101" s="889"/>
      <c r="AYF101" s="889"/>
      <c r="AYG101" s="889"/>
      <c r="AYH101" s="889"/>
      <c r="AYI101" s="889"/>
      <c r="AYJ101" s="889"/>
      <c r="AYK101" s="889"/>
      <c r="AYL101" s="889"/>
      <c r="AYM101" s="889"/>
      <c r="AYN101" s="889"/>
      <c r="AYO101" s="889"/>
      <c r="AYP101" s="889"/>
      <c r="AYQ101" s="889"/>
      <c r="AYR101" s="889"/>
      <c r="AYS101" s="889"/>
      <c r="AYT101" s="889"/>
      <c r="AYU101" s="889"/>
      <c r="AYV101" s="889"/>
      <c r="AYW101" s="889"/>
      <c r="AYX101" s="889"/>
      <c r="AYY101" s="889"/>
      <c r="AYZ101" s="889"/>
      <c r="AZA101" s="889"/>
      <c r="AZB101" s="889"/>
      <c r="AZC101" s="889"/>
      <c r="AZD101" s="889"/>
      <c r="AZE101" s="889"/>
      <c r="AZF101" s="889"/>
      <c r="AZG101" s="889"/>
      <c r="AZH101" s="889"/>
      <c r="AZI101" s="889"/>
      <c r="AZJ101" s="889"/>
      <c r="AZK101" s="889"/>
      <c r="AZL101" s="889"/>
      <c r="AZM101" s="889"/>
      <c r="AZN101" s="889"/>
      <c r="AZO101" s="889"/>
      <c r="AZP101" s="889"/>
      <c r="AZQ101" s="889"/>
      <c r="AZR101" s="889"/>
      <c r="AZS101" s="889"/>
      <c r="AZT101" s="889"/>
      <c r="AZU101" s="889"/>
      <c r="AZV101" s="889"/>
      <c r="AZW101" s="889"/>
      <c r="AZX101" s="889"/>
      <c r="AZY101" s="889"/>
      <c r="AZZ101" s="889"/>
      <c r="BAA101" s="889"/>
      <c r="BAB101" s="889"/>
      <c r="BAC101" s="889"/>
      <c r="BAD101" s="889"/>
      <c r="BAE101" s="889"/>
      <c r="BAF101" s="889"/>
      <c r="BAG101" s="889"/>
      <c r="BAH101" s="889"/>
      <c r="BAI101" s="889"/>
      <c r="BAJ101" s="889"/>
      <c r="BAK101" s="889"/>
      <c r="BAL101" s="889"/>
      <c r="BAM101" s="889"/>
      <c r="BAN101" s="889"/>
      <c r="BAO101" s="889"/>
      <c r="BAP101" s="889"/>
      <c r="BAQ101" s="889"/>
      <c r="BAR101" s="889"/>
      <c r="BAS101" s="889"/>
      <c r="BAT101" s="889"/>
      <c r="BAU101" s="889"/>
      <c r="BAV101" s="889"/>
      <c r="BAW101" s="889"/>
      <c r="BAX101" s="889"/>
      <c r="BAY101" s="889"/>
      <c r="BAZ101" s="889"/>
      <c r="BBA101" s="889"/>
      <c r="BBB101" s="889"/>
      <c r="BBC101" s="889"/>
      <c r="BBD101" s="889"/>
      <c r="BBE101" s="889"/>
      <c r="BBF101" s="889"/>
      <c r="BBG101" s="889"/>
      <c r="BBH101" s="889"/>
      <c r="BBI101" s="889"/>
      <c r="BBJ101" s="889"/>
      <c r="BBK101" s="889"/>
      <c r="BBL101" s="889"/>
      <c r="BBM101" s="889"/>
      <c r="BBN101" s="889"/>
      <c r="BBO101" s="889"/>
      <c r="BBP101" s="889"/>
      <c r="BBQ101" s="889"/>
      <c r="BBR101" s="889"/>
      <c r="BBS101" s="889"/>
      <c r="BBT101" s="889"/>
      <c r="BBU101" s="889"/>
      <c r="BBV101" s="889"/>
      <c r="BBW101" s="889"/>
      <c r="BBX101" s="889"/>
      <c r="BBY101" s="889"/>
      <c r="BBZ101" s="889"/>
      <c r="BCA101" s="889"/>
      <c r="BCB101" s="889"/>
      <c r="BCC101" s="889"/>
      <c r="BCD101" s="889"/>
      <c r="BCE101" s="889"/>
      <c r="BCF101" s="889"/>
      <c r="BCG101" s="889"/>
      <c r="BCH101" s="889"/>
      <c r="BCI101" s="889"/>
      <c r="BCJ101" s="889"/>
      <c r="BCK101" s="889"/>
      <c r="BCL101" s="889"/>
      <c r="BCM101" s="889"/>
      <c r="BCN101" s="889"/>
      <c r="BCO101" s="889"/>
      <c r="BCP101" s="889"/>
      <c r="BCQ101" s="889"/>
      <c r="BCR101" s="889"/>
      <c r="BCS101" s="889"/>
      <c r="BCT101" s="889"/>
      <c r="BCU101" s="889"/>
      <c r="BCV101" s="889"/>
      <c r="BCW101" s="889"/>
      <c r="BCX101" s="889"/>
      <c r="BCY101" s="889"/>
      <c r="BCZ101" s="889"/>
      <c r="BDA101" s="889"/>
      <c r="BDB101" s="889"/>
      <c r="BDC101" s="889"/>
      <c r="BDD101" s="889"/>
      <c r="BDE101" s="889"/>
      <c r="BDF101" s="889"/>
      <c r="BDG101" s="889"/>
      <c r="BDH101" s="889"/>
      <c r="BDI101" s="889"/>
      <c r="BDJ101" s="889"/>
      <c r="BDK101" s="889"/>
      <c r="BDL101" s="889"/>
      <c r="BDM101" s="889"/>
      <c r="BDN101" s="889"/>
      <c r="BDO101" s="889"/>
      <c r="BDP101" s="889"/>
      <c r="BDQ101" s="889"/>
      <c r="BDR101" s="889"/>
      <c r="BDS101" s="889"/>
      <c r="BDT101" s="889"/>
      <c r="BDU101" s="889"/>
      <c r="BDV101" s="889"/>
      <c r="BDW101" s="889"/>
      <c r="BDX101" s="889"/>
      <c r="BDY101" s="889"/>
      <c r="BDZ101" s="889"/>
      <c r="BEA101" s="889"/>
      <c r="BEB101" s="889"/>
      <c r="BEC101" s="889"/>
      <c r="BED101" s="889"/>
      <c r="BEE101" s="889"/>
      <c r="BEF101" s="889"/>
      <c r="BEG101" s="889"/>
      <c r="BEH101" s="889"/>
      <c r="BEI101" s="889"/>
      <c r="BEJ101" s="889"/>
      <c r="BEK101" s="889"/>
      <c r="BEL101" s="889"/>
      <c r="BEM101" s="889"/>
      <c r="BEN101" s="889"/>
      <c r="BEO101" s="889"/>
      <c r="BEP101" s="889"/>
      <c r="BEQ101" s="889"/>
      <c r="BER101" s="889"/>
      <c r="BES101" s="889"/>
      <c r="BET101" s="889"/>
      <c r="BEU101" s="889"/>
      <c r="BEV101" s="889"/>
      <c r="BEW101" s="889"/>
      <c r="BEX101" s="889"/>
      <c r="BEY101" s="889"/>
      <c r="BEZ101" s="889"/>
      <c r="BFA101" s="889"/>
      <c r="BFB101" s="889"/>
      <c r="BFC101" s="889"/>
      <c r="BFD101" s="889"/>
      <c r="BFE101" s="889"/>
      <c r="BFF101" s="889"/>
      <c r="BFG101" s="889"/>
      <c r="BFH101" s="889"/>
      <c r="BFI101" s="889"/>
      <c r="BFJ101" s="889"/>
      <c r="BFK101" s="889"/>
      <c r="BFL101" s="889"/>
      <c r="BFM101" s="889"/>
      <c r="BFN101" s="889"/>
      <c r="BFO101" s="889"/>
      <c r="BFP101" s="889"/>
      <c r="BFQ101" s="889"/>
      <c r="BFR101" s="889"/>
      <c r="BFS101" s="889"/>
      <c r="BFT101" s="889"/>
      <c r="BFU101" s="889"/>
      <c r="BFV101" s="889"/>
      <c r="BFW101" s="889"/>
      <c r="BFX101" s="889"/>
      <c r="BFY101" s="889"/>
      <c r="BFZ101" s="889"/>
      <c r="BGA101" s="889"/>
      <c r="BGB101" s="889"/>
      <c r="BGC101" s="889"/>
      <c r="BGD101" s="889"/>
      <c r="BGE101" s="889"/>
      <c r="BGF101" s="889"/>
      <c r="BGG101" s="889"/>
      <c r="BGH101" s="889"/>
      <c r="BGI101" s="889"/>
      <c r="BGJ101" s="889"/>
      <c r="BGK101" s="889"/>
      <c r="BGL101" s="889"/>
      <c r="BGM101" s="889"/>
      <c r="BGN101" s="889"/>
      <c r="BGO101" s="889"/>
      <c r="BGP101" s="889"/>
      <c r="BGQ101" s="889"/>
      <c r="BGR101" s="889"/>
      <c r="BGS101" s="889"/>
      <c r="BGT101" s="889"/>
      <c r="BGU101" s="889"/>
      <c r="BGV101" s="889"/>
      <c r="BGW101" s="889"/>
      <c r="BGX101" s="889"/>
      <c r="BGY101" s="889"/>
      <c r="BGZ101" s="889"/>
      <c r="BHA101" s="889"/>
      <c r="BHB101" s="889"/>
      <c r="BHC101" s="889"/>
      <c r="BHD101" s="889"/>
      <c r="BHE101" s="889"/>
      <c r="BHF101" s="889"/>
      <c r="BHG101" s="889"/>
      <c r="BHH101" s="889"/>
      <c r="BHI101" s="889"/>
      <c r="BHJ101" s="889"/>
      <c r="BHK101" s="889"/>
      <c r="BHL101" s="889"/>
      <c r="BHM101" s="889"/>
      <c r="BHN101" s="889"/>
      <c r="BHO101" s="889"/>
      <c r="BHP101" s="889"/>
      <c r="BHQ101" s="889"/>
      <c r="BHR101" s="889"/>
      <c r="BHS101" s="889"/>
      <c r="BHT101" s="889"/>
      <c r="BHU101" s="889"/>
      <c r="BHV101" s="889"/>
      <c r="BHW101" s="889"/>
      <c r="BHX101" s="889"/>
      <c r="BHY101" s="889"/>
      <c r="BHZ101" s="889"/>
      <c r="BIA101" s="889"/>
      <c r="BIB101" s="889"/>
      <c r="BIC101" s="889"/>
      <c r="BID101" s="889"/>
      <c r="BIE101" s="889"/>
      <c r="BIF101" s="889"/>
      <c r="BIG101" s="889"/>
      <c r="BIH101" s="889"/>
      <c r="BII101" s="889"/>
      <c r="BIJ101" s="889"/>
      <c r="BIK101" s="889"/>
      <c r="BIL101" s="889"/>
      <c r="BIM101" s="889"/>
      <c r="BIN101" s="889"/>
      <c r="BIO101" s="889"/>
      <c r="BIP101" s="889"/>
      <c r="BIQ101" s="889"/>
      <c r="BIR101" s="889"/>
      <c r="BIS101" s="889"/>
      <c r="BIT101" s="889"/>
      <c r="BIU101" s="889"/>
      <c r="BIV101" s="889"/>
      <c r="BIW101" s="889"/>
      <c r="BIX101" s="889"/>
      <c r="BIY101" s="889"/>
      <c r="BIZ101" s="889"/>
      <c r="BJA101" s="889"/>
      <c r="BJB101" s="889"/>
      <c r="BJC101" s="889"/>
      <c r="BJD101" s="889"/>
      <c r="BJE101" s="889"/>
      <c r="BJF101" s="889"/>
      <c r="BJG101" s="889"/>
      <c r="BJH101" s="889"/>
      <c r="BJI101" s="889"/>
      <c r="BJJ101" s="889"/>
      <c r="BJK101" s="889"/>
      <c r="BJL101" s="889"/>
      <c r="BJM101" s="889"/>
      <c r="BJN101" s="889"/>
      <c r="BJO101" s="889"/>
      <c r="BJP101" s="889"/>
      <c r="BJQ101" s="889"/>
      <c r="BJR101" s="889"/>
      <c r="BJS101" s="889"/>
      <c r="BJT101" s="889"/>
      <c r="BJU101" s="889"/>
      <c r="BJV101" s="889"/>
      <c r="BJW101" s="889"/>
      <c r="BJX101" s="889"/>
      <c r="BJY101" s="889"/>
      <c r="BJZ101" s="889"/>
      <c r="BKA101" s="889"/>
      <c r="BKB101" s="889"/>
      <c r="BKC101" s="889"/>
      <c r="BKD101" s="889"/>
      <c r="BKE101" s="889"/>
      <c r="BKF101" s="889"/>
      <c r="BKG101" s="889"/>
      <c r="BKH101" s="889"/>
      <c r="BKI101" s="889"/>
      <c r="BKJ101" s="889"/>
      <c r="BKK101" s="889"/>
      <c r="BKL101" s="889"/>
      <c r="BKM101" s="889"/>
      <c r="BKN101" s="889"/>
      <c r="BKO101" s="889"/>
      <c r="BKP101" s="889"/>
      <c r="BKQ101" s="889"/>
      <c r="BKR101" s="889"/>
      <c r="BKS101" s="889"/>
      <c r="BKT101" s="889"/>
      <c r="BKU101" s="889"/>
      <c r="BKV101" s="889"/>
      <c r="BKW101" s="889"/>
      <c r="BKX101" s="889"/>
      <c r="BKY101" s="889"/>
      <c r="BKZ101" s="889"/>
      <c r="BLA101" s="889"/>
      <c r="BLB101" s="889"/>
      <c r="BLC101" s="889"/>
      <c r="BLD101" s="889"/>
      <c r="BLE101" s="889"/>
      <c r="BLF101" s="889"/>
      <c r="BLG101" s="889"/>
      <c r="BLH101" s="889"/>
      <c r="BLI101" s="889"/>
      <c r="BLJ101" s="889"/>
      <c r="BLK101" s="889"/>
      <c r="BLL101" s="889"/>
      <c r="BLM101" s="889"/>
      <c r="BLN101" s="889"/>
      <c r="BLO101" s="889"/>
      <c r="BLP101" s="889"/>
      <c r="BLQ101" s="889"/>
      <c r="BLR101" s="889"/>
      <c r="BLS101" s="889"/>
      <c r="BLT101" s="889"/>
      <c r="BLU101" s="889"/>
      <c r="BLV101" s="889"/>
      <c r="BLW101" s="889"/>
      <c r="BLX101" s="889"/>
      <c r="BLY101" s="889"/>
      <c r="BLZ101" s="889"/>
      <c r="BMA101" s="889"/>
      <c r="BMB101" s="889"/>
      <c r="BMC101" s="889"/>
      <c r="BMD101" s="889"/>
      <c r="BME101" s="889"/>
      <c r="BMF101" s="889"/>
      <c r="BMG101" s="889"/>
      <c r="BMH101" s="889"/>
      <c r="BMI101" s="889"/>
      <c r="BMJ101" s="889"/>
      <c r="BMK101" s="889"/>
      <c r="BML101" s="889"/>
      <c r="BMM101" s="889"/>
      <c r="BMN101" s="889"/>
      <c r="BMO101" s="889"/>
      <c r="BMP101" s="889"/>
      <c r="BMQ101" s="889"/>
      <c r="BMR101" s="889"/>
      <c r="BMS101" s="889"/>
      <c r="BMT101" s="889"/>
      <c r="BMU101" s="889"/>
      <c r="BMV101" s="889"/>
      <c r="BMW101" s="889"/>
      <c r="BMX101" s="889"/>
      <c r="BMY101" s="889"/>
      <c r="BMZ101" s="889"/>
      <c r="BNA101" s="889"/>
      <c r="BNB101" s="889"/>
      <c r="BNC101" s="889"/>
      <c r="BND101" s="889"/>
      <c r="BNE101" s="889"/>
      <c r="BNF101" s="889"/>
      <c r="BNG101" s="889"/>
      <c r="BNH101" s="889"/>
      <c r="BNI101" s="889"/>
      <c r="BNJ101" s="889"/>
      <c r="BNK101" s="889"/>
      <c r="BNL101" s="889"/>
      <c r="BNM101" s="889"/>
      <c r="BNN101" s="889"/>
      <c r="BNO101" s="889"/>
      <c r="BNP101" s="889"/>
      <c r="BNQ101" s="889"/>
      <c r="BNR101" s="889"/>
      <c r="BNS101" s="889"/>
      <c r="BNT101" s="889"/>
      <c r="BNU101" s="889"/>
      <c r="BNV101" s="889"/>
      <c r="BNW101" s="889"/>
      <c r="BNX101" s="889"/>
      <c r="BNY101" s="889"/>
      <c r="BNZ101" s="889"/>
      <c r="BOA101" s="889"/>
      <c r="BOB101" s="889"/>
      <c r="BOC101" s="889"/>
      <c r="BOD101" s="889"/>
      <c r="BOE101" s="889"/>
      <c r="BOF101" s="889"/>
      <c r="BOG101" s="889"/>
      <c r="BOH101" s="889"/>
      <c r="BOI101" s="889"/>
      <c r="BOJ101" s="889"/>
      <c r="BOK101" s="889"/>
      <c r="BOL101" s="889"/>
      <c r="BOM101" s="889"/>
      <c r="BON101" s="889"/>
      <c r="BOO101" s="889"/>
      <c r="BOP101" s="889"/>
      <c r="BOQ101" s="889"/>
      <c r="BOR101" s="889"/>
      <c r="BOS101" s="889"/>
      <c r="BOT101" s="889"/>
      <c r="BOU101" s="889"/>
      <c r="BOV101" s="889"/>
      <c r="BOW101" s="889"/>
      <c r="BOX101" s="889"/>
      <c r="BOY101" s="889"/>
      <c r="BOZ101" s="889"/>
      <c r="BPA101" s="889"/>
      <c r="BPB101" s="889"/>
      <c r="BPC101" s="889"/>
      <c r="BPD101" s="889"/>
      <c r="BPE101" s="889"/>
      <c r="BPF101" s="889"/>
      <c r="BPG101" s="889"/>
      <c r="BPH101" s="889"/>
      <c r="BPI101" s="889"/>
      <c r="BPJ101" s="889"/>
      <c r="BPK101" s="889"/>
      <c r="BPL101" s="889"/>
      <c r="BPM101" s="889"/>
      <c r="BPN101" s="889"/>
      <c r="BPO101" s="889"/>
      <c r="BPP101" s="889"/>
      <c r="BPQ101" s="889"/>
      <c r="BPR101" s="889"/>
      <c r="BPS101" s="889"/>
      <c r="BPT101" s="889"/>
      <c r="BPU101" s="889"/>
      <c r="BPV101" s="889"/>
      <c r="BPW101" s="889"/>
      <c r="BPX101" s="889"/>
      <c r="BPY101" s="889"/>
      <c r="BPZ101" s="889"/>
      <c r="BQA101" s="889"/>
      <c r="BQB101" s="889"/>
      <c r="BQC101" s="889"/>
      <c r="BQD101" s="889"/>
      <c r="BQE101" s="889"/>
      <c r="BQF101" s="889"/>
      <c r="BQG101" s="889"/>
      <c r="BQH101" s="889"/>
      <c r="BQI101" s="889"/>
      <c r="BQJ101" s="889"/>
      <c r="BQK101" s="889"/>
      <c r="BQL101" s="889"/>
      <c r="BQM101" s="889"/>
      <c r="BQN101" s="889"/>
      <c r="BQO101" s="889"/>
      <c r="BQP101" s="889"/>
      <c r="BQQ101" s="889"/>
      <c r="BQR101" s="889"/>
      <c r="BQS101" s="889"/>
      <c r="BQT101" s="889"/>
      <c r="BQU101" s="889"/>
      <c r="BQV101" s="889"/>
      <c r="BQW101" s="889"/>
      <c r="BQX101" s="889"/>
      <c r="BQY101" s="889"/>
      <c r="BQZ101" s="889"/>
      <c r="BRA101" s="889"/>
      <c r="BRB101" s="889"/>
      <c r="BRC101" s="889"/>
      <c r="BRD101" s="889"/>
      <c r="BRE101" s="889"/>
      <c r="BRF101" s="889"/>
      <c r="BRG101" s="889"/>
      <c r="BRH101" s="889"/>
      <c r="BRI101" s="889"/>
      <c r="BRJ101" s="889"/>
      <c r="BRK101" s="889"/>
      <c r="BRL101" s="889"/>
      <c r="BRM101" s="889"/>
      <c r="BRN101" s="889"/>
      <c r="BRO101" s="889"/>
      <c r="BRP101" s="889"/>
      <c r="BRQ101" s="889"/>
      <c r="BRR101" s="889"/>
      <c r="BRS101" s="889"/>
      <c r="BRT101" s="889"/>
      <c r="BRU101" s="889"/>
      <c r="BRV101" s="889"/>
      <c r="BRW101" s="889"/>
      <c r="BRX101" s="889"/>
      <c r="BRY101" s="889"/>
      <c r="BRZ101" s="889"/>
      <c r="BSA101" s="889"/>
      <c r="BSB101" s="889"/>
      <c r="BSC101" s="889"/>
      <c r="BSD101" s="889"/>
      <c r="BSE101" s="889"/>
      <c r="BSF101" s="889"/>
      <c r="BSG101" s="889"/>
      <c r="BSH101" s="889"/>
      <c r="BSI101" s="889"/>
      <c r="BSJ101" s="889"/>
      <c r="BSK101" s="889"/>
      <c r="BSL101" s="889"/>
      <c r="BSM101" s="889"/>
      <c r="BSN101" s="889"/>
      <c r="BSO101" s="889"/>
      <c r="BSP101" s="889"/>
      <c r="BSQ101" s="889"/>
      <c r="BSR101" s="889"/>
      <c r="BSS101" s="889"/>
      <c r="BST101" s="889"/>
      <c r="BSU101" s="889"/>
      <c r="BSV101" s="889"/>
      <c r="BSW101" s="889"/>
      <c r="BSX101" s="889"/>
      <c r="BSY101" s="889"/>
      <c r="BSZ101" s="889"/>
      <c r="BTA101" s="889"/>
      <c r="BTB101" s="889"/>
      <c r="BTC101" s="889"/>
      <c r="BTD101" s="889"/>
      <c r="BTE101" s="889"/>
      <c r="BTF101" s="889"/>
      <c r="BTG101" s="889"/>
      <c r="BTH101" s="889"/>
      <c r="BTI101" s="889"/>
      <c r="BTJ101" s="889"/>
      <c r="BTK101" s="889"/>
      <c r="BTL101" s="889"/>
      <c r="BTM101" s="889"/>
      <c r="BTN101" s="889"/>
      <c r="BTO101" s="889"/>
      <c r="BTP101" s="889"/>
      <c r="BTQ101" s="889"/>
      <c r="BTR101" s="889"/>
      <c r="BTS101" s="889"/>
      <c r="BTT101" s="889"/>
      <c r="BTU101" s="889"/>
      <c r="BTV101" s="889"/>
      <c r="BTW101" s="889"/>
      <c r="BTX101" s="889"/>
      <c r="BTY101" s="889"/>
      <c r="BTZ101" s="889"/>
      <c r="BUA101" s="889"/>
      <c r="BUB101" s="889"/>
      <c r="BUC101" s="889"/>
      <c r="BUD101" s="889"/>
      <c r="BUE101" s="889"/>
      <c r="BUF101" s="889"/>
      <c r="BUG101" s="889"/>
      <c r="BUH101" s="889"/>
      <c r="BUI101" s="889"/>
      <c r="BUJ101" s="889"/>
      <c r="BUK101" s="889"/>
      <c r="BUL101" s="889"/>
      <c r="BUM101" s="889"/>
      <c r="BUN101" s="889"/>
      <c r="BUO101" s="889"/>
      <c r="BUP101" s="889"/>
      <c r="BUQ101" s="889"/>
      <c r="BUR101" s="889"/>
      <c r="BUS101" s="889"/>
      <c r="BUT101" s="889"/>
      <c r="BUU101" s="889"/>
      <c r="BUV101" s="889"/>
      <c r="BUW101" s="889"/>
      <c r="BUX101" s="889"/>
      <c r="BUY101" s="889"/>
      <c r="BUZ101" s="889"/>
      <c r="BVA101" s="889"/>
      <c r="BVB101" s="889"/>
      <c r="BVC101" s="889"/>
      <c r="BVD101" s="889"/>
      <c r="BVE101" s="889"/>
      <c r="BVF101" s="889"/>
      <c r="BVG101" s="889"/>
      <c r="BVH101" s="889"/>
      <c r="BVI101" s="889"/>
      <c r="BVJ101" s="889"/>
      <c r="BVK101" s="889"/>
      <c r="BVL101" s="889"/>
      <c r="BVM101" s="889"/>
      <c r="BVN101" s="889"/>
      <c r="BVO101" s="889"/>
      <c r="BVP101" s="889"/>
      <c r="BVQ101" s="889"/>
      <c r="BVR101" s="889"/>
      <c r="BVS101" s="889"/>
      <c r="BVT101" s="889"/>
      <c r="BVU101" s="889"/>
      <c r="BVV101" s="889"/>
      <c r="BVW101" s="889"/>
      <c r="BVX101" s="889"/>
      <c r="BVY101" s="889"/>
      <c r="BVZ101" s="889"/>
      <c r="BWA101" s="889"/>
      <c r="BWB101" s="889"/>
      <c r="BWC101" s="889"/>
      <c r="BWD101" s="889"/>
      <c r="BWE101" s="889"/>
      <c r="BWF101" s="889"/>
      <c r="BWG101" s="889"/>
      <c r="BWH101" s="889"/>
      <c r="BWI101" s="889"/>
      <c r="BWJ101" s="889"/>
      <c r="BWK101" s="889"/>
      <c r="BWL101" s="889"/>
      <c r="BWM101" s="889"/>
      <c r="BWN101" s="889"/>
      <c r="BWO101" s="889"/>
      <c r="BWP101" s="889"/>
      <c r="BWQ101" s="889"/>
      <c r="BWR101" s="889"/>
      <c r="BWS101" s="889"/>
      <c r="BWT101" s="889"/>
      <c r="BWU101" s="889"/>
      <c r="BWV101" s="889"/>
      <c r="BWW101" s="889"/>
      <c r="BWX101" s="889"/>
      <c r="BWY101" s="889"/>
      <c r="BWZ101" s="889"/>
      <c r="BXA101" s="889"/>
      <c r="BXB101" s="889"/>
      <c r="BXC101" s="889"/>
      <c r="BXD101" s="889"/>
      <c r="BXE101" s="889"/>
      <c r="BXF101" s="889"/>
      <c r="BXG101" s="889"/>
      <c r="BXH101" s="889"/>
      <c r="BXI101" s="889"/>
      <c r="BXJ101" s="889"/>
      <c r="BXK101" s="889"/>
      <c r="BXL101" s="889"/>
      <c r="BXM101" s="889"/>
      <c r="BXN101" s="889"/>
      <c r="BXO101" s="889"/>
      <c r="BXP101" s="889"/>
      <c r="BXQ101" s="889"/>
      <c r="BXR101" s="889"/>
      <c r="BXS101" s="889"/>
      <c r="BXT101" s="889"/>
      <c r="BXU101" s="889"/>
      <c r="BXV101" s="889"/>
      <c r="BXW101" s="889"/>
      <c r="BXX101" s="889"/>
      <c r="BXY101" s="889"/>
      <c r="BXZ101" s="889"/>
      <c r="BYA101" s="889"/>
      <c r="BYB101" s="889"/>
      <c r="BYC101" s="889"/>
      <c r="BYD101" s="889"/>
      <c r="BYE101" s="889"/>
      <c r="BYF101" s="889"/>
      <c r="BYG101" s="889"/>
      <c r="BYH101" s="889"/>
      <c r="BYI101" s="889"/>
      <c r="BYJ101" s="889"/>
      <c r="BYK101" s="889"/>
      <c r="BYL101" s="889"/>
      <c r="BYM101" s="889"/>
      <c r="BYN101" s="889"/>
      <c r="BYO101" s="889"/>
      <c r="BYP101" s="889"/>
      <c r="BYQ101" s="889"/>
      <c r="BYR101" s="889"/>
      <c r="BYS101" s="889"/>
      <c r="BYT101" s="889"/>
      <c r="BYU101" s="889"/>
      <c r="BYV101" s="889"/>
      <c r="BYW101" s="889"/>
      <c r="BYX101" s="889"/>
      <c r="BYY101" s="889"/>
      <c r="BYZ101" s="889"/>
      <c r="BZA101" s="889"/>
      <c r="BZB101" s="889"/>
      <c r="BZC101" s="889"/>
      <c r="BZD101" s="889"/>
      <c r="BZE101" s="889"/>
      <c r="BZF101" s="889"/>
      <c r="BZG101" s="889"/>
      <c r="BZH101" s="889"/>
      <c r="BZI101" s="889"/>
      <c r="BZJ101" s="889"/>
      <c r="BZK101" s="889"/>
      <c r="BZL101" s="889"/>
      <c r="BZM101" s="889"/>
      <c r="BZN101" s="889"/>
      <c r="BZO101" s="889"/>
      <c r="BZP101" s="889"/>
      <c r="BZQ101" s="889"/>
      <c r="BZR101" s="889"/>
      <c r="BZS101" s="889"/>
      <c r="BZT101" s="889"/>
      <c r="BZU101" s="889"/>
      <c r="BZV101" s="889"/>
      <c r="BZW101" s="889"/>
      <c r="BZX101" s="889"/>
      <c r="BZY101" s="889"/>
      <c r="BZZ101" s="889"/>
      <c r="CAA101" s="889"/>
      <c r="CAB101" s="889"/>
      <c r="CAC101" s="889"/>
      <c r="CAD101" s="889"/>
      <c r="CAE101" s="889"/>
      <c r="CAF101" s="889"/>
      <c r="CAG101" s="889"/>
      <c r="CAH101" s="889"/>
      <c r="CAI101" s="889"/>
      <c r="CAJ101" s="889"/>
      <c r="CAK101" s="889"/>
      <c r="CAL101" s="889"/>
      <c r="CAM101" s="889"/>
      <c r="CAN101" s="889"/>
      <c r="CAO101" s="889"/>
      <c r="CAP101" s="889"/>
      <c r="CAQ101" s="889"/>
      <c r="CAR101" s="889"/>
      <c r="CAS101" s="889"/>
      <c r="CAT101" s="889"/>
      <c r="CAU101" s="889"/>
      <c r="CAV101" s="889"/>
      <c r="CAW101" s="889"/>
      <c r="CAX101" s="889"/>
      <c r="CAY101" s="889"/>
      <c r="CAZ101" s="889"/>
      <c r="CBA101" s="889"/>
      <c r="CBB101" s="889"/>
      <c r="CBC101" s="889"/>
      <c r="CBD101" s="889"/>
      <c r="CBE101" s="889"/>
      <c r="CBF101" s="889"/>
      <c r="CBG101" s="889"/>
      <c r="CBH101" s="889"/>
      <c r="CBI101" s="889"/>
      <c r="CBJ101" s="889"/>
      <c r="CBK101" s="889"/>
      <c r="CBL101" s="889"/>
      <c r="CBM101" s="889"/>
      <c r="CBN101" s="889"/>
      <c r="CBO101" s="889"/>
      <c r="CBP101" s="889"/>
      <c r="CBQ101" s="889"/>
      <c r="CBR101" s="889"/>
      <c r="CBS101" s="889"/>
      <c r="CBT101" s="889"/>
      <c r="CBU101" s="889"/>
      <c r="CBV101" s="889"/>
      <c r="CBW101" s="889"/>
      <c r="CBX101" s="889"/>
      <c r="CBY101" s="889"/>
      <c r="CBZ101" s="889"/>
      <c r="CCA101" s="889"/>
      <c r="CCB101" s="889"/>
      <c r="CCC101" s="889"/>
      <c r="CCD101" s="889"/>
      <c r="CCE101" s="889"/>
      <c r="CCF101" s="889"/>
      <c r="CCG101" s="889"/>
      <c r="CCH101" s="889"/>
      <c r="CCI101" s="889"/>
      <c r="CCJ101" s="889"/>
      <c r="CCK101" s="889"/>
      <c r="CCL101" s="889"/>
      <c r="CCM101" s="889"/>
      <c r="CCN101" s="889"/>
      <c r="CCO101" s="889"/>
      <c r="CCP101" s="889"/>
      <c r="CCQ101" s="889"/>
      <c r="CCR101" s="889"/>
      <c r="CCS101" s="889"/>
      <c r="CCT101" s="889"/>
      <c r="CCU101" s="889"/>
      <c r="CCV101" s="889"/>
      <c r="CCW101" s="889"/>
      <c r="CCX101" s="889"/>
      <c r="CCY101" s="889"/>
      <c r="CCZ101" s="889"/>
      <c r="CDA101" s="889"/>
      <c r="CDB101" s="889"/>
      <c r="CDC101" s="889"/>
      <c r="CDD101" s="889"/>
      <c r="CDE101" s="889"/>
      <c r="CDF101" s="889"/>
      <c r="CDG101" s="889"/>
      <c r="CDH101" s="889"/>
      <c r="CDI101" s="889"/>
      <c r="CDJ101" s="889"/>
      <c r="CDK101" s="889"/>
      <c r="CDL101" s="889"/>
      <c r="CDM101" s="889"/>
      <c r="CDN101" s="889"/>
      <c r="CDO101" s="889"/>
      <c r="CDP101" s="889"/>
      <c r="CDQ101" s="889"/>
      <c r="CDR101" s="889"/>
      <c r="CDS101" s="889"/>
      <c r="CDT101" s="889"/>
      <c r="CDU101" s="889"/>
      <c r="CDV101" s="889"/>
      <c r="CDW101" s="889"/>
      <c r="CDX101" s="889"/>
      <c r="CDY101" s="889"/>
      <c r="CDZ101" s="889"/>
      <c r="CEA101" s="889"/>
      <c r="CEB101" s="889"/>
      <c r="CEC101" s="889"/>
      <c r="CED101" s="889"/>
      <c r="CEE101" s="889"/>
      <c r="CEF101" s="889"/>
      <c r="CEG101" s="889"/>
      <c r="CEH101" s="889"/>
      <c r="CEI101" s="889"/>
      <c r="CEJ101" s="889"/>
      <c r="CEK101" s="889"/>
      <c r="CEL101" s="889"/>
      <c r="CEM101" s="889"/>
      <c r="CEN101" s="889"/>
      <c r="CEO101" s="889"/>
      <c r="CEP101" s="889"/>
      <c r="CEQ101" s="889"/>
      <c r="CER101" s="889"/>
      <c r="CES101" s="889"/>
      <c r="CET101" s="889"/>
      <c r="CEU101" s="889"/>
      <c r="CEV101" s="889"/>
      <c r="CEW101" s="889"/>
      <c r="CEX101" s="889"/>
      <c r="CEY101" s="889"/>
      <c r="CEZ101" s="889"/>
      <c r="CFA101" s="889"/>
      <c r="CFB101" s="889"/>
      <c r="CFC101" s="889"/>
      <c r="CFD101" s="889"/>
      <c r="CFE101" s="889"/>
      <c r="CFF101" s="889"/>
      <c r="CFG101" s="889"/>
      <c r="CFH101" s="889"/>
      <c r="CFI101" s="889"/>
      <c r="CFJ101" s="889"/>
      <c r="CFK101" s="889"/>
      <c r="CFL101" s="889"/>
      <c r="CFM101" s="889"/>
      <c r="CFN101" s="889"/>
      <c r="CFO101" s="889"/>
      <c r="CFP101" s="889"/>
      <c r="CFQ101" s="889"/>
      <c r="CFR101" s="889"/>
      <c r="CFS101" s="889"/>
      <c r="CFT101" s="889"/>
      <c r="CFU101" s="889"/>
      <c r="CFV101" s="889"/>
      <c r="CFW101" s="889"/>
      <c r="CFX101" s="889"/>
      <c r="CFY101" s="889"/>
      <c r="CFZ101" s="889"/>
      <c r="CGA101" s="889"/>
      <c r="CGB101" s="889"/>
      <c r="CGC101" s="889"/>
      <c r="CGD101" s="889"/>
      <c r="CGE101" s="889"/>
      <c r="CGF101" s="889"/>
      <c r="CGG101" s="889"/>
      <c r="CGH101" s="889"/>
      <c r="CGI101" s="889"/>
      <c r="CGJ101" s="889"/>
      <c r="CGK101" s="889"/>
      <c r="CGL101" s="889"/>
      <c r="CGM101" s="889"/>
      <c r="CGN101" s="889"/>
      <c r="CGO101" s="889"/>
      <c r="CGP101" s="889"/>
      <c r="CGQ101" s="889"/>
      <c r="CGR101" s="889"/>
      <c r="CGS101" s="889"/>
      <c r="CGT101" s="889"/>
      <c r="CGU101" s="889"/>
      <c r="CGV101" s="889"/>
      <c r="CGW101" s="889"/>
      <c r="CGX101" s="889"/>
      <c r="CGY101" s="889"/>
      <c r="CGZ101" s="889"/>
      <c r="CHA101" s="889"/>
      <c r="CHB101" s="889"/>
      <c r="CHC101" s="889"/>
      <c r="CHD101" s="889"/>
      <c r="CHE101" s="889"/>
      <c r="CHF101" s="889"/>
      <c r="CHG101" s="889"/>
      <c r="CHH101" s="889"/>
      <c r="CHI101" s="889"/>
      <c r="CHJ101" s="889"/>
      <c r="CHK101" s="889"/>
      <c r="CHL101" s="889"/>
      <c r="CHM101" s="889"/>
      <c r="CHN101" s="889"/>
      <c r="CHO101" s="889"/>
      <c r="CHP101" s="889"/>
      <c r="CHQ101" s="889"/>
      <c r="CHR101" s="889"/>
      <c r="CHS101" s="889"/>
      <c r="CHT101" s="889"/>
      <c r="CHU101" s="889"/>
      <c r="CHV101" s="889"/>
      <c r="CHW101" s="889"/>
      <c r="CHX101" s="889"/>
      <c r="CHY101" s="889"/>
      <c r="CHZ101" s="889"/>
      <c r="CIA101" s="889"/>
      <c r="CIB101" s="889"/>
      <c r="CIC101" s="889"/>
      <c r="CID101" s="889"/>
      <c r="CIE101" s="889"/>
      <c r="CIF101" s="889"/>
      <c r="CIG101" s="889"/>
      <c r="CIH101" s="889"/>
      <c r="CII101" s="889"/>
      <c r="CIJ101" s="889"/>
      <c r="CIK101" s="889"/>
      <c r="CIL101" s="889"/>
      <c r="CIM101" s="889"/>
      <c r="CIN101" s="889"/>
      <c r="CIO101" s="889"/>
      <c r="CIP101" s="889"/>
      <c r="CIQ101" s="889"/>
      <c r="CIR101" s="889"/>
      <c r="CIS101" s="889"/>
      <c r="CIT101" s="889"/>
      <c r="CIU101" s="889"/>
      <c r="CIV101" s="889"/>
      <c r="CIW101" s="889"/>
      <c r="CIX101" s="889"/>
      <c r="CIY101" s="889"/>
      <c r="CIZ101" s="889"/>
      <c r="CJA101" s="889"/>
      <c r="CJB101" s="889"/>
      <c r="CJC101" s="889"/>
      <c r="CJD101" s="889"/>
      <c r="CJE101" s="889"/>
      <c r="CJF101" s="889"/>
      <c r="CJG101" s="889"/>
      <c r="CJH101" s="889"/>
      <c r="CJI101" s="889"/>
      <c r="CJJ101" s="889"/>
      <c r="CJK101" s="889"/>
      <c r="CJL101" s="889"/>
      <c r="CJM101" s="889"/>
      <c r="CJN101" s="889"/>
      <c r="CJO101" s="889"/>
      <c r="CJP101" s="889"/>
      <c r="CJQ101" s="889"/>
      <c r="CJR101" s="889"/>
      <c r="CJS101" s="889"/>
      <c r="CJT101" s="889"/>
      <c r="CJU101" s="889"/>
      <c r="CJV101" s="889"/>
      <c r="CJW101" s="889"/>
      <c r="CJX101" s="889"/>
      <c r="CJY101" s="889"/>
      <c r="CJZ101" s="889"/>
      <c r="CKA101" s="889"/>
      <c r="CKB101" s="889"/>
      <c r="CKC101" s="889"/>
      <c r="CKD101" s="889"/>
      <c r="CKE101" s="889"/>
      <c r="CKF101" s="889"/>
      <c r="CKG101" s="889"/>
      <c r="CKH101" s="889"/>
      <c r="CKI101" s="889"/>
      <c r="CKJ101" s="889"/>
      <c r="CKK101" s="889"/>
      <c r="CKL101" s="889"/>
      <c r="CKM101" s="889"/>
      <c r="CKN101" s="889"/>
      <c r="CKO101" s="889"/>
      <c r="CKP101" s="889"/>
      <c r="CKQ101" s="889"/>
      <c r="CKR101" s="889"/>
      <c r="CKS101" s="889"/>
      <c r="CKT101" s="889"/>
      <c r="CKU101" s="889"/>
      <c r="CKV101" s="889"/>
      <c r="CKW101" s="889"/>
      <c r="CKX101" s="889"/>
      <c r="CKY101" s="889"/>
      <c r="CKZ101" s="889"/>
      <c r="CLA101" s="889"/>
      <c r="CLB101" s="889"/>
      <c r="CLC101" s="889"/>
      <c r="CLD101" s="889"/>
      <c r="CLE101" s="889"/>
      <c r="CLF101" s="889"/>
      <c r="CLG101" s="889"/>
      <c r="CLH101" s="889"/>
      <c r="CLI101" s="889"/>
      <c r="CLJ101" s="889"/>
      <c r="CLK101" s="889"/>
      <c r="CLL101" s="889"/>
      <c r="CLM101" s="889"/>
      <c r="CLN101" s="889"/>
      <c r="CLO101" s="889"/>
      <c r="CLP101" s="889"/>
      <c r="CLQ101" s="889"/>
      <c r="CLR101" s="889"/>
      <c r="CLS101" s="889"/>
      <c r="CLT101" s="889"/>
      <c r="CLU101" s="889"/>
      <c r="CLV101" s="889"/>
      <c r="CLW101" s="889"/>
      <c r="CLX101" s="889"/>
      <c r="CLY101" s="889"/>
      <c r="CLZ101" s="889"/>
      <c r="CMA101" s="889"/>
      <c r="CMB101" s="889"/>
      <c r="CMC101" s="889"/>
      <c r="CMD101" s="889"/>
      <c r="CME101" s="889"/>
      <c r="CMF101" s="889"/>
      <c r="CMG101" s="889"/>
      <c r="CMH101" s="889"/>
      <c r="CMI101" s="889"/>
      <c r="CMJ101" s="889"/>
      <c r="CMK101" s="889"/>
      <c r="CML101" s="889"/>
      <c r="CMM101" s="889"/>
      <c r="CMN101" s="889"/>
      <c r="CMO101" s="889"/>
      <c r="CMP101" s="889"/>
      <c r="CMQ101" s="889"/>
      <c r="CMR101" s="889"/>
      <c r="CMS101" s="889"/>
      <c r="CMT101" s="889"/>
      <c r="CMU101" s="889"/>
      <c r="CMV101" s="889"/>
      <c r="CMW101" s="889"/>
      <c r="CMX101" s="889"/>
      <c r="CMY101" s="889"/>
      <c r="CMZ101" s="889"/>
      <c r="CNA101" s="889"/>
      <c r="CNB101" s="889"/>
      <c r="CNC101" s="889"/>
      <c r="CND101" s="889"/>
      <c r="CNE101" s="889"/>
      <c r="CNF101" s="889"/>
      <c r="CNG101" s="889"/>
      <c r="CNH101" s="889"/>
      <c r="CNI101" s="889"/>
      <c r="CNJ101" s="889"/>
      <c r="CNK101" s="889"/>
      <c r="CNL101" s="889"/>
      <c r="CNM101" s="889"/>
      <c r="CNN101" s="889"/>
      <c r="CNO101" s="889"/>
      <c r="CNP101" s="889"/>
      <c r="CNQ101" s="889"/>
      <c r="CNR101" s="889"/>
      <c r="CNS101" s="889"/>
      <c r="CNT101" s="889"/>
      <c r="CNU101" s="889"/>
      <c r="CNV101" s="889"/>
      <c r="CNW101" s="889"/>
      <c r="CNX101" s="889"/>
      <c r="CNY101" s="889"/>
      <c r="CNZ101" s="889"/>
      <c r="COA101" s="889"/>
      <c r="COB101" s="889"/>
      <c r="COC101" s="889"/>
      <c r="COD101" s="889"/>
      <c r="COE101" s="889"/>
      <c r="COF101" s="889"/>
      <c r="COG101" s="889"/>
      <c r="COH101" s="889"/>
      <c r="COI101" s="889"/>
      <c r="COJ101" s="889"/>
      <c r="COK101" s="889"/>
      <c r="COL101" s="889"/>
      <c r="COM101" s="889"/>
      <c r="CON101" s="889"/>
      <c r="COO101" s="889"/>
      <c r="COP101" s="889"/>
      <c r="COQ101" s="889"/>
      <c r="COR101" s="889"/>
      <c r="COS101" s="889"/>
      <c r="COT101" s="889"/>
      <c r="COU101" s="889"/>
      <c r="COV101" s="889"/>
      <c r="COW101" s="889"/>
      <c r="COX101" s="889"/>
      <c r="COY101" s="889"/>
      <c r="COZ101" s="889"/>
      <c r="CPA101" s="889"/>
      <c r="CPB101" s="889"/>
      <c r="CPC101" s="889"/>
      <c r="CPD101" s="889"/>
      <c r="CPE101" s="889"/>
      <c r="CPF101" s="889"/>
      <c r="CPG101" s="889"/>
      <c r="CPH101" s="889"/>
      <c r="CPI101" s="889"/>
      <c r="CPJ101" s="889"/>
      <c r="CPK101" s="889"/>
      <c r="CPL101" s="889"/>
      <c r="CPM101" s="889"/>
      <c r="CPN101" s="889"/>
      <c r="CPO101" s="889"/>
      <c r="CPP101" s="889"/>
      <c r="CPQ101" s="889"/>
      <c r="CPR101" s="889"/>
      <c r="CPS101" s="889"/>
      <c r="CPT101" s="889"/>
      <c r="CPU101" s="889"/>
      <c r="CPV101" s="889"/>
      <c r="CPW101" s="889"/>
      <c r="CPX101" s="889"/>
      <c r="CPY101" s="889"/>
      <c r="CPZ101" s="889"/>
      <c r="CQA101" s="889"/>
      <c r="CQB101" s="889"/>
      <c r="CQC101" s="889"/>
      <c r="CQD101" s="889"/>
      <c r="CQE101" s="889"/>
      <c r="CQF101" s="889"/>
      <c r="CQG101" s="889"/>
      <c r="CQH101" s="889"/>
      <c r="CQI101" s="889"/>
      <c r="CQJ101" s="889"/>
      <c r="CQK101" s="889"/>
      <c r="CQL101" s="889"/>
      <c r="CQM101" s="889"/>
      <c r="CQN101" s="889"/>
      <c r="CQO101" s="889"/>
      <c r="CQP101" s="889"/>
      <c r="CQQ101" s="889"/>
      <c r="CQR101" s="889"/>
      <c r="CQS101" s="889"/>
      <c r="CQT101" s="889"/>
      <c r="CQU101" s="889"/>
      <c r="CQV101" s="889"/>
      <c r="CQW101" s="889"/>
      <c r="CQX101" s="889"/>
      <c r="CQY101" s="889"/>
      <c r="CQZ101" s="889"/>
      <c r="CRA101" s="889"/>
      <c r="CRB101" s="889"/>
      <c r="CRC101" s="889"/>
      <c r="CRD101" s="889"/>
      <c r="CRE101" s="889"/>
      <c r="CRF101" s="889"/>
      <c r="CRG101" s="889"/>
      <c r="CRH101" s="889"/>
      <c r="CRI101" s="889"/>
      <c r="CRJ101" s="889"/>
      <c r="CRK101" s="889"/>
      <c r="CRL101" s="889"/>
      <c r="CRM101" s="889"/>
      <c r="CRN101" s="889"/>
      <c r="CRO101" s="889"/>
      <c r="CRP101" s="889"/>
      <c r="CRQ101" s="889"/>
      <c r="CRR101" s="889"/>
      <c r="CRS101" s="889"/>
      <c r="CRT101" s="889"/>
      <c r="CRU101" s="889"/>
      <c r="CRV101" s="889"/>
      <c r="CRW101" s="889"/>
      <c r="CRX101" s="889"/>
      <c r="CRY101" s="889"/>
      <c r="CRZ101" s="889"/>
      <c r="CSA101" s="889"/>
      <c r="CSB101" s="889"/>
      <c r="CSC101" s="889"/>
      <c r="CSD101" s="889"/>
      <c r="CSE101" s="889"/>
      <c r="CSF101" s="889"/>
      <c r="CSG101" s="889"/>
      <c r="CSH101" s="889"/>
      <c r="CSI101" s="889"/>
      <c r="CSJ101" s="889"/>
      <c r="CSK101" s="889"/>
      <c r="CSL101" s="889"/>
      <c r="CSM101" s="889"/>
      <c r="CSN101" s="889"/>
      <c r="CSO101" s="889"/>
      <c r="CSP101" s="889"/>
      <c r="CSQ101" s="889"/>
      <c r="CSR101" s="889"/>
      <c r="CSS101" s="889"/>
      <c r="CST101" s="889"/>
      <c r="CSU101" s="889"/>
      <c r="CSV101" s="889"/>
      <c r="CSW101" s="889"/>
      <c r="CSX101" s="889"/>
      <c r="CSY101" s="889"/>
      <c r="CSZ101" s="889"/>
      <c r="CTA101" s="889"/>
      <c r="CTB101" s="889"/>
      <c r="CTC101" s="889"/>
      <c r="CTD101" s="889"/>
      <c r="CTE101" s="889"/>
      <c r="CTF101" s="889"/>
      <c r="CTG101" s="889"/>
      <c r="CTH101" s="889"/>
      <c r="CTI101" s="889"/>
      <c r="CTJ101" s="889"/>
      <c r="CTK101" s="889"/>
      <c r="CTL101" s="889"/>
      <c r="CTM101" s="889"/>
      <c r="CTN101" s="889"/>
      <c r="CTO101" s="889"/>
      <c r="CTP101" s="889"/>
      <c r="CTQ101" s="889"/>
      <c r="CTR101" s="889"/>
      <c r="CTS101" s="889"/>
      <c r="CTT101" s="889"/>
      <c r="CTU101" s="889"/>
      <c r="CTV101" s="889"/>
      <c r="CTW101" s="889"/>
      <c r="CTX101" s="889"/>
      <c r="CTY101" s="889"/>
      <c r="CTZ101" s="889"/>
      <c r="CUA101" s="889"/>
      <c r="CUB101" s="889"/>
      <c r="CUC101" s="889"/>
      <c r="CUD101" s="889"/>
      <c r="CUE101" s="889"/>
      <c r="CUF101" s="889"/>
      <c r="CUG101" s="889"/>
      <c r="CUH101" s="889"/>
      <c r="CUI101" s="889"/>
      <c r="CUJ101" s="889"/>
      <c r="CUK101" s="889"/>
      <c r="CUL101" s="889"/>
      <c r="CUM101" s="889"/>
      <c r="CUN101" s="889"/>
      <c r="CUO101" s="889"/>
      <c r="CUP101" s="889"/>
      <c r="CUQ101" s="889"/>
      <c r="CUR101" s="889"/>
      <c r="CUS101" s="889"/>
      <c r="CUT101" s="889"/>
      <c r="CUU101" s="889"/>
      <c r="CUV101" s="889"/>
      <c r="CUW101" s="889"/>
      <c r="CUX101" s="889"/>
      <c r="CUY101" s="889"/>
      <c r="CUZ101" s="889"/>
      <c r="CVA101" s="889"/>
      <c r="CVB101" s="889"/>
      <c r="CVC101" s="889"/>
      <c r="CVD101" s="889"/>
      <c r="CVE101" s="889"/>
      <c r="CVF101" s="889"/>
      <c r="CVG101" s="889"/>
      <c r="CVH101" s="889"/>
      <c r="CVI101" s="889"/>
      <c r="CVJ101" s="889"/>
      <c r="CVK101" s="889"/>
      <c r="CVL101" s="889"/>
      <c r="CVM101" s="889"/>
      <c r="CVN101" s="889"/>
      <c r="CVO101" s="889"/>
      <c r="CVP101" s="889"/>
      <c r="CVQ101" s="889"/>
      <c r="CVR101" s="889"/>
      <c r="CVS101" s="889"/>
      <c r="CVT101" s="889"/>
      <c r="CVU101" s="889"/>
      <c r="CVV101" s="889"/>
      <c r="CVW101" s="889"/>
      <c r="CVX101" s="889"/>
      <c r="CVY101" s="889"/>
      <c r="CVZ101" s="889"/>
      <c r="CWA101" s="889"/>
      <c r="CWB101" s="889"/>
      <c r="CWC101" s="889"/>
      <c r="CWD101" s="889"/>
      <c r="CWE101" s="889"/>
      <c r="CWF101" s="889"/>
      <c r="CWG101" s="889"/>
      <c r="CWH101" s="889"/>
      <c r="CWI101" s="889"/>
      <c r="CWJ101" s="889"/>
      <c r="CWK101" s="889"/>
      <c r="CWL101" s="889"/>
      <c r="CWM101" s="889"/>
      <c r="CWN101" s="889"/>
      <c r="CWO101" s="889"/>
      <c r="CWP101" s="889"/>
      <c r="CWQ101" s="889"/>
      <c r="CWR101" s="889"/>
      <c r="CWS101" s="889"/>
      <c r="CWT101" s="889"/>
      <c r="CWU101" s="889"/>
      <c r="CWV101" s="889"/>
      <c r="CWW101" s="889"/>
      <c r="CWX101" s="889"/>
      <c r="CWY101" s="889"/>
      <c r="CWZ101" s="889"/>
      <c r="CXA101" s="889"/>
      <c r="CXB101" s="889"/>
      <c r="CXC101" s="889"/>
      <c r="CXD101" s="889"/>
      <c r="CXE101" s="889"/>
      <c r="CXF101" s="889"/>
      <c r="CXG101" s="889"/>
      <c r="CXH101" s="889"/>
      <c r="CXI101" s="889"/>
      <c r="CXJ101" s="889"/>
      <c r="CXK101" s="889"/>
      <c r="CXL101" s="889"/>
      <c r="CXM101" s="889"/>
      <c r="CXN101" s="889"/>
      <c r="CXO101" s="889"/>
      <c r="CXP101" s="889"/>
      <c r="CXQ101" s="889"/>
      <c r="CXR101" s="889"/>
      <c r="CXS101" s="889"/>
      <c r="CXT101" s="889"/>
      <c r="CXU101" s="889"/>
      <c r="CXV101" s="889"/>
      <c r="CXW101" s="889"/>
      <c r="CXX101" s="889"/>
      <c r="CXY101" s="889"/>
      <c r="CXZ101" s="889"/>
      <c r="CYA101" s="889"/>
      <c r="CYB101" s="889"/>
      <c r="CYC101" s="889"/>
      <c r="CYD101" s="889"/>
      <c r="CYE101" s="889"/>
      <c r="CYF101" s="889"/>
      <c r="CYG101" s="889"/>
      <c r="CYH101" s="889"/>
      <c r="CYI101" s="889"/>
      <c r="CYJ101" s="889"/>
      <c r="CYK101" s="889"/>
      <c r="CYL101" s="889"/>
      <c r="CYM101" s="889"/>
      <c r="CYN101" s="889"/>
      <c r="CYO101" s="889"/>
      <c r="CYP101" s="889"/>
      <c r="CYQ101" s="889"/>
      <c r="CYR101" s="889"/>
      <c r="CYS101" s="889"/>
      <c r="CYT101" s="889"/>
      <c r="CYU101" s="889"/>
      <c r="CYV101" s="889"/>
      <c r="CYW101" s="889"/>
      <c r="CYX101" s="889"/>
      <c r="CYY101" s="889"/>
      <c r="CYZ101" s="889"/>
      <c r="CZA101" s="889"/>
      <c r="CZB101" s="889"/>
      <c r="CZC101" s="889"/>
      <c r="CZD101" s="889"/>
      <c r="CZE101" s="889"/>
      <c r="CZF101" s="889"/>
      <c r="CZG101" s="889"/>
      <c r="CZH101" s="889"/>
      <c r="CZI101" s="889"/>
      <c r="CZJ101" s="889"/>
      <c r="CZK101" s="889"/>
      <c r="CZL101" s="889"/>
      <c r="CZM101" s="889"/>
      <c r="CZN101" s="889"/>
      <c r="CZO101" s="889"/>
      <c r="CZP101" s="889"/>
      <c r="CZQ101" s="889"/>
      <c r="CZR101" s="889"/>
      <c r="CZS101" s="889"/>
      <c r="CZT101" s="889"/>
      <c r="CZU101" s="889"/>
      <c r="CZV101" s="889"/>
      <c r="CZW101" s="889"/>
      <c r="CZX101" s="889"/>
      <c r="CZY101" s="889"/>
      <c r="CZZ101" s="889"/>
      <c r="DAA101" s="889"/>
      <c r="DAB101" s="889"/>
      <c r="DAC101" s="889"/>
      <c r="DAD101" s="889"/>
      <c r="DAE101" s="889"/>
      <c r="DAF101" s="889"/>
      <c r="DAG101" s="889"/>
      <c r="DAH101" s="889"/>
      <c r="DAI101" s="889"/>
      <c r="DAJ101" s="889"/>
      <c r="DAK101" s="889"/>
      <c r="DAL101" s="889"/>
      <c r="DAM101" s="889"/>
      <c r="DAN101" s="889"/>
      <c r="DAO101" s="889"/>
      <c r="DAP101" s="889"/>
      <c r="DAQ101" s="889"/>
      <c r="DAR101" s="889"/>
      <c r="DAS101" s="889"/>
      <c r="DAT101" s="889"/>
      <c r="DAU101" s="889"/>
      <c r="DAV101" s="889"/>
      <c r="DAW101" s="889"/>
      <c r="DAX101" s="889"/>
      <c r="DAY101" s="889"/>
      <c r="DAZ101" s="889"/>
      <c r="DBA101" s="889"/>
      <c r="DBB101" s="889"/>
      <c r="DBC101" s="889"/>
      <c r="DBD101" s="889"/>
      <c r="DBE101" s="889"/>
      <c r="DBF101" s="889"/>
      <c r="DBG101" s="889"/>
      <c r="DBH101" s="889"/>
      <c r="DBI101" s="889"/>
      <c r="DBJ101" s="889"/>
      <c r="DBK101" s="889"/>
      <c r="DBL101" s="889"/>
      <c r="DBM101" s="889"/>
      <c r="DBN101" s="889"/>
      <c r="DBO101" s="889"/>
      <c r="DBP101" s="889"/>
      <c r="DBQ101" s="889"/>
      <c r="DBR101" s="889"/>
      <c r="DBS101" s="889"/>
      <c r="DBT101" s="889"/>
      <c r="DBU101" s="889"/>
      <c r="DBV101" s="889"/>
      <c r="DBW101" s="889"/>
      <c r="DBX101" s="889"/>
      <c r="DBY101" s="889"/>
      <c r="DBZ101" s="889"/>
      <c r="DCA101" s="889"/>
      <c r="DCB101" s="889"/>
      <c r="DCC101" s="889"/>
      <c r="DCD101" s="889"/>
      <c r="DCE101" s="889"/>
      <c r="DCF101" s="889"/>
      <c r="DCG101" s="889"/>
      <c r="DCH101" s="889"/>
      <c r="DCI101" s="889"/>
      <c r="DCJ101" s="889"/>
      <c r="DCK101" s="889"/>
      <c r="DCL101" s="889"/>
      <c r="DCM101" s="889"/>
      <c r="DCN101" s="889"/>
      <c r="DCO101" s="889"/>
      <c r="DCP101" s="889"/>
      <c r="DCQ101" s="889"/>
      <c r="DCR101" s="889"/>
      <c r="DCS101" s="889"/>
      <c r="DCT101" s="889"/>
      <c r="DCU101" s="889"/>
      <c r="DCV101" s="889"/>
      <c r="DCW101" s="889"/>
      <c r="DCX101" s="889"/>
      <c r="DCY101" s="889"/>
      <c r="DCZ101" s="889"/>
      <c r="DDA101" s="889"/>
      <c r="DDB101" s="889"/>
      <c r="DDC101" s="889"/>
      <c r="DDD101" s="889"/>
      <c r="DDE101" s="889"/>
      <c r="DDF101" s="889"/>
      <c r="DDG101" s="889"/>
      <c r="DDH101" s="889"/>
      <c r="DDI101" s="889"/>
      <c r="DDJ101" s="889"/>
      <c r="DDK101" s="889"/>
      <c r="DDL101" s="889"/>
      <c r="DDM101" s="889"/>
      <c r="DDN101" s="889"/>
      <c r="DDO101" s="889"/>
      <c r="DDP101" s="889"/>
      <c r="DDQ101" s="889"/>
      <c r="DDR101" s="889"/>
      <c r="DDS101" s="889"/>
      <c r="DDT101" s="889"/>
      <c r="DDU101" s="889"/>
      <c r="DDV101" s="889"/>
      <c r="DDW101" s="889"/>
      <c r="DDX101" s="889"/>
      <c r="DDY101" s="889"/>
      <c r="DDZ101" s="889"/>
      <c r="DEA101" s="889"/>
      <c r="DEB101" s="889"/>
      <c r="DEC101" s="889"/>
      <c r="DED101" s="889"/>
      <c r="DEE101" s="889"/>
      <c r="DEF101" s="889"/>
      <c r="DEG101" s="889"/>
      <c r="DEH101" s="889"/>
      <c r="DEI101" s="889"/>
      <c r="DEJ101" s="889"/>
      <c r="DEK101" s="889"/>
      <c r="DEL101" s="889"/>
      <c r="DEM101" s="889"/>
      <c r="DEN101" s="889"/>
      <c r="DEO101" s="889"/>
      <c r="DEP101" s="889"/>
      <c r="DEQ101" s="889"/>
      <c r="DER101" s="889"/>
      <c r="DES101" s="889"/>
      <c r="DET101" s="889"/>
      <c r="DEU101" s="889"/>
      <c r="DEV101" s="889"/>
      <c r="DEW101" s="889"/>
      <c r="DEX101" s="889"/>
      <c r="DEY101" s="889"/>
      <c r="DEZ101" s="889"/>
      <c r="DFA101" s="889"/>
      <c r="DFB101" s="889"/>
      <c r="DFC101" s="889"/>
      <c r="DFD101" s="889"/>
      <c r="DFE101" s="889"/>
      <c r="DFF101" s="889"/>
      <c r="DFG101" s="889"/>
      <c r="DFH101" s="889"/>
      <c r="DFI101" s="889"/>
      <c r="DFJ101" s="889"/>
      <c r="DFK101" s="889"/>
      <c r="DFL101" s="889"/>
      <c r="DFM101" s="889"/>
      <c r="DFN101" s="889"/>
      <c r="DFO101" s="889"/>
      <c r="DFP101" s="889"/>
      <c r="DFQ101" s="889"/>
      <c r="DFR101" s="889"/>
      <c r="DFS101" s="889"/>
      <c r="DFT101" s="889"/>
      <c r="DFU101" s="889"/>
      <c r="DFV101" s="889"/>
      <c r="DFW101" s="889"/>
      <c r="DFX101" s="889"/>
      <c r="DFY101" s="889"/>
      <c r="DFZ101" s="889"/>
      <c r="DGA101" s="889"/>
      <c r="DGB101" s="889"/>
      <c r="DGC101" s="889"/>
      <c r="DGD101" s="889"/>
      <c r="DGE101" s="889"/>
      <c r="DGF101" s="889"/>
      <c r="DGG101" s="889"/>
      <c r="DGH101" s="889"/>
      <c r="DGI101" s="889"/>
      <c r="DGJ101" s="889"/>
      <c r="DGK101" s="889"/>
      <c r="DGL101" s="889"/>
      <c r="DGM101" s="889"/>
      <c r="DGN101" s="889"/>
      <c r="DGO101" s="889"/>
      <c r="DGP101" s="889"/>
      <c r="DGQ101" s="889"/>
      <c r="DGR101" s="889"/>
      <c r="DGS101" s="889"/>
      <c r="DGT101" s="889"/>
      <c r="DGU101" s="889"/>
      <c r="DGV101" s="889"/>
      <c r="DGW101" s="889"/>
      <c r="DGX101" s="889"/>
      <c r="DGY101" s="889"/>
      <c r="DGZ101" s="889"/>
      <c r="DHA101" s="889"/>
      <c r="DHB101" s="889"/>
      <c r="DHC101" s="889"/>
      <c r="DHD101" s="889"/>
      <c r="DHE101" s="889"/>
      <c r="DHF101" s="889"/>
      <c r="DHG101" s="889"/>
      <c r="DHH101" s="889"/>
      <c r="DHI101" s="889"/>
      <c r="DHJ101" s="889"/>
      <c r="DHK101" s="889"/>
      <c r="DHL101" s="889"/>
      <c r="DHM101" s="889"/>
      <c r="DHN101" s="889"/>
      <c r="DHO101" s="889"/>
      <c r="DHP101" s="889"/>
      <c r="DHQ101" s="889"/>
      <c r="DHR101" s="889"/>
      <c r="DHS101" s="889"/>
      <c r="DHT101" s="889"/>
      <c r="DHU101" s="889"/>
      <c r="DHV101" s="889"/>
      <c r="DHW101" s="889"/>
      <c r="DHX101" s="889"/>
      <c r="DHY101" s="889"/>
      <c r="DHZ101" s="889"/>
      <c r="DIA101" s="889"/>
      <c r="DIB101" s="889"/>
      <c r="DIC101" s="889"/>
      <c r="DID101" s="889"/>
      <c r="DIE101" s="889"/>
      <c r="DIF101" s="889"/>
      <c r="DIG101" s="889"/>
      <c r="DIH101" s="889"/>
      <c r="DII101" s="889"/>
      <c r="DIJ101" s="889"/>
      <c r="DIK101" s="889"/>
      <c r="DIL101" s="889"/>
      <c r="DIM101" s="889"/>
      <c r="DIN101" s="889"/>
      <c r="DIO101" s="889"/>
      <c r="DIP101" s="889"/>
      <c r="DIQ101" s="889"/>
      <c r="DIR101" s="889"/>
      <c r="DIS101" s="889"/>
      <c r="DIT101" s="889"/>
      <c r="DIU101" s="889"/>
      <c r="DIV101" s="889"/>
      <c r="DIW101" s="889"/>
      <c r="DIX101" s="889"/>
      <c r="DIY101" s="889"/>
      <c r="DIZ101" s="889"/>
      <c r="DJA101" s="889"/>
      <c r="DJB101" s="889"/>
      <c r="DJC101" s="889"/>
      <c r="DJD101" s="889"/>
      <c r="DJE101" s="889"/>
      <c r="DJF101" s="889"/>
      <c r="DJG101" s="889"/>
      <c r="DJH101" s="889"/>
      <c r="DJI101" s="889"/>
      <c r="DJJ101" s="889"/>
      <c r="DJK101" s="889"/>
      <c r="DJL101" s="889"/>
      <c r="DJM101" s="889"/>
      <c r="DJN101" s="889"/>
      <c r="DJO101" s="889"/>
      <c r="DJP101" s="889"/>
      <c r="DJQ101" s="889"/>
      <c r="DJR101" s="889"/>
      <c r="DJS101" s="889"/>
      <c r="DJT101" s="889"/>
      <c r="DJU101" s="889"/>
      <c r="DJV101" s="889"/>
      <c r="DJW101" s="889"/>
      <c r="DJX101" s="889"/>
      <c r="DJY101" s="889"/>
      <c r="DJZ101" s="889"/>
      <c r="DKA101" s="889"/>
      <c r="DKB101" s="889"/>
      <c r="DKC101" s="889"/>
      <c r="DKD101" s="889"/>
      <c r="DKE101" s="889"/>
      <c r="DKF101" s="889"/>
      <c r="DKG101" s="889"/>
      <c r="DKH101" s="889"/>
      <c r="DKI101" s="889"/>
      <c r="DKJ101" s="889"/>
      <c r="DKK101" s="889"/>
      <c r="DKL101" s="889"/>
      <c r="DKM101" s="889"/>
      <c r="DKN101" s="889"/>
      <c r="DKO101" s="889"/>
      <c r="DKP101" s="889"/>
      <c r="DKQ101" s="889"/>
      <c r="DKR101" s="889"/>
      <c r="DKS101" s="889"/>
      <c r="DKT101" s="889"/>
      <c r="DKU101" s="889"/>
      <c r="DKV101" s="889"/>
      <c r="DKW101" s="889"/>
      <c r="DKX101" s="889"/>
      <c r="DKY101" s="889"/>
      <c r="DKZ101" s="889"/>
      <c r="DLA101" s="889"/>
      <c r="DLB101" s="889"/>
      <c r="DLC101" s="889"/>
      <c r="DLD101" s="889"/>
      <c r="DLE101" s="889"/>
      <c r="DLF101" s="889"/>
      <c r="DLG101" s="889"/>
      <c r="DLH101" s="889"/>
      <c r="DLI101" s="889"/>
      <c r="DLJ101" s="889"/>
      <c r="DLK101" s="889"/>
      <c r="DLL101" s="889"/>
      <c r="DLM101" s="889"/>
      <c r="DLN101" s="889"/>
      <c r="DLO101" s="889"/>
      <c r="DLP101" s="889"/>
      <c r="DLQ101" s="889"/>
      <c r="DLR101" s="889"/>
      <c r="DLS101" s="889"/>
      <c r="DLT101" s="889"/>
      <c r="DLU101" s="889"/>
      <c r="DLV101" s="889"/>
      <c r="DLW101" s="889"/>
      <c r="DLX101" s="889"/>
      <c r="DLY101" s="889"/>
      <c r="DLZ101" s="889"/>
      <c r="DMA101" s="889"/>
      <c r="DMB101" s="889"/>
      <c r="DMC101" s="889"/>
      <c r="DMD101" s="889"/>
      <c r="DME101" s="889"/>
      <c r="DMF101" s="889"/>
      <c r="DMG101" s="889"/>
      <c r="DMH101" s="889"/>
      <c r="DMI101" s="889"/>
      <c r="DMJ101" s="889"/>
      <c r="DMK101" s="889"/>
      <c r="DML101" s="889"/>
      <c r="DMM101" s="889"/>
      <c r="DMN101" s="889"/>
      <c r="DMO101" s="889"/>
      <c r="DMP101" s="889"/>
      <c r="DMQ101" s="889"/>
      <c r="DMR101" s="889"/>
      <c r="DMS101" s="889"/>
      <c r="DMT101" s="889"/>
      <c r="DMU101" s="889"/>
      <c r="DMV101" s="889"/>
      <c r="DMW101" s="889"/>
      <c r="DMX101" s="889"/>
      <c r="DMY101" s="889"/>
      <c r="DMZ101" s="889"/>
      <c r="DNA101" s="889"/>
      <c r="DNB101" s="889"/>
      <c r="DNC101" s="889"/>
      <c r="DND101" s="889"/>
      <c r="DNE101" s="889"/>
      <c r="DNF101" s="889"/>
      <c r="DNG101" s="889"/>
      <c r="DNH101" s="889"/>
      <c r="DNI101" s="889"/>
      <c r="DNJ101" s="889"/>
      <c r="DNK101" s="889"/>
      <c r="DNL101" s="889"/>
      <c r="DNM101" s="889"/>
      <c r="DNN101" s="889"/>
      <c r="DNO101" s="889"/>
      <c r="DNP101" s="889"/>
      <c r="DNQ101" s="889"/>
      <c r="DNR101" s="889"/>
      <c r="DNS101" s="889"/>
      <c r="DNT101" s="889"/>
      <c r="DNU101" s="889"/>
      <c r="DNV101" s="889"/>
      <c r="DNW101" s="889"/>
      <c r="DNX101" s="889"/>
      <c r="DNY101" s="889"/>
      <c r="DNZ101" s="889"/>
      <c r="DOA101" s="889"/>
      <c r="DOB101" s="889"/>
      <c r="DOC101" s="889"/>
      <c r="DOD101" s="889"/>
      <c r="DOE101" s="889"/>
      <c r="DOF101" s="889"/>
      <c r="DOG101" s="889"/>
      <c r="DOH101" s="889"/>
      <c r="DOI101" s="889"/>
      <c r="DOJ101" s="889"/>
      <c r="DOK101" s="889"/>
      <c r="DOL101" s="889"/>
      <c r="DOM101" s="889"/>
      <c r="DON101" s="889"/>
      <c r="DOO101" s="889"/>
      <c r="DOP101" s="889"/>
      <c r="DOQ101" s="889"/>
      <c r="DOR101" s="889"/>
      <c r="DOS101" s="889"/>
      <c r="DOT101" s="889"/>
      <c r="DOU101" s="889"/>
      <c r="DOV101" s="889"/>
      <c r="DOW101" s="889"/>
      <c r="DOX101" s="889"/>
      <c r="DOY101" s="889"/>
      <c r="DOZ101" s="889"/>
      <c r="DPA101" s="889"/>
      <c r="DPB101" s="889"/>
      <c r="DPC101" s="889"/>
      <c r="DPD101" s="889"/>
      <c r="DPE101" s="889"/>
      <c r="DPF101" s="889"/>
      <c r="DPG101" s="889"/>
      <c r="DPH101" s="889"/>
      <c r="DPI101" s="889"/>
      <c r="DPJ101" s="889"/>
      <c r="DPK101" s="889"/>
      <c r="DPL101" s="889"/>
      <c r="DPM101" s="889"/>
      <c r="DPN101" s="889"/>
      <c r="DPO101" s="889"/>
      <c r="DPP101" s="889"/>
      <c r="DPQ101" s="889"/>
      <c r="DPR101" s="889"/>
      <c r="DPS101" s="889"/>
      <c r="DPT101" s="889"/>
      <c r="DPU101" s="889"/>
      <c r="DPV101" s="889"/>
      <c r="DPW101" s="889"/>
      <c r="DPX101" s="889"/>
      <c r="DPY101" s="889"/>
      <c r="DPZ101" s="889"/>
      <c r="DQA101" s="889"/>
      <c r="DQB101" s="889"/>
      <c r="DQC101" s="889"/>
      <c r="DQD101" s="889"/>
      <c r="DQE101" s="889"/>
      <c r="DQF101" s="889"/>
      <c r="DQG101" s="889"/>
      <c r="DQH101" s="889"/>
      <c r="DQI101" s="889"/>
      <c r="DQJ101" s="889"/>
      <c r="DQK101" s="889"/>
      <c r="DQL101" s="889"/>
      <c r="DQM101" s="889"/>
      <c r="DQN101" s="889"/>
      <c r="DQO101" s="889"/>
      <c r="DQP101" s="889"/>
      <c r="DQQ101" s="889"/>
      <c r="DQR101" s="889"/>
      <c r="DQS101" s="889"/>
      <c r="DQT101" s="889"/>
      <c r="DQU101" s="889"/>
      <c r="DQV101" s="889"/>
      <c r="DQW101" s="889"/>
      <c r="DQX101" s="889"/>
      <c r="DQY101" s="889"/>
      <c r="DQZ101" s="889"/>
      <c r="DRA101" s="889"/>
      <c r="DRB101" s="889"/>
      <c r="DRC101" s="889"/>
      <c r="DRD101" s="889"/>
      <c r="DRE101" s="889"/>
      <c r="DRF101" s="889"/>
      <c r="DRG101" s="889"/>
      <c r="DRH101" s="889"/>
      <c r="DRI101" s="889"/>
      <c r="DRJ101" s="889"/>
      <c r="DRK101" s="889"/>
      <c r="DRL101" s="889"/>
      <c r="DRM101" s="889"/>
      <c r="DRN101" s="889"/>
      <c r="DRO101" s="889"/>
      <c r="DRP101" s="889"/>
      <c r="DRQ101" s="889"/>
      <c r="DRR101" s="889"/>
      <c r="DRS101" s="889"/>
      <c r="DRT101" s="889"/>
      <c r="DRU101" s="889"/>
      <c r="DRV101" s="889"/>
      <c r="DRW101" s="889"/>
      <c r="DRX101" s="889"/>
      <c r="DRY101" s="889"/>
      <c r="DRZ101" s="889"/>
      <c r="DSA101" s="889"/>
      <c r="DSB101" s="889"/>
      <c r="DSC101" s="889"/>
      <c r="DSD101" s="889"/>
      <c r="DSE101" s="889"/>
      <c r="DSF101" s="889"/>
      <c r="DSG101" s="889"/>
      <c r="DSH101" s="889"/>
      <c r="DSI101" s="889"/>
      <c r="DSJ101" s="889"/>
      <c r="DSK101" s="889"/>
      <c r="DSL101" s="889"/>
      <c r="DSM101" s="889"/>
      <c r="DSN101" s="889"/>
      <c r="DSO101" s="889"/>
      <c r="DSP101" s="889"/>
      <c r="DSQ101" s="889"/>
      <c r="DSR101" s="889"/>
      <c r="DSS101" s="889"/>
      <c r="DST101" s="889"/>
      <c r="DSU101" s="889"/>
      <c r="DSV101" s="889"/>
      <c r="DSW101" s="889"/>
      <c r="DSX101" s="889"/>
      <c r="DSY101" s="889"/>
      <c r="DSZ101" s="889"/>
      <c r="DTA101" s="889"/>
      <c r="DTB101" s="889"/>
      <c r="DTC101" s="889"/>
      <c r="DTD101" s="889"/>
      <c r="DTE101" s="889"/>
      <c r="DTF101" s="889"/>
      <c r="DTG101" s="889"/>
      <c r="DTH101" s="889"/>
      <c r="DTI101" s="889"/>
      <c r="DTJ101" s="889"/>
      <c r="DTK101" s="889"/>
      <c r="DTL101" s="889"/>
      <c r="DTM101" s="889"/>
      <c r="DTN101" s="889"/>
      <c r="DTO101" s="889"/>
      <c r="DTP101" s="889"/>
      <c r="DTQ101" s="889"/>
      <c r="DTR101" s="889"/>
      <c r="DTS101" s="889"/>
      <c r="DTT101" s="889"/>
      <c r="DTU101" s="889"/>
      <c r="DTV101" s="889"/>
      <c r="DTW101" s="889"/>
      <c r="DTX101" s="889"/>
      <c r="DTY101" s="889"/>
      <c r="DTZ101" s="889"/>
      <c r="DUA101" s="889"/>
      <c r="DUB101" s="889"/>
      <c r="DUC101" s="889"/>
      <c r="DUD101" s="889"/>
      <c r="DUE101" s="889"/>
      <c r="DUF101" s="889"/>
      <c r="DUG101" s="889"/>
      <c r="DUH101" s="889"/>
      <c r="DUI101" s="889"/>
      <c r="DUJ101" s="889"/>
      <c r="DUK101" s="889"/>
      <c r="DUL101" s="889"/>
      <c r="DUM101" s="889"/>
      <c r="DUN101" s="889"/>
      <c r="DUO101" s="889"/>
      <c r="DUP101" s="889"/>
      <c r="DUQ101" s="889"/>
      <c r="DUR101" s="889"/>
      <c r="DUS101" s="889"/>
      <c r="DUT101" s="889"/>
      <c r="DUU101" s="889"/>
      <c r="DUV101" s="889"/>
      <c r="DUW101" s="889"/>
      <c r="DUX101" s="889"/>
      <c r="DUY101" s="889"/>
      <c r="DUZ101" s="889"/>
      <c r="DVA101" s="889"/>
      <c r="DVB101" s="889"/>
      <c r="DVC101" s="889"/>
      <c r="DVD101" s="889"/>
      <c r="DVE101" s="889"/>
      <c r="DVF101" s="889"/>
      <c r="DVG101" s="889"/>
      <c r="DVH101" s="889"/>
      <c r="DVI101" s="889"/>
      <c r="DVJ101" s="889"/>
      <c r="DVK101" s="889"/>
      <c r="DVL101" s="889"/>
      <c r="DVM101" s="889"/>
      <c r="DVN101" s="889"/>
      <c r="DVO101" s="889"/>
      <c r="DVP101" s="889"/>
      <c r="DVQ101" s="889"/>
      <c r="DVR101" s="889"/>
      <c r="DVS101" s="889"/>
      <c r="DVT101" s="889"/>
      <c r="DVU101" s="889"/>
      <c r="DVV101" s="889"/>
      <c r="DVW101" s="889"/>
      <c r="DVX101" s="889"/>
      <c r="DVY101" s="889"/>
      <c r="DVZ101" s="889"/>
      <c r="DWA101" s="889"/>
      <c r="DWB101" s="889"/>
      <c r="DWC101" s="889"/>
      <c r="DWD101" s="889"/>
      <c r="DWE101" s="889"/>
      <c r="DWF101" s="889"/>
      <c r="DWG101" s="889"/>
      <c r="DWH101" s="889"/>
      <c r="DWI101" s="889"/>
      <c r="DWJ101" s="889"/>
      <c r="DWK101" s="889"/>
      <c r="DWL101" s="889"/>
      <c r="DWM101" s="889"/>
      <c r="DWN101" s="889"/>
      <c r="DWO101" s="889"/>
      <c r="DWP101" s="889"/>
      <c r="DWQ101" s="889"/>
      <c r="DWR101" s="889"/>
      <c r="DWS101" s="889"/>
      <c r="DWT101" s="889"/>
      <c r="DWU101" s="889"/>
      <c r="DWV101" s="889"/>
      <c r="DWW101" s="889"/>
      <c r="DWX101" s="889"/>
      <c r="DWY101" s="889"/>
      <c r="DWZ101" s="889"/>
      <c r="DXA101" s="889"/>
      <c r="DXB101" s="889"/>
      <c r="DXC101" s="889"/>
      <c r="DXD101" s="889"/>
      <c r="DXE101" s="889"/>
      <c r="DXF101" s="889"/>
      <c r="DXG101" s="889"/>
      <c r="DXH101" s="889"/>
      <c r="DXI101" s="889"/>
      <c r="DXJ101" s="889"/>
      <c r="DXK101" s="889"/>
      <c r="DXL101" s="889"/>
      <c r="DXM101" s="889"/>
      <c r="DXN101" s="889"/>
      <c r="DXO101" s="889"/>
      <c r="DXP101" s="889"/>
      <c r="DXQ101" s="889"/>
      <c r="DXR101" s="889"/>
      <c r="DXS101" s="889"/>
      <c r="DXT101" s="889"/>
      <c r="DXU101" s="889"/>
      <c r="DXV101" s="889"/>
      <c r="DXW101" s="889"/>
      <c r="DXX101" s="889"/>
      <c r="DXY101" s="889"/>
      <c r="DXZ101" s="889"/>
      <c r="DYA101" s="889"/>
      <c r="DYB101" s="889"/>
      <c r="DYC101" s="889"/>
      <c r="DYD101" s="889"/>
      <c r="DYE101" s="889"/>
      <c r="DYF101" s="889"/>
      <c r="DYG101" s="889"/>
      <c r="DYH101" s="889"/>
      <c r="DYI101" s="889"/>
      <c r="DYJ101" s="889"/>
      <c r="DYK101" s="889"/>
      <c r="DYL101" s="889"/>
      <c r="DYM101" s="889"/>
      <c r="DYN101" s="889"/>
      <c r="DYO101" s="889"/>
      <c r="DYP101" s="889"/>
      <c r="DYQ101" s="889"/>
      <c r="DYR101" s="889"/>
      <c r="DYS101" s="889"/>
      <c r="DYT101" s="889"/>
      <c r="DYU101" s="889"/>
      <c r="DYV101" s="889"/>
      <c r="DYW101" s="889"/>
      <c r="DYX101" s="889"/>
      <c r="DYY101" s="889"/>
      <c r="DYZ101" s="889"/>
      <c r="DZA101" s="889"/>
      <c r="DZB101" s="889"/>
      <c r="DZC101" s="889"/>
      <c r="DZD101" s="889"/>
      <c r="DZE101" s="889"/>
      <c r="DZF101" s="889"/>
      <c r="DZG101" s="889"/>
      <c r="DZH101" s="889"/>
      <c r="DZI101" s="889"/>
      <c r="DZJ101" s="889"/>
      <c r="DZK101" s="889"/>
      <c r="DZL101" s="889"/>
      <c r="DZM101" s="889"/>
      <c r="DZN101" s="889"/>
      <c r="DZO101" s="889"/>
      <c r="DZP101" s="889"/>
      <c r="DZQ101" s="889"/>
      <c r="DZR101" s="889"/>
      <c r="DZS101" s="889"/>
      <c r="DZT101" s="889"/>
      <c r="DZU101" s="889"/>
      <c r="DZV101" s="889"/>
      <c r="DZW101" s="889"/>
      <c r="DZX101" s="889"/>
      <c r="DZY101" s="889"/>
      <c r="DZZ101" s="889"/>
      <c r="EAA101" s="889"/>
      <c r="EAB101" s="889"/>
      <c r="EAC101" s="889"/>
      <c r="EAD101" s="889"/>
      <c r="EAE101" s="889"/>
      <c r="EAF101" s="889"/>
      <c r="EAG101" s="889"/>
      <c r="EAH101" s="889"/>
      <c r="EAI101" s="889"/>
      <c r="EAJ101" s="889"/>
      <c r="EAK101" s="889"/>
      <c r="EAL101" s="889"/>
      <c r="EAM101" s="889"/>
      <c r="EAN101" s="889"/>
      <c r="EAO101" s="889"/>
      <c r="EAP101" s="889"/>
      <c r="EAQ101" s="889"/>
      <c r="EAR101" s="889"/>
      <c r="EAS101" s="889"/>
      <c r="EAT101" s="889"/>
      <c r="EAU101" s="889"/>
      <c r="EAV101" s="889"/>
      <c r="EAW101" s="889"/>
      <c r="EAX101" s="889"/>
      <c r="EAY101" s="889"/>
      <c r="EAZ101" s="889"/>
      <c r="EBA101" s="889"/>
      <c r="EBB101" s="889"/>
      <c r="EBC101" s="889"/>
      <c r="EBD101" s="889"/>
      <c r="EBE101" s="889"/>
      <c r="EBF101" s="889"/>
      <c r="EBG101" s="889"/>
      <c r="EBH101" s="889"/>
      <c r="EBI101" s="889"/>
      <c r="EBJ101" s="889"/>
      <c r="EBK101" s="889"/>
      <c r="EBL101" s="889"/>
      <c r="EBM101" s="889"/>
      <c r="EBN101" s="889"/>
      <c r="EBO101" s="889"/>
      <c r="EBP101" s="889"/>
      <c r="EBQ101" s="889"/>
      <c r="EBR101" s="889"/>
      <c r="EBS101" s="889"/>
      <c r="EBT101" s="889"/>
      <c r="EBU101" s="889"/>
      <c r="EBV101" s="889"/>
      <c r="EBW101" s="889"/>
      <c r="EBX101" s="889"/>
      <c r="EBY101" s="889"/>
      <c r="EBZ101" s="889"/>
      <c r="ECA101" s="889"/>
      <c r="ECB101" s="889"/>
      <c r="ECC101" s="889"/>
      <c r="ECD101" s="889"/>
      <c r="ECE101" s="889"/>
      <c r="ECF101" s="889"/>
      <c r="ECG101" s="889"/>
      <c r="ECH101" s="889"/>
      <c r="ECI101" s="889"/>
      <c r="ECJ101" s="889"/>
      <c r="ECK101" s="889"/>
      <c r="ECL101" s="889"/>
      <c r="ECM101" s="889"/>
      <c r="ECN101" s="889"/>
      <c r="ECO101" s="889"/>
      <c r="ECP101" s="889"/>
      <c r="ECQ101" s="889"/>
      <c r="ECR101" s="889"/>
      <c r="ECS101" s="889"/>
      <c r="ECT101" s="889"/>
      <c r="ECU101" s="889"/>
      <c r="ECV101" s="889"/>
      <c r="ECW101" s="889"/>
      <c r="ECX101" s="889"/>
      <c r="ECY101" s="889"/>
      <c r="ECZ101" s="889"/>
      <c r="EDA101" s="889"/>
      <c r="EDB101" s="889"/>
      <c r="EDC101" s="889"/>
      <c r="EDD101" s="889"/>
      <c r="EDE101" s="889"/>
      <c r="EDF101" s="889"/>
      <c r="EDG101" s="889"/>
      <c r="EDH101" s="889"/>
      <c r="EDI101" s="889"/>
      <c r="EDJ101" s="889"/>
      <c r="EDK101" s="889"/>
      <c r="EDL101" s="889"/>
      <c r="EDM101" s="889"/>
      <c r="EDN101" s="889"/>
      <c r="EDO101" s="889"/>
      <c r="EDP101" s="889"/>
      <c r="EDQ101" s="889"/>
      <c r="EDR101" s="889"/>
      <c r="EDS101" s="889"/>
      <c r="EDT101" s="889"/>
      <c r="EDU101" s="889"/>
      <c r="EDV101" s="889"/>
      <c r="EDW101" s="889"/>
      <c r="EDX101" s="889"/>
      <c r="EDY101" s="889"/>
      <c r="EDZ101" s="889"/>
      <c r="EEA101" s="889"/>
      <c r="EEB101" s="889"/>
      <c r="EEC101" s="889"/>
      <c r="EED101" s="889"/>
      <c r="EEE101" s="889"/>
      <c r="EEF101" s="889"/>
      <c r="EEG101" s="889"/>
      <c r="EEH101" s="889"/>
      <c r="EEI101" s="889"/>
      <c r="EEJ101" s="889"/>
      <c r="EEK101" s="889"/>
      <c r="EEL101" s="889"/>
      <c r="EEM101" s="889"/>
      <c r="EEN101" s="889"/>
      <c r="EEO101" s="889"/>
      <c r="EEP101" s="889"/>
      <c r="EEQ101" s="889"/>
      <c r="EER101" s="889"/>
      <c r="EES101" s="889"/>
      <c r="EET101" s="889"/>
      <c r="EEU101" s="889"/>
      <c r="EEV101" s="889"/>
      <c r="EEW101" s="889"/>
      <c r="EEX101" s="889"/>
      <c r="EEY101" s="889"/>
      <c r="EEZ101" s="889"/>
      <c r="EFA101" s="889"/>
      <c r="EFB101" s="889"/>
      <c r="EFC101" s="889"/>
      <c r="EFD101" s="889"/>
      <c r="EFE101" s="889"/>
      <c r="EFF101" s="889"/>
      <c r="EFG101" s="889"/>
      <c r="EFH101" s="889"/>
      <c r="EFI101" s="889"/>
      <c r="EFJ101" s="889"/>
      <c r="EFK101" s="889"/>
      <c r="EFL101" s="889"/>
      <c r="EFM101" s="889"/>
      <c r="EFN101" s="889"/>
      <c r="EFO101" s="889"/>
      <c r="EFP101" s="889"/>
      <c r="EFQ101" s="889"/>
      <c r="EFR101" s="889"/>
      <c r="EFS101" s="889"/>
      <c r="EFT101" s="889"/>
      <c r="EFU101" s="889"/>
      <c r="EFV101" s="889"/>
      <c r="EFW101" s="889"/>
      <c r="EFX101" s="889"/>
      <c r="EFY101" s="889"/>
      <c r="EFZ101" s="889"/>
      <c r="EGA101" s="889"/>
      <c r="EGB101" s="889"/>
      <c r="EGC101" s="889"/>
      <c r="EGD101" s="889"/>
      <c r="EGE101" s="889"/>
      <c r="EGF101" s="889"/>
      <c r="EGG101" s="889"/>
      <c r="EGH101" s="889"/>
      <c r="EGI101" s="889"/>
      <c r="EGJ101" s="889"/>
      <c r="EGK101" s="889"/>
      <c r="EGL101" s="889"/>
      <c r="EGM101" s="889"/>
      <c r="EGN101" s="889"/>
      <c r="EGO101" s="889"/>
      <c r="EGP101" s="889"/>
      <c r="EGQ101" s="889"/>
      <c r="EGR101" s="889"/>
      <c r="EGS101" s="889"/>
      <c r="EGT101" s="889"/>
      <c r="EGU101" s="889"/>
      <c r="EGV101" s="889"/>
      <c r="EGW101" s="889"/>
      <c r="EGX101" s="889"/>
      <c r="EGY101" s="889"/>
      <c r="EGZ101" s="889"/>
      <c r="EHA101" s="889"/>
      <c r="EHB101" s="889"/>
      <c r="EHC101" s="889"/>
      <c r="EHD101" s="889"/>
      <c r="EHE101" s="889"/>
      <c r="EHF101" s="889"/>
      <c r="EHG101" s="889"/>
      <c r="EHH101" s="889"/>
      <c r="EHI101" s="889"/>
      <c r="EHJ101" s="889"/>
      <c r="EHK101" s="889"/>
      <c r="EHL101" s="889"/>
      <c r="EHM101" s="889"/>
      <c r="EHN101" s="889"/>
      <c r="EHO101" s="889"/>
      <c r="EHP101" s="889"/>
      <c r="EHQ101" s="889"/>
      <c r="EHR101" s="889"/>
      <c r="EHS101" s="889"/>
      <c r="EHT101" s="889"/>
      <c r="EHU101" s="889"/>
      <c r="EHV101" s="889"/>
      <c r="EHW101" s="889"/>
      <c r="EHX101" s="889"/>
      <c r="EHY101" s="889"/>
      <c r="EHZ101" s="889"/>
      <c r="EIA101" s="889"/>
      <c r="EIB101" s="889"/>
      <c r="EIC101" s="889"/>
      <c r="EID101" s="889"/>
      <c r="EIE101" s="889"/>
      <c r="EIF101" s="889"/>
      <c r="EIG101" s="889"/>
      <c r="EIH101" s="889"/>
      <c r="EII101" s="889"/>
      <c r="EIJ101" s="889"/>
      <c r="EIK101" s="889"/>
      <c r="EIL101" s="889"/>
      <c r="EIM101" s="889"/>
      <c r="EIN101" s="889"/>
      <c r="EIO101" s="889"/>
      <c r="EIP101" s="889"/>
      <c r="EIQ101" s="889"/>
      <c r="EIR101" s="889"/>
      <c r="EIS101" s="889"/>
      <c r="EIT101" s="889"/>
      <c r="EIU101" s="889"/>
      <c r="EIV101" s="889"/>
      <c r="EIW101" s="889"/>
      <c r="EIX101" s="889"/>
      <c r="EIY101" s="889"/>
      <c r="EIZ101" s="889"/>
      <c r="EJA101" s="889"/>
      <c r="EJB101" s="889"/>
      <c r="EJC101" s="889"/>
      <c r="EJD101" s="889"/>
      <c r="EJE101" s="889"/>
      <c r="EJF101" s="889"/>
      <c r="EJG101" s="889"/>
      <c r="EJH101" s="889"/>
      <c r="EJI101" s="889"/>
      <c r="EJJ101" s="889"/>
      <c r="EJK101" s="889"/>
      <c r="EJL101" s="889"/>
      <c r="EJM101" s="889"/>
      <c r="EJN101" s="889"/>
      <c r="EJO101" s="889"/>
      <c r="EJP101" s="889"/>
      <c r="EJQ101" s="889"/>
      <c r="EJR101" s="889"/>
      <c r="EJS101" s="889"/>
      <c r="EJT101" s="889"/>
      <c r="EJU101" s="889"/>
      <c r="EJV101" s="889"/>
      <c r="EJW101" s="889"/>
      <c r="EJX101" s="889"/>
      <c r="EJY101" s="889"/>
      <c r="EJZ101" s="889"/>
      <c r="EKA101" s="889"/>
      <c r="EKB101" s="889"/>
      <c r="EKC101" s="889"/>
      <c r="EKD101" s="889"/>
      <c r="EKE101" s="889"/>
      <c r="EKF101" s="889"/>
      <c r="EKG101" s="889"/>
      <c r="EKH101" s="889"/>
      <c r="EKI101" s="889"/>
      <c r="EKJ101" s="889"/>
      <c r="EKK101" s="889"/>
      <c r="EKL101" s="889"/>
      <c r="EKM101" s="889"/>
      <c r="EKN101" s="889"/>
      <c r="EKO101" s="889"/>
      <c r="EKP101" s="889"/>
      <c r="EKQ101" s="889"/>
      <c r="EKR101" s="889"/>
      <c r="EKS101" s="889"/>
      <c r="EKT101" s="889"/>
      <c r="EKU101" s="889"/>
      <c r="EKV101" s="889"/>
      <c r="EKW101" s="889"/>
      <c r="EKX101" s="889"/>
      <c r="EKY101" s="889"/>
      <c r="EKZ101" s="889"/>
      <c r="ELA101" s="889"/>
      <c r="ELB101" s="889"/>
      <c r="ELC101" s="889"/>
      <c r="ELD101" s="889"/>
      <c r="ELE101" s="889"/>
      <c r="ELF101" s="889"/>
      <c r="ELG101" s="889"/>
      <c r="ELH101" s="889"/>
      <c r="ELI101" s="889"/>
      <c r="ELJ101" s="889"/>
      <c r="ELK101" s="889"/>
      <c r="ELL101" s="889"/>
      <c r="ELM101" s="889"/>
      <c r="ELN101" s="889"/>
      <c r="ELO101" s="889"/>
      <c r="ELP101" s="889"/>
      <c r="ELQ101" s="889"/>
      <c r="ELR101" s="889"/>
      <c r="ELS101" s="889"/>
      <c r="ELT101" s="889"/>
      <c r="ELU101" s="889"/>
      <c r="ELV101" s="889"/>
      <c r="ELW101" s="889"/>
      <c r="ELX101" s="889"/>
      <c r="ELY101" s="889"/>
      <c r="ELZ101" s="889"/>
      <c r="EMA101" s="889"/>
      <c r="EMB101" s="889"/>
      <c r="EMC101" s="889"/>
      <c r="EMD101" s="889"/>
      <c r="EME101" s="889"/>
      <c r="EMF101" s="889"/>
      <c r="EMG101" s="889"/>
      <c r="EMH101" s="889"/>
      <c r="EMI101" s="889"/>
      <c r="EMJ101" s="889"/>
      <c r="EMK101" s="889"/>
      <c r="EML101" s="889"/>
      <c r="EMM101" s="889"/>
      <c r="EMN101" s="889"/>
      <c r="EMO101" s="889"/>
      <c r="EMP101" s="889"/>
      <c r="EMQ101" s="889"/>
      <c r="EMR101" s="889"/>
      <c r="EMS101" s="889"/>
      <c r="EMT101" s="889"/>
      <c r="EMU101" s="889"/>
      <c r="EMV101" s="889"/>
      <c r="EMW101" s="889"/>
      <c r="EMX101" s="889"/>
      <c r="EMY101" s="889"/>
      <c r="EMZ101" s="889"/>
      <c r="ENA101" s="889"/>
      <c r="ENB101" s="889"/>
      <c r="ENC101" s="889"/>
      <c r="END101" s="889"/>
      <c r="ENE101" s="889"/>
      <c r="ENF101" s="889"/>
      <c r="ENG101" s="889"/>
      <c r="ENH101" s="889"/>
      <c r="ENI101" s="889"/>
      <c r="ENJ101" s="889"/>
      <c r="ENK101" s="889"/>
      <c r="ENL101" s="889"/>
      <c r="ENM101" s="889"/>
      <c r="ENN101" s="889"/>
      <c r="ENO101" s="889"/>
      <c r="ENP101" s="889"/>
      <c r="ENQ101" s="889"/>
      <c r="ENR101" s="889"/>
      <c r="ENS101" s="889"/>
      <c r="ENT101" s="889"/>
      <c r="ENU101" s="889"/>
      <c r="ENV101" s="889"/>
      <c r="ENW101" s="889"/>
      <c r="ENX101" s="889"/>
      <c r="ENY101" s="889"/>
      <c r="ENZ101" s="889"/>
      <c r="EOA101" s="889"/>
      <c r="EOB101" s="889"/>
      <c r="EOC101" s="889"/>
      <c r="EOD101" s="889"/>
      <c r="EOE101" s="889"/>
      <c r="EOF101" s="889"/>
      <c r="EOG101" s="889"/>
      <c r="EOH101" s="889"/>
      <c r="EOI101" s="889"/>
      <c r="EOJ101" s="889"/>
      <c r="EOK101" s="889"/>
      <c r="EOL101" s="889"/>
      <c r="EOM101" s="889"/>
      <c r="EON101" s="889"/>
      <c r="EOO101" s="889"/>
      <c r="EOP101" s="889"/>
      <c r="EOQ101" s="889"/>
      <c r="EOR101" s="889"/>
      <c r="EOS101" s="889"/>
      <c r="EOT101" s="889"/>
      <c r="EOU101" s="889"/>
      <c r="EOV101" s="889"/>
      <c r="EOW101" s="889"/>
      <c r="EOX101" s="889"/>
      <c r="EOY101" s="889"/>
      <c r="EOZ101" s="889"/>
      <c r="EPA101" s="889"/>
      <c r="EPB101" s="889"/>
      <c r="EPC101" s="889"/>
      <c r="EPD101" s="889"/>
      <c r="EPE101" s="889"/>
      <c r="EPF101" s="889"/>
      <c r="EPG101" s="889"/>
      <c r="EPH101" s="889"/>
      <c r="EPI101" s="889"/>
      <c r="EPJ101" s="889"/>
      <c r="EPK101" s="889"/>
      <c r="EPL101" s="889"/>
      <c r="EPM101" s="889"/>
      <c r="EPN101" s="889"/>
      <c r="EPO101" s="889"/>
      <c r="EPP101" s="889"/>
      <c r="EPQ101" s="889"/>
      <c r="EPR101" s="889"/>
      <c r="EPS101" s="889"/>
      <c r="EPT101" s="889"/>
      <c r="EPU101" s="889"/>
      <c r="EPV101" s="889"/>
      <c r="EPW101" s="889"/>
      <c r="EPX101" s="889"/>
      <c r="EPY101" s="889"/>
      <c r="EPZ101" s="889"/>
      <c r="EQA101" s="889"/>
      <c r="EQB101" s="889"/>
      <c r="EQC101" s="889"/>
      <c r="EQD101" s="889"/>
      <c r="EQE101" s="889"/>
      <c r="EQF101" s="889"/>
      <c r="EQG101" s="889"/>
      <c r="EQH101" s="889"/>
      <c r="EQI101" s="889"/>
      <c r="EQJ101" s="889"/>
      <c r="EQK101" s="889"/>
      <c r="EQL101" s="889"/>
      <c r="EQM101" s="889"/>
      <c r="EQN101" s="889"/>
      <c r="EQO101" s="889"/>
      <c r="EQP101" s="889"/>
      <c r="EQQ101" s="889"/>
      <c r="EQR101" s="889"/>
      <c r="EQS101" s="889"/>
      <c r="EQT101" s="889"/>
      <c r="EQU101" s="889"/>
      <c r="EQV101" s="889"/>
      <c r="EQW101" s="889"/>
      <c r="EQX101" s="889"/>
      <c r="EQY101" s="889"/>
      <c r="EQZ101" s="889"/>
      <c r="ERA101" s="889"/>
      <c r="ERB101" s="889"/>
      <c r="ERC101" s="889"/>
      <c r="ERD101" s="889"/>
      <c r="ERE101" s="889"/>
      <c r="ERF101" s="889"/>
      <c r="ERG101" s="889"/>
      <c r="ERH101" s="889"/>
      <c r="ERI101" s="889"/>
      <c r="ERJ101" s="889"/>
      <c r="ERK101" s="889"/>
      <c r="ERL101" s="889"/>
      <c r="ERM101" s="889"/>
      <c r="ERN101" s="889"/>
      <c r="ERO101" s="889"/>
      <c r="ERP101" s="889"/>
      <c r="ERQ101" s="889"/>
      <c r="ERR101" s="889"/>
      <c r="ERS101" s="889"/>
      <c r="ERT101" s="889"/>
      <c r="ERU101" s="889"/>
      <c r="ERV101" s="889"/>
      <c r="ERW101" s="889"/>
      <c r="ERX101" s="889"/>
      <c r="ERY101" s="889"/>
      <c r="ERZ101" s="889"/>
      <c r="ESA101" s="889"/>
      <c r="ESB101" s="889"/>
      <c r="ESC101" s="889"/>
      <c r="ESD101" s="889"/>
      <c r="ESE101" s="889"/>
      <c r="ESF101" s="889"/>
      <c r="ESG101" s="889"/>
      <c r="ESH101" s="889"/>
      <c r="ESI101" s="889"/>
      <c r="ESJ101" s="889"/>
      <c r="ESK101" s="889"/>
      <c r="ESL101" s="889"/>
      <c r="ESM101" s="889"/>
      <c r="ESN101" s="889"/>
      <c r="ESO101" s="889"/>
      <c r="ESP101" s="889"/>
      <c r="ESQ101" s="889"/>
      <c r="ESR101" s="889"/>
      <c r="ESS101" s="889"/>
      <c r="EST101" s="889"/>
      <c r="ESU101" s="889"/>
      <c r="ESV101" s="889"/>
      <c r="ESW101" s="889"/>
      <c r="ESX101" s="889"/>
      <c r="ESY101" s="889"/>
      <c r="ESZ101" s="889"/>
      <c r="ETA101" s="889"/>
      <c r="ETB101" s="889"/>
      <c r="ETC101" s="889"/>
      <c r="ETD101" s="889"/>
      <c r="ETE101" s="889"/>
      <c r="ETF101" s="889"/>
      <c r="ETG101" s="889"/>
      <c r="ETH101" s="889"/>
      <c r="ETI101" s="889"/>
      <c r="ETJ101" s="889"/>
      <c r="ETK101" s="889"/>
      <c r="ETL101" s="889"/>
      <c r="ETM101" s="889"/>
      <c r="ETN101" s="889"/>
      <c r="ETO101" s="889"/>
      <c r="ETP101" s="889"/>
      <c r="ETQ101" s="889"/>
      <c r="ETR101" s="889"/>
      <c r="ETS101" s="889"/>
      <c r="ETT101" s="889"/>
      <c r="ETU101" s="889"/>
      <c r="ETV101" s="889"/>
      <c r="ETW101" s="889"/>
      <c r="ETX101" s="889"/>
      <c r="ETY101" s="889"/>
      <c r="ETZ101" s="889"/>
      <c r="EUA101" s="889"/>
      <c r="EUB101" s="889"/>
      <c r="EUC101" s="889"/>
      <c r="EUD101" s="889"/>
      <c r="EUE101" s="889"/>
      <c r="EUF101" s="889"/>
      <c r="EUG101" s="889"/>
      <c r="EUH101" s="889"/>
      <c r="EUI101" s="889"/>
      <c r="EUJ101" s="889"/>
      <c r="EUK101" s="889"/>
      <c r="EUL101" s="889"/>
      <c r="EUM101" s="889"/>
      <c r="EUN101" s="889"/>
      <c r="EUO101" s="889"/>
      <c r="EUP101" s="889"/>
      <c r="EUQ101" s="889"/>
      <c r="EUR101" s="889"/>
      <c r="EUS101" s="889"/>
      <c r="EUT101" s="889"/>
      <c r="EUU101" s="889"/>
      <c r="EUV101" s="889"/>
      <c r="EUW101" s="889"/>
      <c r="EUX101" s="889"/>
      <c r="EUY101" s="889"/>
      <c r="EUZ101" s="889"/>
      <c r="EVA101" s="889"/>
      <c r="EVB101" s="889"/>
      <c r="EVC101" s="889"/>
      <c r="EVD101" s="889"/>
      <c r="EVE101" s="889"/>
      <c r="EVF101" s="889"/>
      <c r="EVG101" s="889"/>
      <c r="EVH101" s="889"/>
      <c r="EVI101" s="889"/>
      <c r="EVJ101" s="889"/>
      <c r="EVK101" s="889"/>
      <c r="EVL101" s="889"/>
      <c r="EVM101" s="889"/>
      <c r="EVN101" s="889"/>
      <c r="EVO101" s="889"/>
      <c r="EVP101" s="889"/>
      <c r="EVQ101" s="889"/>
      <c r="EVR101" s="889"/>
      <c r="EVS101" s="889"/>
      <c r="EVT101" s="889"/>
      <c r="EVU101" s="889"/>
      <c r="EVV101" s="889"/>
      <c r="EVW101" s="889"/>
      <c r="EVX101" s="889"/>
      <c r="EVY101" s="889"/>
      <c r="EVZ101" s="889"/>
      <c r="EWA101" s="889"/>
      <c r="EWB101" s="889"/>
      <c r="EWC101" s="889"/>
      <c r="EWD101" s="889"/>
      <c r="EWE101" s="889"/>
      <c r="EWF101" s="889"/>
      <c r="EWG101" s="889"/>
      <c r="EWH101" s="889"/>
      <c r="EWI101" s="889"/>
      <c r="EWJ101" s="889"/>
      <c r="EWK101" s="889"/>
      <c r="EWL101" s="889"/>
      <c r="EWM101" s="889"/>
      <c r="EWN101" s="889"/>
      <c r="EWO101" s="889"/>
      <c r="EWP101" s="889"/>
      <c r="EWQ101" s="889"/>
      <c r="EWR101" s="889"/>
      <c r="EWS101" s="889"/>
      <c r="EWT101" s="889"/>
      <c r="EWU101" s="889"/>
      <c r="EWV101" s="889"/>
      <c r="EWW101" s="889"/>
      <c r="EWX101" s="889"/>
      <c r="EWY101" s="889"/>
      <c r="EWZ101" s="889"/>
      <c r="EXA101" s="889"/>
      <c r="EXB101" s="889"/>
      <c r="EXC101" s="889"/>
      <c r="EXD101" s="889"/>
      <c r="EXE101" s="889"/>
      <c r="EXF101" s="889"/>
      <c r="EXG101" s="889"/>
      <c r="EXH101" s="889"/>
      <c r="EXI101" s="889"/>
      <c r="EXJ101" s="889"/>
      <c r="EXK101" s="889"/>
      <c r="EXL101" s="889"/>
      <c r="EXM101" s="889"/>
      <c r="EXN101" s="889"/>
      <c r="EXO101" s="889"/>
      <c r="EXP101" s="889"/>
      <c r="EXQ101" s="889"/>
      <c r="EXR101" s="889"/>
      <c r="EXS101" s="889"/>
      <c r="EXT101" s="889"/>
      <c r="EXU101" s="889"/>
      <c r="EXV101" s="889"/>
      <c r="EXW101" s="889"/>
      <c r="EXX101" s="889"/>
      <c r="EXY101" s="889"/>
      <c r="EXZ101" s="889"/>
      <c r="EYA101" s="889"/>
      <c r="EYB101" s="889"/>
      <c r="EYC101" s="889"/>
      <c r="EYD101" s="889"/>
      <c r="EYE101" s="889"/>
      <c r="EYF101" s="889"/>
      <c r="EYG101" s="889"/>
      <c r="EYH101" s="889"/>
      <c r="EYI101" s="889"/>
      <c r="EYJ101" s="889"/>
      <c r="EYK101" s="889"/>
      <c r="EYL101" s="889"/>
      <c r="EYM101" s="889"/>
      <c r="EYN101" s="889"/>
      <c r="EYO101" s="889"/>
      <c r="EYP101" s="889"/>
      <c r="EYQ101" s="889"/>
      <c r="EYR101" s="889"/>
      <c r="EYS101" s="889"/>
      <c r="EYT101" s="889"/>
      <c r="EYU101" s="889"/>
      <c r="EYV101" s="889"/>
      <c r="EYW101" s="889"/>
      <c r="EYX101" s="889"/>
      <c r="EYY101" s="889"/>
      <c r="EYZ101" s="889"/>
      <c r="EZA101" s="889"/>
      <c r="EZB101" s="889"/>
      <c r="EZC101" s="889"/>
      <c r="EZD101" s="889"/>
      <c r="EZE101" s="889"/>
      <c r="EZF101" s="889"/>
      <c r="EZG101" s="889"/>
      <c r="EZH101" s="889"/>
      <c r="EZI101" s="889"/>
      <c r="EZJ101" s="889"/>
      <c r="EZK101" s="889"/>
      <c r="EZL101" s="889"/>
      <c r="EZM101" s="889"/>
      <c r="EZN101" s="889"/>
      <c r="EZO101" s="889"/>
      <c r="EZP101" s="889"/>
      <c r="EZQ101" s="889"/>
      <c r="EZR101" s="889"/>
      <c r="EZS101" s="889"/>
      <c r="EZT101" s="889"/>
      <c r="EZU101" s="889"/>
      <c r="EZV101" s="889"/>
      <c r="EZW101" s="889"/>
      <c r="EZX101" s="889"/>
      <c r="EZY101" s="889"/>
      <c r="EZZ101" s="889"/>
      <c r="FAA101" s="889"/>
      <c r="FAB101" s="889"/>
      <c r="FAC101" s="889"/>
      <c r="FAD101" s="889"/>
      <c r="FAE101" s="889"/>
      <c r="FAF101" s="889"/>
      <c r="FAG101" s="889"/>
      <c r="FAH101" s="889"/>
      <c r="FAI101" s="889"/>
      <c r="FAJ101" s="889"/>
      <c r="FAK101" s="889"/>
      <c r="FAL101" s="889"/>
      <c r="FAM101" s="889"/>
      <c r="FAN101" s="889"/>
      <c r="FAO101" s="889"/>
      <c r="FAP101" s="889"/>
      <c r="FAQ101" s="889"/>
      <c r="FAR101" s="889"/>
      <c r="FAS101" s="889"/>
      <c r="FAT101" s="889"/>
      <c r="FAU101" s="889"/>
      <c r="FAV101" s="889"/>
      <c r="FAW101" s="889"/>
      <c r="FAX101" s="889"/>
      <c r="FAY101" s="889"/>
      <c r="FAZ101" s="889"/>
      <c r="FBA101" s="889"/>
      <c r="FBB101" s="889"/>
      <c r="FBC101" s="889"/>
      <c r="FBD101" s="889"/>
      <c r="FBE101" s="889"/>
      <c r="FBF101" s="889"/>
      <c r="FBG101" s="889"/>
      <c r="FBH101" s="889"/>
      <c r="FBI101" s="889"/>
      <c r="FBJ101" s="889"/>
      <c r="FBK101" s="889"/>
      <c r="FBL101" s="889"/>
      <c r="FBM101" s="889"/>
      <c r="FBN101" s="889"/>
      <c r="FBO101" s="889"/>
      <c r="FBP101" s="889"/>
      <c r="FBQ101" s="889"/>
      <c r="FBR101" s="889"/>
      <c r="FBS101" s="889"/>
      <c r="FBT101" s="889"/>
      <c r="FBU101" s="889"/>
      <c r="FBV101" s="889"/>
      <c r="FBW101" s="889"/>
      <c r="FBX101" s="889"/>
      <c r="FBY101" s="889"/>
      <c r="FBZ101" s="889"/>
      <c r="FCA101" s="889"/>
      <c r="FCB101" s="889"/>
      <c r="FCC101" s="889"/>
      <c r="FCD101" s="889"/>
      <c r="FCE101" s="889"/>
      <c r="FCF101" s="889"/>
      <c r="FCG101" s="889"/>
      <c r="FCH101" s="889"/>
      <c r="FCI101" s="889"/>
      <c r="FCJ101" s="889"/>
      <c r="FCK101" s="889"/>
      <c r="FCL101" s="889"/>
      <c r="FCM101" s="889"/>
      <c r="FCN101" s="889"/>
      <c r="FCO101" s="889"/>
      <c r="FCP101" s="889"/>
      <c r="FCQ101" s="889"/>
      <c r="FCR101" s="889"/>
      <c r="FCS101" s="889"/>
      <c r="FCT101" s="889"/>
      <c r="FCU101" s="889"/>
      <c r="FCV101" s="889"/>
      <c r="FCW101" s="889"/>
      <c r="FCX101" s="889"/>
      <c r="FCY101" s="889"/>
      <c r="FCZ101" s="889"/>
      <c r="FDA101" s="889"/>
      <c r="FDB101" s="889"/>
      <c r="FDC101" s="889"/>
      <c r="FDD101" s="889"/>
      <c r="FDE101" s="889"/>
      <c r="FDF101" s="889"/>
      <c r="FDG101" s="889"/>
      <c r="FDH101" s="889"/>
      <c r="FDI101" s="889"/>
      <c r="FDJ101" s="889"/>
      <c r="FDK101" s="889"/>
      <c r="FDL101" s="889"/>
      <c r="FDM101" s="889"/>
      <c r="FDN101" s="889"/>
      <c r="FDO101" s="889"/>
      <c r="FDP101" s="889"/>
      <c r="FDQ101" s="889"/>
      <c r="FDR101" s="889"/>
      <c r="FDS101" s="889"/>
      <c r="FDT101" s="889"/>
      <c r="FDU101" s="889"/>
      <c r="FDV101" s="889"/>
      <c r="FDW101" s="889"/>
      <c r="FDX101" s="889"/>
      <c r="FDY101" s="889"/>
      <c r="FDZ101" s="889"/>
      <c r="FEA101" s="889"/>
      <c r="FEB101" s="889"/>
      <c r="FEC101" s="889"/>
      <c r="FED101" s="889"/>
      <c r="FEE101" s="889"/>
      <c r="FEF101" s="889"/>
      <c r="FEG101" s="889"/>
      <c r="FEH101" s="889"/>
      <c r="FEI101" s="889"/>
      <c r="FEJ101" s="889"/>
      <c r="FEK101" s="889"/>
      <c r="FEL101" s="889"/>
      <c r="FEM101" s="889"/>
      <c r="FEN101" s="889"/>
      <c r="FEO101" s="889"/>
      <c r="FEP101" s="889"/>
      <c r="FEQ101" s="889"/>
      <c r="FER101" s="889"/>
      <c r="FES101" s="889"/>
      <c r="FET101" s="889"/>
      <c r="FEU101" s="889"/>
      <c r="FEV101" s="889"/>
      <c r="FEW101" s="889"/>
      <c r="FEX101" s="889"/>
      <c r="FEY101" s="889"/>
      <c r="FEZ101" s="889"/>
      <c r="FFA101" s="889"/>
      <c r="FFB101" s="889"/>
      <c r="FFC101" s="889"/>
      <c r="FFD101" s="889"/>
      <c r="FFE101" s="889"/>
      <c r="FFF101" s="889"/>
      <c r="FFG101" s="889"/>
      <c r="FFH101" s="889"/>
      <c r="FFI101" s="889"/>
      <c r="FFJ101" s="889"/>
      <c r="FFK101" s="889"/>
      <c r="FFL101" s="889"/>
      <c r="FFM101" s="889"/>
      <c r="FFN101" s="889"/>
      <c r="FFO101" s="889"/>
      <c r="FFP101" s="889"/>
      <c r="FFQ101" s="889"/>
      <c r="FFR101" s="889"/>
      <c r="FFS101" s="889"/>
      <c r="FFT101" s="889"/>
      <c r="FFU101" s="889"/>
      <c r="FFV101" s="889"/>
      <c r="FFW101" s="889"/>
      <c r="FFX101" s="889"/>
      <c r="FFY101" s="889"/>
      <c r="FFZ101" s="889"/>
      <c r="FGA101" s="889"/>
      <c r="FGB101" s="889"/>
      <c r="FGC101" s="889"/>
      <c r="FGD101" s="889"/>
      <c r="FGE101" s="889"/>
      <c r="FGF101" s="889"/>
      <c r="FGG101" s="889"/>
      <c r="FGH101" s="889"/>
      <c r="FGI101" s="889"/>
      <c r="FGJ101" s="889"/>
      <c r="FGK101" s="889"/>
      <c r="FGL101" s="889"/>
      <c r="FGM101" s="889"/>
      <c r="FGN101" s="889"/>
      <c r="FGO101" s="889"/>
      <c r="FGP101" s="889"/>
      <c r="FGQ101" s="889"/>
      <c r="FGR101" s="889"/>
      <c r="FGS101" s="889"/>
      <c r="FGT101" s="889"/>
      <c r="FGU101" s="889"/>
      <c r="FGV101" s="889"/>
      <c r="FGW101" s="889"/>
      <c r="FGX101" s="889"/>
      <c r="FGY101" s="889"/>
      <c r="FGZ101" s="889"/>
      <c r="FHA101" s="889"/>
      <c r="FHB101" s="889"/>
      <c r="FHC101" s="889"/>
      <c r="FHD101" s="889"/>
      <c r="FHE101" s="889"/>
      <c r="FHF101" s="889"/>
      <c r="FHG101" s="889"/>
      <c r="FHH101" s="889"/>
      <c r="FHI101" s="889"/>
      <c r="FHJ101" s="889"/>
      <c r="FHK101" s="889"/>
      <c r="FHL101" s="889"/>
      <c r="FHM101" s="889"/>
      <c r="FHN101" s="889"/>
      <c r="FHO101" s="889"/>
      <c r="FHP101" s="889"/>
      <c r="FHQ101" s="889"/>
      <c r="FHR101" s="889"/>
      <c r="FHS101" s="889"/>
      <c r="FHT101" s="889"/>
      <c r="FHU101" s="889"/>
      <c r="FHV101" s="889"/>
      <c r="FHW101" s="889"/>
      <c r="FHX101" s="889"/>
      <c r="FHY101" s="889"/>
      <c r="FHZ101" s="889"/>
      <c r="FIA101" s="889"/>
      <c r="FIB101" s="889"/>
      <c r="FIC101" s="889"/>
      <c r="FID101" s="889"/>
      <c r="FIE101" s="889"/>
      <c r="FIF101" s="889"/>
      <c r="FIG101" s="889"/>
      <c r="FIH101" s="889"/>
      <c r="FII101" s="889"/>
      <c r="FIJ101" s="889"/>
      <c r="FIK101" s="889"/>
      <c r="FIL101" s="889"/>
      <c r="FIM101" s="889"/>
      <c r="FIN101" s="889"/>
      <c r="FIO101" s="889"/>
      <c r="FIP101" s="889"/>
      <c r="FIQ101" s="889"/>
      <c r="FIR101" s="889"/>
      <c r="FIS101" s="889"/>
      <c r="FIT101" s="889"/>
      <c r="FIU101" s="889"/>
      <c r="FIV101" s="889"/>
      <c r="FIW101" s="889"/>
      <c r="FIX101" s="889"/>
      <c r="FIY101" s="889"/>
      <c r="FIZ101" s="889"/>
      <c r="FJA101" s="889"/>
      <c r="FJB101" s="889"/>
      <c r="FJC101" s="889"/>
      <c r="FJD101" s="889"/>
      <c r="FJE101" s="889"/>
      <c r="FJF101" s="889"/>
      <c r="FJG101" s="889"/>
      <c r="FJH101" s="889"/>
      <c r="FJI101" s="889"/>
      <c r="FJJ101" s="889"/>
      <c r="FJK101" s="889"/>
      <c r="FJL101" s="889"/>
      <c r="FJM101" s="889"/>
      <c r="FJN101" s="889"/>
      <c r="FJO101" s="889"/>
      <c r="FJP101" s="889"/>
      <c r="FJQ101" s="889"/>
      <c r="FJR101" s="889"/>
      <c r="FJS101" s="889"/>
      <c r="FJT101" s="889"/>
      <c r="FJU101" s="889"/>
      <c r="FJV101" s="889"/>
      <c r="FJW101" s="889"/>
      <c r="FJX101" s="889"/>
      <c r="FJY101" s="889"/>
      <c r="FJZ101" s="889"/>
      <c r="FKA101" s="889"/>
      <c r="FKB101" s="889"/>
      <c r="FKC101" s="889"/>
      <c r="FKD101" s="889"/>
      <c r="FKE101" s="889"/>
      <c r="FKF101" s="889"/>
      <c r="FKG101" s="889"/>
      <c r="FKH101" s="889"/>
      <c r="FKI101" s="889"/>
      <c r="FKJ101" s="889"/>
      <c r="FKK101" s="889"/>
      <c r="FKL101" s="889"/>
      <c r="FKM101" s="889"/>
      <c r="FKN101" s="889"/>
      <c r="FKO101" s="889"/>
      <c r="FKP101" s="889"/>
      <c r="FKQ101" s="889"/>
      <c r="FKR101" s="889"/>
      <c r="FKS101" s="889"/>
      <c r="FKT101" s="889"/>
      <c r="FKU101" s="889"/>
      <c r="FKV101" s="889"/>
      <c r="FKW101" s="889"/>
      <c r="FKX101" s="889"/>
      <c r="FKY101" s="889"/>
      <c r="FKZ101" s="889"/>
      <c r="FLA101" s="889"/>
      <c r="FLB101" s="889"/>
      <c r="FLC101" s="889"/>
      <c r="FLD101" s="889"/>
      <c r="FLE101" s="889"/>
      <c r="FLF101" s="889"/>
      <c r="FLG101" s="889"/>
      <c r="FLH101" s="889"/>
      <c r="FLI101" s="889"/>
      <c r="FLJ101" s="889"/>
      <c r="FLK101" s="889"/>
      <c r="FLL101" s="889"/>
      <c r="FLM101" s="889"/>
      <c r="FLN101" s="889"/>
      <c r="FLO101" s="889"/>
      <c r="FLP101" s="889"/>
      <c r="FLQ101" s="889"/>
      <c r="FLR101" s="889"/>
      <c r="FLS101" s="889"/>
      <c r="FLT101" s="889"/>
      <c r="FLU101" s="889"/>
      <c r="FLV101" s="889"/>
      <c r="FLW101" s="889"/>
      <c r="FLX101" s="889"/>
      <c r="FLY101" s="889"/>
      <c r="FLZ101" s="889"/>
      <c r="FMA101" s="889"/>
      <c r="FMB101" s="889"/>
      <c r="FMC101" s="889"/>
      <c r="FMD101" s="889"/>
      <c r="FME101" s="889"/>
      <c r="FMF101" s="889"/>
      <c r="FMG101" s="889"/>
      <c r="FMH101" s="889"/>
      <c r="FMI101" s="889"/>
      <c r="FMJ101" s="889"/>
      <c r="FMK101" s="889"/>
      <c r="FML101" s="889"/>
      <c r="FMM101" s="889"/>
      <c r="FMN101" s="889"/>
      <c r="FMO101" s="889"/>
      <c r="FMP101" s="889"/>
      <c r="FMQ101" s="889"/>
      <c r="FMR101" s="889"/>
      <c r="FMS101" s="889"/>
      <c r="FMT101" s="889"/>
      <c r="FMU101" s="889"/>
      <c r="FMV101" s="889"/>
      <c r="FMW101" s="889"/>
      <c r="FMX101" s="889"/>
      <c r="FMY101" s="889"/>
      <c r="FMZ101" s="889"/>
      <c r="FNA101" s="889"/>
      <c r="FNB101" s="889"/>
      <c r="FNC101" s="889"/>
      <c r="FND101" s="889"/>
      <c r="FNE101" s="889"/>
      <c r="FNF101" s="889"/>
      <c r="FNG101" s="889"/>
      <c r="FNH101" s="889"/>
      <c r="FNI101" s="889"/>
      <c r="FNJ101" s="889"/>
      <c r="FNK101" s="889"/>
      <c r="FNL101" s="889"/>
      <c r="FNM101" s="889"/>
      <c r="FNN101" s="889"/>
      <c r="FNO101" s="889"/>
      <c r="FNP101" s="889"/>
      <c r="FNQ101" s="889"/>
      <c r="FNR101" s="889"/>
      <c r="FNS101" s="889"/>
      <c r="FNT101" s="889"/>
      <c r="FNU101" s="889"/>
      <c r="FNV101" s="889"/>
      <c r="FNW101" s="889"/>
      <c r="FNX101" s="889"/>
      <c r="FNY101" s="889"/>
      <c r="FNZ101" s="889"/>
      <c r="FOA101" s="889"/>
      <c r="FOB101" s="889"/>
      <c r="FOC101" s="889"/>
      <c r="FOD101" s="889"/>
      <c r="FOE101" s="889"/>
      <c r="FOF101" s="889"/>
      <c r="FOG101" s="889"/>
      <c r="FOH101" s="889"/>
      <c r="FOI101" s="889"/>
      <c r="FOJ101" s="889"/>
      <c r="FOK101" s="889"/>
      <c r="FOL101" s="889"/>
      <c r="FOM101" s="889"/>
      <c r="FON101" s="889"/>
      <c r="FOO101" s="889"/>
      <c r="FOP101" s="889"/>
      <c r="FOQ101" s="889"/>
      <c r="FOR101" s="889"/>
      <c r="FOS101" s="889"/>
      <c r="FOT101" s="889"/>
      <c r="FOU101" s="889"/>
      <c r="FOV101" s="889"/>
      <c r="FOW101" s="889"/>
      <c r="FOX101" s="889"/>
      <c r="FOY101" s="889"/>
      <c r="FOZ101" s="889"/>
      <c r="FPA101" s="889"/>
      <c r="FPB101" s="889"/>
      <c r="FPC101" s="889"/>
      <c r="FPD101" s="889"/>
      <c r="FPE101" s="889"/>
      <c r="FPF101" s="889"/>
      <c r="FPG101" s="889"/>
      <c r="FPH101" s="889"/>
      <c r="FPI101" s="889"/>
      <c r="FPJ101" s="889"/>
      <c r="FPK101" s="889"/>
      <c r="FPL101" s="889"/>
      <c r="FPM101" s="889"/>
      <c r="FPN101" s="889"/>
      <c r="FPO101" s="889"/>
      <c r="FPP101" s="889"/>
      <c r="FPQ101" s="889"/>
      <c r="FPR101" s="889"/>
      <c r="FPS101" s="889"/>
      <c r="FPT101" s="889"/>
      <c r="FPU101" s="889"/>
      <c r="FPV101" s="889"/>
      <c r="FPW101" s="889"/>
      <c r="FPX101" s="889"/>
      <c r="FPY101" s="889"/>
      <c r="FPZ101" s="889"/>
      <c r="FQA101" s="889"/>
      <c r="FQB101" s="889"/>
      <c r="FQC101" s="889"/>
      <c r="FQD101" s="889"/>
      <c r="FQE101" s="889"/>
      <c r="FQF101" s="889"/>
      <c r="FQG101" s="889"/>
      <c r="FQH101" s="889"/>
      <c r="FQI101" s="889"/>
      <c r="FQJ101" s="889"/>
      <c r="FQK101" s="889"/>
      <c r="FQL101" s="889"/>
      <c r="FQM101" s="889"/>
      <c r="FQN101" s="889"/>
      <c r="FQO101" s="889"/>
      <c r="FQP101" s="889"/>
      <c r="FQQ101" s="889"/>
      <c r="FQR101" s="889"/>
      <c r="FQS101" s="889"/>
      <c r="FQT101" s="889"/>
      <c r="FQU101" s="889"/>
      <c r="FQV101" s="889"/>
      <c r="FQW101" s="889"/>
      <c r="FQX101" s="889"/>
      <c r="FQY101" s="889"/>
      <c r="FQZ101" s="889"/>
      <c r="FRA101" s="889"/>
      <c r="FRB101" s="889"/>
      <c r="FRC101" s="889"/>
      <c r="FRD101" s="889"/>
      <c r="FRE101" s="889"/>
      <c r="FRF101" s="889"/>
      <c r="FRG101" s="889"/>
      <c r="FRH101" s="889"/>
      <c r="FRI101" s="889"/>
      <c r="FRJ101" s="889"/>
      <c r="FRK101" s="889"/>
      <c r="FRL101" s="889"/>
      <c r="FRM101" s="889"/>
      <c r="FRN101" s="889"/>
      <c r="FRO101" s="889"/>
      <c r="FRP101" s="889"/>
      <c r="FRQ101" s="889"/>
      <c r="FRR101" s="889"/>
      <c r="FRS101" s="889"/>
      <c r="FRT101" s="889"/>
      <c r="FRU101" s="889"/>
      <c r="FRV101" s="889"/>
      <c r="FRW101" s="889"/>
      <c r="FRX101" s="889"/>
      <c r="FRY101" s="889"/>
      <c r="FRZ101" s="889"/>
      <c r="FSA101" s="889"/>
      <c r="FSB101" s="889"/>
      <c r="FSC101" s="889"/>
      <c r="FSD101" s="889"/>
      <c r="FSE101" s="889"/>
      <c r="FSF101" s="889"/>
      <c r="FSG101" s="889"/>
      <c r="FSH101" s="889"/>
      <c r="FSI101" s="889"/>
      <c r="FSJ101" s="889"/>
      <c r="FSK101" s="889"/>
      <c r="FSL101" s="889"/>
      <c r="FSM101" s="889"/>
      <c r="FSN101" s="889"/>
      <c r="FSO101" s="889"/>
      <c r="FSP101" s="889"/>
      <c r="FSQ101" s="889"/>
      <c r="FSR101" s="889"/>
      <c r="FSS101" s="889"/>
      <c r="FST101" s="889"/>
      <c r="FSU101" s="889"/>
      <c r="FSV101" s="889"/>
      <c r="FSW101" s="889"/>
      <c r="FSX101" s="889"/>
      <c r="FSY101" s="889"/>
      <c r="FSZ101" s="889"/>
      <c r="FTA101" s="889"/>
      <c r="FTB101" s="889"/>
      <c r="FTC101" s="889"/>
      <c r="FTD101" s="889"/>
      <c r="FTE101" s="889"/>
      <c r="FTF101" s="889"/>
      <c r="FTG101" s="889"/>
      <c r="FTH101" s="889"/>
      <c r="FTI101" s="889"/>
      <c r="FTJ101" s="889"/>
      <c r="FTK101" s="889"/>
      <c r="FTL101" s="889"/>
      <c r="FTM101" s="889"/>
      <c r="FTN101" s="889"/>
      <c r="FTO101" s="889"/>
      <c r="FTP101" s="889"/>
      <c r="FTQ101" s="889"/>
      <c r="FTR101" s="889"/>
      <c r="FTS101" s="889"/>
      <c r="FTT101" s="889"/>
      <c r="FTU101" s="889"/>
      <c r="FTV101" s="889"/>
      <c r="FTW101" s="889"/>
      <c r="FTX101" s="889"/>
      <c r="FTY101" s="889"/>
      <c r="FTZ101" s="889"/>
      <c r="FUA101" s="889"/>
      <c r="FUB101" s="889"/>
      <c r="FUC101" s="889"/>
      <c r="FUD101" s="889"/>
      <c r="FUE101" s="889"/>
      <c r="FUF101" s="889"/>
      <c r="FUG101" s="889"/>
      <c r="FUH101" s="889"/>
      <c r="FUI101" s="889"/>
      <c r="FUJ101" s="889"/>
      <c r="FUK101" s="889"/>
      <c r="FUL101" s="889"/>
      <c r="FUM101" s="889"/>
      <c r="FUN101" s="889"/>
      <c r="FUO101" s="889"/>
      <c r="FUP101" s="889"/>
      <c r="FUQ101" s="889"/>
      <c r="FUR101" s="889"/>
      <c r="FUS101" s="889"/>
      <c r="FUT101" s="889"/>
      <c r="FUU101" s="889"/>
      <c r="FUV101" s="889"/>
      <c r="FUW101" s="889"/>
      <c r="FUX101" s="889"/>
      <c r="FUY101" s="889"/>
      <c r="FUZ101" s="889"/>
      <c r="FVA101" s="889"/>
      <c r="FVB101" s="889"/>
      <c r="FVC101" s="889"/>
      <c r="FVD101" s="889"/>
      <c r="FVE101" s="889"/>
      <c r="FVF101" s="889"/>
      <c r="FVG101" s="889"/>
      <c r="FVH101" s="889"/>
      <c r="FVI101" s="889"/>
      <c r="FVJ101" s="889"/>
      <c r="FVK101" s="889"/>
      <c r="FVL101" s="889"/>
      <c r="FVM101" s="889"/>
      <c r="FVN101" s="889"/>
      <c r="FVO101" s="889"/>
      <c r="FVP101" s="889"/>
      <c r="FVQ101" s="889"/>
      <c r="FVR101" s="889"/>
      <c r="FVS101" s="889"/>
      <c r="FVT101" s="889"/>
      <c r="FVU101" s="889"/>
      <c r="FVV101" s="889"/>
      <c r="FVW101" s="889"/>
      <c r="FVX101" s="889"/>
      <c r="FVY101" s="889"/>
      <c r="FVZ101" s="889"/>
      <c r="FWA101" s="889"/>
      <c r="FWB101" s="889"/>
      <c r="FWC101" s="889"/>
      <c r="FWD101" s="889"/>
      <c r="FWE101" s="889"/>
      <c r="FWF101" s="889"/>
      <c r="FWG101" s="889"/>
      <c r="FWH101" s="889"/>
      <c r="FWI101" s="889"/>
      <c r="FWJ101" s="889"/>
      <c r="FWK101" s="889"/>
      <c r="FWL101" s="889"/>
      <c r="FWM101" s="889"/>
      <c r="FWN101" s="889"/>
      <c r="FWO101" s="889"/>
      <c r="FWP101" s="889"/>
      <c r="FWQ101" s="889"/>
      <c r="FWR101" s="889"/>
      <c r="FWS101" s="889"/>
      <c r="FWT101" s="889"/>
      <c r="FWU101" s="889"/>
      <c r="FWV101" s="889"/>
      <c r="FWW101" s="889"/>
      <c r="FWX101" s="889"/>
      <c r="FWY101" s="889"/>
      <c r="FWZ101" s="889"/>
      <c r="FXA101" s="889"/>
      <c r="FXB101" s="889"/>
      <c r="FXC101" s="889"/>
      <c r="FXD101" s="889"/>
      <c r="FXE101" s="889"/>
      <c r="FXF101" s="889"/>
      <c r="FXG101" s="889"/>
      <c r="FXH101" s="889"/>
      <c r="FXI101" s="889"/>
      <c r="FXJ101" s="889"/>
      <c r="FXK101" s="889"/>
      <c r="FXL101" s="889"/>
      <c r="FXM101" s="889"/>
      <c r="FXN101" s="889"/>
      <c r="FXO101" s="889"/>
      <c r="FXP101" s="889"/>
      <c r="FXQ101" s="889"/>
      <c r="FXR101" s="889"/>
      <c r="FXS101" s="889"/>
      <c r="FXT101" s="889"/>
      <c r="FXU101" s="889"/>
      <c r="FXV101" s="889"/>
      <c r="FXW101" s="889"/>
      <c r="FXX101" s="889"/>
      <c r="FXY101" s="889"/>
      <c r="FXZ101" s="889"/>
      <c r="FYA101" s="889"/>
      <c r="FYB101" s="889"/>
      <c r="FYC101" s="889"/>
      <c r="FYD101" s="889"/>
      <c r="FYE101" s="889"/>
      <c r="FYF101" s="889"/>
      <c r="FYG101" s="889"/>
      <c r="FYH101" s="889"/>
      <c r="FYI101" s="889"/>
      <c r="FYJ101" s="889"/>
      <c r="FYK101" s="889"/>
      <c r="FYL101" s="889"/>
      <c r="FYM101" s="889"/>
      <c r="FYN101" s="889"/>
      <c r="FYO101" s="889"/>
      <c r="FYP101" s="889"/>
      <c r="FYQ101" s="889"/>
      <c r="FYR101" s="889"/>
      <c r="FYS101" s="889"/>
      <c r="FYT101" s="889"/>
      <c r="FYU101" s="889"/>
      <c r="FYV101" s="889"/>
      <c r="FYW101" s="889"/>
      <c r="FYX101" s="889"/>
      <c r="FYY101" s="889"/>
      <c r="FYZ101" s="889"/>
      <c r="FZA101" s="889"/>
      <c r="FZB101" s="889"/>
      <c r="FZC101" s="889"/>
      <c r="FZD101" s="889"/>
      <c r="FZE101" s="889"/>
      <c r="FZF101" s="889"/>
      <c r="FZG101" s="889"/>
      <c r="FZH101" s="889"/>
      <c r="FZI101" s="889"/>
      <c r="FZJ101" s="889"/>
      <c r="FZK101" s="889"/>
      <c r="FZL101" s="889"/>
      <c r="FZM101" s="889"/>
      <c r="FZN101" s="889"/>
      <c r="FZO101" s="889"/>
      <c r="FZP101" s="889"/>
      <c r="FZQ101" s="889"/>
      <c r="FZR101" s="889"/>
      <c r="FZS101" s="889"/>
      <c r="FZT101" s="889"/>
      <c r="FZU101" s="889"/>
      <c r="FZV101" s="889"/>
      <c r="FZW101" s="889"/>
      <c r="FZX101" s="889"/>
      <c r="FZY101" s="889"/>
      <c r="FZZ101" s="889"/>
      <c r="GAA101" s="889"/>
      <c r="GAB101" s="889"/>
      <c r="GAC101" s="889"/>
      <c r="GAD101" s="889"/>
      <c r="GAE101" s="889"/>
      <c r="GAF101" s="889"/>
      <c r="GAG101" s="889"/>
      <c r="GAH101" s="889"/>
      <c r="GAI101" s="889"/>
      <c r="GAJ101" s="889"/>
      <c r="GAK101" s="889"/>
      <c r="GAL101" s="889"/>
      <c r="GAM101" s="889"/>
      <c r="GAN101" s="889"/>
      <c r="GAO101" s="889"/>
      <c r="GAP101" s="889"/>
      <c r="GAQ101" s="889"/>
      <c r="GAR101" s="889"/>
      <c r="GAS101" s="889"/>
      <c r="GAT101" s="889"/>
      <c r="GAU101" s="889"/>
      <c r="GAV101" s="889"/>
      <c r="GAW101" s="889"/>
      <c r="GAX101" s="889"/>
      <c r="GAY101" s="889"/>
      <c r="GAZ101" s="889"/>
      <c r="GBA101" s="889"/>
      <c r="GBB101" s="889"/>
      <c r="GBC101" s="889"/>
      <c r="GBD101" s="889"/>
      <c r="GBE101" s="889"/>
      <c r="GBF101" s="889"/>
      <c r="GBG101" s="889"/>
      <c r="GBH101" s="889"/>
      <c r="GBI101" s="889"/>
      <c r="GBJ101" s="889"/>
      <c r="GBK101" s="889"/>
      <c r="GBL101" s="889"/>
      <c r="GBM101" s="889"/>
      <c r="GBN101" s="889"/>
      <c r="GBO101" s="889"/>
      <c r="GBP101" s="889"/>
      <c r="GBQ101" s="889"/>
      <c r="GBR101" s="889"/>
      <c r="GBS101" s="889"/>
      <c r="GBT101" s="889"/>
      <c r="GBU101" s="889"/>
      <c r="GBV101" s="889"/>
      <c r="GBW101" s="889"/>
      <c r="GBX101" s="889"/>
      <c r="GBY101" s="889"/>
      <c r="GBZ101" s="889"/>
      <c r="GCA101" s="889"/>
      <c r="GCB101" s="889"/>
      <c r="GCC101" s="889"/>
      <c r="GCD101" s="889"/>
      <c r="GCE101" s="889"/>
      <c r="GCF101" s="889"/>
      <c r="GCG101" s="889"/>
      <c r="GCH101" s="889"/>
      <c r="GCI101" s="889"/>
      <c r="GCJ101" s="889"/>
      <c r="GCK101" s="889"/>
      <c r="GCL101" s="889"/>
      <c r="GCM101" s="889"/>
      <c r="GCN101" s="889"/>
      <c r="GCO101" s="889"/>
      <c r="GCP101" s="889"/>
      <c r="GCQ101" s="889"/>
      <c r="GCR101" s="889"/>
      <c r="GCS101" s="889"/>
      <c r="GCT101" s="889"/>
      <c r="GCU101" s="889"/>
      <c r="GCV101" s="889"/>
      <c r="GCW101" s="889"/>
      <c r="GCX101" s="889"/>
      <c r="GCY101" s="889"/>
      <c r="GCZ101" s="889"/>
      <c r="GDA101" s="889"/>
      <c r="GDB101" s="889"/>
      <c r="GDC101" s="889"/>
      <c r="GDD101" s="889"/>
      <c r="GDE101" s="889"/>
      <c r="GDF101" s="889"/>
      <c r="GDG101" s="889"/>
      <c r="GDH101" s="889"/>
      <c r="GDI101" s="889"/>
      <c r="GDJ101" s="889"/>
      <c r="GDK101" s="889"/>
      <c r="GDL101" s="889"/>
      <c r="GDM101" s="889"/>
      <c r="GDN101" s="889"/>
      <c r="GDO101" s="889"/>
      <c r="GDP101" s="889"/>
      <c r="GDQ101" s="889"/>
      <c r="GDR101" s="889"/>
      <c r="GDS101" s="889"/>
      <c r="GDT101" s="889"/>
      <c r="GDU101" s="889"/>
      <c r="GDV101" s="889"/>
      <c r="GDW101" s="889"/>
      <c r="GDX101" s="889"/>
      <c r="GDY101" s="889"/>
      <c r="GDZ101" s="889"/>
      <c r="GEA101" s="889"/>
      <c r="GEB101" s="889"/>
      <c r="GEC101" s="889"/>
      <c r="GED101" s="889"/>
      <c r="GEE101" s="889"/>
      <c r="GEF101" s="889"/>
      <c r="GEG101" s="889"/>
      <c r="GEH101" s="889"/>
      <c r="GEI101" s="889"/>
      <c r="GEJ101" s="889"/>
      <c r="GEK101" s="889"/>
      <c r="GEL101" s="889"/>
      <c r="GEM101" s="889"/>
      <c r="GEN101" s="889"/>
      <c r="GEO101" s="889"/>
      <c r="GEP101" s="889"/>
      <c r="GEQ101" s="889"/>
      <c r="GER101" s="889"/>
      <c r="GES101" s="889"/>
      <c r="GET101" s="889"/>
      <c r="GEU101" s="889"/>
      <c r="GEV101" s="889"/>
      <c r="GEW101" s="889"/>
      <c r="GEX101" s="889"/>
      <c r="GEY101" s="889"/>
      <c r="GEZ101" s="889"/>
      <c r="GFA101" s="889"/>
      <c r="GFB101" s="889"/>
      <c r="GFC101" s="889"/>
      <c r="GFD101" s="889"/>
      <c r="GFE101" s="889"/>
      <c r="GFF101" s="889"/>
      <c r="GFG101" s="889"/>
      <c r="GFH101" s="889"/>
      <c r="GFI101" s="889"/>
      <c r="GFJ101" s="889"/>
      <c r="GFK101" s="889"/>
      <c r="GFL101" s="889"/>
      <c r="GFM101" s="889"/>
      <c r="GFN101" s="889"/>
      <c r="GFO101" s="889"/>
      <c r="GFP101" s="889"/>
      <c r="GFQ101" s="889"/>
      <c r="GFR101" s="889"/>
      <c r="GFS101" s="889"/>
      <c r="GFT101" s="889"/>
      <c r="GFU101" s="889"/>
      <c r="GFV101" s="889"/>
      <c r="GFW101" s="889"/>
      <c r="GFX101" s="889"/>
      <c r="GFY101" s="889"/>
      <c r="GFZ101" s="889"/>
      <c r="GGA101" s="889"/>
      <c r="GGB101" s="889"/>
      <c r="GGC101" s="889"/>
      <c r="GGD101" s="889"/>
      <c r="GGE101" s="889"/>
      <c r="GGF101" s="889"/>
      <c r="GGG101" s="889"/>
      <c r="GGH101" s="889"/>
      <c r="GGI101" s="889"/>
      <c r="GGJ101" s="889"/>
      <c r="GGK101" s="889"/>
      <c r="GGL101" s="889"/>
      <c r="GGM101" s="889"/>
      <c r="GGN101" s="889"/>
      <c r="GGO101" s="889"/>
      <c r="GGP101" s="889"/>
      <c r="GGQ101" s="889"/>
      <c r="GGR101" s="889"/>
      <c r="GGS101" s="889"/>
      <c r="GGT101" s="889"/>
      <c r="GGU101" s="889"/>
      <c r="GGV101" s="889"/>
      <c r="GGW101" s="889"/>
      <c r="GGX101" s="889"/>
      <c r="GGY101" s="889"/>
      <c r="GGZ101" s="889"/>
      <c r="GHA101" s="889"/>
      <c r="GHB101" s="889"/>
      <c r="GHC101" s="889"/>
      <c r="GHD101" s="889"/>
      <c r="GHE101" s="889"/>
      <c r="GHF101" s="889"/>
      <c r="GHG101" s="889"/>
      <c r="GHH101" s="889"/>
      <c r="GHI101" s="889"/>
      <c r="GHJ101" s="889"/>
      <c r="GHK101" s="889"/>
      <c r="GHL101" s="889"/>
      <c r="GHM101" s="889"/>
      <c r="GHN101" s="889"/>
      <c r="GHO101" s="889"/>
      <c r="GHP101" s="889"/>
      <c r="GHQ101" s="889"/>
      <c r="GHR101" s="889"/>
      <c r="GHS101" s="889"/>
      <c r="GHT101" s="889"/>
      <c r="GHU101" s="889"/>
      <c r="GHV101" s="889"/>
      <c r="GHW101" s="889"/>
      <c r="GHX101" s="889"/>
      <c r="GHY101" s="889"/>
      <c r="GHZ101" s="889"/>
      <c r="GIA101" s="889"/>
      <c r="GIB101" s="889"/>
      <c r="GIC101" s="889"/>
      <c r="GID101" s="889"/>
      <c r="GIE101" s="889"/>
      <c r="GIF101" s="889"/>
      <c r="GIG101" s="889"/>
      <c r="GIH101" s="889"/>
      <c r="GII101" s="889"/>
      <c r="GIJ101" s="889"/>
      <c r="GIK101" s="889"/>
      <c r="GIL101" s="889"/>
      <c r="GIM101" s="889"/>
      <c r="GIN101" s="889"/>
      <c r="GIO101" s="889"/>
      <c r="GIP101" s="889"/>
      <c r="GIQ101" s="889"/>
      <c r="GIR101" s="889"/>
      <c r="GIS101" s="889"/>
      <c r="GIT101" s="889"/>
      <c r="GIU101" s="889"/>
      <c r="GIV101" s="889"/>
      <c r="GIW101" s="889"/>
      <c r="GIX101" s="889"/>
      <c r="GIY101" s="889"/>
      <c r="GIZ101" s="889"/>
      <c r="GJA101" s="889"/>
      <c r="GJB101" s="889"/>
      <c r="GJC101" s="889"/>
      <c r="GJD101" s="889"/>
      <c r="GJE101" s="889"/>
      <c r="GJF101" s="889"/>
      <c r="GJG101" s="889"/>
      <c r="GJH101" s="889"/>
      <c r="GJI101" s="889"/>
      <c r="GJJ101" s="889"/>
      <c r="GJK101" s="889"/>
      <c r="GJL101" s="889"/>
      <c r="GJM101" s="889"/>
      <c r="GJN101" s="889"/>
      <c r="GJO101" s="889"/>
      <c r="GJP101" s="889"/>
      <c r="GJQ101" s="889"/>
      <c r="GJR101" s="889"/>
      <c r="GJS101" s="889"/>
      <c r="GJT101" s="889"/>
      <c r="GJU101" s="889"/>
      <c r="GJV101" s="889"/>
      <c r="GJW101" s="889"/>
      <c r="GJX101" s="889"/>
      <c r="GJY101" s="889"/>
      <c r="GJZ101" s="889"/>
      <c r="GKA101" s="889"/>
      <c r="GKB101" s="889"/>
      <c r="GKC101" s="889"/>
      <c r="GKD101" s="889"/>
      <c r="GKE101" s="889"/>
      <c r="GKF101" s="889"/>
      <c r="GKG101" s="889"/>
      <c r="GKH101" s="889"/>
      <c r="GKI101" s="889"/>
      <c r="GKJ101" s="889"/>
      <c r="GKK101" s="889"/>
      <c r="GKL101" s="889"/>
      <c r="GKM101" s="889"/>
      <c r="GKN101" s="889"/>
      <c r="GKO101" s="889"/>
      <c r="GKP101" s="889"/>
      <c r="GKQ101" s="889"/>
      <c r="GKR101" s="889"/>
      <c r="GKS101" s="889"/>
      <c r="GKT101" s="889"/>
      <c r="GKU101" s="889"/>
      <c r="GKV101" s="889"/>
      <c r="GKW101" s="889"/>
      <c r="GKX101" s="889"/>
      <c r="GKY101" s="889"/>
      <c r="GKZ101" s="889"/>
      <c r="GLA101" s="889"/>
      <c r="GLB101" s="889"/>
      <c r="GLC101" s="889"/>
      <c r="GLD101" s="889"/>
      <c r="GLE101" s="889"/>
      <c r="GLF101" s="889"/>
      <c r="GLG101" s="889"/>
      <c r="GLH101" s="889"/>
      <c r="GLI101" s="889"/>
      <c r="GLJ101" s="889"/>
      <c r="GLK101" s="889"/>
      <c r="GLL101" s="889"/>
      <c r="GLM101" s="889"/>
      <c r="GLN101" s="889"/>
      <c r="GLO101" s="889"/>
      <c r="GLP101" s="889"/>
      <c r="GLQ101" s="889"/>
      <c r="GLR101" s="889"/>
      <c r="GLS101" s="889"/>
      <c r="GLT101" s="889"/>
      <c r="GLU101" s="889"/>
      <c r="GLV101" s="889"/>
      <c r="GLW101" s="889"/>
      <c r="GLX101" s="889"/>
      <c r="GLY101" s="889"/>
      <c r="GLZ101" s="889"/>
      <c r="GMA101" s="889"/>
      <c r="GMB101" s="889"/>
      <c r="GMC101" s="889"/>
      <c r="GMD101" s="889"/>
      <c r="GME101" s="889"/>
      <c r="GMF101" s="889"/>
      <c r="GMG101" s="889"/>
      <c r="GMH101" s="889"/>
      <c r="GMI101" s="889"/>
      <c r="GMJ101" s="889"/>
      <c r="GMK101" s="889"/>
      <c r="GML101" s="889"/>
      <c r="GMM101" s="889"/>
      <c r="GMN101" s="889"/>
      <c r="GMO101" s="889"/>
      <c r="GMP101" s="889"/>
      <c r="GMQ101" s="889"/>
      <c r="GMR101" s="889"/>
      <c r="GMS101" s="889"/>
      <c r="GMT101" s="889"/>
      <c r="GMU101" s="889"/>
      <c r="GMV101" s="889"/>
      <c r="GMW101" s="889"/>
      <c r="GMX101" s="889"/>
      <c r="GMY101" s="889"/>
      <c r="GMZ101" s="889"/>
      <c r="GNA101" s="889"/>
      <c r="GNB101" s="889"/>
      <c r="GNC101" s="889"/>
      <c r="GND101" s="889"/>
      <c r="GNE101" s="889"/>
      <c r="GNF101" s="889"/>
      <c r="GNG101" s="889"/>
      <c r="GNH101" s="889"/>
      <c r="GNI101" s="889"/>
      <c r="GNJ101" s="889"/>
      <c r="GNK101" s="889"/>
      <c r="GNL101" s="889"/>
      <c r="GNM101" s="889"/>
      <c r="GNN101" s="889"/>
      <c r="GNO101" s="889"/>
      <c r="GNP101" s="889"/>
      <c r="GNQ101" s="889"/>
      <c r="GNR101" s="889"/>
      <c r="GNS101" s="889"/>
      <c r="GNT101" s="889"/>
      <c r="GNU101" s="889"/>
      <c r="GNV101" s="889"/>
      <c r="GNW101" s="889"/>
      <c r="GNX101" s="889"/>
      <c r="GNY101" s="889"/>
      <c r="GNZ101" s="889"/>
      <c r="GOA101" s="889"/>
      <c r="GOB101" s="889"/>
      <c r="GOC101" s="889"/>
      <c r="GOD101" s="889"/>
      <c r="GOE101" s="889"/>
      <c r="GOF101" s="889"/>
      <c r="GOG101" s="889"/>
      <c r="GOH101" s="889"/>
      <c r="GOI101" s="889"/>
      <c r="GOJ101" s="889"/>
      <c r="GOK101" s="889"/>
      <c r="GOL101" s="889"/>
      <c r="GOM101" s="889"/>
      <c r="GON101" s="889"/>
      <c r="GOO101" s="889"/>
      <c r="GOP101" s="889"/>
      <c r="GOQ101" s="889"/>
      <c r="GOR101" s="889"/>
      <c r="GOS101" s="889"/>
      <c r="GOT101" s="889"/>
      <c r="GOU101" s="889"/>
      <c r="GOV101" s="889"/>
      <c r="GOW101" s="889"/>
      <c r="GOX101" s="889"/>
      <c r="GOY101" s="889"/>
      <c r="GOZ101" s="889"/>
      <c r="GPA101" s="889"/>
      <c r="GPB101" s="889"/>
      <c r="GPC101" s="889"/>
      <c r="GPD101" s="889"/>
      <c r="GPE101" s="889"/>
      <c r="GPF101" s="889"/>
      <c r="GPG101" s="889"/>
      <c r="GPH101" s="889"/>
      <c r="GPI101" s="889"/>
      <c r="GPJ101" s="889"/>
      <c r="GPK101" s="889"/>
      <c r="GPL101" s="889"/>
      <c r="GPM101" s="889"/>
      <c r="GPN101" s="889"/>
      <c r="GPO101" s="889"/>
      <c r="GPP101" s="889"/>
      <c r="GPQ101" s="889"/>
      <c r="GPR101" s="889"/>
      <c r="GPS101" s="889"/>
      <c r="GPT101" s="889"/>
      <c r="GPU101" s="889"/>
      <c r="GPV101" s="889"/>
      <c r="GPW101" s="889"/>
      <c r="GPX101" s="889"/>
      <c r="GPY101" s="889"/>
      <c r="GPZ101" s="889"/>
      <c r="GQA101" s="889"/>
      <c r="GQB101" s="889"/>
      <c r="GQC101" s="889"/>
      <c r="GQD101" s="889"/>
      <c r="GQE101" s="889"/>
      <c r="GQF101" s="889"/>
      <c r="GQG101" s="889"/>
      <c r="GQH101" s="889"/>
      <c r="GQI101" s="889"/>
      <c r="GQJ101" s="889"/>
      <c r="GQK101" s="889"/>
      <c r="GQL101" s="889"/>
      <c r="GQM101" s="889"/>
      <c r="GQN101" s="889"/>
      <c r="GQO101" s="889"/>
      <c r="GQP101" s="889"/>
      <c r="GQQ101" s="889"/>
      <c r="GQR101" s="889"/>
      <c r="GQS101" s="889"/>
      <c r="GQT101" s="889"/>
      <c r="GQU101" s="889"/>
      <c r="GQV101" s="889"/>
      <c r="GQW101" s="889"/>
      <c r="GQX101" s="889"/>
      <c r="GQY101" s="889"/>
      <c r="GQZ101" s="889"/>
      <c r="GRA101" s="889"/>
      <c r="GRB101" s="889"/>
      <c r="GRC101" s="889"/>
      <c r="GRD101" s="889"/>
      <c r="GRE101" s="889"/>
      <c r="GRF101" s="889"/>
      <c r="GRG101" s="889"/>
      <c r="GRH101" s="889"/>
      <c r="GRI101" s="889"/>
      <c r="GRJ101" s="889"/>
      <c r="GRK101" s="889"/>
      <c r="GRL101" s="889"/>
      <c r="GRM101" s="889"/>
      <c r="GRN101" s="889"/>
      <c r="GRO101" s="889"/>
      <c r="GRP101" s="889"/>
      <c r="GRQ101" s="889"/>
      <c r="GRR101" s="889"/>
      <c r="GRS101" s="889"/>
      <c r="GRT101" s="889"/>
      <c r="GRU101" s="889"/>
      <c r="GRV101" s="889"/>
      <c r="GRW101" s="889"/>
      <c r="GRX101" s="889"/>
      <c r="GRY101" s="889"/>
      <c r="GRZ101" s="889"/>
      <c r="GSA101" s="889"/>
      <c r="GSB101" s="889"/>
      <c r="GSC101" s="889"/>
      <c r="GSD101" s="889"/>
      <c r="GSE101" s="889"/>
      <c r="GSF101" s="889"/>
      <c r="GSG101" s="889"/>
      <c r="GSH101" s="889"/>
      <c r="GSI101" s="889"/>
      <c r="GSJ101" s="889"/>
      <c r="GSK101" s="889"/>
      <c r="GSL101" s="889"/>
      <c r="GSM101" s="889"/>
      <c r="GSN101" s="889"/>
      <c r="GSO101" s="889"/>
      <c r="GSP101" s="889"/>
      <c r="GSQ101" s="889"/>
      <c r="GSR101" s="889"/>
      <c r="GSS101" s="889"/>
      <c r="GST101" s="889"/>
      <c r="GSU101" s="889"/>
      <c r="GSV101" s="889"/>
      <c r="GSW101" s="889"/>
      <c r="GSX101" s="889"/>
      <c r="GSY101" s="889"/>
      <c r="GSZ101" s="889"/>
      <c r="GTA101" s="889"/>
      <c r="GTB101" s="889"/>
      <c r="GTC101" s="889"/>
      <c r="GTD101" s="889"/>
      <c r="GTE101" s="889"/>
      <c r="GTF101" s="889"/>
      <c r="GTG101" s="889"/>
      <c r="GTH101" s="889"/>
      <c r="GTI101" s="889"/>
      <c r="GTJ101" s="889"/>
      <c r="GTK101" s="889"/>
      <c r="GTL101" s="889"/>
      <c r="GTM101" s="889"/>
      <c r="GTN101" s="889"/>
      <c r="GTO101" s="889"/>
      <c r="GTP101" s="889"/>
      <c r="GTQ101" s="889"/>
      <c r="GTR101" s="889"/>
      <c r="GTS101" s="889"/>
      <c r="GTT101" s="889"/>
      <c r="GTU101" s="889"/>
      <c r="GTV101" s="889"/>
      <c r="GTW101" s="889"/>
      <c r="GTX101" s="889"/>
      <c r="GTY101" s="889"/>
      <c r="GTZ101" s="889"/>
      <c r="GUA101" s="889"/>
      <c r="GUB101" s="889"/>
      <c r="GUC101" s="889"/>
      <c r="GUD101" s="889"/>
      <c r="GUE101" s="889"/>
      <c r="GUF101" s="889"/>
      <c r="GUG101" s="889"/>
      <c r="GUH101" s="889"/>
      <c r="GUI101" s="889"/>
      <c r="GUJ101" s="889"/>
      <c r="GUK101" s="889"/>
      <c r="GUL101" s="889"/>
      <c r="GUM101" s="889"/>
      <c r="GUN101" s="889"/>
      <c r="GUO101" s="889"/>
      <c r="GUP101" s="889"/>
      <c r="GUQ101" s="889"/>
      <c r="GUR101" s="889"/>
      <c r="GUS101" s="889"/>
      <c r="GUT101" s="889"/>
      <c r="GUU101" s="889"/>
      <c r="GUV101" s="889"/>
      <c r="GUW101" s="889"/>
      <c r="GUX101" s="889"/>
      <c r="GUY101" s="889"/>
      <c r="GUZ101" s="889"/>
      <c r="GVA101" s="889"/>
      <c r="GVB101" s="889"/>
      <c r="GVC101" s="889"/>
      <c r="GVD101" s="889"/>
      <c r="GVE101" s="889"/>
      <c r="GVF101" s="889"/>
      <c r="GVG101" s="889"/>
      <c r="GVH101" s="889"/>
      <c r="GVI101" s="889"/>
      <c r="GVJ101" s="889"/>
      <c r="GVK101" s="889"/>
      <c r="GVL101" s="889"/>
      <c r="GVM101" s="889"/>
      <c r="GVN101" s="889"/>
      <c r="GVO101" s="889"/>
      <c r="GVP101" s="889"/>
      <c r="GVQ101" s="889"/>
      <c r="GVR101" s="889"/>
      <c r="GVS101" s="889"/>
      <c r="GVT101" s="889"/>
      <c r="GVU101" s="889"/>
      <c r="GVV101" s="889"/>
      <c r="GVW101" s="889"/>
      <c r="GVX101" s="889"/>
      <c r="GVY101" s="889"/>
      <c r="GVZ101" s="889"/>
      <c r="GWA101" s="889"/>
      <c r="GWB101" s="889"/>
      <c r="GWC101" s="889"/>
      <c r="GWD101" s="889"/>
      <c r="GWE101" s="889"/>
      <c r="GWF101" s="889"/>
      <c r="GWG101" s="889"/>
      <c r="GWH101" s="889"/>
      <c r="GWI101" s="889"/>
      <c r="GWJ101" s="889"/>
      <c r="GWK101" s="889"/>
      <c r="GWL101" s="889"/>
      <c r="GWM101" s="889"/>
      <c r="GWN101" s="889"/>
      <c r="GWO101" s="889"/>
      <c r="GWP101" s="889"/>
      <c r="GWQ101" s="889"/>
      <c r="GWR101" s="889"/>
      <c r="GWS101" s="889"/>
      <c r="GWT101" s="889"/>
      <c r="GWU101" s="889"/>
      <c r="GWV101" s="889"/>
      <c r="GWW101" s="889"/>
      <c r="GWX101" s="889"/>
      <c r="GWY101" s="889"/>
      <c r="GWZ101" s="889"/>
      <c r="GXA101" s="889"/>
      <c r="GXB101" s="889"/>
      <c r="GXC101" s="889"/>
      <c r="GXD101" s="889"/>
      <c r="GXE101" s="889"/>
      <c r="GXF101" s="889"/>
      <c r="GXG101" s="889"/>
      <c r="GXH101" s="889"/>
      <c r="GXI101" s="889"/>
      <c r="GXJ101" s="889"/>
      <c r="GXK101" s="889"/>
      <c r="GXL101" s="889"/>
      <c r="GXM101" s="889"/>
      <c r="GXN101" s="889"/>
      <c r="GXO101" s="889"/>
      <c r="GXP101" s="889"/>
      <c r="GXQ101" s="889"/>
      <c r="GXR101" s="889"/>
      <c r="GXS101" s="889"/>
      <c r="GXT101" s="889"/>
      <c r="GXU101" s="889"/>
      <c r="GXV101" s="889"/>
      <c r="GXW101" s="889"/>
      <c r="GXX101" s="889"/>
      <c r="GXY101" s="889"/>
      <c r="GXZ101" s="889"/>
      <c r="GYA101" s="889"/>
      <c r="GYB101" s="889"/>
      <c r="GYC101" s="889"/>
      <c r="GYD101" s="889"/>
      <c r="GYE101" s="889"/>
      <c r="GYF101" s="889"/>
      <c r="GYG101" s="889"/>
      <c r="GYH101" s="889"/>
      <c r="GYI101" s="889"/>
      <c r="GYJ101" s="889"/>
      <c r="GYK101" s="889"/>
      <c r="GYL101" s="889"/>
      <c r="GYM101" s="889"/>
      <c r="GYN101" s="889"/>
      <c r="GYO101" s="889"/>
      <c r="GYP101" s="889"/>
      <c r="GYQ101" s="889"/>
      <c r="GYR101" s="889"/>
      <c r="GYS101" s="889"/>
      <c r="GYT101" s="889"/>
      <c r="GYU101" s="889"/>
      <c r="GYV101" s="889"/>
      <c r="GYW101" s="889"/>
      <c r="GYX101" s="889"/>
      <c r="GYY101" s="889"/>
      <c r="GYZ101" s="889"/>
      <c r="GZA101" s="889"/>
      <c r="GZB101" s="889"/>
      <c r="GZC101" s="889"/>
      <c r="GZD101" s="889"/>
      <c r="GZE101" s="889"/>
      <c r="GZF101" s="889"/>
      <c r="GZG101" s="889"/>
      <c r="GZH101" s="889"/>
      <c r="GZI101" s="889"/>
      <c r="GZJ101" s="889"/>
      <c r="GZK101" s="889"/>
      <c r="GZL101" s="889"/>
      <c r="GZM101" s="889"/>
      <c r="GZN101" s="889"/>
      <c r="GZO101" s="889"/>
      <c r="GZP101" s="889"/>
      <c r="GZQ101" s="889"/>
      <c r="GZR101" s="889"/>
      <c r="GZS101" s="889"/>
      <c r="GZT101" s="889"/>
      <c r="GZU101" s="889"/>
      <c r="GZV101" s="889"/>
      <c r="GZW101" s="889"/>
      <c r="GZX101" s="889"/>
      <c r="GZY101" s="889"/>
      <c r="GZZ101" s="889"/>
      <c r="HAA101" s="889"/>
      <c r="HAB101" s="889"/>
      <c r="HAC101" s="889"/>
      <c r="HAD101" s="889"/>
      <c r="HAE101" s="889"/>
      <c r="HAF101" s="889"/>
      <c r="HAG101" s="889"/>
      <c r="HAH101" s="889"/>
      <c r="HAI101" s="889"/>
      <c r="HAJ101" s="889"/>
      <c r="HAK101" s="889"/>
      <c r="HAL101" s="889"/>
      <c r="HAM101" s="889"/>
      <c r="HAN101" s="889"/>
      <c r="HAO101" s="889"/>
      <c r="HAP101" s="889"/>
      <c r="HAQ101" s="889"/>
      <c r="HAR101" s="889"/>
      <c r="HAS101" s="889"/>
      <c r="HAT101" s="889"/>
      <c r="HAU101" s="889"/>
      <c r="HAV101" s="889"/>
      <c r="HAW101" s="889"/>
      <c r="HAX101" s="889"/>
      <c r="HAY101" s="889"/>
      <c r="HAZ101" s="889"/>
      <c r="HBA101" s="889"/>
      <c r="HBB101" s="889"/>
      <c r="HBC101" s="889"/>
      <c r="HBD101" s="889"/>
      <c r="HBE101" s="889"/>
      <c r="HBF101" s="889"/>
      <c r="HBG101" s="889"/>
      <c r="HBH101" s="889"/>
      <c r="HBI101" s="889"/>
      <c r="HBJ101" s="889"/>
      <c r="HBK101" s="889"/>
      <c r="HBL101" s="889"/>
      <c r="HBM101" s="889"/>
      <c r="HBN101" s="889"/>
      <c r="HBO101" s="889"/>
      <c r="HBP101" s="889"/>
      <c r="HBQ101" s="889"/>
      <c r="HBR101" s="889"/>
      <c r="HBS101" s="889"/>
      <c r="HBT101" s="889"/>
      <c r="HBU101" s="889"/>
      <c r="HBV101" s="889"/>
      <c r="HBW101" s="889"/>
      <c r="HBX101" s="889"/>
      <c r="HBY101" s="889"/>
      <c r="HBZ101" s="889"/>
      <c r="HCA101" s="889"/>
      <c r="HCB101" s="889"/>
      <c r="HCC101" s="889"/>
      <c r="HCD101" s="889"/>
      <c r="HCE101" s="889"/>
      <c r="HCF101" s="889"/>
      <c r="HCG101" s="889"/>
      <c r="HCH101" s="889"/>
      <c r="HCI101" s="889"/>
      <c r="HCJ101" s="889"/>
      <c r="HCK101" s="889"/>
      <c r="HCL101" s="889"/>
      <c r="HCM101" s="889"/>
      <c r="HCN101" s="889"/>
      <c r="HCO101" s="889"/>
      <c r="HCP101" s="889"/>
      <c r="HCQ101" s="889"/>
      <c r="HCR101" s="889"/>
      <c r="HCS101" s="889"/>
      <c r="HCT101" s="889"/>
      <c r="HCU101" s="889"/>
      <c r="HCV101" s="889"/>
      <c r="HCW101" s="889"/>
      <c r="HCX101" s="889"/>
      <c r="HCY101" s="889"/>
      <c r="HCZ101" s="889"/>
      <c r="HDA101" s="889"/>
      <c r="HDB101" s="889"/>
      <c r="HDC101" s="889"/>
      <c r="HDD101" s="889"/>
      <c r="HDE101" s="889"/>
      <c r="HDF101" s="889"/>
      <c r="HDG101" s="889"/>
      <c r="HDH101" s="889"/>
      <c r="HDI101" s="889"/>
      <c r="HDJ101" s="889"/>
      <c r="HDK101" s="889"/>
      <c r="HDL101" s="889"/>
      <c r="HDM101" s="889"/>
      <c r="HDN101" s="889"/>
      <c r="HDO101" s="889"/>
      <c r="HDP101" s="889"/>
      <c r="HDQ101" s="889"/>
      <c r="HDR101" s="889"/>
      <c r="HDS101" s="889"/>
      <c r="HDT101" s="889"/>
      <c r="HDU101" s="889"/>
      <c r="HDV101" s="889"/>
      <c r="HDW101" s="889"/>
      <c r="HDX101" s="889"/>
      <c r="HDY101" s="889"/>
      <c r="HDZ101" s="889"/>
      <c r="HEA101" s="889"/>
      <c r="HEB101" s="889"/>
      <c r="HEC101" s="889"/>
      <c r="HED101" s="889"/>
      <c r="HEE101" s="889"/>
      <c r="HEF101" s="889"/>
      <c r="HEG101" s="889"/>
      <c r="HEH101" s="889"/>
      <c r="HEI101" s="889"/>
      <c r="HEJ101" s="889"/>
      <c r="HEK101" s="889"/>
      <c r="HEL101" s="889"/>
      <c r="HEM101" s="889"/>
      <c r="HEN101" s="889"/>
      <c r="HEO101" s="889"/>
      <c r="HEP101" s="889"/>
      <c r="HEQ101" s="889"/>
      <c r="HER101" s="889"/>
      <c r="HES101" s="889"/>
      <c r="HET101" s="889"/>
      <c r="HEU101" s="889"/>
      <c r="HEV101" s="889"/>
      <c r="HEW101" s="889"/>
      <c r="HEX101" s="889"/>
      <c r="HEY101" s="889"/>
      <c r="HEZ101" s="889"/>
      <c r="HFA101" s="889"/>
      <c r="HFB101" s="889"/>
      <c r="HFC101" s="889"/>
      <c r="HFD101" s="889"/>
      <c r="HFE101" s="889"/>
      <c r="HFF101" s="889"/>
      <c r="HFG101" s="889"/>
      <c r="HFH101" s="889"/>
      <c r="HFI101" s="889"/>
      <c r="HFJ101" s="889"/>
      <c r="HFK101" s="889"/>
      <c r="HFL101" s="889"/>
      <c r="HFM101" s="889"/>
      <c r="HFN101" s="889"/>
      <c r="HFO101" s="889"/>
      <c r="HFP101" s="889"/>
      <c r="HFQ101" s="889"/>
      <c r="HFR101" s="889"/>
      <c r="HFS101" s="889"/>
      <c r="HFT101" s="889"/>
      <c r="HFU101" s="889"/>
      <c r="HFV101" s="889"/>
      <c r="HFW101" s="889"/>
      <c r="HFX101" s="889"/>
      <c r="HFY101" s="889"/>
      <c r="HFZ101" s="889"/>
      <c r="HGA101" s="889"/>
      <c r="HGB101" s="889"/>
      <c r="HGC101" s="889"/>
      <c r="HGD101" s="889"/>
      <c r="HGE101" s="889"/>
      <c r="HGF101" s="889"/>
      <c r="HGG101" s="889"/>
      <c r="HGH101" s="889"/>
      <c r="HGI101" s="889"/>
      <c r="HGJ101" s="889"/>
      <c r="HGK101" s="889"/>
      <c r="HGL101" s="889"/>
      <c r="HGM101" s="889"/>
      <c r="HGN101" s="889"/>
      <c r="HGO101" s="889"/>
      <c r="HGP101" s="889"/>
      <c r="HGQ101" s="889"/>
      <c r="HGR101" s="889"/>
      <c r="HGS101" s="889"/>
      <c r="HGT101" s="889"/>
      <c r="HGU101" s="889"/>
      <c r="HGV101" s="889"/>
      <c r="HGW101" s="889"/>
      <c r="HGX101" s="889"/>
      <c r="HGY101" s="889"/>
      <c r="HGZ101" s="889"/>
      <c r="HHA101" s="889"/>
      <c r="HHB101" s="889"/>
      <c r="HHC101" s="889"/>
      <c r="HHD101" s="889"/>
      <c r="HHE101" s="889"/>
      <c r="HHF101" s="889"/>
      <c r="HHG101" s="889"/>
      <c r="HHH101" s="889"/>
      <c r="HHI101" s="889"/>
      <c r="HHJ101" s="889"/>
      <c r="HHK101" s="889"/>
      <c r="HHL101" s="889"/>
      <c r="HHM101" s="889"/>
      <c r="HHN101" s="889"/>
      <c r="HHO101" s="889"/>
      <c r="HHP101" s="889"/>
      <c r="HHQ101" s="889"/>
      <c r="HHR101" s="889"/>
      <c r="HHS101" s="889"/>
      <c r="HHT101" s="889"/>
      <c r="HHU101" s="889"/>
      <c r="HHV101" s="889"/>
      <c r="HHW101" s="889"/>
      <c r="HHX101" s="889"/>
      <c r="HHY101" s="889"/>
      <c r="HHZ101" s="889"/>
      <c r="HIA101" s="889"/>
      <c r="HIB101" s="889"/>
      <c r="HIC101" s="889"/>
      <c r="HID101" s="889"/>
      <c r="HIE101" s="889"/>
      <c r="HIF101" s="889"/>
      <c r="HIG101" s="889"/>
      <c r="HIH101" s="889"/>
      <c r="HII101" s="889"/>
      <c r="HIJ101" s="889"/>
      <c r="HIK101" s="889"/>
      <c r="HIL101" s="889"/>
      <c r="HIM101" s="889"/>
      <c r="HIN101" s="889"/>
      <c r="HIO101" s="889"/>
      <c r="HIP101" s="889"/>
      <c r="HIQ101" s="889"/>
      <c r="HIR101" s="889"/>
      <c r="HIS101" s="889"/>
      <c r="HIT101" s="889"/>
      <c r="HIU101" s="889"/>
      <c r="HIV101" s="889"/>
      <c r="HIW101" s="889"/>
      <c r="HIX101" s="889"/>
      <c r="HIY101" s="889"/>
      <c r="HIZ101" s="889"/>
      <c r="HJA101" s="889"/>
      <c r="HJB101" s="889"/>
      <c r="HJC101" s="889"/>
      <c r="HJD101" s="889"/>
      <c r="HJE101" s="889"/>
      <c r="HJF101" s="889"/>
      <c r="HJG101" s="889"/>
      <c r="HJH101" s="889"/>
      <c r="HJI101" s="889"/>
      <c r="HJJ101" s="889"/>
      <c r="HJK101" s="889"/>
      <c r="HJL101" s="889"/>
      <c r="HJM101" s="889"/>
      <c r="HJN101" s="889"/>
      <c r="HJO101" s="889"/>
      <c r="HJP101" s="889"/>
      <c r="HJQ101" s="889"/>
      <c r="HJR101" s="889"/>
      <c r="HJS101" s="889"/>
      <c r="HJT101" s="889"/>
      <c r="HJU101" s="889"/>
      <c r="HJV101" s="889"/>
      <c r="HJW101" s="889"/>
      <c r="HJX101" s="889"/>
      <c r="HJY101" s="889"/>
      <c r="HJZ101" s="889"/>
      <c r="HKA101" s="889"/>
      <c r="HKB101" s="889"/>
      <c r="HKC101" s="889"/>
      <c r="HKD101" s="889"/>
      <c r="HKE101" s="889"/>
      <c r="HKF101" s="889"/>
      <c r="HKG101" s="889"/>
      <c r="HKH101" s="889"/>
      <c r="HKI101" s="889"/>
      <c r="HKJ101" s="889"/>
      <c r="HKK101" s="889"/>
      <c r="HKL101" s="889"/>
      <c r="HKM101" s="889"/>
      <c r="HKN101" s="889"/>
      <c r="HKO101" s="889"/>
      <c r="HKP101" s="889"/>
      <c r="HKQ101" s="889"/>
      <c r="HKR101" s="889"/>
      <c r="HKS101" s="889"/>
      <c r="HKT101" s="889"/>
      <c r="HKU101" s="889"/>
      <c r="HKV101" s="889"/>
      <c r="HKW101" s="889"/>
      <c r="HKX101" s="889"/>
      <c r="HKY101" s="889"/>
      <c r="HKZ101" s="889"/>
      <c r="HLA101" s="889"/>
      <c r="HLB101" s="889"/>
      <c r="HLC101" s="889"/>
      <c r="HLD101" s="889"/>
      <c r="HLE101" s="889"/>
      <c r="HLF101" s="889"/>
      <c r="HLG101" s="889"/>
      <c r="HLH101" s="889"/>
      <c r="HLI101" s="889"/>
      <c r="HLJ101" s="889"/>
      <c r="HLK101" s="889"/>
      <c r="HLL101" s="889"/>
      <c r="HLM101" s="889"/>
      <c r="HLN101" s="889"/>
      <c r="HLO101" s="889"/>
      <c r="HLP101" s="889"/>
      <c r="HLQ101" s="889"/>
      <c r="HLR101" s="889"/>
      <c r="HLS101" s="889"/>
      <c r="HLT101" s="889"/>
      <c r="HLU101" s="889"/>
      <c r="HLV101" s="889"/>
      <c r="HLW101" s="889"/>
      <c r="HLX101" s="889"/>
      <c r="HLY101" s="889"/>
      <c r="HLZ101" s="889"/>
      <c r="HMA101" s="889"/>
      <c r="HMB101" s="889"/>
      <c r="HMC101" s="889"/>
      <c r="HMD101" s="889"/>
      <c r="HME101" s="889"/>
      <c r="HMF101" s="889"/>
      <c r="HMG101" s="889"/>
      <c r="HMH101" s="889"/>
      <c r="HMI101" s="889"/>
      <c r="HMJ101" s="889"/>
      <c r="HMK101" s="889"/>
      <c r="HML101" s="889"/>
      <c r="HMM101" s="889"/>
      <c r="HMN101" s="889"/>
      <c r="HMO101" s="889"/>
      <c r="HMP101" s="889"/>
      <c r="HMQ101" s="889"/>
      <c r="HMR101" s="889"/>
      <c r="HMS101" s="889"/>
      <c r="HMT101" s="889"/>
      <c r="HMU101" s="889"/>
      <c r="HMV101" s="889"/>
      <c r="HMW101" s="889"/>
      <c r="HMX101" s="889"/>
      <c r="HMY101" s="889"/>
      <c r="HMZ101" s="889"/>
      <c r="HNA101" s="889"/>
      <c r="HNB101" s="889"/>
      <c r="HNC101" s="889"/>
      <c r="HND101" s="889"/>
      <c r="HNE101" s="889"/>
      <c r="HNF101" s="889"/>
      <c r="HNG101" s="889"/>
      <c r="HNH101" s="889"/>
      <c r="HNI101" s="889"/>
      <c r="HNJ101" s="889"/>
      <c r="HNK101" s="889"/>
      <c r="HNL101" s="889"/>
      <c r="HNM101" s="889"/>
      <c r="HNN101" s="889"/>
      <c r="HNO101" s="889"/>
      <c r="HNP101" s="889"/>
      <c r="HNQ101" s="889"/>
      <c r="HNR101" s="889"/>
      <c r="HNS101" s="889"/>
      <c r="HNT101" s="889"/>
      <c r="HNU101" s="889"/>
      <c r="HNV101" s="889"/>
      <c r="HNW101" s="889"/>
      <c r="HNX101" s="889"/>
      <c r="HNY101" s="889"/>
      <c r="HNZ101" s="889"/>
      <c r="HOA101" s="889"/>
      <c r="HOB101" s="889"/>
      <c r="HOC101" s="889"/>
      <c r="HOD101" s="889"/>
      <c r="HOE101" s="889"/>
      <c r="HOF101" s="889"/>
      <c r="HOG101" s="889"/>
      <c r="HOH101" s="889"/>
      <c r="HOI101" s="889"/>
      <c r="HOJ101" s="889"/>
      <c r="HOK101" s="889"/>
      <c r="HOL101" s="889"/>
      <c r="HOM101" s="889"/>
      <c r="HON101" s="889"/>
      <c r="HOO101" s="889"/>
      <c r="HOP101" s="889"/>
      <c r="HOQ101" s="889"/>
      <c r="HOR101" s="889"/>
      <c r="HOS101" s="889"/>
      <c r="HOT101" s="889"/>
      <c r="HOU101" s="889"/>
      <c r="HOV101" s="889"/>
      <c r="HOW101" s="889"/>
      <c r="HOX101" s="889"/>
      <c r="HOY101" s="889"/>
      <c r="HOZ101" s="889"/>
      <c r="HPA101" s="889"/>
      <c r="HPB101" s="889"/>
      <c r="HPC101" s="889"/>
      <c r="HPD101" s="889"/>
      <c r="HPE101" s="889"/>
      <c r="HPF101" s="889"/>
      <c r="HPG101" s="889"/>
      <c r="HPH101" s="889"/>
      <c r="HPI101" s="889"/>
      <c r="HPJ101" s="889"/>
      <c r="HPK101" s="889"/>
      <c r="HPL101" s="889"/>
      <c r="HPM101" s="889"/>
      <c r="HPN101" s="889"/>
      <c r="HPO101" s="889"/>
      <c r="HPP101" s="889"/>
      <c r="HPQ101" s="889"/>
      <c r="HPR101" s="889"/>
      <c r="HPS101" s="889"/>
      <c r="HPT101" s="889"/>
      <c r="HPU101" s="889"/>
      <c r="HPV101" s="889"/>
      <c r="HPW101" s="889"/>
      <c r="HPX101" s="889"/>
      <c r="HPY101" s="889"/>
      <c r="HPZ101" s="889"/>
      <c r="HQA101" s="889"/>
      <c r="HQB101" s="889"/>
      <c r="HQC101" s="889"/>
      <c r="HQD101" s="889"/>
      <c r="HQE101" s="889"/>
      <c r="HQF101" s="889"/>
      <c r="HQG101" s="889"/>
      <c r="HQH101" s="889"/>
      <c r="HQI101" s="889"/>
      <c r="HQJ101" s="889"/>
      <c r="HQK101" s="889"/>
      <c r="HQL101" s="889"/>
      <c r="HQM101" s="889"/>
      <c r="HQN101" s="889"/>
      <c r="HQO101" s="889"/>
      <c r="HQP101" s="889"/>
      <c r="HQQ101" s="889"/>
      <c r="HQR101" s="889"/>
      <c r="HQS101" s="889"/>
      <c r="HQT101" s="889"/>
      <c r="HQU101" s="889"/>
      <c r="HQV101" s="889"/>
      <c r="HQW101" s="889"/>
      <c r="HQX101" s="889"/>
      <c r="HQY101" s="889"/>
      <c r="HQZ101" s="889"/>
      <c r="HRA101" s="889"/>
      <c r="HRB101" s="889"/>
      <c r="HRC101" s="889"/>
      <c r="HRD101" s="889"/>
      <c r="HRE101" s="889"/>
      <c r="HRF101" s="889"/>
      <c r="HRG101" s="889"/>
      <c r="HRH101" s="889"/>
      <c r="HRI101" s="889"/>
      <c r="HRJ101" s="889"/>
      <c r="HRK101" s="889"/>
      <c r="HRL101" s="889"/>
      <c r="HRM101" s="889"/>
      <c r="HRN101" s="889"/>
      <c r="HRO101" s="889"/>
      <c r="HRP101" s="889"/>
      <c r="HRQ101" s="889"/>
      <c r="HRR101" s="889"/>
      <c r="HRS101" s="889"/>
      <c r="HRT101" s="889"/>
      <c r="HRU101" s="889"/>
      <c r="HRV101" s="889"/>
      <c r="HRW101" s="889"/>
      <c r="HRX101" s="889"/>
      <c r="HRY101" s="889"/>
      <c r="HRZ101" s="889"/>
      <c r="HSA101" s="889"/>
      <c r="HSB101" s="889"/>
      <c r="HSC101" s="889"/>
      <c r="HSD101" s="889"/>
      <c r="HSE101" s="889"/>
      <c r="HSF101" s="889"/>
      <c r="HSG101" s="889"/>
      <c r="HSH101" s="889"/>
      <c r="HSI101" s="889"/>
      <c r="HSJ101" s="889"/>
      <c r="HSK101" s="889"/>
      <c r="HSL101" s="889"/>
      <c r="HSM101" s="889"/>
      <c r="HSN101" s="889"/>
      <c r="HSO101" s="889"/>
      <c r="HSP101" s="889"/>
      <c r="HSQ101" s="889"/>
      <c r="HSR101" s="889"/>
      <c r="HSS101" s="889"/>
      <c r="HST101" s="889"/>
      <c r="HSU101" s="889"/>
      <c r="HSV101" s="889"/>
      <c r="HSW101" s="889"/>
      <c r="HSX101" s="889"/>
      <c r="HSY101" s="889"/>
      <c r="HSZ101" s="889"/>
      <c r="HTA101" s="889"/>
      <c r="HTB101" s="889"/>
      <c r="HTC101" s="889"/>
      <c r="HTD101" s="889"/>
      <c r="HTE101" s="889"/>
      <c r="HTF101" s="889"/>
      <c r="HTG101" s="889"/>
      <c r="HTH101" s="889"/>
      <c r="HTI101" s="889"/>
      <c r="HTJ101" s="889"/>
      <c r="HTK101" s="889"/>
      <c r="HTL101" s="889"/>
      <c r="HTM101" s="889"/>
      <c r="HTN101" s="889"/>
      <c r="HTO101" s="889"/>
      <c r="HTP101" s="889"/>
      <c r="HTQ101" s="889"/>
      <c r="HTR101" s="889"/>
      <c r="HTS101" s="889"/>
      <c r="HTT101" s="889"/>
      <c r="HTU101" s="889"/>
      <c r="HTV101" s="889"/>
      <c r="HTW101" s="889"/>
      <c r="HTX101" s="889"/>
      <c r="HTY101" s="889"/>
      <c r="HTZ101" s="889"/>
      <c r="HUA101" s="889"/>
      <c r="HUB101" s="889"/>
      <c r="HUC101" s="889"/>
      <c r="HUD101" s="889"/>
      <c r="HUE101" s="889"/>
      <c r="HUF101" s="889"/>
      <c r="HUG101" s="889"/>
      <c r="HUH101" s="889"/>
      <c r="HUI101" s="889"/>
      <c r="HUJ101" s="889"/>
      <c r="HUK101" s="889"/>
      <c r="HUL101" s="889"/>
      <c r="HUM101" s="889"/>
      <c r="HUN101" s="889"/>
      <c r="HUO101" s="889"/>
      <c r="HUP101" s="889"/>
      <c r="HUQ101" s="889"/>
      <c r="HUR101" s="889"/>
      <c r="HUS101" s="889"/>
      <c r="HUT101" s="889"/>
      <c r="HUU101" s="889"/>
      <c r="HUV101" s="889"/>
      <c r="HUW101" s="889"/>
      <c r="HUX101" s="889"/>
      <c r="HUY101" s="889"/>
      <c r="HUZ101" s="889"/>
      <c r="HVA101" s="889"/>
      <c r="HVB101" s="889"/>
      <c r="HVC101" s="889"/>
      <c r="HVD101" s="889"/>
      <c r="HVE101" s="889"/>
      <c r="HVF101" s="889"/>
      <c r="HVG101" s="889"/>
      <c r="HVH101" s="889"/>
      <c r="HVI101" s="889"/>
      <c r="HVJ101" s="889"/>
      <c r="HVK101" s="889"/>
      <c r="HVL101" s="889"/>
      <c r="HVM101" s="889"/>
      <c r="HVN101" s="889"/>
      <c r="HVO101" s="889"/>
      <c r="HVP101" s="889"/>
      <c r="HVQ101" s="889"/>
      <c r="HVR101" s="889"/>
      <c r="HVS101" s="889"/>
      <c r="HVT101" s="889"/>
      <c r="HVU101" s="889"/>
      <c r="HVV101" s="889"/>
      <c r="HVW101" s="889"/>
      <c r="HVX101" s="889"/>
      <c r="HVY101" s="889"/>
      <c r="HVZ101" s="889"/>
      <c r="HWA101" s="889"/>
      <c r="HWB101" s="889"/>
      <c r="HWC101" s="889"/>
      <c r="HWD101" s="889"/>
      <c r="HWE101" s="889"/>
      <c r="HWF101" s="889"/>
      <c r="HWG101" s="889"/>
      <c r="HWH101" s="889"/>
      <c r="HWI101" s="889"/>
      <c r="HWJ101" s="889"/>
      <c r="HWK101" s="889"/>
      <c r="HWL101" s="889"/>
      <c r="HWM101" s="889"/>
      <c r="HWN101" s="889"/>
      <c r="HWO101" s="889"/>
      <c r="HWP101" s="889"/>
      <c r="HWQ101" s="889"/>
      <c r="HWR101" s="889"/>
      <c r="HWS101" s="889"/>
      <c r="HWT101" s="889"/>
      <c r="HWU101" s="889"/>
      <c r="HWV101" s="889"/>
      <c r="HWW101" s="889"/>
      <c r="HWX101" s="889"/>
      <c r="HWY101" s="889"/>
      <c r="HWZ101" s="889"/>
      <c r="HXA101" s="889"/>
      <c r="HXB101" s="889"/>
      <c r="HXC101" s="889"/>
      <c r="HXD101" s="889"/>
      <c r="HXE101" s="889"/>
      <c r="HXF101" s="889"/>
      <c r="HXG101" s="889"/>
      <c r="HXH101" s="889"/>
      <c r="HXI101" s="889"/>
      <c r="HXJ101" s="889"/>
      <c r="HXK101" s="889"/>
      <c r="HXL101" s="889"/>
      <c r="HXM101" s="889"/>
      <c r="HXN101" s="889"/>
      <c r="HXO101" s="889"/>
      <c r="HXP101" s="889"/>
      <c r="HXQ101" s="889"/>
      <c r="HXR101" s="889"/>
      <c r="HXS101" s="889"/>
      <c r="HXT101" s="889"/>
      <c r="HXU101" s="889"/>
      <c r="HXV101" s="889"/>
      <c r="HXW101" s="889"/>
      <c r="HXX101" s="889"/>
      <c r="HXY101" s="889"/>
      <c r="HXZ101" s="889"/>
      <c r="HYA101" s="889"/>
      <c r="HYB101" s="889"/>
      <c r="HYC101" s="889"/>
      <c r="HYD101" s="889"/>
      <c r="HYE101" s="889"/>
      <c r="HYF101" s="889"/>
      <c r="HYG101" s="889"/>
      <c r="HYH101" s="889"/>
      <c r="HYI101" s="889"/>
      <c r="HYJ101" s="889"/>
      <c r="HYK101" s="889"/>
      <c r="HYL101" s="889"/>
      <c r="HYM101" s="889"/>
      <c r="HYN101" s="889"/>
      <c r="HYO101" s="889"/>
      <c r="HYP101" s="889"/>
      <c r="HYQ101" s="889"/>
      <c r="HYR101" s="889"/>
      <c r="HYS101" s="889"/>
      <c r="HYT101" s="889"/>
      <c r="HYU101" s="889"/>
      <c r="HYV101" s="889"/>
      <c r="HYW101" s="889"/>
      <c r="HYX101" s="889"/>
      <c r="HYY101" s="889"/>
      <c r="HYZ101" s="889"/>
      <c r="HZA101" s="889"/>
      <c r="HZB101" s="889"/>
      <c r="HZC101" s="889"/>
      <c r="HZD101" s="889"/>
      <c r="HZE101" s="889"/>
      <c r="HZF101" s="889"/>
      <c r="HZG101" s="889"/>
      <c r="HZH101" s="889"/>
      <c r="HZI101" s="889"/>
      <c r="HZJ101" s="889"/>
      <c r="HZK101" s="889"/>
      <c r="HZL101" s="889"/>
      <c r="HZM101" s="889"/>
      <c r="HZN101" s="889"/>
      <c r="HZO101" s="889"/>
      <c r="HZP101" s="889"/>
      <c r="HZQ101" s="889"/>
      <c r="HZR101" s="889"/>
      <c r="HZS101" s="889"/>
      <c r="HZT101" s="889"/>
      <c r="HZU101" s="889"/>
      <c r="HZV101" s="889"/>
      <c r="HZW101" s="889"/>
      <c r="HZX101" s="889"/>
      <c r="HZY101" s="889"/>
      <c r="HZZ101" s="889"/>
      <c r="IAA101" s="889"/>
      <c r="IAB101" s="889"/>
      <c r="IAC101" s="889"/>
      <c r="IAD101" s="889"/>
      <c r="IAE101" s="889"/>
      <c r="IAF101" s="889"/>
      <c r="IAG101" s="889"/>
      <c r="IAH101" s="889"/>
      <c r="IAI101" s="889"/>
      <c r="IAJ101" s="889"/>
      <c r="IAK101" s="889"/>
      <c r="IAL101" s="889"/>
      <c r="IAM101" s="889"/>
      <c r="IAN101" s="889"/>
      <c r="IAO101" s="889"/>
      <c r="IAP101" s="889"/>
      <c r="IAQ101" s="889"/>
      <c r="IAR101" s="889"/>
      <c r="IAS101" s="889"/>
      <c r="IAT101" s="889"/>
      <c r="IAU101" s="889"/>
      <c r="IAV101" s="889"/>
      <c r="IAW101" s="889"/>
      <c r="IAX101" s="889"/>
      <c r="IAY101" s="889"/>
      <c r="IAZ101" s="889"/>
      <c r="IBA101" s="889"/>
      <c r="IBB101" s="889"/>
      <c r="IBC101" s="889"/>
      <c r="IBD101" s="889"/>
      <c r="IBE101" s="889"/>
      <c r="IBF101" s="889"/>
      <c r="IBG101" s="889"/>
      <c r="IBH101" s="889"/>
      <c r="IBI101" s="889"/>
      <c r="IBJ101" s="889"/>
      <c r="IBK101" s="889"/>
      <c r="IBL101" s="889"/>
      <c r="IBM101" s="889"/>
      <c r="IBN101" s="889"/>
      <c r="IBO101" s="889"/>
      <c r="IBP101" s="889"/>
      <c r="IBQ101" s="889"/>
      <c r="IBR101" s="889"/>
      <c r="IBS101" s="889"/>
      <c r="IBT101" s="889"/>
      <c r="IBU101" s="889"/>
      <c r="IBV101" s="889"/>
      <c r="IBW101" s="889"/>
      <c r="IBX101" s="889"/>
      <c r="IBY101" s="889"/>
      <c r="IBZ101" s="889"/>
      <c r="ICA101" s="889"/>
      <c r="ICB101" s="889"/>
      <c r="ICC101" s="889"/>
      <c r="ICD101" s="889"/>
      <c r="ICE101" s="889"/>
      <c r="ICF101" s="889"/>
      <c r="ICG101" s="889"/>
      <c r="ICH101" s="889"/>
      <c r="ICI101" s="889"/>
      <c r="ICJ101" s="889"/>
      <c r="ICK101" s="889"/>
      <c r="ICL101" s="889"/>
      <c r="ICM101" s="889"/>
      <c r="ICN101" s="889"/>
      <c r="ICO101" s="889"/>
      <c r="ICP101" s="889"/>
      <c r="ICQ101" s="889"/>
      <c r="ICR101" s="889"/>
      <c r="ICS101" s="889"/>
      <c r="ICT101" s="889"/>
      <c r="ICU101" s="889"/>
      <c r="ICV101" s="889"/>
      <c r="ICW101" s="889"/>
      <c r="ICX101" s="889"/>
      <c r="ICY101" s="889"/>
      <c r="ICZ101" s="889"/>
      <c r="IDA101" s="889"/>
      <c r="IDB101" s="889"/>
      <c r="IDC101" s="889"/>
      <c r="IDD101" s="889"/>
      <c r="IDE101" s="889"/>
      <c r="IDF101" s="889"/>
      <c r="IDG101" s="889"/>
      <c r="IDH101" s="889"/>
      <c r="IDI101" s="889"/>
      <c r="IDJ101" s="889"/>
      <c r="IDK101" s="889"/>
      <c r="IDL101" s="889"/>
      <c r="IDM101" s="889"/>
      <c r="IDN101" s="889"/>
      <c r="IDO101" s="889"/>
      <c r="IDP101" s="889"/>
      <c r="IDQ101" s="889"/>
      <c r="IDR101" s="889"/>
      <c r="IDS101" s="889"/>
      <c r="IDT101" s="889"/>
      <c r="IDU101" s="889"/>
      <c r="IDV101" s="889"/>
      <c r="IDW101" s="889"/>
      <c r="IDX101" s="889"/>
      <c r="IDY101" s="889"/>
      <c r="IDZ101" s="889"/>
      <c r="IEA101" s="889"/>
      <c r="IEB101" s="889"/>
      <c r="IEC101" s="889"/>
      <c r="IED101" s="889"/>
      <c r="IEE101" s="889"/>
      <c r="IEF101" s="889"/>
      <c r="IEG101" s="889"/>
      <c r="IEH101" s="889"/>
      <c r="IEI101" s="889"/>
      <c r="IEJ101" s="889"/>
      <c r="IEK101" s="889"/>
      <c r="IEL101" s="889"/>
      <c r="IEM101" s="889"/>
      <c r="IEN101" s="889"/>
      <c r="IEO101" s="889"/>
      <c r="IEP101" s="889"/>
      <c r="IEQ101" s="889"/>
      <c r="IER101" s="889"/>
      <c r="IES101" s="889"/>
      <c r="IET101" s="889"/>
      <c r="IEU101" s="889"/>
      <c r="IEV101" s="889"/>
      <c r="IEW101" s="889"/>
      <c r="IEX101" s="889"/>
      <c r="IEY101" s="889"/>
      <c r="IEZ101" s="889"/>
      <c r="IFA101" s="889"/>
      <c r="IFB101" s="889"/>
      <c r="IFC101" s="889"/>
      <c r="IFD101" s="889"/>
      <c r="IFE101" s="889"/>
      <c r="IFF101" s="889"/>
      <c r="IFG101" s="889"/>
      <c r="IFH101" s="889"/>
      <c r="IFI101" s="889"/>
      <c r="IFJ101" s="889"/>
      <c r="IFK101" s="889"/>
      <c r="IFL101" s="889"/>
      <c r="IFM101" s="889"/>
      <c r="IFN101" s="889"/>
      <c r="IFO101" s="889"/>
      <c r="IFP101" s="889"/>
      <c r="IFQ101" s="889"/>
      <c r="IFR101" s="889"/>
      <c r="IFS101" s="889"/>
      <c r="IFT101" s="889"/>
      <c r="IFU101" s="889"/>
      <c r="IFV101" s="889"/>
      <c r="IFW101" s="889"/>
      <c r="IFX101" s="889"/>
      <c r="IFY101" s="889"/>
      <c r="IFZ101" s="889"/>
      <c r="IGA101" s="889"/>
      <c r="IGB101" s="889"/>
      <c r="IGC101" s="889"/>
      <c r="IGD101" s="889"/>
      <c r="IGE101" s="889"/>
      <c r="IGF101" s="889"/>
      <c r="IGG101" s="889"/>
      <c r="IGH101" s="889"/>
      <c r="IGI101" s="889"/>
      <c r="IGJ101" s="889"/>
      <c r="IGK101" s="889"/>
      <c r="IGL101" s="889"/>
      <c r="IGM101" s="889"/>
      <c r="IGN101" s="889"/>
      <c r="IGO101" s="889"/>
      <c r="IGP101" s="889"/>
      <c r="IGQ101" s="889"/>
      <c r="IGR101" s="889"/>
      <c r="IGS101" s="889"/>
      <c r="IGT101" s="889"/>
      <c r="IGU101" s="889"/>
      <c r="IGV101" s="889"/>
      <c r="IGW101" s="889"/>
      <c r="IGX101" s="889"/>
      <c r="IGY101" s="889"/>
      <c r="IGZ101" s="889"/>
      <c r="IHA101" s="889"/>
      <c r="IHB101" s="889"/>
      <c r="IHC101" s="889"/>
      <c r="IHD101" s="889"/>
      <c r="IHE101" s="889"/>
      <c r="IHF101" s="889"/>
      <c r="IHG101" s="889"/>
      <c r="IHH101" s="889"/>
      <c r="IHI101" s="889"/>
      <c r="IHJ101" s="889"/>
      <c r="IHK101" s="889"/>
      <c r="IHL101" s="889"/>
      <c r="IHM101" s="889"/>
      <c r="IHN101" s="889"/>
      <c r="IHO101" s="889"/>
      <c r="IHP101" s="889"/>
      <c r="IHQ101" s="889"/>
      <c r="IHR101" s="889"/>
      <c r="IHS101" s="889"/>
      <c r="IHT101" s="889"/>
      <c r="IHU101" s="889"/>
      <c r="IHV101" s="889"/>
      <c r="IHW101" s="889"/>
      <c r="IHX101" s="889"/>
      <c r="IHY101" s="889"/>
      <c r="IHZ101" s="889"/>
      <c r="IIA101" s="889"/>
      <c r="IIB101" s="889"/>
      <c r="IIC101" s="889"/>
      <c r="IID101" s="889"/>
      <c r="IIE101" s="889"/>
      <c r="IIF101" s="889"/>
      <c r="IIG101" s="889"/>
      <c r="IIH101" s="889"/>
      <c r="III101" s="889"/>
      <c r="IIJ101" s="889"/>
      <c r="IIK101" s="889"/>
      <c r="IIL101" s="889"/>
      <c r="IIM101" s="889"/>
      <c r="IIN101" s="889"/>
      <c r="IIO101" s="889"/>
      <c r="IIP101" s="889"/>
      <c r="IIQ101" s="889"/>
      <c r="IIR101" s="889"/>
      <c r="IIS101" s="889"/>
      <c r="IIT101" s="889"/>
      <c r="IIU101" s="889"/>
      <c r="IIV101" s="889"/>
      <c r="IIW101" s="889"/>
      <c r="IIX101" s="889"/>
      <c r="IIY101" s="889"/>
      <c r="IIZ101" s="889"/>
      <c r="IJA101" s="889"/>
      <c r="IJB101" s="889"/>
      <c r="IJC101" s="889"/>
      <c r="IJD101" s="889"/>
      <c r="IJE101" s="889"/>
      <c r="IJF101" s="889"/>
      <c r="IJG101" s="889"/>
      <c r="IJH101" s="889"/>
      <c r="IJI101" s="889"/>
      <c r="IJJ101" s="889"/>
      <c r="IJK101" s="889"/>
      <c r="IJL101" s="889"/>
      <c r="IJM101" s="889"/>
      <c r="IJN101" s="889"/>
      <c r="IJO101" s="889"/>
      <c r="IJP101" s="889"/>
      <c r="IJQ101" s="889"/>
      <c r="IJR101" s="889"/>
      <c r="IJS101" s="889"/>
      <c r="IJT101" s="889"/>
      <c r="IJU101" s="889"/>
      <c r="IJV101" s="889"/>
      <c r="IJW101" s="889"/>
      <c r="IJX101" s="889"/>
      <c r="IJY101" s="889"/>
      <c r="IJZ101" s="889"/>
      <c r="IKA101" s="889"/>
      <c r="IKB101" s="889"/>
      <c r="IKC101" s="889"/>
      <c r="IKD101" s="889"/>
      <c r="IKE101" s="889"/>
      <c r="IKF101" s="889"/>
      <c r="IKG101" s="889"/>
      <c r="IKH101" s="889"/>
      <c r="IKI101" s="889"/>
      <c r="IKJ101" s="889"/>
      <c r="IKK101" s="889"/>
      <c r="IKL101" s="889"/>
      <c r="IKM101" s="889"/>
      <c r="IKN101" s="889"/>
      <c r="IKO101" s="889"/>
      <c r="IKP101" s="889"/>
      <c r="IKQ101" s="889"/>
      <c r="IKR101" s="889"/>
      <c r="IKS101" s="889"/>
      <c r="IKT101" s="889"/>
      <c r="IKU101" s="889"/>
      <c r="IKV101" s="889"/>
      <c r="IKW101" s="889"/>
      <c r="IKX101" s="889"/>
      <c r="IKY101" s="889"/>
      <c r="IKZ101" s="889"/>
      <c r="ILA101" s="889"/>
      <c r="ILB101" s="889"/>
      <c r="ILC101" s="889"/>
      <c r="ILD101" s="889"/>
      <c r="ILE101" s="889"/>
      <c r="ILF101" s="889"/>
      <c r="ILG101" s="889"/>
      <c r="ILH101" s="889"/>
      <c r="ILI101" s="889"/>
      <c r="ILJ101" s="889"/>
      <c r="ILK101" s="889"/>
      <c r="ILL101" s="889"/>
      <c r="ILM101" s="889"/>
      <c r="ILN101" s="889"/>
      <c r="ILO101" s="889"/>
      <c r="ILP101" s="889"/>
      <c r="ILQ101" s="889"/>
      <c r="ILR101" s="889"/>
      <c r="ILS101" s="889"/>
      <c r="ILT101" s="889"/>
      <c r="ILU101" s="889"/>
      <c r="ILV101" s="889"/>
      <c r="ILW101" s="889"/>
      <c r="ILX101" s="889"/>
      <c r="ILY101" s="889"/>
      <c r="ILZ101" s="889"/>
      <c r="IMA101" s="889"/>
      <c r="IMB101" s="889"/>
      <c r="IMC101" s="889"/>
      <c r="IMD101" s="889"/>
      <c r="IME101" s="889"/>
      <c r="IMF101" s="889"/>
      <c r="IMG101" s="889"/>
      <c r="IMH101" s="889"/>
      <c r="IMI101" s="889"/>
      <c r="IMJ101" s="889"/>
      <c r="IMK101" s="889"/>
      <c r="IML101" s="889"/>
      <c r="IMM101" s="889"/>
      <c r="IMN101" s="889"/>
      <c r="IMO101" s="889"/>
      <c r="IMP101" s="889"/>
      <c r="IMQ101" s="889"/>
      <c r="IMR101" s="889"/>
      <c r="IMS101" s="889"/>
      <c r="IMT101" s="889"/>
      <c r="IMU101" s="889"/>
      <c r="IMV101" s="889"/>
      <c r="IMW101" s="889"/>
      <c r="IMX101" s="889"/>
      <c r="IMY101" s="889"/>
      <c r="IMZ101" s="889"/>
      <c r="INA101" s="889"/>
      <c r="INB101" s="889"/>
      <c r="INC101" s="889"/>
      <c r="IND101" s="889"/>
      <c r="INE101" s="889"/>
      <c r="INF101" s="889"/>
      <c r="ING101" s="889"/>
      <c r="INH101" s="889"/>
      <c r="INI101" s="889"/>
      <c r="INJ101" s="889"/>
      <c r="INK101" s="889"/>
      <c r="INL101" s="889"/>
      <c r="INM101" s="889"/>
      <c r="INN101" s="889"/>
      <c r="INO101" s="889"/>
      <c r="INP101" s="889"/>
      <c r="INQ101" s="889"/>
      <c r="INR101" s="889"/>
      <c r="INS101" s="889"/>
      <c r="INT101" s="889"/>
      <c r="INU101" s="889"/>
      <c r="INV101" s="889"/>
      <c r="INW101" s="889"/>
      <c r="INX101" s="889"/>
      <c r="INY101" s="889"/>
      <c r="INZ101" s="889"/>
      <c r="IOA101" s="889"/>
      <c r="IOB101" s="889"/>
      <c r="IOC101" s="889"/>
      <c r="IOD101" s="889"/>
      <c r="IOE101" s="889"/>
      <c r="IOF101" s="889"/>
      <c r="IOG101" s="889"/>
      <c r="IOH101" s="889"/>
      <c r="IOI101" s="889"/>
      <c r="IOJ101" s="889"/>
      <c r="IOK101" s="889"/>
      <c r="IOL101" s="889"/>
      <c r="IOM101" s="889"/>
      <c r="ION101" s="889"/>
      <c r="IOO101" s="889"/>
      <c r="IOP101" s="889"/>
      <c r="IOQ101" s="889"/>
      <c r="IOR101" s="889"/>
      <c r="IOS101" s="889"/>
      <c r="IOT101" s="889"/>
      <c r="IOU101" s="889"/>
      <c r="IOV101" s="889"/>
      <c r="IOW101" s="889"/>
      <c r="IOX101" s="889"/>
      <c r="IOY101" s="889"/>
      <c r="IOZ101" s="889"/>
      <c r="IPA101" s="889"/>
      <c r="IPB101" s="889"/>
      <c r="IPC101" s="889"/>
      <c r="IPD101" s="889"/>
      <c r="IPE101" s="889"/>
      <c r="IPF101" s="889"/>
      <c r="IPG101" s="889"/>
      <c r="IPH101" s="889"/>
      <c r="IPI101" s="889"/>
      <c r="IPJ101" s="889"/>
      <c r="IPK101" s="889"/>
      <c r="IPL101" s="889"/>
      <c r="IPM101" s="889"/>
      <c r="IPN101" s="889"/>
      <c r="IPO101" s="889"/>
      <c r="IPP101" s="889"/>
      <c r="IPQ101" s="889"/>
      <c r="IPR101" s="889"/>
      <c r="IPS101" s="889"/>
      <c r="IPT101" s="889"/>
      <c r="IPU101" s="889"/>
      <c r="IPV101" s="889"/>
      <c r="IPW101" s="889"/>
      <c r="IPX101" s="889"/>
      <c r="IPY101" s="889"/>
      <c r="IPZ101" s="889"/>
      <c r="IQA101" s="889"/>
      <c r="IQB101" s="889"/>
      <c r="IQC101" s="889"/>
      <c r="IQD101" s="889"/>
      <c r="IQE101" s="889"/>
      <c r="IQF101" s="889"/>
      <c r="IQG101" s="889"/>
      <c r="IQH101" s="889"/>
      <c r="IQI101" s="889"/>
      <c r="IQJ101" s="889"/>
      <c r="IQK101" s="889"/>
      <c r="IQL101" s="889"/>
      <c r="IQM101" s="889"/>
      <c r="IQN101" s="889"/>
      <c r="IQO101" s="889"/>
      <c r="IQP101" s="889"/>
      <c r="IQQ101" s="889"/>
      <c r="IQR101" s="889"/>
      <c r="IQS101" s="889"/>
      <c r="IQT101" s="889"/>
      <c r="IQU101" s="889"/>
      <c r="IQV101" s="889"/>
      <c r="IQW101" s="889"/>
      <c r="IQX101" s="889"/>
      <c r="IQY101" s="889"/>
      <c r="IQZ101" s="889"/>
      <c r="IRA101" s="889"/>
      <c r="IRB101" s="889"/>
      <c r="IRC101" s="889"/>
      <c r="IRD101" s="889"/>
      <c r="IRE101" s="889"/>
      <c r="IRF101" s="889"/>
      <c r="IRG101" s="889"/>
      <c r="IRH101" s="889"/>
      <c r="IRI101" s="889"/>
      <c r="IRJ101" s="889"/>
      <c r="IRK101" s="889"/>
      <c r="IRL101" s="889"/>
      <c r="IRM101" s="889"/>
      <c r="IRN101" s="889"/>
      <c r="IRO101" s="889"/>
      <c r="IRP101" s="889"/>
      <c r="IRQ101" s="889"/>
      <c r="IRR101" s="889"/>
      <c r="IRS101" s="889"/>
      <c r="IRT101" s="889"/>
      <c r="IRU101" s="889"/>
      <c r="IRV101" s="889"/>
      <c r="IRW101" s="889"/>
      <c r="IRX101" s="889"/>
      <c r="IRY101" s="889"/>
      <c r="IRZ101" s="889"/>
      <c r="ISA101" s="889"/>
      <c r="ISB101" s="889"/>
      <c r="ISC101" s="889"/>
      <c r="ISD101" s="889"/>
      <c r="ISE101" s="889"/>
      <c r="ISF101" s="889"/>
      <c r="ISG101" s="889"/>
      <c r="ISH101" s="889"/>
      <c r="ISI101" s="889"/>
      <c r="ISJ101" s="889"/>
      <c r="ISK101" s="889"/>
      <c r="ISL101" s="889"/>
      <c r="ISM101" s="889"/>
      <c r="ISN101" s="889"/>
      <c r="ISO101" s="889"/>
      <c r="ISP101" s="889"/>
      <c r="ISQ101" s="889"/>
      <c r="ISR101" s="889"/>
      <c r="ISS101" s="889"/>
      <c r="IST101" s="889"/>
      <c r="ISU101" s="889"/>
      <c r="ISV101" s="889"/>
      <c r="ISW101" s="889"/>
      <c r="ISX101" s="889"/>
      <c r="ISY101" s="889"/>
      <c r="ISZ101" s="889"/>
      <c r="ITA101" s="889"/>
      <c r="ITB101" s="889"/>
      <c r="ITC101" s="889"/>
      <c r="ITD101" s="889"/>
      <c r="ITE101" s="889"/>
      <c r="ITF101" s="889"/>
      <c r="ITG101" s="889"/>
      <c r="ITH101" s="889"/>
      <c r="ITI101" s="889"/>
      <c r="ITJ101" s="889"/>
      <c r="ITK101" s="889"/>
      <c r="ITL101" s="889"/>
      <c r="ITM101" s="889"/>
      <c r="ITN101" s="889"/>
      <c r="ITO101" s="889"/>
      <c r="ITP101" s="889"/>
      <c r="ITQ101" s="889"/>
      <c r="ITR101" s="889"/>
      <c r="ITS101" s="889"/>
      <c r="ITT101" s="889"/>
      <c r="ITU101" s="889"/>
      <c r="ITV101" s="889"/>
      <c r="ITW101" s="889"/>
      <c r="ITX101" s="889"/>
      <c r="ITY101" s="889"/>
      <c r="ITZ101" s="889"/>
      <c r="IUA101" s="889"/>
      <c r="IUB101" s="889"/>
      <c r="IUC101" s="889"/>
      <c r="IUD101" s="889"/>
      <c r="IUE101" s="889"/>
      <c r="IUF101" s="889"/>
      <c r="IUG101" s="889"/>
      <c r="IUH101" s="889"/>
      <c r="IUI101" s="889"/>
      <c r="IUJ101" s="889"/>
      <c r="IUK101" s="889"/>
      <c r="IUL101" s="889"/>
      <c r="IUM101" s="889"/>
      <c r="IUN101" s="889"/>
      <c r="IUO101" s="889"/>
      <c r="IUP101" s="889"/>
      <c r="IUQ101" s="889"/>
      <c r="IUR101" s="889"/>
      <c r="IUS101" s="889"/>
      <c r="IUT101" s="889"/>
      <c r="IUU101" s="889"/>
      <c r="IUV101" s="889"/>
      <c r="IUW101" s="889"/>
      <c r="IUX101" s="889"/>
      <c r="IUY101" s="889"/>
      <c r="IUZ101" s="889"/>
      <c r="IVA101" s="889"/>
      <c r="IVB101" s="889"/>
      <c r="IVC101" s="889"/>
      <c r="IVD101" s="889"/>
      <c r="IVE101" s="889"/>
      <c r="IVF101" s="889"/>
      <c r="IVG101" s="889"/>
      <c r="IVH101" s="889"/>
      <c r="IVI101" s="889"/>
      <c r="IVJ101" s="889"/>
      <c r="IVK101" s="889"/>
      <c r="IVL101" s="889"/>
      <c r="IVM101" s="889"/>
      <c r="IVN101" s="889"/>
      <c r="IVO101" s="889"/>
      <c r="IVP101" s="889"/>
      <c r="IVQ101" s="889"/>
      <c r="IVR101" s="889"/>
      <c r="IVS101" s="889"/>
      <c r="IVT101" s="889"/>
      <c r="IVU101" s="889"/>
      <c r="IVV101" s="889"/>
      <c r="IVW101" s="889"/>
      <c r="IVX101" s="889"/>
      <c r="IVY101" s="889"/>
      <c r="IVZ101" s="889"/>
      <c r="IWA101" s="889"/>
      <c r="IWB101" s="889"/>
      <c r="IWC101" s="889"/>
      <c r="IWD101" s="889"/>
      <c r="IWE101" s="889"/>
      <c r="IWF101" s="889"/>
      <c r="IWG101" s="889"/>
      <c r="IWH101" s="889"/>
      <c r="IWI101" s="889"/>
      <c r="IWJ101" s="889"/>
      <c r="IWK101" s="889"/>
      <c r="IWL101" s="889"/>
      <c r="IWM101" s="889"/>
      <c r="IWN101" s="889"/>
      <c r="IWO101" s="889"/>
      <c r="IWP101" s="889"/>
      <c r="IWQ101" s="889"/>
      <c r="IWR101" s="889"/>
      <c r="IWS101" s="889"/>
      <c r="IWT101" s="889"/>
      <c r="IWU101" s="889"/>
      <c r="IWV101" s="889"/>
      <c r="IWW101" s="889"/>
      <c r="IWX101" s="889"/>
      <c r="IWY101" s="889"/>
      <c r="IWZ101" s="889"/>
      <c r="IXA101" s="889"/>
      <c r="IXB101" s="889"/>
      <c r="IXC101" s="889"/>
      <c r="IXD101" s="889"/>
      <c r="IXE101" s="889"/>
      <c r="IXF101" s="889"/>
      <c r="IXG101" s="889"/>
      <c r="IXH101" s="889"/>
      <c r="IXI101" s="889"/>
      <c r="IXJ101" s="889"/>
      <c r="IXK101" s="889"/>
      <c r="IXL101" s="889"/>
      <c r="IXM101" s="889"/>
      <c r="IXN101" s="889"/>
      <c r="IXO101" s="889"/>
      <c r="IXP101" s="889"/>
      <c r="IXQ101" s="889"/>
      <c r="IXR101" s="889"/>
      <c r="IXS101" s="889"/>
      <c r="IXT101" s="889"/>
      <c r="IXU101" s="889"/>
      <c r="IXV101" s="889"/>
      <c r="IXW101" s="889"/>
      <c r="IXX101" s="889"/>
      <c r="IXY101" s="889"/>
      <c r="IXZ101" s="889"/>
      <c r="IYA101" s="889"/>
      <c r="IYB101" s="889"/>
      <c r="IYC101" s="889"/>
      <c r="IYD101" s="889"/>
      <c r="IYE101" s="889"/>
      <c r="IYF101" s="889"/>
      <c r="IYG101" s="889"/>
      <c r="IYH101" s="889"/>
      <c r="IYI101" s="889"/>
      <c r="IYJ101" s="889"/>
      <c r="IYK101" s="889"/>
      <c r="IYL101" s="889"/>
      <c r="IYM101" s="889"/>
      <c r="IYN101" s="889"/>
      <c r="IYO101" s="889"/>
      <c r="IYP101" s="889"/>
      <c r="IYQ101" s="889"/>
      <c r="IYR101" s="889"/>
      <c r="IYS101" s="889"/>
      <c r="IYT101" s="889"/>
      <c r="IYU101" s="889"/>
      <c r="IYV101" s="889"/>
      <c r="IYW101" s="889"/>
      <c r="IYX101" s="889"/>
      <c r="IYY101" s="889"/>
      <c r="IYZ101" s="889"/>
      <c r="IZA101" s="889"/>
      <c r="IZB101" s="889"/>
      <c r="IZC101" s="889"/>
      <c r="IZD101" s="889"/>
      <c r="IZE101" s="889"/>
      <c r="IZF101" s="889"/>
      <c r="IZG101" s="889"/>
      <c r="IZH101" s="889"/>
      <c r="IZI101" s="889"/>
      <c r="IZJ101" s="889"/>
      <c r="IZK101" s="889"/>
      <c r="IZL101" s="889"/>
      <c r="IZM101" s="889"/>
      <c r="IZN101" s="889"/>
      <c r="IZO101" s="889"/>
      <c r="IZP101" s="889"/>
      <c r="IZQ101" s="889"/>
      <c r="IZR101" s="889"/>
      <c r="IZS101" s="889"/>
      <c r="IZT101" s="889"/>
      <c r="IZU101" s="889"/>
      <c r="IZV101" s="889"/>
      <c r="IZW101" s="889"/>
      <c r="IZX101" s="889"/>
      <c r="IZY101" s="889"/>
      <c r="IZZ101" s="889"/>
      <c r="JAA101" s="889"/>
      <c r="JAB101" s="889"/>
      <c r="JAC101" s="889"/>
      <c r="JAD101" s="889"/>
      <c r="JAE101" s="889"/>
      <c r="JAF101" s="889"/>
      <c r="JAG101" s="889"/>
      <c r="JAH101" s="889"/>
      <c r="JAI101" s="889"/>
      <c r="JAJ101" s="889"/>
      <c r="JAK101" s="889"/>
      <c r="JAL101" s="889"/>
      <c r="JAM101" s="889"/>
      <c r="JAN101" s="889"/>
      <c r="JAO101" s="889"/>
      <c r="JAP101" s="889"/>
      <c r="JAQ101" s="889"/>
      <c r="JAR101" s="889"/>
      <c r="JAS101" s="889"/>
      <c r="JAT101" s="889"/>
      <c r="JAU101" s="889"/>
      <c r="JAV101" s="889"/>
      <c r="JAW101" s="889"/>
      <c r="JAX101" s="889"/>
      <c r="JAY101" s="889"/>
      <c r="JAZ101" s="889"/>
      <c r="JBA101" s="889"/>
      <c r="JBB101" s="889"/>
      <c r="JBC101" s="889"/>
      <c r="JBD101" s="889"/>
      <c r="JBE101" s="889"/>
      <c r="JBF101" s="889"/>
      <c r="JBG101" s="889"/>
      <c r="JBH101" s="889"/>
      <c r="JBI101" s="889"/>
      <c r="JBJ101" s="889"/>
      <c r="JBK101" s="889"/>
      <c r="JBL101" s="889"/>
      <c r="JBM101" s="889"/>
      <c r="JBN101" s="889"/>
      <c r="JBO101" s="889"/>
      <c r="JBP101" s="889"/>
      <c r="JBQ101" s="889"/>
      <c r="JBR101" s="889"/>
      <c r="JBS101" s="889"/>
      <c r="JBT101" s="889"/>
      <c r="JBU101" s="889"/>
      <c r="JBV101" s="889"/>
      <c r="JBW101" s="889"/>
      <c r="JBX101" s="889"/>
      <c r="JBY101" s="889"/>
      <c r="JBZ101" s="889"/>
      <c r="JCA101" s="889"/>
      <c r="JCB101" s="889"/>
      <c r="JCC101" s="889"/>
      <c r="JCD101" s="889"/>
      <c r="JCE101" s="889"/>
      <c r="JCF101" s="889"/>
      <c r="JCG101" s="889"/>
      <c r="JCH101" s="889"/>
      <c r="JCI101" s="889"/>
      <c r="JCJ101" s="889"/>
      <c r="JCK101" s="889"/>
      <c r="JCL101" s="889"/>
      <c r="JCM101" s="889"/>
      <c r="JCN101" s="889"/>
      <c r="JCO101" s="889"/>
      <c r="JCP101" s="889"/>
      <c r="JCQ101" s="889"/>
      <c r="JCR101" s="889"/>
      <c r="JCS101" s="889"/>
      <c r="JCT101" s="889"/>
      <c r="JCU101" s="889"/>
      <c r="JCV101" s="889"/>
      <c r="JCW101" s="889"/>
      <c r="JCX101" s="889"/>
      <c r="JCY101" s="889"/>
      <c r="JCZ101" s="889"/>
      <c r="JDA101" s="889"/>
      <c r="JDB101" s="889"/>
      <c r="JDC101" s="889"/>
      <c r="JDD101" s="889"/>
      <c r="JDE101" s="889"/>
      <c r="JDF101" s="889"/>
      <c r="JDG101" s="889"/>
      <c r="JDH101" s="889"/>
      <c r="JDI101" s="889"/>
      <c r="JDJ101" s="889"/>
      <c r="JDK101" s="889"/>
      <c r="JDL101" s="889"/>
      <c r="JDM101" s="889"/>
      <c r="JDN101" s="889"/>
      <c r="JDO101" s="889"/>
      <c r="JDP101" s="889"/>
      <c r="JDQ101" s="889"/>
      <c r="JDR101" s="889"/>
      <c r="JDS101" s="889"/>
      <c r="JDT101" s="889"/>
      <c r="JDU101" s="889"/>
      <c r="JDV101" s="889"/>
      <c r="JDW101" s="889"/>
      <c r="JDX101" s="889"/>
      <c r="JDY101" s="889"/>
      <c r="JDZ101" s="889"/>
      <c r="JEA101" s="889"/>
      <c r="JEB101" s="889"/>
      <c r="JEC101" s="889"/>
      <c r="JED101" s="889"/>
      <c r="JEE101" s="889"/>
      <c r="JEF101" s="889"/>
      <c r="JEG101" s="889"/>
      <c r="JEH101" s="889"/>
      <c r="JEI101" s="889"/>
      <c r="JEJ101" s="889"/>
      <c r="JEK101" s="889"/>
      <c r="JEL101" s="889"/>
      <c r="JEM101" s="889"/>
      <c r="JEN101" s="889"/>
      <c r="JEO101" s="889"/>
      <c r="JEP101" s="889"/>
      <c r="JEQ101" s="889"/>
      <c r="JER101" s="889"/>
      <c r="JES101" s="889"/>
      <c r="JET101" s="889"/>
      <c r="JEU101" s="889"/>
      <c r="JEV101" s="889"/>
      <c r="JEW101" s="889"/>
      <c r="JEX101" s="889"/>
      <c r="JEY101" s="889"/>
      <c r="JEZ101" s="889"/>
      <c r="JFA101" s="889"/>
      <c r="JFB101" s="889"/>
      <c r="JFC101" s="889"/>
      <c r="JFD101" s="889"/>
      <c r="JFE101" s="889"/>
      <c r="JFF101" s="889"/>
      <c r="JFG101" s="889"/>
      <c r="JFH101" s="889"/>
      <c r="JFI101" s="889"/>
      <c r="JFJ101" s="889"/>
      <c r="JFK101" s="889"/>
      <c r="JFL101" s="889"/>
      <c r="JFM101" s="889"/>
      <c r="JFN101" s="889"/>
      <c r="JFO101" s="889"/>
      <c r="JFP101" s="889"/>
      <c r="JFQ101" s="889"/>
      <c r="JFR101" s="889"/>
      <c r="JFS101" s="889"/>
      <c r="JFT101" s="889"/>
      <c r="JFU101" s="889"/>
      <c r="JFV101" s="889"/>
      <c r="JFW101" s="889"/>
      <c r="JFX101" s="889"/>
      <c r="JFY101" s="889"/>
      <c r="JFZ101" s="889"/>
      <c r="JGA101" s="889"/>
      <c r="JGB101" s="889"/>
      <c r="JGC101" s="889"/>
      <c r="JGD101" s="889"/>
      <c r="JGE101" s="889"/>
      <c r="JGF101" s="889"/>
      <c r="JGG101" s="889"/>
      <c r="JGH101" s="889"/>
      <c r="JGI101" s="889"/>
      <c r="JGJ101" s="889"/>
      <c r="JGK101" s="889"/>
      <c r="JGL101" s="889"/>
      <c r="JGM101" s="889"/>
      <c r="JGN101" s="889"/>
      <c r="JGO101" s="889"/>
      <c r="JGP101" s="889"/>
      <c r="JGQ101" s="889"/>
      <c r="JGR101" s="889"/>
      <c r="JGS101" s="889"/>
      <c r="JGT101" s="889"/>
      <c r="JGU101" s="889"/>
      <c r="JGV101" s="889"/>
      <c r="JGW101" s="889"/>
      <c r="JGX101" s="889"/>
      <c r="JGY101" s="889"/>
      <c r="JGZ101" s="889"/>
      <c r="JHA101" s="889"/>
      <c r="JHB101" s="889"/>
      <c r="JHC101" s="889"/>
      <c r="JHD101" s="889"/>
      <c r="JHE101" s="889"/>
      <c r="JHF101" s="889"/>
      <c r="JHG101" s="889"/>
      <c r="JHH101" s="889"/>
      <c r="JHI101" s="889"/>
      <c r="JHJ101" s="889"/>
      <c r="JHK101" s="889"/>
      <c r="JHL101" s="889"/>
      <c r="JHM101" s="889"/>
      <c r="JHN101" s="889"/>
      <c r="JHO101" s="889"/>
      <c r="JHP101" s="889"/>
      <c r="JHQ101" s="889"/>
      <c r="JHR101" s="889"/>
      <c r="JHS101" s="889"/>
      <c r="JHT101" s="889"/>
      <c r="JHU101" s="889"/>
      <c r="JHV101" s="889"/>
      <c r="JHW101" s="889"/>
      <c r="JHX101" s="889"/>
      <c r="JHY101" s="889"/>
      <c r="JHZ101" s="889"/>
      <c r="JIA101" s="889"/>
      <c r="JIB101" s="889"/>
      <c r="JIC101" s="889"/>
      <c r="JID101" s="889"/>
      <c r="JIE101" s="889"/>
      <c r="JIF101" s="889"/>
      <c r="JIG101" s="889"/>
      <c r="JIH101" s="889"/>
      <c r="JII101" s="889"/>
      <c r="JIJ101" s="889"/>
      <c r="JIK101" s="889"/>
      <c r="JIL101" s="889"/>
      <c r="JIM101" s="889"/>
      <c r="JIN101" s="889"/>
      <c r="JIO101" s="889"/>
      <c r="JIP101" s="889"/>
      <c r="JIQ101" s="889"/>
      <c r="JIR101" s="889"/>
      <c r="JIS101" s="889"/>
      <c r="JIT101" s="889"/>
      <c r="JIU101" s="889"/>
      <c r="JIV101" s="889"/>
      <c r="JIW101" s="889"/>
      <c r="JIX101" s="889"/>
      <c r="JIY101" s="889"/>
      <c r="JIZ101" s="889"/>
      <c r="JJA101" s="889"/>
      <c r="JJB101" s="889"/>
      <c r="JJC101" s="889"/>
      <c r="JJD101" s="889"/>
      <c r="JJE101" s="889"/>
      <c r="JJF101" s="889"/>
      <c r="JJG101" s="889"/>
      <c r="JJH101" s="889"/>
      <c r="JJI101" s="889"/>
      <c r="JJJ101" s="889"/>
      <c r="JJK101" s="889"/>
      <c r="JJL101" s="889"/>
      <c r="JJM101" s="889"/>
      <c r="JJN101" s="889"/>
      <c r="JJO101" s="889"/>
      <c r="JJP101" s="889"/>
      <c r="JJQ101" s="889"/>
      <c r="JJR101" s="889"/>
      <c r="JJS101" s="889"/>
      <c r="JJT101" s="889"/>
      <c r="JJU101" s="889"/>
      <c r="JJV101" s="889"/>
      <c r="JJW101" s="889"/>
      <c r="JJX101" s="889"/>
      <c r="JJY101" s="889"/>
      <c r="JJZ101" s="889"/>
      <c r="JKA101" s="889"/>
      <c r="JKB101" s="889"/>
      <c r="JKC101" s="889"/>
      <c r="JKD101" s="889"/>
      <c r="JKE101" s="889"/>
      <c r="JKF101" s="889"/>
      <c r="JKG101" s="889"/>
      <c r="JKH101" s="889"/>
      <c r="JKI101" s="889"/>
      <c r="JKJ101" s="889"/>
      <c r="JKK101" s="889"/>
      <c r="JKL101" s="889"/>
      <c r="JKM101" s="889"/>
      <c r="JKN101" s="889"/>
      <c r="JKO101" s="889"/>
      <c r="JKP101" s="889"/>
      <c r="JKQ101" s="889"/>
      <c r="JKR101" s="889"/>
      <c r="JKS101" s="889"/>
      <c r="JKT101" s="889"/>
      <c r="JKU101" s="889"/>
      <c r="JKV101" s="889"/>
      <c r="JKW101" s="889"/>
      <c r="JKX101" s="889"/>
      <c r="JKY101" s="889"/>
      <c r="JKZ101" s="889"/>
      <c r="JLA101" s="889"/>
      <c r="JLB101" s="889"/>
      <c r="JLC101" s="889"/>
      <c r="JLD101" s="889"/>
      <c r="JLE101" s="889"/>
      <c r="JLF101" s="889"/>
      <c r="JLG101" s="889"/>
      <c r="JLH101" s="889"/>
      <c r="JLI101" s="889"/>
      <c r="JLJ101" s="889"/>
      <c r="JLK101" s="889"/>
      <c r="JLL101" s="889"/>
      <c r="JLM101" s="889"/>
      <c r="JLN101" s="889"/>
      <c r="JLO101" s="889"/>
      <c r="JLP101" s="889"/>
      <c r="JLQ101" s="889"/>
      <c r="JLR101" s="889"/>
      <c r="JLS101" s="889"/>
      <c r="JLT101" s="889"/>
      <c r="JLU101" s="889"/>
      <c r="JLV101" s="889"/>
      <c r="JLW101" s="889"/>
      <c r="JLX101" s="889"/>
      <c r="JLY101" s="889"/>
      <c r="JLZ101" s="889"/>
      <c r="JMA101" s="889"/>
      <c r="JMB101" s="889"/>
      <c r="JMC101" s="889"/>
      <c r="JMD101" s="889"/>
      <c r="JME101" s="889"/>
      <c r="JMF101" s="889"/>
      <c r="JMG101" s="889"/>
      <c r="JMH101" s="889"/>
      <c r="JMI101" s="889"/>
      <c r="JMJ101" s="889"/>
      <c r="JMK101" s="889"/>
      <c r="JML101" s="889"/>
      <c r="JMM101" s="889"/>
      <c r="JMN101" s="889"/>
      <c r="JMO101" s="889"/>
      <c r="JMP101" s="889"/>
      <c r="JMQ101" s="889"/>
      <c r="JMR101" s="889"/>
      <c r="JMS101" s="889"/>
      <c r="JMT101" s="889"/>
      <c r="JMU101" s="889"/>
      <c r="JMV101" s="889"/>
      <c r="JMW101" s="889"/>
      <c r="JMX101" s="889"/>
      <c r="JMY101" s="889"/>
      <c r="JMZ101" s="889"/>
      <c r="JNA101" s="889"/>
      <c r="JNB101" s="889"/>
      <c r="JNC101" s="889"/>
      <c r="JND101" s="889"/>
      <c r="JNE101" s="889"/>
      <c r="JNF101" s="889"/>
      <c r="JNG101" s="889"/>
      <c r="JNH101" s="889"/>
      <c r="JNI101" s="889"/>
      <c r="JNJ101" s="889"/>
      <c r="JNK101" s="889"/>
      <c r="JNL101" s="889"/>
      <c r="JNM101" s="889"/>
      <c r="JNN101" s="889"/>
      <c r="JNO101" s="889"/>
      <c r="JNP101" s="889"/>
      <c r="JNQ101" s="889"/>
      <c r="JNR101" s="889"/>
      <c r="JNS101" s="889"/>
      <c r="JNT101" s="889"/>
      <c r="JNU101" s="889"/>
      <c r="JNV101" s="889"/>
      <c r="JNW101" s="889"/>
      <c r="JNX101" s="889"/>
      <c r="JNY101" s="889"/>
      <c r="JNZ101" s="889"/>
      <c r="JOA101" s="889"/>
      <c r="JOB101" s="889"/>
      <c r="JOC101" s="889"/>
      <c r="JOD101" s="889"/>
      <c r="JOE101" s="889"/>
      <c r="JOF101" s="889"/>
      <c r="JOG101" s="889"/>
      <c r="JOH101" s="889"/>
      <c r="JOI101" s="889"/>
      <c r="JOJ101" s="889"/>
      <c r="JOK101" s="889"/>
      <c r="JOL101" s="889"/>
      <c r="JOM101" s="889"/>
      <c r="JON101" s="889"/>
      <c r="JOO101" s="889"/>
      <c r="JOP101" s="889"/>
      <c r="JOQ101" s="889"/>
      <c r="JOR101" s="889"/>
      <c r="JOS101" s="889"/>
      <c r="JOT101" s="889"/>
      <c r="JOU101" s="889"/>
      <c r="JOV101" s="889"/>
      <c r="JOW101" s="889"/>
      <c r="JOX101" s="889"/>
      <c r="JOY101" s="889"/>
      <c r="JOZ101" s="889"/>
      <c r="JPA101" s="889"/>
      <c r="JPB101" s="889"/>
      <c r="JPC101" s="889"/>
      <c r="JPD101" s="889"/>
      <c r="JPE101" s="889"/>
      <c r="JPF101" s="889"/>
      <c r="JPG101" s="889"/>
      <c r="JPH101" s="889"/>
      <c r="JPI101" s="889"/>
      <c r="JPJ101" s="889"/>
      <c r="JPK101" s="889"/>
      <c r="JPL101" s="889"/>
      <c r="JPM101" s="889"/>
      <c r="JPN101" s="889"/>
      <c r="JPO101" s="889"/>
      <c r="JPP101" s="889"/>
      <c r="JPQ101" s="889"/>
      <c r="JPR101" s="889"/>
      <c r="JPS101" s="889"/>
      <c r="JPT101" s="889"/>
      <c r="JPU101" s="889"/>
      <c r="JPV101" s="889"/>
      <c r="JPW101" s="889"/>
      <c r="JPX101" s="889"/>
      <c r="JPY101" s="889"/>
      <c r="JPZ101" s="889"/>
      <c r="JQA101" s="889"/>
      <c r="JQB101" s="889"/>
      <c r="JQC101" s="889"/>
      <c r="JQD101" s="889"/>
      <c r="JQE101" s="889"/>
      <c r="JQF101" s="889"/>
      <c r="JQG101" s="889"/>
      <c r="JQH101" s="889"/>
      <c r="JQI101" s="889"/>
      <c r="JQJ101" s="889"/>
      <c r="JQK101" s="889"/>
      <c r="JQL101" s="889"/>
      <c r="JQM101" s="889"/>
      <c r="JQN101" s="889"/>
      <c r="JQO101" s="889"/>
      <c r="JQP101" s="889"/>
      <c r="JQQ101" s="889"/>
      <c r="JQR101" s="889"/>
      <c r="JQS101" s="889"/>
      <c r="JQT101" s="889"/>
      <c r="JQU101" s="889"/>
      <c r="JQV101" s="889"/>
      <c r="JQW101" s="889"/>
      <c r="JQX101" s="889"/>
      <c r="JQY101" s="889"/>
      <c r="JQZ101" s="889"/>
      <c r="JRA101" s="889"/>
      <c r="JRB101" s="889"/>
      <c r="JRC101" s="889"/>
      <c r="JRD101" s="889"/>
      <c r="JRE101" s="889"/>
      <c r="JRF101" s="889"/>
      <c r="JRG101" s="889"/>
      <c r="JRH101" s="889"/>
      <c r="JRI101" s="889"/>
      <c r="JRJ101" s="889"/>
      <c r="JRK101" s="889"/>
      <c r="JRL101" s="889"/>
      <c r="JRM101" s="889"/>
      <c r="JRN101" s="889"/>
      <c r="JRO101" s="889"/>
      <c r="JRP101" s="889"/>
      <c r="JRQ101" s="889"/>
      <c r="JRR101" s="889"/>
      <c r="JRS101" s="889"/>
      <c r="JRT101" s="889"/>
      <c r="JRU101" s="889"/>
      <c r="JRV101" s="889"/>
      <c r="JRW101" s="889"/>
      <c r="JRX101" s="889"/>
      <c r="JRY101" s="889"/>
      <c r="JRZ101" s="889"/>
      <c r="JSA101" s="889"/>
      <c r="JSB101" s="889"/>
      <c r="JSC101" s="889"/>
      <c r="JSD101" s="889"/>
      <c r="JSE101" s="889"/>
      <c r="JSF101" s="889"/>
      <c r="JSG101" s="889"/>
      <c r="JSH101" s="889"/>
      <c r="JSI101" s="889"/>
      <c r="JSJ101" s="889"/>
      <c r="JSK101" s="889"/>
      <c r="JSL101" s="889"/>
      <c r="JSM101" s="889"/>
      <c r="JSN101" s="889"/>
      <c r="JSO101" s="889"/>
      <c r="JSP101" s="889"/>
      <c r="JSQ101" s="889"/>
      <c r="JSR101" s="889"/>
      <c r="JSS101" s="889"/>
      <c r="JST101" s="889"/>
      <c r="JSU101" s="889"/>
      <c r="JSV101" s="889"/>
      <c r="JSW101" s="889"/>
      <c r="JSX101" s="889"/>
      <c r="JSY101" s="889"/>
      <c r="JSZ101" s="889"/>
      <c r="JTA101" s="889"/>
      <c r="JTB101" s="889"/>
      <c r="JTC101" s="889"/>
      <c r="JTD101" s="889"/>
      <c r="JTE101" s="889"/>
      <c r="JTF101" s="889"/>
      <c r="JTG101" s="889"/>
      <c r="JTH101" s="889"/>
      <c r="JTI101" s="889"/>
      <c r="JTJ101" s="889"/>
      <c r="JTK101" s="889"/>
      <c r="JTL101" s="889"/>
      <c r="JTM101" s="889"/>
      <c r="JTN101" s="889"/>
      <c r="JTO101" s="889"/>
      <c r="JTP101" s="889"/>
      <c r="JTQ101" s="889"/>
      <c r="JTR101" s="889"/>
      <c r="JTS101" s="889"/>
      <c r="JTT101" s="889"/>
      <c r="JTU101" s="889"/>
      <c r="JTV101" s="889"/>
      <c r="JTW101" s="889"/>
      <c r="JTX101" s="889"/>
      <c r="JTY101" s="889"/>
      <c r="JTZ101" s="889"/>
      <c r="JUA101" s="889"/>
      <c r="JUB101" s="889"/>
      <c r="JUC101" s="889"/>
      <c r="JUD101" s="889"/>
      <c r="JUE101" s="889"/>
      <c r="JUF101" s="889"/>
      <c r="JUG101" s="889"/>
      <c r="JUH101" s="889"/>
      <c r="JUI101" s="889"/>
      <c r="JUJ101" s="889"/>
      <c r="JUK101" s="889"/>
      <c r="JUL101" s="889"/>
      <c r="JUM101" s="889"/>
      <c r="JUN101" s="889"/>
      <c r="JUO101" s="889"/>
      <c r="JUP101" s="889"/>
      <c r="JUQ101" s="889"/>
      <c r="JUR101" s="889"/>
      <c r="JUS101" s="889"/>
      <c r="JUT101" s="889"/>
      <c r="JUU101" s="889"/>
      <c r="JUV101" s="889"/>
      <c r="JUW101" s="889"/>
      <c r="JUX101" s="889"/>
      <c r="JUY101" s="889"/>
      <c r="JUZ101" s="889"/>
      <c r="JVA101" s="889"/>
      <c r="JVB101" s="889"/>
      <c r="JVC101" s="889"/>
      <c r="JVD101" s="889"/>
      <c r="JVE101" s="889"/>
      <c r="JVF101" s="889"/>
      <c r="JVG101" s="889"/>
      <c r="JVH101" s="889"/>
      <c r="JVI101" s="889"/>
      <c r="JVJ101" s="889"/>
      <c r="JVK101" s="889"/>
      <c r="JVL101" s="889"/>
      <c r="JVM101" s="889"/>
      <c r="JVN101" s="889"/>
      <c r="JVO101" s="889"/>
      <c r="JVP101" s="889"/>
      <c r="JVQ101" s="889"/>
      <c r="JVR101" s="889"/>
      <c r="JVS101" s="889"/>
      <c r="JVT101" s="889"/>
      <c r="JVU101" s="889"/>
      <c r="JVV101" s="889"/>
      <c r="JVW101" s="889"/>
      <c r="JVX101" s="889"/>
      <c r="JVY101" s="889"/>
      <c r="JVZ101" s="889"/>
      <c r="JWA101" s="889"/>
      <c r="JWB101" s="889"/>
      <c r="JWC101" s="889"/>
      <c r="JWD101" s="889"/>
      <c r="JWE101" s="889"/>
      <c r="JWF101" s="889"/>
      <c r="JWG101" s="889"/>
      <c r="JWH101" s="889"/>
      <c r="JWI101" s="889"/>
      <c r="JWJ101" s="889"/>
      <c r="JWK101" s="889"/>
      <c r="JWL101" s="889"/>
      <c r="JWM101" s="889"/>
      <c r="JWN101" s="889"/>
      <c r="JWO101" s="889"/>
      <c r="JWP101" s="889"/>
      <c r="JWQ101" s="889"/>
      <c r="JWR101" s="889"/>
      <c r="JWS101" s="889"/>
      <c r="JWT101" s="889"/>
      <c r="JWU101" s="889"/>
      <c r="JWV101" s="889"/>
      <c r="JWW101" s="889"/>
      <c r="JWX101" s="889"/>
      <c r="JWY101" s="889"/>
      <c r="JWZ101" s="889"/>
      <c r="JXA101" s="889"/>
      <c r="JXB101" s="889"/>
      <c r="JXC101" s="889"/>
      <c r="JXD101" s="889"/>
      <c r="JXE101" s="889"/>
      <c r="JXF101" s="889"/>
      <c r="JXG101" s="889"/>
      <c r="JXH101" s="889"/>
      <c r="JXI101" s="889"/>
      <c r="JXJ101" s="889"/>
      <c r="JXK101" s="889"/>
      <c r="JXL101" s="889"/>
      <c r="JXM101" s="889"/>
      <c r="JXN101" s="889"/>
      <c r="JXO101" s="889"/>
      <c r="JXP101" s="889"/>
      <c r="JXQ101" s="889"/>
      <c r="JXR101" s="889"/>
      <c r="JXS101" s="889"/>
      <c r="JXT101" s="889"/>
      <c r="JXU101" s="889"/>
      <c r="JXV101" s="889"/>
      <c r="JXW101" s="889"/>
      <c r="JXX101" s="889"/>
      <c r="JXY101" s="889"/>
      <c r="JXZ101" s="889"/>
      <c r="JYA101" s="889"/>
      <c r="JYB101" s="889"/>
      <c r="JYC101" s="889"/>
      <c r="JYD101" s="889"/>
      <c r="JYE101" s="889"/>
      <c r="JYF101" s="889"/>
      <c r="JYG101" s="889"/>
      <c r="JYH101" s="889"/>
      <c r="JYI101" s="889"/>
      <c r="JYJ101" s="889"/>
      <c r="JYK101" s="889"/>
      <c r="JYL101" s="889"/>
      <c r="JYM101" s="889"/>
      <c r="JYN101" s="889"/>
      <c r="JYO101" s="889"/>
      <c r="JYP101" s="889"/>
      <c r="JYQ101" s="889"/>
      <c r="JYR101" s="889"/>
      <c r="JYS101" s="889"/>
      <c r="JYT101" s="889"/>
      <c r="JYU101" s="889"/>
      <c r="JYV101" s="889"/>
      <c r="JYW101" s="889"/>
      <c r="JYX101" s="889"/>
      <c r="JYY101" s="889"/>
      <c r="JYZ101" s="889"/>
      <c r="JZA101" s="889"/>
      <c r="JZB101" s="889"/>
      <c r="JZC101" s="889"/>
      <c r="JZD101" s="889"/>
      <c r="JZE101" s="889"/>
      <c r="JZF101" s="889"/>
      <c r="JZG101" s="889"/>
      <c r="JZH101" s="889"/>
      <c r="JZI101" s="889"/>
      <c r="JZJ101" s="889"/>
      <c r="JZK101" s="889"/>
      <c r="JZL101" s="889"/>
      <c r="JZM101" s="889"/>
      <c r="JZN101" s="889"/>
      <c r="JZO101" s="889"/>
      <c r="JZP101" s="889"/>
      <c r="JZQ101" s="889"/>
      <c r="JZR101" s="889"/>
      <c r="JZS101" s="889"/>
      <c r="JZT101" s="889"/>
      <c r="JZU101" s="889"/>
      <c r="JZV101" s="889"/>
      <c r="JZW101" s="889"/>
      <c r="JZX101" s="889"/>
      <c r="JZY101" s="889"/>
      <c r="JZZ101" s="889"/>
      <c r="KAA101" s="889"/>
      <c r="KAB101" s="889"/>
      <c r="KAC101" s="889"/>
      <c r="KAD101" s="889"/>
      <c r="KAE101" s="889"/>
      <c r="KAF101" s="889"/>
      <c r="KAG101" s="889"/>
      <c r="KAH101" s="889"/>
      <c r="KAI101" s="889"/>
      <c r="KAJ101" s="889"/>
      <c r="KAK101" s="889"/>
      <c r="KAL101" s="889"/>
      <c r="KAM101" s="889"/>
      <c r="KAN101" s="889"/>
      <c r="KAO101" s="889"/>
      <c r="KAP101" s="889"/>
      <c r="KAQ101" s="889"/>
      <c r="KAR101" s="889"/>
      <c r="KAS101" s="889"/>
      <c r="KAT101" s="889"/>
      <c r="KAU101" s="889"/>
      <c r="KAV101" s="889"/>
      <c r="KAW101" s="889"/>
      <c r="KAX101" s="889"/>
      <c r="KAY101" s="889"/>
      <c r="KAZ101" s="889"/>
      <c r="KBA101" s="889"/>
      <c r="KBB101" s="889"/>
      <c r="KBC101" s="889"/>
      <c r="KBD101" s="889"/>
      <c r="KBE101" s="889"/>
      <c r="KBF101" s="889"/>
      <c r="KBG101" s="889"/>
      <c r="KBH101" s="889"/>
      <c r="KBI101" s="889"/>
      <c r="KBJ101" s="889"/>
      <c r="KBK101" s="889"/>
      <c r="KBL101" s="889"/>
      <c r="KBM101" s="889"/>
      <c r="KBN101" s="889"/>
      <c r="KBO101" s="889"/>
      <c r="KBP101" s="889"/>
      <c r="KBQ101" s="889"/>
      <c r="KBR101" s="889"/>
      <c r="KBS101" s="889"/>
      <c r="KBT101" s="889"/>
      <c r="KBU101" s="889"/>
      <c r="KBV101" s="889"/>
      <c r="KBW101" s="889"/>
      <c r="KBX101" s="889"/>
      <c r="KBY101" s="889"/>
      <c r="KBZ101" s="889"/>
      <c r="KCA101" s="889"/>
      <c r="KCB101" s="889"/>
      <c r="KCC101" s="889"/>
      <c r="KCD101" s="889"/>
      <c r="KCE101" s="889"/>
      <c r="KCF101" s="889"/>
      <c r="KCG101" s="889"/>
      <c r="KCH101" s="889"/>
      <c r="KCI101" s="889"/>
      <c r="KCJ101" s="889"/>
      <c r="KCK101" s="889"/>
      <c r="KCL101" s="889"/>
      <c r="KCM101" s="889"/>
      <c r="KCN101" s="889"/>
      <c r="KCO101" s="889"/>
      <c r="KCP101" s="889"/>
      <c r="KCQ101" s="889"/>
      <c r="KCR101" s="889"/>
      <c r="KCS101" s="889"/>
      <c r="KCT101" s="889"/>
      <c r="KCU101" s="889"/>
      <c r="KCV101" s="889"/>
      <c r="KCW101" s="889"/>
      <c r="KCX101" s="889"/>
      <c r="KCY101" s="889"/>
      <c r="KCZ101" s="889"/>
      <c r="KDA101" s="889"/>
      <c r="KDB101" s="889"/>
      <c r="KDC101" s="889"/>
      <c r="KDD101" s="889"/>
      <c r="KDE101" s="889"/>
      <c r="KDF101" s="889"/>
      <c r="KDG101" s="889"/>
      <c r="KDH101" s="889"/>
      <c r="KDI101" s="889"/>
      <c r="KDJ101" s="889"/>
      <c r="KDK101" s="889"/>
      <c r="KDL101" s="889"/>
      <c r="KDM101" s="889"/>
      <c r="KDN101" s="889"/>
      <c r="KDO101" s="889"/>
      <c r="KDP101" s="889"/>
      <c r="KDQ101" s="889"/>
      <c r="KDR101" s="889"/>
      <c r="KDS101" s="889"/>
      <c r="KDT101" s="889"/>
      <c r="KDU101" s="889"/>
      <c r="KDV101" s="889"/>
      <c r="KDW101" s="889"/>
      <c r="KDX101" s="889"/>
      <c r="KDY101" s="889"/>
      <c r="KDZ101" s="889"/>
      <c r="KEA101" s="889"/>
      <c r="KEB101" s="889"/>
      <c r="KEC101" s="889"/>
      <c r="KED101" s="889"/>
      <c r="KEE101" s="889"/>
      <c r="KEF101" s="889"/>
      <c r="KEG101" s="889"/>
      <c r="KEH101" s="889"/>
      <c r="KEI101" s="889"/>
      <c r="KEJ101" s="889"/>
      <c r="KEK101" s="889"/>
      <c r="KEL101" s="889"/>
      <c r="KEM101" s="889"/>
      <c r="KEN101" s="889"/>
      <c r="KEO101" s="889"/>
      <c r="KEP101" s="889"/>
      <c r="KEQ101" s="889"/>
      <c r="KER101" s="889"/>
      <c r="KES101" s="889"/>
      <c r="KET101" s="889"/>
      <c r="KEU101" s="889"/>
      <c r="KEV101" s="889"/>
      <c r="KEW101" s="889"/>
      <c r="KEX101" s="889"/>
      <c r="KEY101" s="889"/>
      <c r="KEZ101" s="889"/>
      <c r="KFA101" s="889"/>
      <c r="KFB101" s="889"/>
      <c r="KFC101" s="889"/>
      <c r="KFD101" s="889"/>
      <c r="KFE101" s="889"/>
      <c r="KFF101" s="889"/>
      <c r="KFG101" s="889"/>
      <c r="KFH101" s="889"/>
      <c r="KFI101" s="889"/>
      <c r="KFJ101" s="889"/>
      <c r="KFK101" s="889"/>
      <c r="KFL101" s="889"/>
      <c r="KFM101" s="889"/>
      <c r="KFN101" s="889"/>
      <c r="KFO101" s="889"/>
      <c r="KFP101" s="889"/>
      <c r="KFQ101" s="889"/>
      <c r="KFR101" s="889"/>
      <c r="KFS101" s="889"/>
      <c r="KFT101" s="889"/>
      <c r="KFU101" s="889"/>
      <c r="KFV101" s="889"/>
      <c r="KFW101" s="889"/>
      <c r="KFX101" s="889"/>
      <c r="KFY101" s="889"/>
      <c r="KFZ101" s="889"/>
      <c r="KGA101" s="889"/>
      <c r="KGB101" s="889"/>
      <c r="KGC101" s="889"/>
      <c r="KGD101" s="889"/>
      <c r="KGE101" s="889"/>
      <c r="KGF101" s="889"/>
      <c r="KGG101" s="889"/>
      <c r="KGH101" s="889"/>
      <c r="KGI101" s="889"/>
      <c r="KGJ101" s="889"/>
      <c r="KGK101" s="889"/>
      <c r="KGL101" s="889"/>
      <c r="KGM101" s="889"/>
      <c r="KGN101" s="889"/>
      <c r="KGO101" s="889"/>
      <c r="KGP101" s="889"/>
      <c r="KGQ101" s="889"/>
      <c r="KGR101" s="889"/>
      <c r="KGS101" s="889"/>
      <c r="KGT101" s="889"/>
      <c r="KGU101" s="889"/>
      <c r="KGV101" s="889"/>
      <c r="KGW101" s="889"/>
      <c r="KGX101" s="889"/>
      <c r="KGY101" s="889"/>
      <c r="KGZ101" s="889"/>
      <c r="KHA101" s="889"/>
      <c r="KHB101" s="889"/>
      <c r="KHC101" s="889"/>
      <c r="KHD101" s="889"/>
      <c r="KHE101" s="889"/>
      <c r="KHF101" s="889"/>
      <c r="KHG101" s="889"/>
      <c r="KHH101" s="889"/>
      <c r="KHI101" s="889"/>
      <c r="KHJ101" s="889"/>
      <c r="KHK101" s="889"/>
      <c r="KHL101" s="889"/>
      <c r="KHM101" s="889"/>
      <c r="KHN101" s="889"/>
      <c r="KHO101" s="889"/>
      <c r="KHP101" s="889"/>
      <c r="KHQ101" s="889"/>
      <c r="KHR101" s="889"/>
      <c r="KHS101" s="889"/>
      <c r="KHT101" s="889"/>
      <c r="KHU101" s="889"/>
      <c r="KHV101" s="889"/>
      <c r="KHW101" s="889"/>
      <c r="KHX101" s="889"/>
      <c r="KHY101" s="889"/>
      <c r="KHZ101" s="889"/>
      <c r="KIA101" s="889"/>
      <c r="KIB101" s="889"/>
      <c r="KIC101" s="889"/>
      <c r="KID101" s="889"/>
      <c r="KIE101" s="889"/>
      <c r="KIF101" s="889"/>
      <c r="KIG101" s="889"/>
      <c r="KIH101" s="889"/>
      <c r="KII101" s="889"/>
      <c r="KIJ101" s="889"/>
      <c r="KIK101" s="889"/>
      <c r="KIL101" s="889"/>
      <c r="KIM101" s="889"/>
      <c r="KIN101" s="889"/>
      <c r="KIO101" s="889"/>
      <c r="KIP101" s="889"/>
      <c r="KIQ101" s="889"/>
      <c r="KIR101" s="889"/>
      <c r="KIS101" s="889"/>
      <c r="KIT101" s="889"/>
      <c r="KIU101" s="889"/>
      <c r="KIV101" s="889"/>
      <c r="KIW101" s="889"/>
      <c r="KIX101" s="889"/>
      <c r="KIY101" s="889"/>
      <c r="KIZ101" s="889"/>
      <c r="KJA101" s="889"/>
      <c r="KJB101" s="889"/>
      <c r="KJC101" s="889"/>
      <c r="KJD101" s="889"/>
      <c r="KJE101" s="889"/>
      <c r="KJF101" s="889"/>
      <c r="KJG101" s="889"/>
      <c r="KJH101" s="889"/>
      <c r="KJI101" s="889"/>
      <c r="KJJ101" s="889"/>
      <c r="KJK101" s="889"/>
      <c r="KJL101" s="889"/>
      <c r="KJM101" s="889"/>
      <c r="KJN101" s="889"/>
      <c r="KJO101" s="889"/>
      <c r="KJP101" s="889"/>
      <c r="KJQ101" s="889"/>
      <c r="KJR101" s="889"/>
      <c r="KJS101" s="889"/>
      <c r="KJT101" s="889"/>
      <c r="KJU101" s="889"/>
      <c r="KJV101" s="889"/>
      <c r="KJW101" s="889"/>
      <c r="KJX101" s="889"/>
      <c r="KJY101" s="889"/>
      <c r="KJZ101" s="889"/>
      <c r="KKA101" s="889"/>
      <c r="KKB101" s="889"/>
      <c r="KKC101" s="889"/>
      <c r="KKD101" s="889"/>
      <c r="KKE101" s="889"/>
      <c r="KKF101" s="889"/>
      <c r="KKG101" s="889"/>
      <c r="KKH101" s="889"/>
      <c r="KKI101" s="889"/>
      <c r="KKJ101" s="889"/>
      <c r="KKK101" s="889"/>
      <c r="KKL101" s="889"/>
      <c r="KKM101" s="889"/>
      <c r="KKN101" s="889"/>
      <c r="KKO101" s="889"/>
      <c r="KKP101" s="889"/>
      <c r="KKQ101" s="889"/>
      <c r="KKR101" s="889"/>
      <c r="KKS101" s="889"/>
      <c r="KKT101" s="889"/>
      <c r="KKU101" s="889"/>
      <c r="KKV101" s="889"/>
      <c r="KKW101" s="889"/>
      <c r="KKX101" s="889"/>
      <c r="KKY101" s="889"/>
      <c r="KKZ101" s="889"/>
      <c r="KLA101" s="889"/>
      <c r="KLB101" s="889"/>
      <c r="KLC101" s="889"/>
      <c r="KLD101" s="889"/>
      <c r="KLE101" s="889"/>
      <c r="KLF101" s="889"/>
      <c r="KLG101" s="889"/>
      <c r="KLH101" s="889"/>
      <c r="KLI101" s="889"/>
      <c r="KLJ101" s="889"/>
      <c r="KLK101" s="889"/>
      <c r="KLL101" s="889"/>
      <c r="KLM101" s="889"/>
      <c r="KLN101" s="889"/>
      <c r="KLO101" s="889"/>
      <c r="KLP101" s="889"/>
      <c r="KLQ101" s="889"/>
      <c r="KLR101" s="889"/>
      <c r="KLS101" s="889"/>
      <c r="KLT101" s="889"/>
      <c r="KLU101" s="889"/>
      <c r="KLV101" s="889"/>
      <c r="KLW101" s="889"/>
      <c r="KLX101" s="889"/>
      <c r="KLY101" s="889"/>
      <c r="KLZ101" s="889"/>
      <c r="KMA101" s="889"/>
      <c r="KMB101" s="889"/>
      <c r="KMC101" s="889"/>
      <c r="KMD101" s="889"/>
      <c r="KME101" s="889"/>
      <c r="KMF101" s="889"/>
      <c r="KMG101" s="889"/>
      <c r="KMH101" s="889"/>
      <c r="KMI101" s="889"/>
      <c r="KMJ101" s="889"/>
      <c r="KMK101" s="889"/>
      <c r="KML101" s="889"/>
      <c r="KMM101" s="889"/>
      <c r="KMN101" s="889"/>
      <c r="KMO101" s="889"/>
      <c r="KMP101" s="889"/>
      <c r="KMQ101" s="889"/>
      <c r="KMR101" s="889"/>
      <c r="KMS101" s="889"/>
      <c r="KMT101" s="889"/>
      <c r="KMU101" s="889"/>
      <c r="KMV101" s="889"/>
      <c r="KMW101" s="889"/>
      <c r="KMX101" s="889"/>
      <c r="KMY101" s="889"/>
      <c r="KMZ101" s="889"/>
      <c r="KNA101" s="889"/>
      <c r="KNB101" s="889"/>
      <c r="KNC101" s="889"/>
      <c r="KND101" s="889"/>
      <c r="KNE101" s="889"/>
      <c r="KNF101" s="889"/>
      <c r="KNG101" s="889"/>
      <c r="KNH101" s="889"/>
      <c r="KNI101" s="889"/>
      <c r="KNJ101" s="889"/>
      <c r="KNK101" s="889"/>
      <c r="KNL101" s="889"/>
      <c r="KNM101" s="889"/>
      <c r="KNN101" s="889"/>
      <c r="KNO101" s="889"/>
      <c r="KNP101" s="889"/>
      <c r="KNQ101" s="889"/>
      <c r="KNR101" s="889"/>
      <c r="KNS101" s="889"/>
      <c r="KNT101" s="889"/>
      <c r="KNU101" s="889"/>
      <c r="KNV101" s="889"/>
      <c r="KNW101" s="889"/>
      <c r="KNX101" s="889"/>
      <c r="KNY101" s="889"/>
      <c r="KNZ101" s="889"/>
      <c r="KOA101" s="889"/>
      <c r="KOB101" s="889"/>
      <c r="KOC101" s="889"/>
      <c r="KOD101" s="889"/>
      <c r="KOE101" s="889"/>
      <c r="KOF101" s="889"/>
      <c r="KOG101" s="889"/>
      <c r="KOH101" s="889"/>
      <c r="KOI101" s="889"/>
      <c r="KOJ101" s="889"/>
      <c r="KOK101" s="889"/>
      <c r="KOL101" s="889"/>
      <c r="KOM101" s="889"/>
      <c r="KON101" s="889"/>
      <c r="KOO101" s="889"/>
      <c r="KOP101" s="889"/>
      <c r="KOQ101" s="889"/>
      <c r="KOR101" s="889"/>
      <c r="KOS101" s="889"/>
      <c r="KOT101" s="889"/>
      <c r="KOU101" s="889"/>
      <c r="KOV101" s="889"/>
      <c r="KOW101" s="889"/>
      <c r="KOX101" s="889"/>
      <c r="KOY101" s="889"/>
      <c r="KOZ101" s="889"/>
      <c r="KPA101" s="889"/>
      <c r="KPB101" s="889"/>
      <c r="KPC101" s="889"/>
      <c r="KPD101" s="889"/>
      <c r="KPE101" s="889"/>
      <c r="KPF101" s="889"/>
      <c r="KPG101" s="889"/>
      <c r="KPH101" s="889"/>
      <c r="KPI101" s="889"/>
      <c r="KPJ101" s="889"/>
      <c r="KPK101" s="889"/>
      <c r="KPL101" s="889"/>
      <c r="KPM101" s="889"/>
      <c r="KPN101" s="889"/>
      <c r="KPO101" s="889"/>
      <c r="KPP101" s="889"/>
      <c r="KPQ101" s="889"/>
      <c r="KPR101" s="889"/>
      <c r="KPS101" s="889"/>
      <c r="KPT101" s="889"/>
      <c r="KPU101" s="889"/>
      <c r="KPV101" s="889"/>
      <c r="KPW101" s="889"/>
      <c r="KPX101" s="889"/>
      <c r="KPY101" s="889"/>
      <c r="KPZ101" s="889"/>
      <c r="KQA101" s="889"/>
      <c r="KQB101" s="889"/>
      <c r="KQC101" s="889"/>
      <c r="KQD101" s="889"/>
      <c r="KQE101" s="889"/>
      <c r="KQF101" s="889"/>
      <c r="KQG101" s="889"/>
      <c r="KQH101" s="889"/>
      <c r="KQI101" s="889"/>
      <c r="KQJ101" s="889"/>
      <c r="KQK101" s="889"/>
      <c r="KQL101" s="889"/>
      <c r="KQM101" s="889"/>
      <c r="KQN101" s="889"/>
      <c r="KQO101" s="889"/>
      <c r="KQP101" s="889"/>
      <c r="KQQ101" s="889"/>
      <c r="KQR101" s="889"/>
      <c r="KQS101" s="889"/>
      <c r="KQT101" s="889"/>
      <c r="KQU101" s="889"/>
      <c r="KQV101" s="889"/>
      <c r="KQW101" s="889"/>
      <c r="KQX101" s="889"/>
      <c r="KQY101" s="889"/>
      <c r="KQZ101" s="889"/>
      <c r="KRA101" s="889"/>
      <c r="KRB101" s="889"/>
      <c r="KRC101" s="889"/>
      <c r="KRD101" s="889"/>
      <c r="KRE101" s="889"/>
      <c r="KRF101" s="889"/>
      <c r="KRG101" s="889"/>
      <c r="KRH101" s="889"/>
      <c r="KRI101" s="889"/>
      <c r="KRJ101" s="889"/>
      <c r="KRK101" s="889"/>
      <c r="KRL101" s="889"/>
      <c r="KRM101" s="889"/>
      <c r="KRN101" s="889"/>
      <c r="KRO101" s="889"/>
      <c r="KRP101" s="889"/>
      <c r="KRQ101" s="889"/>
      <c r="KRR101" s="889"/>
      <c r="KRS101" s="889"/>
      <c r="KRT101" s="889"/>
      <c r="KRU101" s="889"/>
      <c r="KRV101" s="889"/>
      <c r="KRW101" s="889"/>
      <c r="KRX101" s="889"/>
      <c r="KRY101" s="889"/>
      <c r="KRZ101" s="889"/>
      <c r="KSA101" s="889"/>
      <c r="KSB101" s="889"/>
      <c r="KSC101" s="889"/>
      <c r="KSD101" s="889"/>
      <c r="KSE101" s="889"/>
      <c r="KSF101" s="889"/>
      <c r="KSG101" s="889"/>
      <c r="KSH101" s="889"/>
      <c r="KSI101" s="889"/>
      <c r="KSJ101" s="889"/>
      <c r="KSK101" s="889"/>
      <c r="KSL101" s="889"/>
      <c r="KSM101" s="889"/>
      <c r="KSN101" s="889"/>
      <c r="KSO101" s="889"/>
      <c r="KSP101" s="889"/>
      <c r="KSQ101" s="889"/>
      <c r="KSR101" s="889"/>
      <c r="KSS101" s="889"/>
      <c r="KST101" s="889"/>
      <c r="KSU101" s="889"/>
      <c r="KSV101" s="889"/>
      <c r="KSW101" s="889"/>
      <c r="KSX101" s="889"/>
      <c r="KSY101" s="889"/>
      <c r="KSZ101" s="889"/>
      <c r="KTA101" s="889"/>
      <c r="KTB101" s="889"/>
      <c r="KTC101" s="889"/>
      <c r="KTD101" s="889"/>
      <c r="KTE101" s="889"/>
      <c r="KTF101" s="889"/>
      <c r="KTG101" s="889"/>
      <c r="KTH101" s="889"/>
      <c r="KTI101" s="889"/>
      <c r="KTJ101" s="889"/>
      <c r="KTK101" s="889"/>
      <c r="KTL101" s="889"/>
      <c r="KTM101" s="889"/>
      <c r="KTN101" s="889"/>
      <c r="KTO101" s="889"/>
      <c r="KTP101" s="889"/>
      <c r="KTQ101" s="889"/>
      <c r="KTR101" s="889"/>
      <c r="KTS101" s="889"/>
      <c r="KTT101" s="889"/>
      <c r="KTU101" s="889"/>
      <c r="KTV101" s="889"/>
      <c r="KTW101" s="889"/>
      <c r="KTX101" s="889"/>
      <c r="KTY101" s="889"/>
      <c r="KTZ101" s="889"/>
      <c r="KUA101" s="889"/>
      <c r="KUB101" s="889"/>
      <c r="KUC101" s="889"/>
      <c r="KUD101" s="889"/>
      <c r="KUE101" s="889"/>
      <c r="KUF101" s="889"/>
      <c r="KUG101" s="889"/>
      <c r="KUH101" s="889"/>
      <c r="KUI101" s="889"/>
      <c r="KUJ101" s="889"/>
      <c r="KUK101" s="889"/>
      <c r="KUL101" s="889"/>
      <c r="KUM101" s="889"/>
      <c r="KUN101" s="889"/>
      <c r="KUO101" s="889"/>
      <c r="KUP101" s="889"/>
      <c r="KUQ101" s="889"/>
      <c r="KUR101" s="889"/>
      <c r="KUS101" s="889"/>
      <c r="KUT101" s="889"/>
      <c r="KUU101" s="889"/>
      <c r="KUV101" s="889"/>
      <c r="KUW101" s="889"/>
      <c r="KUX101" s="889"/>
      <c r="KUY101" s="889"/>
      <c r="KUZ101" s="889"/>
      <c r="KVA101" s="889"/>
      <c r="KVB101" s="889"/>
      <c r="KVC101" s="889"/>
      <c r="KVD101" s="889"/>
      <c r="KVE101" s="889"/>
      <c r="KVF101" s="889"/>
      <c r="KVG101" s="889"/>
      <c r="KVH101" s="889"/>
      <c r="KVI101" s="889"/>
      <c r="KVJ101" s="889"/>
      <c r="KVK101" s="889"/>
      <c r="KVL101" s="889"/>
      <c r="KVM101" s="889"/>
      <c r="KVN101" s="889"/>
      <c r="KVO101" s="889"/>
      <c r="KVP101" s="889"/>
      <c r="KVQ101" s="889"/>
      <c r="KVR101" s="889"/>
      <c r="KVS101" s="889"/>
      <c r="KVT101" s="889"/>
      <c r="KVU101" s="889"/>
      <c r="KVV101" s="889"/>
      <c r="KVW101" s="889"/>
      <c r="KVX101" s="889"/>
      <c r="KVY101" s="889"/>
      <c r="KVZ101" s="889"/>
      <c r="KWA101" s="889"/>
      <c r="KWB101" s="889"/>
      <c r="KWC101" s="889"/>
      <c r="KWD101" s="889"/>
      <c r="KWE101" s="889"/>
      <c r="KWF101" s="889"/>
      <c r="KWG101" s="889"/>
      <c r="KWH101" s="889"/>
      <c r="KWI101" s="889"/>
      <c r="KWJ101" s="889"/>
      <c r="KWK101" s="889"/>
      <c r="KWL101" s="889"/>
      <c r="KWM101" s="889"/>
      <c r="KWN101" s="889"/>
      <c r="KWO101" s="889"/>
      <c r="KWP101" s="889"/>
      <c r="KWQ101" s="889"/>
      <c r="KWR101" s="889"/>
      <c r="KWS101" s="889"/>
      <c r="KWT101" s="889"/>
      <c r="KWU101" s="889"/>
      <c r="KWV101" s="889"/>
      <c r="KWW101" s="889"/>
      <c r="KWX101" s="889"/>
      <c r="KWY101" s="889"/>
      <c r="KWZ101" s="889"/>
      <c r="KXA101" s="889"/>
      <c r="KXB101" s="889"/>
      <c r="KXC101" s="889"/>
      <c r="KXD101" s="889"/>
      <c r="KXE101" s="889"/>
      <c r="KXF101" s="889"/>
      <c r="KXG101" s="889"/>
      <c r="KXH101" s="889"/>
      <c r="KXI101" s="889"/>
      <c r="KXJ101" s="889"/>
      <c r="KXK101" s="889"/>
      <c r="KXL101" s="889"/>
      <c r="KXM101" s="889"/>
      <c r="KXN101" s="889"/>
      <c r="KXO101" s="889"/>
      <c r="KXP101" s="889"/>
      <c r="KXQ101" s="889"/>
      <c r="KXR101" s="889"/>
      <c r="KXS101" s="889"/>
      <c r="KXT101" s="889"/>
      <c r="KXU101" s="889"/>
      <c r="KXV101" s="889"/>
      <c r="KXW101" s="889"/>
      <c r="KXX101" s="889"/>
      <c r="KXY101" s="889"/>
      <c r="KXZ101" s="889"/>
      <c r="KYA101" s="889"/>
      <c r="KYB101" s="889"/>
      <c r="KYC101" s="889"/>
      <c r="KYD101" s="889"/>
      <c r="KYE101" s="889"/>
      <c r="KYF101" s="889"/>
      <c r="KYG101" s="889"/>
      <c r="KYH101" s="889"/>
      <c r="KYI101" s="889"/>
      <c r="KYJ101" s="889"/>
      <c r="KYK101" s="889"/>
      <c r="KYL101" s="889"/>
      <c r="KYM101" s="889"/>
      <c r="KYN101" s="889"/>
      <c r="KYO101" s="889"/>
      <c r="KYP101" s="889"/>
      <c r="KYQ101" s="889"/>
      <c r="KYR101" s="889"/>
      <c r="KYS101" s="889"/>
      <c r="KYT101" s="889"/>
      <c r="KYU101" s="889"/>
      <c r="KYV101" s="889"/>
      <c r="KYW101" s="889"/>
      <c r="KYX101" s="889"/>
      <c r="KYY101" s="889"/>
      <c r="KYZ101" s="889"/>
      <c r="KZA101" s="889"/>
      <c r="KZB101" s="889"/>
      <c r="KZC101" s="889"/>
      <c r="KZD101" s="889"/>
      <c r="KZE101" s="889"/>
      <c r="KZF101" s="889"/>
      <c r="KZG101" s="889"/>
      <c r="KZH101" s="889"/>
      <c r="KZI101" s="889"/>
      <c r="KZJ101" s="889"/>
      <c r="KZK101" s="889"/>
      <c r="KZL101" s="889"/>
      <c r="KZM101" s="889"/>
      <c r="KZN101" s="889"/>
      <c r="KZO101" s="889"/>
      <c r="KZP101" s="889"/>
      <c r="KZQ101" s="889"/>
      <c r="KZR101" s="889"/>
      <c r="KZS101" s="889"/>
      <c r="KZT101" s="889"/>
      <c r="KZU101" s="889"/>
      <c r="KZV101" s="889"/>
      <c r="KZW101" s="889"/>
      <c r="KZX101" s="889"/>
      <c r="KZY101" s="889"/>
      <c r="KZZ101" s="889"/>
      <c r="LAA101" s="889"/>
      <c r="LAB101" s="889"/>
      <c r="LAC101" s="889"/>
      <c r="LAD101" s="889"/>
      <c r="LAE101" s="889"/>
      <c r="LAF101" s="889"/>
      <c r="LAG101" s="889"/>
      <c r="LAH101" s="889"/>
      <c r="LAI101" s="889"/>
      <c r="LAJ101" s="889"/>
      <c r="LAK101" s="889"/>
      <c r="LAL101" s="889"/>
      <c r="LAM101" s="889"/>
      <c r="LAN101" s="889"/>
      <c r="LAO101" s="889"/>
      <c r="LAP101" s="889"/>
      <c r="LAQ101" s="889"/>
      <c r="LAR101" s="889"/>
      <c r="LAS101" s="889"/>
      <c r="LAT101" s="889"/>
      <c r="LAU101" s="889"/>
      <c r="LAV101" s="889"/>
      <c r="LAW101" s="889"/>
      <c r="LAX101" s="889"/>
      <c r="LAY101" s="889"/>
      <c r="LAZ101" s="889"/>
      <c r="LBA101" s="889"/>
      <c r="LBB101" s="889"/>
      <c r="LBC101" s="889"/>
      <c r="LBD101" s="889"/>
      <c r="LBE101" s="889"/>
      <c r="LBF101" s="889"/>
      <c r="LBG101" s="889"/>
      <c r="LBH101" s="889"/>
      <c r="LBI101" s="889"/>
      <c r="LBJ101" s="889"/>
      <c r="LBK101" s="889"/>
      <c r="LBL101" s="889"/>
      <c r="LBM101" s="889"/>
      <c r="LBN101" s="889"/>
      <c r="LBO101" s="889"/>
      <c r="LBP101" s="889"/>
      <c r="LBQ101" s="889"/>
      <c r="LBR101" s="889"/>
      <c r="LBS101" s="889"/>
      <c r="LBT101" s="889"/>
      <c r="LBU101" s="889"/>
      <c r="LBV101" s="889"/>
      <c r="LBW101" s="889"/>
      <c r="LBX101" s="889"/>
      <c r="LBY101" s="889"/>
      <c r="LBZ101" s="889"/>
      <c r="LCA101" s="889"/>
      <c r="LCB101" s="889"/>
      <c r="LCC101" s="889"/>
      <c r="LCD101" s="889"/>
      <c r="LCE101" s="889"/>
      <c r="LCF101" s="889"/>
      <c r="LCG101" s="889"/>
      <c r="LCH101" s="889"/>
      <c r="LCI101" s="889"/>
      <c r="LCJ101" s="889"/>
      <c r="LCK101" s="889"/>
      <c r="LCL101" s="889"/>
      <c r="LCM101" s="889"/>
      <c r="LCN101" s="889"/>
      <c r="LCO101" s="889"/>
      <c r="LCP101" s="889"/>
      <c r="LCQ101" s="889"/>
      <c r="LCR101" s="889"/>
      <c r="LCS101" s="889"/>
      <c r="LCT101" s="889"/>
      <c r="LCU101" s="889"/>
      <c r="LCV101" s="889"/>
      <c r="LCW101" s="889"/>
      <c r="LCX101" s="889"/>
      <c r="LCY101" s="889"/>
      <c r="LCZ101" s="889"/>
      <c r="LDA101" s="889"/>
      <c r="LDB101" s="889"/>
      <c r="LDC101" s="889"/>
      <c r="LDD101" s="889"/>
      <c r="LDE101" s="889"/>
      <c r="LDF101" s="889"/>
      <c r="LDG101" s="889"/>
      <c r="LDH101" s="889"/>
      <c r="LDI101" s="889"/>
      <c r="LDJ101" s="889"/>
      <c r="LDK101" s="889"/>
      <c r="LDL101" s="889"/>
      <c r="LDM101" s="889"/>
      <c r="LDN101" s="889"/>
      <c r="LDO101" s="889"/>
      <c r="LDP101" s="889"/>
      <c r="LDQ101" s="889"/>
      <c r="LDR101" s="889"/>
      <c r="LDS101" s="889"/>
      <c r="LDT101" s="889"/>
      <c r="LDU101" s="889"/>
      <c r="LDV101" s="889"/>
      <c r="LDW101" s="889"/>
      <c r="LDX101" s="889"/>
      <c r="LDY101" s="889"/>
      <c r="LDZ101" s="889"/>
      <c r="LEA101" s="889"/>
      <c r="LEB101" s="889"/>
      <c r="LEC101" s="889"/>
      <c r="LED101" s="889"/>
      <c r="LEE101" s="889"/>
      <c r="LEF101" s="889"/>
      <c r="LEG101" s="889"/>
      <c r="LEH101" s="889"/>
      <c r="LEI101" s="889"/>
      <c r="LEJ101" s="889"/>
      <c r="LEK101" s="889"/>
      <c r="LEL101" s="889"/>
      <c r="LEM101" s="889"/>
      <c r="LEN101" s="889"/>
      <c r="LEO101" s="889"/>
      <c r="LEP101" s="889"/>
      <c r="LEQ101" s="889"/>
      <c r="LER101" s="889"/>
      <c r="LES101" s="889"/>
      <c r="LET101" s="889"/>
      <c r="LEU101" s="889"/>
      <c r="LEV101" s="889"/>
      <c r="LEW101" s="889"/>
      <c r="LEX101" s="889"/>
      <c r="LEY101" s="889"/>
      <c r="LEZ101" s="889"/>
      <c r="LFA101" s="889"/>
      <c r="LFB101" s="889"/>
      <c r="LFC101" s="889"/>
      <c r="LFD101" s="889"/>
      <c r="LFE101" s="889"/>
      <c r="LFF101" s="889"/>
      <c r="LFG101" s="889"/>
      <c r="LFH101" s="889"/>
      <c r="LFI101" s="889"/>
      <c r="LFJ101" s="889"/>
      <c r="LFK101" s="889"/>
      <c r="LFL101" s="889"/>
      <c r="LFM101" s="889"/>
      <c r="LFN101" s="889"/>
      <c r="LFO101" s="889"/>
      <c r="LFP101" s="889"/>
      <c r="LFQ101" s="889"/>
      <c r="LFR101" s="889"/>
      <c r="LFS101" s="889"/>
      <c r="LFT101" s="889"/>
      <c r="LFU101" s="889"/>
      <c r="LFV101" s="889"/>
      <c r="LFW101" s="889"/>
      <c r="LFX101" s="889"/>
      <c r="LFY101" s="889"/>
      <c r="LFZ101" s="889"/>
      <c r="LGA101" s="889"/>
      <c r="LGB101" s="889"/>
      <c r="LGC101" s="889"/>
      <c r="LGD101" s="889"/>
      <c r="LGE101" s="889"/>
      <c r="LGF101" s="889"/>
      <c r="LGG101" s="889"/>
      <c r="LGH101" s="889"/>
      <c r="LGI101" s="889"/>
      <c r="LGJ101" s="889"/>
      <c r="LGK101" s="889"/>
      <c r="LGL101" s="889"/>
      <c r="LGM101" s="889"/>
      <c r="LGN101" s="889"/>
      <c r="LGO101" s="889"/>
      <c r="LGP101" s="889"/>
      <c r="LGQ101" s="889"/>
      <c r="LGR101" s="889"/>
      <c r="LGS101" s="889"/>
      <c r="LGT101" s="889"/>
      <c r="LGU101" s="889"/>
      <c r="LGV101" s="889"/>
      <c r="LGW101" s="889"/>
      <c r="LGX101" s="889"/>
      <c r="LGY101" s="889"/>
      <c r="LGZ101" s="889"/>
      <c r="LHA101" s="889"/>
      <c r="LHB101" s="889"/>
      <c r="LHC101" s="889"/>
      <c r="LHD101" s="889"/>
      <c r="LHE101" s="889"/>
      <c r="LHF101" s="889"/>
      <c r="LHG101" s="889"/>
      <c r="LHH101" s="889"/>
      <c r="LHI101" s="889"/>
      <c r="LHJ101" s="889"/>
      <c r="LHK101" s="889"/>
      <c r="LHL101" s="889"/>
      <c r="LHM101" s="889"/>
      <c r="LHN101" s="889"/>
      <c r="LHO101" s="889"/>
      <c r="LHP101" s="889"/>
      <c r="LHQ101" s="889"/>
      <c r="LHR101" s="889"/>
      <c r="LHS101" s="889"/>
      <c r="LHT101" s="889"/>
      <c r="LHU101" s="889"/>
      <c r="LHV101" s="889"/>
      <c r="LHW101" s="889"/>
      <c r="LHX101" s="889"/>
      <c r="LHY101" s="889"/>
      <c r="LHZ101" s="889"/>
      <c r="LIA101" s="889"/>
      <c r="LIB101" s="889"/>
      <c r="LIC101" s="889"/>
      <c r="LID101" s="889"/>
      <c r="LIE101" s="889"/>
      <c r="LIF101" s="889"/>
      <c r="LIG101" s="889"/>
      <c r="LIH101" s="889"/>
      <c r="LII101" s="889"/>
      <c r="LIJ101" s="889"/>
      <c r="LIK101" s="889"/>
      <c r="LIL101" s="889"/>
      <c r="LIM101" s="889"/>
      <c r="LIN101" s="889"/>
      <c r="LIO101" s="889"/>
      <c r="LIP101" s="889"/>
      <c r="LIQ101" s="889"/>
      <c r="LIR101" s="889"/>
      <c r="LIS101" s="889"/>
      <c r="LIT101" s="889"/>
      <c r="LIU101" s="889"/>
      <c r="LIV101" s="889"/>
      <c r="LIW101" s="889"/>
      <c r="LIX101" s="889"/>
      <c r="LIY101" s="889"/>
      <c r="LIZ101" s="889"/>
      <c r="LJA101" s="889"/>
      <c r="LJB101" s="889"/>
      <c r="LJC101" s="889"/>
      <c r="LJD101" s="889"/>
      <c r="LJE101" s="889"/>
      <c r="LJF101" s="889"/>
      <c r="LJG101" s="889"/>
      <c r="LJH101" s="889"/>
      <c r="LJI101" s="889"/>
      <c r="LJJ101" s="889"/>
      <c r="LJK101" s="889"/>
      <c r="LJL101" s="889"/>
      <c r="LJM101" s="889"/>
      <c r="LJN101" s="889"/>
      <c r="LJO101" s="889"/>
      <c r="LJP101" s="889"/>
      <c r="LJQ101" s="889"/>
      <c r="LJR101" s="889"/>
      <c r="LJS101" s="889"/>
      <c r="LJT101" s="889"/>
      <c r="LJU101" s="889"/>
      <c r="LJV101" s="889"/>
      <c r="LJW101" s="889"/>
      <c r="LJX101" s="889"/>
      <c r="LJY101" s="889"/>
      <c r="LJZ101" s="889"/>
      <c r="LKA101" s="889"/>
      <c r="LKB101" s="889"/>
      <c r="LKC101" s="889"/>
      <c r="LKD101" s="889"/>
      <c r="LKE101" s="889"/>
      <c r="LKF101" s="889"/>
      <c r="LKG101" s="889"/>
      <c r="LKH101" s="889"/>
      <c r="LKI101" s="889"/>
      <c r="LKJ101" s="889"/>
      <c r="LKK101" s="889"/>
      <c r="LKL101" s="889"/>
      <c r="LKM101" s="889"/>
      <c r="LKN101" s="889"/>
      <c r="LKO101" s="889"/>
      <c r="LKP101" s="889"/>
      <c r="LKQ101" s="889"/>
      <c r="LKR101" s="889"/>
      <c r="LKS101" s="889"/>
      <c r="LKT101" s="889"/>
      <c r="LKU101" s="889"/>
      <c r="LKV101" s="889"/>
      <c r="LKW101" s="889"/>
      <c r="LKX101" s="889"/>
      <c r="LKY101" s="889"/>
      <c r="LKZ101" s="889"/>
      <c r="LLA101" s="889"/>
      <c r="LLB101" s="889"/>
      <c r="LLC101" s="889"/>
      <c r="LLD101" s="889"/>
      <c r="LLE101" s="889"/>
      <c r="LLF101" s="889"/>
      <c r="LLG101" s="889"/>
      <c r="LLH101" s="889"/>
      <c r="LLI101" s="889"/>
      <c r="LLJ101" s="889"/>
      <c r="LLK101" s="889"/>
      <c r="LLL101" s="889"/>
      <c r="LLM101" s="889"/>
      <c r="LLN101" s="889"/>
      <c r="LLO101" s="889"/>
      <c r="LLP101" s="889"/>
      <c r="LLQ101" s="889"/>
      <c r="LLR101" s="889"/>
      <c r="LLS101" s="889"/>
      <c r="LLT101" s="889"/>
      <c r="LLU101" s="889"/>
      <c r="LLV101" s="889"/>
      <c r="LLW101" s="889"/>
      <c r="LLX101" s="889"/>
      <c r="LLY101" s="889"/>
      <c r="LLZ101" s="889"/>
      <c r="LMA101" s="889"/>
      <c r="LMB101" s="889"/>
      <c r="LMC101" s="889"/>
      <c r="LMD101" s="889"/>
      <c r="LME101" s="889"/>
      <c r="LMF101" s="889"/>
      <c r="LMG101" s="889"/>
      <c r="LMH101" s="889"/>
      <c r="LMI101" s="889"/>
      <c r="LMJ101" s="889"/>
      <c r="LMK101" s="889"/>
      <c r="LML101" s="889"/>
      <c r="LMM101" s="889"/>
      <c r="LMN101" s="889"/>
      <c r="LMO101" s="889"/>
      <c r="LMP101" s="889"/>
      <c r="LMQ101" s="889"/>
      <c r="LMR101" s="889"/>
      <c r="LMS101" s="889"/>
      <c r="LMT101" s="889"/>
      <c r="LMU101" s="889"/>
      <c r="LMV101" s="889"/>
      <c r="LMW101" s="889"/>
      <c r="LMX101" s="889"/>
      <c r="LMY101" s="889"/>
      <c r="LMZ101" s="889"/>
      <c r="LNA101" s="889"/>
      <c r="LNB101" s="889"/>
      <c r="LNC101" s="889"/>
      <c r="LND101" s="889"/>
      <c r="LNE101" s="889"/>
      <c r="LNF101" s="889"/>
      <c r="LNG101" s="889"/>
      <c r="LNH101" s="889"/>
      <c r="LNI101" s="889"/>
      <c r="LNJ101" s="889"/>
      <c r="LNK101" s="889"/>
      <c r="LNL101" s="889"/>
      <c r="LNM101" s="889"/>
      <c r="LNN101" s="889"/>
      <c r="LNO101" s="889"/>
      <c r="LNP101" s="889"/>
      <c r="LNQ101" s="889"/>
      <c r="LNR101" s="889"/>
      <c r="LNS101" s="889"/>
      <c r="LNT101" s="889"/>
      <c r="LNU101" s="889"/>
      <c r="LNV101" s="889"/>
      <c r="LNW101" s="889"/>
      <c r="LNX101" s="889"/>
      <c r="LNY101" s="889"/>
      <c r="LNZ101" s="889"/>
      <c r="LOA101" s="889"/>
      <c r="LOB101" s="889"/>
      <c r="LOC101" s="889"/>
      <c r="LOD101" s="889"/>
      <c r="LOE101" s="889"/>
      <c r="LOF101" s="889"/>
      <c r="LOG101" s="889"/>
      <c r="LOH101" s="889"/>
      <c r="LOI101" s="889"/>
      <c r="LOJ101" s="889"/>
      <c r="LOK101" s="889"/>
      <c r="LOL101" s="889"/>
      <c r="LOM101" s="889"/>
      <c r="LON101" s="889"/>
      <c r="LOO101" s="889"/>
      <c r="LOP101" s="889"/>
      <c r="LOQ101" s="889"/>
      <c r="LOR101" s="889"/>
      <c r="LOS101" s="889"/>
      <c r="LOT101" s="889"/>
      <c r="LOU101" s="889"/>
      <c r="LOV101" s="889"/>
      <c r="LOW101" s="889"/>
      <c r="LOX101" s="889"/>
      <c r="LOY101" s="889"/>
      <c r="LOZ101" s="889"/>
      <c r="LPA101" s="889"/>
      <c r="LPB101" s="889"/>
      <c r="LPC101" s="889"/>
      <c r="LPD101" s="889"/>
      <c r="LPE101" s="889"/>
      <c r="LPF101" s="889"/>
      <c r="LPG101" s="889"/>
      <c r="LPH101" s="889"/>
      <c r="LPI101" s="889"/>
      <c r="LPJ101" s="889"/>
      <c r="LPK101" s="889"/>
      <c r="LPL101" s="889"/>
      <c r="LPM101" s="889"/>
      <c r="LPN101" s="889"/>
      <c r="LPO101" s="889"/>
      <c r="LPP101" s="889"/>
      <c r="LPQ101" s="889"/>
      <c r="LPR101" s="889"/>
      <c r="LPS101" s="889"/>
      <c r="LPT101" s="889"/>
      <c r="LPU101" s="889"/>
      <c r="LPV101" s="889"/>
      <c r="LPW101" s="889"/>
      <c r="LPX101" s="889"/>
      <c r="LPY101" s="889"/>
      <c r="LPZ101" s="889"/>
      <c r="LQA101" s="889"/>
      <c r="LQB101" s="889"/>
      <c r="LQC101" s="889"/>
      <c r="LQD101" s="889"/>
      <c r="LQE101" s="889"/>
      <c r="LQF101" s="889"/>
      <c r="LQG101" s="889"/>
      <c r="LQH101" s="889"/>
      <c r="LQI101" s="889"/>
      <c r="LQJ101" s="889"/>
      <c r="LQK101" s="889"/>
      <c r="LQL101" s="889"/>
      <c r="LQM101" s="889"/>
      <c r="LQN101" s="889"/>
      <c r="LQO101" s="889"/>
      <c r="LQP101" s="889"/>
      <c r="LQQ101" s="889"/>
      <c r="LQR101" s="889"/>
      <c r="LQS101" s="889"/>
      <c r="LQT101" s="889"/>
      <c r="LQU101" s="889"/>
      <c r="LQV101" s="889"/>
      <c r="LQW101" s="889"/>
      <c r="LQX101" s="889"/>
      <c r="LQY101" s="889"/>
      <c r="LQZ101" s="889"/>
      <c r="LRA101" s="889"/>
      <c r="LRB101" s="889"/>
      <c r="LRC101" s="889"/>
      <c r="LRD101" s="889"/>
      <c r="LRE101" s="889"/>
      <c r="LRF101" s="889"/>
      <c r="LRG101" s="889"/>
      <c r="LRH101" s="889"/>
      <c r="LRI101" s="889"/>
      <c r="LRJ101" s="889"/>
      <c r="LRK101" s="889"/>
      <c r="LRL101" s="889"/>
      <c r="LRM101" s="889"/>
      <c r="LRN101" s="889"/>
      <c r="LRO101" s="889"/>
      <c r="LRP101" s="889"/>
      <c r="LRQ101" s="889"/>
      <c r="LRR101" s="889"/>
      <c r="LRS101" s="889"/>
      <c r="LRT101" s="889"/>
      <c r="LRU101" s="889"/>
      <c r="LRV101" s="889"/>
      <c r="LRW101" s="889"/>
      <c r="LRX101" s="889"/>
      <c r="LRY101" s="889"/>
      <c r="LRZ101" s="889"/>
      <c r="LSA101" s="889"/>
      <c r="LSB101" s="889"/>
      <c r="LSC101" s="889"/>
      <c r="LSD101" s="889"/>
      <c r="LSE101" s="889"/>
      <c r="LSF101" s="889"/>
      <c r="LSG101" s="889"/>
      <c r="LSH101" s="889"/>
      <c r="LSI101" s="889"/>
      <c r="LSJ101" s="889"/>
      <c r="LSK101" s="889"/>
      <c r="LSL101" s="889"/>
      <c r="LSM101" s="889"/>
      <c r="LSN101" s="889"/>
      <c r="LSO101" s="889"/>
      <c r="LSP101" s="889"/>
      <c r="LSQ101" s="889"/>
      <c r="LSR101" s="889"/>
      <c r="LSS101" s="889"/>
      <c r="LST101" s="889"/>
      <c r="LSU101" s="889"/>
      <c r="LSV101" s="889"/>
      <c r="LSW101" s="889"/>
      <c r="LSX101" s="889"/>
      <c r="LSY101" s="889"/>
      <c r="LSZ101" s="889"/>
      <c r="LTA101" s="889"/>
      <c r="LTB101" s="889"/>
      <c r="LTC101" s="889"/>
      <c r="LTD101" s="889"/>
      <c r="LTE101" s="889"/>
      <c r="LTF101" s="889"/>
      <c r="LTG101" s="889"/>
      <c r="LTH101" s="889"/>
      <c r="LTI101" s="889"/>
      <c r="LTJ101" s="889"/>
      <c r="LTK101" s="889"/>
      <c r="LTL101" s="889"/>
      <c r="LTM101" s="889"/>
      <c r="LTN101" s="889"/>
      <c r="LTO101" s="889"/>
      <c r="LTP101" s="889"/>
      <c r="LTQ101" s="889"/>
      <c r="LTR101" s="889"/>
      <c r="LTS101" s="889"/>
      <c r="LTT101" s="889"/>
      <c r="LTU101" s="889"/>
      <c r="LTV101" s="889"/>
      <c r="LTW101" s="889"/>
      <c r="LTX101" s="889"/>
      <c r="LTY101" s="889"/>
      <c r="LTZ101" s="889"/>
      <c r="LUA101" s="889"/>
      <c r="LUB101" s="889"/>
      <c r="LUC101" s="889"/>
      <c r="LUD101" s="889"/>
      <c r="LUE101" s="889"/>
      <c r="LUF101" s="889"/>
      <c r="LUG101" s="889"/>
      <c r="LUH101" s="889"/>
      <c r="LUI101" s="889"/>
      <c r="LUJ101" s="889"/>
      <c r="LUK101" s="889"/>
      <c r="LUL101" s="889"/>
      <c r="LUM101" s="889"/>
      <c r="LUN101" s="889"/>
      <c r="LUO101" s="889"/>
      <c r="LUP101" s="889"/>
      <c r="LUQ101" s="889"/>
      <c r="LUR101" s="889"/>
      <c r="LUS101" s="889"/>
      <c r="LUT101" s="889"/>
      <c r="LUU101" s="889"/>
      <c r="LUV101" s="889"/>
      <c r="LUW101" s="889"/>
      <c r="LUX101" s="889"/>
      <c r="LUY101" s="889"/>
      <c r="LUZ101" s="889"/>
      <c r="LVA101" s="889"/>
      <c r="LVB101" s="889"/>
      <c r="LVC101" s="889"/>
      <c r="LVD101" s="889"/>
      <c r="LVE101" s="889"/>
      <c r="LVF101" s="889"/>
      <c r="LVG101" s="889"/>
      <c r="LVH101" s="889"/>
      <c r="LVI101" s="889"/>
      <c r="LVJ101" s="889"/>
      <c r="LVK101" s="889"/>
      <c r="LVL101" s="889"/>
      <c r="LVM101" s="889"/>
      <c r="LVN101" s="889"/>
      <c r="LVO101" s="889"/>
      <c r="LVP101" s="889"/>
      <c r="LVQ101" s="889"/>
      <c r="LVR101" s="889"/>
      <c r="LVS101" s="889"/>
      <c r="LVT101" s="889"/>
      <c r="LVU101" s="889"/>
      <c r="LVV101" s="889"/>
      <c r="LVW101" s="889"/>
      <c r="LVX101" s="889"/>
      <c r="LVY101" s="889"/>
      <c r="LVZ101" s="889"/>
      <c r="LWA101" s="889"/>
      <c r="LWB101" s="889"/>
      <c r="LWC101" s="889"/>
      <c r="LWD101" s="889"/>
      <c r="LWE101" s="889"/>
      <c r="LWF101" s="889"/>
      <c r="LWG101" s="889"/>
      <c r="LWH101" s="889"/>
      <c r="LWI101" s="889"/>
      <c r="LWJ101" s="889"/>
      <c r="LWK101" s="889"/>
      <c r="LWL101" s="889"/>
      <c r="LWM101" s="889"/>
      <c r="LWN101" s="889"/>
      <c r="LWO101" s="889"/>
      <c r="LWP101" s="889"/>
      <c r="LWQ101" s="889"/>
      <c r="LWR101" s="889"/>
      <c r="LWS101" s="889"/>
      <c r="LWT101" s="889"/>
      <c r="LWU101" s="889"/>
      <c r="LWV101" s="889"/>
      <c r="LWW101" s="889"/>
      <c r="LWX101" s="889"/>
      <c r="LWY101" s="889"/>
      <c r="LWZ101" s="889"/>
      <c r="LXA101" s="889"/>
      <c r="LXB101" s="889"/>
      <c r="LXC101" s="889"/>
      <c r="LXD101" s="889"/>
      <c r="LXE101" s="889"/>
      <c r="LXF101" s="889"/>
      <c r="LXG101" s="889"/>
      <c r="LXH101" s="889"/>
      <c r="LXI101" s="889"/>
      <c r="LXJ101" s="889"/>
      <c r="LXK101" s="889"/>
      <c r="LXL101" s="889"/>
      <c r="LXM101" s="889"/>
      <c r="LXN101" s="889"/>
      <c r="LXO101" s="889"/>
      <c r="LXP101" s="889"/>
      <c r="LXQ101" s="889"/>
      <c r="LXR101" s="889"/>
      <c r="LXS101" s="889"/>
      <c r="LXT101" s="889"/>
      <c r="LXU101" s="889"/>
      <c r="LXV101" s="889"/>
      <c r="LXW101" s="889"/>
      <c r="LXX101" s="889"/>
      <c r="LXY101" s="889"/>
      <c r="LXZ101" s="889"/>
      <c r="LYA101" s="889"/>
      <c r="LYB101" s="889"/>
      <c r="LYC101" s="889"/>
      <c r="LYD101" s="889"/>
      <c r="LYE101" s="889"/>
      <c r="LYF101" s="889"/>
      <c r="LYG101" s="889"/>
      <c r="LYH101" s="889"/>
      <c r="LYI101" s="889"/>
      <c r="LYJ101" s="889"/>
      <c r="LYK101" s="889"/>
      <c r="LYL101" s="889"/>
      <c r="LYM101" s="889"/>
      <c r="LYN101" s="889"/>
      <c r="LYO101" s="889"/>
      <c r="LYP101" s="889"/>
      <c r="LYQ101" s="889"/>
      <c r="LYR101" s="889"/>
      <c r="LYS101" s="889"/>
      <c r="LYT101" s="889"/>
      <c r="LYU101" s="889"/>
      <c r="LYV101" s="889"/>
      <c r="LYW101" s="889"/>
      <c r="LYX101" s="889"/>
      <c r="LYY101" s="889"/>
      <c r="LYZ101" s="889"/>
      <c r="LZA101" s="889"/>
      <c r="LZB101" s="889"/>
      <c r="LZC101" s="889"/>
      <c r="LZD101" s="889"/>
      <c r="LZE101" s="889"/>
      <c r="LZF101" s="889"/>
      <c r="LZG101" s="889"/>
      <c r="LZH101" s="889"/>
      <c r="LZI101" s="889"/>
      <c r="LZJ101" s="889"/>
      <c r="LZK101" s="889"/>
      <c r="LZL101" s="889"/>
      <c r="LZM101" s="889"/>
      <c r="LZN101" s="889"/>
      <c r="LZO101" s="889"/>
      <c r="LZP101" s="889"/>
      <c r="LZQ101" s="889"/>
      <c r="LZR101" s="889"/>
      <c r="LZS101" s="889"/>
      <c r="LZT101" s="889"/>
      <c r="LZU101" s="889"/>
      <c r="LZV101" s="889"/>
      <c r="LZW101" s="889"/>
      <c r="LZX101" s="889"/>
      <c r="LZY101" s="889"/>
      <c r="LZZ101" s="889"/>
      <c r="MAA101" s="889"/>
      <c r="MAB101" s="889"/>
      <c r="MAC101" s="889"/>
      <c r="MAD101" s="889"/>
      <c r="MAE101" s="889"/>
      <c r="MAF101" s="889"/>
      <c r="MAG101" s="889"/>
      <c r="MAH101" s="889"/>
      <c r="MAI101" s="889"/>
      <c r="MAJ101" s="889"/>
      <c r="MAK101" s="889"/>
      <c r="MAL101" s="889"/>
      <c r="MAM101" s="889"/>
      <c r="MAN101" s="889"/>
      <c r="MAO101" s="889"/>
      <c r="MAP101" s="889"/>
      <c r="MAQ101" s="889"/>
      <c r="MAR101" s="889"/>
      <c r="MAS101" s="889"/>
      <c r="MAT101" s="889"/>
      <c r="MAU101" s="889"/>
      <c r="MAV101" s="889"/>
      <c r="MAW101" s="889"/>
      <c r="MAX101" s="889"/>
      <c r="MAY101" s="889"/>
      <c r="MAZ101" s="889"/>
      <c r="MBA101" s="889"/>
      <c r="MBB101" s="889"/>
      <c r="MBC101" s="889"/>
      <c r="MBD101" s="889"/>
      <c r="MBE101" s="889"/>
      <c r="MBF101" s="889"/>
      <c r="MBG101" s="889"/>
      <c r="MBH101" s="889"/>
      <c r="MBI101" s="889"/>
      <c r="MBJ101" s="889"/>
      <c r="MBK101" s="889"/>
      <c r="MBL101" s="889"/>
      <c r="MBM101" s="889"/>
      <c r="MBN101" s="889"/>
      <c r="MBO101" s="889"/>
      <c r="MBP101" s="889"/>
      <c r="MBQ101" s="889"/>
      <c r="MBR101" s="889"/>
      <c r="MBS101" s="889"/>
      <c r="MBT101" s="889"/>
      <c r="MBU101" s="889"/>
      <c r="MBV101" s="889"/>
      <c r="MBW101" s="889"/>
      <c r="MBX101" s="889"/>
      <c r="MBY101" s="889"/>
      <c r="MBZ101" s="889"/>
      <c r="MCA101" s="889"/>
      <c r="MCB101" s="889"/>
      <c r="MCC101" s="889"/>
      <c r="MCD101" s="889"/>
      <c r="MCE101" s="889"/>
      <c r="MCF101" s="889"/>
      <c r="MCG101" s="889"/>
      <c r="MCH101" s="889"/>
      <c r="MCI101" s="889"/>
      <c r="MCJ101" s="889"/>
      <c r="MCK101" s="889"/>
      <c r="MCL101" s="889"/>
      <c r="MCM101" s="889"/>
      <c r="MCN101" s="889"/>
      <c r="MCO101" s="889"/>
      <c r="MCP101" s="889"/>
      <c r="MCQ101" s="889"/>
      <c r="MCR101" s="889"/>
      <c r="MCS101" s="889"/>
      <c r="MCT101" s="889"/>
      <c r="MCU101" s="889"/>
      <c r="MCV101" s="889"/>
      <c r="MCW101" s="889"/>
      <c r="MCX101" s="889"/>
      <c r="MCY101" s="889"/>
      <c r="MCZ101" s="889"/>
      <c r="MDA101" s="889"/>
      <c r="MDB101" s="889"/>
      <c r="MDC101" s="889"/>
      <c r="MDD101" s="889"/>
      <c r="MDE101" s="889"/>
      <c r="MDF101" s="889"/>
      <c r="MDG101" s="889"/>
      <c r="MDH101" s="889"/>
      <c r="MDI101" s="889"/>
      <c r="MDJ101" s="889"/>
      <c r="MDK101" s="889"/>
      <c r="MDL101" s="889"/>
      <c r="MDM101" s="889"/>
      <c r="MDN101" s="889"/>
      <c r="MDO101" s="889"/>
      <c r="MDP101" s="889"/>
      <c r="MDQ101" s="889"/>
      <c r="MDR101" s="889"/>
      <c r="MDS101" s="889"/>
      <c r="MDT101" s="889"/>
      <c r="MDU101" s="889"/>
      <c r="MDV101" s="889"/>
      <c r="MDW101" s="889"/>
      <c r="MDX101" s="889"/>
      <c r="MDY101" s="889"/>
      <c r="MDZ101" s="889"/>
      <c r="MEA101" s="889"/>
      <c r="MEB101" s="889"/>
      <c r="MEC101" s="889"/>
      <c r="MED101" s="889"/>
      <c r="MEE101" s="889"/>
      <c r="MEF101" s="889"/>
      <c r="MEG101" s="889"/>
      <c r="MEH101" s="889"/>
      <c r="MEI101" s="889"/>
      <c r="MEJ101" s="889"/>
      <c r="MEK101" s="889"/>
      <c r="MEL101" s="889"/>
      <c r="MEM101" s="889"/>
      <c r="MEN101" s="889"/>
      <c r="MEO101" s="889"/>
      <c r="MEP101" s="889"/>
      <c r="MEQ101" s="889"/>
      <c r="MER101" s="889"/>
      <c r="MES101" s="889"/>
      <c r="MET101" s="889"/>
      <c r="MEU101" s="889"/>
      <c r="MEV101" s="889"/>
      <c r="MEW101" s="889"/>
      <c r="MEX101" s="889"/>
      <c r="MEY101" s="889"/>
      <c r="MEZ101" s="889"/>
      <c r="MFA101" s="889"/>
      <c r="MFB101" s="889"/>
      <c r="MFC101" s="889"/>
      <c r="MFD101" s="889"/>
      <c r="MFE101" s="889"/>
      <c r="MFF101" s="889"/>
      <c r="MFG101" s="889"/>
      <c r="MFH101" s="889"/>
      <c r="MFI101" s="889"/>
      <c r="MFJ101" s="889"/>
      <c r="MFK101" s="889"/>
      <c r="MFL101" s="889"/>
      <c r="MFM101" s="889"/>
      <c r="MFN101" s="889"/>
      <c r="MFO101" s="889"/>
      <c r="MFP101" s="889"/>
      <c r="MFQ101" s="889"/>
      <c r="MFR101" s="889"/>
      <c r="MFS101" s="889"/>
      <c r="MFT101" s="889"/>
      <c r="MFU101" s="889"/>
      <c r="MFV101" s="889"/>
      <c r="MFW101" s="889"/>
      <c r="MFX101" s="889"/>
      <c r="MFY101" s="889"/>
      <c r="MFZ101" s="889"/>
      <c r="MGA101" s="889"/>
      <c r="MGB101" s="889"/>
      <c r="MGC101" s="889"/>
      <c r="MGD101" s="889"/>
      <c r="MGE101" s="889"/>
      <c r="MGF101" s="889"/>
      <c r="MGG101" s="889"/>
      <c r="MGH101" s="889"/>
      <c r="MGI101" s="889"/>
      <c r="MGJ101" s="889"/>
      <c r="MGK101" s="889"/>
      <c r="MGL101" s="889"/>
      <c r="MGM101" s="889"/>
      <c r="MGN101" s="889"/>
      <c r="MGO101" s="889"/>
      <c r="MGP101" s="889"/>
      <c r="MGQ101" s="889"/>
      <c r="MGR101" s="889"/>
      <c r="MGS101" s="889"/>
      <c r="MGT101" s="889"/>
      <c r="MGU101" s="889"/>
      <c r="MGV101" s="889"/>
      <c r="MGW101" s="889"/>
      <c r="MGX101" s="889"/>
      <c r="MGY101" s="889"/>
      <c r="MGZ101" s="889"/>
      <c r="MHA101" s="889"/>
      <c r="MHB101" s="889"/>
      <c r="MHC101" s="889"/>
      <c r="MHD101" s="889"/>
      <c r="MHE101" s="889"/>
      <c r="MHF101" s="889"/>
      <c r="MHG101" s="889"/>
      <c r="MHH101" s="889"/>
      <c r="MHI101" s="889"/>
      <c r="MHJ101" s="889"/>
      <c r="MHK101" s="889"/>
      <c r="MHL101" s="889"/>
      <c r="MHM101" s="889"/>
      <c r="MHN101" s="889"/>
      <c r="MHO101" s="889"/>
      <c r="MHP101" s="889"/>
      <c r="MHQ101" s="889"/>
      <c r="MHR101" s="889"/>
      <c r="MHS101" s="889"/>
      <c r="MHT101" s="889"/>
      <c r="MHU101" s="889"/>
      <c r="MHV101" s="889"/>
      <c r="MHW101" s="889"/>
      <c r="MHX101" s="889"/>
      <c r="MHY101" s="889"/>
      <c r="MHZ101" s="889"/>
      <c r="MIA101" s="889"/>
      <c r="MIB101" s="889"/>
      <c r="MIC101" s="889"/>
      <c r="MID101" s="889"/>
      <c r="MIE101" s="889"/>
      <c r="MIF101" s="889"/>
      <c r="MIG101" s="889"/>
      <c r="MIH101" s="889"/>
      <c r="MII101" s="889"/>
      <c r="MIJ101" s="889"/>
      <c r="MIK101" s="889"/>
      <c r="MIL101" s="889"/>
      <c r="MIM101" s="889"/>
      <c r="MIN101" s="889"/>
      <c r="MIO101" s="889"/>
      <c r="MIP101" s="889"/>
      <c r="MIQ101" s="889"/>
      <c r="MIR101" s="889"/>
      <c r="MIS101" s="889"/>
      <c r="MIT101" s="889"/>
      <c r="MIU101" s="889"/>
      <c r="MIV101" s="889"/>
      <c r="MIW101" s="889"/>
      <c r="MIX101" s="889"/>
      <c r="MIY101" s="889"/>
      <c r="MIZ101" s="889"/>
      <c r="MJA101" s="889"/>
      <c r="MJB101" s="889"/>
      <c r="MJC101" s="889"/>
      <c r="MJD101" s="889"/>
      <c r="MJE101" s="889"/>
      <c r="MJF101" s="889"/>
      <c r="MJG101" s="889"/>
      <c r="MJH101" s="889"/>
      <c r="MJI101" s="889"/>
      <c r="MJJ101" s="889"/>
      <c r="MJK101" s="889"/>
      <c r="MJL101" s="889"/>
      <c r="MJM101" s="889"/>
      <c r="MJN101" s="889"/>
      <c r="MJO101" s="889"/>
      <c r="MJP101" s="889"/>
      <c r="MJQ101" s="889"/>
      <c r="MJR101" s="889"/>
      <c r="MJS101" s="889"/>
      <c r="MJT101" s="889"/>
      <c r="MJU101" s="889"/>
      <c r="MJV101" s="889"/>
      <c r="MJW101" s="889"/>
      <c r="MJX101" s="889"/>
      <c r="MJY101" s="889"/>
      <c r="MJZ101" s="889"/>
      <c r="MKA101" s="889"/>
      <c r="MKB101" s="889"/>
      <c r="MKC101" s="889"/>
      <c r="MKD101" s="889"/>
      <c r="MKE101" s="889"/>
      <c r="MKF101" s="889"/>
      <c r="MKG101" s="889"/>
      <c r="MKH101" s="889"/>
      <c r="MKI101" s="889"/>
      <c r="MKJ101" s="889"/>
      <c r="MKK101" s="889"/>
      <c r="MKL101" s="889"/>
      <c r="MKM101" s="889"/>
      <c r="MKN101" s="889"/>
      <c r="MKO101" s="889"/>
      <c r="MKP101" s="889"/>
      <c r="MKQ101" s="889"/>
      <c r="MKR101" s="889"/>
      <c r="MKS101" s="889"/>
      <c r="MKT101" s="889"/>
      <c r="MKU101" s="889"/>
      <c r="MKV101" s="889"/>
      <c r="MKW101" s="889"/>
      <c r="MKX101" s="889"/>
      <c r="MKY101" s="889"/>
      <c r="MKZ101" s="889"/>
      <c r="MLA101" s="889"/>
      <c r="MLB101" s="889"/>
      <c r="MLC101" s="889"/>
      <c r="MLD101" s="889"/>
      <c r="MLE101" s="889"/>
      <c r="MLF101" s="889"/>
      <c r="MLG101" s="889"/>
      <c r="MLH101" s="889"/>
      <c r="MLI101" s="889"/>
      <c r="MLJ101" s="889"/>
      <c r="MLK101" s="889"/>
      <c r="MLL101" s="889"/>
      <c r="MLM101" s="889"/>
      <c r="MLN101" s="889"/>
      <c r="MLO101" s="889"/>
      <c r="MLP101" s="889"/>
      <c r="MLQ101" s="889"/>
      <c r="MLR101" s="889"/>
      <c r="MLS101" s="889"/>
      <c r="MLT101" s="889"/>
      <c r="MLU101" s="889"/>
      <c r="MLV101" s="889"/>
      <c r="MLW101" s="889"/>
      <c r="MLX101" s="889"/>
      <c r="MLY101" s="889"/>
      <c r="MLZ101" s="889"/>
      <c r="MMA101" s="889"/>
      <c r="MMB101" s="889"/>
      <c r="MMC101" s="889"/>
      <c r="MMD101" s="889"/>
      <c r="MME101" s="889"/>
      <c r="MMF101" s="889"/>
      <c r="MMG101" s="889"/>
      <c r="MMH101" s="889"/>
      <c r="MMI101" s="889"/>
      <c r="MMJ101" s="889"/>
      <c r="MMK101" s="889"/>
      <c r="MML101" s="889"/>
      <c r="MMM101" s="889"/>
      <c r="MMN101" s="889"/>
      <c r="MMO101" s="889"/>
      <c r="MMP101" s="889"/>
      <c r="MMQ101" s="889"/>
      <c r="MMR101" s="889"/>
      <c r="MMS101" s="889"/>
      <c r="MMT101" s="889"/>
      <c r="MMU101" s="889"/>
      <c r="MMV101" s="889"/>
      <c r="MMW101" s="889"/>
      <c r="MMX101" s="889"/>
      <c r="MMY101" s="889"/>
      <c r="MMZ101" s="889"/>
      <c r="MNA101" s="889"/>
      <c r="MNB101" s="889"/>
      <c r="MNC101" s="889"/>
      <c r="MND101" s="889"/>
      <c r="MNE101" s="889"/>
      <c r="MNF101" s="889"/>
      <c r="MNG101" s="889"/>
      <c r="MNH101" s="889"/>
      <c r="MNI101" s="889"/>
      <c r="MNJ101" s="889"/>
      <c r="MNK101" s="889"/>
      <c r="MNL101" s="889"/>
      <c r="MNM101" s="889"/>
      <c r="MNN101" s="889"/>
      <c r="MNO101" s="889"/>
      <c r="MNP101" s="889"/>
      <c r="MNQ101" s="889"/>
      <c r="MNR101" s="889"/>
      <c r="MNS101" s="889"/>
      <c r="MNT101" s="889"/>
      <c r="MNU101" s="889"/>
      <c r="MNV101" s="889"/>
      <c r="MNW101" s="889"/>
      <c r="MNX101" s="889"/>
      <c r="MNY101" s="889"/>
      <c r="MNZ101" s="889"/>
      <c r="MOA101" s="889"/>
      <c r="MOB101" s="889"/>
      <c r="MOC101" s="889"/>
      <c r="MOD101" s="889"/>
      <c r="MOE101" s="889"/>
      <c r="MOF101" s="889"/>
      <c r="MOG101" s="889"/>
      <c r="MOH101" s="889"/>
      <c r="MOI101" s="889"/>
      <c r="MOJ101" s="889"/>
      <c r="MOK101" s="889"/>
      <c r="MOL101" s="889"/>
      <c r="MOM101" s="889"/>
      <c r="MON101" s="889"/>
      <c r="MOO101" s="889"/>
      <c r="MOP101" s="889"/>
      <c r="MOQ101" s="889"/>
      <c r="MOR101" s="889"/>
      <c r="MOS101" s="889"/>
      <c r="MOT101" s="889"/>
      <c r="MOU101" s="889"/>
      <c r="MOV101" s="889"/>
      <c r="MOW101" s="889"/>
      <c r="MOX101" s="889"/>
      <c r="MOY101" s="889"/>
      <c r="MOZ101" s="889"/>
      <c r="MPA101" s="889"/>
      <c r="MPB101" s="889"/>
      <c r="MPC101" s="889"/>
      <c r="MPD101" s="889"/>
      <c r="MPE101" s="889"/>
      <c r="MPF101" s="889"/>
      <c r="MPG101" s="889"/>
      <c r="MPH101" s="889"/>
      <c r="MPI101" s="889"/>
      <c r="MPJ101" s="889"/>
      <c r="MPK101" s="889"/>
      <c r="MPL101" s="889"/>
      <c r="MPM101" s="889"/>
      <c r="MPN101" s="889"/>
      <c r="MPO101" s="889"/>
      <c r="MPP101" s="889"/>
      <c r="MPQ101" s="889"/>
      <c r="MPR101" s="889"/>
      <c r="MPS101" s="889"/>
      <c r="MPT101" s="889"/>
      <c r="MPU101" s="889"/>
      <c r="MPV101" s="889"/>
      <c r="MPW101" s="889"/>
      <c r="MPX101" s="889"/>
      <c r="MPY101" s="889"/>
      <c r="MPZ101" s="889"/>
      <c r="MQA101" s="889"/>
      <c r="MQB101" s="889"/>
      <c r="MQC101" s="889"/>
      <c r="MQD101" s="889"/>
      <c r="MQE101" s="889"/>
      <c r="MQF101" s="889"/>
      <c r="MQG101" s="889"/>
      <c r="MQH101" s="889"/>
      <c r="MQI101" s="889"/>
      <c r="MQJ101" s="889"/>
      <c r="MQK101" s="889"/>
      <c r="MQL101" s="889"/>
      <c r="MQM101" s="889"/>
      <c r="MQN101" s="889"/>
      <c r="MQO101" s="889"/>
      <c r="MQP101" s="889"/>
      <c r="MQQ101" s="889"/>
      <c r="MQR101" s="889"/>
      <c r="MQS101" s="889"/>
      <c r="MQT101" s="889"/>
      <c r="MQU101" s="889"/>
      <c r="MQV101" s="889"/>
      <c r="MQW101" s="889"/>
      <c r="MQX101" s="889"/>
      <c r="MQY101" s="889"/>
      <c r="MQZ101" s="889"/>
      <c r="MRA101" s="889"/>
      <c r="MRB101" s="889"/>
      <c r="MRC101" s="889"/>
      <c r="MRD101" s="889"/>
      <c r="MRE101" s="889"/>
      <c r="MRF101" s="889"/>
      <c r="MRG101" s="889"/>
      <c r="MRH101" s="889"/>
      <c r="MRI101" s="889"/>
      <c r="MRJ101" s="889"/>
      <c r="MRK101" s="889"/>
      <c r="MRL101" s="889"/>
      <c r="MRM101" s="889"/>
      <c r="MRN101" s="889"/>
      <c r="MRO101" s="889"/>
      <c r="MRP101" s="889"/>
      <c r="MRQ101" s="889"/>
      <c r="MRR101" s="889"/>
      <c r="MRS101" s="889"/>
      <c r="MRT101" s="889"/>
      <c r="MRU101" s="889"/>
      <c r="MRV101" s="889"/>
      <c r="MRW101" s="889"/>
      <c r="MRX101" s="889"/>
      <c r="MRY101" s="889"/>
      <c r="MRZ101" s="889"/>
      <c r="MSA101" s="889"/>
      <c r="MSB101" s="889"/>
      <c r="MSC101" s="889"/>
      <c r="MSD101" s="889"/>
      <c r="MSE101" s="889"/>
      <c r="MSF101" s="889"/>
      <c r="MSG101" s="889"/>
      <c r="MSH101" s="889"/>
      <c r="MSI101" s="889"/>
      <c r="MSJ101" s="889"/>
      <c r="MSK101" s="889"/>
      <c r="MSL101" s="889"/>
      <c r="MSM101" s="889"/>
      <c r="MSN101" s="889"/>
      <c r="MSO101" s="889"/>
      <c r="MSP101" s="889"/>
      <c r="MSQ101" s="889"/>
      <c r="MSR101" s="889"/>
      <c r="MSS101" s="889"/>
      <c r="MST101" s="889"/>
      <c r="MSU101" s="889"/>
      <c r="MSV101" s="889"/>
      <c r="MSW101" s="889"/>
      <c r="MSX101" s="889"/>
      <c r="MSY101" s="889"/>
      <c r="MSZ101" s="889"/>
      <c r="MTA101" s="889"/>
      <c r="MTB101" s="889"/>
      <c r="MTC101" s="889"/>
      <c r="MTD101" s="889"/>
      <c r="MTE101" s="889"/>
      <c r="MTF101" s="889"/>
      <c r="MTG101" s="889"/>
      <c r="MTH101" s="889"/>
      <c r="MTI101" s="889"/>
      <c r="MTJ101" s="889"/>
      <c r="MTK101" s="889"/>
      <c r="MTL101" s="889"/>
      <c r="MTM101" s="889"/>
      <c r="MTN101" s="889"/>
      <c r="MTO101" s="889"/>
      <c r="MTP101" s="889"/>
      <c r="MTQ101" s="889"/>
      <c r="MTR101" s="889"/>
      <c r="MTS101" s="889"/>
      <c r="MTT101" s="889"/>
      <c r="MTU101" s="889"/>
      <c r="MTV101" s="889"/>
      <c r="MTW101" s="889"/>
      <c r="MTX101" s="889"/>
      <c r="MTY101" s="889"/>
      <c r="MTZ101" s="889"/>
      <c r="MUA101" s="889"/>
      <c r="MUB101" s="889"/>
      <c r="MUC101" s="889"/>
      <c r="MUD101" s="889"/>
      <c r="MUE101" s="889"/>
      <c r="MUF101" s="889"/>
      <c r="MUG101" s="889"/>
      <c r="MUH101" s="889"/>
      <c r="MUI101" s="889"/>
      <c r="MUJ101" s="889"/>
      <c r="MUK101" s="889"/>
      <c r="MUL101" s="889"/>
      <c r="MUM101" s="889"/>
      <c r="MUN101" s="889"/>
      <c r="MUO101" s="889"/>
      <c r="MUP101" s="889"/>
      <c r="MUQ101" s="889"/>
      <c r="MUR101" s="889"/>
      <c r="MUS101" s="889"/>
      <c r="MUT101" s="889"/>
      <c r="MUU101" s="889"/>
      <c r="MUV101" s="889"/>
      <c r="MUW101" s="889"/>
      <c r="MUX101" s="889"/>
      <c r="MUY101" s="889"/>
      <c r="MUZ101" s="889"/>
      <c r="MVA101" s="889"/>
      <c r="MVB101" s="889"/>
      <c r="MVC101" s="889"/>
      <c r="MVD101" s="889"/>
      <c r="MVE101" s="889"/>
      <c r="MVF101" s="889"/>
      <c r="MVG101" s="889"/>
      <c r="MVH101" s="889"/>
      <c r="MVI101" s="889"/>
      <c r="MVJ101" s="889"/>
      <c r="MVK101" s="889"/>
      <c r="MVL101" s="889"/>
      <c r="MVM101" s="889"/>
      <c r="MVN101" s="889"/>
      <c r="MVO101" s="889"/>
      <c r="MVP101" s="889"/>
      <c r="MVQ101" s="889"/>
      <c r="MVR101" s="889"/>
      <c r="MVS101" s="889"/>
      <c r="MVT101" s="889"/>
      <c r="MVU101" s="889"/>
      <c r="MVV101" s="889"/>
      <c r="MVW101" s="889"/>
      <c r="MVX101" s="889"/>
      <c r="MVY101" s="889"/>
      <c r="MVZ101" s="889"/>
      <c r="MWA101" s="889"/>
      <c r="MWB101" s="889"/>
      <c r="MWC101" s="889"/>
      <c r="MWD101" s="889"/>
      <c r="MWE101" s="889"/>
      <c r="MWF101" s="889"/>
      <c r="MWG101" s="889"/>
      <c r="MWH101" s="889"/>
      <c r="MWI101" s="889"/>
      <c r="MWJ101" s="889"/>
      <c r="MWK101" s="889"/>
      <c r="MWL101" s="889"/>
      <c r="MWM101" s="889"/>
      <c r="MWN101" s="889"/>
      <c r="MWO101" s="889"/>
      <c r="MWP101" s="889"/>
      <c r="MWQ101" s="889"/>
      <c r="MWR101" s="889"/>
      <c r="MWS101" s="889"/>
      <c r="MWT101" s="889"/>
      <c r="MWU101" s="889"/>
      <c r="MWV101" s="889"/>
      <c r="MWW101" s="889"/>
      <c r="MWX101" s="889"/>
      <c r="MWY101" s="889"/>
      <c r="MWZ101" s="889"/>
      <c r="MXA101" s="889"/>
      <c r="MXB101" s="889"/>
      <c r="MXC101" s="889"/>
      <c r="MXD101" s="889"/>
      <c r="MXE101" s="889"/>
      <c r="MXF101" s="889"/>
      <c r="MXG101" s="889"/>
      <c r="MXH101" s="889"/>
      <c r="MXI101" s="889"/>
      <c r="MXJ101" s="889"/>
      <c r="MXK101" s="889"/>
      <c r="MXL101" s="889"/>
      <c r="MXM101" s="889"/>
      <c r="MXN101" s="889"/>
      <c r="MXO101" s="889"/>
      <c r="MXP101" s="889"/>
      <c r="MXQ101" s="889"/>
      <c r="MXR101" s="889"/>
      <c r="MXS101" s="889"/>
      <c r="MXT101" s="889"/>
      <c r="MXU101" s="889"/>
      <c r="MXV101" s="889"/>
      <c r="MXW101" s="889"/>
      <c r="MXX101" s="889"/>
      <c r="MXY101" s="889"/>
      <c r="MXZ101" s="889"/>
      <c r="MYA101" s="889"/>
      <c r="MYB101" s="889"/>
      <c r="MYC101" s="889"/>
      <c r="MYD101" s="889"/>
      <c r="MYE101" s="889"/>
      <c r="MYF101" s="889"/>
      <c r="MYG101" s="889"/>
      <c r="MYH101" s="889"/>
      <c r="MYI101" s="889"/>
      <c r="MYJ101" s="889"/>
      <c r="MYK101" s="889"/>
      <c r="MYL101" s="889"/>
      <c r="MYM101" s="889"/>
      <c r="MYN101" s="889"/>
      <c r="MYO101" s="889"/>
      <c r="MYP101" s="889"/>
      <c r="MYQ101" s="889"/>
      <c r="MYR101" s="889"/>
      <c r="MYS101" s="889"/>
      <c r="MYT101" s="889"/>
      <c r="MYU101" s="889"/>
      <c r="MYV101" s="889"/>
      <c r="MYW101" s="889"/>
      <c r="MYX101" s="889"/>
      <c r="MYY101" s="889"/>
      <c r="MYZ101" s="889"/>
      <c r="MZA101" s="889"/>
      <c r="MZB101" s="889"/>
      <c r="MZC101" s="889"/>
      <c r="MZD101" s="889"/>
      <c r="MZE101" s="889"/>
      <c r="MZF101" s="889"/>
      <c r="MZG101" s="889"/>
      <c r="MZH101" s="889"/>
      <c r="MZI101" s="889"/>
      <c r="MZJ101" s="889"/>
      <c r="MZK101" s="889"/>
      <c r="MZL101" s="889"/>
      <c r="MZM101" s="889"/>
      <c r="MZN101" s="889"/>
      <c r="MZO101" s="889"/>
      <c r="MZP101" s="889"/>
      <c r="MZQ101" s="889"/>
      <c r="MZR101" s="889"/>
      <c r="MZS101" s="889"/>
      <c r="MZT101" s="889"/>
      <c r="MZU101" s="889"/>
      <c r="MZV101" s="889"/>
      <c r="MZW101" s="889"/>
      <c r="MZX101" s="889"/>
      <c r="MZY101" s="889"/>
      <c r="MZZ101" s="889"/>
      <c r="NAA101" s="889"/>
      <c r="NAB101" s="889"/>
      <c r="NAC101" s="889"/>
      <c r="NAD101" s="889"/>
      <c r="NAE101" s="889"/>
      <c r="NAF101" s="889"/>
      <c r="NAG101" s="889"/>
      <c r="NAH101" s="889"/>
      <c r="NAI101" s="889"/>
      <c r="NAJ101" s="889"/>
      <c r="NAK101" s="889"/>
      <c r="NAL101" s="889"/>
      <c r="NAM101" s="889"/>
      <c r="NAN101" s="889"/>
      <c r="NAO101" s="889"/>
      <c r="NAP101" s="889"/>
      <c r="NAQ101" s="889"/>
      <c r="NAR101" s="889"/>
      <c r="NAS101" s="889"/>
      <c r="NAT101" s="889"/>
      <c r="NAU101" s="889"/>
      <c r="NAV101" s="889"/>
      <c r="NAW101" s="889"/>
      <c r="NAX101" s="889"/>
      <c r="NAY101" s="889"/>
      <c r="NAZ101" s="889"/>
      <c r="NBA101" s="889"/>
      <c r="NBB101" s="889"/>
      <c r="NBC101" s="889"/>
      <c r="NBD101" s="889"/>
      <c r="NBE101" s="889"/>
      <c r="NBF101" s="889"/>
      <c r="NBG101" s="889"/>
      <c r="NBH101" s="889"/>
      <c r="NBI101" s="889"/>
      <c r="NBJ101" s="889"/>
      <c r="NBK101" s="889"/>
      <c r="NBL101" s="889"/>
      <c r="NBM101" s="889"/>
      <c r="NBN101" s="889"/>
      <c r="NBO101" s="889"/>
      <c r="NBP101" s="889"/>
      <c r="NBQ101" s="889"/>
      <c r="NBR101" s="889"/>
      <c r="NBS101" s="889"/>
      <c r="NBT101" s="889"/>
      <c r="NBU101" s="889"/>
      <c r="NBV101" s="889"/>
      <c r="NBW101" s="889"/>
      <c r="NBX101" s="889"/>
      <c r="NBY101" s="889"/>
      <c r="NBZ101" s="889"/>
      <c r="NCA101" s="889"/>
      <c r="NCB101" s="889"/>
      <c r="NCC101" s="889"/>
      <c r="NCD101" s="889"/>
      <c r="NCE101" s="889"/>
      <c r="NCF101" s="889"/>
      <c r="NCG101" s="889"/>
      <c r="NCH101" s="889"/>
      <c r="NCI101" s="889"/>
      <c r="NCJ101" s="889"/>
      <c r="NCK101" s="889"/>
      <c r="NCL101" s="889"/>
      <c r="NCM101" s="889"/>
      <c r="NCN101" s="889"/>
      <c r="NCO101" s="889"/>
      <c r="NCP101" s="889"/>
      <c r="NCQ101" s="889"/>
      <c r="NCR101" s="889"/>
      <c r="NCS101" s="889"/>
      <c r="NCT101" s="889"/>
      <c r="NCU101" s="889"/>
      <c r="NCV101" s="889"/>
      <c r="NCW101" s="889"/>
      <c r="NCX101" s="889"/>
      <c r="NCY101" s="889"/>
      <c r="NCZ101" s="889"/>
      <c r="NDA101" s="889"/>
      <c r="NDB101" s="889"/>
      <c r="NDC101" s="889"/>
      <c r="NDD101" s="889"/>
      <c r="NDE101" s="889"/>
      <c r="NDF101" s="889"/>
      <c r="NDG101" s="889"/>
      <c r="NDH101" s="889"/>
      <c r="NDI101" s="889"/>
      <c r="NDJ101" s="889"/>
      <c r="NDK101" s="889"/>
      <c r="NDL101" s="889"/>
      <c r="NDM101" s="889"/>
      <c r="NDN101" s="889"/>
      <c r="NDO101" s="889"/>
      <c r="NDP101" s="889"/>
      <c r="NDQ101" s="889"/>
      <c r="NDR101" s="889"/>
      <c r="NDS101" s="889"/>
      <c r="NDT101" s="889"/>
      <c r="NDU101" s="889"/>
      <c r="NDV101" s="889"/>
      <c r="NDW101" s="889"/>
      <c r="NDX101" s="889"/>
      <c r="NDY101" s="889"/>
      <c r="NDZ101" s="889"/>
      <c r="NEA101" s="889"/>
      <c r="NEB101" s="889"/>
      <c r="NEC101" s="889"/>
      <c r="NED101" s="889"/>
      <c r="NEE101" s="889"/>
      <c r="NEF101" s="889"/>
      <c r="NEG101" s="889"/>
      <c r="NEH101" s="889"/>
      <c r="NEI101" s="889"/>
      <c r="NEJ101" s="889"/>
      <c r="NEK101" s="889"/>
      <c r="NEL101" s="889"/>
      <c r="NEM101" s="889"/>
      <c r="NEN101" s="889"/>
      <c r="NEO101" s="889"/>
      <c r="NEP101" s="889"/>
      <c r="NEQ101" s="889"/>
      <c r="NER101" s="889"/>
      <c r="NES101" s="889"/>
      <c r="NET101" s="889"/>
      <c r="NEU101" s="889"/>
      <c r="NEV101" s="889"/>
      <c r="NEW101" s="889"/>
      <c r="NEX101" s="889"/>
      <c r="NEY101" s="889"/>
      <c r="NEZ101" s="889"/>
      <c r="NFA101" s="889"/>
      <c r="NFB101" s="889"/>
      <c r="NFC101" s="889"/>
      <c r="NFD101" s="889"/>
      <c r="NFE101" s="889"/>
      <c r="NFF101" s="889"/>
      <c r="NFG101" s="889"/>
      <c r="NFH101" s="889"/>
      <c r="NFI101" s="889"/>
      <c r="NFJ101" s="889"/>
      <c r="NFK101" s="889"/>
      <c r="NFL101" s="889"/>
      <c r="NFM101" s="889"/>
      <c r="NFN101" s="889"/>
      <c r="NFO101" s="889"/>
      <c r="NFP101" s="889"/>
      <c r="NFQ101" s="889"/>
      <c r="NFR101" s="889"/>
      <c r="NFS101" s="889"/>
      <c r="NFT101" s="889"/>
      <c r="NFU101" s="889"/>
      <c r="NFV101" s="889"/>
      <c r="NFW101" s="889"/>
      <c r="NFX101" s="889"/>
      <c r="NFY101" s="889"/>
      <c r="NFZ101" s="889"/>
      <c r="NGA101" s="889"/>
      <c r="NGB101" s="889"/>
      <c r="NGC101" s="889"/>
      <c r="NGD101" s="889"/>
      <c r="NGE101" s="889"/>
      <c r="NGF101" s="889"/>
      <c r="NGG101" s="889"/>
      <c r="NGH101" s="889"/>
      <c r="NGI101" s="889"/>
      <c r="NGJ101" s="889"/>
      <c r="NGK101" s="889"/>
      <c r="NGL101" s="889"/>
      <c r="NGM101" s="889"/>
      <c r="NGN101" s="889"/>
      <c r="NGO101" s="889"/>
      <c r="NGP101" s="889"/>
      <c r="NGQ101" s="889"/>
      <c r="NGR101" s="889"/>
      <c r="NGS101" s="889"/>
      <c r="NGT101" s="889"/>
      <c r="NGU101" s="889"/>
      <c r="NGV101" s="889"/>
      <c r="NGW101" s="889"/>
      <c r="NGX101" s="889"/>
      <c r="NGY101" s="889"/>
      <c r="NGZ101" s="889"/>
      <c r="NHA101" s="889"/>
      <c r="NHB101" s="889"/>
      <c r="NHC101" s="889"/>
      <c r="NHD101" s="889"/>
      <c r="NHE101" s="889"/>
      <c r="NHF101" s="889"/>
      <c r="NHG101" s="889"/>
      <c r="NHH101" s="889"/>
      <c r="NHI101" s="889"/>
      <c r="NHJ101" s="889"/>
      <c r="NHK101" s="889"/>
      <c r="NHL101" s="889"/>
      <c r="NHM101" s="889"/>
      <c r="NHN101" s="889"/>
      <c r="NHO101" s="889"/>
      <c r="NHP101" s="889"/>
      <c r="NHQ101" s="889"/>
      <c r="NHR101" s="889"/>
      <c r="NHS101" s="889"/>
      <c r="NHT101" s="889"/>
      <c r="NHU101" s="889"/>
      <c r="NHV101" s="889"/>
      <c r="NHW101" s="889"/>
      <c r="NHX101" s="889"/>
      <c r="NHY101" s="889"/>
      <c r="NHZ101" s="889"/>
      <c r="NIA101" s="889"/>
      <c r="NIB101" s="889"/>
      <c r="NIC101" s="889"/>
      <c r="NID101" s="889"/>
      <c r="NIE101" s="889"/>
      <c r="NIF101" s="889"/>
      <c r="NIG101" s="889"/>
      <c r="NIH101" s="889"/>
      <c r="NII101" s="889"/>
      <c r="NIJ101" s="889"/>
      <c r="NIK101" s="889"/>
      <c r="NIL101" s="889"/>
      <c r="NIM101" s="889"/>
      <c r="NIN101" s="889"/>
      <c r="NIO101" s="889"/>
      <c r="NIP101" s="889"/>
      <c r="NIQ101" s="889"/>
      <c r="NIR101" s="889"/>
      <c r="NIS101" s="889"/>
      <c r="NIT101" s="889"/>
      <c r="NIU101" s="889"/>
      <c r="NIV101" s="889"/>
      <c r="NIW101" s="889"/>
      <c r="NIX101" s="889"/>
      <c r="NIY101" s="889"/>
      <c r="NIZ101" s="889"/>
      <c r="NJA101" s="889"/>
      <c r="NJB101" s="889"/>
      <c r="NJC101" s="889"/>
      <c r="NJD101" s="889"/>
      <c r="NJE101" s="889"/>
      <c r="NJF101" s="889"/>
      <c r="NJG101" s="889"/>
      <c r="NJH101" s="889"/>
      <c r="NJI101" s="889"/>
      <c r="NJJ101" s="889"/>
      <c r="NJK101" s="889"/>
      <c r="NJL101" s="889"/>
      <c r="NJM101" s="889"/>
      <c r="NJN101" s="889"/>
      <c r="NJO101" s="889"/>
      <c r="NJP101" s="889"/>
      <c r="NJQ101" s="889"/>
      <c r="NJR101" s="889"/>
      <c r="NJS101" s="889"/>
      <c r="NJT101" s="889"/>
      <c r="NJU101" s="889"/>
      <c r="NJV101" s="889"/>
      <c r="NJW101" s="889"/>
      <c r="NJX101" s="889"/>
      <c r="NJY101" s="889"/>
      <c r="NJZ101" s="889"/>
      <c r="NKA101" s="889"/>
      <c r="NKB101" s="889"/>
      <c r="NKC101" s="889"/>
      <c r="NKD101" s="889"/>
      <c r="NKE101" s="889"/>
      <c r="NKF101" s="889"/>
      <c r="NKG101" s="889"/>
      <c r="NKH101" s="889"/>
      <c r="NKI101" s="889"/>
      <c r="NKJ101" s="889"/>
      <c r="NKK101" s="889"/>
      <c r="NKL101" s="889"/>
      <c r="NKM101" s="889"/>
      <c r="NKN101" s="889"/>
      <c r="NKO101" s="889"/>
      <c r="NKP101" s="889"/>
      <c r="NKQ101" s="889"/>
      <c r="NKR101" s="889"/>
      <c r="NKS101" s="889"/>
      <c r="NKT101" s="889"/>
      <c r="NKU101" s="889"/>
      <c r="NKV101" s="889"/>
      <c r="NKW101" s="889"/>
      <c r="NKX101" s="889"/>
      <c r="NKY101" s="889"/>
      <c r="NKZ101" s="889"/>
      <c r="NLA101" s="889"/>
      <c r="NLB101" s="889"/>
      <c r="NLC101" s="889"/>
      <c r="NLD101" s="889"/>
      <c r="NLE101" s="889"/>
      <c r="NLF101" s="889"/>
      <c r="NLG101" s="889"/>
      <c r="NLH101" s="889"/>
      <c r="NLI101" s="889"/>
      <c r="NLJ101" s="889"/>
      <c r="NLK101" s="889"/>
      <c r="NLL101" s="889"/>
      <c r="NLM101" s="889"/>
      <c r="NLN101" s="889"/>
      <c r="NLO101" s="889"/>
      <c r="NLP101" s="889"/>
      <c r="NLQ101" s="889"/>
      <c r="NLR101" s="889"/>
      <c r="NLS101" s="889"/>
      <c r="NLT101" s="889"/>
      <c r="NLU101" s="889"/>
      <c r="NLV101" s="889"/>
      <c r="NLW101" s="889"/>
      <c r="NLX101" s="889"/>
      <c r="NLY101" s="889"/>
      <c r="NLZ101" s="889"/>
      <c r="NMA101" s="889"/>
      <c r="NMB101" s="889"/>
      <c r="NMC101" s="889"/>
      <c r="NMD101" s="889"/>
      <c r="NME101" s="889"/>
      <c r="NMF101" s="889"/>
      <c r="NMG101" s="889"/>
      <c r="NMH101" s="889"/>
      <c r="NMI101" s="889"/>
      <c r="NMJ101" s="889"/>
      <c r="NMK101" s="889"/>
      <c r="NML101" s="889"/>
      <c r="NMM101" s="889"/>
      <c r="NMN101" s="889"/>
      <c r="NMO101" s="889"/>
      <c r="NMP101" s="889"/>
      <c r="NMQ101" s="889"/>
      <c r="NMR101" s="889"/>
      <c r="NMS101" s="889"/>
      <c r="NMT101" s="889"/>
      <c r="NMU101" s="889"/>
      <c r="NMV101" s="889"/>
      <c r="NMW101" s="889"/>
      <c r="NMX101" s="889"/>
      <c r="NMY101" s="889"/>
      <c r="NMZ101" s="889"/>
      <c r="NNA101" s="889"/>
      <c r="NNB101" s="889"/>
      <c r="NNC101" s="889"/>
      <c r="NND101" s="889"/>
      <c r="NNE101" s="889"/>
      <c r="NNF101" s="889"/>
      <c r="NNG101" s="889"/>
      <c r="NNH101" s="889"/>
      <c r="NNI101" s="889"/>
      <c r="NNJ101" s="889"/>
      <c r="NNK101" s="889"/>
      <c r="NNL101" s="889"/>
      <c r="NNM101" s="889"/>
      <c r="NNN101" s="889"/>
      <c r="NNO101" s="889"/>
      <c r="NNP101" s="889"/>
      <c r="NNQ101" s="889"/>
      <c r="NNR101" s="889"/>
      <c r="NNS101" s="889"/>
      <c r="NNT101" s="889"/>
      <c r="NNU101" s="889"/>
      <c r="NNV101" s="889"/>
      <c r="NNW101" s="889"/>
      <c r="NNX101" s="889"/>
      <c r="NNY101" s="889"/>
      <c r="NNZ101" s="889"/>
      <c r="NOA101" s="889"/>
      <c r="NOB101" s="889"/>
      <c r="NOC101" s="889"/>
      <c r="NOD101" s="889"/>
      <c r="NOE101" s="889"/>
      <c r="NOF101" s="889"/>
      <c r="NOG101" s="889"/>
      <c r="NOH101" s="889"/>
      <c r="NOI101" s="889"/>
      <c r="NOJ101" s="889"/>
      <c r="NOK101" s="889"/>
      <c r="NOL101" s="889"/>
      <c r="NOM101" s="889"/>
      <c r="NON101" s="889"/>
      <c r="NOO101" s="889"/>
      <c r="NOP101" s="889"/>
      <c r="NOQ101" s="889"/>
      <c r="NOR101" s="889"/>
      <c r="NOS101" s="889"/>
      <c r="NOT101" s="889"/>
      <c r="NOU101" s="889"/>
      <c r="NOV101" s="889"/>
      <c r="NOW101" s="889"/>
      <c r="NOX101" s="889"/>
      <c r="NOY101" s="889"/>
      <c r="NOZ101" s="889"/>
      <c r="NPA101" s="889"/>
      <c r="NPB101" s="889"/>
      <c r="NPC101" s="889"/>
      <c r="NPD101" s="889"/>
      <c r="NPE101" s="889"/>
      <c r="NPF101" s="889"/>
      <c r="NPG101" s="889"/>
      <c r="NPH101" s="889"/>
      <c r="NPI101" s="889"/>
      <c r="NPJ101" s="889"/>
      <c r="NPK101" s="889"/>
      <c r="NPL101" s="889"/>
      <c r="NPM101" s="889"/>
      <c r="NPN101" s="889"/>
      <c r="NPO101" s="889"/>
      <c r="NPP101" s="889"/>
      <c r="NPQ101" s="889"/>
      <c r="NPR101" s="889"/>
      <c r="NPS101" s="889"/>
      <c r="NPT101" s="889"/>
      <c r="NPU101" s="889"/>
      <c r="NPV101" s="889"/>
      <c r="NPW101" s="889"/>
      <c r="NPX101" s="889"/>
      <c r="NPY101" s="889"/>
      <c r="NPZ101" s="889"/>
      <c r="NQA101" s="889"/>
      <c r="NQB101" s="889"/>
      <c r="NQC101" s="889"/>
      <c r="NQD101" s="889"/>
      <c r="NQE101" s="889"/>
      <c r="NQF101" s="889"/>
      <c r="NQG101" s="889"/>
      <c r="NQH101" s="889"/>
      <c r="NQI101" s="889"/>
      <c r="NQJ101" s="889"/>
      <c r="NQK101" s="889"/>
      <c r="NQL101" s="889"/>
      <c r="NQM101" s="889"/>
      <c r="NQN101" s="889"/>
      <c r="NQO101" s="889"/>
      <c r="NQP101" s="889"/>
      <c r="NQQ101" s="889"/>
      <c r="NQR101" s="889"/>
      <c r="NQS101" s="889"/>
      <c r="NQT101" s="889"/>
      <c r="NQU101" s="889"/>
      <c r="NQV101" s="889"/>
      <c r="NQW101" s="889"/>
      <c r="NQX101" s="889"/>
      <c r="NQY101" s="889"/>
      <c r="NQZ101" s="889"/>
      <c r="NRA101" s="889"/>
      <c r="NRB101" s="889"/>
      <c r="NRC101" s="889"/>
      <c r="NRD101" s="889"/>
      <c r="NRE101" s="889"/>
      <c r="NRF101" s="889"/>
      <c r="NRG101" s="889"/>
      <c r="NRH101" s="889"/>
      <c r="NRI101" s="889"/>
      <c r="NRJ101" s="889"/>
      <c r="NRK101" s="889"/>
      <c r="NRL101" s="889"/>
      <c r="NRM101" s="889"/>
      <c r="NRN101" s="889"/>
      <c r="NRO101" s="889"/>
      <c r="NRP101" s="889"/>
      <c r="NRQ101" s="889"/>
      <c r="NRR101" s="889"/>
      <c r="NRS101" s="889"/>
      <c r="NRT101" s="889"/>
      <c r="NRU101" s="889"/>
      <c r="NRV101" s="889"/>
      <c r="NRW101" s="889"/>
      <c r="NRX101" s="889"/>
      <c r="NRY101" s="889"/>
      <c r="NRZ101" s="889"/>
      <c r="NSA101" s="889"/>
      <c r="NSB101" s="889"/>
      <c r="NSC101" s="889"/>
      <c r="NSD101" s="889"/>
      <c r="NSE101" s="889"/>
      <c r="NSF101" s="889"/>
      <c r="NSG101" s="889"/>
      <c r="NSH101" s="889"/>
      <c r="NSI101" s="889"/>
      <c r="NSJ101" s="889"/>
      <c r="NSK101" s="889"/>
      <c r="NSL101" s="889"/>
      <c r="NSM101" s="889"/>
      <c r="NSN101" s="889"/>
      <c r="NSO101" s="889"/>
      <c r="NSP101" s="889"/>
      <c r="NSQ101" s="889"/>
      <c r="NSR101" s="889"/>
      <c r="NSS101" s="889"/>
      <c r="NST101" s="889"/>
      <c r="NSU101" s="889"/>
      <c r="NSV101" s="889"/>
      <c r="NSW101" s="889"/>
      <c r="NSX101" s="889"/>
      <c r="NSY101" s="889"/>
      <c r="NSZ101" s="889"/>
      <c r="NTA101" s="889"/>
      <c r="NTB101" s="889"/>
      <c r="NTC101" s="889"/>
      <c r="NTD101" s="889"/>
      <c r="NTE101" s="889"/>
      <c r="NTF101" s="889"/>
      <c r="NTG101" s="889"/>
      <c r="NTH101" s="889"/>
      <c r="NTI101" s="889"/>
      <c r="NTJ101" s="889"/>
      <c r="NTK101" s="889"/>
      <c r="NTL101" s="889"/>
      <c r="NTM101" s="889"/>
      <c r="NTN101" s="889"/>
      <c r="NTO101" s="889"/>
      <c r="NTP101" s="889"/>
      <c r="NTQ101" s="889"/>
      <c r="NTR101" s="889"/>
      <c r="NTS101" s="889"/>
      <c r="NTT101" s="889"/>
      <c r="NTU101" s="889"/>
      <c r="NTV101" s="889"/>
      <c r="NTW101" s="889"/>
      <c r="NTX101" s="889"/>
      <c r="NTY101" s="889"/>
      <c r="NTZ101" s="889"/>
      <c r="NUA101" s="889"/>
      <c r="NUB101" s="889"/>
      <c r="NUC101" s="889"/>
      <c r="NUD101" s="889"/>
      <c r="NUE101" s="889"/>
      <c r="NUF101" s="889"/>
      <c r="NUG101" s="889"/>
      <c r="NUH101" s="889"/>
      <c r="NUI101" s="889"/>
      <c r="NUJ101" s="889"/>
      <c r="NUK101" s="889"/>
      <c r="NUL101" s="889"/>
      <c r="NUM101" s="889"/>
      <c r="NUN101" s="889"/>
      <c r="NUO101" s="889"/>
      <c r="NUP101" s="889"/>
      <c r="NUQ101" s="889"/>
      <c r="NUR101" s="889"/>
      <c r="NUS101" s="889"/>
      <c r="NUT101" s="889"/>
      <c r="NUU101" s="889"/>
      <c r="NUV101" s="889"/>
      <c r="NUW101" s="889"/>
      <c r="NUX101" s="889"/>
      <c r="NUY101" s="889"/>
      <c r="NUZ101" s="889"/>
      <c r="NVA101" s="889"/>
      <c r="NVB101" s="889"/>
      <c r="NVC101" s="889"/>
      <c r="NVD101" s="889"/>
      <c r="NVE101" s="889"/>
      <c r="NVF101" s="889"/>
      <c r="NVG101" s="889"/>
      <c r="NVH101" s="889"/>
      <c r="NVI101" s="889"/>
      <c r="NVJ101" s="889"/>
      <c r="NVK101" s="889"/>
      <c r="NVL101" s="889"/>
      <c r="NVM101" s="889"/>
      <c r="NVN101" s="889"/>
      <c r="NVO101" s="889"/>
      <c r="NVP101" s="889"/>
      <c r="NVQ101" s="889"/>
      <c r="NVR101" s="889"/>
      <c r="NVS101" s="889"/>
      <c r="NVT101" s="889"/>
      <c r="NVU101" s="889"/>
      <c r="NVV101" s="889"/>
      <c r="NVW101" s="889"/>
      <c r="NVX101" s="889"/>
      <c r="NVY101" s="889"/>
      <c r="NVZ101" s="889"/>
      <c r="NWA101" s="889"/>
      <c r="NWB101" s="889"/>
      <c r="NWC101" s="889"/>
      <c r="NWD101" s="889"/>
      <c r="NWE101" s="889"/>
      <c r="NWF101" s="889"/>
      <c r="NWG101" s="889"/>
      <c r="NWH101" s="889"/>
      <c r="NWI101" s="889"/>
      <c r="NWJ101" s="889"/>
      <c r="NWK101" s="889"/>
      <c r="NWL101" s="889"/>
      <c r="NWM101" s="889"/>
      <c r="NWN101" s="889"/>
      <c r="NWO101" s="889"/>
      <c r="NWP101" s="889"/>
      <c r="NWQ101" s="889"/>
      <c r="NWR101" s="889"/>
      <c r="NWS101" s="889"/>
      <c r="NWT101" s="889"/>
      <c r="NWU101" s="889"/>
      <c r="NWV101" s="889"/>
      <c r="NWW101" s="889"/>
      <c r="NWX101" s="889"/>
      <c r="NWY101" s="889"/>
      <c r="NWZ101" s="889"/>
      <c r="NXA101" s="889"/>
      <c r="NXB101" s="889"/>
      <c r="NXC101" s="889"/>
      <c r="NXD101" s="889"/>
      <c r="NXE101" s="889"/>
      <c r="NXF101" s="889"/>
      <c r="NXG101" s="889"/>
      <c r="NXH101" s="889"/>
      <c r="NXI101" s="889"/>
      <c r="NXJ101" s="889"/>
      <c r="NXK101" s="889"/>
      <c r="NXL101" s="889"/>
      <c r="NXM101" s="889"/>
      <c r="NXN101" s="889"/>
      <c r="NXO101" s="889"/>
      <c r="NXP101" s="889"/>
      <c r="NXQ101" s="889"/>
      <c r="NXR101" s="889"/>
      <c r="NXS101" s="889"/>
      <c r="NXT101" s="889"/>
      <c r="NXU101" s="889"/>
      <c r="NXV101" s="889"/>
      <c r="NXW101" s="889"/>
      <c r="NXX101" s="889"/>
      <c r="NXY101" s="889"/>
      <c r="NXZ101" s="889"/>
      <c r="NYA101" s="889"/>
      <c r="NYB101" s="889"/>
      <c r="NYC101" s="889"/>
      <c r="NYD101" s="889"/>
      <c r="NYE101" s="889"/>
      <c r="NYF101" s="889"/>
      <c r="NYG101" s="889"/>
      <c r="NYH101" s="889"/>
      <c r="NYI101" s="889"/>
      <c r="NYJ101" s="889"/>
      <c r="NYK101" s="889"/>
      <c r="NYL101" s="889"/>
      <c r="NYM101" s="889"/>
      <c r="NYN101" s="889"/>
      <c r="NYO101" s="889"/>
      <c r="NYP101" s="889"/>
      <c r="NYQ101" s="889"/>
      <c r="NYR101" s="889"/>
      <c r="NYS101" s="889"/>
      <c r="NYT101" s="889"/>
      <c r="NYU101" s="889"/>
      <c r="NYV101" s="889"/>
      <c r="NYW101" s="889"/>
      <c r="NYX101" s="889"/>
      <c r="NYY101" s="889"/>
      <c r="NYZ101" s="889"/>
      <c r="NZA101" s="889"/>
      <c r="NZB101" s="889"/>
      <c r="NZC101" s="889"/>
      <c r="NZD101" s="889"/>
      <c r="NZE101" s="889"/>
      <c r="NZF101" s="889"/>
      <c r="NZG101" s="889"/>
      <c r="NZH101" s="889"/>
      <c r="NZI101" s="889"/>
      <c r="NZJ101" s="889"/>
      <c r="NZK101" s="889"/>
      <c r="NZL101" s="889"/>
      <c r="NZM101" s="889"/>
      <c r="NZN101" s="889"/>
      <c r="NZO101" s="889"/>
      <c r="NZP101" s="889"/>
      <c r="NZQ101" s="889"/>
      <c r="NZR101" s="889"/>
      <c r="NZS101" s="889"/>
      <c r="NZT101" s="889"/>
      <c r="NZU101" s="889"/>
      <c r="NZV101" s="889"/>
      <c r="NZW101" s="889"/>
      <c r="NZX101" s="889"/>
      <c r="NZY101" s="889"/>
      <c r="NZZ101" s="889"/>
      <c r="OAA101" s="889"/>
      <c r="OAB101" s="889"/>
      <c r="OAC101" s="889"/>
      <c r="OAD101" s="889"/>
      <c r="OAE101" s="889"/>
      <c r="OAF101" s="889"/>
      <c r="OAG101" s="889"/>
      <c r="OAH101" s="889"/>
      <c r="OAI101" s="889"/>
      <c r="OAJ101" s="889"/>
      <c r="OAK101" s="889"/>
      <c r="OAL101" s="889"/>
      <c r="OAM101" s="889"/>
      <c r="OAN101" s="889"/>
      <c r="OAO101" s="889"/>
      <c r="OAP101" s="889"/>
      <c r="OAQ101" s="889"/>
      <c r="OAR101" s="889"/>
      <c r="OAS101" s="889"/>
      <c r="OAT101" s="889"/>
      <c r="OAU101" s="889"/>
      <c r="OAV101" s="889"/>
      <c r="OAW101" s="889"/>
      <c r="OAX101" s="889"/>
      <c r="OAY101" s="889"/>
      <c r="OAZ101" s="889"/>
      <c r="OBA101" s="889"/>
      <c r="OBB101" s="889"/>
      <c r="OBC101" s="889"/>
      <c r="OBD101" s="889"/>
      <c r="OBE101" s="889"/>
      <c r="OBF101" s="889"/>
      <c r="OBG101" s="889"/>
      <c r="OBH101" s="889"/>
      <c r="OBI101" s="889"/>
      <c r="OBJ101" s="889"/>
      <c r="OBK101" s="889"/>
      <c r="OBL101" s="889"/>
      <c r="OBM101" s="889"/>
      <c r="OBN101" s="889"/>
      <c r="OBO101" s="889"/>
      <c r="OBP101" s="889"/>
      <c r="OBQ101" s="889"/>
      <c r="OBR101" s="889"/>
      <c r="OBS101" s="889"/>
      <c r="OBT101" s="889"/>
      <c r="OBU101" s="889"/>
      <c r="OBV101" s="889"/>
      <c r="OBW101" s="889"/>
      <c r="OBX101" s="889"/>
      <c r="OBY101" s="889"/>
      <c r="OBZ101" s="889"/>
      <c r="OCA101" s="889"/>
      <c r="OCB101" s="889"/>
      <c r="OCC101" s="889"/>
      <c r="OCD101" s="889"/>
      <c r="OCE101" s="889"/>
      <c r="OCF101" s="889"/>
      <c r="OCG101" s="889"/>
      <c r="OCH101" s="889"/>
      <c r="OCI101" s="889"/>
      <c r="OCJ101" s="889"/>
      <c r="OCK101" s="889"/>
      <c r="OCL101" s="889"/>
      <c r="OCM101" s="889"/>
      <c r="OCN101" s="889"/>
      <c r="OCO101" s="889"/>
      <c r="OCP101" s="889"/>
      <c r="OCQ101" s="889"/>
      <c r="OCR101" s="889"/>
      <c r="OCS101" s="889"/>
      <c r="OCT101" s="889"/>
      <c r="OCU101" s="889"/>
      <c r="OCV101" s="889"/>
      <c r="OCW101" s="889"/>
      <c r="OCX101" s="889"/>
      <c r="OCY101" s="889"/>
      <c r="OCZ101" s="889"/>
      <c r="ODA101" s="889"/>
      <c r="ODB101" s="889"/>
      <c r="ODC101" s="889"/>
      <c r="ODD101" s="889"/>
      <c r="ODE101" s="889"/>
      <c r="ODF101" s="889"/>
      <c r="ODG101" s="889"/>
      <c r="ODH101" s="889"/>
      <c r="ODI101" s="889"/>
      <c r="ODJ101" s="889"/>
      <c r="ODK101" s="889"/>
      <c r="ODL101" s="889"/>
      <c r="ODM101" s="889"/>
      <c r="ODN101" s="889"/>
      <c r="ODO101" s="889"/>
      <c r="ODP101" s="889"/>
      <c r="ODQ101" s="889"/>
      <c r="ODR101" s="889"/>
      <c r="ODS101" s="889"/>
      <c r="ODT101" s="889"/>
      <c r="ODU101" s="889"/>
      <c r="ODV101" s="889"/>
      <c r="ODW101" s="889"/>
      <c r="ODX101" s="889"/>
      <c r="ODY101" s="889"/>
      <c r="ODZ101" s="889"/>
      <c r="OEA101" s="889"/>
      <c r="OEB101" s="889"/>
      <c r="OEC101" s="889"/>
      <c r="OED101" s="889"/>
      <c r="OEE101" s="889"/>
      <c r="OEF101" s="889"/>
      <c r="OEG101" s="889"/>
      <c r="OEH101" s="889"/>
      <c r="OEI101" s="889"/>
      <c r="OEJ101" s="889"/>
      <c r="OEK101" s="889"/>
      <c r="OEL101" s="889"/>
      <c r="OEM101" s="889"/>
      <c r="OEN101" s="889"/>
      <c r="OEO101" s="889"/>
      <c r="OEP101" s="889"/>
      <c r="OEQ101" s="889"/>
      <c r="OER101" s="889"/>
      <c r="OES101" s="889"/>
      <c r="OET101" s="889"/>
      <c r="OEU101" s="889"/>
      <c r="OEV101" s="889"/>
      <c r="OEW101" s="889"/>
      <c r="OEX101" s="889"/>
      <c r="OEY101" s="889"/>
      <c r="OEZ101" s="889"/>
      <c r="OFA101" s="889"/>
      <c r="OFB101" s="889"/>
      <c r="OFC101" s="889"/>
      <c r="OFD101" s="889"/>
      <c r="OFE101" s="889"/>
      <c r="OFF101" s="889"/>
      <c r="OFG101" s="889"/>
      <c r="OFH101" s="889"/>
      <c r="OFI101" s="889"/>
      <c r="OFJ101" s="889"/>
      <c r="OFK101" s="889"/>
      <c r="OFL101" s="889"/>
      <c r="OFM101" s="889"/>
      <c r="OFN101" s="889"/>
      <c r="OFO101" s="889"/>
      <c r="OFP101" s="889"/>
      <c r="OFQ101" s="889"/>
      <c r="OFR101" s="889"/>
      <c r="OFS101" s="889"/>
      <c r="OFT101" s="889"/>
      <c r="OFU101" s="889"/>
      <c r="OFV101" s="889"/>
      <c r="OFW101" s="889"/>
      <c r="OFX101" s="889"/>
      <c r="OFY101" s="889"/>
      <c r="OFZ101" s="889"/>
      <c r="OGA101" s="889"/>
      <c r="OGB101" s="889"/>
      <c r="OGC101" s="889"/>
      <c r="OGD101" s="889"/>
      <c r="OGE101" s="889"/>
      <c r="OGF101" s="889"/>
      <c r="OGG101" s="889"/>
      <c r="OGH101" s="889"/>
      <c r="OGI101" s="889"/>
      <c r="OGJ101" s="889"/>
      <c r="OGK101" s="889"/>
      <c r="OGL101" s="889"/>
      <c r="OGM101" s="889"/>
      <c r="OGN101" s="889"/>
      <c r="OGO101" s="889"/>
      <c r="OGP101" s="889"/>
      <c r="OGQ101" s="889"/>
      <c r="OGR101" s="889"/>
      <c r="OGS101" s="889"/>
      <c r="OGT101" s="889"/>
      <c r="OGU101" s="889"/>
      <c r="OGV101" s="889"/>
      <c r="OGW101" s="889"/>
      <c r="OGX101" s="889"/>
      <c r="OGY101" s="889"/>
      <c r="OGZ101" s="889"/>
      <c r="OHA101" s="889"/>
      <c r="OHB101" s="889"/>
      <c r="OHC101" s="889"/>
      <c r="OHD101" s="889"/>
      <c r="OHE101" s="889"/>
      <c r="OHF101" s="889"/>
      <c r="OHG101" s="889"/>
      <c r="OHH101" s="889"/>
      <c r="OHI101" s="889"/>
      <c r="OHJ101" s="889"/>
      <c r="OHK101" s="889"/>
      <c r="OHL101" s="889"/>
      <c r="OHM101" s="889"/>
      <c r="OHN101" s="889"/>
      <c r="OHO101" s="889"/>
      <c r="OHP101" s="889"/>
      <c r="OHQ101" s="889"/>
      <c r="OHR101" s="889"/>
      <c r="OHS101" s="889"/>
      <c r="OHT101" s="889"/>
      <c r="OHU101" s="889"/>
      <c r="OHV101" s="889"/>
      <c r="OHW101" s="889"/>
      <c r="OHX101" s="889"/>
      <c r="OHY101" s="889"/>
      <c r="OHZ101" s="889"/>
      <c r="OIA101" s="889"/>
      <c r="OIB101" s="889"/>
      <c r="OIC101" s="889"/>
      <c r="OID101" s="889"/>
      <c r="OIE101" s="889"/>
      <c r="OIF101" s="889"/>
      <c r="OIG101" s="889"/>
      <c r="OIH101" s="889"/>
      <c r="OII101" s="889"/>
      <c r="OIJ101" s="889"/>
      <c r="OIK101" s="889"/>
      <c r="OIL101" s="889"/>
      <c r="OIM101" s="889"/>
      <c r="OIN101" s="889"/>
      <c r="OIO101" s="889"/>
      <c r="OIP101" s="889"/>
      <c r="OIQ101" s="889"/>
      <c r="OIR101" s="889"/>
      <c r="OIS101" s="889"/>
      <c r="OIT101" s="889"/>
      <c r="OIU101" s="889"/>
      <c r="OIV101" s="889"/>
      <c r="OIW101" s="889"/>
      <c r="OIX101" s="889"/>
      <c r="OIY101" s="889"/>
      <c r="OIZ101" s="889"/>
      <c r="OJA101" s="889"/>
      <c r="OJB101" s="889"/>
      <c r="OJC101" s="889"/>
      <c r="OJD101" s="889"/>
      <c r="OJE101" s="889"/>
      <c r="OJF101" s="889"/>
      <c r="OJG101" s="889"/>
      <c r="OJH101" s="889"/>
      <c r="OJI101" s="889"/>
      <c r="OJJ101" s="889"/>
      <c r="OJK101" s="889"/>
      <c r="OJL101" s="889"/>
      <c r="OJM101" s="889"/>
      <c r="OJN101" s="889"/>
      <c r="OJO101" s="889"/>
      <c r="OJP101" s="889"/>
      <c r="OJQ101" s="889"/>
      <c r="OJR101" s="889"/>
      <c r="OJS101" s="889"/>
      <c r="OJT101" s="889"/>
      <c r="OJU101" s="889"/>
      <c r="OJV101" s="889"/>
      <c r="OJW101" s="889"/>
      <c r="OJX101" s="889"/>
      <c r="OJY101" s="889"/>
      <c r="OJZ101" s="889"/>
      <c r="OKA101" s="889"/>
      <c r="OKB101" s="889"/>
      <c r="OKC101" s="889"/>
      <c r="OKD101" s="889"/>
      <c r="OKE101" s="889"/>
      <c r="OKF101" s="889"/>
      <c r="OKG101" s="889"/>
      <c r="OKH101" s="889"/>
      <c r="OKI101" s="889"/>
      <c r="OKJ101" s="889"/>
      <c r="OKK101" s="889"/>
      <c r="OKL101" s="889"/>
      <c r="OKM101" s="889"/>
      <c r="OKN101" s="889"/>
      <c r="OKO101" s="889"/>
      <c r="OKP101" s="889"/>
      <c r="OKQ101" s="889"/>
      <c r="OKR101" s="889"/>
      <c r="OKS101" s="889"/>
      <c r="OKT101" s="889"/>
      <c r="OKU101" s="889"/>
      <c r="OKV101" s="889"/>
      <c r="OKW101" s="889"/>
      <c r="OKX101" s="889"/>
      <c r="OKY101" s="889"/>
      <c r="OKZ101" s="889"/>
      <c r="OLA101" s="889"/>
      <c r="OLB101" s="889"/>
      <c r="OLC101" s="889"/>
      <c r="OLD101" s="889"/>
      <c r="OLE101" s="889"/>
      <c r="OLF101" s="889"/>
      <c r="OLG101" s="889"/>
      <c r="OLH101" s="889"/>
      <c r="OLI101" s="889"/>
      <c r="OLJ101" s="889"/>
      <c r="OLK101" s="889"/>
      <c r="OLL101" s="889"/>
      <c r="OLM101" s="889"/>
      <c r="OLN101" s="889"/>
      <c r="OLO101" s="889"/>
      <c r="OLP101" s="889"/>
      <c r="OLQ101" s="889"/>
      <c r="OLR101" s="889"/>
      <c r="OLS101" s="889"/>
      <c r="OLT101" s="889"/>
      <c r="OLU101" s="889"/>
      <c r="OLV101" s="889"/>
      <c r="OLW101" s="889"/>
      <c r="OLX101" s="889"/>
      <c r="OLY101" s="889"/>
      <c r="OLZ101" s="889"/>
      <c r="OMA101" s="889"/>
      <c r="OMB101" s="889"/>
      <c r="OMC101" s="889"/>
      <c r="OMD101" s="889"/>
      <c r="OME101" s="889"/>
      <c r="OMF101" s="889"/>
      <c r="OMG101" s="889"/>
      <c r="OMH101" s="889"/>
      <c r="OMI101" s="889"/>
      <c r="OMJ101" s="889"/>
      <c r="OMK101" s="889"/>
      <c r="OML101" s="889"/>
      <c r="OMM101" s="889"/>
      <c r="OMN101" s="889"/>
      <c r="OMO101" s="889"/>
      <c r="OMP101" s="889"/>
      <c r="OMQ101" s="889"/>
      <c r="OMR101" s="889"/>
      <c r="OMS101" s="889"/>
      <c r="OMT101" s="889"/>
      <c r="OMU101" s="889"/>
      <c r="OMV101" s="889"/>
      <c r="OMW101" s="889"/>
      <c r="OMX101" s="889"/>
      <c r="OMY101" s="889"/>
      <c r="OMZ101" s="889"/>
      <c r="ONA101" s="889"/>
      <c r="ONB101" s="889"/>
      <c r="ONC101" s="889"/>
      <c r="OND101" s="889"/>
      <c r="ONE101" s="889"/>
      <c r="ONF101" s="889"/>
      <c r="ONG101" s="889"/>
      <c r="ONH101" s="889"/>
      <c r="ONI101" s="889"/>
      <c r="ONJ101" s="889"/>
      <c r="ONK101" s="889"/>
      <c r="ONL101" s="889"/>
      <c r="ONM101" s="889"/>
      <c r="ONN101" s="889"/>
      <c r="ONO101" s="889"/>
      <c r="ONP101" s="889"/>
      <c r="ONQ101" s="889"/>
      <c r="ONR101" s="889"/>
      <c r="ONS101" s="889"/>
      <c r="ONT101" s="889"/>
      <c r="ONU101" s="889"/>
      <c r="ONV101" s="889"/>
      <c r="ONW101" s="889"/>
      <c r="ONX101" s="889"/>
      <c r="ONY101" s="889"/>
      <c r="ONZ101" s="889"/>
      <c r="OOA101" s="889"/>
      <c r="OOB101" s="889"/>
      <c r="OOC101" s="889"/>
      <c r="OOD101" s="889"/>
      <c r="OOE101" s="889"/>
      <c r="OOF101" s="889"/>
      <c r="OOG101" s="889"/>
      <c r="OOH101" s="889"/>
      <c r="OOI101" s="889"/>
      <c r="OOJ101" s="889"/>
      <c r="OOK101" s="889"/>
      <c r="OOL101" s="889"/>
      <c r="OOM101" s="889"/>
      <c r="OON101" s="889"/>
      <c r="OOO101" s="889"/>
      <c r="OOP101" s="889"/>
      <c r="OOQ101" s="889"/>
      <c r="OOR101" s="889"/>
      <c r="OOS101" s="889"/>
      <c r="OOT101" s="889"/>
      <c r="OOU101" s="889"/>
      <c r="OOV101" s="889"/>
      <c r="OOW101" s="889"/>
      <c r="OOX101" s="889"/>
      <c r="OOY101" s="889"/>
      <c r="OOZ101" s="889"/>
      <c r="OPA101" s="889"/>
      <c r="OPB101" s="889"/>
      <c r="OPC101" s="889"/>
      <c r="OPD101" s="889"/>
      <c r="OPE101" s="889"/>
      <c r="OPF101" s="889"/>
      <c r="OPG101" s="889"/>
      <c r="OPH101" s="889"/>
      <c r="OPI101" s="889"/>
      <c r="OPJ101" s="889"/>
      <c r="OPK101" s="889"/>
      <c r="OPL101" s="889"/>
      <c r="OPM101" s="889"/>
      <c r="OPN101" s="889"/>
      <c r="OPO101" s="889"/>
      <c r="OPP101" s="889"/>
      <c r="OPQ101" s="889"/>
      <c r="OPR101" s="889"/>
      <c r="OPS101" s="889"/>
      <c r="OPT101" s="889"/>
      <c r="OPU101" s="889"/>
      <c r="OPV101" s="889"/>
      <c r="OPW101" s="889"/>
      <c r="OPX101" s="889"/>
      <c r="OPY101" s="889"/>
      <c r="OPZ101" s="889"/>
      <c r="OQA101" s="889"/>
      <c r="OQB101" s="889"/>
      <c r="OQC101" s="889"/>
      <c r="OQD101" s="889"/>
      <c r="OQE101" s="889"/>
      <c r="OQF101" s="889"/>
      <c r="OQG101" s="889"/>
      <c r="OQH101" s="889"/>
      <c r="OQI101" s="889"/>
      <c r="OQJ101" s="889"/>
      <c r="OQK101" s="889"/>
      <c r="OQL101" s="889"/>
      <c r="OQM101" s="889"/>
      <c r="OQN101" s="889"/>
      <c r="OQO101" s="889"/>
      <c r="OQP101" s="889"/>
      <c r="OQQ101" s="889"/>
      <c r="OQR101" s="889"/>
      <c r="OQS101" s="889"/>
      <c r="OQT101" s="889"/>
      <c r="OQU101" s="889"/>
      <c r="OQV101" s="889"/>
      <c r="OQW101" s="889"/>
      <c r="OQX101" s="889"/>
      <c r="OQY101" s="889"/>
      <c r="OQZ101" s="889"/>
      <c r="ORA101" s="889"/>
      <c r="ORB101" s="889"/>
      <c r="ORC101" s="889"/>
      <c r="ORD101" s="889"/>
      <c r="ORE101" s="889"/>
      <c r="ORF101" s="889"/>
      <c r="ORG101" s="889"/>
      <c r="ORH101" s="889"/>
      <c r="ORI101" s="889"/>
      <c r="ORJ101" s="889"/>
      <c r="ORK101" s="889"/>
      <c r="ORL101" s="889"/>
      <c r="ORM101" s="889"/>
      <c r="ORN101" s="889"/>
      <c r="ORO101" s="889"/>
      <c r="ORP101" s="889"/>
      <c r="ORQ101" s="889"/>
      <c r="ORR101" s="889"/>
      <c r="ORS101" s="889"/>
      <c r="ORT101" s="889"/>
      <c r="ORU101" s="889"/>
      <c r="ORV101" s="889"/>
      <c r="ORW101" s="889"/>
      <c r="ORX101" s="889"/>
      <c r="ORY101" s="889"/>
      <c r="ORZ101" s="889"/>
      <c r="OSA101" s="889"/>
      <c r="OSB101" s="889"/>
      <c r="OSC101" s="889"/>
      <c r="OSD101" s="889"/>
      <c r="OSE101" s="889"/>
      <c r="OSF101" s="889"/>
      <c r="OSG101" s="889"/>
      <c r="OSH101" s="889"/>
      <c r="OSI101" s="889"/>
      <c r="OSJ101" s="889"/>
      <c r="OSK101" s="889"/>
      <c r="OSL101" s="889"/>
      <c r="OSM101" s="889"/>
      <c r="OSN101" s="889"/>
      <c r="OSO101" s="889"/>
      <c r="OSP101" s="889"/>
      <c r="OSQ101" s="889"/>
      <c r="OSR101" s="889"/>
      <c r="OSS101" s="889"/>
      <c r="OST101" s="889"/>
      <c r="OSU101" s="889"/>
      <c r="OSV101" s="889"/>
      <c r="OSW101" s="889"/>
      <c r="OSX101" s="889"/>
      <c r="OSY101" s="889"/>
      <c r="OSZ101" s="889"/>
      <c r="OTA101" s="889"/>
      <c r="OTB101" s="889"/>
      <c r="OTC101" s="889"/>
      <c r="OTD101" s="889"/>
      <c r="OTE101" s="889"/>
      <c r="OTF101" s="889"/>
      <c r="OTG101" s="889"/>
      <c r="OTH101" s="889"/>
      <c r="OTI101" s="889"/>
      <c r="OTJ101" s="889"/>
      <c r="OTK101" s="889"/>
      <c r="OTL101" s="889"/>
      <c r="OTM101" s="889"/>
      <c r="OTN101" s="889"/>
      <c r="OTO101" s="889"/>
      <c r="OTP101" s="889"/>
      <c r="OTQ101" s="889"/>
      <c r="OTR101" s="889"/>
      <c r="OTS101" s="889"/>
      <c r="OTT101" s="889"/>
      <c r="OTU101" s="889"/>
      <c r="OTV101" s="889"/>
      <c r="OTW101" s="889"/>
      <c r="OTX101" s="889"/>
      <c r="OTY101" s="889"/>
      <c r="OTZ101" s="889"/>
      <c r="OUA101" s="889"/>
      <c r="OUB101" s="889"/>
      <c r="OUC101" s="889"/>
      <c r="OUD101" s="889"/>
      <c r="OUE101" s="889"/>
      <c r="OUF101" s="889"/>
      <c r="OUG101" s="889"/>
      <c r="OUH101" s="889"/>
      <c r="OUI101" s="889"/>
      <c r="OUJ101" s="889"/>
      <c r="OUK101" s="889"/>
      <c r="OUL101" s="889"/>
      <c r="OUM101" s="889"/>
      <c r="OUN101" s="889"/>
      <c r="OUO101" s="889"/>
      <c r="OUP101" s="889"/>
      <c r="OUQ101" s="889"/>
      <c r="OUR101" s="889"/>
      <c r="OUS101" s="889"/>
      <c r="OUT101" s="889"/>
      <c r="OUU101" s="889"/>
      <c r="OUV101" s="889"/>
      <c r="OUW101" s="889"/>
      <c r="OUX101" s="889"/>
      <c r="OUY101" s="889"/>
      <c r="OUZ101" s="889"/>
      <c r="OVA101" s="889"/>
      <c r="OVB101" s="889"/>
      <c r="OVC101" s="889"/>
      <c r="OVD101" s="889"/>
      <c r="OVE101" s="889"/>
      <c r="OVF101" s="889"/>
      <c r="OVG101" s="889"/>
      <c r="OVH101" s="889"/>
      <c r="OVI101" s="889"/>
      <c r="OVJ101" s="889"/>
      <c r="OVK101" s="889"/>
      <c r="OVL101" s="889"/>
      <c r="OVM101" s="889"/>
      <c r="OVN101" s="889"/>
      <c r="OVO101" s="889"/>
      <c r="OVP101" s="889"/>
      <c r="OVQ101" s="889"/>
      <c r="OVR101" s="889"/>
      <c r="OVS101" s="889"/>
      <c r="OVT101" s="889"/>
      <c r="OVU101" s="889"/>
      <c r="OVV101" s="889"/>
      <c r="OVW101" s="889"/>
      <c r="OVX101" s="889"/>
      <c r="OVY101" s="889"/>
      <c r="OVZ101" s="889"/>
      <c r="OWA101" s="889"/>
      <c r="OWB101" s="889"/>
      <c r="OWC101" s="889"/>
      <c r="OWD101" s="889"/>
      <c r="OWE101" s="889"/>
      <c r="OWF101" s="889"/>
      <c r="OWG101" s="889"/>
      <c r="OWH101" s="889"/>
      <c r="OWI101" s="889"/>
      <c r="OWJ101" s="889"/>
      <c r="OWK101" s="889"/>
      <c r="OWL101" s="889"/>
      <c r="OWM101" s="889"/>
      <c r="OWN101" s="889"/>
      <c r="OWO101" s="889"/>
      <c r="OWP101" s="889"/>
      <c r="OWQ101" s="889"/>
      <c r="OWR101" s="889"/>
      <c r="OWS101" s="889"/>
      <c r="OWT101" s="889"/>
      <c r="OWU101" s="889"/>
      <c r="OWV101" s="889"/>
      <c r="OWW101" s="889"/>
      <c r="OWX101" s="889"/>
      <c r="OWY101" s="889"/>
      <c r="OWZ101" s="889"/>
      <c r="OXA101" s="889"/>
      <c r="OXB101" s="889"/>
      <c r="OXC101" s="889"/>
      <c r="OXD101" s="889"/>
      <c r="OXE101" s="889"/>
      <c r="OXF101" s="889"/>
      <c r="OXG101" s="889"/>
      <c r="OXH101" s="889"/>
      <c r="OXI101" s="889"/>
      <c r="OXJ101" s="889"/>
      <c r="OXK101" s="889"/>
      <c r="OXL101" s="889"/>
      <c r="OXM101" s="889"/>
      <c r="OXN101" s="889"/>
      <c r="OXO101" s="889"/>
      <c r="OXP101" s="889"/>
      <c r="OXQ101" s="889"/>
      <c r="OXR101" s="889"/>
      <c r="OXS101" s="889"/>
      <c r="OXT101" s="889"/>
      <c r="OXU101" s="889"/>
      <c r="OXV101" s="889"/>
      <c r="OXW101" s="889"/>
      <c r="OXX101" s="889"/>
      <c r="OXY101" s="889"/>
      <c r="OXZ101" s="889"/>
      <c r="OYA101" s="889"/>
      <c r="OYB101" s="889"/>
      <c r="OYC101" s="889"/>
      <c r="OYD101" s="889"/>
      <c r="OYE101" s="889"/>
      <c r="OYF101" s="889"/>
      <c r="OYG101" s="889"/>
      <c r="OYH101" s="889"/>
      <c r="OYI101" s="889"/>
      <c r="OYJ101" s="889"/>
      <c r="OYK101" s="889"/>
      <c r="OYL101" s="889"/>
      <c r="OYM101" s="889"/>
      <c r="OYN101" s="889"/>
      <c r="OYO101" s="889"/>
      <c r="OYP101" s="889"/>
      <c r="OYQ101" s="889"/>
      <c r="OYR101" s="889"/>
      <c r="OYS101" s="889"/>
      <c r="OYT101" s="889"/>
      <c r="OYU101" s="889"/>
      <c r="OYV101" s="889"/>
      <c r="OYW101" s="889"/>
      <c r="OYX101" s="889"/>
      <c r="OYY101" s="889"/>
      <c r="OYZ101" s="889"/>
      <c r="OZA101" s="889"/>
      <c r="OZB101" s="889"/>
      <c r="OZC101" s="889"/>
      <c r="OZD101" s="889"/>
      <c r="OZE101" s="889"/>
      <c r="OZF101" s="889"/>
      <c r="OZG101" s="889"/>
      <c r="OZH101" s="889"/>
      <c r="OZI101" s="889"/>
      <c r="OZJ101" s="889"/>
      <c r="OZK101" s="889"/>
      <c r="OZL101" s="889"/>
      <c r="OZM101" s="889"/>
      <c r="OZN101" s="889"/>
      <c r="OZO101" s="889"/>
      <c r="OZP101" s="889"/>
      <c r="OZQ101" s="889"/>
      <c r="OZR101" s="889"/>
      <c r="OZS101" s="889"/>
      <c r="OZT101" s="889"/>
      <c r="OZU101" s="889"/>
      <c r="OZV101" s="889"/>
      <c r="OZW101" s="889"/>
      <c r="OZX101" s="889"/>
      <c r="OZY101" s="889"/>
      <c r="OZZ101" s="889"/>
      <c r="PAA101" s="889"/>
      <c r="PAB101" s="889"/>
      <c r="PAC101" s="889"/>
      <c r="PAD101" s="889"/>
      <c r="PAE101" s="889"/>
      <c r="PAF101" s="889"/>
      <c r="PAG101" s="889"/>
      <c r="PAH101" s="889"/>
      <c r="PAI101" s="889"/>
      <c r="PAJ101" s="889"/>
      <c r="PAK101" s="889"/>
      <c r="PAL101" s="889"/>
      <c r="PAM101" s="889"/>
      <c r="PAN101" s="889"/>
      <c r="PAO101" s="889"/>
      <c r="PAP101" s="889"/>
      <c r="PAQ101" s="889"/>
      <c r="PAR101" s="889"/>
      <c r="PAS101" s="889"/>
      <c r="PAT101" s="889"/>
      <c r="PAU101" s="889"/>
      <c r="PAV101" s="889"/>
      <c r="PAW101" s="889"/>
      <c r="PAX101" s="889"/>
      <c r="PAY101" s="889"/>
      <c r="PAZ101" s="889"/>
      <c r="PBA101" s="889"/>
      <c r="PBB101" s="889"/>
      <c r="PBC101" s="889"/>
      <c r="PBD101" s="889"/>
      <c r="PBE101" s="889"/>
      <c r="PBF101" s="889"/>
      <c r="PBG101" s="889"/>
      <c r="PBH101" s="889"/>
      <c r="PBI101" s="889"/>
      <c r="PBJ101" s="889"/>
      <c r="PBK101" s="889"/>
      <c r="PBL101" s="889"/>
      <c r="PBM101" s="889"/>
      <c r="PBN101" s="889"/>
      <c r="PBO101" s="889"/>
      <c r="PBP101" s="889"/>
      <c r="PBQ101" s="889"/>
      <c r="PBR101" s="889"/>
      <c r="PBS101" s="889"/>
      <c r="PBT101" s="889"/>
      <c r="PBU101" s="889"/>
      <c r="PBV101" s="889"/>
      <c r="PBW101" s="889"/>
      <c r="PBX101" s="889"/>
      <c r="PBY101" s="889"/>
      <c r="PBZ101" s="889"/>
      <c r="PCA101" s="889"/>
      <c r="PCB101" s="889"/>
      <c r="PCC101" s="889"/>
      <c r="PCD101" s="889"/>
      <c r="PCE101" s="889"/>
      <c r="PCF101" s="889"/>
      <c r="PCG101" s="889"/>
      <c r="PCH101" s="889"/>
      <c r="PCI101" s="889"/>
      <c r="PCJ101" s="889"/>
      <c r="PCK101" s="889"/>
      <c r="PCL101" s="889"/>
      <c r="PCM101" s="889"/>
      <c r="PCN101" s="889"/>
      <c r="PCO101" s="889"/>
      <c r="PCP101" s="889"/>
      <c r="PCQ101" s="889"/>
      <c r="PCR101" s="889"/>
      <c r="PCS101" s="889"/>
      <c r="PCT101" s="889"/>
      <c r="PCU101" s="889"/>
      <c r="PCV101" s="889"/>
      <c r="PCW101" s="889"/>
      <c r="PCX101" s="889"/>
      <c r="PCY101" s="889"/>
      <c r="PCZ101" s="889"/>
      <c r="PDA101" s="889"/>
      <c r="PDB101" s="889"/>
      <c r="PDC101" s="889"/>
      <c r="PDD101" s="889"/>
      <c r="PDE101" s="889"/>
      <c r="PDF101" s="889"/>
      <c r="PDG101" s="889"/>
      <c r="PDH101" s="889"/>
      <c r="PDI101" s="889"/>
      <c r="PDJ101" s="889"/>
      <c r="PDK101" s="889"/>
      <c r="PDL101" s="889"/>
      <c r="PDM101" s="889"/>
      <c r="PDN101" s="889"/>
      <c r="PDO101" s="889"/>
      <c r="PDP101" s="889"/>
      <c r="PDQ101" s="889"/>
      <c r="PDR101" s="889"/>
      <c r="PDS101" s="889"/>
      <c r="PDT101" s="889"/>
      <c r="PDU101" s="889"/>
      <c r="PDV101" s="889"/>
      <c r="PDW101" s="889"/>
      <c r="PDX101" s="889"/>
      <c r="PDY101" s="889"/>
      <c r="PDZ101" s="889"/>
      <c r="PEA101" s="889"/>
      <c r="PEB101" s="889"/>
      <c r="PEC101" s="889"/>
      <c r="PED101" s="889"/>
      <c r="PEE101" s="889"/>
      <c r="PEF101" s="889"/>
      <c r="PEG101" s="889"/>
      <c r="PEH101" s="889"/>
      <c r="PEI101" s="889"/>
      <c r="PEJ101" s="889"/>
      <c r="PEK101" s="889"/>
      <c r="PEL101" s="889"/>
      <c r="PEM101" s="889"/>
      <c r="PEN101" s="889"/>
      <c r="PEO101" s="889"/>
      <c r="PEP101" s="889"/>
      <c r="PEQ101" s="889"/>
      <c r="PER101" s="889"/>
      <c r="PES101" s="889"/>
      <c r="PET101" s="889"/>
      <c r="PEU101" s="889"/>
      <c r="PEV101" s="889"/>
      <c r="PEW101" s="889"/>
      <c r="PEX101" s="889"/>
      <c r="PEY101" s="889"/>
      <c r="PEZ101" s="889"/>
      <c r="PFA101" s="889"/>
      <c r="PFB101" s="889"/>
      <c r="PFC101" s="889"/>
      <c r="PFD101" s="889"/>
      <c r="PFE101" s="889"/>
      <c r="PFF101" s="889"/>
      <c r="PFG101" s="889"/>
      <c r="PFH101" s="889"/>
      <c r="PFI101" s="889"/>
      <c r="PFJ101" s="889"/>
      <c r="PFK101" s="889"/>
      <c r="PFL101" s="889"/>
      <c r="PFM101" s="889"/>
      <c r="PFN101" s="889"/>
      <c r="PFO101" s="889"/>
      <c r="PFP101" s="889"/>
      <c r="PFQ101" s="889"/>
      <c r="PFR101" s="889"/>
      <c r="PFS101" s="889"/>
      <c r="PFT101" s="889"/>
      <c r="PFU101" s="889"/>
      <c r="PFV101" s="889"/>
      <c r="PFW101" s="889"/>
      <c r="PFX101" s="889"/>
      <c r="PFY101" s="889"/>
      <c r="PFZ101" s="889"/>
      <c r="PGA101" s="889"/>
      <c r="PGB101" s="889"/>
      <c r="PGC101" s="889"/>
      <c r="PGD101" s="889"/>
      <c r="PGE101" s="889"/>
      <c r="PGF101" s="889"/>
      <c r="PGG101" s="889"/>
      <c r="PGH101" s="889"/>
      <c r="PGI101" s="889"/>
      <c r="PGJ101" s="889"/>
      <c r="PGK101" s="889"/>
      <c r="PGL101" s="889"/>
      <c r="PGM101" s="889"/>
      <c r="PGN101" s="889"/>
      <c r="PGO101" s="889"/>
      <c r="PGP101" s="889"/>
      <c r="PGQ101" s="889"/>
      <c r="PGR101" s="889"/>
      <c r="PGS101" s="889"/>
      <c r="PGT101" s="889"/>
      <c r="PGU101" s="889"/>
      <c r="PGV101" s="889"/>
      <c r="PGW101" s="889"/>
      <c r="PGX101" s="889"/>
      <c r="PGY101" s="889"/>
      <c r="PGZ101" s="889"/>
      <c r="PHA101" s="889"/>
      <c r="PHB101" s="889"/>
      <c r="PHC101" s="889"/>
      <c r="PHD101" s="889"/>
      <c r="PHE101" s="889"/>
      <c r="PHF101" s="889"/>
      <c r="PHG101" s="889"/>
      <c r="PHH101" s="889"/>
      <c r="PHI101" s="889"/>
      <c r="PHJ101" s="889"/>
      <c r="PHK101" s="889"/>
      <c r="PHL101" s="889"/>
      <c r="PHM101" s="889"/>
      <c r="PHN101" s="889"/>
      <c r="PHO101" s="889"/>
      <c r="PHP101" s="889"/>
      <c r="PHQ101" s="889"/>
      <c r="PHR101" s="889"/>
      <c r="PHS101" s="889"/>
      <c r="PHT101" s="889"/>
      <c r="PHU101" s="889"/>
      <c r="PHV101" s="889"/>
      <c r="PHW101" s="889"/>
      <c r="PHX101" s="889"/>
      <c r="PHY101" s="889"/>
      <c r="PHZ101" s="889"/>
      <c r="PIA101" s="889"/>
      <c r="PIB101" s="889"/>
      <c r="PIC101" s="889"/>
      <c r="PID101" s="889"/>
      <c r="PIE101" s="889"/>
      <c r="PIF101" s="889"/>
      <c r="PIG101" s="889"/>
      <c r="PIH101" s="889"/>
      <c r="PII101" s="889"/>
      <c r="PIJ101" s="889"/>
      <c r="PIK101" s="889"/>
      <c r="PIL101" s="889"/>
      <c r="PIM101" s="889"/>
      <c r="PIN101" s="889"/>
      <c r="PIO101" s="889"/>
      <c r="PIP101" s="889"/>
      <c r="PIQ101" s="889"/>
      <c r="PIR101" s="889"/>
      <c r="PIS101" s="889"/>
      <c r="PIT101" s="889"/>
      <c r="PIU101" s="889"/>
      <c r="PIV101" s="889"/>
      <c r="PIW101" s="889"/>
      <c r="PIX101" s="889"/>
      <c r="PIY101" s="889"/>
      <c r="PIZ101" s="889"/>
      <c r="PJA101" s="889"/>
      <c r="PJB101" s="889"/>
      <c r="PJC101" s="889"/>
      <c r="PJD101" s="889"/>
      <c r="PJE101" s="889"/>
      <c r="PJF101" s="889"/>
      <c r="PJG101" s="889"/>
      <c r="PJH101" s="889"/>
      <c r="PJI101" s="889"/>
      <c r="PJJ101" s="889"/>
      <c r="PJK101" s="889"/>
      <c r="PJL101" s="889"/>
      <c r="PJM101" s="889"/>
      <c r="PJN101" s="889"/>
      <c r="PJO101" s="889"/>
      <c r="PJP101" s="889"/>
      <c r="PJQ101" s="889"/>
      <c r="PJR101" s="889"/>
      <c r="PJS101" s="889"/>
      <c r="PJT101" s="889"/>
      <c r="PJU101" s="889"/>
      <c r="PJV101" s="889"/>
      <c r="PJW101" s="889"/>
      <c r="PJX101" s="889"/>
      <c r="PJY101" s="889"/>
      <c r="PJZ101" s="889"/>
      <c r="PKA101" s="889"/>
      <c r="PKB101" s="889"/>
      <c r="PKC101" s="889"/>
      <c r="PKD101" s="889"/>
      <c r="PKE101" s="889"/>
      <c r="PKF101" s="889"/>
      <c r="PKG101" s="889"/>
      <c r="PKH101" s="889"/>
      <c r="PKI101" s="889"/>
      <c r="PKJ101" s="889"/>
      <c r="PKK101" s="889"/>
      <c r="PKL101" s="889"/>
      <c r="PKM101" s="889"/>
      <c r="PKN101" s="889"/>
      <c r="PKO101" s="889"/>
      <c r="PKP101" s="889"/>
      <c r="PKQ101" s="889"/>
      <c r="PKR101" s="889"/>
      <c r="PKS101" s="889"/>
      <c r="PKT101" s="889"/>
      <c r="PKU101" s="889"/>
      <c r="PKV101" s="889"/>
      <c r="PKW101" s="889"/>
      <c r="PKX101" s="889"/>
      <c r="PKY101" s="889"/>
      <c r="PKZ101" s="889"/>
      <c r="PLA101" s="889"/>
      <c r="PLB101" s="889"/>
      <c r="PLC101" s="889"/>
      <c r="PLD101" s="889"/>
      <c r="PLE101" s="889"/>
      <c r="PLF101" s="889"/>
      <c r="PLG101" s="889"/>
      <c r="PLH101" s="889"/>
      <c r="PLI101" s="889"/>
      <c r="PLJ101" s="889"/>
      <c r="PLK101" s="889"/>
      <c r="PLL101" s="889"/>
      <c r="PLM101" s="889"/>
      <c r="PLN101" s="889"/>
      <c r="PLO101" s="889"/>
      <c r="PLP101" s="889"/>
      <c r="PLQ101" s="889"/>
      <c r="PLR101" s="889"/>
      <c r="PLS101" s="889"/>
      <c r="PLT101" s="889"/>
      <c r="PLU101" s="889"/>
      <c r="PLV101" s="889"/>
      <c r="PLW101" s="889"/>
      <c r="PLX101" s="889"/>
      <c r="PLY101" s="889"/>
      <c r="PLZ101" s="889"/>
      <c r="PMA101" s="889"/>
      <c r="PMB101" s="889"/>
      <c r="PMC101" s="889"/>
      <c r="PMD101" s="889"/>
      <c r="PME101" s="889"/>
      <c r="PMF101" s="889"/>
      <c r="PMG101" s="889"/>
      <c r="PMH101" s="889"/>
      <c r="PMI101" s="889"/>
      <c r="PMJ101" s="889"/>
      <c r="PMK101" s="889"/>
      <c r="PML101" s="889"/>
      <c r="PMM101" s="889"/>
      <c r="PMN101" s="889"/>
      <c r="PMO101" s="889"/>
      <c r="PMP101" s="889"/>
      <c r="PMQ101" s="889"/>
      <c r="PMR101" s="889"/>
      <c r="PMS101" s="889"/>
      <c r="PMT101" s="889"/>
      <c r="PMU101" s="889"/>
      <c r="PMV101" s="889"/>
      <c r="PMW101" s="889"/>
      <c r="PMX101" s="889"/>
      <c r="PMY101" s="889"/>
      <c r="PMZ101" s="889"/>
      <c r="PNA101" s="889"/>
      <c r="PNB101" s="889"/>
      <c r="PNC101" s="889"/>
      <c r="PND101" s="889"/>
      <c r="PNE101" s="889"/>
      <c r="PNF101" s="889"/>
      <c r="PNG101" s="889"/>
      <c r="PNH101" s="889"/>
      <c r="PNI101" s="889"/>
      <c r="PNJ101" s="889"/>
      <c r="PNK101" s="889"/>
      <c r="PNL101" s="889"/>
      <c r="PNM101" s="889"/>
      <c r="PNN101" s="889"/>
      <c r="PNO101" s="889"/>
      <c r="PNP101" s="889"/>
      <c r="PNQ101" s="889"/>
      <c r="PNR101" s="889"/>
      <c r="PNS101" s="889"/>
      <c r="PNT101" s="889"/>
      <c r="PNU101" s="889"/>
      <c r="PNV101" s="889"/>
      <c r="PNW101" s="889"/>
      <c r="PNX101" s="889"/>
      <c r="PNY101" s="889"/>
      <c r="PNZ101" s="889"/>
      <c r="POA101" s="889"/>
      <c r="POB101" s="889"/>
      <c r="POC101" s="889"/>
      <c r="POD101" s="889"/>
      <c r="POE101" s="889"/>
      <c r="POF101" s="889"/>
      <c r="POG101" s="889"/>
      <c r="POH101" s="889"/>
      <c r="POI101" s="889"/>
      <c r="POJ101" s="889"/>
      <c r="POK101" s="889"/>
      <c r="POL101" s="889"/>
      <c r="POM101" s="889"/>
      <c r="PON101" s="889"/>
      <c r="POO101" s="889"/>
      <c r="POP101" s="889"/>
      <c r="POQ101" s="889"/>
      <c r="POR101" s="889"/>
      <c r="POS101" s="889"/>
      <c r="POT101" s="889"/>
      <c r="POU101" s="889"/>
      <c r="POV101" s="889"/>
      <c r="POW101" s="889"/>
      <c r="POX101" s="889"/>
      <c r="POY101" s="889"/>
      <c r="POZ101" s="889"/>
      <c r="PPA101" s="889"/>
      <c r="PPB101" s="889"/>
      <c r="PPC101" s="889"/>
      <c r="PPD101" s="889"/>
      <c r="PPE101" s="889"/>
      <c r="PPF101" s="889"/>
      <c r="PPG101" s="889"/>
      <c r="PPH101" s="889"/>
      <c r="PPI101" s="889"/>
      <c r="PPJ101" s="889"/>
      <c r="PPK101" s="889"/>
      <c r="PPL101" s="889"/>
      <c r="PPM101" s="889"/>
      <c r="PPN101" s="889"/>
      <c r="PPO101" s="889"/>
      <c r="PPP101" s="889"/>
      <c r="PPQ101" s="889"/>
      <c r="PPR101" s="889"/>
      <c r="PPS101" s="889"/>
      <c r="PPT101" s="889"/>
      <c r="PPU101" s="889"/>
      <c r="PPV101" s="889"/>
      <c r="PPW101" s="889"/>
      <c r="PPX101" s="889"/>
      <c r="PPY101" s="889"/>
      <c r="PPZ101" s="889"/>
      <c r="PQA101" s="889"/>
      <c r="PQB101" s="889"/>
      <c r="PQC101" s="889"/>
      <c r="PQD101" s="889"/>
      <c r="PQE101" s="889"/>
      <c r="PQF101" s="889"/>
      <c r="PQG101" s="889"/>
      <c r="PQH101" s="889"/>
      <c r="PQI101" s="889"/>
      <c r="PQJ101" s="889"/>
      <c r="PQK101" s="889"/>
      <c r="PQL101" s="889"/>
      <c r="PQM101" s="889"/>
      <c r="PQN101" s="889"/>
      <c r="PQO101" s="889"/>
      <c r="PQP101" s="889"/>
      <c r="PQQ101" s="889"/>
      <c r="PQR101" s="889"/>
      <c r="PQS101" s="889"/>
      <c r="PQT101" s="889"/>
      <c r="PQU101" s="889"/>
      <c r="PQV101" s="889"/>
      <c r="PQW101" s="889"/>
      <c r="PQX101" s="889"/>
      <c r="PQY101" s="889"/>
      <c r="PQZ101" s="889"/>
      <c r="PRA101" s="889"/>
      <c r="PRB101" s="889"/>
      <c r="PRC101" s="889"/>
      <c r="PRD101" s="889"/>
      <c r="PRE101" s="889"/>
      <c r="PRF101" s="889"/>
      <c r="PRG101" s="889"/>
      <c r="PRH101" s="889"/>
      <c r="PRI101" s="889"/>
      <c r="PRJ101" s="889"/>
      <c r="PRK101" s="889"/>
      <c r="PRL101" s="889"/>
      <c r="PRM101" s="889"/>
      <c r="PRN101" s="889"/>
      <c r="PRO101" s="889"/>
      <c r="PRP101" s="889"/>
      <c r="PRQ101" s="889"/>
      <c r="PRR101" s="889"/>
      <c r="PRS101" s="889"/>
      <c r="PRT101" s="889"/>
      <c r="PRU101" s="889"/>
      <c r="PRV101" s="889"/>
      <c r="PRW101" s="889"/>
      <c r="PRX101" s="889"/>
      <c r="PRY101" s="889"/>
      <c r="PRZ101" s="889"/>
      <c r="PSA101" s="889"/>
      <c r="PSB101" s="889"/>
      <c r="PSC101" s="889"/>
      <c r="PSD101" s="889"/>
      <c r="PSE101" s="889"/>
      <c r="PSF101" s="889"/>
      <c r="PSG101" s="889"/>
      <c r="PSH101" s="889"/>
      <c r="PSI101" s="889"/>
      <c r="PSJ101" s="889"/>
      <c r="PSK101" s="889"/>
      <c r="PSL101" s="889"/>
      <c r="PSM101" s="889"/>
      <c r="PSN101" s="889"/>
      <c r="PSO101" s="889"/>
      <c r="PSP101" s="889"/>
      <c r="PSQ101" s="889"/>
      <c r="PSR101" s="889"/>
      <c r="PSS101" s="889"/>
      <c r="PST101" s="889"/>
      <c r="PSU101" s="889"/>
      <c r="PSV101" s="889"/>
      <c r="PSW101" s="889"/>
      <c r="PSX101" s="889"/>
      <c r="PSY101" s="889"/>
      <c r="PSZ101" s="889"/>
      <c r="PTA101" s="889"/>
      <c r="PTB101" s="889"/>
      <c r="PTC101" s="889"/>
      <c r="PTD101" s="889"/>
      <c r="PTE101" s="889"/>
      <c r="PTF101" s="889"/>
      <c r="PTG101" s="889"/>
      <c r="PTH101" s="889"/>
      <c r="PTI101" s="889"/>
      <c r="PTJ101" s="889"/>
      <c r="PTK101" s="889"/>
      <c r="PTL101" s="889"/>
      <c r="PTM101" s="889"/>
      <c r="PTN101" s="889"/>
      <c r="PTO101" s="889"/>
      <c r="PTP101" s="889"/>
      <c r="PTQ101" s="889"/>
      <c r="PTR101" s="889"/>
      <c r="PTS101" s="889"/>
      <c r="PTT101" s="889"/>
      <c r="PTU101" s="889"/>
      <c r="PTV101" s="889"/>
      <c r="PTW101" s="889"/>
      <c r="PTX101" s="889"/>
      <c r="PTY101" s="889"/>
      <c r="PTZ101" s="889"/>
      <c r="PUA101" s="889"/>
      <c r="PUB101" s="889"/>
      <c r="PUC101" s="889"/>
      <c r="PUD101" s="889"/>
      <c r="PUE101" s="889"/>
      <c r="PUF101" s="889"/>
      <c r="PUG101" s="889"/>
      <c r="PUH101" s="889"/>
      <c r="PUI101" s="889"/>
      <c r="PUJ101" s="889"/>
      <c r="PUK101" s="889"/>
      <c r="PUL101" s="889"/>
      <c r="PUM101" s="889"/>
      <c r="PUN101" s="889"/>
      <c r="PUO101" s="889"/>
      <c r="PUP101" s="889"/>
      <c r="PUQ101" s="889"/>
      <c r="PUR101" s="889"/>
      <c r="PUS101" s="889"/>
      <c r="PUT101" s="889"/>
      <c r="PUU101" s="889"/>
      <c r="PUV101" s="889"/>
      <c r="PUW101" s="889"/>
      <c r="PUX101" s="889"/>
      <c r="PUY101" s="889"/>
      <c r="PUZ101" s="889"/>
      <c r="PVA101" s="889"/>
      <c r="PVB101" s="889"/>
      <c r="PVC101" s="889"/>
      <c r="PVD101" s="889"/>
      <c r="PVE101" s="889"/>
      <c r="PVF101" s="889"/>
      <c r="PVG101" s="889"/>
      <c r="PVH101" s="889"/>
      <c r="PVI101" s="889"/>
      <c r="PVJ101" s="889"/>
      <c r="PVK101" s="889"/>
      <c r="PVL101" s="889"/>
      <c r="PVM101" s="889"/>
      <c r="PVN101" s="889"/>
      <c r="PVO101" s="889"/>
      <c r="PVP101" s="889"/>
      <c r="PVQ101" s="889"/>
      <c r="PVR101" s="889"/>
      <c r="PVS101" s="889"/>
      <c r="PVT101" s="889"/>
      <c r="PVU101" s="889"/>
      <c r="PVV101" s="889"/>
      <c r="PVW101" s="889"/>
      <c r="PVX101" s="889"/>
      <c r="PVY101" s="889"/>
      <c r="PVZ101" s="889"/>
      <c r="PWA101" s="889"/>
      <c r="PWB101" s="889"/>
      <c r="PWC101" s="889"/>
      <c r="PWD101" s="889"/>
      <c r="PWE101" s="889"/>
      <c r="PWF101" s="889"/>
      <c r="PWG101" s="889"/>
      <c r="PWH101" s="889"/>
      <c r="PWI101" s="889"/>
      <c r="PWJ101" s="889"/>
      <c r="PWK101" s="889"/>
      <c r="PWL101" s="889"/>
      <c r="PWM101" s="889"/>
      <c r="PWN101" s="889"/>
      <c r="PWO101" s="889"/>
      <c r="PWP101" s="889"/>
      <c r="PWQ101" s="889"/>
      <c r="PWR101" s="889"/>
      <c r="PWS101" s="889"/>
      <c r="PWT101" s="889"/>
      <c r="PWU101" s="889"/>
      <c r="PWV101" s="889"/>
      <c r="PWW101" s="889"/>
      <c r="PWX101" s="889"/>
      <c r="PWY101" s="889"/>
      <c r="PWZ101" s="889"/>
      <c r="PXA101" s="889"/>
      <c r="PXB101" s="889"/>
      <c r="PXC101" s="889"/>
      <c r="PXD101" s="889"/>
      <c r="PXE101" s="889"/>
      <c r="PXF101" s="889"/>
      <c r="PXG101" s="889"/>
      <c r="PXH101" s="889"/>
      <c r="PXI101" s="889"/>
      <c r="PXJ101" s="889"/>
      <c r="PXK101" s="889"/>
      <c r="PXL101" s="889"/>
      <c r="PXM101" s="889"/>
      <c r="PXN101" s="889"/>
      <c r="PXO101" s="889"/>
      <c r="PXP101" s="889"/>
      <c r="PXQ101" s="889"/>
      <c r="PXR101" s="889"/>
      <c r="PXS101" s="889"/>
      <c r="PXT101" s="889"/>
      <c r="PXU101" s="889"/>
      <c r="PXV101" s="889"/>
      <c r="PXW101" s="889"/>
      <c r="PXX101" s="889"/>
      <c r="PXY101" s="889"/>
      <c r="PXZ101" s="889"/>
      <c r="PYA101" s="889"/>
      <c r="PYB101" s="889"/>
      <c r="PYC101" s="889"/>
      <c r="PYD101" s="889"/>
      <c r="PYE101" s="889"/>
      <c r="PYF101" s="889"/>
      <c r="PYG101" s="889"/>
      <c r="PYH101" s="889"/>
      <c r="PYI101" s="889"/>
      <c r="PYJ101" s="889"/>
      <c r="PYK101" s="889"/>
      <c r="PYL101" s="889"/>
      <c r="PYM101" s="889"/>
      <c r="PYN101" s="889"/>
      <c r="PYO101" s="889"/>
      <c r="PYP101" s="889"/>
      <c r="PYQ101" s="889"/>
      <c r="PYR101" s="889"/>
      <c r="PYS101" s="889"/>
      <c r="PYT101" s="889"/>
      <c r="PYU101" s="889"/>
      <c r="PYV101" s="889"/>
      <c r="PYW101" s="889"/>
      <c r="PYX101" s="889"/>
      <c r="PYY101" s="889"/>
      <c r="PYZ101" s="889"/>
      <c r="PZA101" s="889"/>
      <c r="PZB101" s="889"/>
      <c r="PZC101" s="889"/>
      <c r="PZD101" s="889"/>
      <c r="PZE101" s="889"/>
      <c r="PZF101" s="889"/>
      <c r="PZG101" s="889"/>
      <c r="PZH101" s="889"/>
      <c r="PZI101" s="889"/>
      <c r="PZJ101" s="889"/>
      <c r="PZK101" s="889"/>
      <c r="PZL101" s="889"/>
      <c r="PZM101" s="889"/>
      <c r="PZN101" s="889"/>
      <c r="PZO101" s="889"/>
      <c r="PZP101" s="889"/>
      <c r="PZQ101" s="889"/>
      <c r="PZR101" s="889"/>
      <c r="PZS101" s="889"/>
      <c r="PZT101" s="889"/>
      <c r="PZU101" s="889"/>
      <c r="PZV101" s="889"/>
      <c r="PZW101" s="889"/>
      <c r="PZX101" s="889"/>
      <c r="PZY101" s="889"/>
      <c r="PZZ101" s="889"/>
      <c r="QAA101" s="889"/>
      <c r="QAB101" s="889"/>
      <c r="QAC101" s="889"/>
      <c r="QAD101" s="889"/>
      <c r="QAE101" s="889"/>
      <c r="QAF101" s="889"/>
      <c r="QAG101" s="889"/>
      <c r="QAH101" s="889"/>
      <c r="QAI101" s="889"/>
      <c r="QAJ101" s="889"/>
      <c r="QAK101" s="889"/>
      <c r="QAL101" s="889"/>
      <c r="QAM101" s="889"/>
      <c r="QAN101" s="889"/>
      <c r="QAO101" s="889"/>
      <c r="QAP101" s="889"/>
      <c r="QAQ101" s="889"/>
      <c r="QAR101" s="889"/>
      <c r="QAS101" s="889"/>
      <c r="QAT101" s="889"/>
      <c r="QAU101" s="889"/>
      <c r="QAV101" s="889"/>
      <c r="QAW101" s="889"/>
      <c r="QAX101" s="889"/>
      <c r="QAY101" s="889"/>
      <c r="QAZ101" s="889"/>
      <c r="QBA101" s="889"/>
      <c r="QBB101" s="889"/>
      <c r="QBC101" s="889"/>
      <c r="QBD101" s="889"/>
      <c r="QBE101" s="889"/>
      <c r="QBF101" s="889"/>
      <c r="QBG101" s="889"/>
      <c r="QBH101" s="889"/>
      <c r="QBI101" s="889"/>
      <c r="QBJ101" s="889"/>
      <c r="QBK101" s="889"/>
      <c r="QBL101" s="889"/>
      <c r="QBM101" s="889"/>
      <c r="QBN101" s="889"/>
      <c r="QBO101" s="889"/>
      <c r="QBP101" s="889"/>
      <c r="QBQ101" s="889"/>
      <c r="QBR101" s="889"/>
      <c r="QBS101" s="889"/>
      <c r="QBT101" s="889"/>
      <c r="QBU101" s="889"/>
      <c r="QBV101" s="889"/>
      <c r="QBW101" s="889"/>
      <c r="QBX101" s="889"/>
      <c r="QBY101" s="889"/>
      <c r="QBZ101" s="889"/>
      <c r="QCA101" s="889"/>
      <c r="QCB101" s="889"/>
      <c r="QCC101" s="889"/>
      <c r="QCD101" s="889"/>
      <c r="QCE101" s="889"/>
      <c r="QCF101" s="889"/>
      <c r="QCG101" s="889"/>
      <c r="QCH101" s="889"/>
      <c r="QCI101" s="889"/>
      <c r="QCJ101" s="889"/>
      <c r="QCK101" s="889"/>
      <c r="QCL101" s="889"/>
      <c r="QCM101" s="889"/>
      <c r="QCN101" s="889"/>
      <c r="QCO101" s="889"/>
      <c r="QCP101" s="889"/>
      <c r="QCQ101" s="889"/>
      <c r="QCR101" s="889"/>
      <c r="QCS101" s="889"/>
      <c r="QCT101" s="889"/>
      <c r="QCU101" s="889"/>
      <c r="QCV101" s="889"/>
      <c r="QCW101" s="889"/>
      <c r="QCX101" s="889"/>
      <c r="QCY101" s="889"/>
      <c r="QCZ101" s="889"/>
      <c r="QDA101" s="889"/>
      <c r="QDB101" s="889"/>
      <c r="QDC101" s="889"/>
      <c r="QDD101" s="889"/>
      <c r="QDE101" s="889"/>
      <c r="QDF101" s="889"/>
      <c r="QDG101" s="889"/>
      <c r="QDH101" s="889"/>
      <c r="QDI101" s="889"/>
      <c r="QDJ101" s="889"/>
      <c r="QDK101" s="889"/>
      <c r="QDL101" s="889"/>
      <c r="QDM101" s="889"/>
      <c r="QDN101" s="889"/>
      <c r="QDO101" s="889"/>
      <c r="QDP101" s="889"/>
      <c r="QDQ101" s="889"/>
      <c r="QDR101" s="889"/>
      <c r="QDS101" s="889"/>
      <c r="QDT101" s="889"/>
      <c r="QDU101" s="889"/>
      <c r="QDV101" s="889"/>
      <c r="QDW101" s="889"/>
      <c r="QDX101" s="889"/>
      <c r="QDY101" s="889"/>
      <c r="QDZ101" s="889"/>
      <c r="QEA101" s="889"/>
      <c r="QEB101" s="889"/>
      <c r="QEC101" s="889"/>
      <c r="QED101" s="889"/>
      <c r="QEE101" s="889"/>
      <c r="QEF101" s="889"/>
      <c r="QEG101" s="889"/>
      <c r="QEH101" s="889"/>
      <c r="QEI101" s="889"/>
      <c r="QEJ101" s="889"/>
      <c r="QEK101" s="889"/>
      <c r="QEL101" s="889"/>
      <c r="QEM101" s="889"/>
      <c r="QEN101" s="889"/>
      <c r="QEO101" s="889"/>
      <c r="QEP101" s="889"/>
      <c r="QEQ101" s="889"/>
      <c r="QER101" s="889"/>
      <c r="QES101" s="889"/>
      <c r="QET101" s="889"/>
      <c r="QEU101" s="889"/>
      <c r="QEV101" s="889"/>
      <c r="QEW101" s="889"/>
      <c r="QEX101" s="889"/>
      <c r="QEY101" s="889"/>
      <c r="QEZ101" s="889"/>
      <c r="QFA101" s="889"/>
      <c r="QFB101" s="889"/>
      <c r="QFC101" s="889"/>
      <c r="QFD101" s="889"/>
      <c r="QFE101" s="889"/>
      <c r="QFF101" s="889"/>
      <c r="QFG101" s="889"/>
      <c r="QFH101" s="889"/>
      <c r="QFI101" s="889"/>
      <c r="QFJ101" s="889"/>
      <c r="QFK101" s="889"/>
      <c r="QFL101" s="889"/>
      <c r="QFM101" s="889"/>
      <c r="QFN101" s="889"/>
      <c r="QFO101" s="889"/>
      <c r="QFP101" s="889"/>
      <c r="QFQ101" s="889"/>
      <c r="QFR101" s="889"/>
      <c r="QFS101" s="889"/>
      <c r="QFT101" s="889"/>
      <c r="QFU101" s="889"/>
      <c r="QFV101" s="889"/>
      <c r="QFW101" s="889"/>
      <c r="QFX101" s="889"/>
      <c r="QFY101" s="889"/>
      <c r="QFZ101" s="889"/>
      <c r="QGA101" s="889"/>
      <c r="QGB101" s="889"/>
      <c r="QGC101" s="889"/>
      <c r="QGD101" s="889"/>
      <c r="QGE101" s="889"/>
      <c r="QGF101" s="889"/>
      <c r="QGG101" s="889"/>
      <c r="QGH101" s="889"/>
      <c r="QGI101" s="889"/>
      <c r="QGJ101" s="889"/>
      <c r="QGK101" s="889"/>
      <c r="QGL101" s="889"/>
      <c r="QGM101" s="889"/>
      <c r="QGN101" s="889"/>
      <c r="QGO101" s="889"/>
      <c r="QGP101" s="889"/>
      <c r="QGQ101" s="889"/>
      <c r="QGR101" s="889"/>
      <c r="QGS101" s="889"/>
      <c r="QGT101" s="889"/>
      <c r="QGU101" s="889"/>
      <c r="QGV101" s="889"/>
      <c r="QGW101" s="889"/>
      <c r="QGX101" s="889"/>
      <c r="QGY101" s="889"/>
      <c r="QGZ101" s="889"/>
      <c r="QHA101" s="889"/>
      <c r="QHB101" s="889"/>
      <c r="QHC101" s="889"/>
      <c r="QHD101" s="889"/>
      <c r="QHE101" s="889"/>
      <c r="QHF101" s="889"/>
      <c r="QHG101" s="889"/>
      <c r="QHH101" s="889"/>
      <c r="QHI101" s="889"/>
      <c r="QHJ101" s="889"/>
      <c r="QHK101" s="889"/>
      <c r="QHL101" s="889"/>
      <c r="QHM101" s="889"/>
      <c r="QHN101" s="889"/>
      <c r="QHO101" s="889"/>
      <c r="QHP101" s="889"/>
      <c r="QHQ101" s="889"/>
      <c r="QHR101" s="889"/>
      <c r="QHS101" s="889"/>
      <c r="QHT101" s="889"/>
      <c r="QHU101" s="889"/>
      <c r="QHV101" s="889"/>
      <c r="QHW101" s="889"/>
      <c r="QHX101" s="889"/>
      <c r="QHY101" s="889"/>
      <c r="QHZ101" s="889"/>
      <c r="QIA101" s="889"/>
      <c r="QIB101" s="889"/>
      <c r="QIC101" s="889"/>
      <c r="QID101" s="889"/>
      <c r="QIE101" s="889"/>
      <c r="QIF101" s="889"/>
      <c r="QIG101" s="889"/>
      <c r="QIH101" s="889"/>
      <c r="QII101" s="889"/>
      <c r="QIJ101" s="889"/>
      <c r="QIK101" s="889"/>
      <c r="QIL101" s="889"/>
      <c r="QIM101" s="889"/>
      <c r="QIN101" s="889"/>
      <c r="QIO101" s="889"/>
      <c r="QIP101" s="889"/>
      <c r="QIQ101" s="889"/>
      <c r="QIR101" s="889"/>
      <c r="QIS101" s="889"/>
      <c r="QIT101" s="889"/>
      <c r="QIU101" s="889"/>
      <c r="QIV101" s="889"/>
      <c r="QIW101" s="889"/>
      <c r="QIX101" s="889"/>
      <c r="QIY101" s="889"/>
      <c r="QIZ101" s="889"/>
      <c r="QJA101" s="889"/>
      <c r="QJB101" s="889"/>
      <c r="QJC101" s="889"/>
      <c r="QJD101" s="889"/>
      <c r="QJE101" s="889"/>
      <c r="QJF101" s="889"/>
      <c r="QJG101" s="889"/>
      <c r="QJH101" s="889"/>
      <c r="QJI101" s="889"/>
      <c r="QJJ101" s="889"/>
      <c r="QJK101" s="889"/>
      <c r="QJL101" s="889"/>
      <c r="QJM101" s="889"/>
      <c r="QJN101" s="889"/>
      <c r="QJO101" s="889"/>
      <c r="QJP101" s="889"/>
      <c r="QJQ101" s="889"/>
      <c r="QJR101" s="889"/>
      <c r="QJS101" s="889"/>
      <c r="QJT101" s="889"/>
      <c r="QJU101" s="889"/>
      <c r="QJV101" s="889"/>
      <c r="QJW101" s="889"/>
      <c r="QJX101" s="889"/>
      <c r="QJY101" s="889"/>
      <c r="QJZ101" s="889"/>
      <c r="QKA101" s="889"/>
      <c r="QKB101" s="889"/>
      <c r="QKC101" s="889"/>
      <c r="QKD101" s="889"/>
      <c r="QKE101" s="889"/>
      <c r="QKF101" s="889"/>
      <c r="QKG101" s="889"/>
      <c r="QKH101" s="889"/>
      <c r="QKI101" s="889"/>
      <c r="QKJ101" s="889"/>
      <c r="QKK101" s="889"/>
      <c r="QKL101" s="889"/>
      <c r="QKM101" s="889"/>
      <c r="QKN101" s="889"/>
      <c r="QKO101" s="889"/>
      <c r="QKP101" s="889"/>
      <c r="QKQ101" s="889"/>
      <c r="QKR101" s="889"/>
      <c r="QKS101" s="889"/>
      <c r="QKT101" s="889"/>
      <c r="QKU101" s="889"/>
      <c r="QKV101" s="889"/>
      <c r="QKW101" s="889"/>
      <c r="QKX101" s="889"/>
      <c r="QKY101" s="889"/>
      <c r="QKZ101" s="889"/>
      <c r="QLA101" s="889"/>
      <c r="QLB101" s="889"/>
      <c r="QLC101" s="889"/>
      <c r="QLD101" s="889"/>
      <c r="QLE101" s="889"/>
      <c r="QLF101" s="889"/>
      <c r="QLG101" s="889"/>
      <c r="QLH101" s="889"/>
      <c r="QLI101" s="889"/>
      <c r="QLJ101" s="889"/>
      <c r="QLK101" s="889"/>
      <c r="QLL101" s="889"/>
      <c r="QLM101" s="889"/>
      <c r="QLN101" s="889"/>
      <c r="QLO101" s="889"/>
      <c r="QLP101" s="889"/>
      <c r="QLQ101" s="889"/>
      <c r="QLR101" s="889"/>
      <c r="QLS101" s="889"/>
      <c r="QLT101" s="889"/>
      <c r="QLU101" s="889"/>
      <c r="QLV101" s="889"/>
      <c r="QLW101" s="889"/>
      <c r="QLX101" s="889"/>
      <c r="QLY101" s="889"/>
      <c r="QLZ101" s="889"/>
      <c r="QMA101" s="889"/>
      <c r="QMB101" s="889"/>
      <c r="QMC101" s="889"/>
      <c r="QMD101" s="889"/>
      <c r="QME101" s="889"/>
      <c r="QMF101" s="889"/>
      <c r="QMG101" s="889"/>
      <c r="QMH101" s="889"/>
      <c r="QMI101" s="889"/>
      <c r="QMJ101" s="889"/>
      <c r="QMK101" s="889"/>
      <c r="QML101" s="889"/>
      <c r="QMM101" s="889"/>
      <c r="QMN101" s="889"/>
      <c r="QMO101" s="889"/>
      <c r="QMP101" s="889"/>
      <c r="QMQ101" s="889"/>
      <c r="QMR101" s="889"/>
      <c r="QMS101" s="889"/>
      <c r="QMT101" s="889"/>
      <c r="QMU101" s="889"/>
      <c r="QMV101" s="889"/>
      <c r="QMW101" s="889"/>
      <c r="QMX101" s="889"/>
      <c r="QMY101" s="889"/>
      <c r="QMZ101" s="889"/>
      <c r="QNA101" s="889"/>
      <c r="QNB101" s="889"/>
      <c r="QNC101" s="889"/>
      <c r="QND101" s="889"/>
      <c r="QNE101" s="889"/>
      <c r="QNF101" s="889"/>
      <c r="QNG101" s="889"/>
      <c r="QNH101" s="889"/>
      <c r="QNI101" s="889"/>
      <c r="QNJ101" s="889"/>
      <c r="QNK101" s="889"/>
      <c r="QNL101" s="889"/>
      <c r="QNM101" s="889"/>
      <c r="QNN101" s="889"/>
      <c r="QNO101" s="889"/>
      <c r="QNP101" s="889"/>
      <c r="QNQ101" s="889"/>
      <c r="QNR101" s="889"/>
      <c r="QNS101" s="889"/>
      <c r="QNT101" s="889"/>
      <c r="QNU101" s="889"/>
      <c r="QNV101" s="889"/>
      <c r="QNW101" s="889"/>
      <c r="QNX101" s="889"/>
      <c r="QNY101" s="889"/>
      <c r="QNZ101" s="889"/>
      <c r="QOA101" s="889"/>
      <c r="QOB101" s="889"/>
      <c r="QOC101" s="889"/>
      <c r="QOD101" s="889"/>
      <c r="QOE101" s="889"/>
      <c r="QOF101" s="889"/>
      <c r="QOG101" s="889"/>
      <c r="QOH101" s="889"/>
      <c r="QOI101" s="889"/>
      <c r="QOJ101" s="889"/>
      <c r="QOK101" s="889"/>
      <c r="QOL101" s="889"/>
      <c r="QOM101" s="889"/>
      <c r="QON101" s="889"/>
      <c r="QOO101" s="889"/>
      <c r="QOP101" s="889"/>
      <c r="QOQ101" s="889"/>
      <c r="QOR101" s="889"/>
      <c r="QOS101" s="889"/>
      <c r="QOT101" s="889"/>
      <c r="QOU101" s="889"/>
      <c r="QOV101" s="889"/>
      <c r="QOW101" s="889"/>
      <c r="QOX101" s="889"/>
      <c r="QOY101" s="889"/>
      <c r="QOZ101" s="889"/>
      <c r="QPA101" s="889"/>
      <c r="QPB101" s="889"/>
      <c r="QPC101" s="889"/>
      <c r="QPD101" s="889"/>
      <c r="QPE101" s="889"/>
      <c r="QPF101" s="889"/>
      <c r="QPG101" s="889"/>
      <c r="QPH101" s="889"/>
      <c r="QPI101" s="889"/>
      <c r="QPJ101" s="889"/>
      <c r="QPK101" s="889"/>
      <c r="QPL101" s="889"/>
      <c r="QPM101" s="889"/>
      <c r="QPN101" s="889"/>
      <c r="QPO101" s="889"/>
      <c r="QPP101" s="889"/>
      <c r="QPQ101" s="889"/>
      <c r="QPR101" s="889"/>
      <c r="QPS101" s="889"/>
      <c r="QPT101" s="889"/>
      <c r="QPU101" s="889"/>
      <c r="QPV101" s="889"/>
      <c r="QPW101" s="889"/>
      <c r="QPX101" s="889"/>
      <c r="QPY101" s="889"/>
      <c r="QPZ101" s="889"/>
      <c r="QQA101" s="889"/>
      <c r="QQB101" s="889"/>
      <c r="QQC101" s="889"/>
      <c r="QQD101" s="889"/>
      <c r="QQE101" s="889"/>
      <c r="QQF101" s="889"/>
      <c r="QQG101" s="889"/>
      <c r="QQH101" s="889"/>
      <c r="QQI101" s="889"/>
      <c r="QQJ101" s="889"/>
      <c r="QQK101" s="889"/>
      <c r="QQL101" s="889"/>
      <c r="QQM101" s="889"/>
      <c r="QQN101" s="889"/>
      <c r="QQO101" s="889"/>
      <c r="QQP101" s="889"/>
      <c r="QQQ101" s="889"/>
      <c r="QQR101" s="889"/>
      <c r="QQS101" s="889"/>
      <c r="QQT101" s="889"/>
      <c r="QQU101" s="889"/>
      <c r="QQV101" s="889"/>
      <c r="QQW101" s="889"/>
      <c r="QQX101" s="889"/>
      <c r="QQY101" s="889"/>
      <c r="QQZ101" s="889"/>
      <c r="QRA101" s="889"/>
      <c r="QRB101" s="889"/>
      <c r="QRC101" s="889"/>
      <c r="QRD101" s="889"/>
      <c r="QRE101" s="889"/>
      <c r="QRF101" s="889"/>
      <c r="QRG101" s="889"/>
      <c r="QRH101" s="889"/>
      <c r="QRI101" s="889"/>
      <c r="QRJ101" s="889"/>
      <c r="QRK101" s="889"/>
      <c r="QRL101" s="889"/>
      <c r="QRM101" s="889"/>
      <c r="QRN101" s="889"/>
      <c r="QRO101" s="889"/>
      <c r="QRP101" s="889"/>
      <c r="QRQ101" s="889"/>
      <c r="QRR101" s="889"/>
      <c r="QRS101" s="889"/>
      <c r="QRT101" s="889"/>
      <c r="QRU101" s="889"/>
      <c r="QRV101" s="889"/>
      <c r="QRW101" s="889"/>
      <c r="QRX101" s="889"/>
      <c r="QRY101" s="889"/>
      <c r="QRZ101" s="889"/>
      <c r="QSA101" s="889"/>
      <c r="QSB101" s="889"/>
      <c r="QSC101" s="889"/>
      <c r="QSD101" s="889"/>
      <c r="QSE101" s="889"/>
      <c r="QSF101" s="889"/>
      <c r="QSG101" s="889"/>
      <c r="QSH101" s="889"/>
      <c r="QSI101" s="889"/>
      <c r="QSJ101" s="889"/>
      <c r="QSK101" s="889"/>
      <c r="QSL101" s="889"/>
      <c r="QSM101" s="889"/>
      <c r="QSN101" s="889"/>
      <c r="QSO101" s="889"/>
      <c r="QSP101" s="889"/>
      <c r="QSQ101" s="889"/>
      <c r="QSR101" s="889"/>
      <c r="QSS101" s="889"/>
      <c r="QST101" s="889"/>
      <c r="QSU101" s="889"/>
      <c r="QSV101" s="889"/>
      <c r="QSW101" s="889"/>
      <c r="QSX101" s="889"/>
      <c r="QSY101" s="889"/>
      <c r="QSZ101" s="889"/>
      <c r="QTA101" s="889"/>
      <c r="QTB101" s="889"/>
      <c r="QTC101" s="889"/>
      <c r="QTD101" s="889"/>
      <c r="QTE101" s="889"/>
      <c r="QTF101" s="889"/>
      <c r="QTG101" s="889"/>
      <c r="QTH101" s="889"/>
      <c r="QTI101" s="889"/>
      <c r="QTJ101" s="889"/>
      <c r="QTK101" s="889"/>
      <c r="QTL101" s="889"/>
      <c r="QTM101" s="889"/>
      <c r="QTN101" s="889"/>
      <c r="QTO101" s="889"/>
      <c r="QTP101" s="889"/>
      <c r="QTQ101" s="889"/>
      <c r="QTR101" s="889"/>
      <c r="QTS101" s="889"/>
      <c r="QTT101" s="889"/>
      <c r="QTU101" s="889"/>
      <c r="QTV101" s="889"/>
      <c r="QTW101" s="889"/>
      <c r="QTX101" s="889"/>
      <c r="QTY101" s="889"/>
      <c r="QTZ101" s="889"/>
      <c r="QUA101" s="889"/>
      <c r="QUB101" s="889"/>
      <c r="QUC101" s="889"/>
      <c r="QUD101" s="889"/>
      <c r="QUE101" s="889"/>
      <c r="QUF101" s="889"/>
      <c r="QUG101" s="889"/>
      <c r="QUH101" s="889"/>
      <c r="QUI101" s="889"/>
      <c r="QUJ101" s="889"/>
      <c r="QUK101" s="889"/>
      <c r="QUL101" s="889"/>
      <c r="QUM101" s="889"/>
      <c r="QUN101" s="889"/>
      <c r="QUO101" s="889"/>
      <c r="QUP101" s="889"/>
      <c r="QUQ101" s="889"/>
      <c r="QUR101" s="889"/>
      <c r="QUS101" s="889"/>
      <c r="QUT101" s="889"/>
      <c r="QUU101" s="889"/>
      <c r="QUV101" s="889"/>
      <c r="QUW101" s="889"/>
      <c r="QUX101" s="889"/>
      <c r="QUY101" s="889"/>
      <c r="QUZ101" s="889"/>
      <c r="QVA101" s="889"/>
      <c r="QVB101" s="889"/>
      <c r="QVC101" s="889"/>
      <c r="QVD101" s="889"/>
      <c r="QVE101" s="889"/>
      <c r="QVF101" s="889"/>
      <c r="QVG101" s="889"/>
      <c r="QVH101" s="889"/>
      <c r="QVI101" s="889"/>
      <c r="QVJ101" s="889"/>
      <c r="QVK101" s="889"/>
      <c r="QVL101" s="889"/>
      <c r="QVM101" s="889"/>
      <c r="QVN101" s="889"/>
      <c r="QVO101" s="889"/>
      <c r="QVP101" s="889"/>
      <c r="QVQ101" s="889"/>
      <c r="QVR101" s="889"/>
      <c r="QVS101" s="889"/>
      <c r="QVT101" s="889"/>
      <c r="QVU101" s="889"/>
      <c r="QVV101" s="889"/>
      <c r="QVW101" s="889"/>
      <c r="QVX101" s="889"/>
      <c r="QVY101" s="889"/>
      <c r="QVZ101" s="889"/>
      <c r="QWA101" s="889"/>
      <c r="QWB101" s="889"/>
      <c r="QWC101" s="889"/>
      <c r="QWD101" s="889"/>
      <c r="QWE101" s="889"/>
      <c r="QWF101" s="889"/>
      <c r="QWG101" s="889"/>
      <c r="QWH101" s="889"/>
      <c r="QWI101" s="889"/>
      <c r="QWJ101" s="889"/>
      <c r="QWK101" s="889"/>
      <c r="QWL101" s="889"/>
      <c r="QWM101" s="889"/>
      <c r="QWN101" s="889"/>
      <c r="QWO101" s="889"/>
      <c r="QWP101" s="889"/>
      <c r="QWQ101" s="889"/>
      <c r="QWR101" s="889"/>
      <c r="QWS101" s="889"/>
      <c r="QWT101" s="889"/>
      <c r="QWU101" s="889"/>
      <c r="QWV101" s="889"/>
      <c r="QWW101" s="889"/>
      <c r="QWX101" s="889"/>
      <c r="QWY101" s="889"/>
      <c r="QWZ101" s="889"/>
      <c r="QXA101" s="889"/>
      <c r="QXB101" s="889"/>
      <c r="QXC101" s="889"/>
      <c r="QXD101" s="889"/>
      <c r="QXE101" s="889"/>
      <c r="QXF101" s="889"/>
      <c r="QXG101" s="889"/>
      <c r="QXH101" s="889"/>
      <c r="QXI101" s="889"/>
      <c r="QXJ101" s="889"/>
      <c r="QXK101" s="889"/>
      <c r="QXL101" s="889"/>
      <c r="QXM101" s="889"/>
      <c r="QXN101" s="889"/>
      <c r="QXO101" s="889"/>
      <c r="QXP101" s="889"/>
      <c r="QXQ101" s="889"/>
      <c r="QXR101" s="889"/>
      <c r="QXS101" s="889"/>
      <c r="QXT101" s="889"/>
      <c r="QXU101" s="889"/>
      <c r="QXV101" s="889"/>
      <c r="QXW101" s="889"/>
      <c r="QXX101" s="889"/>
      <c r="QXY101" s="889"/>
      <c r="QXZ101" s="889"/>
      <c r="QYA101" s="889"/>
      <c r="QYB101" s="889"/>
      <c r="QYC101" s="889"/>
      <c r="QYD101" s="889"/>
      <c r="QYE101" s="889"/>
      <c r="QYF101" s="889"/>
      <c r="QYG101" s="889"/>
      <c r="QYH101" s="889"/>
      <c r="QYI101" s="889"/>
      <c r="QYJ101" s="889"/>
      <c r="QYK101" s="889"/>
      <c r="QYL101" s="889"/>
      <c r="QYM101" s="889"/>
      <c r="QYN101" s="889"/>
      <c r="QYO101" s="889"/>
      <c r="QYP101" s="889"/>
      <c r="QYQ101" s="889"/>
      <c r="QYR101" s="889"/>
      <c r="QYS101" s="889"/>
      <c r="QYT101" s="889"/>
      <c r="QYU101" s="889"/>
      <c r="QYV101" s="889"/>
      <c r="QYW101" s="889"/>
      <c r="QYX101" s="889"/>
      <c r="QYY101" s="889"/>
      <c r="QYZ101" s="889"/>
      <c r="QZA101" s="889"/>
      <c r="QZB101" s="889"/>
      <c r="QZC101" s="889"/>
      <c r="QZD101" s="889"/>
      <c r="QZE101" s="889"/>
      <c r="QZF101" s="889"/>
      <c r="QZG101" s="889"/>
      <c r="QZH101" s="889"/>
      <c r="QZI101" s="889"/>
      <c r="QZJ101" s="889"/>
      <c r="QZK101" s="889"/>
      <c r="QZL101" s="889"/>
      <c r="QZM101" s="889"/>
      <c r="QZN101" s="889"/>
      <c r="QZO101" s="889"/>
      <c r="QZP101" s="889"/>
      <c r="QZQ101" s="889"/>
      <c r="QZR101" s="889"/>
      <c r="QZS101" s="889"/>
      <c r="QZT101" s="889"/>
      <c r="QZU101" s="889"/>
      <c r="QZV101" s="889"/>
      <c r="QZW101" s="889"/>
      <c r="QZX101" s="889"/>
      <c r="QZY101" s="889"/>
      <c r="QZZ101" s="889"/>
      <c r="RAA101" s="889"/>
      <c r="RAB101" s="889"/>
      <c r="RAC101" s="889"/>
      <c r="RAD101" s="889"/>
      <c r="RAE101" s="889"/>
      <c r="RAF101" s="889"/>
      <c r="RAG101" s="889"/>
      <c r="RAH101" s="889"/>
      <c r="RAI101" s="889"/>
      <c r="RAJ101" s="889"/>
      <c r="RAK101" s="889"/>
      <c r="RAL101" s="889"/>
      <c r="RAM101" s="889"/>
      <c r="RAN101" s="889"/>
      <c r="RAO101" s="889"/>
      <c r="RAP101" s="889"/>
      <c r="RAQ101" s="889"/>
      <c r="RAR101" s="889"/>
      <c r="RAS101" s="889"/>
      <c r="RAT101" s="889"/>
      <c r="RAU101" s="889"/>
      <c r="RAV101" s="889"/>
      <c r="RAW101" s="889"/>
      <c r="RAX101" s="889"/>
      <c r="RAY101" s="889"/>
      <c r="RAZ101" s="889"/>
      <c r="RBA101" s="889"/>
      <c r="RBB101" s="889"/>
      <c r="RBC101" s="889"/>
      <c r="RBD101" s="889"/>
      <c r="RBE101" s="889"/>
      <c r="RBF101" s="889"/>
      <c r="RBG101" s="889"/>
      <c r="RBH101" s="889"/>
      <c r="RBI101" s="889"/>
      <c r="RBJ101" s="889"/>
      <c r="RBK101" s="889"/>
      <c r="RBL101" s="889"/>
      <c r="RBM101" s="889"/>
      <c r="RBN101" s="889"/>
      <c r="RBO101" s="889"/>
      <c r="RBP101" s="889"/>
      <c r="RBQ101" s="889"/>
      <c r="RBR101" s="889"/>
      <c r="RBS101" s="889"/>
      <c r="RBT101" s="889"/>
      <c r="RBU101" s="889"/>
      <c r="RBV101" s="889"/>
      <c r="RBW101" s="889"/>
      <c r="RBX101" s="889"/>
      <c r="RBY101" s="889"/>
      <c r="RBZ101" s="889"/>
      <c r="RCA101" s="889"/>
      <c r="RCB101" s="889"/>
      <c r="RCC101" s="889"/>
      <c r="RCD101" s="889"/>
      <c r="RCE101" s="889"/>
      <c r="RCF101" s="889"/>
      <c r="RCG101" s="889"/>
      <c r="RCH101" s="889"/>
      <c r="RCI101" s="889"/>
      <c r="RCJ101" s="889"/>
      <c r="RCK101" s="889"/>
      <c r="RCL101" s="889"/>
      <c r="RCM101" s="889"/>
      <c r="RCN101" s="889"/>
      <c r="RCO101" s="889"/>
      <c r="RCP101" s="889"/>
      <c r="RCQ101" s="889"/>
      <c r="RCR101" s="889"/>
      <c r="RCS101" s="889"/>
      <c r="RCT101" s="889"/>
      <c r="RCU101" s="889"/>
      <c r="RCV101" s="889"/>
      <c r="RCW101" s="889"/>
      <c r="RCX101" s="889"/>
      <c r="RCY101" s="889"/>
      <c r="RCZ101" s="889"/>
      <c r="RDA101" s="889"/>
      <c r="RDB101" s="889"/>
      <c r="RDC101" s="889"/>
      <c r="RDD101" s="889"/>
      <c r="RDE101" s="889"/>
      <c r="RDF101" s="889"/>
      <c r="RDG101" s="889"/>
      <c r="RDH101" s="889"/>
      <c r="RDI101" s="889"/>
      <c r="RDJ101" s="889"/>
      <c r="RDK101" s="889"/>
      <c r="RDL101" s="889"/>
      <c r="RDM101" s="889"/>
      <c r="RDN101" s="889"/>
      <c r="RDO101" s="889"/>
      <c r="RDP101" s="889"/>
      <c r="RDQ101" s="889"/>
      <c r="RDR101" s="889"/>
      <c r="RDS101" s="889"/>
      <c r="RDT101" s="889"/>
      <c r="RDU101" s="889"/>
      <c r="RDV101" s="889"/>
      <c r="RDW101" s="889"/>
      <c r="RDX101" s="889"/>
      <c r="RDY101" s="889"/>
      <c r="RDZ101" s="889"/>
      <c r="REA101" s="889"/>
      <c r="REB101" s="889"/>
      <c r="REC101" s="889"/>
      <c r="RED101" s="889"/>
      <c r="REE101" s="889"/>
      <c r="REF101" s="889"/>
      <c r="REG101" s="889"/>
      <c r="REH101" s="889"/>
      <c r="REI101" s="889"/>
      <c r="REJ101" s="889"/>
      <c r="REK101" s="889"/>
      <c r="REL101" s="889"/>
      <c r="REM101" s="889"/>
      <c r="REN101" s="889"/>
      <c r="REO101" s="889"/>
      <c r="REP101" s="889"/>
      <c r="REQ101" s="889"/>
      <c r="RER101" s="889"/>
      <c r="RES101" s="889"/>
      <c r="RET101" s="889"/>
      <c r="REU101" s="889"/>
      <c r="REV101" s="889"/>
      <c r="REW101" s="889"/>
      <c r="REX101" s="889"/>
      <c r="REY101" s="889"/>
      <c r="REZ101" s="889"/>
      <c r="RFA101" s="889"/>
      <c r="RFB101" s="889"/>
      <c r="RFC101" s="889"/>
      <c r="RFD101" s="889"/>
      <c r="RFE101" s="889"/>
      <c r="RFF101" s="889"/>
      <c r="RFG101" s="889"/>
      <c r="RFH101" s="889"/>
      <c r="RFI101" s="889"/>
      <c r="RFJ101" s="889"/>
      <c r="RFK101" s="889"/>
      <c r="RFL101" s="889"/>
      <c r="RFM101" s="889"/>
      <c r="RFN101" s="889"/>
      <c r="RFO101" s="889"/>
      <c r="RFP101" s="889"/>
      <c r="RFQ101" s="889"/>
      <c r="RFR101" s="889"/>
      <c r="RFS101" s="889"/>
      <c r="RFT101" s="889"/>
      <c r="RFU101" s="889"/>
      <c r="RFV101" s="889"/>
      <c r="RFW101" s="889"/>
      <c r="RFX101" s="889"/>
      <c r="RFY101" s="889"/>
      <c r="RFZ101" s="889"/>
      <c r="RGA101" s="889"/>
      <c r="RGB101" s="889"/>
      <c r="RGC101" s="889"/>
      <c r="RGD101" s="889"/>
      <c r="RGE101" s="889"/>
      <c r="RGF101" s="889"/>
      <c r="RGG101" s="889"/>
      <c r="RGH101" s="889"/>
      <c r="RGI101" s="889"/>
      <c r="RGJ101" s="889"/>
      <c r="RGK101" s="889"/>
      <c r="RGL101" s="889"/>
      <c r="RGM101" s="889"/>
      <c r="RGN101" s="889"/>
      <c r="RGO101" s="889"/>
      <c r="RGP101" s="889"/>
      <c r="RGQ101" s="889"/>
      <c r="RGR101" s="889"/>
      <c r="RGS101" s="889"/>
      <c r="RGT101" s="889"/>
      <c r="RGU101" s="889"/>
      <c r="RGV101" s="889"/>
      <c r="RGW101" s="889"/>
      <c r="RGX101" s="889"/>
      <c r="RGY101" s="889"/>
      <c r="RGZ101" s="889"/>
      <c r="RHA101" s="889"/>
      <c r="RHB101" s="889"/>
      <c r="RHC101" s="889"/>
      <c r="RHD101" s="889"/>
      <c r="RHE101" s="889"/>
      <c r="RHF101" s="889"/>
      <c r="RHG101" s="889"/>
      <c r="RHH101" s="889"/>
      <c r="RHI101" s="889"/>
      <c r="RHJ101" s="889"/>
      <c r="RHK101" s="889"/>
      <c r="RHL101" s="889"/>
      <c r="RHM101" s="889"/>
      <c r="RHN101" s="889"/>
      <c r="RHO101" s="889"/>
      <c r="RHP101" s="889"/>
      <c r="RHQ101" s="889"/>
      <c r="RHR101" s="889"/>
      <c r="RHS101" s="889"/>
      <c r="RHT101" s="889"/>
      <c r="RHU101" s="889"/>
      <c r="RHV101" s="889"/>
      <c r="RHW101" s="889"/>
      <c r="RHX101" s="889"/>
      <c r="RHY101" s="889"/>
      <c r="RHZ101" s="889"/>
      <c r="RIA101" s="889"/>
      <c r="RIB101" s="889"/>
      <c r="RIC101" s="889"/>
      <c r="RID101" s="889"/>
      <c r="RIE101" s="889"/>
      <c r="RIF101" s="889"/>
      <c r="RIG101" s="889"/>
      <c r="RIH101" s="889"/>
      <c r="RII101" s="889"/>
      <c r="RIJ101" s="889"/>
      <c r="RIK101" s="889"/>
      <c r="RIL101" s="889"/>
      <c r="RIM101" s="889"/>
      <c r="RIN101" s="889"/>
      <c r="RIO101" s="889"/>
      <c r="RIP101" s="889"/>
      <c r="RIQ101" s="889"/>
      <c r="RIR101" s="889"/>
      <c r="RIS101" s="889"/>
      <c r="RIT101" s="889"/>
      <c r="RIU101" s="889"/>
      <c r="RIV101" s="889"/>
      <c r="RIW101" s="889"/>
      <c r="RIX101" s="889"/>
      <c r="RIY101" s="889"/>
      <c r="RIZ101" s="889"/>
      <c r="RJA101" s="889"/>
      <c r="RJB101" s="889"/>
      <c r="RJC101" s="889"/>
      <c r="RJD101" s="889"/>
      <c r="RJE101" s="889"/>
      <c r="RJF101" s="889"/>
      <c r="RJG101" s="889"/>
      <c r="RJH101" s="889"/>
      <c r="RJI101" s="889"/>
      <c r="RJJ101" s="889"/>
      <c r="RJK101" s="889"/>
      <c r="RJL101" s="889"/>
      <c r="RJM101" s="889"/>
      <c r="RJN101" s="889"/>
      <c r="RJO101" s="889"/>
      <c r="RJP101" s="889"/>
      <c r="RJQ101" s="889"/>
      <c r="RJR101" s="889"/>
      <c r="RJS101" s="889"/>
      <c r="RJT101" s="889"/>
      <c r="RJU101" s="889"/>
      <c r="RJV101" s="889"/>
      <c r="RJW101" s="889"/>
      <c r="RJX101" s="889"/>
      <c r="RJY101" s="889"/>
      <c r="RJZ101" s="889"/>
      <c r="RKA101" s="889"/>
      <c r="RKB101" s="889"/>
      <c r="RKC101" s="889"/>
      <c r="RKD101" s="889"/>
      <c r="RKE101" s="889"/>
      <c r="RKF101" s="889"/>
      <c r="RKG101" s="889"/>
      <c r="RKH101" s="889"/>
      <c r="RKI101" s="889"/>
      <c r="RKJ101" s="889"/>
      <c r="RKK101" s="889"/>
      <c r="RKL101" s="889"/>
      <c r="RKM101" s="889"/>
      <c r="RKN101" s="889"/>
      <c r="RKO101" s="889"/>
      <c r="RKP101" s="889"/>
      <c r="RKQ101" s="889"/>
      <c r="RKR101" s="889"/>
      <c r="RKS101" s="889"/>
      <c r="RKT101" s="889"/>
      <c r="RKU101" s="889"/>
      <c r="RKV101" s="889"/>
      <c r="RKW101" s="889"/>
      <c r="RKX101" s="889"/>
      <c r="RKY101" s="889"/>
      <c r="RKZ101" s="889"/>
      <c r="RLA101" s="889"/>
      <c r="RLB101" s="889"/>
      <c r="RLC101" s="889"/>
      <c r="RLD101" s="889"/>
      <c r="RLE101" s="889"/>
      <c r="RLF101" s="889"/>
      <c r="RLG101" s="889"/>
      <c r="RLH101" s="889"/>
      <c r="RLI101" s="889"/>
      <c r="RLJ101" s="889"/>
      <c r="RLK101" s="889"/>
      <c r="RLL101" s="889"/>
      <c r="RLM101" s="889"/>
      <c r="RLN101" s="889"/>
      <c r="RLO101" s="889"/>
      <c r="RLP101" s="889"/>
      <c r="RLQ101" s="889"/>
      <c r="RLR101" s="889"/>
      <c r="RLS101" s="889"/>
      <c r="RLT101" s="889"/>
      <c r="RLU101" s="889"/>
      <c r="RLV101" s="889"/>
      <c r="RLW101" s="889"/>
      <c r="RLX101" s="889"/>
      <c r="RLY101" s="889"/>
      <c r="RLZ101" s="889"/>
      <c r="RMA101" s="889"/>
      <c r="RMB101" s="889"/>
      <c r="RMC101" s="889"/>
      <c r="RMD101" s="889"/>
      <c r="RME101" s="889"/>
      <c r="RMF101" s="889"/>
      <c r="RMG101" s="889"/>
      <c r="RMH101" s="889"/>
      <c r="RMI101" s="889"/>
      <c r="RMJ101" s="889"/>
      <c r="RMK101" s="889"/>
      <c r="RML101" s="889"/>
      <c r="RMM101" s="889"/>
      <c r="RMN101" s="889"/>
      <c r="RMO101" s="889"/>
      <c r="RMP101" s="889"/>
      <c r="RMQ101" s="889"/>
      <c r="RMR101" s="889"/>
      <c r="RMS101" s="889"/>
      <c r="RMT101" s="889"/>
      <c r="RMU101" s="889"/>
      <c r="RMV101" s="889"/>
      <c r="RMW101" s="889"/>
      <c r="RMX101" s="889"/>
      <c r="RMY101" s="889"/>
      <c r="RMZ101" s="889"/>
      <c r="RNA101" s="889"/>
      <c r="RNB101" s="889"/>
      <c r="RNC101" s="889"/>
      <c r="RND101" s="889"/>
      <c r="RNE101" s="889"/>
      <c r="RNF101" s="889"/>
      <c r="RNG101" s="889"/>
      <c r="RNH101" s="889"/>
      <c r="RNI101" s="889"/>
      <c r="RNJ101" s="889"/>
      <c r="RNK101" s="889"/>
      <c r="RNL101" s="889"/>
      <c r="RNM101" s="889"/>
      <c r="RNN101" s="889"/>
      <c r="RNO101" s="889"/>
      <c r="RNP101" s="889"/>
      <c r="RNQ101" s="889"/>
      <c r="RNR101" s="889"/>
      <c r="RNS101" s="889"/>
      <c r="RNT101" s="889"/>
      <c r="RNU101" s="889"/>
      <c r="RNV101" s="889"/>
      <c r="RNW101" s="889"/>
      <c r="RNX101" s="889"/>
      <c r="RNY101" s="889"/>
      <c r="RNZ101" s="889"/>
      <c r="ROA101" s="889"/>
      <c r="ROB101" s="889"/>
      <c r="ROC101" s="889"/>
      <c r="ROD101" s="889"/>
      <c r="ROE101" s="889"/>
      <c r="ROF101" s="889"/>
      <c r="ROG101" s="889"/>
      <c r="ROH101" s="889"/>
      <c r="ROI101" s="889"/>
      <c r="ROJ101" s="889"/>
      <c r="ROK101" s="889"/>
      <c r="ROL101" s="889"/>
      <c r="ROM101" s="889"/>
      <c r="RON101" s="889"/>
      <c r="ROO101" s="889"/>
      <c r="ROP101" s="889"/>
      <c r="ROQ101" s="889"/>
      <c r="ROR101" s="889"/>
      <c r="ROS101" s="889"/>
      <c r="ROT101" s="889"/>
      <c r="ROU101" s="889"/>
      <c r="ROV101" s="889"/>
      <c r="ROW101" s="889"/>
      <c r="ROX101" s="889"/>
      <c r="ROY101" s="889"/>
      <c r="ROZ101" s="889"/>
      <c r="RPA101" s="889"/>
      <c r="RPB101" s="889"/>
      <c r="RPC101" s="889"/>
      <c r="RPD101" s="889"/>
      <c r="RPE101" s="889"/>
      <c r="RPF101" s="889"/>
      <c r="RPG101" s="889"/>
      <c r="RPH101" s="889"/>
      <c r="RPI101" s="889"/>
      <c r="RPJ101" s="889"/>
      <c r="RPK101" s="889"/>
      <c r="RPL101" s="889"/>
      <c r="RPM101" s="889"/>
      <c r="RPN101" s="889"/>
      <c r="RPO101" s="889"/>
      <c r="RPP101" s="889"/>
      <c r="RPQ101" s="889"/>
      <c r="RPR101" s="889"/>
      <c r="RPS101" s="889"/>
      <c r="RPT101" s="889"/>
      <c r="RPU101" s="889"/>
      <c r="RPV101" s="889"/>
      <c r="RPW101" s="889"/>
      <c r="RPX101" s="889"/>
      <c r="RPY101" s="889"/>
      <c r="RPZ101" s="889"/>
      <c r="RQA101" s="889"/>
      <c r="RQB101" s="889"/>
      <c r="RQC101" s="889"/>
      <c r="RQD101" s="889"/>
      <c r="RQE101" s="889"/>
      <c r="RQF101" s="889"/>
      <c r="RQG101" s="889"/>
      <c r="RQH101" s="889"/>
      <c r="RQI101" s="889"/>
      <c r="RQJ101" s="889"/>
      <c r="RQK101" s="889"/>
      <c r="RQL101" s="889"/>
      <c r="RQM101" s="889"/>
      <c r="RQN101" s="889"/>
      <c r="RQO101" s="889"/>
      <c r="RQP101" s="889"/>
      <c r="RQQ101" s="889"/>
      <c r="RQR101" s="889"/>
      <c r="RQS101" s="889"/>
      <c r="RQT101" s="889"/>
      <c r="RQU101" s="889"/>
      <c r="RQV101" s="889"/>
      <c r="RQW101" s="889"/>
      <c r="RQX101" s="889"/>
      <c r="RQY101" s="889"/>
      <c r="RQZ101" s="889"/>
      <c r="RRA101" s="889"/>
      <c r="RRB101" s="889"/>
      <c r="RRC101" s="889"/>
      <c r="RRD101" s="889"/>
      <c r="RRE101" s="889"/>
      <c r="RRF101" s="889"/>
      <c r="RRG101" s="889"/>
      <c r="RRH101" s="889"/>
      <c r="RRI101" s="889"/>
      <c r="RRJ101" s="889"/>
      <c r="RRK101" s="889"/>
      <c r="RRL101" s="889"/>
      <c r="RRM101" s="889"/>
      <c r="RRN101" s="889"/>
      <c r="RRO101" s="889"/>
      <c r="RRP101" s="889"/>
      <c r="RRQ101" s="889"/>
      <c r="RRR101" s="889"/>
      <c r="RRS101" s="889"/>
      <c r="RRT101" s="889"/>
      <c r="RRU101" s="889"/>
      <c r="RRV101" s="889"/>
      <c r="RRW101" s="889"/>
      <c r="RRX101" s="889"/>
      <c r="RRY101" s="889"/>
      <c r="RRZ101" s="889"/>
      <c r="RSA101" s="889"/>
      <c r="RSB101" s="889"/>
      <c r="RSC101" s="889"/>
      <c r="RSD101" s="889"/>
      <c r="RSE101" s="889"/>
      <c r="RSF101" s="889"/>
      <c r="RSG101" s="889"/>
      <c r="RSH101" s="889"/>
      <c r="RSI101" s="889"/>
      <c r="RSJ101" s="889"/>
      <c r="RSK101" s="889"/>
      <c r="RSL101" s="889"/>
      <c r="RSM101" s="889"/>
      <c r="RSN101" s="889"/>
      <c r="RSO101" s="889"/>
      <c r="RSP101" s="889"/>
      <c r="RSQ101" s="889"/>
      <c r="RSR101" s="889"/>
      <c r="RSS101" s="889"/>
      <c r="RST101" s="889"/>
      <c r="RSU101" s="889"/>
      <c r="RSV101" s="889"/>
      <c r="RSW101" s="889"/>
      <c r="RSX101" s="889"/>
      <c r="RSY101" s="889"/>
      <c r="RSZ101" s="889"/>
      <c r="RTA101" s="889"/>
      <c r="RTB101" s="889"/>
      <c r="RTC101" s="889"/>
      <c r="RTD101" s="889"/>
      <c r="RTE101" s="889"/>
      <c r="RTF101" s="889"/>
      <c r="RTG101" s="889"/>
      <c r="RTH101" s="889"/>
      <c r="RTI101" s="889"/>
      <c r="RTJ101" s="889"/>
      <c r="RTK101" s="889"/>
      <c r="RTL101" s="889"/>
      <c r="RTM101" s="889"/>
      <c r="RTN101" s="889"/>
      <c r="RTO101" s="889"/>
      <c r="RTP101" s="889"/>
      <c r="RTQ101" s="889"/>
      <c r="RTR101" s="889"/>
      <c r="RTS101" s="889"/>
      <c r="RTT101" s="889"/>
      <c r="RTU101" s="889"/>
      <c r="RTV101" s="889"/>
      <c r="RTW101" s="889"/>
      <c r="RTX101" s="889"/>
      <c r="RTY101" s="889"/>
      <c r="RTZ101" s="889"/>
      <c r="RUA101" s="889"/>
      <c r="RUB101" s="889"/>
      <c r="RUC101" s="889"/>
      <c r="RUD101" s="889"/>
      <c r="RUE101" s="889"/>
      <c r="RUF101" s="889"/>
      <c r="RUG101" s="889"/>
      <c r="RUH101" s="889"/>
      <c r="RUI101" s="889"/>
      <c r="RUJ101" s="889"/>
      <c r="RUK101" s="889"/>
      <c r="RUL101" s="889"/>
      <c r="RUM101" s="889"/>
      <c r="RUN101" s="889"/>
      <c r="RUO101" s="889"/>
      <c r="RUP101" s="889"/>
      <c r="RUQ101" s="889"/>
      <c r="RUR101" s="889"/>
      <c r="RUS101" s="889"/>
      <c r="RUT101" s="889"/>
      <c r="RUU101" s="889"/>
      <c r="RUV101" s="889"/>
      <c r="RUW101" s="889"/>
      <c r="RUX101" s="889"/>
      <c r="RUY101" s="889"/>
      <c r="RUZ101" s="889"/>
      <c r="RVA101" s="889"/>
      <c r="RVB101" s="889"/>
      <c r="RVC101" s="889"/>
      <c r="RVD101" s="889"/>
      <c r="RVE101" s="889"/>
      <c r="RVF101" s="889"/>
      <c r="RVG101" s="889"/>
      <c r="RVH101" s="889"/>
      <c r="RVI101" s="889"/>
      <c r="RVJ101" s="889"/>
      <c r="RVK101" s="889"/>
      <c r="RVL101" s="889"/>
      <c r="RVM101" s="889"/>
      <c r="RVN101" s="889"/>
      <c r="RVO101" s="889"/>
      <c r="RVP101" s="889"/>
      <c r="RVQ101" s="889"/>
      <c r="RVR101" s="889"/>
      <c r="RVS101" s="889"/>
      <c r="RVT101" s="889"/>
      <c r="RVU101" s="889"/>
      <c r="RVV101" s="889"/>
      <c r="RVW101" s="889"/>
      <c r="RVX101" s="889"/>
      <c r="RVY101" s="889"/>
      <c r="RVZ101" s="889"/>
      <c r="RWA101" s="889"/>
      <c r="RWB101" s="889"/>
      <c r="RWC101" s="889"/>
      <c r="RWD101" s="889"/>
      <c r="RWE101" s="889"/>
      <c r="RWF101" s="889"/>
      <c r="RWG101" s="889"/>
      <c r="RWH101" s="889"/>
      <c r="RWI101" s="889"/>
      <c r="RWJ101" s="889"/>
      <c r="RWK101" s="889"/>
      <c r="RWL101" s="889"/>
      <c r="RWM101" s="889"/>
      <c r="RWN101" s="889"/>
      <c r="RWO101" s="889"/>
      <c r="RWP101" s="889"/>
      <c r="RWQ101" s="889"/>
      <c r="RWR101" s="889"/>
      <c r="RWS101" s="889"/>
      <c r="RWT101" s="889"/>
      <c r="RWU101" s="889"/>
      <c r="RWV101" s="889"/>
      <c r="RWW101" s="889"/>
      <c r="RWX101" s="889"/>
      <c r="RWY101" s="889"/>
      <c r="RWZ101" s="889"/>
      <c r="RXA101" s="889"/>
      <c r="RXB101" s="889"/>
      <c r="RXC101" s="889"/>
      <c r="RXD101" s="889"/>
      <c r="RXE101" s="889"/>
      <c r="RXF101" s="889"/>
      <c r="RXG101" s="889"/>
      <c r="RXH101" s="889"/>
      <c r="RXI101" s="889"/>
      <c r="RXJ101" s="889"/>
      <c r="RXK101" s="889"/>
      <c r="RXL101" s="889"/>
      <c r="RXM101" s="889"/>
      <c r="RXN101" s="889"/>
      <c r="RXO101" s="889"/>
      <c r="RXP101" s="889"/>
      <c r="RXQ101" s="889"/>
      <c r="RXR101" s="889"/>
      <c r="RXS101" s="889"/>
      <c r="RXT101" s="889"/>
      <c r="RXU101" s="889"/>
      <c r="RXV101" s="889"/>
      <c r="RXW101" s="889"/>
      <c r="RXX101" s="889"/>
      <c r="RXY101" s="889"/>
      <c r="RXZ101" s="889"/>
      <c r="RYA101" s="889"/>
      <c r="RYB101" s="889"/>
      <c r="RYC101" s="889"/>
      <c r="RYD101" s="889"/>
      <c r="RYE101" s="889"/>
      <c r="RYF101" s="889"/>
      <c r="RYG101" s="889"/>
      <c r="RYH101" s="889"/>
      <c r="RYI101" s="889"/>
      <c r="RYJ101" s="889"/>
      <c r="RYK101" s="889"/>
      <c r="RYL101" s="889"/>
      <c r="RYM101" s="889"/>
      <c r="RYN101" s="889"/>
      <c r="RYO101" s="889"/>
      <c r="RYP101" s="889"/>
      <c r="RYQ101" s="889"/>
      <c r="RYR101" s="889"/>
      <c r="RYS101" s="889"/>
      <c r="RYT101" s="889"/>
      <c r="RYU101" s="889"/>
      <c r="RYV101" s="889"/>
      <c r="RYW101" s="889"/>
      <c r="RYX101" s="889"/>
      <c r="RYY101" s="889"/>
      <c r="RYZ101" s="889"/>
      <c r="RZA101" s="889"/>
      <c r="RZB101" s="889"/>
      <c r="RZC101" s="889"/>
      <c r="RZD101" s="889"/>
      <c r="RZE101" s="889"/>
      <c r="RZF101" s="889"/>
      <c r="RZG101" s="889"/>
      <c r="RZH101" s="889"/>
      <c r="RZI101" s="889"/>
      <c r="RZJ101" s="889"/>
      <c r="RZK101" s="889"/>
      <c r="RZL101" s="889"/>
      <c r="RZM101" s="889"/>
      <c r="RZN101" s="889"/>
      <c r="RZO101" s="889"/>
      <c r="RZP101" s="889"/>
      <c r="RZQ101" s="889"/>
      <c r="RZR101" s="889"/>
      <c r="RZS101" s="889"/>
      <c r="RZT101" s="889"/>
      <c r="RZU101" s="889"/>
      <c r="RZV101" s="889"/>
      <c r="RZW101" s="889"/>
      <c r="RZX101" s="889"/>
      <c r="RZY101" s="889"/>
      <c r="RZZ101" s="889"/>
      <c r="SAA101" s="889"/>
      <c r="SAB101" s="889"/>
      <c r="SAC101" s="889"/>
      <c r="SAD101" s="889"/>
      <c r="SAE101" s="889"/>
      <c r="SAF101" s="889"/>
      <c r="SAG101" s="889"/>
      <c r="SAH101" s="889"/>
      <c r="SAI101" s="889"/>
      <c r="SAJ101" s="889"/>
      <c r="SAK101" s="889"/>
      <c r="SAL101" s="889"/>
      <c r="SAM101" s="889"/>
      <c r="SAN101" s="889"/>
      <c r="SAO101" s="889"/>
      <c r="SAP101" s="889"/>
      <c r="SAQ101" s="889"/>
      <c r="SAR101" s="889"/>
      <c r="SAS101" s="889"/>
      <c r="SAT101" s="889"/>
      <c r="SAU101" s="889"/>
      <c r="SAV101" s="889"/>
      <c r="SAW101" s="889"/>
      <c r="SAX101" s="889"/>
      <c r="SAY101" s="889"/>
      <c r="SAZ101" s="889"/>
      <c r="SBA101" s="889"/>
      <c r="SBB101" s="889"/>
      <c r="SBC101" s="889"/>
      <c r="SBD101" s="889"/>
      <c r="SBE101" s="889"/>
      <c r="SBF101" s="889"/>
      <c r="SBG101" s="889"/>
      <c r="SBH101" s="889"/>
      <c r="SBI101" s="889"/>
      <c r="SBJ101" s="889"/>
      <c r="SBK101" s="889"/>
      <c r="SBL101" s="889"/>
      <c r="SBM101" s="889"/>
      <c r="SBN101" s="889"/>
      <c r="SBO101" s="889"/>
      <c r="SBP101" s="889"/>
      <c r="SBQ101" s="889"/>
      <c r="SBR101" s="889"/>
      <c r="SBS101" s="889"/>
      <c r="SBT101" s="889"/>
      <c r="SBU101" s="889"/>
      <c r="SBV101" s="889"/>
      <c r="SBW101" s="889"/>
      <c r="SBX101" s="889"/>
      <c r="SBY101" s="889"/>
      <c r="SBZ101" s="889"/>
      <c r="SCA101" s="889"/>
      <c r="SCB101" s="889"/>
      <c r="SCC101" s="889"/>
      <c r="SCD101" s="889"/>
      <c r="SCE101" s="889"/>
      <c r="SCF101" s="889"/>
      <c r="SCG101" s="889"/>
      <c r="SCH101" s="889"/>
      <c r="SCI101" s="889"/>
      <c r="SCJ101" s="889"/>
      <c r="SCK101" s="889"/>
      <c r="SCL101" s="889"/>
      <c r="SCM101" s="889"/>
      <c r="SCN101" s="889"/>
      <c r="SCO101" s="889"/>
      <c r="SCP101" s="889"/>
      <c r="SCQ101" s="889"/>
      <c r="SCR101" s="889"/>
      <c r="SCS101" s="889"/>
      <c r="SCT101" s="889"/>
      <c r="SCU101" s="889"/>
      <c r="SCV101" s="889"/>
      <c r="SCW101" s="889"/>
      <c r="SCX101" s="889"/>
      <c r="SCY101" s="889"/>
      <c r="SCZ101" s="889"/>
      <c r="SDA101" s="889"/>
      <c r="SDB101" s="889"/>
      <c r="SDC101" s="889"/>
      <c r="SDD101" s="889"/>
      <c r="SDE101" s="889"/>
      <c r="SDF101" s="889"/>
      <c r="SDG101" s="889"/>
      <c r="SDH101" s="889"/>
      <c r="SDI101" s="889"/>
      <c r="SDJ101" s="889"/>
      <c r="SDK101" s="889"/>
      <c r="SDL101" s="889"/>
      <c r="SDM101" s="889"/>
      <c r="SDN101" s="889"/>
      <c r="SDO101" s="889"/>
      <c r="SDP101" s="889"/>
      <c r="SDQ101" s="889"/>
      <c r="SDR101" s="889"/>
      <c r="SDS101" s="889"/>
      <c r="SDT101" s="889"/>
      <c r="SDU101" s="889"/>
      <c r="SDV101" s="889"/>
      <c r="SDW101" s="889"/>
      <c r="SDX101" s="889"/>
      <c r="SDY101" s="889"/>
      <c r="SDZ101" s="889"/>
      <c r="SEA101" s="889"/>
      <c r="SEB101" s="889"/>
      <c r="SEC101" s="889"/>
      <c r="SED101" s="889"/>
      <c r="SEE101" s="889"/>
      <c r="SEF101" s="889"/>
      <c r="SEG101" s="889"/>
      <c r="SEH101" s="889"/>
      <c r="SEI101" s="889"/>
      <c r="SEJ101" s="889"/>
      <c r="SEK101" s="889"/>
      <c r="SEL101" s="889"/>
      <c r="SEM101" s="889"/>
      <c r="SEN101" s="889"/>
      <c r="SEO101" s="889"/>
      <c r="SEP101" s="889"/>
      <c r="SEQ101" s="889"/>
      <c r="SER101" s="889"/>
      <c r="SES101" s="889"/>
      <c r="SET101" s="889"/>
      <c r="SEU101" s="889"/>
      <c r="SEV101" s="889"/>
      <c r="SEW101" s="889"/>
      <c r="SEX101" s="889"/>
      <c r="SEY101" s="889"/>
      <c r="SEZ101" s="889"/>
      <c r="SFA101" s="889"/>
      <c r="SFB101" s="889"/>
      <c r="SFC101" s="889"/>
      <c r="SFD101" s="889"/>
      <c r="SFE101" s="889"/>
      <c r="SFF101" s="889"/>
      <c r="SFG101" s="889"/>
      <c r="SFH101" s="889"/>
      <c r="SFI101" s="889"/>
      <c r="SFJ101" s="889"/>
      <c r="SFK101" s="889"/>
      <c r="SFL101" s="889"/>
      <c r="SFM101" s="889"/>
      <c r="SFN101" s="889"/>
      <c r="SFO101" s="889"/>
      <c r="SFP101" s="889"/>
      <c r="SFQ101" s="889"/>
      <c r="SFR101" s="889"/>
      <c r="SFS101" s="889"/>
      <c r="SFT101" s="889"/>
      <c r="SFU101" s="889"/>
      <c r="SFV101" s="889"/>
      <c r="SFW101" s="889"/>
      <c r="SFX101" s="889"/>
      <c r="SFY101" s="889"/>
      <c r="SFZ101" s="889"/>
      <c r="SGA101" s="889"/>
      <c r="SGB101" s="889"/>
      <c r="SGC101" s="889"/>
      <c r="SGD101" s="889"/>
      <c r="SGE101" s="889"/>
      <c r="SGF101" s="889"/>
      <c r="SGG101" s="889"/>
      <c r="SGH101" s="889"/>
      <c r="SGI101" s="889"/>
      <c r="SGJ101" s="889"/>
      <c r="SGK101" s="889"/>
      <c r="SGL101" s="889"/>
      <c r="SGM101" s="889"/>
      <c r="SGN101" s="889"/>
      <c r="SGO101" s="889"/>
      <c r="SGP101" s="889"/>
      <c r="SGQ101" s="889"/>
      <c r="SGR101" s="889"/>
      <c r="SGS101" s="889"/>
      <c r="SGT101" s="889"/>
      <c r="SGU101" s="889"/>
      <c r="SGV101" s="889"/>
      <c r="SGW101" s="889"/>
      <c r="SGX101" s="889"/>
      <c r="SGY101" s="889"/>
      <c r="SGZ101" s="889"/>
      <c r="SHA101" s="889"/>
      <c r="SHB101" s="889"/>
      <c r="SHC101" s="889"/>
      <c r="SHD101" s="889"/>
      <c r="SHE101" s="889"/>
      <c r="SHF101" s="889"/>
      <c r="SHG101" s="889"/>
      <c r="SHH101" s="889"/>
      <c r="SHI101" s="889"/>
      <c r="SHJ101" s="889"/>
      <c r="SHK101" s="889"/>
      <c r="SHL101" s="889"/>
      <c r="SHM101" s="889"/>
      <c r="SHN101" s="889"/>
      <c r="SHO101" s="889"/>
      <c r="SHP101" s="889"/>
      <c r="SHQ101" s="889"/>
      <c r="SHR101" s="889"/>
      <c r="SHS101" s="889"/>
      <c r="SHT101" s="889"/>
      <c r="SHU101" s="889"/>
      <c r="SHV101" s="889"/>
      <c r="SHW101" s="889"/>
      <c r="SHX101" s="889"/>
      <c r="SHY101" s="889"/>
      <c r="SHZ101" s="889"/>
      <c r="SIA101" s="889"/>
      <c r="SIB101" s="889"/>
      <c r="SIC101" s="889"/>
      <c r="SID101" s="889"/>
      <c r="SIE101" s="889"/>
      <c r="SIF101" s="889"/>
      <c r="SIG101" s="889"/>
      <c r="SIH101" s="889"/>
      <c r="SII101" s="889"/>
      <c r="SIJ101" s="889"/>
      <c r="SIK101" s="889"/>
      <c r="SIL101" s="889"/>
      <c r="SIM101" s="889"/>
      <c r="SIN101" s="889"/>
      <c r="SIO101" s="889"/>
      <c r="SIP101" s="889"/>
      <c r="SIQ101" s="889"/>
      <c r="SIR101" s="889"/>
      <c r="SIS101" s="889"/>
      <c r="SIT101" s="889"/>
      <c r="SIU101" s="889"/>
      <c r="SIV101" s="889"/>
      <c r="SIW101" s="889"/>
      <c r="SIX101" s="889"/>
      <c r="SIY101" s="889"/>
      <c r="SIZ101" s="889"/>
      <c r="SJA101" s="889"/>
      <c r="SJB101" s="889"/>
      <c r="SJC101" s="889"/>
      <c r="SJD101" s="889"/>
      <c r="SJE101" s="889"/>
      <c r="SJF101" s="889"/>
      <c r="SJG101" s="889"/>
      <c r="SJH101" s="889"/>
      <c r="SJI101" s="889"/>
      <c r="SJJ101" s="889"/>
      <c r="SJK101" s="889"/>
      <c r="SJL101" s="889"/>
      <c r="SJM101" s="889"/>
      <c r="SJN101" s="889"/>
      <c r="SJO101" s="889"/>
      <c r="SJP101" s="889"/>
      <c r="SJQ101" s="889"/>
      <c r="SJR101" s="889"/>
      <c r="SJS101" s="889"/>
      <c r="SJT101" s="889"/>
      <c r="SJU101" s="889"/>
      <c r="SJV101" s="889"/>
      <c r="SJW101" s="889"/>
      <c r="SJX101" s="889"/>
      <c r="SJY101" s="889"/>
      <c r="SJZ101" s="889"/>
      <c r="SKA101" s="889"/>
      <c r="SKB101" s="889"/>
      <c r="SKC101" s="889"/>
      <c r="SKD101" s="889"/>
      <c r="SKE101" s="889"/>
      <c r="SKF101" s="889"/>
      <c r="SKG101" s="889"/>
      <c r="SKH101" s="889"/>
      <c r="SKI101" s="889"/>
      <c r="SKJ101" s="889"/>
      <c r="SKK101" s="889"/>
      <c r="SKL101" s="889"/>
      <c r="SKM101" s="889"/>
      <c r="SKN101" s="889"/>
      <c r="SKO101" s="889"/>
      <c r="SKP101" s="889"/>
      <c r="SKQ101" s="889"/>
      <c r="SKR101" s="889"/>
      <c r="SKS101" s="889"/>
      <c r="SKT101" s="889"/>
      <c r="SKU101" s="889"/>
      <c r="SKV101" s="889"/>
      <c r="SKW101" s="889"/>
      <c r="SKX101" s="889"/>
      <c r="SKY101" s="889"/>
      <c r="SKZ101" s="889"/>
      <c r="SLA101" s="889"/>
      <c r="SLB101" s="889"/>
      <c r="SLC101" s="889"/>
      <c r="SLD101" s="889"/>
      <c r="SLE101" s="889"/>
      <c r="SLF101" s="889"/>
      <c r="SLG101" s="889"/>
      <c r="SLH101" s="889"/>
      <c r="SLI101" s="889"/>
      <c r="SLJ101" s="889"/>
      <c r="SLK101" s="889"/>
      <c r="SLL101" s="889"/>
      <c r="SLM101" s="889"/>
      <c r="SLN101" s="889"/>
      <c r="SLO101" s="889"/>
      <c r="SLP101" s="889"/>
      <c r="SLQ101" s="889"/>
      <c r="SLR101" s="889"/>
      <c r="SLS101" s="889"/>
      <c r="SLT101" s="889"/>
      <c r="SLU101" s="889"/>
      <c r="SLV101" s="889"/>
      <c r="SLW101" s="889"/>
      <c r="SLX101" s="889"/>
      <c r="SLY101" s="889"/>
      <c r="SLZ101" s="889"/>
      <c r="SMA101" s="889"/>
      <c r="SMB101" s="889"/>
      <c r="SMC101" s="889"/>
      <c r="SMD101" s="889"/>
      <c r="SME101" s="889"/>
      <c r="SMF101" s="889"/>
      <c r="SMG101" s="889"/>
      <c r="SMH101" s="889"/>
      <c r="SMI101" s="889"/>
      <c r="SMJ101" s="889"/>
      <c r="SMK101" s="889"/>
      <c r="SML101" s="889"/>
      <c r="SMM101" s="889"/>
      <c r="SMN101" s="889"/>
      <c r="SMO101" s="889"/>
      <c r="SMP101" s="889"/>
      <c r="SMQ101" s="889"/>
      <c r="SMR101" s="889"/>
      <c r="SMS101" s="889"/>
      <c r="SMT101" s="889"/>
      <c r="SMU101" s="889"/>
      <c r="SMV101" s="889"/>
      <c r="SMW101" s="889"/>
      <c r="SMX101" s="889"/>
      <c r="SMY101" s="889"/>
      <c r="SMZ101" s="889"/>
      <c r="SNA101" s="889"/>
      <c r="SNB101" s="889"/>
      <c r="SNC101" s="889"/>
      <c r="SND101" s="889"/>
      <c r="SNE101" s="889"/>
      <c r="SNF101" s="889"/>
      <c r="SNG101" s="889"/>
      <c r="SNH101" s="889"/>
      <c r="SNI101" s="889"/>
      <c r="SNJ101" s="889"/>
      <c r="SNK101" s="889"/>
      <c r="SNL101" s="889"/>
      <c r="SNM101" s="889"/>
      <c r="SNN101" s="889"/>
      <c r="SNO101" s="889"/>
      <c r="SNP101" s="889"/>
      <c r="SNQ101" s="889"/>
      <c r="SNR101" s="889"/>
      <c r="SNS101" s="889"/>
      <c r="SNT101" s="889"/>
      <c r="SNU101" s="889"/>
      <c r="SNV101" s="889"/>
      <c r="SNW101" s="889"/>
      <c r="SNX101" s="889"/>
      <c r="SNY101" s="889"/>
      <c r="SNZ101" s="889"/>
      <c r="SOA101" s="889"/>
      <c r="SOB101" s="889"/>
      <c r="SOC101" s="889"/>
      <c r="SOD101" s="889"/>
      <c r="SOE101" s="889"/>
      <c r="SOF101" s="889"/>
      <c r="SOG101" s="889"/>
      <c r="SOH101" s="889"/>
      <c r="SOI101" s="889"/>
      <c r="SOJ101" s="889"/>
      <c r="SOK101" s="889"/>
      <c r="SOL101" s="889"/>
      <c r="SOM101" s="889"/>
      <c r="SON101" s="889"/>
      <c r="SOO101" s="889"/>
      <c r="SOP101" s="889"/>
      <c r="SOQ101" s="889"/>
      <c r="SOR101" s="889"/>
      <c r="SOS101" s="889"/>
      <c r="SOT101" s="889"/>
      <c r="SOU101" s="889"/>
      <c r="SOV101" s="889"/>
      <c r="SOW101" s="889"/>
      <c r="SOX101" s="889"/>
      <c r="SOY101" s="889"/>
      <c r="SOZ101" s="889"/>
      <c r="SPA101" s="889"/>
      <c r="SPB101" s="889"/>
      <c r="SPC101" s="889"/>
      <c r="SPD101" s="889"/>
      <c r="SPE101" s="889"/>
      <c r="SPF101" s="889"/>
      <c r="SPG101" s="889"/>
      <c r="SPH101" s="889"/>
      <c r="SPI101" s="889"/>
      <c r="SPJ101" s="889"/>
      <c r="SPK101" s="889"/>
      <c r="SPL101" s="889"/>
      <c r="SPM101" s="889"/>
      <c r="SPN101" s="889"/>
      <c r="SPO101" s="889"/>
      <c r="SPP101" s="889"/>
      <c r="SPQ101" s="889"/>
      <c r="SPR101" s="889"/>
      <c r="SPS101" s="889"/>
      <c r="SPT101" s="889"/>
      <c r="SPU101" s="889"/>
      <c r="SPV101" s="889"/>
      <c r="SPW101" s="889"/>
      <c r="SPX101" s="889"/>
      <c r="SPY101" s="889"/>
      <c r="SPZ101" s="889"/>
      <c r="SQA101" s="889"/>
      <c r="SQB101" s="889"/>
      <c r="SQC101" s="889"/>
      <c r="SQD101" s="889"/>
      <c r="SQE101" s="889"/>
      <c r="SQF101" s="889"/>
      <c r="SQG101" s="889"/>
      <c r="SQH101" s="889"/>
      <c r="SQI101" s="889"/>
      <c r="SQJ101" s="889"/>
      <c r="SQK101" s="889"/>
      <c r="SQL101" s="889"/>
      <c r="SQM101" s="889"/>
      <c r="SQN101" s="889"/>
      <c r="SQO101" s="889"/>
      <c r="SQP101" s="889"/>
      <c r="SQQ101" s="889"/>
      <c r="SQR101" s="889"/>
      <c r="SQS101" s="889"/>
      <c r="SQT101" s="889"/>
      <c r="SQU101" s="889"/>
      <c r="SQV101" s="889"/>
      <c r="SQW101" s="889"/>
      <c r="SQX101" s="889"/>
      <c r="SQY101" s="889"/>
      <c r="SQZ101" s="889"/>
      <c r="SRA101" s="889"/>
      <c r="SRB101" s="889"/>
      <c r="SRC101" s="889"/>
      <c r="SRD101" s="889"/>
      <c r="SRE101" s="889"/>
      <c r="SRF101" s="889"/>
      <c r="SRG101" s="889"/>
      <c r="SRH101" s="889"/>
      <c r="SRI101" s="889"/>
      <c r="SRJ101" s="889"/>
      <c r="SRK101" s="889"/>
      <c r="SRL101" s="889"/>
      <c r="SRM101" s="889"/>
      <c r="SRN101" s="889"/>
      <c r="SRO101" s="889"/>
      <c r="SRP101" s="889"/>
      <c r="SRQ101" s="889"/>
      <c r="SRR101" s="889"/>
      <c r="SRS101" s="889"/>
      <c r="SRT101" s="889"/>
      <c r="SRU101" s="889"/>
      <c r="SRV101" s="889"/>
      <c r="SRW101" s="889"/>
      <c r="SRX101" s="889"/>
      <c r="SRY101" s="889"/>
      <c r="SRZ101" s="889"/>
      <c r="SSA101" s="889"/>
      <c r="SSB101" s="889"/>
      <c r="SSC101" s="889"/>
      <c r="SSD101" s="889"/>
      <c r="SSE101" s="889"/>
      <c r="SSF101" s="889"/>
      <c r="SSG101" s="889"/>
      <c r="SSH101" s="889"/>
      <c r="SSI101" s="889"/>
      <c r="SSJ101" s="889"/>
      <c r="SSK101" s="889"/>
      <c r="SSL101" s="889"/>
      <c r="SSM101" s="889"/>
      <c r="SSN101" s="889"/>
      <c r="SSO101" s="889"/>
      <c r="SSP101" s="889"/>
      <c r="SSQ101" s="889"/>
      <c r="SSR101" s="889"/>
      <c r="SSS101" s="889"/>
      <c r="SST101" s="889"/>
      <c r="SSU101" s="889"/>
      <c r="SSV101" s="889"/>
      <c r="SSW101" s="889"/>
      <c r="SSX101" s="889"/>
      <c r="SSY101" s="889"/>
      <c r="SSZ101" s="889"/>
      <c r="STA101" s="889"/>
      <c r="STB101" s="889"/>
      <c r="STC101" s="889"/>
      <c r="STD101" s="889"/>
      <c r="STE101" s="889"/>
      <c r="STF101" s="889"/>
      <c r="STG101" s="889"/>
      <c r="STH101" s="889"/>
      <c r="STI101" s="889"/>
      <c r="STJ101" s="889"/>
      <c r="STK101" s="889"/>
      <c r="STL101" s="889"/>
      <c r="STM101" s="889"/>
      <c r="STN101" s="889"/>
      <c r="STO101" s="889"/>
      <c r="STP101" s="889"/>
      <c r="STQ101" s="889"/>
      <c r="STR101" s="889"/>
      <c r="STS101" s="889"/>
      <c r="STT101" s="889"/>
      <c r="STU101" s="889"/>
      <c r="STV101" s="889"/>
      <c r="STW101" s="889"/>
      <c r="STX101" s="889"/>
      <c r="STY101" s="889"/>
      <c r="STZ101" s="889"/>
      <c r="SUA101" s="889"/>
      <c r="SUB101" s="889"/>
      <c r="SUC101" s="889"/>
      <c r="SUD101" s="889"/>
      <c r="SUE101" s="889"/>
      <c r="SUF101" s="889"/>
      <c r="SUG101" s="889"/>
      <c r="SUH101" s="889"/>
      <c r="SUI101" s="889"/>
      <c r="SUJ101" s="889"/>
      <c r="SUK101" s="889"/>
      <c r="SUL101" s="889"/>
      <c r="SUM101" s="889"/>
      <c r="SUN101" s="889"/>
      <c r="SUO101" s="889"/>
      <c r="SUP101" s="889"/>
      <c r="SUQ101" s="889"/>
      <c r="SUR101" s="889"/>
      <c r="SUS101" s="889"/>
      <c r="SUT101" s="889"/>
      <c r="SUU101" s="889"/>
      <c r="SUV101" s="889"/>
      <c r="SUW101" s="889"/>
      <c r="SUX101" s="889"/>
      <c r="SUY101" s="889"/>
      <c r="SUZ101" s="889"/>
      <c r="SVA101" s="889"/>
      <c r="SVB101" s="889"/>
      <c r="SVC101" s="889"/>
      <c r="SVD101" s="889"/>
      <c r="SVE101" s="889"/>
      <c r="SVF101" s="889"/>
      <c r="SVG101" s="889"/>
      <c r="SVH101" s="889"/>
      <c r="SVI101" s="889"/>
      <c r="SVJ101" s="889"/>
      <c r="SVK101" s="889"/>
      <c r="SVL101" s="889"/>
      <c r="SVM101" s="889"/>
      <c r="SVN101" s="889"/>
      <c r="SVO101" s="889"/>
      <c r="SVP101" s="889"/>
      <c r="SVQ101" s="889"/>
      <c r="SVR101" s="889"/>
      <c r="SVS101" s="889"/>
      <c r="SVT101" s="889"/>
      <c r="SVU101" s="889"/>
      <c r="SVV101" s="889"/>
      <c r="SVW101" s="889"/>
      <c r="SVX101" s="889"/>
      <c r="SVY101" s="889"/>
      <c r="SVZ101" s="889"/>
      <c r="SWA101" s="889"/>
      <c r="SWB101" s="889"/>
      <c r="SWC101" s="889"/>
      <c r="SWD101" s="889"/>
      <c r="SWE101" s="889"/>
      <c r="SWF101" s="889"/>
      <c r="SWG101" s="889"/>
      <c r="SWH101" s="889"/>
      <c r="SWI101" s="889"/>
      <c r="SWJ101" s="889"/>
      <c r="SWK101" s="889"/>
      <c r="SWL101" s="889"/>
      <c r="SWM101" s="889"/>
      <c r="SWN101" s="889"/>
      <c r="SWO101" s="889"/>
      <c r="SWP101" s="889"/>
      <c r="SWQ101" s="889"/>
      <c r="SWR101" s="889"/>
      <c r="SWS101" s="889"/>
      <c r="SWT101" s="889"/>
      <c r="SWU101" s="889"/>
      <c r="SWV101" s="889"/>
      <c r="SWW101" s="889"/>
      <c r="SWX101" s="889"/>
      <c r="SWY101" s="889"/>
      <c r="SWZ101" s="889"/>
      <c r="SXA101" s="889"/>
      <c r="SXB101" s="889"/>
      <c r="SXC101" s="889"/>
      <c r="SXD101" s="889"/>
      <c r="SXE101" s="889"/>
      <c r="SXF101" s="889"/>
      <c r="SXG101" s="889"/>
      <c r="SXH101" s="889"/>
      <c r="SXI101" s="889"/>
      <c r="SXJ101" s="889"/>
      <c r="SXK101" s="889"/>
      <c r="SXL101" s="889"/>
      <c r="SXM101" s="889"/>
      <c r="SXN101" s="889"/>
      <c r="SXO101" s="889"/>
      <c r="SXP101" s="889"/>
      <c r="SXQ101" s="889"/>
      <c r="SXR101" s="889"/>
      <c r="SXS101" s="889"/>
      <c r="SXT101" s="889"/>
      <c r="SXU101" s="889"/>
      <c r="SXV101" s="889"/>
      <c r="SXW101" s="889"/>
      <c r="SXX101" s="889"/>
      <c r="SXY101" s="889"/>
      <c r="SXZ101" s="889"/>
      <c r="SYA101" s="889"/>
      <c r="SYB101" s="889"/>
      <c r="SYC101" s="889"/>
      <c r="SYD101" s="889"/>
      <c r="SYE101" s="889"/>
      <c r="SYF101" s="889"/>
      <c r="SYG101" s="889"/>
      <c r="SYH101" s="889"/>
      <c r="SYI101" s="889"/>
      <c r="SYJ101" s="889"/>
      <c r="SYK101" s="889"/>
      <c r="SYL101" s="889"/>
      <c r="SYM101" s="889"/>
      <c r="SYN101" s="889"/>
      <c r="SYO101" s="889"/>
      <c r="SYP101" s="889"/>
      <c r="SYQ101" s="889"/>
      <c r="SYR101" s="889"/>
      <c r="SYS101" s="889"/>
      <c r="SYT101" s="889"/>
      <c r="SYU101" s="889"/>
      <c r="SYV101" s="889"/>
      <c r="SYW101" s="889"/>
      <c r="SYX101" s="889"/>
      <c r="SYY101" s="889"/>
      <c r="SYZ101" s="889"/>
      <c r="SZA101" s="889"/>
      <c r="SZB101" s="889"/>
      <c r="SZC101" s="889"/>
      <c r="SZD101" s="889"/>
      <c r="SZE101" s="889"/>
      <c r="SZF101" s="889"/>
      <c r="SZG101" s="889"/>
      <c r="SZH101" s="889"/>
      <c r="SZI101" s="889"/>
      <c r="SZJ101" s="889"/>
      <c r="SZK101" s="889"/>
      <c r="SZL101" s="889"/>
      <c r="SZM101" s="889"/>
      <c r="SZN101" s="889"/>
      <c r="SZO101" s="889"/>
      <c r="SZP101" s="889"/>
      <c r="SZQ101" s="889"/>
      <c r="SZR101" s="889"/>
      <c r="SZS101" s="889"/>
      <c r="SZT101" s="889"/>
      <c r="SZU101" s="889"/>
      <c r="SZV101" s="889"/>
      <c r="SZW101" s="889"/>
      <c r="SZX101" s="889"/>
      <c r="SZY101" s="889"/>
      <c r="SZZ101" s="889"/>
      <c r="TAA101" s="889"/>
      <c r="TAB101" s="889"/>
      <c r="TAC101" s="889"/>
      <c r="TAD101" s="889"/>
      <c r="TAE101" s="889"/>
      <c r="TAF101" s="889"/>
      <c r="TAG101" s="889"/>
      <c r="TAH101" s="889"/>
      <c r="TAI101" s="889"/>
      <c r="TAJ101" s="889"/>
      <c r="TAK101" s="889"/>
      <c r="TAL101" s="889"/>
      <c r="TAM101" s="889"/>
      <c r="TAN101" s="889"/>
      <c r="TAO101" s="889"/>
      <c r="TAP101" s="889"/>
      <c r="TAQ101" s="889"/>
      <c r="TAR101" s="889"/>
      <c r="TAS101" s="889"/>
      <c r="TAT101" s="889"/>
      <c r="TAU101" s="889"/>
      <c r="TAV101" s="889"/>
      <c r="TAW101" s="889"/>
      <c r="TAX101" s="889"/>
      <c r="TAY101" s="889"/>
      <c r="TAZ101" s="889"/>
      <c r="TBA101" s="889"/>
      <c r="TBB101" s="889"/>
      <c r="TBC101" s="889"/>
      <c r="TBD101" s="889"/>
      <c r="TBE101" s="889"/>
      <c r="TBF101" s="889"/>
      <c r="TBG101" s="889"/>
      <c r="TBH101" s="889"/>
      <c r="TBI101" s="889"/>
      <c r="TBJ101" s="889"/>
      <c r="TBK101" s="889"/>
      <c r="TBL101" s="889"/>
      <c r="TBM101" s="889"/>
      <c r="TBN101" s="889"/>
      <c r="TBO101" s="889"/>
      <c r="TBP101" s="889"/>
      <c r="TBQ101" s="889"/>
      <c r="TBR101" s="889"/>
      <c r="TBS101" s="889"/>
      <c r="TBT101" s="889"/>
      <c r="TBU101" s="889"/>
      <c r="TBV101" s="889"/>
      <c r="TBW101" s="889"/>
      <c r="TBX101" s="889"/>
      <c r="TBY101" s="889"/>
      <c r="TBZ101" s="889"/>
      <c r="TCA101" s="889"/>
      <c r="TCB101" s="889"/>
      <c r="TCC101" s="889"/>
      <c r="TCD101" s="889"/>
      <c r="TCE101" s="889"/>
      <c r="TCF101" s="889"/>
      <c r="TCG101" s="889"/>
      <c r="TCH101" s="889"/>
      <c r="TCI101" s="889"/>
      <c r="TCJ101" s="889"/>
      <c r="TCK101" s="889"/>
      <c r="TCL101" s="889"/>
      <c r="TCM101" s="889"/>
      <c r="TCN101" s="889"/>
      <c r="TCO101" s="889"/>
      <c r="TCP101" s="889"/>
      <c r="TCQ101" s="889"/>
      <c r="TCR101" s="889"/>
      <c r="TCS101" s="889"/>
      <c r="TCT101" s="889"/>
      <c r="TCU101" s="889"/>
      <c r="TCV101" s="889"/>
      <c r="TCW101" s="889"/>
      <c r="TCX101" s="889"/>
      <c r="TCY101" s="889"/>
      <c r="TCZ101" s="889"/>
      <c r="TDA101" s="889"/>
      <c r="TDB101" s="889"/>
      <c r="TDC101" s="889"/>
      <c r="TDD101" s="889"/>
      <c r="TDE101" s="889"/>
      <c r="TDF101" s="889"/>
      <c r="TDG101" s="889"/>
      <c r="TDH101" s="889"/>
      <c r="TDI101" s="889"/>
      <c r="TDJ101" s="889"/>
      <c r="TDK101" s="889"/>
      <c r="TDL101" s="889"/>
      <c r="TDM101" s="889"/>
      <c r="TDN101" s="889"/>
      <c r="TDO101" s="889"/>
      <c r="TDP101" s="889"/>
      <c r="TDQ101" s="889"/>
      <c r="TDR101" s="889"/>
      <c r="TDS101" s="889"/>
      <c r="TDT101" s="889"/>
      <c r="TDU101" s="889"/>
      <c r="TDV101" s="889"/>
      <c r="TDW101" s="889"/>
      <c r="TDX101" s="889"/>
      <c r="TDY101" s="889"/>
      <c r="TDZ101" s="889"/>
      <c r="TEA101" s="889"/>
      <c r="TEB101" s="889"/>
      <c r="TEC101" s="889"/>
      <c r="TED101" s="889"/>
      <c r="TEE101" s="889"/>
      <c r="TEF101" s="889"/>
      <c r="TEG101" s="889"/>
      <c r="TEH101" s="889"/>
      <c r="TEI101" s="889"/>
      <c r="TEJ101" s="889"/>
      <c r="TEK101" s="889"/>
      <c r="TEL101" s="889"/>
      <c r="TEM101" s="889"/>
      <c r="TEN101" s="889"/>
      <c r="TEO101" s="889"/>
      <c r="TEP101" s="889"/>
      <c r="TEQ101" s="889"/>
      <c r="TER101" s="889"/>
      <c r="TES101" s="889"/>
      <c r="TET101" s="889"/>
      <c r="TEU101" s="889"/>
      <c r="TEV101" s="889"/>
      <c r="TEW101" s="889"/>
      <c r="TEX101" s="889"/>
      <c r="TEY101" s="889"/>
      <c r="TEZ101" s="889"/>
      <c r="TFA101" s="889"/>
      <c r="TFB101" s="889"/>
      <c r="TFC101" s="889"/>
      <c r="TFD101" s="889"/>
      <c r="TFE101" s="889"/>
      <c r="TFF101" s="889"/>
      <c r="TFG101" s="889"/>
      <c r="TFH101" s="889"/>
      <c r="TFI101" s="889"/>
      <c r="TFJ101" s="889"/>
      <c r="TFK101" s="889"/>
      <c r="TFL101" s="889"/>
      <c r="TFM101" s="889"/>
      <c r="TFN101" s="889"/>
      <c r="TFO101" s="889"/>
      <c r="TFP101" s="889"/>
      <c r="TFQ101" s="889"/>
      <c r="TFR101" s="889"/>
      <c r="TFS101" s="889"/>
      <c r="TFT101" s="889"/>
      <c r="TFU101" s="889"/>
      <c r="TFV101" s="889"/>
      <c r="TFW101" s="889"/>
      <c r="TFX101" s="889"/>
      <c r="TFY101" s="889"/>
      <c r="TFZ101" s="889"/>
      <c r="TGA101" s="889"/>
      <c r="TGB101" s="889"/>
      <c r="TGC101" s="889"/>
      <c r="TGD101" s="889"/>
      <c r="TGE101" s="889"/>
      <c r="TGF101" s="889"/>
      <c r="TGG101" s="889"/>
      <c r="TGH101" s="889"/>
      <c r="TGI101" s="889"/>
      <c r="TGJ101" s="889"/>
      <c r="TGK101" s="889"/>
      <c r="TGL101" s="889"/>
      <c r="TGM101" s="889"/>
      <c r="TGN101" s="889"/>
      <c r="TGO101" s="889"/>
      <c r="TGP101" s="889"/>
      <c r="TGQ101" s="889"/>
      <c r="TGR101" s="889"/>
      <c r="TGS101" s="889"/>
      <c r="TGT101" s="889"/>
      <c r="TGU101" s="889"/>
      <c r="TGV101" s="889"/>
      <c r="TGW101" s="889"/>
      <c r="TGX101" s="889"/>
      <c r="TGY101" s="889"/>
      <c r="TGZ101" s="889"/>
      <c r="THA101" s="889"/>
      <c r="THB101" s="889"/>
      <c r="THC101" s="889"/>
      <c r="THD101" s="889"/>
      <c r="THE101" s="889"/>
      <c r="THF101" s="889"/>
      <c r="THG101" s="889"/>
      <c r="THH101" s="889"/>
      <c r="THI101" s="889"/>
      <c r="THJ101" s="889"/>
      <c r="THK101" s="889"/>
      <c r="THL101" s="889"/>
      <c r="THM101" s="889"/>
      <c r="THN101" s="889"/>
      <c r="THO101" s="889"/>
      <c r="THP101" s="889"/>
      <c r="THQ101" s="889"/>
      <c r="THR101" s="889"/>
      <c r="THS101" s="889"/>
      <c r="THT101" s="889"/>
      <c r="THU101" s="889"/>
      <c r="THV101" s="889"/>
      <c r="THW101" s="889"/>
      <c r="THX101" s="889"/>
      <c r="THY101" s="889"/>
      <c r="THZ101" s="889"/>
      <c r="TIA101" s="889"/>
      <c r="TIB101" s="889"/>
      <c r="TIC101" s="889"/>
      <c r="TID101" s="889"/>
      <c r="TIE101" s="889"/>
      <c r="TIF101" s="889"/>
      <c r="TIG101" s="889"/>
      <c r="TIH101" s="889"/>
      <c r="TII101" s="889"/>
      <c r="TIJ101" s="889"/>
      <c r="TIK101" s="889"/>
      <c r="TIL101" s="889"/>
      <c r="TIM101" s="889"/>
      <c r="TIN101" s="889"/>
      <c r="TIO101" s="889"/>
      <c r="TIP101" s="889"/>
      <c r="TIQ101" s="889"/>
      <c r="TIR101" s="889"/>
      <c r="TIS101" s="889"/>
      <c r="TIT101" s="889"/>
      <c r="TIU101" s="889"/>
      <c r="TIV101" s="889"/>
      <c r="TIW101" s="889"/>
      <c r="TIX101" s="889"/>
      <c r="TIY101" s="889"/>
      <c r="TIZ101" s="889"/>
      <c r="TJA101" s="889"/>
      <c r="TJB101" s="889"/>
      <c r="TJC101" s="889"/>
      <c r="TJD101" s="889"/>
      <c r="TJE101" s="889"/>
      <c r="TJF101" s="889"/>
      <c r="TJG101" s="889"/>
      <c r="TJH101" s="889"/>
      <c r="TJI101" s="889"/>
      <c r="TJJ101" s="889"/>
      <c r="TJK101" s="889"/>
      <c r="TJL101" s="889"/>
      <c r="TJM101" s="889"/>
      <c r="TJN101" s="889"/>
      <c r="TJO101" s="889"/>
      <c r="TJP101" s="889"/>
      <c r="TJQ101" s="889"/>
      <c r="TJR101" s="889"/>
      <c r="TJS101" s="889"/>
      <c r="TJT101" s="889"/>
      <c r="TJU101" s="889"/>
      <c r="TJV101" s="889"/>
      <c r="TJW101" s="889"/>
      <c r="TJX101" s="889"/>
      <c r="TJY101" s="889"/>
      <c r="TJZ101" s="889"/>
      <c r="TKA101" s="889"/>
      <c r="TKB101" s="889"/>
      <c r="TKC101" s="889"/>
      <c r="TKD101" s="889"/>
      <c r="TKE101" s="889"/>
      <c r="TKF101" s="889"/>
      <c r="TKG101" s="889"/>
      <c r="TKH101" s="889"/>
      <c r="TKI101" s="889"/>
      <c r="TKJ101" s="889"/>
      <c r="TKK101" s="889"/>
      <c r="TKL101" s="889"/>
      <c r="TKM101" s="889"/>
      <c r="TKN101" s="889"/>
      <c r="TKO101" s="889"/>
      <c r="TKP101" s="889"/>
      <c r="TKQ101" s="889"/>
      <c r="TKR101" s="889"/>
      <c r="TKS101" s="889"/>
      <c r="TKT101" s="889"/>
      <c r="TKU101" s="889"/>
      <c r="TKV101" s="889"/>
      <c r="TKW101" s="889"/>
      <c r="TKX101" s="889"/>
      <c r="TKY101" s="889"/>
      <c r="TKZ101" s="889"/>
      <c r="TLA101" s="889"/>
      <c r="TLB101" s="889"/>
      <c r="TLC101" s="889"/>
      <c r="TLD101" s="889"/>
      <c r="TLE101" s="889"/>
      <c r="TLF101" s="889"/>
      <c r="TLG101" s="889"/>
      <c r="TLH101" s="889"/>
      <c r="TLI101" s="889"/>
      <c r="TLJ101" s="889"/>
      <c r="TLK101" s="889"/>
      <c r="TLL101" s="889"/>
      <c r="TLM101" s="889"/>
      <c r="TLN101" s="889"/>
      <c r="TLO101" s="889"/>
      <c r="TLP101" s="889"/>
      <c r="TLQ101" s="889"/>
      <c r="TLR101" s="889"/>
      <c r="TLS101" s="889"/>
      <c r="TLT101" s="889"/>
      <c r="TLU101" s="889"/>
      <c r="TLV101" s="889"/>
      <c r="TLW101" s="889"/>
      <c r="TLX101" s="889"/>
      <c r="TLY101" s="889"/>
      <c r="TLZ101" s="889"/>
      <c r="TMA101" s="889"/>
      <c r="TMB101" s="889"/>
      <c r="TMC101" s="889"/>
      <c r="TMD101" s="889"/>
      <c r="TME101" s="889"/>
      <c r="TMF101" s="889"/>
      <c r="TMG101" s="889"/>
      <c r="TMH101" s="889"/>
      <c r="TMI101" s="889"/>
      <c r="TMJ101" s="889"/>
      <c r="TMK101" s="889"/>
      <c r="TML101" s="889"/>
      <c r="TMM101" s="889"/>
      <c r="TMN101" s="889"/>
      <c r="TMO101" s="889"/>
      <c r="TMP101" s="889"/>
      <c r="TMQ101" s="889"/>
      <c r="TMR101" s="889"/>
      <c r="TMS101" s="889"/>
      <c r="TMT101" s="889"/>
      <c r="TMU101" s="889"/>
      <c r="TMV101" s="889"/>
      <c r="TMW101" s="889"/>
      <c r="TMX101" s="889"/>
      <c r="TMY101" s="889"/>
      <c r="TMZ101" s="889"/>
      <c r="TNA101" s="889"/>
      <c r="TNB101" s="889"/>
      <c r="TNC101" s="889"/>
      <c r="TND101" s="889"/>
      <c r="TNE101" s="889"/>
      <c r="TNF101" s="889"/>
      <c r="TNG101" s="889"/>
      <c r="TNH101" s="889"/>
      <c r="TNI101" s="889"/>
      <c r="TNJ101" s="889"/>
      <c r="TNK101" s="889"/>
      <c r="TNL101" s="889"/>
      <c r="TNM101" s="889"/>
      <c r="TNN101" s="889"/>
      <c r="TNO101" s="889"/>
      <c r="TNP101" s="889"/>
      <c r="TNQ101" s="889"/>
      <c r="TNR101" s="889"/>
      <c r="TNS101" s="889"/>
      <c r="TNT101" s="889"/>
      <c r="TNU101" s="889"/>
      <c r="TNV101" s="889"/>
      <c r="TNW101" s="889"/>
      <c r="TNX101" s="889"/>
      <c r="TNY101" s="889"/>
      <c r="TNZ101" s="889"/>
      <c r="TOA101" s="889"/>
      <c r="TOB101" s="889"/>
      <c r="TOC101" s="889"/>
      <c r="TOD101" s="889"/>
      <c r="TOE101" s="889"/>
      <c r="TOF101" s="889"/>
      <c r="TOG101" s="889"/>
      <c r="TOH101" s="889"/>
      <c r="TOI101" s="889"/>
      <c r="TOJ101" s="889"/>
      <c r="TOK101" s="889"/>
      <c r="TOL101" s="889"/>
      <c r="TOM101" s="889"/>
      <c r="TON101" s="889"/>
      <c r="TOO101" s="889"/>
      <c r="TOP101" s="889"/>
      <c r="TOQ101" s="889"/>
      <c r="TOR101" s="889"/>
      <c r="TOS101" s="889"/>
      <c r="TOT101" s="889"/>
      <c r="TOU101" s="889"/>
      <c r="TOV101" s="889"/>
      <c r="TOW101" s="889"/>
      <c r="TOX101" s="889"/>
      <c r="TOY101" s="889"/>
      <c r="TOZ101" s="889"/>
      <c r="TPA101" s="889"/>
      <c r="TPB101" s="889"/>
      <c r="TPC101" s="889"/>
      <c r="TPD101" s="889"/>
      <c r="TPE101" s="889"/>
      <c r="TPF101" s="889"/>
      <c r="TPG101" s="889"/>
      <c r="TPH101" s="889"/>
      <c r="TPI101" s="889"/>
      <c r="TPJ101" s="889"/>
      <c r="TPK101" s="889"/>
      <c r="TPL101" s="889"/>
      <c r="TPM101" s="889"/>
      <c r="TPN101" s="889"/>
      <c r="TPO101" s="889"/>
      <c r="TPP101" s="889"/>
      <c r="TPQ101" s="889"/>
      <c r="TPR101" s="889"/>
      <c r="TPS101" s="889"/>
      <c r="TPT101" s="889"/>
      <c r="TPU101" s="889"/>
      <c r="TPV101" s="889"/>
      <c r="TPW101" s="889"/>
      <c r="TPX101" s="889"/>
      <c r="TPY101" s="889"/>
      <c r="TPZ101" s="889"/>
      <c r="TQA101" s="889"/>
      <c r="TQB101" s="889"/>
      <c r="TQC101" s="889"/>
      <c r="TQD101" s="889"/>
      <c r="TQE101" s="889"/>
      <c r="TQF101" s="889"/>
      <c r="TQG101" s="889"/>
      <c r="TQH101" s="889"/>
      <c r="TQI101" s="889"/>
      <c r="TQJ101" s="889"/>
      <c r="TQK101" s="889"/>
      <c r="TQL101" s="889"/>
      <c r="TQM101" s="889"/>
      <c r="TQN101" s="889"/>
      <c r="TQO101" s="889"/>
      <c r="TQP101" s="889"/>
      <c r="TQQ101" s="889"/>
      <c r="TQR101" s="889"/>
      <c r="TQS101" s="889"/>
      <c r="TQT101" s="889"/>
      <c r="TQU101" s="889"/>
      <c r="TQV101" s="889"/>
      <c r="TQW101" s="889"/>
      <c r="TQX101" s="889"/>
      <c r="TQY101" s="889"/>
      <c r="TQZ101" s="889"/>
      <c r="TRA101" s="889"/>
      <c r="TRB101" s="889"/>
      <c r="TRC101" s="889"/>
      <c r="TRD101" s="889"/>
      <c r="TRE101" s="889"/>
      <c r="TRF101" s="889"/>
      <c r="TRG101" s="889"/>
      <c r="TRH101" s="889"/>
      <c r="TRI101" s="889"/>
      <c r="TRJ101" s="889"/>
      <c r="TRK101" s="889"/>
      <c r="TRL101" s="889"/>
      <c r="TRM101" s="889"/>
      <c r="TRN101" s="889"/>
      <c r="TRO101" s="889"/>
      <c r="TRP101" s="889"/>
      <c r="TRQ101" s="889"/>
      <c r="TRR101" s="889"/>
      <c r="TRS101" s="889"/>
      <c r="TRT101" s="889"/>
      <c r="TRU101" s="889"/>
      <c r="TRV101" s="889"/>
      <c r="TRW101" s="889"/>
      <c r="TRX101" s="889"/>
      <c r="TRY101" s="889"/>
      <c r="TRZ101" s="889"/>
      <c r="TSA101" s="889"/>
      <c r="TSB101" s="889"/>
      <c r="TSC101" s="889"/>
      <c r="TSD101" s="889"/>
      <c r="TSE101" s="889"/>
      <c r="TSF101" s="889"/>
      <c r="TSG101" s="889"/>
      <c r="TSH101" s="889"/>
      <c r="TSI101" s="889"/>
      <c r="TSJ101" s="889"/>
      <c r="TSK101" s="889"/>
      <c r="TSL101" s="889"/>
      <c r="TSM101" s="889"/>
      <c r="TSN101" s="889"/>
      <c r="TSO101" s="889"/>
      <c r="TSP101" s="889"/>
      <c r="TSQ101" s="889"/>
      <c r="TSR101" s="889"/>
      <c r="TSS101" s="889"/>
      <c r="TST101" s="889"/>
      <c r="TSU101" s="889"/>
      <c r="TSV101" s="889"/>
      <c r="TSW101" s="889"/>
      <c r="TSX101" s="889"/>
      <c r="TSY101" s="889"/>
      <c r="TSZ101" s="889"/>
      <c r="TTA101" s="889"/>
      <c r="TTB101" s="889"/>
      <c r="TTC101" s="889"/>
      <c r="TTD101" s="889"/>
      <c r="TTE101" s="889"/>
      <c r="TTF101" s="889"/>
      <c r="TTG101" s="889"/>
      <c r="TTH101" s="889"/>
      <c r="TTI101" s="889"/>
      <c r="TTJ101" s="889"/>
      <c r="TTK101" s="889"/>
      <c r="TTL101" s="889"/>
      <c r="TTM101" s="889"/>
      <c r="TTN101" s="889"/>
      <c r="TTO101" s="889"/>
      <c r="TTP101" s="889"/>
      <c r="TTQ101" s="889"/>
      <c r="TTR101" s="889"/>
      <c r="TTS101" s="889"/>
      <c r="TTT101" s="889"/>
      <c r="TTU101" s="889"/>
      <c r="TTV101" s="889"/>
      <c r="TTW101" s="889"/>
      <c r="TTX101" s="889"/>
      <c r="TTY101" s="889"/>
      <c r="TTZ101" s="889"/>
      <c r="TUA101" s="889"/>
      <c r="TUB101" s="889"/>
      <c r="TUC101" s="889"/>
      <c r="TUD101" s="889"/>
      <c r="TUE101" s="889"/>
      <c r="TUF101" s="889"/>
      <c r="TUG101" s="889"/>
      <c r="TUH101" s="889"/>
      <c r="TUI101" s="889"/>
      <c r="TUJ101" s="889"/>
      <c r="TUK101" s="889"/>
      <c r="TUL101" s="889"/>
      <c r="TUM101" s="889"/>
      <c r="TUN101" s="889"/>
      <c r="TUO101" s="889"/>
      <c r="TUP101" s="889"/>
      <c r="TUQ101" s="889"/>
      <c r="TUR101" s="889"/>
      <c r="TUS101" s="889"/>
      <c r="TUT101" s="889"/>
      <c r="TUU101" s="889"/>
      <c r="TUV101" s="889"/>
      <c r="TUW101" s="889"/>
      <c r="TUX101" s="889"/>
      <c r="TUY101" s="889"/>
      <c r="TUZ101" s="889"/>
      <c r="TVA101" s="889"/>
      <c r="TVB101" s="889"/>
      <c r="TVC101" s="889"/>
      <c r="TVD101" s="889"/>
      <c r="TVE101" s="889"/>
      <c r="TVF101" s="889"/>
      <c r="TVG101" s="889"/>
      <c r="TVH101" s="889"/>
      <c r="TVI101" s="889"/>
      <c r="TVJ101" s="889"/>
      <c r="TVK101" s="889"/>
      <c r="TVL101" s="889"/>
      <c r="TVM101" s="889"/>
      <c r="TVN101" s="889"/>
      <c r="TVO101" s="889"/>
      <c r="TVP101" s="889"/>
      <c r="TVQ101" s="889"/>
      <c r="TVR101" s="889"/>
      <c r="TVS101" s="889"/>
      <c r="TVT101" s="889"/>
      <c r="TVU101" s="889"/>
      <c r="TVV101" s="889"/>
      <c r="TVW101" s="889"/>
      <c r="TVX101" s="889"/>
      <c r="TVY101" s="889"/>
      <c r="TVZ101" s="889"/>
      <c r="TWA101" s="889"/>
      <c r="TWB101" s="889"/>
      <c r="TWC101" s="889"/>
      <c r="TWD101" s="889"/>
      <c r="TWE101" s="889"/>
      <c r="TWF101" s="889"/>
      <c r="TWG101" s="889"/>
      <c r="TWH101" s="889"/>
      <c r="TWI101" s="889"/>
      <c r="TWJ101" s="889"/>
      <c r="TWK101" s="889"/>
      <c r="TWL101" s="889"/>
      <c r="TWM101" s="889"/>
      <c r="TWN101" s="889"/>
      <c r="TWO101" s="889"/>
      <c r="TWP101" s="889"/>
      <c r="TWQ101" s="889"/>
      <c r="TWR101" s="889"/>
      <c r="TWS101" s="889"/>
      <c r="TWT101" s="889"/>
      <c r="TWU101" s="889"/>
      <c r="TWV101" s="889"/>
      <c r="TWW101" s="889"/>
      <c r="TWX101" s="889"/>
      <c r="TWY101" s="889"/>
      <c r="TWZ101" s="889"/>
      <c r="TXA101" s="889"/>
      <c r="TXB101" s="889"/>
      <c r="TXC101" s="889"/>
      <c r="TXD101" s="889"/>
      <c r="TXE101" s="889"/>
      <c r="TXF101" s="889"/>
      <c r="TXG101" s="889"/>
      <c r="TXH101" s="889"/>
      <c r="TXI101" s="889"/>
      <c r="TXJ101" s="889"/>
      <c r="TXK101" s="889"/>
      <c r="TXL101" s="889"/>
      <c r="TXM101" s="889"/>
      <c r="TXN101" s="889"/>
      <c r="TXO101" s="889"/>
      <c r="TXP101" s="889"/>
      <c r="TXQ101" s="889"/>
      <c r="TXR101" s="889"/>
      <c r="TXS101" s="889"/>
      <c r="TXT101" s="889"/>
      <c r="TXU101" s="889"/>
      <c r="TXV101" s="889"/>
      <c r="TXW101" s="889"/>
      <c r="TXX101" s="889"/>
      <c r="TXY101" s="889"/>
      <c r="TXZ101" s="889"/>
      <c r="TYA101" s="889"/>
      <c r="TYB101" s="889"/>
      <c r="TYC101" s="889"/>
      <c r="TYD101" s="889"/>
      <c r="TYE101" s="889"/>
      <c r="TYF101" s="889"/>
      <c r="TYG101" s="889"/>
      <c r="TYH101" s="889"/>
      <c r="TYI101" s="889"/>
      <c r="TYJ101" s="889"/>
      <c r="TYK101" s="889"/>
      <c r="TYL101" s="889"/>
      <c r="TYM101" s="889"/>
      <c r="TYN101" s="889"/>
      <c r="TYO101" s="889"/>
      <c r="TYP101" s="889"/>
      <c r="TYQ101" s="889"/>
      <c r="TYR101" s="889"/>
      <c r="TYS101" s="889"/>
      <c r="TYT101" s="889"/>
      <c r="TYU101" s="889"/>
      <c r="TYV101" s="889"/>
      <c r="TYW101" s="889"/>
      <c r="TYX101" s="889"/>
      <c r="TYY101" s="889"/>
      <c r="TYZ101" s="889"/>
      <c r="TZA101" s="889"/>
      <c r="TZB101" s="889"/>
      <c r="TZC101" s="889"/>
      <c r="TZD101" s="889"/>
      <c r="TZE101" s="889"/>
      <c r="TZF101" s="889"/>
      <c r="TZG101" s="889"/>
      <c r="TZH101" s="889"/>
      <c r="TZI101" s="889"/>
      <c r="TZJ101" s="889"/>
      <c r="TZK101" s="889"/>
      <c r="TZL101" s="889"/>
      <c r="TZM101" s="889"/>
      <c r="TZN101" s="889"/>
      <c r="TZO101" s="889"/>
      <c r="TZP101" s="889"/>
      <c r="TZQ101" s="889"/>
      <c r="TZR101" s="889"/>
      <c r="TZS101" s="889"/>
      <c r="TZT101" s="889"/>
      <c r="TZU101" s="889"/>
      <c r="TZV101" s="889"/>
      <c r="TZW101" s="889"/>
      <c r="TZX101" s="889"/>
      <c r="TZY101" s="889"/>
      <c r="TZZ101" s="889"/>
      <c r="UAA101" s="889"/>
      <c r="UAB101" s="889"/>
      <c r="UAC101" s="889"/>
      <c r="UAD101" s="889"/>
      <c r="UAE101" s="889"/>
      <c r="UAF101" s="889"/>
      <c r="UAG101" s="889"/>
      <c r="UAH101" s="889"/>
      <c r="UAI101" s="889"/>
      <c r="UAJ101" s="889"/>
      <c r="UAK101" s="889"/>
      <c r="UAL101" s="889"/>
      <c r="UAM101" s="889"/>
      <c r="UAN101" s="889"/>
      <c r="UAO101" s="889"/>
      <c r="UAP101" s="889"/>
      <c r="UAQ101" s="889"/>
      <c r="UAR101" s="889"/>
      <c r="UAS101" s="889"/>
      <c r="UAT101" s="889"/>
      <c r="UAU101" s="889"/>
      <c r="UAV101" s="889"/>
      <c r="UAW101" s="889"/>
      <c r="UAX101" s="889"/>
      <c r="UAY101" s="889"/>
      <c r="UAZ101" s="889"/>
      <c r="UBA101" s="889"/>
      <c r="UBB101" s="889"/>
      <c r="UBC101" s="889"/>
      <c r="UBD101" s="889"/>
      <c r="UBE101" s="889"/>
      <c r="UBF101" s="889"/>
      <c r="UBG101" s="889"/>
      <c r="UBH101" s="889"/>
      <c r="UBI101" s="889"/>
      <c r="UBJ101" s="889"/>
      <c r="UBK101" s="889"/>
      <c r="UBL101" s="889"/>
      <c r="UBM101" s="889"/>
      <c r="UBN101" s="889"/>
      <c r="UBO101" s="889"/>
      <c r="UBP101" s="889"/>
      <c r="UBQ101" s="889"/>
      <c r="UBR101" s="889"/>
      <c r="UBS101" s="889"/>
      <c r="UBT101" s="889"/>
      <c r="UBU101" s="889"/>
      <c r="UBV101" s="889"/>
      <c r="UBW101" s="889"/>
      <c r="UBX101" s="889"/>
      <c r="UBY101" s="889"/>
      <c r="UBZ101" s="889"/>
      <c r="UCA101" s="889"/>
      <c r="UCB101" s="889"/>
      <c r="UCC101" s="889"/>
      <c r="UCD101" s="889"/>
      <c r="UCE101" s="889"/>
      <c r="UCF101" s="889"/>
      <c r="UCG101" s="889"/>
      <c r="UCH101" s="889"/>
      <c r="UCI101" s="889"/>
      <c r="UCJ101" s="889"/>
      <c r="UCK101" s="889"/>
      <c r="UCL101" s="889"/>
      <c r="UCM101" s="889"/>
      <c r="UCN101" s="889"/>
      <c r="UCO101" s="889"/>
      <c r="UCP101" s="889"/>
      <c r="UCQ101" s="889"/>
      <c r="UCR101" s="889"/>
      <c r="UCS101" s="889"/>
      <c r="UCT101" s="889"/>
      <c r="UCU101" s="889"/>
      <c r="UCV101" s="889"/>
      <c r="UCW101" s="889"/>
      <c r="UCX101" s="889"/>
      <c r="UCY101" s="889"/>
      <c r="UCZ101" s="889"/>
      <c r="UDA101" s="889"/>
      <c r="UDB101" s="889"/>
      <c r="UDC101" s="889"/>
      <c r="UDD101" s="889"/>
      <c r="UDE101" s="889"/>
      <c r="UDF101" s="889"/>
      <c r="UDG101" s="889"/>
      <c r="UDH101" s="889"/>
      <c r="UDI101" s="889"/>
      <c r="UDJ101" s="889"/>
      <c r="UDK101" s="889"/>
      <c r="UDL101" s="889"/>
      <c r="UDM101" s="889"/>
      <c r="UDN101" s="889"/>
      <c r="UDO101" s="889"/>
      <c r="UDP101" s="889"/>
      <c r="UDQ101" s="889"/>
      <c r="UDR101" s="889"/>
      <c r="UDS101" s="889"/>
      <c r="UDT101" s="889"/>
      <c r="UDU101" s="889"/>
      <c r="UDV101" s="889"/>
      <c r="UDW101" s="889"/>
      <c r="UDX101" s="889"/>
      <c r="UDY101" s="889"/>
      <c r="UDZ101" s="889"/>
      <c r="UEA101" s="889"/>
      <c r="UEB101" s="889"/>
      <c r="UEC101" s="889"/>
      <c r="UED101" s="889"/>
      <c r="UEE101" s="889"/>
      <c r="UEF101" s="889"/>
      <c r="UEG101" s="889"/>
      <c r="UEH101" s="889"/>
      <c r="UEI101" s="889"/>
      <c r="UEJ101" s="889"/>
      <c r="UEK101" s="889"/>
      <c r="UEL101" s="889"/>
      <c r="UEM101" s="889"/>
      <c r="UEN101" s="889"/>
      <c r="UEO101" s="889"/>
      <c r="UEP101" s="889"/>
      <c r="UEQ101" s="889"/>
      <c r="UER101" s="889"/>
      <c r="UES101" s="889"/>
      <c r="UET101" s="889"/>
      <c r="UEU101" s="889"/>
      <c r="UEV101" s="889"/>
      <c r="UEW101" s="889"/>
      <c r="UEX101" s="889"/>
      <c r="UEY101" s="889"/>
      <c r="UEZ101" s="889"/>
      <c r="UFA101" s="889"/>
      <c r="UFB101" s="889"/>
      <c r="UFC101" s="889"/>
      <c r="UFD101" s="889"/>
      <c r="UFE101" s="889"/>
      <c r="UFF101" s="889"/>
      <c r="UFG101" s="889"/>
      <c r="UFH101" s="889"/>
      <c r="UFI101" s="889"/>
      <c r="UFJ101" s="889"/>
      <c r="UFK101" s="889"/>
      <c r="UFL101" s="889"/>
      <c r="UFM101" s="889"/>
      <c r="UFN101" s="889"/>
      <c r="UFO101" s="889"/>
      <c r="UFP101" s="889"/>
      <c r="UFQ101" s="889"/>
      <c r="UFR101" s="889"/>
      <c r="UFS101" s="889"/>
      <c r="UFT101" s="889"/>
      <c r="UFU101" s="889"/>
      <c r="UFV101" s="889"/>
      <c r="UFW101" s="889"/>
      <c r="UFX101" s="889"/>
      <c r="UFY101" s="889"/>
      <c r="UFZ101" s="889"/>
      <c r="UGA101" s="889"/>
      <c r="UGB101" s="889"/>
      <c r="UGC101" s="889"/>
      <c r="UGD101" s="889"/>
      <c r="UGE101" s="889"/>
      <c r="UGF101" s="889"/>
      <c r="UGG101" s="889"/>
      <c r="UGH101" s="889"/>
      <c r="UGI101" s="889"/>
      <c r="UGJ101" s="889"/>
      <c r="UGK101" s="889"/>
      <c r="UGL101" s="889"/>
      <c r="UGM101" s="889"/>
      <c r="UGN101" s="889"/>
      <c r="UGO101" s="889"/>
      <c r="UGP101" s="889"/>
      <c r="UGQ101" s="889"/>
      <c r="UGR101" s="889"/>
      <c r="UGS101" s="889"/>
      <c r="UGT101" s="889"/>
      <c r="UGU101" s="889"/>
      <c r="UGV101" s="889"/>
      <c r="UGW101" s="889"/>
      <c r="UGX101" s="889"/>
      <c r="UGY101" s="889"/>
      <c r="UGZ101" s="889"/>
      <c r="UHA101" s="889"/>
      <c r="UHB101" s="889"/>
      <c r="UHC101" s="889"/>
      <c r="UHD101" s="889"/>
      <c r="UHE101" s="889"/>
      <c r="UHF101" s="889"/>
      <c r="UHG101" s="889"/>
      <c r="UHH101" s="889"/>
      <c r="UHI101" s="889"/>
      <c r="UHJ101" s="889"/>
      <c r="UHK101" s="889"/>
      <c r="UHL101" s="889"/>
      <c r="UHM101" s="889"/>
      <c r="UHN101" s="889"/>
      <c r="UHO101" s="889"/>
      <c r="UHP101" s="889"/>
      <c r="UHQ101" s="889"/>
      <c r="UHR101" s="889"/>
      <c r="UHS101" s="889"/>
      <c r="UHT101" s="889"/>
      <c r="UHU101" s="889"/>
      <c r="UHV101" s="889"/>
      <c r="UHW101" s="889"/>
      <c r="UHX101" s="889"/>
      <c r="UHY101" s="889"/>
      <c r="UHZ101" s="889"/>
      <c r="UIA101" s="889"/>
      <c r="UIB101" s="889"/>
      <c r="UIC101" s="889"/>
      <c r="UID101" s="889"/>
      <c r="UIE101" s="889"/>
      <c r="UIF101" s="889"/>
      <c r="UIG101" s="889"/>
      <c r="UIH101" s="889"/>
      <c r="UII101" s="889"/>
      <c r="UIJ101" s="889"/>
      <c r="UIK101" s="889"/>
      <c r="UIL101" s="889"/>
      <c r="UIM101" s="889"/>
      <c r="UIN101" s="889"/>
      <c r="UIO101" s="889"/>
      <c r="UIP101" s="889"/>
      <c r="UIQ101" s="889"/>
      <c r="UIR101" s="889"/>
      <c r="UIS101" s="889"/>
      <c r="UIT101" s="889"/>
      <c r="UIU101" s="889"/>
      <c r="UIV101" s="889"/>
      <c r="UIW101" s="889"/>
      <c r="UIX101" s="889"/>
      <c r="UIY101" s="889"/>
      <c r="UIZ101" s="889"/>
      <c r="UJA101" s="889"/>
      <c r="UJB101" s="889"/>
      <c r="UJC101" s="889"/>
      <c r="UJD101" s="889"/>
      <c r="UJE101" s="889"/>
      <c r="UJF101" s="889"/>
      <c r="UJG101" s="889"/>
      <c r="UJH101" s="889"/>
      <c r="UJI101" s="889"/>
      <c r="UJJ101" s="889"/>
      <c r="UJK101" s="889"/>
      <c r="UJL101" s="889"/>
      <c r="UJM101" s="889"/>
      <c r="UJN101" s="889"/>
      <c r="UJO101" s="889"/>
      <c r="UJP101" s="889"/>
      <c r="UJQ101" s="889"/>
      <c r="UJR101" s="889"/>
      <c r="UJS101" s="889"/>
      <c r="UJT101" s="889"/>
      <c r="UJU101" s="889"/>
      <c r="UJV101" s="889"/>
      <c r="UJW101" s="889"/>
      <c r="UJX101" s="889"/>
      <c r="UJY101" s="889"/>
      <c r="UJZ101" s="889"/>
      <c r="UKA101" s="889"/>
      <c r="UKB101" s="889"/>
      <c r="UKC101" s="889"/>
      <c r="UKD101" s="889"/>
      <c r="UKE101" s="889"/>
      <c r="UKF101" s="889"/>
      <c r="UKG101" s="889"/>
      <c r="UKH101" s="889"/>
      <c r="UKI101" s="889"/>
      <c r="UKJ101" s="889"/>
      <c r="UKK101" s="889"/>
      <c r="UKL101" s="889"/>
      <c r="UKM101" s="889"/>
      <c r="UKN101" s="889"/>
      <c r="UKO101" s="889"/>
      <c r="UKP101" s="889"/>
      <c r="UKQ101" s="889"/>
      <c r="UKR101" s="889"/>
      <c r="UKS101" s="889"/>
      <c r="UKT101" s="889"/>
      <c r="UKU101" s="889"/>
      <c r="UKV101" s="889"/>
      <c r="UKW101" s="889"/>
      <c r="UKX101" s="889"/>
      <c r="UKY101" s="889"/>
      <c r="UKZ101" s="889"/>
      <c r="ULA101" s="889"/>
      <c r="ULB101" s="889"/>
      <c r="ULC101" s="889"/>
      <c r="ULD101" s="889"/>
      <c r="ULE101" s="889"/>
      <c r="ULF101" s="889"/>
      <c r="ULG101" s="889"/>
      <c r="ULH101" s="889"/>
      <c r="ULI101" s="889"/>
      <c r="ULJ101" s="889"/>
      <c r="ULK101" s="889"/>
      <c r="ULL101" s="889"/>
      <c r="ULM101" s="889"/>
      <c r="ULN101" s="889"/>
      <c r="ULO101" s="889"/>
      <c r="ULP101" s="889"/>
      <c r="ULQ101" s="889"/>
      <c r="ULR101" s="889"/>
      <c r="ULS101" s="889"/>
      <c r="ULT101" s="889"/>
      <c r="ULU101" s="889"/>
      <c r="ULV101" s="889"/>
      <c r="ULW101" s="889"/>
      <c r="ULX101" s="889"/>
      <c r="ULY101" s="889"/>
      <c r="ULZ101" s="889"/>
      <c r="UMA101" s="889"/>
      <c r="UMB101" s="889"/>
      <c r="UMC101" s="889"/>
      <c r="UMD101" s="889"/>
      <c r="UME101" s="889"/>
      <c r="UMF101" s="889"/>
      <c r="UMG101" s="889"/>
      <c r="UMH101" s="889"/>
      <c r="UMI101" s="889"/>
      <c r="UMJ101" s="889"/>
      <c r="UMK101" s="889"/>
      <c r="UML101" s="889"/>
      <c r="UMM101" s="889"/>
      <c r="UMN101" s="889"/>
      <c r="UMO101" s="889"/>
      <c r="UMP101" s="889"/>
      <c r="UMQ101" s="889"/>
      <c r="UMR101" s="889"/>
      <c r="UMS101" s="889"/>
      <c r="UMT101" s="889"/>
      <c r="UMU101" s="889"/>
      <c r="UMV101" s="889"/>
      <c r="UMW101" s="889"/>
      <c r="UMX101" s="889"/>
      <c r="UMY101" s="889"/>
      <c r="UMZ101" s="889"/>
      <c r="UNA101" s="889"/>
      <c r="UNB101" s="889"/>
      <c r="UNC101" s="889"/>
      <c r="UND101" s="889"/>
      <c r="UNE101" s="889"/>
      <c r="UNF101" s="889"/>
      <c r="UNG101" s="889"/>
      <c r="UNH101" s="889"/>
      <c r="UNI101" s="889"/>
      <c r="UNJ101" s="889"/>
      <c r="UNK101" s="889"/>
      <c r="UNL101" s="889"/>
      <c r="UNM101" s="889"/>
      <c r="UNN101" s="889"/>
      <c r="UNO101" s="889"/>
      <c r="UNP101" s="889"/>
      <c r="UNQ101" s="889"/>
      <c r="UNR101" s="889"/>
      <c r="UNS101" s="889"/>
      <c r="UNT101" s="889"/>
      <c r="UNU101" s="889"/>
      <c r="UNV101" s="889"/>
      <c r="UNW101" s="889"/>
      <c r="UNX101" s="889"/>
      <c r="UNY101" s="889"/>
      <c r="UNZ101" s="889"/>
      <c r="UOA101" s="889"/>
      <c r="UOB101" s="889"/>
      <c r="UOC101" s="889"/>
      <c r="UOD101" s="889"/>
      <c r="UOE101" s="889"/>
      <c r="UOF101" s="889"/>
      <c r="UOG101" s="889"/>
      <c r="UOH101" s="889"/>
      <c r="UOI101" s="889"/>
      <c r="UOJ101" s="889"/>
      <c r="UOK101" s="889"/>
      <c r="UOL101" s="889"/>
      <c r="UOM101" s="889"/>
      <c r="UON101" s="889"/>
      <c r="UOO101" s="889"/>
      <c r="UOP101" s="889"/>
      <c r="UOQ101" s="889"/>
      <c r="UOR101" s="889"/>
      <c r="UOS101" s="889"/>
      <c r="UOT101" s="889"/>
      <c r="UOU101" s="889"/>
      <c r="UOV101" s="889"/>
      <c r="UOW101" s="889"/>
      <c r="UOX101" s="889"/>
      <c r="UOY101" s="889"/>
      <c r="UOZ101" s="889"/>
      <c r="UPA101" s="889"/>
      <c r="UPB101" s="889"/>
      <c r="UPC101" s="889"/>
      <c r="UPD101" s="889"/>
      <c r="UPE101" s="889"/>
      <c r="UPF101" s="889"/>
      <c r="UPG101" s="889"/>
      <c r="UPH101" s="889"/>
      <c r="UPI101" s="889"/>
      <c r="UPJ101" s="889"/>
      <c r="UPK101" s="889"/>
      <c r="UPL101" s="889"/>
      <c r="UPM101" s="889"/>
      <c r="UPN101" s="889"/>
      <c r="UPO101" s="889"/>
      <c r="UPP101" s="889"/>
      <c r="UPQ101" s="889"/>
      <c r="UPR101" s="889"/>
      <c r="UPS101" s="889"/>
      <c r="UPT101" s="889"/>
      <c r="UPU101" s="889"/>
      <c r="UPV101" s="889"/>
      <c r="UPW101" s="889"/>
      <c r="UPX101" s="889"/>
      <c r="UPY101" s="889"/>
      <c r="UPZ101" s="889"/>
      <c r="UQA101" s="889"/>
      <c r="UQB101" s="889"/>
      <c r="UQC101" s="889"/>
      <c r="UQD101" s="889"/>
      <c r="UQE101" s="889"/>
      <c r="UQF101" s="889"/>
      <c r="UQG101" s="889"/>
      <c r="UQH101" s="889"/>
      <c r="UQI101" s="889"/>
      <c r="UQJ101" s="889"/>
      <c r="UQK101" s="889"/>
      <c r="UQL101" s="889"/>
      <c r="UQM101" s="889"/>
      <c r="UQN101" s="889"/>
      <c r="UQO101" s="889"/>
      <c r="UQP101" s="889"/>
      <c r="UQQ101" s="889"/>
      <c r="UQR101" s="889"/>
      <c r="UQS101" s="889"/>
      <c r="UQT101" s="889"/>
      <c r="UQU101" s="889"/>
      <c r="UQV101" s="889"/>
      <c r="UQW101" s="889"/>
      <c r="UQX101" s="889"/>
      <c r="UQY101" s="889"/>
      <c r="UQZ101" s="889"/>
      <c r="URA101" s="889"/>
      <c r="URB101" s="889"/>
      <c r="URC101" s="889"/>
      <c r="URD101" s="889"/>
      <c r="URE101" s="889"/>
      <c r="URF101" s="889"/>
      <c r="URG101" s="889"/>
      <c r="URH101" s="889"/>
      <c r="URI101" s="889"/>
      <c r="URJ101" s="889"/>
      <c r="URK101" s="889"/>
      <c r="URL101" s="889"/>
      <c r="URM101" s="889"/>
      <c r="URN101" s="889"/>
      <c r="URO101" s="889"/>
      <c r="URP101" s="889"/>
      <c r="URQ101" s="889"/>
      <c r="URR101" s="889"/>
      <c r="URS101" s="889"/>
      <c r="URT101" s="889"/>
      <c r="URU101" s="889"/>
      <c r="URV101" s="889"/>
      <c r="URW101" s="889"/>
      <c r="URX101" s="889"/>
      <c r="URY101" s="889"/>
      <c r="URZ101" s="889"/>
      <c r="USA101" s="889"/>
      <c r="USB101" s="889"/>
      <c r="USC101" s="889"/>
      <c r="USD101" s="889"/>
      <c r="USE101" s="889"/>
      <c r="USF101" s="889"/>
      <c r="USG101" s="889"/>
      <c r="USH101" s="889"/>
      <c r="USI101" s="889"/>
      <c r="USJ101" s="889"/>
      <c r="USK101" s="889"/>
      <c r="USL101" s="889"/>
      <c r="USM101" s="889"/>
      <c r="USN101" s="889"/>
      <c r="USO101" s="889"/>
      <c r="USP101" s="889"/>
      <c r="USQ101" s="889"/>
      <c r="USR101" s="889"/>
      <c r="USS101" s="889"/>
      <c r="UST101" s="889"/>
      <c r="USU101" s="889"/>
      <c r="USV101" s="889"/>
      <c r="USW101" s="889"/>
      <c r="USX101" s="889"/>
      <c r="USY101" s="889"/>
      <c r="USZ101" s="889"/>
      <c r="UTA101" s="889"/>
      <c r="UTB101" s="889"/>
      <c r="UTC101" s="889"/>
      <c r="UTD101" s="889"/>
      <c r="UTE101" s="889"/>
      <c r="UTF101" s="889"/>
      <c r="UTG101" s="889"/>
      <c r="UTH101" s="889"/>
      <c r="UTI101" s="889"/>
      <c r="UTJ101" s="889"/>
      <c r="UTK101" s="889"/>
      <c r="UTL101" s="889"/>
      <c r="UTM101" s="889"/>
      <c r="UTN101" s="889"/>
      <c r="UTO101" s="889"/>
      <c r="UTP101" s="889"/>
      <c r="UTQ101" s="889"/>
      <c r="UTR101" s="889"/>
      <c r="UTS101" s="889"/>
      <c r="UTT101" s="889"/>
      <c r="UTU101" s="889"/>
      <c r="UTV101" s="889"/>
      <c r="UTW101" s="889"/>
      <c r="UTX101" s="889"/>
      <c r="UTY101" s="889"/>
      <c r="UTZ101" s="889"/>
      <c r="UUA101" s="889"/>
      <c r="UUB101" s="889"/>
      <c r="UUC101" s="889"/>
      <c r="UUD101" s="889"/>
      <c r="UUE101" s="889"/>
      <c r="UUF101" s="889"/>
      <c r="UUG101" s="889"/>
      <c r="UUH101" s="889"/>
      <c r="UUI101" s="889"/>
      <c r="UUJ101" s="889"/>
      <c r="UUK101" s="889"/>
      <c r="UUL101" s="889"/>
      <c r="UUM101" s="889"/>
      <c r="UUN101" s="889"/>
      <c r="UUO101" s="889"/>
      <c r="UUP101" s="889"/>
      <c r="UUQ101" s="889"/>
      <c r="UUR101" s="889"/>
      <c r="UUS101" s="889"/>
      <c r="UUT101" s="889"/>
      <c r="UUU101" s="889"/>
      <c r="UUV101" s="889"/>
      <c r="UUW101" s="889"/>
      <c r="UUX101" s="889"/>
      <c r="UUY101" s="889"/>
      <c r="UUZ101" s="889"/>
      <c r="UVA101" s="889"/>
      <c r="UVB101" s="889"/>
      <c r="UVC101" s="889"/>
      <c r="UVD101" s="889"/>
      <c r="UVE101" s="889"/>
      <c r="UVF101" s="889"/>
      <c r="UVG101" s="889"/>
      <c r="UVH101" s="889"/>
      <c r="UVI101" s="889"/>
      <c r="UVJ101" s="889"/>
      <c r="UVK101" s="889"/>
      <c r="UVL101" s="889"/>
      <c r="UVM101" s="889"/>
      <c r="UVN101" s="889"/>
      <c r="UVO101" s="889"/>
      <c r="UVP101" s="889"/>
      <c r="UVQ101" s="889"/>
      <c r="UVR101" s="889"/>
      <c r="UVS101" s="889"/>
      <c r="UVT101" s="889"/>
      <c r="UVU101" s="889"/>
      <c r="UVV101" s="889"/>
      <c r="UVW101" s="889"/>
      <c r="UVX101" s="889"/>
      <c r="UVY101" s="889"/>
      <c r="UVZ101" s="889"/>
      <c r="UWA101" s="889"/>
      <c r="UWB101" s="889"/>
      <c r="UWC101" s="889"/>
      <c r="UWD101" s="889"/>
      <c r="UWE101" s="889"/>
      <c r="UWF101" s="889"/>
      <c r="UWG101" s="889"/>
      <c r="UWH101" s="889"/>
      <c r="UWI101" s="889"/>
      <c r="UWJ101" s="889"/>
      <c r="UWK101" s="889"/>
      <c r="UWL101" s="889"/>
      <c r="UWM101" s="889"/>
      <c r="UWN101" s="889"/>
      <c r="UWO101" s="889"/>
      <c r="UWP101" s="889"/>
      <c r="UWQ101" s="889"/>
      <c r="UWR101" s="889"/>
      <c r="UWS101" s="889"/>
      <c r="UWT101" s="889"/>
      <c r="UWU101" s="889"/>
      <c r="UWV101" s="889"/>
      <c r="UWW101" s="889"/>
      <c r="UWX101" s="889"/>
      <c r="UWY101" s="889"/>
      <c r="UWZ101" s="889"/>
      <c r="UXA101" s="889"/>
      <c r="UXB101" s="889"/>
      <c r="UXC101" s="889"/>
      <c r="UXD101" s="889"/>
      <c r="UXE101" s="889"/>
      <c r="UXF101" s="889"/>
      <c r="UXG101" s="889"/>
      <c r="UXH101" s="889"/>
      <c r="UXI101" s="889"/>
      <c r="UXJ101" s="889"/>
      <c r="UXK101" s="889"/>
      <c r="UXL101" s="889"/>
      <c r="UXM101" s="889"/>
      <c r="UXN101" s="889"/>
      <c r="UXO101" s="889"/>
      <c r="UXP101" s="889"/>
      <c r="UXQ101" s="889"/>
      <c r="UXR101" s="889"/>
      <c r="UXS101" s="889"/>
      <c r="UXT101" s="889"/>
      <c r="UXU101" s="889"/>
      <c r="UXV101" s="889"/>
      <c r="UXW101" s="889"/>
      <c r="UXX101" s="889"/>
      <c r="UXY101" s="889"/>
      <c r="UXZ101" s="889"/>
      <c r="UYA101" s="889"/>
      <c r="UYB101" s="889"/>
      <c r="UYC101" s="889"/>
      <c r="UYD101" s="889"/>
      <c r="UYE101" s="889"/>
      <c r="UYF101" s="889"/>
      <c r="UYG101" s="889"/>
      <c r="UYH101" s="889"/>
      <c r="UYI101" s="889"/>
      <c r="UYJ101" s="889"/>
      <c r="UYK101" s="889"/>
      <c r="UYL101" s="889"/>
      <c r="UYM101" s="889"/>
      <c r="UYN101" s="889"/>
      <c r="UYO101" s="889"/>
      <c r="UYP101" s="889"/>
      <c r="UYQ101" s="889"/>
      <c r="UYR101" s="889"/>
      <c r="UYS101" s="889"/>
      <c r="UYT101" s="889"/>
      <c r="UYU101" s="889"/>
      <c r="UYV101" s="889"/>
      <c r="UYW101" s="889"/>
      <c r="UYX101" s="889"/>
      <c r="UYY101" s="889"/>
      <c r="UYZ101" s="889"/>
      <c r="UZA101" s="889"/>
      <c r="UZB101" s="889"/>
      <c r="UZC101" s="889"/>
      <c r="UZD101" s="889"/>
      <c r="UZE101" s="889"/>
      <c r="UZF101" s="889"/>
      <c r="UZG101" s="889"/>
      <c r="UZH101" s="889"/>
      <c r="UZI101" s="889"/>
      <c r="UZJ101" s="889"/>
      <c r="UZK101" s="889"/>
      <c r="UZL101" s="889"/>
      <c r="UZM101" s="889"/>
      <c r="UZN101" s="889"/>
      <c r="UZO101" s="889"/>
      <c r="UZP101" s="889"/>
      <c r="UZQ101" s="889"/>
      <c r="UZR101" s="889"/>
      <c r="UZS101" s="889"/>
      <c r="UZT101" s="889"/>
      <c r="UZU101" s="889"/>
      <c r="UZV101" s="889"/>
      <c r="UZW101" s="889"/>
      <c r="UZX101" s="889"/>
      <c r="UZY101" s="889"/>
      <c r="UZZ101" s="889"/>
      <c r="VAA101" s="889"/>
      <c r="VAB101" s="889"/>
      <c r="VAC101" s="889"/>
      <c r="VAD101" s="889"/>
      <c r="VAE101" s="889"/>
      <c r="VAF101" s="889"/>
      <c r="VAG101" s="889"/>
      <c r="VAH101" s="889"/>
      <c r="VAI101" s="889"/>
      <c r="VAJ101" s="889"/>
      <c r="VAK101" s="889"/>
      <c r="VAL101" s="889"/>
      <c r="VAM101" s="889"/>
      <c r="VAN101" s="889"/>
      <c r="VAO101" s="889"/>
      <c r="VAP101" s="889"/>
      <c r="VAQ101" s="889"/>
      <c r="VAR101" s="889"/>
      <c r="VAS101" s="889"/>
      <c r="VAT101" s="889"/>
      <c r="VAU101" s="889"/>
      <c r="VAV101" s="889"/>
      <c r="VAW101" s="889"/>
      <c r="VAX101" s="889"/>
      <c r="VAY101" s="889"/>
      <c r="VAZ101" s="889"/>
      <c r="VBA101" s="889"/>
      <c r="VBB101" s="889"/>
      <c r="VBC101" s="889"/>
      <c r="VBD101" s="889"/>
      <c r="VBE101" s="889"/>
      <c r="VBF101" s="889"/>
      <c r="VBG101" s="889"/>
      <c r="VBH101" s="889"/>
      <c r="VBI101" s="889"/>
      <c r="VBJ101" s="889"/>
      <c r="VBK101" s="889"/>
      <c r="VBL101" s="889"/>
      <c r="VBM101" s="889"/>
      <c r="VBN101" s="889"/>
      <c r="VBO101" s="889"/>
      <c r="VBP101" s="889"/>
      <c r="VBQ101" s="889"/>
      <c r="VBR101" s="889"/>
      <c r="VBS101" s="889"/>
      <c r="VBT101" s="889"/>
      <c r="VBU101" s="889"/>
      <c r="VBV101" s="889"/>
      <c r="VBW101" s="889"/>
      <c r="VBX101" s="889"/>
      <c r="VBY101" s="889"/>
      <c r="VBZ101" s="889"/>
      <c r="VCA101" s="889"/>
      <c r="VCB101" s="889"/>
      <c r="VCC101" s="889"/>
      <c r="VCD101" s="889"/>
      <c r="VCE101" s="889"/>
      <c r="VCF101" s="889"/>
      <c r="VCG101" s="889"/>
      <c r="VCH101" s="889"/>
      <c r="VCI101" s="889"/>
      <c r="VCJ101" s="889"/>
      <c r="VCK101" s="889"/>
      <c r="VCL101" s="889"/>
      <c r="VCM101" s="889"/>
      <c r="VCN101" s="889"/>
      <c r="VCO101" s="889"/>
      <c r="VCP101" s="889"/>
      <c r="VCQ101" s="889"/>
      <c r="VCR101" s="889"/>
      <c r="VCS101" s="889"/>
      <c r="VCT101" s="889"/>
      <c r="VCU101" s="889"/>
      <c r="VCV101" s="889"/>
      <c r="VCW101" s="889"/>
      <c r="VCX101" s="889"/>
      <c r="VCY101" s="889"/>
      <c r="VCZ101" s="889"/>
      <c r="VDA101" s="889"/>
      <c r="VDB101" s="889"/>
      <c r="VDC101" s="889"/>
      <c r="VDD101" s="889"/>
      <c r="VDE101" s="889"/>
      <c r="VDF101" s="889"/>
      <c r="VDG101" s="889"/>
      <c r="VDH101" s="889"/>
      <c r="VDI101" s="889"/>
      <c r="VDJ101" s="889"/>
      <c r="VDK101" s="889"/>
      <c r="VDL101" s="889"/>
      <c r="VDM101" s="889"/>
      <c r="VDN101" s="889"/>
      <c r="VDO101" s="889"/>
      <c r="VDP101" s="889"/>
      <c r="VDQ101" s="889"/>
      <c r="VDR101" s="889"/>
      <c r="VDS101" s="889"/>
      <c r="VDT101" s="889"/>
      <c r="VDU101" s="889"/>
      <c r="VDV101" s="889"/>
      <c r="VDW101" s="889"/>
      <c r="VDX101" s="889"/>
      <c r="VDY101" s="889"/>
      <c r="VDZ101" s="889"/>
      <c r="VEA101" s="889"/>
      <c r="VEB101" s="889"/>
      <c r="VEC101" s="889"/>
      <c r="VED101" s="889"/>
      <c r="VEE101" s="889"/>
      <c r="VEF101" s="889"/>
      <c r="VEG101" s="889"/>
      <c r="VEH101" s="889"/>
      <c r="VEI101" s="889"/>
      <c r="VEJ101" s="889"/>
      <c r="VEK101" s="889"/>
      <c r="VEL101" s="889"/>
      <c r="VEM101" s="889"/>
      <c r="VEN101" s="889"/>
      <c r="VEO101" s="889"/>
      <c r="VEP101" s="889"/>
      <c r="VEQ101" s="889"/>
      <c r="VER101" s="889"/>
      <c r="VES101" s="889"/>
      <c r="VET101" s="889"/>
      <c r="VEU101" s="889"/>
      <c r="VEV101" s="889"/>
      <c r="VEW101" s="889"/>
      <c r="VEX101" s="889"/>
      <c r="VEY101" s="889"/>
      <c r="VEZ101" s="889"/>
      <c r="VFA101" s="889"/>
      <c r="VFB101" s="889"/>
      <c r="VFC101" s="889"/>
      <c r="VFD101" s="889"/>
      <c r="VFE101" s="889"/>
      <c r="VFF101" s="889"/>
      <c r="VFG101" s="889"/>
      <c r="VFH101" s="889"/>
      <c r="VFI101" s="889"/>
      <c r="VFJ101" s="889"/>
      <c r="VFK101" s="889"/>
      <c r="VFL101" s="889"/>
      <c r="VFM101" s="889"/>
      <c r="VFN101" s="889"/>
      <c r="VFO101" s="889"/>
      <c r="VFP101" s="889"/>
      <c r="VFQ101" s="889"/>
      <c r="VFR101" s="889"/>
      <c r="VFS101" s="889"/>
      <c r="VFT101" s="889"/>
      <c r="VFU101" s="889"/>
      <c r="VFV101" s="889"/>
      <c r="VFW101" s="889"/>
      <c r="VFX101" s="889"/>
      <c r="VFY101" s="889"/>
      <c r="VFZ101" s="889"/>
      <c r="VGA101" s="889"/>
      <c r="VGB101" s="889"/>
      <c r="VGC101" s="889"/>
      <c r="VGD101" s="889"/>
      <c r="VGE101" s="889"/>
      <c r="VGF101" s="889"/>
      <c r="VGG101" s="889"/>
      <c r="VGH101" s="889"/>
      <c r="VGI101" s="889"/>
      <c r="VGJ101" s="889"/>
      <c r="VGK101" s="889"/>
      <c r="VGL101" s="889"/>
      <c r="VGM101" s="889"/>
      <c r="VGN101" s="889"/>
      <c r="VGO101" s="889"/>
      <c r="VGP101" s="889"/>
      <c r="VGQ101" s="889"/>
      <c r="VGR101" s="889"/>
      <c r="VGS101" s="889"/>
      <c r="VGT101" s="889"/>
      <c r="VGU101" s="889"/>
      <c r="VGV101" s="889"/>
      <c r="VGW101" s="889"/>
      <c r="VGX101" s="889"/>
      <c r="VGY101" s="889"/>
      <c r="VGZ101" s="889"/>
      <c r="VHA101" s="889"/>
      <c r="VHB101" s="889"/>
      <c r="VHC101" s="889"/>
      <c r="VHD101" s="889"/>
      <c r="VHE101" s="889"/>
      <c r="VHF101" s="889"/>
      <c r="VHG101" s="889"/>
      <c r="VHH101" s="889"/>
      <c r="VHI101" s="889"/>
      <c r="VHJ101" s="889"/>
      <c r="VHK101" s="889"/>
      <c r="VHL101" s="889"/>
      <c r="VHM101" s="889"/>
      <c r="VHN101" s="889"/>
      <c r="VHO101" s="889"/>
      <c r="VHP101" s="889"/>
      <c r="VHQ101" s="889"/>
      <c r="VHR101" s="889"/>
      <c r="VHS101" s="889"/>
      <c r="VHT101" s="889"/>
      <c r="VHU101" s="889"/>
      <c r="VHV101" s="889"/>
      <c r="VHW101" s="889"/>
      <c r="VHX101" s="889"/>
      <c r="VHY101" s="889"/>
      <c r="VHZ101" s="889"/>
      <c r="VIA101" s="889"/>
      <c r="VIB101" s="889"/>
      <c r="VIC101" s="889"/>
      <c r="VID101" s="889"/>
      <c r="VIE101" s="889"/>
      <c r="VIF101" s="889"/>
      <c r="VIG101" s="889"/>
      <c r="VIH101" s="889"/>
      <c r="VII101" s="889"/>
      <c r="VIJ101" s="889"/>
      <c r="VIK101" s="889"/>
      <c r="VIL101" s="889"/>
      <c r="VIM101" s="889"/>
      <c r="VIN101" s="889"/>
      <c r="VIO101" s="889"/>
      <c r="VIP101" s="889"/>
      <c r="VIQ101" s="889"/>
      <c r="VIR101" s="889"/>
      <c r="VIS101" s="889"/>
      <c r="VIT101" s="889"/>
      <c r="VIU101" s="889"/>
      <c r="VIV101" s="889"/>
      <c r="VIW101" s="889"/>
      <c r="VIX101" s="889"/>
      <c r="VIY101" s="889"/>
      <c r="VIZ101" s="889"/>
      <c r="VJA101" s="889"/>
      <c r="VJB101" s="889"/>
      <c r="VJC101" s="889"/>
      <c r="VJD101" s="889"/>
      <c r="VJE101" s="889"/>
      <c r="VJF101" s="889"/>
      <c r="VJG101" s="889"/>
      <c r="VJH101" s="889"/>
      <c r="VJI101" s="889"/>
      <c r="VJJ101" s="889"/>
      <c r="VJK101" s="889"/>
      <c r="VJL101" s="889"/>
      <c r="VJM101" s="889"/>
      <c r="VJN101" s="889"/>
      <c r="VJO101" s="889"/>
      <c r="VJP101" s="889"/>
      <c r="VJQ101" s="889"/>
      <c r="VJR101" s="889"/>
      <c r="VJS101" s="889"/>
      <c r="VJT101" s="889"/>
      <c r="VJU101" s="889"/>
      <c r="VJV101" s="889"/>
      <c r="VJW101" s="889"/>
      <c r="VJX101" s="889"/>
      <c r="VJY101" s="889"/>
      <c r="VJZ101" s="889"/>
      <c r="VKA101" s="889"/>
      <c r="VKB101" s="889"/>
      <c r="VKC101" s="889"/>
      <c r="VKD101" s="889"/>
      <c r="VKE101" s="889"/>
      <c r="VKF101" s="889"/>
      <c r="VKG101" s="889"/>
      <c r="VKH101" s="889"/>
      <c r="VKI101" s="889"/>
      <c r="VKJ101" s="889"/>
      <c r="VKK101" s="889"/>
      <c r="VKL101" s="889"/>
      <c r="VKM101" s="889"/>
      <c r="VKN101" s="889"/>
      <c r="VKO101" s="889"/>
      <c r="VKP101" s="889"/>
      <c r="VKQ101" s="889"/>
      <c r="VKR101" s="889"/>
      <c r="VKS101" s="889"/>
      <c r="VKT101" s="889"/>
      <c r="VKU101" s="889"/>
      <c r="VKV101" s="889"/>
      <c r="VKW101" s="889"/>
      <c r="VKX101" s="889"/>
      <c r="VKY101" s="889"/>
      <c r="VKZ101" s="889"/>
      <c r="VLA101" s="889"/>
      <c r="VLB101" s="889"/>
      <c r="VLC101" s="889"/>
      <c r="VLD101" s="889"/>
      <c r="VLE101" s="889"/>
      <c r="VLF101" s="889"/>
      <c r="VLG101" s="889"/>
      <c r="VLH101" s="889"/>
      <c r="VLI101" s="889"/>
      <c r="VLJ101" s="889"/>
      <c r="VLK101" s="889"/>
      <c r="VLL101" s="889"/>
      <c r="VLM101" s="889"/>
      <c r="VLN101" s="889"/>
      <c r="VLO101" s="889"/>
      <c r="VLP101" s="889"/>
      <c r="VLQ101" s="889"/>
      <c r="VLR101" s="889"/>
      <c r="VLS101" s="889"/>
      <c r="VLT101" s="889"/>
      <c r="VLU101" s="889"/>
      <c r="VLV101" s="889"/>
      <c r="VLW101" s="889"/>
      <c r="VLX101" s="889"/>
      <c r="VLY101" s="889"/>
      <c r="VLZ101" s="889"/>
      <c r="VMA101" s="889"/>
      <c r="VMB101" s="889"/>
      <c r="VMC101" s="889"/>
      <c r="VMD101" s="889"/>
      <c r="VME101" s="889"/>
      <c r="VMF101" s="889"/>
      <c r="VMG101" s="889"/>
      <c r="VMH101" s="889"/>
      <c r="VMI101" s="889"/>
      <c r="VMJ101" s="889"/>
      <c r="VMK101" s="889"/>
      <c r="VML101" s="889"/>
      <c r="VMM101" s="889"/>
      <c r="VMN101" s="889"/>
      <c r="VMO101" s="889"/>
      <c r="VMP101" s="889"/>
      <c r="VMQ101" s="889"/>
      <c r="VMR101" s="889"/>
      <c r="VMS101" s="889"/>
      <c r="VMT101" s="889"/>
      <c r="VMU101" s="889"/>
      <c r="VMV101" s="889"/>
      <c r="VMW101" s="889"/>
      <c r="VMX101" s="889"/>
      <c r="VMY101" s="889"/>
      <c r="VMZ101" s="889"/>
      <c r="VNA101" s="889"/>
      <c r="VNB101" s="889"/>
      <c r="VNC101" s="889"/>
      <c r="VND101" s="889"/>
      <c r="VNE101" s="889"/>
      <c r="VNF101" s="889"/>
      <c r="VNG101" s="889"/>
      <c r="VNH101" s="889"/>
      <c r="VNI101" s="889"/>
      <c r="VNJ101" s="889"/>
      <c r="VNK101" s="889"/>
      <c r="VNL101" s="889"/>
      <c r="VNM101" s="889"/>
      <c r="VNN101" s="889"/>
      <c r="VNO101" s="889"/>
      <c r="VNP101" s="889"/>
      <c r="VNQ101" s="889"/>
      <c r="VNR101" s="889"/>
      <c r="VNS101" s="889"/>
      <c r="VNT101" s="889"/>
      <c r="VNU101" s="889"/>
      <c r="VNV101" s="889"/>
      <c r="VNW101" s="889"/>
      <c r="VNX101" s="889"/>
      <c r="VNY101" s="889"/>
      <c r="VNZ101" s="889"/>
      <c r="VOA101" s="889"/>
      <c r="VOB101" s="889"/>
      <c r="VOC101" s="889"/>
      <c r="VOD101" s="889"/>
      <c r="VOE101" s="889"/>
      <c r="VOF101" s="889"/>
      <c r="VOG101" s="889"/>
      <c r="VOH101" s="889"/>
      <c r="VOI101" s="889"/>
      <c r="VOJ101" s="889"/>
      <c r="VOK101" s="889"/>
      <c r="VOL101" s="889"/>
      <c r="VOM101" s="889"/>
      <c r="VON101" s="889"/>
      <c r="VOO101" s="889"/>
      <c r="VOP101" s="889"/>
      <c r="VOQ101" s="889"/>
      <c r="VOR101" s="889"/>
      <c r="VOS101" s="889"/>
      <c r="VOT101" s="889"/>
      <c r="VOU101" s="889"/>
      <c r="VOV101" s="889"/>
      <c r="VOW101" s="889"/>
      <c r="VOX101" s="889"/>
      <c r="VOY101" s="889"/>
      <c r="VOZ101" s="889"/>
      <c r="VPA101" s="889"/>
      <c r="VPB101" s="889"/>
      <c r="VPC101" s="889"/>
      <c r="VPD101" s="889"/>
      <c r="VPE101" s="889"/>
      <c r="VPF101" s="889"/>
      <c r="VPG101" s="889"/>
      <c r="VPH101" s="889"/>
      <c r="VPI101" s="889"/>
      <c r="VPJ101" s="889"/>
      <c r="VPK101" s="889"/>
      <c r="VPL101" s="889"/>
      <c r="VPM101" s="889"/>
      <c r="VPN101" s="889"/>
      <c r="VPO101" s="889"/>
      <c r="VPP101" s="889"/>
      <c r="VPQ101" s="889"/>
      <c r="VPR101" s="889"/>
      <c r="VPS101" s="889"/>
      <c r="VPT101" s="889"/>
      <c r="VPU101" s="889"/>
      <c r="VPV101" s="889"/>
      <c r="VPW101" s="889"/>
      <c r="VPX101" s="889"/>
      <c r="VPY101" s="889"/>
      <c r="VPZ101" s="889"/>
      <c r="VQA101" s="889"/>
      <c r="VQB101" s="889"/>
      <c r="VQC101" s="889"/>
      <c r="VQD101" s="889"/>
      <c r="VQE101" s="889"/>
      <c r="VQF101" s="889"/>
      <c r="VQG101" s="889"/>
      <c r="VQH101" s="889"/>
      <c r="VQI101" s="889"/>
      <c r="VQJ101" s="889"/>
      <c r="VQK101" s="889"/>
      <c r="VQL101" s="889"/>
      <c r="VQM101" s="889"/>
      <c r="VQN101" s="889"/>
      <c r="VQO101" s="889"/>
      <c r="VQP101" s="889"/>
      <c r="VQQ101" s="889"/>
      <c r="VQR101" s="889"/>
      <c r="VQS101" s="889"/>
      <c r="VQT101" s="889"/>
      <c r="VQU101" s="889"/>
      <c r="VQV101" s="889"/>
      <c r="VQW101" s="889"/>
      <c r="VQX101" s="889"/>
      <c r="VQY101" s="889"/>
      <c r="VQZ101" s="889"/>
      <c r="VRA101" s="889"/>
      <c r="VRB101" s="889"/>
      <c r="VRC101" s="889"/>
      <c r="VRD101" s="889"/>
      <c r="VRE101" s="889"/>
      <c r="VRF101" s="889"/>
      <c r="VRG101" s="889"/>
      <c r="VRH101" s="889"/>
      <c r="VRI101" s="889"/>
      <c r="VRJ101" s="889"/>
      <c r="VRK101" s="889"/>
      <c r="VRL101" s="889"/>
      <c r="VRM101" s="889"/>
      <c r="VRN101" s="889"/>
      <c r="VRO101" s="889"/>
      <c r="VRP101" s="889"/>
      <c r="VRQ101" s="889"/>
      <c r="VRR101" s="889"/>
      <c r="VRS101" s="889"/>
      <c r="VRT101" s="889"/>
      <c r="VRU101" s="889"/>
      <c r="VRV101" s="889"/>
      <c r="VRW101" s="889"/>
      <c r="VRX101" s="889"/>
      <c r="VRY101" s="889"/>
      <c r="VRZ101" s="889"/>
      <c r="VSA101" s="889"/>
      <c r="VSB101" s="889"/>
      <c r="VSC101" s="889"/>
      <c r="VSD101" s="889"/>
      <c r="VSE101" s="889"/>
      <c r="VSF101" s="889"/>
      <c r="VSG101" s="889"/>
      <c r="VSH101" s="889"/>
      <c r="VSI101" s="889"/>
      <c r="VSJ101" s="889"/>
      <c r="VSK101" s="889"/>
      <c r="VSL101" s="889"/>
      <c r="VSM101" s="889"/>
      <c r="VSN101" s="889"/>
      <c r="VSO101" s="889"/>
      <c r="VSP101" s="889"/>
      <c r="VSQ101" s="889"/>
      <c r="VSR101" s="889"/>
      <c r="VSS101" s="889"/>
      <c r="VST101" s="889"/>
      <c r="VSU101" s="889"/>
      <c r="VSV101" s="889"/>
      <c r="VSW101" s="889"/>
      <c r="VSX101" s="889"/>
      <c r="VSY101" s="889"/>
      <c r="VSZ101" s="889"/>
      <c r="VTA101" s="889"/>
      <c r="VTB101" s="889"/>
      <c r="VTC101" s="889"/>
      <c r="VTD101" s="889"/>
      <c r="VTE101" s="889"/>
      <c r="VTF101" s="889"/>
      <c r="VTG101" s="889"/>
      <c r="VTH101" s="889"/>
      <c r="VTI101" s="889"/>
      <c r="VTJ101" s="889"/>
      <c r="VTK101" s="889"/>
      <c r="VTL101" s="889"/>
      <c r="VTM101" s="889"/>
      <c r="VTN101" s="889"/>
      <c r="VTO101" s="889"/>
      <c r="VTP101" s="889"/>
      <c r="VTQ101" s="889"/>
      <c r="VTR101" s="889"/>
      <c r="VTS101" s="889"/>
      <c r="VTT101" s="889"/>
      <c r="VTU101" s="889"/>
      <c r="VTV101" s="889"/>
      <c r="VTW101" s="889"/>
      <c r="VTX101" s="889"/>
      <c r="VTY101" s="889"/>
      <c r="VTZ101" s="889"/>
      <c r="VUA101" s="889"/>
      <c r="VUB101" s="889"/>
      <c r="VUC101" s="889"/>
      <c r="VUD101" s="889"/>
      <c r="VUE101" s="889"/>
      <c r="VUF101" s="889"/>
      <c r="VUG101" s="889"/>
      <c r="VUH101" s="889"/>
      <c r="VUI101" s="889"/>
      <c r="VUJ101" s="889"/>
      <c r="VUK101" s="889"/>
      <c r="VUL101" s="889"/>
      <c r="VUM101" s="889"/>
      <c r="VUN101" s="889"/>
      <c r="VUO101" s="889"/>
      <c r="VUP101" s="889"/>
      <c r="VUQ101" s="889"/>
      <c r="VUR101" s="889"/>
      <c r="VUS101" s="889"/>
      <c r="VUT101" s="889"/>
      <c r="VUU101" s="889"/>
      <c r="VUV101" s="889"/>
      <c r="VUW101" s="889"/>
      <c r="VUX101" s="889"/>
      <c r="VUY101" s="889"/>
      <c r="VUZ101" s="889"/>
      <c r="VVA101" s="889"/>
      <c r="VVB101" s="889"/>
      <c r="VVC101" s="889"/>
      <c r="VVD101" s="889"/>
      <c r="VVE101" s="889"/>
      <c r="VVF101" s="889"/>
      <c r="VVG101" s="889"/>
      <c r="VVH101" s="889"/>
      <c r="VVI101" s="889"/>
      <c r="VVJ101" s="889"/>
      <c r="VVK101" s="889"/>
      <c r="VVL101" s="889"/>
      <c r="VVM101" s="889"/>
      <c r="VVN101" s="889"/>
      <c r="VVO101" s="889"/>
      <c r="VVP101" s="889"/>
      <c r="VVQ101" s="889"/>
      <c r="VVR101" s="889"/>
      <c r="VVS101" s="889"/>
      <c r="VVT101" s="889"/>
      <c r="VVU101" s="889"/>
      <c r="VVV101" s="889"/>
      <c r="VVW101" s="889"/>
      <c r="VVX101" s="889"/>
      <c r="VVY101" s="889"/>
      <c r="VVZ101" s="889"/>
      <c r="VWA101" s="889"/>
      <c r="VWB101" s="889"/>
      <c r="VWC101" s="889"/>
      <c r="VWD101" s="889"/>
      <c r="VWE101" s="889"/>
      <c r="VWF101" s="889"/>
      <c r="VWG101" s="889"/>
      <c r="VWH101" s="889"/>
      <c r="VWI101" s="889"/>
      <c r="VWJ101" s="889"/>
      <c r="VWK101" s="889"/>
      <c r="VWL101" s="889"/>
      <c r="VWM101" s="889"/>
      <c r="VWN101" s="889"/>
      <c r="VWO101" s="889"/>
      <c r="VWP101" s="889"/>
      <c r="VWQ101" s="889"/>
      <c r="VWR101" s="889"/>
      <c r="VWS101" s="889"/>
      <c r="VWT101" s="889"/>
      <c r="VWU101" s="889"/>
      <c r="VWV101" s="889"/>
      <c r="VWW101" s="889"/>
      <c r="VWX101" s="889"/>
      <c r="VWY101" s="889"/>
      <c r="VWZ101" s="889"/>
      <c r="VXA101" s="889"/>
      <c r="VXB101" s="889"/>
      <c r="VXC101" s="889"/>
      <c r="VXD101" s="889"/>
      <c r="VXE101" s="889"/>
      <c r="VXF101" s="889"/>
      <c r="VXG101" s="889"/>
      <c r="VXH101" s="889"/>
      <c r="VXI101" s="889"/>
      <c r="VXJ101" s="889"/>
      <c r="VXK101" s="889"/>
      <c r="VXL101" s="889"/>
      <c r="VXM101" s="889"/>
      <c r="VXN101" s="889"/>
      <c r="VXO101" s="889"/>
      <c r="VXP101" s="889"/>
      <c r="VXQ101" s="889"/>
      <c r="VXR101" s="889"/>
      <c r="VXS101" s="889"/>
      <c r="VXT101" s="889"/>
      <c r="VXU101" s="889"/>
      <c r="VXV101" s="889"/>
      <c r="VXW101" s="889"/>
      <c r="VXX101" s="889"/>
      <c r="VXY101" s="889"/>
      <c r="VXZ101" s="889"/>
      <c r="VYA101" s="889"/>
      <c r="VYB101" s="889"/>
      <c r="VYC101" s="889"/>
      <c r="VYD101" s="889"/>
      <c r="VYE101" s="889"/>
      <c r="VYF101" s="889"/>
      <c r="VYG101" s="889"/>
      <c r="VYH101" s="889"/>
      <c r="VYI101" s="889"/>
      <c r="VYJ101" s="889"/>
      <c r="VYK101" s="889"/>
      <c r="VYL101" s="889"/>
      <c r="VYM101" s="889"/>
      <c r="VYN101" s="889"/>
      <c r="VYO101" s="889"/>
      <c r="VYP101" s="889"/>
      <c r="VYQ101" s="889"/>
      <c r="VYR101" s="889"/>
      <c r="VYS101" s="889"/>
      <c r="VYT101" s="889"/>
      <c r="VYU101" s="889"/>
      <c r="VYV101" s="889"/>
      <c r="VYW101" s="889"/>
      <c r="VYX101" s="889"/>
      <c r="VYY101" s="889"/>
      <c r="VYZ101" s="889"/>
      <c r="VZA101" s="889"/>
      <c r="VZB101" s="889"/>
      <c r="VZC101" s="889"/>
      <c r="VZD101" s="889"/>
      <c r="VZE101" s="889"/>
      <c r="VZF101" s="889"/>
      <c r="VZG101" s="889"/>
      <c r="VZH101" s="889"/>
      <c r="VZI101" s="889"/>
      <c r="VZJ101" s="889"/>
      <c r="VZK101" s="889"/>
      <c r="VZL101" s="889"/>
      <c r="VZM101" s="889"/>
      <c r="VZN101" s="889"/>
      <c r="VZO101" s="889"/>
      <c r="VZP101" s="889"/>
      <c r="VZQ101" s="889"/>
      <c r="VZR101" s="889"/>
      <c r="VZS101" s="889"/>
      <c r="VZT101" s="889"/>
      <c r="VZU101" s="889"/>
      <c r="VZV101" s="889"/>
      <c r="VZW101" s="889"/>
      <c r="VZX101" s="889"/>
      <c r="VZY101" s="889"/>
      <c r="VZZ101" s="889"/>
      <c r="WAA101" s="889"/>
      <c r="WAB101" s="889"/>
      <c r="WAC101" s="889"/>
      <c r="WAD101" s="889"/>
      <c r="WAE101" s="889"/>
      <c r="WAF101" s="889"/>
      <c r="WAG101" s="889"/>
      <c r="WAH101" s="889"/>
      <c r="WAI101" s="889"/>
      <c r="WAJ101" s="889"/>
      <c r="WAK101" s="889"/>
      <c r="WAL101" s="889"/>
      <c r="WAM101" s="889"/>
      <c r="WAN101" s="889"/>
      <c r="WAO101" s="889"/>
      <c r="WAP101" s="889"/>
      <c r="WAQ101" s="889"/>
      <c r="WAR101" s="889"/>
      <c r="WAS101" s="889"/>
      <c r="WAT101" s="889"/>
      <c r="WAU101" s="889"/>
      <c r="WAV101" s="889"/>
      <c r="WAW101" s="889"/>
      <c r="WAX101" s="889"/>
      <c r="WAY101" s="889"/>
      <c r="WAZ101" s="889"/>
      <c r="WBA101" s="889"/>
      <c r="WBB101" s="889"/>
      <c r="WBC101" s="889"/>
      <c r="WBD101" s="889"/>
      <c r="WBE101" s="889"/>
      <c r="WBF101" s="889"/>
      <c r="WBG101" s="889"/>
      <c r="WBH101" s="889"/>
      <c r="WBI101" s="889"/>
      <c r="WBJ101" s="889"/>
      <c r="WBK101" s="889"/>
      <c r="WBL101" s="889"/>
      <c r="WBM101" s="889"/>
      <c r="WBN101" s="889"/>
      <c r="WBO101" s="889"/>
      <c r="WBP101" s="889"/>
      <c r="WBQ101" s="889"/>
      <c r="WBR101" s="889"/>
      <c r="WBS101" s="889"/>
      <c r="WBT101" s="889"/>
      <c r="WBU101" s="889"/>
      <c r="WBV101" s="889"/>
      <c r="WBW101" s="889"/>
      <c r="WBX101" s="889"/>
      <c r="WBY101" s="889"/>
      <c r="WBZ101" s="889"/>
      <c r="WCA101" s="889"/>
      <c r="WCB101" s="889"/>
      <c r="WCC101" s="889"/>
      <c r="WCD101" s="889"/>
      <c r="WCE101" s="889"/>
      <c r="WCF101" s="889"/>
      <c r="WCG101" s="889"/>
      <c r="WCH101" s="889"/>
      <c r="WCI101" s="889"/>
      <c r="WCJ101" s="889"/>
      <c r="WCK101" s="889"/>
      <c r="WCL101" s="889"/>
      <c r="WCM101" s="889"/>
      <c r="WCN101" s="889"/>
      <c r="WCO101" s="889"/>
      <c r="WCP101" s="889"/>
      <c r="WCQ101" s="889"/>
      <c r="WCR101" s="889"/>
      <c r="WCS101" s="889"/>
      <c r="WCT101" s="889"/>
      <c r="WCU101" s="889"/>
      <c r="WCV101" s="889"/>
      <c r="WCW101" s="889"/>
      <c r="WCX101" s="889"/>
      <c r="WCY101" s="889"/>
      <c r="WCZ101" s="889"/>
      <c r="WDA101" s="889"/>
      <c r="WDB101" s="889"/>
      <c r="WDC101" s="889"/>
      <c r="WDD101" s="889"/>
      <c r="WDE101" s="889"/>
      <c r="WDF101" s="889"/>
      <c r="WDG101" s="889"/>
      <c r="WDH101" s="889"/>
      <c r="WDI101" s="889"/>
      <c r="WDJ101" s="889"/>
      <c r="WDK101" s="889"/>
      <c r="WDL101" s="889"/>
      <c r="WDM101" s="889"/>
      <c r="WDN101" s="889"/>
      <c r="WDO101" s="889"/>
      <c r="WDP101" s="889"/>
      <c r="WDQ101" s="889"/>
      <c r="WDR101" s="889"/>
      <c r="WDS101" s="889"/>
      <c r="WDT101" s="889"/>
      <c r="WDU101" s="889"/>
      <c r="WDV101" s="889"/>
      <c r="WDW101" s="889"/>
      <c r="WDX101" s="889"/>
      <c r="WDY101" s="889"/>
      <c r="WDZ101" s="889"/>
      <c r="WEA101" s="889"/>
      <c r="WEB101" s="889"/>
      <c r="WEC101" s="889"/>
      <c r="WED101" s="889"/>
      <c r="WEE101" s="889"/>
      <c r="WEF101" s="889"/>
      <c r="WEG101" s="889"/>
      <c r="WEH101" s="889"/>
      <c r="WEI101" s="889"/>
      <c r="WEJ101" s="889"/>
      <c r="WEK101" s="889"/>
      <c r="WEL101" s="889"/>
      <c r="WEM101" s="889"/>
      <c r="WEN101" s="889"/>
      <c r="WEO101" s="889"/>
      <c r="WEP101" s="889"/>
      <c r="WEQ101" s="889"/>
      <c r="WER101" s="889"/>
      <c r="WES101" s="889"/>
      <c r="WET101" s="889"/>
      <c r="WEU101" s="889"/>
      <c r="WEV101" s="889"/>
      <c r="WEW101" s="889"/>
      <c r="WEX101" s="889"/>
      <c r="WEY101" s="889"/>
      <c r="WEZ101" s="889"/>
      <c r="WFA101" s="889"/>
      <c r="WFB101" s="889"/>
      <c r="WFC101" s="889"/>
      <c r="WFD101" s="889"/>
      <c r="WFE101" s="889"/>
      <c r="WFF101" s="889"/>
      <c r="WFG101" s="889"/>
      <c r="WFH101" s="889"/>
      <c r="WFI101" s="889"/>
      <c r="WFJ101" s="889"/>
      <c r="WFK101" s="889"/>
      <c r="WFL101" s="889"/>
      <c r="WFM101" s="889"/>
      <c r="WFN101" s="889"/>
      <c r="WFO101" s="889"/>
      <c r="WFP101" s="889"/>
      <c r="WFQ101" s="889"/>
      <c r="WFR101" s="889"/>
      <c r="WFS101" s="889"/>
      <c r="WFT101" s="889"/>
      <c r="WFU101" s="889"/>
      <c r="WFV101" s="889"/>
      <c r="WFW101" s="889"/>
      <c r="WFX101" s="889"/>
      <c r="WFY101" s="889"/>
      <c r="WFZ101" s="889"/>
      <c r="WGA101" s="889"/>
      <c r="WGB101" s="889"/>
      <c r="WGC101" s="889"/>
      <c r="WGD101" s="889"/>
      <c r="WGE101" s="889"/>
      <c r="WGF101" s="889"/>
      <c r="WGG101" s="889"/>
      <c r="WGH101" s="889"/>
      <c r="WGI101" s="889"/>
      <c r="WGJ101" s="889"/>
      <c r="WGK101" s="889"/>
      <c r="WGL101" s="889"/>
      <c r="WGM101" s="889"/>
      <c r="WGN101" s="889"/>
      <c r="WGO101" s="889"/>
      <c r="WGP101" s="889"/>
      <c r="WGQ101" s="889"/>
      <c r="WGR101" s="889"/>
      <c r="WGS101" s="889"/>
      <c r="WGT101" s="889"/>
      <c r="WGU101" s="889"/>
      <c r="WGV101" s="889"/>
      <c r="WGW101" s="889"/>
      <c r="WGX101" s="889"/>
      <c r="WGY101" s="889"/>
      <c r="WGZ101" s="889"/>
      <c r="WHA101" s="889"/>
      <c r="WHB101" s="889"/>
      <c r="WHC101" s="889"/>
      <c r="WHD101" s="889"/>
      <c r="WHE101" s="889"/>
      <c r="WHF101" s="889"/>
      <c r="WHG101" s="889"/>
      <c r="WHH101" s="889"/>
      <c r="WHI101" s="889"/>
      <c r="WHJ101" s="889"/>
      <c r="WHK101" s="889"/>
      <c r="WHL101" s="889"/>
      <c r="WHM101" s="889"/>
      <c r="WHN101" s="889"/>
      <c r="WHO101" s="889"/>
      <c r="WHP101" s="889"/>
      <c r="WHQ101" s="889"/>
      <c r="WHR101" s="889"/>
      <c r="WHS101" s="889"/>
      <c r="WHT101" s="889"/>
      <c r="WHU101" s="889"/>
      <c r="WHV101" s="889"/>
      <c r="WHW101" s="889"/>
      <c r="WHX101" s="889"/>
      <c r="WHY101" s="889"/>
      <c r="WHZ101" s="889"/>
      <c r="WIA101" s="889"/>
      <c r="WIB101" s="889"/>
      <c r="WIC101" s="889"/>
      <c r="WID101" s="889"/>
      <c r="WIE101" s="889"/>
      <c r="WIF101" s="889"/>
      <c r="WIG101" s="889"/>
      <c r="WIH101" s="889"/>
      <c r="WII101" s="889"/>
      <c r="WIJ101" s="889"/>
      <c r="WIK101" s="889"/>
      <c r="WIL101" s="889"/>
      <c r="WIM101" s="889"/>
      <c r="WIN101" s="889"/>
      <c r="WIO101" s="889"/>
      <c r="WIP101" s="889"/>
      <c r="WIQ101" s="889"/>
      <c r="WIR101" s="889"/>
      <c r="WIS101" s="889"/>
      <c r="WIT101" s="889"/>
      <c r="WIU101" s="889"/>
      <c r="WIV101" s="889"/>
      <c r="WIW101" s="889"/>
      <c r="WIX101" s="889"/>
      <c r="WIY101" s="889"/>
      <c r="WIZ101" s="889"/>
      <c r="WJA101" s="889"/>
      <c r="WJB101" s="889"/>
      <c r="WJC101" s="889"/>
      <c r="WJD101" s="889"/>
      <c r="WJE101" s="889"/>
      <c r="WJF101" s="889"/>
      <c r="WJG101" s="889"/>
      <c r="WJH101" s="889"/>
      <c r="WJI101" s="889"/>
      <c r="WJJ101" s="889"/>
      <c r="WJK101" s="889"/>
      <c r="WJL101" s="889"/>
      <c r="WJM101" s="889"/>
      <c r="WJN101" s="889"/>
      <c r="WJO101" s="889"/>
      <c r="WJP101" s="889"/>
      <c r="WJQ101" s="889"/>
      <c r="WJR101" s="889"/>
      <c r="WJS101" s="889"/>
      <c r="WJT101" s="889"/>
      <c r="WJU101" s="889"/>
      <c r="WJV101" s="889"/>
      <c r="WJW101" s="889"/>
      <c r="WJX101" s="889"/>
      <c r="WJY101" s="889"/>
      <c r="WJZ101" s="889"/>
      <c r="WKA101" s="889"/>
      <c r="WKB101" s="889"/>
      <c r="WKC101" s="889"/>
      <c r="WKD101" s="889"/>
      <c r="WKE101" s="889"/>
      <c r="WKF101" s="889"/>
      <c r="WKG101" s="889"/>
      <c r="WKH101" s="889"/>
      <c r="WKI101" s="889"/>
      <c r="WKJ101" s="889"/>
      <c r="WKK101" s="889"/>
      <c r="WKL101" s="889"/>
      <c r="WKM101" s="889"/>
      <c r="WKN101" s="889"/>
      <c r="WKO101" s="889"/>
      <c r="WKP101" s="889"/>
      <c r="WKQ101" s="889"/>
      <c r="WKR101" s="889"/>
      <c r="WKS101" s="889"/>
      <c r="WKT101" s="889"/>
      <c r="WKU101" s="889"/>
      <c r="WKV101" s="889"/>
      <c r="WKW101" s="889"/>
      <c r="WKX101" s="889"/>
      <c r="WKY101" s="889"/>
      <c r="WKZ101" s="889"/>
      <c r="WLA101" s="889"/>
      <c r="WLB101" s="889"/>
      <c r="WLC101" s="889"/>
      <c r="WLD101" s="889"/>
      <c r="WLE101" s="889"/>
      <c r="WLF101" s="889"/>
      <c r="WLG101" s="889"/>
      <c r="WLH101" s="889"/>
      <c r="WLI101" s="889"/>
      <c r="WLJ101" s="889"/>
      <c r="WLK101" s="889"/>
      <c r="WLL101" s="889"/>
      <c r="WLM101" s="889"/>
      <c r="WLN101" s="889"/>
      <c r="WLO101" s="889"/>
      <c r="WLP101" s="889"/>
      <c r="WLQ101" s="889"/>
      <c r="WLR101" s="889"/>
      <c r="WLS101" s="889"/>
      <c r="WLT101" s="889"/>
      <c r="WLU101" s="889"/>
      <c r="WLV101" s="889"/>
      <c r="WLW101" s="889"/>
      <c r="WLX101" s="889"/>
      <c r="WLY101" s="889"/>
      <c r="WLZ101" s="889"/>
      <c r="WMA101" s="889"/>
      <c r="WMB101" s="889"/>
      <c r="WMC101" s="889"/>
      <c r="WMD101" s="889"/>
      <c r="WME101" s="889"/>
      <c r="WMF101" s="889"/>
      <c r="WMG101" s="889"/>
      <c r="WMH101" s="889"/>
      <c r="WMI101" s="889"/>
      <c r="WMJ101" s="889"/>
      <c r="WMK101" s="889"/>
      <c r="WML101" s="889"/>
      <c r="WMM101" s="889"/>
      <c r="WMN101" s="889"/>
      <c r="WMO101" s="889"/>
      <c r="WMP101" s="889"/>
      <c r="WMQ101" s="889"/>
      <c r="WMR101" s="889"/>
      <c r="WMS101" s="889"/>
      <c r="WMT101" s="889"/>
      <c r="WMU101" s="889"/>
      <c r="WMV101" s="889"/>
      <c r="WMW101" s="889"/>
      <c r="WMX101" s="889"/>
      <c r="WMY101" s="889"/>
      <c r="WMZ101" s="889"/>
      <c r="WNA101" s="889"/>
      <c r="WNB101" s="889"/>
      <c r="WNC101" s="889"/>
      <c r="WND101" s="889"/>
      <c r="WNE101" s="889"/>
      <c r="WNF101" s="889"/>
      <c r="WNG101" s="889"/>
      <c r="WNH101" s="889"/>
      <c r="WNI101" s="889"/>
      <c r="WNJ101" s="889"/>
      <c r="WNK101" s="889"/>
      <c r="WNL101" s="889"/>
      <c r="WNM101" s="889"/>
      <c r="WNN101" s="889"/>
      <c r="WNO101" s="889"/>
      <c r="WNP101" s="889"/>
      <c r="WNQ101" s="889"/>
      <c r="WNR101" s="889"/>
      <c r="WNS101" s="889"/>
      <c r="WNT101" s="889"/>
      <c r="WNU101" s="889"/>
      <c r="WNV101" s="889"/>
      <c r="WNW101" s="889"/>
      <c r="WNX101" s="889"/>
      <c r="WNY101" s="889"/>
      <c r="WNZ101" s="889"/>
      <c r="WOA101" s="889"/>
      <c r="WOB101" s="889"/>
      <c r="WOC101" s="889"/>
      <c r="WOD101" s="889"/>
      <c r="WOE101" s="889"/>
      <c r="WOF101" s="889"/>
      <c r="WOG101" s="889"/>
      <c r="WOH101" s="889"/>
      <c r="WOI101" s="889"/>
      <c r="WOJ101" s="889"/>
      <c r="WOK101" s="889"/>
      <c r="WOL101" s="889"/>
      <c r="WOM101" s="889"/>
      <c r="WON101" s="889"/>
      <c r="WOO101" s="889"/>
      <c r="WOP101" s="889"/>
      <c r="WOQ101" s="889"/>
      <c r="WOR101" s="889"/>
      <c r="WOS101" s="889"/>
      <c r="WOT101" s="889"/>
      <c r="WOU101" s="889"/>
      <c r="WOV101" s="889"/>
      <c r="WOW101" s="889"/>
      <c r="WOX101" s="889"/>
      <c r="WOY101" s="889"/>
      <c r="WOZ101" s="889"/>
      <c r="WPA101" s="889"/>
      <c r="WPB101" s="889"/>
      <c r="WPC101" s="889"/>
      <c r="WPD101" s="889"/>
      <c r="WPE101" s="889"/>
      <c r="WPF101" s="889"/>
      <c r="WPG101" s="889"/>
      <c r="WPH101" s="889"/>
      <c r="WPI101" s="889"/>
      <c r="WPJ101" s="889"/>
      <c r="WPK101" s="889"/>
      <c r="WPL101" s="889"/>
      <c r="WPM101" s="889"/>
      <c r="WPN101" s="889"/>
      <c r="WPO101" s="889"/>
      <c r="WPP101" s="889"/>
      <c r="WPQ101" s="889"/>
      <c r="WPR101" s="889"/>
      <c r="WPS101" s="889"/>
      <c r="WPT101" s="889"/>
      <c r="WPU101" s="889"/>
      <c r="WPV101" s="889"/>
      <c r="WPW101" s="889"/>
      <c r="WPX101" s="889"/>
      <c r="WPY101" s="889"/>
      <c r="WPZ101" s="889"/>
      <c r="WQA101" s="889"/>
      <c r="WQB101" s="889"/>
      <c r="WQC101" s="889"/>
      <c r="WQD101" s="889"/>
      <c r="WQE101" s="889"/>
      <c r="WQF101" s="889"/>
      <c r="WQG101" s="889"/>
      <c r="WQH101" s="889"/>
      <c r="WQI101" s="889"/>
      <c r="WQJ101" s="889"/>
      <c r="WQK101" s="889"/>
      <c r="WQL101" s="889"/>
      <c r="WQM101" s="889"/>
      <c r="WQN101" s="889"/>
      <c r="WQO101" s="889"/>
      <c r="WQP101" s="889"/>
      <c r="WQQ101" s="889"/>
      <c r="WQR101" s="889"/>
      <c r="WQS101" s="889"/>
      <c r="WQT101" s="889"/>
      <c r="WQU101" s="889"/>
      <c r="WQV101" s="889"/>
      <c r="WQW101" s="889"/>
      <c r="WQX101" s="889"/>
      <c r="WQY101" s="889"/>
      <c r="WQZ101" s="889"/>
      <c r="WRA101" s="889"/>
      <c r="WRB101" s="889"/>
      <c r="WRC101" s="889"/>
      <c r="WRD101" s="889"/>
      <c r="WRE101" s="889"/>
      <c r="WRF101" s="889"/>
      <c r="WRG101" s="889"/>
      <c r="WRH101" s="889"/>
      <c r="WRI101" s="889"/>
      <c r="WRJ101" s="889"/>
      <c r="WRK101" s="889"/>
      <c r="WRL101" s="889"/>
      <c r="WRM101" s="889"/>
      <c r="WRN101" s="889"/>
      <c r="WRO101" s="889"/>
      <c r="WRP101" s="889"/>
      <c r="WRQ101" s="889"/>
      <c r="WRR101" s="889"/>
      <c r="WRS101" s="889"/>
      <c r="WRT101" s="889"/>
      <c r="WRU101" s="889"/>
      <c r="WRV101" s="889"/>
      <c r="WRW101" s="889"/>
      <c r="WRX101" s="889"/>
      <c r="WRY101" s="889"/>
      <c r="WRZ101" s="889"/>
      <c r="WSA101" s="889"/>
      <c r="WSB101" s="889"/>
      <c r="WSC101" s="889"/>
      <c r="WSD101" s="889"/>
      <c r="WSE101" s="889"/>
      <c r="WSF101" s="889"/>
      <c r="WSG101" s="889"/>
      <c r="WSH101" s="889"/>
      <c r="WSI101" s="889"/>
      <c r="WSJ101" s="889"/>
      <c r="WSK101" s="889"/>
      <c r="WSL101" s="889"/>
      <c r="WSM101" s="889"/>
      <c r="WSN101" s="889"/>
      <c r="WSO101" s="889"/>
      <c r="WSP101" s="889"/>
      <c r="WSQ101" s="889"/>
      <c r="WSR101" s="889"/>
      <c r="WSS101" s="889"/>
      <c r="WST101" s="889"/>
      <c r="WSU101" s="889"/>
      <c r="WSV101" s="889"/>
      <c r="WSW101" s="889"/>
      <c r="WSX101" s="889"/>
      <c r="WSY101" s="889"/>
      <c r="WSZ101" s="889"/>
      <c r="WTA101" s="889"/>
      <c r="WTB101" s="889"/>
      <c r="WTC101" s="889"/>
      <c r="WTD101" s="889"/>
      <c r="WTE101" s="889"/>
      <c r="WTF101" s="889"/>
      <c r="WTG101" s="889"/>
      <c r="WTH101" s="889"/>
      <c r="WTI101" s="889"/>
      <c r="WTJ101" s="889"/>
      <c r="WTK101" s="889"/>
      <c r="WTL101" s="889"/>
      <c r="WTM101" s="889"/>
      <c r="WTN101" s="889"/>
      <c r="WTO101" s="889"/>
      <c r="WTP101" s="889"/>
      <c r="WTQ101" s="889"/>
      <c r="WTR101" s="889"/>
      <c r="WTS101" s="889"/>
      <c r="WTT101" s="889"/>
      <c r="WTU101" s="889"/>
      <c r="WTV101" s="889"/>
      <c r="WTW101" s="889"/>
      <c r="WTX101" s="889"/>
      <c r="WTY101" s="889"/>
      <c r="WTZ101" s="889"/>
      <c r="WUA101" s="889"/>
      <c r="WUB101" s="889"/>
      <c r="WUC101" s="889"/>
      <c r="WUD101" s="889"/>
      <c r="WUE101" s="889"/>
      <c r="WUF101" s="889"/>
      <c r="WUG101" s="889"/>
      <c r="WUH101" s="889"/>
      <c r="WUI101" s="889"/>
      <c r="WUJ101" s="889"/>
      <c r="WUK101" s="889"/>
      <c r="WUL101" s="889"/>
      <c r="WUM101" s="889"/>
      <c r="WUN101" s="889"/>
      <c r="WUO101" s="889"/>
      <c r="WUP101" s="889"/>
      <c r="WUQ101" s="889"/>
      <c r="WUR101" s="889"/>
      <c r="WUS101" s="889"/>
      <c r="WUT101" s="889"/>
      <c r="WUU101" s="889"/>
      <c r="WUV101" s="889"/>
      <c r="WUW101" s="889"/>
      <c r="WUX101" s="889"/>
      <c r="WUY101" s="889"/>
      <c r="WUZ101" s="889"/>
      <c r="WVA101" s="889"/>
      <c r="WVB101" s="889"/>
      <c r="WVC101" s="889"/>
      <c r="WVD101" s="889"/>
      <c r="WVE101" s="889"/>
      <c r="WVF101" s="889"/>
      <c r="WVG101" s="889"/>
      <c r="WVH101" s="889"/>
      <c r="WVI101" s="889"/>
      <c r="WVJ101" s="889"/>
      <c r="WVK101" s="889"/>
      <c r="WVL101" s="889"/>
      <c r="WVM101" s="889"/>
      <c r="WVN101" s="889"/>
      <c r="WVO101" s="889"/>
      <c r="WVP101" s="889"/>
      <c r="WVQ101" s="889"/>
      <c r="WVR101" s="889"/>
      <c r="WVS101" s="889"/>
      <c r="WVT101" s="889"/>
      <c r="WVU101" s="889"/>
      <c r="WVV101" s="889"/>
      <c r="WVW101" s="889"/>
      <c r="WVX101" s="889"/>
      <c r="WVY101" s="889"/>
      <c r="WVZ101" s="889"/>
      <c r="WWA101" s="889"/>
      <c r="WWB101" s="889"/>
      <c r="WWC101" s="889"/>
      <c r="WWD101" s="889"/>
      <c r="WWE101" s="889"/>
      <c r="WWF101" s="889"/>
      <c r="WWG101" s="889"/>
      <c r="WWH101" s="889"/>
      <c r="WWI101" s="889"/>
      <c r="WWJ101" s="889"/>
      <c r="WWK101" s="889"/>
      <c r="WWL101" s="889"/>
      <c r="WWM101" s="889"/>
      <c r="WWN101" s="889"/>
      <c r="WWO101" s="889"/>
      <c r="WWP101" s="889"/>
      <c r="WWQ101" s="889"/>
      <c r="WWR101" s="889"/>
      <c r="WWS101" s="889"/>
      <c r="WWT101" s="889"/>
      <c r="WWU101" s="889"/>
      <c r="WWV101" s="889"/>
      <c r="WWW101" s="889"/>
      <c r="WWX101" s="889"/>
      <c r="WWY101" s="889"/>
      <c r="WWZ101" s="889"/>
      <c r="WXA101" s="889"/>
      <c r="WXB101" s="889"/>
      <c r="WXC101" s="889"/>
      <c r="WXD101" s="889"/>
      <c r="WXE101" s="889"/>
      <c r="WXF101" s="889"/>
      <c r="WXG101" s="889"/>
      <c r="WXH101" s="889"/>
      <c r="WXI101" s="889"/>
      <c r="WXJ101" s="889"/>
      <c r="WXK101" s="889"/>
      <c r="WXL101" s="889"/>
      <c r="WXM101" s="889"/>
      <c r="WXN101" s="889"/>
      <c r="WXO101" s="889"/>
      <c r="WXP101" s="889"/>
      <c r="WXQ101" s="889"/>
      <c r="WXR101" s="889"/>
      <c r="WXS101" s="889"/>
      <c r="WXT101" s="889"/>
      <c r="WXU101" s="889"/>
      <c r="WXV101" s="889"/>
      <c r="WXW101" s="889"/>
      <c r="WXX101" s="889"/>
      <c r="WXY101" s="889"/>
      <c r="WXZ101" s="889"/>
      <c r="WYA101" s="889"/>
      <c r="WYB101" s="889"/>
      <c r="WYC101" s="889"/>
      <c r="WYD101" s="889"/>
      <c r="WYE101" s="889"/>
      <c r="WYF101" s="889"/>
      <c r="WYG101" s="889"/>
      <c r="WYH101" s="889"/>
      <c r="WYI101" s="889"/>
      <c r="WYJ101" s="889"/>
      <c r="WYK101" s="889"/>
      <c r="WYL101" s="889"/>
      <c r="WYM101" s="889"/>
      <c r="WYN101" s="889"/>
      <c r="WYO101" s="889"/>
      <c r="WYP101" s="889"/>
      <c r="WYQ101" s="889"/>
      <c r="WYR101" s="889"/>
      <c r="WYS101" s="889"/>
      <c r="WYT101" s="889"/>
      <c r="WYU101" s="889"/>
      <c r="WYV101" s="889"/>
      <c r="WYW101" s="889"/>
      <c r="WYX101" s="889"/>
      <c r="WYY101" s="889"/>
      <c r="WYZ101" s="889"/>
      <c r="WZA101" s="889"/>
      <c r="WZB101" s="889"/>
      <c r="WZC101" s="889"/>
      <c r="WZD101" s="889"/>
      <c r="WZE101" s="889"/>
      <c r="WZF101" s="889"/>
      <c r="WZG101" s="889"/>
      <c r="WZH101" s="889"/>
      <c r="WZI101" s="889"/>
      <c r="WZJ101" s="889"/>
      <c r="WZK101" s="889"/>
      <c r="WZL101" s="889"/>
      <c r="WZM101" s="889"/>
      <c r="WZN101" s="889"/>
      <c r="WZO101" s="889"/>
      <c r="WZP101" s="889"/>
      <c r="WZQ101" s="889"/>
      <c r="WZR101" s="889"/>
      <c r="WZS101" s="889"/>
      <c r="WZT101" s="889"/>
      <c r="WZU101" s="889"/>
      <c r="WZV101" s="889"/>
      <c r="WZW101" s="889"/>
      <c r="WZX101" s="889"/>
      <c r="WZY101" s="889"/>
      <c r="WZZ101" s="889"/>
      <c r="XAA101" s="889"/>
      <c r="XAB101" s="889"/>
      <c r="XAC101" s="889"/>
      <c r="XAD101" s="889"/>
      <c r="XAE101" s="889"/>
      <c r="XAF101" s="889"/>
      <c r="XAG101" s="889"/>
      <c r="XAH101" s="889"/>
      <c r="XAI101" s="889"/>
      <c r="XAJ101" s="889"/>
      <c r="XAK101" s="889"/>
      <c r="XAL101" s="889"/>
      <c r="XAM101" s="889"/>
      <c r="XAN101" s="889"/>
      <c r="XAO101" s="889"/>
      <c r="XAP101" s="889"/>
      <c r="XAQ101" s="889"/>
      <c r="XAR101" s="889"/>
      <c r="XAS101" s="889"/>
      <c r="XAT101" s="889"/>
      <c r="XAU101" s="889"/>
      <c r="XAV101" s="889"/>
      <c r="XAW101" s="889"/>
      <c r="XAX101" s="889"/>
      <c r="XAY101" s="889"/>
      <c r="XAZ101" s="889"/>
      <c r="XBA101" s="889"/>
      <c r="XBB101" s="889"/>
      <c r="XBC101" s="889"/>
      <c r="XBD101" s="889"/>
      <c r="XBE101" s="889"/>
      <c r="XBF101" s="889"/>
      <c r="XBG101" s="889"/>
      <c r="XBH101" s="889"/>
      <c r="XBI101" s="889"/>
      <c r="XBJ101" s="889"/>
      <c r="XBK101" s="889"/>
      <c r="XBL101" s="889"/>
      <c r="XBM101" s="889"/>
      <c r="XBN101" s="889"/>
      <c r="XBO101" s="889"/>
      <c r="XBP101" s="889"/>
      <c r="XBQ101" s="889"/>
      <c r="XBR101" s="889"/>
      <c r="XBS101" s="889"/>
      <c r="XBT101" s="889"/>
      <c r="XBU101" s="889"/>
      <c r="XBV101" s="889"/>
      <c r="XBW101" s="889"/>
      <c r="XBX101" s="889"/>
      <c r="XBY101" s="889"/>
      <c r="XBZ101" s="889"/>
      <c r="XCA101" s="889"/>
      <c r="XCB101" s="889"/>
      <c r="XCC101" s="889"/>
      <c r="XCD101" s="889"/>
      <c r="XCE101" s="889"/>
      <c r="XCF101" s="889"/>
      <c r="XCG101" s="889"/>
      <c r="XCH101" s="889"/>
      <c r="XCI101" s="889"/>
      <c r="XCJ101" s="889"/>
      <c r="XCK101" s="889"/>
      <c r="XCL101" s="889"/>
      <c r="XCM101" s="889"/>
      <c r="XCN101" s="889"/>
      <c r="XCO101" s="889"/>
      <c r="XCP101" s="889"/>
      <c r="XCQ101" s="889"/>
      <c r="XCR101" s="889"/>
      <c r="XCS101" s="889"/>
      <c r="XCT101" s="889"/>
      <c r="XCU101" s="889"/>
      <c r="XCV101" s="889"/>
      <c r="XCW101" s="889"/>
      <c r="XCX101" s="889"/>
      <c r="XCY101" s="889"/>
      <c r="XCZ101" s="889"/>
      <c r="XDA101" s="889"/>
      <c r="XDB101" s="889"/>
      <c r="XDC101" s="889"/>
      <c r="XDD101" s="889"/>
      <c r="XDE101" s="889"/>
      <c r="XDF101" s="889"/>
      <c r="XDG101" s="889"/>
      <c r="XDH101" s="889"/>
      <c r="XDI101" s="889"/>
      <c r="XDJ101" s="889"/>
      <c r="XDK101" s="889"/>
      <c r="XDL101" s="889"/>
      <c r="XDM101" s="889"/>
      <c r="XDN101" s="889"/>
      <c r="XDO101" s="889"/>
      <c r="XDP101" s="889"/>
      <c r="XDQ101" s="889"/>
      <c r="XDR101" s="889"/>
      <c r="XDS101" s="889"/>
      <c r="XDT101" s="889"/>
      <c r="XDU101" s="889"/>
      <c r="XDV101" s="889"/>
      <c r="XDW101" s="889"/>
      <c r="XDX101" s="889"/>
      <c r="XDY101" s="889"/>
      <c r="XDZ101" s="889"/>
      <c r="XEA101" s="889"/>
      <c r="XEB101" s="889"/>
      <c r="XEC101" s="889"/>
      <c r="XED101" s="889"/>
      <c r="XEE101" s="889"/>
      <c r="XEF101" s="889"/>
      <c r="XEG101" s="889"/>
      <c r="XEH101" s="889"/>
      <c r="XEI101" s="889"/>
      <c r="XEJ101" s="889"/>
      <c r="XEK101" s="889"/>
      <c r="XEL101" s="889"/>
      <c r="XEM101" s="889"/>
      <c r="XEN101" s="889"/>
      <c r="XEO101" s="889"/>
      <c r="XEP101" s="889"/>
      <c r="XEQ101" s="889"/>
      <c r="XER101" s="889"/>
      <c r="XES101" s="889"/>
      <c r="XET101" s="889"/>
      <c r="XEU101" s="889"/>
      <c r="XEV101" s="889"/>
      <c r="XEW101" s="889"/>
      <c r="XEX101" s="889"/>
      <c r="XEY101" s="889"/>
      <c r="XEZ101" s="889"/>
      <c r="XFA101" s="889"/>
      <c r="XFB101" s="889"/>
      <c r="XFC101" s="889"/>
      <c r="XFD101" s="889"/>
    </row>
    <row r="102" spans="4:16384" s="876" customFormat="1">
      <c r="D102" s="886"/>
      <c r="J102" s="886"/>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89"/>
      <c r="AX102" s="889"/>
      <c r="AY102" s="889"/>
      <c r="AZ102" s="889"/>
      <c r="BA102" s="889"/>
      <c r="BB102" s="889"/>
      <c r="BC102" s="889"/>
      <c r="BD102" s="889"/>
      <c r="BE102" s="889"/>
      <c r="BF102" s="889"/>
      <c r="BG102" s="889"/>
      <c r="BH102" s="889"/>
      <c r="BI102" s="889"/>
      <c r="BJ102" s="889"/>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c r="DJ102" s="889"/>
      <c r="DK102" s="889"/>
      <c r="DL102" s="889"/>
      <c r="DM102" s="889"/>
      <c r="DN102" s="889"/>
      <c r="DO102" s="889"/>
      <c r="DP102" s="889"/>
      <c r="DQ102" s="889"/>
      <c r="DR102" s="889"/>
      <c r="DS102" s="889"/>
      <c r="DT102" s="889"/>
      <c r="DU102" s="889"/>
      <c r="DV102" s="889"/>
      <c r="DW102" s="889"/>
      <c r="DX102" s="889"/>
      <c r="DY102" s="889"/>
      <c r="DZ102" s="889"/>
      <c r="EA102" s="889"/>
      <c r="EB102" s="889"/>
      <c r="EC102" s="889"/>
      <c r="ED102" s="889"/>
      <c r="EE102" s="889"/>
      <c r="EF102" s="889"/>
      <c r="EG102" s="889"/>
      <c r="EH102" s="889"/>
      <c r="EI102" s="889"/>
      <c r="EJ102" s="889"/>
      <c r="EK102" s="889"/>
      <c r="EL102" s="889"/>
      <c r="EM102" s="889"/>
      <c r="EN102" s="889"/>
      <c r="EO102" s="889"/>
      <c r="EP102" s="889"/>
      <c r="EQ102" s="889"/>
      <c r="ER102" s="889"/>
      <c r="ES102" s="889"/>
      <c r="ET102" s="889"/>
      <c r="EU102" s="889"/>
      <c r="EV102" s="889"/>
      <c r="EW102" s="889"/>
      <c r="EX102" s="889"/>
      <c r="EY102" s="889"/>
      <c r="EZ102" s="889"/>
      <c r="FA102" s="889"/>
      <c r="FB102" s="889"/>
      <c r="FC102" s="889"/>
      <c r="FD102" s="889"/>
      <c r="FE102" s="889"/>
      <c r="FF102" s="889"/>
      <c r="FG102" s="889"/>
      <c r="FH102" s="889"/>
      <c r="FI102" s="889"/>
      <c r="FJ102" s="889"/>
      <c r="FK102" s="889"/>
      <c r="FL102" s="889"/>
      <c r="FM102" s="889"/>
      <c r="FN102" s="889"/>
      <c r="FO102" s="889"/>
      <c r="FP102" s="889"/>
      <c r="FQ102" s="889"/>
      <c r="FR102" s="889"/>
      <c r="FS102" s="889"/>
      <c r="FT102" s="889"/>
      <c r="FU102" s="889"/>
      <c r="FV102" s="889"/>
      <c r="FW102" s="889"/>
      <c r="FX102" s="889"/>
      <c r="FY102" s="889"/>
      <c r="FZ102" s="889"/>
      <c r="GA102" s="889"/>
      <c r="GB102" s="889"/>
      <c r="GC102" s="889"/>
      <c r="GD102" s="889"/>
      <c r="GE102" s="889"/>
      <c r="GF102" s="889"/>
      <c r="GG102" s="889"/>
      <c r="GH102" s="889"/>
      <c r="GI102" s="889"/>
      <c r="GJ102" s="889"/>
      <c r="GK102" s="889"/>
      <c r="GL102" s="889"/>
      <c r="GM102" s="889"/>
      <c r="GN102" s="889"/>
      <c r="GO102" s="889"/>
      <c r="GP102" s="889"/>
      <c r="GQ102" s="889"/>
      <c r="GR102" s="889"/>
      <c r="GS102" s="889"/>
      <c r="GT102" s="889"/>
      <c r="GU102" s="889"/>
      <c r="GV102" s="889"/>
      <c r="GW102" s="889"/>
      <c r="GX102" s="889"/>
      <c r="GY102" s="889"/>
      <c r="GZ102" s="889"/>
      <c r="HA102" s="889"/>
      <c r="HB102" s="889"/>
      <c r="HC102" s="889"/>
      <c r="HD102" s="889"/>
      <c r="HE102" s="889"/>
      <c r="HF102" s="889"/>
      <c r="HG102" s="889"/>
      <c r="HH102" s="889"/>
      <c r="HI102" s="889"/>
      <c r="HJ102" s="889"/>
      <c r="HK102" s="889"/>
      <c r="HL102" s="889"/>
      <c r="HM102" s="889"/>
      <c r="HN102" s="889"/>
      <c r="HO102" s="889"/>
      <c r="HP102" s="889"/>
      <c r="HQ102" s="889"/>
      <c r="HR102" s="889"/>
      <c r="HS102" s="889"/>
      <c r="HT102" s="889"/>
      <c r="HU102" s="889"/>
      <c r="HV102" s="889"/>
      <c r="HW102" s="889"/>
      <c r="HX102" s="889"/>
      <c r="HY102" s="889"/>
      <c r="HZ102" s="889"/>
      <c r="IA102" s="889"/>
      <c r="IB102" s="889"/>
      <c r="IC102" s="889"/>
      <c r="ID102" s="889"/>
      <c r="IE102" s="889"/>
      <c r="IF102" s="889"/>
      <c r="IG102" s="889"/>
      <c r="IH102" s="889"/>
      <c r="II102" s="889"/>
      <c r="IJ102" s="889"/>
      <c r="IK102" s="889"/>
      <c r="IL102" s="889"/>
      <c r="IM102" s="889"/>
      <c r="IN102" s="889"/>
      <c r="IO102" s="889"/>
      <c r="IP102" s="889"/>
      <c r="IQ102" s="889"/>
      <c r="IR102" s="889"/>
      <c r="IS102" s="889"/>
      <c r="IT102" s="889"/>
      <c r="IU102" s="889"/>
      <c r="IV102" s="889"/>
      <c r="IW102" s="889"/>
      <c r="IX102" s="889"/>
      <c r="IY102" s="889"/>
      <c r="IZ102" s="889"/>
      <c r="JA102" s="889"/>
      <c r="JB102" s="889"/>
      <c r="JC102" s="889"/>
      <c r="JD102" s="889"/>
      <c r="JE102" s="889"/>
      <c r="JF102" s="889"/>
      <c r="JG102" s="889"/>
      <c r="JH102" s="889"/>
      <c r="JI102" s="889"/>
      <c r="JJ102" s="889"/>
      <c r="JK102" s="889"/>
      <c r="JL102" s="889"/>
      <c r="JM102" s="889"/>
      <c r="JN102" s="889"/>
      <c r="JO102" s="889"/>
      <c r="JP102" s="889"/>
      <c r="JQ102" s="889"/>
      <c r="JR102" s="889"/>
      <c r="JS102" s="889"/>
      <c r="JT102" s="889"/>
      <c r="JU102" s="889"/>
      <c r="JV102" s="889"/>
      <c r="JW102" s="889"/>
      <c r="JX102" s="889"/>
      <c r="JY102" s="889"/>
      <c r="JZ102" s="889"/>
      <c r="KA102" s="889"/>
      <c r="KB102" s="889"/>
      <c r="KC102" s="889"/>
      <c r="KD102" s="889"/>
      <c r="KE102" s="889"/>
      <c r="KF102" s="889"/>
      <c r="KG102" s="889"/>
      <c r="KH102" s="889"/>
      <c r="KI102" s="889"/>
      <c r="KJ102" s="889"/>
      <c r="KK102" s="889"/>
      <c r="KL102" s="889"/>
      <c r="KM102" s="889"/>
      <c r="KN102" s="889"/>
      <c r="KO102" s="889"/>
      <c r="KP102" s="889"/>
      <c r="KQ102" s="889"/>
      <c r="KR102" s="889"/>
      <c r="KS102" s="889"/>
      <c r="KT102" s="889"/>
      <c r="KU102" s="889"/>
      <c r="KV102" s="889"/>
      <c r="KW102" s="889"/>
      <c r="KX102" s="889"/>
      <c r="KY102" s="889"/>
      <c r="KZ102" s="889"/>
      <c r="LA102" s="889"/>
      <c r="LB102" s="889"/>
      <c r="LC102" s="889"/>
      <c r="LD102" s="889"/>
      <c r="LE102" s="889"/>
      <c r="LF102" s="889"/>
      <c r="LG102" s="889"/>
      <c r="LH102" s="889"/>
      <c r="LI102" s="889"/>
      <c r="LJ102" s="889"/>
      <c r="LK102" s="889"/>
      <c r="LL102" s="889"/>
      <c r="LM102" s="889"/>
      <c r="LN102" s="889"/>
      <c r="LO102" s="889"/>
      <c r="LP102" s="889"/>
      <c r="LQ102" s="889"/>
      <c r="LR102" s="889"/>
      <c r="LS102" s="889"/>
      <c r="LT102" s="889"/>
      <c r="LU102" s="889"/>
      <c r="LV102" s="889"/>
      <c r="LW102" s="889"/>
      <c r="LX102" s="889"/>
      <c r="LY102" s="889"/>
      <c r="LZ102" s="889"/>
      <c r="MA102" s="889"/>
      <c r="MB102" s="889"/>
      <c r="MC102" s="889"/>
      <c r="MD102" s="889"/>
      <c r="ME102" s="889"/>
      <c r="MF102" s="889"/>
      <c r="MG102" s="889"/>
      <c r="MH102" s="889"/>
      <c r="MI102" s="889"/>
      <c r="MJ102" s="889"/>
      <c r="MK102" s="889"/>
      <c r="ML102" s="889"/>
      <c r="MM102" s="889"/>
      <c r="MN102" s="889"/>
      <c r="MO102" s="889"/>
      <c r="MP102" s="889"/>
      <c r="MQ102" s="889"/>
      <c r="MR102" s="889"/>
      <c r="MS102" s="889"/>
      <c r="MT102" s="889"/>
      <c r="MU102" s="889"/>
      <c r="MV102" s="889"/>
      <c r="MW102" s="889"/>
      <c r="MX102" s="889"/>
      <c r="MY102" s="889"/>
      <c r="MZ102" s="889"/>
      <c r="NA102" s="889"/>
      <c r="NB102" s="889"/>
      <c r="NC102" s="889"/>
      <c r="ND102" s="889"/>
      <c r="NE102" s="889"/>
      <c r="NF102" s="889"/>
      <c r="NG102" s="889"/>
      <c r="NH102" s="889"/>
      <c r="NI102" s="889"/>
      <c r="NJ102" s="889"/>
      <c r="NK102" s="889"/>
      <c r="NL102" s="889"/>
      <c r="NM102" s="889"/>
      <c r="NN102" s="889"/>
      <c r="NO102" s="889"/>
      <c r="NP102" s="889"/>
      <c r="NQ102" s="889"/>
      <c r="NR102" s="889"/>
      <c r="NS102" s="889"/>
      <c r="NT102" s="889"/>
      <c r="NU102" s="889"/>
      <c r="NV102" s="889"/>
      <c r="NW102" s="889"/>
      <c r="NX102" s="889"/>
      <c r="NY102" s="889"/>
      <c r="NZ102" s="889"/>
      <c r="OA102" s="889"/>
      <c r="OB102" s="889"/>
      <c r="OC102" s="889"/>
      <c r="OD102" s="889"/>
      <c r="OE102" s="889"/>
      <c r="OF102" s="889"/>
      <c r="OG102" s="889"/>
      <c r="OH102" s="889"/>
      <c r="OI102" s="889"/>
      <c r="OJ102" s="889"/>
      <c r="OK102" s="889"/>
      <c r="OL102" s="889"/>
      <c r="OM102" s="889"/>
      <c r="ON102" s="889"/>
      <c r="OO102" s="889"/>
      <c r="OP102" s="889"/>
      <c r="OQ102" s="889"/>
      <c r="OR102" s="889"/>
      <c r="OS102" s="889"/>
      <c r="OT102" s="889"/>
      <c r="OU102" s="889"/>
      <c r="OV102" s="889"/>
      <c r="OW102" s="889"/>
      <c r="OX102" s="889"/>
      <c r="OY102" s="889"/>
      <c r="OZ102" s="889"/>
      <c r="PA102" s="889"/>
      <c r="PB102" s="889"/>
      <c r="PC102" s="889"/>
      <c r="PD102" s="889"/>
      <c r="PE102" s="889"/>
      <c r="PF102" s="889"/>
      <c r="PG102" s="889"/>
      <c r="PH102" s="889"/>
      <c r="PI102" s="889"/>
      <c r="PJ102" s="889"/>
      <c r="PK102" s="889"/>
      <c r="PL102" s="889"/>
      <c r="PM102" s="889"/>
      <c r="PN102" s="889"/>
      <c r="PO102" s="889"/>
      <c r="PP102" s="889"/>
      <c r="PQ102" s="889"/>
      <c r="PR102" s="889"/>
      <c r="PS102" s="889"/>
      <c r="PT102" s="889"/>
      <c r="PU102" s="889"/>
      <c r="PV102" s="889"/>
      <c r="PW102" s="889"/>
      <c r="PX102" s="889"/>
      <c r="PY102" s="889"/>
      <c r="PZ102" s="889"/>
      <c r="QA102" s="889"/>
      <c r="QB102" s="889"/>
      <c r="QC102" s="889"/>
      <c r="QD102" s="889"/>
      <c r="QE102" s="889"/>
      <c r="QF102" s="889"/>
      <c r="QG102" s="889"/>
      <c r="QH102" s="889"/>
      <c r="QI102" s="889"/>
      <c r="QJ102" s="889"/>
      <c r="QK102" s="889"/>
      <c r="QL102" s="889"/>
      <c r="QM102" s="889"/>
      <c r="QN102" s="889"/>
      <c r="QO102" s="889"/>
      <c r="QP102" s="889"/>
      <c r="QQ102" s="889"/>
      <c r="QR102" s="889"/>
      <c r="QS102" s="889"/>
      <c r="QT102" s="889"/>
      <c r="QU102" s="889"/>
      <c r="QV102" s="889"/>
      <c r="QW102" s="889"/>
      <c r="QX102" s="889"/>
      <c r="QY102" s="889"/>
      <c r="QZ102" s="889"/>
      <c r="RA102" s="889"/>
      <c r="RB102" s="889"/>
      <c r="RC102" s="889"/>
      <c r="RD102" s="889"/>
      <c r="RE102" s="889"/>
      <c r="RF102" s="889"/>
      <c r="RG102" s="889"/>
      <c r="RH102" s="889"/>
      <c r="RI102" s="889"/>
      <c r="RJ102" s="889"/>
      <c r="RK102" s="889"/>
      <c r="RL102" s="889"/>
      <c r="RM102" s="889"/>
      <c r="RN102" s="889"/>
      <c r="RO102" s="889"/>
      <c r="RP102" s="889"/>
      <c r="RQ102" s="889"/>
      <c r="RR102" s="889"/>
      <c r="RS102" s="889"/>
      <c r="RT102" s="889"/>
      <c r="RU102" s="889"/>
      <c r="RV102" s="889"/>
      <c r="RW102" s="889"/>
      <c r="RX102" s="889"/>
      <c r="RY102" s="889"/>
      <c r="RZ102" s="889"/>
      <c r="SA102" s="889"/>
      <c r="SB102" s="889"/>
      <c r="SC102" s="889"/>
      <c r="SD102" s="889"/>
      <c r="SE102" s="889"/>
      <c r="SF102" s="889"/>
      <c r="SG102" s="889"/>
      <c r="SH102" s="889"/>
      <c r="SI102" s="889"/>
      <c r="SJ102" s="889"/>
      <c r="SK102" s="889"/>
      <c r="SL102" s="889"/>
      <c r="SM102" s="889"/>
      <c r="SN102" s="889"/>
      <c r="SO102" s="889"/>
      <c r="SP102" s="889"/>
      <c r="SQ102" s="889"/>
      <c r="SR102" s="889"/>
      <c r="SS102" s="889"/>
      <c r="ST102" s="889"/>
      <c r="SU102" s="889"/>
      <c r="SV102" s="889"/>
      <c r="SW102" s="889"/>
      <c r="SX102" s="889"/>
      <c r="SY102" s="889"/>
      <c r="SZ102" s="889"/>
      <c r="TA102" s="889"/>
      <c r="TB102" s="889"/>
      <c r="TC102" s="889"/>
      <c r="TD102" s="889"/>
      <c r="TE102" s="889"/>
      <c r="TF102" s="889"/>
      <c r="TG102" s="889"/>
      <c r="TH102" s="889"/>
      <c r="TI102" s="889"/>
      <c r="TJ102" s="889"/>
      <c r="TK102" s="889"/>
      <c r="TL102" s="889"/>
      <c r="TM102" s="889"/>
      <c r="TN102" s="889"/>
      <c r="TO102" s="889"/>
      <c r="TP102" s="889"/>
      <c r="TQ102" s="889"/>
      <c r="TR102" s="889"/>
      <c r="TS102" s="889"/>
      <c r="TT102" s="889"/>
      <c r="TU102" s="889"/>
      <c r="TV102" s="889"/>
      <c r="TW102" s="889"/>
      <c r="TX102" s="889"/>
      <c r="TY102" s="889"/>
      <c r="TZ102" s="889"/>
      <c r="UA102" s="889"/>
      <c r="UB102" s="889"/>
      <c r="UC102" s="889"/>
      <c r="UD102" s="889"/>
      <c r="UE102" s="889"/>
      <c r="UF102" s="889"/>
      <c r="UG102" s="889"/>
      <c r="UH102" s="889"/>
      <c r="UI102" s="889"/>
      <c r="UJ102" s="889"/>
      <c r="UK102" s="889"/>
      <c r="UL102" s="889"/>
      <c r="UM102" s="889"/>
      <c r="UN102" s="889"/>
      <c r="UO102" s="889"/>
      <c r="UP102" s="889"/>
      <c r="UQ102" s="889"/>
      <c r="UR102" s="889"/>
      <c r="US102" s="889"/>
      <c r="UT102" s="889"/>
      <c r="UU102" s="889"/>
      <c r="UV102" s="889"/>
      <c r="UW102" s="889"/>
      <c r="UX102" s="889"/>
      <c r="UY102" s="889"/>
      <c r="UZ102" s="889"/>
      <c r="VA102" s="889"/>
      <c r="VB102" s="889"/>
      <c r="VC102" s="889"/>
      <c r="VD102" s="889"/>
      <c r="VE102" s="889"/>
      <c r="VF102" s="889"/>
      <c r="VG102" s="889"/>
      <c r="VH102" s="889"/>
      <c r="VI102" s="889"/>
      <c r="VJ102" s="889"/>
      <c r="VK102" s="889"/>
      <c r="VL102" s="889"/>
      <c r="VM102" s="889"/>
      <c r="VN102" s="889"/>
      <c r="VO102" s="889"/>
      <c r="VP102" s="889"/>
      <c r="VQ102" s="889"/>
      <c r="VR102" s="889"/>
      <c r="VS102" s="889"/>
      <c r="VT102" s="889"/>
      <c r="VU102" s="889"/>
      <c r="VV102" s="889"/>
      <c r="VW102" s="889"/>
      <c r="VX102" s="889"/>
      <c r="VY102" s="889"/>
      <c r="VZ102" s="889"/>
      <c r="WA102" s="889"/>
      <c r="WB102" s="889"/>
      <c r="WC102" s="889"/>
      <c r="WD102" s="889"/>
      <c r="WE102" s="889"/>
      <c r="WF102" s="889"/>
      <c r="WG102" s="889"/>
      <c r="WH102" s="889"/>
      <c r="WI102" s="889"/>
      <c r="WJ102" s="889"/>
      <c r="WK102" s="889"/>
      <c r="WL102" s="889"/>
      <c r="WM102" s="889"/>
      <c r="WN102" s="889"/>
      <c r="WO102" s="889"/>
      <c r="WP102" s="889"/>
      <c r="WQ102" s="889"/>
      <c r="WR102" s="889"/>
      <c r="WS102" s="889"/>
      <c r="WT102" s="889"/>
      <c r="WU102" s="889"/>
      <c r="WV102" s="889"/>
      <c r="WW102" s="889"/>
      <c r="WX102" s="889"/>
      <c r="WY102" s="889"/>
      <c r="WZ102" s="889"/>
      <c r="XA102" s="889"/>
      <c r="XB102" s="889"/>
      <c r="XC102" s="889"/>
      <c r="XD102" s="889"/>
      <c r="XE102" s="889"/>
      <c r="XF102" s="889"/>
      <c r="XG102" s="889"/>
      <c r="XH102" s="889"/>
      <c r="XI102" s="889"/>
      <c r="XJ102" s="889"/>
      <c r="XK102" s="889"/>
      <c r="XL102" s="889"/>
      <c r="XM102" s="889"/>
      <c r="XN102" s="889"/>
      <c r="XO102" s="889"/>
      <c r="XP102" s="889"/>
      <c r="XQ102" s="889"/>
      <c r="XR102" s="889"/>
      <c r="XS102" s="889"/>
      <c r="XT102" s="889"/>
      <c r="XU102" s="889"/>
      <c r="XV102" s="889"/>
      <c r="XW102" s="889"/>
      <c r="XX102" s="889"/>
      <c r="XY102" s="889"/>
      <c r="XZ102" s="889"/>
      <c r="YA102" s="889"/>
      <c r="YB102" s="889"/>
      <c r="YC102" s="889"/>
      <c r="YD102" s="889"/>
      <c r="YE102" s="889"/>
      <c r="YF102" s="889"/>
      <c r="YG102" s="889"/>
      <c r="YH102" s="889"/>
      <c r="YI102" s="889"/>
      <c r="YJ102" s="889"/>
      <c r="YK102" s="889"/>
      <c r="YL102" s="889"/>
      <c r="YM102" s="889"/>
      <c r="YN102" s="889"/>
      <c r="YO102" s="889"/>
      <c r="YP102" s="889"/>
      <c r="YQ102" s="889"/>
      <c r="YR102" s="889"/>
      <c r="YS102" s="889"/>
      <c r="YT102" s="889"/>
      <c r="YU102" s="889"/>
      <c r="YV102" s="889"/>
      <c r="YW102" s="889"/>
      <c r="YX102" s="889"/>
      <c r="YY102" s="889"/>
      <c r="YZ102" s="889"/>
      <c r="ZA102" s="889"/>
      <c r="ZB102" s="889"/>
      <c r="ZC102" s="889"/>
      <c r="ZD102" s="889"/>
      <c r="ZE102" s="889"/>
      <c r="ZF102" s="889"/>
      <c r="ZG102" s="889"/>
      <c r="ZH102" s="889"/>
      <c r="ZI102" s="889"/>
      <c r="ZJ102" s="889"/>
      <c r="ZK102" s="889"/>
      <c r="ZL102" s="889"/>
      <c r="ZM102" s="889"/>
      <c r="ZN102" s="889"/>
      <c r="ZO102" s="889"/>
      <c r="ZP102" s="889"/>
      <c r="ZQ102" s="889"/>
      <c r="ZR102" s="889"/>
      <c r="ZS102" s="889"/>
      <c r="ZT102" s="889"/>
      <c r="ZU102" s="889"/>
      <c r="ZV102" s="889"/>
      <c r="ZW102" s="889"/>
      <c r="ZX102" s="889"/>
      <c r="ZY102" s="889"/>
      <c r="ZZ102" s="889"/>
      <c r="AAA102" s="889"/>
      <c r="AAB102" s="889"/>
      <c r="AAC102" s="889"/>
      <c r="AAD102" s="889"/>
      <c r="AAE102" s="889"/>
      <c r="AAF102" s="889"/>
      <c r="AAG102" s="889"/>
      <c r="AAH102" s="889"/>
      <c r="AAI102" s="889"/>
      <c r="AAJ102" s="889"/>
      <c r="AAK102" s="889"/>
      <c r="AAL102" s="889"/>
      <c r="AAM102" s="889"/>
      <c r="AAN102" s="889"/>
      <c r="AAO102" s="889"/>
      <c r="AAP102" s="889"/>
      <c r="AAQ102" s="889"/>
      <c r="AAR102" s="889"/>
      <c r="AAS102" s="889"/>
      <c r="AAT102" s="889"/>
      <c r="AAU102" s="889"/>
      <c r="AAV102" s="889"/>
      <c r="AAW102" s="889"/>
      <c r="AAX102" s="889"/>
      <c r="AAY102" s="889"/>
      <c r="AAZ102" s="889"/>
      <c r="ABA102" s="889"/>
      <c r="ABB102" s="889"/>
      <c r="ABC102" s="889"/>
      <c r="ABD102" s="889"/>
      <c r="ABE102" s="889"/>
      <c r="ABF102" s="889"/>
      <c r="ABG102" s="889"/>
      <c r="ABH102" s="889"/>
      <c r="ABI102" s="889"/>
      <c r="ABJ102" s="889"/>
      <c r="ABK102" s="889"/>
      <c r="ABL102" s="889"/>
      <c r="ABM102" s="889"/>
      <c r="ABN102" s="889"/>
      <c r="ABO102" s="889"/>
      <c r="ABP102" s="889"/>
      <c r="ABQ102" s="889"/>
      <c r="ABR102" s="889"/>
      <c r="ABS102" s="889"/>
      <c r="ABT102" s="889"/>
      <c r="ABU102" s="889"/>
      <c r="ABV102" s="889"/>
      <c r="ABW102" s="889"/>
      <c r="ABX102" s="889"/>
      <c r="ABY102" s="889"/>
      <c r="ABZ102" s="889"/>
      <c r="ACA102" s="889"/>
      <c r="ACB102" s="889"/>
      <c r="ACC102" s="889"/>
      <c r="ACD102" s="889"/>
      <c r="ACE102" s="889"/>
      <c r="ACF102" s="889"/>
      <c r="ACG102" s="889"/>
      <c r="ACH102" s="889"/>
      <c r="ACI102" s="889"/>
      <c r="ACJ102" s="889"/>
      <c r="ACK102" s="889"/>
      <c r="ACL102" s="889"/>
      <c r="ACM102" s="889"/>
      <c r="ACN102" s="889"/>
      <c r="ACO102" s="889"/>
      <c r="ACP102" s="889"/>
      <c r="ACQ102" s="889"/>
      <c r="ACR102" s="889"/>
      <c r="ACS102" s="889"/>
      <c r="ACT102" s="889"/>
      <c r="ACU102" s="889"/>
      <c r="ACV102" s="889"/>
      <c r="ACW102" s="889"/>
      <c r="ACX102" s="889"/>
      <c r="ACY102" s="889"/>
      <c r="ACZ102" s="889"/>
      <c r="ADA102" s="889"/>
      <c r="ADB102" s="889"/>
      <c r="ADC102" s="889"/>
      <c r="ADD102" s="889"/>
      <c r="ADE102" s="889"/>
      <c r="ADF102" s="889"/>
      <c r="ADG102" s="889"/>
      <c r="ADH102" s="889"/>
      <c r="ADI102" s="889"/>
      <c r="ADJ102" s="889"/>
      <c r="ADK102" s="889"/>
      <c r="ADL102" s="889"/>
      <c r="ADM102" s="889"/>
      <c r="ADN102" s="889"/>
      <c r="ADO102" s="889"/>
      <c r="ADP102" s="889"/>
      <c r="ADQ102" s="889"/>
      <c r="ADR102" s="889"/>
      <c r="ADS102" s="889"/>
      <c r="ADT102" s="889"/>
      <c r="ADU102" s="889"/>
      <c r="ADV102" s="889"/>
      <c r="ADW102" s="889"/>
      <c r="ADX102" s="889"/>
      <c r="ADY102" s="889"/>
      <c r="ADZ102" s="889"/>
      <c r="AEA102" s="889"/>
      <c r="AEB102" s="889"/>
      <c r="AEC102" s="889"/>
      <c r="AED102" s="889"/>
      <c r="AEE102" s="889"/>
      <c r="AEF102" s="889"/>
      <c r="AEG102" s="889"/>
      <c r="AEH102" s="889"/>
      <c r="AEI102" s="889"/>
      <c r="AEJ102" s="889"/>
      <c r="AEK102" s="889"/>
      <c r="AEL102" s="889"/>
      <c r="AEM102" s="889"/>
      <c r="AEN102" s="889"/>
      <c r="AEO102" s="889"/>
      <c r="AEP102" s="889"/>
      <c r="AEQ102" s="889"/>
      <c r="AER102" s="889"/>
      <c r="AES102" s="889"/>
      <c r="AET102" s="889"/>
      <c r="AEU102" s="889"/>
      <c r="AEV102" s="889"/>
      <c r="AEW102" s="889"/>
      <c r="AEX102" s="889"/>
      <c r="AEY102" s="889"/>
      <c r="AEZ102" s="889"/>
      <c r="AFA102" s="889"/>
      <c r="AFB102" s="889"/>
      <c r="AFC102" s="889"/>
      <c r="AFD102" s="889"/>
      <c r="AFE102" s="889"/>
      <c r="AFF102" s="889"/>
      <c r="AFG102" s="889"/>
      <c r="AFH102" s="889"/>
      <c r="AFI102" s="889"/>
      <c r="AFJ102" s="889"/>
      <c r="AFK102" s="889"/>
      <c r="AFL102" s="889"/>
      <c r="AFM102" s="889"/>
      <c r="AFN102" s="889"/>
      <c r="AFO102" s="889"/>
      <c r="AFP102" s="889"/>
      <c r="AFQ102" s="889"/>
      <c r="AFR102" s="889"/>
      <c r="AFS102" s="889"/>
      <c r="AFT102" s="889"/>
      <c r="AFU102" s="889"/>
      <c r="AFV102" s="889"/>
      <c r="AFW102" s="889"/>
      <c r="AFX102" s="889"/>
      <c r="AFY102" s="889"/>
      <c r="AFZ102" s="889"/>
      <c r="AGA102" s="889"/>
      <c r="AGB102" s="889"/>
      <c r="AGC102" s="889"/>
      <c r="AGD102" s="889"/>
      <c r="AGE102" s="889"/>
      <c r="AGF102" s="889"/>
      <c r="AGG102" s="889"/>
      <c r="AGH102" s="889"/>
      <c r="AGI102" s="889"/>
      <c r="AGJ102" s="889"/>
      <c r="AGK102" s="889"/>
      <c r="AGL102" s="889"/>
      <c r="AGM102" s="889"/>
      <c r="AGN102" s="889"/>
      <c r="AGO102" s="889"/>
      <c r="AGP102" s="889"/>
      <c r="AGQ102" s="889"/>
      <c r="AGR102" s="889"/>
      <c r="AGS102" s="889"/>
      <c r="AGT102" s="889"/>
      <c r="AGU102" s="889"/>
      <c r="AGV102" s="889"/>
      <c r="AGW102" s="889"/>
      <c r="AGX102" s="889"/>
      <c r="AGY102" s="889"/>
      <c r="AGZ102" s="889"/>
      <c r="AHA102" s="889"/>
      <c r="AHB102" s="889"/>
      <c r="AHC102" s="889"/>
      <c r="AHD102" s="889"/>
      <c r="AHE102" s="889"/>
      <c r="AHF102" s="889"/>
      <c r="AHG102" s="889"/>
      <c r="AHH102" s="889"/>
      <c r="AHI102" s="889"/>
      <c r="AHJ102" s="889"/>
      <c r="AHK102" s="889"/>
      <c r="AHL102" s="889"/>
      <c r="AHM102" s="889"/>
      <c r="AHN102" s="889"/>
      <c r="AHO102" s="889"/>
      <c r="AHP102" s="889"/>
      <c r="AHQ102" s="889"/>
      <c r="AHR102" s="889"/>
      <c r="AHS102" s="889"/>
      <c r="AHT102" s="889"/>
      <c r="AHU102" s="889"/>
      <c r="AHV102" s="889"/>
      <c r="AHW102" s="889"/>
      <c r="AHX102" s="889"/>
      <c r="AHY102" s="889"/>
      <c r="AHZ102" s="889"/>
      <c r="AIA102" s="889"/>
      <c r="AIB102" s="889"/>
      <c r="AIC102" s="889"/>
      <c r="AID102" s="889"/>
      <c r="AIE102" s="889"/>
      <c r="AIF102" s="889"/>
      <c r="AIG102" s="889"/>
      <c r="AIH102" s="889"/>
      <c r="AII102" s="889"/>
      <c r="AIJ102" s="889"/>
      <c r="AIK102" s="889"/>
      <c r="AIL102" s="889"/>
      <c r="AIM102" s="889"/>
      <c r="AIN102" s="889"/>
      <c r="AIO102" s="889"/>
      <c r="AIP102" s="889"/>
      <c r="AIQ102" s="889"/>
      <c r="AIR102" s="889"/>
      <c r="AIS102" s="889"/>
      <c r="AIT102" s="889"/>
      <c r="AIU102" s="889"/>
      <c r="AIV102" s="889"/>
      <c r="AIW102" s="889"/>
      <c r="AIX102" s="889"/>
      <c r="AIY102" s="889"/>
      <c r="AIZ102" s="889"/>
      <c r="AJA102" s="889"/>
      <c r="AJB102" s="889"/>
      <c r="AJC102" s="889"/>
      <c r="AJD102" s="889"/>
      <c r="AJE102" s="889"/>
      <c r="AJF102" s="889"/>
      <c r="AJG102" s="889"/>
      <c r="AJH102" s="889"/>
      <c r="AJI102" s="889"/>
      <c r="AJJ102" s="889"/>
      <c r="AJK102" s="889"/>
      <c r="AJL102" s="889"/>
      <c r="AJM102" s="889"/>
      <c r="AJN102" s="889"/>
      <c r="AJO102" s="889"/>
      <c r="AJP102" s="889"/>
      <c r="AJQ102" s="889"/>
      <c r="AJR102" s="889"/>
      <c r="AJS102" s="889"/>
      <c r="AJT102" s="889"/>
      <c r="AJU102" s="889"/>
      <c r="AJV102" s="889"/>
      <c r="AJW102" s="889"/>
      <c r="AJX102" s="889"/>
      <c r="AJY102" s="889"/>
      <c r="AJZ102" s="889"/>
      <c r="AKA102" s="889"/>
      <c r="AKB102" s="889"/>
      <c r="AKC102" s="889"/>
      <c r="AKD102" s="889"/>
      <c r="AKE102" s="889"/>
      <c r="AKF102" s="889"/>
      <c r="AKG102" s="889"/>
      <c r="AKH102" s="889"/>
      <c r="AKI102" s="889"/>
      <c r="AKJ102" s="889"/>
      <c r="AKK102" s="889"/>
      <c r="AKL102" s="889"/>
      <c r="AKM102" s="889"/>
      <c r="AKN102" s="889"/>
      <c r="AKO102" s="889"/>
      <c r="AKP102" s="889"/>
      <c r="AKQ102" s="889"/>
      <c r="AKR102" s="889"/>
      <c r="AKS102" s="889"/>
      <c r="AKT102" s="889"/>
      <c r="AKU102" s="889"/>
      <c r="AKV102" s="889"/>
      <c r="AKW102" s="889"/>
      <c r="AKX102" s="889"/>
      <c r="AKY102" s="889"/>
      <c r="AKZ102" s="889"/>
      <c r="ALA102" s="889"/>
      <c r="ALB102" s="889"/>
      <c r="ALC102" s="889"/>
      <c r="ALD102" s="889"/>
      <c r="ALE102" s="889"/>
      <c r="ALF102" s="889"/>
      <c r="ALG102" s="889"/>
      <c r="ALH102" s="889"/>
      <c r="ALI102" s="889"/>
      <c r="ALJ102" s="889"/>
      <c r="ALK102" s="889"/>
      <c r="ALL102" s="889"/>
      <c r="ALM102" s="889"/>
      <c r="ALN102" s="889"/>
      <c r="ALO102" s="889"/>
      <c r="ALP102" s="889"/>
      <c r="ALQ102" s="889"/>
      <c r="ALR102" s="889"/>
      <c r="ALS102" s="889"/>
      <c r="ALT102" s="889"/>
      <c r="ALU102" s="889"/>
      <c r="ALV102" s="889"/>
      <c r="ALW102" s="889"/>
      <c r="ALX102" s="889"/>
      <c r="ALY102" s="889"/>
      <c r="ALZ102" s="889"/>
      <c r="AMA102" s="889"/>
      <c r="AMB102" s="889"/>
      <c r="AMC102" s="889"/>
      <c r="AMD102" s="889"/>
      <c r="AME102" s="889"/>
      <c r="AMF102" s="889"/>
      <c r="AMG102" s="889"/>
      <c r="AMH102" s="889"/>
      <c r="AMI102" s="889"/>
      <c r="AMJ102" s="889"/>
      <c r="AMK102" s="889"/>
      <c r="AML102" s="889"/>
      <c r="AMM102" s="889"/>
      <c r="AMN102" s="889"/>
      <c r="AMO102" s="889"/>
      <c r="AMP102" s="889"/>
      <c r="AMQ102" s="889"/>
      <c r="AMR102" s="889"/>
      <c r="AMS102" s="889"/>
      <c r="AMT102" s="889"/>
      <c r="AMU102" s="889"/>
      <c r="AMV102" s="889"/>
      <c r="AMW102" s="889"/>
      <c r="AMX102" s="889"/>
      <c r="AMY102" s="889"/>
      <c r="AMZ102" s="889"/>
      <c r="ANA102" s="889"/>
      <c r="ANB102" s="889"/>
      <c r="ANC102" s="889"/>
      <c r="AND102" s="889"/>
      <c r="ANE102" s="889"/>
      <c r="ANF102" s="889"/>
      <c r="ANG102" s="889"/>
      <c r="ANH102" s="889"/>
      <c r="ANI102" s="889"/>
      <c r="ANJ102" s="889"/>
      <c r="ANK102" s="889"/>
      <c r="ANL102" s="889"/>
      <c r="ANM102" s="889"/>
      <c r="ANN102" s="889"/>
      <c r="ANO102" s="889"/>
      <c r="ANP102" s="889"/>
      <c r="ANQ102" s="889"/>
      <c r="ANR102" s="889"/>
      <c r="ANS102" s="889"/>
      <c r="ANT102" s="889"/>
      <c r="ANU102" s="889"/>
      <c r="ANV102" s="889"/>
      <c r="ANW102" s="889"/>
      <c r="ANX102" s="889"/>
      <c r="ANY102" s="889"/>
      <c r="ANZ102" s="889"/>
      <c r="AOA102" s="889"/>
      <c r="AOB102" s="889"/>
      <c r="AOC102" s="889"/>
      <c r="AOD102" s="889"/>
      <c r="AOE102" s="889"/>
      <c r="AOF102" s="889"/>
      <c r="AOG102" s="889"/>
      <c r="AOH102" s="889"/>
      <c r="AOI102" s="889"/>
      <c r="AOJ102" s="889"/>
      <c r="AOK102" s="889"/>
      <c r="AOL102" s="889"/>
      <c r="AOM102" s="889"/>
      <c r="AON102" s="889"/>
      <c r="AOO102" s="889"/>
      <c r="AOP102" s="889"/>
      <c r="AOQ102" s="889"/>
      <c r="AOR102" s="889"/>
      <c r="AOS102" s="889"/>
      <c r="AOT102" s="889"/>
      <c r="AOU102" s="889"/>
      <c r="AOV102" s="889"/>
      <c r="AOW102" s="889"/>
      <c r="AOX102" s="889"/>
      <c r="AOY102" s="889"/>
      <c r="AOZ102" s="889"/>
      <c r="APA102" s="889"/>
      <c r="APB102" s="889"/>
      <c r="APC102" s="889"/>
      <c r="APD102" s="889"/>
      <c r="APE102" s="889"/>
      <c r="APF102" s="889"/>
      <c r="APG102" s="889"/>
      <c r="APH102" s="889"/>
      <c r="API102" s="889"/>
      <c r="APJ102" s="889"/>
      <c r="APK102" s="889"/>
      <c r="APL102" s="889"/>
      <c r="APM102" s="889"/>
      <c r="APN102" s="889"/>
      <c r="APO102" s="889"/>
      <c r="APP102" s="889"/>
      <c r="APQ102" s="889"/>
      <c r="APR102" s="889"/>
      <c r="APS102" s="889"/>
      <c r="APT102" s="889"/>
      <c r="APU102" s="889"/>
      <c r="APV102" s="889"/>
      <c r="APW102" s="889"/>
      <c r="APX102" s="889"/>
      <c r="APY102" s="889"/>
      <c r="APZ102" s="889"/>
      <c r="AQA102" s="889"/>
      <c r="AQB102" s="889"/>
      <c r="AQC102" s="889"/>
      <c r="AQD102" s="889"/>
      <c r="AQE102" s="889"/>
      <c r="AQF102" s="889"/>
      <c r="AQG102" s="889"/>
      <c r="AQH102" s="889"/>
      <c r="AQI102" s="889"/>
      <c r="AQJ102" s="889"/>
      <c r="AQK102" s="889"/>
      <c r="AQL102" s="889"/>
      <c r="AQM102" s="889"/>
      <c r="AQN102" s="889"/>
      <c r="AQO102" s="889"/>
      <c r="AQP102" s="889"/>
      <c r="AQQ102" s="889"/>
      <c r="AQR102" s="889"/>
      <c r="AQS102" s="889"/>
      <c r="AQT102" s="889"/>
      <c r="AQU102" s="889"/>
      <c r="AQV102" s="889"/>
      <c r="AQW102" s="889"/>
      <c r="AQX102" s="889"/>
      <c r="AQY102" s="889"/>
      <c r="AQZ102" s="889"/>
      <c r="ARA102" s="889"/>
      <c r="ARB102" s="889"/>
      <c r="ARC102" s="889"/>
      <c r="ARD102" s="889"/>
      <c r="ARE102" s="889"/>
      <c r="ARF102" s="889"/>
      <c r="ARG102" s="889"/>
      <c r="ARH102" s="889"/>
      <c r="ARI102" s="889"/>
      <c r="ARJ102" s="889"/>
      <c r="ARK102" s="889"/>
      <c r="ARL102" s="889"/>
      <c r="ARM102" s="889"/>
      <c r="ARN102" s="889"/>
      <c r="ARO102" s="889"/>
      <c r="ARP102" s="889"/>
      <c r="ARQ102" s="889"/>
      <c r="ARR102" s="889"/>
      <c r="ARS102" s="889"/>
      <c r="ART102" s="889"/>
      <c r="ARU102" s="889"/>
      <c r="ARV102" s="889"/>
      <c r="ARW102" s="889"/>
      <c r="ARX102" s="889"/>
      <c r="ARY102" s="889"/>
      <c r="ARZ102" s="889"/>
      <c r="ASA102" s="889"/>
      <c r="ASB102" s="889"/>
      <c r="ASC102" s="889"/>
      <c r="ASD102" s="889"/>
      <c r="ASE102" s="889"/>
      <c r="ASF102" s="889"/>
      <c r="ASG102" s="889"/>
      <c r="ASH102" s="889"/>
      <c r="ASI102" s="889"/>
      <c r="ASJ102" s="889"/>
      <c r="ASK102" s="889"/>
      <c r="ASL102" s="889"/>
      <c r="ASM102" s="889"/>
      <c r="ASN102" s="889"/>
      <c r="ASO102" s="889"/>
      <c r="ASP102" s="889"/>
      <c r="ASQ102" s="889"/>
      <c r="ASR102" s="889"/>
      <c r="ASS102" s="889"/>
      <c r="AST102" s="889"/>
      <c r="ASU102" s="889"/>
      <c r="ASV102" s="889"/>
      <c r="ASW102" s="889"/>
      <c r="ASX102" s="889"/>
      <c r="ASY102" s="889"/>
      <c r="ASZ102" s="889"/>
      <c r="ATA102" s="889"/>
      <c r="ATB102" s="889"/>
      <c r="ATC102" s="889"/>
      <c r="ATD102" s="889"/>
      <c r="ATE102" s="889"/>
      <c r="ATF102" s="889"/>
      <c r="ATG102" s="889"/>
      <c r="ATH102" s="889"/>
      <c r="ATI102" s="889"/>
      <c r="ATJ102" s="889"/>
      <c r="ATK102" s="889"/>
      <c r="ATL102" s="889"/>
      <c r="ATM102" s="889"/>
      <c r="ATN102" s="889"/>
      <c r="ATO102" s="889"/>
      <c r="ATP102" s="889"/>
      <c r="ATQ102" s="889"/>
      <c r="ATR102" s="889"/>
      <c r="ATS102" s="889"/>
      <c r="ATT102" s="889"/>
      <c r="ATU102" s="889"/>
      <c r="ATV102" s="889"/>
      <c r="ATW102" s="889"/>
      <c r="ATX102" s="889"/>
      <c r="ATY102" s="889"/>
      <c r="ATZ102" s="889"/>
      <c r="AUA102" s="889"/>
      <c r="AUB102" s="889"/>
      <c r="AUC102" s="889"/>
      <c r="AUD102" s="889"/>
      <c r="AUE102" s="889"/>
      <c r="AUF102" s="889"/>
      <c r="AUG102" s="889"/>
      <c r="AUH102" s="889"/>
      <c r="AUI102" s="889"/>
      <c r="AUJ102" s="889"/>
      <c r="AUK102" s="889"/>
      <c r="AUL102" s="889"/>
      <c r="AUM102" s="889"/>
      <c r="AUN102" s="889"/>
      <c r="AUO102" s="889"/>
      <c r="AUP102" s="889"/>
      <c r="AUQ102" s="889"/>
      <c r="AUR102" s="889"/>
      <c r="AUS102" s="889"/>
      <c r="AUT102" s="889"/>
      <c r="AUU102" s="889"/>
      <c r="AUV102" s="889"/>
      <c r="AUW102" s="889"/>
      <c r="AUX102" s="889"/>
      <c r="AUY102" s="889"/>
      <c r="AUZ102" s="889"/>
      <c r="AVA102" s="889"/>
      <c r="AVB102" s="889"/>
      <c r="AVC102" s="889"/>
      <c r="AVD102" s="889"/>
      <c r="AVE102" s="889"/>
      <c r="AVF102" s="889"/>
      <c r="AVG102" s="889"/>
      <c r="AVH102" s="889"/>
      <c r="AVI102" s="889"/>
      <c r="AVJ102" s="889"/>
      <c r="AVK102" s="889"/>
      <c r="AVL102" s="889"/>
      <c r="AVM102" s="889"/>
      <c r="AVN102" s="889"/>
      <c r="AVO102" s="889"/>
      <c r="AVP102" s="889"/>
      <c r="AVQ102" s="889"/>
      <c r="AVR102" s="889"/>
      <c r="AVS102" s="889"/>
      <c r="AVT102" s="889"/>
      <c r="AVU102" s="889"/>
      <c r="AVV102" s="889"/>
      <c r="AVW102" s="889"/>
      <c r="AVX102" s="889"/>
      <c r="AVY102" s="889"/>
      <c r="AVZ102" s="889"/>
      <c r="AWA102" s="889"/>
      <c r="AWB102" s="889"/>
      <c r="AWC102" s="889"/>
      <c r="AWD102" s="889"/>
      <c r="AWE102" s="889"/>
      <c r="AWF102" s="889"/>
      <c r="AWG102" s="889"/>
      <c r="AWH102" s="889"/>
      <c r="AWI102" s="889"/>
      <c r="AWJ102" s="889"/>
      <c r="AWK102" s="889"/>
      <c r="AWL102" s="889"/>
      <c r="AWM102" s="889"/>
      <c r="AWN102" s="889"/>
      <c r="AWO102" s="889"/>
      <c r="AWP102" s="889"/>
      <c r="AWQ102" s="889"/>
      <c r="AWR102" s="889"/>
      <c r="AWS102" s="889"/>
      <c r="AWT102" s="889"/>
      <c r="AWU102" s="889"/>
      <c r="AWV102" s="889"/>
      <c r="AWW102" s="889"/>
      <c r="AWX102" s="889"/>
      <c r="AWY102" s="889"/>
      <c r="AWZ102" s="889"/>
      <c r="AXA102" s="889"/>
      <c r="AXB102" s="889"/>
      <c r="AXC102" s="889"/>
      <c r="AXD102" s="889"/>
      <c r="AXE102" s="889"/>
      <c r="AXF102" s="889"/>
      <c r="AXG102" s="889"/>
      <c r="AXH102" s="889"/>
      <c r="AXI102" s="889"/>
      <c r="AXJ102" s="889"/>
      <c r="AXK102" s="889"/>
      <c r="AXL102" s="889"/>
      <c r="AXM102" s="889"/>
      <c r="AXN102" s="889"/>
      <c r="AXO102" s="889"/>
      <c r="AXP102" s="889"/>
      <c r="AXQ102" s="889"/>
      <c r="AXR102" s="889"/>
      <c r="AXS102" s="889"/>
      <c r="AXT102" s="889"/>
      <c r="AXU102" s="889"/>
      <c r="AXV102" s="889"/>
      <c r="AXW102" s="889"/>
      <c r="AXX102" s="889"/>
      <c r="AXY102" s="889"/>
      <c r="AXZ102" s="889"/>
      <c r="AYA102" s="889"/>
      <c r="AYB102" s="889"/>
      <c r="AYC102" s="889"/>
      <c r="AYD102" s="889"/>
      <c r="AYE102" s="889"/>
      <c r="AYF102" s="889"/>
      <c r="AYG102" s="889"/>
      <c r="AYH102" s="889"/>
      <c r="AYI102" s="889"/>
      <c r="AYJ102" s="889"/>
      <c r="AYK102" s="889"/>
      <c r="AYL102" s="889"/>
      <c r="AYM102" s="889"/>
      <c r="AYN102" s="889"/>
      <c r="AYO102" s="889"/>
      <c r="AYP102" s="889"/>
      <c r="AYQ102" s="889"/>
      <c r="AYR102" s="889"/>
      <c r="AYS102" s="889"/>
      <c r="AYT102" s="889"/>
      <c r="AYU102" s="889"/>
      <c r="AYV102" s="889"/>
      <c r="AYW102" s="889"/>
      <c r="AYX102" s="889"/>
      <c r="AYY102" s="889"/>
      <c r="AYZ102" s="889"/>
      <c r="AZA102" s="889"/>
      <c r="AZB102" s="889"/>
      <c r="AZC102" s="889"/>
      <c r="AZD102" s="889"/>
      <c r="AZE102" s="889"/>
      <c r="AZF102" s="889"/>
      <c r="AZG102" s="889"/>
      <c r="AZH102" s="889"/>
      <c r="AZI102" s="889"/>
      <c r="AZJ102" s="889"/>
      <c r="AZK102" s="889"/>
      <c r="AZL102" s="889"/>
      <c r="AZM102" s="889"/>
      <c r="AZN102" s="889"/>
      <c r="AZO102" s="889"/>
      <c r="AZP102" s="889"/>
      <c r="AZQ102" s="889"/>
      <c r="AZR102" s="889"/>
      <c r="AZS102" s="889"/>
      <c r="AZT102" s="889"/>
      <c r="AZU102" s="889"/>
      <c r="AZV102" s="889"/>
      <c r="AZW102" s="889"/>
      <c r="AZX102" s="889"/>
      <c r="AZY102" s="889"/>
      <c r="AZZ102" s="889"/>
      <c r="BAA102" s="889"/>
      <c r="BAB102" s="889"/>
      <c r="BAC102" s="889"/>
      <c r="BAD102" s="889"/>
      <c r="BAE102" s="889"/>
      <c r="BAF102" s="889"/>
      <c r="BAG102" s="889"/>
      <c r="BAH102" s="889"/>
      <c r="BAI102" s="889"/>
      <c r="BAJ102" s="889"/>
      <c r="BAK102" s="889"/>
      <c r="BAL102" s="889"/>
      <c r="BAM102" s="889"/>
      <c r="BAN102" s="889"/>
      <c r="BAO102" s="889"/>
      <c r="BAP102" s="889"/>
      <c r="BAQ102" s="889"/>
      <c r="BAR102" s="889"/>
      <c r="BAS102" s="889"/>
      <c r="BAT102" s="889"/>
      <c r="BAU102" s="889"/>
      <c r="BAV102" s="889"/>
      <c r="BAW102" s="889"/>
      <c r="BAX102" s="889"/>
      <c r="BAY102" s="889"/>
      <c r="BAZ102" s="889"/>
      <c r="BBA102" s="889"/>
      <c r="BBB102" s="889"/>
      <c r="BBC102" s="889"/>
      <c r="BBD102" s="889"/>
      <c r="BBE102" s="889"/>
      <c r="BBF102" s="889"/>
      <c r="BBG102" s="889"/>
      <c r="BBH102" s="889"/>
      <c r="BBI102" s="889"/>
      <c r="BBJ102" s="889"/>
      <c r="BBK102" s="889"/>
      <c r="BBL102" s="889"/>
      <c r="BBM102" s="889"/>
      <c r="BBN102" s="889"/>
      <c r="BBO102" s="889"/>
      <c r="BBP102" s="889"/>
      <c r="BBQ102" s="889"/>
      <c r="BBR102" s="889"/>
      <c r="BBS102" s="889"/>
      <c r="BBT102" s="889"/>
      <c r="BBU102" s="889"/>
      <c r="BBV102" s="889"/>
      <c r="BBW102" s="889"/>
      <c r="BBX102" s="889"/>
      <c r="BBY102" s="889"/>
      <c r="BBZ102" s="889"/>
      <c r="BCA102" s="889"/>
      <c r="BCB102" s="889"/>
      <c r="BCC102" s="889"/>
      <c r="BCD102" s="889"/>
      <c r="BCE102" s="889"/>
      <c r="BCF102" s="889"/>
      <c r="BCG102" s="889"/>
      <c r="BCH102" s="889"/>
      <c r="BCI102" s="889"/>
      <c r="BCJ102" s="889"/>
      <c r="BCK102" s="889"/>
      <c r="BCL102" s="889"/>
      <c r="BCM102" s="889"/>
      <c r="BCN102" s="889"/>
      <c r="BCO102" s="889"/>
      <c r="BCP102" s="889"/>
      <c r="BCQ102" s="889"/>
      <c r="BCR102" s="889"/>
      <c r="BCS102" s="889"/>
      <c r="BCT102" s="889"/>
      <c r="BCU102" s="889"/>
      <c r="BCV102" s="889"/>
      <c r="BCW102" s="889"/>
      <c r="BCX102" s="889"/>
      <c r="BCY102" s="889"/>
      <c r="BCZ102" s="889"/>
      <c r="BDA102" s="889"/>
      <c r="BDB102" s="889"/>
      <c r="BDC102" s="889"/>
      <c r="BDD102" s="889"/>
      <c r="BDE102" s="889"/>
      <c r="BDF102" s="889"/>
      <c r="BDG102" s="889"/>
      <c r="BDH102" s="889"/>
      <c r="BDI102" s="889"/>
      <c r="BDJ102" s="889"/>
      <c r="BDK102" s="889"/>
      <c r="BDL102" s="889"/>
      <c r="BDM102" s="889"/>
      <c r="BDN102" s="889"/>
      <c r="BDO102" s="889"/>
      <c r="BDP102" s="889"/>
      <c r="BDQ102" s="889"/>
      <c r="BDR102" s="889"/>
      <c r="BDS102" s="889"/>
      <c r="BDT102" s="889"/>
      <c r="BDU102" s="889"/>
      <c r="BDV102" s="889"/>
      <c r="BDW102" s="889"/>
      <c r="BDX102" s="889"/>
      <c r="BDY102" s="889"/>
      <c r="BDZ102" s="889"/>
      <c r="BEA102" s="889"/>
      <c r="BEB102" s="889"/>
      <c r="BEC102" s="889"/>
      <c r="BED102" s="889"/>
      <c r="BEE102" s="889"/>
      <c r="BEF102" s="889"/>
      <c r="BEG102" s="889"/>
      <c r="BEH102" s="889"/>
      <c r="BEI102" s="889"/>
      <c r="BEJ102" s="889"/>
      <c r="BEK102" s="889"/>
      <c r="BEL102" s="889"/>
      <c r="BEM102" s="889"/>
      <c r="BEN102" s="889"/>
      <c r="BEO102" s="889"/>
      <c r="BEP102" s="889"/>
      <c r="BEQ102" s="889"/>
      <c r="BER102" s="889"/>
      <c r="BES102" s="889"/>
      <c r="BET102" s="889"/>
      <c r="BEU102" s="889"/>
      <c r="BEV102" s="889"/>
      <c r="BEW102" s="889"/>
      <c r="BEX102" s="889"/>
      <c r="BEY102" s="889"/>
      <c r="BEZ102" s="889"/>
      <c r="BFA102" s="889"/>
      <c r="BFB102" s="889"/>
      <c r="BFC102" s="889"/>
      <c r="BFD102" s="889"/>
      <c r="BFE102" s="889"/>
      <c r="BFF102" s="889"/>
      <c r="BFG102" s="889"/>
      <c r="BFH102" s="889"/>
      <c r="BFI102" s="889"/>
      <c r="BFJ102" s="889"/>
      <c r="BFK102" s="889"/>
      <c r="BFL102" s="889"/>
      <c r="BFM102" s="889"/>
      <c r="BFN102" s="889"/>
      <c r="BFO102" s="889"/>
      <c r="BFP102" s="889"/>
      <c r="BFQ102" s="889"/>
      <c r="BFR102" s="889"/>
      <c r="BFS102" s="889"/>
      <c r="BFT102" s="889"/>
      <c r="BFU102" s="889"/>
      <c r="BFV102" s="889"/>
      <c r="BFW102" s="889"/>
      <c r="BFX102" s="889"/>
      <c r="BFY102" s="889"/>
      <c r="BFZ102" s="889"/>
      <c r="BGA102" s="889"/>
      <c r="BGB102" s="889"/>
      <c r="BGC102" s="889"/>
      <c r="BGD102" s="889"/>
      <c r="BGE102" s="889"/>
      <c r="BGF102" s="889"/>
      <c r="BGG102" s="889"/>
      <c r="BGH102" s="889"/>
      <c r="BGI102" s="889"/>
      <c r="BGJ102" s="889"/>
      <c r="BGK102" s="889"/>
      <c r="BGL102" s="889"/>
      <c r="BGM102" s="889"/>
      <c r="BGN102" s="889"/>
      <c r="BGO102" s="889"/>
      <c r="BGP102" s="889"/>
      <c r="BGQ102" s="889"/>
      <c r="BGR102" s="889"/>
      <c r="BGS102" s="889"/>
      <c r="BGT102" s="889"/>
      <c r="BGU102" s="889"/>
      <c r="BGV102" s="889"/>
      <c r="BGW102" s="889"/>
      <c r="BGX102" s="889"/>
      <c r="BGY102" s="889"/>
      <c r="BGZ102" s="889"/>
      <c r="BHA102" s="889"/>
      <c r="BHB102" s="889"/>
      <c r="BHC102" s="889"/>
      <c r="BHD102" s="889"/>
      <c r="BHE102" s="889"/>
      <c r="BHF102" s="889"/>
      <c r="BHG102" s="889"/>
      <c r="BHH102" s="889"/>
      <c r="BHI102" s="889"/>
      <c r="BHJ102" s="889"/>
      <c r="BHK102" s="889"/>
      <c r="BHL102" s="889"/>
      <c r="BHM102" s="889"/>
      <c r="BHN102" s="889"/>
      <c r="BHO102" s="889"/>
      <c r="BHP102" s="889"/>
      <c r="BHQ102" s="889"/>
      <c r="BHR102" s="889"/>
      <c r="BHS102" s="889"/>
      <c r="BHT102" s="889"/>
      <c r="BHU102" s="889"/>
      <c r="BHV102" s="889"/>
      <c r="BHW102" s="889"/>
      <c r="BHX102" s="889"/>
      <c r="BHY102" s="889"/>
      <c r="BHZ102" s="889"/>
      <c r="BIA102" s="889"/>
      <c r="BIB102" s="889"/>
      <c r="BIC102" s="889"/>
      <c r="BID102" s="889"/>
      <c r="BIE102" s="889"/>
      <c r="BIF102" s="889"/>
      <c r="BIG102" s="889"/>
      <c r="BIH102" s="889"/>
      <c r="BII102" s="889"/>
      <c r="BIJ102" s="889"/>
      <c r="BIK102" s="889"/>
      <c r="BIL102" s="889"/>
      <c r="BIM102" s="889"/>
      <c r="BIN102" s="889"/>
      <c r="BIO102" s="889"/>
      <c r="BIP102" s="889"/>
      <c r="BIQ102" s="889"/>
      <c r="BIR102" s="889"/>
      <c r="BIS102" s="889"/>
      <c r="BIT102" s="889"/>
      <c r="BIU102" s="889"/>
      <c r="BIV102" s="889"/>
      <c r="BIW102" s="889"/>
      <c r="BIX102" s="889"/>
      <c r="BIY102" s="889"/>
      <c r="BIZ102" s="889"/>
      <c r="BJA102" s="889"/>
      <c r="BJB102" s="889"/>
      <c r="BJC102" s="889"/>
      <c r="BJD102" s="889"/>
      <c r="BJE102" s="889"/>
      <c r="BJF102" s="889"/>
      <c r="BJG102" s="889"/>
      <c r="BJH102" s="889"/>
      <c r="BJI102" s="889"/>
      <c r="BJJ102" s="889"/>
      <c r="BJK102" s="889"/>
      <c r="BJL102" s="889"/>
      <c r="BJM102" s="889"/>
      <c r="BJN102" s="889"/>
      <c r="BJO102" s="889"/>
      <c r="BJP102" s="889"/>
      <c r="BJQ102" s="889"/>
      <c r="BJR102" s="889"/>
      <c r="BJS102" s="889"/>
      <c r="BJT102" s="889"/>
      <c r="BJU102" s="889"/>
      <c r="BJV102" s="889"/>
      <c r="BJW102" s="889"/>
      <c r="BJX102" s="889"/>
      <c r="BJY102" s="889"/>
      <c r="BJZ102" s="889"/>
      <c r="BKA102" s="889"/>
      <c r="BKB102" s="889"/>
      <c r="BKC102" s="889"/>
      <c r="BKD102" s="889"/>
      <c r="BKE102" s="889"/>
      <c r="BKF102" s="889"/>
      <c r="BKG102" s="889"/>
      <c r="BKH102" s="889"/>
      <c r="BKI102" s="889"/>
      <c r="BKJ102" s="889"/>
      <c r="BKK102" s="889"/>
      <c r="BKL102" s="889"/>
      <c r="BKM102" s="889"/>
      <c r="BKN102" s="889"/>
      <c r="BKO102" s="889"/>
      <c r="BKP102" s="889"/>
      <c r="BKQ102" s="889"/>
      <c r="BKR102" s="889"/>
      <c r="BKS102" s="889"/>
      <c r="BKT102" s="889"/>
      <c r="BKU102" s="889"/>
      <c r="BKV102" s="889"/>
      <c r="BKW102" s="889"/>
      <c r="BKX102" s="889"/>
      <c r="BKY102" s="889"/>
      <c r="BKZ102" s="889"/>
      <c r="BLA102" s="889"/>
      <c r="BLB102" s="889"/>
      <c r="BLC102" s="889"/>
      <c r="BLD102" s="889"/>
      <c r="BLE102" s="889"/>
      <c r="BLF102" s="889"/>
      <c r="BLG102" s="889"/>
      <c r="BLH102" s="889"/>
      <c r="BLI102" s="889"/>
      <c r="BLJ102" s="889"/>
      <c r="BLK102" s="889"/>
      <c r="BLL102" s="889"/>
      <c r="BLM102" s="889"/>
      <c r="BLN102" s="889"/>
      <c r="BLO102" s="889"/>
      <c r="BLP102" s="889"/>
      <c r="BLQ102" s="889"/>
      <c r="BLR102" s="889"/>
      <c r="BLS102" s="889"/>
      <c r="BLT102" s="889"/>
      <c r="BLU102" s="889"/>
      <c r="BLV102" s="889"/>
      <c r="BLW102" s="889"/>
      <c r="BLX102" s="889"/>
      <c r="BLY102" s="889"/>
      <c r="BLZ102" s="889"/>
      <c r="BMA102" s="889"/>
      <c r="BMB102" s="889"/>
      <c r="BMC102" s="889"/>
      <c r="BMD102" s="889"/>
      <c r="BME102" s="889"/>
      <c r="BMF102" s="889"/>
      <c r="BMG102" s="889"/>
      <c r="BMH102" s="889"/>
      <c r="BMI102" s="889"/>
      <c r="BMJ102" s="889"/>
      <c r="BMK102" s="889"/>
      <c r="BML102" s="889"/>
      <c r="BMM102" s="889"/>
      <c r="BMN102" s="889"/>
      <c r="BMO102" s="889"/>
      <c r="BMP102" s="889"/>
      <c r="BMQ102" s="889"/>
      <c r="BMR102" s="889"/>
      <c r="BMS102" s="889"/>
      <c r="BMT102" s="889"/>
      <c r="BMU102" s="889"/>
      <c r="BMV102" s="889"/>
      <c r="BMW102" s="889"/>
      <c r="BMX102" s="889"/>
      <c r="BMY102" s="889"/>
      <c r="BMZ102" s="889"/>
      <c r="BNA102" s="889"/>
      <c r="BNB102" s="889"/>
      <c r="BNC102" s="889"/>
      <c r="BND102" s="889"/>
      <c r="BNE102" s="889"/>
      <c r="BNF102" s="889"/>
      <c r="BNG102" s="889"/>
      <c r="BNH102" s="889"/>
      <c r="BNI102" s="889"/>
      <c r="BNJ102" s="889"/>
      <c r="BNK102" s="889"/>
      <c r="BNL102" s="889"/>
      <c r="BNM102" s="889"/>
      <c r="BNN102" s="889"/>
      <c r="BNO102" s="889"/>
      <c r="BNP102" s="889"/>
      <c r="BNQ102" s="889"/>
      <c r="BNR102" s="889"/>
      <c r="BNS102" s="889"/>
      <c r="BNT102" s="889"/>
      <c r="BNU102" s="889"/>
      <c r="BNV102" s="889"/>
      <c r="BNW102" s="889"/>
      <c r="BNX102" s="889"/>
      <c r="BNY102" s="889"/>
      <c r="BNZ102" s="889"/>
      <c r="BOA102" s="889"/>
      <c r="BOB102" s="889"/>
      <c r="BOC102" s="889"/>
      <c r="BOD102" s="889"/>
      <c r="BOE102" s="889"/>
      <c r="BOF102" s="889"/>
      <c r="BOG102" s="889"/>
      <c r="BOH102" s="889"/>
      <c r="BOI102" s="889"/>
      <c r="BOJ102" s="889"/>
      <c r="BOK102" s="889"/>
      <c r="BOL102" s="889"/>
      <c r="BOM102" s="889"/>
      <c r="BON102" s="889"/>
      <c r="BOO102" s="889"/>
      <c r="BOP102" s="889"/>
      <c r="BOQ102" s="889"/>
      <c r="BOR102" s="889"/>
      <c r="BOS102" s="889"/>
      <c r="BOT102" s="889"/>
      <c r="BOU102" s="889"/>
      <c r="BOV102" s="889"/>
      <c r="BOW102" s="889"/>
      <c r="BOX102" s="889"/>
      <c r="BOY102" s="889"/>
      <c r="BOZ102" s="889"/>
      <c r="BPA102" s="889"/>
      <c r="BPB102" s="889"/>
      <c r="BPC102" s="889"/>
      <c r="BPD102" s="889"/>
      <c r="BPE102" s="889"/>
      <c r="BPF102" s="889"/>
      <c r="BPG102" s="889"/>
      <c r="BPH102" s="889"/>
      <c r="BPI102" s="889"/>
      <c r="BPJ102" s="889"/>
      <c r="BPK102" s="889"/>
      <c r="BPL102" s="889"/>
      <c r="BPM102" s="889"/>
      <c r="BPN102" s="889"/>
      <c r="BPO102" s="889"/>
      <c r="BPP102" s="889"/>
      <c r="BPQ102" s="889"/>
      <c r="BPR102" s="889"/>
      <c r="BPS102" s="889"/>
      <c r="BPT102" s="889"/>
      <c r="BPU102" s="889"/>
      <c r="BPV102" s="889"/>
      <c r="BPW102" s="889"/>
      <c r="BPX102" s="889"/>
      <c r="BPY102" s="889"/>
      <c r="BPZ102" s="889"/>
      <c r="BQA102" s="889"/>
      <c r="BQB102" s="889"/>
      <c r="BQC102" s="889"/>
      <c r="BQD102" s="889"/>
      <c r="BQE102" s="889"/>
      <c r="BQF102" s="889"/>
      <c r="BQG102" s="889"/>
      <c r="BQH102" s="889"/>
      <c r="BQI102" s="889"/>
      <c r="BQJ102" s="889"/>
      <c r="BQK102" s="889"/>
      <c r="BQL102" s="889"/>
      <c r="BQM102" s="889"/>
      <c r="BQN102" s="889"/>
      <c r="BQO102" s="889"/>
      <c r="BQP102" s="889"/>
      <c r="BQQ102" s="889"/>
      <c r="BQR102" s="889"/>
      <c r="BQS102" s="889"/>
      <c r="BQT102" s="889"/>
      <c r="BQU102" s="889"/>
      <c r="BQV102" s="889"/>
      <c r="BQW102" s="889"/>
      <c r="BQX102" s="889"/>
      <c r="BQY102" s="889"/>
      <c r="BQZ102" s="889"/>
      <c r="BRA102" s="889"/>
      <c r="BRB102" s="889"/>
      <c r="BRC102" s="889"/>
      <c r="BRD102" s="889"/>
      <c r="BRE102" s="889"/>
      <c r="BRF102" s="889"/>
      <c r="BRG102" s="889"/>
      <c r="BRH102" s="889"/>
      <c r="BRI102" s="889"/>
      <c r="BRJ102" s="889"/>
      <c r="BRK102" s="889"/>
      <c r="BRL102" s="889"/>
      <c r="BRM102" s="889"/>
      <c r="BRN102" s="889"/>
      <c r="BRO102" s="889"/>
      <c r="BRP102" s="889"/>
      <c r="BRQ102" s="889"/>
      <c r="BRR102" s="889"/>
      <c r="BRS102" s="889"/>
      <c r="BRT102" s="889"/>
      <c r="BRU102" s="889"/>
      <c r="BRV102" s="889"/>
      <c r="BRW102" s="889"/>
      <c r="BRX102" s="889"/>
      <c r="BRY102" s="889"/>
      <c r="BRZ102" s="889"/>
      <c r="BSA102" s="889"/>
      <c r="BSB102" s="889"/>
      <c r="BSC102" s="889"/>
      <c r="BSD102" s="889"/>
      <c r="BSE102" s="889"/>
      <c r="BSF102" s="889"/>
      <c r="BSG102" s="889"/>
      <c r="BSH102" s="889"/>
      <c r="BSI102" s="889"/>
      <c r="BSJ102" s="889"/>
      <c r="BSK102" s="889"/>
      <c r="BSL102" s="889"/>
      <c r="BSM102" s="889"/>
      <c r="BSN102" s="889"/>
      <c r="BSO102" s="889"/>
      <c r="BSP102" s="889"/>
      <c r="BSQ102" s="889"/>
      <c r="BSR102" s="889"/>
      <c r="BSS102" s="889"/>
      <c r="BST102" s="889"/>
      <c r="BSU102" s="889"/>
      <c r="BSV102" s="889"/>
      <c r="BSW102" s="889"/>
      <c r="BSX102" s="889"/>
      <c r="BSY102" s="889"/>
      <c r="BSZ102" s="889"/>
      <c r="BTA102" s="889"/>
      <c r="BTB102" s="889"/>
      <c r="BTC102" s="889"/>
      <c r="BTD102" s="889"/>
      <c r="BTE102" s="889"/>
      <c r="BTF102" s="889"/>
      <c r="BTG102" s="889"/>
      <c r="BTH102" s="889"/>
      <c r="BTI102" s="889"/>
      <c r="BTJ102" s="889"/>
      <c r="BTK102" s="889"/>
      <c r="BTL102" s="889"/>
      <c r="BTM102" s="889"/>
      <c r="BTN102" s="889"/>
      <c r="BTO102" s="889"/>
      <c r="BTP102" s="889"/>
      <c r="BTQ102" s="889"/>
      <c r="BTR102" s="889"/>
      <c r="BTS102" s="889"/>
      <c r="BTT102" s="889"/>
      <c r="BTU102" s="889"/>
      <c r="BTV102" s="889"/>
      <c r="BTW102" s="889"/>
      <c r="BTX102" s="889"/>
      <c r="BTY102" s="889"/>
      <c r="BTZ102" s="889"/>
      <c r="BUA102" s="889"/>
      <c r="BUB102" s="889"/>
      <c r="BUC102" s="889"/>
      <c r="BUD102" s="889"/>
      <c r="BUE102" s="889"/>
      <c r="BUF102" s="889"/>
      <c r="BUG102" s="889"/>
      <c r="BUH102" s="889"/>
      <c r="BUI102" s="889"/>
      <c r="BUJ102" s="889"/>
      <c r="BUK102" s="889"/>
      <c r="BUL102" s="889"/>
      <c r="BUM102" s="889"/>
      <c r="BUN102" s="889"/>
      <c r="BUO102" s="889"/>
      <c r="BUP102" s="889"/>
      <c r="BUQ102" s="889"/>
      <c r="BUR102" s="889"/>
      <c r="BUS102" s="889"/>
      <c r="BUT102" s="889"/>
      <c r="BUU102" s="889"/>
      <c r="BUV102" s="889"/>
      <c r="BUW102" s="889"/>
      <c r="BUX102" s="889"/>
      <c r="BUY102" s="889"/>
      <c r="BUZ102" s="889"/>
      <c r="BVA102" s="889"/>
      <c r="BVB102" s="889"/>
      <c r="BVC102" s="889"/>
      <c r="BVD102" s="889"/>
      <c r="BVE102" s="889"/>
      <c r="BVF102" s="889"/>
      <c r="BVG102" s="889"/>
      <c r="BVH102" s="889"/>
      <c r="BVI102" s="889"/>
      <c r="BVJ102" s="889"/>
      <c r="BVK102" s="889"/>
      <c r="BVL102" s="889"/>
      <c r="BVM102" s="889"/>
      <c r="BVN102" s="889"/>
      <c r="BVO102" s="889"/>
      <c r="BVP102" s="889"/>
      <c r="BVQ102" s="889"/>
      <c r="BVR102" s="889"/>
      <c r="BVS102" s="889"/>
      <c r="BVT102" s="889"/>
      <c r="BVU102" s="889"/>
      <c r="BVV102" s="889"/>
      <c r="BVW102" s="889"/>
      <c r="BVX102" s="889"/>
      <c r="BVY102" s="889"/>
      <c r="BVZ102" s="889"/>
      <c r="BWA102" s="889"/>
      <c r="BWB102" s="889"/>
      <c r="BWC102" s="889"/>
      <c r="BWD102" s="889"/>
      <c r="BWE102" s="889"/>
      <c r="BWF102" s="889"/>
      <c r="BWG102" s="889"/>
      <c r="BWH102" s="889"/>
      <c r="BWI102" s="889"/>
      <c r="BWJ102" s="889"/>
      <c r="BWK102" s="889"/>
      <c r="BWL102" s="889"/>
      <c r="BWM102" s="889"/>
      <c r="BWN102" s="889"/>
      <c r="BWO102" s="889"/>
      <c r="BWP102" s="889"/>
      <c r="BWQ102" s="889"/>
      <c r="BWR102" s="889"/>
      <c r="BWS102" s="889"/>
      <c r="BWT102" s="889"/>
      <c r="BWU102" s="889"/>
      <c r="BWV102" s="889"/>
      <c r="BWW102" s="889"/>
      <c r="BWX102" s="889"/>
      <c r="BWY102" s="889"/>
      <c r="BWZ102" s="889"/>
      <c r="BXA102" s="889"/>
      <c r="BXB102" s="889"/>
      <c r="BXC102" s="889"/>
      <c r="BXD102" s="889"/>
      <c r="BXE102" s="889"/>
      <c r="BXF102" s="889"/>
      <c r="BXG102" s="889"/>
      <c r="BXH102" s="889"/>
      <c r="BXI102" s="889"/>
      <c r="BXJ102" s="889"/>
      <c r="BXK102" s="889"/>
      <c r="BXL102" s="889"/>
      <c r="BXM102" s="889"/>
      <c r="BXN102" s="889"/>
      <c r="BXO102" s="889"/>
      <c r="BXP102" s="889"/>
      <c r="BXQ102" s="889"/>
      <c r="BXR102" s="889"/>
      <c r="BXS102" s="889"/>
      <c r="BXT102" s="889"/>
      <c r="BXU102" s="889"/>
      <c r="BXV102" s="889"/>
      <c r="BXW102" s="889"/>
      <c r="BXX102" s="889"/>
      <c r="BXY102" s="889"/>
      <c r="BXZ102" s="889"/>
      <c r="BYA102" s="889"/>
      <c r="BYB102" s="889"/>
      <c r="BYC102" s="889"/>
      <c r="BYD102" s="889"/>
      <c r="BYE102" s="889"/>
      <c r="BYF102" s="889"/>
      <c r="BYG102" s="889"/>
      <c r="BYH102" s="889"/>
      <c r="BYI102" s="889"/>
      <c r="BYJ102" s="889"/>
      <c r="BYK102" s="889"/>
      <c r="BYL102" s="889"/>
      <c r="BYM102" s="889"/>
      <c r="BYN102" s="889"/>
      <c r="BYO102" s="889"/>
      <c r="BYP102" s="889"/>
      <c r="BYQ102" s="889"/>
      <c r="BYR102" s="889"/>
      <c r="BYS102" s="889"/>
      <c r="BYT102" s="889"/>
      <c r="BYU102" s="889"/>
      <c r="BYV102" s="889"/>
      <c r="BYW102" s="889"/>
      <c r="BYX102" s="889"/>
      <c r="BYY102" s="889"/>
      <c r="BYZ102" s="889"/>
      <c r="BZA102" s="889"/>
      <c r="BZB102" s="889"/>
      <c r="BZC102" s="889"/>
      <c r="BZD102" s="889"/>
      <c r="BZE102" s="889"/>
      <c r="BZF102" s="889"/>
      <c r="BZG102" s="889"/>
      <c r="BZH102" s="889"/>
      <c r="BZI102" s="889"/>
      <c r="BZJ102" s="889"/>
      <c r="BZK102" s="889"/>
      <c r="BZL102" s="889"/>
      <c r="BZM102" s="889"/>
      <c r="BZN102" s="889"/>
      <c r="BZO102" s="889"/>
      <c r="BZP102" s="889"/>
      <c r="BZQ102" s="889"/>
      <c r="BZR102" s="889"/>
      <c r="BZS102" s="889"/>
      <c r="BZT102" s="889"/>
      <c r="BZU102" s="889"/>
      <c r="BZV102" s="889"/>
      <c r="BZW102" s="889"/>
      <c r="BZX102" s="889"/>
      <c r="BZY102" s="889"/>
      <c r="BZZ102" s="889"/>
      <c r="CAA102" s="889"/>
      <c r="CAB102" s="889"/>
      <c r="CAC102" s="889"/>
      <c r="CAD102" s="889"/>
      <c r="CAE102" s="889"/>
      <c r="CAF102" s="889"/>
      <c r="CAG102" s="889"/>
      <c r="CAH102" s="889"/>
      <c r="CAI102" s="889"/>
      <c r="CAJ102" s="889"/>
      <c r="CAK102" s="889"/>
      <c r="CAL102" s="889"/>
      <c r="CAM102" s="889"/>
      <c r="CAN102" s="889"/>
      <c r="CAO102" s="889"/>
      <c r="CAP102" s="889"/>
      <c r="CAQ102" s="889"/>
      <c r="CAR102" s="889"/>
      <c r="CAS102" s="889"/>
      <c r="CAT102" s="889"/>
      <c r="CAU102" s="889"/>
      <c r="CAV102" s="889"/>
      <c r="CAW102" s="889"/>
      <c r="CAX102" s="889"/>
      <c r="CAY102" s="889"/>
      <c r="CAZ102" s="889"/>
      <c r="CBA102" s="889"/>
      <c r="CBB102" s="889"/>
      <c r="CBC102" s="889"/>
      <c r="CBD102" s="889"/>
      <c r="CBE102" s="889"/>
      <c r="CBF102" s="889"/>
      <c r="CBG102" s="889"/>
      <c r="CBH102" s="889"/>
      <c r="CBI102" s="889"/>
      <c r="CBJ102" s="889"/>
      <c r="CBK102" s="889"/>
      <c r="CBL102" s="889"/>
      <c r="CBM102" s="889"/>
      <c r="CBN102" s="889"/>
      <c r="CBO102" s="889"/>
      <c r="CBP102" s="889"/>
      <c r="CBQ102" s="889"/>
      <c r="CBR102" s="889"/>
      <c r="CBS102" s="889"/>
      <c r="CBT102" s="889"/>
      <c r="CBU102" s="889"/>
      <c r="CBV102" s="889"/>
      <c r="CBW102" s="889"/>
      <c r="CBX102" s="889"/>
      <c r="CBY102" s="889"/>
      <c r="CBZ102" s="889"/>
      <c r="CCA102" s="889"/>
      <c r="CCB102" s="889"/>
      <c r="CCC102" s="889"/>
      <c r="CCD102" s="889"/>
      <c r="CCE102" s="889"/>
      <c r="CCF102" s="889"/>
      <c r="CCG102" s="889"/>
      <c r="CCH102" s="889"/>
      <c r="CCI102" s="889"/>
      <c r="CCJ102" s="889"/>
      <c r="CCK102" s="889"/>
      <c r="CCL102" s="889"/>
      <c r="CCM102" s="889"/>
      <c r="CCN102" s="889"/>
      <c r="CCO102" s="889"/>
      <c r="CCP102" s="889"/>
      <c r="CCQ102" s="889"/>
      <c r="CCR102" s="889"/>
      <c r="CCS102" s="889"/>
      <c r="CCT102" s="889"/>
      <c r="CCU102" s="889"/>
      <c r="CCV102" s="889"/>
      <c r="CCW102" s="889"/>
      <c r="CCX102" s="889"/>
      <c r="CCY102" s="889"/>
      <c r="CCZ102" s="889"/>
      <c r="CDA102" s="889"/>
      <c r="CDB102" s="889"/>
      <c r="CDC102" s="889"/>
      <c r="CDD102" s="889"/>
      <c r="CDE102" s="889"/>
      <c r="CDF102" s="889"/>
      <c r="CDG102" s="889"/>
      <c r="CDH102" s="889"/>
      <c r="CDI102" s="889"/>
      <c r="CDJ102" s="889"/>
      <c r="CDK102" s="889"/>
      <c r="CDL102" s="889"/>
      <c r="CDM102" s="889"/>
      <c r="CDN102" s="889"/>
      <c r="CDO102" s="889"/>
      <c r="CDP102" s="889"/>
      <c r="CDQ102" s="889"/>
      <c r="CDR102" s="889"/>
      <c r="CDS102" s="889"/>
      <c r="CDT102" s="889"/>
      <c r="CDU102" s="889"/>
      <c r="CDV102" s="889"/>
      <c r="CDW102" s="889"/>
      <c r="CDX102" s="889"/>
      <c r="CDY102" s="889"/>
      <c r="CDZ102" s="889"/>
      <c r="CEA102" s="889"/>
      <c r="CEB102" s="889"/>
      <c r="CEC102" s="889"/>
      <c r="CED102" s="889"/>
      <c r="CEE102" s="889"/>
      <c r="CEF102" s="889"/>
      <c r="CEG102" s="889"/>
      <c r="CEH102" s="889"/>
      <c r="CEI102" s="889"/>
      <c r="CEJ102" s="889"/>
      <c r="CEK102" s="889"/>
      <c r="CEL102" s="889"/>
      <c r="CEM102" s="889"/>
      <c r="CEN102" s="889"/>
      <c r="CEO102" s="889"/>
      <c r="CEP102" s="889"/>
      <c r="CEQ102" s="889"/>
      <c r="CER102" s="889"/>
      <c r="CES102" s="889"/>
      <c r="CET102" s="889"/>
      <c r="CEU102" s="889"/>
      <c r="CEV102" s="889"/>
      <c r="CEW102" s="889"/>
      <c r="CEX102" s="889"/>
      <c r="CEY102" s="889"/>
      <c r="CEZ102" s="889"/>
      <c r="CFA102" s="889"/>
      <c r="CFB102" s="889"/>
      <c r="CFC102" s="889"/>
      <c r="CFD102" s="889"/>
      <c r="CFE102" s="889"/>
      <c r="CFF102" s="889"/>
      <c r="CFG102" s="889"/>
      <c r="CFH102" s="889"/>
      <c r="CFI102" s="889"/>
      <c r="CFJ102" s="889"/>
      <c r="CFK102" s="889"/>
      <c r="CFL102" s="889"/>
      <c r="CFM102" s="889"/>
      <c r="CFN102" s="889"/>
      <c r="CFO102" s="889"/>
      <c r="CFP102" s="889"/>
      <c r="CFQ102" s="889"/>
      <c r="CFR102" s="889"/>
      <c r="CFS102" s="889"/>
      <c r="CFT102" s="889"/>
      <c r="CFU102" s="889"/>
      <c r="CFV102" s="889"/>
      <c r="CFW102" s="889"/>
      <c r="CFX102" s="889"/>
      <c r="CFY102" s="889"/>
      <c r="CFZ102" s="889"/>
      <c r="CGA102" s="889"/>
      <c r="CGB102" s="889"/>
      <c r="CGC102" s="889"/>
      <c r="CGD102" s="889"/>
      <c r="CGE102" s="889"/>
      <c r="CGF102" s="889"/>
      <c r="CGG102" s="889"/>
      <c r="CGH102" s="889"/>
      <c r="CGI102" s="889"/>
      <c r="CGJ102" s="889"/>
      <c r="CGK102" s="889"/>
      <c r="CGL102" s="889"/>
      <c r="CGM102" s="889"/>
      <c r="CGN102" s="889"/>
      <c r="CGO102" s="889"/>
      <c r="CGP102" s="889"/>
      <c r="CGQ102" s="889"/>
      <c r="CGR102" s="889"/>
      <c r="CGS102" s="889"/>
      <c r="CGT102" s="889"/>
      <c r="CGU102" s="889"/>
      <c r="CGV102" s="889"/>
      <c r="CGW102" s="889"/>
      <c r="CGX102" s="889"/>
      <c r="CGY102" s="889"/>
      <c r="CGZ102" s="889"/>
      <c r="CHA102" s="889"/>
      <c r="CHB102" s="889"/>
      <c r="CHC102" s="889"/>
      <c r="CHD102" s="889"/>
      <c r="CHE102" s="889"/>
      <c r="CHF102" s="889"/>
      <c r="CHG102" s="889"/>
      <c r="CHH102" s="889"/>
      <c r="CHI102" s="889"/>
      <c r="CHJ102" s="889"/>
      <c r="CHK102" s="889"/>
      <c r="CHL102" s="889"/>
      <c r="CHM102" s="889"/>
      <c r="CHN102" s="889"/>
      <c r="CHO102" s="889"/>
      <c r="CHP102" s="889"/>
      <c r="CHQ102" s="889"/>
      <c r="CHR102" s="889"/>
      <c r="CHS102" s="889"/>
      <c r="CHT102" s="889"/>
      <c r="CHU102" s="889"/>
      <c r="CHV102" s="889"/>
      <c r="CHW102" s="889"/>
      <c r="CHX102" s="889"/>
      <c r="CHY102" s="889"/>
      <c r="CHZ102" s="889"/>
      <c r="CIA102" s="889"/>
      <c r="CIB102" s="889"/>
      <c r="CIC102" s="889"/>
      <c r="CID102" s="889"/>
      <c r="CIE102" s="889"/>
      <c r="CIF102" s="889"/>
      <c r="CIG102" s="889"/>
      <c r="CIH102" s="889"/>
      <c r="CII102" s="889"/>
      <c r="CIJ102" s="889"/>
      <c r="CIK102" s="889"/>
      <c r="CIL102" s="889"/>
      <c r="CIM102" s="889"/>
      <c r="CIN102" s="889"/>
      <c r="CIO102" s="889"/>
      <c r="CIP102" s="889"/>
      <c r="CIQ102" s="889"/>
      <c r="CIR102" s="889"/>
      <c r="CIS102" s="889"/>
      <c r="CIT102" s="889"/>
      <c r="CIU102" s="889"/>
      <c r="CIV102" s="889"/>
      <c r="CIW102" s="889"/>
      <c r="CIX102" s="889"/>
      <c r="CIY102" s="889"/>
      <c r="CIZ102" s="889"/>
      <c r="CJA102" s="889"/>
      <c r="CJB102" s="889"/>
      <c r="CJC102" s="889"/>
      <c r="CJD102" s="889"/>
      <c r="CJE102" s="889"/>
      <c r="CJF102" s="889"/>
      <c r="CJG102" s="889"/>
      <c r="CJH102" s="889"/>
      <c r="CJI102" s="889"/>
      <c r="CJJ102" s="889"/>
      <c r="CJK102" s="889"/>
      <c r="CJL102" s="889"/>
      <c r="CJM102" s="889"/>
      <c r="CJN102" s="889"/>
      <c r="CJO102" s="889"/>
      <c r="CJP102" s="889"/>
      <c r="CJQ102" s="889"/>
      <c r="CJR102" s="889"/>
      <c r="CJS102" s="889"/>
      <c r="CJT102" s="889"/>
      <c r="CJU102" s="889"/>
      <c r="CJV102" s="889"/>
      <c r="CJW102" s="889"/>
      <c r="CJX102" s="889"/>
      <c r="CJY102" s="889"/>
      <c r="CJZ102" s="889"/>
      <c r="CKA102" s="889"/>
      <c r="CKB102" s="889"/>
      <c r="CKC102" s="889"/>
      <c r="CKD102" s="889"/>
      <c r="CKE102" s="889"/>
      <c r="CKF102" s="889"/>
      <c r="CKG102" s="889"/>
      <c r="CKH102" s="889"/>
      <c r="CKI102" s="889"/>
      <c r="CKJ102" s="889"/>
      <c r="CKK102" s="889"/>
      <c r="CKL102" s="889"/>
      <c r="CKM102" s="889"/>
      <c r="CKN102" s="889"/>
      <c r="CKO102" s="889"/>
      <c r="CKP102" s="889"/>
      <c r="CKQ102" s="889"/>
      <c r="CKR102" s="889"/>
      <c r="CKS102" s="889"/>
      <c r="CKT102" s="889"/>
      <c r="CKU102" s="889"/>
      <c r="CKV102" s="889"/>
      <c r="CKW102" s="889"/>
      <c r="CKX102" s="889"/>
      <c r="CKY102" s="889"/>
      <c r="CKZ102" s="889"/>
      <c r="CLA102" s="889"/>
      <c r="CLB102" s="889"/>
      <c r="CLC102" s="889"/>
      <c r="CLD102" s="889"/>
      <c r="CLE102" s="889"/>
      <c r="CLF102" s="889"/>
      <c r="CLG102" s="889"/>
      <c r="CLH102" s="889"/>
      <c r="CLI102" s="889"/>
      <c r="CLJ102" s="889"/>
      <c r="CLK102" s="889"/>
      <c r="CLL102" s="889"/>
      <c r="CLM102" s="889"/>
      <c r="CLN102" s="889"/>
      <c r="CLO102" s="889"/>
      <c r="CLP102" s="889"/>
      <c r="CLQ102" s="889"/>
      <c r="CLR102" s="889"/>
      <c r="CLS102" s="889"/>
      <c r="CLT102" s="889"/>
      <c r="CLU102" s="889"/>
      <c r="CLV102" s="889"/>
      <c r="CLW102" s="889"/>
      <c r="CLX102" s="889"/>
      <c r="CLY102" s="889"/>
      <c r="CLZ102" s="889"/>
      <c r="CMA102" s="889"/>
      <c r="CMB102" s="889"/>
      <c r="CMC102" s="889"/>
      <c r="CMD102" s="889"/>
      <c r="CME102" s="889"/>
      <c r="CMF102" s="889"/>
      <c r="CMG102" s="889"/>
      <c r="CMH102" s="889"/>
      <c r="CMI102" s="889"/>
      <c r="CMJ102" s="889"/>
      <c r="CMK102" s="889"/>
      <c r="CML102" s="889"/>
      <c r="CMM102" s="889"/>
      <c r="CMN102" s="889"/>
      <c r="CMO102" s="889"/>
      <c r="CMP102" s="889"/>
      <c r="CMQ102" s="889"/>
      <c r="CMR102" s="889"/>
      <c r="CMS102" s="889"/>
      <c r="CMT102" s="889"/>
      <c r="CMU102" s="889"/>
      <c r="CMV102" s="889"/>
      <c r="CMW102" s="889"/>
      <c r="CMX102" s="889"/>
      <c r="CMY102" s="889"/>
      <c r="CMZ102" s="889"/>
      <c r="CNA102" s="889"/>
      <c r="CNB102" s="889"/>
      <c r="CNC102" s="889"/>
      <c r="CND102" s="889"/>
      <c r="CNE102" s="889"/>
      <c r="CNF102" s="889"/>
      <c r="CNG102" s="889"/>
      <c r="CNH102" s="889"/>
      <c r="CNI102" s="889"/>
      <c r="CNJ102" s="889"/>
      <c r="CNK102" s="889"/>
      <c r="CNL102" s="889"/>
      <c r="CNM102" s="889"/>
      <c r="CNN102" s="889"/>
      <c r="CNO102" s="889"/>
      <c r="CNP102" s="889"/>
      <c r="CNQ102" s="889"/>
      <c r="CNR102" s="889"/>
      <c r="CNS102" s="889"/>
      <c r="CNT102" s="889"/>
      <c r="CNU102" s="889"/>
      <c r="CNV102" s="889"/>
      <c r="CNW102" s="889"/>
      <c r="CNX102" s="889"/>
      <c r="CNY102" s="889"/>
      <c r="CNZ102" s="889"/>
      <c r="COA102" s="889"/>
      <c r="COB102" s="889"/>
      <c r="COC102" s="889"/>
      <c r="COD102" s="889"/>
      <c r="COE102" s="889"/>
      <c r="COF102" s="889"/>
      <c r="COG102" s="889"/>
      <c r="COH102" s="889"/>
      <c r="COI102" s="889"/>
      <c r="COJ102" s="889"/>
      <c r="COK102" s="889"/>
      <c r="COL102" s="889"/>
      <c r="COM102" s="889"/>
      <c r="CON102" s="889"/>
      <c r="COO102" s="889"/>
      <c r="COP102" s="889"/>
      <c r="COQ102" s="889"/>
      <c r="COR102" s="889"/>
      <c r="COS102" s="889"/>
      <c r="COT102" s="889"/>
      <c r="COU102" s="889"/>
      <c r="COV102" s="889"/>
      <c r="COW102" s="889"/>
      <c r="COX102" s="889"/>
      <c r="COY102" s="889"/>
      <c r="COZ102" s="889"/>
      <c r="CPA102" s="889"/>
      <c r="CPB102" s="889"/>
      <c r="CPC102" s="889"/>
      <c r="CPD102" s="889"/>
      <c r="CPE102" s="889"/>
      <c r="CPF102" s="889"/>
      <c r="CPG102" s="889"/>
      <c r="CPH102" s="889"/>
      <c r="CPI102" s="889"/>
      <c r="CPJ102" s="889"/>
      <c r="CPK102" s="889"/>
      <c r="CPL102" s="889"/>
      <c r="CPM102" s="889"/>
      <c r="CPN102" s="889"/>
      <c r="CPO102" s="889"/>
      <c r="CPP102" s="889"/>
      <c r="CPQ102" s="889"/>
      <c r="CPR102" s="889"/>
      <c r="CPS102" s="889"/>
      <c r="CPT102" s="889"/>
      <c r="CPU102" s="889"/>
      <c r="CPV102" s="889"/>
      <c r="CPW102" s="889"/>
      <c r="CPX102" s="889"/>
      <c r="CPY102" s="889"/>
      <c r="CPZ102" s="889"/>
      <c r="CQA102" s="889"/>
      <c r="CQB102" s="889"/>
      <c r="CQC102" s="889"/>
      <c r="CQD102" s="889"/>
      <c r="CQE102" s="889"/>
      <c r="CQF102" s="889"/>
      <c r="CQG102" s="889"/>
      <c r="CQH102" s="889"/>
      <c r="CQI102" s="889"/>
      <c r="CQJ102" s="889"/>
      <c r="CQK102" s="889"/>
      <c r="CQL102" s="889"/>
      <c r="CQM102" s="889"/>
      <c r="CQN102" s="889"/>
      <c r="CQO102" s="889"/>
      <c r="CQP102" s="889"/>
      <c r="CQQ102" s="889"/>
      <c r="CQR102" s="889"/>
      <c r="CQS102" s="889"/>
      <c r="CQT102" s="889"/>
      <c r="CQU102" s="889"/>
      <c r="CQV102" s="889"/>
      <c r="CQW102" s="889"/>
      <c r="CQX102" s="889"/>
      <c r="CQY102" s="889"/>
      <c r="CQZ102" s="889"/>
      <c r="CRA102" s="889"/>
      <c r="CRB102" s="889"/>
      <c r="CRC102" s="889"/>
      <c r="CRD102" s="889"/>
      <c r="CRE102" s="889"/>
      <c r="CRF102" s="889"/>
      <c r="CRG102" s="889"/>
      <c r="CRH102" s="889"/>
      <c r="CRI102" s="889"/>
      <c r="CRJ102" s="889"/>
      <c r="CRK102" s="889"/>
      <c r="CRL102" s="889"/>
      <c r="CRM102" s="889"/>
      <c r="CRN102" s="889"/>
      <c r="CRO102" s="889"/>
      <c r="CRP102" s="889"/>
      <c r="CRQ102" s="889"/>
      <c r="CRR102" s="889"/>
      <c r="CRS102" s="889"/>
      <c r="CRT102" s="889"/>
      <c r="CRU102" s="889"/>
      <c r="CRV102" s="889"/>
      <c r="CRW102" s="889"/>
      <c r="CRX102" s="889"/>
      <c r="CRY102" s="889"/>
      <c r="CRZ102" s="889"/>
      <c r="CSA102" s="889"/>
      <c r="CSB102" s="889"/>
      <c r="CSC102" s="889"/>
      <c r="CSD102" s="889"/>
      <c r="CSE102" s="889"/>
      <c r="CSF102" s="889"/>
      <c r="CSG102" s="889"/>
      <c r="CSH102" s="889"/>
      <c r="CSI102" s="889"/>
      <c r="CSJ102" s="889"/>
      <c r="CSK102" s="889"/>
      <c r="CSL102" s="889"/>
      <c r="CSM102" s="889"/>
      <c r="CSN102" s="889"/>
      <c r="CSO102" s="889"/>
      <c r="CSP102" s="889"/>
      <c r="CSQ102" s="889"/>
      <c r="CSR102" s="889"/>
      <c r="CSS102" s="889"/>
      <c r="CST102" s="889"/>
      <c r="CSU102" s="889"/>
      <c r="CSV102" s="889"/>
      <c r="CSW102" s="889"/>
      <c r="CSX102" s="889"/>
      <c r="CSY102" s="889"/>
      <c r="CSZ102" s="889"/>
      <c r="CTA102" s="889"/>
      <c r="CTB102" s="889"/>
      <c r="CTC102" s="889"/>
      <c r="CTD102" s="889"/>
      <c r="CTE102" s="889"/>
      <c r="CTF102" s="889"/>
      <c r="CTG102" s="889"/>
      <c r="CTH102" s="889"/>
      <c r="CTI102" s="889"/>
      <c r="CTJ102" s="889"/>
      <c r="CTK102" s="889"/>
      <c r="CTL102" s="889"/>
      <c r="CTM102" s="889"/>
      <c r="CTN102" s="889"/>
      <c r="CTO102" s="889"/>
      <c r="CTP102" s="889"/>
      <c r="CTQ102" s="889"/>
      <c r="CTR102" s="889"/>
      <c r="CTS102" s="889"/>
      <c r="CTT102" s="889"/>
      <c r="CTU102" s="889"/>
      <c r="CTV102" s="889"/>
      <c r="CTW102" s="889"/>
      <c r="CTX102" s="889"/>
      <c r="CTY102" s="889"/>
      <c r="CTZ102" s="889"/>
      <c r="CUA102" s="889"/>
      <c r="CUB102" s="889"/>
      <c r="CUC102" s="889"/>
      <c r="CUD102" s="889"/>
      <c r="CUE102" s="889"/>
      <c r="CUF102" s="889"/>
      <c r="CUG102" s="889"/>
      <c r="CUH102" s="889"/>
      <c r="CUI102" s="889"/>
      <c r="CUJ102" s="889"/>
      <c r="CUK102" s="889"/>
      <c r="CUL102" s="889"/>
      <c r="CUM102" s="889"/>
      <c r="CUN102" s="889"/>
      <c r="CUO102" s="889"/>
      <c r="CUP102" s="889"/>
      <c r="CUQ102" s="889"/>
      <c r="CUR102" s="889"/>
      <c r="CUS102" s="889"/>
      <c r="CUT102" s="889"/>
      <c r="CUU102" s="889"/>
      <c r="CUV102" s="889"/>
      <c r="CUW102" s="889"/>
      <c r="CUX102" s="889"/>
      <c r="CUY102" s="889"/>
      <c r="CUZ102" s="889"/>
      <c r="CVA102" s="889"/>
      <c r="CVB102" s="889"/>
      <c r="CVC102" s="889"/>
      <c r="CVD102" s="889"/>
      <c r="CVE102" s="889"/>
      <c r="CVF102" s="889"/>
      <c r="CVG102" s="889"/>
      <c r="CVH102" s="889"/>
      <c r="CVI102" s="889"/>
      <c r="CVJ102" s="889"/>
      <c r="CVK102" s="889"/>
      <c r="CVL102" s="889"/>
      <c r="CVM102" s="889"/>
      <c r="CVN102" s="889"/>
      <c r="CVO102" s="889"/>
      <c r="CVP102" s="889"/>
      <c r="CVQ102" s="889"/>
      <c r="CVR102" s="889"/>
      <c r="CVS102" s="889"/>
      <c r="CVT102" s="889"/>
      <c r="CVU102" s="889"/>
      <c r="CVV102" s="889"/>
      <c r="CVW102" s="889"/>
      <c r="CVX102" s="889"/>
      <c r="CVY102" s="889"/>
      <c r="CVZ102" s="889"/>
      <c r="CWA102" s="889"/>
      <c r="CWB102" s="889"/>
      <c r="CWC102" s="889"/>
      <c r="CWD102" s="889"/>
      <c r="CWE102" s="889"/>
      <c r="CWF102" s="889"/>
      <c r="CWG102" s="889"/>
      <c r="CWH102" s="889"/>
      <c r="CWI102" s="889"/>
      <c r="CWJ102" s="889"/>
      <c r="CWK102" s="889"/>
      <c r="CWL102" s="889"/>
      <c r="CWM102" s="889"/>
      <c r="CWN102" s="889"/>
      <c r="CWO102" s="889"/>
      <c r="CWP102" s="889"/>
      <c r="CWQ102" s="889"/>
      <c r="CWR102" s="889"/>
      <c r="CWS102" s="889"/>
      <c r="CWT102" s="889"/>
      <c r="CWU102" s="889"/>
      <c r="CWV102" s="889"/>
      <c r="CWW102" s="889"/>
      <c r="CWX102" s="889"/>
      <c r="CWY102" s="889"/>
      <c r="CWZ102" s="889"/>
      <c r="CXA102" s="889"/>
      <c r="CXB102" s="889"/>
      <c r="CXC102" s="889"/>
      <c r="CXD102" s="889"/>
      <c r="CXE102" s="889"/>
      <c r="CXF102" s="889"/>
      <c r="CXG102" s="889"/>
      <c r="CXH102" s="889"/>
      <c r="CXI102" s="889"/>
      <c r="CXJ102" s="889"/>
      <c r="CXK102" s="889"/>
      <c r="CXL102" s="889"/>
      <c r="CXM102" s="889"/>
      <c r="CXN102" s="889"/>
      <c r="CXO102" s="889"/>
      <c r="CXP102" s="889"/>
      <c r="CXQ102" s="889"/>
      <c r="CXR102" s="889"/>
      <c r="CXS102" s="889"/>
      <c r="CXT102" s="889"/>
      <c r="CXU102" s="889"/>
      <c r="CXV102" s="889"/>
      <c r="CXW102" s="889"/>
      <c r="CXX102" s="889"/>
      <c r="CXY102" s="889"/>
      <c r="CXZ102" s="889"/>
      <c r="CYA102" s="889"/>
      <c r="CYB102" s="889"/>
      <c r="CYC102" s="889"/>
      <c r="CYD102" s="889"/>
      <c r="CYE102" s="889"/>
      <c r="CYF102" s="889"/>
      <c r="CYG102" s="889"/>
      <c r="CYH102" s="889"/>
      <c r="CYI102" s="889"/>
      <c r="CYJ102" s="889"/>
      <c r="CYK102" s="889"/>
      <c r="CYL102" s="889"/>
      <c r="CYM102" s="889"/>
      <c r="CYN102" s="889"/>
      <c r="CYO102" s="889"/>
      <c r="CYP102" s="889"/>
      <c r="CYQ102" s="889"/>
      <c r="CYR102" s="889"/>
      <c r="CYS102" s="889"/>
      <c r="CYT102" s="889"/>
      <c r="CYU102" s="889"/>
      <c r="CYV102" s="889"/>
      <c r="CYW102" s="889"/>
      <c r="CYX102" s="889"/>
      <c r="CYY102" s="889"/>
      <c r="CYZ102" s="889"/>
      <c r="CZA102" s="889"/>
      <c r="CZB102" s="889"/>
      <c r="CZC102" s="889"/>
      <c r="CZD102" s="889"/>
      <c r="CZE102" s="889"/>
      <c r="CZF102" s="889"/>
      <c r="CZG102" s="889"/>
      <c r="CZH102" s="889"/>
      <c r="CZI102" s="889"/>
      <c r="CZJ102" s="889"/>
      <c r="CZK102" s="889"/>
      <c r="CZL102" s="889"/>
      <c r="CZM102" s="889"/>
      <c r="CZN102" s="889"/>
      <c r="CZO102" s="889"/>
      <c r="CZP102" s="889"/>
      <c r="CZQ102" s="889"/>
      <c r="CZR102" s="889"/>
      <c r="CZS102" s="889"/>
      <c r="CZT102" s="889"/>
      <c r="CZU102" s="889"/>
      <c r="CZV102" s="889"/>
      <c r="CZW102" s="889"/>
      <c r="CZX102" s="889"/>
      <c r="CZY102" s="889"/>
      <c r="CZZ102" s="889"/>
      <c r="DAA102" s="889"/>
      <c r="DAB102" s="889"/>
      <c r="DAC102" s="889"/>
      <c r="DAD102" s="889"/>
      <c r="DAE102" s="889"/>
      <c r="DAF102" s="889"/>
      <c r="DAG102" s="889"/>
      <c r="DAH102" s="889"/>
      <c r="DAI102" s="889"/>
      <c r="DAJ102" s="889"/>
      <c r="DAK102" s="889"/>
      <c r="DAL102" s="889"/>
      <c r="DAM102" s="889"/>
      <c r="DAN102" s="889"/>
      <c r="DAO102" s="889"/>
      <c r="DAP102" s="889"/>
      <c r="DAQ102" s="889"/>
      <c r="DAR102" s="889"/>
      <c r="DAS102" s="889"/>
      <c r="DAT102" s="889"/>
      <c r="DAU102" s="889"/>
      <c r="DAV102" s="889"/>
      <c r="DAW102" s="889"/>
      <c r="DAX102" s="889"/>
      <c r="DAY102" s="889"/>
      <c r="DAZ102" s="889"/>
      <c r="DBA102" s="889"/>
      <c r="DBB102" s="889"/>
      <c r="DBC102" s="889"/>
      <c r="DBD102" s="889"/>
      <c r="DBE102" s="889"/>
      <c r="DBF102" s="889"/>
      <c r="DBG102" s="889"/>
      <c r="DBH102" s="889"/>
      <c r="DBI102" s="889"/>
      <c r="DBJ102" s="889"/>
      <c r="DBK102" s="889"/>
      <c r="DBL102" s="889"/>
      <c r="DBM102" s="889"/>
      <c r="DBN102" s="889"/>
      <c r="DBO102" s="889"/>
      <c r="DBP102" s="889"/>
      <c r="DBQ102" s="889"/>
      <c r="DBR102" s="889"/>
      <c r="DBS102" s="889"/>
      <c r="DBT102" s="889"/>
      <c r="DBU102" s="889"/>
      <c r="DBV102" s="889"/>
      <c r="DBW102" s="889"/>
      <c r="DBX102" s="889"/>
      <c r="DBY102" s="889"/>
      <c r="DBZ102" s="889"/>
      <c r="DCA102" s="889"/>
      <c r="DCB102" s="889"/>
      <c r="DCC102" s="889"/>
      <c r="DCD102" s="889"/>
      <c r="DCE102" s="889"/>
      <c r="DCF102" s="889"/>
      <c r="DCG102" s="889"/>
      <c r="DCH102" s="889"/>
      <c r="DCI102" s="889"/>
      <c r="DCJ102" s="889"/>
      <c r="DCK102" s="889"/>
      <c r="DCL102" s="889"/>
      <c r="DCM102" s="889"/>
      <c r="DCN102" s="889"/>
      <c r="DCO102" s="889"/>
      <c r="DCP102" s="889"/>
      <c r="DCQ102" s="889"/>
      <c r="DCR102" s="889"/>
      <c r="DCS102" s="889"/>
      <c r="DCT102" s="889"/>
      <c r="DCU102" s="889"/>
      <c r="DCV102" s="889"/>
      <c r="DCW102" s="889"/>
      <c r="DCX102" s="889"/>
      <c r="DCY102" s="889"/>
      <c r="DCZ102" s="889"/>
      <c r="DDA102" s="889"/>
      <c r="DDB102" s="889"/>
      <c r="DDC102" s="889"/>
      <c r="DDD102" s="889"/>
      <c r="DDE102" s="889"/>
      <c r="DDF102" s="889"/>
      <c r="DDG102" s="889"/>
      <c r="DDH102" s="889"/>
      <c r="DDI102" s="889"/>
      <c r="DDJ102" s="889"/>
      <c r="DDK102" s="889"/>
      <c r="DDL102" s="889"/>
      <c r="DDM102" s="889"/>
      <c r="DDN102" s="889"/>
      <c r="DDO102" s="889"/>
      <c r="DDP102" s="889"/>
      <c r="DDQ102" s="889"/>
      <c r="DDR102" s="889"/>
      <c r="DDS102" s="889"/>
      <c r="DDT102" s="889"/>
      <c r="DDU102" s="889"/>
      <c r="DDV102" s="889"/>
      <c r="DDW102" s="889"/>
      <c r="DDX102" s="889"/>
      <c r="DDY102" s="889"/>
      <c r="DDZ102" s="889"/>
      <c r="DEA102" s="889"/>
      <c r="DEB102" s="889"/>
      <c r="DEC102" s="889"/>
      <c r="DED102" s="889"/>
      <c r="DEE102" s="889"/>
      <c r="DEF102" s="889"/>
      <c r="DEG102" s="889"/>
      <c r="DEH102" s="889"/>
      <c r="DEI102" s="889"/>
      <c r="DEJ102" s="889"/>
      <c r="DEK102" s="889"/>
      <c r="DEL102" s="889"/>
      <c r="DEM102" s="889"/>
      <c r="DEN102" s="889"/>
      <c r="DEO102" s="889"/>
      <c r="DEP102" s="889"/>
      <c r="DEQ102" s="889"/>
      <c r="DER102" s="889"/>
      <c r="DES102" s="889"/>
      <c r="DET102" s="889"/>
      <c r="DEU102" s="889"/>
      <c r="DEV102" s="889"/>
      <c r="DEW102" s="889"/>
      <c r="DEX102" s="889"/>
      <c r="DEY102" s="889"/>
      <c r="DEZ102" s="889"/>
      <c r="DFA102" s="889"/>
      <c r="DFB102" s="889"/>
      <c r="DFC102" s="889"/>
      <c r="DFD102" s="889"/>
      <c r="DFE102" s="889"/>
      <c r="DFF102" s="889"/>
      <c r="DFG102" s="889"/>
      <c r="DFH102" s="889"/>
      <c r="DFI102" s="889"/>
      <c r="DFJ102" s="889"/>
      <c r="DFK102" s="889"/>
      <c r="DFL102" s="889"/>
      <c r="DFM102" s="889"/>
      <c r="DFN102" s="889"/>
      <c r="DFO102" s="889"/>
      <c r="DFP102" s="889"/>
      <c r="DFQ102" s="889"/>
      <c r="DFR102" s="889"/>
      <c r="DFS102" s="889"/>
      <c r="DFT102" s="889"/>
      <c r="DFU102" s="889"/>
      <c r="DFV102" s="889"/>
      <c r="DFW102" s="889"/>
      <c r="DFX102" s="889"/>
      <c r="DFY102" s="889"/>
      <c r="DFZ102" s="889"/>
      <c r="DGA102" s="889"/>
      <c r="DGB102" s="889"/>
      <c r="DGC102" s="889"/>
      <c r="DGD102" s="889"/>
      <c r="DGE102" s="889"/>
      <c r="DGF102" s="889"/>
      <c r="DGG102" s="889"/>
      <c r="DGH102" s="889"/>
      <c r="DGI102" s="889"/>
      <c r="DGJ102" s="889"/>
      <c r="DGK102" s="889"/>
      <c r="DGL102" s="889"/>
      <c r="DGM102" s="889"/>
      <c r="DGN102" s="889"/>
      <c r="DGO102" s="889"/>
      <c r="DGP102" s="889"/>
      <c r="DGQ102" s="889"/>
      <c r="DGR102" s="889"/>
      <c r="DGS102" s="889"/>
      <c r="DGT102" s="889"/>
      <c r="DGU102" s="889"/>
      <c r="DGV102" s="889"/>
      <c r="DGW102" s="889"/>
      <c r="DGX102" s="889"/>
      <c r="DGY102" s="889"/>
      <c r="DGZ102" s="889"/>
      <c r="DHA102" s="889"/>
      <c r="DHB102" s="889"/>
      <c r="DHC102" s="889"/>
      <c r="DHD102" s="889"/>
      <c r="DHE102" s="889"/>
      <c r="DHF102" s="889"/>
      <c r="DHG102" s="889"/>
      <c r="DHH102" s="889"/>
      <c r="DHI102" s="889"/>
      <c r="DHJ102" s="889"/>
      <c r="DHK102" s="889"/>
      <c r="DHL102" s="889"/>
      <c r="DHM102" s="889"/>
      <c r="DHN102" s="889"/>
      <c r="DHO102" s="889"/>
      <c r="DHP102" s="889"/>
      <c r="DHQ102" s="889"/>
      <c r="DHR102" s="889"/>
      <c r="DHS102" s="889"/>
      <c r="DHT102" s="889"/>
      <c r="DHU102" s="889"/>
      <c r="DHV102" s="889"/>
      <c r="DHW102" s="889"/>
      <c r="DHX102" s="889"/>
      <c r="DHY102" s="889"/>
      <c r="DHZ102" s="889"/>
      <c r="DIA102" s="889"/>
      <c r="DIB102" s="889"/>
      <c r="DIC102" s="889"/>
      <c r="DID102" s="889"/>
      <c r="DIE102" s="889"/>
      <c r="DIF102" s="889"/>
      <c r="DIG102" s="889"/>
      <c r="DIH102" s="889"/>
      <c r="DII102" s="889"/>
      <c r="DIJ102" s="889"/>
      <c r="DIK102" s="889"/>
      <c r="DIL102" s="889"/>
      <c r="DIM102" s="889"/>
      <c r="DIN102" s="889"/>
      <c r="DIO102" s="889"/>
      <c r="DIP102" s="889"/>
      <c r="DIQ102" s="889"/>
      <c r="DIR102" s="889"/>
      <c r="DIS102" s="889"/>
      <c r="DIT102" s="889"/>
      <c r="DIU102" s="889"/>
      <c r="DIV102" s="889"/>
      <c r="DIW102" s="889"/>
      <c r="DIX102" s="889"/>
      <c r="DIY102" s="889"/>
      <c r="DIZ102" s="889"/>
      <c r="DJA102" s="889"/>
      <c r="DJB102" s="889"/>
      <c r="DJC102" s="889"/>
      <c r="DJD102" s="889"/>
      <c r="DJE102" s="889"/>
      <c r="DJF102" s="889"/>
      <c r="DJG102" s="889"/>
      <c r="DJH102" s="889"/>
      <c r="DJI102" s="889"/>
      <c r="DJJ102" s="889"/>
      <c r="DJK102" s="889"/>
      <c r="DJL102" s="889"/>
      <c r="DJM102" s="889"/>
      <c r="DJN102" s="889"/>
      <c r="DJO102" s="889"/>
      <c r="DJP102" s="889"/>
      <c r="DJQ102" s="889"/>
      <c r="DJR102" s="889"/>
      <c r="DJS102" s="889"/>
      <c r="DJT102" s="889"/>
      <c r="DJU102" s="889"/>
      <c r="DJV102" s="889"/>
      <c r="DJW102" s="889"/>
      <c r="DJX102" s="889"/>
      <c r="DJY102" s="889"/>
      <c r="DJZ102" s="889"/>
      <c r="DKA102" s="889"/>
      <c r="DKB102" s="889"/>
      <c r="DKC102" s="889"/>
      <c r="DKD102" s="889"/>
      <c r="DKE102" s="889"/>
      <c r="DKF102" s="889"/>
      <c r="DKG102" s="889"/>
      <c r="DKH102" s="889"/>
      <c r="DKI102" s="889"/>
      <c r="DKJ102" s="889"/>
      <c r="DKK102" s="889"/>
      <c r="DKL102" s="889"/>
      <c r="DKM102" s="889"/>
      <c r="DKN102" s="889"/>
      <c r="DKO102" s="889"/>
      <c r="DKP102" s="889"/>
      <c r="DKQ102" s="889"/>
      <c r="DKR102" s="889"/>
      <c r="DKS102" s="889"/>
      <c r="DKT102" s="889"/>
      <c r="DKU102" s="889"/>
      <c r="DKV102" s="889"/>
      <c r="DKW102" s="889"/>
      <c r="DKX102" s="889"/>
      <c r="DKY102" s="889"/>
      <c r="DKZ102" s="889"/>
      <c r="DLA102" s="889"/>
      <c r="DLB102" s="889"/>
      <c r="DLC102" s="889"/>
      <c r="DLD102" s="889"/>
      <c r="DLE102" s="889"/>
      <c r="DLF102" s="889"/>
      <c r="DLG102" s="889"/>
      <c r="DLH102" s="889"/>
      <c r="DLI102" s="889"/>
      <c r="DLJ102" s="889"/>
      <c r="DLK102" s="889"/>
      <c r="DLL102" s="889"/>
      <c r="DLM102" s="889"/>
      <c r="DLN102" s="889"/>
      <c r="DLO102" s="889"/>
      <c r="DLP102" s="889"/>
      <c r="DLQ102" s="889"/>
      <c r="DLR102" s="889"/>
      <c r="DLS102" s="889"/>
      <c r="DLT102" s="889"/>
      <c r="DLU102" s="889"/>
      <c r="DLV102" s="889"/>
      <c r="DLW102" s="889"/>
      <c r="DLX102" s="889"/>
      <c r="DLY102" s="889"/>
      <c r="DLZ102" s="889"/>
      <c r="DMA102" s="889"/>
      <c r="DMB102" s="889"/>
      <c r="DMC102" s="889"/>
      <c r="DMD102" s="889"/>
      <c r="DME102" s="889"/>
      <c r="DMF102" s="889"/>
      <c r="DMG102" s="889"/>
      <c r="DMH102" s="889"/>
      <c r="DMI102" s="889"/>
      <c r="DMJ102" s="889"/>
      <c r="DMK102" s="889"/>
      <c r="DML102" s="889"/>
      <c r="DMM102" s="889"/>
      <c r="DMN102" s="889"/>
      <c r="DMO102" s="889"/>
      <c r="DMP102" s="889"/>
      <c r="DMQ102" s="889"/>
      <c r="DMR102" s="889"/>
      <c r="DMS102" s="889"/>
      <c r="DMT102" s="889"/>
      <c r="DMU102" s="889"/>
      <c r="DMV102" s="889"/>
      <c r="DMW102" s="889"/>
      <c r="DMX102" s="889"/>
      <c r="DMY102" s="889"/>
      <c r="DMZ102" s="889"/>
      <c r="DNA102" s="889"/>
      <c r="DNB102" s="889"/>
      <c r="DNC102" s="889"/>
      <c r="DND102" s="889"/>
      <c r="DNE102" s="889"/>
      <c r="DNF102" s="889"/>
      <c r="DNG102" s="889"/>
      <c r="DNH102" s="889"/>
      <c r="DNI102" s="889"/>
      <c r="DNJ102" s="889"/>
      <c r="DNK102" s="889"/>
      <c r="DNL102" s="889"/>
      <c r="DNM102" s="889"/>
      <c r="DNN102" s="889"/>
      <c r="DNO102" s="889"/>
      <c r="DNP102" s="889"/>
      <c r="DNQ102" s="889"/>
      <c r="DNR102" s="889"/>
      <c r="DNS102" s="889"/>
      <c r="DNT102" s="889"/>
      <c r="DNU102" s="889"/>
      <c r="DNV102" s="889"/>
      <c r="DNW102" s="889"/>
      <c r="DNX102" s="889"/>
      <c r="DNY102" s="889"/>
      <c r="DNZ102" s="889"/>
      <c r="DOA102" s="889"/>
      <c r="DOB102" s="889"/>
      <c r="DOC102" s="889"/>
      <c r="DOD102" s="889"/>
      <c r="DOE102" s="889"/>
      <c r="DOF102" s="889"/>
      <c r="DOG102" s="889"/>
      <c r="DOH102" s="889"/>
      <c r="DOI102" s="889"/>
      <c r="DOJ102" s="889"/>
      <c r="DOK102" s="889"/>
      <c r="DOL102" s="889"/>
      <c r="DOM102" s="889"/>
      <c r="DON102" s="889"/>
      <c r="DOO102" s="889"/>
      <c r="DOP102" s="889"/>
      <c r="DOQ102" s="889"/>
      <c r="DOR102" s="889"/>
      <c r="DOS102" s="889"/>
      <c r="DOT102" s="889"/>
      <c r="DOU102" s="889"/>
      <c r="DOV102" s="889"/>
      <c r="DOW102" s="889"/>
      <c r="DOX102" s="889"/>
      <c r="DOY102" s="889"/>
      <c r="DOZ102" s="889"/>
      <c r="DPA102" s="889"/>
      <c r="DPB102" s="889"/>
      <c r="DPC102" s="889"/>
      <c r="DPD102" s="889"/>
      <c r="DPE102" s="889"/>
      <c r="DPF102" s="889"/>
      <c r="DPG102" s="889"/>
      <c r="DPH102" s="889"/>
      <c r="DPI102" s="889"/>
      <c r="DPJ102" s="889"/>
      <c r="DPK102" s="889"/>
      <c r="DPL102" s="889"/>
      <c r="DPM102" s="889"/>
      <c r="DPN102" s="889"/>
      <c r="DPO102" s="889"/>
      <c r="DPP102" s="889"/>
      <c r="DPQ102" s="889"/>
      <c r="DPR102" s="889"/>
      <c r="DPS102" s="889"/>
      <c r="DPT102" s="889"/>
      <c r="DPU102" s="889"/>
      <c r="DPV102" s="889"/>
      <c r="DPW102" s="889"/>
      <c r="DPX102" s="889"/>
      <c r="DPY102" s="889"/>
      <c r="DPZ102" s="889"/>
      <c r="DQA102" s="889"/>
      <c r="DQB102" s="889"/>
      <c r="DQC102" s="889"/>
      <c r="DQD102" s="889"/>
      <c r="DQE102" s="889"/>
      <c r="DQF102" s="889"/>
      <c r="DQG102" s="889"/>
      <c r="DQH102" s="889"/>
      <c r="DQI102" s="889"/>
      <c r="DQJ102" s="889"/>
      <c r="DQK102" s="889"/>
      <c r="DQL102" s="889"/>
      <c r="DQM102" s="889"/>
      <c r="DQN102" s="889"/>
      <c r="DQO102" s="889"/>
      <c r="DQP102" s="889"/>
      <c r="DQQ102" s="889"/>
      <c r="DQR102" s="889"/>
      <c r="DQS102" s="889"/>
      <c r="DQT102" s="889"/>
      <c r="DQU102" s="889"/>
      <c r="DQV102" s="889"/>
      <c r="DQW102" s="889"/>
      <c r="DQX102" s="889"/>
      <c r="DQY102" s="889"/>
      <c r="DQZ102" s="889"/>
      <c r="DRA102" s="889"/>
      <c r="DRB102" s="889"/>
      <c r="DRC102" s="889"/>
      <c r="DRD102" s="889"/>
      <c r="DRE102" s="889"/>
      <c r="DRF102" s="889"/>
      <c r="DRG102" s="889"/>
      <c r="DRH102" s="889"/>
      <c r="DRI102" s="889"/>
      <c r="DRJ102" s="889"/>
      <c r="DRK102" s="889"/>
      <c r="DRL102" s="889"/>
      <c r="DRM102" s="889"/>
      <c r="DRN102" s="889"/>
      <c r="DRO102" s="889"/>
      <c r="DRP102" s="889"/>
      <c r="DRQ102" s="889"/>
      <c r="DRR102" s="889"/>
      <c r="DRS102" s="889"/>
      <c r="DRT102" s="889"/>
      <c r="DRU102" s="889"/>
      <c r="DRV102" s="889"/>
      <c r="DRW102" s="889"/>
      <c r="DRX102" s="889"/>
      <c r="DRY102" s="889"/>
      <c r="DRZ102" s="889"/>
      <c r="DSA102" s="889"/>
      <c r="DSB102" s="889"/>
      <c r="DSC102" s="889"/>
      <c r="DSD102" s="889"/>
      <c r="DSE102" s="889"/>
      <c r="DSF102" s="889"/>
      <c r="DSG102" s="889"/>
      <c r="DSH102" s="889"/>
      <c r="DSI102" s="889"/>
      <c r="DSJ102" s="889"/>
      <c r="DSK102" s="889"/>
      <c r="DSL102" s="889"/>
      <c r="DSM102" s="889"/>
      <c r="DSN102" s="889"/>
      <c r="DSO102" s="889"/>
      <c r="DSP102" s="889"/>
      <c r="DSQ102" s="889"/>
      <c r="DSR102" s="889"/>
      <c r="DSS102" s="889"/>
      <c r="DST102" s="889"/>
      <c r="DSU102" s="889"/>
      <c r="DSV102" s="889"/>
      <c r="DSW102" s="889"/>
      <c r="DSX102" s="889"/>
      <c r="DSY102" s="889"/>
      <c r="DSZ102" s="889"/>
      <c r="DTA102" s="889"/>
      <c r="DTB102" s="889"/>
      <c r="DTC102" s="889"/>
      <c r="DTD102" s="889"/>
      <c r="DTE102" s="889"/>
      <c r="DTF102" s="889"/>
      <c r="DTG102" s="889"/>
      <c r="DTH102" s="889"/>
      <c r="DTI102" s="889"/>
      <c r="DTJ102" s="889"/>
      <c r="DTK102" s="889"/>
      <c r="DTL102" s="889"/>
      <c r="DTM102" s="889"/>
      <c r="DTN102" s="889"/>
      <c r="DTO102" s="889"/>
      <c r="DTP102" s="889"/>
      <c r="DTQ102" s="889"/>
      <c r="DTR102" s="889"/>
      <c r="DTS102" s="889"/>
      <c r="DTT102" s="889"/>
      <c r="DTU102" s="889"/>
      <c r="DTV102" s="889"/>
      <c r="DTW102" s="889"/>
      <c r="DTX102" s="889"/>
      <c r="DTY102" s="889"/>
      <c r="DTZ102" s="889"/>
      <c r="DUA102" s="889"/>
      <c r="DUB102" s="889"/>
      <c r="DUC102" s="889"/>
      <c r="DUD102" s="889"/>
      <c r="DUE102" s="889"/>
      <c r="DUF102" s="889"/>
      <c r="DUG102" s="889"/>
      <c r="DUH102" s="889"/>
      <c r="DUI102" s="889"/>
      <c r="DUJ102" s="889"/>
      <c r="DUK102" s="889"/>
      <c r="DUL102" s="889"/>
      <c r="DUM102" s="889"/>
      <c r="DUN102" s="889"/>
      <c r="DUO102" s="889"/>
      <c r="DUP102" s="889"/>
      <c r="DUQ102" s="889"/>
      <c r="DUR102" s="889"/>
      <c r="DUS102" s="889"/>
      <c r="DUT102" s="889"/>
      <c r="DUU102" s="889"/>
      <c r="DUV102" s="889"/>
      <c r="DUW102" s="889"/>
      <c r="DUX102" s="889"/>
      <c r="DUY102" s="889"/>
      <c r="DUZ102" s="889"/>
      <c r="DVA102" s="889"/>
      <c r="DVB102" s="889"/>
      <c r="DVC102" s="889"/>
      <c r="DVD102" s="889"/>
      <c r="DVE102" s="889"/>
      <c r="DVF102" s="889"/>
      <c r="DVG102" s="889"/>
      <c r="DVH102" s="889"/>
      <c r="DVI102" s="889"/>
      <c r="DVJ102" s="889"/>
      <c r="DVK102" s="889"/>
      <c r="DVL102" s="889"/>
      <c r="DVM102" s="889"/>
      <c r="DVN102" s="889"/>
      <c r="DVO102" s="889"/>
      <c r="DVP102" s="889"/>
      <c r="DVQ102" s="889"/>
      <c r="DVR102" s="889"/>
      <c r="DVS102" s="889"/>
      <c r="DVT102" s="889"/>
      <c r="DVU102" s="889"/>
      <c r="DVV102" s="889"/>
      <c r="DVW102" s="889"/>
      <c r="DVX102" s="889"/>
      <c r="DVY102" s="889"/>
      <c r="DVZ102" s="889"/>
      <c r="DWA102" s="889"/>
      <c r="DWB102" s="889"/>
      <c r="DWC102" s="889"/>
      <c r="DWD102" s="889"/>
      <c r="DWE102" s="889"/>
      <c r="DWF102" s="889"/>
      <c r="DWG102" s="889"/>
      <c r="DWH102" s="889"/>
      <c r="DWI102" s="889"/>
      <c r="DWJ102" s="889"/>
      <c r="DWK102" s="889"/>
      <c r="DWL102" s="889"/>
      <c r="DWM102" s="889"/>
      <c r="DWN102" s="889"/>
      <c r="DWO102" s="889"/>
      <c r="DWP102" s="889"/>
      <c r="DWQ102" s="889"/>
      <c r="DWR102" s="889"/>
      <c r="DWS102" s="889"/>
      <c r="DWT102" s="889"/>
      <c r="DWU102" s="889"/>
      <c r="DWV102" s="889"/>
      <c r="DWW102" s="889"/>
      <c r="DWX102" s="889"/>
      <c r="DWY102" s="889"/>
      <c r="DWZ102" s="889"/>
      <c r="DXA102" s="889"/>
      <c r="DXB102" s="889"/>
      <c r="DXC102" s="889"/>
      <c r="DXD102" s="889"/>
      <c r="DXE102" s="889"/>
      <c r="DXF102" s="889"/>
      <c r="DXG102" s="889"/>
      <c r="DXH102" s="889"/>
      <c r="DXI102" s="889"/>
      <c r="DXJ102" s="889"/>
      <c r="DXK102" s="889"/>
      <c r="DXL102" s="889"/>
      <c r="DXM102" s="889"/>
      <c r="DXN102" s="889"/>
      <c r="DXO102" s="889"/>
      <c r="DXP102" s="889"/>
      <c r="DXQ102" s="889"/>
      <c r="DXR102" s="889"/>
      <c r="DXS102" s="889"/>
      <c r="DXT102" s="889"/>
      <c r="DXU102" s="889"/>
      <c r="DXV102" s="889"/>
      <c r="DXW102" s="889"/>
      <c r="DXX102" s="889"/>
      <c r="DXY102" s="889"/>
      <c r="DXZ102" s="889"/>
      <c r="DYA102" s="889"/>
      <c r="DYB102" s="889"/>
      <c r="DYC102" s="889"/>
      <c r="DYD102" s="889"/>
      <c r="DYE102" s="889"/>
      <c r="DYF102" s="889"/>
      <c r="DYG102" s="889"/>
      <c r="DYH102" s="889"/>
      <c r="DYI102" s="889"/>
      <c r="DYJ102" s="889"/>
      <c r="DYK102" s="889"/>
      <c r="DYL102" s="889"/>
      <c r="DYM102" s="889"/>
      <c r="DYN102" s="889"/>
      <c r="DYO102" s="889"/>
      <c r="DYP102" s="889"/>
      <c r="DYQ102" s="889"/>
      <c r="DYR102" s="889"/>
      <c r="DYS102" s="889"/>
      <c r="DYT102" s="889"/>
      <c r="DYU102" s="889"/>
      <c r="DYV102" s="889"/>
      <c r="DYW102" s="889"/>
      <c r="DYX102" s="889"/>
      <c r="DYY102" s="889"/>
      <c r="DYZ102" s="889"/>
      <c r="DZA102" s="889"/>
      <c r="DZB102" s="889"/>
      <c r="DZC102" s="889"/>
      <c r="DZD102" s="889"/>
      <c r="DZE102" s="889"/>
      <c r="DZF102" s="889"/>
      <c r="DZG102" s="889"/>
      <c r="DZH102" s="889"/>
      <c r="DZI102" s="889"/>
      <c r="DZJ102" s="889"/>
      <c r="DZK102" s="889"/>
      <c r="DZL102" s="889"/>
      <c r="DZM102" s="889"/>
      <c r="DZN102" s="889"/>
      <c r="DZO102" s="889"/>
      <c r="DZP102" s="889"/>
      <c r="DZQ102" s="889"/>
      <c r="DZR102" s="889"/>
      <c r="DZS102" s="889"/>
      <c r="DZT102" s="889"/>
      <c r="DZU102" s="889"/>
      <c r="DZV102" s="889"/>
      <c r="DZW102" s="889"/>
      <c r="DZX102" s="889"/>
      <c r="DZY102" s="889"/>
      <c r="DZZ102" s="889"/>
      <c r="EAA102" s="889"/>
      <c r="EAB102" s="889"/>
      <c r="EAC102" s="889"/>
      <c r="EAD102" s="889"/>
      <c r="EAE102" s="889"/>
      <c r="EAF102" s="889"/>
      <c r="EAG102" s="889"/>
      <c r="EAH102" s="889"/>
      <c r="EAI102" s="889"/>
      <c r="EAJ102" s="889"/>
      <c r="EAK102" s="889"/>
      <c r="EAL102" s="889"/>
      <c r="EAM102" s="889"/>
      <c r="EAN102" s="889"/>
      <c r="EAO102" s="889"/>
      <c r="EAP102" s="889"/>
      <c r="EAQ102" s="889"/>
      <c r="EAR102" s="889"/>
      <c r="EAS102" s="889"/>
      <c r="EAT102" s="889"/>
      <c r="EAU102" s="889"/>
      <c r="EAV102" s="889"/>
      <c r="EAW102" s="889"/>
      <c r="EAX102" s="889"/>
      <c r="EAY102" s="889"/>
      <c r="EAZ102" s="889"/>
      <c r="EBA102" s="889"/>
      <c r="EBB102" s="889"/>
      <c r="EBC102" s="889"/>
      <c r="EBD102" s="889"/>
      <c r="EBE102" s="889"/>
      <c r="EBF102" s="889"/>
      <c r="EBG102" s="889"/>
      <c r="EBH102" s="889"/>
      <c r="EBI102" s="889"/>
      <c r="EBJ102" s="889"/>
      <c r="EBK102" s="889"/>
      <c r="EBL102" s="889"/>
      <c r="EBM102" s="889"/>
      <c r="EBN102" s="889"/>
      <c r="EBO102" s="889"/>
      <c r="EBP102" s="889"/>
      <c r="EBQ102" s="889"/>
      <c r="EBR102" s="889"/>
      <c r="EBS102" s="889"/>
      <c r="EBT102" s="889"/>
      <c r="EBU102" s="889"/>
      <c r="EBV102" s="889"/>
      <c r="EBW102" s="889"/>
      <c r="EBX102" s="889"/>
      <c r="EBY102" s="889"/>
      <c r="EBZ102" s="889"/>
      <c r="ECA102" s="889"/>
      <c r="ECB102" s="889"/>
      <c r="ECC102" s="889"/>
      <c r="ECD102" s="889"/>
      <c r="ECE102" s="889"/>
      <c r="ECF102" s="889"/>
      <c r="ECG102" s="889"/>
      <c r="ECH102" s="889"/>
      <c r="ECI102" s="889"/>
      <c r="ECJ102" s="889"/>
      <c r="ECK102" s="889"/>
      <c r="ECL102" s="889"/>
      <c r="ECM102" s="889"/>
      <c r="ECN102" s="889"/>
      <c r="ECO102" s="889"/>
      <c r="ECP102" s="889"/>
      <c r="ECQ102" s="889"/>
      <c r="ECR102" s="889"/>
      <c r="ECS102" s="889"/>
      <c r="ECT102" s="889"/>
      <c r="ECU102" s="889"/>
      <c r="ECV102" s="889"/>
      <c r="ECW102" s="889"/>
      <c r="ECX102" s="889"/>
      <c r="ECY102" s="889"/>
      <c r="ECZ102" s="889"/>
      <c r="EDA102" s="889"/>
      <c r="EDB102" s="889"/>
      <c r="EDC102" s="889"/>
      <c r="EDD102" s="889"/>
      <c r="EDE102" s="889"/>
      <c r="EDF102" s="889"/>
      <c r="EDG102" s="889"/>
      <c r="EDH102" s="889"/>
      <c r="EDI102" s="889"/>
      <c r="EDJ102" s="889"/>
      <c r="EDK102" s="889"/>
      <c r="EDL102" s="889"/>
      <c r="EDM102" s="889"/>
      <c r="EDN102" s="889"/>
      <c r="EDO102" s="889"/>
      <c r="EDP102" s="889"/>
      <c r="EDQ102" s="889"/>
      <c r="EDR102" s="889"/>
      <c r="EDS102" s="889"/>
      <c r="EDT102" s="889"/>
      <c r="EDU102" s="889"/>
      <c r="EDV102" s="889"/>
      <c r="EDW102" s="889"/>
      <c r="EDX102" s="889"/>
      <c r="EDY102" s="889"/>
      <c r="EDZ102" s="889"/>
      <c r="EEA102" s="889"/>
      <c r="EEB102" s="889"/>
      <c r="EEC102" s="889"/>
      <c r="EED102" s="889"/>
      <c r="EEE102" s="889"/>
      <c r="EEF102" s="889"/>
      <c r="EEG102" s="889"/>
      <c r="EEH102" s="889"/>
      <c r="EEI102" s="889"/>
      <c r="EEJ102" s="889"/>
      <c r="EEK102" s="889"/>
      <c r="EEL102" s="889"/>
      <c r="EEM102" s="889"/>
      <c r="EEN102" s="889"/>
      <c r="EEO102" s="889"/>
      <c r="EEP102" s="889"/>
      <c r="EEQ102" s="889"/>
      <c r="EER102" s="889"/>
      <c r="EES102" s="889"/>
      <c r="EET102" s="889"/>
      <c r="EEU102" s="889"/>
      <c r="EEV102" s="889"/>
      <c r="EEW102" s="889"/>
      <c r="EEX102" s="889"/>
      <c r="EEY102" s="889"/>
      <c r="EEZ102" s="889"/>
      <c r="EFA102" s="889"/>
      <c r="EFB102" s="889"/>
      <c r="EFC102" s="889"/>
      <c r="EFD102" s="889"/>
      <c r="EFE102" s="889"/>
      <c r="EFF102" s="889"/>
      <c r="EFG102" s="889"/>
      <c r="EFH102" s="889"/>
      <c r="EFI102" s="889"/>
      <c r="EFJ102" s="889"/>
      <c r="EFK102" s="889"/>
      <c r="EFL102" s="889"/>
      <c r="EFM102" s="889"/>
      <c r="EFN102" s="889"/>
      <c r="EFO102" s="889"/>
      <c r="EFP102" s="889"/>
      <c r="EFQ102" s="889"/>
      <c r="EFR102" s="889"/>
      <c r="EFS102" s="889"/>
      <c r="EFT102" s="889"/>
      <c r="EFU102" s="889"/>
      <c r="EFV102" s="889"/>
      <c r="EFW102" s="889"/>
      <c r="EFX102" s="889"/>
      <c r="EFY102" s="889"/>
      <c r="EFZ102" s="889"/>
      <c r="EGA102" s="889"/>
      <c r="EGB102" s="889"/>
      <c r="EGC102" s="889"/>
      <c r="EGD102" s="889"/>
      <c r="EGE102" s="889"/>
      <c r="EGF102" s="889"/>
      <c r="EGG102" s="889"/>
      <c r="EGH102" s="889"/>
      <c r="EGI102" s="889"/>
      <c r="EGJ102" s="889"/>
      <c r="EGK102" s="889"/>
      <c r="EGL102" s="889"/>
      <c r="EGM102" s="889"/>
      <c r="EGN102" s="889"/>
      <c r="EGO102" s="889"/>
      <c r="EGP102" s="889"/>
      <c r="EGQ102" s="889"/>
      <c r="EGR102" s="889"/>
      <c r="EGS102" s="889"/>
      <c r="EGT102" s="889"/>
      <c r="EGU102" s="889"/>
      <c r="EGV102" s="889"/>
      <c r="EGW102" s="889"/>
      <c r="EGX102" s="889"/>
      <c r="EGY102" s="889"/>
      <c r="EGZ102" s="889"/>
      <c r="EHA102" s="889"/>
      <c r="EHB102" s="889"/>
      <c r="EHC102" s="889"/>
      <c r="EHD102" s="889"/>
      <c r="EHE102" s="889"/>
      <c r="EHF102" s="889"/>
      <c r="EHG102" s="889"/>
      <c r="EHH102" s="889"/>
      <c r="EHI102" s="889"/>
      <c r="EHJ102" s="889"/>
      <c r="EHK102" s="889"/>
      <c r="EHL102" s="889"/>
      <c r="EHM102" s="889"/>
      <c r="EHN102" s="889"/>
      <c r="EHO102" s="889"/>
      <c r="EHP102" s="889"/>
      <c r="EHQ102" s="889"/>
      <c r="EHR102" s="889"/>
      <c r="EHS102" s="889"/>
      <c r="EHT102" s="889"/>
      <c r="EHU102" s="889"/>
      <c r="EHV102" s="889"/>
      <c r="EHW102" s="889"/>
      <c r="EHX102" s="889"/>
      <c r="EHY102" s="889"/>
      <c r="EHZ102" s="889"/>
      <c r="EIA102" s="889"/>
      <c r="EIB102" s="889"/>
      <c r="EIC102" s="889"/>
      <c r="EID102" s="889"/>
      <c r="EIE102" s="889"/>
      <c r="EIF102" s="889"/>
      <c r="EIG102" s="889"/>
      <c r="EIH102" s="889"/>
      <c r="EII102" s="889"/>
      <c r="EIJ102" s="889"/>
      <c r="EIK102" s="889"/>
      <c r="EIL102" s="889"/>
      <c r="EIM102" s="889"/>
      <c r="EIN102" s="889"/>
      <c r="EIO102" s="889"/>
      <c r="EIP102" s="889"/>
      <c r="EIQ102" s="889"/>
      <c r="EIR102" s="889"/>
      <c r="EIS102" s="889"/>
      <c r="EIT102" s="889"/>
      <c r="EIU102" s="889"/>
      <c r="EIV102" s="889"/>
      <c r="EIW102" s="889"/>
      <c r="EIX102" s="889"/>
      <c r="EIY102" s="889"/>
      <c r="EIZ102" s="889"/>
      <c r="EJA102" s="889"/>
      <c r="EJB102" s="889"/>
      <c r="EJC102" s="889"/>
      <c r="EJD102" s="889"/>
      <c r="EJE102" s="889"/>
      <c r="EJF102" s="889"/>
      <c r="EJG102" s="889"/>
      <c r="EJH102" s="889"/>
      <c r="EJI102" s="889"/>
      <c r="EJJ102" s="889"/>
      <c r="EJK102" s="889"/>
      <c r="EJL102" s="889"/>
      <c r="EJM102" s="889"/>
      <c r="EJN102" s="889"/>
      <c r="EJO102" s="889"/>
      <c r="EJP102" s="889"/>
      <c r="EJQ102" s="889"/>
      <c r="EJR102" s="889"/>
      <c r="EJS102" s="889"/>
      <c r="EJT102" s="889"/>
      <c r="EJU102" s="889"/>
      <c r="EJV102" s="889"/>
      <c r="EJW102" s="889"/>
      <c r="EJX102" s="889"/>
      <c r="EJY102" s="889"/>
      <c r="EJZ102" s="889"/>
      <c r="EKA102" s="889"/>
      <c r="EKB102" s="889"/>
      <c r="EKC102" s="889"/>
      <c r="EKD102" s="889"/>
      <c r="EKE102" s="889"/>
      <c r="EKF102" s="889"/>
      <c r="EKG102" s="889"/>
      <c r="EKH102" s="889"/>
      <c r="EKI102" s="889"/>
      <c r="EKJ102" s="889"/>
      <c r="EKK102" s="889"/>
      <c r="EKL102" s="889"/>
      <c r="EKM102" s="889"/>
      <c r="EKN102" s="889"/>
      <c r="EKO102" s="889"/>
      <c r="EKP102" s="889"/>
      <c r="EKQ102" s="889"/>
      <c r="EKR102" s="889"/>
      <c r="EKS102" s="889"/>
      <c r="EKT102" s="889"/>
      <c r="EKU102" s="889"/>
      <c r="EKV102" s="889"/>
      <c r="EKW102" s="889"/>
      <c r="EKX102" s="889"/>
      <c r="EKY102" s="889"/>
      <c r="EKZ102" s="889"/>
      <c r="ELA102" s="889"/>
      <c r="ELB102" s="889"/>
      <c r="ELC102" s="889"/>
      <c r="ELD102" s="889"/>
      <c r="ELE102" s="889"/>
      <c r="ELF102" s="889"/>
      <c r="ELG102" s="889"/>
      <c r="ELH102" s="889"/>
      <c r="ELI102" s="889"/>
      <c r="ELJ102" s="889"/>
      <c r="ELK102" s="889"/>
      <c r="ELL102" s="889"/>
      <c r="ELM102" s="889"/>
      <c r="ELN102" s="889"/>
      <c r="ELO102" s="889"/>
      <c r="ELP102" s="889"/>
      <c r="ELQ102" s="889"/>
      <c r="ELR102" s="889"/>
      <c r="ELS102" s="889"/>
      <c r="ELT102" s="889"/>
      <c r="ELU102" s="889"/>
      <c r="ELV102" s="889"/>
      <c r="ELW102" s="889"/>
      <c r="ELX102" s="889"/>
      <c r="ELY102" s="889"/>
      <c r="ELZ102" s="889"/>
      <c r="EMA102" s="889"/>
      <c r="EMB102" s="889"/>
      <c r="EMC102" s="889"/>
      <c r="EMD102" s="889"/>
      <c r="EME102" s="889"/>
      <c r="EMF102" s="889"/>
      <c r="EMG102" s="889"/>
      <c r="EMH102" s="889"/>
      <c r="EMI102" s="889"/>
      <c r="EMJ102" s="889"/>
      <c r="EMK102" s="889"/>
      <c r="EML102" s="889"/>
      <c r="EMM102" s="889"/>
      <c r="EMN102" s="889"/>
      <c r="EMO102" s="889"/>
      <c r="EMP102" s="889"/>
      <c r="EMQ102" s="889"/>
      <c r="EMR102" s="889"/>
      <c r="EMS102" s="889"/>
      <c r="EMT102" s="889"/>
      <c r="EMU102" s="889"/>
      <c r="EMV102" s="889"/>
      <c r="EMW102" s="889"/>
      <c r="EMX102" s="889"/>
      <c r="EMY102" s="889"/>
      <c r="EMZ102" s="889"/>
      <c r="ENA102" s="889"/>
      <c r="ENB102" s="889"/>
      <c r="ENC102" s="889"/>
      <c r="END102" s="889"/>
      <c r="ENE102" s="889"/>
      <c r="ENF102" s="889"/>
      <c r="ENG102" s="889"/>
      <c r="ENH102" s="889"/>
      <c r="ENI102" s="889"/>
      <c r="ENJ102" s="889"/>
      <c r="ENK102" s="889"/>
      <c r="ENL102" s="889"/>
      <c r="ENM102" s="889"/>
      <c r="ENN102" s="889"/>
      <c r="ENO102" s="889"/>
      <c r="ENP102" s="889"/>
      <c r="ENQ102" s="889"/>
      <c r="ENR102" s="889"/>
      <c r="ENS102" s="889"/>
      <c r="ENT102" s="889"/>
      <c r="ENU102" s="889"/>
      <c r="ENV102" s="889"/>
      <c r="ENW102" s="889"/>
      <c r="ENX102" s="889"/>
      <c r="ENY102" s="889"/>
      <c r="ENZ102" s="889"/>
      <c r="EOA102" s="889"/>
      <c r="EOB102" s="889"/>
      <c r="EOC102" s="889"/>
      <c r="EOD102" s="889"/>
      <c r="EOE102" s="889"/>
      <c r="EOF102" s="889"/>
      <c r="EOG102" s="889"/>
      <c r="EOH102" s="889"/>
      <c r="EOI102" s="889"/>
      <c r="EOJ102" s="889"/>
      <c r="EOK102" s="889"/>
      <c r="EOL102" s="889"/>
      <c r="EOM102" s="889"/>
      <c r="EON102" s="889"/>
      <c r="EOO102" s="889"/>
      <c r="EOP102" s="889"/>
      <c r="EOQ102" s="889"/>
      <c r="EOR102" s="889"/>
      <c r="EOS102" s="889"/>
      <c r="EOT102" s="889"/>
      <c r="EOU102" s="889"/>
      <c r="EOV102" s="889"/>
      <c r="EOW102" s="889"/>
      <c r="EOX102" s="889"/>
      <c r="EOY102" s="889"/>
      <c r="EOZ102" s="889"/>
      <c r="EPA102" s="889"/>
      <c r="EPB102" s="889"/>
      <c r="EPC102" s="889"/>
      <c r="EPD102" s="889"/>
      <c r="EPE102" s="889"/>
      <c r="EPF102" s="889"/>
      <c r="EPG102" s="889"/>
      <c r="EPH102" s="889"/>
      <c r="EPI102" s="889"/>
      <c r="EPJ102" s="889"/>
      <c r="EPK102" s="889"/>
      <c r="EPL102" s="889"/>
      <c r="EPM102" s="889"/>
      <c r="EPN102" s="889"/>
      <c r="EPO102" s="889"/>
      <c r="EPP102" s="889"/>
      <c r="EPQ102" s="889"/>
      <c r="EPR102" s="889"/>
      <c r="EPS102" s="889"/>
      <c r="EPT102" s="889"/>
      <c r="EPU102" s="889"/>
      <c r="EPV102" s="889"/>
      <c r="EPW102" s="889"/>
      <c r="EPX102" s="889"/>
      <c r="EPY102" s="889"/>
      <c r="EPZ102" s="889"/>
      <c r="EQA102" s="889"/>
      <c r="EQB102" s="889"/>
      <c r="EQC102" s="889"/>
      <c r="EQD102" s="889"/>
      <c r="EQE102" s="889"/>
      <c r="EQF102" s="889"/>
      <c r="EQG102" s="889"/>
      <c r="EQH102" s="889"/>
      <c r="EQI102" s="889"/>
      <c r="EQJ102" s="889"/>
      <c r="EQK102" s="889"/>
      <c r="EQL102" s="889"/>
      <c r="EQM102" s="889"/>
      <c r="EQN102" s="889"/>
      <c r="EQO102" s="889"/>
      <c r="EQP102" s="889"/>
      <c r="EQQ102" s="889"/>
      <c r="EQR102" s="889"/>
      <c r="EQS102" s="889"/>
      <c r="EQT102" s="889"/>
      <c r="EQU102" s="889"/>
      <c r="EQV102" s="889"/>
      <c r="EQW102" s="889"/>
      <c r="EQX102" s="889"/>
      <c r="EQY102" s="889"/>
      <c r="EQZ102" s="889"/>
      <c r="ERA102" s="889"/>
      <c r="ERB102" s="889"/>
      <c r="ERC102" s="889"/>
      <c r="ERD102" s="889"/>
      <c r="ERE102" s="889"/>
      <c r="ERF102" s="889"/>
      <c r="ERG102" s="889"/>
      <c r="ERH102" s="889"/>
      <c r="ERI102" s="889"/>
      <c r="ERJ102" s="889"/>
      <c r="ERK102" s="889"/>
      <c r="ERL102" s="889"/>
      <c r="ERM102" s="889"/>
      <c r="ERN102" s="889"/>
      <c r="ERO102" s="889"/>
      <c r="ERP102" s="889"/>
      <c r="ERQ102" s="889"/>
      <c r="ERR102" s="889"/>
      <c r="ERS102" s="889"/>
      <c r="ERT102" s="889"/>
      <c r="ERU102" s="889"/>
      <c r="ERV102" s="889"/>
      <c r="ERW102" s="889"/>
      <c r="ERX102" s="889"/>
      <c r="ERY102" s="889"/>
      <c r="ERZ102" s="889"/>
      <c r="ESA102" s="889"/>
      <c r="ESB102" s="889"/>
      <c r="ESC102" s="889"/>
      <c r="ESD102" s="889"/>
      <c r="ESE102" s="889"/>
      <c r="ESF102" s="889"/>
      <c r="ESG102" s="889"/>
      <c r="ESH102" s="889"/>
      <c r="ESI102" s="889"/>
      <c r="ESJ102" s="889"/>
      <c r="ESK102" s="889"/>
      <c r="ESL102" s="889"/>
      <c r="ESM102" s="889"/>
      <c r="ESN102" s="889"/>
      <c r="ESO102" s="889"/>
      <c r="ESP102" s="889"/>
      <c r="ESQ102" s="889"/>
      <c r="ESR102" s="889"/>
      <c r="ESS102" s="889"/>
      <c r="EST102" s="889"/>
      <c r="ESU102" s="889"/>
      <c r="ESV102" s="889"/>
      <c r="ESW102" s="889"/>
      <c r="ESX102" s="889"/>
      <c r="ESY102" s="889"/>
      <c r="ESZ102" s="889"/>
      <c r="ETA102" s="889"/>
      <c r="ETB102" s="889"/>
      <c r="ETC102" s="889"/>
      <c r="ETD102" s="889"/>
      <c r="ETE102" s="889"/>
      <c r="ETF102" s="889"/>
      <c r="ETG102" s="889"/>
      <c r="ETH102" s="889"/>
      <c r="ETI102" s="889"/>
      <c r="ETJ102" s="889"/>
      <c r="ETK102" s="889"/>
      <c r="ETL102" s="889"/>
      <c r="ETM102" s="889"/>
      <c r="ETN102" s="889"/>
      <c r="ETO102" s="889"/>
      <c r="ETP102" s="889"/>
      <c r="ETQ102" s="889"/>
      <c r="ETR102" s="889"/>
      <c r="ETS102" s="889"/>
      <c r="ETT102" s="889"/>
      <c r="ETU102" s="889"/>
      <c r="ETV102" s="889"/>
      <c r="ETW102" s="889"/>
      <c r="ETX102" s="889"/>
      <c r="ETY102" s="889"/>
      <c r="ETZ102" s="889"/>
      <c r="EUA102" s="889"/>
      <c r="EUB102" s="889"/>
      <c r="EUC102" s="889"/>
      <c r="EUD102" s="889"/>
      <c r="EUE102" s="889"/>
      <c r="EUF102" s="889"/>
      <c r="EUG102" s="889"/>
      <c r="EUH102" s="889"/>
      <c r="EUI102" s="889"/>
      <c r="EUJ102" s="889"/>
      <c r="EUK102" s="889"/>
      <c r="EUL102" s="889"/>
      <c r="EUM102" s="889"/>
      <c r="EUN102" s="889"/>
      <c r="EUO102" s="889"/>
      <c r="EUP102" s="889"/>
      <c r="EUQ102" s="889"/>
      <c r="EUR102" s="889"/>
      <c r="EUS102" s="889"/>
      <c r="EUT102" s="889"/>
      <c r="EUU102" s="889"/>
      <c r="EUV102" s="889"/>
      <c r="EUW102" s="889"/>
      <c r="EUX102" s="889"/>
      <c r="EUY102" s="889"/>
      <c r="EUZ102" s="889"/>
      <c r="EVA102" s="889"/>
      <c r="EVB102" s="889"/>
      <c r="EVC102" s="889"/>
      <c r="EVD102" s="889"/>
      <c r="EVE102" s="889"/>
      <c r="EVF102" s="889"/>
      <c r="EVG102" s="889"/>
      <c r="EVH102" s="889"/>
      <c r="EVI102" s="889"/>
      <c r="EVJ102" s="889"/>
      <c r="EVK102" s="889"/>
      <c r="EVL102" s="889"/>
      <c r="EVM102" s="889"/>
      <c r="EVN102" s="889"/>
      <c r="EVO102" s="889"/>
      <c r="EVP102" s="889"/>
      <c r="EVQ102" s="889"/>
      <c r="EVR102" s="889"/>
      <c r="EVS102" s="889"/>
      <c r="EVT102" s="889"/>
      <c r="EVU102" s="889"/>
      <c r="EVV102" s="889"/>
      <c r="EVW102" s="889"/>
      <c r="EVX102" s="889"/>
      <c r="EVY102" s="889"/>
      <c r="EVZ102" s="889"/>
      <c r="EWA102" s="889"/>
      <c r="EWB102" s="889"/>
      <c r="EWC102" s="889"/>
      <c r="EWD102" s="889"/>
      <c r="EWE102" s="889"/>
      <c r="EWF102" s="889"/>
      <c r="EWG102" s="889"/>
      <c r="EWH102" s="889"/>
      <c r="EWI102" s="889"/>
      <c r="EWJ102" s="889"/>
      <c r="EWK102" s="889"/>
      <c r="EWL102" s="889"/>
      <c r="EWM102" s="889"/>
      <c r="EWN102" s="889"/>
      <c r="EWO102" s="889"/>
      <c r="EWP102" s="889"/>
      <c r="EWQ102" s="889"/>
      <c r="EWR102" s="889"/>
      <c r="EWS102" s="889"/>
      <c r="EWT102" s="889"/>
      <c r="EWU102" s="889"/>
      <c r="EWV102" s="889"/>
      <c r="EWW102" s="889"/>
      <c r="EWX102" s="889"/>
      <c r="EWY102" s="889"/>
      <c r="EWZ102" s="889"/>
      <c r="EXA102" s="889"/>
      <c r="EXB102" s="889"/>
      <c r="EXC102" s="889"/>
      <c r="EXD102" s="889"/>
      <c r="EXE102" s="889"/>
      <c r="EXF102" s="889"/>
      <c r="EXG102" s="889"/>
      <c r="EXH102" s="889"/>
      <c r="EXI102" s="889"/>
      <c r="EXJ102" s="889"/>
      <c r="EXK102" s="889"/>
      <c r="EXL102" s="889"/>
      <c r="EXM102" s="889"/>
      <c r="EXN102" s="889"/>
      <c r="EXO102" s="889"/>
      <c r="EXP102" s="889"/>
      <c r="EXQ102" s="889"/>
      <c r="EXR102" s="889"/>
      <c r="EXS102" s="889"/>
      <c r="EXT102" s="889"/>
      <c r="EXU102" s="889"/>
      <c r="EXV102" s="889"/>
      <c r="EXW102" s="889"/>
      <c r="EXX102" s="889"/>
      <c r="EXY102" s="889"/>
      <c r="EXZ102" s="889"/>
      <c r="EYA102" s="889"/>
      <c r="EYB102" s="889"/>
      <c r="EYC102" s="889"/>
      <c r="EYD102" s="889"/>
      <c r="EYE102" s="889"/>
      <c r="EYF102" s="889"/>
      <c r="EYG102" s="889"/>
      <c r="EYH102" s="889"/>
      <c r="EYI102" s="889"/>
      <c r="EYJ102" s="889"/>
      <c r="EYK102" s="889"/>
      <c r="EYL102" s="889"/>
      <c r="EYM102" s="889"/>
      <c r="EYN102" s="889"/>
      <c r="EYO102" s="889"/>
      <c r="EYP102" s="889"/>
      <c r="EYQ102" s="889"/>
      <c r="EYR102" s="889"/>
      <c r="EYS102" s="889"/>
      <c r="EYT102" s="889"/>
      <c r="EYU102" s="889"/>
      <c r="EYV102" s="889"/>
      <c r="EYW102" s="889"/>
      <c r="EYX102" s="889"/>
      <c r="EYY102" s="889"/>
      <c r="EYZ102" s="889"/>
      <c r="EZA102" s="889"/>
      <c r="EZB102" s="889"/>
      <c r="EZC102" s="889"/>
      <c r="EZD102" s="889"/>
      <c r="EZE102" s="889"/>
      <c r="EZF102" s="889"/>
      <c r="EZG102" s="889"/>
      <c r="EZH102" s="889"/>
      <c r="EZI102" s="889"/>
      <c r="EZJ102" s="889"/>
      <c r="EZK102" s="889"/>
      <c r="EZL102" s="889"/>
      <c r="EZM102" s="889"/>
      <c r="EZN102" s="889"/>
      <c r="EZO102" s="889"/>
      <c r="EZP102" s="889"/>
      <c r="EZQ102" s="889"/>
      <c r="EZR102" s="889"/>
      <c r="EZS102" s="889"/>
      <c r="EZT102" s="889"/>
      <c r="EZU102" s="889"/>
      <c r="EZV102" s="889"/>
      <c r="EZW102" s="889"/>
      <c r="EZX102" s="889"/>
      <c r="EZY102" s="889"/>
      <c r="EZZ102" s="889"/>
      <c r="FAA102" s="889"/>
      <c r="FAB102" s="889"/>
      <c r="FAC102" s="889"/>
      <c r="FAD102" s="889"/>
      <c r="FAE102" s="889"/>
      <c r="FAF102" s="889"/>
      <c r="FAG102" s="889"/>
      <c r="FAH102" s="889"/>
      <c r="FAI102" s="889"/>
      <c r="FAJ102" s="889"/>
      <c r="FAK102" s="889"/>
      <c r="FAL102" s="889"/>
      <c r="FAM102" s="889"/>
      <c r="FAN102" s="889"/>
      <c r="FAO102" s="889"/>
      <c r="FAP102" s="889"/>
      <c r="FAQ102" s="889"/>
      <c r="FAR102" s="889"/>
      <c r="FAS102" s="889"/>
      <c r="FAT102" s="889"/>
      <c r="FAU102" s="889"/>
      <c r="FAV102" s="889"/>
      <c r="FAW102" s="889"/>
      <c r="FAX102" s="889"/>
      <c r="FAY102" s="889"/>
      <c r="FAZ102" s="889"/>
      <c r="FBA102" s="889"/>
      <c r="FBB102" s="889"/>
      <c r="FBC102" s="889"/>
      <c r="FBD102" s="889"/>
      <c r="FBE102" s="889"/>
      <c r="FBF102" s="889"/>
      <c r="FBG102" s="889"/>
      <c r="FBH102" s="889"/>
      <c r="FBI102" s="889"/>
      <c r="FBJ102" s="889"/>
      <c r="FBK102" s="889"/>
      <c r="FBL102" s="889"/>
      <c r="FBM102" s="889"/>
      <c r="FBN102" s="889"/>
      <c r="FBO102" s="889"/>
      <c r="FBP102" s="889"/>
      <c r="FBQ102" s="889"/>
      <c r="FBR102" s="889"/>
      <c r="FBS102" s="889"/>
      <c r="FBT102" s="889"/>
      <c r="FBU102" s="889"/>
      <c r="FBV102" s="889"/>
      <c r="FBW102" s="889"/>
      <c r="FBX102" s="889"/>
      <c r="FBY102" s="889"/>
      <c r="FBZ102" s="889"/>
      <c r="FCA102" s="889"/>
      <c r="FCB102" s="889"/>
      <c r="FCC102" s="889"/>
      <c r="FCD102" s="889"/>
      <c r="FCE102" s="889"/>
      <c r="FCF102" s="889"/>
      <c r="FCG102" s="889"/>
      <c r="FCH102" s="889"/>
      <c r="FCI102" s="889"/>
      <c r="FCJ102" s="889"/>
      <c r="FCK102" s="889"/>
      <c r="FCL102" s="889"/>
      <c r="FCM102" s="889"/>
      <c r="FCN102" s="889"/>
      <c r="FCO102" s="889"/>
      <c r="FCP102" s="889"/>
      <c r="FCQ102" s="889"/>
      <c r="FCR102" s="889"/>
      <c r="FCS102" s="889"/>
      <c r="FCT102" s="889"/>
      <c r="FCU102" s="889"/>
      <c r="FCV102" s="889"/>
      <c r="FCW102" s="889"/>
      <c r="FCX102" s="889"/>
      <c r="FCY102" s="889"/>
      <c r="FCZ102" s="889"/>
      <c r="FDA102" s="889"/>
      <c r="FDB102" s="889"/>
      <c r="FDC102" s="889"/>
      <c r="FDD102" s="889"/>
      <c r="FDE102" s="889"/>
      <c r="FDF102" s="889"/>
      <c r="FDG102" s="889"/>
      <c r="FDH102" s="889"/>
      <c r="FDI102" s="889"/>
      <c r="FDJ102" s="889"/>
      <c r="FDK102" s="889"/>
      <c r="FDL102" s="889"/>
      <c r="FDM102" s="889"/>
      <c r="FDN102" s="889"/>
      <c r="FDO102" s="889"/>
      <c r="FDP102" s="889"/>
      <c r="FDQ102" s="889"/>
      <c r="FDR102" s="889"/>
      <c r="FDS102" s="889"/>
      <c r="FDT102" s="889"/>
      <c r="FDU102" s="889"/>
      <c r="FDV102" s="889"/>
      <c r="FDW102" s="889"/>
      <c r="FDX102" s="889"/>
      <c r="FDY102" s="889"/>
      <c r="FDZ102" s="889"/>
      <c r="FEA102" s="889"/>
      <c r="FEB102" s="889"/>
      <c r="FEC102" s="889"/>
      <c r="FED102" s="889"/>
      <c r="FEE102" s="889"/>
      <c r="FEF102" s="889"/>
      <c r="FEG102" s="889"/>
      <c r="FEH102" s="889"/>
      <c r="FEI102" s="889"/>
      <c r="FEJ102" s="889"/>
      <c r="FEK102" s="889"/>
      <c r="FEL102" s="889"/>
      <c r="FEM102" s="889"/>
      <c r="FEN102" s="889"/>
      <c r="FEO102" s="889"/>
      <c r="FEP102" s="889"/>
      <c r="FEQ102" s="889"/>
      <c r="FER102" s="889"/>
      <c r="FES102" s="889"/>
      <c r="FET102" s="889"/>
      <c r="FEU102" s="889"/>
      <c r="FEV102" s="889"/>
      <c r="FEW102" s="889"/>
      <c r="FEX102" s="889"/>
      <c r="FEY102" s="889"/>
      <c r="FEZ102" s="889"/>
      <c r="FFA102" s="889"/>
      <c r="FFB102" s="889"/>
      <c r="FFC102" s="889"/>
      <c r="FFD102" s="889"/>
      <c r="FFE102" s="889"/>
      <c r="FFF102" s="889"/>
      <c r="FFG102" s="889"/>
      <c r="FFH102" s="889"/>
      <c r="FFI102" s="889"/>
      <c r="FFJ102" s="889"/>
      <c r="FFK102" s="889"/>
      <c r="FFL102" s="889"/>
      <c r="FFM102" s="889"/>
      <c r="FFN102" s="889"/>
      <c r="FFO102" s="889"/>
      <c r="FFP102" s="889"/>
      <c r="FFQ102" s="889"/>
      <c r="FFR102" s="889"/>
      <c r="FFS102" s="889"/>
      <c r="FFT102" s="889"/>
      <c r="FFU102" s="889"/>
      <c r="FFV102" s="889"/>
      <c r="FFW102" s="889"/>
      <c r="FFX102" s="889"/>
      <c r="FFY102" s="889"/>
      <c r="FFZ102" s="889"/>
      <c r="FGA102" s="889"/>
      <c r="FGB102" s="889"/>
      <c r="FGC102" s="889"/>
      <c r="FGD102" s="889"/>
      <c r="FGE102" s="889"/>
      <c r="FGF102" s="889"/>
      <c r="FGG102" s="889"/>
      <c r="FGH102" s="889"/>
      <c r="FGI102" s="889"/>
      <c r="FGJ102" s="889"/>
      <c r="FGK102" s="889"/>
      <c r="FGL102" s="889"/>
      <c r="FGM102" s="889"/>
      <c r="FGN102" s="889"/>
      <c r="FGO102" s="889"/>
      <c r="FGP102" s="889"/>
      <c r="FGQ102" s="889"/>
      <c r="FGR102" s="889"/>
      <c r="FGS102" s="889"/>
      <c r="FGT102" s="889"/>
      <c r="FGU102" s="889"/>
      <c r="FGV102" s="889"/>
      <c r="FGW102" s="889"/>
      <c r="FGX102" s="889"/>
      <c r="FGY102" s="889"/>
      <c r="FGZ102" s="889"/>
      <c r="FHA102" s="889"/>
      <c r="FHB102" s="889"/>
      <c r="FHC102" s="889"/>
      <c r="FHD102" s="889"/>
      <c r="FHE102" s="889"/>
      <c r="FHF102" s="889"/>
      <c r="FHG102" s="889"/>
      <c r="FHH102" s="889"/>
      <c r="FHI102" s="889"/>
      <c r="FHJ102" s="889"/>
      <c r="FHK102" s="889"/>
      <c r="FHL102" s="889"/>
      <c r="FHM102" s="889"/>
      <c r="FHN102" s="889"/>
      <c r="FHO102" s="889"/>
      <c r="FHP102" s="889"/>
      <c r="FHQ102" s="889"/>
      <c r="FHR102" s="889"/>
      <c r="FHS102" s="889"/>
      <c r="FHT102" s="889"/>
      <c r="FHU102" s="889"/>
      <c r="FHV102" s="889"/>
      <c r="FHW102" s="889"/>
      <c r="FHX102" s="889"/>
      <c r="FHY102" s="889"/>
      <c r="FHZ102" s="889"/>
      <c r="FIA102" s="889"/>
      <c r="FIB102" s="889"/>
      <c r="FIC102" s="889"/>
      <c r="FID102" s="889"/>
      <c r="FIE102" s="889"/>
      <c r="FIF102" s="889"/>
      <c r="FIG102" s="889"/>
      <c r="FIH102" s="889"/>
      <c r="FII102" s="889"/>
      <c r="FIJ102" s="889"/>
      <c r="FIK102" s="889"/>
      <c r="FIL102" s="889"/>
      <c r="FIM102" s="889"/>
      <c r="FIN102" s="889"/>
      <c r="FIO102" s="889"/>
      <c r="FIP102" s="889"/>
      <c r="FIQ102" s="889"/>
      <c r="FIR102" s="889"/>
      <c r="FIS102" s="889"/>
      <c r="FIT102" s="889"/>
      <c r="FIU102" s="889"/>
      <c r="FIV102" s="889"/>
      <c r="FIW102" s="889"/>
      <c r="FIX102" s="889"/>
      <c r="FIY102" s="889"/>
      <c r="FIZ102" s="889"/>
      <c r="FJA102" s="889"/>
      <c r="FJB102" s="889"/>
      <c r="FJC102" s="889"/>
      <c r="FJD102" s="889"/>
      <c r="FJE102" s="889"/>
      <c r="FJF102" s="889"/>
      <c r="FJG102" s="889"/>
      <c r="FJH102" s="889"/>
      <c r="FJI102" s="889"/>
      <c r="FJJ102" s="889"/>
      <c r="FJK102" s="889"/>
      <c r="FJL102" s="889"/>
      <c r="FJM102" s="889"/>
      <c r="FJN102" s="889"/>
      <c r="FJO102" s="889"/>
      <c r="FJP102" s="889"/>
      <c r="FJQ102" s="889"/>
      <c r="FJR102" s="889"/>
      <c r="FJS102" s="889"/>
      <c r="FJT102" s="889"/>
      <c r="FJU102" s="889"/>
      <c r="FJV102" s="889"/>
      <c r="FJW102" s="889"/>
      <c r="FJX102" s="889"/>
      <c r="FJY102" s="889"/>
      <c r="FJZ102" s="889"/>
      <c r="FKA102" s="889"/>
      <c r="FKB102" s="889"/>
      <c r="FKC102" s="889"/>
      <c r="FKD102" s="889"/>
      <c r="FKE102" s="889"/>
      <c r="FKF102" s="889"/>
      <c r="FKG102" s="889"/>
      <c r="FKH102" s="889"/>
      <c r="FKI102" s="889"/>
      <c r="FKJ102" s="889"/>
      <c r="FKK102" s="889"/>
      <c r="FKL102" s="889"/>
      <c r="FKM102" s="889"/>
      <c r="FKN102" s="889"/>
      <c r="FKO102" s="889"/>
      <c r="FKP102" s="889"/>
      <c r="FKQ102" s="889"/>
      <c r="FKR102" s="889"/>
      <c r="FKS102" s="889"/>
      <c r="FKT102" s="889"/>
      <c r="FKU102" s="889"/>
      <c r="FKV102" s="889"/>
      <c r="FKW102" s="889"/>
      <c r="FKX102" s="889"/>
      <c r="FKY102" s="889"/>
      <c r="FKZ102" s="889"/>
      <c r="FLA102" s="889"/>
      <c r="FLB102" s="889"/>
      <c r="FLC102" s="889"/>
      <c r="FLD102" s="889"/>
      <c r="FLE102" s="889"/>
      <c r="FLF102" s="889"/>
      <c r="FLG102" s="889"/>
      <c r="FLH102" s="889"/>
      <c r="FLI102" s="889"/>
      <c r="FLJ102" s="889"/>
      <c r="FLK102" s="889"/>
      <c r="FLL102" s="889"/>
      <c r="FLM102" s="889"/>
      <c r="FLN102" s="889"/>
      <c r="FLO102" s="889"/>
      <c r="FLP102" s="889"/>
      <c r="FLQ102" s="889"/>
      <c r="FLR102" s="889"/>
      <c r="FLS102" s="889"/>
      <c r="FLT102" s="889"/>
      <c r="FLU102" s="889"/>
      <c r="FLV102" s="889"/>
      <c r="FLW102" s="889"/>
      <c r="FLX102" s="889"/>
      <c r="FLY102" s="889"/>
      <c r="FLZ102" s="889"/>
      <c r="FMA102" s="889"/>
      <c r="FMB102" s="889"/>
      <c r="FMC102" s="889"/>
      <c r="FMD102" s="889"/>
      <c r="FME102" s="889"/>
      <c r="FMF102" s="889"/>
      <c r="FMG102" s="889"/>
      <c r="FMH102" s="889"/>
      <c r="FMI102" s="889"/>
      <c r="FMJ102" s="889"/>
      <c r="FMK102" s="889"/>
      <c r="FML102" s="889"/>
      <c r="FMM102" s="889"/>
      <c r="FMN102" s="889"/>
      <c r="FMO102" s="889"/>
      <c r="FMP102" s="889"/>
      <c r="FMQ102" s="889"/>
      <c r="FMR102" s="889"/>
      <c r="FMS102" s="889"/>
      <c r="FMT102" s="889"/>
      <c r="FMU102" s="889"/>
      <c r="FMV102" s="889"/>
      <c r="FMW102" s="889"/>
      <c r="FMX102" s="889"/>
      <c r="FMY102" s="889"/>
      <c r="FMZ102" s="889"/>
      <c r="FNA102" s="889"/>
      <c r="FNB102" s="889"/>
      <c r="FNC102" s="889"/>
      <c r="FND102" s="889"/>
      <c r="FNE102" s="889"/>
      <c r="FNF102" s="889"/>
      <c r="FNG102" s="889"/>
      <c r="FNH102" s="889"/>
      <c r="FNI102" s="889"/>
      <c r="FNJ102" s="889"/>
      <c r="FNK102" s="889"/>
      <c r="FNL102" s="889"/>
      <c r="FNM102" s="889"/>
      <c r="FNN102" s="889"/>
      <c r="FNO102" s="889"/>
      <c r="FNP102" s="889"/>
      <c r="FNQ102" s="889"/>
      <c r="FNR102" s="889"/>
      <c r="FNS102" s="889"/>
      <c r="FNT102" s="889"/>
      <c r="FNU102" s="889"/>
      <c r="FNV102" s="889"/>
      <c r="FNW102" s="889"/>
      <c r="FNX102" s="889"/>
      <c r="FNY102" s="889"/>
      <c r="FNZ102" s="889"/>
      <c r="FOA102" s="889"/>
      <c r="FOB102" s="889"/>
      <c r="FOC102" s="889"/>
      <c r="FOD102" s="889"/>
      <c r="FOE102" s="889"/>
      <c r="FOF102" s="889"/>
      <c r="FOG102" s="889"/>
      <c r="FOH102" s="889"/>
      <c r="FOI102" s="889"/>
      <c r="FOJ102" s="889"/>
      <c r="FOK102" s="889"/>
      <c r="FOL102" s="889"/>
      <c r="FOM102" s="889"/>
      <c r="FON102" s="889"/>
      <c r="FOO102" s="889"/>
      <c r="FOP102" s="889"/>
      <c r="FOQ102" s="889"/>
      <c r="FOR102" s="889"/>
      <c r="FOS102" s="889"/>
      <c r="FOT102" s="889"/>
      <c r="FOU102" s="889"/>
      <c r="FOV102" s="889"/>
      <c r="FOW102" s="889"/>
      <c r="FOX102" s="889"/>
      <c r="FOY102" s="889"/>
      <c r="FOZ102" s="889"/>
      <c r="FPA102" s="889"/>
      <c r="FPB102" s="889"/>
      <c r="FPC102" s="889"/>
      <c r="FPD102" s="889"/>
      <c r="FPE102" s="889"/>
      <c r="FPF102" s="889"/>
      <c r="FPG102" s="889"/>
      <c r="FPH102" s="889"/>
      <c r="FPI102" s="889"/>
      <c r="FPJ102" s="889"/>
      <c r="FPK102" s="889"/>
      <c r="FPL102" s="889"/>
      <c r="FPM102" s="889"/>
      <c r="FPN102" s="889"/>
      <c r="FPO102" s="889"/>
      <c r="FPP102" s="889"/>
      <c r="FPQ102" s="889"/>
      <c r="FPR102" s="889"/>
      <c r="FPS102" s="889"/>
      <c r="FPT102" s="889"/>
      <c r="FPU102" s="889"/>
      <c r="FPV102" s="889"/>
      <c r="FPW102" s="889"/>
      <c r="FPX102" s="889"/>
      <c r="FPY102" s="889"/>
      <c r="FPZ102" s="889"/>
      <c r="FQA102" s="889"/>
      <c r="FQB102" s="889"/>
      <c r="FQC102" s="889"/>
      <c r="FQD102" s="889"/>
      <c r="FQE102" s="889"/>
      <c r="FQF102" s="889"/>
      <c r="FQG102" s="889"/>
      <c r="FQH102" s="889"/>
      <c r="FQI102" s="889"/>
      <c r="FQJ102" s="889"/>
      <c r="FQK102" s="889"/>
      <c r="FQL102" s="889"/>
      <c r="FQM102" s="889"/>
      <c r="FQN102" s="889"/>
      <c r="FQO102" s="889"/>
      <c r="FQP102" s="889"/>
      <c r="FQQ102" s="889"/>
      <c r="FQR102" s="889"/>
      <c r="FQS102" s="889"/>
      <c r="FQT102" s="889"/>
      <c r="FQU102" s="889"/>
      <c r="FQV102" s="889"/>
      <c r="FQW102" s="889"/>
      <c r="FQX102" s="889"/>
      <c r="FQY102" s="889"/>
      <c r="FQZ102" s="889"/>
      <c r="FRA102" s="889"/>
      <c r="FRB102" s="889"/>
      <c r="FRC102" s="889"/>
      <c r="FRD102" s="889"/>
      <c r="FRE102" s="889"/>
      <c r="FRF102" s="889"/>
      <c r="FRG102" s="889"/>
      <c r="FRH102" s="889"/>
      <c r="FRI102" s="889"/>
      <c r="FRJ102" s="889"/>
      <c r="FRK102" s="889"/>
      <c r="FRL102" s="889"/>
      <c r="FRM102" s="889"/>
      <c r="FRN102" s="889"/>
      <c r="FRO102" s="889"/>
      <c r="FRP102" s="889"/>
      <c r="FRQ102" s="889"/>
      <c r="FRR102" s="889"/>
      <c r="FRS102" s="889"/>
      <c r="FRT102" s="889"/>
      <c r="FRU102" s="889"/>
      <c r="FRV102" s="889"/>
      <c r="FRW102" s="889"/>
      <c r="FRX102" s="889"/>
      <c r="FRY102" s="889"/>
      <c r="FRZ102" s="889"/>
      <c r="FSA102" s="889"/>
      <c r="FSB102" s="889"/>
      <c r="FSC102" s="889"/>
      <c r="FSD102" s="889"/>
      <c r="FSE102" s="889"/>
      <c r="FSF102" s="889"/>
      <c r="FSG102" s="889"/>
      <c r="FSH102" s="889"/>
      <c r="FSI102" s="889"/>
      <c r="FSJ102" s="889"/>
      <c r="FSK102" s="889"/>
      <c r="FSL102" s="889"/>
      <c r="FSM102" s="889"/>
      <c r="FSN102" s="889"/>
      <c r="FSO102" s="889"/>
      <c r="FSP102" s="889"/>
      <c r="FSQ102" s="889"/>
      <c r="FSR102" s="889"/>
      <c r="FSS102" s="889"/>
      <c r="FST102" s="889"/>
      <c r="FSU102" s="889"/>
      <c r="FSV102" s="889"/>
      <c r="FSW102" s="889"/>
      <c r="FSX102" s="889"/>
      <c r="FSY102" s="889"/>
      <c r="FSZ102" s="889"/>
      <c r="FTA102" s="889"/>
      <c r="FTB102" s="889"/>
      <c r="FTC102" s="889"/>
      <c r="FTD102" s="889"/>
      <c r="FTE102" s="889"/>
      <c r="FTF102" s="889"/>
      <c r="FTG102" s="889"/>
      <c r="FTH102" s="889"/>
      <c r="FTI102" s="889"/>
      <c r="FTJ102" s="889"/>
      <c r="FTK102" s="889"/>
      <c r="FTL102" s="889"/>
      <c r="FTM102" s="889"/>
      <c r="FTN102" s="889"/>
      <c r="FTO102" s="889"/>
      <c r="FTP102" s="889"/>
      <c r="FTQ102" s="889"/>
      <c r="FTR102" s="889"/>
      <c r="FTS102" s="889"/>
      <c r="FTT102" s="889"/>
      <c r="FTU102" s="889"/>
      <c r="FTV102" s="889"/>
      <c r="FTW102" s="889"/>
      <c r="FTX102" s="889"/>
      <c r="FTY102" s="889"/>
      <c r="FTZ102" s="889"/>
      <c r="FUA102" s="889"/>
      <c r="FUB102" s="889"/>
      <c r="FUC102" s="889"/>
      <c r="FUD102" s="889"/>
      <c r="FUE102" s="889"/>
      <c r="FUF102" s="889"/>
      <c r="FUG102" s="889"/>
      <c r="FUH102" s="889"/>
      <c r="FUI102" s="889"/>
      <c r="FUJ102" s="889"/>
      <c r="FUK102" s="889"/>
      <c r="FUL102" s="889"/>
      <c r="FUM102" s="889"/>
      <c r="FUN102" s="889"/>
      <c r="FUO102" s="889"/>
      <c r="FUP102" s="889"/>
      <c r="FUQ102" s="889"/>
      <c r="FUR102" s="889"/>
      <c r="FUS102" s="889"/>
      <c r="FUT102" s="889"/>
      <c r="FUU102" s="889"/>
      <c r="FUV102" s="889"/>
      <c r="FUW102" s="889"/>
      <c r="FUX102" s="889"/>
      <c r="FUY102" s="889"/>
      <c r="FUZ102" s="889"/>
      <c r="FVA102" s="889"/>
      <c r="FVB102" s="889"/>
      <c r="FVC102" s="889"/>
      <c r="FVD102" s="889"/>
      <c r="FVE102" s="889"/>
      <c r="FVF102" s="889"/>
      <c r="FVG102" s="889"/>
      <c r="FVH102" s="889"/>
      <c r="FVI102" s="889"/>
      <c r="FVJ102" s="889"/>
      <c r="FVK102" s="889"/>
      <c r="FVL102" s="889"/>
      <c r="FVM102" s="889"/>
      <c r="FVN102" s="889"/>
      <c r="FVO102" s="889"/>
      <c r="FVP102" s="889"/>
      <c r="FVQ102" s="889"/>
      <c r="FVR102" s="889"/>
      <c r="FVS102" s="889"/>
      <c r="FVT102" s="889"/>
      <c r="FVU102" s="889"/>
      <c r="FVV102" s="889"/>
      <c r="FVW102" s="889"/>
      <c r="FVX102" s="889"/>
      <c r="FVY102" s="889"/>
      <c r="FVZ102" s="889"/>
      <c r="FWA102" s="889"/>
      <c r="FWB102" s="889"/>
      <c r="FWC102" s="889"/>
      <c r="FWD102" s="889"/>
      <c r="FWE102" s="889"/>
      <c r="FWF102" s="889"/>
      <c r="FWG102" s="889"/>
      <c r="FWH102" s="889"/>
      <c r="FWI102" s="889"/>
      <c r="FWJ102" s="889"/>
      <c r="FWK102" s="889"/>
      <c r="FWL102" s="889"/>
      <c r="FWM102" s="889"/>
      <c r="FWN102" s="889"/>
      <c r="FWO102" s="889"/>
      <c r="FWP102" s="889"/>
      <c r="FWQ102" s="889"/>
      <c r="FWR102" s="889"/>
      <c r="FWS102" s="889"/>
      <c r="FWT102" s="889"/>
      <c r="FWU102" s="889"/>
      <c r="FWV102" s="889"/>
      <c r="FWW102" s="889"/>
      <c r="FWX102" s="889"/>
      <c r="FWY102" s="889"/>
      <c r="FWZ102" s="889"/>
      <c r="FXA102" s="889"/>
      <c r="FXB102" s="889"/>
      <c r="FXC102" s="889"/>
      <c r="FXD102" s="889"/>
      <c r="FXE102" s="889"/>
      <c r="FXF102" s="889"/>
      <c r="FXG102" s="889"/>
      <c r="FXH102" s="889"/>
      <c r="FXI102" s="889"/>
      <c r="FXJ102" s="889"/>
      <c r="FXK102" s="889"/>
      <c r="FXL102" s="889"/>
      <c r="FXM102" s="889"/>
      <c r="FXN102" s="889"/>
      <c r="FXO102" s="889"/>
      <c r="FXP102" s="889"/>
      <c r="FXQ102" s="889"/>
      <c r="FXR102" s="889"/>
      <c r="FXS102" s="889"/>
      <c r="FXT102" s="889"/>
      <c r="FXU102" s="889"/>
      <c r="FXV102" s="889"/>
      <c r="FXW102" s="889"/>
      <c r="FXX102" s="889"/>
      <c r="FXY102" s="889"/>
      <c r="FXZ102" s="889"/>
      <c r="FYA102" s="889"/>
      <c r="FYB102" s="889"/>
      <c r="FYC102" s="889"/>
      <c r="FYD102" s="889"/>
      <c r="FYE102" s="889"/>
      <c r="FYF102" s="889"/>
      <c r="FYG102" s="889"/>
      <c r="FYH102" s="889"/>
      <c r="FYI102" s="889"/>
      <c r="FYJ102" s="889"/>
      <c r="FYK102" s="889"/>
      <c r="FYL102" s="889"/>
      <c r="FYM102" s="889"/>
      <c r="FYN102" s="889"/>
      <c r="FYO102" s="889"/>
      <c r="FYP102" s="889"/>
      <c r="FYQ102" s="889"/>
      <c r="FYR102" s="889"/>
      <c r="FYS102" s="889"/>
      <c r="FYT102" s="889"/>
      <c r="FYU102" s="889"/>
      <c r="FYV102" s="889"/>
      <c r="FYW102" s="889"/>
      <c r="FYX102" s="889"/>
      <c r="FYY102" s="889"/>
      <c r="FYZ102" s="889"/>
      <c r="FZA102" s="889"/>
      <c r="FZB102" s="889"/>
      <c r="FZC102" s="889"/>
      <c r="FZD102" s="889"/>
      <c r="FZE102" s="889"/>
      <c r="FZF102" s="889"/>
      <c r="FZG102" s="889"/>
      <c r="FZH102" s="889"/>
      <c r="FZI102" s="889"/>
      <c r="FZJ102" s="889"/>
      <c r="FZK102" s="889"/>
      <c r="FZL102" s="889"/>
      <c r="FZM102" s="889"/>
      <c r="FZN102" s="889"/>
      <c r="FZO102" s="889"/>
      <c r="FZP102" s="889"/>
      <c r="FZQ102" s="889"/>
      <c r="FZR102" s="889"/>
      <c r="FZS102" s="889"/>
      <c r="FZT102" s="889"/>
      <c r="FZU102" s="889"/>
      <c r="FZV102" s="889"/>
      <c r="FZW102" s="889"/>
      <c r="FZX102" s="889"/>
      <c r="FZY102" s="889"/>
      <c r="FZZ102" s="889"/>
      <c r="GAA102" s="889"/>
      <c r="GAB102" s="889"/>
      <c r="GAC102" s="889"/>
      <c r="GAD102" s="889"/>
      <c r="GAE102" s="889"/>
      <c r="GAF102" s="889"/>
      <c r="GAG102" s="889"/>
      <c r="GAH102" s="889"/>
      <c r="GAI102" s="889"/>
      <c r="GAJ102" s="889"/>
      <c r="GAK102" s="889"/>
      <c r="GAL102" s="889"/>
      <c r="GAM102" s="889"/>
      <c r="GAN102" s="889"/>
      <c r="GAO102" s="889"/>
      <c r="GAP102" s="889"/>
      <c r="GAQ102" s="889"/>
      <c r="GAR102" s="889"/>
      <c r="GAS102" s="889"/>
      <c r="GAT102" s="889"/>
      <c r="GAU102" s="889"/>
      <c r="GAV102" s="889"/>
      <c r="GAW102" s="889"/>
      <c r="GAX102" s="889"/>
      <c r="GAY102" s="889"/>
      <c r="GAZ102" s="889"/>
      <c r="GBA102" s="889"/>
      <c r="GBB102" s="889"/>
      <c r="GBC102" s="889"/>
      <c r="GBD102" s="889"/>
      <c r="GBE102" s="889"/>
      <c r="GBF102" s="889"/>
      <c r="GBG102" s="889"/>
      <c r="GBH102" s="889"/>
      <c r="GBI102" s="889"/>
      <c r="GBJ102" s="889"/>
      <c r="GBK102" s="889"/>
      <c r="GBL102" s="889"/>
      <c r="GBM102" s="889"/>
      <c r="GBN102" s="889"/>
      <c r="GBO102" s="889"/>
      <c r="GBP102" s="889"/>
      <c r="GBQ102" s="889"/>
      <c r="GBR102" s="889"/>
      <c r="GBS102" s="889"/>
      <c r="GBT102" s="889"/>
      <c r="GBU102" s="889"/>
      <c r="GBV102" s="889"/>
      <c r="GBW102" s="889"/>
      <c r="GBX102" s="889"/>
      <c r="GBY102" s="889"/>
      <c r="GBZ102" s="889"/>
      <c r="GCA102" s="889"/>
      <c r="GCB102" s="889"/>
      <c r="GCC102" s="889"/>
      <c r="GCD102" s="889"/>
      <c r="GCE102" s="889"/>
      <c r="GCF102" s="889"/>
      <c r="GCG102" s="889"/>
      <c r="GCH102" s="889"/>
      <c r="GCI102" s="889"/>
      <c r="GCJ102" s="889"/>
      <c r="GCK102" s="889"/>
      <c r="GCL102" s="889"/>
      <c r="GCM102" s="889"/>
      <c r="GCN102" s="889"/>
      <c r="GCO102" s="889"/>
      <c r="GCP102" s="889"/>
      <c r="GCQ102" s="889"/>
      <c r="GCR102" s="889"/>
      <c r="GCS102" s="889"/>
      <c r="GCT102" s="889"/>
      <c r="GCU102" s="889"/>
      <c r="GCV102" s="889"/>
      <c r="GCW102" s="889"/>
      <c r="GCX102" s="889"/>
      <c r="GCY102" s="889"/>
      <c r="GCZ102" s="889"/>
      <c r="GDA102" s="889"/>
      <c r="GDB102" s="889"/>
      <c r="GDC102" s="889"/>
      <c r="GDD102" s="889"/>
      <c r="GDE102" s="889"/>
      <c r="GDF102" s="889"/>
      <c r="GDG102" s="889"/>
      <c r="GDH102" s="889"/>
      <c r="GDI102" s="889"/>
      <c r="GDJ102" s="889"/>
      <c r="GDK102" s="889"/>
      <c r="GDL102" s="889"/>
      <c r="GDM102" s="889"/>
      <c r="GDN102" s="889"/>
      <c r="GDO102" s="889"/>
      <c r="GDP102" s="889"/>
      <c r="GDQ102" s="889"/>
      <c r="GDR102" s="889"/>
      <c r="GDS102" s="889"/>
      <c r="GDT102" s="889"/>
      <c r="GDU102" s="889"/>
      <c r="GDV102" s="889"/>
      <c r="GDW102" s="889"/>
      <c r="GDX102" s="889"/>
      <c r="GDY102" s="889"/>
      <c r="GDZ102" s="889"/>
      <c r="GEA102" s="889"/>
      <c r="GEB102" s="889"/>
      <c r="GEC102" s="889"/>
      <c r="GED102" s="889"/>
      <c r="GEE102" s="889"/>
      <c r="GEF102" s="889"/>
      <c r="GEG102" s="889"/>
      <c r="GEH102" s="889"/>
      <c r="GEI102" s="889"/>
      <c r="GEJ102" s="889"/>
      <c r="GEK102" s="889"/>
      <c r="GEL102" s="889"/>
      <c r="GEM102" s="889"/>
      <c r="GEN102" s="889"/>
      <c r="GEO102" s="889"/>
      <c r="GEP102" s="889"/>
      <c r="GEQ102" s="889"/>
      <c r="GER102" s="889"/>
      <c r="GES102" s="889"/>
      <c r="GET102" s="889"/>
      <c r="GEU102" s="889"/>
      <c r="GEV102" s="889"/>
      <c r="GEW102" s="889"/>
      <c r="GEX102" s="889"/>
      <c r="GEY102" s="889"/>
      <c r="GEZ102" s="889"/>
      <c r="GFA102" s="889"/>
      <c r="GFB102" s="889"/>
      <c r="GFC102" s="889"/>
      <c r="GFD102" s="889"/>
      <c r="GFE102" s="889"/>
      <c r="GFF102" s="889"/>
      <c r="GFG102" s="889"/>
      <c r="GFH102" s="889"/>
      <c r="GFI102" s="889"/>
      <c r="GFJ102" s="889"/>
      <c r="GFK102" s="889"/>
      <c r="GFL102" s="889"/>
      <c r="GFM102" s="889"/>
      <c r="GFN102" s="889"/>
      <c r="GFO102" s="889"/>
      <c r="GFP102" s="889"/>
      <c r="GFQ102" s="889"/>
      <c r="GFR102" s="889"/>
      <c r="GFS102" s="889"/>
      <c r="GFT102" s="889"/>
      <c r="GFU102" s="889"/>
      <c r="GFV102" s="889"/>
      <c r="GFW102" s="889"/>
      <c r="GFX102" s="889"/>
      <c r="GFY102" s="889"/>
      <c r="GFZ102" s="889"/>
      <c r="GGA102" s="889"/>
      <c r="GGB102" s="889"/>
      <c r="GGC102" s="889"/>
      <c r="GGD102" s="889"/>
      <c r="GGE102" s="889"/>
      <c r="GGF102" s="889"/>
      <c r="GGG102" s="889"/>
      <c r="GGH102" s="889"/>
      <c r="GGI102" s="889"/>
      <c r="GGJ102" s="889"/>
      <c r="GGK102" s="889"/>
      <c r="GGL102" s="889"/>
      <c r="GGM102" s="889"/>
      <c r="GGN102" s="889"/>
      <c r="GGO102" s="889"/>
      <c r="GGP102" s="889"/>
      <c r="GGQ102" s="889"/>
      <c r="GGR102" s="889"/>
      <c r="GGS102" s="889"/>
      <c r="GGT102" s="889"/>
      <c r="GGU102" s="889"/>
      <c r="GGV102" s="889"/>
      <c r="GGW102" s="889"/>
      <c r="GGX102" s="889"/>
      <c r="GGY102" s="889"/>
      <c r="GGZ102" s="889"/>
      <c r="GHA102" s="889"/>
      <c r="GHB102" s="889"/>
      <c r="GHC102" s="889"/>
      <c r="GHD102" s="889"/>
      <c r="GHE102" s="889"/>
      <c r="GHF102" s="889"/>
      <c r="GHG102" s="889"/>
      <c r="GHH102" s="889"/>
      <c r="GHI102" s="889"/>
      <c r="GHJ102" s="889"/>
      <c r="GHK102" s="889"/>
      <c r="GHL102" s="889"/>
      <c r="GHM102" s="889"/>
      <c r="GHN102" s="889"/>
      <c r="GHO102" s="889"/>
      <c r="GHP102" s="889"/>
      <c r="GHQ102" s="889"/>
      <c r="GHR102" s="889"/>
      <c r="GHS102" s="889"/>
      <c r="GHT102" s="889"/>
      <c r="GHU102" s="889"/>
      <c r="GHV102" s="889"/>
      <c r="GHW102" s="889"/>
      <c r="GHX102" s="889"/>
      <c r="GHY102" s="889"/>
      <c r="GHZ102" s="889"/>
      <c r="GIA102" s="889"/>
      <c r="GIB102" s="889"/>
      <c r="GIC102" s="889"/>
      <c r="GID102" s="889"/>
      <c r="GIE102" s="889"/>
      <c r="GIF102" s="889"/>
      <c r="GIG102" s="889"/>
      <c r="GIH102" s="889"/>
      <c r="GII102" s="889"/>
      <c r="GIJ102" s="889"/>
      <c r="GIK102" s="889"/>
      <c r="GIL102" s="889"/>
      <c r="GIM102" s="889"/>
      <c r="GIN102" s="889"/>
      <c r="GIO102" s="889"/>
      <c r="GIP102" s="889"/>
      <c r="GIQ102" s="889"/>
      <c r="GIR102" s="889"/>
      <c r="GIS102" s="889"/>
      <c r="GIT102" s="889"/>
      <c r="GIU102" s="889"/>
      <c r="GIV102" s="889"/>
      <c r="GIW102" s="889"/>
      <c r="GIX102" s="889"/>
      <c r="GIY102" s="889"/>
      <c r="GIZ102" s="889"/>
      <c r="GJA102" s="889"/>
      <c r="GJB102" s="889"/>
      <c r="GJC102" s="889"/>
      <c r="GJD102" s="889"/>
      <c r="GJE102" s="889"/>
      <c r="GJF102" s="889"/>
      <c r="GJG102" s="889"/>
      <c r="GJH102" s="889"/>
      <c r="GJI102" s="889"/>
      <c r="GJJ102" s="889"/>
      <c r="GJK102" s="889"/>
      <c r="GJL102" s="889"/>
      <c r="GJM102" s="889"/>
      <c r="GJN102" s="889"/>
      <c r="GJO102" s="889"/>
      <c r="GJP102" s="889"/>
      <c r="GJQ102" s="889"/>
      <c r="GJR102" s="889"/>
      <c r="GJS102" s="889"/>
      <c r="GJT102" s="889"/>
      <c r="GJU102" s="889"/>
      <c r="GJV102" s="889"/>
      <c r="GJW102" s="889"/>
      <c r="GJX102" s="889"/>
      <c r="GJY102" s="889"/>
      <c r="GJZ102" s="889"/>
      <c r="GKA102" s="889"/>
      <c r="GKB102" s="889"/>
      <c r="GKC102" s="889"/>
      <c r="GKD102" s="889"/>
      <c r="GKE102" s="889"/>
      <c r="GKF102" s="889"/>
      <c r="GKG102" s="889"/>
      <c r="GKH102" s="889"/>
      <c r="GKI102" s="889"/>
      <c r="GKJ102" s="889"/>
      <c r="GKK102" s="889"/>
      <c r="GKL102" s="889"/>
      <c r="GKM102" s="889"/>
      <c r="GKN102" s="889"/>
      <c r="GKO102" s="889"/>
      <c r="GKP102" s="889"/>
      <c r="GKQ102" s="889"/>
      <c r="GKR102" s="889"/>
      <c r="GKS102" s="889"/>
      <c r="GKT102" s="889"/>
      <c r="GKU102" s="889"/>
      <c r="GKV102" s="889"/>
      <c r="GKW102" s="889"/>
      <c r="GKX102" s="889"/>
      <c r="GKY102" s="889"/>
      <c r="GKZ102" s="889"/>
      <c r="GLA102" s="889"/>
      <c r="GLB102" s="889"/>
      <c r="GLC102" s="889"/>
      <c r="GLD102" s="889"/>
      <c r="GLE102" s="889"/>
      <c r="GLF102" s="889"/>
      <c r="GLG102" s="889"/>
      <c r="GLH102" s="889"/>
      <c r="GLI102" s="889"/>
      <c r="GLJ102" s="889"/>
      <c r="GLK102" s="889"/>
      <c r="GLL102" s="889"/>
      <c r="GLM102" s="889"/>
      <c r="GLN102" s="889"/>
      <c r="GLO102" s="889"/>
      <c r="GLP102" s="889"/>
      <c r="GLQ102" s="889"/>
      <c r="GLR102" s="889"/>
      <c r="GLS102" s="889"/>
      <c r="GLT102" s="889"/>
      <c r="GLU102" s="889"/>
      <c r="GLV102" s="889"/>
      <c r="GLW102" s="889"/>
      <c r="GLX102" s="889"/>
      <c r="GLY102" s="889"/>
      <c r="GLZ102" s="889"/>
      <c r="GMA102" s="889"/>
      <c r="GMB102" s="889"/>
      <c r="GMC102" s="889"/>
      <c r="GMD102" s="889"/>
      <c r="GME102" s="889"/>
      <c r="GMF102" s="889"/>
      <c r="GMG102" s="889"/>
      <c r="GMH102" s="889"/>
      <c r="GMI102" s="889"/>
      <c r="GMJ102" s="889"/>
      <c r="GMK102" s="889"/>
      <c r="GML102" s="889"/>
      <c r="GMM102" s="889"/>
      <c r="GMN102" s="889"/>
      <c r="GMO102" s="889"/>
      <c r="GMP102" s="889"/>
      <c r="GMQ102" s="889"/>
      <c r="GMR102" s="889"/>
      <c r="GMS102" s="889"/>
      <c r="GMT102" s="889"/>
      <c r="GMU102" s="889"/>
      <c r="GMV102" s="889"/>
      <c r="GMW102" s="889"/>
      <c r="GMX102" s="889"/>
      <c r="GMY102" s="889"/>
      <c r="GMZ102" s="889"/>
      <c r="GNA102" s="889"/>
      <c r="GNB102" s="889"/>
      <c r="GNC102" s="889"/>
      <c r="GND102" s="889"/>
      <c r="GNE102" s="889"/>
      <c r="GNF102" s="889"/>
      <c r="GNG102" s="889"/>
      <c r="GNH102" s="889"/>
      <c r="GNI102" s="889"/>
      <c r="GNJ102" s="889"/>
      <c r="GNK102" s="889"/>
      <c r="GNL102" s="889"/>
      <c r="GNM102" s="889"/>
      <c r="GNN102" s="889"/>
      <c r="GNO102" s="889"/>
      <c r="GNP102" s="889"/>
      <c r="GNQ102" s="889"/>
      <c r="GNR102" s="889"/>
      <c r="GNS102" s="889"/>
      <c r="GNT102" s="889"/>
      <c r="GNU102" s="889"/>
      <c r="GNV102" s="889"/>
      <c r="GNW102" s="889"/>
      <c r="GNX102" s="889"/>
      <c r="GNY102" s="889"/>
      <c r="GNZ102" s="889"/>
      <c r="GOA102" s="889"/>
      <c r="GOB102" s="889"/>
      <c r="GOC102" s="889"/>
      <c r="GOD102" s="889"/>
      <c r="GOE102" s="889"/>
      <c r="GOF102" s="889"/>
      <c r="GOG102" s="889"/>
      <c r="GOH102" s="889"/>
      <c r="GOI102" s="889"/>
      <c r="GOJ102" s="889"/>
      <c r="GOK102" s="889"/>
      <c r="GOL102" s="889"/>
      <c r="GOM102" s="889"/>
      <c r="GON102" s="889"/>
      <c r="GOO102" s="889"/>
      <c r="GOP102" s="889"/>
      <c r="GOQ102" s="889"/>
      <c r="GOR102" s="889"/>
      <c r="GOS102" s="889"/>
      <c r="GOT102" s="889"/>
      <c r="GOU102" s="889"/>
      <c r="GOV102" s="889"/>
      <c r="GOW102" s="889"/>
      <c r="GOX102" s="889"/>
      <c r="GOY102" s="889"/>
      <c r="GOZ102" s="889"/>
      <c r="GPA102" s="889"/>
      <c r="GPB102" s="889"/>
      <c r="GPC102" s="889"/>
      <c r="GPD102" s="889"/>
      <c r="GPE102" s="889"/>
      <c r="GPF102" s="889"/>
      <c r="GPG102" s="889"/>
      <c r="GPH102" s="889"/>
      <c r="GPI102" s="889"/>
      <c r="GPJ102" s="889"/>
      <c r="GPK102" s="889"/>
      <c r="GPL102" s="889"/>
      <c r="GPM102" s="889"/>
      <c r="GPN102" s="889"/>
      <c r="GPO102" s="889"/>
      <c r="GPP102" s="889"/>
      <c r="GPQ102" s="889"/>
      <c r="GPR102" s="889"/>
      <c r="GPS102" s="889"/>
      <c r="GPT102" s="889"/>
      <c r="GPU102" s="889"/>
      <c r="GPV102" s="889"/>
      <c r="GPW102" s="889"/>
      <c r="GPX102" s="889"/>
      <c r="GPY102" s="889"/>
      <c r="GPZ102" s="889"/>
      <c r="GQA102" s="889"/>
      <c r="GQB102" s="889"/>
      <c r="GQC102" s="889"/>
      <c r="GQD102" s="889"/>
      <c r="GQE102" s="889"/>
      <c r="GQF102" s="889"/>
      <c r="GQG102" s="889"/>
      <c r="GQH102" s="889"/>
      <c r="GQI102" s="889"/>
      <c r="GQJ102" s="889"/>
      <c r="GQK102" s="889"/>
      <c r="GQL102" s="889"/>
      <c r="GQM102" s="889"/>
      <c r="GQN102" s="889"/>
      <c r="GQO102" s="889"/>
      <c r="GQP102" s="889"/>
      <c r="GQQ102" s="889"/>
      <c r="GQR102" s="889"/>
      <c r="GQS102" s="889"/>
      <c r="GQT102" s="889"/>
      <c r="GQU102" s="889"/>
      <c r="GQV102" s="889"/>
      <c r="GQW102" s="889"/>
      <c r="GQX102" s="889"/>
      <c r="GQY102" s="889"/>
      <c r="GQZ102" s="889"/>
      <c r="GRA102" s="889"/>
      <c r="GRB102" s="889"/>
      <c r="GRC102" s="889"/>
      <c r="GRD102" s="889"/>
      <c r="GRE102" s="889"/>
      <c r="GRF102" s="889"/>
      <c r="GRG102" s="889"/>
      <c r="GRH102" s="889"/>
      <c r="GRI102" s="889"/>
      <c r="GRJ102" s="889"/>
      <c r="GRK102" s="889"/>
      <c r="GRL102" s="889"/>
      <c r="GRM102" s="889"/>
      <c r="GRN102" s="889"/>
      <c r="GRO102" s="889"/>
      <c r="GRP102" s="889"/>
      <c r="GRQ102" s="889"/>
      <c r="GRR102" s="889"/>
      <c r="GRS102" s="889"/>
      <c r="GRT102" s="889"/>
      <c r="GRU102" s="889"/>
      <c r="GRV102" s="889"/>
      <c r="GRW102" s="889"/>
      <c r="GRX102" s="889"/>
      <c r="GRY102" s="889"/>
      <c r="GRZ102" s="889"/>
      <c r="GSA102" s="889"/>
      <c r="GSB102" s="889"/>
      <c r="GSC102" s="889"/>
      <c r="GSD102" s="889"/>
      <c r="GSE102" s="889"/>
      <c r="GSF102" s="889"/>
      <c r="GSG102" s="889"/>
      <c r="GSH102" s="889"/>
      <c r="GSI102" s="889"/>
      <c r="GSJ102" s="889"/>
      <c r="GSK102" s="889"/>
      <c r="GSL102" s="889"/>
      <c r="GSM102" s="889"/>
      <c r="GSN102" s="889"/>
      <c r="GSO102" s="889"/>
      <c r="GSP102" s="889"/>
      <c r="GSQ102" s="889"/>
      <c r="GSR102" s="889"/>
      <c r="GSS102" s="889"/>
      <c r="GST102" s="889"/>
      <c r="GSU102" s="889"/>
      <c r="GSV102" s="889"/>
      <c r="GSW102" s="889"/>
      <c r="GSX102" s="889"/>
      <c r="GSY102" s="889"/>
      <c r="GSZ102" s="889"/>
      <c r="GTA102" s="889"/>
      <c r="GTB102" s="889"/>
      <c r="GTC102" s="889"/>
      <c r="GTD102" s="889"/>
      <c r="GTE102" s="889"/>
      <c r="GTF102" s="889"/>
      <c r="GTG102" s="889"/>
      <c r="GTH102" s="889"/>
      <c r="GTI102" s="889"/>
      <c r="GTJ102" s="889"/>
      <c r="GTK102" s="889"/>
      <c r="GTL102" s="889"/>
      <c r="GTM102" s="889"/>
      <c r="GTN102" s="889"/>
      <c r="GTO102" s="889"/>
      <c r="GTP102" s="889"/>
      <c r="GTQ102" s="889"/>
      <c r="GTR102" s="889"/>
      <c r="GTS102" s="889"/>
      <c r="GTT102" s="889"/>
      <c r="GTU102" s="889"/>
      <c r="GTV102" s="889"/>
      <c r="GTW102" s="889"/>
      <c r="GTX102" s="889"/>
      <c r="GTY102" s="889"/>
      <c r="GTZ102" s="889"/>
      <c r="GUA102" s="889"/>
      <c r="GUB102" s="889"/>
      <c r="GUC102" s="889"/>
      <c r="GUD102" s="889"/>
      <c r="GUE102" s="889"/>
      <c r="GUF102" s="889"/>
      <c r="GUG102" s="889"/>
      <c r="GUH102" s="889"/>
      <c r="GUI102" s="889"/>
      <c r="GUJ102" s="889"/>
      <c r="GUK102" s="889"/>
      <c r="GUL102" s="889"/>
      <c r="GUM102" s="889"/>
      <c r="GUN102" s="889"/>
      <c r="GUO102" s="889"/>
      <c r="GUP102" s="889"/>
      <c r="GUQ102" s="889"/>
      <c r="GUR102" s="889"/>
      <c r="GUS102" s="889"/>
      <c r="GUT102" s="889"/>
      <c r="GUU102" s="889"/>
      <c r="GUV102" s="889"/>
      <c r="GUW102" s="889"/>
      <c r="GUX102" s="889"/>
      <c r="GUY102" s="889"/>
      <c r="GUZ102" s="889"/>
      <c r="GVA102" s="889"/>
      <c r="GVB102" s="889"/>
      <c r="GVC102" s="889"/>
      <c r="GVD102" s="889"/>
      <c r="GVE102" s="889"/>
      <c r="GVF102" s="889"/>
      <c r="GVG102" s="889"/>
      <c r="GVH102" s="889"/>
      <c r="GVI102" s="889"/>
      <c r="GVJ102" s="889"/>
      <c r="GVK102" s="889"/>
      <c r="GVL102" s="889"/>
      <c r="GVM102" s="889"/>
      <c r="GVN102" s="889"/>
      <c r="GVO102" s="889"/>
      <c r="GVP102" s="889"/>
      <c r="GVQ102" s="889"/>
      <c r="GVR102" s="889"/>
      <c r="GVS102" s="889"/>
      <c r="GVT102" s="889"/>
      <c r="GVU102" s="889"/>
      <c r="GVV102" s="889"/>
      <c r="GVW102" s="889"/>
      <c r="GVX102" s="889"/>
      <c r="GVY102" s="889"/>
      <c r="GVZ102" s="889"/>
      <c r="GWA102" s="889"/>
      <c r="GWB102" s="889"/>
      <c r="GWC102" s="889"/>
      <c r="GWD102" s="889"/>
      <c r="GWE102" s="889"/>
      <c r="GWF102" s="889"/>
      <c r="GWG102" s="889"/>
      <c r="GWH102" s="889"/>
      <c r="GWI102" s="889"/>
      <c r="GWJ102" s="889"/>
      <c r="GWK102" s="889"/>
      <c r="GWL102" s="889"/>
      <c r="GWM102" s="889"/>
      <c r="GWN102" s="889"/>
      <c r="GWO102" s="889"/>
      <c r="GWP102" s="889"/>
      <c r="GWQ102" s="889"/>
      <c r="GWR102" s="889"/>
      <c r="GWS102" s="889"/>
      <c r="GWT102" s="889"/>
      <c r="GWU102" s="889"/>
      <c r="GWV102" s="889"/>
      <c r="GWW102" s="889"/>
      <c r="GWX102" s="889"/>
      <c r="GWY102" s="889"/>
      <c r="GWZ102" s="889"/>
      <c r="GXA102" s="889"/>
      <c r="GXB102" s="889"/>
      <c r="GXC102" s="889"/>
      <c r="GXD102" s="889"/>
      <c r="GXE102" s="889"/>
      <c r="GXF102" s="889"/>
      <c r="GXG102" s="889"/>
      <c r="GXH102" s="889"/>
      <c r="GXI102" s="889"/>
      <c r="GXJ102" s="889"/>
      <c r="GXK102" s="889"/>
      <c r="GXL102" s="889"/>
      <c r="GXM102" s="889"/>
      <c r="GXN102" s="889"/>
      <c r="GXO102" s="889"/>
      <c r="GXP102" s="889"/>
      <c r="GXQ102" s="889"/>
      <c r="GXR102" s="889"/>
      <c r="GXS102" s="889"/>
      <c r="GXT102" s="889"/>
      <c r="GXU102" s="889"/>
      <c r="GXV102" s="889"/>
      <c r="GXW102" s="889"/>
      <c r="GXX102" s="889"/>
      <c r="GXY102" s="889"/>
      <c r="GXZ102" s="889"/>
      <c r="GYA102" s="889"/>
      <c r="GYB102" s="889"/>
      <c r="GYC102" s="889"/>
      <c r="GYD102" s="889"/>
      <c r="GYE102" s="889"/>
      <c r="GYF102" s="889"/>
      <c r="GYG102" s="889"/>
      <c r="GYH102" s="889"/>
      <c r="GYI102" s="889"/>
      <c r="GYJ102" s="889"/>
      <c r="GYK102" s="889"/>
      <c r="GYL102" s="889"/>
      <c r="GYM102" s="889"/>
      <c r="GYN102" s="889"/>
      <c r="GYO102" s="889"/>
      <c r="GYP102" s="889"/>
      <c r="GYQ102" s="889"/>
      <c r="GYR102" s="889"/>
      <c r="GYS102" s="889"/>
      <c r="GYT102" s="889"/>
      <c r="GYU102" s="889"/>
      <c r="GYV102" s="889"/>
      <c r="GYW102" s="889"/>
      <c r="GYX102" s="889"/>
      <c r="GYY102" s="889"/>
      <c r="GYZ102" s="889"/>
      <c r="GZA102" s="889"/>
      <c r="GZB102" s="889"/>
      <c r="GZC102" s="889"/>
      <c r="GZD102" s="889"/>
      <c r="GZE102" s="889"/>
      <c r="GZF102" s="889"/>
      <c r="GZG102" s="889"/>
      <c r="GZH102" s="889"/>
      <c r="GZI102" s="889"/>
      <c r="GZJ102" s="889"/>
      <c r="GZK102" s="889"/>
      <c r="GZL102" s="889"/>
      <c r="GZM102" s="889"/>
      <c r="GZN102" s="889"/>
      <c r="GZO102" s="889"/>
      <c r="GZP102" s="889"/>
      <c r="GZQ102" s="889"/>
      <c r="GZR102" s="889"/>
      <c r="GZS102" s="889"/>
      <c r="GZT102" s="889"/>
      <c r="GZU102" s="889"/>
      <c r="GZV102" s="889"/>
      <c r="GZW102" s="889"/>
      <c r="GZX102" s="889"/>
      <c r="GZY102" s="889"/>
      <c r="GZZ102" s="889"/>
      <c r="HAA102" s="889"/>
      <c r="HAB102" s="889"/>
      <c r="HAC102" s="889"/>
      <c r="HAD102" s="889"/>
      <c r="HAE102" s="889"/>
      <c r="HAF102" s="889"/>
      <c r="HAG102" s="889"/>
      <c r="HAH102" s="889"/>
      <c r="HAI102" s="889"/>
      <c r="HAJ102" s="889"/>
      <c r="HAK102" s="889"/>
      <c r="HAL102" s="889"/>
      <c r="HAM102" s="889"/>
      <c r="HAN102" s="889"/>
      <c r="HAO102" s="889"/>
      <c r="HAP102" s="889"/>
      <c r="HAQ102" s="889"/>
      <c r="HAR102" s="889"/>
      <c r="HAS102" s="889"/>
      <c r="HAT102" s="889"/>
      <c r="HAU102" s="889"/>
      <c r="HAV102" s="889"/>
      <c r="HAW102" s="889"/>
      <c r="HAX102" s="889"/>
      <c r="HAY102" s="889"/>
      <c r="HAZ102" s="889"/>
      <c r="HBA102" s="889"/>
      <c r="HBB102" s="889"/>
      <c r="HBC102" s="889"/>
      <c r="HBD102" s="889"/>
      <c r="HBE102" s="889"/>
      <c r="HBF102" s="889"/>
      <c r="HBG102" s="889"/>
      <c r="HBH102" s="889"/>
      <c r="HBI102" s="889"/>
      <c r="HBJ102" s="889"/>
      <c r="HBK102" s="889"/>
      <c r="HBL102" s="889"/>
      <c r="HBM102" s="889"/>
      <c r="HBN102" s="889"/>
      <c r="HBO102" s="889"/>
      <c r="HBP102" s="889"/>
      <c r="HBQ102" s="889"/>
      <c r="HBR102" s="889"/>
      <c r="HBS102" s="889"/>
      <c r="HBT102" s="889"/>
      <c r="HBU102" s="889"/>
      <c r="HBV102" s="889"/>
      <c r="HBW102" s="889"/>
      <c r="HBX102" s="889"/>
      <c r="HBY102" s="889"/>
      <c r="HBZ102" s="889"/>
      <c r="HCA102" s="889"/>
      <c r="HCB102" s="889"/>
      <c r="HCC102" s="889"/>
      <c r="HCD102" s="889"/>
      <c r="HCE102" s="889"/>
      <c r="HCF102" s="889"/>
      <c r="HCG102" s="889"/>
      <c r="HCH102" s="889"/>
      <c r="HCI102" s="889"/>
      <c r="HCJ102" s="889"/>
      <c r="HCK102" s="889"/>
      <c r="HCL102" s="889"/>
      <c r="HCM102" s="889"/>
      <c r="HCN102" s="889"/>
      <c r="HCO102" s="889"/>
      <c r="HCP102" s="889"/>
      <c r="HCQ102" s="889"/>
      <c r="HCR102" s="889"/>
      <c r="HCS102" s="889"/>
      <c r="HCT102" s="889"/>
      <c r="HCU102" s="889"/>
      <c r="HCV102" s="889"/>
      <c r="HCW102" s="889"/>
      <c r="HCX102" s="889"/>
      <c r="HCY102" s="889"/>
      <c r="HCZ102" s="889"/>
      <c r="HDA102" s="889"/>
      <c r="HDB102" s="889"/>
      <c r="HDC102" s="889"/>
      <c r="HDD102" s="889"/>
      <c r="HDE102" s="889"/>
      <c r="HDF102" s="889"/>
      <c r="HDG102" s="889"/>
      <c r="HDH102" s="889"/>
      <c r="HDI102" s="889"/>
      <c r="HDJ102" s="889"/>
      <c r="HDK102" s="889"/>
      <c r="HDL102" s="889"/>
      <c r="HDM102" s="889"/>
      <c r="HDN102" s="889"/>
      <c r="HDO102" s="889"/>
      <c r="HDP102" s="889"/>
      <c r="HDQ102" s="889"/>
      <c r="HDR102" s="889"/>
      <c r="HDS102" s="889"/>
      <c r="HDT102" s="889"/>
      <c r="HDU102" s="889"/>
      <c r="HDV102" s="889"/>
      <c r="HDW102" s="889"/>
      <c r="HDX102" s="889"/>
      <c r="HDY102" s="889"/>
      <c r="HDZ102" s="889"/>
      <c r="HEA102" s="889"/>
      <c r="HEB102" s="889"/>
      <c r="HEC102" s="889"/>
      <c r="HED102" s="889"/>
      <c r="HEE102" s="889"/>
      <c r="HEF102" s="889"/>
      <c r="HEG102" s="889"/>
      <c r="HEH102" s="889"/>
      <c r="HEI102" s="889"/>
      <c r="HEJ102" s="889"/>
      <c r="HEK102" s="889"/>
      <c r="HEL102" s="889"/>
      <c r="HEM102" s="889"/>
      <c r="HEN102" s="889"/>
      <c r="HEO102" s="889"/>
      <c r="HEP102" s="889"/>
      <c r="HEQ102" s="889"/>
      <c r="HER102" s="889"/>
      <c r="HES102" s="889"/>
      <c r="HET102" s="889"/>
      <c r="HEU102" s="889"/>
      <c r="HEV102" s="889"/>
      <c r="HEW102" s="889"/>
      <c r="HEX102" s="889"/>
      <c r="HEY102" s="889"/>
      <c r="HEZ102" s="889"/>
      <c r="HFA102" s="889"/>
      <c r="HFB102" s="889"/>
      <c r="HFC102" s="889"/>
      <c r="HFD102" s="889"/>
      <c r="HFE102" s="889"/>
      <c r="HFF102" s="889"/>
      <c r="HFG102" s="889"/>
      <c r="HFH102" s="889"/>
      <c r="HFI102" s="889"/>
      <c r="HFJ102" s="889"/>
      <c r="HFK102" s="889"/>
      <c r="HFL102" s="889"/>
      <c r="HFM102" s="889"/>
      <c r="HFN102" s="889"/>
      <c r="HFO102" s="889"/>
      <c r="HFP102" s="889"/>
      <c r="HFQ102" s="889"/>
      <c r="HFR102" s="889"/>
      <c r="HFS102" s="889"/>
      <c r="HFT102" s="889"/>
      <c r="HFU102" s="889"/>
      <c r="HFV102" s="889"/>
      <c r="HFW102" s="889"/>
      <c r="HFX102" s="889"/>
      <c r="HFY102" s="889"/>
      <c r="HFZ102" s="889"/>
      <c r="HGA102" s="889"/>
      <c r="HGB102" s="889"/>
      <c r="HGC102" s="889"/>
      <c r="HGD102" s="889"/>
      <c r="HGE102" s="889"/>
      <c r="HGF102" s="889"/>
      <c r="HGG102" s="889"/>
      <c r="HGH102" s="889"/>
      <c r="HGI102" s="889"/>
      <c r="HGJ102" s="889"/>
      <c r="HGK102" s="889"/>
      <c r="HGL102" s="889"/>
      <c r="HGM102" s="889"/>
      <c r="HGN102" s="889"/>
      <c r="HGO102" s="889"/>
      <c r="HGP102" s="889"/>
      <c r="HGQ102" s="889"/>
      <c r="HGR102" s="889"/>
      <c r="HGS102" s="889"/>
      <c r="HGT102" s="889"/>
      <c r="HGU102" s="889"/>
      <c r="HGV102" s="889"/>
      <c r="HGW102" s="889"/>
      <c r="HGX102" s="889"/>
      <c r="HGY102" s="889"/>
      <c r="HGZ102" s="889"/>
      <c r="HHA102" s="889"/>
      <c r="HHB102" s="889"/>
      <c r="HHC102" s="889"/>
      <c r="HHD102" s="889"/>
      <c r="HHE102" s="889"/>
      <c r="HHF102" s="889"/>
      <c r="HHG102" s="889"/>
      <c r="HHH102" s="889"/>
      <c r="HHI102" s="889"/>
      <c r="HHJ102" s="889"/>
      <c r="HHK102" s="889"/>
      <c r="HHL102" s="889"/>
      <c r="HHM102" s="889"/>
      <c r="HHN102" s="889"/>
      <c r="HHO102" s="889"/>
      <c r="HHP102" s="889"/>
      <c r="HHQ102" s="889"/>
      <c r="HHR102" s="889"/>
      <c r="HHS102" s="889"/>
      <c r="HHT102" s="889"/>
      <c r="HHU102" s="889"/>
      <c r="HHV102" s="889"/>
      <c r="HHW102" s="889"/>
      <c r="HHX102" s="889"/>
      <c r="HHY102" s="889"/>
      <c r="HHZ102" s="889"/>
      <c r="HIA102" s="889"/>
      <c r="HIB102" s="889"/>
      <c r="HIC102" s="889"/>
      <c r="HID102" s="889"/>
      <c r="HIE102" s="889"/>
      <c r="HIF102" s="889"/>
      <c r="HIG102" s="889"/>
      <c r="HIH102" s="889"/>
      <c r="HII102" s="889"/>
      <c r="HIJ102" s="889"/>
      <c r="HIK102" s="889"/>
      <c r="HIL102" s="889"/>
      <c r="HIM102" s="889"/>
      <c r="HIN102" s="889"/>
      <c r="HIO102" s="889"/>
      <c r="HIP102" s="889"/>
      <c r="HIQ102" s="889"/>
      <c r="HIR102" s="889"/>
      <c r="HIS102" s="889"/>
      <c r="HIT102" s="889"/>
      <c r="HIU102" s="889"/>
      <c r="HIV102" s="889"/>
      <c r="HIW102" s="889"/>
      <c r="HIX102" s="889"/>
      <c r="HIY102" s="889"/>
      <c r="HIZ102" s="889"/>
      <c r="HJA102" s="889"/>
      <c r="HJB102" s="889"/>
      <c r="HJC102" s="889"/>
      <c r="HJD102" s="889"/>
      <c r="HJE102" s="889"/>
      <c r="HJF102" s="889"/>
      <c r="HJG102" s="889"/>
      <c r="HJH102" s="889"/>
      <c r="HJI102" s="889"/>
      <c r="HJJ102" s="889"/>
      <c r="HJK102" s="889"/>
      <c r="HJL102" s="889"/>
      <c r="HJM102" s="889"/>
      <c r="HJN102" s="889"/>
      <c r="HJO102" s="889"/>
      <c r="HJP102" s="889"/>
      <c r="HJQ102" s="889"/>
      <c r="HJR102" s="889"/>
      <c r="HJS102" s="889"/>
      <c r="HJT102" s="889"/>
      <c r="HJU102" s="889"/>
      <c r="HJV102" s="889"/>
      <c r="HJW102" s="889"/>
      <c r="HJX102" s="889"/>
      <c r="HJY102" s="889"/>
      <c r="HJZ102" s="889"/>
      <c r="HKA102" s="889"/>
      <c r="HKB102" s="889"/>
      <c r="HKC102" s="889"/>
      <c r="HKD102" s="889"/>
      <c r="HKE102" s="889"/>
      <c r="HKF102" s="889"/>
      <c r="HKG102" s="889"/>
      <c r="HKH102" s="889"/>
      <c r="HKI102" s="889"/>
      <c r="HKJ102" s="889"/>
      <c r="HKK102" s="889"/>
      <c r="HKL102" s="889"/>
      <c r="HKM102" s="889"/>
      <c r="HKN102" s="889"/>
      <c r="HKO102" s="889"/>
      <c r="HKP102" s="889"/>
      <c r="HKQ102" s="889"/>
      <c r="HKR102" s="889"/>
      <c r="HKS102" s="889"/>
      <c r="HKT102" s="889"/>
      <c r="HKU102" s="889"/>
      <c r="HKV102" s="889"/>
      <c r="HKW102" s="889"/>
      <c r="HKX102" s="889"/>
      <c r="HKY102" s="889"/>
      <c r="HKZ102" s="889"/>
      <c r="HLA102" s="889"/>
      <c r="HLB102" s="889"/>
      <c r="HLC102" s="889"/>
      <c r="HLD102" s="889"/>
      <c r="HLE102" s="889"/>
      <c r="HLF102" s="889"/>
      <c r="HLG102" s="889"/>
      <c r="HLH102" s="889"/>
      <c r="HLI102" s="889"/>
      <c r="HLJ102" s="889"/>
      <c r="HLK102" s="889"/>
      <c r="HLL102" s="889"/>
      <c r="HLM102" s="889"/>
      <c r="HLN102" s="889"/>
      <c r="HLO102" s="889"/>
      <c r="HLP102" s="889"/>
      <c r="HLQ102" s="889"/>
      <c r="HLR102" s="889"/>
      <c r="HLS102" s="889"/>
      <c r="HLT102" s="889"/>
      <c r="HLU102" s="889"/>
      <c r="HLV102" s="889"/>
      <c r="HLW102" s="889"/>
      <c r="HLX102" s="889"/>
      <c r="HLY102" s="889"/>
      <c r="HLZ102" s="889"/>
      <c r="HMA102" s="889"/>
      <c r="HMB102" s="889"/>
      <c r="HMC102" s="889"/>
      <c r="HMD102" s="889"/>
      <c r="HME102" s="889"/>
      <c r="HMF102" s="889"/>
      <c r="HMG102" s="889"/>
      <c r="HMH102" s="889"/>
      <c r="HMI102" s="889"/>
      <c r="HMJ102" s="889"/>
      <c r="HMK102" s="889"/>
      <c r="HML102" s="889"/>
      <c r="HMM102" s="889"/>
      <c r="HMN102" s="889"/>
      <c r="HMO102" s="889"/>
      <c r="HMP102" s="889"/>
      <c r="HMQ102" s="889"/>
      <c r="HMR102" s="889"/>
      <c r="HMS102" s="889"/>
      <c r="HMT102" s="889"/>
      <c r="HMU102" s="889"/>
      <c r="HMV102" s="889"/>
      <c r="HMW102" s="889"/>
      <c r="HMX102" s="889"/>
      <c r="HMY102" s="889"/>
      <c r="HMZ102" s="889"/>
      <c r="HNA102" s="889"/>
      <c r="HNB102" s="889"/>
      <c r="HNC102" s="889"/>
      <c r="HND102" s="889"/>
      <c r="HNE102" s="889"/>
      <c r="HNF102" s="889"/>
      <c r="HNG102" s="889"/>
      <c r="HNH102" s="889"/>
      <c r="HNI102" s="889"/>
      <c r="HNJ102" s="889"/>
      <c r="HNK102" s="889"/>
      <c r="HNL102" s="889"/>
      <c r="HNM102" s="889"/>
      <c r="HNN102" s="889"/>
      <c r="HNO102" s="889"/>
      <c r="HNP102" s="889"/>
      <c r="HNQ102" s="889"/>
      <c r="HNR102" s="889"/>
      <c r="HNS102" s="889"/>
      <c r="HNT102" s="889"/>
      <c r="HNU102" s="889"/>
      <c r="HNV102" s="889"/>
      <c r="HNW102" s="889"/>
      <c r="HNX102" s="889"/>
      <c r="HNY102" s="889"/>
      <c r="HNZ102" s="889"/>
      <c r="HOA102" s="889"/>
      <c r="HOB102" s="889"/>
      <c r="HOC102" s="889"/>
      <c r="HOD102" s="889"/>
      <c r="HOE102" s="889"/>
      <c r="HOF102" s="889"/>
      <c r="HOG102" s="889"/>
      <c r="HOH102" s="889"/>
      <c r="HOI102" s="889"/>
      <c r="HOJ102" s="889"/>
      <c r="HOK102" s="889"/>
      <c r="HOL102" s="889"/>
      <c r="HOM102" s="889"/>
      <c r="HON102" s="889"/>
      <c r="HOO102" s="889"/>
      <c r="HOP102" s="889"/>
      <c r="HOQ102" s="889"/>
      <c r="HOR102" s="889"/>
      <c r="HOS102" s="889"/>
      <c r="HOT102" s="889"/>
      <c r="HOU102" s="889"/>
      <c r="HOV102" s="889"/>
      <c r="HOW102" s="889"/>
      <c r="HOX102" s="889"/>
      <c r="HOY102" s="889"/>
      <c r="HOZ102" s="889"/>
      <c r="HPA102" s="889"/>
      <c r="HPB102" s="889"/>
      <c r="HPC102" s="889"/>
      <c r="HPD102" s="889"/>
      <c r="HPE102" s="889"/>
      <c r="HPF102" s="889"/>
      <c r="HPG102" s="889"/>
      <c r="HPH102" s="889"/>
      <c r="HPI102" s="889"/>
      <c r="HPJ102" s="889"/>
      <c r="HPK102" s="889"/>
      <c r="HPL102" s="889"/>
      <c r="HPM102" s="889"/>
      <c r="HPN102" s="889"/>
      <c r="HPO102" s="889"/>
      <c r="HPP102" s="889"/>
      <c r="HPQ102" s="889"/>
      <c r="HPR102" s="889"/>
      <c r="HPS102" s="889"/>
      <c r="HPT102" s="889"/>
      <c r="HPU102" s="889"/>
      <c r="HPV102" s="889"/>
      <c r="HPW102" s="889"/>
      <c r="HPX102" s="889"/>
      <c r="HPY102" s="889"/>
      <c r="HPZ102" s="889"/>
      <c r="HQA102" s="889"/>
      <c r="HQB102" s="889"/>
      <c r="HQC102" s="889"/>
      <c r="HQD102" s="889"/>
      <c r="HQE102" s="889"/>
      <c r="HQF102" s="889"/>
      <c r="HQG102" s="889"/>
      <c r="HQH102" s="889"/>
      <c r="HQI102" s="889"/>
      <c r="HQJ102" s="889"/>
      <c r="HQK102" s="889"/>
      <c r="HQL102" s="889"/>
      <c r="HQM102" s="889"/>
      <c r="HQN102" s="889"/>
      <c r="HQO102" s="889"/>
      <c r="HQP102" s="889"/>
      <c r="HQQ102" s="889"/>
      <c r="HQR102" s="889"/>
      <c r="HQS102" s="889"/>
      <c r="HQT102" s="889"/>
      <c r="HQU102" s="889"/>
      <c r="HQV102" s="889"/>
      <c r="HQW102" s="889"/>
      <c r="HQX102" s="889"/>
      <c r="HQY102" s="889"/>
      <c r="HQZ102" s="889"/>
      <c r="HRA102" s="889"/>
      <c r="HRB102" s="889"/>
      <c r="HRC102" s="889"/>
      <c r="HRD102" s="889"/>
      <c r="HRE102" s="889"/>
      <c r="HRF102" s="889"/>
      <c r="HRG102" s="889"/>
      <c r="HRH102" s="889"/>
      <c r="HRI102" s="889"/>
      <c r="HRJ102" s="889"/>
      <c r="HRK102" s="889"/>
      <c r="HRL102" s="889"/>
      <c r="HRM102" s="889"/>
      <c r="HRN102" s="889"/>
      <c r="HRO102" s="889"/>
      <c r="HRP102" s="889"/>
      <c r="HRQ102" s="889"/>
      <c r="HRR102" s="889"/>
      <c r="HRS102" s="889"/>
      <c r="HRT102" s="889"/>
      <c r="HRU102" s="889"/>
      <c r="HRV102" s="889"/>
      <c r="HRW102" s="889"/>
      <c r="HRX102" s="889"/>
      <c r="HRY102" s="889"/>
      <c r="HRZ102" s="889"/>
      <c r="HSA102" s="889"/>
      <c r="HSB102" s="889"/>
      <c r="HSC102" s="889"/>
      <c r="HSD102" s="889"/>
      <c r="HSE102" s="889"/>
      <c r="HSF102" s="889"/>
      <c r="HSG102" s="889"/>
      <c r="HSH102" s="889"/>
      <c r="HSI102" s="889"/>
      <c r="HSJ102" s="889"/>
      <c r="HSK102" s="889"/>
      <c r="HSL102" s="889"/>
      <c r="HSM102" s="889"/>
      <c r="HSN102" s="889"/>
      <c r="HSO102" s="889"/>
      <c r="HSP102" s="889"/>
      <c r="HSQ102" s="889"/>
      <c r="HSR102" s="889"/>
      <c r="HSS102" s="889"/>
      <c r="HST102" s="889"/>
      <c r="HSU102" s="889"/>
      <c r="HSV102" s="889"/>
      <c r="HSW102" s="889"/>
      <c r="HSX102" s="889"/>
      <c r="HSY102" s="889"/>
      <c r="HSZ102" s="889"/>
      <c r="HTA102" s="889"/>
      <c r="HTB102" s="889"/>
      <c r="HTC102" s="889"/>
      <c r="HTD102" s="889"/>
      <c r="HTE102" s="889"/>
      <c r="HTF102" s="889"/>
      <c r="HTG102" s="889"/>
      <c r="HTH102" s="889"/>
      <c r="HTI102" s="889"/>
      <c r="HTJ102" s="889"/>
      <c r="HTK102" s="889"/>
      <c r="HTL102" s="889"/>
      <c r="HTM102" s="889"/>
      <c r="HTN102" s="889"/>
      <c r="HTO102" s="889"/>
      <c r="HTP102" s="889"/>
      <c r="HTQ102" s="889"/>
      <c r="HTR102" s="889"/>
      <c r="HTS102" s="889"/>
      <c r="HTT102" s="889"/>
      <c r="HTU102" s="889"/>
      <c r="HTV102" s="889"/>
      <c r="HTW102" s="889"/>
      <c r="HTX102" s="889"/>
      <c r="HTY102" s="889"/>
      <c r="HTZ102" s="889"/>
      <c r="HUA102" s="889"/>
      <c r="HUB102" s="889"/>
      <c r="HUC102" s="889"/>
      <c r="HUD102" s="889"/>
      <c r="HUE102" s="889"/>
      <c r="HUF102" s="889"/>
      <c r="HUG102" s="889"/>
      <c r="HUH102" s="889"/>
      <c r="HUI102" s="889"/>
      <c r="HUJ102" s="889"/>
      <c r="HUK102" s="889"/>
      <c r="HUL102" s="889"/>
      <c r="HUM102" s="889"/>
      <c r="HUN102" s="889"/>
      <c r="HUO102" s="889"/>
      <c r="HUP102" s="889"/>
      <c r="HUQ102" s="889"/>
      <c r="HUR102" s="889"/>
      <c r="HUS102" s="889"/>
      <c r="HUT102" s="889"/>
      <c r="HUU102" s="889"/>
      <c r="HUV102" s="889"/>
      <c r="HUW102" s="889"/>
      <c r="HUX102" s="889"/>
      <c r="HUY102" s="889"/>
      <c r="HUZ102" s="889"/>
      <c r="HVA102" s="889"/>
      <c r="HVB102" s="889"/>
      <c r="HVC102" s="889"/>
      <c r="HVD102" s="889"/>
      <c r="HVE102" s="889"/>
      <c r="HVF102" s="889"/>
      <c r="HVG102" s="889"/>
      <c r="HVH102" s="889"/>
      <c r="HVI102" s="889"/>
      <c r="HVJ102" s="889"/>
      <c r="HVK102" s="889"/>
      <c r="HVL102" s="889"/>
      <c r="HVM102" s="889"/>
      <c r="HVN102" s="889"/>
      <c r="HVO102" s="889"/>
      <c r="HVP102" s="889"/>
      <c r="HVQ102" s="889"/>
      <c r="HVR102" s="889"/>
      <c r="HVS102" s="889"/>
      <c r="HVT102" s="889"/>
      <c r="HVU102" s="889"/>
      <c r="HVV102" s="889"/>
      <c r="HVW102" s="889"/>
      <c r="HVX102" s="889"/>
      <c r="HVY102" s="889"/>
      <c r="HVZ102" s="889"/>
      <c r="HWA102" s="889"/>
      <c r="HWB102" s="889"/>
      <c r="HWC102" s="889"/>
      <c r="HWD102" s="889"/>
      <c r="HWE102" s="889"/>
      <c r="HWF102" s="889"/>
      <c r="HWG102" s="889"/>
      <c r="HWH102" s="889"/>
      <c r="HWI102" s="889"/>
      <c r="HWJ102" s="889"/>
      <c r="HWK102" s="889"/>
      <c r="HWL102" s="889"/>
      <c r="HWM102" s="889"/>
      <c r="HWN102" s="889"/>
      <c r="HWO102" s="889"/>
      <c r="HWP102" s="889"/>
      <c r="HWQ102" s="889"/>
      <c r="HWR102" s="889"/>
      <c r="HWS102" s="889"/>
      <c r="HWT102" s="889"/>
      <c r="HWU102" s="889"/>
      <c r="HWV102" s="889"/>
      <c r="HWW102" s="889"/>
      <c r="HWX102" s="889"/>
      <c r="HWY102" s="889"/>
      <c r="HWZ102" s="889"/>
      <c r="HXA102" s="889"/>
      <c r="HXB102" s="889"/>
      <c r="HXC102" s="889"/>
      <c r="HXD102" s="889"/>
      <c r="HXE102" s="889"/>
      <c r="HXF102" s="889"/>
      <c r="HXG102" s="889"/>
      <c r="HXH102" s="889"/>
      <c r="HXI102" s="889"/>
      <c r="HXJ102" s="889"/>
      <c r="HXK102" s="889"/>
      <c r="HXL102" s="889"/>
      <c r="HXM102" s="889"/>
      <c r="HXN102" s="889"/>
      <c r="HXO102" s="889"/>
      <c r="HXP102" s="889"/>
      <c r="HXQ102" s="889"/>
      <c r="HXR102" s="889"/>
      <c r="HXS102" s="889"/>
      <c r="HXT102" s="889"/>
      <c r="HXU102" s="889"/>
      <c r="HXV102" s="889"/>
      <c r="HXW102" s="889"/>
      <c r="HXX102" s="889"/>
      <c r="HXY102" s="889"/>
      <c r="HXZ102" s="889"/>
      <c r="HYA102" s="889"/>
      <c r="HYB102" s="889"/>
      <c r="HYC102" s="889"/>
      <c r="HYD102" s="889"/>
      <c r="HYE102" s="889"/>
      <c r="HYF102" s="889"/>
      <c r="HYG102" s="889"/>
      <c r="HYH102" s="889"/>
      <c r="HYI102" s="889"/>
      <c r="HYJ102" s="889"/>
      <c r="HYK102" s="889"/>
      <c r="HYL102" s="889"/>
      <c r="HYM102" s="889"/>
      <c r="HYN102" s="889"/>
      <c r="HYO102" s="889"/>
      <c r="HYP102" s="889"/>
      <c r="HYQ102" s="889"/>
      <c r="HYR102" s="889"/>
      <c r="HYS102" s="889"/>
      <c r="HYT102" s="889"/>
      <c r="HYU102" s="889"/>
      <c r="HYV102" s="889"/>
      <c r="HYW102" s="889"/>
      <c r="HYX102" s="889"/>
      <c r="HYY102" s="889"/>
      <c r="HYZ102" s="889"/>
      <c r="HZA102" s="889"/>
      <c r="HZB102" s="889"/>
      <c r="HZC102" s="889"/>
      <c r="HZD102" s="889"/>
      <c r="HZE102" s="889"/>
      <c r="HZF102" s="889"/>
      <c r="HZG102" s="889"/>
      <c r="HZH102" s="889"/>
      <c r="HZI102" s="889"/>
      <c r="HZJ102" s="889"/>
      <c r="HZK102" s="889"/>
      <c r="HZL102" s="889"/>
      <c r="HZM102" s="889"/>
      <c r="HZN102" s="889"/>
      <c r="HZO102" s="889"/>
      <c r="HZP102" s="889"/>
      <c r="HZQ102" s="889"/>
      <c r="HZR102" s="889"/>
      <c r="HZS102" s="889"/>
      <c r="HZT102" s="889"/>
      <c r="HZU102" s="889"/>
      <c r="HZV102" s="889"/>
      <c r="HZW102" s="889"/>
      <c r="HZX102" s="889"/>
      <c r="HZY102" s="889"/>
      <c r="HZZ102" s="889"/>
      <c r="IAA102" s="889"/>
      <c r="IAB102" s="889"/>
      <c r="IAC102" s="889"/>
      <c r="IAD102" s="889"/>
      <c r="IAE102" s="889"/>
      <c r="IAF102" s="889"/>
      <c r="IAG102" s="889"/>
      <c r="IAH102" s="889"/>
      <c r="IAI102" s="889"/>
      <c r="IAJ102" s="889"/>
      <c r="IAK102" s="889"/>
      <c r="IAL102" s="889"/>
      <c r="IAM102" s="889"/>
      <c r="IAN102" s="889"/>
      <c r="IAO102" s="889"/>
      <c r="IAP102" s="889"/>
      <c r="IAQ102" s="889"/>
      <c r="IAR102" s="889"/>
      <c r="IAS102" s="889"/>
      <c r="IAT102" s="889"/>
      <c r="IAU102" s="889"/>
      <c r="IAV102" s="889"/>
      <c r="IAW102" s="889"/>
      <c r="IAX102" s="889"/>
      <c r="IAY102" s="889"/>
      <c r="IAZ102" s="889"/>
      <c r="IBA102" s="889"/>
      <c r="IBB102" s="889"/>
      <c r="IBC102" s="889"/>
      <c r="IBD102" s="889"/>
      <c r="IBE102" s="889"/>
      <c r="IBF102" s="889"/>
      <c r="IBG102" s="889"/>
      <c r="IBH102" s="889"/>
      <c r="IBI102" s="889"/>
      <c r="IBJ102" s="889"/>
      <c r="IBK102" s="889"/>
      <c r="IBL102" s="889"/>
      <c r="IBM102" s="889"/>
      <c r="IBN102" s="889"/>
      <c r="IBO102" s="889"/>
      <c r="IBP102" s="889"/>
      <c r="IBQ102" s="889"/>
      <c r="IBR102" s="889"/>
      <c r="IBS102" s="889"/>
      <c r="IBT102" s="889"/>
      <c r="IBU102" s="889"/>
      <c r="IBV102" s="889"/>
      <c r="IBW102" s="889"/>
      <c r="IBX102" s="889"/>
      <c r="IBY102" s="889"/>
      <c r="IBZ102" s="889"/>
      <c r="ICA102" s="889"/>
      <c r="ICB102" s="889"/>
      <c r="ICC102" s="889"/>
      <c r="ICD102" s="889"/>
      <c r="ICE102" s="889"/>
      <c r="ICF102" s="889"/>
      <c r="ICG102" s="889"/>
      <c r="ICH102" s="889"/>
      <c r="ICI102" s="889"/>
      <c r="ICJ102" s="889"/>
      <c r="ICK102" s="889"/>
      <c r="ICL102" s="889"/>
      <c r="ICM102" s="889"/>
      <c r="ICN102" s="889"/>
      <c r="ICO102" s="889"/>
      <c r="ICP102" s="889"/>
      <c r="ICQ102" s="889"/>
      <c r="ICR102" s="889"/>
      <c r="ICS102" s="889"/>
      <c r="ICT102" s="889"/>
      <c r="ICU102" s="889"/>
      <c r="ICV102" s="889"/>
      <c r="ICW102" s="889"/>
      <c r="ICX102" s="889"/>
      <c r="ICY102" s="889"/>
      <c r="ICZ102" s="889"/>
      <c r="IDA102" s="889"/>
      <c r="IDB102" s="889"/>
      <c r="IDC102" s="889"/>
      <c r="IDD102" s="889"/>
      <c r="IDE102" s="889"/>
      <c r="IDF102" s="889"/>
      <c r="IDG102" s="889"/>
      <c r="IDH102" s="889"/>
      <c r="IDI102" s="889"/>
      <c r="IDJ102" s="889"/>
      <c r="IDK102" s="889"/>
      <c r="IDL102" s="889"/>
      <c r="IDM102" s="889"/>
      <c r="IDN102" s="889"/>
      <c r="IDO102" s="889"/>
      <c r="IDP102" s="889"/>
      <c r="IDQ102" s="889"/>
      <c r="IDR102" s="889"/>
      <c r="IDS102" s="889"/>
      <c r="IDT102" s="889"/>
      <c r="IDU102" s="889"/>
      <c r="IDV102" s="889"/>
      <c r="IDW102" s="889"/>
      <c r="IDX102" s="889"/>
      <c r="IDY102" s="889"/>
      <c r="IDZ102" s="889"/>
      <c r="IEA102" s="889"/>
      <c r="IEB102" s="889"/>
      <c r="IEC102" s="889"/>
      <c r="IED102" s="889"/>
      <c r="IEE102" s="889"/>
      <c r="IEF102" s="889"/>
      <c r="IEG102" s="889"/>
      <c r="IEH102" s="889"/>
      <c r="IEI102" s="889"/>
      <c r="IEJ102" s="889"/>
      <c r="IEK102" s="889"/>
      <c r="IEL102" s="889"/>
      <c r="IEM102" s="889"/>
      <c r="IEN102" s="889"/>
      <c r="IEO102" s="889"/>
      <c r="IEP102" s="889"/>
      <c r="IEQ102" s="889"/>
      <c r="IER102" s="889"/>
      <c r="IES102" s="889"/>
      <c r="IET102" s="889"/>
      <c r="IEU102" s="889"/>
      <c r="IEV102" s="889"/>
      <c r="IEW102" s="889"/>
      <c r="IEX102" s="889"/>
      <c r="IEY102" s="889"/>
      <c r="IEZ102" s="889"/>
      <c r="IFA102" s="889"/>
      <c r="IFB102" s="889"/>
      <c r="IFC102" s="889"/>
      <c r="IFD102" s="889"/>
      <c r="IFE102" s="889"/>
      <c r="IFF102" s="889"/>
      <c r="IFG102" s="889"/>
      <c r="IFH102" s="889"/>
      <c r="IFI102" s="889"/>
      <c r="IFJ102" s="889"/>
      <c r="IFK102" s="889"/>
      <c r="IFL102" s="889"/>
      <c r="IFM102" s="889"/>
      <c r="IFN102" s="889"/>
      <c r="IFO102" s="889"/>
      <c r="IFP102" s="889"/>
      <c r="IFQ102" s="889"/>
      <c r="IFR102" s="889"/>
      <c r="IFS102" s="889"/>
      <c r="IFT102" s="889"/>
      <c r="IFU102" s="889"/>
      <c r="IFV102" s="889"/>
      <c r="IFW102" s="889"/>
      <c r="IFX102" s="889"/>
      <c r="IFY102" s="889"/>
      <c r="IFZ102" s="889"/>
      <c r="IGA102" s="889"/>
      <c r="IGB102" s="889"/>
      <c r="IGC102" s="889"/>
      <c r="IGD102" s="889"/>
      <c r="IGE102" s="889"/>
      <c r="IGF102" s="889"/>
      <c r="IGG102" s="889"/>
      <c r="IGH102" s="889"/>
      <c r="IGI102" s="889"/>
      <c r="IGJ102" s="889"/>
      <c r="IGK102" s="889"/>
      <c r="IGL102" s="889"/>
      <c r="IGM102" s="889"/>
      <c r="IGN102" s="889"/>
      <c r="IGO102" s="889"/>
      <c r="IGP102" s="889"/>
      <c r="IGQ102" s="889"/>
      <c r="IGR102" s="889"/>
      <c r="IGS102" s="889"/>
      <c r="IGT102" s="889"/>
      <c r="IGU102" s="889"/>
      <c r="IGV102" s="889"/>
      <c r="IGW102" s="889"/>
      <c r="IGX102" s="889"/>
      <c r="IGY102" s="889"/>
      <c r="IGZ102" s="889"/>
      <c r="IHA102" s="889"/>
      <c r="IHB102" s="889"/>
      <c r="IHC102" s="889"/>
      <c r="IHD102" s="889"/>
      <c r="IHE102" s="889"/>
      <c r="IHF102" s="889"/>
      <c r="IHG102" s="889"/>
      <c r="IHH102" s="889"/>
      <c r="IHI102" s="889"/>
      <c r="IHJ102" s="889"/>
      <c r="IHK102" s="889"/>
      <c r="IHL102" s="889"/>
      <c r="IHM102" s="889"/>
      <c r="IHN102" s="889"/>
      <c r="IHO102" s="889"/>
      <c r="IHP102" s="889"/>
      <c r="IHQ102" s="889"/>
      <c r="IHR102" s="889"/>
      <c r="IHS102" s="889"/>
      <c r="IHT102" s="889"/>
      <c r="IHU102" s="889"/>
      <c r="IHV102" s="889"/>
      <c r="IHW102" s="889"/>
      <c r="IHX102" s="889"/>
      <c r="IHY102" s="889"/>
      <c r="IHZ102" s="889"/>
      <c r="IIA102" s="889"/>
      <c r="IIB102" s="889"/>
      <c r="IIC102" s="889"/>
      <c r="IID102" s="889"/>
      <c r="IIE102" s="889"/>
      <c r="IIF102" s="889"/>
      <c r="IIG102" s="889"/>
      <c r="IIH102" s="889"/>
      <c r="III102" s="889"/>
      <c r="IIJ102" s="889"/>
      <c r="IIK102" s="889"/>
      <c r="IIL102" s="889"/>
      <c r="IIM102" s="889"/>
      <c r="IIN102" s="889"/>
      <c r="IIO102" s="889"/>
      <c r="IIP102" s="889"/>
      <c r="IIQ102" s="889"/>
      <c r="IIR102" s="889"/>
      <c r="IIS102" s="889"/>
      <c r="IIT102" s="889"/>
      <c r="IIU102" s="889"/>
      <c r="IIV102" s="889"/>
      <c r="IIW102" s="889"/>
      <c r="IIX102" s="889"/>
      <c r="IIY102" s="889"/>
      <c r="IIZ102" s="889"/>
      <c r="IJA102" s="889"/>
      <c r="IJB102" s="889"/>
      <c r="IJC102" s="889"/>
      <c r="IJD102" s="889"/>
      <c r="IJE102" s="889"/>
      <c r="IJF102" s="889"/>
      <c r="IJG102" s="889"/>
      <c r="IJH102" s="889"/>
      <c r="IJI102" s="889"/>
      <c r="IJJ102" s="889"/>
      <c r="IJK102" s="889"/>
      <c r="IJL102" s="889"/>
      <c r="IJM102" s="889"/>
      <c r="IJN102" s="889"/>
      <c r="IJO102" s="889"/>
      <c r="IJP102" s="889"/>
      <c r="IJQ102" s="889"/>
      <c r="IJR102" s="889"/>
      <c r="IJS102" s="889"/>
      <c r="IJT102" s="889"/>
      <c r="IJU102" s="889"/>
      <c r="IJV102" s="889"/>
      <c r="IJW102" s="889"/>
      <c r="IJX102" s="889"/>
      <c r="IJY102" s="889"/>
      <c r="IJZ102" s="889"/>
      <c r="IKA102" s="889"/>
      <c r="IKB102" s="889"/>
      <c r="IKC102" s="889"/>
      <c r="IKD102" s="889"/>
      <c r="IKE102" s="889"/>
      <c r="IKF102" s="889"/>
      <c r="IKG102" s="889"/>
      <c r="IKH102" s="889"/>
      <c r="IKI102" s="889"/>
      <c r="IKJ102" s="889"/>
      <c r="IKK102" s="889"/>
      <c r="IKL102" s="889"/>
      <c r="IKM102" s="889"/>
      <c r="IKN102" s="889"/>
      <c r="IKO102" s="889"/>
      <c r="IKP102" s="889"/>
      <c r="IKQ102" s="889"/>
      <c r="IKR102" s="889"/>
      <c r="IKS102" s="889"/>
      <c r="IKT102" s="889"/>
      <c r="IKU102" s="889"/>
      <c r="IKV102" s="889"/>
      <c r="IKW102" s="889"/>
      <c r="IKX102" s="889"/>
      <c r="IKY102" s="889"/>
      <c r="IKZ102" s="889"/>
      <c r="ILA102" s="889"/>
      <c r="ILB102" s="889"/>
      <c r="ILC102" s="889"/>
      <c r="ILD102" s="889"/>
      <c r="ILE102" s="889"/>
      <c r="ILF102" s="889"/>
      <c r="ILG102" s="889"/>
      <c r="ILH102" s="889"/>
      <c r="ILI102" s="889"/>
      <c r="ILJ102" s="889"/>
      <c r="ILK102" s="889"/>
      <c r="ILL102" s="889"/>
      <c r="ILM102" s="889"/>
      <c r="ILN102" s="889"/>
      <c r="ILO102" s="889"/>
      <c r="ILP102" s="889"/>
      <c r="ILQ102" s="889"/>
      <c r="ILR102" s="889"/>
      <c r="ILS102" s="889"/>
      <c r="ILT102" s="889"/>
      <c r="ILU102" s="889"/>
      <c r="ILV102" s="889"/>
      <c r="ILW102" s="889"/>
      <c r="ILX102" s="889"/>
      <c r="ILY102" s="889"/>
      <c r="ILZ102" s="889"/>
      <c r="IMA102" s="889"/>
      <c r="IMB102" s="889"/>
      <c r="IMC102" s="889"/>
      <c r="IMD102" s="889"/>
      <c r="IME102" s="889"/>
      <c r="IMF102" s="889"/>
      <c r="IMG102" s="889"/>
      <c r="IMH102" s="889"/>
      <c r="IMI102" s="889"/>
      <c r="IMJ102" s="889"/>
      <c r="IMK102" s="889"/>
      <c r="IML102" s="889"/>
      <c r="IMM102" s="889"/>
      <c r="IMN102" s="889"/>
      <c r="IMO102" s="889"/>
      <c r="IMP102" s="889"/>
      <c r="IMQ102" s="889"/>
      <c r="IMR102" s="889"/>
      <c r="IMS102" s="889"/>
      <c r="IMT102" s="889"/>
      <c r="IMU102" s="889"/>
      <c r="IMV102" s="889"/>
      <c r="IMW102" s="889"/>
      <c r="IMX102" s="889"/>
      <c r="IMY102" s="889"/>
      <c r="IMZ102" s="889"/>
      <c r="INA102" s="889"/>
      <c r="INB102" s="889"/>
      <c r="INC102" s="889"/>
      <c r="IND102" s="889"/>
      <c r="INE102" s="889"/>
      <c r="INF102" s="889"/>
      <c r="ING102" s="889"/>
      <c r="INH102" s="889"/>
      <c r="INI102" s="889"/>
      <c r="INJ102" s="889"/>
      <c r="INK102" s="889"/>
      <c r="INL102" s="889"/>
      <c r="INM102" s="889"/>
      <c r="INN102" s="889"/>
      <c r="INO102" s="889"/>
      <c r="INP102" s="889"/>
      <c r="INQ102" s="889"/>
      <c r="INR102" s="889"/>
      <c r="INS102" s="889"/>
      <c r="INT102" s="889"/>
      <c r="INU102" s="889"/>
      <c r="INV102" s="889"/>
      <c r="INW102" s="889"/>
      <c r="INX102" s="889"/>
      <c r="INY102" s="889"/>
      <c r="INZ102" s="889"/>
      <c r="IOA102" s="889"/>
      <c r="IOB102" s="889"/>
      <c r="IOC102" s="889"/>
      <c r="IOD102" s="889"/>
      <c r="IOE102" s="889"/>
      <c r="IOF102" s="889"/>
      <c r="IOG102" s="889"/>
      <c r="IOH102" s="889"/>
      <c r="IOI102" s="889"/>
      <c r="IOJ102" s="889"/>
      <c r="IOK102" s="889"/>
      <c r="IOL102" s="889"/>
      <c r="IOM102" s="889"/>
      <c r="ION102" s="889"/>
      <c r="IOO102" s="889"/>
      <c r="IOP102" s="889"/>
      <c r="IOQ102" s="889"/>
      <c r="IOR102" s="889"/>
      <c r="IOS102" s="889"/>
      <c r="IOT102" s="889"/>
      <c r="IOU102" s="889"/>
      <c r="IOV102" s="889"/>
      <c r="IOW102" s="889"/>
      <c r="IOX102" s="889"/>
      <c r="IOY102" s="889"/>
      <c r="IOZ102" s="889"/>
      <c r="IPA102" s="889"/>
      <c r="IPB102" s="889"/>
      <c r="IPC102" s="889"/>
      <c r="IPD102" s="889"/>
      <c r="IPE102" s="889"/>
      <c r="IPF102" s="889"/>
      <c r="IPG102" s="889"/>
      <c r="IPH102" s="889"/>
      <c r="IPI102" s="889"/>
      <c r="IPJ102" s="889"/>
      <c r="IPK102" s="889"/>
      <c r="IPL102" s="889"/>
      <c r="IPM102" s="889"/>
      <c r="IPN102" s="889"/>
      <c r="IPO102" s="889"/>
      <c r="IPP102" s="889"/>
      <c r="IPQ102" s="889"/>
      <c r="IPR102" s="889"/>
      <c r="IPS102" s="889"/>
      <c r="IPT102" s="889"/>
      <c r="IPU102" s="889"/>
      <c r="IPV102" s="889"/>
      <c r="IPW102" s="889"/>
      <c r="IPX102" s="889"/>
      <c r="IPY102" s="889"/>
      <c r="IPZ102" s="889"/>
      <c r="IQA102" s="889"/>
      <c r="IQB102" s="889"/>
      <c r="IQC102" s="889"/>
      <c r="IQD102" s="889"/>
      <c r="IQE102" s="889"/>
      <c r="IQF102" s="889"/>
      <c r="IQG102" s="889"/>
      <c r="IQH102" s="889"/>
      <c r="IQI102" s="889"/>
      <c r="IQJ102" s="889"/>
      <c r="IQK102" s="889"/>
      <c r="IQL102" s="889"/>
      <c r="IQM102" s="889"/>
      <c r="IQN102" s="889"/>
      <c r="IQO102" s="889"/>
      <c r="IQP102" s="889"/>
      <c r="IQQ102" s="889"/>
      <c r="IQR102" s="889"/>
      <c r="IQS102" s="889"/>
      <c r="IQT102" s="889"/>
      <c r="IQU102" s="889"/>
      <c r="IQV102" s="889"/>
      <c r="IQW102" s="889"/>
      <c r="IQX102" s="889"/>
      <c r="IQY102" s="889"/>
      <c r="IQZ102" s="889"/>
      <c r="IRA102" s="889"/>
      <c r="IRB102" s="889"/>
      <c r="IRC102" s="889"/>
      <c r="IRD102" s="889"/>
      <c r="IRE102" s="889"/>
      <c r="IRF102" s="889"/>
      <c r="IRG102" s="889"/>
      <c r="IRH102" s="889"/>
      <c r="IRI102" s="889"/>
      <c r="IRJ102" s="889"/>
      <c r="IRK102" s="889"/>
      <c r="IRL102" s="889"/>
      <c r="IRM102" s="889"/>
      <c r="IRN102" s="889"/>
      <c r="IRO102" s="889"/>
      <c r="IRP102" s="889"/>
      <c r="IRQ102" s="889"/>
      <c r="IRR102" s="889"/>
      <c r="IRS102" s="889"/>
      <c r="IRT102" s="889"/>
      <c r="IRU102" s="889"/>
      <c r="IRV102" s="889"/>
      <c r="IRW102" s="889"/>
      <c r="IRX102" s="889"/>
      <c r="IRY102" s="889"/>
      <c r="IRZ102" s="889"/>
      <c r="ISA102" s="889"/>
      <c r="ISB102" s="889"/>
      <c r="ISC102" s="889"/>
      <c r="ISD102" s="889"/>
      <c r="ISE102" s="889"/>
      <c r="ISF102" s="889"/>
      <c r="ISG102" s="889"/>
      <c r="ISH102" s="889"/>
      <c r="ISI102" s="889"/>
      <c r="ISJ102" s="889"/>
      <c r="ISK102" s="889"/>
      <c r="ISL102" s="889"/>
      <c r="ISM102" s="889"/>
      <c r="ISN102" s="889"/>
      <c r="ISO102" s="889"/>
      <c r="ISP102" s="889"/>
      <c r="ISQ102" s="889"/>
      <c r="ISR102" s="889"/>
      <c r="ISS102" s="889"/>
      <c r="IST102" s="889"/>
      <c r="ISU102" s="889"/>
      <c r="ISV102" s="889"/>
      <c r="ISW102" s="889"/>
      <c r="ISX102" s="889"/>
      <c r="ISY102" s="889"/>
      <c r="ISZ102" s="889"/>
      <c r="ITA102" s="889"/>
      <c r="ITB102" s="889"/>
      <c r="ITC102" s="889"/>
      <c r="ITD102" s="889"/>
      <c r="ITE102" s="889"/>
      <c r="ITF102" s="889"/>
      <c r="ITG102" s="889"/>
      <c r="ITH102" s="889"/>
      <c r="ITI102" s="889"/>
      <c r="ITJ102" s="889"/>
      <c r="ITK102" s="889"/>
      <c r="ITL102" s="889"/>
      <c r="ITM102" s="889"/>
      <c r="ITN102" s="889"/>
      <c r="ITO102" s="889"/>
      <c r="ITP102" s="889"/>
      <c r="ITQ102" s="889"/>
      <c r="ITR102" s="889"/>
      <c r="ITS102" s="889"/>
      <c r="ITT102" s="889"/>
      <c r="ITU102" s="889"/>
      <c r="ITV102" s="889"/>
      <c r="ITW102" s="889"/>
      <c r="ITX102" s="889"/>
      <c r="ITY102" s="889"/>
      <c r="ITZ102" s="889"/>
      <c r="IUA102" s="889"/>
      <c r="IUB102" s="889"/>
      <c r="IUC102" s="889"/>
      <c r="IUD102" s="889"/>
      <c r="IUE102" s="889"/>
      <c r="IUF102" s="889"/>
      <c r="IUG102" s="889"/>
      <c r="IUH102" s="889"/>
      <c r="IUI102" s="889"/>
      <c r="IUJ102" s="889"/>
      <c r="IUK102" s="889"/>
      <c r="IUL102" s="889"/>
      <c r="IUM102" s="889"/>
      <c r="IUN102" s="889"/>
      <c r="IUO102" s="889"/>
      <c r="IUP102" s="889"/>
      <c r="IUQ102" s="889"/>
      <c r="IUR102" s="889"/>
      <c r="IUS102" s="889"/>
      <c r="IUT102" s="889"/>
      <c r="IUU102" s="889"/>
      <c r="IUV102" s="889"/>
      <c r="IUW102" s="889"/>
      <c r="IUX102" s="889"/>
      <c r="IUY102" s="889"/>
      <c r="IUZ102" s="889"/>
      <c r="IVA102" s="889"/>
      <c r="IVB102" s="889"/>
      <c r="IVC102" s="889"/>
      <c r="IVD102" s="889"/>
      <c r="IVE102" s="889"/>
      <c r="IVF102" s="889"/>
      <c r="IVG102" s="889"/>
      <c r="IVH102" s="889"/>
      <c r="IVI102" s="889"/>
      <c r="IVJ102" s="889"/>
      <c r="IVK102" s="889"/>
      <c r="IVL102" s="889"/>
      <c r="IVM102" s="889"/>
      <c r="IVN102" s="889"/>
      <c r="IVO102" s="889"/>
      <c r="IVP102" s="889"/>
      <c r="IVQ102" s="889"/>
      <c r="IVR102" s="889"/>
      <c r="IVS102" s="889"/>
      <c r="IVT102" s="889"/>
      <c r="IVU102" s="889"/>
      <c r="IVV102" s="889"/>
      <c r="IVW102" s="889"/>
      <c r="IVX102" s="889"/>
      <c r="IVY102" s="889"/>
      <c r="IVZ102" s="889"/>
      <c r="IWA102" s="889"/>
      <c r="IWB102" s="889"/>
      <c r="IWC102" s="889"/>
      <c r="IWD102" s="889"/>
      <c r="IWE102" s="889"/>
      <c r="IWF102" s="889"/>
      <c r="IWG102" s="889"/>
      <c r="IWH102" s="889"/>
      <c r="IWI102" s="889"/>
      <c r="IWJ102" s="889"/>
      <c r="IWK102" s="889"/>
      <c r="IWL102" s="889"/>
      <c r="IWM102" s="889"/>
      <c r="IWN102" s="889"/>
      <c r="IWO102" s="889"/>
      <c r="IWP102" s="889"/>
      <c r="IWQ102" s="889"/>
      <c r="IWR102" s="889"/>
      <c r="IWS102" s="889"/>
      <c r="IWT102" s="889"/>
      <c r="IWU102" s="889"/>
      <c r="IWV102" s="889"/>
      <c r="IWW102" s="889"/>
      <c r="IWX102" s="889"/>
      <c r="IWY102" s="889"/>
      <c r="IWZ102" s="889"/>
      <c r="IXA102" s="889"/>
      <c r="IXB102" s="889"/>
      <c r="IXC102" s="889"/>
      <c r="IXD102" s="889"/>
      <c r="IXE102" s="889"/>
      <c r="IXF102" s="889"/>
      <c r="IXG102" s="889"/>
      <c r="IXH102" s="889"/>
      <c r="IXI102" s="889"/>
      <c r="IXJ102" s="889"/>
      <c r="IXK102" s="889"/>
      <c r="IXL102" s="889"/>
      <c r="IXM102" s="889"/>
      <c r="IXN102" s="889"/>
      <c r="IXO102" s="889"/>
      <c r="IXP102" s="889"/>
      <c r="IXQ102" s="889"/>
      <c r="IXR102" s="889"/>
      <c r="IXS102" s="889"/>
      <c r="IXT102" s="889"/>
      <c r="IXU102" s="889"/>
      <c r="IXV102" s="889"/>
      <c r="IXW102" s="889"/>
      <c r="IXX102" s="889"/>
      <c r="IXY102" s="889"/>
      <c r="IXZ102" s="889"/>
      <c r="IYA102" s="889"/>
      <c r="IYB102" s="889"/>
      <c r="IYC102" s="889"/>
      <c r="IYD102" s="889"/>
      <c r="IYE102" s="889"/>
      <c r="IYF102" s="889"/>
      <c r="IYG102" s="889"/>
      <c r="IYH102" s="889"/>
      <c r="IYI102" s="889"/>
      <c r="IYJ102" s="889"/>
      <c r="IYK102" s="889"/>
      <c r="IYL102" s="889"/>
      <c r="IYM102" s="889"/>
      <c r="IYN102" s="889"/>
      <c r="IYO102" s="889"/>
      <c r="IYP102" s="889"/>
      <c r="IYQ102" s="889"/>
      <c r="IYR102" s="889"/>
      <c r="IYS102" s="889"/>
      <c r="IYT102" s="889"/>
      <c r="IYU102" s="889"/>
      <c r="IYV102" s="889"/>
      <c r="IYW102" s="889"/>
      <c r="IYX102" s="889"/>
      <c r="IYY102" s="889"/>
      <c r="IYZ102" s="889"/>
      <c r="IZA102" s="889"/>
      <c r="IZB102" s="889"/>
      <c r="IZC102" s="889"/>
      <c r="IZD102" s="889"/>
      <c r="IZE102" s="889"/>
      <c r="IZF102" s="889"/>
      <c r="IZG102" s="889"/>
      <c r="IZH102" s="889"/>
      <c r="IZI102" s="889"/>
      <c r="IZJ102" s="889"/>
      <c r="IZK102" s="889"/>
      <c r="IZL102" s="889"/>
      <c r="IZM102" s="889"/>
      <c r="IZN102" s="889"/>
      <c r="IZO102" s="889"/>
      <c r="IZP102" s="889"/>
      <c r="IZQ102" s="889"/>
      <c r="IZR102" s="889"/>
      <c r="IZS102" s="889"/>
      <c r="IZT102" s="889"/>
      <c r="IZU102" s="889"/>
      <c r="IZV102" s="889"/>
      <c r="IZW102" s="889"/>
      <c r="IZX102" s="889"/>
      <c r="IZY102" s="889"/>
      <c r="IZZ102" s="889"/>
      <c r="JAA102" s="889"/>
      <c r="JAB102" s="889"/>
      <c r="JAC102" s="889"/>
      <c r="JAD102" s="889"/>
      <c r="JAE102" s="889"/>
      <c r="JAF102" s="889"/>
      <c r="JAG102" s="889"/>
      <c r="JAH102" s="889"/>
      <c r="JAI102" s="889"/>
      <c r="JAJ102" s="889"/>
      <c r="JAK102" s="889"/>
      <c r="JAL102" s="889"/>
      <c r="JAM102" s="889"/>
      <c r="JAN102" s="889"/>
      <c r="JAO102" s="889"/>
      <c r="JAP102" s="889"/>
      <c r="JAQ102" s="889"/>
      <c r="JAR102" s="889"/>
      <c r="JAS102" s="889"/>
      <c r="JAT102" s="889"/>
      <c r="JAU102" s="889"/>
      <c r="JAV102" s="889"/>
      <c r="JAW102" s="889"/>
      <c r="JAX102" s="889"/>
      <c r="JAY102" s="889"/>
      <c r="JAZ102" s="889"/>
      <c r="JBA102" s="889"/>
      <c r="JBB102" s="889"/>
      <c r="JBC102" s="889"/>
      <c r="JBD102" s="889"/>
      <c r="JBE102" s="889"/>
      <c r="JBF102" s="889"/>
      <c r="JBG102" s="889"/>
      <c r="JBH102" s="889"/>
      <c r="JBI102" s="889"/>
      <c r="JBJ102" s="889"/>
      <c r="JBK102" s="889"/>
      <c r="JBL102" s="889"/>
      <c r="JBM102" s="889"/>
      <c r="JBN102" s="889"/>
      <c r="JBO102" s="889"/>
      <c r="JBP102" s="889"/>
      <c r="JBQ102" s="889"/>
      <c r="JBR102" s="889"/>
      <c r="JBS102" s="889"/>
      <c r="JBT102" s="889"/>
      <c r="JBU102" s="889"/>
      <c r="JBV102" s="889"/>
      <c r="JBW102" s="889"/>
      <c r="JBX102" s="889"/>
      <c r="JBY102" s="889"/>
      <c r="JBZ102" s="889"/>
      <c r="JCA102" s="889"/>
      <c r="JCB102" s="889"/>
      <c r="JCC102" s="889"/>
      <c r="JCD102" s="889"/>
      <c r="JCE102" s="889"/>
      <c r="JCF102" s="889"/>
      <c r="JCG102" s="889"/>
      <c r="JCH102" s="889"/>
      <c r="JCI102" s="889"/>
      <c r="JCJ102" s="889"/>
      <c r="JCK102" s="889"/>
      <c r="JCL102" s="889"/>
      <c r="JCM102" s="889"/>
      <c r="JCN102" s="889"/>
      <c r="JCO102" s="889"/>
      <c r="JCP102" s="889"/>
      <c r="JCQ102" s="889"/>
      <c r="JCR102" s="889"/>
      <c r="JCS102" s="889"/>
      <c r="JCT102" s="889"/>
      <c r="JCU102" s="889"/>
      <c r="JCV102" s="889"/>
      <c r="JCW102" s="889"/>
      <c r="JCX102" s="889"/>
      <c r="JCY102" s="889"/>
      <c r="JCZ102" s="889"/>
      <c r="JDA102" s="889"/>
      <c r="JDB102" s="889"/>
      <c r="JDC102" s="889"/>
      <c r="JDD102" s="889"/>
      <c r="JDE102" s="889"/>
      <c r="JDF102" s="889"/>
      <c r="JDG102" s="889"/>
      <c r="JDH102" s="889"/>
      <c r="JDI102" s="889"/>
      <c r="JDJ102" s="889"/>
      <c r="JDK102" s="889"/>
      <c r="JDL102" s="889"/>
      <c r="JDM102" s="889"/>
      <c r="JDN102" s="889"/>
      <c r="JDO102" s="889"/>
      <c r="JDP102" s="889"/>
      <c r="JDQ102" s="889"/>
      <c r="JDR102" s="889"/>
      <c r="JDS102" s="889"/>
      <c r="JDT102" s="889"/>
      <c r="JDU102" s="889"/>
      <c r="JDV102" s="889"/>
      <c r="JDW102" s="889"/>
      <c r="JDX102" s="889"/>
      <c r="JDY102" s="889"/>
      <c r="JDZ102" s="889"/>
      <c r="JEA102" s="889"/>
      <c r="JEB102" s="889"/>
      <c r="JEC102" s="889"/>
      <c r="JED102" s="889"/>
      <c r="JEE102" s="889"/>
      <c r="JEF102" s="889"/>
      <c r="JEG102" s="889"/>
      <c r="JEH102" s="889"/>
      <c r="JEI102" s="889"/>
      <c r="JEJ102" s="889"/>
      <c r="JEK102" s="889"/>
      <c r="JEL102" s="889"/>
      <c r="JEM102" s="889"/>
      <c r="JEN102" s="889"/>
      <c r="JEO102" s="889"/>
      <c r="JEP102" s="889"/>
      <c r="JEQ102" s="889"/>
      <c r="JER102" s="889"/>
      <c r="JES102" s="889"/>
      <c r="JET102" s="889"/>
      <c r="JEU102" s="889"/>
      <c r="JEV102" s="889"/>
      <c r="JEW102" s="889"/>
      <c r="JEX102" s="889"/>
      <c r="JEY102" s="889"/>
      <c r="JEZ102" s="889"/>
      <c r="JFA102" s="889"/>
      <c r="JFB102" s="889"/>
      <c r="JFC102" s="889"/>
      <c r="JFD102" s="889"/>
      <c r="JFE102" s="889"/>
      <c r="JFF102" s="889"/>
      <c r="JFG102" s="889"/>
      <c r="JFH102" s="889"/>
      <c r="JFI102" s="889"/>
      <c r="JFJ102" s="889"/>
      <c r="JFK102" s="889"/>
      <c r="JFL102" s="889"/>
      <c r="JFM102" s="889"/>
      <c r="JFN102" s="889"/>
      <c r="JFO102" s="889"/>
      <c r="JFP102" s="889"/>
      <c r="JFQ102" s="889"/>
      <c r="JFR102" s="889"/>
      <c r="JFS102" s="889"/>
      <c r="JFT102" s="889"/>
      <c r="JFU102" s="889"/>
      <c r="JFV102" s="889"/>
      <c r="JFW102" s="889"/>
      <c r="JFX102" s="889"/>
      <c r="JFY102" s="889"/>
      <c r="JFZ102" s="889"/>
      <c r="JGA102" s="889"/>
      <c r="JGB102" s="889"/>
      <c r="JGC102" s="889"/>
      <c r="JGD102" s="889"/>
      <c r="JGE102" s="889"/>
      <c r="JGF102" s="889"/>
      <c r="JGG102" s="889"/>
      <c r="JGH102" s="889"/>
      <c r="JGI102" s="889"/>
      <c r="JGJ102" s="889"/>
      <c r="JGK102" s="889"/>
      <c r="JGL102" s="889"/>
      <c r="JGM102" s="889"/>
      <c r="JGN102" s="889"/>
      <c r="JGO102" s="889"/>
      <c r="JGP102" s="889"/>
      <c r="JGQ102" s="889"/>
      <c r="JGR102" s="889"/>
      <c r="JGS102" s="889"/>
      <c r="JGT102" s="889"/>
      <c r="JGU102" s="889"/>
      <c r="JGV102" s="889"/>
      <c r="JGW102" s="889"/>
      <c r="JGX102" s="889"/>
      <c r="JGY102" s="889"/>
      <c r="JGZ102" s="889"/>
      <c r="JHA102" s="889"/>
      <c r="JHB102" s="889"/>
      <c r="JHC102" s="889"/>
      <c r="JHD102" s="889"/>
      <c r="JHE102" s="889"/>
      <c r="JHF102" s="889"/>
      <c r="JHG102" s="889"/>
      <c r="JHH102" s="889"/>
      <c r="JHI102" s="889"/>
      <c r="JHJ102" s="889"/>
      <c r="JHK102" s="889"/>
      <c r="JHL102" s="889"/>
      <c r="JHM102" s="889"/>
      <c r="JHN102" s="889"/>
      <c r="JHO102" s="889"/>
      <c r="JHP102" s="889"/>
      <c r="JHQ102" s="889"/>
      <c r="JHR102" s="889"/>
      <c r="JHS102" s="889"/>
      <c r="JHT102" s="889"/>
      <c r="JHU102" s="889"/>
      <c r="JHV102" s="889"/>
      <c r="JHW102" s="889"/>
      <c r="JHX102" s="889"/>
      <c r="JHY102" s="889"/>
      <c r="JHZ102" s="889"/>
      <c r="JIA102" s="889"/>
      <c r="JIB102" s="889"/>
      <c r="JIC102" s="889"/>
      <c r="JID102" s="889"/>
      <c r="JIE102" s="889"/>
      <c r="JIF102" s="889"/>
      <c r="JIG102" s="889"/>
      <c r="JIH102" s="889"/>
      <c r="JII102" s="889"/>
      <c r="JIJ102" s="889"/>
      <c r="JIK102" s="889"/>
      <c r="JIL102" s="889"/>
      <c r="JIM102" s="889"/>
      <c r="JIN102" s="889"/>
      <c r="JIO102" s="889"/>
      <c r="JIP102" s="889"/>
      <c r="JIQ102" s="889"/>
      <c r="JIR102" s="889"/>
      <c r="JIS102" s="889"/>
      <c r="JIT102" s="889"/>
      <c r="JIU102" s="889"/>
      <c r="JIV102" s="889"/>
      <c r="JIW102" s="889"/>
      <c r="JIX102" s="889"/>
      <c r="JIY102" s="889"/>
      <c r="JIZ102" s="889"/>
      <c r="JJA102" s="889"/>
      <c r="JJB102" s="889"/>
      <c r="JJC102" s="889"/>
      <c r="JJD102" s="889"/>
      <c r="JJE102" s="889"/>
      <c r="JJF102" s="889"/>
      <c r="JJG102" s="889"/>
      <c r="JJH102" s="889"/>
      <c r="JJI102" s="889"/>
      <c r="JJJ102" s="889"/>
      <c r="JJK102" s="889"/>
      <c r="JJL102" s="889"/>
      <c r="JJM102" s="889"/>
      <c r="JJN102" s="889"/>
      <c r="JJO102" s="889"/>
      <c r="JJP102" s="889"/>
      <c r="JJQ102" s="889"/>
      <c r="JJR102" s="889"/>
      <c r="JJS102" s="889"/>
      <c r="JJT102" s="889"/>
      <c r="JJU102" s="889"/>
      <c r="JJV102" s="889"/>
      <c r="JJW102" s="889"/>
      <c r="JJX102" s="889"/>
      <c r="JJY102" s="889"/>
      <c r="JJZ102" s="889"/>
      <c r="JKA102" s="889"/>
      <c r="JKB102" s="889"/>
      <c r="JKC102" s="889"/>
      <c r="JKD102" s="889"/>
      <c r="JKE102" s="889"/>
      <c r="JKF102" s="889"/>
      <c r="JKG102" s="889"/>
      <c r="JKH102" s="889"/>
      <c r="JKI102" s="889"/>
      <c r="JKJ102" s="889"/>
      <c r="JKK102" s="889"/>
      <c r="JKL102" s="889"/>
      <c r="JKM102" s="889"/>
      <c r="JKN102" s="889"/>
      <c r="JKO102" s="889"/>
      <c r="JKP102" s="889"/>
      <c r="JKQ102" s="889"/>
      <c r="JKR102" s="889"/>
      <c r="JKS102" s="889"/>
      <c r="JKT102" s="889"/>
      <c r="JKU102" s="889"/>
      <c r="JKV102" s="889"/>
      <c r="JKW102" s="889"/>
      <c r="JKX102" s="889"/>
      <c r="JKY102" s="889"/>
      <c r="JKZ102" s="889"/>
      <c r="JLA102" s="889"/>
      <c r="JLB102" s="889"/>
      <c r="JLC102" s="889"/>
      <c r="JLD102" s="889"/>
      <c r="JLE102" s="889"/>
      <c r="JLF102" s="889"/>
      <c r="JLG102" s="889"/>
      <c r="JLH102" s="889"/>
      <c r="JLI102" s="889"/>
      <c r="JLJ102" s="889"/>
      <c r="JLK102" s="889"/>
      <c r="JLL102" s="889"/>
      <c r="JLM102" s="889"/>
      <c r="JLN102" s="889"/>
      <c r="JLO102" s="889"/>
      <c r="JLP102" s="889"/>
      <c r="JLQ102" s="889"/>
      <c r="JLR102" s="889"/>
      <c r="JLS102" s="889"/>
      <c r="JLT102" s="889"/>
      <c r="JLU102" s="889"/>
      <c r="JLV102" s="889"/>
      <c r="JLW102" s="889"/>
      <c r="JLX102" s="889"/>
      <c r="JLY102" s="889"/>
      <c r="JLZ102" s="889"/>
      <c r="JMA102" s="889"/>
      <c r="JMB102" s="889"/>
      <c r="JMC102" s="889"/>
      <c r="JMD102" s="889"/>
      <c r="JME102" s="889"/>
      <c r="JMF102" s="889"/>
      <c r="JMG102" s="889"/>
      <c r="JMH102" s="889"/>
      <c r="JMI102" s="889"/>
      <c r="JMJ102" s="889"/>
      <c r="JMK102" s="889"/>
      <c r="JML102" s="889"/>
      <c r="JMM102" s="889"/>
      <c r="JMN102" s="889"/>
      <c r="JMO102" s="889"/>
      <c r="JMP102" s="889"/>
      <c r="JMQ102" s="889"/>
      <c r="JMR102" s="889"/>
      <c r="JMS102" s="889"/>
      <c r="JMT102" s="889"/>
      <c r="JMU102" s="889"/>
      <c r="JMV102" s="889"/>
      <c r="JMW102" s="889"/>
      <c r="JMX102" s="889"/>
      <c r="JMY102" s="889"/>
      <c r="JMZ102" s="889"/>
      <c r="JNA102" s="889"/>
      <c r="JNB102" s="889"/>
      <c r="JNC102" s="889"/>
      <c r="JND102" s="889"/>
      <c r="JNE102" s="889"/>
      <c r="JNF102" s="889"/>
      <c r="JNG102" s="889"/>
      <c r="JNH102" s="889"/>
      <c r="JNI102" s="889"/>
      <c r="JNJ102" s="889"/>
      <c r="JNK102" s="889"/>
      <c r="JNL102" s="889"/>
      <c r="JNM102" s="889"/>
      <c r="JNN102" s="889"/>
      <c r="JNO102" s="889"/>
      <c r="JNP102" s="889"/>
      <c r="JNQ102" s="889"/>
      <c r="JNR102" s="889"/>
      <c r="JNS102" s="889"/>
      <c r="JNT102" s="889"/>
      <c r="JNU102" s="889"/>
      <c r="JNV102" s="889"/>
      <c r="JNW102" s="889"/>
      <c r="JNX102" s="889"/>
      <c r="JNY102" s="889"/>
      <c r="JNZ102" s="889"/>
      <c r="JOA102" s="889"/>
      <c r="JOB102" s="889"/>
      <c r="JOC102" s="889"/>
      <c r="JOD102" s="889"/>
      <c r="JOE102" s="889"/>
      <c r="JOF102" s="889"/>
      <c r="JOG102" s="889"/>
      <c r="JOH102" s="889"/>
      <c r="JOI102" s="889"/>
      <c r="JOJ102" s="889"/>
      <c r="JOK102" s="889"/>
      <c r="JOL102" s="889"/>
      <c r="JOM102" s="889"/>
      <c r="JON102" s="889"/>
      <c r="JOO102" s="889"/>
      <c r="JOP102" s="889"/>
      <c r="JOQ102" s="889"/>
      <c r="JOR102" s="889"/>
      <c r="JOS102" s="889"/>
      <c r="JOT102" s="889"/>
      <c r="JOU102" s="889"/>
      <c r="JOV102" s="889"/>
      <c r="JOW102" s="889"/>
      <c r="JOX102" s="889"/>
      <c r="JOY102" s="889"/>
      <c r="JOZ102" s="889"/>
      <c r="JPA102" s="889"/>
      <c r="JPB102" s="889"/>
      <c r="JPC102" s="889"/>
      <c r="JPD102" s="889"/>
      <c r="JPE102" s="889"/>
      <c r="JPF102" s="889"/>
      <c r="JPG102" s="889"/>
      <c r="JPH102" s="889"/>
      <c r="JPI102" s="889"/>
      <c r="JPJ102" s="889"/>
      <c r="JPK102" s="889"/>
      <c r="JPL102" s="889"/>
      <c r="JPM102" s="889"/>
      <c r="JPN102" s="889"/>
      <c r="JPO102" s="889"/>
      <c r="JPP102" s="889"/>
      <c r="JPQ102" s="889"/>
      <c r="JPR102" s="889"/>
      <c r="JPS102" s="889"/>
      <c r="JPT102" s="889"/>
      <c r="JPU102" s="889"/>
      <c r="JPV102" s="889"/>
      <c r="JPW102" s="889"/>
      <c r="JPX102" s="889"/>
      <c r="JPY102" s="889"/>
      <c r="JPZ102" s="889"/>
      <c r="JQA102" s="889"/>
      <c r="JQB102" s="889"/>
      <c r="JQC102" s="889"/>
      <c r="JQD102" s="889"/>
      <c r="JQE102" s="889"/>
      <c r="JQF102" s="889"/>
      <c r="JQG102" s="889"/>
      <c r="JQH102" s="889"/>
      <c r="JQI102" s="889"/>
      <c r="JQJ102" s="889"/>
      <c r="JQK102" s="889"/>
      <c r="JQL102" s="889"/>
      <c r="JQM102" s="889"/>
      <c r="JQN102" s="889"/>
      <c r="JQO102" s="889"/>
      <c r="JQP102" s="889"/>
      <c r="JQQ102" s="889"/>
      <c r="JQR102" s="889"/>
      <c r="JQS102" s="889"/>
      <c r="JQT102" s="889"/>
      <c r="JQU102" s="889"/>
      <c r="JQV102" s="889"/>
      <c r="JQW102" s="889"/>
      <c r="JQX102" s="889"/>
      <c r="JQY102" s="889"/>
      <c r="JQZ102" s="889"/>
      <c r="JRA102" s="889"/>
      <c r="JRB102" s="889"/>
      <c r="JRC102" s="889"/>
      <c r="JRD102" s="889"/>
      <c r="JRE102" s="889"/>
      <c r="JRF102" s="889"/>
      <c r="JRG102" s="889"/>
      <c r="JRH102" s="889"/>
      <c r="JRI102" s="889"/>
      <c r="JRJ102" s="889"/>
      <c r="JRK102" s="889"/>
      <c r="JRL102" s="889"/>
      <c r="JRM102" s="889"/>
      <c r="JRN102" s="889"/>
      <c r="JRO102" s="889"/>
      <c r="JRP102" s="889"/>
      <c r="JRQ102" s="889"/>
      <c r="JRR102" s="889"/>
      <c r="JRS102" s="889"/>
      <c r="JRT102" s="889"/>
      <c r="JRU102" s="889"/>
      <c r="JRV102" s="889"/>
      <c r="JRW102" s="889"/>
      <c r="JRX102" s="889"/>
      <c r="JRY102" s="889"/>
      <c r="JRZ102" s="889"/>
      <c r="JSA102" s="889"/>
      <c r="JSB102" s="889"/>
      <c r="JSC102" s="889"/>
      <c r="JSD102" s="889"/>
      <c r="JSE102" s="889"/>
      <c r="JSF102" s="889"/>
      <c r="JSG102" s="889"/>
      <c r="JSH102" s="889"/>
      <c r="JSI102" s="889"/>
      <c r="JSJ102" s="889"/>
      <c r="JSK102" s="889"/>
      <c r="JSL102" s="889"/>
      <c r="JSM102" s="889"/>
      <c r="JSN102" s="889"/>
      <c r="JSO102" s="889"/>
      <c r="JSP102" s="889"/>
      <c r="JSQ102" s="889"/>
      <c r="JSR102" s="889"/>
      <c r="JSS102" s="889"/>
      <c r="JST102" s="889"/>
      <c r="JSU102" s="889"/>
      <c r="JSV102" s="889"/>
      <c r="JSW102" s="889"/>
      <c r="JSX102" s="889"/>
      <c r="JSY102" s="889"/>
      <c r="JSZ102" s="889"/>
      <c r="JTA102" s="889"/>
      <c r="JTB102" s="889"/>
      <c r="JTC102" s="889"/>
      <c r="JTD102" s="889"/>
      <c r="JTE102" s="889"/>
      <c r="JTF102" s="889"/>
      <c r="JTG102" s="889"/>
      <c r="JTH102" s="889"/>
      <c r="JTI102" s="889"/>
      <c r="JTJ102" s="889"/>
      <c r="JTK102" s="889"/>
      <c r="JTL102" s="889"/>
      <c r="JTM102" s="889"/>
      <c r="JTN102" s="889"/>
      <c r="JTO102" s="889"/>
      <c r="JTP102" s="889"/>
      <c r="JTQ102" s="889"/>
      <c r="JTR102" s="889"/>
      <c r="JTS102" s="889"/>
      <c r="JTT102" s="889"/>
      <c r="JTU102" s="889"/>
      <c r="JTV102" s="889"/>
      <c r="JTW102" s="889"/>
      <c r="JTX102" s="889"/>
      <c r="JTY102" s="889"/>
      <c r="JTZ102" s="889"/>
      <c r="JUA102" s="889"/>
      <c r="JUB102" s="889"/>
      <c r="JUC102" s="889"/>
      <c r="JUD102" s="889"/>
      <c r="JUE102" s="889"/>
      <c r="JUF102" s="889"/>
      <c r="JUG102" s="889"/>
      <c r="JUH102" s="889"/>
      <c r="JUI102" s="889"/>
      <c r="JUJ102" s="889"/>
      <c r="JUK102" s="889"/>
      <c r="JUL102" s="889"/>
      <c r="JUM102" s="889"/>
      <c r="JUN102" s="889"/>
      <c r="JUO102" s="889"/>
      <c r="JUP102" s="889"/>
      <c r="JUQ102" s="889"/>
      <c r="JUR102" s="889"/>
      <c r="JUS102" s="889"/>
      <c r="JUT102" s="889"/>
      <c r="JUU102" s="889"/>
      <c r="JUV102" s="889"/>
      <c r="JUW102" s="889"/>
      <c r="JUX102" s="889"/>
      <c r="JUY102" s="889"/>
      <c r="JUZ102" s="889"/>
      <c r="JVA102" s="889"/>
      <c r="JVB102" s="889"/>
      <c r="JVC102" s="889"/>
      <c r="JVD102" s="889"/>
      <c r="JVE102" s="889"/>
      <c r="JVF102" s="889"/>
      <c r="JVG102" s="889"/>
      <c r="JVH102" s="889"/>
      <c r="JVI102" s="889"/>
      <c r="JVJ102" s="889"/>
      <c r="JVK102" s="889"/>
      <c r="JVL102" s="889"/>
      <c r="JVM102" s="889"/>
      <c r="JVN102" s="889"/>
      <c r="JVO102" s="889"/>
      <c r="JVP102" s="889"/>
      <c r="JVQ102" s="889"/>
      <c r="JVR102" s="889"/>
      <c r="JVS102" s="889"/>
      <c r="JVT102" s="889"/>
      <c r="JVU102" s="889"/>
      <c r="JVV102" s="889"/>
      <c r="JVW102" s="889"/>
      <c r="JVX102" s="889"/>
      <c r="JVY102" s="889"/>
      <c r="JVZ102" s="889"/>
      <c r="JWA102" s="889"/>
      <c r="JWB102" s="889"/>
      <c r="JWC102" s="889"/>
      <c r="JWD102" s="889"/>
      <c r="JWE102" s="889"/>
      <c r="JWF102" s="889"/>
      <c r="JWG102" s="889"/>
      <c r="JWH102" s="889"/>
      <c r="JWI102" s="889"/>
      <c r="JWJ102" s="889"/>
      <c r="JWK102" s="889"/>
      <c r="JWL102" s="889"/>
      <c r="JWM102" s="889"/>
      <c r="JWN102" s="889"/>
      <c r="JWO102" s="889"/>
      <c r="JWP102" s="889"/>
      <c r="JWQ102" s="889"/>
      <c r="JWR102" s="889"/>
      <c r="JWS102" s="889"/>
      <c r="JWT102" s="889"/>
      <c r="JWU102" s="889"/>
      <c r="JWV102" s="889"/>
      <c r="JWW102" s="889"/>
      <c r="JWX102" s="889"/>
      <c r="JWY102" s="889"/>
      <c r="JWZ102" s="889"/>
      <c r="JXA102" s="889"/>
      <c r="JXB102" s="889"/>
      <c r="JXC102" s="889"/>
      <c r="JXD102" s="889"/>
      <c r="JXE102" s="889"/>
      <c r="JXF102" s="889"/>
      <c r="JXG102" s="889"/>
      <c r="JXH102" s="889"/>
      <c r="JXI102" s="889"/>
      <c r="JXJ102" s="889"/>
      <c r="JXK102" s="889"/>
      <c r="JXL102" s="889"/>
      <c r="JXM102" s="889"/>
      <c r="JXN102" s="889"/>
      <c r="JXO102" s="889"/>
      <c r="JXP102" s="889"/>
      <c r="JXQ102" s="889"/>
      <c r="JXR102" s="889"/>
      <c r="JXS102" s="889"/>
      <c r="JXT102" s="889"/>
      <c r="JXU102" s="889"/>
      <c r="JXV102" s="889"/>
      <c r="JXW102" s="889"/>
      <c r="JXX102" s="889"/>
      <c r="JXY102" s="889"/>
      <c r="JXZ102" s="889"/>
      <c r="JYA102" s="889"/>
      <c r="JYB102" s="889"/>
      <c r="JYC102" s="889"/>
      <c r="JYD102" s="889"/>
      <c r="JYE102" s="889"/>
      <c r="JYF102" s="889"/>
      <c r="JYG102" s="889"/>
      <c r="JYH102" s="889"/>
      <c r="JYI102" s="889"/>
      <c r="JYJ102" s="889"/>
      <c r="JYK102" s="889"/>
      <c r="JYL102" s="889"/>
      <c r="JYM102" s="889"/>
      <c r="JYN102" s="889"/>
      <c r="JYO102" s="889"/>
      <c r="JYP102" s="889"/>
      <c r="JYQ102" s="889"/>
      <c r="JYR102" s="889"/>
      <c r="JYS102" s="889"/>
      <c r="JYT102" s="889"/>
      <c r="JYU102" s="889"/>
      <c r="JYV102" s="889"/>
      <c r="JYW102" s="889"/>
      <c r="JYX102" s="889"/>
      <c r="JYY102" s="889"/>
      <c r="JYZ102" s="889"/>
      <c r="JZA102" s="889"/>
      <c r="JZB102" s="889"/>
      <c r="JZC102" s="889"/>
      <c r="JZD102" s="889"/>
      <c r="JZE102" s="889"/>
      <c r="JZF102" s="889"/>
      <c r="JZG102" s="889"/>
      <c r="JZH102" s="889"/>
      <c r="JZI102" s="889"/>
      <c r="JZJ102" s="889"/>
      <c r="JZK102" s="889"/>
      <c r="JZL102" s="889"/>
      <c r="JZM102" s="889"/>
      <c r="JZN102" s="889"/>
      <c r="JZO102" s="889"/>
      <c r="JZP102" s="889"/>
      <c r="JZQ102" s="889"/>
      <c r="JZR102" s="889"/>
      <c r="JZS102" s="889"/>
      <c r="JZT102" s="889"/>
      <c r="JZU102" s="889"/>
      <c r="JZV102" s="889"/>
      <c r="JZW102" s="889"/>
      <c r="JZX102" s="889"/>
      <c r="JZY102" s="889"/>
      <c r="JZZ102" s="889"/>
      <c r="KAA102" s="889"/>
      <c r="KAB102" s="889"/>
      <c r="KAC102" s="889"/>
      <c r="KAD102" s="889"/>
      <c r="KAE102" s="889"/>
      <c r="KAF102" s="889"/>
      <c r="KAG102" s="889"/>
      <c r="KAH102" s="889"/>
      <c r="KAI102" s="889"/>
      <c r="KAJ102" s="889"/>
      <c r="KAK102" s="889"/>
      <c r="KAL102" s="889"/>
      <c r="KAM102" s="889"/>
      <c r="KAN102" s="889"/>
      <c r="KAO102" s="889"/>
      <c r="KAP102" s="889"/>
      <c r="KAQ102" s="889"/>
      <c r="KAR102" s="889"/>
      <c r="KAS102" s="889"/>
      <c r="KAT102" s="889"/>
      <c r="KAU102" s="889"/>
      <c r="KAV102" s="889"/>
      <c r="KAW102" s="889"/>
      <c r="KAX102" s="889"/>
      <c r="KAY102" s="889"/>
      <c r="KAZ102" s="889"/>
      <c r="KBA102" s="889"/>
      <c r="KBB102" s="889"/>
      <c r="KBC102" s="889"/>
      <c r="KBD102" s="889"/>
      <c r="KBE102" s="889"/>
      <c r="KBF102" s="889"/>
      <c r="KBG102" s="889"/>
      <c r="KBH102" s="889"/>
      <c r="KBI102" s="889"/>
      <c r="KBJ102" s="889"/>
      <c r="KBK102" s="889"/>
      <c r="KBL102" s="889"/>
      <c r="KBM102" s="889"/>
      <c r="KBN102" s="889"/>
      <c r="KBO102" s="889"/>
      <c r="KBP102" s="889"/>
      <c r="KBQ102" s="889"/>
      <c r="KBR102" s="889"/>
      <c r="KBS102" s="889"/>
      <c r="KBT102" s="889"/>
      <c r="KBU102" s="889"/>
      <c r="KBV102" s="889"/>
      <c r="KBW102" s="889"/>
      <c r="KBX102" s="889"/>
      <c r="KBY102" s="889"/>
      <c r="KBZ102" s="889"/>
      <c r="KCA102" s="889"/>
      <c r="KCB102" s="889"/>
      <c r="KCC102" s="889"/>
      <c r="KCD102" s="889"/>
      <c r="KCE102" s="889"/>
      <c r="KCF102" s="889"/>
      <c r="KCG102" s="889"/>
      <c r="KCH102" s="889"/>
      <c r="KCI102" s="889"/>
      <c r="KCJ102" s="889"/>
      <c r="KCK102" s="889"/>
      <c r="KCL102" s="889"/>
      <c r="KCM102" s="889"/>
      <c r="KCN102" s="889"/>
      <c r="KCO102" s="889"/>
      <c r="KCP102" s="889"/>
      <c r="KCQ102" s="889"/>
      <c r="KCR102" s="889"/>
      <c r="KCS102" s="889"/>
      <c r="KCT102" s="889"/>
      <c r="KCU102" s="889"/>
      <c r="KCV102" s="889"/>
      <c r="KCW102" s="889"/>
      <c r="KCX102" s="889"/>
      <c r="KCY102" s="889"/>
      <c r="KCZ102" s="889"/>
      <c r="KDA102" s="889"/>
      <c r="KDB102" s="889"/>
      <c r="KDC102" s="889"/>
      <c r="KDD102" s="889"/>
      <c r="KDE102" s="889"/>
      <c r="KDF102" s="889"/>
      <c r="KDG102" s="889"/>
      <c r="KDH102" s="889"/>
      <c r="KDI102" s="889"/>
      <c r="KDJ102" s="889"/>
      <c r="KDK102" s="889"/>
      <c r="KDL102" s="889"/>
      <c r="KDM102" s="889"/>
      <c r="KDN102" s="889"/>
      <c r="KDO102" s="889"/>
      <c r="KDP102" s="889"/>
      <c r="KDQ102" s="889"/>
      <c r="KDR102" s="889"/>
      <c r="KDS102" s="889"/>
      <c r="KDT102" s="889"/>
      <c r="KDU102" s="889"/>
      <c r="KDV102" s="889"/>
      <c r="KDW102" s="889"/>
      <c r="KDX102" s="889"/>
      <c r="KDY102" s="889"/>
      <c r="KDZ102" s="889"/>
      <c r="KEA102" s="889"/>
      <c r="KEB102" s="889"/>
      <c r="KEC102" s="889"/>
      <c r="KED102" s="889"/>
      <c r="KEE102" s="889"/>
      <c r="KEF102" s="889"/>
      <c r="KEG102" s="889"/>
      <c r="KEH102" s="889"/>
      <c r="KEI102" s="889"/>
      <c r="KEJ102" s="889"/>
      <c r="KEK102" s="889"/>
      <c r="KEL102" s="889"/>
      <c r="KEM102" s="889"/>
      <c r="KEN102" s="889"/>
      <c r="KEO102" s="889"/>
      <c r="KEP102" s="889"/>
      <c r="KEQ102" s="889"/>
      <c r="KER102" s="889"/>
      <c r="KES102" s="889"/>
      <c r="KET102" s="889"/>
      <c r="KEU102" s="889"/>
      <c r="KEV102" s="889"/>
      <c r="KEW102" s="889"/>
      <c r="KEX102" s="889"/>
      <c r="KEY102" s="889"/>
      <c r="KEZ102" s="889"/>
      <c r="KFA102" s="889"/>
      <c r="KFB102" s="889"/>
      <c r="KFC102" s="889"/>
      <c r="KFD102" s="889"/>
      <c r="KFE102" s="889"/>
      <c r="KFF102" s="889"/>
      <c r="KFG102" s="889"/>
      <c r="KFH102" s="889"/>
      <c r="KFI102" s="889"/>
      <c r="KFJ102" s="889"/>
      <c r="KFK102" s="889"/>
      <c r="KFL102" s="889"/>
      <c r="KFM102" s="889"/>
      <c r="KFN102" s="889"/>
      <c r="KFO102" s="889"/>
      <c r="KFP102" s="889"/>
      <c r="KFQ102" s="889"/>
      <c r="KFR102" s="889"/>
      <c r="KFS102" s="889"/>
      <c r="KFT102" s="889"/>
      <c r="KFU102" s="889"/>
      <c r="KFV102" s="889"/>
      <c r="KFW102" s="889"/>
      <c r="KFX102" s="889"/>
      <c r="KFY102" s="889"/>
      <c r="KFZ102" s="889"/>
      <c r="KGA102" s="889"/>
      <c r="KGB102" s="889"/>
      <c r="KGC102" s="889"/>
      <c r="KGD102" s="889"/>
      <c r="KGE102" s="889"/>
      <c r="KGF102" s="889"/>
      <c r="KGG102" s="889"/>
      <c r="KGH102" s="889"/>
      <c r="KGI102" s="889"/>
      <c r="KGJ102" s="889"/>
      <c r="KGK102" s="889"/>
      <c r="KGL102" s="889"/>
      <c r="KGM102" s="889"/>
      <c r="KGN102" s="889"/>
      <c r="KGO102" s="889"/>
      <c r="KGP102" s="889"/>
      <c r="KGQ102" s="889"/>
      <c r="KGR102" s="889"/>
      <c r="KGS102" s="889"/>
      <c r="KGT102" s="889"/>
      <c r="KGU102" s="889"/>
      <c r="KGV102" s="889"/>
      <c r="KGW102" s="889"/>
      <c r="KGX102" s="889"/>
      <c r="KGY102" s="889"/>
      <c r="KGZ102" s="889"/>
      <c r="KHA102" s="889"/>
      <c r="KHB102" s="889"/>
      <c r="KHC102" s="889"/>
      <c r="KHD102" s="889"/>
      <c r="KHE102" s="889"/>
      <c r="KHF102" s="889"/>
      <c r="KHG102" s="889"/>
      <c r="KHH102" s="889"/>
      <c r="KHI102" s="889"/>
      <c r="KHJ102" s="889"/>
      <c r="KHK102" s="889"/>
      <c r="KHL102" s="889"/>
      <c r="KHM102" s="889"/>
      <c r="KHN102" s="889"/>
      <c r="KHO102" s="889"/>
      <c r="KHP102" s="889"/>
      <c r="KHQ102" s="889"/>
      <c r="KHR102" s="889"/>
      <c r="KHS102" s="889"/>
      <c r="KHT102" s="889"/>
      <c r="KHU102" s="889"/>
      <c r="KHV102" s="889"/>
      <c r="KHW102" s="889"/>
      <c r="KHX102" s="889"/>
      <c r="KHY102" s="889"/>
      <c r="KHZ102" s="889"/>
      <c r="KIA102" s="889"/>
      <c r="KIB102" s="889"/>
      <c r="KIC102" s="889"/>
      <c r="KID102" s="889"/>
      <c r="KIE102" s="889"/>
      <c r="KIF102" s="889"/>
      <c r="KIG102" s="889"/>
      <c r="KIH102" s="889"/>
      <c r="KII102" s="889"/>
      <c r="KIJ102" s="889"/>
      <c r="KIK102" s="889"/>
      <c r="KIL102" s="889"/>
      <c r="KIM102" s="889"/>
      <c r="KIN102" s="889"/>
      <c r="KIO102" s="889"/>
      <c r="KIP102" s="889"/>
      <c r="KIQ102" s="889"/>
      <c r="KIR102" s="889"/>
      <c r="KIS102" s="889"/>
      <c r="KIT102" s="889"/>
      <c r="KIU102" s="889"/>
      <c r="KIV102" s="889"/>
      <c r="KIW102" s="889"/>
      <c r="KIX102" s="889"/>
      <c r="KIY102" s="889"/>
      <c r="KIZ102" s="889"/>
      <c r="KJA102" s="889"/>
      <c r="KJB102" s="889"/>
      <c r="KJC102" s="889"/>
      <c r="KJD102" s="889"/>
      <c r="KJE102" s="889"/>
      <c r="KJF102" s="889"/>
      <c r="KJG102" s="889"/>
      <c r="KJH102" s="889"/>
      <c r="KJI102" s="889"/>
      <c r="KJJ102" s="889"/>
      <c r="KJK102" s="889"/>
      <c r="KJL102" s="889"/>
      <c r="KJM102" s="889"/>
      <c r="KJN102" s="889"/>
      <c r="KJO102" s="889"/>
      <c r="KJP102" s="889"/>
      <c r="KJQ102" s="889"/>
      <c r="KJR102" s="889"/>
      <c r="KJS102" s="889"/>
      <c r="KJT102" s="889"/>
      <c r="KJU102" s="889"/>
      <c r="KJV102" s="889"/>
      <c r="KJW102" s="889"/>
      <c r="KJX102" s="889"/>
      <c r="KJY102" s="889"/>
      <c r="KJZ102" s="889"/>
      <c r="KKA102" s="889"/>
      <c r="KKB102" s="889"/>
      <c r="KKC102" s="889"/>
      <c r="KKD102" s="889"/>
      <c r="KKE102" s="889"/>
      <c r="KKF102" s="889"/>
      <c r="KKG102" s="889"/>
      <c r="KKH102" s="889"/>
      <c r="KKI102" s="889"/>
      <c r="KKJ102" s="889"/>
      <c r="KKK102" s="889"/>
      <c r="KKL102" s="889"/>
      <c r="KKM102" s="889"/>
      <c r="KKN102" s="889"/>
      <c r="KKO102" s="889"/>
      <c r="KKP102" s="889"/>
      <c r="KKQ102" s="889"/>
      <c r="KKR102" s="889"/>
      <c r="KKS102" s="889"/>
      <c r="KKT102" s="889"/>
      <c r="KKU102" s="889"/>
      <c r="KKV102" s="889"/>
      <c r="KKW102" s="889"/>
      <c r="KKX102" s="889"/>
      <c r="KKY102" s="889"/>
      <c r="KKZ102" s="889"/>
      <c r="KLA102" s="889"/>
      <c r="KLB102" s="889"/>
      <c r="KLC102" s="889"/>
      <c r="KLD102" s="889"/>
      <c r="KLE102" s="889"/>
      <c r="KLF102" s="889"/>
      <c r="KLG102" s="889"/>
      <c r="KLH102" s="889"/>
      <c r="KLI102" s="889"/>
      <c r="KLJ102" s="889"/>
      <c r="KLK102" s="889"/>
      <c r="KLL102" s="889"/>
      <c r="KLM102" s="889"/>
      <c r="KLN102" s="889"/>
      <c r="KLO102" s="889"/>
      <c r="KLP102" s="889"/>
      <c r="KLQ102" s="889"/>
      <c r="KLR102" s="889"/>
      <c r="KLS102" s="889"/>
      <c r="KLT102" s="889"/>
      <c r="KLU102" s="889"/>
      <c r="KLV102" s="889"/>
      <c r="KLW102" s="889"/>
      <c r="KLX102" s="889"/>
      <c r="KLY102" s="889"/>
      <c r="KLZ102" s="889"/>
      <c r="KMA102" s="889"/>
      <c r="KMB102" s="889"/>
      <c r="KMC102" s="889"/>
      <c r="KMD102" s="889"/>
      <c r="KME102" s="889"/>
      <c r="KMF102" s="889"/>
      <c r="KMG102" s="889"/>
      <c r="KMH102" s="889"/>
      <c r="KMI102" s="889"/>
      <c r="KMJ102" s="889"/>
      <c r="KMK102" s="889"/>
      <c r="KML102" s="889"/>
      <c r="KMM102" s="889"/>
      <c r="KMN102" s="889"/>
      <c r="KMO102" s="889"/>
      <c r="KMP102" s="889"/>
      <c r="KMQ102" s="889"/>
      <c r="KMR102" s="889"/>
      <c r="KMS102" s="889"/>
      <c r="KMT102" s="889"/>
      <c r="KMU102" s="889"/>
      <c r="KMV102" s="889"/>
      <c r="KMW102" s="889"/>
      <c r="KMX102" s="889"/>
      <c r="KMY102" s="889"/>
      <c r="KMZ102" s="889"/>
      <c r="KNA102" s="889"/>
      <c r="KNB102" s="889"/>
      <c r="KNC102" s="889"/>
      <c r="KND102" s="889"/>
      <c r="KNE102" s="889"/>
      <c r="KNF102" s="889"/>
      <c r="KNG102" s="889"/>
      <c r="KNH102" s="889"/>
      <c r="KNI102" s="889"/>
      <c r="KNJ102" s="889"/>
      <c r="KNK102" s="889"/>
      <c r="KNL102" s="889"/>
      <c r="KNM102" s="889"/>
      <c r="KNN102" s="889"/>
      <c r="KNO102" s="889"/>
      <c r="KNP102" s="889"/>
      <c r="KNQ102" s="889"/>
      <c r="KNR102" s="889"/>
      <c r="KNS102" s="889"/>
      <c r="KNT102" s="889"/>
      <c r="KNU102" s="889"/>
      <c r="KNV102" s="889"/>
      <c r="KNW102" s="889"/>
      <c r="KNX102" s="889"/>
      <c r="KNY102" s="889"/>
      <c r="KNZ102" s="889"/>
      <c r="KOA102" s="889"/>
      <c r="KOB102" s="889"/>
      <c r="KOC102" s="889"/>
      <c r="KOD102" s="889"/>
      <c r="KOE102" s="889"/>
      <c r="KOF102" s="889"/>
      <c r="KOG102" s="889"/>
      <c r="KOH102" s="889"/>
      <c r="KOI102" s="889"/>
      <c r="KOJ102" s="889"/>
      <c r="KOK102" s="889"/>
      <c r="KOL102" s="889"/>
      <c r="KOM102" s="889"/>
      <c r="KON102" s="889"/>
      <c r="KOO102" s="889"/>
      <c r="KOP102" s="889"/>
      <c r="KOQ102" s="889"/>
      <c r="KOR102" s="889"/>
      <c r="KOS102" s="889"/>
      <c r="KOT102" s="889"/>
      <c r="KOU102" s="889"/>
      <c r="KOV102" s="889"/>
      <c r="KOW102" s="889"/>
      <c r="KOX102" s="889"/>
      <c r="KOY102" s="889"/>
      <c r="KOZ102" s="889"/>
      <c r="KPA102" s="889"/>
      <c r="KPB102" s="889"/>
      <c r="KPC102" s="889"/>
      <c r="KPD102" s="889"/>
      <c r="KPE102" s="889"/>
      <c r="KPF102" s="889"/>
      <c r="KPG102" s="889"/>
      <c r="KPH102" s="889"/>
      <c r="KPI102" s="889"/>
      <c r="KPJ102" s="889"/>
      <c r="KPK102" s="889"/>
      <c r="KPL102" s="889"/>
      <c r="KPM102" s="889"/>
      <c r="KPN102" s="889"/>
      <c r="KPO102" s="889"/>
      <c r="KPP102" s="889"/>
      <c r="KPQ102" s="889"/>
      <c r="KPR102" s="889"/>
      <c r="KPS102" s="889"/>
      <c r="KPT102" s="889"/>
      <c r="KPU102" s="889"/>
      <c r="KPV102" s="889"/>
      <c r="KPW102" s="889"/>
      <c r="KPX102" s="889"/>
      <c r="KPY102" s="889"/>
      <c r="KPZ102" s="889"/>
      <c r="KQA102" s="889"/>
      <c r="KQB102" s="889"/>
      <c r="KQC102" s="889"/>
      <c r="KQD102" s="889"/>
      <c r="KQE102" s="889"/>
      <c r="KQF102" s="889"/>
      <c r="KQG102" s="889"/>
      <c r="KQH102" s="889"/>
      <c r="KQI102" s="889"/>
      <c r="KQJ102" s="889"/>
      <c r="KQK102" s="889"/>
      <c r="KQL102" s="889"/>
      <c r="KQM102" s="889"/>
      <c r="KQN102" s="889"/>
      <c r="KQO102" s="889"/>
      <c r="KQP102" s="889"/>
      <c r="KQQ102" s="889"/>
      <c r="KQR102" s="889"/>
      <c r="KQS102" s="889"/>
      <c r="KQT102" s="889"/>
      <c r="KQU102" s="889"/>
      <c r="KQV102" s="889"/>
      <c r="KQW102" s="889"/>
      <c r="KQX102" s="889"/>
      <c r="KQY102" s="889"/>
      <c r="KQZ102" s="889"/>
      <c r="KRA102" s="889"/>
      <c r="KRB102" s="889"/>
      <c r="KRC102" s="889"/>
      <c r="KRD102" s="889"/>
      <c r="KRE102" s="889"/>
      <c r="KRF102" s="889"/>
      <c r="KRG102" s="889"/>
      <c r="KRH102" s="889"/>
      <c r="KRI102" s="889"/>
      <c r="KRJ102" s="889"/>
      <c r="KRK102" s="889"/>
      <c r="KRL102" s="889"/>
      <c r="KRM102" s="889"/>
      <c r="KRN102" s="889"/>
      <c r="KRO102" s="889"/>
      <c r="KRP102" s="889"/>
      <c r="KRQ102" s="889"/>
      <c r="KRR102" s="889"/>
      <c r="KRS102" s="889"/>
      <c r="KRT102" s="889"/>
      <c r="KRU102" s="889"/>
      <c r="KRV102" s="889"/>
      <c r="KRW102" s="889"/>
      <c r="KRX102" s="889"/>
      <c r="KRY102" s="889"/>
      <c r="KRZ102" s="889"/>
      <c r="KSA102" s="889"/>
      <c r="KSB102" s="889"/>
      <c r="KSC102" s="889"/>
      <c r="KSD102" s="889"/>
      <c r="KSE102" s="889"/>
      <c r="KSF102" s="889"/>
      <c r="KSG102" s="889"/>
      <c r="KSH102" s="889"/>
      <c r="KSI102" s="889"/>
      <c r="KSJ102" s="889"/>
      <c r="KSK102" s="889"/>
      <c r="KSL102" s="889"/>
      <c r="KSM102" s="889"/>
      <c r="KSN102" s="889"/>
      <c r="KSO102" s="889"/>
      <c r="KSP102" s="889"/>
      <c r="KSQ102" s="889"/>
      <c r="KSR102" s="889"/>
      <c r="KSS102" s="889"/>
      <c r="KST102" s="889"/>
      <c r="KSU102" s="889"/>
      <c r="KSV102" s="889"/>
      <c r="KSW102" s="889"/>
      <c r="KSX102" s="889"/>
      <c r="KSY102" s="889"/>
      <c r="KSZ102" s="889"/>
      <c r="KTA102" s="889"/>
      <c r="KTB102" s="889"/>
      <c r="KTC102" s="889"/>
      <c r="KTD102" s="889"/>
      <c r="KTE102" s="889"/>
      <c r="KTF102" s="889"/>
      <c r="KTG102" s="889"/>
      <c r="KTH102" s="889"/>
      <c r="KTI102" s="889"/>
      <c r="KTJ102" s="889"/>
      <c r="KTK102" s="889"/>
      <c r="KTL102" s="889"/>
      <c r="KTM102" s="889"/>
      <c r="KTN102" s="889"/>
      <c r="KTO102" s="889"/>
      <c r="KTP102" s="889"/>
      <c r="KTQ102" s="889"/>
      <c r="KTR102" s="889"/>
      <c r="KTS102" s="889"/>
      <c r="KTT102" s="889"/>
      <c r="KTU102" s="889"/>
      <c r="KTV102" s="889"/>
      <c r="KTW102" s="889"/>
      <c r="KTX102" s="889"/>
      <c r="KTY102" s="889"/>
      <c r="KTZ102" s="889"/>
      <c r="KUA102" s="889"/>
      <c r="KUB102" s="889"/>
      <c r="KUC102" s="889"/>
      <c r="KUD102" s="889"/>
      <c r="KUE102" s="889"/>
      <c r="KUF102" s="889"/>
      <c r="KUG102" s="889"/>
      <c r="KUH102" s="889"/>
      <c r="KUI102" s="889"/>
      <c r="KUJ102" s="889"/>
      <c r="KUK102" s="889"/>
      <c r="KUL102" s="889"/>
      <c r="KUM102" s="889"/>
      <c r="KUN102" s="889"/>
      <c r="KUO102" s="889"/>
      <c r="KUP102" s="889"/>
      <c r="KUQ102" s="889"/>
      <c r="KUR102" s="889"/>
      <c r="KUS102" s="889"/>
      <c r="KUT102" s="889"/>
      <c r="KUU102" s="889"/>
      <c r="KUV102" s="889"/>
      <c r="KUW102" s="889"/>
      <c r="KUX102" s="889"/>
      <c r="KUY102" s="889"/>
      <c r="KUZ102" s="889"/>
      <c r="KVA102" s="889"/>
      <c r="KVB102" s="889"/>
      <c r="KVC102" s="889"/>
      <c r="KVD102" s="889"/>
      <c r="KVE102" s="889"/>
      <c r="KVF102" s="889"/>
      <c r="KVG102" s="889"/>
      <c r="KVH102" s="889"/>
      <c r="KVI102" s="889"/>
      <c r="KVJ102" s="889"/>
      <c r="KVK102" s="889"/>
      <c r="KVL102" s="889"/>
      <c r="KVM102" s="889"/>
      <c r="KVN102" s="889"/>
      <c r="KVO102" s="889"/>
      <c r="KVP102" s="889"/>
      <c r="KVQ102" s="889"/>
      <c r="KVR102" s="889"/>
      <c r="KVS102" s="889"/>
      <c r="KVT102" s="889"/>
      <c r="KVU102" s="889"/>
      <c r="KVV102" s="889"/>
      <c r="KVW102" s="889"/>
      <c r="KVX102" s="889"/>
      <c r="KVY102" s="889"/>
      <c r="KVZ102" s="889"/>
      <c r="KWA102" s="889"/>
      <c r="KWB102" s="889"/>
      <c r="KWC102" s="889"/>
      <c r="KWD102" s="889"/>
      <c r="KWE102" s="889"/>
      <c r="KWF102" s="889"/>
      <c r="KWG102" s="889"/>
      <c r="KWH102" s="889"/>
      <c r="KWI102" s="889"/>
      <c r="KWJ102" s="889"/>
      <c r="KWK102" s="889"/>
      <c r="KWL102" s="889"/>
      <c r="KWM102" s="889"/>
      <c r="KWN102" s="889"/>
      <c r="KWO102" s="889"/>
      <c r="KWP102" s="889"/>
      <c r="KWQ102" s="889"/>
      <c r="KWR102" s="889"/>
      <c r="KWS102" s="889"/>
      <c r="KWT102" s="889"/>
      <c r="KWU102" s="889"/>
      <c r="KWV102" s="889"/>
      <c r="KWW102" s="889"/>
      <c r="KWX102" s="889"/>
      <c r="KWY102" s="889"/>
      <c r="KWZ102" s="889"/>
      <c r="KXA102" s="889"/>
      <c r="KXB102" s="889"/>
      <c r="KXC102" s="889"/>
      <c r="KXD102" s="889"/>
      <c r="KXE102" s="889"/>
      <c r="KXF102" s="889"/>
      <c r="KXG102" s="889"/>
      <c r="KXH102" s="889"/>
      <c r="KXI102" s="889"/>
      <c r="KXJ102" s="889"/>
      <c r="KXK102" s="889"/>
      <c r="KXL102" s="889"/>
      <c r="KXM102" s="889"/>
      <c r="KXN102" s="889"/>
      <c r="KXO102" s="889"/>
      <c r="KXP102" s="889"/>
      <c r="KXQ102" s="889"/>
      <c r="KXR102" s="889"/>
      <c r="KXS102" s="889"/>
      <c r="KXT102" s="889"/>
      <c r="KXU102" s="889"/>
      <c r="KXV102" s="889"/>
      <c r="KXW102" s="889"/>
      <c r="KXX102" s="889"/>
      <c r="KXY102" s="889"/>
      <c r="KXZ102" s="889"/>
      <c r="KYA102" s="889"/>
      <c r="KYB102" s="889"/>
      <c r="KYC102" s="889"/>
      <c r="KYD102" s="889"/>
      <c r="KYE102" s="889"/>
      <c r="KYF102" s="889"/>
      <c r="KYG102" s="889"/>
      <c r="KYH102" s="889"/>
      <c r="KYI102" s="889"/>
      <c r="KYJ102" s="889"/>
      <c r="KYK102" s="889"/>
      <c r="KYL102" s="889"/>
      <c r="KYM102" s="889"/>
      <c r="KYN102" s="889"/>
      <c r="KYO102" s="889"/>
      <c r="KYP102" s="889"/>
      <c r="KYQ102" s="889"/>
      <c r="KYR102" s="889"/>
      <c r="KYS102" s="889"/>
      <c r="KYT102" s="889"/>
      <c r="KYU102" s="889"/>
      <c r="KYV102" s="889"/>
      <c r="KYW102" s="889"/>
      <c r="KYX102" s="889"/>
      <c r="KYY102" s="889"/>
      <c r="KYZ102" s="889"/>
      <c r="KZA102" s="889"/>
      <c r="KZB102" s="889"/>
      <c r="KZC102" s="889"/>
      <c r="KZD102" s="889"/>
      <c r="KZE102" s="889"/>
      <c r="KZF102" s="889"/>
      <c r="KZG102" s="889"/>
      <c r="KZH102" s="889"/>
      <c r="KZI102" s="889"/>
      <c r="KZJ102" s="889"/>
      <c r="KZK102" s="889"/>
      <c r="KZL102" s="889"/>
      <c r="KZM102" s="889"/>
      <c r="KZN102" s="889"/>
      <c r="KZO102" s="889"/>
      <c r="KZP102" s="889"/>
      <c r="KZQ102" s="889"/>
      <c r="KZR102" s="889"/>
      <c r="KZS102" s="889"/>
      <c r="KZT102" s="889"/>
      <c r="KZU102" s="889"/>
      <c r="KZV102" s="889"/>
      <c r="KZW102" s="889"/>
      <c r="KZX102" s="889"/>
      <c r="KZY102" s="889"/>
      <c r="KZZ102" s="889"/>
      <c r="LAA102" s="889"/>
      <c r="LAB102" s="889"/>
      <c r="LAC102" s="889"/>
      <c r="LAD102" s="889"/>
      <c r="LAE102" s="889"/>
      <c r="LAF102" s="889"/>
      <c r="LAG102" s="889"/>
      <c r="LAH102" s="889"/>
      <c r="LAI102" s="889"/>
      <c r="LAJ102" s="889"/>
      <c r="LAK102" s="889"/>
      <c r="LAL102" s="889"/>
      <c r="LAM102" s="889"/>
      <c r="LAN102" s="889"/>
      <c r="LAO102" s="889"/>
      <c r="LAP102" s="889"/>
      <c r="LAQ102" s="889"/>
      <c r="LAR102" s="889"/>
      <c r="LAS102" s="889"/>
      <c r="LAT102" s="889"/>
      <c r="LAU102" s="889"/>
      <c r="LAV102" s="889"/>
      <c r="LAW102" s="889"/>
      <c r="LAX102" s="889"/>
      <c r="LAY102" s="889"/>
      <c r="LAZ102" s="889"/>
      <c r="LBA102" s="889"/>
      <c r="LBB102" s="889"/>
      <c r="LBC102" s="889"/>
      <c r="LBD102" s="889"/>
      <c r="LBE102" s="889"/>
      <c r="LBF102" s="889"/>
      <c r="LBG102" s="889"/>
      <c r="LBH102" s="889"/>
      <c r="LBI102" s="889"/>
      <c r="LBJ102" s="889"/>
      <c r="LBK102" s="889"/>
      <c r="LBL102" s="889"/>
      <c r="LBM102" s="889"/>
      <c r="LBN102" s="889"/>
      <c r="LBO102" s="889"/>
      <c r="LBP102" s="889"/>
      <c r="LBQ102" s="889"/>
      <c r="LBR102" s="889"/>
      <c r="LBS102" s="889"/>
      <c r="LBT102" s="889"/>
      <c r="LBU102" s="889"/>
      <c r="LBV102" s="889"/>
      <c r="LBW102" s="889"/>
      <c r="LBX102" s="889"/>
      <c r="LBY102" s="889"/>
      <c r="LBZ102" s="889"/>
      <c r="LCA102" s="889"/>
      <c r="LCB102" s="889"/>
      <c r="LCC102" s="889"/>
      <c r="LCD102" s="889"/>
      <c r="LCE102" s="889"/>
      <c r="LCF102" s="889"/>
      <c r="LCG102" s="889"/>
      <c r="LCH102" s="889"/>
      <c r="LCI102" s="889"/>
      <c r="LCJ102" s="889"/>
      <c r="LCK102" s="889"/>
      <c r="LCL102" s="889"/>
      <c r="LCM102" s="889"/>
      <c r="LCN102" s="889"/>
      <c r="LCO102" s="889"/>
      <c r="LCP102" s="889"/>
      <c r="LCQ102" s="889"/>
      <c r="LCR102" s="889"/>
      <c r="LCS102" s="889"/>
      <c r="LCT102" s="889"/>
      <c r="LCU102" s="889"/>
      <c r="LCV102" s="889"/>
      <c r="LCW102" s="889"/>
      <c r="LCX102" s="889"/>
      <c r="LCY102" s="889"/>
      <c r="LCZ102" s="889"/>
      <c r="LDA102" s="889"/>
      <c r="LDB102" s="889"/>
      <c r="LDC102" s="889"/>
      <c r="LDD102" s="889"/>
      <c r="LDE102" s="889"/>
      <c r="LDF102" s="889"/>
      <c r="LDG102" s="889"/>
      <c r="LDH102" s="889"/>
      <c r="LDI102" s="889"/>
      <c r="LDJ102" s="889"/>
      <c r="LDK102" s="889"/>
      <c r="LDL102" s="889"/>
      <c r="LDM102" s="889"/>
      <c r="LDN102" s="889"/>
      <c r="LDO102" s="889"/>
      <c r="LDP102" s="889"/>
      <c r="LDQ102" s="889"/>
      <c r="LDR102" s="889"/>
      <c r="LDS102" s="889"/>
      <c r="LDT102" s="889"/>
      <c r="LDU102" s="889"/>
      <c r="LDV102" s="889"/>
      <c r="LDW102" s="889"/>
      <c r="LDX102" s="889"/>
      <c r="LDY102" s="889"/>
      <c r="LDZ102" s="889"/>
      <c r="LEA102" s="889"/>
      <c r="LEB102" s="889"/>
      <c r="LEC102" s="889"/>
      <c r="LED102" s="889"/>
      <c r="LEE102" s="889"/>
      <c r="LEF102" s="889"/>
      <c r="LEG102" s="889"/>
      <c r="LEH102" s="889"/>
      <c r="LEI102" s="889"/>
      <c r="LEJ102" s="889"/>
      <c r="LEK102" s="889"/>
      <c r="LEL102" s="889"/>
      <c r="LEM102" s="889"/>
      <c r="LEN102" s="889"/>
      <c r="LEO102" s="889"/>
      <c r="LEP102" s="889"/>
      <c r="LEQ102" s="889"/>
      <c r="LER102" s="889"/>
      <c r="LES102" s="889"/>
      <c r="LET102" s="889"/>
      <c r="LEU102" s="889"/>
      <c r="LEV102" s="889"/>
      <c r="LEW102" s="889"/>
      <c r="LEX102" s="889"/>
      <c r="LEY102" s="889"/>
      <c r="LEZ102" s="889"/>
      <c r="LFA102" s="889"/>
      <c r="LFB102" s="889"/>
      <c r="LFC102" s="889"/>
      <c r="LFD102" s="889"/>
      <c r="LFE102" s="889"/>
      <c r="LFF102" s="889"/>
      <c r="LFG102" s="889"/>
      <c r="LFH102" s="889"/>
      <c r="LFI102" s="889"/>
      <c r="LFJ102" s="889"/>
      <c r="LFK102" s="889"/>
      <c r="LFL102" s="889"/>
      <c r="LFM102" s="889"/>
      <c r="LFN102" s="889"/>
      <c r="LFO102" s="889"/>
      <c r="LFP102" s="889"/>
      <c r="LFQ102" s="889"/>
      <c r="LFR102" s="889"/>
      <c r="LFS102" s="889"/>
      <c r="LFT102" s="889"/>
      <c r="LFU102" s="889"/>
      <c r="LFV102" s="889"/>
      <c r="LFW102" s="889"/>
      <c r="LFX102" s="889"/>
      <c r="LFY102" s="889"/>
      <c r="LFZ102" s="889"/>
      <c r="LGA102" s="889"/>
      <c r="LGB102" s="889"/>
      <c r="LGC102" s="889"/>
      <c r="LGD102" s="889"/>
      <c r="LGE102" s="889"/>
      <c r="LGF102" s="889"/>
      <c r="LGG102" s="889"/>
      <c r="LGH102" s="889"/>
      <c r="LGI102" s="889"/>
      <c r="LGJ102" s="889"/>
      <c r="LGK102" s="889"/>
      <c r="LGL102" s="889"/>
      <c r="LGM102" s="889"/>
      <c r="LGN102" s="889"/>
      <c r="LGO102" s="889"/>
      <c r="LGP102" s="889"/>
      <c r="LGQ102" s="889"/>
      <c r="LGR102" s="889"/>
      <c r="LGS102" s="889"/>
      <c r="LGT102" s="889"/>
      <c r="LGU102" s="889"/>
      <c r="LGV102" s="889"/>
      <c r="LGW102" s="889"/>
      <c r="LGX102" s="889"/>
      <c r="LGY102" s="889"/>
      <c r="LGZ102" s="889"/>
      <c r="LHA102" s="889"/>
      <c r="LHB102" s="889"/>
      <c r="LHC102" s="889"/>
      <c r="LHD102" s="889"/>
      <c r="LHE102" s="889"/>
      <c r="LHF102" s="889"/>
      <c r="LHG102" s="889"/>
      <c r="LHH102" s="889"/>
      <c r="LHI102" s="889"/>
      <c r="LHJ102" s="889"/>
      <c r="LHK102" s="889"/>
      <c r="LHL102" s="889"/>
      <c r="LHM102" s="889"/>
      <c r="LHN102" s="889"/>
      <c r="LHO102" s="889"/>
      <c r="LHP102" s="889"/>
      <c r="LHQ102" s="889"/>
      <c r="LHR102" s="889"/>
      <c r="LHS102" s="889"/>
      <c r="LHT102" s="889"/>
      <c r="LHU102" s="889"/>
      <c r="LHV102" s="889"/>
      <c r="LHW102" s="889"/>
      <c r="LHX102" s="889"/>
      <c r="LHY102" s="889"/>
      <c r="LHZ102" s="889"/>
      <c r="LIA102" s="889"/>
      <c r="LIB102" s="889"/>
      <c r="LIC102" s="889"/>
      <c r="LID102" s="889"/>
      <c r="LIE102" s="889"/>
      <c r="LIF102" s="889"/>
      <c r="LIG102" s="889"/>
      <c r="LIH102" s="889"/>
      <c r="LII102" s="889"/>
      <c r="LIJ102" s="889"/>
      <c r="LIK102" s="889"/>
      <c r="LIL102" s="889"/>
      <c r="LIM102" s="889"/>
      <c r="LIN102" s="889"/>
      <c r="LIO102" s="889"/>
      <c r="LIP102" s="889"/>
      <c r="LIQ102" s="889"/>
      <c r="LIR102" s="889"/>
      <c r="LIS102" s="889"/>
      <c r="LIT102" s="889"/>
      <c r="LIU102" s="889"/>
      <c r="LIV102" s="889"/>
      <c r="LIW102" s="889"/>
      <c r="LIX102" s="889"/>
      <c r="LIY102" s="889"/>
      <c r="LIZ102" s="889"/>
      <c r="LJA102" s="889"/>
      <c r="LJB102" s="889"/>
      <c r="LJC102" s="889"/>
      <c r="LJD102" s="889"/>
      <c r="LJE102" s="889"/>
      <c r="LJF102" s="889"/>
      <c r="LJG102" s="889"/>
      <c r="LJH102" s="889"/>
      <c r="LJI102" s="889"/>
      <c r="LJJ102" s="889"/>
      <c r="LJK102" s="889"/>
      <c r="LJL102" s="889"/>
      <c r="LJM102" s="889"/>
      <c r="LJN102" s="889"/>
      <c r="LJO102" s="889"/>
      <c r="LJP102" s="889"/>
      <c r="LJQ102" s="889"/>
      <c r="LJR102" s="889"/>
      <c r="LJS102" s="889"/>
      <c r="LJT102" s="889"/>
      <c r="LJU102" s="889"/>
      <c r="LJV102" s="889"/>
      <c r="LJW102" s="889"/>
      <c r="LJX102" s="889"/>
      <c r="LJY102" s="889"/>
      <c r="LJZ102" s="889"/>
      <c r="LKA102" s="889"/>
      <c r="LKB102" s="889"/>
      <c r="LKC102" s="889"/>
      <c r="LKD102" s="889"/>
      <c r="LKE102" s="889"/>
      <c r="LKF102" s="889"/>
      <c r="LKG102" s="889"/>
      <c r="LKH102" s="889"/>
      <c r="LKI102" s="889"/>
      <c r="LKJ102" s="889"/>
      <c r="LKK102" s="889"/>
      <c r="LKL102" s="889"/>
      <c r="LKM102" s="889"/>
      <c r="LKN102" s="889"/>
      <c r="LKO102" s="889"/>
      <c r="LKP102" s="889"/>
      <c r="LKQ102" s="889"/>
      <c r="LKR102" s="889"/>
      <c r="LKS102" s="889"/>
      <c r="LKT102" s="889"/>
      <c r="LKU102" s="889"/>
      <c r="LKV102" s="889"/>
      <c r="LKW102" s="889"/>
      <c r="LKX102" s="889"/>
      <c r="LKY102" s="889"/>
      <c r="LKZ102" s="889"/>
      <c r="LLA102" s="889"/>
      <c r="LLB102" s="889"/>
      <c r="LLC102" s="889"/>
      <c r="LLD102" s="889"/>
      <c r="LLE102" s="889"/>
      <c r="LLF102" s="889"/>
      <c r="LLG102" s="889"/>
      <c r="LLH102" s="889"/>
      <c r="LLI102" s="889"/>
      <c r="LLJ102" s="889"/>
      <c r="LLK102" s="889"/>
      <c r="LLL102" s="889"/>
      <c r="LLM102" s="889"/>
      <c r="LLN102" s="889"/>
      <c r="LLO102" s="889"/>
      <c r="LLP102" s="889"/>
      <c r="LLQ102" s="889"/>
      <c r="LLR102" s="889"/>
      <c r="LLS102" s="889"/>
      <c r="LLT102" s="889"/>
      <c r="LLU102" s="889"/>
      <c r="LLV102" s="889"/>
      <c r="LLW102" s="889"/>
      <c r="LLX102" s="889"/>
      <c r="LLY102" s="889"/>
      <c r="LLZ102" s="889"/>
      <c r="LMA102" s="889"/>
      <c r="LMB102" s="889"/>
      <c r="LMC102" s="889"/>
      <c r="LMD102" s="889"/>
      <c r="LME102" s="889"/>
      <c r="LMF102" s="889"/>
      <c r="LMG102" s="889"/>
      <c r="LMH102" s="889"/>
      <c r="LMI102" s="889"/>
      <c r="LMJ102" s="889"/>
      <c r="LMK102" s="889"/>
      <c r="LML102" s="889"/>
      <c r="LMM102" s="889"/>
      <c r="LMN102" s="889"/>
      <c r="LMO102" s="889"/>
      <c r="LMP102" s="889"/>
      <c r="LMQ102" s="889"/>
      <c r="LMR102" s="889"/>
      <c r="LMS102" s="889"/>
      <c r="LMT102" s="889"/>
      <c r="LMU102" s="889"/>
      <c r="LMV102" s="889"/>
      <c r="LMW102" s="889"/>
      <c r="LMX102" s="889"/>
      <c r="LMY102" s="889"/>
      <c r="LMZ102" s="889"/>
      <c r="LNA102" s="889"/>
      <c r="LNB102" s="889"/>
      <c r="LNC102" s="889"/>
      <c r="LND102" s="889"/>
      <c r="LNE102" s="889"/>
      <c r="LNF102" s="889"/>
      <c r="LNG102" s="889"/>
      <c r="LNH102" s="889"/>
      <c r="LNI102" s="889"/>
      <c r="LNJ102" s="889"/>
      <c r="LNK102" s="889"/>
      <c r="LNL102" s="889"/>
      <c r="LNM102" s="889"/>
      <c r="LNN102" s="889"/>
      <c r="LNO102" s="889"/>
      <c r="LNP102" s="889"/>
      <c r="LNQ102" s="889"/>
      <c r="LNR102" s="889"/>
      <c r="LNS102" s="889"/>
      <c r="LNT102" s="889"/>
      <c r="LNU102" s="889"/>
      <c r="LNV102" s="889"/>
      <c r="LNW102" s="889"/>
      <c r="LNX102" s="889"/>
      <c r="LNY102" s="889"/>
      <c r="LNZ102" s="889"/>
      <c r="LOA102" s="889"/>
      <c r="LOB102" s="889"/>
      <c r="LOC102" s="889"/>
      <c r="LOD102" s="889"/>
      <c r="LOE102" s="889"/>
      <c r="LOF102" s="889"/>
      <c r="LOG102" s="889"/>
      <c r="LOH102" s="889"/>
      <c r="LOI102" s="889"/>
      <c r="LOJ102" s="889"/>
      <c r="LOK102" s="889"/>
      <c r="LOL102" s="889"/>
      <c r="LOM102" s="889"/>
      <c r="LON102" s="889"/>
      <c r="LOO102" s="889"/>
      <c r="LOP102" s="889"/>
      <c r="LOQ102" s="889"/>
      <c r="LOR102" s="889"/>
      <c r="LOS102" s="889"/>
      <c r="LOT102" s="889"/>
      <c r="LOU102" s="889"/>
      <c r="LOV102" s="889"/>
      <c r="LOW102" s="889"/>
      <c r="LOX102" s="889"/>
      <c r="LOY102" s="889"/>
      <c r="LOZ102" s="889"/>
      <c r="LPA102" s="889"/>
      <c r="LPB102" s="889"/>
      <c r="LPC102" s="889"/>
      <c r="LPD102" s="889"/>
      <c r="LPE102" s="889"/>
      <c r="LPF102" s="889"/>
      <c r="LPG102" s="889"/>
      <c r="LPH102" s="889"/>
      <c r="LPI102" s="889"/>
      <c r="LPJ102" s="889"/>
      <c r="LPK102" s="889"/>
      <c r="LPL102" s="889"/>
      <c r="LPM102" s="889"/>
      <c r="LPN102" s="889"/>
      <c r="LPO102" s="889"/>
      <c r="LPP102" s="889"/>
      <c r="LPQ102" s="889"/>
      <c r="LPR102" s="889"/>
      <c r="LPS102" s="889"/>
      <c r="LPT102" s="889"/>
      <c r="LPU102" s="889"/>
      <c r="LPV102" s="889"/>
      <c r="LPW102" s="889"/>
      <c r="LPX102" s="889"/>
      <c r="LPY102" s="889"/>
      <c r="LPZ102" s="889"/>
      <c r="LQA102" s="889"/>
      <c r="LQB102" s="889"/>
      <c r="LQC102" s="889"/>
      <c r="LQD102" s="889"/>
      <c r="LQE102" s="889"/>
      <c r="LQF102" s="889"/>
      <c r="LQG102" s="889"/>
      <c r="LQH102" s="889"/>
      <c r="LQI102" s="889"/>
      <c r="LQJ102" s="889"/>
      <c r="LQK102" s="889"/>
      <c r="LQL102" s="889"/>
      <c r="LQM102" s="889"/>
      <c r="LQN102" s="889"/>
      <c r="LQO102" s="889"/>
      <c r="LQP102" s="889"/>
      <c r="LQQ102" s="889"/>
      <c r="LQR102" s="889"/>
      <c r="LQS102" s="889"/>
      <c r="LQT102" s="889"/>
      <c r="LQU102" s="889"/>
      <c r="LQV102" s="889"/>
      <c r="LQW102" s="889"/>
      <c r="LQX102" s="889"/>
      <c r="LQY102" s="889"/>
      <c r="LQZ102" s="889"/>
      <c r="LRA102" s="889"/>
      <c r="LRB102" s="889"/>
      <c r="LRC102" s="889"/>
      <c r="LRD102" s="889"/>
      <c r="LRE102" s="889"/>
      <c r="LRF102" s="889"/>
      <c r="LRG102" s="889"/>
      <c r="LRH102" s="889"/>
      <c r="LRI102" s="889"/>
      <c r="LRJ102" s="889"/>
      <c r="LRK102" s="889"/>
      <c r="LRL102" s="889"/>
      <c r="LRM102" s="889"/>
      <c r="LRN102" s="889"/>
      <c r="LRO102" s="889"/>
      <c r="LRP102" s="889"/>
      <c r="LRQ102" s="889"/>
      <c r="LRR102" s="889"/>
      <c r="LRS102" s="889"/>
      <c r="LRT102" s="889"/>
      <c r="LRU102" s="889"/>
      <c r="LRV102" s="889"/>
      <c r="LRW102" s="889"/>
      <c r="LRX102" s="889"/>
      <c r="LRY102" s="889"/>
      <c r="LRZ102" s="889"/>
      <c r="LSA102" s="889"/>
      <c r="LSB102" s="889"/>
      <c r="LSC102" s="889"/>
      <c r="LSD102" s="889"/>
      <c r="LSE102" s="889"/>
      <c r="LSF102" s="889"/>
      <c r="LSG102" s="889"/>
      <c r="LSH102" s="889"/>
      <c r="LSI102" s="889"/>
      <c r="LSJ102" s="889"/>
      <c r="LSK102" s="889"/>
      <c r="LSL102" s="889"/>
      <c r="LSM102" s="889"/>
      <c r="LSN102" s="889"/>
      <c r="LSO102" s="889"/>
      <c r="LSP102" s="889"/>
      <c r="LSQ102" s="889"/>
      <c r="LSR102" s="889"/>
      <c r="LSS102" s="889"/>
      <c r="LST102" s="889"/>
      <c r="LSU102" s="889"/>
      <c r="LSV102" s="889"/>
      <c r="LSW102" s="889"/>
      <c r="LSX102" s="889"/>
      <c r="LSY102" s="889"/>
      <c r="LSZ102" s="889"/>
      <c r="LTA102" s="889"/>
      <c r="LTB102" s="889"/>
      <c r="LTC102" s="889"/>
      <c r="LTD102" s="889"/>
      <c r="LTE102" s="889"/>
      <c r="LTF102" s="889"/>
      <c r="LTG102" s="889"/>
      <c r="LTH102" s="889"/>
      <c r="LTI102" s="889"/>
      <c r="LTJ102" s="889"/>
      <c r="LTK102" s="889"/>
      <c r="LTL102" s="889"/>
      <c r="LTM102" s="889"/>
      <c r="LTN102" s="889"/>
      <c r="LTO102" s="889"/>
      <c r="LTP102" s="889"/>
      <c r="LTQ102" s="889"/>
      <c r="LTR102" s="889"/>
      <c r="LTS102" s="889"/>
      <c r="LTT102" s="889"/>
      <c r="LTU102" s="889"/>
      <c r="LTV102" s="889"/>
      <c r="LTW102" s="889"/>
      <c r="LTX102" s="889"/>
      <c r="LTY102" s="889"/>
      <c r="LTZ102" s="889"/>
      <c r="LUA102" s="889"/>
      <c r="LUB102" s="889"/>
      <c r="LUC102" s="889"/>
      <c r="LUD102" s="889"/>
      <c r="LUE102" s="889"/>
      <c r="LUF102" s="889"/>
      <c r="LUG102" s="889"/>
      <c r="LUH102" s="889"/>
      <c r="LUI102" s="889"/>
      <c r="LUJ102" s="889"/>
      <c r="LUK102" s="889"/>
      <c r="LUL102" s="889"/>
      <c r="LUM102" s="889"/>
      <c r="LUN102" s="889"/>
      <c r="LUO102" s="889"/>
      <c r="LUP102" s="889"/>
      <c r="LUQ102" s="889"/>
      <c r="LUR102" s="889"/>
      <c r="LUS102" s="889"/>
      <c r="LUT102" s="889"/>
      <c r="LUU102" s="889"/>
      <c r="LUV102" s="889"/>
      <c r="LUW102" s="889"/>
      <c r="LUX102" s="889"/>
      <c r="LUY102" s="889"/>
      <c r="LUZ102" s="889"/>
      <c r="LVA102" s="889"/>
      <c r="LVB102" s="889"/>
      <c r="LVC102" s="889"/>
      <c r="LVD102" s="889"/>
      <c r="LVE102" s="889"/>
      <c r="LVF102" s="889"/>
      <c r="LVG102" s="889"/>
      <c r="LVH102" s="889"/>
      <c r="LVI102" s="889"/>
      <c r="LVJ102" s="889"/>
      <c r="LVK102" s="889"/>
      <c r="LVL102" s="889"/>
      <c r="LVM102" s="889"/>
      <c r="LVN102" s="889"/>
      <c r="LVO102" s="889"/>
      <c r="LVP102" s="889"/>
      <c r="LVQ102" s="889"/>
      <c r="LVR102" s="889"/>
      <c r="LVS102" s="889"/>
      <c r="LVT102" s="889"/>
      <c r="LVU102" s="889"/>
      <c r="LVV102" s="889"/>
      <c r="LVW102" s="889"/>
      <c r="LVX102" s="889"/>
      <c r="LVY102" s="889"/>
      <c r="LVZ102" s="889"/>
      <c r="LWA102" s="889"/>
      <c r="LWB102" s="889"/>
      <c r="LWC102" s="889"/>
      <c r="LWD102" s="889"/>
      <c r="LWE102" s="889"/>
      <c r="LWF102" s="889"/>
      <c r="LWG102" s="889"/>
      <c r="LWH102" s="889"/>
      <c r="LWI102" s="889"/>
      <c r="LWJ102" s="889"/>
      <c r="LWK102" s="889"/>
      <c r="LWL102" s="889"/>
      <c r="LWM102" s="889"/>
      <c r="LWN102" s="889"/>
      <c r="LWO102" s="889"/>
      <c r="LWP102" s="889"/>
      <c r="LWQ102" s="889"/>
      <c r="LWR102" s="889"/>
      <c r="LWS102" s="889"/>
      <c r="LWT102" s="889"/>
      <c r="LWU102" s="889"/>
      <c r="LWV102" s="889"/>
      <c r="LWW102" s="889"/>
      <c r="LWX102" s="889"/>
      <c r="LWY102" s="889"/>
      <c r="LWZ102" s="889"/>
      <c r="LXA102" s="889"/>
      <c r="LXB102" s="889"/>
      <c r="LXC102" s="889"/>
      <c r="LXD102" s="889"/>
      <c r="LXE102" s="889"/>
      <c r="LXF102" s="889"/>
      <c r="LXG102" s="889"/>
      <c r="LXH102" s="889"/>
      <c r="LXI102" s="889"/>
      <c r="LXJ102" s="889"/>
      <c r="LXK102" s="889"/>
      <c r="LXL102" s="889"/>
      <c r="LXM102" s="889"/>
      <c r="LXN102" s="889"/>
      <c r="LXO102" s="889"/>
      <c r="LXP102" s="889"/>
      <c r="LXQ102" s="889"/>
      <c r="LXR102" s="889"/>
      <c r="LXS102" s="889"/>
      <c r="LXT102" s="889"/>
      <c r="LXU102" s="889"/>
      <c r="LXV102" s="889"/>
      <c r="LXW102" s="889"/>
      <c r="LXX102" s="889"/>
      <c r="LXY102" s="889"/>
      <c r="LXZ102" s="889"/>
      <c r="LYA102" s="889"/>
      <c r="LYB102" s="889"/>
      <c r="LYC102" s="889"/>
      <c r="LYD102" s="889"/>
      <c r="LYE102" s="889"/>
      <c r="LYF102" s="889"/>
      <c r="LYG102" s="889"/>
      <c r="LYH102" s="889"/>
      <c r="LYI102" s="889"/>
      <c r="LYJ102" s="889"/>
      <c r="LYK102" s="889"/>
      <c r="LYL102" s="889"/>
      <c r="LYM102" s="889"/>
      <c r="LYN102" s="889"/>
      <c r="LYO102" s="889"/>
      <c r="LYP102" s="889"/>
      <c r="LYQ102" s="889"/>
      <c r="LYR102" s="889"/>
      <c r="LYS102" s="889"/>
      <c r="LYT102" s="889"/>
      <c r="LYU102" s="889"/>
      <c r="LYV102" s="889"/>
      <c r="LYW102" s="889"/>
      <c r="LYX102" s="889"/>
      <c r="LYY102" s="889"/>
      <c r="LYZ102" s="889"/>
      <c r="LZA102" s="889"/>
      <c r="LZB102" s="889"/>
      <c r="LZC102" s="889"/>
      <c r="LZD102" s="889"/>
      <c r="LZE102" s="889"/>
      <c r="LZF102" s="889"/>
      <c r="LZG102" s="889"/>
      <c r="LZH102" s="889"/>
      <c r="LZI102" s="889"/>
      <c r="LZJ102" s="889"/>
      <c r="LZK102" s="889"/>
      <c r="LZL102" s="889"/>
      <c r="LZM102" s="889"/>
      <c r="LZN102" s="889"/>
      <c r="LZO102" s="889"/>
      <c r="LZP102" s="889"/>
      <c r="LZQ102" s="889"/>
      <c r="LZR102" s="889"/>
      <c r="LZS102" s="889"/>
      <c r="LZT102" s="889"/>
      <c r="LZU102" s="889"/>
      <c r="LZV102" s="889"/>
      <c r="LZW102" s="889"/>
      <c r="LZX102" s="889"/>
      <c r="LZY102" s="889"/>
      <c r="LZZ102" s="889"/>
      <c r="MAA102" s="889"/>
      <c r="MAB102" s="889"/>
      <c r="MAC102" s="889"/>
      <c r="MAD102" s="889"/>
      <c r="MAE102" s="889"/>
      <c r="MAF102" s="889"/>
      <c r="MAG102" s="889"/>
      <c r="MAH102" s="889"/>
      <c r="MAI102" s="889"/>
      <c r="MAJ102" s="889"/>
      <c r="MAK102" s="889"/>
      <c r="MAL102" s="889"/>
      <c r="MAM102" s="889"/>
      <c r="MAN102" s="889"/>
      <c r="MAO102" s="889"/>
      <c r="MAP102" s="889"/>
      <c r="MAQ102" s="889"/>
      <c r="MAR102" s="889"/>
      <c r="MAS102" s="889"/>
      <c r="MAT102" s="889"/>
      <c r="MAU102" s="889"/>
      <c r="MAV102" s="889"/>
      <c r="MAW102" s="889"/>
      <c r="MAX102" s="889"/>
      <c r="MAY102" s="889"/>
      <c r="MAZ102" s="889"/>
      <c r="MBA102" s="889"/>
      <c r="MBB102" s="889"/>
      <c r="MBC102" s="889"/>
      <c r="MBD102" s="889"/>
      <c r="MBE102" s="889"/>
      <c r="MBF102" s="889"/>
      <c r="MBG102" s="889"/>
      <c r="MBH102" s="889"/>
      <c r="MBI102" s="889"/>
      <c r="MBJ102" s="889"/>
      <c r="MBK102" s="889"/>
      <c r="MBL102" s="889"/>
      <c r="MBM102" s="889"/>
      <c r="MBN102" s="889"/>
      <c r="MBO102" s="889"/>
      <c r="MBP102" s="889"/>
      <c r="MBQ102" s="889"/>
      <c r="MBR102" s="889"/>
      <c r="MBS102" s="889"/>
      <c r="MBT102" s="889"/>
      <c r="MBU102" s="889"/>
      <c r="MBV102" s="889"/>
      <c r="MBW102" s="889"/>
      <c r="MBX102" s="889"/>
      <c r="MBY102" s="889"/>
      <c r="MBZ102" s="889"/>
      <c r="MCA102" s="889"/>
      <c r="MCB102" s="889"/>
      <c r="MCC102" s="889"/>
      <c r="MCD102" s="889"/>
      <c r="MCE102" s="889"/>
      <c r="MCF102" s="889"/>
      <c r="MCG102" s="889"/>
      <c r="MCH102" s="889"/>
      <c r="MCI102" s="889"/>
      <c r="MCJ102" s="889"/>
      <c r="MCK102" s="889"/>
      <c r="MCL102" s="889"/>
      <c r="MCM102" s="889"/>
      <c r="MCN102" s="889"/>
      <c r="MCO102" s="889"/>
      <c r="MCP102" s="889"/>
      <c r="MCQ102" s="889"/>
      <c r="MCR102" s="889"/>
      <c r="MCS102" s="889"/>
      <c r="MCT102" s="889"/>
      <c r="MCU102" s="889"/>
      <c r="MCV102" s="889"/>
      <c r="MCW102" s="889"/>
      <c r="MCX102" s="889"/>
      <c r="MCY102" s="889"/>
      <c r="MCZ102" s="889"/>
      <c r="MDA102" s="889"/>
      <c r="MDB102" s="889"/>
      <c r="MDC102" s="889"/>
      <c r="MDD102" s="889"/>
      <c r="MDE102" s="889"/>
      <c r="MDF102" s="889"/>
      <c r="MDG102" s="889"/>
      <c r="MDH102" s="889"/>
      <c r="MDI102" s="889"/>
      <c r="MDJ102" s="889"/>
      <c r="MDK102" s="889"/>
      <c r="MDL102" s="889"/>
      <c r="MDM102" s="889"/>
      <c r="MDN102" s="889"/>
      <c r="MDO102" s="889"/>
      <c r="MDP102" s="889"/>
      <c r="MDQ102" s="889"/>
      <c r="MDR102" s="889"/>
      <c r="MDS102" s="889"/>
      <c r="MDT102" s="889"/>
      <c r="MDU102" s="889"/>
      <c r="MDV102" s="889"/>
      <c r="MDW102" s="889"/>
      <c r="MDX102" s="889"/>
      <c r="MDY102" s="889"/>
      <c r="MDZ102" s="889"/>
      <c r="MEA102" s="889"/>
      <c r="MEB102" s="889"/>
      <c r="MEC102" s="889"/>
      <c r="MED102" s="889"/>
      <c r="MEE102" s="889"/>
      <c r="MEF102" s="889"/>
      <c r="MEG102" s="889"/>
      <c r="MEH102" s="889"/>
      <c r="MEI102" s="889"/>
      <c r="MEJ102" s="889"/>
      <c r="MEK102" s="889"/>
      <c r="MEL102" s="889"/>
      <c r="MEM102" s="889"/>
      <c r="MEN102" s="889"/>
      <c r="MEO102" s="889"/>
      <c r="MEP102" s="889"/>
      <c r="MEQ102" s="889"/>
      <c r="MER102" s="889"/>
      <c r="MES102" s="889"/>
      <c r="MET102" s="889"/>
      <c r="MEU102" s="889"/>
      <c r="MEV102" s="889"/>
      <c r="MEW102" s="889"/>
      <c r="MEX102" s="889"/>
      <c r="MEY102" s="889"/>
      <c r="MEZ102" s="889"/>
      <c r="MFA102" s="889"/>
      <c r="MFB102" s="889"/>
      <c r="MFC102" s="889"/>
      <c r="MFD102" s="889"/>
      <c r="MFE102" s="889"/>
      <c r="MFF102" s="889"/>
      <c r="MFG102" s="889"/>
      <c r="MFH102" s="889"/>
      <c r="MFI102" s="889"/>
      <c r="MFJ102" s="889"/>
      <c r="MFK102" s="889"/>
      <c r="MFL102" s="889"/>
      <c r="MFM102" s="889"/>
      <c r="MFN102" s="889"/>
      <c r="MFO102" s="889"/>
      <c r="MFP102" s="889"/>
      <c r="MFQ102" s="889"/>
      <c r="MFR102" s="889"/>
      <c r="MFS102" s="889"/>
      <c r="MFT102" s="889"/>
      <c r="MFU102" s="889"/>
      <c r="MFV102" s="889"/>
      <c r="MFW102" s="889"/>
      <c r="MFX102" s="889"/>
      <c r="MFY102" s="889"/>
      <c r="MFZ102" s="889"/>
      <c r="MGA102" s="889"/>
      <c r="MGB102" s="889"/>
      <c r="MGC102" s="889"/>
      <c r="MGD102" s="889"/>
      <c r="MGE102" s="889"/>
      <c r="MGF102" s="889"/>
      <c r="MGG102" s="889"/>
      <c r="MGH102" s="889"/>
      <c r="MGI102" s="889"/>
      <c r="MGJ102" s="889"/>
      <c r="MGK102" s="889"/>
      <c r="MGL102" s="889"/>
      <c r="MGM102" s="889"/>
      <c r="MGN102" s="889"/>
      <c r="MGO102" s="889"/>
      <c r="MGP102" s="889"/>
      <c r="MGQ102" s="889"/>
      <c r="MGR102" s="889"/>
      <c r="MGS102" s="889"/>
      <c r="MGT102" s="889"/>
      <c r="MGU102" s="889"/>
      <c r="MGV102" s="889"/>
      <c r="MGW102" s="889"/>
      <c r="MGX102" s="889"/>
      <c r="MGY102" s="889"/>
      <c r="MGZ102" s="889"/>
      <c r="MHA102" s="889"/>
      <c r="MHB102" s="889"/>
      <c r="MHC102" s="889"/>
      <c r="MHD102" s="889"/>
      <c r="MHE102" s="889"/>
      <c r="MHF102" s="889"/>
      <c r="MHG102" s="889"/>
      <c r="MHH102" s="889"/>
      <c r="MHI102" s="889"/>
      <c r="MHJ102" s="889"/>
      <c r="MHK102" s="889"/>
      <c r="MHL102" s="889"/>
      <c r="MHM102" s="889"/>
      <c r="MHN102" s="889"/>
      <c r="MHO102" s="889"/>
      <c r="MHP102" s="889"/>
      <c r="MHQ102" s="889"/>
      <c r="MHR102" s="889"/>
      <c r="MHS102" s="889"/>
      <c r="MHT102" s="889"/>
      <c r="MHU102" s="889"/>
      <c r="MHV102" s="889"/>
      <c r="MHW102" s="889"/>
      <c r="MHX102" s="889"/>
      <c r="MHY102" s="889"/>
      <c r="MHZ102" s="889"/>
      <c r="MIA102" s="889"/>
      <c r="MIB102" s="889"/>
      <c r="MIC102" s="889"/>
      <c r="MID102" s="889"/>
      <c r="MIE102" s="889"/>
      <c r="MIF102" s="889"/>
      <c r="MIG102" s="889"/>
      <c r="MIH102" s="889"/>
      <c r="MII102" s="889"/>
      <c r="MIJ102" s="889"/>
      <c r="MIK102" s="889"/>
      <c r="MIL102" s="889"/>
      <c r="MIM102" s="889"/>
      <c r="MIN102" s="889"/>
      <c r="MIO102" s="889"/>
      <c r="MIP102" s="889"/>
      <c r="MIQ102" s="889"/>
      <c r="MIR102" s="889"/>
      <c r="MIS102" s="889"/>
      <c r="MIT102" s="889"/>
      <c r="MIU102" s="889"/>
      <c r="MIV102" s="889"/>
      <c r="MIW102" s="889"/>
      <c r="MIX102" s="889"/>
      <c r="MIY102" s="889"/>
      <c r="MIZ102" s="889"/>
      <c r="MJA102" s="889"/>
      <c r="MJB102" s="889"/>
      <c r="MJC102" s="889"/>
      <c r="MJD102" s="889"/>
      <c r="MJE102" s="889"/>
      <c r="MJF102" s="889"/>
      <c r="MJG102" s="889"/>
      <c r="MJH102" s="889"/>
      <c r="MJI102" s="889"/>
      <c r="MJJ102" s="889"/>
      <c r="MJK102" s="889"/>
      <c r="MJL102" s="889"/>
      <c r="MJM102" s="889"/>
      <c r="MJN102" s="889"/>
      <c r="MJO102" s="889"/>
      <c r="MJP102" s="889"/>
      <c r="MJQ102" s="889"/>
      <c r="MJR102" s="889"/>
      <c r="MJS102" s="889"/>
      <c r="MJT102" s="889"/>
      <c r="MJU102" s="889"/>
      <c r="MJV102" s="889"/>
      <c r="MJW102" s="889"/>
      <c r="MJX102" s="889"/>
      <c r="MJY102" s="889"/>
      <c r="MJZ102" s="889"/>
      <c r="MKA102" s="889"/>
      <c r="MKB102" s="889"/>
      <c r="MKC102" s="889"/>
      <c r="MKD102" s="889"/>
      <c r="MKE102" s="889"/>
      <c r="MKF102" s="889"/>
      <c r="MKG102" s="889"/>
      <c r="MKH102" s="889"/>
      <c r="MKI102" s="889"/>
      <c r="MKJ102" s="889"/>
      <c r="MKK102" s="889"/>
      <c r="MKL102" s="889"/>
      <c r="MKM102" s="889"/>
      <c r="MKN102" s="889"/>
      <c r="MKO102" s="889"/>
      <c r="MKP102" s="889"/>
      <c r="MKQ102" s="889"/>
      <c r="MKR102" s="889"/>
      <c r="MKS102" s="889"/>
      <c r="MKT102" s="889"/>
      <c r="MKU102" s="889"/>
      <c r="MKV102" s="889"/>
      <c r="MKW102" s="889"/>
      <c r="MKX102" s="889"/>
      <c r="MKY102" s="889"/>
      <c r="MKZ102" s="889"/>
      <c r="MLA102" s="889"/>
      <c r="MLB102" s="889"/>
      <c r="MLC102" s="889"/>
      <c r="MLD102" s="889"/>
      <c r="MLE102" s="889"/>
      <c r="MLF102" s="889"/>
      <c r="MLG102" s="889"/>
      <c r="MLH102" s="889"/>
      <c r="MLI102" s="889"/>
      <c r="MLJ102" s="889"/>
      <c r="MLK102" s="889"/>
      <c r="MLL102" s="889"/>
      <c r="MLM102" s="889"/>
      <c r="MLN102" s="889"/>
      <c r="MLO102" s="889"/>
      <c r="MLP102" s="889"/>
      <c r="MLQ102" s="889"/>
      <c r="MLR102" s="889"/>
      <c r="MLS102" s="889"/>
      <c r="MLT102" s="889"/>
      <c r="MLU102" s="889"/>
      <c r="MLV102" s="889"/>
      <c r="MLW102" s="889"/>
      <c r="MLX102" s="889"/>
      <c r="MLY102" s="889"/>
      <c r="MLZ102" s="889"/>
      <c r="MMA102" s="889"/>
      <c r="MMB102" s="889"/>
      <c r="MMC102" s="889"/>
      <c r="MMD102" s="889"/>
      <c r="MME102" s="889"/>
      <c r="MMF102" s="889"/>
      <c r="MMG102" s="889"/>
      <c r="MMH102" s="889"/>
      <c r="MMI102" s="889"/>
      <c r="MMJ102" s="889"/>
      <c r="MMK102" s="889"/>
      <c r="MML102" s="889"/>
      <c r="MMM102" s="889"/>
      <c r="MMN102" s="889"/>
      <c r="MMO102" s="889"/>
      <c r="MMP102" s="889"/>
      <c r="MMQ102" s="889"/>
      <c r="MMR102" s="889"/>
      <c r="MMS102" s="889"/>
      <c r="MMT102" s="889"/>
      <c r="MMU102" s="889"/>
      <c r="MMV102" s="889"/>
      <c r="MMW102" s="889"/>
      <c r="MMX102" s="889"/>
      <c r="MMY102" s="889"/>
      <c r="MMZ102" s="889"/>
      <c r="MNA102" s="889"/>
      <c r="MNB102" s="889"/>
      <c r="MNC102" s="889"/>
      <c r="MND102" s="889"/>
      <c r="MNE102" s="889"/>
      <c r="MNF102" s="889"/>
      <c r="MNG102" s="889"/>
      <c r="MNH102" s="889"/>
      <c r="MNI102" s="889"/>
      <c r="MNJ102" s="889"/>
      <c r="MNK102" s="889"/>
      <c r="MNL102" s="889"/>
      <c r="MNM102" s="889"/>
      <c r="MNN102" s="889"/>
      <c r="MNO102" s="889"/>
      <c r="MNP102" s="889"/>
      <c r="MNQ102" s="889"/>
      <c r="MNR102" s="889"/>
      <c r="MNS102" s="889"/>
      <c r="MNT102" s="889"/>
      <c r="MNU102" s="889"/>
      <c r="MNV102" s="889"/>
      <c r="MNW102" s="889"/>
      <c r="MNX102" s="889"/>
      <c r="MNY102" s="889"/>
      <c r="MNZ102" s="889"/>
      <c r="MOA102" s="889"/>
      <c r="MOB102" s="889"/>
      <c r="MOC102" s="889"/>
      <c r="MOD102" s="889"/>
      <c r="MOE102" s="889"/>
      <c r="MOF102" s="889"/>
      <c r="MOG102" s="889"/>
      <c r="MOH102" s="889"/>
      <c r="MOI102" s="889"/>
      <c r="MOJ102" s="889"/>
      <c r="MOK102" s="889"/>
      <c r="MOL102" s="889"/>
      <c r="MOM102" s="889"/>
      <c r="MON102" s="889"/>
      <c r="MOO102" s="889"/>
      <c r="MOP102" s="889"/>
      <c r="MOQ102" s="889"/>
      <c r="MOR102" s="889"/>
      <c r="MOS102" s="889"/>
      <c r="MOT102" s="889"/>
      <c r="MOU102" s="889"/>
      <c r="MOV102" s="889"/>
      <c r="MOW102" s="889"/>
      <c r="MOX102" s="889"/>
      <c r="MOY102" s="889"/>
      <c r="MOZ102" s="889"/>
      <c r="MPA102" s="889"/>
      <c r="MPB102" s="889"/>
      <c r="MPC102" s="889"/>
      <c r="MPD102" s="889"/>
      <c r="MPE102" s="889"/>
      <c r="MPF102" s="889"/>
      <c r="MPG102" s="889"/>
      <c r="MPH102" s="889"/>
      <c r="MPI102" s="889"/>
      <c r="MPJ102" s="889"/>
      <c r="MPK102" s="889"/>
      <c r="MPL102" s="889"/>
      <c r="MPM102" s="889"/>
      <c r="MPN102" s="889"/>
      <c r="MPO102" s="889"/>
      <c r="MPP102" s="889"/>
      <c r="MPQ102" s="889"/>
      <c r="MPR102" s="889"/>
      <c r="MPS102" s="889"/>
      <c r="MPT102" s="889"/>
      <c r="MPU102" s="889"/>
      <c r="MPV102" s="889"/>
      <c r="MPW102" s="889"/>
      <c r="MPX102" s="889"/>
      <c r="MPY102" s="889"/>
      <c r="MPZ102" s="889"/>
      <c r="MQA102" s="889"/>
      <c r="MQB102" s="889"/>
      <c r="MQC102" s="889"/>
      <c r="MQD102" s="889"/>
      <c r="MQE102" s="889"/>
      <c r="MQF102" s="889"/>
      <c r="MQG102" s="889"/>
      <c r="MQH102" s="889"/>
      <c r="MQI102" s="889"/>
      <c r="MQJ102" s="889"/>
      <c r="MQK102" s="889"/>
      <c r="MQL102" s="889"/>
      <c r="MQM102" s="889"/>
      <c r="MQN102" s="889"/>
      <c r="MQO102" s="889"/>
      <c r="MQP102" s="889"/>
      <c r="MQQ102" s="889"/>
      <c r="MQR102" s="889"/>
      <c r="MQS102" s="889"/>
      <c r="MQT102" s="889"/>
      <c r="MQU102" s="889"/>
      <c r="MQV102" s="889"/>
      <c r="MQW102" s="889"/>
      <c r="MQX102" s="889"/>
      <c r="MQY102" s="889"/>
      <c r="MQZ102" s="889"/>
      <c r="MRA102" s="889"/>
      <c r="MRB102" s="889"/>
      <c r="MRC102" s="889"/>
      <c r="MRD102" s="889"/>
      <c r="MRE102" s="889"/>
      <c r="MRF102" s="889"/>
      <c r="MRG102" s="889"/>
      <c r="MRH102" s="889"/>
      <c r="MRI102" s="889"/>
      <c r="MRJ102" s="889"/>
      <c r="MRK102" s="889"/>
      <c r="MRL102" s="889"/>
      <c r="MRM102" s="889"/>
      <c r="MRN102" s="889"/>
      <c r="MRO102" s="889"/>
      <c r="MRP102" s="889"/>
      <c r="MRQ102" s="889"/>
      <c r="MRR102" s="889"/>
      <c r="MRS102" s="889"/>
      <c r="MRT102" s="889"/>
      <c r="MRU102" s="889"/>
      <c r="MRV102" s="889"/>
      <c r="MRW102" s="889"/>
      <c r="MRX102" s="889"/>
      <c r="MRY102" s="889"/>
      <c r="MRZ102" s="889"/>
      <c r="MSA102" s="889"/>
      <c r="MSB102" s="889"/>
      <c r="MSC102" s="889"/>
      <c r="MSD102" s="889"/>
      <c r="MSE102" s="889"/>
      <c r="MSF102" s="889"/>
      <c r="MSG102" s="889"/>
      <c r="MSH102" s="889"/>
      <c r="MSI102" s="889"/>
      <c r="MSJ102" s="889"/>
      <c r="MSK102" s="889"/>
      <c r="MSL102" s="889"/>
      <c r="MSM102" s="889"/>
      <c r="MSN102" s="889"/>
      <c r="MSO102" s="889"/>
      <c r="MSP102" s="889"/>
      <c r="MSQ102" s="889"/>
      <c r="MSR102" s="889"/>
      <c r="MSS102" s="889"/>
      <c r="MST102" s="889"/>
      <c r="MSU102" s="889"/>
      <c r="MSV102" s="889"/>
      <c r="MSW102" s="889"/>
      <c r="MSX102" s="889"/>
      <c r="MSY102" s="889"/>
      <c r="MSZ102" s="889"/>
      <c r="MTA102" s="889"/>
      <c r="MTB102" s="889"/>
      <c r="MTC102" s="889"/>
      <c r="MTD102" s="889"/>
      <c r="MTE102" s="889"/>
      <c r="MTF102" s="889"/>
      <c r="MTG102" s="889"/>
      <c r="MTH102" s="889"/>
      <c r="MTI102" s="889"/>
      <c r="MTJ102" s="889"/>
      <c r="MTK102" s="889"/>
      <c r="MTL102" s="889"/>
      <c r="MTM102" s="889"/>
      <c r="MTN102" s="889"/>
      <c r="MTO102" s="889"/>
      <c r="MTP102" s="889"/>
      <c r="MTQ102" s="889"/>
      <c r="MTR102" s="889"/>
      <c r="MTS102" s="889"/>
      <c r="MTT102" s="889"/>
      <c r="MTU102" s="889"/>
      <c r="MTV102" s="889"/>
      <c r="MTW102" s="889"/>
      <c r="MTX102" s="889"/>
      <c r="MTY102" s="889"/>
      <c r="MTZ102" s="889"/>
      <c r="MUA102" s="889"/>
      <c r="MUB102" s="889"/>
      <c r="MUC102" s="889"/>
      <c r="MUD102" s="889"/>
      <c r="MUE102" s="889"/>
      <c r="MUF102" s="889"/>
      <c r="MUG102" s="889"/>
      <c r="MUH102" s="889"/>
      <c r="MUI102" s="889"/>
      <c r="MUJ102" s="889"/>
      <c r="MUK102" s="889"/>
      <c r="MUL102" s="889"/>
      <c r="MUM102" s="889"/>
      <c r="MUN102" s="889"/>
      <c r="MUO102" s="889"/>
      <c r="MUP102" s="889"/>
      <c r="MUQ102" s="889"/>
      <c r="MUR102" s="889"/>
      <c r="MUS102" s="889"/>
      <c r="MUT102" s="889"/>
      <c r="MUU102" s="889"/>
      <c r="MUV102" s="889"/>
      <c r="MUW102" s="889"/>
      <c r="MUX102" s="889"/>
      <c r="MUY102" s="889"/>
      <c r="MUZ102" s="889"/>
      <c r="MVA102" s="889"/>
      <c r="MVB102" s="889"/>
      <c r="MVC102" s="889"/>
      <c r="MVD102" s="889"/>
      <c r="MVE102" s="889"/>
      <c r="MVF102" s="889"/>
      <c r="MVG102" s="889"/>
      <c r="MVH102" s="889"/>
      <c r="MVI102" s="889"/>
      <c r="MVJ102" s="889"/>
      <c r="MVK102" s="889"/>
      <c r="MVL102" s="889"/>
      <c r="MVM102" s="889"/>
      <c r="MVN102" s="889"/>
      <c r="MVO102" s="889"/>
      <c r="MVP102" s="889"/>
      <c r="MVQ102" s="889"/>
      <c r="MVR102" s="889"/>
      <c r="MVS102" s="889"/>
      <c r="MVT102" s="889"/>
      <c r="MVU102" s="889"/>
      <c r="MVV102" s="889"/>
      <c r="MVW102" s="889"/>
      <c r="MVX102" s="889"/>
      <c r="MVY102" s="889"/>
      <c r="MVZ102" s="889"/>
      <c r="MWA102" s="889"/>
      <c r="MWB102" s="889"/>
      <c r="MWC102" s="889"/>
      <c r="MWD102" s="889"/>
      <c r="MWE102" s="889"/>
      <c r="MWF102" s="889"/>
      <c r="MWG102" s="889"/>
      <c r="MWH102" s="889"/>
      <c r="MWI102" s="889"/>
      <c r="MWJ102" s="889"/>
      <c r="MWK102" s="889"/>
      <c r="MWL102" s="889"/>
      <c r="MWM102" s="889"/>
      <c r="MWN102" s="889"/>
      <c r="MWO102" s="889"/>
      <c r="MWP102" s="889"/>
      <c r="MWQ102" s="889"/>
      <c r="MWR102" s="889"/>
      <c r="MWS102" s="889"/>
      <c r="MWT102" s="889"/>
      <c r="MWU102" s="889"/>
      <c r="MWV102" s="889"/>
      <c r="MWW102" s="889"/>
      <c r="MWX102" s="889"/>
      <c r="MWY102" s="889"/>
      <c r="MWZ102" s="889"/>
      <c r="MXA102" s="889"/>
      <c r="MXB102" s="889"/>
      <c r="MXC102" s="889"/>
      <c r="MXD102" s="889"/>
      <c r="MXE102" s="889"/>
      <c r="MXF102" s="889"/>
      <c r="MXG102" s="889"/>
      <c r="MXH102" s="889"/>
      <c r="MXI102" s="889"/>
      <c r="MXJ102" s="889"/>
      <c r="MXK102" s="889"/>
      <c r="MXL102" s="889"/>
      <c r="MXM102" s="889"/>
      <c r="MXN102" s="889"/>
      <c r="MXO102" s="889"/>
      <c r="MXP102" s="889"/>
      <c r="MXQ102" s="889"/>
      <c r="MXR102" s="889"/>
      <c r="MXS102" s="889"/>
      <c r="MXT102" s="889"/>
      <c r="MXU102" s="889"/>
      <c r="MXV102" s="889"/>
      <c r="MXW102" s="889"/>
      <c r="MXX102" s="889"/>
      <c r="MXY102" s="889"/>
      <c r="MXZ102" s="889"/>
      <c r="MYA102" s="889"/>
      <c r="MYB102" s="889"/>
      <c r="MYC102" s="889"/>
      <c r="MYD102" s="889"/>
      <c r="MYE102" s="889"/>
      <c r="MYF102" s="889"/>
      <c r="MYG102" s="889"/>
      <c r="MYH102" s="889"/>
      <c r="MYI102" s="889"/>
      <c r="MYJ102" s="889"/>
      <c r="MYK102" s="889"/>
      <c r="MYL102" s="889"/>
      <c r="MYM102" s="889"/>
      <c r="MYN102" s="889"/>
      <c r="MYO102" s="889"/>
      <c r="MYP102" s="889"/>
      <c r="MYQ102" s="889"/>
      <c r="MYR102" s="889"/>
      <c r="MYS102" s="889"/>
      <c r="MYT102" s="889"/>
      <c r="MYU102" s="889"/>
      <c r="MYV102" s="889"/>
      <c r="MYW102" s="889"/>
      <c r="MYX102" s="889"/>
      <c r="MYY102" s="889"/>
      <c r="MYZ102" s="889"/>
      <c r="MZA102" s="889"/>
      <c r="MZB102" s="889"/>
      <c r="MZC102" s="889"/>
      <c r="MZD102" s="889"/>
      <c r="MZE102" s="889"/>
      <c r="MZF102" s="889"/>
      <c r="MZG102" s="889"/>
      <c r="MZH102" s="889"/>
      <c r="MZI102" s="889"/>
      <c r="MZJ102" s="889"/>
      <c r="MZK102" s="889"/>
      <c r="MZL102" s="889"/>
      <c r="MZM102" s="889"/>
      <c r="MZN102" s="889"/>
      <c r="MZO102" s="889"/>
      <c r="MZP102" s="889"/>
      <c r="MZQ102" s="889"/>
      <c r="MZR102" s="889"/>
      <c r="MZS102" s="889"/>
      <c r="MZT102" s="889"/>
      <c r="MZU102" s="889"/>
      <c r="MZV102" s="889"/>
      <c r="MZW102" s="889"/>
      <c r="MZX102" s="889"/>
      <c r="MZY102" s="889"/>
      <c r="MZZ102" s="889"/>
      <c r="NAA102" s="889"/>
      <c r="NAB102" s="889"/>
      <c r="NAC102" s="889"/>
      <c r="NAD102" s="889"/>
      <c r="NAE102" s="889"/>
      <c r="NAF102" s="889"/>
      <c r="NAG102" s="889"/>
      <c r="NAH102" s="889"/>
      <c r="NAI102" s="889"/>
      <c r="NAJ102" s="889"/>
      <c r="NAK102" s="889"/>
      <c r="NAL102" s="889"/>
      <c r="NAM102" s="889"/>
      <c r="NAN102" s="889"/>
      <c r="NAO102" s="889"/>
      <c r="NAP102" s="889"/>
      <c r="NAQ102" s="889"/>
      <c r="NAR102" s="889"/>
      <c r="NAS102" s="889"/>
      <c r="NAT102" s="889"/>
      <c r="NAU102" s="889"/>
      <c r="NAV102" s="889"/>
      <c r="NAW102" s="889"/>
      <c r="NAX102" s="889"/>
      <c r="NAY102" s="889"/>
      <c r="NAZ102" s="889"/>
      <c r="NBA102" s="889"/>
      <c r="NBB102" s="889"/>
      <c r="NBC102" s="889"/>
      <c r="NBD102" s="889"/>
      <c r="NBE102" s="889"/>
      <c r="NBF102" s="889"/>
      <c r="NBG102" s="889"/>
      <c r="NBH102" s="889"/>
      <c r="NBI102" s="889"/>
      <c r="NBJ102" s="889"/>
      <c r="NBK102" s="889"/>
      <c r="NBL102" s="889"/>
      <c r="NBM102" s="889"/>
      <c r="NBN102" s="889"/>
      <c r="NBO102" s="889"/>
      <c r="NBP102" s="889"/>
      <c r="NBQ102" s="889"/>
      <c r="NBR102" s="889"/>
      <c r="NBS102" s="889"/>
      <c r="NBT102" s="889"/>
      <c r="NBU102" s="889"/>
      <c r="NBV102" s="889"/>
      <c r="NBW102" s="889"/>
      <c r="NBX102" s="889"/>
      <c r="NBY102" s="889"/>
      <c r="NBZ102" s="889"/>
      <c r="NCA102" s="889"/>
      <c r="NCB102" s="889"/>
      <c r="NCC102" s="889"/>
      <c r="NCD102" s="889"/>
      <c r="NCE102" s="889"/>
      <c r="NCF102" s="889"/>
      <c r="NCG102" s="889"/>
      <c r="NCH102" s="889"/>
      <c r="NCI102" s="889"/>
      <c r="NCJ102" s="889"/>
      <c r="NCK102" s="889"/>
      <c r="NCL102" s="889"/>
      <c r="NCM102" s="889"/>
      <c r="NCN102" s="889"/>
      <c r="NCO102" s="889"/>
      <c r="NCP102" s="889"/>
      <c r="NCQ102" s="889"/>
      <c r="NCR102" s="889"/>
      <c r="NCS102" s="889"/>
      <c r="NCT102" s="889"/>
      <c r="NCU102" s="889"/>
      <c r="NCV102" s="889"/>
      <c r="NCW102" s="889"/>
      <c r="NCX102" s="889"/>
      <c r="NCY102" s="889"/>
      <c r="NCZ102" s="889"/>
      <c r="NDA102" s="889"/>
      <c r="NDB102" s="889"/>
      <c r="NDC102" s="889"/>
      <c r="NDD102" s="889"/>
      <c r="NDE102" s="889"/>
      <c r="NDF102" s="889"/>
      <c r="NDG102" s="889"/>
      <c r="NDH102" s="889"/>
      <c r="NDI102" s="889"/>
      <c r="NDJ102" s="889"/>
      <c r="NDK102" s="889"/>
      <c r="NDL102" s="889"/>
      <c r="NDM102" s="889"/>
      <c r="NDN102" s="889"/>
      <c r="NDO102" s="889"/>
      <c r="NDP102" s="889"/>
      <c r="NDQ102" s="889"/>
      <c r="NDR102" s="889"/>
      <c r="NDS102" s="889"/>
      <c r="NDT102" s="889"/>
      <c r="NDU102" s="889"/>
      <c r="NDV102" s="889"/>
      <c r="NDW102" s="889"/>
      <c r="NDX102" s="889"/>
      <c r="NDY102" s="889"/>
      <c r="NDZ102" s="889"/>
      <c r="NEA102" s="889"/>
      <c r="NEB102" s="889"/>
      <c r="NEC102" s="889"/>
      <c r="NED102" s="889"/>
      <c r="NEE102" s="889"/>
      <c r="NEF102" s="889"/>
      <c r="NEG102" s="889"/>
      <c r="NEH102" s="889"/>
      <c r="NEI102" s="889"/>
      <c r="NEJ102" s="889"/>
      <c r="NEK102" s="889"/>
      <c r="NEL102" s="889"/>
      <c r="NEM102" s="889"/>
      <c r="NEN102" s="889"/>
      <c r="NEO102" s="889"/>
      <c r="NEP102" s="889"/>
      <c r="NEQ102" s="889"/>
      <c r="NER102" s="889"/>
      <c r="NES102" s="889"/>
      <c r="NET102" s="889"/>
      <c r="NEU102" s="889"/>
      <c r="NEV102" s="889"/>
      <c r="NEW102" s="889"/>
      <c r="NEX102" s="889"/>
      <c r="NEY102" s="889"/>
      <c r="NEZ102" s="889"/>
      <c r="NFA102" s="889"/>
      <c r="NFB102" s="889"/>
      <c r="NFC102" s="889"/>
      <c r="NFD102" s="889"/>
      <c r="NFE102" s="889"/>
      <c r="NFF102" s="889"/>
      <c r="NFG102" s="889"/>
      <c r="NFH102" s="889"/>
      <c r="NFI102" s="889"/>
      <c r="NFJ102" s="889"/>
      <c r="NFK102" s="889"/>
      <c r="NFL102" s="889"/>
      <c r="NFM102" s="889"/>
      <c r="NFN102" s="889"/>
      <c r="NFO102" s="889"/>
      <c r="NFP102" s="889"/>
      <c r="NFQ102" s="889"/>
      <c r="NFR102" s="889"/>
      <c r="NFS102" s="889"/>
      <c r="NFT102" s="889"/>
      <c r="NFU102" s="889"/>
      <c r="NFV102" s="889"/>
      <c r="NFW102" s="889"/>
      <c r="NFX102" s="889"/>
      <c r="NFY102" s="889"/>
      <c r="NFZ102" s="889"/>
      <c r="NGA102" s="889"/>
      <c r="NGB102" s="889"/>
      <c r="NGC102" s="889"/>
      <c r="NGD102" s="889"/>
      <c r="NGE102" s="889"/>
      <c r="NGF102" s="889"/>
      <c r="NGG102" s="889"/>
      <c r="NGH102" s="889"/>
      <c r="NGI102" s="889"/>
      <c r="NGJ102" s="889"/>
      <c r="NGK102" s="889"/>
      <c r="NGL102" s="889"/>
      <c r="NGM102" s="889"/>
      <c r="NGN102" s="889"/>
      <c r="NGO102" s="889"/>
      <c r="NGP102" s="889"/>
      <c r="NGQ102" s="889"/>
      <c r="NGR102" s="889"/>
      <c r="NGS102" s="889"/>
      <c r="NGT102" s="889"/>
      <c r="NGU102" s="889"/>
      <c r="NGV102" s="889"/>
      <c r="NGW102" s="889"/>
      <c r="NGX102" s="889"/>
      <c r="NGY102" s="889"/>
      <c r="NGZ102" s="889"/>
      <c r="NHA102" s="889"/>
      <c r="NHB102" s="889"/>
      <c r="NHC102" s="889"/>
      <c r="NHD102" s="889"/>
      <c r="NHE102" s="889"/>
      <c r="NHF102" s="889"/>
      <c r="NHG102" s="889"/>
      <c r="NHH102" s="889"/>
      <c r="NHI102" s="889"/>
      <c r="NHJ102" s="889"/>
      <c r="NHK102" s="889"/>
      <c r="NHL102" s="889"/>
      <c r="NHM102" s="889"/>
      <c r="NHN102" s="889"/>
      <c r="NHO102" s="889"/>
      <c r="NHP102" s="889"/>
      <c r="NHQ102" s="889"/>
      <c r="NHR102" s="889"/>
      <c r="NHS102" s="889"/>
      <c r="NHT102" s="889"/>
      <c r="NHU102" s="889"/>
      <c r="NHV102" s="889"/>
      <c r="NHW102" s="889"/>
      <c r="NHX102" s="889"/>
      <c r="NHY102" s="889"/>
      <c r="NHZ102" s="889"/>
      <c r="NIA102" s="889"/>
      <c r="NIB102" s="889"/>
      <c r="NIC102" s="889"/>
      <c r="NID102" s="889"/>
      <c r="NIE102" s="889"/>
      <c r="NIF102" s="889"/>
      <c r="NIG102" s="889"/>
      <c r="NIH102" s="889"/>
      <c r="NII102" s="889"/>
      <c r="NIJ102" s="889"/>
      <c r="NIK102" s="889"/>
      <c r="NIL102" s="889"/>
      <c r="NIM102" s="889"/>
      <c r="NIN102" s="889"/>
      <c r="NIO102" s="889"/>
      <c r="NIP102" s="889"/>
      <c r="NIQ102" s="889"/>
      <c r="NIR102" s="889"/>
      <c r="NIS102" s="889"/>
      <c r="NIT102" s="889"/>
      <c r="NIU102" s="889"/>
      <c r="NIV102" s="889"/>
      <c r="NIW102" s="889"/>
      <c r="NIX102" s="889"/>
      <c r="NIY102" s="889"/>
      <c r="NIZ102" s="889"/>
      <c r="NJA102" s="889"/>
      <c r="NJB102" s="889"/>
      <c r="NJC102" s="889"/>
      <c r="NJD102" s="889"/>
      <c r="NJE102" s="889"/>
      <c r="NJF102" s="889"/>
      <c r="NJG102" s="889"/>
      <c r="NJH102" s="889"/>
      <c r="NJI102" s="889"/>
      <c r="NJJ102" s="889"/>
      <c r="NJK102" s="889"/>
      <c r="NJL102" s="889"/>
      <c r="NJM102" s="889"/>
      <c r="NJN102" s="889"/>
      <c r="NJO102" s="889"/>
      <c r="NJP102" s="889"/>
      <c r="NJQ102" s="889"/>
      <c r="NJR102" s="889"/>
      <c r="NJS102" s="889"/>
      <c r="NJT102" s="889"/>
      <c r="NJU102" s="889"/>
      <c r="NJV102" s="889"/>
      <c r="NJW102" s="889"/>
      <c r="NJX102" s="889"/>
      <c r="NJY102" s="889"/>
      <c r="NJZ102" s="889"/>
      <c r="NKA102" s="889"/>
      <c r="NKB102" s="889"/>
      <c r="NKC102" s="889"/>
      <c r="NKD102" s="889"/>
      <c r="NKE102" s="889"/>
      <c r="NKF102" s="889"/>
      <c r="NKG102" s="889"/>
      <c r="NKH102" s="889"/>
      <c r="NKI102" s="889"/>
      <c r="NKJ102" s="889"/>
      <c r="NKK102" s="889"/>
      <c r="NKL102" s="889"/>
      <c r="NKM102" s="889"/>
      <c r="NKN102" s="889"/>
      <c r="NKO102" s="889"/>
      <c r="NKP102" s="889"/>
      <c r="NKQ102" s="889"/>
      <c r="NKR102" s="889"/>
      <c r="NKS102" s="889"/>
      <c r="NKT102" s="889"/>
      <c r="NKU102" s="889"/>
      <c r="NKV102" s="889"/>
      <c r="NKW102" s="889"/>
      <c r="NKX102" s="889"/>
      <c r="NKY102" s="889"/>
      <c r="NKZ102" s="889"/>
      <c r="NLA102" s="889"/>
      <c r="NLB102" s="889"/>
      <c r="NLC102" s="889"/>
      <c r="NLD102" s="889"/>
      <c r="NLE102" s="889"/>
      <c r="NLF102" s="889"/>
      <c r="NLG102" s="889"/>
      <c r="NLH102" s="889"/>
      <c r="NLI102" s="889"/>
      <c r="NLJ102" s="889"/>
      <c r="NLK102" s="889"/>
      <c r="NLL102" s="889"/>
      <c r="NLM102" s="889"/>
      <c r="NLN102" s="889"/>
      <c r="NLO102" s="889"/>
      <c r="NLP102" s="889"/>
      <c r="NLQ102" s="889"/>
      <c r="NLR102" s="889"/>
      <c r="NLS102" s="889"/>
      <c r="NLT102" s="889"/>
      <c r="NLU102" s="889"/>
      <c r="NLV102" s="889"/>
      <c r="NLW102" s="889"/>
      <c r="NLX102" s="889"/>
      <c r="NLY102" s="889"/>
      <c r="NLZ102" s="889"/>
      <c r="NMA102" s="889"/>
      <c r="NMB102" s="889"/>
      <c r="NMC102" s="889"/>
      <c r="NMD102" s="889"/>
      <c r="NME102" s="889"/>
      <c r="NMF102" s="889"/>
      <c r="NMG102" s="889"/>
      <c r="NMH102" s="889"/>
      <c r="NMI102" s="889"/>
      <c r="NMJ102" s="889"/>
      <c r="NMK102" s="889"/>
      <c r="NML102" s="889"/>
      <c r="NMM102" s="889"/>
      <c r="NMN102" s="889"/>
      <c r="NMO102" s="889"/>
      <c r="NMP102" s="889"/>
      <c r="NMQ102" s="889"/>
      <c r="NMR102" s="889"/>
      <c r="NMS102" s="889"/>
      <c r="NMT102" s="889"/>
      <c r="NMU102" s="889"/>
      <c r="NMV102" s="889"/>
      <c r="NMW102" s="889"/>
      <c r="NMX102" s="889"/>
      <c r="NMY102" s="889"/>
      <c r="NMZ102" s="889"/>
      <c r="NNA102" s="889"/>
      <c r="NNB102" s="889"/>
      <c r="NNC102" s="889"/>
      <c r="NND102" s="889"/>
      <c r="NNE102" s="889"/>
      <c r="NNF102" s="889"/>
      <c r="NNG102" s="889"/>
      <c r="NNH102" s="889"/>
      <c r="NNI102" s="889"/>
      <c r="NNJ102" s="889"/>
      <c r="NNK102" s="889"/>
      <c r="NNL102" s="889"/>
      <c r="NNM102" s="889"/>
      <c r="NNN102" s="889"/>
      <c r="NNO102" s="889"/>
      <c r="NNP102" s="889"/>
      <c r="NNQ102" s="889"/>
      <c r="NNR102" s="889"/>
      <c r="NNS102" s="889"/>
      <c r="NNT102" s="889"/>
      <c r="NNU102" s="889"/>
      <c r="NNV102" s="889"/>
      <c r="NNW102" s="889"/>
      <c r="NNX102" s="889"/>
      <c r="NNY102" s="889"/>
      <c r="NNZ102" s="889"/>
      <c r="NOA102" s="889"/>
      <c r="NOB102" s="889"/>
      <c r="NOC102" s="889"/>
      <c r="NOD102" s="889"/>
      <c r="NOE102" s="889"/>
      <c r="NOF102" s="889"/>
      <c r="NOG102" s="889"/>
      <c r="NOH102" s="889"/>
      <c r="NOI102" s="889"/>
      <c r="NOJ102" s="889"/>
      <c r="NOK102" s="889"/>
      <c r="NOL102" s="889"/>
      <c r="NOM102" s="889"/>
      <c r="NON102" s="889"/>
      <c r="NOO102" s="889"/>
      <c r="NOP102" s="889"/>
      <c r="NOQ102" s="889"/>
      <c r="NOR102" s="889"/>
      <c r="NOS102" s="889"/>
      <c r="NOT102" s="889"/>
      <c r="NOU102" s="889"/>
      <c r="NOV102" s="889"/>
      <c r="NOW102" s="889"/>
      <c r="NOX102" s="889"/>
      <c r="NOY102" s="889"/>
      <c r="NOZ102" s="889"/>
      <c r="NPA102" s="889"/>
      <c r="NPB102" s="889"/>
      <c r="NPC102" s="889"/>
      <c r="NPD102" s="889"/>
      <c r="NPE102" s="889"/>
      <c r="NPF102" s="889"/>
      <c r="NPG102" s="889"/>
      <c r="NPH102" s="889"/>
      <c r="NPI102" s="889"/>
      <c r="NPJ102" s="889"/>
      <c r="NPK102" s="889"/>
      <c r="NPL102" s="889"/>
      <c r="NPM102" s="889"/>
      <c r="NPN102" s="889"/>
      <c r="NPO102" s="889"/>
      <c r="NPP102" s="889"/>
      <c r="NPQ102" s="889"/>
      <c r="NPR102" s="889"/>
      <c r="NPS102" s="889"/>
      <c r="NPT102" s="889"/>
      <c r="NPU102" s="889"/>
      <c r="NPV102" s="889"/>
      <c r="NPW102" s="889"/>
      <c r="NPX102" s="889"/>
      <c r="NPY102" s="889"/>
      <c r="NPZ102" s="889"/>
      <c r="NQA102" s="889"/>
      <c r="NQB102" s="889"/>
      <c r="NQC102" s="889"/>
      <c r="NQD102" s="889"/>
      <c r="NQE102" s="889"/>
      <c r="NQF102" s="889"/>
      <c r="NQG102" s="889"/>
      <c r="NQH102" s="889"/>
      <c r="NQI102" s="889"/>
      <c r="NQJ102" s="889"/>
      <c r="NQK102" s="889"/>
      <c r="NQL102" s="889"/>
      <c r="NQM102" s="889"/>
      <c r="NQN102" s="889"/>
      <c r="NQO102" s="889"/>
      <c r="NQP102" s="889"/>
      <c r="NQQ102" s="889"/>
      <c r="NQR102" s="889"/>
      <c r="NQS102" s="889"/>
      <c r="NQT102" s="889"/>
      <c r="NQU102" s="889"/>
      <c r="NQV102" s="889"/>
      <c r="NQW102" s="889"/>
      <c r="NQX102" s="889"/>
      <c r="NQY102" s="889"/>
      <c r="NQZ102" s="889"/>
      <c r="NRA102" s="889"/>
      <c r="NRB102" s="889"/>
      <c r="NRC102" s="889"/>
      <c r="NRD102" s="889"/>
      <c r="NRE102" s="889"/>
      <c r="NRF102" s="889"/>
      <c r="NRG102" s="889"/>
      <c r="NRH102" s="889"/>
      <c r="NRI102" s="889"/>
      <c r="NRJ102" s="889"/>
      <c r="NRK102" s="889"/>
      <c r="NRL102" s="889"/>
      <c r="NRM102" s="889"/>
      <c r="NRN102" s="889"/>
      <c r="NRO102" s="889"/>
      <c r="NRP102" s="889"/>
      <c r="NRQ102" s="889"/>
      <c r="NRR102" s="889"/>
      <c r="NRS102" s="889"/>
      <c r="NRT102" s="889"/>
      <c r="NRU102" s="889"/>
      <c r="NRV102" s="889"/>
      <c r="NRW102" s="889"/>
      <c r="NRX102" s="889"/>
      <c r="NRY102" s="889"/>
      <c r="NRZ102" s="889"/>
      <c r="NSA102" s="889"/>
      <c r="NSB102" s="889"/>
      <c r="NSC102" s="889"/>
      <c r="NSD102" s="889"/>
      <c r="NSE102" s="889"/>
      <c r="NSF102" s="889"/>
      <c r="NSG102" s="889"/>
      <c r="NSH102" s="889"/>
      <c r="NSI102" s="889"/>
      <c r="NSJ102" s="889"/>
      <c r="NSK102" s="889"/>
      <c r="NSL102" s="889"/>
      <c r="NSM102" s="889"/>
      <c r="NSN102" s="889"/>
      <c r="NSO102" s="889"/>
      <c r="NSP102" s="889"/>
      <c r="NSQ102" s="889"/>
      <c r="NSR102" s="889"/>
      <c r="NSS102" s="889"/>
      <c r="NST102" s="889"/>
      <c r="NSU102" s="889"/>
      <c r="NSV102" s="889"/>
      <c r="NSW102" s="889"/>
      <c r="NSX102" s="889"/>
      <c r="NSY102" s="889"/>
      <c r="NSZ102" s="889"/>
      <c r="NTA102" s="889"/>
      <c r="NTB102" s="889"/>
      <c r="NTC102" s="889"/>
      <c r="NTD102" s="889"/>
      <c r="NTE102" s="889"/>
      <c r="NTF102" s="889"/>
      <c r="NTG102" s="889"/>
      <c r="NTH102" s="889"/>
      <c r="NTI102" s="889"/>
      <c r="NTJ102" s="889"/>
      <c r="NTK102" s="889"/>
      <c r="NTL102" s="889"/>
      <c r="NTM102" s="889"/>
      <c r="NTN102" s="889"/>
      <c r="NTO102" s="889"/>
      <c r="NTP102" s="889"/>
      <c r="NTQ102" s="889"/>
      <c r="NTR102" s="889"/>
      <c r="NTS102" s="889"/>
      <c r="NTT102" s="889"/>
      <c r="NTU102" s="889"/>
      <c r="NTV102" s="889"/>
      <c r="NTW102" s="889"/>
      <c r="NTX102" s="889"/>
      <c r="NTY102" s="889"/>
      <c r="NTZ102" s="889"/>
      <c r="NUA102" s="889"/>
      <c r="NUB102" s="889"/>
      <c r="NUC102" s="889"/>
      <c r="NUD102" s="889"/>
      <c r="NUE102" s="889"/>
      <c r="NUF102" s="889"/>
      <c r="NUG102" s="889"/>
      <c r="NUH102" s="889"/>
      <c r="NUI102" s="889"/>
      <c r="NUJ102" s="889"/>
      <c r="NUK102" s="889"/>
      <c r="NUL102" s="889"/>
      <c r="NUM102" s="889"/>
      <c r="NUN102" s="889"/>
      <c r="NUO102" s="889"/>
      <c r="NUP102" s="889"/>
      <c r="NUQ102" s="889"/>
      <c r="NUR102" s="889"/>
      <c r="NUS102" s="889"/>
      <c r="NUT102" s="889"/>
      <c r="NUU102" s="889"/>
      <c r="NUV102" s="889"/>
      <c r="NUW102" s="889"/>
      <c r="NUX102" s="889"/>
      <c r="NUY102" s="889"/>
      <c r="NUZ102" s="889"/>
      <c r="NVA102" s="889"/>
      <c r="NVB102" s="889"/>
      <c r="NVC102" s="889"/>
      <c r="NVD102" s="889"/>
      <c r="NVE102" s="889"/>
      <c r="NVF102" s="889"/>
      <c r="NVG102" s="889"/>
      <c r="NVH102" s="889"/>
      <c r="NVI102" s="889"/>
      <c r="NVJ102" s="889"/>
      <c r="NVK102" s="889"/>
      <c r="NVL102" s="889"/>
      <c r="NVM102" s="889"/>
      <c r="NVN102" s="889"/>
      <c r="NVO102" s="889"/>
      <c r="NVP102" s="889"/>
      <c r="NVQ102" s="889"/>
      <c r="NVR102" s="889"/>
      <c r="NVS102" s="889"/>
      <c r="NVT102" s="889"/>
      <c r="NVU102" s="889"/>
      <c r="NVV102" s="889"/>
      <c r="NVW102" s="889"/>
      <c r="NVX102" s="889"/>
      <c r="NVY102" s="889"/>
      <c r="NVZ102" s="889"/>
      <c r="NWA102" s="889"/>
      <c r="NWB102" s="889"/>
      <c r="NWC102" s="889"/>
      <c r="NWD102" s="889"/>
      <c r="NWE102" s="889"/>
      <c r="NWF102" s="889"/>
      <c r="NWG102" s="889"/>
      <c r="NWH102" s="889"/>
      <c r="NWI102" s="889"/>
      <c r="NWJ102" s="889"/>
      <c r="NWK102" s="889"/>
      <c r="NWL102" s="889"/>
      <c r="NWM102" s="889"/>
      <c r="NWN102" s="889"/>
      <c r="NWO102" s="889"/>
      <c r="NWP102" s="889"/>
      <c r="NWQ102" s="889"/>
      <c r="NWR102" s="889"/>
      <c r="NWS102" s="889"/>
      <c r="NWT102" s="889"/>
      <c r="NWU102" s="889"/>
      <c r="NWV102" s="889"/>
      <c r="NWW102" s="889"/>
      <c r="NWX102" s="889"/>
      <c r="NWY102" s="889"/>
      <c r="NWZ102" s="889"/>
      <c r="NXA102" s="889"/>
      <c r="NXB102" s="889"/>
      <c r="NXC102" s="889"/>
      <c r="NXD102" s="889"/>
      <c r="NXE102" s="889"/>
      <c r="NXF102" s="889"/>
      <c r="NXG102" s="889"/>
      <c r="NXH102" s="889"/>
      <c r="NXI102" s="889"/>
      <c r="NXJ102" s="889"/>
      <c r="NXK102" s="889"/>
      <c r="NXL102" s="889"/>
      <c r="NXM102" s="889"/>
      <c r="NXN102" s="889"/>
      <c r="NXO102" s="889"/>
      <c r="NXP102" s="889"/>
      <c r="NXQ102" s="889"/>
      <c r="NXR102" s="889"/>
      <c r="NXS102" s="889"/>
      <c r="NXT102" s="889"/>
      <c r="NXU102" s="889"/>
      <c r="NXV102" s="889"/>
      <c r="NXW102" s="889"/>
      <c r="NXX102" s="889"/>
      <c r="NXY102" s="889"/>
      <c r="NXZ102" s="889"/>
      <c r="NYA102" s="889"/>
      <c r="NYB102" s="889"/>
      <c r="NYC102" s="889"/>
      <c r="NYD102" s="889"/>
      <c r="NYE102" s="889"/>
      <c r="NYF102" s="889"/>
      <c r="NYG102" s="889"/>
      <c r="NYH102" s="889"/>
      <c r="NYI102" s="889"/>
      <c r="NYJ102" s="889"/>
      <c r="NYK102" s="889"/>
      <c r="NYL102" s="889"/>
      <c r="NYM102" s="889"/>
      <c r="NYN102" s="889"/>
      <c r="NYO102" s="889"/>
      <c r="NYP102" s="889"/>
      <c r="NYQ102" s="889"/>
      <c r="NYR102" s="889"/>
      <c r="NYS102" s="889"/>
      <c r="NYT102" s="889"/>
      <c r="NYU102" s="889"/>
      <c r="NYV102" s="889"/>
      <c r="NYW102" s="889"/>
      <c r="NYX102" s="889"/>
      <c r="NYY102" s="889"/>
      <c r="NYZ102" s="889"/>
      <c r="NZA102" s="889"/>
      <c r="NZB102" s="889"/>
      <c r="NZC102" s="889"/>
      <c r="NZD102" s="889"/>
      <c r="NZE102" s="889"/>
      <c r="NZF102" s="889"/>
      <c r="NZG102" s="889"/>
      <c r="NZH102" s="889"/>
      <c r="NZI102" s="889"/>
      <c r="NZJ102" s="889"/>
      <c r="NZK102" s="889"/>
      <c r="NZL102" s="889"/>
      <c r="NZM102" s="889"/>
      <c r="NZN102" s="889"/>
      <c r="NZO102" s="889"/>
      <c r="NZP102" s="889"/>
      <c r="NZQ102" s="889"/>
      <c r="NZR102" s="889"/>
      <c r="NZS102" s="889"/>
      <c r="NZT102" s="889"/>
      <c r="NZU102" s="889"/>
      <c r="NZV102" s="889"/>
      <c r="NZW102" s="889"/>
      <c r="NZX102" s="889"/>
      <c r="NZY102" s="889"/>
      <c r="NZZ102" s="889"/>
      <c r="OAA102" s="889"/>
      <c r="OAB102" s="889"/>
      <c r="OAC102" s="889"/>
      <c r="OAD102" s="889"/>
      <c r="OAE102" s="889"/>
      <c r="OAF102" s="889"/>
      <c r="OAG102" s="889"/>
      <c r="OAH102" s="889"/>
      <c r="OAI102" s="889"/>
      <c r="OAJ102" s="889"/>
      <c r="OAK102" s="889"/>
      <c r="OAL102" s="889"/>
      <c r="OAM102" s="889"/>
      <c r="OAN102" s="889"/>
      <c r="OAO102" s="889"/>
      <c r="OAP102" s="889"/>
      <c r="OAQ102" s="889"/>
      <c r="OAR102" s="889"/>
      <c r="OAS102" s="889"/>
      <c r="OAT102" s="889"/>
      <c r="OAU102" s="889"/>
      <c r="OAV102" s="889"/>
      <c r="OAW102" s="889"/>
      <c r="OAX102" s="889"/>
      <c r="OAY102" s="889"/>
      <c r="OAZ102" s="889"/>
      <c r="OBA102" s="889"/>
      <c r="OBB102" s="889"/>
      <c r="OBC102" s="889"/>
      <c r="OBD102" s="889"/>
      <c r="OBE102" s="889"/>
      <c r="OBF102" s="889"/>
      <c r="OBG102" s="889"/>
      <c r="OBH102" s="889"/>
      <c r="OBI102" s="889"/>
      <c r="OBJ102" s="889"/>
      <c r="OBK102" s="889"/>
      <c r="OBL102" s="889"/>
      <c r="OBM102" s="889"/>
      <c r="OBN102" s="889"/>
      <c r="OBO102" s="889"/>
      <c r="OBP102" s="889"/>
      <c r="OBQ102" s="889"/>
      <c r="OBR102" s="889"/>
      <c r="OBS102" s="889"/>
      <c r="OBT102" s="889"/>
      <c r="OBU102" s="889"/>
      <c r="OBV102" s="889"/>
      <c r="OBW102" s="889"/>
      <c r="OBX102" s="889"/>
      <c r="OBY102" s="889"/>
      <c r="OBZ102" s="889"/>
      <c r="OCA102" s="889"/>
      <c r="OCB102" s="889"/>
      <c r="OCC102" s="889"/>
      <c r="OCD102" s="889"/>
      <c r="OCE102" s="889"/>
      <c r="OCF102" s="889"/>
      <c r="OCG102" s="889"/>
      <c r="OCH102" s="889"/>
      <c r="OCI102" s="889"/>
      <c r="OCJ102" s="889"/>
      <c r="OCK102" s="889"/>
      <c r="OCL102" s="889"/>
      <c r="OCM102" s="889"/>
      <c r="OCN102" s="889"/>
      <c r="OCO102" s="889"/>
      <c r="OCP102" s="889"/>
      <c r="OCQ102" s="889"/>
      <c r="OCR102" s="889"/>
      <c r="OCS102" s="889"/>
      <c r="OCT102" s="889"/>
      <c r="OCU102" s="889"/>
      <c r="OCV102" s="889"/>
      <c r="OCW102" s="889"/>
      <c r="OCX102" s="889"/>
      <c r="OCY102" s="889"/>
      <c r="OCZ102" s="889"/>
      <c r="ODA102" s="889"/>
      <c r="ODB102" s="889"/>
      <c r="ODC102" s="889"/>
      <c r="ODD102" s="889"/>
      <c r="ODE102" s="889"/>
      <c r="ODF102" s="889"/>
      <c r="ODG102" s="889"/>
      <c r="ODH102" s="889"/>
      <c r="ODI102" s="889"/>
      <c r="ODJ102" s="889"/>
      <c r="ODK102" s="889"/>
      <c r="ODL102" s="889"/>
      <c r="ODM102" s="889"/>
      <c r="ODN102" s="889"/>
      <c r="ODO102" s="889"/>
      <c r="ODP102" s="889"/>
      <c r="ODQ102" s="889"/>
      <c r="ODR102" s="889"/>
      <c r="ODS102" s="889"/>
      <c r="ODT102" s="889"/>
      <c r="ODU102" s="889"/>
      <c r="ODV102" s="889"/>
      <c r="ODW102" s="889"/>
      <c r="ODX102" s="889"/>
      <c r="ODY102" s="889"/>
      <c r="ODZ102" s="889"/>
      <c r="OEA102" s="889"/>
      <c r="OEB102" s="889"/>
      <c r="OEC102" s="889"/>
      <c r="OED102" s="889"/>
      <c r="OEE102" s="889"/>
      <c r="OEF102" s="889"/>
      <c r="OEG102" s="889"/>
      <c r="OEH102" s="889"/>
      <c r="OEI102" s="889"/>
      <c r="OEJ102" s="889"/>
      <c r="OEK102" s="889"/>
      <c r="OEL102" s="889"/>
      <c r="OEM102" s="889"/>
      <c r="OEN102" s="889"/>
      <c r="OEO102" s="889"/>
      <c r="OEP102" s="889"/>
      <c r="OEQ102" s="889"/>
      <c r="OER102" s="889"/>
      <c r="OES102" s="889"/>
      <c r="OET102" s="889"/>
      <c r="OEU102" s="889"/>
      <c r="OEV102" s="889"/>
      <c r="OEW102" s="889"/>
      <c r="OEX102" s="889"/>
      <c r="OEY102" s="889"/>
      <c r="OEZ102" s="889"/>
      <c r="OFA102" s="889"/>
      <c r="OFB102" s="889"/>
      <c r="OFC102" s="889"/>
      <c r="OFD102" s="889"/>
      <c r="OFE102" s="889"/>
      <c r="OFF102" s="889"/>
      <c r="OFG102" s="889"/>
      <c r="OFH102" s="889"/>
      <c r="OFI102" s="889"/>
      <c r="OFJ102" s="889"/>
      <c r="OFK102" s="889"/>
      <c r="OFL102" s="889"/>
      <c r="OFM102" s="889"/>
      <c r="OFN102" s="889"/>
      <c r="OFO102" s="889"/>
      <c r="OFP102" s="889"/>
      <c r="OFQ102" s="889"/>
      <c r="OFR102" s="889"/>
      <c r="OFS102" s="889"/>
      <c r="OFT102" s="889"/>
      <c r="OFU102" s="889"/>
      <c r="OFV102" s="889"/>
      <c r="OFW102" s="889"/>
      <c r="OFX102" s="889"/>
      <c r="OFY102" s="889"/>
      <c r="OFZ102" s="889"/>
      <c r="OGA102" s="889"/>
      <c r="OGB102" s="889"/>
      <c r="OGC102" s="889"/>
      <c r="OGD102" s="889"/>
      <c r="OGE102" s="889"/>
      <c r="OGF102" s="889"/>
      <c r="OGG102" s="889"/>
      <c r="OGH102" s="889"/>
      <c r="OGI102" s="889"/>
      <c r="OGJ102" s="889"/>
      <c r="OGK102" s="889"/>
      <c r="OGL102" s="889"/>
      <c r="OGM102" s="889"/>
      <c r="OGN102" s="889"/>
      <c r="OGO102" s="889"/>
      <c r="OGP102" s="889"/>
      <c r="OGQ102" s="889"/>
      <c r="OGR102" s="889"/>
      <c r="OGS102" s="889"/>
      <c r="OGT102" s="889"/>
      <c r="OGU102" s="889"/>
      <c r="OGV102" s="889"/>
      <c r="OGW102" s="889"/>
      <c r="OGX102" s="889"/>
      <c r="OGY102" s="889"/>
      <c r="OGZ102" s="889"/>
      <c r="OHA102" s="889"/>
      <c r="OHB102" s="889"/>
      <c r="OHC102" s="889"/>
      <c r="OHD102" s="889"/>
      <c r="OHE102" s="889"/>
      <c r="OHF102" s="889"/>
      <c r="OHG102" s="889"/>
      <c r="OHH102" s="889"/>
      <c r="OHI102" s="889"/>
      <c r="OHJ102" s="889"/>
      <c r="OHK102" s="889"/>
      <c r="OHL102" s="889"/>
      <c r="OHM102" s="889"/>
      <c r="OHN102" s="889"/>
      <c r="OHO102" s="889"/>
      <c r="OHP102" s="889"/>
      <c r="OHQ102" s="889"/>
      <c r="OHR102" s="889"/>
      <c r="OHS102" s="889"/>
      <c r="OHT102" s="889"/>
      <c r="OHU102" s="889"/>
      <c r="OHV102" s="889"/>
      <c r="OHW102" s="889"/>
      <c r="OHX102" s="889"/>
      <c r="OHY102" s="889"/>
      <c r="OHZ102" s="889"/>
      <c r="OIA102" s="889"/>
      <c r="OIB102" s="889"/>
      <c r="OIC102" s="889"/>
      <c r="OID102" s="889"/>
      <c r="OIE102" s="889"/>
      <c r="OIF102" s="889"/>
      <c r="OIG102" s="889"/>
      <c r="OIH102" s="889"/>
      <c r="OII102" s="889"/>
      <c r="OIJ102" s="889"/>
      <c r="OIK102" s="889"/>
      <c r="OIL102" s="889"/>
      <c r="OIM102" s="889"/>
      <c r="OIN102" s="889"/>
      <c r="OIO102" s="889"/>
      <c r="OIP102" s="889"/>
      <c r="OIQ102" s="889"/>
      <c r="OIR102" s="889"/>
      <c r="OIS102" s="889"/>
      <c r="OIT102" s="889"/>
      <c r="OIU102" s="889"/>
      <c r="OIV102" s="889"/>
      <c r="OIW102" s="889"/>
      <c r="OIX102" s="889"/>
      <c r="OIY102" s="889"/>
      <c r="OIZ102" s="889"/>
      <c r="OJA102" s="889"/>
      <c r="OJB102" s="889"/>
      <c r="OJC102" s="889"/>
      <c r="OJD102" s="889"/>
      <c r="OJE102" s="889"/>
      <c r="OJF102" s="889"/>
      <c r="OJG102" s="889"/>
      <c r="OJH102" s="889"/>
      <c r="OJI102" s="889"/>
      <c r="OJJ102" s="889"/>
      <c r="OJK102" s="889"/>
      <c r="OJL102" s="889"/>
      <c r="OJM102" s="889"/>
      <c r="OJN102" s="889"/>
      <c r="OJO102" s="889"/>
      <c r="OJP102" s="889"/>
      <c r="OJQ102" s="889"/>
      <c r="OJR102" s="889"/>
      <c r="OJS102" s="889"/>
      <c r="OJT102" s="889"/>
      <c r="OJU102" s="889"/>
      <c r="OJV102" s="889"/>
      <c r="OJW102" s="889"/>
      <c r="OJX102" s="889"/>
      <c r="OJY102" s="889"/>
      <c r="OJZ102" s="889"/>
      <c r="OKA102" s="889"/>
      <c r="OKB102" s="889"/>
      <c r="OKC102" s="889"/>
      <c r="OKD102" s="889"/>
      <c r="OKE102" s="889"/>
      <c r="OKF102" s="889"/>
      <c r="OKG102" s="889"/>
      <c r="OKH102" s="889"/>
      <c r="OKI102" s="889"/>
      <c r="OKJ102" s="889"/>
      <c r="OKK102" s="889"/>
      <c r="OKL102" s="889"/>
      <c r="OKM102" s="889"/>
      <c r="OKN102" s="889"/>
      <c r="OKO102" s="889"/>
      <c r="OKP102" s="889"/>
      <c r="OKQ102" s="889"/>
      <c r="OKR102" s="889"/>
      <c r="OKS102" s="889"/>
      <c r="OKT102" s="889"/>
      <c r="OKU102" s="889"/>
      <c r="OKV102" s="889"/>
      <c r="OKW102" s="889"/>
      <c r="OKX102" s="889"/>
      <c r="OKY102" s="889"/>
      <c r="OKZ102" s="889"/>
      <c r="OLA102" s="889"/>
      <c r="OLB102" s="889"/>
      <c r="OLC102" s="889"/>
      <c r="OLD102" s="889"/>
      <c r="OLE102" s="889"/>
      <c r="OLF102" s="889"/>
      <c r="OLG102" s="889"/>
      <c r="OLH102" s="889"/>
      <c r="OLI102" s="889"/>
      <c r="OLJ102" s="889"/>
      <c r="OLK102" s="889"/>
      <c r="OLL102" s="889"/>
      <c r="OLM102" s="889"/>
      <c r="OLN102" s="889"/>
      <c r="OLO102" s="889"/>
      <c r="OLP102" s="889"/>
      <c r="OLQ102" s="889"/>
      <c r="OLR102" s="889"/>
      <c r="OLS102" s="889"/>
      <c r="OLT102" s="889"/>
      <c r="OLU102" s="889"/>
      <c r="OLV102" s="889"/>
      <c r="OLW102" s="889"/>
      <c r="OLX102" s="889"/>
      <c r="OLY102" s="889"/>
      <c r="OLZ102" s="889"/>
      <c r="OMA102" s="889"/>
      <c r="OMB102" s="889"/>
      <c r="OMC102" s="889"/>
      <c r="OMD102" s="889"/>
      <c r="OME102" s="889"/>
      <c r="OMF102" s="889"/>
      <c r="OMG102" s="889"/>
      <c r="OMH102" s="889"/>
      <c r="OMI102" s="889"/>
      <c r="OMJ102" s="889"/>
      <c r="OMK102" s="889"/>
      <c r="OML102" s="889"/>
      <c r="OMM102" s="889"/>
      <c r="OMN102" s="889"/>
      <c r="OMO102" s="889"/>
      <c r="OMP102" s="889"/>
      <c r="OMQ102" s="889"/>
      <c r="OMR102" s="889"/>
      <c r="OMS102" s="889"/>
      <c r="OMT102" s="889"/>
      <c r="OMU102" s="889"/>
      <c r="OMV102" s="889"/>
      <c r="OMW102" s="889"/>
      <c r="OMX102" s="889"/>
      <c r="OMY102" s="889"/>
      <c r="OMZ102" s="889"/>
      <c r="ONA102" s="889"/>
      <c r="ONB102" s="889"/>
      <c r="ONC102" s="889"/>
      <c r="OND102" s="889"/>
      <c r="ONE102" s="889"/>
      <c r="ONF102" s="889"/>
      <c r="ONG102" s="889"/>
      <c r="ONH102" s="889"/>
      <c r="ONI102" s="889"/>
      <c r="ONJ102" s="889"/>
      <c r="ONK102" s="889"/>
      <c r="ONL102" s="889"/>
      <c r="ONM102" s="889"/>
      <c r="ONN102" s="889"/>
      <c r="ONO102" s="889"/>
      <c r="ONP102" s="889"/>
      <c r="ONQ102" s="889"/>
      <c r="ONR102" s="889"/>
      <c r="ONS102" s="889"/>
      <c r="ONT102" s="889"/>
      <c r="ONU102" s="889"/>
      <c r="ONV102" s="889"/>
      <c r="ONW102" s="889"/>
      <c r="ONX102" s="889"/>
      <c r="ONY102" s="889"/>
      <c r="ONZ102" s="889"/>
      <c r="OOA102" s="889"/>
      <c r="OOB102" s="889"/>
      <c r="OOC102" s="889"/>
      <c r="OOD102" s="889"/>
      <c r="OOE102" s="889"/>
      <c r="OOF102" s="889"/>
      <c r="OOG102" s="889"/>
      <c r="OOH102" s="889"/>
      <c r="OOI102" s="889"/>
      <c r="OOJ102" s="889"/>
      <c r="OOK102" s="889"/>
      <c r="OOL102" s="889"/>
      <c r="OOM102" s="889"/>
      <c r="OON102" s="889"/>
      <c r="OOO102" s="889"/>
      <c r="OOP102" s="889"/>
      <c r="OOQ102" s="889"/>
      <c r="OOR102" s="889"/>
      <c r="OOS102" s="889"/>
      <c r="OOT102" s="889"/>
      <c r="OOU102" s="889"/>
      <c r="OOV102" s="889"/>
      <c r="OOW102" s="889"/>
      <c r="OOX102" s="889"/>
      <c r="OOY102" s="889"/>
      <c r="OOZ102" s="889"/>
      <c r="OPA102" s="889"/>
      <c r="OPB102" s="889"/>
      <c r="OPC102" s="889"/>
      <c r="OPD102" s="889"/>
      <c r="OPE102" s="889"/>
      <c r="OPF102" s="889"/>
      <c r="OPG102" s="889"/>
      <c r="OPH102" s="889"/>
      <c r="OPI102" s="889"/>
      <c r="OPJ102" s="889"/>
      <c r="OPK102" s="889"/>
      <c r="OPL102" s="889"/>
      <c r="OPM102" s="889"/>
      <c r="OPN102" s="889"/>
      <c r="OPO102" s="889"/>
      <c r="OPP102" s="889"/>
      <c r="OPQ102" s="889"/>
      <c r="OPR102" s="889"/>
      <c r="OPS102" s="889"/>
      <c r="OPT102" s="889"/>
      <c r="OPU102" s="889"/>
      <c r="OPV102" s="889"/>
      <c r="OPW102" s="889"/>
      <c r="OPX102" s="889"/>
      <c r="OPY102" s="889"/>
      <c r="OPZ102" s="889"/>
      <c r="OQA102" s="889"/>
      <c r="OQB102" s="889"/>
      <c r="OQC102" s="889"/>
      <c r="OQD102" s="889"/>
      <c r="OQE102" s="889"/>
      <c r="OQF102" s="889"/>
      <c r="OQG102" s="889"/>
      <c r="OQH102" s="889"/>
      <c r="OQI102" s="889"/>
      <c r="OQJ102" s="889"/>
      <c r="OQK102" s="889"/>
      <c r="OQL102" s="889"/>
      <c r="OQM102" s="889"/>
      <c r="OQN102" s="889"/>
      <c r="OQO102" s="889"/>
      <c r="OQP102" s="889"/>
      <c r="OQQ102" s="889"/>
      <c r="OQR102" s="889"/>
      <c r="OQS102" s="889"/>
      <c r="OQT102" s="889"/>
      <c r="OQU102" s="889"/>
      <c r="OQV102" s="889"/>
      <c r="OQW102" s="889"/>
      <c r="OQX102" s="889"/>
      <c r="OQY102" s="889"/>
      <c r="OQZ102" s="889"/>
      <c r="ORA102" s="889"/>
      <c r="ORB102" s="889"/>
      <c r="ORC102" s="889"/>
      <c r="ORD102" s="889"/>
      <c r="ORE102" s="889"/>
      <c r="ORF102" s="889"/>
      <c r="ORG102" s="889"/>
      <c r="ORH102" s="889"/>
      <c r="ORI102" s="889"/>
      <c r="ORJ102" s="889"/>
      <c r="ORK102" s="889"/>
      <c r="ORL102" s="889"/>
      <c r="ORM102" s="889"/>
      <c r="ORN102" s="889"/>
      <c r="ORO102" s="889"/>
      <c r="ORP102" s="889"/>
      <c r="ORQ102" s="889"/>
      <c r="ORR102" s="889"/>
      <c r="ORS102" s="889"/>
      <c r="ORT102" s="889"/>
      <c r="ORU102" s="889"/>
      <c r="ORV102" s="889"/>
      <c r="ORW102" s="889"/>
      <c r="ORX102" s="889"/>
      <c r="ORY102" s="889"/>
      <c r="ORZ102" s="889"/>
      <c r="OSA102" s="889"/>
      <c r="OSB102" s="889"/>
      <c r="OSC102" s="889"/>
      <c r="OSD102" s="889"/>
      <c r="OSE102" s="889"/>
      <c r="OSF102" s="889"/>
      <c r="OSG102" s="889"/>
      <c r="OSH102" s="889"/>
      <c r="OSI102" s="889"/>
      <c r="OSJ102" s="889"/>
      <c r="OSK102" s="889"/>
      <c r="OSL102" s="889"/>
      <c r="OSM102" s="889"/>
      <c r="OSN102" s="889"/>
      <c r="OSO102" s="889"/>
      <c r="OSP102" s="889"/>
      <c r="OSQ102" s="889"/>
      <c r="OSR102" s="889"/>
      <c r="OSS102" s="889"/>
      <c r="OST102" s="889"/>
      <c r="OSU102" s="889"/>
      <c r="OSV102" s="889"/>
      <c r="OSW102" s="889"/>
      <c r="OSX102" s="889"/>
      <c r="OSY102" s="889"/>
      <c r="OSZ102" s="889"/>
      <c r="OTA102" s="889"/>
      <c r="OTB102" s="889"/>
      <c r="OTC102" s="889"/>
      <c r="OTD102" s="889"/>
      <c r="OTE102" s="889"/>
      <c r="OTF102" s="889"/>
      <c r="OTG102" s="889"/>
      <c r="OTH102" s="889"/>
      <c r="OTI102" s="889"/>
      <c r="OTJ102" s="889"/>
      <c r="OTK102" s="889"/>
      <c r="OTL102" s="889"/>
      <c r="OTM102" s="889"/>
      <c r="OTN102" s="889"/>
      <c r="OTO102" s="889"/>
      <c r="OTP102" s="889"/>
      <c r="OTQ102" s="889"/>
      <c r="OTR102" s="889"/>
      <c r="OTS102" s="889"/>
      <c r="OTT102" s="889"/>
      <c r="OTU102" s="889"/>
      <c r="OTV102" s="889"/>
      <c r="OTW102" s="889"/>
      <c r="OTX102" s="889"/>
      <c r="OTY102" s="889"/>
      <c r="OTZ102" s="889"/>
      <c r="OUA102" s="889"/>
      <c r="OUB102" s="889"/>
      <c r="OUC102" s="889"/>
      <c r="OUD102" s="889"/>
      <c r="OUE102" s="889"/>
      <c r="OUF102" s="889"/>
      <c r="OUG102" s="889"/>
      <c r="OUH102" s="889"/>
      <c r="OUI102" s="889"/>
      <c r="OUJ102" s="889"/>
      <c r="OUK102" s="889"/>
      <c r="OUL102" s="889"/>
      <c r="OUM102" s="889"/>
      <c r="OUN102" s="889"/>
      <c r="OUO102" s="889"/>
      <c r="OUP102" s="889"/>
      <c r="OUQ102" s="889"/>
      <c r="OUR102" s="889"/>
      <c r="OUS102" s="889"/>
      <c r="OUT102" s="889"/>
      <c r="OUU102" s="889"/>
      <c r="OUV102" s="889"/>
      <c r="OUW102" s="889"/>
      <c r="OUX102" s="889"/>
      <c r="OUY102" s="889"/>
      <c r="OUZ102" s="889"/>
      <c r="OVA102" s="889"/>
      <c r="OVB102" s="889"/>
      <c r="OVC102" s="889"/>
      <c r="OVD102" s="889"/>
      <c r="OVE102" s="889"/>
      <c r="OVF102" s="889"/>
      <c r="OVG102" s="889"/>
      <c r="OVH102" s="889"/>
      <c r="OVI102" s="889"/>
      <c r="OVJ102" s="889"/>
      <c r="OVK102" s="889"/>
      <c r="OVL102" s="889"/>
      <c r="OVM102" s="889"/>
      <c r="OVN102" s="889"/>
      <c r="OVO102" s="889"/>
      <c r="OVP102" s="889"/>
      <c r="OVQ102" s="889"/>
      <c r="OVR102" s="889"/>
      <c r="OVS102" s="889"/>
      <c r="OVT102" s="889"/>
      <c r="OVU102" s="889"/>
      <c r="OVV102" s="889"/>
      <c r="OVW102" s="889"/>
      <c r="OVX102" s="889"/>
      <c r="OVY102" s="889"/>
      <c r="OVZ102" s="889"/>
      <c r="OWA102" s="889"/>
      <c r="OWB102" s="889"/>
      <c r="OWC102" s="889"/>
      <c r="OWD102" s="889"/>
      <c r="OWE102" s="889"/>
      <c r="OWF102" s="889"/>
      <c r="OWG102" s="889"/>
      <c r="OWH102" s="889"/>
      <c r="OWI102" s="889"/>
      <c r="OWJ102" s="889"/>
      <c r="OWK102" s="889"/>
      <c r="OWL102" s="889"/>
      <c r="OWM102" s="889"/>
      <c r="OWN102" s="889"/>
      <c r="OWO102" s="889"/>
      <c r="OWP102" s="889"/>
      <c r="OWQ102" s="889"/>
      <c r="OWR102" s="889"/>
      <c r="OWS102" s="889"/>
      <c r="OWT102" s="889"/>
      <c r="OWU102" s="889"/>
      <c r="OWV102" s="889"/>
      <c r="OWW102" s="889"/>
      <c r="OWX102" s="889"/>
      <c r="OWY102" s="889"/>
      <c r="OWZ102" s="889"/>
      <c r="OXA102" s="889"/>
      <c r="OXB102" s="889"/>
      <c r="OXC102" s="889"/>
      <c r="OXD102" s="889"/>
      <c r="OXE102" s="889"/>
      <c r="OXF102" s="889"/>
      <c r="OXG102" s="889"/>
      <c r="OXH102" s="889"/>
      <c r="OXI102" s="889"/>
      <c r="OXJ102" s="889"/>
      <c r="OXK102" s="889"/>
      <c r="OXL102" s="889"/>
      <c r="OXM102" s="889"/>
      <c r="OXN102" s="889"/>
      <c r="OXO102" s="889"/>
      <c r="OXP102" s="889"/>
      <c r="OXQ102" s="889"/>
      <c r="OXR102" s="889"/>
      <c r="OXS102" s="889"/>
      <c r="OXT102" s="889"/>
      <c r="OXU102" s="889"/>
      <c r="OXV102" s="889"/>
      <c r="OXW102" s="889"/>
      <c r="OXX102" s="889"/>
      <c r="OXY102" s="889"/>
      <c r="OXZ102" s="889"/>
      <c r="OYA102" s="889"/>
      <c r="OYB102" s="889"/>
      <c r="OYC102" s="889"/>
      <c r="OYD102" s="889"/>
      <c r="OYE102" s="889"/>
      <c r="OYF102" s="889"/>
      <c r="OYG102" s="889"/>
      <c r="OYH102" s="889"/>
      <c r="OYI102" s="889"/>
      <c r="OYJ102" s="889"/>
      <c r="OYK102" s="889"/>
      <c r="OYL102" s="889"/>
      <c r="OYM102" s="889"/>
      <c r="OYN102" s="889"/>
      <c r="OYO102" s="889"/>
      <c r="OYP102" s="889"/>
      <c r="OYQ102" s="889"/>
      <c r="OYR102" s="889"/>
      <c r="OYS102" s="889"/>
      <c r="OYT102" s="889"/>
      <c r="OYU102" s="889"/>
      <c r="OYV102" s="889"/>
      <c r="OYW102" s="889"/>
      <c r="OYX102" s="889"/>
      <c r="OYY102" s="889"/>
      <c r="OYZ102" s="889"/>
      <c r="OZA102" s="889"/>
      <c r="OZB102" s="889"/>
      <c r="OZC102" s="889"/>
      <c r="OZD102" s="889"/>
      <c r="OZE102" s="889"/>
      <c r="OZF102" s="889"/>
      <c r="OZG102" s="889"/>
      <c r="OZH102" s="889"/>
      <c r="OZI102" s="889"/>
      <c r="OZJ102" s="889"/>
      <c r="OZK102" s="889"/>
      <c r="OZL102" s="889"/>
      <c r="OZM102" s="889"/>
      <c r="OZN102" s="889"/>
      <c r="OZO102" s="889"/>
      <c r="OZP102" s="889"/>
      <c r="OZQ102" s="889"/>
      <c r="OZR102" s="889"/>
      <c r="OZS102" s="889"/>
      <c r="OZT102" s="889"/>
      <c r="OZU102" s="889"/>
      <c r="OZV102" s="889"/>
      <c r="OZW102" s="889"/>
      <c r="OZX102" s="889"/>
      <c r="OZY102" s="889"/>
      <c r="OZZ102" s="889"/>
      <c r="PAA102" s="889"/>
      <c r="PAB102" s="889"/>
      <c r="PAC102" s="889"/>
      <c r="PAD102" s="889"/>
      <c r="PAE102" s="889"/>
      <c r="PAF102" s="889"/>
      <c r="PAG102" s="889"/>
      <c r="PAH102" s="889"/>
      <c r="PAI102" s="889"/>
      <c r="PAJ102" s="889"/>
      <c r="PAK102" s="889"/>
      <c r="PAL102" s="889"/>
      <c r="PAM102" s="889"/>
      <c r="PAN102" s="889"/>
      <c r="PAO102" s="889"/>
      <c r="PAP102" s="889"/>
      <c r="PAQ102" s="889"/>
      <c r="PAR102" s="889"/>
      <c r="PAS102" s="889"/>
      <c r="PAT102" s="889"/>
      <c r="PAU102" s="889"/>
      <c r="PAV102" s="889"/>
      <c r="PAW102" s="889"/>
      <c r="PAX102" s="889"/>
      <c r="PAY102" s="889"/>
      <c r="PAZ102" s="889"/>
      <c r="PBA102" s="889"/>
      <c r="PBB102" s="889"/>
      <c r="PBC102" s="889"/>
      <c r="PBD102" s="889"/>
      <c r="PBE102" s="889"/>
      <c r="PBF102" s="889"/>
      <c r="PBG102" s="889"/>
      <c r="PBH102" s="889"/>
      <c r="PBI102" s="889"/>
      <c r="PBJ102" s="889"/>
      <c r="PBK102" s="889"/>
      <c r="PBL102" s="889"/>
      <c r="PBM102" s="889"/>
      <c r="PBN102" s="889"/>
      <c r="PBO102" s="889"/>
      <c r="PBP102" s="889"/>
      <c r="PBQ102" s="889"/>
      <c r="PBR102" s="889"/>
      <c r="PBS102" s="889"/>
      <c r="PBT102" s="889"/>
      <c r="PBU102" s="889"/>
      <c r="PBV102" s="889"/>
      <c r="PBW102" s="889"/>
      <c r="PBX102" s="889"/>
      <c r="PBY102" s="889"/>
      <c r="PBZ102" s="889"/>
      <c r="PCA102" s="889"/>
      <c r="PCB102" s="889"/>
      <c r="PCC102" s="889"/>
      <c r="PCD102" s="889"/>
      <c r="PCE102" s="889"/>
      <c r="PCF102" s="889"/>
      <c r="PCG102" s="889"/>
      <c r="PCH102" s="889"/>
      <c r="PCI102" s="889"/>
      <c r="PCJ102" s="889"/>
      <c r="PCK102" s="889"/>
      <c r="PCL102" s="889"/>
      <c r="PCM102" s="889"/>
      <c r="PCN102" s="889"/>
      <c r="PCO102" s="889"/>
      <c r="PCP102" s="889"/>
      <c r="PCQ102" s="889"/>
      <c r="PCR102" s="889"/>
      <c r="PCS102" s="889"/>
      <c r="PCT102" s="889"/>
      <c r="PCU102" s="889"/>
      <c r="PCV102" s="889"/>
      <c r="PCW102" s="889"/>
      <c r="PCX102" s="889"/>
      <c r="PCY102" s="889"/>
      <c r="PCZ102" s="889"/>
      <c r="PDA102" s="889"/>
      <c r="PDB102" s="889"/>
      <c r="PDC102" s="889"/>
      <c r="PDD102" s="889"/>
      <c r="PDE102" s="889"/>
      <c r="PDF102" s="889"/>
      <c r="PDG102" s="889"/>
      <c r="PDH102" s="889"/>
      <c r="PDI102" s="889"/>
      <c r="PDJ102" s="889"/>
      <c r="PDK102" s="889"/>
      <c r="PDL102" s="889"/>
      <c r="PDM102" s="889"/>
      <c r="PDN102" s="889"/>
      <c r="PDO102" s="889"/>
      <c r="PDP102" s="889"/>
      <c r="PDQ102" s="889"/>
      <c r="PDR102" s="889"/>
      <c r="PDS102" s="889"/>
      <c r="PDT102" s="889"/>
      <c r="PDU102" s="889"/>
      <c r="PDV102" s="889"/>
      <c r="PDW102" s="889"/>
      <c r="PDX102" s="889"/>
      <c r="PDY102" s="889"/>
      <c r="PDZ102" s="889"/>
      <c r="PEA102" s="889"/>
      <c r="PEB102" s="889"/>
      <c r="PEC102" s="889"/>
      <c r="PED102" s="889"/>
      <c r="PEE102" s="889"/>
      <c r="PEF102" s="889"/>
      <c r="PEG102" s="889"/>
      <c r="PEH102" s="889"/>
      <c r="PEI102" s="889"/>
      <c r="PEJ102" s="889"/>
      <c r="PEK102" s="889"/>
      <c r="PEL102" s="889"/>
      <c r="PEM102" s="889"/>
      <c r="PEN102" s="889"/>
      <c r="PEO102" s="889"/>
      <c r="PEP102" s="889"/>
      <c r="PEQ102" s="889"/>
      <c r="PER102" s="889"/>
      <c r="PES102" s="889"/>
      <c r="PET102" s="889"/>
      <c r="PEU102" s="889"/>
      <c r="PEV102" s="889"/>
      <c r="PEW102" s="889"/>
      <c r="PEX102" s="889"/>
      <c r="PEY102" s="889"/>
      <c r="PEZ102" s="889"/>
      <c r="PFA102" s="889"/>
      <c r="PFB102" s="889"/>
      <c r="PFC102" s="889"/>
      <c r="PFD102" s="889"/>
      <c r="PFE102" s="889"/>
      <c r="PFF102" s="889"/>
      <c r="PFG102" s="889"/>
      <c r="PFH102" s="889"/>
      <c r="PFI102" s="889"/>
      <c r="PFJ102" s="889"/>
      <c r="PFK102" s="889"/>
      <c r="PFL102" s="889"/>
      <c r="PFM102" s="889"/>
      <c r="PFN102" s="889"/>
      <c r="PFO102" s="889"/>
      <c r="PFP102" s="889"/>
      <c r="PFQ102" s="889"/>
      <c r="PFR102" s="889"/>
      <c r="PFS102" s="889"/>
      <c r="PFT102" s="889"/>
      <c r="PFU102" s="889"/>
      <c r="PFV102" s="889"/>
      <c r="PFW102" s="889"/>
      <c r="PFX102" s="889"/>
      <c r="PFY102" s="889"/>
      <c r="PFZ102" s="889"/>
      <c r="PGA102" s="889"/>
      <c r="PGB102" s="889"/>
      <c r="PGC102" s="889"/>
      <c r="PGD102" s="889"/>
      <c r="PGE102" s="889"/>
      <c r="PGF102" s="889"/>
      <c r="PGG102" s="889"/>
      <c r="PGH102" s="889"/>
      <c r="PGI102" s="889"/>
      <c r="PGJ102" s="889"/>
      <c r="PGK102" s="889"/>
      <c r="PGL102" s="889"/>
      <c r="PGM102" s="889"/>
      <c r="PGN102" s="889"/>
      <c r="PGO102" s="889"/>
      <c r="PGP102" s="889"/>
      <c r="PGQ102" s="889"/>
      <c r="PGR102" s="889"/>
      <c r="PGS102" s="889"/>
      <c r="PGT102" s="889"/>
      <c r="PGU102" s="889"/>
      <c r="PGV102" s="889"/>
      <c r="PGW102" s="889"/>
      <c r="PGX102" s="889"/>
      <c r="PGY102" s="889"/>
      <c r="PGZ102" s="889"/>
      <c r="PHA102" s="889"/>
      <c r="PHB102" s="889"/>
      <c r="PHC102" s="889"/>
      <c r="PHD102" s="889"/>
      <c r="PHE102" s="889"/>
      <c r="PHF102" s="889"/>
      <c r="PHG102" s="889"/>
      <c r="PHH102" s="889"/>
      <c r="PHI102" s="889"/>
      <c r="PHJ102" s="889"/>
      <c r="PHK102" s="889"/>
      <c r="PHL102" s="889"/>
      <c r="PHM102" s="889"/>
      <c r="PHN102" s="889"/>
      <c r="PHO102" s="889"/>
      <c r="PHP102" s="889"/>
      <c r="PHQ102" s="889"/>
      <c r="PHR102" s="889"/>
      <c r="PHS102" s="889"/>
      <c r="PHT102" s="889"/>
      <c r="PHU102" s="889"/>
      <c r="PHV102" s="889"/>
      <c r="PHW102" s="889"/>
      <c r="PHX102" s="889"/>
      <c r="PHY102" s="889"/>
      <c r="PHZ102" s="889"/>
      <c r="PIA102" s="889"/>
      <c r="PIB102" s="889"/>
      <c r="PIC102" s="889"/>
      <c r="PID102" s="889"/>
      <c r="PIE102" s="889"/>
      <c r="PIF102" s="889"/>
      <c r="PIG102" s="889"/>
      <c r="PIH102" s="889"/>
      <c r="PII102" s="889"/>
      <c r="PIJ102" s="889"/>
      <c r="PIK102" s="889"/>
      <c r="PIL102" s="889"/>
      <c r="PIM102" s="889"/>
      <c r="PIN102" s="889"/>
      <c r="PIO102" s="889"/>
      <c r="PIP102" s="889"/>
      <c r="PIQ102" s="889"/>
      <c r="PIR102" s="889"/>
      <c r="PIS102" s="889"/>
      <c r="PIT102" s="889"/>
      <c r="PIU102" s="889"/>
      <c r="PIV102" s="889"/>
      <c r="PIW102" s="889"/>
      <c r="PIX102" s="889"/>
      <c r="PIY102" s="889"/>
      <c r="PIZ102" s="889"/>
      <c r="PJA102" s="889"/>
      <c r="PJB102" s="889"/>
      <c r="PJC102" s="889"/>
      <c r="PJD102" s="889"/>
      <c r="PJE102" s="889"/>
      <c r="PJF102" s="889"/>
      <c r="PJG102" s="889"/>
      <c r="PJH102" s="889"/>
      <c r="PJI102" s="889"/>
      <c r="PJJ102" s="889"/>
      <c r="PJK102" s="889"/>
      <c r="PJL102" s="889"/>
      <c r="PJM102" s="889"/>
      <c r="PJN102" s="889"/>
      <c r="PJO102" s="889"/>
      <c r="PJP102" s="889"/>
      <c r="PJQ102" s="889"/>
      <c r="PJR102" s="889"/>
      <c r="PJS102" s="889"/>
      <c r="PJT102" s="889"/>
      <c r="PJU102" s="889"/>
      <c r="PJV102" s="889"/>
      <c r="PJW102" s="889"/>
      <c r="PJX102" s="889"/>
      <c r="PJY102" s="889"/>
      <c r="PJZ102" s="889"/>
      <c r="PKA102" s="889"/>
      <c r="PKB102" s="889"/>
      <c r="PKC102" s="889"/>
      <c r="PKD102" s="889"/>
      <c r="PKE102" s="889"/>
      <c r="PKF102" s="889"/>
      <c r="PKG102" s="889"/>
      <c r="PKH102" s="889"/>
      <c r="PKI102" s="889"/>
      <c r="PKJ102" s="889"/>
      <c r="PKK102" s="889"/>
      <c r="PKL102" s="889"/>
      <c r="PKM102" s="889"/>
      <c r="PKN102" s="889"/>
      <c r="PKO102" s="889"/>
      <c r="PKP102" s="889"/>
      <c r="PKQ102" s="889"/>
      <c r="PKR102" s="889"/>
      <c r="PKS102" s="889"/>
      <c r="PKT102" s="889"/>
      <c r="PKU102" s="889"/>
      <c r="PKV102" s="889"/>
      <c r="PKW102" s="889"/>
      <c r="PKX102" s="889"/>
      <c r="PKY102" s="889"/>
      <c r="PKZ102" s="889"/>
      <c r="PLA102" s="889"/>
      <c r="PLB102" s="889"/>
      <c r="PLC102" s="889"/>
      <c r="PLD102" s="889"/>
      <c r="PLE102" s="889"/>
      <c r="PLF102" s="889"/>
      <c r="PLG102" s="889"/>
      <c r="PLH102" s="889"/>
      <c r="PLI102" s="889"/>
      <c r="PLJ102" s="889"/>
      <c r="PLK102" s="889"/>
      <c r="PLL102" s="889"/>
      <c r="PLM102" s="889"/>
      <c r="PLN102" s="889"/>
      <c r="PLO102" s="889"/>
      <c r="PLP102" s="889"/>
      <c r="PLQ102" s="889"/>
      <c r="PLR102" s="889"/>
      <c r="PLS102" s="889"/>
      <c r="PLT102" s="889"/>
      <c r="PLU102" s="889"/>
      <c r="PLV102" s="889"/>
      <c r="PLW102" s="889"/>
      <c r="PLX102" s="889"/>
      <c r="PLY102" s="889"/>
      <c r="PLZ102" s="889"/>
      <c r="PMA102" s="889"/>
      <c r="PMB102" s="889"/>
      <c r="PMC102" s="889"/>
      <c r="PMD102" s="889"/>
      <c r="PME102" s="889"/>
      <c r="PMF102" s="889"/>
      <c r="PMG102" s="889"/>
      <c r="PMH102" s="889"/>
      <c r="PMI102" s="889"/>
      <c r="PMJ102" s="889"/>
      <c r="PMK102" s="889"/>
      <c r="PML102" s="889"/>
      <c r="PMM102" s="889"/>
      <c r="PMN102" s="889"/>
      <c r="PMO102" s="889"/>
      <c r="PMP102" s="889"/>
      <c r="PMQ102" s="889"/>
      <c r="PMR102" s="889"/>
      <c r="PMS102" s="889"/>
      <c r="PMT102" s="889"/>
      <c r="PMU102" s="889"/>
      <c r="PMV102" s="889"/>
      <c r="PMW102" s="889"/>
      <c r="PMX102" s="889"/>
      <c r="PMY102" s="889"/>
      <c r="PMZ102" s="889"/>
      <c r="PNA102" s="889"/>
      <c r="PNB102" s="889"/>
      <c r="PNC102" s="889"/>
      <c r="PND102" s="889"/>
      <c r="PNE102" s="889"/>
      <c r="PNF102" s="889"/>
      <c r="PNG102" s="889"/>
      <c r="PNH102" s="889"/>
      <c r="PNI102" s="889"/>
      <c r="PNJ102" s="889"/>
      <c r="PNK102" s="889"/>
      <c r="PNL102" s="889"/>
      <c r="PNM102" s="889"/>
      <c r="PNN102" s="889"/>
      <c r="PNO102" s="889"/>
      <c r="PNP102" s="889"/>
      <c r="PNQ102" s="889"/>
      <c r="PNR102" s="889"/>
      <c r="PNS102" s="889"/>
      <c r="PNT102" s="889"/>
      <c r="PNU102" s="889"/>
      <c r="PNV102" s="889"/>
      <c r="PNW102" s="889"/>
      <c r="PNX102" s="889"/>
      <c r="PNY102" s="889"/>
      <c r="PNZ102" s="889"/>
      <c r="POA102" s="889"/>
      <c r="POB102" s="889"/>
      <c r="POC102" s="889"/>
      <c r="POD102" s="889"/>
      <c r="POE102" s="889"/>
      <c r="POF102" s="889"/>
      <c r="POG102" s="889"/>
      <c r="POH102" s="889"/>
      <c r="POI102" s="889"/>
      <c r="POJ102" s="889"/>
      <c r="POK102" s="889"/>
      <c r="POL102" s="889"/>
      <c r="POM102" s="889"/>
      <c r="PON102" s="889"/>
      <c r="POO102" s="889"/>
      <c r="POP102" s="889"/>
      <c r="POQ102" s="889"/>
      <c r="POR102" s="889"/>
      <c r="POS102" s="889"/>
      <c r="POT102" s="889"/>
      <c r="POU102" s="889"/>
      <c r="POV102" s="889"/>
      <c r="POW102" s="889"/>
      <c r="POX102" s="889"/>
      <c r="POY102" s="889"/>
      <c r="POZ102" s="889"/>
      <c r="PPA102" s="889"/>
      <c r="PPB102" s="889"/>
      <c r="PPC102" s="889"/>
      <c r="PPD102" s="889"/>
      <c r="PPE102" s="889"/>
      <c r="PPF102" s="889"/>
      <c r="PPG102" s="889"/>
      <c r="PPH102" s="889"/>
      <c r="PPI102" s="889"/>
      <c r="PPJ102" s="889"/>
      <c r="PPK102" s="889"/>
      <c r="PPL102" s="889"/>
      <c r="PPM102" s="889"/>
      <c r="PPN102" s="889"/>
      <c r="PPO102" s="889"/>
      <c r="PPP102" s="889"/>
      <c r="PPQ102" s="889"/>
      <c r="PPR102" s="889"/>
      <c r="PPS102" s="889"/>
      <c r="PPT102" s="889"/>
      <c r="PPU102" s="889"/>
      <c r="PPV102" s="889"/>
      <c r="PPW102" s="889"/>
      <c r="PPX102" s="889"/>
      <c r="PPY102" s="889"/>
      <c r="PPZ102" s="889"/>
      <c r="PQA102" s="889"/>
      <c r="PQB102" s="889"/>
      <c r="PQC102" s="889"/>
      <c r="PQD102" s="889"/>
      <c r="PQE102" s="889"/>
      <c r="PQF102" s="889"/>
      <c r="PQG102" s="889"/>
      <c r="PQH102" s="889"/>
      <c r="PQI102" s="889"/>
      <c r="PQJ102" s="889"/>
      <c r="PQK102" s="889"/>
      <c r="PQL102" s="889"/>
      <c r="PQM102" s="889"/>
      <c r="PQN102" s="889"/>
      <c r="PQO102" s="889"/>
      <c r="PQP102" s="889"/>
      <c r="PQQ102" s="889"/>
      <c r="PQR102" s="889"/>
      <c r="PQS102" s="889"/>
      <c r="PQT102" s="889"/>
      <c r="PQU102" s="889"/>
      <c r="PQV102" s="889"/>
      <c r="PQW102" s="889"/>
      <c r="PQX102" s="889"/>
      <c r="PQY102" s="889"/>
      <c r="PQZ102" s="889"/>
      <c r="PRA102" s="889"/>
      <c r="PRB102" s="889"/>
      <c r="PRC102" s="889"/>
      <c r="PRD102" s="889"/>
      <c r="PRE102" s="889"/>
      <c r="PRF102" s="889"/>
      <c r="PRG102" s="889"/>
      <c r="PRH102" s="889"/>
      <c r="PRI102" s="889"/>
      <c r="PRJ102" s="889"/>
      <c r="PRK102" s="889"/>
      <c r="PRL102" s="889"/>
      <c r="PRM102" s="889"/>
      <c r="PRN102" s="889"/>
      <c r="PRO102" s="889"/>
      <c r="PRP102" s="889"/>
      <c r="PRQ102" s="889"/>
      <c r="PRR102" s="889"/>
      <c r="PRS102" s="889"/>
      <c r="PRT102" s="889"/>
      <c r="PRU102" s="889"/>
      <c r="PRV102" s="889"/>
      <c r="PRW102" s="889"/>
      <c r="PRX102" s="889"/>
      <c r="PRY102" s="889"/>
      <c r="PRZ102" s="889"/>
      <c r="PSA102" s="889"/>
      <c r="PSB102" s="889"/>
      <c r="PSC102" s="889"/>
      <c r="PSD102" s="889"/>
      <c r="PSE102" s="889"/>
      <c r="PSF102" s="889"/>
      <c r="PSG102" s="889"/>
      <c r="PSH102" s="889"/>
      <c r="PSI102" s="889"/>
      <c r="PSJ102" s="889"/>
      <c r="PSK102" s="889"/>
      <c r="PSL102" s="889"/>
      <c r="PSM102" s="889"/>
      <c r="PSN102" s="889"/>
      <c r="PSO102" s="889"/>
      <c r="PSP102" s="889"/>
      <c r="PSQ102" s="889"/>
      <c r="PSR102" s="889"/>
      <c r="PSS102" s="889"/>
      <c r="PST102" s="889"/>
      <c r="PSU102" s="889"/>
      <c r="PSV102" s="889"/>
      <c r="PSW102" s="889"/>
      <c r="PSX102" s="889"/>
      <c r="PSY102" s="889"/>
      <c r="PSZ102" s="889"/>
      <c r="PTA102" s="889"/>
      <c r="PTB102" s="889"/>
      <c r="PTC102" s="889"/>
      <c r="PTD102" s="889"/>
      <c r="PTE102" s="889"/>
      <c r="PTF102" s="889"/>
      <c r="PTG102" s="889"/>
      <c r="PTH102" s="889"/>
      <c r="PTI102" s="889"/>
      <c r="PTJ102" s="889"/>
      <c r="PTK102" s="889"/>
      <c r="PTL102" s="889"/>
      <c r="PTM102" s="889"/>
      <c r="PTN102" s="889"/>
      <c r="PTO102" s="889"/>
      <c r="PTP102" s="889"/>
      <c r="PTQ102" s="889"/>
      <c r="PTR102" s="889"/>
      <c r="PTS102" s="889"/>
      <c r="PTT102" s="889"/>
      <c r="PTU102" s="889"/>
      <c r="PTV102" s="889"/>
      <c r="PTW102" s="889"/>
      <c r="PTX102" s="889"/>
      <c r="PTY102" s="889"/>
      <c r="PTZ102" s="889"/>
      <c r="PUA102" s="889"/>
      <c r="PUB102" s="889"/>
      <c r="PUC102" s="889"/>
      <c r="PUD102" s="889"/>
      <c r="PUE102" s="889"/>
      <c r="PUF102" s="889"/>
      <c r="PUG102" s="889"/>
      <c r="PUH102" s="889"/>
      <c r="PUI102" s="889"/>
      <c r="PUJ102" s="889"/>
      <c r="PUK102" s="889"/>
      <c r="PUL102" s="889"/>
      <c r="PUM102" s="889"/>
      <c r="PUN102" s="889"/>
      <c r="PUO102" s="889"/>
      <c r="PUP102" s="889"/>
      <c r="PUQ102" s="889"/>
      <c r="PUR102" s="889"/>
      <c r="PUS102" s="889"/>
      <c r="PUT102" s="889"/>
      <c r="PUU102" s="889"/>
      <c r="PUV102" s="889"/>
      <c r="PUW102" s="889"/>
      <c r="PUX102" s="889"/>
      <c r="PUY102" s="889"/>
      <c r="PUZ102" s="889"/>
      <c r="PVA102" s="889"/>
      <c r="PVB102" s="889"/>
      <c r="PVC102" s="889"/>
      <c r="PVD102" s="889"/>
      <c r="PVE102" s="889"/>
      <c r="PVF102" s="889"/>
      <c r="PVG102" s="889"/>
      <c r="PVH102" s="889"/>
      <c r="PVI102" s="889"/>
      <c r="PVJ102" s="889"/>
      <c r="PVK102" s="889"/>
      <c r="PVL102" s="889"/>
      <c r="PVM102" s="889"/>
      <c r="PVN102" s="889"/>
      <c r="PVO102" s="889"/>
      <c r="PVP102" s="889"/>
      <c r="PVQ102" s="889"/>
      <c r="PVR102" s="889"/>
      <c r="PVS102" s="889"/>
      <c r="PVT102" s="889"/>
      <c r="PVU102" s="889"/>
      <c r="PVV102" s="889"/>
      <c r="PVW102" s="889"/>
      <c r="PVX102" s="889"/>
      <c r="PVY102" s="889"/>
      <c r="PVZ102" s="889"/>
      <c r="PWA102" s="889"/>
      <c r="PWB102" s="889"/>
      <c r="PWC102" s="889"/>
      <c r="PWD102" s="889"/>
      <c r="PWE102" s="889"/>
      <c r="PWF102" s="889"/>
      <c r="PWG102" s="889"/>
      <c r="PWH102" s="889"/>
      <c r="PWI102" s="889"/>
      <c r="PWJ102" s="889"/>
      <c r="PWK102" s="889"/>
      <c r="PWL102" s="889"/>
      <c r="PWM102" s="889"/>
      <c r="PWN102" s="889"/>
      <c r="PWO102" s="889"/>
      <c r="PWP102" s="889"/>
      <c r="PWQ102" s="889"/>
      <c r="PWR102" s="889"/>
      <c r="PWS102" s="889"/>
      <c r="PWT102" s="889"/>
      <c r="PWU102" s="889"/>
      <c r="PWV102" s="889"/>
      <c r="PWW102" s="889"/>
      <c r="PWX102" s="889"/>
      <c r="PWY102" s="889"/>
      <c r="PWZ102" s="889"/>
      <c r="PXA102" s="889"/>
      <c r="PXB102" s="889"/>
      <c r="PXC102" s="889"/>
      <c r="PXD102" s="889"/>
      <c r="PXE102" s="889"/>
      <c r="PXF102" s="889"/>
      <c r="PXG102" s="889"/>
      <c r="PXH102" s="889"/>
      <c r="PXI102" s="889"/>
      <c r="PXJ102" s="889"/>
      <c r="PXK102" s="889"/>
      <c r="PXL102" s="889"/>
      <c r="PXM102" s="889"/>
      <c r="PXN102" s="889"/>
      <c r="PXO102" s="889"/>
      <c r="PXP102" s="889"/>
      <c r="PXQ102" s="889"/>
      <c r="PXR102" s="889"/>
      <c r="PXS102" s="889"/>
      <c r="PXT102" s="889"/>
      <c r="PXU102" s="889"/>
      <c r="PXV102" s="889"/>
      <c r="PXW102" s="889"/>
      <c r="PXX102" s="889"/>
      <c r="PXY102" s="889"/>
      <c r="PXZ102" s="889"/>
      <c r="PYA102" s="889"/>
      <c r="PYB102" s="889"/>
      <c r="PYC102" s="889"/>
      <c r="PYD102" s="889"/>
      <c r="PYE102" s="889"/>
      <c r="PYF102" s="889"/>
      <c r="PYG102" s="889"/>
      <c r="PYH102" s="889"/>
      <c r="PYI102" s="889"/>
      <c r="PYJ102" s="889"/>
      <c r="PYK102" s="889"/>
      <c r="PYL102" s="889"/>
      <c r="PYM102" s="889"/>
      <c r="PYN102" s="889"/>
      <c r="PYO102" s="889"/>
      <c r="PYP102" s="889"/>
      <c r="PYQ102" s="889"/>
      <c r="PYR102" s="889"/>
      <c r="PYS102" s="889"/>
      <c r="PYT102" s="889"/>
      <c r="PYU102" s="889"/>
      <c r="PYV102" s="889"/>
      <c r="PYW102" s="889"/>
      <c r="PYX102" s="889"/>
      <c r="PYY102" s="889"/>
      <c r="PYZ102" s="889"/>
      <c r="PZA102" s="889"/>
      <c r="PZB102" s="889"/>
      <c r="PZC102" s="889"/>
      <c r="PZD102" s="889"/>
      <c r="PZE102" s="889"/>
      <c r="PZF102" s="889"/>
      <c r="PZG102" s="889"/>
      <c r="PZH102" s="889"/>
      <c r="PZI102" s="889"/>
      <c r="PZJ102" s="889"/>
      <c r="PZK102" s="889"/>
      <c r="PZL102" s="889"/>
      <c r="PZM102" s="889"/>
      <c r="PZN102" s="889"/>
      <c r="PZO102" s="889"/>
      <c r="PZP102" s="889"/>
      <c r="PZQ102" s="889"/>
      <c r="PZR102" s="889"/>
      <c r="PZS102" s="889"/>
      <c r="PZT102" s="889"/>
      <c r="PZU102" s="889"/>
      <c r="PZV102" s="889"/>
      <c r="PZW102" s="889"/>
      <c r="PZX102" s="889"/>
      <c r="PZY102" s="889"/>
      <c r="PZZ102" s="889"/>
      <c r="QAA102" s="889"/>
      <c r="QAB102" s="889"/>
      <c r="QAC102" s="889"/>
      <c r="QAD102" s="889"/>
      <c r="QAE102" s="889"/>
      <c r="QAF102" s="889"/>
      <c r="QAG102" s="889"/>
      <c r="QAH102" s="889"/>
      <c r="QAI102" s="889"/>
      <c r="QAJ102" s="889"/>
      <c r="QAK102" s="889"/>
      <c r="QAL102" s="889"/>
      <c r="QAM102" s="889"/>
      <c r="QAN102" s="889"/>
      <c r="QAO102" s="889"/>
      <c r="QAP102" s="889"/>
      <c r="QAQ102" s="889"/>
      <c r="QAR102" s="889"/>
      <c r="QAS102" s="889"/>
      <c r="QAT102" s="889"/>
      <c r="QAU102" s="889"/>
      <c r="QAV102" s="889"/>
      <c r="QAW102" s="889"/>
      <c r="QAX102" s="889"/>
      <c r="QAY102" s="889"/>
      <c r="QAZ102" s="889"/>
      <c r="QBA102" s="889"/>
      <c r="QBB102" s="889"/>
      <c r="QBC102" s="889"/>
      <c r="QBD102" s="889"/>
      <c r="QBE102" s="889"/>
      <c r="QBF102" s="889"/>
      <c r="QBG102" s="889"/>
      <c r="QBH102" s="889"/>
      <c r="QBI102" s="889"/>
      <c r="QBJ102" s="889"/>
      <c r="QBK102" s="889"/>
      <c r="QBL102" s="889"/>
      <c r="QBM102" s="889"/>
      <c r="QBN102" s="889"/>
      <c r="QBO102" s="889"/>
      <c r="QBP102" s="889"/>
      <c r="QBQ102" s="889"/>
      <c r="QBR102" s="889"/>
      <c r="QBS102" s="889"/>
      <c r="QBT102" s="889"/>
      <c r="QBU102" s="889"/>
      <c r="QBV102" s="889"/>
      <c r="QBW102" s="889"/>
      <c r="QBX102" s="889"/>
      <c r="QBY102" s="889"/>
      <c r="QBZ102" s="889"/>
      <c r="QCA102" s="889"/>
      <c r="QCB102" s="889"/>
      <c r="QCC102" s="889"/>
      <c r="QCD102" s="889"/>
      <c r="QCE102" s="889"/>
      <c r="QCF102" s="889"/>
      <c r="QCG102" s="889"/>
      <c r="QCH102" s="889"/>
      <c r="QCI102" s="889"/>
      <c r="QCJ102" s="889"/>
      <c r="QCK102" s="889"/>
      <c r="QCL102" s="889"/>
      <c r="QCM102" s="889"/>
      <c r="QCN102" s="889"/>
      <c r="QCO102" s="889"/>
      <c r="QCP102" s="889"/>
      <c r="QCQ102" s="889"/>
      <c r="QCR102" s="889"/>
      <c r="QCS102" s="889"/>
      <c r="QCT102" s="889"/>
      <c r="QCU102" s="889"/>
      <c r="QCV102" s="889"/>
      <c r="QCW102" s="889"/>
      <c r="QCX102" s="889"/>
      <c r="QCY102" s="889"/>
      <c r="QCZ102" s="889"/>
      <c r="QDA102" s="889"/>
      <c r="QDB102" s="889"/>
      <c r="QDC102" s="889"/>
      <c r="QDD102" s="889"/>
      <c r="QDE102" s="889"/>
      <c r="QDF102" s="889"/>
      <c r="QDG102" s="889"/>
      <c r="QDH102" s="889"/>
      <c r="QDI102" s="889"/>
      <c r="QDJ102" s="889"/>
      <c r="QDK102" s="889"/>
      <c r="QDL102" s="889"/>
      <c r="QDM102" s="889"/>
      <c r="QDN102" s="889"/>
      <c r="QDO102" s="889"/>
      <c r="QDP102" s="889"/>
      <c r="QDQ102" s="889"/>
      <c r="QDR102" s="889"/>
      <c r="QDS102" s="889"/>
      <c r="QDT102" s="889"/>
      <c r="QDU102" s="889"/>
      <c r="QDV102" s="889"/>
      <c r="QDW102" s="889"/>
      <c r="QDX102" s="889"/>
      <c r="QDY102" s="889"/>
      <c r="QDZ102" s="889"/>
      <c r="QEA102" s="889"/>
      <c r="QEB102" s="889"/>
      <c r="QEC102" s="889"/>
      <c r="QED102" s="889"/>
      <c r="QEE102" s="889"/>
      <c r="QEF102" s="889"/>
      <c r="QEG102" s="889"/>
      <c r="QEH102" s="889"/>
      <c r="QEI102" s="889"/>
      <c r="QEJ102" s="889"/>
      <c r="QEK102" s="889"/>
      <c r="QEL102" s="889"/>
      <c r="QEM102" s="889"/>
      <c r="QEN102" s="889"/>
      <c r="QEO102" s="889"/>
      <c r="QEP102" s="889"/>
      <c r="QEQ102" s="889"/>
      <c r="QER102" s="889"/>
      <c r="QES102" s="889"/>
      <c r="QET102" s="889"/>
      <c r="QEU102" s="889"/>
      <c r="QEV102" s="889"/>
      <c r="QEW102" s="889"/>
      <c r="QEX102" s="889"/>
      <c r="QEY102" s="889"/>
      <c r="QEZ102" s="889"/>
      <c r="QFA102" s="889"/>
      <c r="QFB102" s="889"/>
      <c r="QFC102" s="889"/>
      <c r="QFD102" s="889"/>
      <c r="QFE102" s="889"/>
      <c r="QFF102" s="889"/>
      <c r="QFG102" s="889"/>
      <c r="QFH102" s="889"/>
      <c r="QFI102" s="889"/>
      <c r="QFJ102" s="889"/>
      <c r="QFK102" s="889"/>
      <c r="QFL102" s="889"/>
      <c r="QFM102" s="889"/>
      <c r="QFN102" s="889"/>
      <c r="QFO102" s="889"/>
      <c r="QFP102" s="889"/>
      <c r="QFQ102" s="889"/>
      <c r="QFR102" s="889"/>
      <c r="QFS102" s="889"/>
      <c r="QFT102" s="889"/>
      <c r="QFU102" s="889"/>
      <c r="QFV102" s="889"/>
      <c r="QFW102" s="889"/>
      <c r="QFX102" s="889"/>
      <c r="QFY102" s="889"/>
      <c r="QFZ102" s="889"/>
      <c r="QGA102" s="889"/>
      <c r="QGB102" s="889"/>
      <c r="QGC102" s="889"/>
      <c r="QGD102" s="889"/>
      <c r="QGE102" s="889"/>
      <c r="QGF102" s="889"/>
      <c r="QGG102" s="889"/>
      <c r="QGH102" s="889"/>
      <c r="QGI102" s="889"/>
      <c r="QGJ102" s="889"/>
      <c r="QGK102" s="889"/>
      <c r="QGL102" s="889"/>
      <c r="QGM102" s="889"/>
      <c r="QGN102" s="889"/>
      <c r="QGO102" s="889"/>
      <c r="QGP102" s="889"/>
      <c r="QGQ102" s="889"/>
      <c r="QGR102" s="889"/>
      <c r="QGS102" s="889"/>
      <c r="QGT102" s="889"/>
      <c r="QGU102" s="889"/>
      <c r="QGV102" s="889"/>
      <c r="QGW102" s="889"/>
      <c r="QGX102" s="889"/>
      <c r="QGY102" s="889"/>
      <c r="QGZ102" s="889"/>
      <c r="QHA102" s="889"/>
      <c r="QHB102" s="889"/>
      <c r="QHC102" s="889"/>
      <c r="QHD102" s="889"/>
      <c r="QHE102" s="889"/>
      <c r="QHF102" s="889"/>
      <c r="QHG102" s="889"/>
      <c r="QHH102" s="889"/>
      <c r="QHI102" s="889"/>
      <c r="QHJ102" s="889"/>
      <c r="QHK102" s="889"/>
      <c r="QHL102" s="889"/>
      <c r="QHM102" s="889"/>
      <c r="QHN102" s="889"/>
      <c r="QHO102" s="889"/>
      <c r="QHP102" s="889"/>
      <c r="QHQ102" s="889"/>
      <c r="QHR102" s="889"/>
      <c r="QHS102" s="889"/>
      <c r="QHT102" s="889"/>
      <c r="QHU102" s="889"/>
      <c r="QHV102" s="889"/>
      <c r="QHW102" s="889"/>
      <c r="QHX102" s="889"/>
      <c r="QHY102" s="889"/>
      <c r="QHZ102" s="889"/>
      <c r="QIA102" s="889"/>
      <c r="QIB102" s="889"/>
      <c r="QIC102" s="889"/>
      <c r="QID102" s="889"/>
      <c r="QIE102" s="889"/>
      <c r="QIF102" s="889"/>
      <c r="QIG102" s="889"/>
      <c r="QIH102" s="889"/>
      <c r="QII102" s="889"/>
      <c r="QIJ102" s="889"/>
      <c r="QIK102" s="889"/>
      <c r="QIL102" s="889"/>
      <c r="QIM102" s="889"/>
      <c r="QIN102" s="889"/>
      <c r="QIO102" s="889"/>
      <c r="QIP102" s="889"/>
      <c r="QIQ102" s="889"/>
      <c r="QIR102" s="889"/>
      <c r="QIS102" s="889"/>
      <c r="QIT102" s="889"/>
      <c r="QIU102" s="889"/>
      <c r="QIV102" s="889"/>
      <c r="QIW102" s="889"/>
      <c r="QIX102" s="889"/>
      <c r="QIY102" s="889"/>
      <c r="QIZ102" s="889"/>
      <c r="QJA102" s="889"/>
      <c r="QJB102" s="889"/>
      <c r="QJC102" s="889"/>
      <c r="QJD102" s="889"/>
      <c r="QJE102" s="889"/>
      <c r="QJF102" s="889"/>
      <c r="QJG102" s="889"/>
      <c r="QJH102" s="889"/>
      <c r="QJI102" s="889"/>
      <c r="QJJ102" s="889"/>
      <c r="QJK102" s="889"/>
      <c r="QJL102" s="889"/>
      <c r="QJM102" s="889"/>
      <c r="QJN102" s="889"/>
      <c r="QJO102" s="889"/>
      <c r="QJP102" s="889"/>
      <c r="QJQ102" s="889"/>
      <c r="QJR102" s="889"/>
      <c r="QJS102" s="889"/>
      <c r="QJT102" s="889"/>
      <c r="QJU102" s="889"/>
      <c r="QJV102" s="889"/>
      <c r="QJW102" s="889"/>
      <c r="QJX102" s="889"/>
      <c r="QJY102" s="889"/>
      <c r="QJZ102" s="889"/>
      <c r="QKA102" s="889"/>
      <c r="QKB102" s="889"/>
      <c r="QKC102" s="889"/>
      <c r="QKD102" s="889"/>
      <c r="QKE102" s="889"/>
      <c r="QKF102" s="889"/>
      <c r="QKG102" s="889"/>
      <c r="QKH102" s="889"/>
      <c r="QKI102" s="889"/>
      <c r="QKJ102" s="889"/>
      <c r="QKK102" s="889"/>
      <c r="QKL102" s="889"/>
      <c r="QKM102" s="889"/>
      <c r="QKN102" s="889"/>
      <c r="QKO102" s="889"/>
      <c r="QKP102" s="889"/>
      <c r="QKQ102" s="889"/>
      <c r="QKR102" s="889"/>
      <c r="QKS102" s="889"/>
      <c r="QKT102" s="889"/>
      <c r="QKU102" s="889"/>
      <c r="QKV102" s="889"/>
      <c r="QKW102" s="889"/>
      <c r="QKX102" s="889"/>
      <c r="QKY102" s="889"/>
      <c r="QKZ102" s="889"/>
      <c r="QLA102" s="889"/>
      <c r="QLB102" s="889"/>
      <c r="QLC102" s="889"/>
      <c r="QLD102" s="889"/>
      <c r="QLE102" s="889"/>
      <c r="QLF102" s="889"/>
      <c r="QLG102" s="889"/>
      <c r="QLH102" s="889"/>
      <c r="QLI102" s="889"/>
      <c r="QLJ102" s="889"/>
      <c r="QLK102" s="889"/>
      <c r="QLL102" s="889"/>
      <c r="QLM102" s="889"/>
      <c r="QLN102" s="889"/>
      <c r="QLO102" s="889"/>
      <c r="QLP102" s="889"/>
      <c r="QLQ102" s="889"/>
      <c r="QLR102" s="889"/>
      <c r="QLS102" s="889"/>
      <c r="QLT102" s="889"/>
      <c r="QLU102" s="889"/>
      <c r="QLV102" s="889"/>
      <c r="QLW102" s="889"/>
      <c r="QLX102" s="889"/>
      <c r="QLY102" s="889"/>
      <c r="QLZ102" s="889"/>
      <c r="QMA102" s="889"/>
      <c r="QMB102" s="889"/>
      <c r="QMC102" s="889"/>
      <c r="QMD102" s="889"/>
      <c r="QME102" s="889"/>
      <c r="QMF102" s="889"/>
      <c r="QMG102" s="889"/>
      <c r="QMH102" s="889"/>
      <c r="QMI102" s="889"/>
      <c r="QMJ102" s="889"/>
      <c r="QMK102" s="889"/>
      <c r="QML102" s="889"/>
      <c r="QMM102" s="889"/>
      <c r="QMN102" s="889"/>
      <c r="QMO102" s="889"/>
      <c r="QMP102" s="889"/>
      <c r="QMQ102" s="889"/>
      <c r="QMR102" s="889"/>
      <c r="QMS102" s="889"/>
      <c r="QMT102" s="889"/>
      <c r="QMU102" s="889"/>
      <c r="QMV102" s="889"/>
      <c r="QMW102" s="889"/>
      <c r="QMX102" s="889"/>
      <c r="QMY102" s="889"/>
      <c r="QMZ102" s="889"/>
      <c r="QNA102" s="889"/>
      <c r="QNB102" s="889"/>
      <c r="QNC102" s="889"/>
      <c r="QND102" s="889"/>
      <c r="QNE102" s="889"/>
      <c r="QNF102" s="889"/>
      <c r="QNG102" s="889"/>
      <c r="QNH102" s="889"/>
      <c r="QNI102" s="889"/>
      <c r="QNJ102" s="889"/>
      <c r="QNK102" s="889"/>
      <c r="QNL102" s="889"/>
      <c r="QNM102" s="889"/>
      <c r="QNN102" s="889"/>
      <c r="QNO102" s="889"/>
      <c r="QNP102" s="889"/>
      <c r="QNQ102" s="889"/>
      <c r="QNR102" s="889"/>
      <c r="QNS102" s="889"/>
      <c r="QNT102" s="889"/>
      <c r="QNU102" s="889"/>
      <c r="QNV102" s="889"/>
      <c r="QNW102" s="889"/>
      <c r="QNX102" s="889"/>
      <c r="QNY102" s="889"/>
      <c r="QNZ102" s="889"/>
      <c r="QOA102" s="889"/>
      <c r="QOB102" s="889"/>
      <c r="QOC102" s="889"/>
      <c r="QOD102" s="889"/>
      <c r="QOE102" s="889"/>
      <c r="QOF102" s="889"/>
      <c r="QOG102" s="889"/>
      <c r="QOH102" s="889"/>
      <c r="QOI102" s="889"/>
      <c r="QOJ102" s="889"/>
      <c r="QOK102" s="889"/>
      <c r="QOL102" s="889"/>
      <c r="QOM102" s="889"/>
      <c r="QON102" s="889"/>
      <c r="QOO102" s="889"/>
      <c r="QOP102" s="889"/>
      <c r="QOQ102" s="889"/>
      <c r="QOR102" s="889"/>
      <c r="QOS102" s="889"/>
      <c r="QOT102" s="889"/>
      <c r="QOU102" s="889"/>
      <c r="QOV102" s="889"/>
      <c r="QOW102" s="889"/>
      <c r="QOX102" s="889"/>
      <c r="QOY102" s="889"/>
      <c r="QOZ102" s="889"/>
      <c r="QPA102" s="889"/>
      <c r="QPB102" s="889"/>
      <c r="QPC102" s="889"/>
      <c r="QPD102" s="889"/>
      <c r="QPE102" s="889"/>
      <c r="QPF102" s="889"/>
      <c r="QPG102" s="889"/>
      <c r="QPH102" s="889"/>
      <c r="QPI102" s="889"/>
      <c r="QPJ102" s="889"/>
      <c r="QPK102" s="889"/>
      <c r="QPL102" s="889"/>
      <c r="QPM102" s="889"/>
      <c r="QPN102" s="889"/>
      <c r="QPO102" s="889"/>
      <c r="QPP102" s="889"/>
      <c r="QPQ102" s="889"/>
      <c r="QPR102" s="889"/>
      <c r="QPS102" s="889"/>
      <c r="QPT102" s="889"/>
      <c r="QPU102" s="889"/>
      <c r="QPV102" s="889"/>
      <c r="QPW102" s="889"/>
      <c r="QPX102" s="889"/>
      <c r="QPY102" s="889"/>
      <c r="QPZ102" s="889"/>
      <c r="QQA102" s="889"/>
      <c r="QQB102" s="889"/>
      <c r="QQC102" s="889"/>
      <c r="QQD102" s="889"/>
      <c r="QQE102" s="889"/>
      <c r="QQF102" s="889"/>
      <c r="QQG102" s="889"/>
      <c r="QQH102" s="889"/>
      <c r="QQI102" s="889"/>
      <c r="QQJ102" s="889"/>
      <c r="QQK102" s="889"/>
      <c r="QQL102" s="889"/>
      <c r="QQM102" s="889"/>
      <c r="QQN102" s="889"/>
      <c r="QQO102" s="889"/>
      <c r="QQP102" s="889"/>
      <c r="QQQ102" s="889"/>
      <c r="QQR102" s="889"/>
      <c r="QQS102" s="889"/>
      <c r="QQT102" s="889"/>
      <c r="QQU102" s="889"/>
      <c r="QQV102" s="889"/>
      <c r="QQW102" s="889"/>
      <c r="QQX102" s="889"/>
      <c r="QQY102" s="889"/>
      <c r="QQZ102" s="889"/>
      <c r="QRA102" s="889"/>
      <c r="QRB102" s="889"/>
      <c r="QRC102" s="889"/>
      <c r="QRD102" s="889"/>
      <c r="QRE102" s="889"/>
      <c r="QRF102" s="889"/>
      <c r="QRG102" s="889"/>
      <c r="QRH102" s="889"/>
      <c r="QRI102" s="889"/>
      <c r="QRJ102" s="889"/>
      <c r="QRK102" s="889"/>
      <c r="QRL102" s="889"/>
      <c r="QRM102" s="889"/>
      <c r="QRN102" s="889"/>
      <c r="QRO102" s="889"/>
      <c r="QRP102" s="889"/>
      <c r="QRQ102" s="889"/>
      <c r="QRR102" s="889"/>
      <c r="QRS102" s="889"/>
      <c r="QRT102" s="889"/>
      <c r="QRU102" s="889"/>
      <c r="QRV102" s="889"/>
      <c r="QRW102" s="889"/>
      <c r="QRX102" s="889"/>
      <c r="QRY102" s="889"/>
      <c r="QRZ102" s="889"/>
      <c r="QSA102" s="889"/>
      <c r="QSB102" s="889"/>
      <c r="QSC102" s="889"/>
      <c r="QSD102" s="889"/>
      <c r="QSE102" s="889"/>
      <c r="QSF102" s="889"/>
      <c r="QSG102" s="889"/>
      <c r="QSH102" s="889"/>
      <c r="QSI102" s="889"/>
      <c r="QSJ102" s="889"/>
      <c r="QSK102" s="889"/>
      <c r="QSL102" s="889"/>
      <c r="QSM102" s="889"/>
      <c r="QSN102" s="889"/>
      <c r="QSO102" s="889"/>
      <c r="QSP102" s="889"/>
      <c r="QSQ102" s="889"/>
      <c r="QSR102" s="889"/>
      <c r="QSS102" s="889"/>
      <c r="QST102" s="889"/>
      <c r="QSU102" s="889"/>
      <c r="QSV102" s="889"/>
      <c r="QSW102" s="889"/>
      <c r="QSX102" s="889"/>
      <c r="QSY102" s="889"/>
      <c r="QSZ102" s="889"/>
      <c r="QTA102" s="889"/>
      <c r="QTB102" s="889"/>
      <c r="QTC102" s="889"/>
      <c r="QTD102" s="889"/>
      <c r="QTE102" s="889"/>
      <c r="QTF102" s="889"/>
      <c r="QTG102" s="889"/>
      <c r="QTH102" s="889"/>
      <c r="QTI102" s="889"/>
      <c r="QTJ102" s="889"/>
      <c r="QTK102" s="889"/>
      <c r="QTL102" s="889"/>
      <c r="QTM102" s="889"/>
      <c r="QTN102" s="889"/>
      <c r="QTO102" s="889"/>
      <c r="QTP102" s="889"/>
      <c r="QTQ102" s="889"/>
      <c r="QTR102" s="889"/>
      <c r="QTS102" s="889"/>
      <c r="QTT102" s="889"/>
      <c r="QTU102" s="889"/>
      <c r="QTV102" s="889"/>
      <c r="QTW102" s="889"/>
      <c r="QTX102" s="889"/>
      <c r="QTY102" s="889"/>
      <c r="QTZ102" s="889"/>
      <c r="QUA102" s="889"/>
      <c r="QUB102" s="889"/>
      <c r="QUC102" s="889"/>
      <c r="QUD102" s="889"/>
      <c r="QUE102" s="889"/>
      <c r="QUF102" s="889"/>
      <c r="QUG102" s="889"/>
      <c r="QUH102" s="889"/>
      <c r="QUI102" s="889"/>
      <c r="QUJ102" s="889"/>
      <c r="QUK102" s="889"/>
      <c r="QUL102" s="889"/>
      <c r="QUM102" s="889"/>
      <c r="QUN102" s="889"/>
      <c r="QUO102" s="889"/>
      <c r="QUP102" s="889"/>
      <c r="QUQ102" s="889"/>
      <c r="QUR102" s="889"/>
      <c r="QUS102" s="889"/>
      <c r="QUT102" s="889"/>
      <c r="QUU102" s="889"/>
      <c r="QUV102" s="889"/>
      <c r="QUW102" s="889"/>
      <c r="QUX102" s="889"/>
      <c r="QUY102" s="889"/>
      <c r="QUZ102" s="889"/>
      <c r="QVA102" s="889"/>
      <c r="QVB102" s="889"/>
      <c r="QVC102" s="889"/>
      <c r="QVD102" s="889"/>
      <c r="QVE102" s="889"/>
      <c r="QVF102" s="889"/>
      <c r="QVG102" s="889"/>
      <c r="QVH102" s="889"/>
      <c r="QVI102" s="889"/>
      <c r="QVJ102" s="889"/>
      <c r="QVK102" s="889"/>
      <c r="QVL102" s="889"/>
      <c r="QVM102" s="889"/>
      <c r="QVN102" s="889"/>
      <c r="QVO102" s="889"/>
      <c r="QVP102" s="889"/>
      <c r="QVQ102" s="889"/>
      <c r="QVR102" s="889"/>
      <c r="QVS102" s="889"/>
      <c r="QVT102" s="889"/>
      <c r="QVU102" s="889"/>
      <c r="QVV102" s="889"/>
      <c r="QVW102" s="889"/>
      <c r="QVX102" s="889"/>
      <c r="QVY102" s="889"/>
      <c r="QVZ102" s="889"/>
      <c r="QWA102" s="889"/>
      <c r="QWB102" s="889"/>
      <c r="QWC102" s="889"/>
      <c r="QWD102" s="889"/>
      <c r="QWE102" s="889"/>
      <c r="QWF102" s="889"/>
      <c r="QWG102" s="889"/>
      <c r="QWH102" s="889"/>
      <c r="QWI102" s="889"/>
      <c r="QWJ102" s="889"/>
      <c r="QWK102" s="889"/>
      <c r="QWL102" s="889"/>
      <c r="QWM102" s="889"/>
      <c r="QWN102" s="889"/>
      <c r="QWO102" s="889"/>
      <c r="QWP102" s="889"/>
      <c r="QWQ102" s="889"/>
      <c r="QWR102" s="889"/>
      <c r="QWS102" s="889"/>
      <c r="QWT102" s="889"/>
      <c r="QWU102" s="889"/>
      <c r="QWV102" s="889"/>
      <c r="QWW102" s="889"/>
      <c r="QWX102" s="889"/>
      <c r="QWY102" s="889"/>
      <c r="QWZ102" s="889"/>
      <c r="QXA102" s="889"/>
      <c r="QXB102" s="889"/>
      <c r="QXC102" s="889"/>
      <c r="QXD102" s="889"/>
      <c r="QXE102" s="889"/>
      <c r="QXF102" s="889"/>
      <c r="QXG102" s="889"/>
      <c r="QXH102" s="889"/>
      <c r="QXI102" s="889"/>
      <c r="QXJ102" s="889"/>
      <c r="QXK102" s="889"/>
      <c r="QXL102" s="889"/>
      <c r="QXM102" s="889"/>
      <c r="QXN102" s="889"/>
      <c r="QXO102" s="889"/>
      <c r="QXP102" s="889"/>
      <c r="QXQ102" s="889"/>
      <c r="QXR102" s="889"/>
      <c r="QXS102" s="889"/>
      <c r="QXT102" s="889"/>
      <c r="QXU102" s="889"/>
      <c r="QXV102" s="889"/>
      <c r="QXW102" s="889"/>
      <c r="QXX102" s="889"/>
      <c r="QXY102" s="889"/>
      <c r="QXZ102" s="889"/>
      <c r="QYA102" s="889"/>
      <c r="QYB102" s="889"/>
      <c r="QYC102" s="889"/>
      <c r="QYD102" s="889"/>
      <c r="QYE102" s="889"/>
      <c r="QYF102" s="889"/>
      <c r="QYG102" s="889"/>
      <c r="QYH102" s="889"/>
      <c r="QYI102" s="889"/>
      <c r="QYJ102" s="889"/>
      <c r="QYK102" s="889"/>
      <c r="QYL102" s="889"/>
      <c r="QYM102" s="889"/>
      <c r="QYN102" s="889"/>
      <c r="QYO102" s="889"/>
      <c r="QYP102" s="889"/>
      <c r="QYQ102" s="889"/>
      <c r="QYR102" s="889"/>
      <c r="QYS102" s="889"/>
      <c r="QYT102" s="889"/>
      <c r="QYU102" s="889"/>
      <c r="QYV102" s="889"/>
      <c r="QYW102" s="889"/>
      <c r="QYX102" s="889"/>
      <c r="QYY102" s="889"/>
      <c r="QYZ102" s="889"/>
      <c r="QZA102" s="889"/>
      <c r="QZB102" s="889"/>
      <c r="QZC102" s="889"/>
      <c r="QZD102" s="889"/>
      <c r="QZE102" s="889"/>
      <c r="QZF102" s="889"/>
      <c r="QZG102" s="889"/>
      <c r="QZH102" s="889"/>
      <c r="QZI102" s="889"/>
      <c r="QZJ102" s="889"/>
      <c r="QZK102" s="889"/>
      <c r="QZL102" s="889"/>
      <c r="QZM102" s="889"/>
      <c r="QZN102" s="889"/>
      <c r="QZO102" s="889"/>
      <c r="QZP102" s="889"/>
      <c r="QZQ102" s="889"/>
      <c r="QZR102" s="889"/>
      <c r="QZS102" s="889"/>
      <c r="QZT102" s="889"/>
      <c r="QZU102" s="889"/>
      <c r="QZV102" s="889"/>
      <c r="QZW102" s="889"/>
      <c r="QZX102" s="889"/>
      <c r="QZY102" s="889"/>
      <c r="QZZ102" s="889"/>
      <c r="RAA102" s="889"/>
      <c r="RAB102" s="889"/>
      <c r="RAC102" s="889"/>
      <c r="RAD102" s="889"/>
      <c r="RAE102" s="889"/>
      <c r="RAF102" s="889"/>
      <c r="RAG102" s="889"/>
      <c r="RAH102" s="889"/>
      <c r="RAI102" s="889"/>
      <c r="RAJ102" s="889"/>
      <c r="RAK102" s="889"/>
      <c r="RAL102" s="889"/>
      <c r="RAM102" s="889"/>
      <c r="RAN102" s="889"/>
      <c r="RAO102" s="889"/>
      <c r="RAP102" s="889"/>
      <c r="RAQ102" s="889"/>
      <c r="RAR102" s="889"/>
      <c r="RAS102" s="889"/>
      <c r="RAT102" s="889"/>
      <c r="RAU102" s="889"/>
      <c r="RAV102" s="889"/>
      <c r="RAW102" s="889"/>
      <c r="RAX102" s="889"/>
      <c r="RAY102" s="889"/>
      <c r="RAZ102" s="889"/>
      <c r="RBA102" s="889"/>
      <c r="RBB102" s="889"/>
      <c r="RBC102" s="889"/>
      <c r="RBD102" s="889"/>
      <c r="RBE102" s="889"/>
      <c r="RBF102" s="889"/>
      <c r="RBG102" s="889"/>
      <c r="RBH102" s="889"/>
      <c r="RBI102" s="889"/>
      <c r="RBJ102" s="889"/>
      <c r="RBK102" s="889"/>
      <c r="RBL102" s="889"/>
      <c r="RBM102" s="889"/>
      <c r="RBN102" s="889"/>
      <c r="RBO102" s="889"/>
      <c r="RBP102" s="889"/>
      <c r="RBQ102" s="889"/>
      <c r="RBR102" s="889"/>
      <c r="RBS102" s="889"/>
      <c r="RBT102" s="889"/>
      <c r="RBU102" s="889"/>
      <c r="RBV102" s="889"/>
      <c r="RBW102" s="889"/>
      <c r="RBX102" s="889"/>
      <c r="RBY102" s="889"/>
      <c r="RBZ102" s="889"/>
      <c r="RCA102" s="889"/>
      <c r="RCB102" s="889"/>
      <c r="RCC102" s="889"/>
      <c r="RCD102" s="889"/>
      <c r="RCE102" s="889"/>
      <c r="RCF102" s="889"/>
      <c r="RCG102" s="889"/>
      <c r="RCH102" s="889"/>
      <c r="RCI102" s="889"/>
      <c r="RCJ102" s="889"/>
      <c r="RCK102" s="889"/>
      <c r="RCL102" s="889"/>
      <c r="RCM102" s="889"/>
      <c r="RCN102" s="889"/>
      <c r="RCO102" s="889"/>
      <c r="RCP102" s="889"/>
      <c r="RCQ102" s="889"/>
      <c r="RCR102" s="889"/>
      <c r="RCS102" s="889"/>
      <c r="RCT102" s="889"/>
      <c r="RCU102" s="889"/>
      <c r="RCV102" s="889"/>
      <c r="RCW102" s="889"/>
      <c r="RCX102" s="889"/>
      <c r="RCY102" s="889"/>
      <c r="RCZ102" s="889"/>
      <c r="RDA102" s="889"/>
      <c r="RDB102" s="889"/>
      <c r="RDC102" s="889"/>
      <c r="RDD102" s="889"/>
      <c r="RDE102" s="889"/>
      <c r="RDF102" s="889"/>
      <c r="RDG102" s="889"/>
      <c r="RDH102" s="889"/>
      <c r="RDI102" s="889"/>
      <c r="RDJ102" s="889"/>
      <c r="RDK102" s="889"/>
      <c r="RDL102" s="889"/>
      <c r="RDM102" s="889"/>
      <c r="RDN102" s="889"/>
      <c r="RDO102" s="889"/>
      <c r="RDP102" s="889"/>
      <c r="RDQ102" s="889"/>
      <c r="RDR102" s="889"/>
      <c r="RDS102" s="889"/>
      <c r="RDT102" s="889"/>
      <c r="RDU102" s="889"/>
      <c r="RDV102" s="889"/>
      <c r="RDW102" s="889"/>
      <c r="RDX102" s="889"/>
      <c r="RDY102" s="889"/>
      <c r="RDZ102" s="889"/>
      <c r="REA102" s="889"/>
      <c r="REB102" s="889"/>
      <c r="REC102" s="889"/>
      <c r="RED102" s="889"/>
      <c r="REE102" s="889"/>
      <c r="REF102" s="889"/>
      <c r="REG102" s="889"/>
      <c r="REH102" s="889"/>
      <c r="REI102" s="889"/>
      <c r="REJ102" s="889"/>
      <c r="REK102" s="889"/>
      <c r="REL102" s="889"/>
      <c r="REM102" s="889"/>
      <c r="REN102" s="889"/>
      <c r="REO102" s="889"/>
      <c r="REP102" s="889"/>
      <c r="REQ102" s="889"/>
      <c r="RER102" s="889"/>
      <c r="RES102" s="889"/>
      <c r="RET102" s="889"/>
      <c r="REU102" s="889"/>
      <c r="REV102" s="889"/>
      <c r="REW102" s="889"/>
      <c r="REX102" s="889"/>
      <c r="REY102" s="889"/>
      <c r="REZ102" s="889"/>
      <c r="RFA102" s="889"/>
      <c r="RFB102" s="889"/>
      <c r="RFC102" s="889"/>
      <c r="RFD102" s="889"/>
      <c r="RFE102" s="889"/>
      <c r="RFF102" s="889"/>
      <c r="RFG102" s="889"/>
      <c r="RFH102" s="889"/>
      <c r="RFI102" s="889"/>
      <c r="RFJ102" s="889"/>
      <c r="RFK102" s="889"/>
      <c r="RFL102" s="889"/>
      <c r="RFM102" s="889"/>
      <c r="RFN102" s="889"/>
      <c r="RFO102" s="889"/>
      <c r="RFP102" s="889"/>
      <c r="RFQ102" s="889"/>
      <c r="RFR102" s="889"/>
      <c r="RFS102" s="889"/>
      <c r="RFT102" s="889"/>
      <c r="RFU102" s="889"/>
      <c r="RFV102" s="889"/>
      <c r="RFW102" s="889"/>
      <c r="RFX102" s="889"/>
      <c r="RFY102" s="889"/>
      <c r="RFZ102" s="889"/>
      <c r="RGA102" s="889"/>
      <c r="RGB102" s="889"/>
      <c r="RGC102" s="889"/>
      <c r="RGD102" s="889"/>
      <c r="RGE102" s="889"/>
      <c r="RGF102" s="889"/>
      <c r="RGG102" s="889"/>
      <c r="RGH102" s="889"/>
      <c r="RGI102" s="889"/>
      <c r="RGJ102" s="889"/>
      <c r="RGK102" s="889"/>
      <c r="RGL102" s="889"/>
      <c r="RGM102" s="889"/>
      <c r="RGN102" s="889"/>
      <c r="RGO102" s="889"/>
      <c r="RGP102" s="889"/>
      <c r="RGQ102" s="889"/>
      <c r="RGR102" s="889"/>
      <c r="RGS102" s="889"/>
      <c r="RGT102" s="889"/>
      <c r="RGU102" s="889"/>
      <c r="RGV102" s="889"/>
      <c r="RGW102" s="889"/>
      <c r="RGX102" s="889"/>
      <c r="RGY102" s="889"/>
      <c r="RGZ102" s="889"/>
      <c r="RHA102" s="889"/>
      <c r="RHB102" s="889"/>
      <c r="RHC102" s="889"/>
      <c r="RHD102" s="889"/>
      <c r="RHE102" s="889"/>
      <c r="RHF102" s="889"/>
      <c r="RHG102" s="889"/>
      <c r="RHH102" s="889"/>
      <c r="RHI102" s="889"/>
      <c r="RHJ102" s="889"/>
      <c r="RHK102" s="889"/>
      <c r="RHL102" s="889"/>
      <c r="RHM102" s="889"/>
      <c r="RHN102" s="889"/>
      <c r="RHO102" s="889"/>
      <c r="RHP102" s="889"/>
      <c r="RHQ102" s="889"/>
      <c r="RHR102" s="889"/>
      <c r="RHS102" s="889"/>
      <c r="RHT102" s="889"/>
      <c r="RHU102" s="889"/>
      <c r="RHV102" s="889"/>
      <c r="RHW102" s="889"/>
      <c r="RHX102" s="889"/>
      <c r="RHY102" s="889"/>
      <c r="RHZ102" s="889"/>
      <c r="RIA102" s="889"/>
      <c r="RIB102" s="889"/>
      <c r="RIC102" s="889"/>
      <c r="RID102" s="889"/>
      <c r="RIE102" s="889"/>
      <c r="RIF102" s="889"/>
      <c r="RIG102" s="889"/>
      <c r="RIH102" s="889"/>
      <c r="RII102" s="889"/>
      <c r="RIJ102" s="889"/>
      <c r="RIK102" s="889"/>
      <c r="RIL102" s="889"/>
      <c r="RIM102" s="889"/>
      <c r="RIN102" s="889"/>
      <c r="RIO102" s="889"/>
      <c r="RIP102" s="889"/>
      <c r="RIQ102" s="889"/>
      <c r="RIR102" s="889"/>
      <c r="RIS102" s="889"/>
      <c r="RIT102" s="889"/>
      <c r="RIU102" s="889"/>
      <c r="RIV102" s="889"/>
      <c r="RIW102" s="889"/>
      <c r="RIX102" s="889"/>
      <c r="RIY102" s="889"/>
      <c r="RIZ102" s="889"/>
      <c r="RJA102" s="889"/>
      <c r="RJB102" s="889"/>
      <c r="RJC102" s="889"/>
      <c r="RJD102" s="889"/>
      <c r="RJE102" s="889"/>
      <c r="RJF102" s="889"/>
      <c r="RJG102" s="889"/>
      <c r="RJH102" s="889"/>
      <c r="RJI102" s="889"/>
      <c r="RJJ102" s="889"/>
      <c r="RJK102" s="889"/>
      <c r="RJL102" s="889"/>
      <c r="RJM102" s="889"/>
      <c r="RJN102" s="889"/>
      <c r="RJO102" s="889"/>
      <c r="RJP102" s="889"/>
      <c r="RJQ102" s="889"/>
      <c r="RJR102" s="889"/>
      <c r="RJS102" s="889"/>
      <c r="RJT102" s="889"/>
      <c r="RJU102" s="889"/>
      <c r="RJV102" s="889"/>
      <c r="RJW102" s="889"/>
      <c r="RJX102" s="889"/>
      <c r="RJY102" s="889"/>
      <c r="RJZ102" s="889"/>
      <c r="RKA102" s="889"/>
      <c r="RKB102" s="889"/>
      <c r="RKC102" s="889"/>
      <c r="RKD102" s="889"/>
      <c r="RKE102" s="889"/>
      <c r="RKF102" s="889"/>
      <c r="RKG102" s="889"/>
      <c r="RKH102" s="889"/>
      <c r="RKI102" s="889"/>
      <c r="RKJ102" s="889"/>
      <c r="RKK102" s="889"/>
      <c r="RKL102" s="889"/>
      <c r="RKM102" s="889"/>
      <c r="RKN102" s="889"/>
      <c r="RKO102" s="889"/>
      <c r="RKP102" s="889"/>
      <c r="RKQ102" s="889"/>
      <c r="RKR102" s="889"/>
      <c r="RKS102" s="889"/>
      <c r="RKT102" s="889"/>
      <c r="RKU102" s="889"/>
      <c r="RKV102" s="889"/>
      <c r="RKW102" s="889"/>
      <c r="RKX102" s="889"/>
      <c r="RKY102" s="889"/>
      <c r="RKZ102" s="889"/>
      <c r="RLA102" s="889"/>
      <c r="RLB102" s="889"/>
      <c r="RLC102" s="889"/>
      <c r="RLD102" s="889"/>
      <c r="RLE102" s="889"/>
      <c r="RLF102" s="889"/>
      <c r="RLG102" s="889"/>
      <c r="RLH102" s="889"/>
      <c r="RLI102" s="889"/>
      <c r="RLJ102" s="889"/>
      <c r="RLK102" s="889"/>
      <c r="RLL102" s="889"/>
      <c r="RLM102" s="889"/>
      <c r="RLN102" s="889"/>
      <c r="RLO102" s="889"/>
      <c r="RLP102" s="889"/>
      <c r="RLQ102" s="889"/>
      <c r="RLR102" s="889"/>
      <c r="RLS102" s="889"/>
      <c r="RLT102" s="889"/>
      <c r="RLU102" s="889"/>
      <c r="RLV102" s="889"/>
      <c r="RLW102" s="889"/>
      <c r="RLX102" s="889"/>
      <c r="RLY102" s="889"/>
      <c r="RLZ102" s="889"/>
      <c r="RMA102" s="889"/>
      <c r="RMB102" s="889"/>
      <c r="RMC102" s="889"/>
      <c r="RMD102" s="889"/>
      <c r="RME102" s="889"/>
      <c r="RMF102" s="889"/>
      <c r="RMG102" s="889"/>
      <c r="RMH102" s="889"/>
      <c r="RMI102" s="889"/>
      <c r="RMJ102" s="889"/>
      <c r="RMK102" s="889"/>
      <c r="RML102" s="889"/>
      <c r="RMM102" s="889"/>
      <c r="RMN102" s="889"/>
      <c r="RMO102" s="889"/>
      <c r="RMP102" s="889"/>
      <c r="RMQ102" s="889"/>
      <c r="RMR102" s="889"/>
      <c r="RMS102" s="889"/>
      <c r="RMT102" s="889"/>
      <c r="RMU102" s="889"/>
      <c r="RMV102" s="889"/>
      <c r="RMW102" s="889"/>
      <c r="RMX102" s="889"/>
      <c r="RMY102" s="889"/>
      <c r="RMZ102" s="889"/>
      <c r="RNA102" s="889"/>
      <c r="RNB102" s="889"/>
      <c r="RNC102" s="889"/>
      <c r="RND102" s="889"/>
      <c r="RNE102" s="889"/>
      <c r="RNF102" s="889"/>
      <c r="RNG102" s="889"/>
      <c r="RNH102" s="889"/>
      <c r="RNI102" s="889"/>
      <c r="RNJ102" s="889"/>
      <c r="RNK102" s="889"/>
      <c r="RNL102" s="889"/>
      <c r="RNM102" s="889"/>
      <c r="RNN102" s="889"/>
      <c r="RNO102" s="889"/>
      <c r="RNP102" s="889"/>
      <c r="RNQ102" s="889"/>
      <c r="RNR102" s="889"/>
      <c r="RNS102" s="889"/>
      <c r="RNT102" s="889"/>
      <c r="RNU102" s="889"/>
      <c r="RNV102" s="889"/>
      <c r="RNW102" s="889"/>
      <c r="RNX102" s="889"/>
      <c r="RNY102" s="889"/>
      <c r="RNZ102" s="889"/>
      <c r="ROA102" s="889"/>
      <c r="ROB102" s="889"/>
      <c r="ROC102" s="889"/>
      <c r="ROD102" s="889"/>
      <c r="ROE102" s="889"/>
      <c r="ROF102" s="889"/>
      <c r="ROG102" s="889"/>
      <c r="ROH102" s="889"/>
      <c r="ROI102" s="889"/>
      <c r="ROJ102" s="889"/>
      <c r="ROK102" s="889"/>
      <c r="ROL102" s="889"/>
      <c r="ROM102" s="889"/>
      <c r="RON102" s="889"/>
      <c r="ROO102" s="889"/>
      <c r="ROP102" s="889"/>
      <c r="ROQ102" s="889"/>
      <c r="ROR102" s="889"/>
      <c r="ROS102" s="889"/>
      <c r="ROT102" s="889"/>
      <c r="ROU102" s="889"/>
      <c r="ROV102" s="889"/>
      <c r="ROW102" s="889"/>
      <c r="ROX102" s="889"/>
      <c r="ROY102" s="889"/>
      <c r="ROZ102" s="889"/>
      <c r="RPA102" s="889"/>
      <c r="RPB102" s="889"/>
      <c r="RPC102" s="889"/>
      <c r="RPD102" s="889"/>
      <c r="RPE102" s="889"/>
      <c r="RPF102" s="889"/>
      <c r="RPG102" s="889"/>
      <c r="RPH102" s="889"/>
      <c r="RPI102" s="889"/>
      <c r="RPJ102" s="889"/>
      <c r="RPK102" s="889"/>
      <c r="RPL102" s="889"/>
      <c r="RPM102" s="889"/>
      <c r="RPN102" s="889"/>
      <c r="RPO102" s="889"/>
      <c r="RPP102" s="889"/>
      <c r="RPQ102" s="889"/>
      <c r="RPR102" s="889"/>
      <c r="RPS102" s="889"/>
      <c r="RPT102" s="889"/>
      <c r="RPU102" s="889"/>
      <c r="RPV102" s="889"/>
      <c r="RPW102" s="889"/>
      <c r="RPX102" s="889"/>
      <c r="RPY102" s="889"/>
      <c r="RPZ102" s="889"/>
      <c r="RQA102" s="889"/>
      <c r="RQB102" s="889"/>
      <c r="RQC102" s="889"/>
      <c r="RQD102" s="889"/>
      <c r="RQE102" s="889"/>
      <c r="RQF102" s="889"/>
      <c r="RQG102" s="889"/>
      <c r="RQH102" s="889"/>
      <c r="RQI102" s="889"/>
      <c r="RQJ102" s="889"/>
      <c r="RQK102" s="889"/>
      <c r="RQL102" s="889"/>
      <c r="RQM102" s="889"/>
      <c r="RQN102" s="889"/>
      <c r="RQO102" s="889"/>
      <c r="RQP102" s="889"/>
      <c r="RQQ102" s="889"/>
      <c r="RQR102" s="889"/>
      <c r="RQS102" s="889"/>
      <c r="RQT102" s="889"/>
      <c r="RQU102" s="889"/>
      <c r="RQV102" s="889"/>
      <c r="RQW102" s="889"/>
      <c r="RQX102" s="889"/>
      <c r="RQY102" s="889"/>
      <c r="RQZ102" s="889"/>
      <c r="RRA102" s="889"/>
      <c r="RRB102" s="889"/>
      <c r="RRC102" s="889"/>
      <c r="RRD102" s="889"/>
      <c r="RRE102" s="889"/>
      <c r="RRF102" s="889"/>
      <c r="RRG102" s="889"/>
      <c r="RRH102" s="889"/>
      <c r="RRI102" s="889"/>
      <c r="RRJ102" s="889"/>
      <c r="RRK102" s="889"/>
      <c r="RRL102" s="889"/>
      <c r="RRM102" s="889"/>
      <c r="RRN102" s="889"/>
      <c r="RRO102" s="889"/>
      <c r="RRP102" s="889"/>
      <c r="RRQ102" s="889"/>
      <c r="RRR102" s="889"/>
      <c r="RRS102" s="889"/>
      <c r="RRT102" s="889"/>
      <c r="RRU102" s="889"/>
      <c r="RRV102" s="889"/>
      <c r="RRW102" s="889"/>
      <c r="RRX102" s="889"/>
      <c r="RRY102" s="889"/>
      <c r="RRZ102" s="889"/>
      <c r="RSA102" s="889"/>
      <c r="RSB102" s="889"/>
      <c r="RSC102" s="889"/>
      <c r="RSD102" s="889"/>
      <c r="RSE102" s="889"/>
      <c r="RSF102" s="889"/>
      <c r="RSG102" s="889"/>
      <c r="RSH102" s="889"/>
      <c r="RSI102" s="889"/>
      <c r="RSJ102" s="889"/>
      <c r="RSK102" s="889"/>
      <c r="RSL102" s="889"/>
      <c r="RSM102" s="889"/>
      <c r="RSN102" s="889"/>
      <c r="RSO102" s="889"/>
      <c r="RSP102" s="889"/>
      <c r="RSQ102" s="889"/>
      <c r="RSR102" s="889"/>
      <c r="RSS102" s="889"/>
      <c r="RST102" s="889"/>
      <c r="RSU102" s="889"/>
      <c r="RSV102" s="889"/>
      <c r="RSW102" s="889"/>
      <c r="RSX102" s="889"/>
      <c r="RSY102" s="889"/>
      <c r="RSZ102" s="889"/>
      <c r="RTA102" s="889"/>
      <c r="RTB102" s="889"/>
      <c r="RTC102" s="889"/>
      <c r="RTD102" s="889"/>
      <c r="RTE102" s="889"/>
      <c r="RTF102" s="889"/>
      <c r="RTG102" s="889"/>
      <c r="RTH102" s="889"/>
      <c r="RTI102" s="889"/>
      <c r="RTJ102" s="889"/>
      <c r="RTK102" s="889"/>
      <c r="RTL102" s="889"/>
      <c r="RTM102" s="889"/>
      <c r="RTN102" s="889"/>
      <c r="RTO102" s="889"/>
      <c r="RTP102" s="889"/>
      <c r="RTQ102" s="889"/>
      <c r="RTR102" s="889"/>
      <c r="RTS102" s="889"/>
      <c r="RTT102" s="889"/>
      <c r="RTU102" s="889"/>
      <c r="RTV102" s="889"/>
      <c r="RTW102" s="889"/>
      <c r="RTX102" s="889"/>
      <c r="RTY102" s="889"/>
      <c r="RTZ102" s="889"/>
      <c r="RUA102" s="889"/>
      <c r="RUB102" s="889"/>
      <c r="RUC102" s="889"/>
      <c r="RUD102" s="889"/>
      <c r="RUE102" s="889"/>
      <c r="RUF102" s="889"/>
      <c r="RUG102" s="889"/>
      <c r="RUH102" s="889"/>
      <c r="RUI102" s="889"/>
      <c r="RUJ102" s="889"/>
      <c r="RUK102" s="889"/>
      <c r="RUL102" s="889"/>
      <c r="RUM102" s="889"/>
      <c r="RUN102" s="889"/>
      <c r="RUO102" s="889"/>
      <c r="RUP102" s="889"/>
      <c r="RUQ102" s="889"/>
      <c r="RUR102" s="889"/>
      <c r="RUS102" s="889"/>
      <c r="RUT102" s="889"/>
      <c r="RUU102" s="889"/>
      <c r="RUV102" s="889"/>
      <c r="RUW102" s="889"/>
      <c r="RUX102" s="889"/>
      <c r="RUY102" s="889"/>
      <c r="RUZ102" s="889"/>
      <c r="RVA102" s="889"/>
      <c r="RVB102" s="889"/>
      <c r="RVC102" s="889"/>
      <c r="RVD102" s="889"/>
      <c r="RVE102" s="889"/>
      <c r="RVF102" s="889"/>
      <c r="RVG102" s="889"/>
      <c r="RVH102" s="889"/>
      <c r="RVI102" s="889"/>
      <c r="RVJ102" s="889"/>
      <c r="RVK102" s="889"/>
      <c r="RVL102" s="889"/>
      <c r="RVM102" s="889"/>
      <c r="RVN102" s="889"/>
      <c r="RVO102" s="889"/>
      <c r="RVP102" s="889"/>
      <c r="RVQ102" s="889"/>
      <c r="RVR102" s="889"/>
      <c r="RVS102" s="889"/>
      <c r="RVT102" s="889"/>
      <c r="RVU102" s="889"/>
      <c r="RVV102" s="889"/>
      <c r="RVW102" s="889"/>
      <c r="RVX102" s="889"/>
      <c r="RVY102" s="889"/>
      <c r="RVZ102" s="889"/>
      <c r="RWA102" s="889"/>
      <c r="RWB102" s="889"/>
      <c r="RWC102" s="889"/>
      <c r="RWD102" s="889"/>
      <c r="RWE102" s="889"/>
      <c r="RWF102" s="889"/>
      <c r="RWG102" s="889"/>
      <c r="RWH102" s="889"/>
      <c r="RWI102" s="889"/>
      <c r="RWJ102" s="889"/>
      <c r="RWK102" s="889"/>
      <c r="RWL102" s="889"/>
      <c r="RWM102" s="889"/>
      <c r="RWN102" s="889"/>
      <c r="RWO102" s="889"/>
      <c r="RWP102" s="889"/>
      <c r="RWQ102" s="889"/>
      <c r="RWR102" s="889"/>
      <c r="RWS102" s="889"/>
      <c r="RWT102" s="889"/>
      <c r="RWU102" s="889"/>
      <c r="RWV102" s="889"/>
      <c r="RWW102" s="889"/>
      <c r="RWX102" s="889"/>
      <c r="RWY102" s="889"/>
      <c r="RWZ102" s="889"/>
      <c r="RXA102" s="889"/>
      <c r="RXB102" s="889"/>
      <c r="RXC102" s="889"/>
      <c r="RXD102" s="889"/>
      <c r="RXE102" s="889"/>
      <c r="RXF102" s="889"/>
      <c r="RXG102" s="889"/>
      <c r="RXH102" s="889"/>
      <c r="RXI102" s="889"/>
      <c r="RXJ102" s="889"/>
      <c r="RXK102" s="889"/>
      <c r="RXL102" s="889"/>
      <c r="RXM102" s="889"/>
      <c r="RXN102" s="889"/>
      <c r="RXO102" s="889"/>
      <c r="RXP102" s="889"/>
      <c r="RXQ102" s="889"/>
      <c r="RXR102" s="889"/>
      <c r="RXS102" s="889"/>
      <c r="RXT102" s="889"/>
      <c r="RXU102" s="889"/>
      <c r="RXV102" s="889"/>
      <c r="RXW102" s="889"/>
      <c r="RXX102" s="889"/>
      <c r="RXY102" s="889"/>
      <c r="RXZ102" s="889"/>
      <c r="RYA102" s="889"/>
      <c r="RYB102" s="889"/>
      <c r="RYC102" s="889"/>
      <c r="RYD102" s="889"/>
      <c r="RYE102" s="889"/>
      <c r="RYF102" s="889"/>
      <c r="RYG102" s="889"/>
      <c r="RYH102" s="889"/>
      <c r="RYI102" s="889"/>
      <c r="RYJ102" s="889"/>
      <c r="RYK102" s="889"/>
      <c r="RYL102" s="889"/>
      <c r="RYM102" s="889"/>
      <c r="RYN102" s="889"/>
      <c r="RYO102" s="889"/>
      <c r="RYP102" s="889"/>
      <c r="RYQ102" s="889"/>
      <c r="RYR102" s="889"/>
      <c r="RYS102" s="889"/>
      <c r="RYT102" s="889"/>
      <c r="RYU102" s="889"/>
      <c r="RYV102" s="889"/>
      <c r="RYW102" s="889"/>
      <c r="RYX102" s="889"/>
      <c r="RYY102" s="889"/>
      <c r="RYZ102" s="889"/>
      <c r="RZA102" s="889"/>
      <c r="RZB102" s="889"/>
      <c r="RZC102" s="889"/>
      <c r="RZD102" s="889"/>
      <c r="RZE102" s="889"/>
      <c r="RZF102" s="889"/>
      <c r="RZG102" s="889"/>
      <c r="RZH102" s="889"/>
      <c r="RZI102" s="889"/>
      <c r="RZJ102" s="889"/>
      <c r="RZK102" s="889"/>
      <c r="RZL102" s="889"/>
      <c r="RZM102" s="889"/>
      <c r="RZN102" s="889"/>
      <c r="RZO102" s="889"/>
      <c r="RZP102" s="889"/>
      <c r="RZQ102" s="889"/>
      <c r="RZR102" s="889"/>
      <c r="RZS102" s="889"/>
      <c r="RZT102" s="889"/>
      <c r="RZU102" s="889"/>
      <c r="RZV102" s="889"/>
      <c r="RZW102" s="889"/>
      <c r="RZX102" s="889"/>
      <c r="RZY102" s="889"/>
      <c r="RZZ102" s="889"/>
      <c r="SAA102" s="889"/>
      <c r="SAB102" s="889"/>
      <c r="SAC102" s="889"/>
      <c r="SAD102" s="889"/>
      <c r="SAE102" s="889"/>
      <c r="SAF102" s="889"/>
      <c r="SAG102" s="889"/>
      <c r="SAH102" s="889"/>
      <c r="SAI102" s="889"/>
      <c r="SAJ102" s="889"/>
      <c r="SAK102" s="889"/>
      <c r="SAL102" s="889"/>
      <c r="SAM102" s="889"/>
      <c r="SAN102" s="889"/>
      <c r="SAO102" s="889"/>
      <c r="SAP102" s="889"/>
      <c r="SAQ102" s="889"/>
      <c r="SAR102" s="889"/>
      <c r="SAS102" s="889"/>
      <c r="SAT102" s="889"/>
      <c r="SAU102" s="889"/>
      <c r="SAV102" s="889"/>
      <c r="SAW102" s="889"/>
      <c r="SAX102" s="889"/>
      <c r="SAY102" s="889"/>
      <c r="SAZ102" s="889"/>
      <c r="SBA102" s="889"/>
      <c r="SBB102" s="889"/>
      <c r="SBC102" s="889"/>
      <c r="SBD102" s="889"/>
      <c r="SBE102" s="889"/>
      <c r="SBF102" s="889"/>
      <c r="SBG102" s="889"/>
      <c r="SBH102" s="889"/>
      <c r="SBI102" s="889"/>
      <c r="SBJ102" s="889"/>
      <c r="SBK102" s="889"/>
      <c r="SBL102" s="889"/>
      <c r="SBM102" s="889"/>
      <c r="SBN102" s="889"/>
      <c r="SBO102" s="889"/>
      <c r="SBP102" s="889"/>
      <c r="SBQ102" s="889"/>
      <c r="SBR102" s="889"/>
      <c r="SBS102" s="889"/>
      <c r="SBT102" s="889"/>
      <c r="SBU102" s="889"/>
      <c r="SBV102" s="889"/>
      <c r="SBW102" s="889"/>
      <c r="SBX102" s="889"/>
      <c r="SBY102" s="889"/>
      <c r="SBZ102" s="889"/>
      <c r="SCA102" s="889"/>
      <c r="SCB102" s="889"/>
      <c r="SCC102" s="889"/>
      <c r="SCD102" s="889"/>
      <c r="SCE102" s="889"/>
      <c r="SCF102" s="889"/>
      <c r="SCG102" s="889"/>
      <c r="SCH102" s="889"/>
      <c r="SCI102" s="889"/>
      <c r="SCJ102" s="889"/>
      <c r="SCK102" s="889"/>
      <c r="SCL102" s="889"/>
      <c r="SCM102" s="889"/>
      <c r="SCN102" s="889"/>
      <c r="SCO102" s="889"/>
      <c r="SCP102" s="889"/>
      <c r="SCQ102" s="889"/>
      <c r="SCR102" s="889"/>
      <c r="SCS102" s="889"/>
      <c r="SCT102" s="889"/>
      <c r="SCU102" s="889"/>
      <c r="SCV102" s="889"/>
      <c r="SCW102" s="889"/>
      <c r="SCX102" s="889"/>
      <c r="SCY102" s="889"/>
      <c r="SCZ102" s="889"/>
      <c r="SDA102" s="889"/>
      <c r="SDB102" s="889"/>
      <c r="SDC102" s="889"/>
      <c r="SDD102" s="889"/>
      <c r="SDE102" s="889"/>
      <c r="SDF102" s="889"/>
      <c r="SDG102" s="889"/>
      <c r="SDH102" s="889"/>
      <c r="SDI102" s="889"/>
      <c r="SDJ102" s="889"/>
      <c r="SDK102" s="889"/>
      <c r="SDL102" s="889"/>
      <c r="SDM102" s="889"/>
      <c r="SDN102" s="889"/>
      <c r="SDO102" s="889"/>
      <c r="SDP102" s="889"/>
      <c r="SDQ102" s="889"/>
      <c r="SDR102" s="889"/>
      <c r="SDS102" s="889"/>
      <c r="SDT102" s="889"/>
      <c r="SDU102" s="889"/>
      <c r="SDV102" s="889"/>
      <c r="SDW102" s="889"/>
      <c r="SDX102" s="889"/>
      <c r="SDY102" s="889"/>
      <c r="SDZ102" s="889"/>
      <c r="SEA102" s="889"/>
      <c r="SEB102" s="889"/>
      <c r="SEC102" s="889"/>
      <c r="SED102" s="889"/>
      <c r="SEE102" s="889"/>
      <c r="SEF102" s="889"/>
      <c r="SEG102" s="889"/>
      <c r="SEH102" s="889"/>
      <c r="SEI102" s="889"/>
      <c r="SEJ102" s="889"/>
      <c r="SEK102" s="889"/>
      <c r="SEL102" s="889"/>
      <c r="SEM102" s="889"/>
      <c r="SEN102" s="889"/>
      <c r="SEO102" s="889"/>
      <c r="SEP102" s="889"/>
      <c r="SEQ102" s="889"/>
      <c r="SER102" s="889"/>
      <c r="SES102" s="889"/>
      <c r="SET102" s="889"/>
      <c r="SEU102" s="889"/>
      <c r="SEV102" s="889"/>
      <c r="SEW102" s="889"/>
      <c r="SEX102" s="889"/>
      <c r="SEY102" s="889"/>
      <c r="SEZ102" s="889"/>
      <c r="SFA102" s="889"/>
      <c r="SFB102" s="889"/>
      <c r="SFC102" s="889"/>
      <c r="SFD102" s="889"/>
      <c r="SFE102" s="889"/>
      <c r="SFF102" s="889"/>
      <c r="SFG102" s="889"/>
      <c r="SFH102" s="889"/>
      <c r="SFI102" s="889"/>
      <c r="SFJ102" s="889"/>
      <c r="SFK102" s="889"/>
      <c r="SFL102" s="889"/>
      <c r="SFM102" s="889"/>
      <c r="SFN102" s="889"/>
      <c r="SFO102" s="889"/>
      <c r="SFP102" s="889"/>
      <c r="SFQ102" s="889"/>
      <c r="SFR102" s="889"/>
      <c r="SFS102" s="889"/>
      <c r="SFT102" s="889"/>
      <c r="SFU102" s="889"/>
      <c r="SFV102" s="889"/>
      <c r="SFW102" s="889"/>
      <c r="SFX102" s="889"/>
      <c r="SFY102" s="889"/>
      <c r="SFZ102" s="889"/>
      <c r="SGA102" s="889"/>
      <c r="SGB102" s="889"/>
      <c r="SGC102" s="889"/>
      <c r="SGD102" s="889"/>
      <c r="SGE102" s="889"/>
      <c r="SGF102" s="889"/>
      <c r="SGG102" s="889"/>
      <c r="SGH102" s="889"/>
      <c r="SGI102" s="889"/>
      <c r="SGJ102" s="889"/>
      <c r="SGK102" s="889"/>
      <c r="SGL102" s="889"/>
      <c r="SGM102" s="889"/>
      <c r="SGN102" s="889"/>
      <c r="SGO102" s="889"/>
      <c r="SGP102" s="889"/>
      <c r="SGQ102" s="889"/>
      <c r="SGR102" s="889"/>
      <c r="SGS102" s="889"/>
      <c r="SGT102" s="889"/>
      <c r="SGU102" s="889"/>
      <c r="SGV102" s="889"/>
      <c r="SGW102" s="889"/>
      <c r="SGX102" s="889"/>
      <c r="SGY102" s="889"/>
      <c r="SGZ102" s="889"/>
      <c r="SHA102" s="889"/>
      <c r="SHB102" s="889"/>
      <c r="SHC102" s="889"/>
      <c r="SHD102" s="889"/>
      <c r="SHE102" s="889"/>
      <c r="SHF102" s="889"/>
      <c r="SHG102" s="889"/>
      <c r="SHH102" s="889"/>
      <c r="SHI102" s="889"/>
      <c r="SHJ102" s="889"/>
      <c r="SHK102" s="889"/>
      <c r="SHL102" s="889"/>
      <c r="SHM102" s="889"/>
      <c r="SHN102" s="889"/>
      <c r="SHO102" s="889"/>
      <c r="SHP102" s="889"/>
      <c r="SHQ102" s="889"/>
      <c r="SHR102" s="889"/>
      <c r="SHS102" s="889"/>
      <c r="SHT102" s="889"/>
      <c r="SHU102" s="889"/>
      <c r="SHV102" s="889"/>
      <c r="SHW102" s="889"/>
      <c r="SHX102" s="889"/>
      <c r="SHY102" s="889"/>
      <c r="SHZ102" s="889"/>
      <c r="SIA102" s="889"/>
      <c r="SIB102" s="889"/>
      <c r="SIC102" s="889"/>
      <c r="SID102" s="889"/>
      <c r="SIE102" s="889"/>
      <c r="SIF102" s="889"/>
      <c r="SIG102" s="889"/>
      <c r="SIH102" s="889"/>
      <c r="SII102" s="889"/>
      <c r="SIJ102" s="889"/>
      <c r="SIK102" s="889"/>
      <c r="SIL102" s="889"/>
      <c r="SIM102" s="889"/>
      <c r="SIN102" s="889"/>
      <c r="SIO102" s="889"/>
      <c r="SIP102" s="889"/>
      <c r="SIQ102" s="889"/>
      <c r="SIR102" s="889"/>
      <c r="SIS102" s="889"/>
      <c r="SIT102" s="889"/>
      <c r="SIU102" s="889"/>
      <c r="SIV102" s="889"/>
      <c r="SIW102" s="889"/>
      <c r="SIX102" s="889"/>
      <c r="SIY102" s="889"/>
      <c r="SIZ102" s="889"/>
      <c r="SJA102" s="889"/>
      <c r="SJB102" s="889"/>
      <c r="SJC102" s="889"/>
      <c r="SJD102" s="889"/>
      <c r="SJE102" s="889"/>
      <c r="SJF102" s="889"/>
      <c r="SJG102" s="889"/>
      <c r="SJH102" s="889"/>
      <c r="SJI102" s="889"/>
      <c r="SJJ102" s="889"/>
      <c r="SJK102" s="889"/>
      <c r="SJL102" s="889"/>
      <c r="SJM102" s="889"/>
      <c r="SJN102" s="889"/>
      <c r="SJO102" s="889"/>
      <c r="SJP102" s="889"/>
      <c r="SJQ102" s="889"/>
      <c r="SJR102" s="889"/>
      <c r="SJS102" s="889"/>
      <c r="SJT102" s="889"/>
      <c r="SJU102" s="889"/>
      <c r="SJV102" s="889"/>
      <c r="SJW102" s="889"/>
      <c r="SJX102" s="889"/>
      <c r="SJY102" s="889"/>
      <c r="SJZ102" s="889"/>
      <c r="SKA102" s="889"/>
      <c r="SKB102" s="889"/>
      <c r="SKC102" s="889"/>
      <c r="SKD102" s="889"/>
      <c r="SKE102" s="889"/>
      <c r="SKF102" s="889"/>
      <c r="SKG102" s="889"/>
      <c r="SKH102" s="889"/>
      <c r="SKI102" s="889"/>
      <c r="SKJ102" s="889"/>
      <c r="SKK102" s="889"/>
      <c r="SKL102" s="889"/>
      <c r="SKM102" s="889"/>
      <c r="SKN102" s="889"/>
      <c r="SKO102" s="889"/>
      <c r="SKP102" s="889"/>
      <c r="SKQ102" s="889"/>
      <c r="SKR102" s="889"/>
      <c r="SKS102" s="889"/>
      <c r="SKT102" s="889"/>
      <c r="SKU102" s="889"/>
      <c r="SKV102" s="889"/>
      <c r="SKW102" s="889"/>
      <c r="SKX102" s="889"/>
      <c r="SKY102" s="889"/>
      <c r="SKZ102" s="889"/>
      <c r="SLA102" s="889"/>
      <c r="SLB102" s="889"/>
      <c r="SLC102" s="889"/>
      <c r="SLD102" s="889"/>
      <c r="SLE102" s="889"/>
      <c r="SLF102" s="889"/>
      <c r="SLG102" s="889"/>
      <c r="SLH102" s="889"/>
      <c r="SLI102" s="889"/>
      <c r="SLJ102" s="889"/>
      <c r="SLK102" s="889"/>
      <c r="SLL102" s="889"/>
      <c r="SLM102" s="889"/>
      <c r="SLN102" s="889"/>
      <c r="SLO102" s="889"/>
      <c r="SLP102" s="889"/>
      <c r="SLQ102" s="889"/>
      <c r="SLR102" s="889"/>
      <c r="SLS102" s="889"/>
      <c r="SLT102" s="889"/>
      <c r="SLU102" s="889"/>
      <c r="SLV102" s="889"/>
      <c r="SLW102" s="889"/>
      <c r="SLX102" s="889"/>
      <c r="SLY102" s="889"/>
      <c r="SLZ102" s="889"/>
      <c r="SMA102" s="889"/>
      <c r="SMB102" s="889"/>
      <c r="SMC102" s="889"/>
      <c r="SMD102" s="889"/>
      <c r="SME102" s="889"/>
      <c r="SMF102" s="889"/>
      <c r="SMG102" s="889"/>
      <c r="SMH102" s="889"/>
      <c r="SMI102" s="889"/>
      <c r="SMJ102" s="889"/>
      <c r="SMK102" s="889"/>
      <c r="SML102" s="889"/>
      <c r="SMM102" s="889"/>
      <c r="SMN102" s="889"/>
      <c r="SMO102" s="889"/>
      <c r="SMP102" s="889"/>
      <c r="SMQ102" s="889"/>
      <c r="SMR102" s="889"/>
      <c r="SMS102" s="889"/>
      <c r="SMT102" s="889"/>
      <c r="SMU102" s="889"/>
      <c r="SMV102" s="889"/>
      <c r="SMW102" s="889"/>
      <c r="SMX102" s="889"/>
      <c r="SMY102" s="889"/>
      <c r="SMZ102" s="889"/>
      <c r="SNA102" s="889"/>
      <c r="SNB102" s="889"/>
      <c r="SNC102" s="889"/>
      <c r="SND102" s="889"/>
      <c r="SNE102" s="889"/>
      <c r="SNF102" s="889"/>
      <c r="SNG102" s="889"/>
      <c r="SNH102" s="889"/>
      <c r="SNI102" s="889"/>
      <c r="SNJ102" s="889"/>
      <c r="SNK102" s="889"/>
      <c r="SNL102" s="889"/>
      <c r="SNM102" s="889"/>
      <c r="SNN102" s="889"/>
      <c r="SNO102" s="889"/>
      <c r="SNP102" s="889"/>
      <c r="SNQ102" s="889"/>
      <c r="SNR102" s="889"/>
      <c r="SNS102" s="889"/>
      <c r="SNT102" s="889"/>
      <c r="SNU102" s="889"/>
      <c r="SNV102" s="889"/>
      <c r="SNW102" s="889"/>
      <c r="SNX102" s="889"/>
      <c r="SNY102" s="889"/>
      <c r="SNZ102" s="889"/>
      <c r="SOA102" s="889"/>
      <c r="SOB102" s="889"/>
      <c r="SOC102" s="889"/>
      <c r="SOD102" s="889"/>
      <c r="SOE102" s="889"/>
      <c r="SOF102" s="889"/>
      <c r="SOG102" s="889"/>
      <c r="SOH102" s="889"/>
      <c r="SOI102" s="889"/>
      <c r="SOJ102" s="889"/>
      <c r="SOK102" s="889"/>
      <c r="SOL102" s="889"/>
      <c r="SOM102" s="889"/>
      <c r="SON102" s="889"/>
      <c r="SOO102" s="889"/>
      <c r="SOP102" s="889"/>
      <c r="SOQ102" s="889"/>
      <c r="SOR102" s="889"/>
      <c r="SOS102" s="889"/>
      <c r="SOT102" s="889"/>
      <c r="SOU102" s="889"/>
      <c r="SOV102" s="889"/>
      <c r="SOW102" s="889"/>
      <c r="SOX102" s="889"/>
      <c r="SOY102" s="889"/>
      <c r="SOZ102" s="889"/>
      <c r="SPA102" s="889"/>
      <c r="SPB102" s="889"/>
      <c r="SPC102" s="889"/>
      <c r="SPD102" s="889"/>
      <c r="SPE102" s="889"/>
      <c r="SPF102" s="889"/>
      <c r="SPG102" s="889"/>
      <c r="SPH102" s="889"/>
      <c r="SPI102" s="889"/>
      <c r="SPJ102" s="889"/>
      <c r="SPK102" s="889"/>
      <c r="SPL102" s="889"/>
      <c r="SPM102" s="889"/>
      <c r="SPN102" s="889"/>
      <c r="SPO102" s="889"/>
      <c r="SPP102" s="889"/>
      <c r="SPQ102" s="889"/>
      <c r="SPR102" s="889"/>
      <c r="SPS102" s="889"/>
      <c r="SPT102" s="889"/>
      <c r="SPU102" s="889"/>
      <c r="SPV102" s="889"/>
      <c r="SPW102" s="889"/>
      <c r="SPX102" s="889"/>
      <c r="SPY102" s="889"/>
      <c r="SPZ102" s="889"/>
      <c r="SQA102" s="889"/>
      <c r="SQB102" s="889"/>
      <c r="SQC102" s="889"/>
      <c r="SQD102" s="889"/>
      <c r="SQE102" s="889"/>
      <c r="SQF102" s="889"/>
      <c r="SQG102" s="889"/>
      <c r="SQH102" s="889"/>
      <c r="SQI102" s="889"/>
      <c r="SQJ102" s="889"/>
      <c r="SQK102" s="889"/>
      <c r="SQL102" s="889"/>
      <c r="SQM102" s="889"/>
      <c r="SQN102" s="889"/>
      <c r="SQO102" s="889"/>
      <c r="SQP102" s="889"/>
      <c r="SQQ102" s="889"/>
      <c r="SQR102" s="889"/>
      <c r="SQS102" s="889"/>
      <c r="SQT102" s="889"/>
      <c r="SQU102" s="889"/>
      <c r="SQV102" s="889"/>
      <c r="SQW102" s="889"/>
      <c r="SQX102" s="889"/>
      <c r="SQY102" s="889"/>
      <c r="SQZ102" s="889"/>
      <c r="SRA102" s="889"/>
      <c r="SRB102" s="889"/>
      <c r="SRC102" s="889"/>
      <c r="SRD102" s="889"/>
      <c r="SRE102" s="889"/>
      <c r="SRF102" s="889"/>
      <c r="SRG102" s="889"/>
      <c r="SRH102" s="889"/>
      <c r="SRI102" s="889"/>
      <c r="SRJ102" s="889"/>
      <c r="SRK102" s="889"/>
      <c r="SRL102" s="889"/>
      <c r="SRM102" s="889"/>
      <c r="SRN102" s="889"/>
      <c r="SRO102" s="889"/>
      <c r="SRP102" s="889"/>
      <c r="SRQ102" s="889"/>
      <c r="SRR102" s="889"/>
      <c r="SRS102" s="889"/>
      <c r="SRT102" s="889"/>
      <c r="SRU102" s="889"/>
      <c r="SRV102" s="889"/>
      <c r="SRW102" s="889"/>
      <c r="SRX102" s="889"/>
      <c r="SRY102" s="889"/>
      <c r="SRZ102" s="889"/>
      <c r="SSA102" s="889"/>
      <c r="SSB102" s="889"/>
      <c r="SSC102" s="889"/>
      <c r="SSD102" s="889"/>
      <c r="SSE102" s="889"/>
      <c r="SSF102" s="889"/>
      <c r="SSG102" s="889"/>
      <c r="SSH102" s="889"/>
      <c r="SSI102" s="889"/>
      <c r="SSJ102" s="889"/>
      <c r="SSK102" s="889"/>
      <c r="SSL102" s="889"/>
      <c r="SSM102" s="889"/>
      <c r="SSN102" s="889"/>
      <c r="SSO102" s="889"/>
      <c r="SSP102" s="889"/>
      <c r="SSQ102" s="889"/>
      <c r="SSR102" s="889"/>
      <c r="SSS102" s="889"/>
      <c r="SST102" s="889"/>
      <c r="SSU102" s="889"/>
      <c r="SSV102" s="889"/>
      <c r="SSW102" s="889"/>
      <c r="SSX102" s="889"/>
      <c r="SSY102" s="889"/>
      <c r="SSZ102" s="889"/>
      <c r="STA102" s="889"/>
      <c r="STB102" s="889"/>
      <c r="STC102" s="889"/>
      <c r="STD102" s="889"/>
      <c r="STE102" s="889"/>
      <c r="STF102" s="889"/>
      <c r="STG102" s="889"/>
      <c r="STH102" s="889"/>
      <c r="STI102" s="889"/>
      <c r="STJ102" s="889"/>
      <c r="STK102" s="889"/>
      <c r="STL102" s="889"/>
      <c r="STM102" s="889"/>
      <c r="STN102" s="889"/>
      <c r="STO102" s="889"/>
      <c r="STP102" s="889"/>
      <c r="STQ102" s="889"/>
      <c r="STR102" s="889"/>
      <c r="STS102" s="889"/>
      <c r="STT102" s="889"/>
      <c r="STU102" s="889"/>
      <c r="STV102" s="889"/>
      <c r="STW102" s="889"/>
      <c r="STX102" s="889"/>
      <c r="STY102" s="889"/>
      <c r="STZ102" s="889"/>
      <c r="SUA102" s="889"/>
      <c r="SUB102" s="889"/>
      <c r="SUC102" s="889"/>
      <c r="SUD102" s="889"/>
      <c r="SUE102" s="889"/>
      <c r="SUF102" s="889"/>
      <c r="SUG102" s="889"/>
      <c r="SUH102" s="889"/>
      <c r="SUI102" s="889"/>
      <c r="SUJ102" s="889"/>
      <c r="SUK102" s="889"/>
      <c r="SUL102" s="889"/>
      <c r="SUM102" s="889"/>
      <c r="SUN102" s="889"/>
      <c r="SUO102" s="889"/>
      <c r="SUP102" s="889"/>
      <c r="SUQ102" s="889"/>
      <c r="SUR102" s="889"/>
      <c r="SUS102" s="889"/>
      <c r="SUT102" s="889"/>
      <c r="SUU102" s="889"/>
      <c r="SUV102" s="889"/>
      <c r="SUW102" s="889"/>
      <c r="SUX102" s="889"/>
      <c r="SUY102" s="889"/>
      <c r="SUZ102" s="889"/>
      <c r="SVA102" s="889"/>
      <c r="SVB102" s="889"/>
      <c r="SVC102" s="889"/>
      <c r="SVD102" s="889"/>
      <c r="SVE102" s="889"/>
      <c r="SVF102" s="889"/>
      <c r="SVG102" s="889"/>
      <c r="SVH102" s="889"/>
      <c r="SVI102" s="889"/>
      <c r="SVJ102" s="889"/>
      <c r="SVK102" s="889"/>
      <c r="SVL102" s="889"/>
      <c r="SVM102" s="889"/>
      <c r="SVN102" s="889"/>
      <c r="SVO102" s="889"/>
      <c r="SVP102" s="889"/>
      <c r="SVQ102" s="889"/>
      <c r="SVR102" s="889"/>
      <c r="SVS102" s="889"/>
      <c r="SVT102" s="889"/>
      <c r="SVU102" s="889"/>
      <c r="SVV102" s="889"/>
      <c r="SVW102" s="889"/>
      <c r="SVX102" s="889"/>
      <c r="SVY102" s="889"/>
      <c r="SVZ102" s="889"/>
      <c r="SWA102" s="889"/>
      <c r="SWB102" s="889"/>
      <c r="SWC102" s="889"/>
      <c r="SWD102" s="889"/>
      <c r="SWE102" s="889"/>
      <c r="SWF102" s="889"/>
      <c r="SWG102" s="889"/>
      <c r="SWH102" s="889"/>
      <c r="SWI102" s="889"/>
      <c r="SWJ102" s="889"/>
      <c r="SWK102" s="889"/>
      <c r="SWL102" s="889"/>
      <c r="SWM102" s="889"/>
      <c r="SWN102" s="889"/>
      <c r="SWO102" s="889"/>
      <c r="SWP102" s="889"/>
      <c r="SWQ102" s="889"/>
      <c r="SWR102" s="889"/>
      <c r="SWS102" s="889"/>
      <c r="SWT102" s="889"/>
      <c r="SWU102" s="889"/>
      <c r="SWV102" s="889"/>
      <c r="SWW102" s="889"/>
      <c r="SWX102" s="889"/>
      <c r="SWY102" s="889"/>
      <c r="SWZ102" s="889"/>
      <c r="SXA102" s="889"/>
      <c r="SXB102" s="889"/>
      <c r="SXC102" s="889"/>
      <c r="SXD102" s="889"/>
      <c r="SXE102" s="889"/>
      <c r="SXF102" s="889"/>
      <c r="SXG102" s="889"/>
      <c r="SXH102" s="889"/>
      <c r="SXI102" s="889"/>
      <c r="SXJ102" s="889"/>
      <c r="SXK102" s="889"/>
      <c r="SXL102" s="889"/>
      <c r="SXM102" s="889"/>
      <c r="SXN102" s="889"/>
      <c r="SXO102" s="889"/>
      <c r="SXP102" s="889"/>
      <c r="SXQ102" s="889"/>
      <c r="SXR102" s="889"/>
      <c r="SXS102" s="889"/>
      <c r="SXT102" s="889"/>
      <c r="SXU102" s="889"/>
      <c r="SXV102" s="889"/>
      <c r="SXW102" s="889"/>
      <c r="SXX102" s="889"/>
      <c r="SXY102" s="889"/>
      <c r="SXZ102" s="889"/>
      <c r="SYA102" s="889"/>
      <c r="SYB102" s="889"/>
      <c r="SYC102" s="889"/>
      <c r="SYD102" s="889"/>
      <c r="SYE102" s="889"/>
      <c r="SYF102" s="889"/>
      <c r="SYG102" s="889"/>
      <c r="SYH102" s="889"/>
      <c r="SYI102" s="889"/>
      <c r="SYJ102" s="889"/>
      <c r="SYK102" s="889"/>
      <c r="SYL102" s="889"/>
      <c r="SYM102" s="889"/>
      <c r="SYN102" s="889"/>
      <c r="SYO102" s="889"/>
      <c r="SYP102" s="889"/>
      <c r="SYQ102" s="889"/>
      <c r="SYR102" s="889"/>
      <c r="SYS102" s="889"/>
      <c r="SYT102" s="889"/>
      <c r="SYU102" s="889"/>
      <c r="SYV102" s="889"/>
      <c r="SYW102" s="889"/>
      <c r="SYX102" s="889"/>
      <c r="SYY102" s="889"/>
      <c r="SYZ102" s="889"/>
      <c r="SZA102" s="889"/>
      <c r="SZB102" s="889"/>
      <c r="SZC102" s="889"/>
      <c r="SZD102" s="889"/>
      <c r="SZE102" s="889"/>
      <c r="SZF102" s="889"/>
      <c r="SZG102" s="889"/>
      <c r="SZH102" s="889"/>
      <c r="SZI102" s="889"/>
      <c r="SZJ102" s="889"/>
      <c r="SZK102" s="889"/>
      <c r="SZL102" s="889"/>
      <c r="SZM102" s="889"/>
      <c r="SZN102" s="889"/>
      <c r="SZO102" s="889"/>
      <c r="SZP102" s="889"/>
      <c r="SZQ102" s="889"/>
      <c r="SZR102" s="889"/>
      <c r="SZS102" s="889"/>
      <c r="SZT102" s="889"/>
      <c r="SZU102" s="889"/>
      <c r="SZV102" s="889"/>
      <c r="SZW102" s="889"/>
      <c r="SZX102" s="889"/>
      <c r="SZY102" s="889"/>
      <c r="SZZ102" s="889"/>
      <c r="TAA102" s="889"/>
      <c r="TAB102" s="889"/>
      <c r="TAC102" s="889"/>
      <c r="TAD102" s="889"/>
      <c r="TAE102" s="889"/>
      <c r="TAF102" s="889"/>
      <c r="TAG102" s="889"/>
      <c r="TAH102" s="889"/>
      <c r="TAI102" s="889"/>
      <c r="TAJ102" s="889"/>
      <c r="TAK102" s="889"/>
      <c r="TAL102" s="889"/>
      <c r="TAM102" s="889"/>
      <c r="TAN102" s="889"/>
      <c r="TAO102" s="889"/>
      <c r="TAP102" s="889"/>
      <c r="TAQ102" s="889"/>
      <c r="TAR102" s="889"/>
      <c r="TAS102" s="889"/>
      <c r="TAT102" s="889"/>
      <c r="TAU102" s="889"/>
      <c r="TAV102" s="889"/>
      <c r="TAW102" s="889"/>
      <c r="TAX102" s="889"/>
      <c r="TAY102" s="889"/>
      <c r="TAZ102" s="889"/>
      <c r="TBA102" s="889"/>
      <c r="TBB102" s="889"/>
      <c r="TBC102" s="889"/>
      <c r="TBD102" s="889"/>
      <c r="TBE102" s="889"/>
      <c r="TBF102" s="889"/>
      <c r="TBG102" s="889"/>
      <c r="TBH102" s="889"/>
      <c r="TBI102" s="889"/>
      <c r="TBJ102" s="889"/>
      <c r="TBK102" s="889"/>
      <c r="TBL102" s="889"/>
      <c r="TBM102" s="889"/>
      <c r="TBN102" s="889"/>
      <c r="TBO102" s="889"/>
      <c r="TBP102" s="889"/>
      <c r="TBQ102" s="889"/>
      <c r="TBR102" s="889"/>
      <c r="TBS102" s="889"/>
      <c r="TBT102" s="889"/>
      <c r="TBU102" s="889"/>
      <c r="TBV102" s="889"/>
      <c r="TBW102" s="889"/>
      <c r="TBX102" s="889"/>
      <c r="TBY102" s="889"/>
      <c r="TBZ102" s="889"/>
      <c r="TCA102" s="889"/>
      <c r="TCB102" s="889"/>
      <c r="TCC102" s="889"/>
      <c r="TCD102" s="889"/>
      <c r="TCE102" s="889"/>
      <c r="TCF102" s="889"/>
      <c r="TCG102" s="889"/>
      <c r="TCH102" s="889"/>
      <c r="TCI102" s="889"/>
      <c r="TCJ102" s="889"/>
      <c r="TCK102" s="889"/>
      <c r="TCL102" s="889"/>
      <c r="TCM102" s="889"/>
      <c r="TCN102" s="889"/>
      <c r="TCO102" s="889"/>
      <c r="TCP102" s="889"/>
      <c r="TCQ102" s="889"/>
      <c r="TCR102" s="889"/>
      <c r="TCS102" s="889"/>
      <c r="TCT102" s="889"/>
      <c r="TCU102" s="889"/>
      <c r="TCV102" s="889"/>
      <c r="TCW102" s="889"/>
      <c r="TCX102" s="889"/>
      <c r="TCY102" s="889"/>
      <c r="TCZ102" s="889"/>
      <c r="TDA102" s="889"/>
      <c r="TDB102" s="889"/>
      <c r="TDC102" s="889"/>
      <c r="TDD102" s="889"/>
      <c r="TDE102" s="889"/>
      <c r="TDF102" s="889"/>
      <c r="TDG102" s="889"/>
      <c r="TDH102" s="889"/>
      <c r="TDI102" s="889"/>
      <c r="TDJ102" s="889"/>
      <c r="TDK102" s="889"/>
      <c r="TDL102" s="889"/>
      <c r="TDM102" s="889"/>
      <c r="TDN102" s="889"/>
      <c r="TDO102" s="889"/>
      <c r="TDP102" s="889"/>
      <c r="TDQ102" s="889"/>
      <c r="TDR102" s="889"/>
      <c r="TDS102" s="889"/>
      <c r="TDT102" s="889"/>
      <c r="TDU102" s="889"/>
      <c r="TDV102" s="889"/>
      <c r="TDW102" s="889"/>
      <c r="TDX102" s="889"/>
      <c r="TDY102" s="889"/>
      <c r="TDZ102" s="889"/>
      <c r="TEA102" s="889"/>
      <c r="TEB102" s="889"/>
      <c r="TEC102" s="889"/>
      <c r="TED102" s="889"/>
      <c r="TEE102" s="889"/>
      <c r="TEF102" s="889"/>
      <c r="TEG102" s="889"/>
      <c r="TEH102" s="889"/>
      <c r="TEI102" s="889"/>
      <c r="TEJ102" s="889"/>
      <c r="TEK102" s="889"/>
      <c r="TEL102" s="889"/>
      <c r="TEM102" s="889"/>
      <c r="TEN102" s="889"/>
      <c r="TEO102" s="889"/>
      <c r="TEP102" s="889"/>
      <c r="TEQ102" s="889"/>
      <c r="TER102" s="889"/>
      <c r="TES102" s="889"/>
      <c r="TET102" s="889"/>
      <c r="TEU102" s="889"/>
      <c r="TEV102" s="889"/>
      <c r="TEW102" s="889"/>
      <c r="TEX102" s="889"/>
      <c r="TEY102" s="889"/>
      <c r="TEZ102" s="889"/>
      <c r="TFA102" s="889"/>
      <c r="TFB102" s="889"/>
      <c r="TFC102" s="889"/>
      <c r="TFD102" s="889"/>
      <c r="TFE102" s="889"/>
      <c r="TFF102" s="889"/>
      <c r="TFG102" s="889"/>
      <c r="TFH102" s="889"/>
      <c r="TFI102" s="889"/>
      <c r="TFJ102" s="889"/>
      <c r="TFK102" s="889"/>
      <c r="TFL102" s="889"/>
      <c r="TFM102" s="889"/>
      <c r="TFN102" s="889"/>
      <c r="TFO102" s="889"/>
      <c r="TFP102" s="889"/>
      <c r="TFQ102" s="889"/>
      <c r="TFR102" s="889"/>
      <c r="TFS102" s="889"/>
      <c r="TFT102" s="889"/>
      <c r="TFU102" s="889"/>
      <c r="TFV102" s="889"/>
      <c r="TFW102" s="889"/>
      <c r="TFX102" s="889"/>
      <c r="TFY102" s="889"/>
      <c r="TFZ102" s="889"/>
      <c r="TGA102" s="889"/>
      <c r="TGB102" s="889"/>
      <c r="TGC102" s="889"/>
      <c r="TGD102" s="889"/>
      <c r="TGE102" s="889"/>
      <c r="TGF102" s="889"/>
      <c r="TGG102" s="889"/>
      <c r="TGH102" s="889"/>
      <c r="TGI102" s="889"/>
      <c r="TGJ102" s="889"/>
      <c r="TGK102" s="889"/>
      <c r="TGL102" s="889"/>
      <c r="TGM102" s="889"/>
      <c r="TGN102" s="889"/>
      <c r="TGO102" s="889"/>
      <c r="TGP102" s="889"/>
      <c r="TGQ102" s="889"/>
      <c r="TGR102" s="889"/>
      <c r="TGS102" s="889"/>
      <c r="TGT102" s="889"/>
      <c r="TGU102" s="889"/>
      <c r="TGV102" s="889"/>
      <c r="TGW102" s="889"/>
      <c r="TGX102" s="889"/>
      <c r="TGY102" s="889"/>
      <c r="TGZ102" s="889"/>
      <c r="THA102" s="889"/>
      <c r="THB102" s="889"/>
      <c r="THC102" s="889"/>
      <c r="THD102" s="889"/>
      <c r="THE102" s="889"/>
      <c r="THF102" s="889"/>
      <c r="THG102" s="889"/>
      <c r="THH102" s="889"/>
      <c r="THI102" s="889"/>
      <c r="THJ102" s="889"/>
      <c r="THK102" s="889"/>
      <c r="THL102" s="889"/>
      <c r="THM102" s="889"/>
      <c r="THN102" s="889"/>
      <c r="THO102" s="889"/>
      <c r="THP102" s="889"/>
      <c r="THQ102" s="889"/>
      <c r="THR102" s="889"/>
      <c r="THS102" s="889"/>
      <c r="THT102" s="889"/>
      <c r="THU102" s="889"/>
      <c r="THV102" s="889"/>
      <c r="THW102" s="889"/>
      <c r="THX102" s="889"/>
      <c r="THY102" s="889"/>
      <c r="THZ102" s="889"/>
      <c r="TIA102" s="889"/>
      <c r="TIB102" s="889"/>
      <c r="TIC102" s="889"/>
      <c r="TID102" s="889"/>
      <c r="TIE102" s="889"/>
      <c r="TIF102" s="889"/>
      <c r="TIG102" s="889"/>
      <c r="TIH102" s="889"/>
      <c r="TII102" s="889"/>
      <c r="TIJ102" s="889"/>
      <c r="TIK102" s="889"/>
      <c r="TIL102" s="889"/>
      <c r="TIM102" s="889"/>
      <c r="TIN102" s="889"/>
      <c r="TIO102" s="889"/>
      <c r="TIP102" s="889"/>
      <c r="TIQ102" s="889"/>
      <c r="TIR102" s="889"/>
      <c r="TIS102" s="889"/>
      <c r="TIT102" s="889"/>
      <c r="TIU102" s="889"/>
      <c r="TIV102" s="889"/>
      <c r="TIW102" s="889"/>
      <c r="TIX102" s="889"/>
      <c r="TIY102" s="889"/>
      <c r="TIZ102" s="889"/>
      <c r="TJA102" s="889"/>
      <c r="TJB102" s="889"/>
      <c r="TJC102" s="889"/>
      <c r="TJD102" s="889"/>
      <c r="TJE102" s="889"/>
      <c r="TJF102" s="889"/>
      <c r="TJG102" s="889"/>
      <c r="TJH102" s="889"/>
      <c r="TJI102" s="889"/>
      <c r="TJJ102" s="889"/>
      <c r="TJK102" s="889"/>
      <c r="TJL102" s="889"/>
      <c r="TJM102" s="889"/>
      <c r="TJN102" s="889"/>
      <c r="TJO102" s="889"/>
      <c r="TJP102" s="889"/>
      <c r="TJQ102" s="889"/>
      <c r="TJR102" s="889"/>
      <c r="TJS102" s="889"/>
      <c r="TJT102" s="889"/>
      <c r="TJU102" s="889"/>
      <c r="TJV102" s="889"/>
      <c r="TJW102" s="889"/>
      <c r="TJX102" s="889"/>
      <c r="TJY102" s="889"/>
      <c r="TJZ102" s="889"/>
      <c r="TKA102" s="889"/>
      <c r="TKB102" s="889"/>
      <c r="TKC102" s="889"/>
      <c r="TKD102" s="889"/>
      <c r="TKE102" s="889"/>
      <c r="TKF102" s="889"/>
      <c r="TKG102" s="889"/>
      <c r="TKH102" s="889"/>
      <c r="TKI102" s="889"/>
      <c r="TKJ102" s="889"/>
      <c r="TKK102" s="889"/>
      <c r="TKL102" s="889"/>
      <c r="TKM102" s="889"/>
      <c r="TKN102" s="889"/>
      <c r="TKO102" s="889"/>
      <c r="TKP102" s="889"/>
      <c r="TKQ102" s="889"/>
      <c r="TKR102" s="889"/>
      <c r="TKS102" s="889"/>
      <c r="TKT102" s="889"/>
      <c r="TKU102" s="889"/>
      <c r="TKV102" s="889"/>
      <c r="TKW102" s="889"/>
      <c r="TKX102" s="889"/>
      <c r="TKY102" s="889"/>
      <c r="TKZ102" s="889"/>
      <c r="TLA102" s="889"/>
      <c r="TLB102" s="889"/>
      <c r="TLC102" s="889"/>
      <c r="TLD102" s="889"/>
      <c r="TLE102" s="889"/>
      <c r="TLF102" s="889"/>
      <c r="TLG102" s="889"/>
      <c r="TLH102" s="889"/>
      <c r="TLI102" s="889"/>
      <c r="TLJ102" s="889"/>
      <c r="TLK102" s="889"/>
      <c r="TLL102" s="889"/>
      <c r="TLM102" s="889"/>
      <c r="TLN102" s="889"/>
      <c r="TLO102" s="889"/>
      <c r="TLP102" s="889"/>
      <c r="TLQ102" s="889"/>
      <c r="TLR102" s="889"/>
      <c r="TLS102" s="889"/>
      <c r="TLT102" s="889"/>
      <c r="TLU102" s="889"/>
      <c r="TLV102" s="889"/>
      <c r="TLW102" s="889"/>
      <c r="TLX102" s="889"/>
      <c r="TLY102" s="889"/>
      <c r="TLZ102" s="889"/>
      <c r="TMA102" s="889"/>
      <c r="TMB102" s="889"/>
      <c r="TMC102" s="889"/>
      <c r="TMD102" s="889"/>
      <c r="TME102" s="889"/>
      <c r="TMF102" s="889"/>
      <c r="TMG102" s="889"/>
      <c r="TMH102" s="889"/>
      <c r="TMI102" s="889"/>
      <c r="TMJ102" s="889"/>
      <c r="TMK102" s="889"/>
      <c r="TML102" s="889"/>
      <c r="TMM102" s="889"/>
      <c r="TMN102" s="889"/>
      <c r="TMO102" s="889"/>
      <c r="TMP102" s="889"/>
      <c r="TMQ102" s="889"/>
      <c r="TMR102" s="889"/>
      <c r="TMS102" s="889"/>
      <c r="TMT102" s="889"/>
      <c r="TMU102" s="889"/>
      <c r="TMV102" s="889"/>
      <c r="TMW102" s="889"/>
      <c r="TMX102" s="889"/>
      <c r="TMY102" s="889"/>
      <c r="TMZ102" s="889"/>
      <c r="TNA102" s="889"/>
      <c r="TNB102" s="889"/>
      <c r="TNC102" s="889"/>
      <c r="TND102" s="889"/>
      <c r="TNE102" s="889"/>
      <c r="TNF102" s="889"/>
      <c r="TNG102" s="889"/>
      <c r="TNH102" s="889"/>
      <c r="TNI102" s="889"/>
      <c r="TNJ102" s="889"/>
      <c r="TNK102" s="889"/>
      <c r="TNL102" s="889"/>
      <c r="TNM102" s="889"/>
      <c r="TNN102" s="889"/>
      <c r="TNO102" s="889"/>
      <c r="TNP102" s="889"/>
      <c r="TNQ102" s="889"/>
      <c r="TNR102" s="889"/>
      <c r="TNS102" s="889"/>
      <c r="TNT102" s="889"/>
      <c r="TNU102" s="889"/>
      <c r="TNV102" s="889"/>
      <c r="TNW102" s="889"/>
      <c r="TNX102" s="889"/>
      <c r="TNY102" s="889"/>
      <c r="TNZ102" s="889"/>
      <c r="TOA102" s="889"/>
      <c r="TOB102" s="889"/>
      <c r="TOC102" s="889"/>
      <c r="TOD102" s="889"/>
      <c r="TOE102" s="889"/>
      <c r="TOF102" s="889"/>
      <c r="TOG102" s="889"/>
      <c r="TOH102" s="889"/>
      <c r="TOI102" s="889"/>
      <c r="TOJ102" s="889"/>
      <c r="TOK102" s="889"/>
      <c r="TOL102" s="889"/>
      <c r="TOM102" s="889"/>
      <c r="TON102" s="889"/>
      <c r="TOO102" s="889"/>
      <c r="TOP102" s="889"/>
      <c r="TOQ102" s="889"/>
      <c r="TOR102" s="889"/>
      <c r="TOS102" s="889"/>
      <c r="TOT102" s="889"/>
      <c r="TOU102" s="889"/>
      <c r="TOV102" s="889"/>
      <c r="TOW102" s="889"/>
      <c r="TOX102" s="889"/>
      <c r="TOY102" s="889"/>
      <c r="TOZ102" s="889"/>
      <c r="TPA102" s="889"/>
      <c r="TPB102" s="889"/>
      <c r="TPC102" s="889"/>
      <c r="TPD102" s="889"/>
      <c r="TPE102" s="889"/>
      <c r="TPF102" s="889"/>
      <c r="TPG102" s="889"/>
      <c r="TPH102" s="889"/>
      <c r="TPI102" s="889"/>
      <c r="TPJ102" s="889"/>
      <c r="TPK102" s="889"/>
      <c r="TPL102" s="889"/>
      <c r="TPM102" s="889"/>
      <c r="TPN102" s="889"/>
      <c r="TPO102" s="889"/>
      <c r="TPP102" s="889"/>
      <c r="TPQ102" s="889"/>
      <c r="TPR102" s="889"/>
      <c r="TPS102" s="889"/>
      <c r="TPT102" s="889"/>
      <c r="TPU102" s="889"/>
      <c r="TPV102" s="889"/>
      <c r="TPW102" s="889"/>
      <c r="TPX102" s="889"/>
      <c r="TPY102" s="889"/>
      <c r="TPZ102" s="889"/>
      <c r="TQA102" s="889"/>
      <c r="TQB102" s="889"/>
      <c r="TQC102" s="889"/>
      <c r="TQD102" s="889"/>
      <c r="TQE102" s="889"/>
      <c r="TQF102" s="889"/>
      <c r="TQG102" s="889"/>
      <c r="TQH102" s="889"/>
      <c r="TQI102" s="889"/>
      <c r="TQJ102" s="889"/>
      <c r="TQK102" s="889"/>
      <c r="TQL102" s="889"/>
      <c r="TQM102" s="889"/>
      <c r="TQN102" s="889"/>
      <c r="TQO102" s="889"/>
      <c r="TQP102" s="889"/>
      <c r="TQQ102" s="889"/>
      <c r="TQR102" s="889"/>
      <c r="TQS102" s="889"/>
      <c r="TQT102" s="889"/>
      <c r="TQU102" s="889"/>
      <c r="TQV102" s="889"/>
      <c r="TQW102" s="889"/>
      <c r="TQX102" s="889"/>
      <c r="TQY102" s="889"/>
      <c r="TQZ102" s="889"/>
      <c r="TRA102" s="889"/>
      <c r="TRB102" s="889"/>
      <c r="TRC102" s="889"/>
      <c r="TRD102" s="889"/>
      <c r="TRE102" s="889"/>
      <c r="TRF102" s="889"/>
      <c r="TRG102" s="889"/>
      <c r="TRH102" s="889"/>
      <c r="TRI102" s="889"/>
      <c r="TRJ102" s="889"/>
      <c r="TRK102" s="889"/>
      <c r="TRL102" s="889"/>
      <c r="TRM102" s="889"/>
      <c r="TRN102" s="889"/>
      <c r="TRO102" s="889"/>
      <c r="TRP102" s="889"/>
      <c r="TRQ102" s="889"/>
      <c r="TRR102" s="889"/>
      <c r="TRS102" s="889"/>
      <c r="TRT102" s="889"/>
      <c r="TRU102" s="889"/>
      <c r="TRV102" s="889"/>
      <c r="TRW102" s="889"/>
      <c r="TRX102" s="889"/>
      <c r="TRY102" s="889"/>
      <c r="TRZ102" s="889"/>
      <c r="TSA102" s="889"/>
      <c r="TSB102" s="889"/>
      <c r="TSC102" s="889"/>
      <c r="TSD102" s="889"/>
      <c r="TSE102" s="889"/>
      <c r="TSF102" s="889"/>
      <c r="TSG102" s="889"/>
      <c r="TSH102" s="889"/>
      <c r="TSI102" s="889"/>
      <c r="TSJ102" s="889"/>
      <c r="TSK102" s="889"/>
      <c r="TSL102" s="889"/>
      <c r="TSM102" s="889"/>
      <c r="TSN102" s="889"/>
      <c r="TSO102" s="889"/>
      <c r="TSP102" s="889"/>
      <c r="TSQ102" s="889"/>
      <c r="TSR102" s="889"/>
      <c r="TSS102" s="889"/>
      <c r="TST102" s="889"/>
      <c r="TSU102" s="889"/>
      <c r="TSV102" s="889"/>
      <c r="TSW102" s="889"/>
      <c r="TSX102" s="889"/>
      <c r="TSY102" s="889"/>
      <c r="TSZ102" s="889"/>
      <c r="TTA102" s="889"/>
      <c r="TTB102" s="889"/>
      <c r="TTC102" s="889"/>
      <c r="TTD102" s="889"/>
      <c r="TTE102" s="889"/>
      <c r="TTF102" s="889"/>
      <c r="TTG102" s="889"/>
      <c r="TTH102" s="889"/>
      <c r="TTI102" s="889"/>
      <c r="TTJ102" s="889"/>
      <c r="TTK102" s="889"/>
      <c r="TTL102" s="889"/>
      <c r="TTM102" s="889"/>
      <c r="TTN102" s="889"/>
      <c r="TTO102" s="889"/>
      <c r="TTP102" s="889"/>
      <c r="TTQ102" s="889"/>
      <c r="TTR102" s="889"/>
      <c r="TTS102" s="889"/>
      <c r="TTT102" s="889"/>
      <c r="TTU102" s="889"/>
      <c r="TTV102" s="889"/>
      <c r="TTW102" s="889"/>
      <c r="TTX102" s="889"/>
      <c r="TTY102" s="889"/>
      <c r="TTZ102" s="889"/>
      <c r="TUA102" s="889"/>
      <c r="TUB102" s="889"/>
      <c r="TUC102" s="889"/>
      <c r="TUD102" s="889"/>
      <c r="TUE102" s="889"/>
      <c r="TUF102" s="889"/>
      <c r="TUG102" s="889"/>
      <c r="TUH102" s="889"/>
      <c r="TUI102" s="889"/>
      <c r="TUJ102" s="889"/>
      <c r="TUK102" s="889"/>
      <c r="TUL102" s="889"/>
      <c r="TUM102" s="889"/>
      <c r="TUN102" s="889"/>
      <c r="TUO102" s="889"/>
      <c r="TUP102" s="889"/>
      <c r="TUQ102" s="889"/>
      <c r="TUR102" s="889"/>
      <c r="TUS102" s="889"/>
      <c r="TUT102" s="889"/>
      <c r="TUU102" s="889"/>
      <c r="TUV102" s="889"/>
      <c r="TUW102" s="889"/>
      <c r="TUX102" s="889"/>
      <c r="TUY102" s="889"/>
      <c r="TUZ102" s="889"/>
      <c r="TVA102" s="889"/>
      <c r="TVB102" s="889"/>
      <c r="TVC102" s="889"/>
      <c r="TVD102" s="889"/>
      <c r="TVE102" s="889"/>
      <c r="TVF102" s="889"/>
      <c r="TVG102" s="889"/>
      <c r="TVH102" s="889"/>
      <c r="TVI102" s="889"/>
      <c r="TVJ102" s="889"/>
      <c r="TVK102" s="889"/>
      <c r="TVL102" s="889"/>
      <c r="TVM102" s="889"/>
      <c r="TVN102" s="889"/>
      <c r="TVO102" s="889"/>
      <c r="TVP102" s="889"/>
      <c r="TVQ102" s="889"/>
      <c r="TVR102" s="889"/>
      <c r="TVS102" s="889"/>
      <c r="TVT102" s="889"/>
      <c r="TVU102" s="889"/>
      <c r="TVV102" s="889"/>
      <c r="TVW102" s="889"/>
      <c r="TVX102" s="889"/>
      <c r="TVY102" s="889"/>
      <c r="TVZ102" s="889"/>
      <c r="TWA102" s="889"/>
      <c r="TWB102" s="889"/>
      <c r="TWC102" s="889"/>
      <c r="TWD102" s="889"/>
      <c r="TWE102" s="889"/>
      <c r="TWF102" s="889"/>
      <c r="TWG102" s="889"/>
      <c r="TWH102" s="889"/>
      <c r="TWI102" s="889"/>
      <c r="TWJ102" s="889"/>
      <c r="TWK102" s="889"/>
      <c r="TWL102" s="889"/>
      <c r="TWM102" s="889"/>
      <c r="TWN102" s="889"/>
      <c r="TWO102" s="889"/>
      <c r="TWP102" s="889"/>
      <c r="TWQ102" s="889"/>
      <c r="TWR102" s="889"/>
      <c r="TWS102" s="889"/>
      <c r="TWT102" s="889"/>
      <c r="TWU102" s="889"/>
      <c r="TWV102" s="889"/>
      <c r="TWW102" s="889"/>
      <c r="TWX102" s="889"/>
      <c r="TWY102" s="889"/>
      <c r="TWZ102" s="889"/>
      <c r="TXA102" s="889"/>
      <c r="TXB102" s="889"/>
      <c r="TXC102" s="889"/>
      <c r="TXD102" s="889"/>
      <c r="TXE102" s="889"/>
      <c r="TXF102" s="889"/>
      <c r="TXG102" s="889"/>
      <c r="TXH102" s="889"/>
      <c r="TXI102" s="889"/>
      <c r="TXJ102" s="889"/>
      <c r="TXK102" s="889"/>
      <c r="TXL102" s="889"/>
      <c r="TXM102" s="889"/>
      <c r="TXN102" s="889"/>
      <c r="TXO102" s="889"/>
      <c r="TXP102" s="889"/>
      <c r="TXQ102" s="889"/>
      <c r="TXR102" s="889"/>
      <c r="TXS102" s="889"/>
      <c r="TXT102" s="889"/>
      <c r="TXU102" s="889"/>
      <c r="TXV102" s="889"/>
      <c r="TXW102" s="889"/>
      <c r="TXX102" s="889"/>
      <c r="TXY102" s="889"/>
      <c r="TXZ102" s="889"/>
      <c r="TYA102" s="889"/>
      <c r="TYB102" s="889"/>
      <c r="TYC102" s="889"/>
      <c r="TYD102" s="889"/>
      <c r="TYE102" s="889"/>
      <c r="TYF102" s="889"/>
      <c r="TYG102" s="889"/>
      <c r="TYH102" s="889"/>
      <c r="TYI102" s="889"/>
      <c r="TYJ102" s="889"/>
      <c r="TYK102" s="889"/>
      <c r="TYL102" s="889"/>
      <c r="TYM102" s="889"/>
      <c r="TYN102" s="889"/>
      <c r="TYO102" s="889"/>
      <c r="TYP102" s="889"/>
      <c r="TYQ102" s="889"/>
      <c r="TYR102" s="889"/>
      <c r="TYS102" s="889"/>
      <c r="TYT102" s="889"/>
      <c r="TYU102" s="889"/>
      <c r="TYV102" s="889"/>
      <c r="TYW102" s="889"/>
      <c r="TYX102" s="889"/>
      <c r="TYY102" s="889"/>
      <c r="TYZ102" s="889"/>
      <c r="TZA102" s="889"/>
      <c r="TZB102" s="889"/>
      <c r="TZC102" s="889"/>
      <c r="TZD102" s="889"/>
      <c r="TZE102" s="889"/>
      <c r="TZF102" s="889"/>
      <c r="TZG102" s="889"/>
      <c r="TZH102" s="889"/>
      <c r="TZI102" s="889"/>
      <c r="TZJ102" s="889"/>
      <c r="TZK102" s="889"/>
      <c r="TZL102" s="889"/>
      <c r="TZM102" s="889"/>
      <c r="TZN102" s="889"/>
      <c r="TZO102" s="889"/>
      <c r="TZP102" s="889"/>
      <c r="TZQ102" s="889"/>
      <c r="TZR102" s="889"/>
      <c r="TZS102" s="889"/>
      <c r="TZT102" s="889"/>
      <c r="TZU102" s="889"/>
      <c r="TZV102" s="889"/>
      <c r="TZW102" s="889"/>
      <c r="TZX102" s="889"/>
      <c r="TZY102" s="889"/>
      <c r="TZZ102" s="889"/>
      <c r="UAA102" s="889"/>
      <c r="UAB102" s="889"/>
      <c r="UAC102" s="889"/>
      <c r="UAD102" s="889"/>
      <c r="UAE102" s="889"/>
      <c r="UAF102" s="889"/>
      <c r="UAG102" s="889"/>
      <c r="UAH102" s="889"/>
      <c r="UAI102" s="889"/>
      <c r="UAJ102" s="889"/>
      <c r="UAK102" s="889"/>
      <c r="UAL102" s="889"/>
      <c r="UAM102" s="889"/>
      <c r="UAN102" s="889"/>
      <c r="UAO102" s="889"/>
      <c r="UAP102" s="889"/>
      <c r="UAQ102" s="889"/>
      <c r="UAR102" s="889"/>
      <c r="UAS102" s="889"/>
      <c r="UAT102" s="889"/>
      <c r="UAU102" s="889"/>
      <c r="UAV102" s="889"/>
      <c r="UAW102" s="889"/>
      <c r="UAX102" s="889"/>
      <c r="UAY102" s="889"/>
      <c r="UAZ102" s="889"/>
      <c r="UBA102" s="889"/>
      <c r="UBB102" s="889"/>
      <c r="UBC102" s="889"/>
      <c r="UBD102" s="889"/>
      <c r="UBE102" s="889"/>
      <c r="UBF102" s="889"/>
      <c r="UBG102" s="889"/>
      <c r="UBH102" s="889"/>
      <c r="UBI102" s="889"/>
      <c r="UBJ102" s="889"/>
      <c r="UBK102" s="889"/>
      <c r="UBL102" s="889"/>
      <c r="UBM102" s="889"/>
      <c r="UBN102" s="889"/>
      <c r="UBO102" s="889"/>
      <c r="UBP102" s="889"/>
      <c r="UBQ102" s="889"/>
      <c r="UBR102" s="889"/>
      <c r="UBS102" s="889"/>
      <c r="UBT102" s="889"/>
      <c r="UBU102" s="889"/>
      <c r="UBV102" s="889"/>
      <c r="UBW102" s="889"/>
      <c r="UBX102" s="889"/>
      <c r="UBY102" s="889"/>
      <c r="UBZ102" s="889"/>
      <c r="UCA102" s="889"/>
      <c r="UCB102" s="889"/>
      <c r="UCC102" s="889"/>
      <c r="UCD102" s="889"/>
      <c r="UCE102" s="889"/>
      <c r="UCF102" s="889"/>
      <c r="UCG102" s="889"/>
      <c r="UCH102" s="889"/>
      <c r="UCI102" s="889"/>
      <c r="UCJ102" s="889"/>
      <c r="UCK102" s="889"/>
      <c r="UCL102" s="889"/>
      <c r="UCM102" s="889"/>
      <c r="UCN102" s="889"/>
      <c r="UCO102" s="889"/>
      <c r="UCP102" s="889"/>
      <c r="UCQ102" s="889"/>
      <c r="UCR102" s="889"/>
      <c r="UCS102" s="889"/>
      <c r="UCT102" s="889"/>
      <c r="UCU102" s="889"/>
      <c r="UCV102" s="889"/>
      <c r="UCW102" s="889"/>
      <c r="UCX102" s="889"/>
      <c r="UCY102" s="889"/>
      <c r="UCZ102" s="889"/>
      <c r="UDA102" s="889"/>
      <c r="UDB102" s="889"/>
      <c r="UDC102" s="889"/>
      <c r="UDD102" s="889"/>
      <c r="UDE102" s="889"/>
      <c r="UDF102" s="889"/>
      <c r="UDG102" s="889"/>
      <c r="UDH102" s="889"/>
      <c r="UDI102" s="889"/>
      <c r="UDJ102" s="889"/>
      <c r="UDK102" s="889"/>
      <c r="UDL102" s="889"/>
      <c r="UDM102" s="889"/>
      <c r="UDN102" s="889"/>
      <c r="UDO102" s="889"/>
      <c r="UDP102" s="889"/>
      <c r="UDQ102" s="889"/>
      <c r="UDR102" s="889"/>
      <c r="UDS102" s="889"/>
      <c r="UDT102" s="889"/>
      <c r="UDU102" s="889"/>
      <c r="UDV102" s="889"/>
      <c r="UDW102" s="889"/>
      <c r="UDX102" s="889"/>
      <c r="UDY102" s="889"/>
      <c r="UDZ102" s="889"/>
      <c r="UEA102" s="889"/>
      <c r="UEB102" s="889"/>
      <c r="UEC102" s="889"/>
      <c r="UED102" s="889"/>
      <c r="UEE102" s="889"/>
      <c r="UEF102" s="889"/>
      <c r="UEG102" s="889"/>
      <c r="UEH102" s="889"/>
      <c r="UEI102" s="889"/>
      <c r="UEJ102" s="889"/>
      <c r="UEK102" s="889"/>
      <c r="UEL102" s="889"/>
      <c r="UEM102" s="889"/>
      <c r="UEN102" s="889"/>
      <c r="UEO102" s="889"/>
      <c r="UEP102" s="889"/>
      <c r="UEQ102" s="889"/>
      <c r="UER102" s="889"/>
      <c r="UES102" s="889"/>
      <c r="UET102" s="889"/>
      <c r="UEU102" s="889"/>
      <c r="UEV102" s="889"/>
      <c r="UEW102" s="889"/>
      <c r="UEX102" s="889"/>
      <c r="UEY102" s="889"/>
      <c r="UEZ102" s="889"/>
      <c r="UFA102" s="889"/>
      <c r="UFB102" s="889"/>
      <c r="UFC102" s="889"/>
      <c r="UFD102" s="889"/>
      <c r="UFE102" s="889"/>
      <c r="UFF102" s="889"/>
      <c r="UFG102" s="889"/>
      <c r="UFH102" s="889"/>
      <c r="UFI102" s="889"/>
      <c r="UFJ102" s="889"/>
      <c r="UFK102" s="889"/>
      <c r="UFL102" s="889"/>
      <c r="UFM102" s="889"/>
      <c r="UFN102" s="889"/>
      <c r="UFO102" s="889"/>
      <c r="UFP102" s="889"/>
      <c r="UFQ102" s="889"/>
      <c r="UFR102" s="889"/>
      <c r="UFS102" s="889"/>
      <c r="UFT102" s="889"/>
      <c r="UFU102" s="889"/>
      <c r="UFV102" s="889"/>
      <c r="UFW102" s="889"/>
      <c r="UFX102" s="889"/>
      <c r="UFY102" s="889"/>
      <c r="UFZ102" s="889"/>
      <c r="UGA102" s="889"/>
      <c r="UGB102" s="889"/>
      <c r="UGC102" s="889"/>
      <c r="UGD102" s="889"/>
      <c r="UGE102" s="889"/>
      <c r="UGF102" s="889"/>
      <c r="UGG102" s="889"/>
      <c r="UGH102" s="889"/>
      <c r="UGI102" s="889"/>
      <c r="UGJ102" s="889"/>
      <c r="UGK102" s="889"/>
      <c r="UGL102" s="889"/>
      <c r="UGM102" s="889"/>
      <c r="UGN102" s="889"/>
      <c r="UGO102" s="889"/>
      <c r="UGP102" s="889"/>
      <c r="UGQ102" s="889"/>
      <c r="UGR102" s="889"/>
      <c r="UGS102" s="889"/>
      <c r="UGT102" s="889"/>
      <c r="UGU102" s="889"/>
      <c r="UGV102" s="889"/>
      <c r="UGW102" s="889"/>
      <c r="UGX102" s="889"/>
      <c r="UGY102" s="889"/>
      <c r="UGZ102" s="889"/>
      <c r="UHA102" s="889"/>
      <c r="UHB102" s="889"/>
      <c r="UHC102" s="889"/>
      <c r="UHD102" s="889"/>
      <c r="UHE102" s="889"/>
      <c r="UHF102" s="889"/>
      <c r="UHG102" s="889"/>
      <c r="UHH102" s="889"/>
      <c r="UHI102" s="889"/>
      <c r="UHJ102" s="889"/>
      <c r="UHK102" s="889"/>
      <c r="UHL102" s="889"/>
      <c r="UHM102" s="889"/>
      <c r="UHN102" s="889"/>
      <c r="UHO102" s="889"/>
      <c r="UHP102" s="889"/>
      <c r="UHQ102" s="889"/>
      <c r="UHR102" s="889"/>
      <c r="UHS102" s="889"/>
      <c r="UHT102" s="889"/>
      <c r="UHU102" s="889"/>
      <c r="UHV102" s="889"/>
      <c r="UHW102" s="889"/>
      <c r="UHX102" s="889"/>
      <c r="UHY102" s="889"/>
      <c r="UHZ102" s="889"/>
      <c r="UIA102" s="889"/>
      <c r="UIB102" s="889"/>
      <c r="UIC102" s="889"/>
      <c r="UID102" s="889"/>
      <c r="UIE102" s="889"/>
      <c r="UIF102" s="889"/>
      <c r="UIG102" s="889"/>
      <c r="UIH102" s="889"/>
      <c r="UII102" s="889"/>
      <c r="UIJ102" s="889"/>
      <c r="UIK102" s="889"/>
      <c r="UIL102" s="889"/>
      <c r="UIM102" s="889"/>
      <c r="UIN102" s="889"/>
      <c r="UIO102" s="889"/>
      <c r="UIP102" s="889"/>
      <c r="UIQ102" s="889"/>
      <c r="UIR102" s="889"/>
      <c r="UIS102" s="889"/>
      <c r="UIT102" s="889"/>
      <c r="UIU102" s="889"/>
      <c r="UIV102" s="889"/>
      <c r="UIW102" s="889"/>
      <c r="UIX102" s="889"/>
      <c r="UIY102" s="889"/>
      <c r="UIZ102" s="889"/>
      <c r="UJA102" s="889"/>
      <c r="UJB102" s="889"/>
      <c r="UJC102" s="889"/>
      <c r="UJD102" s="889"/>
      <c r="UJE102" s="889"/>
      <c r="UJF102" s="889"/>
      <c r="UJG102" s="889"/>
      <c r="UJH102" s="889"/>
      <c r="UJI102" s="889"/>
      <c r="UJJ102" s="889"/>
      <c r="UJK102" s="889"/>
      <c r="UJL102" s="889"/>
      <c r="UJM102" s="889"/>
      <c r="UJN102" s="889"/>
      <c r="UJO102" s="889"/>
      <c r="UJP102" s="889"/>
      <c r="UJQ102" s="889"/>
      <c r="UJR102" s="889"/>
      <c r="UJS102" s="889"/>
      <c r="UJT102" s="889"/>
      <c r="UJU102" s="889"/>
      <c r="UJV102" s="889"/>
      <c r="UJW102" s="889"/>
      <c r="UJX102" s="889"/>
      <c r="UJY102" s="889"/>
      <c r="UJZ102" s="889"/>
      <c r="UKA102" s="889"/>
      <c r="UKB102" s="889"/>
      <c r="UKC102" s="889"/>
      <c r="UKD102" s="889"/>
      <c r="UKE102" s="889"/>
      <c r="UKF102" s="889"/>
      <c r="UKG102" s="889"/>
      <c r="UKH102" s="889"/>
      <c r="UKI102" s="889"/>
      <c r="UKJ102" s="889"/>
      <c r="UKK102" s="889"/>
      <c r="UKL102" s="889"/>
      <c r="UKM102" s="889"/>
      <c r="UKN102" s="889"/>
      <c r="UKO102" s="889"/>
      <c r="UKP102" s="889"/>
      <c r="UKQ102" s="889"/>
      <c r="UKR102" s="889"/>
      <c r="UKS102" s="889"/>
      <c r="UKT102" s="889"/>
      <c r="UKU102" s="889"/>
      <c r="UKV102" s="889"/>
      <c r="UKW102" s="889"/>
      <c r="UKX102" s="889"/>
      <c r="UKY102" s="889"/>
      <c r="UKZ102" s="889"/>
      <c r="ULA102" s="889"/>
      <c r="ULB102" s="889"/>
      <c r="ULC102" s="889"/>
      <c r="ULD102" s="889"/>
      <c r="ULE102" s="889"/>
      <c r="ULF102" s="889"/>
      <c r="ULG102" s="889"/>
      <c r="ULH102" s="889"/>
      <c r="ULI102" s="889"/>
      <c r="ULJ102" s="889"/>
      <c r="ULK102" s="889"/>
      <c r="ULL102" s="889"/>
      <c r="ULM102" s="889"/>
      <c r="ULN102" s="889"/>
      <c r="ULO102" s="889"/>
      <c r="ULP102" s="889"/>
      <c r="ULQ102" s="889"/>
      <c r="ULR102" s="889"/>
      <c r="ULS102" s="889"/>
      <c r="ULT102" s="889"/>
      <c r="ULU102" s="889"/>
      <c r="ULV102" s="889"/>
      <c r="ULW102" s="889"/>
      <c r="ULX102" s="889"/>
      <c r="ULY102" s="889"/>
      <c r="ULZ102" s="889"/>
      <c r="UMA102" s="889"/>
      <c r="UMB102" s="889"/>
      <c r="UMC102" s="889"/>
      <c r="UMD102" s="889"/>
      <c r="UME102" s="889"/>
      <c r="UMF102" s="889"/>
      <c r="UMG102" s="889"/>
      <c r="UMH102" s="889"/>
      <c r="UMI102" s="889"/>
      <c r="UMJ102" s="889"/>
      <c r="UMK102" s="889"/>
      <c r="UML102" s="889"/>
      <c r="UMM102" s="889"/>
      <c r="UMN102" s="889"/>
      <c r="UMO102" s="889"/>
      <c r="UMP102" s="889"/>
      <c r="UMQ102" s="889"/>
      <c r="UMR102" s="889"/>
      <c r="UMS102" s="889"/>
      <c r="UMT102" s="889"/>
      <c r="UMU102" s="889"/>
      <c r="UMV102" s="889"/>
      <c r="UMW102" s="889"/>
      <c r="UMX102" s="889"/>
      <c r="UMY102" s="889"/>
      <c r="UMZ102" s="889"/>
      <c r="UNA102" s="889"/>
      <c r="UNB102" s="889"/>
      <c r="UNC102" s="889"/>
      <c r="UND102" s="889"/>
      <c r="UNE102" s="889"/>
      <c r="UNF102" s="889"/>
      <c r="UNG102" s="889"/>
      <c r="UNH102" s="889"/>
      <c r="UNI102" s="889"/>
      <c r="UNJ102" s="889"/>
      <c r="UNK102" s="889"/>
      <c r="UNL102" s="889"/>
      <c r="UNM102" s="889"/>
      <c r="UNN102" s="889"/>
      <c r="UNO102" s="889"/>
      <c r="UNP102" s="889"/>
      <c r="UNQ102" s="889"/>
      <c r="UNR102" s="889"/>
      <c r="UNS102" s="889"/>
      <c r="UNT102" s="889"/>
      <c r="UNU102" s="889"/>
      <c r="UNV102" s="889"/>
      <c r="UNW102" s="889"/>
      <c r="UNX102" s="889"/>
      <c r="UNY102" s="889"/>
      <c r="UNZ102" s="889"/>
      <c r="UOA102" s="889"/>
      <c r="UOB102" s="889"/>
      <c r="UOC102" s="889"/>
      <c r="UOD102" s="889"/>
      <c r="UOE102" s="889"/>
      <c r="UOF102" s="889"/>
      <c r="UOG102" s="889"/>
      <c r="UOH102" s="889"/>
      <c r="UOI102" s="889"/>
      <c r="UOJ102" s="889"/>
      <c r="UOK102" s="889"/>
      <c r="UOL102" s="889"/>
      <c r="UOM102" s="889"/>
      <c r="UON102" s="889"/>
      <c r="UOO102" s="889"/>
      <c r="UOP102" s="889"/>
      <c r="UOQ102" s="889"/>
      <c r="UOR102" s="889"/>
      <c r="UOS102" s="889"/>
      <c r="UOT102" s="889"/>
      <c r="UOU102" s="889"/>
      <c r="UOV102" s="889"/>
      <c r="UOW102" s="889"/>
      <c r="UOX102" s="889"/>
      <c r="UOY102" s="889"/>
      <c r="UOZ102" s="889"/>
      <c r="UPA102" s="889"/>
      <c r="UPB102" s="889"/>
      <c r="UPC102" s="889"/>
      <c r="UPD102" s="889"/>
      <c r="UPE102" s="889"/>
      <c r="UPF102" s="889"/>
      <c r="UPG102" s="889"/>
      <c r="UPH102" s="889"/>
      <c r="UPI102" s="889"/>
      <c r="UPJ102" s="889"/>
      <c r="UPK102" s="889"/>
      <c r="UPL102" s="889"/>
      <c r="UPM102" s="889"/>
      <c r="UPN102" s="889"/>
      <c r="UPO102" s="889"/>
      <c r="UPP102" s="889"/>
      <c r="UPQ102" s="889"/>
      <c r="UPR102" s="889"/>
      <c r="UPS102" s="889"/>
      <c r="UPT102" s="889"/>
      <c r="UPU102" s="889"/>
      <c r="UPV102" s="889"/>
      <c r="UPW102" s="889"/>
      <c r="UPX102" s="889"/>
      <c r="UPY102" s="889"/>
      <c r="UPZ102" s="889"/>
      <c r="UQA102" s="889"/>
      <c r="UQB102" s="889"/>
      <c r="UQC102" s="889"/>
      <c r="UQD102" s="889"/>
      <c r="UQE102" s="889"/>
      <c r="UQF102" s="889"/>
      <c r="UQG102" s="889"/>
      <c r="UQH102" s="889"/>
      <c r="UQI102" s="889"/>
      <c r="UQJ102" s="889"/>
      <c r="UQK102" s="889"/>
      <c r="UQL102" s="889"/>
      <c r="UQM102" s="889"/>
      <c r="UQN102" s="889"/>
      <c r="UQO102" s="889"/>
      <c r="UQP102" s="889"/>
      <c r="UQQ102" s="889"/>
      <c r="UQR102" s="889"/>
      <c r="UQS102" s="889"/>
      <c r="UQT102" s="889"/>
      <c r="UQU102" s="889"/>
      <c r="UQV102" s="889"/>
      <c r="UQW102" s="889"/>
      <c r="UQX102" s="889"/>
      <c r="UQY102" s="889"/>
      <c r="UQZ102" s="889"/>
      <c r="URA102" s="889"/>
      <c r="URB102" s="889"/>
      <c r="URC102" s="889"/>
      <c r="URD102" s="889"/>
      <c r="URE102" s="889"/>
      <c r="URF102" s="889"/>
      <c r="URG102" s="889"/>
      <c r="URH102" s="889"/>
      <c r="URI102" s="889"/>
      <c r="URJ102" s="889"/>
      <c r="URK102" s="889"/>
      <c r="URL102" s="889"/>
      <c r="URM102" s="889"/>
      <c r="URN102" s="889"/>
      <c r="URO102" s="889"/>
      <c r="URP102" s="889"/>
      <c r="URQ102" s="889"/>
      <c r="URR102" s="889"/>
      <c r="URS102" s="889"/>
      <c r="URT102" s="889"/>
      <c r="URU102" s="889"/>
      <c r="URV102" s="889"/>
      <c r="URW102" s="889"/>
      <c r="URX102" s="889"/>
      <c r="URY102" s="889"/>
      <c r="URZ102" s="889"/>
      <c r="USA102" s="889"/>
      <c r="USB102" s="889"/>
      <c r="USC102" s="889"/>
      <c r="USD102" s="889"/>
      <c r="USE102" s="889"/>
      <c r="USF102" s="889"/>
      <c r="USG102" s="889"/>
      <c r="USH102" s="889"/>
      <c r="USI102" s="889"/>
      <c r="USJ102" s="889"/>
      <c r="USK102" s="889"/>
      <c r="USL102" s="889"/>
      <c r="USM102" s="889"/>
      <c r="USN102" s="889"/>
      <c r="USO102" s="889"/>
      <c r="USP102" s="889"/>
      <c r="USQ102" s="889"/>
      <c r="USR102" s="889"/>
      <c r="USS102" s="889"/>
      <c r="UST102" s="889"/>
      <c r="USU102" s="889"/>
      <c r="USV102" s="889"/>
      <c r="USW102" s="889"/>
      <c r="USX102" s="889"/>
      <c r="USY102" s="889"/>
      <c r="USZ102" s="889"/>
      <c r="UTA102" s="889"/>
      <c r="UTB102" s="889"/>
      <c r="UTC102" s="889"/>
      <c r="UTD102" s="889"/>
      <c r="UTE102" s="889"/>
      <c r="UTF102" s="889"/>
      <c r="UTG102" s="889"/>
      <c r="UTH102" s="889"/>
      <c r="UTI102" s="889"/>
      <c r="UTJ102" s="889"/>
      <c r="UTK102" s="889"/>
      <c r="UTL102" s="889"/>
      <c r="UTM102" s="889"/>
      <c r="UTN102" s="889"/>
      <c r="UTO102" s="889"/>
      <c r="UTP102" s="889"/>
      <c r="UTQ102" s="889"/>
      <c r="UTR102" s="889"/>
      <c r="UTS102" s="889"/>
      <c r="UTT102" s="889"/>
      <c r="UTU102" s="889"/>
      <c r="UTV102" s="889"/>
      <c r="UTW102" s="889"/>
      <c r="UTX102" s="889"/>
      <c r="UTY102" s="889"/>
      <c r="UTZ102" s="889"/>
      <c r="UUA102" s="889"/>
      <c r="UUB102" s="889"/>
      <c r="UUC102" s="889"/>
      <c r="UUD102" s="889"/>
      <c r="UUE102" s="889"/>
      <c r="UUF102" s="889"/>
      <c r="UUG102" s="889"/>
      <c r="UUH102" s="889"/>
      <c r="UUI102" s="889"/>
      <c r="UUJ102" s="889"/>
      <c r="UUK102" s="889"/>
      <c r="UUL102" s="889"/>
      <c r="UUM102" s="889"/>
      <c r="UUN102" s="889"/>
      <c r="UUO102" s="889"/>
      <c r="UUP102" s="889"/>
      <c r="UUQ102" s="889"/>
      <c r="UUR102" s="889"/>
      <c r="UUS102" s="889"/>
      <c r="UUT102" s="889"/>
      <c r="UUU102" s="889"/>
      <c r="UUV102" s="889"/>
      <c r="UUW102" s="889"/>
      <c r="UUX102" s="889"/>
      <c r="UUY102" s="889"/>
      <c r="UUZ102" s="889"/>
      <c r="UVA102" s="889"/>
      <c r="UVB102" s="889"/>
      <c r="UVC102" s="889"/>
      <c r="UVD102" s="889"/>
      <c r="UVE102" s="889"/>
      <c r="UVF102" s="889"/>
      <c r="UVG102" s="889"/>
      <c r="UVH102" s="889"/>
      <c r="UVI102" s="889"/>
      <c r="UVJ102" s="889"/>
      <c r="UVK102" s="889"/>
      <c r="UVL102" s="889"/>
      <c r="UVM102" s="889"/>
      <c r="UVN102" s="889"/>
      <c r="UVO102" s="889"/>
      <c r="UVP102" s="889"/>
      <c r="UVQ102" s="889"/>
      <c r="UVR102" s="889"/>
      <c r="UVS102" s="889"/>
      <c r="UVT102" s="889"/>
      <c r="UVU102" s="889"/>
      <c r="UVV102" s="889"/>
      <c r="UVW102" s="889"/>
      <c r="UVX102" s="889"/>
      <c r="UVY102" s="889"/>
      <c r="UVZ102" s="889"/>
      <c r="UWA102" s="889"/>
      <c r="UWB102" s="889"/>
      <c r="UWC102" s="889"/>
      <c r="UWD102" s="889"/>
      <c r="UWE102" s="889"/>
      <c r="UWF102" s="889"/>
      <c r="UWG102" s="889"/>
      <c r="UWH102" s="889"/>
      <c r="UWI102" s="889"/>
      <c r="UWJ102" s="889"/>
      <c r="UWK102" s="889"/>
      <c r="UWL102" s="889"/>
      <c r="UWM102" s="889"/>
      <c r="UWN102" s="889"/>
      <c r="UWO102" s="889"/>
      <c r="UWP102" s="889"/>
      <c r="UWQ102" s="889"/>
      <c r="UWR102" s="889"/>
      <c r="UWS102" s="889"/>
      <c r="UWT102" s="889"/>
      <c r="UWU102" s="889"/>
      <c r="UWV102" s="889"/>
      <c r="UWW102" s="889"/>
      <c r="UWX102" s="889"/>
      <c r="UWY102" s="889"/>
      <c r="UWZ102" s="889"/>
      <c r="UXA102" s="889"/>
      <c r="UXB102" s="889"/>
      <c r="UXC102" s="889"/>
      <c r="UXD102" s="889"/>
      <c r="UXE102" s="889"/>
      <c r="UXF102" s="889"/>
      <c r="UXG102" s="889"/>
      <c r="UXH102" s="889"/>
      <c r="UXI102" s="889"/>
      <c r="UXJ102" s="889"/>
      <c r="UXK102" s="889"/>
      <c r="UXL102" s="889"/>
      <c r="UXM102" s="889"/>
      <c r="UXN102" s="889"/>
      <c r="UXO102" s="889"/>
      <c r="UXP102" s="889"/>
      <c r="UXQ102" s="889"/>
      <c r="UXR102" s="889"/>
      <c r="UXS102" s="889"/>
      <c r="UXT102" s="889"/>
      <c r="UXU102" s="889"/>
      <c r="UXV102" s="889"/>
      <c r="UXW102" s="889"/>
      <c r="UXX102" s="889"/>
      <c r="UXY102" s="889"/>
      <c r="UXZ102" s="889"/>
      <c r="UYA102" s="889"/>
      <c r="UYB102" s="889"/>
      <c r="UYC102" s="889"/>
      <c r="UYD102" s="889"/>
      <c r="UYE102" s="889"/>
      <c r="UYF102" s="889"/>
      <c r="UYG102" s="889"/>
      <c r="UYH102" s="889"/>
      <c r="UYI102" s="889"/>
      <c r="UYJ102" s="889"/>
      <c r="UYK102" s="889"/>
      <c r="UYL102" s="889"/>
      <c r="UYM102" s="889"/>
      <c r="UYN102" s="889"/>
      <c r="UYO102" s="889"/>
      <c r="UYP102" s="889"/>
      <c r="UYQ102" s="889"/>
      <c r="UYR102" s="889"/>
      <c r="UYS102" s="889"/>
      <c r="UYT102" s="889"/>
      <c r="UYU102" s="889"/>
      <c r="UYV102" s="889"/>
      <c r="UYW102" s="889"/>
      <c r="UYX102" s="889"/>
      <c r="UYY102" s="889"/>
      <c r="UYZ102" s="889"/>
      <c r="UZA102" s="889"/>
      <c r="UZB102" s="889"/>
      <c r="UZC102" s="889"/>
      <c r="UZD102" s="889"/>
      <c r="UZE102" s="889"/>
      <c r="UZF102" s="889"/>
      <c r="UZG102" s="889"/>
      <c r="UZH102" s="889"/>
      <c r="UZI102" s="889"/>
      <c r="UZJ102" s="889"/>
      <c r="UZK102" s="889"/>
      <c r="UZL102" s="889"/>
      <c r="UZM102" s="889"/>
      <c r="UZN102" s="889"/>
      <c r="UZO102" s="889"/>
      <c r="UZP102" s="889"/>
      <c r="UZQ102" s="889"/>
      <c r="UZR102" s="889"/>
      <c r="UZS102" s="889"/>
      <c r="UZT102" s="889"/>
      <c r="UZU102" s="889"/>
      <c r="UZV102" s="889"/>
      <c r="UZW102" s="889"/>
      <c r="UZX102" s="889"/>
      <c r="UZY102" s="889"/>
      <c r="UZZ102" s="889"/>
      <c r="VAA102" s="889"/>
      <c r="VAB102" s="889"/>
      <c r="VAC102" s="889"/>
      <c r="VAD102" s="889"/>
      <c r="VAE102" s="889"/>
      <c r="VAF102" s="889"/>
      <c r="VAG102" s="889"/>
      <c r="VAH102" s="889"/>
      <c r="VAI102" s="889"/>
      <c r="VAJ102" s="889"/>
      <c r="VAK102" s="889"/>
      <c r="VAL102" s="889"/>
      <c r="VAM102" s="889"/>
      <c r="VAN102" s="889"/>
      <c r="VAO102" s="889"/>
      <c r="VAP102" s="889"/>
      <c r="VAQ102" s="889"/>
      <c r="VAR102" s="889"/>
      <c r="VAS102" s="889"/>
      <c r="VAT102" s="889"/>
      <c r="VAU102" s="889"/>
      <c r="VAV102" s="889"/>
      <c r="VAW102" s="889"/>
      <c r="VAX102" s="889"/>
      <c r="VAY102" s="889"/>
      <c r="VAZ102" s="889"/>
      <c r="VBA102" s="889"/>
      <c r="VBB102" s="889"/>
      <c r="VBC102" s="889"/>
      <c r="VBD102" s="889"/>
      <c r="VBE102" s="889"/>
      <c r="VBF102" s="889"/>
      <c r="VBG102" s="889"/>
      <c r="VBH102" s="889"/>
      <c r="VBI102" s="889"/>
      <c r="VBJ102" s="889"/>
      <c r="VBK102" s="889"/>
      <c r="VBL102" s="889"/>
      <c r="VBM102" s="889"/>
      <c r="VBN102" s="889"/>
      <c r="VBO102" s="889"/>
      <c r="VBP102" s="889"/>
      <c r="VBQ102" s="889"/>
      <c r="VBR102" s="889"/>
      <c r="VBS102" s="889"/>
      <c r="VBT102" s="889"/>
      <c r="VBU102" s="889"/>
      <c r="VBV102" s="889"/>
      <c r="VBW102" s="889"/>
      <c r="VBX102" s="889"/>
      <c r="VBY102" s="889"/>
      <c r="VBZ102" s="889"/>
      <c r="VCA102" s="889"/>
      <c r="VCB102" s="889"/>
      <c r="VCC102" s="889"/>
      <c r="VCD102" s="889"/>
      <c r="VCE102" s="889"/>
      <c r="VCF102" s="889"/>
      <c r="VCG102" s="889"/>
      <c r="VCH102" s="889"/>
      <c r="VCI102" s="889"/>
      <c r="VCJ102" s="889"/>
      <c r="VCK102" s="889"/>
      <c r="VCL102" s="889"/>
      <c r="VCM102" s="889"/>
      <c r="VCN102" s="889"/>
      <c r="VCO102" s="889"/>
      <c r="VCP102" s="889"/>
      <c r="VCQ102" s="889"/>
      <c r="VCR102" s="889"/>
      <c r="VCS102" s="889"/>
      <c r="VCT102" s="889"/>
      <c r="VCU102" s="889"/>
      <c r="VCV102" s="889"/>
      <c r="VCW102" s="889"/>
      <c r="VCX102" s="889"/>
      <c r="VCY102" s="889"/>
      <c r="VCZ102" s="889"/>
      <c r="VDA102" s="889"/>
      <c r="VDB102" s="889"/>
      <c r="VDC102" s="889"/>
      <c r="VDD102" s="889"/>
      <c r="VDE102" s="889"/>
      <c r="VDF102" s="889"/>
      <c r="VDG102" s="889"/>
      <c r="VDH102" s="889"/>
      <c r="VDI102" s="889"/>
      <c r="VDJ102" s="889"/>
      <c r="VDK102" s="889"/>
      <c r="VDL102" s="889"/>
      <c r="VDM102" s="889"/>
      <c r="VDN102" s="889"/>
      <c r="VDO102" s="889"/>
      <c r="VDP102" s="889"/>
      <c r="VDQ102" s="889"/>
      <c r="VDR102" s="889"/>
      <c r="VDS102" s="889"/>
      <c r="VDT102" s="889"/>
      <c r="VDU102" s="889"/>
      <c r="VDV102" s="889"/>
      <c r="VDW102" s="889"/>
      <c r="VDX102" s="889"/>
      <c r="VDY102" s="889"/>
      <c r="VDZ102" s="889"/>
      <c r="VEA102" s="889"/>
      <c r="VEB102" s="889"/>
      <c r="VEC102" s="889"/>
      <c r="VED102" s="889"/>
      <c r="VEE102" s="889"/>
      <c r="VEF102" s="889"/>
      <c r="VEG102" s="889"/>
      <c r="VEH102" s="889"/>
      <c r="VEI102" s="889"/>
      <c r="VEJ102" s="889"/>
      <c r="VEK102" s="889"/>
      <c r="VEL102" s="889"/>
      <c r="VEM102" s="889"/>
      <c r="VEN102" s="889"/>
      <c r="VEO102" s="889"/>
      <c r="VEP102" s="889"/>
      <c r="VEQ102" s="889"/>
      <c r="VER102" s="889"/>
      <c r="VES102" s="889"/>
      <c r="VET102" s="889"/>
      <c r="VEU102" s="889"/>
      <c r="VEV102" s="889"/>
      <c r="VEW102" s="889"/>
      <c r="VEX102" s="889"/>
      <c r="VEY102" s="889"/>
      <c r="VEZ102" s="889"/>
      <c r="VFA102" s="889"/>
      <c r="VFB102" s="889"/>
      <c r="VFC102" s="889"/>
      <c r="VFD102" s="889"/>
      <c r="VFE102" s="889"/>
      <c r="VFF102" s="889"/>
      <c r="VFG102" s="889"/>
      <c r="VFH102" s="889"/>
      <c r="VFI102" s="889"/>
      <c r="VFJ102" s="889"/>
      <c r="VFK102" s="889"/>
      <c r="VFL102" s="889"/>
      <c r="VFM102" s="889"/>
      <c r="VFN102" s="889"/>
      <c r="VFO102" s="889"/>
      <c r="VFP102" s="889"/>
      <c r="VFQ102" s="889"/>
      <c r="VFR102" s="889"/>
      <c r="VFS102" s="889"/>
      <c r="VFT102" s="889"/>
      <c r="VFU102" s="889"/>
      <c r="VFV102" s="889"/>
      <c r="VFW102" s="889"/>
      <c r="VFX102" s="889"/>
      <c r="VFY102" s="889"/>
      <c r="VFZ102" s="889"/>
      <c r="VGA102" s="889"/>
      <c r="VGB102" s="889"/>
      <c r="VGC102" s="889"/>
      <c r="VGD102" s="889"/>
      <c r="VGE102" s="889"/>
      <c r="VGF102" s="889"/>
      <c r="VGG102" s="889"/>
      <c r="VGH102" s="889"/>
      <c r="VGI102" s="889"/>
      <c r="VGJ102" s="889"/>
      <c r="VGK102" s="889"/>
      <c r="VGL102" s="889"/>
      <c r="VGM102" s="889"/>
      <c r="VGN102" s="889"/>
      <c r="VGO102" s="889"/>
      <c r="VGP102" s="889"/>
      <c r="VGQ102" s="889"/>
      <c r="VGR102" s="889"/>
      <c r="VGS102" s="889"/>
      <c r="VGT102" s="889"/>
      <c r="VGU102" s="889"/>
      <c r="VGV102" s="889"/>
      <c r="VGW102" s="889"/>
      <c r="VGX102" s="889"/>
      <c r="VGY102" s="889"/>
      <c r="VGZ102" s="889"/>
      <c r="VHA102" s="889"/>
      <c r="VHB102" s="889"/>
      <c r="VHC102" s="889"/>
      <c r="VHD102" s="889"/>
      <c r="VHE102" s="889"/>
      <c r="VHF102" s="889"/>
      <c r="VHG102" s="889"/>
      <c r="VHH102" s="889"/>
      <c r="VHI102" s="889"/>
      <c r="VHJ102" s="889"/>
      <c r="VHK102" s="889"/>
      <c r="VHL102" s="889"/>
      <c r="VHM102" s="889"/>
      <c r="VHN102" s="889"/>
      <c r="VHO102" s="889"/>
      <c r="VHP102" s="889"/>
      <c r="VHQ102" s="889"/>
      <c r="VHR102" s="889"/>
      <c r="VHS102" s="889"/>
      <c r="VHT102" s="889"/>
      <c r="VHU102" s="889"/>
      <c r="VHV102" s="889"/>
      <c r="VHW102" s="889"/>
      <c r="VHX102" s="889"/>
      <c r="VHY102" s="889"/>
      <c r="VHZ102" s="889"/>
      <c r="VIA102" s="889"/>
      <c r="VIB102" s="889"/>
      <c r="VIC102" s="889"/>
      <c r="VID102" s="889"/>
      <c r="VIE102" s="889"/>
      <c r="VIF102" s="889"/>
      <c r="VIG102" s="889"/>
      <c r="VIH102" s="889"/>
      <c r="VII102" s="889"/>
      <c r="VIJ102" s="889"/>
      <c r="VIK102" s="889"/>
      <c r="VIL102" s="889"/>
      <c r="VIM102" s="889"/>
      <c r="VIN102" s="889"/>
      <c r="VIO102" s="889"/>
      <c r="VIP102" s="889"/>
      <c r="VIQ102" s="889"/>
      <c r="VIR102" s="889"/>
      <c r="VIS102" s="889"/>
      <c r="VIT102" s="889"/>
      <c r="VIU102" s="889"/>
      <c r="VIV102" s="889"/>
      <c r="VIW102" s="889"/>
      <c r="VIX102" s="889"/>
      <c r="VIY102" s="889"/>
      <c r="VIZ102" s="889"/>
      <c r="VJA102" s="889"/>
      <c r="VJB102" s="889"/>
      <c r="VJC102" s="889"/>
      <c r="VJD102" s="889"/>
      <c r="VJE102" s="889"/>
      <c r="VJF102" s="889"/>
      <c r="VJG102" s="889"/>
      <c r="VJH102" s="889"/>
      <c r="VJI102" s="889"/>
      <c r="VJJ102" s="889"/>
      <c r="VJK102" s="889"/>
      <c r="VJL102" s="889"/>
      <c r="VJM102" s="889"/>
      <c r="VJN102" s="889"/>
      <c r="VJO102" s="889"/>
      <c r="VJP102" s="889"/>
      <c r="VJQ102" s="889"/>
      <c r="VJR102" s="889"/>
      <c r="VJS102" s="889"/>
      <c r="VJT102" s="889"/>
      <c r="VJU102" s="889"/>
      <c r="VJV102" s="889"/>
      <c r="VJW102" s="889"/>
      <c r="VJX102" s="889"/>
      <c r="VJY102" s="889"/>
      <c r="VJZ102" s="889"/>
      <c r="VKA102" s="889"/>
      <c r="VKB102" s="889"/>
      <c r="VKC102" s="889"/>
      <c r="VKD102" s="889"/>
      <c r="VKE102" s="889"/>
      <c r="VKF102" s="889"/>
      <c r="VKG102" s="889"/>
      <c r="VKH102" s="889"/>
      <c r="VKI102" s="889"/>
      <c r="VKJ102" s="889"/>
      <c r="VKK102" s="889"/>
      <c r="VKL102" s="889"/>
      <c r="VKM102" s="889"/>
      <c r="VKN102" s="889"/>
      <c r="VKO102" s="889"/>
      <c r="VKP102" s="889"/>
      <c r="VKQ102" s="889"/>
      <c r="VKR102" s="889"/>
      <c r="VKS102" s="889"/>
      <c r="VKT102" s="889"/>
      <c r="VKU102" s="889"/>
      <c r="VKV102" s="889"/>
      <c r="VKW102" s="889"/>
      <c r="VKX102" s="889"/>
      <c r="VKY102" s="889"/>
      <c r="VKZ102" s="889"/>
      <c r="VLA102" s="889"/>
      <c r="VLB102" s="889"/>
      <c r="VLC102" s="889"/>
      <c r="VLD102" s="889"/>
      <c r="VLE102" s="889"/>
      <c r="VLF102" s="889"/>
      <c r="VLG102" s="889"/>
      <c r="VLH102" s="889"/>
      <c r="VLI102" s="889"/>
      <c r="VLJ102" s="889"/>
      <c r="VLK102" s="889"/>
      <c r="VLL102" s="889"/>
      <c r="VLM102" s="889"/>
      <c r="VLN102" s="889"/>
      <c r="VLO102" s="889"/>
      <c r="VLP102" s="889"/>
      <c r="VLQ102" s="889"/>
      <c r="VLR102" s="889"/>
      <c r="VLS102" s="889"/>
      <c r="VLT102" s="889"/>
      <c r="VLU102" s="889"/>
      <c r="VLV102" s="889"/>
      <c r="VLW102" s="889"/>
      <c r="VLX102" s="889"/>
      <c r="VLY102" s="889"/>
      <c r="VLZ102" s="889"/>
      <c r="VMA102" s="889"/>
      <c r="VMB102" s="889"/>
      <c r="VMC102" s="889"/>
      <c r="VMD102" s="889"/>
      <c r="VME102" s="889"/>
      <c r="VMF102" s="889"/>
      <c r="VMG102" s="889"/>
      <c r="VMH102" s="889"/>
      <c r="VMI102" s="889"/>
      <c r="VMJ102" s="889"/>
      <c r="VMK102" s="889"/>
      <c r="VML102" s="889"/>
      <c r="VMM102" s="889"/>
      <c r="VMN102" s="889"/>
      <c r="VMO102" s="889"/>
      <c r="VMP102" s="889"/>
      <c r="VMQ102" s="889"/>
      <c r="VMR102" s="889"/>
      <c r="VMS102" s="889"/>
      <c r="VMT102" s="889"/>
      <c r="VMU102" s="889"/>
      <c r="VMV102" s="889"/>
      <c r="VMW102" s="889"/>
      <c r="VMX102" s="889"/>
      <c r="VMY102" s="889"/>
      <c r="VMZ102" s="889"/>
      <c r="VNA102" s="889"/>
      <c r="VNB102" s="889"/>
      <c r="VNC102" s="889"/>
      <c r="VND102" s="889"/>
      <c r="VNE102" s="889"/>
      <c r="VNF102" s="889"/>
      <c r="VNG102" s="889"/>
      <c r="VNH102" s="889"/>
      <c r="VNI102" s="889"/>
      <c r="VNJ102" s="889"/>
      <c r="VNK102" s="889"/>
      <c r="VNL102" s="889"/>
      <c r="VNM102" s="889"/>
      <c r="VNN102" s="889"/>
      <c r="VNO102" s="889"/>
      <c r="VNP102" s="889"/>
      <c r="VNQ102" s="889"/>
      <c r="VNR102" s="889"/>
      <c r="VNS102" s="889"/>
      <c r="VNT102" s="889"/>
      <c r="VNU102" s="889"/>
      <c r="VNV102" s="889"/>
      <c r="VNW102" s="889"/>
      <c r="VNX102" s="889"/>
      <c r="VNY102" s="889"/>
      <c r="VNZ102" s="889"/>
      <c r="VOA102" s="889"/>
      <c r="VOB102" s="889"/>
      <c r="VOC102" s="889"/>
      <c r="VOD102" s="889"/>
      <c r="VOE102" s="889"/>
      <c r="VOF102" s="889"/>
      <c r="VOG102" s="889"/>
      <c r="VOH102" s="889"/>
      <c r="VOI102" s="889"/>
      <c r="VOJ102" s="889"/>
      <c r="VOK102" s="889"/>
      <c r="VOL102" s="889"/>
      <c r="VOM102" s="889"/>
      <c r="VON102" s="889"/>
      <c r="VOO102" s="889"/>
      <c r="VOP102" s="889"/>
      <c r="VOQ102" s="889"/>
      <c r="VOR102" s="889"/>
      <c r="VOS102" s="889"/>
      <c r="VOT102" s="889"/>
      <c r="VOU102" s="889"/>
      <c r="VOV102" s="889"/>
      <c r="VOW102" s="889"/>
      <c r="VOX102" s="889"/>
      <c r="VOY102" s="889"/>
      <c r="VOZ102" s="889"/>
      <c r="VPA102" s="889"/>
      <c r="VPB102" s="889"/>
      <c r="VPC102" s="889"/>
      <c r="VPD102" s="889"/>
      <c r="VPE102" s="889"/>
      <c r="VPF102" s="889"/>
      <c r="VPG102" s="889"/>
      <c r="VPH102" s="889"/>
      <c r="VPI102" s="889"/>
      <c r="VPJ102" s="889"/>
      <c r="VPK102" s="889"/>
      <c r="VPL102" s="889"/>
      <c r="VPM102" s="889"/>
      <c r="VPN102" s="889"/>
      <c r="VPO102" s="889"/>
      <c r="VPP102" s="889"/>
      <c r="VPQ102" s="889"/>
      <c r="VPR102" s="889"/>
      <c r="VPS102" s="889"/>
      <c r="VPT102" s="889"/>
      <c r="VPU102" s="889"/>
      <c r="VPV102" s="889"/>
      <c r="VPW102" s="889"/>
      <c r="VPX102" s="889"/>
      <c r="VPY102" s="889"/>
      <c r="VPZ102" s="889"/>
      <c r="VQA102" s="889"/>
      <c r="VQB102" s="889"/>
      <c r="VQC102" s="889"/>
      <c r="VQD102" s="889"/>
      <c r="VQE102" s="889"/>
      <c r="VQF102" s="889"/>
      <c r="VQG102" s="889"/>
      <c r="VQH102" s="889"/>
      <c r="VQI102" s="889"/>
      <c r="VQJ102" s="889"/>
      <c r="VQK102" s="889"/>
      <c r="VQL102" s="889"/>
      <c r="VQM102" s="889"/>
      <c r="VQN102" s="889"/>
      <c r="VQO102" s="889"/>
      <c r="VQP102" s="889"/>
      <c r="VQQ102" s="889"/>
      <c r="VQR102" s="889"/>
      <c r="VQS102" s="889"/>
      <c r="VQT102" s="889"/>
      <c r="VQU102" s="889"/>
      <c r="VQV102" s="889"/>
      <c r="VQW102" s="889"/>
      <c r="VQX102" s="889"/>
      <c r="VQY102" s="889"/>
      <c r="VQZ102" s="889"/>
      <c r="VRA102" s="889"/>
      <c r="VRB102" s="889"/>
      <c r="VRC102" s="889"/>
      <c r="VRD102" s="889"/>
      <c r="VRE102" s="889"/>
      <c r="VRF102" s="889"/>
      <c r="VRG102" s="889"/>
      <c r="VRH102" s="889"/>
      <c r="VRI102" s="889"/>
      <c r="VRJ102" s="889"/>
      <c r="VRK102" s="889"/>
      <c r="VRL102" s="889"/>
      <c r="VRM102" s="889"/>
      <c r="VRN102" s="889"/>
      <c r="VRO102" s="889"/>
      <c r="VRP102" s="889"/>
      <c r="VRQ102" s="889"/>
      <c r="VRR102" s="889"/>
      <c r="VRS102" s="889"/>
      <c r="VRT102" s="889"/>
      <c r="VRU102" s="889"/>
      <c r="VRV102" s="889"/>
      <c r="VRW102" s="889"/>
      <c r="VRX102" s="889"/>
      <c r="VRY102" s="889"/>
      <c r="VRZ102" s="889"/>
      <c r="VSA102" s="889"/>
      <c r="VSB102" s="889"/>
      <c r="VSC102" s="889"/>
      <c r="VSD102" s="889"/>
      <c r="VSE102" s="889"/>
      <c r="VSF102" s="889"/>
      <c r="VSG102" s="889"/>
      <c r="VSH102" s="889"/>
      <c r="VSI102" s="889"/>
      <c r="VSJ102" s="889"/>
      <c r="VSK102" s="889"/>
      <c r="VSL102" s="889"/>
      <c r="VSM102" s="889"/>
      <c r="VSN102" s="889"/>
      <c r="VSO102" s="889"/>
      <c r="VSP102" s="889"/>
      <c r="VSQ102" s="889"/>
      <c r="VSR102" s="889"/>
      <c r="VSS102" s="889"/>
      <c r="VST102" s="889"/>
      <c r="VSU102" s="889"/>
      <c r="VSV102" s="889"/>
      <c r="VSW102" s="889"/>
      <c r="VSX102" s="889"/>
      <c r="VSY102" s="889"/>
      <c r="VSZ102" s="889"/>
      <c r="VTA102" s="889"/>
      <c r="VTB102" s="889"/>
      <c r="VTC102" s="889"/>
      <c r="VTD102" s="889"/>
      <c r="VTE102" s="889"/>
      <c r="VTF102" s="889"/>
      <c r="VTG102" s="889"/>
      <c r="VTH102" s="889"/>
      <c r="VTI102" s="889"/>
      <c r="VTJ102" s="889"/>
      <c r="VTK102" s="889"/>
      <c r="VTL102" s="889"/>
      <c r="VTM102" s="889"/>
      <c r="VTN102" s="889"/>
      <c r="VTO102" s="889"/>
      <c r="VTP102" s="889"/>
      <c r="VTQ102" s="889"/>
      <c r="VTR102" s="889"/>
      <c r="VTS102" s="889"/>
      <c r="VTT102" s="889"/>
      <c r="VTU102" s="889"/>
      <c r="VTV102" s="889"/>
      <c r="VTW102" s="889"/>
      <c r="VTX102" s="889"/>
      <c r="VTY102" s="889"/>
      <c r="VTZ102" s="889"/>
      <c r="VUA102" s="889"/>
      <c r="VUB102" s="889"/>
      <c r="VUC102" s="889"/>
      <c r="VUD102" s="889"/>
      <c r="VUE102" s="889"/>
      <c r="VUF102" s="889"/>
      <c r="VUG102" s="889"/>
      <c r="VUH102" s="889"/>
      <c r="VUI102" s="889"/>
      <c r="VUJ102" s="889"/>
      <c r="VUK102" s="889"/>
      <c r="VUL102" s="889"/>
      <c r="VUM102" s="889"/>
      <c r="VUN102" s="889"/>
      <c r="VUO102" s="889"/>
      <c r="VUP102" s="889"/>
      <c r="VUQ102" s="889"/>
      <c r="VUR102" s="889"/>
      <c r="VUS102" s="889"/>
      <c r="VUT102" s="889"/>
      <c r="VUU102" s="889"/>
      <c r="VUV102" s="889"/>
      <c r="VUW102" s="889"/>
      <c r="VUX102" s="889"/>
      <c r="VUY102" s="889"/>
      <c r="VUZ102" s="889"/>
      <c r="VVA102" s="889"/>
      <c r="VVB102" s="889"/>
      <c r="VVC102" s="889"/>
      <c r="VVD102" s="889"/>
      <c r="VVE102" s="889"/>
      <c r="VVF102" s="889"/>
      <c r="VVG102" s="889"/>
      <c r="VVH102" s="889"/>
      <c r="VVI102" s="889"/>
      <c r="VVJ102" s="889"/>
      <c r="VVK102" s="889"/>
      <c r="VVL102" s="889"/>
      <c r="VVM102" s="889"/>
      <c r="VVN102" s="889"/>
      <c r="VVO102" s="889"/>
      <c r="VVP102" s="889"/>
      <c r="VVQ102" s="889"/>
      <c r="VVR102" s="889"/>
      <c r="VVS102" s="889"/>
      <c r="VVT102" s="889"/>
      <c r="VVU102" s="889"/>
      <c r="VVV102" s="889"/>
      <c r="VVW102" s="889"/>
      <c r="VVX102" s="889"/>
      <c r="VVY102" s="889"/>
      <c r="VVZ102" s="889"/>
      <c r="VWA102" s="889"/>
      <c r="VWB102" s="889"/>
      <c r="VWC102" s="889"/>
      <c r="VWD102" s="889"/>
      <c r="VWE102" s="889"/>
      <c r="VWF102" s="889"/>
      <c r="VWG102" s="889"/>
      <c r="VWH102" s="889"/>
      <c r="VWI102" s="889"/>
      <c r="VWJ102" s="889"/>
      <c r="VWK102" s="889"/>
      <c r="VWL102" s="889"/>
      <c r="VWM102" s="889"/>
      <c r="VWN102" s="889"/>
      <c r="VWO102" s="889"/>
      <c r="VWP102" s="889"/>
      <c r="VWQ102" s="889"/>
      <c r="VWR102" s="889"/>
      <c r="VWS102" s="889"/>
      <c r="VWT102" s="889"/>
      <c r="VWU102" s="889"/>
      <c r="VWV102" s="889"/>
      <c r="VWW102" s="889"/>
      <c r="VWX102" s="889"/>
      <c r="VWY102" s="889"/>
      <c r="VWZ102" s="889"/>
      <c r="VXA102" s="889"/>
      <c r="VXB102" s="889"/>
      <c r="VXC102" s="889"/>
      <c r="VXD102" s="889"/>
      <c r="VXE102" s="889"/>
      <c r="VXF102" s="889"/>
      <c r="VXG102" s="889"/>
      <c r="VXH102" s="889"/>
      <c r="VXI102" s="889"/>
      <c r="VXJ102" s="889"/>
      <c r="VXK102" s="889"/>
      <c r="VXL102" s="889"/>
      <c r="VXM102" s="889"/>
      <c r="VXN102" s="889"/>
      <c r="VXO102" s="889"/>
      <c r="VXP102" s="889"/>
      <c r="VXQ102" s="889"/>
      <c r="VXR102" s="889"/>
      <c r="VXS102" s="889"/>
      <c r="VXT102" s="889"/>
      <c r="VXU102" s="889"/>
      <c r="VXV102" s="889"/>
      <c r="VXW102" s="889"/>
      <c r="VXX102" s="889"/>
      <c r="VXY102" s="889"/>
      <c r="VXZ102" s="889"/>
      <c r="VYA102" s="889"/>
      <c r="VYB102" s="889"/>
      <c r="VYC102" s="889"/>
      <c r="VYD102" s="889"/>
      <c r="VYE102" s="889"/>
      <c r="VYF102" s="889"/>
      <c r="VYG102" s="889"/>
      <c r="VYH102" s="889"/>
      <c r="VYI102" s="889"/>
      <c r="VYJ102" s="889"/>
      <c r="VYK102" s="889"/>
      <c r="VYL102" s="889"/>
      <c r="VYM102" s="889"/>
      <c r="VYN102" s="889"/>
      <c r="VYO102" s="889"/>
      <c r="VYP102" s="889"/>
      <c r="VYQ102" s="889"/>
      <c r="VYR102" s="889"/>
      <c r="VYS102" s="889"/>
      <c r="VYT102" s="889"/>
      <c r="VYU102" s="889"/>
      <c r="VYV102" s="889"/>
      <c r="VYW102" s="889"/>
      <c r="VYX102" s="889"/>
      <c r="VYY102" s="889"/>
      <c r="VYZ102" s="889"/>
      <c r="VZA102" s="889"/>
      <c r="VZB102" s="889"/>
      <c r="VZC102" s="889"/>
      <c r="VZD102" s="889"/>
      <c r="VZE102" s="889"/>
      <c r="VZF102" s="889"/>
      <c r="VZG102" s="889"/>
      <c r="VZH102" s="889"/>
      <c r="VZI102" s="889"/>
      <c r="VZJ102" s="889"/>
      <c r="VZK102" s="889"/>
      <c r="VZL102" s="889"/>
      <c r="VZM102" s="889"/>
      <c r="VZN102" s="889"/>
      <c r="VZO102" s="889"/>
      <c r="VZP102" s="889"/>
      <c r="VZQ102" s="889"/>
      <c r="VZR102" s="889"/>
      <c r="VZS102" s="889"/>
      <c r="VZT102" s="889"/>
      <c r="VZU102" s="889"/>
      <c r="VZV102" s="889"/>
      <c r="VZW102" s="889"/>
      <c r="VZX102" s="889"/>
      <c r="VZY102" s="889"/>
      <c r="VZZ102" s="889"/>
      <c r="WAA102" s="889"/>
      <c r="WAB102" s="889"/>
      <c r="WAC102" s="889"/>
      <c r="WAD102" s="889"/>
      <c r="WAE102" s="889"/>
      <c r="WAF102" s="889"/>
      <c r="WAG102" s="889"/>
      <c r="WAH102" s="889"/>
      <c r="WAI102" s="889"/>
      <c r="WAJ102" s="889"/>
      <c r="WAK102" s="889"/>
      <c r="WAL102" s="889"/>
      <c r="WAM102" s="889"/>
      <c r="WAN102" s="889"/>
      <c r="WAO102" s="889"/>
      <c r="WAP102" s="889"/>
      <c r="WAQ102" s="889"/>
      <c r="WAR102" s="889"/>
      <c r="WAS102" s="889"/>
      <c r="WAT102" s="889"/>
      <c r="WAU102" s="889"/>
      <c r="WAV102" s="889"/>
      <c r="WAW102" s="889"/>
      <c r="WAX102" s="889"/>
      <c r="WAY102" s="889"/>
      <c r="WAZ102" s="889"/>
      <c r="WBA102" s="889"/>
      <c r="WBB102" s="889"/>
      <c r="WBC102" s="889"/>
      <c r="WBD102" s="889"/>
      <c r="WBE102" s="889"/>
      <c r="WBF102" s="889"/>
      <c r="WBG102" s="889"/>
      <c r="WBH102" s="889"/>
      <c r="WBI102" s="889"/>
      <c r="WBJ102" s="889"/>
      <c r="WBK102" s="889"/>
      <c r="WBL102" s="889"/>
      <c r="WBM102" s="889"/>
      <c r="WBN102" s="889"/>
      <c r="WBO102" s="889"/>
      <c r="WBP102" s="889"/>
      <c r="WBQ102" s="889"/>
      <c r="WBR102" s="889"/>
      <c r="WBS102" s="889"/>
      <c r="WBT102" s="889"/>
      <c r="WBU102" s="889"/>
      <c r="WBV102" s="889"/>
      <c r="WBW102" s="889"/>
      <c r="WBX102" s="889"/>
      <c r="WBY102" s="889"/>
      <c r="WBZ102" s="889"/>
      <c r="WCA102" s="889"/>
      <c r="WCB102" s="889"/>
      <c r="WCC102" s="889"/>
      <c r="WCD102" s="889"/>
      <c r="WCE102" s="889"/>
      <c r="WCF102" s="889"/>
      <c r="WCG102" s="889"/>
      <c r="WCH102" s="889"/>
      <c r="WCI102" s="889"/>
      <c r="WCJ102" s="889"/>
      <c r="WCK102" s="889"/>
      <c r="WCL102" s="889"/>
      <c r="WCM102" s="889"/>
      <c r="WCN102" s="889"/>
      <c r="WCO102" s="889"/>
      <c r="WCP102" s="889"/>
      <c r="WCQ102" s="889"/>
      <c r="WCR102" s="889"/>
      <c r="WCS102" s="889"/>
      <c r="WCT102" s="889"/>
      <c r="WCU102" s="889"/>
      <c r="WCV102" s="889"/>
      <c r="WCW102" s="889"/>
      <c r="WCX102" s="889"/>
      <c r="WCY102" s="889"/>
      <c r="WCZ102" s="889"/>
      <c r="WDA102" s="889"/>
      <c r="WDB102" s="889"/>
      <c r="WDC102" s="889"/>
      <c r="WDD102" s="889"/>
      <c r="WDE102" s="889"/>
      <c r="WDF102" s="889"/>
      <c r="WDG102" s="889"/>
      <c r="WDH102" s="889"/>
      <c r="WDI102" s="889"/>
      <c r="WDJ102" s="889"/>
      <c r="WDK102" s="889"/>
      <c r="WDL102" s="889"/>
      <c r="WDM102" s="889"/>
      <c r="WDN102" s="889"/>
      <c r="WDO102" s="889"/>
      <c r="WDP102" s="889"/>
      <c r="WDQ102" s="889"/>
      <c r="WDR102" s="889"/>
      <c r="WDS102" s="889"/>
      <c r="WDT102" s="889"/>
      <c r="WDU102" s="889"/>
      <c r="WDV102" s="889"/>
      <c r="WDW102" s="889"/>
      <c r="WDX102" s="889"/>
      <c r="WDY102" s="889"/>
      <c r="WDZ102" s="889"/>
      <c r="WEA102" s="889"/>
      <c r="WEB102" s="889"/>
      <c r="WEC102" s="889"/>
      <c r="WED102" s="889"/>
      <c r="WEE102" s="889"/>
      <c r="WEF102" s="889"/>
      <c r="WEG102" s="889"/>
      <c r="WEH102" s="889"/>
      <c r="WEI102" s="889"/>
      <c r="WEJ102" s="889"/>
      <c r="WEK102" s="889"/>
      <c r="WEL102" s="889"/>
      <c r="WEM102" s="889"/>
      <c r="WEN102" s="889"/>
      <c r="WEO102" s="889"/>
      <c r="WEP102" s="889"/>
      <c r="WEQ102" s="889"/>
      <c r="WER102" s="889"/>
      <c r="WES102" s="889"/>
      <c r="WET102" s="889"/>
      <c r="WEU102" s="889"/>
      <c r="WEV102" s="889"/>
      <c r="WEW102" s="889"/>
      <c r="WEX102" s="889"/>
      <c r="WEY102" s="889"/>
      <c r="WEZ102" s="889"/>
      <c r="WFA102" s="889"/>
      <c r="WFB102" s="889"/>
      <c r="WFC102" s="889"/>
      <c r="WFD102" s="889"/>
      <c r="WFE102" s="889"/>
      <c r="WFF102" s="889"/>
      <c r="WFG102" s="889"/>
      <c r="WFH102" s="889"/>
      <c r="WFI102" s="889"/>
      <c r="WFJ102" s="889"/>
      <c r="WFK102" s="889"/>
      <c r="WFL102" s="889"/>
      <c r="WFM102" s="889"/>
      <c r="WFN102" s="889"/>
      <c r="WFO102" s="889"/>
      <c r="WFP102" s="889"/>
      <c r="WFQ102" s="889"/>
      <c r="WFR102" s="889"/>
      <c r="WFS102" s="889"/>
      <c r="WFT102" s="889"/>
      <c r="WFU102" s="889"/>
      <c r="WFV102" s="889"/>
      <c r="WFW102" s="889"/>
      <c r="WFX102" s="889"/>
      <c r="WFY102" s="889"/>
      <c r="WFZ102" s="889"/>
      <c r="WGA102" s="889"/>
      <c r="WGB102" s="889"/>
      <c r="WGC102" s="889"/>
      <c r="WGD102" s="889"/>
      <c r="WGE102" s="889"/>
      <c r="WGF102" s="889"/>
      <c r="WGG102" s="889"/>
      <c r="WGH102" s="889"/>
      <c r="WGI102" s="889"/>
      <c r="WGJ102" s="889"/>
      <c r="WGK102" s="889"/>
      <c r="WGL102" s="889"/>
      <c r="WGM102" s="889"/>
      <c r="WGN102" s="889"/>
      <c r="WGO102" s="889"/>
      <c r="WGP102" s="889"/>
      <c r="WGQ102" s="889"/>
      <c r="WGR102" s="889"/>
      <c r="WGS102" s="889"/>
      <c r="WGT102" s="889"/>
      <c r="WGU102" s="889"/>
      <c r="WGV102" s="889"/>
      <c r="WGW102" s="889"/>
      <c r="WGX102" s="889"/>
      <c r="WGY102" s="889"/>
      <c r="WGZ102" s="889"/>
      <c r="WHA102" s="889"/>
      <c r="WHB102" s="889"/>
      <c r="WHC102" s="889"/>
      <c r="WHD102" s="889"/>
      <c r="WHE102" s="889"/>
      <c r="WHF102" s="889"/>
      <c r="WHG102" s="889"/>
      <c r="WHH102" s="889"/>
      <c r="WHI102" s="889"/>
      <c r="WHJ102" s="889"/>
      <c r="WHK102" s="889"/>
      <c r="WHL102" s="889"/>
      <c r="WHM102" s="889"/>
      <c r="WHN102" s="889"/>
      <c r="WHO102" s="889"/>
      <c r="WHP102" s="889"/>
      <c r="WHQ102" s="889"/>
      <c r="WHR102" s="889"/>
      <c r="WHS102" s="889"/>
      <c r="WHT102" s="889"/>
      <c r="WHU102" s="889"/>
      <c r="WHV102" s="889"/>
      <c r="WHW102" s="889"/>
      <c r="WHX102" s="889"/>
      <c r="WHY102" s="889"/>
      <c r="WHZ102" s="889"/>
      <c r="WIA102" s="889"/>
      <c r="WIB102" s="889"/>
      <c r="WIC102" s="889"/>
      <c r="WID102" s="889"/>
      <c r="WIE102" s="889"/>
      <c r="WIF102" s="889"/>
      <c r="WIG102" s="889"/>
      <c r="WIH102" s="889"/>
      <c r="WII102" s="889"/>
      <c r="WIJ102" s="889"/>
      <c r="WIK102" s="889"/>
      <c r="WIL102" s="889"/>
      <c r="WIM102" s="889"/>
      <c r="WIN102" s="889"/>
      <c r="WIO102" s="889"/>
      <c r="WIP102" s="889"/>
      <c r="WIQ102" s="889"/>
      <c r="WIR102" s="889"/>
      <c r="WIS102" s="889"/>
      <c r="WIT102" s="889"/>
      <c r="WIU102" s="889"/>
      <c r="WIV102" s="889"/>
      <c r="WIW102" s="889"/>
      <c r="WIX102" s="889"/>
      <c r="WIY102" s="889"/>
      <c r="WIZ102" s="889"/>
      <c r="WJA102" s="889"/>
      <c r="WJB102" s="889"/>
      <c r="WJC102" s="889"/>
      <c r="WJD102" s="889"/>
      <c r="WJE102" s="889"/>
      <c r="WJF102" s="889"/>
      <c r="WJG102" s="889"/>
      <c r="WJH102" s="889"/>
      <c r="WJI102" s="889"/>
      <c r="WJJ102" s="889"/>
      <c r="WJK102" s="889"/>
      <c r="WJL102" s="889"/>
      <c r="WJM102" s="889"/>
      <c r="WJN102" s="889"/>
      <c r="WJO102" s="889"/>
      <c r="WJP102" s="889"/>
      <c r="WJQ102" s="889"/>
      <c r="WJR102" s="889"/>
      <c r="WJS102" s="889"/>
      <c r="WJT102" s="889"/>
      <c r="WJU102" s="889"/>
      <c r="WJV102" s="889"/>
      <c r="WJW102" s="889"/>
      <c r="WJX102" s="889"/>
      <c r="WJY102" s="889"/>
      <c r="WJZ102" s="889"/>
      <c r="WKA102" s="889"/>
      <c r="WKB102" s="889"/>
      <c r="WKC102" s="889"/>
      <c r="WKD102" s="889"/>
      <c r="WKE102" s="889"/>
      <c r="WKF102" s="889"/>
      <c r="WKG102" s="889"/>
      <c r="WKH102" s="889"/>
      <c r="WKI102" s="889"/>
      <c r="WKJ102" s="889"/>
      <c r="WKK102" s="889"/>
      <c r="WKL102" s="889"/>
      <c r="WKM102" s="889"/>
      <c r="WKN102" s="889"/>
      <c r="WKO102" s="889"/>
      <c r="WKP102" s="889"/>
      <c r="WKQ102" s="889"/>
      <c r="WKR102" s="889"/>
      <c r="WKS102" s="889"/>
      <c r="WKT102" s="889"/>
      <c r="WKU102" s="889"/>
      <c r="WKV102" s="889"/>
      <c r="WKW102" s="889"/>
      <c r="WKX102" s="889"/>
      <c r="WKY102" s="889"/>
      <c r="WKZ102" s="889"/>
      <c r="WLA102" s="889"/>
      <c r="WLB102" s="889"/>
      <c r="WLC102" s="889"/>
      <c r="WLD102" s="889"/>
      <c r="WLE102" s="889"/>
      <c r="WLF102" s="889"/>
      <c r="WLG102" s="889"/>
      <c r="WLH102" s="889"/>
      <c r="WLI102" s="889"/>
      <c r="WLJ102" s="889"/>
      <c r="WLK102" s="889"/>
      <c r="WLL102" s="889"/>
      <c r="WLM102" s="889"/>
      <c r="WLN102" s="889"/>
      <c r="WLO102" s="889"/>
      <c r="WLP102" s="889"/>
      <c r="WLQ102" s="889"/>
      <c r="WLR102" s="889"/>
      <c r="WLS102" s="889"/>
      <c r="WLT102" s="889"/>
      <c r="WLU102" s="889"/>
      <c r="WLV102" s="889"/>
      <c r="WLW102" s="889"/>
      <c r="WLX102" s="889"/>
      <c r="WLY102" s="889"/>
      <c r="WLZ102" s="889"/>
      <c r="WMA102" s="889"/>
      <c r="WMB102" s="889"/>
      <c r="WMC102" s="889"/>
      <c r="WMD102" s="889"/>
      <c r="WME102" s="889"/>
      <c r="WMF102" s="889"/>
      <c r="WMG102" s="889"/>
      <c r="WMH102" s="889"/>
      <c r="WMI102" s="889"/>
      <c r="WMJ102" s="889"/>
      <c r="WMK102" s="889"/>
      <c r="WML102" s="889"/>
      <c r="WMM102" s="889"/>
      <c r="WMN102" s="889"/>
      <c r="WMO102" s="889"/>
      <c r="WMP102" s="889"/>
      <c r="WMQ102" s="889"/>
      <c r="WMR102" s="889"/>
      <c r="WMS102" s="889"/>
      <c r="WMT102" s="889"/>
      <c r="WMU102" s="889"/>
      <c r="WMV102" s="889"/>
      <c r="WMW102" s="889"/>
      <c r="WMX102" s="889"/>
      <c r="WMY102" s="889"/>
      <c r="WMZ102" s="889"/>
      <c r="WNA102" s="889"/>
      <c r="WNB102" s="889"/>
      <c r="WNC102" s="889"/>
      <c r="WND102" s="889"/>
      <c r="WNE102" s="889"/>
      <c r="WNF102" s="889"/>
      <c r="WNG102" s="889"/>
      <c r="WNH102" s="889"/>
      <c r="WNI102" s="889"/>
      <c r="WNJ102" s="889"/>
      <c r="WNK102" s="889"/>
      <c r="WNL102" s="889"/>
      <c r="WNM102" s="889"/>
      <c r="WNN102" s="889"/>
      <c r="WNO102" s="889"/>
      <c r="WNP102" s="889"/>
      <c r="WNQ102" s="889"/>
      <c r="WNR102" s="889"/>
      <c r="WNS102" s="889"/>
      <c r="WNT102" s="889"/>
      <c r="WNU102" s="889"/>
      <c r="WNV102" s="889"/>
      <c r="WNW102" s="889"/>
      <c r="WNX102" s="889"/>
      <c r="WNY102" s="889"/>
      <c r="WNZ102" s="889"/>
      <c r="WOA102" s="889"/>
      <c r="WOB102" s="889"/>
      <c r="WOC102" s="889"/>
      <c r="WOD102" s="889"/>
      <c r="WOE102" s="889"/>
      <c r="WOF102" s="889"/>
      <c r="WOG102" s="889"/>
      <c r="WOH102" s="889"/>
      <c r="WOI102" s="889"/>
      <c r="WOJ102" s="889"/>
      <c r="WOK102" s="889"/>
      <c r="WOL102" s="889"/>
      <c r="WOM102" s="889"/>
      <c r="WON102" s="889"/>
      <c r="WOO102" s="889"/>
      <c r="WOP102" s="889"/>
      <c r="WOQ102" s="889"/>
      <c r="WOR102" s="889"/>
      <c r="WOS102" s="889"/>
      <c r="WOT102" s="889"/>
      <c r="WOU102" s="889"/>
      <c r="WOV102" s="889"/>
      <c r="WOW102" s="889"/>
      <c r="WOX102" s="889"/>
      <c r="WOY102" s="889"/>
      <c r="WOZ102" s="889"/>
      <c r="WPA102" s="889"/>
      <c r="WPB102" s="889"/>
      <c r="WPC102" s="889"/>
      <c r="WPD102" s="889"/>
      <c r="WPE102" s="889"/>
      <c r="WPF102" s="889"/>
      <c r="WPG102" s="889"/>
      <c r="WPH102" s="889"/>
      <c r="WPI102" s="889"/>
      <c r="WPJ102" s="889"/>
      <c r="WPK102" s="889"/>
      <c r="WPL102" s="889"/>
      <c r="WPM102" s="889"/>
      <c r="WPN102" s="889"/>
      <c r="WPO102" s="889"/>
      <c r="WPP102" s="889"/>
      <c r="WPQ102" s="889"/>
      <c r="WPR102" s="889"/>
      <c r="WPS102" s="889"/>
      <c r="WPT102" s="889"/>
      <c r="WPU102" s="889"/>
      <c r="WPV102" s="889"/>
      <c r="WPW102" s="889"/>
      <c r="WPX102" s="889"/>
      <c r="WPY102" s="889"/>
      <c r="WPZ102" s="889"/>
      <c r="WQA102" s="889"/>
      <c r="WQB102" s="889"/>
      <c r="WQC102" s="889"/>
      <c r="WQD102" s="889"/>
      <c r="WQE102" s="889"/>
      <c r="WQF102" s="889"/>
      <c r="WQG102" s="889"/>
      <c r="WQH102" s="889"/>
      <c r="WQI102" s="889"/>
      <c r="WQJ102" s="889"/>
      <c r="WQK102" s="889"/>
      <c r="WQL102" s="889"/>
      <c r="WQM102" s="889"/>
      <c r="WQN102" s="889"/>
      <c r="WQO102" s="889"/>
      <c r="WQP102" s="889"/>
      <c r="WQQ102" s="889"/>
      <c r="WQR102" s="889"/>
      <c r="WQS102" s="889"/>
      <c r="WQT102" s="889"/>
      <c r="WQU102" s="889"/>
      <c r="WQV102" s="889"/>
      <c r="WQW102" s="889"/>
      <c r="WQX102" s="889"/>
      <c r="WQY102" s="889"/>
      <c r="WQZ102" s="889"/>
      <c r="WRA102" s="889"/>
      <c r="WRB102" s="889"/>
      <c r="WRC102" s="889"/>
      <c r="WRD102" s="889"/>
      <c r="WRE102" s="889"/>
      <c r="WRF102" s="889"/>
      <c r="WRG102" s="889"/>
      <c r="WRH102" s="889"/>
      <c r="WRI102" s="889"/>
      <c r="WRJ102" s="889"/>
      <c r="WRK102" s="889"/>
      <c r="WRL102" s="889"/>
      <c r="WRM102" s="889"/>
      <c r="WRN102" s="889"/>
      <c r="WRO102" s="889"/>
      <c r="WRP102" s="889"/>
      <c r="WRQ102" s="889"/>
      <c r="WRR102" s="889"/>
      <c r="WRS102" s="889"/>
      <c r="WRT102" s="889"/>
      <c r="WRU102" s="889"/>
      <c r="WRV102" s="889"/>
      <c r="WRW102" s="889"/>
      <c r="WRX102" s="889"/>
      <c r="WRY102" s="889"/>
      <c r="WRZ102" s="889"/>
      <c r="WSA102" s="889"/>
      <c r="WSB102" s="889"/>
      <c r="WSC102" s="889"/>
      <c r="WSD102" s="889"/>
      <c r="WSE102" s="889"/>
      <c r="WSF102" s="889"/>
      <c r="WSG102" s="889"/>
      <c r="WSH102" s="889"/>
      <c r="WSI102" s="889"/>
      <c r="WSJ102" s="889"/>
      <c r="WSK102" s="889"/>
      <c r="WSL102" s="889"/>
      <c r="WSM102" s="889"/>
      <c r="WSN102" s="889"/>
      <c r="WSO102" s="889"/>
      <c r="WSP102" s="889"/>
      <c r="WSQ102" s="889"/>
      <c r="WSR102" s="889"/>
      <c r="WSS102" s="889"/>
      <c r="WST102" s="889"/>
      <c r="WSU102" s="889"/>
      <c r="WSV102" s="889"/>
      <c r="WSW102" s="889"/>
      <c r="WSX102" s="889"/>
      <c r="WSY102" s="889"/>
      <c r="WSZ102" s="889"/>
      <c r="WTA102" s="889"/>
      <c r="WTB102" s="889"/>
      <c r="WTC102" s="889"/>
      <c r="WTD102" s="889"/>
      <c r="WTE102" s="889"/>
      <c r="WTF102" s="889"/>
      <c r="WTG102" s="889"/>
      <c r="WTH102" s="889"/>
      <c r="WTI102" s="889"/>
      <c r="WTJ102" s="889"/>
      <c r="WTK102" s="889"/>
      <c r="WTL102" s="889"/>
      <c r="WTM102" s="889"/>
      <c r="WTN102" s="889"/>
      <c r="WTO102" s="889"/>
      <c r="WTP102" s="889"/>
      <c r="WTQ102" s="889"/>
      <c r="WTR102" s="889"/>
      <c r="WTS102" s="889"/>
      <c r="WTT102" s="889"/>
      <c r="WTU102" s="889"/>
      <c r="WTV102" s="889"/>
      <c r="WTW102" s="889"/>
      <c r="WTX102" s="889"/>
      <c r="WTY102" s="889"/>
      <c r="WTZ102" s="889"/>
      <c r="WUA102" s="889"/>
      <c r="WUB102" s="889"/>
      <c r="WUC102" s="889"/>
      <c r="WUD102" s="889"/>
      <c r="WUE102" s="889"/>
      <c r="WUF102" s="889"/>
      <c r="WUG102" s="889"/>
      <c r="WUH102" s="889"/>
      <c r="WUI102" s="889"/>
      <c r="WUJ102" s="889"/>
      <c r="WUK102" s="889"/>
      <c r="WUL102" s="889"/>
      <c r="WUM102" s="889"/>
      <c r="WUN102" s="889"/>
      <c r="WUO102" s="889"/>
      <c r="WUP102" s="889"/>
      <c r="WUQ102" s="889"/>
      <c r="WUR102" s="889"/>
      <c r="WUS102" s="889"/>
      <c r="WUT102" s="889"/>
      <c r="WUU102" s="889"/>
      <c r="WUV102" s="889"/>
      <c r="WUW102" s="889"/>
      <c r="WUX102" s="889"/>
      <c r="WUY102" s="889"/>
      <c r="WUZ102" s="889"/>
      <c r="WVA102" s="889"/>
      <c r="WVB102" s="889"/>
      <c r="WVC102" s="889"/>
      <c r="WVD102" s="889"/>
      <c r="WVE102" s="889"/>
      <c r="WVF102" s="889"/>
      <c r="WVG102" s="889"/>
      <c r="WVH102" s="889"/>
      <c r="WVI102" s="889"/>
      <c r="WVJ102" s="889"/>
      <c r="WVK102" s="889"/>
      <c r="WVL102" s="889"/>
      <c r="WVM102" s="889"/>
      <c r="WVN102" s="889"/>
      <c r="WVO102" s="889"/>
      <c r="WVP102" s="889"/>
      <c r="WVQ102" s="889"/>
      <c r="WVR102" s="889"/>
      <c r="WVS102" s="889"/>
      <c r="WVT102" s="889"/>
      <c r="WVU102" s="889"/>
      <c r="WVV102" s="889"/>
      <c r="WVW102" s="889"/>
      <c r="WVX102" s="889"/>
      <c r="WVY102" s="889"/>
      <c r="WVZ102" s="889"/>
      <c r="WWA102" s="889"/>
      <c r="WWB102" s="889"/>
      <c r="WWC102" s="889"/>
      <c r="WWD102" s="889"/>
      <c r="WWE102" s="889"/>
      <c r="WWF102" s="889"/>
      <c r="WWG102" s="889"/>
      <c r="WWH102" s="889"/>
      <c r="WWI102" s="889"/>
      <c r="WWJ102" s="889"/>
      <c r="WWK102" s="889"/>
      <c r="WWL102" s="889"/>
      <c r="WWM102" s="889"/>
      <c r="WWN102" s="889"/>
      <c r="WWO102" s="889"/>
      <c r="WWP102" s="889"/>
      <c r="WWQ102" s="889"/>
      <c r="WWR102" s="889"/>
      <c r="WWS102" s="889"/>
      <c r="WWT102" s="889"/>
      <c r="WWU102" s="889"/>
      <c r="WWV102" s="889"/>
      <c r="WWW102" s="889"/>
      <c r="WWX102" s="889"/>
      <c r="WWY102" s="889"/>
      <c r="WWZ102" s="889"/>
      <c r="WXA102" s="889"/>
      <c r="WXB102" s="889"/>
      <c r="WXC102" s="889"/>
      <c r="WXD102" s="889"/>
      <c r="WXE102" s="889"/>
      <c r="WXF102" s="889"/>
      <c r="WXG102" s="889"/>
      <c r="WXH102" s="889"/>
      <c r="WXI102" s="889"/>
      <c r="WXJ102" s="889"/>
      <c r="WXK102" s="889"/>
      <c r="WXL102" s="889"/>
      <c r="WXM102" s="889"/>
      <c r="WXN102" s="889"/>
      <c r="WXO102" s="889"/>
      <c r="WXP102" s="889"/>
      <c r="WXQ102" s="889"/>
      <c r="WXR102" s="889"/>
      <c r="WXS102" s="889"/>
      <c r="WXT102" s="889"/>
      <c r="WXU102" s="889"/>
      <c r="WXV102" s="889"/>
      <c r="WXW102" s="889"/>
      <c r="WXX102" s="889"/>
      <c r="WXY102" s="889"/>
      <c r="WXZ102" s="889"/>
      <c r="WYA102" s="889"/>
      <c r="WYB102" s="889"/>
      <c r="WYC102" s="889"/>
      <c r="WYD102" s="889"/>
      <c r="WYE102" s="889"/>
      <c r="WYF102" s="889"/>
      <c r="WYG102" s="889"/>
      <c r="WYH102" s="889"/>
      <c r="WYI102" s="889"/>
      <c r="WYJ102" s="889"/>
      <c r="WYK102" s="889"/>
      <c r="WYL102" s="889"/>
      <c r="WYM102" s="889"/>
      <c r="WYN102" s="889"/>
      <c r="WYO102" s="889"/>
      <c r="WYP102" s="889"/>
      <c r="WYQ102" s="889"/>
      <c r="WYR102" s="889"/>
      <c r="WYS102" s="889"/>
      <c r="WYT102" s="889"/>
      <c r="WYU102" s="889"/>
      <c r="WYV102" s="889"/>
      <c r="WYW102" s="889"/>
      <c r="WYX102" s="889"/>
      <c r="WYY102" s="889"/>
      <c r="WYZ102" s="889"/>
      <c r="WZA102" s="889"/>
      <c r="WZB102" s="889"/>
      <c r="WZC102" s="889"/>
      <c r="WZD102" s="889"/>
      <c r="WZE102" s="889"/>
      <c r="WZF102" s="889"/>
      <c r="WZG102" s="889"/>
      <c r="WZH102" s="889"/>
      <c r="WZI102" s="889"/>
      <c r="WZJ102" s="889"/>
      <c r="WZK102" s="889"/>
      <c r="WZL102" s="889"/>
      <c r="WZM102" s="889"/>
      <c r="WZN102" s="889"/>
      <c r="WZO102" s="889"/>
      <c r="WZP102" s="889"/>
      <c r="WZQ102" s="889"/>
      <c r="WZR102" s="889"/>
      <c r="WZS102" s="889"/>
      <c r="WZT102" s="889"/>
      <c r="WZU102" s="889"/>
      <c r="WZV102" s="889"/>
      <c r="WZW102" s="889"/>
      <c r="WZX102" s="889"/>
      <c r="WZY102" s="889"/>
      <c r="WZZ102" s="889"/>
      <c r="XAA102" s="889"/>
      <c r="XAB102" s="889"/>
      <c r="XAC102" s="889"/>
      <c r="XAD102" s="889"/>
      <c r="XAE102" s="889"/>
      <c r="XAF102" s="889"/>
      <c r="XAG102" s="889"/>
      <c r="XAH102" s="889"/>
      <c r="XAI102" s="889"/>
      <c r="XAJ102" s="889"/>
      <c r="XAK102" s="889"/>
      <c r="XAL102" s="889"/>
      <c r="XAM102" s="889"/>
      <c r="XAN102" s="889"/>
      <c r="XAO102" s="889"/>
      <c r="XAP102" s="889"/>
      <c r="XAQ102" s="889"/>
      <c r="XAR102" s="889"/>
      <c r="XAS102" s="889"/>
      <c r="XAT102" s="889"/>
      <c r="XAU102" s="889"/>
      <c r="XAV102" s="889"/>
      <c r="XAW102" s="889"/>
      <c r="XAX102" s="889"/>
      <c r="XAY102" s="889"/>
      <c r="XAZ102" s="889"/>
      <c r="XBA102" s="889"/>
      <c r="XBB102" s="889"/>
      <c r="XBC102" s="889"/>
      <c r="XBD102" s="889"/>
      <c r="XBE102" s="889"/>
      <c r="XBF102" s="889"/>
      <c r="XBG102" s="889"/>
      <c r="XBH102" s="889"/>
      <c r="XBI102" s="889"/>
      <c r="XBJ102" s="889"/>
      <c r="XBK102" s="889"/>
      <c r="XBL102" s="889"/>
      <c r="XBM102" s="889"/>
      <c r="XBN102" s="889"/>
      <c r="XBO102" s="889"/>
      <c r="XBP102" s="889"/>
      <c r="XBQ102" s="889"/>
      <c r="XBR102" s="889"/>
      <c r="XBS102" s="889"/>
      <c r="XBT102" s="889"/>
      <c r="XBU102" s="889"/>
      <c r="XBV102" s="889"/>
      <c r="XBW102" s="889"/>
      <c r="XBX102" s="889"/>
      <c r="XBY102" s="889"/>
      <c r="XBZ102" s="889"/>
      <c r="XCA102" s="889"/>
      <c r="XCB102" s="889"/>
      <c r="XCC102" s="889"/>
      <c r="XCD102" s="889"/>
      <c r="XCE102" s="889"/>
      <c r="XCF102" s="889"/>
      <c r="XCG102" s="889"/>
      <c r="XCH102" s="889"/>
      <c r="XCI102" s="889"/>
      <c r="XCJ102" s="889"/>
      <c r="XCK102" s="889"/>
      <c r="XCL102" s="889"/>
      <c r="XCM102" s="889"/>
      <c r="XCN102" s="889"/>
      <c r="XCO102" s="889"/>
      <c r="XCP102" s="889"/>
      <c r="XCQ102" s="889"/>
      <c r="XCR102" s="889"/>
      <c r="XCS102" s="889"/>
      <c r="XCT102" s="889"/>
      <c r="XCU102" s="889"/>
      <c r="XCV102" s="889"/>
      <c r="XCW102" s="889"/>
      <c r="XCX102" s="889"/>
      <c r="XCY102" s="889"/>
      <c r="XCZ102" s="889"/>
      <c r="XDA102" s="889"/>
      <c r="XDB102" s="889"/>
      <c r="XDC102" s="889"/>
      <c r="XDD102" s="889"/>
      <c r="XDE102" s="889"/>
      <c r="XDF102" s="889"/>
      <c r="XDG102" s="889"/>
      <c r="XDH102" s="889"/>
      <c r="XDI102" s="889"/>
      <c r="XDJ102" s="889"/>
      <c r="XDK102" s="889"/>
      <c r="XDL102" s="889"/>
      <c r="XDM102" s="889"/>
      <c r="XDN102" s="889"/>
      <c r="XDO102" s="889"/>
      <c r="XDP102" s="889"/>
      <c r="XDQ102" s="889"/>
      <c r="XDR102" s="889"/>
      <c r="XDS102" s="889"/>
      <c r="XDT102" s="889"/>
      <c r="XDU102" s="889"/>
      <c r="XDV102" s="889"/>
      <c r="XDW102" s="889"/>
      <c r="XDX102" s="889"/>
      <c r="XDY102" s="889"/>
      <c r="XDZ102" s="889"/>
      <c r="XEA102" s="889"/>
      <c r="XEB102" s="889"/>
      <c r="XEC102" s="889"/>
      <c r="XED102" s="889"/>
      <c r="XEE102" s="889"/>
      <c r="XEF102" s="889"/>
      <c r="XEG102" s="889"/>
      <c r="XEH102" s="889"/>
      <c r="XEI102" s="889"/>
      <c r="XEJ102" s="889"/>
      <c r="XEK102" s="889"/>
      <c r="XEL102" s="889"/>
      <c r="XEM102" s="889"/>
      <c r="XEN102" s="889"/>
      <c r="XEO102" s="889"/>
      <c r="XEP102" s="889"/>
      <c r="XEQ102" s="889"/>
      <c r="XER102" s="889"/>
      <c r="XES102" s="889"/>
      <c r="XET102" s="889"/>
      <c r="XEU102" s="889"/>
      <c r="XEV102" s="889"/>
      <c r="XEW102" s="889"/>
      <c r="XEX102" s="889"/>
      <c r="XEY102" s="889"/>
      <c r="XEZ102" s="889"/>
      <c r="XFA102" s="889"/>
      <c r="XFB102" s="889"/>
      <c r="XFC102" s="889"/>
      <c r="XFD102" s="889"/>
    </row>
    <row r="103" spans="4:16384" s="876" customFormat="1">
      <c r="D103" s="886"/>
      <c r="J103" s="886"/>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889"/>
      <c r="AQ103" s="889"/>
      <c r="AR103" s="889"/>
      <c r="AS103" s="889"/>
      <c r="AT103" s="889"/>
      <c r="AU103" s="889"/>
      <c r="AV103" s="889"/>
      <c r="AW103" s="889"/>
      <c r="AX103" s="889"/>
      <c r="AY103" s="889"/>
      <c r="AZ103" s="889"/>
      <c r="BA103" s="889"/>
      <c r="BB103" s="889"/>
      <c r="BC103" s="889"/>
      <c r="BD103" s="889"/>
      <c r="BE103" s="889"/>
      <c r="BF103" s="889"/>
      <c r="BG103" s="889"/>
      <c r="BH103" s="889"/>
      <c r="BI103" s="889"/>
      <c r="BJ103" s="889"/>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c r="CT103" s="889"/>
      <c r="CU103" s="889"/>
      <c r="CV103" s="889"/>
      <c r="CW103" s="889"/>
      <c r="CX103" s="889"/>
      <c r="CY103" s="889"/>
      <c r="CZ103" s="889"/>
      <c r="DA103" s="889"/>
      <c r="DB103" s="889"/>
      <c r="DC103" s="889"/>
      <c r="DD103" s="889"/>
      <c r="DE103" s="889"/>
      <c r="DF103" s="889"/>
      <c r="DG103" s="889"/>
      <c r="DH103" s="889"/>
      <c r="DI103" s="889"/>
      <c r="DJ103" s="889"/>
      <c r="DK103" s="889"/>
      <c r="DL103" s="889"/>
      <c r="DM103" s="889"/>
      <c r="DN103" s="889"/>
      <c r="DO103" s="889"/>
      <c r="DP103" s="889"/>
      <c r="DQ103" s="889"/>
      <c r="DR103" s="889"/>
      <c r="DS103" s="889"/>
      <c r="DT103" s="889"/>
      <c r="DU103" s="889"/>
      <c r="DV103" s="889"/>
      <c r="DW103" s="889"/>
      <c r="DX103" s="889"/>
      <c r="DY103" s="889"/>
      <c r="DZ103" s="889"/>
      <c r="EA103" s="889"/>
      <c r="EB103" s="889"/>
      <c r="EC103" s="889"/>
      <c r="ED103" s="889"/>
      <c r="EE103" s="889"/>
      <c r="EF103" s="889"/>
      <c r="EG103" s="889"/>
      <c r="EH103" s="889"/>
      <c r="EI103" s="889"/>
      <c r="EJ103" s="889"/>
      <c r="EK103" s="889"/>
      <c r="EL103" s="889"/>
      <c r="EM103" s="889"/>
      <c r="EN103" s="889"/>
      <c r="EO103" s="889"/>
      <c r="EP103" s="889"/>
      <c r="EQ103" s="889"/>
      <c r="ER103" s="889"/>
      <c r="ES103" s="889"/>
      <c r="ET103" s="889"/>
      <c r="EU103" s="889"/>
      <c r="EV103" s="889"/>
      <c r="EW103" s="889"/>
      <c r="EX103" s="889"/>
      <c r="EY103" s="889"/>
      <c r="EZ103" s="889"/>
      <c r="FA103" s="889"/>
      <c r="FB103" s="889"/>
      <c r="FC103" s="889"/>
      <c r="FD103" s="889"/>
      <c r="FE103" s="889"/>
      <c r="FF103" s="889"/>
      <c r="FG103" s="889"/>
      <c r="FH103" s="889"/>
      <c r="FI103" s="889"/>
      <c r="FJ103" s="889"/>
      <c r="FK103" s="889"/>
      <c r="FL103" s="889"/>
      <c r="FM103" s="889"/>
      <c r="FN103" s="889"/>
      <c r="FO103" s="889"/>
      <c r="FP103" s="889"/>
      <c r="FQ103" s="889"/>
      <c r="FR103" s="889"/>
      <c r="FS103" s="889"/>
      <c r="FT103" s="889"/>
      <c r="FU103" s="889"/>
      <c r="FV103" s="889"/>
      <c r="FW103" s="889"/>
      <c r="FX103" s="889"/>
      <c r="FY103" s="889"/>
      <c r="FZ103" s="889"/>
      <c r="GA103" s="889"/>
      <c r="GB103" s="889"/>
      <c r="GC103" s="889"/>
      <c r="GD103" s="889"/>
      <c r="GE103" s="889"/>
      <c r="GF103" s="889"/>
      <c r="GG103" s="889"/>
      <c r="GH103" s="889"/>
      <c r="GI103" s="889"/>
      <c r="GJ103" s="889"/>
      <c r="GK103" s="889"/>
      <c r="GL103" s="889"/>
      <c r="GM103" s="889"/>
      <c r="GN103" s="889"/>
      <c r="GO103" s="889"/>
      <c r="GP103" s="889"/>
      <c r="GQ103" s="889"/>
      <c r="GR103" s="889"/>
      <c r="GS103" s="889"/>
      <c r="GT103" s="889"/>
      <c r="GU103" s="889"/>
      <c r="GV103" s="889"/>
      <c r="GW103" s="889"/>
      <c r="GX103" s="889"/>
      <c r="GY103" s="889"/>
      <c r="GZ103" s="889"/>
      <c r="HA103" s="889"/>
      <c r="HB103" s="889"/>
      <c r="HC103" s="889"/>
      <c r="HD103" s="889"/>
      <c r="HE103" s="889"/>
      <c r="HF103" s="889"/>
      <c r="HG103" s="889"/>
      <c r="HH103" s="889"/>
      <c r="HI103" s="889"/>
      <c r="HJ103" s="889"/>
      <c r="HK103" s="889"/>
      <c r="HL103" s="889"/>
      <c r="HM103" s="889"/>
      <c r="HN103" s="889"/>
      <c r="HO103" s="889"/>
      <c r="HP103" s="889"/>
      <c r="HQ103" s="889"/>
      <c r="HR103" s="889"/>
      <c r="HS103" s="889"/>
      <c r="HT103" s="889"/>
      <c r="HU103" s="889"/>
      <c r="HV103" s="889"/>
      <c r="HW103" s="889"/>
      <c r="HX103" s="889"/>
      <c r="HY103" s="889"/>
      <c r="HZ103" s="889"/>
      <c r="IA103" s="889"/>
      <c r="IB103" s="889"/>
      <c r="IC103" s="889"/>
      <c r="ID103" s="889"/>
      <c r="IE103" s="889"/>
      <c r="IF103" s="889"/>
      <c r="IG103" s="889"/>
      <c r="IH103" s="889"/>
      <c r="II103" s="889"/>
      <c r="IJ103" s="889"/>
      <c r="IK103" s="889"/>
      <c r="IL103" s="889"/>
      <c r="IM103" s="889"/>
      <c r="IN103" s="889"/>
      <c r="IO103" s="889"/>
      <c r="IP103" s="889"/>
      <c r="IQ103" s="889"/>
      <c r="IR103" s="889"/>
      <c r="IS103" s="889"/>
      <c r="IT103" s="889"/>
      <c r="IU103" s="889"/>
      <c r="IV103" s="889"/>
      <c r="IW103" s="889"/>
      <c r="IX103" s="889"/>
      <c r="IY103" s="889"/>
      <c r="IZ103" s="889"/>
      <c r="JA103" s="889"/>
      <c r="JB103" s="889"/>
      <c r="JC103" s="889"/>
      <c r="JD103" s="889"/>
      <c r="JE103" s="889"/>
      <c r="JF103" s="889"/>
      <c r="JG103" s="889"/>
      <c r="JH103" s="889"/>
      <c r="JI103" s="889"/>
      <c r="JJ103" s="889"/>
      <c r="JK103" s="889"/>
      <c r="JL103" s="889"/>
      <c r="JM103" s="889"/>
      <c r="JN103" s="889"/>
      <c r="JO103" s="889"/>
      <c r="JP103" s="889"/>
      <c r="JQ103" s="889"/>
      <c r="JR103" s="889"/>
      <c r="JS103" s="889"/>
      <c r="JT103" s="889"/>
      <c r="JU103" s="889"/>
      <c r="JV103" s="889"/>
      <c r="JW103" s="889"/>
      <c r="JX103" s="889"/>
      <c r="JY103" s="889"/>
      <c r="JZ103" s="889"/>
      <c r="KA103" s="889"/>
      <c r="KB103" s="889"/>
      <c r="KC103" s="889"/>
      <c r="KD103" s="889"/>
      <c r="KE103" s="889"/>
      <c r="KF103" s="889"/>
      <c r="KG103" s="889"/>
      <c r="KH103" s="889"/>
      <c r="KI103" s="889"/>
      <c r="KJ103" s="889"/>
      <c r="KK103" s="889"/>
      <c r="KL103" s="889"/>
      <c r="KM103" s="889"/>
      <c r="KN103" s="889"/>
      <c r="KO103" s="889"/>
      <c r="KP103" s="889"/>
      <c r="KQ103" s="889"/>
      <c r="KR103" s="889"/>
      <c r="KS103" s="889"/>
      <c r="KT103" s="889"/>
      <c r="KU103" s="889"/>
      <c r="KV103" s="889"/>
      <c r="KW103" s="889"/>
      <c r="KX103" s="889"/>
      <c r="KY103" s="889"/>
      <c r="KZ103" s="889"/>
      <c r="LA103" s="889"/>
      <c r="LB103" s="889"/>
      <c r="LC103" s="889"/>
      <c r="LD103" s="889"/>
      <c r="LE103" s="889"/>
      <c r="LF103" s="889"/>
      <c r="LG103" s="889"/>
      <c r="LH103" s="889"/>
      <c r="LI103" s="889"/>
      <c r="LJ103" s="889"/>
      <c r="LK103" s="889"/>
      <c r="LL103" s="889"/>
      <c r="LM103" s="889"/>
      <c r="LN103" s="889"/>
      <c r="LO103" s="889"/>
      <c r="LP103" s="889"/>
      <c r="LQ103" s="889"/>
      <c r="LR103" s="889"/>
      <c r="LS103" s="889"/>
      <c r="LT103" s="889"/>
      <c r="LU103" s="889"/>
      <c r="LV103" s="889"/>
      <c r="LW103" s="889"/>
      <c r="LX103" s="889"/>
      <c r="LY103" s="889"/>
      <c r="LZ103" s="889"/>
      <c r="MA103" s="889"/>
      <c r="MB103" s="889"/>
      <c r="MC103" s="889"/>
      <c r="MD103" s="889"/>
      <c r="ME103" s="889"/>
      <c r="MF103" s="889"/>
      <c r="MG103" s="889"/>
      <c r="MH103" s="889"/>
      <c r="MI103" s="889"/>
      <c r="MJ103" s="889"/>
      <c r="MK103" s="889"/>
      <c r="ML103" s="889"/>
      <c r="MM103" s="889"/>
      <c r="MN103" s="889"/>
      <c r="MO103" s="889"/>
      <c r="MP103" s="889"/>
      <c r="MQ103" s="889"/>
      <c r="MR103" s="889"/>
      <c r="MS103" s="889"/>
      <c r="MT103" s="889"/>
      <c r="MU103" s="889"/>
      <c r="MV103" s="889"/>
      <c r="MW103" s="889"/>
      <c r="MX103" s="889"/>
      <c r="MY103" s="889"/>
      <c r="MZ103" s="889"/>
      <c r="NA103" s="889"/>
      <c r="NB103" s="889"/>
      <c r="NC103" s="889"/>
      <c r="ND103" s="889"/>
      <c r="NE103" s="889"/>
      <c r="NF103" s="889"/>
      <c r="NG103" s="889"/>
      <c r="NH103" s="889"/>
      <c r="NI103" s="889"/>
      <c r="NJ103" s="889"/>
      <c r="NK103" s="889"/>
      <c r="NL103" s="889"/>
      <c r="NM103" s="889"/>
      <c r="NN103" s="889"/>
      <c r="NO103" s="889"/>
      <c r="NP103" s="889"/>
      <c r="NQ103" s="889"/>
      <c r="NR103" s="889"/>
      <c r="NS103" s="889"/>
      <c r="NT103" s="889"/>
      <c r="NU103" s="889"/>
      <c r="NV103" s="889"/>
      <c r="NW103" s="889"/>
      <c r="NX103" s="889"/>
      <c r="NY103" s="889"/>
      <c r="NZ103" s="889"/>
      <c r="OA103" s="889"/>
      <c r="OB103" s="889"/>
      <c r="OC103" s="889"/>
      <c r="OD103" s="889"/>
      <c r="OE103" s="889"/>
      <c r="OF103" s="889"/>
      <c r="OG103" s="889"/>
      <c r="OH103" s="889"/>
      <c r="OI103" s="889"/>
      <c r="OJ103" s="889"/>
      <c r="OK103" s="889"/>
      <c r="OL103" s="889"/>
      <c r="OM103" s="889"/>
      <c r="ON103" s="889"/>
      <c r="OO103" s="889"/>
      <c r="OP103" s="889"/>
      <c r="OQ103" s="889"/>
      <c r="OR103" s="889"/>
      <c r="OS103" s="889"/>
      <c r="OT103" s="889"/>
      <c r="OU103" s="889"/>
      <c r="OV103" s="889"/>
      <c r="OW103" s="889"/>
      <c r="OX103" s="889"/>
      <c r="OY103" s="889"/>
      <c r="OZ103" s="889"/>
      <c r="PA103" s="889"/>
      <c r="PB103" s="889"/>
      <c r="PC103" s="889"/>
      <c r="PD103" s="889"/>
      <c r="PE103" s="889"/>
      <c r="PF103" s="889"/>
      <c r="PG103" s="889"/>
      <c r="PH103" s="889"/>
      <c r="PI103" s="889"/>
      <c r="PJ103" s="889"/>
      <c r="PK103" s="889"/>
      <c r="PL103" s="889"/>
      <c r="PM103" s="889"/>
      <c r="PN103" s="889"/>
      <c r="PO103" s="889"/>
      <c r="PP103" s="889"/>
      <c r="PQ103" s="889"/>
      <c r="PR103" s="889"/>
      <c r="PS103" s="889"/>
      <c r="PT103" s="889"/>
      <c r="PU103" s="889"/>
      <c r="PV103" s="889"/>
      <c r="PW103" s="889"/>
      <c r="PX103" s="889"/>
      <c r="PY103" s="889"/>
      <c r="PZ103" s="889"/>
      <c r="QA103" s="889"/>
      <c r="QB103" s="889"/>
      <c r="QC103" s="889"/>
      <c r="QD103" s="889"/>
      <c r="QE103" s="889"/>
      <c r="QF103" s="889"/>
      <c r="QG103" s="889"/>
      <c r="QH103" s="889"/>
      <c r="QI103" s="889"/>
      <c r="QJ103" s="889"/>
      <c r="QK103" s="889"/>
      <c r="QL103" s="889"/>
      <c r="QM103" s="889"/>
      <c r="QN103" s="889"/>
      <c r="QO103" s="889"/>
      <c r="QP103" s="889"/>
      <c r="QQ103" s="889"/>
      <c r="QR103" s="889"/>
      <c r="QS103" s="889"/>
      <c r="QT103" s="889"/>
      <c r="QU103" s="889"/>
      <c r="QV103" s="889"/>
      <c r="QW103" s="889"/>
      <c r="QX103" s="889"/>
      <c r="QY103" s="889"/>
      <c r="QZ103" s="889"/>
      <c r="RA103" s="889"/>
      <c r="RB103" s="889"/>
      <c r="RC103" s="889"/>
      <c r="RD103" s="889"/>
      <c r="RE103" s="889"/>
      <c r="RF103" s="889"/>
      <c r="RG103" s="889"/>
      <c r="RH103" s="889"/>
      <c r="RI103" s="889"/>
      <c r="RJ103" s="889"/>
      <c r="RK103" s="889"/>
      <c r="RL103" s="889"/>
      <c r="RM103" s="889"/>
      <c r="RN103" s="889"/>
      <c r="RO103" s="889"/>
      <c r="RP103" s="889"/>
      <c r="RQ103" s="889"/>
      <c r="RR103" s="889"/>
      <c r="RS103" s="889"/>
      <c r="RT103" s="889"/>
      <c r="RU103" s="889"/>
      <c r="RV103" s="889"/>
      <c r="RW103" s="889"/>
      <c r="RX103" s="889"/>
      <c r="RY103" s="889"/>
      <c r="RZ103" s="889"/>
      <c r="SA103" s="889"/>
      <c r="SB103" s="889"/>
      <c r="SC103" s="889"/>
      <c r="SD103" s="889"/>
      <c r="SE103" s="889"/>
      <c r="SF103" s="889"/>
      <c r="SG103" s="889"/>
      <c r="SH103" s="889"/>
      <c r="SI103" s="889"/>
      <c r="SJ103" s="889"/>
      <c r="SK103" s="889"/>
      <c r="SL103" s="889"/>
      <c r="SM103" s="889"/>
      <c r="SN103" s="889"/>
      <c r="SO103" s="889"/>
      <c r="SP103" s="889"/>
      <c r="SQ103" s="889"/>
      <c r="SR103" s="889"/>
      <c r="SS103" s="889"/>
      <c r="ST103" s="889"/>
      <c r="SU103" s="889"/>
      <c r="SV103" s="889"/>
      <c r="SW103" s="889"/>
      <c r="SX103" s="889"/>
      <c r="SY103" s="889"/>
      <c r="SZ103" s="889"/>
      <c r="TA103" s="889"/>
      <c r="TB103" s="889"/>
      <c r="TC103" s="889"/>
      <c r="TD103" s="889"/>
      <c r="TE103" s="889"/>
      <c r="TF103" s="889"/>
      <c r="TG103" s="889"/>
      <c r="TH103" s="889"/>
      <c r="TI103" s="889"/>
      <c r="TJ103" s="889"/>
      <c r="TK103" s="889"/>
      <c r="TL103" s="889"/>
      <c r="TM103" s="889"/>
      <c r="TN103" s="889"/>
      <c r="TO103" s="889"/>
      <c r="TP103" s="889"/>
      <c r="TQ103" s="889"/>
      <c r="TR103" s="889"/>
      <c r="TS103" s="889"/>
      <c r="TT103" s="889"/>
      <c r="TU103" s="889"/>
      <c r="TV103" s="889"/>
      <c r="TW103" s="889"/>
      <c r="TX103" s="889"/>
      <c r="TY103" s="889"/>
      <c r="TZ103" s="889"/>
      <c r="UA103" s="889"/>
      <c r="UB103" s="889"/>
      <c r="UC103" s="889"/>
      <c r="UD103" s="889"/>
      <c r="UE103" s="889"/>
      <c r="UF103" s="889"/>
      <c r="UG103" s="889"/>
      <c r="UH103" s="889"/>
      <c r="UI103" s="889"/>
      <c r="UJ103" s="889"/>
      <c r="UK103" s="889"/>
      <c r="UL103" s="889"/>
      <c r="UM103" s="889"/>
      <c r="UN103" s="889"/>
      <c r="UO103" s="889"/>
      <c r="UP103" s="889"/>
      <c r="UQ103" s="889"/>
      <c r="UR103" s="889"/>
      <c r="US103" s="889"/>
      <c r="UT103" s="889"/>
      <c r="UU103" s="889"/>
      <c r="UV103" s="889"/>
      <c r="UW103" s="889"/>
      <c r="UX103" s="889"/>
      <c r="UY103" s="889"/>
      <c r="UZ103" s="889"/>
      <c r="VA103" s="889"/>
      <c r="VB103" s="889"/>
      <c r="VC103" s="889"/>
      <c r="VD103" s="889"/>
      <c r="VE103" s="889"/>
      <c r="VF103" s="889"/>
      <c r="VG103" s="889"/>
      <c r="VH103" s="889"/>
      <c r="VI103" s="889"/>
      <c r="VJ103" s="889"/>
      <c r="VK103" s="889"/>
      <c r="VL103" s="889"/>
      <c r="VM103" s="889"/>
      <c r="VN103" s="889"/>
      <c r="VO103" s="889"/>
      <c r="VP103" s="889"/>
      <c r="VQ103" s="889"/>
      <c r="VR103" s="889"/>
      <c r="VS103" s="889"/>
      <c r="VT103" s="889"/>
      <c r="VU103" s="889"/>
      <c r="VV103" s="889"/>
      <c r="VW103" s="889"/>
      <c r="VX103" s="889"/>
      <c r="VY103" s="889"/>
      <c r="VZ103" s="889"/>
      <c r="WA103" s="889"/>
      <c r="WB103" s="889"/>
      <c r="WC103" s="889"/>
      <c r="WD103" s="889"/>
      <c r="WE103" s="889"/>
      <c r="WF103" s="889"/>
      <c r="WG103" s="889"/>
      <c r="WH103" s="889"/>
      <c r="WI103" s="889"/>
      <c r="WJ103" s="889"/>
      <c r="WK103" s="889"/>
      <c r="WL103" s="889"/>
      <c r="WM103" s="889"/>
      <c r="WN103" s="889"/>
      <c r="WO103" s="889"/>
      <c r="WP103" s="889"/>
      <c r="WQ103" s="889"/>
      <c r="WR103" s="889"/>
      <c r="WS103" s="889"/>
      <c r="WT103" s="889"/>
      <c r="WU103" s="889"/>
      <c r="WV103" s="889"/>
      <c r="WW103" s="889"/>
      <c r="WX103" s="889"/>
      <c r="WY103" s="889"/>
      <c r="WZ103" s="889"/>
      <c r="XA103" s="889"/>
      <c r="XB103" s="889"/>
      <c r="XC103" s="889"/>
      <c r="XD103" s="889"/>
      <c r="XE103" s="889"/>
      <c r="XF103" s="889"/>
      <c r="XG103" s="889"/>
      <c r="XH103" s="889"/>
      <c r="XI103" s="889"/>
      <c r="XJ103" s="889"/>
      <c r="XK103" s="889"/>
      <c r="XL103" s="889"/>
      <c r="XM103" s="889"/>
      <c r="XN103" s="889"/>
      <c r="XO103" s="889"/>
      <c r="XP103" s="889"/>
      <c r="XQ103" s="889"/>
      <c r="XR103" s="889"/>
      <c r="XS103" s="889"/>
      <c r="XT103" s="889"/>
      <c r="XU103" s="889"/>
      <c r="XV103" s="889"/>
      <c r="XW103" s="889"/>
      <c r="XX103" s="889"/>
      <c r="XY103" s="889"/>
      <c r="XZ103" s="889"/>
      <c r="YA103" s="889"/>
      <c r="YB103" s="889"/>
      <c r="YC103" s="889"/>
      <c r="YD103" s="889"/>
      <c r="YE103" s="889"/>
      <c r="YF103" s="889"/>
      <c r="YG103" s="889"/>
      <c r="YH103" s="889"/>
      <c r="YI103" s="889"/>
      <c r="YJ103" s="889"/>
      <c r="YK103" s="889"/>
      <c r="YL103" s="889"/>
      <c r="YM103" s="889"/>
      <c r="YN103" s="889"/>
      <c r="YO103" s="889"/>
      <c r="YP103" s="889"/>
      <c r="YQ103" s="889"/>
      <c r="YR103" s="889"/>
      <c r="YS103" s="889"/>
      <c r="YT103" s="889"/>
      <c r="YU103" s="889"/>
      <c r="YV103" s="889"/>
      <c r="YW103" s="889"/>
      <c r="YX103" s="889"/>
      <c r="YY103" s="889"/>
      <c r="YZ103" s="889"/>
      <c r="ZA103" s="889"/>
      <c r="ZB103" s="889"/>
      <c r="ZC103" s="889"/>
      <c r="ZD103" s="889"/>
      <c r="ZE103" s="889"/>
      <c r="ZF103" s="889"/>
      <c r="ZG103" s="889"/>
      <c r="ZH103" s="889"/>
      <c r="ZI103" s="889"/>
      <c r="ZJ103" s="889"/>
      <c r="ZK103" s="889"/>
      <c r="ZL103" s="889"/>
      <c r="ZM103" s="889"/>
      <c r="ZN103" s="889"/>
      <c r="ZO103" s="889"/>
      <c r="ZP103" s="889"/>
      <c r="ZQ103" s="889"/>
      <c r="ZR103" s="889"/>
      <c r="ZS103" s="889"/>
      <c r="ZT103" s="889"/>
      <c r="ZU103" s="889"/>
      <c r="ZV103" s="889"/>
      <c r="ZW103" s="889"/>
      <c r="ZX103" s="889"/>
      <c r="ZY103" s="889"/>
      <c r="ZZ103" s="889"/>
      <c r="AAA103" s="889"/>
      <c r="AAB103" s="889"/>
      <c r="AAC103" s="889"/>
      <c r="AAD103" s="889"/>
      <c r="AAE103" s="889"/>
      <c r="AAF103" s="889"/>
      <c r="AAG103" s="889"/>
      <c r="AAH103" s="889"/>
      <c r="AAI103" s="889"/>
      <c r="AAJ103" s="889"/>
      <c r="AAK103" s="889"/>
      <c r="AAL103" s="889"/>
      <c r="AAM103" s="889"/>
      <c r="AAN103" s="889"/>
      <c r="AAO103" s="889"/>
      <c r="AAP103" s="889"/>
      <c r="AAQ103" s="889"/>
      <c r="AAR103" s="889"/>
      <c r="AAS103" s="889"/>
      <c r="AAT103" s="889"/>
      <c r="AAU103" s="889"/>
      <c r="AAV103" s="889"/>
      <c r="AAW103" s="889"/>
      <c r="AAX103" s="889"/>
      <c r="AAY103" s="889"/>
      <c r="AAZ103" s="889"/>
      <c r="ABA103" s="889"/>
      <c r="ABB103" s="889"/>
      <c r="ABC103" s="889"/>
      <c r="ABD103" s="889"/>
      <c r="ABE103" s="889"/>
      <c r="ABF103" s="889"/>
      <c r="ABG103" s="889"/>
      <c r="ABH103" s="889"/>
      <c r="ABI103" s="889"/>
      <c r="ABJ103" s="889"/>
      <c r="ABK103" s="889"/>
      <c r="ABL103" s="889"/>
      <c r="ABM103" s="889"/>
      <c r="ABN103" s="889"/>
      <c r="ABO103" s="889"/>
      <c r="ABP103" s="889"/>
      <c r="ABQ103" s="889"/>
      <c r="ABR103" s="889"/>
      <c r="ABS103" s="889"/>
      <c r="ABT103" s="889"/>
      <c r="ABU103" s="889"/>
      <c r="ABV103" s="889"/>
      <c r="ABW103" s="889"/>
      <c r="ABX103" s="889"/>
      <c r="ABY103" s="889"/>
      <c r="ABZ103" s="889"/>
      <c r="ACA103" s="889"/>
      <c r="ACB103" s="889"/>
      <c r="ACC103" s="889"/>
      <c r="ACD103" s="889"/>
      <c r="ACE103" s="889"/>
      <c r="ACF103" s="889"/>
      <c r="ACG103" s="889"/>
      <c r="ACH103" s="889"/>
      <c r="ACI103" s="889"/>
      <c r="ACJ103" s="889"/>
      <c r="ACK103" s="889"/>
      <c r="ACL103" s="889"/>
      <c r="ACM103" s="889"/>
      <c r="ACN103" s="889"/>
      <c r="ACO103" s="889"/>
      <c r="ACP103" s="889"/>
      <c r="ACQ103" s="889"/>
      <c r="ACR103" s="889"/>
      <c r="ACS103" s="889"/>
      <c r="ACT103" s="889"/>
      <c r="ACU103" s="889"/>
      <c r="ACV103" s="889"/>
      <c r="ACW103" s="889"/>
      <c r="ACX103" s="889"/>
      <c r="ACY103" s="889"/>
      <c r="ACZ103" s="889"/>
      <c r="ADA103" s="889"/>
      <c r="ADB103" s="889"/>
      <c r="ADC103" s="889"/>
      <c r="ADD103" s="889"/>
      <c r="ADE103" s="889"/>
      <c r="ADF103" s="889"/>
      <c r="ADG103" s="889"/>
      <c r="ADH103" s="889"/>
      <c r="ADI103" s="889"/>
      <c r="ADJ103" s="889"/>
      <c r="ADK103" s="889"/>
      <c r="ADL103" s="889"/>
      <c r="ADM103" s="889"/>
      <c r="ADN103" s="889"/>
      <c r="ADO103" s="889"/>
      <c r="ADP103" s="889"/>
      <c r="ADQ103" s="889"/>
      <c r="ADR103" s="889"/>
      <c r="ADS103" s="889"/>
      <c r="ADT103" s="889"/>
      <c r="ADU103" s="889"/>
      <c r="ADV103" s="889"/>
      <c r="ADW103" s="889"/>
      <c r="ADX103" s="889"/>
      <c r="ADY103" s="889"/>
      <c r="ADZ103" s="889"/>
      <c r="AEA103" s="889"/>
      <c r="AEB103" s="889"/>
      <c r="AEC103" s="889"/>
      <c r="AED103" s="889"/>
      <c r="AEE103" s="889"/>
      <c r="AEF103" s="889"/>
      <c r="AEG103" s="889"/>
      <c r="AEH103" s="889"/>
      <c r="AEI103" s="889"/>
      <c r="AEJ103" s="889"/>
      <c r="AEK103" s="889"/>
      <c r="AEL103" s="889"/>
      <c r="AEM103" s="889"/>
      <c r="AEN103" s="889"/>
      <c r="AEO103" s="889"/>
      <c r="AEP103" s="889"/>
      <c r="AEQ103" s="889"/>
      <c r="AER103" s="889"/>
      <c r="AES103" s="889"/>
      <c r="AET103" s="889"/>
      <c r="AEU103" s="889"/>
      <c r="AEV103" s="889"/>
      <c r="AEW103" s="889"/>
      <c r="AEX103" s="889"/>
      <c r="AEY103" s="889"/>
      <c r="AEZ103" s="889"/>
      <c r="AFA103" s="889"/>
      <c r="AFB103" s="889"/>
      <c r="AFC103" s="889"/>
      <c r="AFD103" s="889"/>
      <c r="AFE103" s="889"/>
      <c r="AFF103" s="889"/>
      <c r="AFG103" s="889"/>
      <c r="AFH103" s="889"/>
      <c r="AFI103" s="889"/>
      <c r="AFJ103" s="889"/>
      <c r="AFK103" s="889"/>
      <c r="AFL103" s="889"/>
      <c r="AFM103" s="889"/>
      <c r="AFN103" s="889"/>
      <c r="AFO103" s="889"/>
      <c r="AFP103" s="889"/>
      <c r="AFQ103" s="889"/>
      <c r="AFR103" s="889"/>
      <c r="AFS103" s="889"/>
      <c r="AFT103" s="889"/>
      <c r="AFU103" s="889"/>
      <c r="AFV103" s="889"/>
      <c r="AFW103" s="889"/>
      <c r="AFX103" s="889"/>
      <c r="AFY103" s="889"/>
      <c r="AFZ103" s="889"/>
      <c r="AGA103" s="889"/>
      <c r="AGB103" s="889"/>
      <c r="AGC103" s="889"/>
      <c r="AGD103" s="889"/>
      <c r="AGE103" s="889"/>
      <c r="AGF103" s="889"/>
      <c r="AGG103" s="889"/>
      <c r="AGH103" s="889"/>
      <c r="AGI103" s="889"/>
      <c r="AGJ103" s="889"/>
      <c r="AGK103" s="889"/>
      <c r="AGL103" s="889"/>
      <c r="AGM103" s="889"/>
      <c r="AGN103" s="889"/>
      <c r="AGO103" s="889"/>
      <c r="AGP103" s="889"/>
      <c r="AGQ103" s="889"/>
      <c r="AGR103" s="889"/>
      <c r="AGS103" s="889"/>
      <c r="AGT103" s="889"/>
      <c r="AGU103" s="889"/>
      <c r="AGV103" s="889"/>
      <c r="AGW103" s="889"/>
      <c r="AGX103" s="889"/>
      <c r="AGY103" s="889"/>
      <c r="AGZ103" s="889"/>
      <c r="AHA103" s="889"/>
      <c r="AHB103" s="889"/>
      <c r="AHC103" s="889"/>
      <c r="AHD103" s="889"/>
      <c r="AHE103" s="889"/>
      <c r="AHF103" s="889"/>
      <c r="AHG103" s="889"/>
      <c r="AHH103" s="889"/>
      <c r="AHI103" s="889"/>
      <c r="AHJ103" s="889"/>
      <c r="AHK103" s="889"/>
      <c r="AHL103" s="889"/>
      <c r="AHM103" s="889"/>
      <c r="AHN103" s="889"/>
      <c r="AHO103" s="889"/>
      <c r="AHP103" s="889"/>
      <c r="AHQ103" s="889"/>
      <c r="AHR103" s="889"/>
      <c r="AHS103" s="889"/>
      <c r="AHT103" s="889"/>
      <c r="AHU103" s="889"/>
      <c r="AHV103" s="889"/>
      <c r="AHW103" s="889"/>
      <c r="AHX103" s="889"/>
      <c r="AHY103" s="889"/>
      <c r="AHZ103" s="889"/>
      <c r="AIA103" s="889"/>
      <c r="AIB103" s="889"/>
      <c r="AIC103" s="889"/>
      <c r="AID103" s="889"/>
      <c r="AIE103" s="889"/>
      <c r="AIF103" s="889"/>
      <c r="AIG103" s="889"/>
      <c r="AIH103" s="889"/>
      <c r="AII103" s="889"/>
      <c r="AIJ103" s="889"/>
      <c r="AIK103" s="889"/>
      <c r="AIL103" s="889"/>
      <c r="AIM103" s="889"/>
      <c r="AIN103" s="889"/>
      <c r="AIO103" s="889"/>
      <c r="AIP103" s="889"/>
      <c r="AIQ103" s="889"/>
      <c r="AIR103" s="889"/>
      <c r="AIS103" s="889"/>
      <c r="AIT103" s="889"/>
      <c r="AIU103" s="889"/>
      <c r="AIV103" s="889"/>
      <c r="AIW103" s="889"/>
      <c r="AIX103" s="889"/>
      <c r="AIY103" s="889"/>
      <c r="AIZ103" s="889"/>
      <c r="AJA103" s="889"/>
      <c r="AJB103" s="889"/>
      <c r="AJC103" s="889"/>
      <c r="AJD103" s="889"/>
      <c r="AJE103" s="889"/>
      <c r="AJF103" s="889"/>
      <c r="AJG103" s="889"/>
      <c r="AJH103" s="889"/>
      <c r="AJI103" s="889"/>
      <c r="AJJ103" s="889"/>
      <c r="AJK103" s="889"/>
      <c r="AJL103" s="889"/>
      <c r="AJM103" s="889"/>
      <c r="AJN103" s="889"/>
      <c r="AJO103" s="889"/>
      <c r="AJP103" s="889"/>
      <c r="AJQ103" s="889"/>
      <c r="AJR103" s="889"/>
      <c r="AJS103" s="889"/>
      <c r="AJT103" s="889"/>
      <c r="AJU103" s="889"/>
      <c r="AJV103" s="889"/>
      <c r="AJW103" s="889"/>
      <c r="AJX103" s="889"/>
      <c r="AJY103" s="889"/>
      <c r="AJZ103" s="889"/>
      <c r="AKA103" s="889"/>
      <c r="AKB103" s="889"/>
      <c r="AKC103" s="889"/>
      <c r="AKD103" s="889"/>
      <c r="AKE103" s="889"/>
      <c r="AKF103" s="889"/>
      <c r="AKG103" s="889"/>
      <c r="AKH103" s="889"/>
      <c r="AKI103" s="889"/>
      <c r="AKJ103" s="889"/>
      <c r="AKK103" s="889"/>
      <c r="AKL103" s="889"/>
      <c r="AKM103" s="889"/>
      <c r="AKN103" s="889"/>
      <c r="AKO103" s="889"/>
      <c r="AKP103" s="889"/>
      <c r="AKQ103" s="889"/>
      <c r="AKR103" s="889"/>
      <c r="AKS103" s="889"/>
      <c r="AKT103" s="889"/>
      <c r="AKU103" s="889"/>
      <c r="AKV103" s="889"/>
      <c r="AKW103" s="889"/>
      <c r="AKX103" s="889"/>
      <c r="AKY103" s="889"/>
      <c r="AKZ103" s="889"/>
      <c r="ALA103" s="889"/>
      <c r="ALB103" s="889"/>
      <c r="ALC103" s="889"/>
      <c r="ALD103" s="889"/>
      <c r="ALE103" s="889"/>
      <c r="ALF103" s="889"/>
      <c r="ALG103" s="889"/>
      <c r="ALH103" s="889"/>
      <c r="ALI103" s="889"/>
      <c r="ALJ103" s="889"/>
      <c r="ALK103" s="889"/>
      <c r="ALL103" s="889"/>
      <c r="ALM103" s="889"/>
      <c r="ALN103" s="889"/>
      <c r="ALO103" s="889"/>
      <c r="ALP103" s="889"/>
      <c r="ALQ103" s="889"/>
      <c r="ALR103" s="889"/>
      <c r="ALS103" s="889"/>
      <c r="ALT103" s="889"/>
      <c r="ALU103" s="889"/>
      <c r="ALV103" s="889"/>
      <c r="ALW103" s="889"/>
      <c r="ALX103" s="889"/>
      <c r="ALY103" s="889"/>
      <c r="ALZ103" s="889"/>
      <c r="AMA103" s="889"/>
      <c r="AMB103" s="889"/>
      <c r="AMC103" s="889"/>
      <c r="AMD103" s="889"/>
      <c r="AME103" s="889"/>
      <c r="AMF103" s="889"/>
      <c r="AMG103" s="889"/>
      <c r="AMH103" s="889"/>
      <c r="AMI103" s="889"/>
      <c r="AMJ103" s="889"/>
      <c r="AMK103" s="889"/>
      <c r="AML103" s="889"/>
      <c r="AMM103" s="889"/>
      <c r="AMN103" s="889"/>
      <c r="AMO103" s="889"/>
      <c r="AMP103" s="889"/>
      <c r="AMQ103" s="889"/>
      <c r="AMR103" s="889"/>
      <c r="AMS103" s="889"/>
      <c r="AMT103" s="889"/>
      <c r="AMU103" s="889"/>
      <c r="AMV103" s="889"/>
      <c r="AMW103" s="889"/>
      <c r="AMX103" s="889"/>
      <c r="AMY103" s="889"/>
      <c r="AMZ103" s="889"/>
      <c r="ANA103" s="889"/>
      <c r="ANB103" s="889"/>
      <c r="ANC103" s="889"/>
      <c r="AND103" s="889"/>
      <c r="ANE103" s="889"/>
      <c r="ANF103" s="889"/>
      <c r="ANG103" s="889"/>
      <c r="ANH103" s="889"/>
      <c r="ANI103" s="889"/>
      <c r="ANJ103" s="889"/>
      <c r="ANK103" s="889"/>
      <c r="ANL103" s="889"/>
      <c r="ANM103" s="889"/>
      <c r="ANN103" s="889"/>
      <c r="ANO103" s="889"/>
      <c r="ANP103" s="889"/>
      <c r="ANQ103" s="889"/>
      <c r="ANR103" s="889"/>
      <c r="ANS103" s="889"/>
      <c r="ANT103" s="889"/>
      <c r="ANU103" s="889"/>
      <c r="ANV103" s="889"/>
      <c r="ANW103" s="889"/>
      <c r="ANX103" s="889"/>
      <c r="ANY103" s="889"/>
      <c r="ANZ103" s="889"/>
      <c r="AOA103" s="889"/>
      <c r="AOB103" s="889"/>
      <c r="AOC103" s="889"/>
      <c r="AOD103" s="889"/>
      <c r="AOE103" s="889"/>
      <c r="AOF103" s="889"/>
      <c r="AOG103" s="889"/>
      <c r="AOH103" s="889"/>
      <c r="AOI103" s="889"/>
      <c r="AOJ103" s="889"/>
      <c r="AOK103" s="889"/>
      <c r="AOL103" s="889"/>
      <c r="AOM103" s="889"/>
      <c r="AON103" s="889"/>
      <c r="AOO103" s="889"/>
      <c r="AOP103" s="889"/>
      <c r="AOQ103" s="889"/>
      <c r="AOR103" s="889"/>
      <c r="AOS103" s="889"/>
      <c r="AOT103" s="889"/>
      <c r="AOU103" s="889"/>
      <c r="AOV103" s="889"/>
      <c r="AOW103" s="889"/>
      <c r="AOX103" s="889"/>
      <c r="AOY103" s="889"/>
      <c r="AOZ103" s="889"/>
      <c r="APA103" s="889"/>
      <c r="APB103" s="889"/>
      <c r="APC103" s="889"/>
      <c r="APD103" s="889"/>
      <c r="APE103" s="889"/>
      <c r="APF103" s="889"/>
      <c r="APG103" s="889"/>
      <c r="APH103" s="889"/>
      <c r="API103" s="889"/>
      <c r="APJ103" s="889"/>
      <c r="APK103" s="889"/>
      <c r="APL103" s="889"/>
      <c r="APM103" s="889"/>
      <c r="APN103" s="889"/>
      <c r="APO103" s="889"/>
      <c r="APP103" s="889"/>
      <c r="APQ103" s="889"/>
      <c r="APR103" s="889"/>
      <c r="APS103" s="889"/>
      <c r="APT103" s="889"/>
      <c r="APU103" s="889"/>
      <c r="APV103" s="889"/>
      <c r="APW103" s="889"/>
      <c r="APX103" s="889"/>
      <c r="APY103" s="889"/>
      <c r="APZ103" s="889"/>
      <c r="AQA103" s="889"/>
      <c r="AQB103" s="889"/>
      <c r="AQC103" s="889"/>
      <c r="AQD103" s="889"/>
      <c r="AQE103" s="889"/>
      <c r="AQF103" s="889"/>
      <c r="AQG103" s="889"/>
      <c r="AQH103" s="889"/>
      <c r="AQI103" s="889"/>
      <c r="AQJ103" s="889"/>
      <c r="AQK103" s="889"/>
      <c r="AQL103" s="889"/>
      <c r="AQM103" s="889"/>
      <c r="AQN103" s="889"/>
      <c r="AQO103" s="889"/>
      <c r="AQP103" s="889"/>
      <c r="AQQ103" s="889"/>
      <c r="AQR103" s="889"/>
      <c r="AQS103" s="889"/>
      <c r="AQT103" s="889"/>
      <c r="AQU103" s="889"/>
      <c r="AQV103" s="889"/>
      <c r="AQW103" s="889"/>
      <c r="AQX103" s="889"/>
      <c r="AQY103" s="889"/>
      <c r="AQZ103" s="889"/>
      <c r="ARA103" s="889"/>
      <c r="ARB103" s="889"/>
      <c r="ARC103" s="889"/>
      <c r="ARD103" s="889"/>
      <c r="ARE103" s="889"/>
      <c r="ARF103" s="889"/>
      <c r="ARG103" s="889"/>
      <c r="ARH103" s="889"/>
      <c r="ARI103" s="889"/>
      <c r="ARJ103" s="889"/>
      <c r="ARK103" s="889"/>
      <c r="ARL103" s="889"/>
      <c r="ARM103" s="889"/>
      <c r="ARN103" s="889"/>
      <c r="ARO103" s="889"/>
      <c r="ARP103" s="889"/>
      <c r="ARQ103" s="889"/>
      <c r="ARR103" s="889"/>
      <c r="ARS103" s="889"/>
      <c r="ART103" s="889"/>
      <c r="ARU103" s="889"/>
      <c r="ARV103" s="889"/>
      <c r="ARW103" s="889"/>
      <c r="ARX103" s="889"/>
      <c r="ARY103" s="889"/>
      <c r="ARZ103" s="889"/>
      <c r="ASA103" s="889"/>
      <c r="ASB103" s="889"/>
      <c r="ASC103" s="889"/>
      <c r="ASD103" s="889"/>
      <c r="ASE103" s="889"/>
      <c r="ASF103" s="889"/>
      <c r="ASG103" s="889"/>
      <c r="ASH103" s="889"/>
      <c r="ASI103" s="889"/>
      <c r="ASJ103" s="889"/>
      <c r="ASK103" s="889"/>
      <c r="ASL103" s="889"/>
      <c r="ASM103" s="889"/>
      <c r="ASN103" s="889"/>
      <c r="ASO103" s="889"/>
      <c r="ASP103" s="889"/>
      <c r="ASQ103" s="889"/>
      <c r="ASR103" s="889"/>
      <c r="ASS103" s="889"/>
      <c r="AST103" s="889"/>
      <c r="ASU103" s="889"/>
      <c r="ASV103" s="889"/>
      <c r="ASW103" s="889"/>
      <c r="ASX103" s="889"/>
      <c r="ASY103" s="889"/>
      <c r="ASZ103" s="889"/>
      <c r="ATA103" s="889"/>
      <c r="ATB103" s="889"/>
      <c r="ATC103" s="889"/>
      <c r="ATD103" s="889"/>
      <c r="ATE103" s="889"/>
      <c r="ATF103" s="889"/>
      <c r="ATG103" s="889"/>
      <c r="ATH103" s="889"/>
      <c r="ATI103" s="889"/>
      <c r="ATJ103" s="889"/>
      <c r="ATK103" s="889"/>
      <c r="ATL103" s="889"/>
      <c r="ATM103" s="889"/>
      <c r="ATN103" s="889"/>
      <c r="ATO103" s="889"/>
      <c r="ATP103" s="889"/>
      <c r="ATQ103" s="889"/>
      <c r="ATR103" s="889"/>
      <c r="ATS103" s="889"/>
      <c r="ATT103" s="889"/>
      <c r="ATU103" s="889"/>
      <c r="ATV103" s="889"/>
      <c r="ATW103" s="889"/>
      <c r="ATX103" s="889"/>
      <c r="ATY103" s="889"/>
      <c r="ATZ103" s="889"/>
      <c r="AUA103" s="889"/>
      <c r="AUB103" s="889"/>
      <c r="AUC103" s="889"/>
      <c r="AUD103" s="889"/>
      <c r="AUE103" s="889"/>
      <c r="AUF103" s="889"/>
      <c r="AUG103" s="889"/>
      <c r="AUH103" s="889"/>
      <c r="AUI103" s="889"/>
      <c r="AUJ103" s="889"/>
      <c r="AUK103" s="889"/>
      <c r="AUL103" s="889"/>
      <c r="AUM103" s="889"/>
      <c r="AUN103" s="889"/>
      <c r="AUO103" s="889"/>
      <c r="AUP103" s="889"/>
      <c r="AUQ103" s="889"/>
      <c r="AUR103" s="889"/>
      <c r="AUS103" s="889"/>
      <c r="AUT103" s="889"/>
      <c r="AUU103" s="889"/>
      <c r="AUV103" s="889"/>
      <c r="AUW103" s="889"/>
      <c r="AUX103" s="889"/>
      <c r="AUY103" s="889"/>
      <c r="AUZ103" s="889"/>
      <c r="AVA103" s="889"/>
      <c r="AVB103" s="889"/>
      <c r="AVC103" s="889"/>
      <c r="AVD103" s="889"/>
      <c r="AVE103" s="889"/>
      <c r="AVF103" s="889"/>
      <c r="AVG103" s="889"/>
      <c r="AVH103" s="889"/>
      <c r="AVI103" s="889"/>
      <c r="AVJ103" s="889"/>
      <c r="AVK103" s="889"/>
      <c r="AVL103" s="889"/>
      <c r="AVM103" s="889"/>
      <c r="AVN103" s="889"/>
      <c r="AVO103" s="889"/>
      <c r="AVP103" s="889"/>
      <c r="AVQ103" s="889"/>
      <c r="AVR103" s="889"/>
      <c r="AVS103" s="889"/>
      <c r="AVT103" s="889"/>
      <c r="AVU103" s="889"/>
      <c r="AVV103" s="889"/>
      <c r="AVW103" s="889"/>
      <c r="AVX103" s="889"/>
      <c r="AVY103" s="889"/>
      <c r="AVZ103" s="889"/>
      <c r="AWA103" s="889"/>
      <c r="AWB103" s="889"/>
      <c r="AWC103" s="889"/>
      <c r="AWD103" s="889"/>
      <c r="AWE103" s="889"/>
      <c r="AWF103" s="889"/>
      <c r="AWG103" s="889"/>
      <c r="AWH103" s="889"/>
      <c r="AWI103" s="889"/>
      <c r="AWJ103" s="889"/>
      <c r="AWK103" s="889"/>
      <c r="AWL103" s="889"/>
      <c r="AWM103" s="889"/>
      <c r="AWN103" s="889"/>
      <c r="AWO103" s="889"/>
      <c r="AWP103" s="889"/>
      <c r="AWQ103" s="889"/>
      <c r="AWR103" s="889"/>
      <c r="AWS103" s="889"/>
      <c r="AWT103" s="889"/>
      <c r="AWU103" s="889"/>
      <c r="AWV103" s="889"/>
      <c r="AWW103" s="889"/>
      <c r="AWX103" s="889"/>
      <c r="AWY103" s="889"/>
      <c r="AWZ103" s="889"/>
      <c r="AXA103" s="889"/>
      <c r="AXB103" s="889"/>
      <c r="AXC103" s="889"/>
      <c r="AXD103" s="889"/>
      <c r="AXE103" s="889"/>
      <c r="AXF103" s="889"/>
      <c r="AXG103" s="889"/>
      <c r="AXH103" s="889"/>
      <c r="AXI103" s="889"/>
      <c r="AXJ103" s="889"/>
      <c r="AXK103" s="889"/>
      <c r="AXL103" s="889"/>
      <c r="AXM103" s="889"/>
      <c r="AXN103" s="889"/>
      <c r="AXO103" s="889"/>
      <c r="AXP103" s="889"/>
      <c r="AXQ103" s="889"/>
      <c r="AXR103" s="889"/>
      <c r="AXS103" s="889"/>
      <c r="AXT103" s="889"/>
      <c r="AXU103" s="889"/>
      <c r="AXV103" s="889"/>
      <c r="AXW103" s="889"/>
      <c r="AXX103" s="889"/>
      <c r="AXY103" s="889"/>
      <c r="AXZ103" s="889"/>
      <c r="AYA103" s="889"/>
      <c r="AYB103" s="889"/>
      <c r="AYC103" s="889"/>
      <c r="AYD103" s="889"/>
      <c r="AYE103" s="889"/>
      <c r="AYF103" s="889"/>
      <c r="AYG103" s="889"/>
      <c r="AYH103" s="889"/>
      <c r="AYI103" s="889"/>
      <c r="AYJ103" s="889"/>
      <c r="AYK103" s="889"/>
      <c r="AYL103" s="889"/>
      <c r="AYM103" s="889"/>
      <c r="AYN103" s="889"/>
      <c r="AYO103" s="889"/>
      <c r="AYP103" s="889"/>
      <c r="AYQ103" s="889"/>
      <c r="AYR103" s="889"/>
      <c r="AYS103" s="889"/>
      <c r="AYT103" s="889"/>
      <c r="AYU103" s="889"/>
      <c r="AYV103" s="889"/>
      <c r="AYW103" s="889"/>
      <c r="AYX103" s="889"/>
      <c r="AYY103" s="889"/>
      <c r="AYZ103" s="889"/>
      <c r="AZA103" s="889"/>
      <c r="AZB103" s="889"/>
      <c r="AZC103" s="889"/>
      <c r="AZD103" s="889"/>
      <c r="AZE103" s="889"/>
      <c r="AZF103" s="889"/>
      <c r="AZG103" s="889"/>
      <c r="AZH103" s="889"/>
      <c r="AZI103" s="889"/>
      <c r="AZJ103" s="889"/>
      <c r="AZK103" s="889"/>
      <c r="AZL103" s="889"/>
      <c r="AZM103" s="889"/>
      <c r="AZN103" s="889"/>
      <c r="AZO103" s="889"/>
      <c r="AZP103" s="889"/>
      <c r="AZQ103" s="889"/>
      <c r="AZR103" s="889"/>
      <c r="AZS103" s="889"/>
      <c r="AZT103" s="889"/>
      <c r="AZU103" s="889"/>
      <c r="AZV103" s="889"/>
      <c r="AZW103" s="889"/>
      <c r="AZX103" s="889"/>
      <c r="AZY103" s="889"/>
      <c r="AZZ103" s="889"/>
      <c r="BAA103" s="889"/>
      <c r="BAB103" s="889"/>
      <c r="BAC103" s="889"/>
      <c r="BAD103" s="889"/>
      <c r="BAE103" s="889"/>
      <c r="BAF103" s="889"/>
      <c r="BAG103" s="889"/>
      <c r="BAH103" s="889"/>
      <c r="BAI103" s="889"/>
      <c r="BAJ103" s="889"/>
      <c r="BAK103" s="889"/>
      <c r="BAL103" s="889"/>
      <c r="BAM103" s="889"/>
      <c r="BAN103" s="889"/>
      <c r="BAO103" s="889"/>
      <c r="BAP103" s="889"/>
      <c r="BAQ103" s="889"/>
      <c r="BAR103" s="889"/>
      <c r="BAS103" s="889"/>
      <c r="BAT103" s="889"/>
      <c r="BAU103" s="889"/>
      <c r="BAV103" s="889"/>
      <c r="BAW103" s="889"/>
      <c r="BAX103" s="889"/>
      <c r="BAY103" s="889"/>
      <c r="BAZ103" s="889"/>
      <c r="BBA103" s="889"/>
      <c r="BBB103" s="889"/>
      <c r="BBC103" s="889"/>
      <c r="BBD103" s="889"/>
      <c r="BBE103" s="889"/>
      <c r="BBF103" s="889"/>
      <c r="BBG103" s="889"/>
      <c r="BBH103" s="889"/>
      <c r="BBI103" s="889"/>
      <c r="BBJ103" s="889"/>
      <c r="BBK103" s="889"/>
      <c r="BBL103" s="889"/>
      <c r="BBM103" s="889"/>
      <c r="BBN103" s="889"/>
      <c r="BBO103" s="889"/>
      <c r="BBP103" s="889"/>
      <c r="BBQ103" s="889"/>
      <c r="BBR103" s="889"/>
      <c r="BBS103" s="889"/>
      <c r="BBT103" s="889"/>
      <c r="BBU103" s="889"/>
      <c r="BBV103" s="889"/>
      <c r="BBW103" s="889"/>
      <c r="BBX103" s="889"/>
      <c r="BBY103" s="889"/>
      <c r="BBZ103" s="889"/>
      <c r="BCA103" s="889"/>
      <c r="BCB103" s="889"/>
      <c r="BCC103" s="889"/>
      <c r="BCD103" s="889"/>
      <c r="BCE103" s="889"/>
      <c r="BCF103" s="889"/>
      <c r="BCG103" s="889"/>
      <c r="BCH103" s="889"/>
      <c r="BCI103" s="889"/>
      <c r="BCJ103" s="889"/>
      <c r="BCK103" s="889"/>
      <c r="BCL103" s="889"/>
      <c r="BCM103" s="889"/>
      <c r="BCN103" s="889"/>
      <c r="BCO103" s="889"/>
      <c r="BCP103" s="889"/>
      <c r="BCQ103" s="889"/>
      <c r="BCR103" s="889"/>
      <c r="BCS103" s="889"/>
      <c r="BCT103" s="889"/>
      <c r="BCU103" s="889"/>
      <c r="BCV103" s="889"/>
      <c r="BCW103" s="889"/>
      <c r="BCX103" s="889"/>
      <c r="BCY103" s="889"/>
      <c r="BCZ103" s="889"/>
      <c r="BDA103" s="889"/>
      <c r="BDB103" s="889"/>
      <c r="BDC103" s="889"/>
      <c r="BDD103" s="889"/>
      <c r="BDE103" s="889"/>
      <c r="BDF103" s="889"/>
      <c r="BDG103" s="889"/>
      <c r="BDH103" s="889"/>
      <c r="BDI103" s="889"/>
      <c r="BDJ103" s="889"/>
      <c r="BDK103" s="889"/>
      <c r="BDL103" s="889"/>
      <c r="BDM103" s="889"/>
      <c r="BDN103" s="889"/>
      <c r="BDO103" s="889"/>
      <c r="BDP103" s="889"/>
      <c r="BDQ103" s="889"/>
      <c r="BDR103" s="889"/>
      <c r="BDS103" s="889"/>
      <c r="BDT103" s="889"/>
      <c r="BDU103" s="889"/>
      <c r="BDV103" s="889"/>
      <c r="BDW103" s="889"/>
      <c r="BDX103" s="889"/>
      <c r="BDY103" s="889"/>
      <c r="BDZ103" s="889"/>
      <c r="BEA103" s="889"/>
      <c r="BEB103" s="889"/>
      <c r="BEC103" s="889"/>
      <c r="BED103" s="889"/>
      <c r="BEE103" s="889"/>
      <c r="BEF103" s="889"/>
      <c r="BEG103" s="889"/>
      <c r="BEH103" s="889"/>
      <c r="BEI103" s="889"/>
      <c r="BEJ103" s="889"/>
      <c r="BEK103" s="889"/>
      <c r="BEL103" s="889"/>
      <c r="BEM103" s="889"/>
      <c r="BEN103" s="889"/>
      <c r="BEO103" s="889"/>
      <c r="BEP103" s="889"/>
      <c r="BEQ103" s="889"/>
      <c r="BER103" s="889"/>
      <c r="BES103" s="889"/>
      <c r="BET103" s="889"/>
      <c r="BEU103" s="889"/>
      <c r="BEV103" s="889"/>
      <c r="BEW103" s="889"/>
      <c r="BEX103" s="889"/>
      <c r="BEY103" s="889"/>
      <c r="BEZ103" s="889"/>
      <c r="BFA103" s="889"/>
      <c r="BFB103" s="889"/>
      <c r="BFC103" s="889"/>
      <c r="BFD103" s="889"/>
      <c r="BFE103" s="889"/>
      <c r="BFF103" s="889"/>
      <c r="BFG103" s="889"/>
      <c r="BFH103" s="889"/>
      <c r="BFI103" s="889"/>
      <c r="BFJ103" s="889"/>
      <c r="BFK103" s="889"/>
      <c r="BFL103" s="889"/>
      <c r="BFM103" s="889"/>
      <c r="BFN103" s="889"/>
      <c r="BFO103" s="889"/>
      <c r="BFP103" s="889"/>
      <c r="BFQ103" s="889"/>
      <c r="BFR103" s="889"/>
      <c r="BFS103" s="889"/>
      <c r="BFT103" s="889"/>
      <c r="BFU103" s="889"/>
      <c r="BFV103" s="889"/>
      <c r="BFW103" s="889"/>
      <c r="BFX103" s="889"/>
      <c r="BFY103" s="889"/>
      <c r="BFZ103" s="889"/>
      <c r="BGA103" s="889"/>
      <c r="BGB103" s="889"/>
      <c r="BGC103" s="889"/>
      <c r="BGD103" s="889"/>
      <c r="BGE103" s="889"/>
      <c r="BGF103" s="889"/>
      <c r="BGG103" s="889"/>
      <c r="BGH103" s="889"/>
      <c r="BGI103" s="889"/>
      <c r="BGJ103" s="889"/>
      <c r="BGK103" s="889"/>
      <c r="BGL103" s="889"/>
      <c r="BGM103" s="889"/>
      <c r="BGN103" s="889"/>
      <c r="BGO103" s="889"/>
      <c r="BGP103" s="889"/>
      <c r="BGQ103" s="889"/>
      <c r="BGR103" s="889"/>
      <c r="BGS103" s="889"/>
      <c r="BGT103" s="889"/>
      <c r="BGU103" s="889"/>
      <c r="BGV103" s="889"/>
      <c r="BGW103" s="889"/>
      <c r="BGX103" s="889"/>
      <c r="BGY103" s="889"/>
      <c r="BGZ103" s="889"/>
      <c r="BHA103" s="889"/>
      <c r="BHB103" s="889"/>
      <c r="BHC103" s="889"/>
      <c r="BHD103" s="889"/>
      <c r="BHE103" s="889"/>
      <c r="BHF103" s="889"/>
      <c r="BHG103" s="889"/>
      <c r="BHH103" s="889"/>
      <c r="BHI103" s="889"/>
      <c r="BHJ103" s="889"/>
      <c r="BHK103" s="889"/>
      <c r="BHL103" s="889"/>
      <c r="BHM103" s="889"/>
      <c r="BHN103" s="889"/>
      <c r="BHO103" s="889"/>
      <c r="BHP103" s="889"/>
      <c r="BHQ103" s="889"/>
      <c r="BHR103" s="889"/>
      <c r="BHS103" s="889"/>
      <c r="BHT103" s="889"/>
      <c r="BHU103" s="889"/>
      <c r="BHV103" s="889"/>
      <c r="BHW103" s="889"/>
      <c r="BHX103" s="889"/>
      <c r="BHY103" s="889"/>
      <c r="BHZ103" s="889"/>
      <c r="BIA103" s="889"/>
      <c r="BIB103" s="889"/>
      <c r="BIC103" s="889"/>
      <c r="BID103" s="889"/>
      <c r="BIE103" s="889"/>
      <c r="BIF103" s="889"/>
      <c r="BIG103" s="889"/>
      <c r="BIH103" s="889"/>
      <c r="BII103" s="889"/>
      <c r="BIJ103" s="889"/>
      <c r="BIK103" s="889"/>
      <c r="BIL103" s="889"/>
      <c r="BIM103" s="889"/>
      <c r="BIN103" s="889"/>
      <c r="BIO103" s="889"/>
      <c r="BIP103" s="889"/>
      <c r="BIQ103" s="889"/>
      <c r="BIR103" s="889"/>
      <c r="BIS103" s="889"/>
      <c r="BIT103" s="889"/>
      <c r="BIU103" s="889"/>
      <c r="BIV103" s="889"/>
      <c r="BIW103" s="889"/>
      <c r="BIX103" s="889"/>
      <c r="BIY103" s="889"/>
      <c r="BIZ103" s="889"/>
      <c r="BJA103" s="889"/>
      <c r="BJB103" s="889"/>
      <c r="BJC103" s="889"/>
      <c r="BJD103" s="889"/>
      <c r="BJE103" s="889"/>
      <c r="BJF103" s="889"/>
      <c r="BJG103" s="889"/>
      <c r="BJH103" s="889"/>
      <c r="BJI103" s="889"/>
      <c r="BJJ103" s="889"/>
      <c r="BJK103" s="889"/>
      <c r="BJL103" s="889"/>
      <c r="BJM103" s="889"/>
      <c r="BJN103" s="889"/>
      <c r="BJO103" s="889"/>
      <c r="BJP103" s="889"/>
      <c r="BJQ103" s="889"/>
      <c r="BJR103" s="889"/>
      <c r="BJS103" s="889"/>
      <c r="BJT103" s="889"/>
      <c r="BJU103" s="889"/>
      <c r="BJV103" s="889"/>
      <c r="BJW103" s="889"/>
      <c r="BJX103" s="889"/>
      <c r="BJY103" s="889"/>
      <c r="BJZ103" s="889"/>
      <c r="BKA103" s="889"/>
      <c r="BKB103" s="889"/>
      <c r="BKC103" s="889"/>
      <c r="BKD103" s="889"/>
      <c r="BKE103" s="889"/>
      <c r="BKF103" s="889"/>
      <c r="BKG103" s="889"/>
      <c r="BKH103" s="889"/>
      <c r="BKI103" s="889"/>
      <c r="BKJ103" s="889"/>
      <c r="BKK103" s="889"/>
      <c r="BKL103" s="889"/>
      <c r="BKM103" s="889"/>
      <c r="BKN103" s="889"/>
      <c r="BKO103" s="889"/>
      <c r="BKP103" s="889"/>
      <c r="BKQ103" s="889"/>
      <c r="BKR103" s="889"/>
      <c r="BKS103" s="889"/>
      <c r="BKT103" s="889"/>
      <c r="BKU103" s="889"/>
      <c r="BKV103" s="889"/>
      <c r="BKW103" s="889"/>
      <c r="BKX103" s="889"/>
      <c r="BKY103" s="889"/>
      <c r="BKZ103" s="889"/>
      <c r="BLA103" s="889"/>
      <c r="BLB103" s="889"/>
      <c r="BLC103" s="889"/>
      <c r="BLD103" s="889"/>
      <c r="BLE103" s="889"/>
      <c r="BLF103" s="889"/>
      <c r="BLG103" s="889"/>
      <c r="BLH103" s="889"/>
      <c r="BLI103" s="889"/>
      <c r="BLJ103" s="889"/>
      <c r="BLK103" s="889"/>
      <c r="BLL103" s="889"/>
      <c r="BLM103" s="889"/>
      <c r="BLN103" s="889"/>
      <c r="BLO103" s="889"/>
      <c r="BLP103" s="889"/>
      <c r="BLQ103" s="889"/>
      <c r="BLR103" s="889"/>
      <c r="BLS103" s="889"/>
      <c r="BLT103" s="889"/>
      <c r="BLU103" s="889"/>
      <c r="BLV103" s="889"/>
      <c r="BLW103" s="889"/>
      <c r="BLX103" s="889"/>
      <c r="BLY103" s="889"/>
      <c r="BLZ103" s="889"/>
      <c r="BMA103" s="889"/>
      <c r="BMB103" s="889"/>
      <c r="BMC103" s="889"/>
      <c r="BMD103" s="889"/>
      <c r="BME103" s="889"/>
      <c r="BMF103" s="889"/>
      <c r="BMG103" s="889"/>
      <c r="BMH103" s="889"/>
      <c r="BMI103" s="889"/>
      <c r="BMJ103" s="889"/>
      <c r="BMK103" s="889"/>
      <c r="BML103" s="889"/>
      <c r="BMM103" s="889"/>
      <c r="BMN103" s="889"/>
      <c r="BMO103" s="889"/>
      <c r="BMP103" s="889"/>
      <c r="BMQ103" s="889"/>
      <c r="BMR103" s="889"/>
      <c r="BMS103" s="889"/>
      <c r="BMT103" s="889"/>
      <c r="BMU103" s="889"/>
      <c r="BMV103" s="889"/>
      <c r="BMW103" s="889"/>
      <c r="BMX103" s="889"/>
      <c r="BMY103" s="889"/>
      <c r="BMZ103" s="889"/>
      <c r="BNA103" s="889"/>
      <c r="BNB103" s="889"/>
      <c r="BNC103" s="889"/>
      <c r="BND103" s="889"/>
      <c r="BNE103" s="889"/>
      <c r="BNF103" s="889"/>
      <c r="BNG103" s="889"/>
      <c r="BNH103" s="889"/>
      <c r="BNI103" s="889"/>
      <c r="BNJ103" s="889"/>
      <c r="BNK103" s="889"/>
      <c r="BNL103" s="889"/>
      <c r="BNM103" s="889"/>
      <c r="BNN103" s="889"/>
      <c r="BNO103" s="889"/>
      <c r="BNP103" s="889"/>
      <c r="BNQ103" s="889"/>
      <c r="BNR103" s="889"/>
      <c r="BNS103" s="889"/>
      <c r="BNT103" s="889"/>
      <c r="BNU103" s="889"/>
      <c r="BNV103" s="889"/>
      <c r="BNW103" s="889"/>
      <c r="BNX103" s="889"/>
      <c r="BNY103" s="889"/>
      <c r="BNZ103" s="889"/>
      <c r="BOA103" s="889"/>
      <c r="BOB103" s="889"/>
      <c r="BOC103" s="889"/>
      <c r="BOD103" s="889"/>
      <c r="BOE103" s="889"/>
      <c r="BOF103" s="889"/>
      <c r="BOG103" s="889"/>
      <c r="BOH103" s="889"/>
      <c r="BOI103" s="889"/>
      <c r="BOJ103" s="889"/>
      <c r="BOK103" s="889"/>
      <c r="BOL103" s="889"/>
      <c r="BOM103" s="889"/>
      <c r="BON103" s="889"/>
      <c r="BOO103" s="889"/>
      <c r="BOP103" s="889"/>
      <c r="BOQ103" s="889"/>
      <c r="BOR103" s="889"/>
      <c r="BOS103" s="889"/>
      <c r="BOT103" s="889"/>
      <c r="BOU103" s="889"/>
      <c r="BOV103" s="889"/>
      <c r="BOW103" s="889"/>
      <c r="BOX103" s="889"/>
      <c r="BOY103" s="889"/>
      <c r="BOZ103" s="889"/>
      <c r="BPA103" s="889"/>
      <c r="BPB103" s="889"/>
      <c r="BPC103" s="889"/>
      <c r="BPD103" s="889"/>
      <c r="BPE103" s="889"/>
      <c r="BPF103" s="889"/>
      <c r="BPG103" s="889"/>
      <c r="BPH103" s="889"/>
      <c r="BPI103" s="889"/>
      <c r="BPJ103" s="889"/>
      <c r="BPK103" s="889"/>
      <c r="BPL103" s="889"/>
      <c r="BPM103" s="889"/>
      <c r="BPN103" s="889"/>
      <c r="BPO103" s="889"/>
      <c r="BPP103" s="889"/>
      <c r="BPQ103" s="889"/>
      <c r="BPR103" s="889"/>
      <c r="BPS103" s="889"/>
      <c r="BPT103" s="889"/>
      <c r="BPU103" s="889"/>
      <c r="BPV103" s="889"/>
      <c r="BPW103" s="889"/>
      <c r="BPX103" s="889"/>
      <c r="BPY103" s="889"/>
      <c r="BPZ103" s="889"/>
      <c r="BQA103" s="889"/>
      <c r="BQB103" s="889"/>
      <c r="BQC103" s="889"/>
      <c r="BQD103" s="889"/>
      <c r="BQE103" s="889"/>
      <c r="BQF103" s="889"/>
      <c r="BQG103" s="889"/>
      <c r="BQH103" s="889"/>
      <c r="BQI103" s="889"/>
      <c r="BQJ103" s="889"/>
      <c r="BQK103" s="889"/>
      <c r="BQL103" s="889"/>
      <c r="BQM103" s="889"/>
      <c r="BQN103" s="889"/>
      <c r="BQO103" s="889"/>
      <c r="BQP103" s="889"/>
      <c r="BQQ103" s="889"/>
      <c r="BQR103" s="889"/>
      <c r="BQS103" s="889"/>
      <c r="BQT103" s="889"/>
      <c r="BQU103" s="889"/>
      <c r="BQV103" s="889"/>
      <c r="BQW103" s="889"/>
      <c r="BQX103" s="889"/>
      <c r="BQY103" s="889"/>
      <c r="BQZ103" s="889"/>
      <c r="BRA103" s="889"/>
      <c r="BRB103" s="889"/>
      <c r="BRC103" s="889"/>
      <c r="BRD103" s="889"/>
      <c r="BRE103" s="889"/>
      <c r="BRF103" s="889"/>
      <c r="BRG103" s="889"/>
      <c r="BRH103" s="889"/>
      <c r="BRI103" s="889"/>
      <c r="BRJ103" s="889"/>
      <c r="BRK103" s="889"/>
      <c r="BRL103" s="889"/>
      <c r="BRM103" s="889"/>
      <c r="BRN103" s="889"/>
      <c r="BRO103" s="889"/>
      <c r="BRP103" s="889"/>
      <c r="BRQ103" s="889"/>
      <c r="BRR103" s="889"/>
      <c r="BRS103" s="889"/>
      <c r="BRT103" s="889"/>
      <c r="BRU103" s="889"/>
      <c r="BRV103" s="889"/>
      <c r="BRW103" s="889"/>
      <c r="BRX103" s="889"/>
      <c r="BRY103" s="889"/>
      <c r="BRZ103" s="889"/>
      <c r="BSA103" s="889"/>
      <c r="BSB103" s="889"/>
      <c r="BSC103" s="889"/>
      <c r="BSD103" s="889"/>
      <c r="BSE103" s="889"/>
      <c r="BSF103" s="889"/>
      <c r="BSG103" s="889"/>
      <c r="BSH103" s="889"/>
      <c r="BSI103" s="889"/>
      <c r="BSJ103" s="889"/>
      <c r="BSK103" s="889"/>
      <c r="BSL103" s="889"/>
      <c r="BSM103" s="889"/>
      <c r="BSN103" s="889"/>
      <c r="BSO103" s="889"/>
      <c r="BSP103" s="889"/>
      <c r="BSQ103" s="889"/>
      <c r="BSR103" s="889"/>
      <c r="BSS103" s="889"/>
      <c r="BST103" s="889"/>
      <c r="BSU103" s="889"/>
      <c r="BSV103" s="889"/>
      <c r="BSW103" s="889"/>
      <c r="BSX103" s="889"/>
      <c r="BSY103" s="889"/>
      <c r="BSZ103" s="889"/>
      <c r="BTA103" s="889"/>
      <c r="BTB103" s="889"/>
      <c r="BTC103" s="889"/>
      <c r="BTD103" s="889"/>
      <c r="BTE103" s="889"/>
      <c r="BTF103" s="889"/>
      <c r="BTG103" s="889"/>
      <c r="BTH103" s="889"/>
      <c r="BTI103" s="889"/>
      <c r="BTJ103" s="889"/>
      <c r="BTK103" s="889"/>
      <c r="BTL103" s="889"/>
      <c r="BTM103" s="889"/>
      <c r="BTN103" s="889"/>
      <c r="BTO103" s="889"/>
      <c r="BTP103" s="889"/>
      <c r="BTQ103" s="889"/>
      <c r="BTR103" s="889"/>
      <c r="BTS103" s="889"/>
      <c r="BTT103" s="889"/>
      <c r="BTU103" s="889"/>
      <c r="BTV103" s="889"/>
      <c r="BTW103" s="889"/>
      <c r="BTX103" s="889"/>
      <c r="BTY103" s="889"/>
      <c r="BTZ103" s="889"/>
      <c r="BUA103" s="889"/>
      <c r="BUB103" s="889"/>
      <c r="BUC103" s="889"/>
      <c r="BUD103" s="889"/>
      <c r="BUE103" s="889"/>
      <c r="BUF103" s="889"/>
      <c r="BUG103" s="889"/>
      <c r="BUH103" s="889"/>
      <c r="BUI103" s="889"/>
      <c r="BUJ103" s="889"/>
      <c r="BUK103" s="889"/>
      <c r="BUL103" s="889"/>
      <c r="BUM103" s="889"/>
      <c r="BUN103" s="889"/>
      <c r="BUO103" s="889"/>
      <c r="BUP103" s="889"/>
      <c r="BUQ103" s="889"/>
      <c r="BUR103" s="889"/>
      <c r="BUS103" s="889"/>
      <c r="BUT103" s="889"/>
      <c r="BUU103" s="889"/>
      <c r="BUV103" s="889"/>
      <c r="BUW103" s="889"/>
      <c r="BUX103" s="889"/>
      <c r="BUY103" s="889"/>
      <c r="BUZ103" s="889"/>
      <c r="BVA103" s="889"/>
      <c r="BVB103" s="889"/>
      <c r="BVC103" s="889"/>
      <c r="BVD103" s="889"/>
      <c r="BVE103" s="889"/>
      <c r="BVF103" s="889"/>
      <c r="BVG103" s="889"/>
      <c r="BVH103" s="889"/>
      <c r="BVI103" s="889"/>
      <c r="BVJ103" s="889"/>
      <c r="BVK103" s="889"/>
      <c r="BVL103" s="889"/>
      <c r="BVM103" s="889"/>
      <c r="BVN103" s="889"/>
      <c r="BVO103" s="889"/>
      <c r="BVP103" s="889"/>
      <c r="BVQ103" s="889"/>
      <c r="BVR103" s="889"/>
      <c r="BVS103" s="889"/>
      <c r="BVT103" s="889"/>
      <c r="BVU103" s="889"/>
      <c r="BVV103" s="889"/>
      <c r="BVW103" s="889"/>
      <c r="BVX103" s="889"/>
      <c r="BVY103" s="889"/>
      <c r="BVZ103" s="889"/>
      <c r="BWA103" s="889"/>
      <c r="BWB103" s="889"/>
      <c r="BWC103" s="889"/>
      <c r="BWD103" s="889"/>
      <c r="BWE103" s="889"/>
      <c r="BWF103" s="889"/>
      <c r="BWG103" s="889"/>
      <c r="BWH103" s="889"/>
      <c r="BWI103" s="889"/>
      <c r="BWJ103" s="889"/>
      <c r="BWK103" s="889"/>
      <c r="BWL103" s="889"/>
      <c r="BWM103" s="889"/>
      <c r="BWN103" s="889"/>
      <c r="BWO103" s="889"/>
      <c r="BWP103" s="889"/>
      <c r="BWQ103" s="889"/>
      <c r="BWR103" s="889"/>
      <c r="BWS103" s="889"/>
      <c r="BWT103" s="889"/>
      <c r="BWU103" s="889"/>
      <c r="BWV103" s="889"/>
      <c r="BWW103" s="889"/>
      <c r="BWX103" s="889"/>
      <c r="BWY103" s="889"/>
      <c r="BWZ103" s="889"/>
      <c r="BXA103" s="889"/>
      <c r="BXB103" s="889"/>
      <c r="BXC103" s="889"/>
      <c r="BXD103" s="889"/>
      <c r="BXE103" s="889"/>
      <c r="BXF103" s="889"/>
      <c r="BXG103" s="889"/>
      <c r="BXH103" s="889"/>
      <c r="BXI103" s="889"/>
      <c r="BXJ103" s="889"/>
      <c r="BXK103" s="889"/>
      <c r="BXL103" s="889"/>
      <c r="BXM103" s="889"/>
      <c r="BXN103" s="889"/>
      <c r="BXO103" s="889"/>
      <c r="BXP103" s="889"/>
      <c r="BXQ103" s="889"/>
      <c r="BXR103" s="889"/>
      <c r="BXS103" s="889"/>
      <c r="BXT103" s="889"/>
      <c r="BXU103" s="889"/>
      <c r="BXV103" s="889"/>
      <c r="BXW103" s="889"/>
      <c r="BXX103" s="889"/>
      <c r="BXY103" s="889"/>
      <c r="BXZ103" s="889"/>
      <c r="BYA103" s="889"/>
      <c r="BYB103" s="889"/>
      <c r="BYC103" s="889"/>
      <c r="BYD103" s="889"/>
      <c r="BYE103" s="889"/>
      <c r="BYF103" s="889"/>
      <c r="BYG103" s="889"/>
      <c r="BYH103" s="889"/>
      <c r="BYI103" s="889"/>
      <c r="BYJ103" s="889"/>
      <c r="BYK103" s="889"/>
      <c r="BYL103" s="889"/>
      <c r="BYM103" s="889"/>
      <c r="BYN103" s="889"/>
      <c r="BYO103" s="889"/>
      <c r="BYP103" s="889"/>
      <c r="BYQ103" s="889"/>
      <c r="BYR103" s="889"/>
      <c r="BYS103" s="889"/>
      <c r="BYT103" s="889"/>
      <c r="BYU103" s="889"/>
      <c r="BYV103" s="889"/>
      <c r="BYW103" s="889"/>
      <c r="BYX103" s="889"/>
      <c r="BYY103" s="889"/>
      <c r="BYZ103" s="889"/>
      <c r="BZA103" s="889"/>
      <c r="BZB103" s="889"/>
      <c r="BZC103" s="889"/>
      <c r="BZD103" s="889"/>
      <c r="BZE103" s="889"/>
      <c r="BZF103" s="889"/>
      <c r="BZG103" s="889"/>
      <c r="BZH103" s="889"/>
      <c r="BZI103" s="889"/>
      <c r="BZJ103" s="889"/>
      <c r="BZK103" s="889"/>
      <c r="BZL103" s="889"/>
      <c r="BZM103" s="889"/>
      <c r="BZN103" s="889"/>
      <c r="BZO103" s="889"/>
      <c r="BZP103" s="889"/>
      <c r="BZQ103" s="889"/>
      <c r="BZR103" s="889"/>
      <c r="BZS103" s="889"/>
      <c r="BZT103" s="889"/>
      <c r="BZU103" s="889"/>
      <c r="BZV103" s="889"/>
      <c r="BZW103" s="889"/>
      <c r="BZX103" s="889"/>
      <c r="BZY103" s="889"/>
      <c r="BZZ103" s="889"/>
      <c r="CAA103" s="889"/>
      <c r="CAB103" s="889"/>
      <c r="CAC103" s="889"/>
      <c r="CAD103" s="889"/>
      <c r="CAE103" s="889"/>
      <c r="CAF103" s="889"/>
      <c r="CAG103" s="889"/>
      <c r="CAH103" s="889"/>
      <c r="CAI103" s="889"/>
      <c r="CAJ103" s="889"/>
      <c r="CAK103" s="889"/>
      <c r="CAL103" s="889"/>
      <c r="CAM103" s="889"/>
      <c r="CAN103" s="889"/>
      <c r="CAO103" s="889"/>
      <c r="CAP103" s="889"/>
      <c r="CAQ103" s="889"/>
      <c r="CAR103" s="889"/>
      <c r="CAS103" s="889"/>
      <c r="CAT103" s="889"/>
      <c r="CAU103" s="889"/>
      <c r="CAV103" s="889"/>
      <c r="CAW103" s="889"/>
      <c r="CAX103" s="889"/>
      <c r="CAY103" s="889"/>
      <c r="CAZ103" s="889"/>
      <c r="CBA103" s="889"/>
      <c r="CBB103" s="889"/>
      <c r="CBC103" s="889"/>
      <c r="CBD103" s="889"/>
      <c r="CBE103" s="889"/>
      <c r="CBF103" s="889"/>
      <c r="CBG103" s="889"/>
      <c r="CBH103" s="889"/>
      <c r="CBI103" s="889"/>
      <c r="CBJ103" s="889"/>
      <c r="CBK103" s="889"/>
      <c r="CBL103" s="889"/>
      <c r="CBM103" s="889"/>
      <c r="CBN103" s="889"/>
      <c r="CBO103" s="889"/>
      <c r="CBP103" s="889"/>
      <c r="CBQ103" s="889"/>
      <c r="CBR103" s="889"/>
      <c r="CBS103" s="889"/>
      <c r="CBT103" s="889"/>
      <c r="CBU103" s="889"/>
      <c r="CBV103" s="889"/>
      <c r="CBW103" s="889"/>
      <c r="CBX103" s="889"/>
      <c r="CBY103" s="889"/>
      <c r="CBZ103" s="889"/>
      <c r="CCA103" s="889"/>
      <c r="CCB103" s="889"/>
      <c r="CCC103" s="889"/>
      <c r="CCD103" s="889"/>
      <c r="CCE103" s="889"/>
      <c r="CCF103" s="889"/>
      <c r="CCG103" s="889"/>
      <c r="CCH103" s="889"/>
      <c r="CCI103" s="889"/>
      <c r="CCJ103" s="889"/>
      <c r="CCK103" s="889"/>
      <c r="CCL103" s="889"/>
      <c r="CCM103" s="889"/>
      <c r="CCN103" s="889"/>
      <c r="CCO103" s="889"/>
      <c r="CCP103" s="889"/>
      <c r="CCQ103" s="889"/>
      <c r="CCR103" s="889"/>
      <c r="CCS103" s="889"/>
      <c r="CCT103" s="889"/>
      <c r="CCU103" s="889"/>
      <c r="CCV103" s="889"/>
      <c r="CCW103" s="889"/>
      <c r="CCX103" s="889"/>
      <c r="CCY103" s="889"/>
      <c r="CCZ103" s="889"/>
      <c r="CDA103" s="889"/>
      <c r="CDB103" s="889"/>
      <c r="CDC103" s="889"/>
      <c r="CDD103" s="889"/>
      <c r="CDE103" s="889"/>
      <c r="CDF103" s="889"/>
      <c r="CDG103" s="889"/>
      <c r="CDH103" s="889"/>
      <c r="CDI103" s="889"/>
      <c r="CDJ103" s="889"/>
      <c r="CDK103" s="889"/>
      <c r="CDL103" s="889"/>
      <c r="CDM103" s="889"/>
      <c r="CDN103" s="889"/>
      <c r="CDO103" s="889"/>
      <c r="CDP103" s="889"/>
      <c r="CDQ103" s="889"/>
      <c r="CDR103" s="889"/>
      <c r="CDS103" s="889"/>
      <c r="CDT103" s="889"/>
      <c r="CDU103" s="889"/>
      <c r="CDV103" s="889"/>
      <c r="CDW103" s="889"/>
      <c r="CDX103" s="889"/>
      <c r="CDY103" s="889"/>
      <c r="CDZ103" s="889"/>
      <c r="CEA103" s="889"/>
      <c r="CEB103" s="889"/>
      <c r="CEC103" s="889"/>
      <c r="CED103" s="889"/>
      <c r="CEE103" s="889"/>
      <c r="CEF103" s="889"/>
      <c r="CEG103" s="889"/>
      <c r="CEH103" s="889"/>
      <c r="CEI103" s="889"/>
      <c r="CEJ103" s="889"/>
      <c r="CEK103" s="889"/>
      <c r="CEL103" s="889"/>
      <c r="CEM103" s="889"/>
      <c r="CEN103" s="889"/>
      <c r="CEO103" s="889"/>
      <c r="CEP103" s="889"/>
      <c r="CEQ103" s="889"/>
      <c r="CER103" s="889"/>
      <c r="CES103" s="889"/>
      <c r="CET103" s="889"/>
      <c r="CEU103" s="889"/>
      <c r="CEV103" s="889"/>
      <c r="CEW103" s="889"/>
      <c r="CEX103" s="889"/>
      <c r="CEY103" s="889"/>
      <c r="CEZ103" s="889"/>
      <c r="CFA103" s="889"/>
      <c r="CFB103" s="889"/>
      <c r="CFC103" s="889"/>
      <c r="CFD103" s="889"/>
      <c r="CFE103" s="889"/>
      <c r="CFF103" s="889"/>
      <c r="CFG103" s="889"/>
      <c r="CFH103" s="889"/>
      <c r="CFI103" s="889"/>
      <c r="CFJ103" s="889"/>
      <c r="CFK103" s="889"/>
      <c r="CFL103" s="889"/>
      <c r="CFM103" s="889"/>
      <c r="CFN103" s="889"/>
      <c r="CFO103" s="889"/>
      <c r="CFP103" s="889"/>
      <c r="CFQ103" s="889"/>
      <c r="CFR103" s="889"/>
      <c r="CFS103" s="889"/>
      <c r="CFT103" s="889"/>
      <c r="CFU103" s="889"/>
      <c r="CFV103" s="889"/>
      <c r="CFW103" s="889"/>
      <c r="CFX103" s="889"/>
      <c r="CFY103" s="889"/>
      <c r="CFZ103" s="889"/>
      <c r="CGA103" s="889"/>
      <c r="CGB103" s="889"/>
      <c r="CGC103" s="889"/>
      <c r="CGD103" s="889"/>
      <c r="CGE103" s="889"/>
      <c r="CGF103" s="889"/>
      <c r="CGG103" s="889"/>
      <c r="CGH103" s="889"/>
      <c r="CGI103" s="889"/>
      <c r="CGJ103" s="889"/>
      <c r="CGK103" s="889"/>
      <c r="CGL103" s="889"/>
      <c r="CGM103" s="889"/>
      <c r="CGN103" s="889"/>
      <c r="CGO103" s="889"/>
      <c r="CGP103" s="889"/>
      <c r="CGQ103" s="889"/>
      <c r="CGR103" s="889"/>
      <c r="CGS103" s="889"/>
      <c r="CGT103" s="889"/>
      <c r="CGU103" s="889"/>
      <c r="CGV103" s="889"/>
      <c r="CGW103" s="889"/>
      <c r="CGX103" s="889"/>
      <c r="CGY103" s="889"/>
      <c r="CGZ103" s="889"/>
      <c r="CHA103" s="889"/>
      <c r="CHB103" s="889"/>
      <c r="CHC103" s="889"/>
      <c r="CHD103" s="889"/>
      <c r="CHE103" s="889"/>
      <c r="CHF103" s="889"/>
      <c r="CHG103" s="889"/>
      <c r="CHH103" s="889"/>
      <c r="CHI103" s="889"/>
      <c r="CHJ103" s="889"/>
      <c r="CHK103" s="889"/>
      <c r="CHL103" s="889"/>
      <c r="CHM103" s="889"/>
      <c r="CHN103" s="889"/>
      <c r="CHO103" s="889"/>
      <c r="CHP103" s="889"/>
      <c r="CHQ103" s="889"/>
      <c r="CHR103" s="889"/>
      <c r="CHS103" s="889"/>
      <c r="CHT103" s="889"/>
      <c r="CHU103" s="889"/>
      <c r="CHV103" s="889"/>
      <c r="CHW103" s="889"/>
      <c r="CHX103" s="889"/>
      <c r="CHY103" s="889"/>
      <c r="CHZ103" s="889"/>
      <c r="CIA103" s="889"/>
      <c r="CIB103" s="889"/>
      <c r="CIC103" s="889"/>
      <c r="CID103" s="889"/>
      <c r="CIE103" s="889"/>
      <c r="CIF103" s="889"/>
      <c r="CIG103" s="889"/>
      <c r="CIH103" s="889"/>
      <c r="CII103" s="889"/>
      <c r="CIJ103" s="889"/>
      <c r="CIK103" s="889"/>
      <c r="CIL103" s="889"/>
      <c r="CIM103" s="889"/>
      <c r="CIN103" s="889"/>
      <c r="CIO103" s="889"/>
      <c r="CIP103" s="889"/>
      <c r="CIQ103" s="889"/>
      <c r="CIR103" s="889"/>
      <c r="CIS103" s="889"/>
      <c r="CIT103" s="889"/>
      <c r="CIU103" s="889"/>
      <c r="CIV103" s="889"/>
      <c r="CIW103" s="889"/>
      <c r="CIX103" s="889"/>
      <c r="CIY103" s="889"/>
      <c r="CIZ103" s="889"/>
      <c r="CJA103" s="889"/>
      <c r="CJB103" s="889"/>
      <c r="CJC103" s="889"/>
      <c r="CJD103" s="889"/>
      <c r="CJE103" s="889"/>
      <c r="CJF103" s="889"/>
      <c r="CJG103" s="889"/>
      <c r="CJH103" s="889"/>
      <c r="CJI103" s="889"/>
      <c r="CJJ103" s="889"/>
      <c r="CJK103" s="889"/>
      <c r="CJL103" s="889"/>
      <c r="CJM103" s="889"/>
      <c r="CJN103" s="889"/>
      <c r="CJO103" s="889"/>
      <c r="CJP103" s="889"/>
      <c r="CJQ103" s="889"/>
      <c r="CJR103" s="889"/>
      <c r="CJS103" s="889"/>
      <c r="CJT103" s="889"/>
      <c r="CJU103" s="889"/>
      <c r="CJV103" s="889"/>
      <c r="CJW103" s="889"/>
      <c r="CJX103" s="889"/>
      <c r="CJY103" s="889"/>
      <c r="CJZ103" s="889"/>
      <c r="CKA103" s="889"/>
      <c r="CKB103" s="889"/>
      <c r="CKC103" s="889"/>
      <c r="CKD103" s="889"/>
      <c r="CKE103" s="889"/>
      <c r="CKF103" s="889"/>
      <c r="CKG103" s="889"/>
      <c r="CKH103" s="889"/>
      <c r="CKI103" s="889"/>
      <c r="CKJ103" s="889"/>
      <c r="CKK103" s="889"/>
      <c r="CKL103" s="889"/>
      <c r="CKM103" s="889"/>
      <c r="CKN103" s="889"/>
      <c r="CKO103" s="889"/>
      <c r="CKP103" s="889"/>
      <c r="CKQ103" s="889"/>
      <c r="CKR103" s="889"/>
      <c r="CKS103" s="889"/>
      <c r="CKT103" s="889"/>
      <c r="CKU103" s="889"/>
      <c r="CKV103" s="889"/>
      <c r="CKW103" s="889"/>
      <c r="CKX103" s="889"/>
      <c r="CKY103" s="889"/>
      <c r="CKZ103" s="889"/>
      <c r="CLA103" s="889"/>
      <c r="CLB103" s="889"/>
      <c r="CLC103" s="889"/>
      <c r="CLD103" s="889"/>
      <c r="CLE103" s="889"/>
      <c r="CLF103" s="889"/>
      <c r="CLG103" s="889"/>
      <c r="CLH103" s="889"/>
      <c r="CLI103" s="889"/>
      <c r="CLJ103" s="889"/>
      <c r="CLK103" s="889"/>
      <c r="CLL103" s="889"/>
      <c r="CLM103" s="889"/>
      <c r="CLN103" s="889"/>
      <c r="CLO103" s="889"/>
      <c r="CLP103" s="889"/>
      <c r="CLQ103" s="889"/>
      <c r="CLR103" s="889"/>
      <c r="CLS103" s="889"/>
      <c r="CLT103" s="889"/>
      <c r="CLU103" s="889"/>
      <c r="CLV103" s="889"/>
      <c r="CLW103" s="889"/>
      <c r="CLX103" s="889"/>
      <c r="CLY103" s="889"/>
      <c r="CLZ103" s="889"/>
      <c r="CMA103" s="889"/>
      <c r="CMB103" s="889"/>
      <c r="CMC103" s="889"/>
      <c r="CMD103" s="889"/>
      <c r="CME103" s="889"/>
      <c r="CMF103" s="889"/>
      <c r="CMG103" s="889"/>
      <c r="CMH103" s="889"/>
      <c r="CMI103" s="889"/>
      <c r="CMJ103" s="889"/>
      <c r="CMK103" s="889"/>
      <c r="CML103" s="889"/>
      <c r="CMM103" s="889"/>
      <c r="CMN103" s="889"/>
      <c r="CMO103" s="889"/>
      <c r="CMP103" s="889"/>
      <c r="CMQ103" s="889"/>
      <c r="CMR103" s="889"/>
      <c r="CMS103" s="889"/>
      <c r="CMT103" s="889"/>
      <c r="CMU103" s="889"/>
      <c r="CMV103" s="889"/>
      <c r="CMW103" s="889"/>
      <c r="CMX103" s="889"/>
      <c r="CMY103" s="889"/>
      <c r="CMZ103" s="889"/>
      <c r="CNA103" s="889"/>
      <c r="CNB103" s="889"/>
      <c r="CNC103" s="889"/>
      <c r="CND103" s="889"/>
      <c r="CNE103" s="889"/>
      <c r="CNF103" s="889"/>
      <c r="CNG103" s="889"/>
      <c r="CNH103" s="889"/>
      <c r="CNI103" s="889"/>
      <c r="CNJ103" s="889"/>
      <c r="CNK103" s="889"/>
      <c r="CNL103" s="889"/>
      <c r="CNM103" s="889"/>
      <c r="CNN103" s="889"/>
      <c r="CNO103" s="889"/>
      <c r="CNP103" s="889"/>
      <c r="CNQ103" s="889"/>
      <c r="CNR103" s="889"/>
      <c r="CNS103" s="889"/>
      <c r="CNT103" s="889"/>
      <c r="CNU103" s="889"/>
      <c r="CNV103" s="889"/>
      <c r="CNW103" s="889"/>
      <c r="CNX103" s="889"/>
      <c r="CNY103" s="889"/>
      <c r="CNZ103" s="889"/>
      <c r="COA103" s="889"/>
      <c r="COB103" s="889"/>
      <c r="COC103" s="889"/>
      <c r="COD103" s="889"/>
      <c r="COE103" s="889"/>
      <c r="COF103" s="889"/>
      <c r="COG103" s="889"/>
      <c r="COH103" s="889"/>
      <c r="COI103" s="889"/>
      <c r="COJ103" s="889"/>
      <c r="COK103" s="889"/>
      <c r="COL103" s="889"/>
      <c r="COM103" s="889"/>
      <c r="CON103" s="889"/>
      <c r="COO103" s="889"/>
      <c r="COP103" s="889"/>
      <c r="COQ103" s="889"/>
      <c r="COR103" s="889"/>
      <c r="COS103" s="889"/>
      <c r="COT103" s="889"/>
      <c r="COU103" s="889"/>
      <c r="COV103" s="889"/>
      <c r="COW103" s="889"/>
      <c r="COX103" s="889"/>
      <c r="COY103" s="889"/>
      <c r="COZ103" s="889"/>
      <c r="CPA103" s="889"/>
      <c r="CPB103" s="889"/>
      <c r="CPC103" s="889"/>
      <c r="CPD103" s="889"/>
      <c r="CPE103" s="889"/>
      <c r="CPF103" s="889"/>
      <c r="CPG103" s="889"/>
      <c r="CPH103" s="889"/>
      <c r="CPI103" s="889"/>
      <c r="CPJ103" s="889"/>
      <c r="CPK103" s="889"/>
      <c r="CPL103" s="889"/>
      <c r="CPM103" s="889"/>
      <c r="CPN103" s="889"/>
      <c r="CPO103" s="889"/>
      <c r="CPP103" s="889"/>
      <c r="CPQ103" s="889"/>
      <c r="CPR103" s="889"/>
      <c r="CPS103" s="889"/>
      <c r="CPT103" s="889"/>
      <c r="CPU103" s="889"/>
      <c r="CPV103" s="889"/>
      <c r="CPW103" s="889"/>
      <c r="CPX103" s="889"/>
      <c r="CPY103" s="889"/>
      <c r="CPZ103" s="889"/>
      <c r="CQA103" s="889"/>
      <c r="CQB103" s="889"/>
      <c r="CQC103" s="889"/>
      <c r="CQD103" s="889"/>
      <c r="CQE103" s="889"/>
      <c r="CQF103" s="889"/>
      <c r="CQG103" s="889"/>
      <c r="CQH103" s="889"/>
      <c r="CQI103" s="889"/>
      <c r="CQJ103" s="889"/>
      <c r="CQK103" s="889"/>
      <c r="CQL103" s="889"/>
      <c r="CQM103" s="889"/>
      <c r="CQN103" s="889"/>
      <c r="CQO103" s="889"/>
      <c r="CQP103" s="889"/>
      <c r="CQQ103" s="889"/>
      <c r="CQR103" s="889"/>
      <c r="CQS103" s="889"/>
      <c r="CQT103" s="889"/>
      <c r="CQU103" s="889"/>
      <c r="CQV103" s="889"/>
      <c r="CQW103" s="889"/>
      <c r="CQX103" s="889"/>
      <c r="CQY103" s="889"/>
      <c r="CQZ103" s="889"/>
      <c r="CRA103" s="889"/>
      <c r="CRB103" s="889"/>
      <c r="CRC103" s="889"/>
      <c r="CRD103" s="889"/>
      <c r="CRE103" s="889"/>
      <c r="CRF103" s="889"/>
      <c r="CRG103" s="889"/>
      <c r="CRH103" s="889"/>
      <c r="CRI103" s="889"/>
      <c r="CRJ103" s="889"/>
      <c r="CRK103" s="889"/>
      <c r="CRL103" s="889"/>
      <c r="CRM103" s="889"/>
      <c r="CRN103" s="889"/>
      <c r="CRO103" s="889"/>
      <c r="CRP103" s="889"/>
      <c r="CRQ103" s="889"/>
      <c r="CRR103" s="889"/>
      <c r="CRS103" s="889"/>
      <c r="CRT103" s="889"/>
      <c r="CRU103" s="889"/>
      <c r="CRV103" s="889"/>
      <c r="CRW103" s="889"/>
      <c r="CRX103" s="889"/>
      <c r="CRY103" s="889"/>
      <c r="CRZ103" s="889"/>
      <c r="CSA103" s="889"/>
      <c r="CSB103" s="889"/>
      <c r="CSC103" s="889"/>
      <c r="CSD103" s="889"/>
      <c r="CSE103" s="889"/>
      <c r="CSF103" s="889"/>
      <c r="CSG103" s="889"/>
      <c r="CSH103" s="889"/>
      <c r="CSI103" s="889"/>
      <c r="CSJ103" s="889"/>
      <c r="CSK103" s="889"/>
      <c r="CSL103" s="889"/>
      <c r="CSM103" s="889"/>
      <c r="CSN103" s="889"/>
      <c r="CSO103" s="889"/>
      <c r="CSP103" s="889"/>
      <c r="CSQ103" s="889"/>
      <c r="CSR103" s="889"/>
      <c r="CSS103" s="889"/>
      <c r="CST103" s="889"/>
      <c r="CSU103" s="889"/>
      <c r="CSV103" s="889"/>
      <c r="CSW103" s="889"/>
      <c r="CSX103" s="889"/>
      <c r="CSY103" s="889"/>
      <c r="CSZ103" s="889"/>
      <c r="CTA103" s="889"/>
      <c r="CTB103" s="889"/>
      <c r="CTC103" s="889"/>
      <c r="CTD103" s="889"/>
      <c r="CTE103" s="889"/>
      <c r="CTF103" s="889"/>
      <c r="CTG103" s="889"/>
      <c r="CTH103" s="889"/>
      <c r="CTI103" s="889"/>
      <c r="CTJ103" s="889"/>
      <c r="CTK103" s="889"/>
      <c r="CTL103" s="889"/>
      <c r="CTM103" s="889"/>
      <c r="CTN103" s="889"/>
      <c r="CTO103" s="889"/>
      <c r="CTP103" s="889"/>
      <c r="CTQ103" s="889"/>
      <c r="CTR103" s="889"/>
      <c r="CTS103" s="889"/>
      <c r="CTT103" s="889"/>
      <c r="CTU103" s="889"/>
      <c r="CTV103" s="889"/>
      <c r="CTW103" s="889"/>
      <c r="CTX103" s="889"/>
      <c r="CTY103" s="889"/>
      <c r="CTZ103" s="889"/>
      <c r="CUA103" s="889"/>
      <c r="CUB103" s="889"/>
      <c r="CUC103" s="889"/>
      <c r="CUD103" s="889"/>
      <c r="CUE103" s="889"/>
      <c r="CUF103" s="889"/>
      <c r="CUG103" s="889"/>
      <c r="CUH103" s="889"/>
      <c r="CUI103" s="889"/>
      <c r="CUJ103" s="889"/>
      <c r="CUK103" s="889"/>
      <c r="CUL103" s="889"/>
      <c r="CUM103" s="889"/>
      <c r="CUN103" s="889"/>
      <c r="CUO103" s="889"/>
      <c r="CUP103" s="889"/>
      <c r="CUQ103" s="889"/>
      <c r="CUR103" s="889"/>
      <c r="CUS103" s="889"/>
      <c r="CUT103" s="889"/>
      <c r="CUU103" s="889"/>
      <c r="CUV103" s="889"/>
      <c r="CUW103" s="889"/>
      <c r="CUX103" s="889"/>
      <c r="CUY103" s="889"/>
      <c r="CUZ103" s="889"/>
      <c r="CVA103" s="889"/>
      <c r="CVB103" s="889"/>
      <c r="CVC103" s="889"/>
      <c r="CVD103" s="889"/>
      <c r="CVE103" s="889"/>
      <c r="CVF103" s="889"/>
      <c r="CVG103" s="889"/>
      <c r="CVH103" s="889"/>
      <c r="CVI103" s="889"/>
      <c r="CVJ103" s="889"/>
      <c r="CVK103" s="889"/>
      <c r="CVL103" s="889"/>
      <c r="CVM103" s="889"/>
      <c r="CVN103" s="889"/>
      <c r="CVO103" s="889"/>
      <c r="CVP103" s="889"/>
      <c r="CVQ103" s="889"/>
      <c r="CVR103" s="889"/>
      <c r="CVS103" s="889"/>
      <c r="CVT103" s="889"/>
      <c r="CVU103" s="889"/>
      <c r="CVV103" s="889"/>
      <c r="CVW103" s="889"/>
      <c r="CVX103" s="889"/>
      <c r="CVY103" s="889"/>
      <c r="CVZ103" s="889"/>
      <c r="CWA103" s="889"/>
      <c r="CWB103" s="889"/>
      <c r="CWC103" s="889"/>
      <c r="CWD103" s="889"/>
      <c r="CWE103" s="889"/>
      <c r="CWF103" s="889"/>
      <c r="CWG103" s="889"/>
      <c r="CWH103" s="889"/>
      <c r="CWI103" s="889"/>
      <c r="CWJ103" s="889"/>
      <c r="CWK103" s="889"/>
      <c r="CWL103" s="889"/>
      <c r="CWM103" s="889"/>
      <c r="CWN103" s="889"/>
      <c r="CWO103" s="889"/>
      <c r="CWP103" s="889"/>
      <c r="CWQ103" s="889"/>
      <c r="CWR103" s="889"/>
      <c r="CWS103" s="889"/>
      <c r="CWT103" s="889"/>
      <c r="CWU103" s="889"/>
      <c r="CWV103" s="889"/>
      <c r="CWW103" s="889"/>
      <c r="CWX103" s="889"/>
      <c r="CWY103" s="889"/>
      <c r="CWZ103" s="889"/>
      <c r="CXA103" s="889"/>
      <c r="CXB103" s="889"/>
      <c r="CXC103" s="889"/>
      <c r="CXD103" s="889"/>
      <c r="CXE103" s="889"/>
      <c r="CXF103" s="889"/>
      <c r="CXG103" s="889"/>
      <c r="CXH103" s="889"/>
      <c r="CXI103" s="889"/>
      <c r="CXJ103" s="889"/>
      <c r="CXK103" s="889"/>
      <c r="CXL103" s="889"/>
      <c r="CXM103" s="889"/>
      <c r="CXN103" s="889"/>
      <c r="CXO103" s="889"/>
      <c r="CXP103" s="889"/>
      <c r="CXQ103" s="889"/>
      <c r="CXR103" s="889"/>
      <c r="CXS103" s="889"/>
      <c r="CXT103" s="889"/>
      <c r="CXU103" s="889"/>
      <c r="CXV103" s="889"/>
      <c r="CXW103" s="889"/>
      <c r="CXX103" s="889"/>
      <c r="CXY103" s="889"/>
      <c r="CXZ103" s="889"/>
      <c r="CYA103" s="889"/>
      <c r="CYB103" s="889"/>
      <c r="CYC103" s="889"/>
      <c r="CYD103" s="889"/>
      <c r="CYE103" s="889"/>
      <c r="CYF103" s="889"/>
      <c r="CYG103" s="889"/>
      <c r="CYH103" s="889"/>
      <c r="CYI103" s="889"/>
      <c r="CYJ103" s="889"/>
      <c r="CYK103" s="889"/>
      <c r="CYL103" s="889"/>
      <c r="CYM103" s="889"/>
      <c r="CYN103" s="889"/>
      <c r="CYO103" s="889"/>
      <c r="CYP103" s="889"/>
      <c r="CYQ103" s="889"/>
      <c r="CYR103" s="889"/>
      <c r="CYS103" s="889"/>
      <c r="CYT103" s="889"/>
      <c r="CYU103" s="889"/>
      <c r="CYV103" s="889"/>
      <c r="CYW103" s="889"/>
      <c r="CYX103" s="889"/>
      <c r="CYY103" s="889"/>
      <c r="CYZ103" s="889"/>
      <c r="CZA103" s="889"/>
      <c r="CZB103" s="889"/>
      <c r="CZC103" s="889"/>
      <c r="CZD103" s="889"/>
      <c r="CZE103" s="889"/>
      <c r="CZF103" s="889"/>
      <c r="CZG103" s="889"/>
      <c r="CZH103" s="889"/>
      <c r="CZI103" s="889"/>
      <c r="CZJ103" s="889"/>
      <c r="CZK103" s="889"/>
      <c r="CZL103" s="889"/>
      <c r="CZM103" s="889"/>
      <c r="CZN103" s="889"/>
      <c r="CZO103" s="889"/>
      <c r="CZP103" s="889"/>
      <c r="CZQ103" s="889"/>
      <c r="CZR103" s="889"/>
      <c r="CZS103" s="889"/>
      <c r="CZT103" s="889"/>
      <c r="CZU103" s="889"/>
      <c r="CZV103" s="889"/>
      <c r="CZW103" s="889"/>
      <c r="CZX103" s="889"/>
      <c r="CZY103" s="889"/>
      <c r="CZZ103" s="889"/>
      <c r="DAA103" s="889"/>
      <c r="DAB103" s="889"/>
      <c r="DAC103" s="889"/>
      <c r="DAD103" s="889"/>
      <c r="DAE103" s="889"/>
      <c r="DAF103" s="889"/>
      <c r="DAG103" s="889"/>
      <c r="DAH103" s="889"/>
      <c r="DAI103" s="889"/>
      <c r="DAJ103" s="889"/>
      <c r="DAK103" s="889"/>
      <c r="DAL103" s="889"/>
      <c r="DAM103" s="889"/>
      <c r="DAN103" s="889"/>
      <c r="DAO103" s="889"/>
      <c r="DAP103" s="889"/>
      <c r="DAQ103" s="889"/>
      <c r="DAR103" s="889"/>
      <c r="DAS103" s="889"/>
      <c r="DAT103" s="889"/>
      <c r="DAU103" s="889"/>
      <c r="DAV103" s="889"/>
      <c r="DAW103" s="889"/>
      <c r="DAX103" s="889"/>
      <c r="DAY103" s="889"/>
      <c r="DAZ103" s="889"/>
      <c r="DBA103" s="889"/>
      <c r="DBB103" s="889"/>
      <c r="DBC103" s="889"/>
      <c r="DBD103" s="889"/>
      <c r="DBE103" s="889"/>
      <c r="DBF103" s="889"/>
      <c r="DBG103" s="889"/>
      <c r="DBH103" s="889"/>
      <c r="DBI103" s="889"/>
      <c r="DBJ103" s="889"/>
      <c r="DBK103" s="889"/>
      <c r="DBL103" s="889"/>
      <c r="DBM103" s="889"/>
      <c r="DBN103" s="889"/>
      <c r="DBO103" s="889"/>
      <c r="DBP103" s="889"/>
      <c r="DBQ103" s="889"/>
      <c r="DBR103" s="889"/>
      <c r="DBS103" s="889"/>
      <c r="DBT103" s="889"/>
      <c r="DBU103" s="889"/>
      <c r="DBV103" s="889"/>
      <c r="DBW103" s="889"/>
      <c r="DBX103" s="889"/>
      <c r="DBY103" s="889"/>
      <c r="DBZ103" s="889"/>
      <c r="DCA103" s="889"/>
      <c r="DCB103" s="889"/>
      <c r="DCC103" s="889"/>
      <c r="DCD103" s="889"/>
      <c r="DCE103" s="889"/>
      <c r="DCF103" s="889"/>
      <c r="DCG103" s="889"/>
      <c r="DCH103" s="889"/>
      <c r="DCI103" s="889"/>
      <c r="DCJ103" s="889"/>
      <c r="DCK103" s="889"/>
      <c r="DCL103" s="889"/>
      <c r="DCM103" s="889"/>
      <c r="DCN103" s="889"/>
      <c r="DCO103" s="889"/>
      <c r="DCP103" s="889"/>
      <c r="DCQ103" s="889"/>
      <c r="DCR103" s="889"/>
      <c r="DCS103" s="889"/>
      <c r="DCT103" s="889"/>
      <c r="DCU103" s="889"/>
      <c r="DCV103" s="889"/>
      <c r="DCW103" s="889"/>
      <c r="DCX103" s="889"/>
      <c r="DCY103" s="889"/>
      <c r="DCZ103" s="889"/>
      <c r="DDA103" s="889"/>
      <c r="DDB103" s="889"/>
      <c r="DDC103" s="889"/>
      <c r="DDD103" s="889"/>
      <c r="DDE103" s="889"/>
      <c r="DDF103" s="889"/>
      <c r="DDG103" s="889"/>
      <c r="DDH103" s="889"/>
      <c r="DDI103" s="889"/>
      <c r="DDJ103" s="889"/>
      <c r="DDK103" s="889"/>
      <c r="DDL103" s="889"/>
      <c r="DDM103" s="889"/>
      <c r="DDN103" s="889"/>
      <c r="DDO103" s="889"/>
      <c r="DDP103" s="889"/>
      <c r="DDQ103" s="889"/>
      <c r="DDR103" s="889"/>
      <c r="DDS103" s="889"/>
      <c r="DDT103" s="889"/>
      <c r="DDU103" s="889"/>
      <c r="DDV103" s="889"/>
      <c r="DDW103" s="889"/>
      <c r="DDX103" s="889"/>
      <c r="DDY103" s="889"/>
      <c r="DDZ103" s="889"/>
      <c r="DEA103" s="889"/>
      <c r="DEB103" s="889"/>
      <c r="DEC103" s="889"/>
      <c r="DED103" s="889"/>
      <c r="DEE103" s="889"/>
      <c r="DEF103" s="889"/>
      <c r="DEG103" s="889"/>
      <c r="DEH103" s="889"/>
      <c r="DEI103" s="889"/>
      <c r="DEJ103" s="889"/>
      <c r="DEK103" s="889"/>
      <c r="DEL103" s="889"/>
      <c r="DEM103" s="889"/>
      <c r="DEN103" s="889"/>
      <c r="DEO103" s="889"/>
      <c r="DEP103" s="889"/>
      <c r="DEQ103" s="889"/>
      <c r="DER103" s="889"/>
      <c r="DES103" s="889"/>
      <c r="DET103" s="889"/>
      <c r="DEU103" s="889"/>
      <c r="DEV103" s="889"/>
      <c r="DEW103" s="889"/>
      <c r="DEX103" s="889"/>
      <c r="DEY103" s="889"/>
      <c r="DEZ103" s="889"/>
      <c r="DFA103" s="889"/>
      <c r="DFB103" s="889"/>
      <c r="DFC103" s="889"/>
      <c r="DFD103" s="889"/>
      <c r="DFE103" s="889"/>
      <c r="DFF103" s="889"/>
      <c r="DFG103" s="889"/>
      <c r="DFH103" s="889"/>
      <c r="DFI103" s="889"/>
      <c r="DFJ103" s="889"/>
      <c r="DFK103" s="889"/>
      <c r="DFL103" s="889"/>
      <c r="DFM103" s="889"/>
      <c r="DFN103" s="889"/>
      <c r="DFO103" s="889"/>
      <c r="DFP103" s="889"/>
      <c r="DFQ103" s="889"/>
      <c r="DFR103" s="889"/>
      <c r="DFS103" s="889"/>
      <c r="DFT103" s="889"/>
      <c r="DFU103" s="889"/>
      <c r="DFV103" s="889"/>
      <c r="DFW103" s="889"/>
      <c r="DFX103" s="889"/>
      <c r="DFY103" s="889"/>
      <c r="DFZ103" s="889"/>
      <c r="DGA103" s="889"/>
      <c r="DGB103" s="889"/>
      <c r="DGC103" s="889"/>
      <c r="DGD103" s="889"/>
      <c r="DGE103" s="889"/>
      <c r="DGF103" s="889"/>
      <c r="DGG103" s="889"/>
      <c r="DGH103" s="889"/>
      <c r="DGI103" s="889"/>
      <c r="DGJ103" s="889"/>
      <c r="DGK103" s="889"/>
      <c r="DGL103" s="889"/>
      <c r="DGM103" s="889"/>
      <c r="DGN103" s="889"/>
      <c r="DGO103" s="889"/>
      <c r="DGP103" s="889"/>
      <c r="DGQ103" s="889"/>
      <c r="DGR103" s="889"/>
      <c r="DGS103" s="889"/>
      <c r="DGT103" s="889"/>
      <c r="DGU103" s="889"/>
      <c r="DGV103" s="889"/>
      <c r="DGW103" s="889"/>
      <c r="DGX103" s="889"/>
      <c r="DGY103" s="889"/>
      <c r="DGZ103" s="889"/>
      <c r="DHA103" s="889"/>
      <c r="DHB103" s="889"/>
      <c r="DHC103" s="889"/>
      <c r="DHD103" s="889"/>
      <c r="DHE103" s="889"/>
      <c r="DHF103" s="889"/>
      <c r="DHG103" s="889"/>
      <c r="DHH103" s="889"/>
      <c r="DHI103" s="889"/>
      <c r="DHJ103" s="889"/>
      <c r="DHK103" s="889"/>
      <c r="DHL103" s="889"/>
      <c r="DHM103" s="889"/>
      <c r="DHN103" s="889"/>
      <c r="DHO103" s="889"/>
      <c r="DHP103" s="889"/>
      <c r="DHQ103" s="889"/>
      <c r="DHR103" s="889"/>
      <c r="DHS103" s="889"/>
      <c r="DHT103" s="889"/>
      <c r="DHU103" s="889"/>
      <c r="DHV103" s="889"/>
      <c r="DHW103" s="889"/>
      <c r="DHX103" s="889"/>
      <c r="DHY103" s="889"/>
      <c r="DHZ103" s="889"/>
      <c r="DIA103" s="889"/>
      <c r="DIB103" s="889"/>
      <c r="DIC103" s="889"/>
      <c r="DID103" s="889"/>
      <c r="DIE103" s="889"/>
      <c r="DIF103" s="889"/>
      <c r="DIG103" s="889"/>
      <c r="DIH103" s="889"/>
      <c r="DII103" s="889"/>
      <c r="DIJ103" s="889"/>
      <c r="DIK103" s="889"/>
      <c r="DIL103" s="889"/>
      <c r="DIM103" s="889"/>
      <c r="DIN103" s="889"/>
      <c r="DIO103" s="889"/>
      <c r="DIP103" s="889"/>
      <c r="DIQ103" s="889"/>
      <c r="DIR103" s="889"/>
      <c r="DIS103" s="889"/>
      <c r="DIT103" s="889"/>
      <c r="DIU103" s="889"/>
      <c r="DIV103" s="889"/>
      <c r="DIW103" s="889"/>
      <c r="DIX103" s="889"/>
      <c r="DIY103" s="889"/>
      <c r="DIZ103" s="889"/>
      <c r="DJA103" s="889"/>
      <c r="DJB103" s="889"/>
      <c r="DJC103" s="889"/>
      <c r="DJD103" s="889"/>
      <c r="DJE103" s="889"/>
      <c r="DJF103" s="889"/>
      <c r="DJG103" s="889"/>
      <c r="DJH103" s="889"/>
      <c r="DJI103" s="889"/>
      <c r="DJJ103" s="889"/>
      <c r="DJK103" s="889"/>
      <c r="DJL103" s="889"/>
      <c r="DJM103" s="889"/>
      <c r="DJN103" s="889"/>
      <c r="DJO103" s="889"/>
      <c r="DJP103" s="889"/>
      <c r="DJQ103" s="889"/>
      <c r="DJR103" s="889"/>
      <c r="DJS103" s="889"/>
      <c r="DJT103" s="889"/>
      <c r="DJU103" s="889"/>
      <c r="DJV103" s="889"/>
      <c r="DJW103" s="889"/>
      <c r="DJX103" s="889"/>
      <c r="DJY103" s="889"/>
      <c r="DJZ103" s="889"/>
      <c r="DKA103" s="889"/>
      <c r="DKB103" s="889"/>
      <c r="DKC103" s="889"/>
      <c r="DKD103" s="889"/>
      <c r="DKE103" s="889"/>
      <c r="DKF103" s="889"/>
      <c r="DKG103" s="889"/>
      <c r="DKH103" s="889"/>
      <c r="DKI103" s="889"/>
      <c r="DKJ103" s="889"/>
      <c r="DKK103" s="889"/>
      <c r="DKL103" s="889"/>
      <c r="DKM103" s="889"/>
      <c r="DKN103" s="889"/>
      <c r="DKO103" s="889"/>
      <c r="DKP103" s="889"/>
      <c r="DKQ103" s="889"/>
      <c r="DKR103" s="889"/>
      <c r="DKS103" s="889"/>
      <c r="DKT103" s="889"/>
      <c r="DKU103" s="889"/>
      <c r="DKV103" s="889"/>
      <c r="DKW103" s="889"/>
      <c r="DKX103" s="889"/>
      <c r="DKY103" s="889"/>
      <c r="DKZ103" s="889"/>
      <c r="DLA103" s="889"/>
      <c r="DLB103" s="889"/>
      <c r="DLC103" s="889"/>
      <c r="DLD103" s="889"/>
      <c r="DLE103" s="889"/>
      <c r="DLF103" s="889"/>
      <c r="DLG103" s="889"/>
      <c r="DLH103" s="889"/>
      <c r="DLI103" s="889"/>
      <c r="DLJ103" s="889"/>
      <c r="DLK103" s="889"/>
      <c r="DLL103" s="889"/>
      <c r="DLM103" s="889"/>
      <c r="DLN103" s="889"/>
      <c r="DLO103" s="889"/>
      <c r="DLP103" s="889"/>
      <c r="DLQ103" s="889"/>
      <c r="DLR103" s="889"/>
      <c r="DLS103" s="889"/>
      <c r="DLT103" s="889"/>
      <c r="DLU103" s="889"/>
      <c r="DLV103" s="889"/>
      <c r="DLW103" s="889"/>
      <c r="DLX103" s="889"/>
      <c r="DLY103" s="889"/>
      <c r="DLZ103" s="889"/>
      <c r="DMA103" s="889"/>
      <c r="DMB103" s="889"/>
      <c r="DMC103" s="889"/>
      <c r="DMD103" s="889"/>
      <c r="DME103" s="889"/>
      <c r="DMF103" s="889"/>
      <c r="DMG103" s="889"/>
      <c r="DMH103" s="889"/>
      <c r="DMI103" s="889"/>
      <c r="DMJ103" s="889"/>
      <c r="DMK103" s="889"/>
      <c r="DML103" s="889"/>
      <c r="DMM103" s="889"/>
      <c r="DMN103" s="889"/>
      <c r="DMO103" s="889"/>
      <c r="DMP103" s="889"/>
      <c r="DMQ103" s="889"/>
      <c r="DMR103" s="889"/>
      <c r="DMS103" s="889"/>
      <c r="DMT103" s="889"/>
      <c r="DMU103" s="889"/>
      <c r="DMV103" s="889"/>
      <c r="DMW103" s="889"/>
      <c r="DMX103" s="889"/>
      <c r="DMY103" s="889"/>
      <c r="DMZ103" s="889"/>
      <c r="DNA103" s="889"/>
      <c r="DNB103" s="889"/>
      <c r="DNC103" s="889"/>
      <c r="DND103" s="889"/>
      <c r="DNE103" s="889"/>
      <c r="DNF103" s="889"/>
      <c r="DNG103" s="889"/>
      <c r="DNH103" s="889"/>
      <c r="DNI103" s="889"/>
      <c r="DNJ103" s="889"/>
      <c r="DNK103" s="889"/>
      <c r="DNL103" s="889"/>
      <c r="DNM103" s="889"/>
      <c r="DNN103" s="889"/>
      <c r="DNO103" s="889"/>
      <c r="DNP103" s="889"/>
      <c r="DNQ103" s="889"/>
      <c r="DNR103" s="889"/>
      <c r="DNS103" s="889"/>
      <c r="DNT103" s="889"/>
      <c r="DNU103" s="889"/>
      <c r="DNV103" s="889"/>
      <c r="DNW103" s="889"/>
      <c r="DNX103" s="889"/>
      <c r="DNY103" s="889"/>
      <c r="DNZ103" s="889"/>
      <c r="DOA103" s="889"/>
      <c r="DOB103" s="889"/>
      <c r="DOC103" s="889"/>
      <c r="DOD103" s="889"/>
      <c r="DOE103" s="889"/>
      <c r="DOF103" s="889"/>
      <c r="DOG103" s="889"/>
      <c r="DOH103" s="889"/>
      <c r="DOI103" s="889"/>
      <c r="DOJ103" s="889"/>
      <c r="DOK103" s="889"/>
      <c r="DOL103" s="889"/>
      <c r="DOM103" s="889"/>
      <c r="DON103" s="889"/>
      <c r="DOO103" s="889"/>
      <c r="DOP103" s="889"/>
      <c r="DOQ103" s="889"/>
      <c r="DOR103" s="889"/>
      <c r="DOS103" s="889"/>
      <c r="DOT103" s="889"/>
      <c r="DOU103" s="889"/>
      <c r="DOV103" s="889"/>
      <c r="DOW103" s="889"/>
      <c r="DOX103" s="889"/>
      <c r="DOY103" s="889"/>
      <c r="DOZ103" s="889"/>
      <c r="DPA103" s="889"/>
      <c r="DPB103" s="889"/>
      <c r="DPC103" s="889"/>
      <c r="DPD103" s="889"/>
      <c r="DPE103" s="889"/>
      <c r="DPF103" s="889"/>
      <c r="DPG103" s="889"/>
      <c r="DPH103" s="889"/>
      <c r="DPI103" s="889"/>
      <c r="DPJ103" s="889"/>
      <c r="DPK103" s="889"/>
      <c r="DPL103" s="889"/>
      <c r="DPM103" s="889"/>
      <c r="DPN103" s="889"/>
      <c r="DPO103" s="889"/>
      <c r="DPP103" s="889"/>
      <c r="DPQ103" s="889"/>
      <c r="DPR103" s="889"/>
      <c r="DPS103" s="889"/>
      <c r="DPT103" s="889"/>
      <c r="DPU103" s="889"/>
      <c r="DPV103" s="889"/>
      <c r="DPW103" s="889"/>
      <c r="DPX103" s="889"/>
      <c r="DPY103" s="889"/>
      <c r="DPZ103" s="889"/>
      <c r="DQA103" s="889"/>
      <c r="DQB103" s="889"/>
      <c r="DQC103" s="889"/>
      <c r="DQD103" s="889"/>
      <c r="DQE103" s="889"/>
      <c r="DQF103" s="889"/>
      <c r="DQG103" s="889"/>
      <c r="DQH103" s="889"/>
      <c r="DQI103" s="889"/>
      <c r="DQJ103" s="889"/>
      <c r="DQK103" s="889"/>
      <c r="DQL103" s="889"/>
      <c r="DQM103" s="889"/>
      <c r="DQN103" s="889"/>
      <c r="DQO103" s="889"/>
      <c r="DQP103" s="889"/>
      <c r="DQQ103" s="889"/>
      <c r="DQR103" s="889"/>
      <c r="DQS103" s="889"/>
      <c r="DQT103" s="889"/>
      <c r="DQU103" s="889"/>
      <c r="DQV103" s="889"/>
      <c r="DQW103" s="889"/>
      <c r="DQX103" s="889"/>
      <c r="DQY103" s="889"/>
      <c r="DQZ103" s="889"/>
      <c r="DRA103" s="889"/>
      <c r="DRB103" s="889"/>
      <c r="DRC103" s="889"/>
      <c r="DRD103" s="889"/>
      <c r="DRE103" s="889"/>
      <c r="DRF103" s="889"/>
      <c r="DRG103" s="889"/>
      <c r="DRH103" s="889"/>
      <c r="DRI103" s="889"/>
      <c r="DRJ103" s="889"/>
      <c r="DRK103" s="889"/>
      <c r="DRL103" s="889"/>
      <c r="DRM103" s="889"/>
      <c r="DRN103" s="889"/>
      <c r="DRO103" s="889"/>
      <c r="DRP103" s="889"/>
      <c r="DRQ103" s="889"/>
      <c r="DRR103" s="889"/>
      <c r="DRS103" s="889"/>
      <c r="DRT103" s="889"/>
      <c r="DRU103" s="889"/>
      <c r="DRV103" s="889"/>
      <c r="DRW103" s="889"/>
      <c r="DRX103" s="889"/>
      <c r="DRY103" s="889"/>
      <c r="DRZ103" s="889"/>
      <c r="DSA103" s="889"/>
      <c r="DSB103" s="889"/>
      <c r="DSC103" s="889"/>
      <c r="DSD103" s="889"/>
      <c r="DSE103" s="889"/>
      <c r="DSF103" s="889"/>
      <c r="DSG103" s="889"/>
      <c r="DSH103" s="889"/>
      <c r="DSI103" s="889"/>
      <c r="DSJ103" s="889"/>
      <c r="DSK103" s="889"/>
      <c r="DSL103" s="889"/>
      <c r="DSM103" s="889"/>
      <c r="DSN103" s="889"/>
      <c r="DSO103" s="889"/>
      <c r="DSP103" s="889"/>
      <c r="DSQ103" s="889"/>
      <c r="DSR103" s="889"/>
      <c r="DSS103" s="889"/>
      <c r="DST103" s="889"/>
      <c r="DSU103" s="889"/>
      <c r="DSV103" s="889"/>
      <c r="DSW103" s="889"/>
      <c r="DSX103" s="889"/>
      <c r="DSY103" s="889"/>
      <c r="DSZ103" s="889"/>
      <c r="DTA103" s="889"/>
      <c r="DTB103" s="889"/>
      <c r="DTC103" s="889"/>
      <c r="DTD103" s="889"/>
      <c r="DTE103" s="889"/>
      <c r="DTF103" s="889"/>
      <c r="DTG103" s="889"/>
      <c r="DTH103" s="889"/>
      <c r="DTI103" s="889"/>
      <c r="DTJ103" s="889"/>
      <c r="DTK103" s="889"/>
      <c r="DTL103" s="889"/>
      <c r="DTM103" s="889"/>
      <c r="DTN103" s="889"/>
      <c r="DTO103" s="889"/>
      <c r="DTP103" s="889"/>
      <c r="DTQ103" s="889"/>
      <c r="DTR103" s="889"/>
      <c r="DTS103" s="889"/>
      <c r="DTT103" s="889"/>
      <c r="DTU103" s="889"/>
      <c r="DTV103" s="889"/>
      <c r="DTW103" s="889"/>
      <c r="DTX103" s="889"/>
      <c r="DTY103" s="889"/>
      <c r="DTZ103" s="889"/>
      <c r="DUA103" s="889"/>
      <c r="DUB103" s="889"/>
      <c r="DUC103" s="889"/>
      <c r="DUD103" s="889"/>
      <c r="DUE103" s="889"/>
      <c r="DUF103" s="889"/>
      <c r="DUG103" s="889"/>
      <c r="DUH103" s="889"/>
      <c r="DUI103" s="889"/>
      <c r="DUJ103" s="889"/>
      <c r="DUK103" s="889"/>
      <c r="DUL103" s="889"/>
      <c r="DUM103" s="889"/>
      <c r="DUN103" s="889"/>
      <c r="DUO103" s="889"/>
      <c r="DUP103" s="889"/>
      <c r="DUQ103" s="889"/>
      <c r="DUR103" s="889"/>
      <c r="DUS103" s="889"/>
      <c r="DUT103" s="889"/>
      <c r="DUU103" s="889"/>
      <c r="DUV103" s="889"/>
      <c r="DUW103" s="889"/>
      <c r="DUX103" s="889"/>
      <c r="DUY103" s="889"/>
      <c r="DUZ103" s="889"/>
      <c r="DVA103" s="889"/>
      <c r="DVB103" s="889"/>
      <c r="DVC103" s="889"/>
      <c r="DVD103" s="889"/>
      <c r="DVE103" s="889"/>
      <c r="DVF103" s="889"/>
      <c r="DVG103" s="889"/>
      <c r="DVH103" s="889"/>
      <c r="DVI103" s="889"/>
      <c r="DVJ103" s="889"/>
      <c r="DVK103" s="889"/>
      <c r="DVL103" s="889"/>
      <c r="DVM103" s="889"/>
      <c r="DVN103" s="889"/>
      <c r="DVO103" s="889"/>
      <c r="DVP103" s="889"/>
      <c r="DVQ103" s="889"/>
      <c r="DVR103" s="889"/>
      <c r="DVS103" s="889"/>
      <c r="DVT103" s="889"/>
      <c r="DVU103" s="889"/>
      <c r="DVV103" s="889"/>
      <c r="DVW103" s="889"/>
      <c r="DVX103" s="889"/>
      <c r="DVY103" s="889"/>
      <c r="DVZ103" s="889"/>
      <c r="DWA103" s="889"/>
      <c r="DWB103" s="889"/>
      <c r="DWC103" s="889"/>
      <c r="DWD103" s="889"/>
      <c r="DWE103" s="889"/>
      <c r="DWF103" s="889"/>
      <c r="DWG103" s="889"/>
      <c r="DWH103" s="889"/>
      <c r="DWI103" s="889"/>
      <c r="DWJ103" s="889"/>
      <c r="DWK103" s="889"/>
      <c r="DWL103" s="889"/>
      <c r="DWM103" s="889"/>
      <c r="DWN103" s="889"/>
      <c r="DWO103" s="889"/>
      <c r="DWP103" s="889"/>
      <c r="DWQ103" s="889"/>
      <c r="DWR103" s="889"/>
      <c r="DWS103" s="889"/>
      <c r="DWT103" s="889"/>
      <c r="DWU103" s="889"/>
      <c r="DWV103" s="889"/>
      <c r="DWW103" s="889"/>
      <c r="DWX103" s="889"/>
      <c r="DWY103" s="889"/>
      <c r="DWZ103" s="889"/>
      <c r="DXA103" s="889"/>
      <c r="DXB103" s="889"/>
      <c r="DXC103" s="889"/>
      <c r="DXD103" s="889"/>
      <c r="DXE103" s="889"/>
      <c r="DXF103" s="889"/>
      <c r="DXG103" s="889"/>
      <c r="DXH103" s="889"/>
      <c r="DXI103" s="889"/>
      <c r="DXJ103" s="889"/>
      <c r="DXK103" s="889"/>
      <c r="DXL103" s="889"/>
      <c r="DXM103" s="889"/>
      <c r="DXN103" s="889"/>
      <c r="DXO103" s="889"/>
      <c r="DXP103" s="889"/>
      <c r="DXQ103" s="889"/>
      <c r="DXR103" s="889"/>
      <c r="DXS103" s="889"/>
      <c r="DXT103" s="889"/>
      <c r="DXU103" s="889"/>
      <c r="DXV103" s="889"/>
      <c r="DXW103" s="889"/>
      <c r="DXX103" s="889"/>
      <c r="DXY103" s="889"/>
      <c r="DXZ103" s="889"/>
      <c r="DYA103" s="889"/>
      <c r="DYB103" s="889"/>
      <c r="DYC103" s="889"/>
      <c r="DYD103" s="889"/>
      <c r="DYE103" s="889"/>
      <c r="DYF103" s="889"/>
      <c r="DYG103" s="889"/>
      <c r="DYH103" s="889"/>
      <c r="DYI103" s="889"/>
      <c r="DYJ103" s="889"/>
      <c r="DYK103" s="889"/>
      <c r="DYL103" s="889"/>
      <c r="DYM103" s="889"/>
      <c r="DYN103" s="889"/>
      <c r="DYO103" s="889"/>
      <c r="DYP103" s="889"/>
      <c r="DYQ103" s="889"/>
      <c r="DYR103" s="889"/>
      <c r="DYS103" s="889"/>
      <c r="DYT103" s="889"/>
      <c r="DYU103" s="889"/>
      <c r="DYV103" s="889"/>
      <c r="DYW103" s="889"/>
      <c r="DYX103" s="889"/>
      <c r="DYY103" s="889"/>
      <c r="DYZ103" s="889"/>
      <c r="DZA103" s="889"/>
      <c r="DZB103" s="889"/>
      <c r="DZC103" s="889"/>
      <c r="DZD103" s="889"/>
      <c r="DZE103" s="889"/>
      <c r="DZF103" s="889"/>
      <c r="DZG103" s="889"/>
      <c r="DZH103" s="889"/>
      <c r="DZI103" s="889"/>
      <c r="DZJ103" s="889"/>
      <c r="DZK103" s="889"/>
      <c r="DZL103" s="889"/>
      <c r="DZM103" s="889"/>
      <c r="DZN103" s="889"/>
      <c r="DZO103" s="889"/>
      <c r="DZP103" s="889"/>
      <c r="DZQ103" s="889"/>
      <c r="DZR103" s="889"/>
      <c r="DZS103" s="889"/>
      <c r="DZT103" s="889"/>
      <c r="DZU103" s="889"/>
      <c r="DZV103" s="889"/>
      <c r="DZW103" s="889"/>
      <c r="DZX103" s="889"/>
      <c r="DZY103" s="889"/>
      <c r="DZZ103" s="889"/>
      <c r="EAA103" s="889"/>
      <c r="EAB103" s="889"/>
      <c r="EAC103" s="889"/>
      <c r="EAD103" s="889"/>
      <c r="EAE103" s="889"/>
      <c r="EAF103" s="889"/>
      <c r="EAG103" s="889"/>
      <c r="EAH103" s="889"/>
      <c r="EAI103" s="889"/>
      <c r="EAJ103" s="889"/>
      <c r="EAK103" s="889"/>
      <c r="EAL103" s="889"/>
      <c r="EAM103" s="889"/>
      <c r="EAN103" s="889"/>
      <c r="EAO103" s="889"/>
      <c r="EAP103" s="889"/>
      <c r="EAQ103" s="889"/>
      <c r="EAR103" s="889"/>
      <c r="EAS103" s="889"/>
      <c r="EAT103" s="889"/>
      <c r="EAU103" s="889"/>
      <c r="EAV103" s="889"/>
      <c r="EAW103" s="889"/>
      <c r="EAX103" s="889"/>
      <c r="EAY103" s="889"/>
      <c r="EAZ103" s="889"/>
      <c r="EBA103" s="889"/>
      <c r="EBB103" s="889"/>
      <c r="EBC103" s="889"/>
      <c r="EBD103" s="889"/>
      <c r="EBE103" s="889"/>
      <c r="EBF103" s="889"/>
      <c r="EBG103" s="889"/>
      <c r="EBH103" s="889"/>
      <c r="EBI103" s="889"/>
      <c r="EBJ103" s="889"/>
      <c r="EBK103" s="889"/>
      <c r="EBL103" s="889"/>
      <c r="EBM103" s="889"/>
      <c r="EBN103" s="889"/>
      <c r="EBO103" s="889"/>
      <c r="EBP103" s="889"/>
      <c r="EBQ103" s="889"/>
      <c r="EBR103" s="889"/>
      <c r="EBS103" s="889"/>
      <c r="EBT103" s="889"/>
      <c r="EBU103" s="889"/>
      <c r="EBV103" s="889"/>
      <c r="EBW103" s="889"/>
      <c r="EBX103" s="889"/>
      <c r="EBY103" s="889"/>
      <c r="EBZ103" s="889"/>
      <c r="ECA103" s="889"/>
      <c r="ECB103" s="889"/>
      <c r="ECC103" s="889"/>
      <c r="ECD103" s="889"/>
      <c r="ECE103" s="889"/>
      <c r="ECF103" s="889"/>
      <c r="ECG103" s="889"/>
      <c r="ECH103" s="889"/>
      <c r="ECI103" s="889"/>
      <c r="ECJ103" s="889"/>
      <c r="ECK103" s="889"/>
      <c r="ECL103" s="889"/>
      <c r="ECM103" s="889"/>
      <c r="ECN103" s="889"/>
      <c r="ECO103" s="889"/>
      <c r="ECP103" s="889"/>
      <c r="ECQ103" s="889"/>
      <c r="ECR103" s="889"/>
      <c r="ECS103" s="889"/>
      <c r="ECT103" s="889"/>
      <c r="ECU103" s="889"/>
      <c r="ECV103" s="889"/>
      <c r="ECW103" s="889"/>
      <c r="ECX103" s="889"/>
      <c r="ECY103" s="889"/>
      <c r="ECZ103" s="889"/>
      <c r="EDA103" s="889"/>
      <c r="EDB103" s="889"/>
      <c r="EDC103" s="889"/>
      <c r="EDD103" s="889"/>
      <c r="EDE103" s="889"/>
      <c r="EDF103" s="889"/>
      <c r="EDG103" s="889"/>
      <c r="EDH103" s="889"/>
      <c r="EDI103" s="889"/>
      <c r="EDJ103" s="889"/>
      <c r="EDK103" s="889"/>
      <c r="EDL103" s="889"/>
      <c r="EDM103" s="889"/>
      <c r="EDN103" s="889"/>
      <c r="EDO103" s="889"/>
      <c r="EDP103" s="889"/>
      <c r="EDQ103" s="889"/>
      <c r="EDR103" s="889"/>
      <c r="EDS103" s="889"/>
      <c r="EDT103" s="889"/>
      <c r="EDU103" s="889"/>
      <c r="EDV103" s="889"/>
      <c r="EDW103" s="889"/>
      <c r="EDX103" s="889"/>
      <c r="EDY103" s="889"/>
      <c r="EDZ103" s="889"/>
      <c r="EEA103" s="889"/>
      <c r="EEB103" s="889"/>
      <c r="EEC103" s="889"/>
      <c r="EED103" s="889"/>
      <c r="EEE103" s="889"/>
      <c r="EEF103" s="889"/>
      <c r="EEG103" s="889"/>
      <c r="EEH103" s="889"/>
      <c r="EEI103" s="889"/>
      <c r="EEJ103" s="889"/>
      <c r="EEK103" s="889"/>
      <c r="EEL103" s="889"/>
      <c r="EEM103" s="889"/>
      <c r="EEN103" s="889"/>
      <c r="EEO103" s="889"/>
      <c r="EEP103" s="889"/>
      <c r="EEQ103" s="889"/>
      <c r="EER103" s="889"/>
      <c r="EES103" s="889"/>
      <c r="EET103" s="889"/>
      <c r="EEU103" s="889"/>
      <c r="EEV103" s="889"/>
      <c r="EEW103" s="889"/>
      <c r="EEX103" s="889"/>
      <c r="EEY103" s="889"/>
      <c r="EEZ103" s="889"/>
      <c r="EFA103" s="889"/>
      <c r="EFB103" s="889"/>
      <c r="EFC103" s="889"/>
      <c r="EFD103" s="889"/>
      <c r="EFE103" s="889"/>
      <c r="EFF103" s="889"/>
      <c r="EFG103" s="889"/>
      <c r="EFH103" s="889"/>
      <c r="EFI103" s="889"/>
      <c r="EFJ103" s="889"/>
      <c r="EFK103" s="889"/>
      <c r="EFL103" s="889"/>
      <c r="EFM103" s="889"/>
      <c r="EFN103" s="889"/>
      <c r="EFO103" s="889"/>
      <c r="EFP103" s="889"/>
      <c r="EFQ103" s="889"/>
      <c r="EFR103" s="889"/>
      <c r="EFS103" s="889"/>
      <c r="EFT103" s="889"/>
      <c r="EFU103" s="889"/>
      <c r="EFV103" s="889"/>
      <c r="EFW103" s="889"/>
      <c r="EFX103" s="889"/>
      <c r="EFY103" s="889"/>
      <c r="EFZ103" s="889"/>
      <c r="EGA103" s="889"/>
      <c r="EGB103" s="889"/>
      <c r="EGC103" s="889"/>
      <c r="EGD103" s="889"/>
      <c r="EGE103" s="889"/>
      <c r="EGF103" s="889"/>
      <c r="EGG103" s="889"/>
      <c r="EGH103" s="889"/>
      <c r="EGI103" s="889"/>
      <c r="EGJ103" s="889"/>
      <c r="EGK103" s="889"/>
      <c r="EGL103" s="889"/>
      <c r="EGM103" s="889"/>
      <c r="EGN103" s="889"/>
      <c r="EGO103" s="889"/>
      <c r="EGP103" s="889"/>
      <c r="EGQ103" s="889"/>
      <c r="EGR103" s="889"/>
      <c r="EGS103" s="889"/>
      <c r="EGT103" s="889"/>
      <c r="EGU103" s="889"/>
      <c r="EGV103" s="889"/>
      <c r="EGW103" s="889"/>
      <c r="EGX103" s="889"/>
      <c r="EGY103" s="889"/>
      <c r="EGZ103" s="889"/>
      <c r="EHA103" s="889"/>
      <c r="EHB103" s="889"/>
      <c r="EHC103" s="889"/>
      <c r="EHD103" s="889"/>
      <c r="EHE103" s="889"/>
      <c r="EHF103" s="889"/>
      <c r="EHG103" s="889"/>
      <c r="EHH103" s="889"/>
      <c r="EHI103" s="889"/>
      <c r="EHJ103" s="889"/>
      <c r="EHK103" s="889"/>
      <c r="EHL103" s="889"/>
      <c r="EHM103" s="889"/>
      <c r="EHN103" s="889"/>
      <c r="EHO103" s="889"/>
      <c r="EHP103" s="889"/>
      <c r="EHQ103" s="889"/>
      <c r="EHR103" s="889"/>
      <c r="EHS103" s="889"/>
      <c r="EHT103" s="889"/>
      <c r="EHU103" s="889"/>
      <c r="EHV103" s="889"/>
      <c r="EHW103" s="889"/>
      <c r="EHX103" s="889"/>
      <c r="EHY103" s="889"/>
      <c r="EHZ103" s="889"/>
      <c r="EIA103" s="889"/>
      <c r="EIB103" s="889"/>
      <c r="EIC103" s="889"/>
      <c r="EID103" s="889"/>
      <c r="EIE103" s="889"/>
      <c r="EIF103" s="889"/>
      <c r="EIG103" s="889"/>
      <c r="EIH103" s="889"/>
      <c r="EII103" s="889"/>
      <c r="EIJ103" s="889"/>
      <c r="EIK103" s="889"/>
      <c r="EIL103" s="889"/>
      <c r="EIM103" s="889"/>
      <c r="EIN103" s="889"/>
      <c r="EIO103" s="889"/>
      <c r="EIP103" s="889"/>
      <c r="EIQ103" s="889"/>
      <c r="EIR103" s="889"/>
      <c r="EIS103" s="889"/>
      <c r="EIT103" s="889"/>
      <c r="EIU103" s="889"/>
      <c r="EIV103" s="889"/>
      <c r="EIW103" s="889"/>
      <c r="EIX103" s="889"/>
      <c r="EIY103" s="889"/>
      <c r="EIZ103" s="889"/>
      <c r="EJA103" s="889"/>
      <c r="EJB103" s="889"/>
      <c r="EJC103" s="889"/>
      <c r="EJD103" s="889"/>
      <c r="EJE103" s="889"/>
      <c r="EJF103" s="889"/>
      <c r="EJG103" s="889"/>
      <c r="EJH103" s="889"/>
      <c r="EJI103" s="889"/>
      <c r="EJJ103" s="889"/>
      <c r="EJK103" s="889"/>
      <c r="EJL103" s="889"/>
      <c r="EJM103" s="889"/>
      <c r="EJN103" s="889"/>
      <c r="EJO103" s="889"/>
      <c r="EJP103" s="889"/>
      <c r="EJQ103" s="889"/>
      <c r="EJR103" s="889"/>
      <c r="EJS103" s="889"/>
      <c r="EJT103" s="889"/>
      <c r="EJU103" s="889"/>
      <c r="EJV103" s="889"/>
      <c r="EJW103" s="889"/>
      <c r="EJX103" s="889"/>
      <c r="EJY103" s="889"/>
      <c r="EJZ103" s="889"/>
      <c r="EKA103" s="889"/>
      <c r="EKB103" s="889"/>
      <c r="EKC103" s="889"/>
      <c r="EKD103" s="889"/>
      <c r="EKE103" s="889"/>
      <c r="EKF103" s="889"/>
      <c r="EKG103" s="889"/>
      <c r="EKH103" s="889"/>
      <c r="EKI103" s="889"/>
      <c r="EKJ103" s="889"/>
      <c r="EKK103" s="889"/>
      <c r="EKL103" s="889"/>
      <c r="EKM103" s="889"/>
      <c r="EKN103" s="889"/>
      <c r="EKO103" s="889"/>
      <c r="EKP103" s="889"/>
      <c r="EKQ103" s="889"/>
      <c r="EKR103" s="889"/>
      <c r="EKS103" s="889"/>
      <c r="EKT103" s="889"/>
      <c r="EKU103" s="889"/>
      <c r="EKV103" s="889"/>
      <c r="EKW103" s="889"/>
      <c r="EKX103" s="889"/>
      <c r="EKY103" s="889"/>
      <c r="EKZ103" s="889"/>
      <c r="ELA103" s="889"/>
      <c r="ELB103" s="889"/>
      <c r="ELC103" s="889"/>
      <c r="ELD103" s="889"/>
      <c r="ELE103" s="889"/>
      <c r="ELF103" s="889"/>
      <c r="ELG103" s="889"/>
      <c r="ELH103" s="889"/>
      <c r="ELI103" s="889"/>
      <c r="ELJ103" s="889"/>
      <c r="ELK103" s="889"/>
      <c r="ELL103" s="889"/>
      <c r="ELM103" s="889"/>
      <c r="ELN103" s="889"/>
      <c r="ELO103" s="889"/>
      <c r="ELP103" s="889"/>
      <c r="ELQ103" s="889"/>
      <c r="ELR103" s="889"/>
      <c r="ELS103" s="889"/>
      <c r="ELT103" s="889"/>
      <c r="ELU103" s="889"/>
      <c r="ELV103" s="889"/>
      <c r="ELW103" s="889"/>
      <c r="ELX103" s="889"/>
      <c r="ELY103" s="889"/>
      <c r="ELZ103" s="889"/>
      <c r="EMA103" s="889"/>
      <c r="EMB103" s="889"/>
      <c r="EMC103" s="889"/>
      <c r="EMD103" s="889"/>
      <c r="EME103" s="889"/>
      <c r="EMF103" s="889"/>
      <c r="EMG103" s="889"/>
      <c r="EMH103" s="889"/>
      <c r="EMI103" s="889"/>
      <c r="EMJ103" s="889"/>
      <c r="EMK103" s="889"/>
      <c r="EML103" s="889"/>
      <c r="EMM103" s="889"/>
      <c r="EMN103" s="889"/>
      <c r="EMO103" s="889"/>
      <c r="EMP103" s="889"/>
      <c r="EMQ103" s="889"/>
      <c r="EMR103" s="889"/>
      <c r="EMS103" s="889"/>
      <c r="EMT103" s="889"/>
      <c r="EMU103" s="889"/>
      <c r="EMV103" s="889"/>
      <c r="EMW103" s="889"/>
      <c r="EMX103" s="889"/>
      <c r="EMY103" s="889"/>
      <c r="EMZ103" s="889"/>
      <c r="ENA103" s="889"/>
      <c r="ENB103" s="889"/>
      <c r="ENC103" s="889"/>
      <c r="END103" s="889"/>
      <c r="ENE103" s="889"/>
      <c r="ENF103" s="889"/>
      <c r="ENG103" s="889"/>
      <c r="ENH103" s="889"/>
      <c r="ENI103" s="889"/>
      <c r="ENJ103" s="889"/>
      <c r="ENK103" s="889"/>
      <c r="ENL103" s="889"/>
      <c r="ENM103" s="889"/>
      <c r="ENN103" s="889"/>
      <c r="ENO103" s="889"/>
      <c r="ENP103" s="889"/>
      <c r="ENQ103" s="889"/>
      <c r="ENR103" s="889"/>
      <c r="ENS103" s="889"/>
      <c r="ENT103" s="889"/>
      <c r="ENU103" s="889"/>
      <c r="ENV103" s="889"/>
      <c r="ENW103" s="889"/>
      <c r="ENX103" s="889"/>
      <c r="ENY103" s="889"/>
      <c r="ENZ103" s="889"/>
      <c r="EOA103" s="889"/>
      <c r="EOB103" s="889"/>
      <c r="EOC103" s="889"/>
      <c r="EOD103" s="889"/>
      <c r="EOE103" s="889"/>
      <c r="EOF103" s="889"/>
      <c r="EOG103" s="889"/>
      <c r="EOH103" s="889"/>
      <c r="EOI103" s="889"/>
      <c r="EOJ103" s="889"/>
      <c r="EOK103" s="889"/>
      <c r="EOL103" s="889"/>
      <c r="EOM103" s="889"/>
      <c r="EON103" s="889"/>
      <c r="EOO103" s="889"/>
      <c r="EOP103" s="889"/>
      <c r="EOQ103" s="889"/>
      <c r="EOR103" s="889"/>
      <c r="EOS103" s="889"/>
      <c r="EOT103" s="889"/>
      <c r="EOU103" s="889"/>
      <c r="EOV103" s="889"/>
      <c r="EOW103" s="889"/>
      <c r="EOX103" s="889"/>
      <c r="EOY103" s="889"/>
      <c r="EOZ103" s="889"/>
      <c r="EPA103" s="889"/>
      <c r="EPB103" s="889"/>
      <c r="EPC103" s="889"/>
      <c r="EPD103" s="889"/>
      <c r="EPE103" s="889"/>
      <c r="EPF103" s="889"/>
      <c r="EPG103" s="889"/>
      <c r="EPH103" s="889"/>
      <c r="EPI103" s="889"/>
      <c r="EPJ103" s="889"/>
      <c r="EPK103" s="889"/>
      <c r="EPL103" s="889"/>
      <c r="EPM103" s="889"/>
      <c r="EPN103" s="889"/>
      <c r="EPO103" s="889"/>
      <c r="EPP103" s="889"/>
      <c r="EPQ103" s="889"/>
      <c r="EPR103" s="889"/>
      <c r="EPS103" s="889"/>
      <c r="EPT103" s="889"/>
      <c r="EPU103" s="889"/>
      <c r="EPV103" s="889"/>
      <c r="EPW103" s="889"/>
      <c r="EPX103" s="889"/>
      <c r="EPY103" s="889"/>
      <c r="EPZ103" s="889"/>
      <c r="EQA103" s="889"/>
      <c r="EQB103" s="889"/>
      <c r="EQC103" s="889"/>
      <c r="EQD103" s="889"/>
      <c r="EQE103" s="889"/>
      <c r="EQF103" s="889"/>
      <c r="EQG103" s="889"/>
      <c r="EQH103" s="889"/>
      <c r="EQI103" s="889"/>
      <c r="EQJ103" s="889"/>
      <c r="EQK103" s="889"/>
      <c r="EQL103" s="889"/>
      <c r="EQM103" s="889"/>
      <c r="EQN103" s="889"/>
      <c r="EQO103" s="889"/>
      <c r="EQP103" s="889"/>
      <c r="EQQ103" s="889"/>
      <c r="EQR103" s="889"/>
      <c r="EQS103" s="889"/>
      <c r="EQT103" s="889"/>
      <c r="EQU103" s="889"/>
      <c r="EQV103" s="889"/>
      <c r="EQW103" s="889"/>
      <c r="EQX103" s="889"/>
      <c r="EQY103" s="889"/>
      <c r="EQZ103" s="889"/>
      <c r="ERA103" s="889"/>
      <c r="ERB103" s="889"/>
      <c r="ERC103" s="889"/>
      <c r="ERD103" s="889"/>
      <c r="ERE103" s="889"/>
      <c r="ERF103" s="889"/>
      <c r="ERG103" s="889"/>
      <c r="ERH103" s="889"/>
      <c r="ERI103" s="889"/>
      <c r="ERJ103" s="889"/>
      <c r="ERK103" s="889"/>
      <c r="ERL103" s="889"/>
      <c r="ERM103" s="889"/>
      <c r="ERN103" s="889"/>
      <c r="ERO103" s="889"/>
      <c r="ERP103" s="889"/>
      <c r="ERQ103" s="889"/>
      <c r="ERR103" s="889"/>
      <c r="ERS103" s="889"/>
      <c r="ERT103" s="889"/>
      <c r="ERU103" s="889"/>
      <c r="ERV103" s="889"/>
      <c r="ERW103" s="889"/>
      <c r="ERX103" s="889"/>
      <c r="ERY103" s="889"/>
      <c r="ERZ103" s="889"/>
      <c r="ESA103" s="889"/>
      <c r="ESB103" s="889"/>
      <c r="ESC103" s="889"/>
      <c r="ESD103" s="889"/>
      <c r="ESE103" s="889"/>
      <c r="ESF103" s="889"/>
      <c r="ESG103" s="889"/>
      <c r="ESH103" s="889"/>
      <c r="ESI103" s="889"/>
      <c r="ESJ103" s="889"/>
      <c r="ESK103" s="889"/>
      <c r="ESL103" s="889"/>
      <c r="ESM103" s="889"/>
      <c r="ESN103" s="889"/>
      <c r="ESO103" s="889"/>
      <c r="ESP103" s="889"/>
      <c r="ESQ103" s="889"/>
      <c r="ESR103" s="889"/>
      <c r="ESS103" s="889"/>
      <c r="EST103" s="889"/>
      <c r="ESU103" s="889"/>
      <c r="ESV103" s="889"/>
      <c r="ESW103" s="889"/>
      <c r="ESX103" s="889"/>
      <c r="ESY103" s="889"/>
      <c r="ESZ103" s="889"/>
      <c r="ETA103" s="889"/>
      <c r="ETB103" s="889"/>
      <c r="ETC103" s="889"/>
      <c r="ETD103" s="889"/>
      <c r="ETE103" s="889"/>
      <c r="ETF103" s="889"/>
      <c r="ETG103" s="889"/>
      <c r="ETH103" s="889"/>
      <c r="ETI103" s="889"/>
      <c r="ETJ103" s="889"/>
      <c r="ETK103" s="889"/>
      <c r="ETL103" s="889"/>
      <c r="ETM103" s="889"/>
      <c r="ETN103" s="889"/>
      <c r="ETO103" s="889"/>
      <c r="ETP103" s="889"/>
      <c r="ETQ103" s="889"/>
      <c r="ETR103" s="889"/>
      <c r="ETS103" s="889"/>
      <c r="ETT103" s="889"/>
      <c r="ETU103" s="889"/>
      <c r="ETV103" s="889"/>
      <c r="ETW103" s="889"/>
      <c r="ETX103" s="889"/>
      <c r="ETY103" s="889"/>
      <c r="ETZ103" s="889"/>
      <c r="EUA103" s="889"/>
      <c r="EUB103" s="889"/>
      <c r="EUC103" s="889"/>
      <c r="EUD103" s="889"/>
      <c r="EUE103" s="889"/>
      <c r="EUF103" s="889"/>
      <c r="EUG103" s="889"/>
      <c r="EUH103" s="889"/>
      <c r="EUI103" s="889"/>
      <c r="EUJ103" s="889"/>
      <c r="EUK103" s="889"/>
      <c r="EUL103" s="889"/>
      <c r="EUM103" s="889"/>
      <c r="EUN103" s="889"/>
      <c r="EUO103" s="889"/>
      <c r="EUP103" s="889"/>
      <c r="EUQ103" s="889"/>
      <c r="EUR103" s="889"/>
      <c r="EUS103" s="889"/>
      <c r="EUT103" s="889"/>
      <c r="EUU103" s="889"/>
      <c r="EUV103" s="889"/>
      <c r="EUW103" s="889"/>
      <c r="EUX103" s="889"/>
      <c r="EUY103" s="889"/>
      <c r="EUZ103" s="889"/>
      <c r="EVA103" s="889"/>
      <c r="EVB103" s="889"/>
      <c r="EVC103" s="889"/>
      <c r="EVD103" s="889"/>
      <c r="EVE103" s="889"/>
      <c r="EVF103" s="889"/>
      <c r="EVG103" s="889"/>
      <c r="EVH103" s="889"/>
      <c r="EVI103" s="889"/>
      <c r="EVJ103" s="889"/>
      <c r="EVK103" s="889"/>
      <c r="EVL103" s="889"/>
      <c r="EVM103" s="889"/>
      <c r="EVN103" s="889"/>
      <c r="EVO103" s="889"/>
      <c r="EVP103" s="889"/>
      <c r="EVQ103" s="889"/>
      <c r="EVR103" s="889"/>
      <c r="EVS103" s="889"/>
      <c r="EVT103" s="889"/>
      <c r="EVU103" s="889"/>
      <c r="EVV103" s="889"/>
      <c r="EVW103" s="889"/>
      <c r="EVX103" s="889"/>
      <c r="EVY103" s="889"/>
      <c r="EVZ103" s="889"/>
      <c r="EWA103" s="889"/>
      <c r="EWB103" s="889"/>
      <c r="EWC103" s="889"/>
      <c r="EWD103" s="889"/>
      <c r="EWE103" s="889"/>
      <c r="EWF103" s="889"/>
      <c r="EWG103" s="889"/>
      <c r="EWH103" s="889"/>
      <c r="EWI103" s="889"/>
      <c r="EWJ103" s="889"/>
      <c r="EWK103" s="889"/>
      <c r="EWL103" s="889"/>
      <c r="EWM103" s="889"/>
      <c r="EWN103" s="889"/>
      <c r="EWO103" s="889"/>
      <c r="EWP103" s="889"/>
      <c r="EWQ103" s="889"/>
      <c r="EWR103" s="889"/>
      <c r="EWS103" s="889"/>
      <c r="EWT103" s="889"/>
      <c r="EWU103" s="889"/>
      <c r="EWV103" s="889"/>
      <c r="EWW103" s="889"/>
      <c r="EWX103" s="889"/>
      <c r="EWY103" s="889"/>
      <c r="EWZ103" s="889"/>
      <c r="EXA103" s="889"/>
      <c r="EXB103" s="889"/>
      <c r="EXC103" s="889"/>
      <c r="EXD103" s="889"/>
      <c r="EXE103" s="889"/>
      <c r="EXF103" s="889"/>
      <c r="EXG103" s="889"/>
      <c r="EXH103" s="889"/>
      <c r="EXI103" s="889"/>
      <c r="EXJ103" s="889"/>
      <c r="EXK103" s="889"/>
      <c r="EXL103" s="889"/>
      <c r="EXM103" s="889"/>
      <c r="EXN103" s="889"/>
      <c r="EXO103" s="889"/>
      <c r="EXP103" s="889"/>
      <c r="EXQ103" s="889"/>
      <c r="EXR103" s="889"/>
      <c r="EXS103" s="889"/>
      <c r="EXT103" s="889"/>
      <c r="EXU103" s="889"/>
      <c r="EXV103" s="889"/>
      <c r="EXW103" s="889"/>
      <c r="EXX103" s="889"/>
      <c r="EXY103" s="889"/>
      <c r="EXZ103" s="889"/>
      <c r="EYA103" s="889"/>
      <c r="EYB103" s="889"/>
      <c r="EYC103" s="889"/>
      <c r="EYD103" s="889"/>
      <c r="EYE103" s="889"/>
      <c r="EYF103" s="889"/>
      <c r="EYG103" s="889"/>
      <c r="EYH103" s="889"/>
      <c r="EYI103" s="889"/>
      <c r="EYJ103" s="889"/>
      <c r="EYK103" s="889"/>
      <c r="EYL103" s="889"/>
      <c r="EYM103" s="889"/>
      <c r="EYN103" s="889"/>
      <c r="EYO103" s="889"/>
      <c r="EYP103" s="889"/>
      <c r="EYQ103" s="889"/>
      <c r="EYR103" s="889"/>
      <c r="EYS103" s="889"/>
      <c r="EYT103" s="889"/>
      <c r="EYU103" s="889"/>
      <c r="EYV103" s="889"/>
      <c r="EYW103" s="889"/>
      <c r="EYX103" s="889"/>
      <c r="EYY103" s="889"/>
      <c r="EYZ103" s="889"/>
      <c r="EZA103" s="889"/>
      <c r="EZB103" s="889"/>
      <c r="EZC103" s="889"/>
      <c r="EZD103" s="889"/>
      <c r="EZE103" s="889"/>
      <c r="EZF103" s="889"/>
      <c r="EZG103" s="889"/>
      <c r="EZH103" s="889"/>
      <c r="EZI103" s="889"/>
      <c r="EZJ103" s="889"/>
      <c r="EZK103" s="889"/>
      <c r="EZL103" s="889"/>
      <c r="EZM103" s="889"/>
      <c r="EZN103" s="889"/>
      <c r="EZO103" s="889"/>
      <c r="EZP103" s="889"/>
      <c r="EZQ103" s="889"/>
      <c r="EZR103" s="889"/>
      <c r="EZS103" s="889"/>
      <c r="EZT103" s="889"/>
      <c r="EZU103" s="889"/>
      <c r="EZV103" s="889"/>
      <c r="EZW103" s="889"/>
      <c r="EZX103" s="889"/>
      <c r="EZY103" s="889"/>
      <c r="EZZ103" s="889"/>
      <c r="FAA103" s="889"/>
      <c r="FAB103" s="889"/>
      <c r="FAC103" s="889"/>
      <c r="FAD103" s="889"/>
      <c r="FAE103" s="889"/>
      <c r="FAF103" s="889"/>
      <c r="FAG103" s="889"/>
      <c r="FAH103" s="889"/>
      <c r="FAI103" s="889"/>
      <c r="FAJ103" s="889"/>
      <c r="FAK103" s="889"/>
      <c r="FAL103" s="889"/>
      <c r="FAM103" s="889"/>
      <c r="FAN103" s="889"/>
      <c r="FAO103" s="889"/>
      <c r="FAP103" s="889"/>
      <c r="FAQ103" s="889"/>
      <c r="FAR103" s="889"/>
      <c r="FAS103" s="889"/>
      <c r="FAT103" s="889"/>
      <c r="FAU103" s="889"/>
      <c r="FAV103" s="889"/>
      <c r="FAW103" s="889"/>
      <c r="FAX103" s="889"/>
      <c r="FAY103" s="889"/>
      <c r="FAZ103" s="889"/>
      <c r="FBA103" s="889"/>
      <c r="FBB103" s="889"/>
      <c r="FBC103" s="889"/>
      <c r="FBD103" s="889"/>
      <c r="FBE103" s="889"/>
      <c r="FBF103" s="889"/>
      <c r="FBG103" s="889"/>
      <c r="FBH103" s="889"/>
      <c r="FBI103" s="889"/>
      <c r="FBJ103" s="889"/>
      <c r="FBK103" s="889"/>
      <c r="FBL103" s="889"/>
      <c r="FBM103" s="889"/>
      <c r="FBN103" s="889"/>
      <c r="FBO103" s="889"/>
      <c r="FBP103" s="889"/>
      <c r="FBQ103" s="889"/>
      <c r="FBR103" s="889"/>
      <c r="FBS103" s="889"/>
      <c r="FBT103" s="889"/>
      <c r="FBU103" s="889"/>
      <c r="FBV103" s="889"/>
      <c r="FBW103" s="889"/>
      <c r="FBX103" s="889"/>
      <c r="FBY103" s="889"/>
      <c r="FBZ103" s="889"/>
      <c r="FCA103" s="889"/>
      <c r="FCB103" s="889"/>
      <c r="FCC103" s="889"/>
      <c r="FCD103" s="889"/>
      <c r="FCE103" s="889"/>
      <c r="FCF103" s="889"/>
      <c r="FCG103" s="889"/>
      <c r="FCH103" s="889"/>
      <c r="FCI103" s="889"/>
      <c r="FCJ103" s="889"/>
      <c r="FCK103" s="889"/>
      <c r="FCL103" s="889"/>
      <c r="FCM103" s="889"/>
      <c r="FCN103" s="889"/>
      <c r="FCO103" s="889"/>
      <c r="FCP103" s="889"/>
      <c r="FCQ103" s="889"/>
      <c r="FCR103" s="889"/>
      <c r="FCS103" s="889"/>
      <c r="FCT103" s="889"/>
      <c r="FCU103" s="889"/>
      <c r="FCV103" s="889"/>
      <c r="FCW103" s="889"/>
      <c r="FCX103" s="889"/>
      <c r="FCY103" s="889"/>
      <c r="FCZ103" s="889"/>
      <c r="FDA103" s="889"/>
      <c r="FDB103" s="889"/>
      <c r="FDC103" s="889"/>
      <c r="FDD103" s="889"/>
      <c r="FDE103" s="889"/>
      <c r="FDF103" s="889"/>
      <c r="FDG103" s="889"/>
      <c r="FDH103" s="889"/>
      <c r="FDI103" s="889"/>
      <c r="FDJ103" s="889"/>
      <c r="FDK103" s="889"/>
      <c r="FDL103" s="889"/>
      <c r="FDM103" s="889"/>
      <c r="FDN103" s="889"/>
      <c r="FDO103" s="889"/>
      <c r="FDP103" s="889"/>
      <c r="FDQ103" s="889"/>
      <c r="FDR103" s="889"/>
      <c r="FDS103" s="889"/>
      <c r="FDT103" s="889"/>
      <c r="FDU103" s="889"/>
      <c r="FDV103" s="889"/>
      <c r="FDW103" s="889"/>
      <c r="FDX103" s="889"/>
      <c r="FDY103" s="889"/>
      <c r="FDZ103" s="889"/>
      <c r="FEA103" s="889"/>
      <c r="FEB103" s="889"/>
      <c r="FEC103" s="889"/>
      <c r="FED103" s="889"/>
      <c r="FEE103" s="889"/>
      <c r="FEF103" s="889"/>
      <c r="FEG103" s="889"/>
      <c r="FEH103" s="889"/>
      <c r="FEI103" s="889"/>
      <c r="FEJ103" s="889"/>
      <c r="FEK103" s="889"/>
      <c r="FEL103" s="889"/>
      <c r="FEM103" s="889"/>
      <c r="FEN103" s="889"/>
      <c r="FEO103" s="889"/>
      <c r="FEP103" s="889"/>
      <c r="FEQ103" s="889"/>
      <c r="FER103" s="889"/>
      <c r="FES103" s="889"/>
      <c r="FET103" s="889"/>
      <c r="FEU103" s="889"/>
      <c r="FEV103" s="889"/>
      <c r="FEW103" s="889"/>
      <c r="FEX103" s="889"/>
      <c r="FEY103" s="889"/>
      <c r="FEZ103" s="889"/>
      <c r="FFA103" s="889"/>
      <c r="FFB103" s="889"/>
      <c r="FFC103" s="889"/>
      <c r="FFD103" s="889"/>
      <c r="FFE103" s="889"/>
      <c r="FFF103" s="889"/>
      <c r="FFG103" s="889"/>
      <c r="FFH103" s="889"/>
      <c r="FFI103" s="889"/>
      <c r="FFJ103" s="889"/>
      <c r="FFK103" s="889"/>
      <c r="FFL103" s="889"/>
      <c r="FFM103" s="889"/>
      <c r="FFN103" s="889"/>
      <c r="FFO103" s="889"/>
      <c r="FFP103" s="889"/>
      <c r="FFQ103" s="889"/>
      <c r="FFR103" s="889"/>
      <c r="FFS103" s="889"/>
      <c r="FFT103" s="889"/>
      <c r="FFU103" s="889"/>
      <c r="FFV103" s="889"/>
      <c r="FFW103" s="889"/>
      <c r="FFX103" s="889"/>
      <c r="FFY103" s="889"/>
      <c r="FFZ103" s="889"/>
      <c r="FGA103" s="889"/>
      <c r="FGB103" s="889"/>
      <c r="FGC103" s="889"/>
      <c r="FGD103" s="889"/>
      <c r="FGE103" s="889"/>
      <c r="FGF103" s="889"/>
      <c r="FGG103" s="889"/>
      <c r="FGH103" s="889"/>
      <c r="FGI103" s="889"/>
      <c r="FGJ103" s="889"/>
      <c r="FGK103" s="889"/>
      <c r="FGL103" s="889"/>
      <c r="FGM103" s="889"/>
      <c r="FGN103" s="889"/>
      <c r="FGO103" s="889"/>
      <c r="FGP103" s="889"/>
      <c r="FGQ103" s="889"/>
      <c r="FGR103" s="889"/>
      <c r="FGS103" s="889"/>
      <c r="FGT103" s="889"/>
      <c r="FGU103" s="889"/>
      <c r="FGV103" s="889"/>
      <c r="FGW103" s="889"/>
      <c r="FGX103" s="889"/>
      <c r="FGY103" s="889"/>
      <c r="FGZ103" s="889"/>
      <c r="FHA103" s="889"/>
      <c r="FHB103" s="889"/>
      <c r="FHC103" s="889"/>
      <c r="FHD103" s="889"/>
      <c r="FHE103" s="889"/>
      <c r="FHF103" s="889"/>
      <c r="FHG103" s="889"/>
      <c r="FHH103" s="889"/>
      <c r="FHI103" s="889"/>
      <c r="FHJ103" s="889"/>
      <c r="FHK103" s="889"/>
      <c r="FHL103" s="889"/>
      <c r="FHM103" s="889"/>
      <c r="FHN103" s="889"/>
      <c r="FHO103" s="889"/>
      <c r="FHP103" s="889"/>
      <c r="FHQ103" s="889"/>
      <c r="FHR103" s="889"/>
      <c r="FHS103" s="889"/>
      <c r="FHT103" s="889"/>
      <c r="FHU103" s="889"/>
      <c r="FHV103" s="889"/>
      <c r="FHW103" s="889"/>
      <c r="FHX103" s="889"/>
      <c r="FHY103" s="889"/>
      <c r="FHZ103" s="889"/>
      <c r="FIA103" s="889"/>
      <c r="FIB103" s="889"/>
      <c r="FIC103" s="889"/>
      <c r="FID103" s="889"/>
      <c r="FIE103" s="889"/>
      <c r="FIF103" s="889"/>
      <c r="FIG103" s="889"/>
      <c r="FIH103" s="889"/>
      <c r="FII103" s="889"/>
      <c r="FIJ103" s="889"/>
      <c r="FIK103" s="889"/>
      <c r="FIL103" s="889"/>
      <c r="FIM103" s="889"/>
      <c r="FIN103" s="889"/>
      <c r="FIO103" s="889"/>
      <c r="FIP103" s="889"/>
      <c r="FIQ103" s="889"/>
      <c r="FIR103" s="889"/>
      <c r="FIS103" s="889"/>
      <c r="FIT103" s="889"/>
      <c r="FIU103" s="889"/>
      <c r="FIV103" s="889"/>
      <c r="FIW103" s="889"/>
      <c r="FIX103" s="889"/>
      <c r="FIY103" s="889"/>
      <c r="FIZ103" s="889"/>
      <c r="FJA103" s="889"/>
      <c r="FJB103" s="889"/>
      <c r="FJC103" s="889"/>
      <c r="FJD103" s="889"/>
      <c r="FJE103" s="889"/>
      <c r="FJF103" s="889"/>
      <c r="FJG103" s="889"/>
      <c r="FJH103" s="889"/>
      <c r="FJI103" s="889"/>
      <c r="FJJ103" s="889"/>
      <c r="FJK103" s="889"/>
      <c r="FJL103" s="889"/>
      <c r="FJM103" s="889"/>
      <c r="FJN103" s="889"/>
      <c r="FJO103" s="889"/>
      <c r="FJP103" s="889"/>
      <c r="FJQ103" s="889"/>
      <c r="FJR103" s="889"/>
      <c r="FJS103" s="889"/>
      <c r="FJT103" s="889"/>
      <c r="FJU103" s="889"/>
      <c r="FJV103" s="889"/>
      <c r="FJW103" s="889"/>
      <c r="FJX103" s="889"/>
      <c r="FJY103" s="889"/>
      <c r="FJZ103" s="889"/>
      <c r="FKA103" s="889"/>
      <c r="FKB103" s="889"/>
      <c r="FKC103" s="889"/>
      <c r="FKD103" s="889"/>
      <c r="FKE103" s="889"/>
      <c r="FKF103" s="889"/>
      <c r="FKG103" s="889"/>
      <c r="FKH103" s="889"/>
      <c r="FKI103" s="889"/>
      <c r="FKJ103" s="889"/>
      <c r="FKK103" s="889"/>
      <c r="FKL103" s="889"/>
      <c r="FKM103" s="889"/>
      <c r="FKN103" s="889"/>
      <c r="FKO103" s="889"/>
      <c r="FKP103" s="889"/>
      <c r="FKQ103" s="889"/>
      <c r="FKR103" s="889"/>
      <c r="FKS103" s="889"/>
      <c r="FKT103" s="889"/>
      <c r="FKU103" s="889"/>
      <c r="FKV103" s="889"/>
      <c r="FKW103" s="889"/>
      <c r="FKX103" s="889"/>
      <c r="FKY103" s="889"/>
      <c r="FKZ103" s="889"/>
      <c r="FLA103" s="889"/>
      <c r="FLB103" s="889"/>
      <c r="FLC103" s="889"/>
      <c r="FLD103" s="889"/>
      <c r="FLE103" s="889"/>
      <c r="FLF103" s="889"/>
      <c r="FLG103" s="889"/>
      <c r="FLH103" s="889"/>
      <c r="FLI103" s="889"/>
      <c r="FLJ103" s="889"/>
      <c r="FLK103" s="889"/>
      <c r="FLL103" s="889"/>
      <c r="FLM103" s="889"/>
      <c r="FLN103" s="889"/>
      <c r="FLO103" s="889"/>
      <c r="FLP103" s="889"/>
      <c r="FLQ103" s="889"/>
      <c r="FLR103" s="889"/>
      <c r="FLS103" s="889"/>
      <c r="FLT103" s="889"/>
      <c r="FLU103" s="889"/>
      <c r="FLV103" s="889"/>
      <c r="FLW103" s="889"/>
      <c r="FLX103" s="889"/>
      <c r="FLY103" s="889"/>
      <c r="FLZ103" s="889"/>
      <c r="FMA103" s="889"/>
      <c r="FMB103" s="889"/>
      <c r="FMC103" s="889"/>
      <c r="FMD103" s="889"/>
      <c r="FME103" s="889"/>
      <c r="FMF103" s="889"/>
      <c r="FMG103" s="889"/>
      <c r="FMH103" s="889"/>
      <c r="FMI103" s="889"/>
      <c r="FMJ103" s="889"/>
      <c r="FMK103" s="889"/>
      <c r="FML103" s="889"/>
      <c r="FMM103" s="889"/>
      <c r="FMN103" s="889"/>
      <c r="FMO103" s="889"/>
      <c r="FMP103" s="889"/>
      <c r="FMQ103" s="889"/>
      <c r="FMR103" s="889"/>
      <c r="FMS103" s="889"/>
      <c r="FMT103" s="889"/>
      <c r="FMU103" s="889"/>
      <c r="FMV103" s="889"/>
      <c r="FMW103" s="889"/>
      <c r="FMX103" s="889"/>
      <c r="FMY103" s="889"/>
      <c r="FMZ103" s="889"/>
      <c r="FNA103" s="889"/>
      <c r="FNB103" s="889"/>
      <c r="FNC103" s="889"/>
      <c r="FND103" s="889"/>
      <c r="FNE103" s="889"/>
      <c r="FNF103" s="889"/>
      <c r="FNG103" s="889"/>
      <c r="FNH103" s="889"/>
      <c r="FNI103" s="889"/>
      <c r="FNJ103" s="889"/>
      <c r="FNK103" s="889"/>
      <c r="FNL103" s="889"/>
      <c r="FNM103" s="889"/>
      <c r="FNN103" s="889"/>
      <c r="FNO103" s="889"/>
      <c r="FNP103" s="889"/>
      <c r="FNQ103" s="889"/>
      <c r="FNR103" s="889"/>
      <c r="FNS103" s="889"/>
      <c r="FNT103" s="889"/>
      <c r="FNU103" s="889"/>
      <c r="FNV103" s="889"/>
      <c r="FNW103" s="889"/>
      <c r="FNX103" s="889"/>
      <c r="FNY103" s="889"/>
      <c r="FNZ103" s="889"/>
      <c r="FOA103" s="889"/>
      <c r="FOB103" s="889"/>
      <c r="FOC103" s="889"/>
      <c r="FOD103" s="889"/>
      <c r="FOE103" s="889"/>
      <c r="FOF103" s="889"/>
      <c r="FOG103" s="889"/>
      <c r="FOH103" s="889"/>
      <c r="FOI103" s="889"/>
      <c r="FOJ103" s="889"/>
      <c r="FOK103" s="889"/>
      <c r="FOL103" s="889"/>
      <c r="FOM103" s="889"/>
      <c r="FON103" s="889"/>
      <c r="FOO103" s="889"/>
      <c r="FOP103" s="889"/>
      <c r="FOQ103" s="889"/>
      <c r="FOR103" s="889"/>
      <c r="FOS103" s="889"/>
      <c r="FOT103" s="889"/>
      <c r="FOU103" s="889"/>
      <c r="FOV103" s="889"/>
      <c r="FOW103" s="889"/>
      <c r="FOX103" s="889"/>
      <c r="FOY103" s="889"/>
      <c r="FOZ103" s="889"/>
      <c r="FPA103" s="889"/>
      <c r="FPB103" s="889"/>
      <c r="FPC103" s="889"/>
      <c r="FPD103" s="889"/>
      <c r="FPE103" s="889"/>
      <c r="FPF103" s="889"/>
      <c r="FPG103" s="889"/>
      <c r="FPH103" s="889"/>
      <c r="FPI103" s="889"/>
      <c r="FPJ103" s="889"/>
      <c r="FPK103" s="889"/>
      <c r="FPL103" s="889"/>
      <c r="FPM103" s="889"/>
      <c r="FPN103" s="889"/>
      <c r="FPO103" s="889"/>
      <c r="FPP103" s="889"/>
      <c r="FPQ103" s="889"/>
      <c r="FPR103" s="889"/>
      <c r="FPS103" s="889"/>
      <c r="FPT103" s="889"/>
      <c r="FPU103" s="889"/>
      <c r="FPV103" s="889"/>
      <c r="FPW103" s="889"/>
      <c r="FPX103" s="889"/>
      <c r="FPY103" s="889"/>
      <c r="FPZ103" s="889"/>
      <c r="FQA103" s="889"/>
      <c r="FQB103" s="889"/>
      <c r="FQC103" s="889"/>
      <c r="FQD103" s="889"/>
      <c r="FQE103" s="889"/>
      <c r="FQF103" s="889"/>
      <c r="FQG103" s="889"/>
      <c r="FQH103" s="889"/>
      <c r="FQI103" s="889"/>
      <c r="FQJ103" s="889"/>
      <c r="FQK103" s="889"/>
      <c r="FQL103" s="889"/>
      <c r="FQM103" s="889"/>
      <c r="FQN103" s="889"/>
      <c r="FQO103" s="889"/>
      <c r="FQP103" s="889"/>
      <c r="FQQ103" s="889"/>
      <c r="FQR103" s="889"/>
      <c r="FQS103" s="889"/>
      <c r="FQT103" s="889"/>
      <c r="FQU103" s="889"/>
      <c r="FQV103" s="889"/>
      <c r="FQW103" s="889"/>
      <c r="FQX103" s="889"/>
      <c r="FQY103" s="889"/>
      <c r="FQZ103" s="889"/>
      <c r="FRA103" s="889"/>
      <c r="FRB103" s="889"/>
      <c r="FRC103" s="889"/>
      <c r="FRD103" s="889"/>
      <c r="FRE103" s="889"/>
      <c r="FRF103" s="889"/>
      <c r="FRG103" s="889"/>
      <c r="FRH103" s="889"/>
      <c r="FRI103" s="889"/>
      <c r="FRJ103" s="889"/>
      <c r="FRK103" s="889"/>
      <c r="FRL103" s="889"/>
      <c r="FRM103" s="889"/>
      <c r="FRN103" s="889"/>
      <c r="FRO103" s="889"/>
      <c r="FRP103" s="889"/>
      <c r="FRQ103" s="889"/>
      <c r="FRR103" s="889"/>
      <c r="FRS103" s="889"/>
      <c r="FRT103" s="889"/>
      <c r="FRU103" s="889"/>
      <c r="FRV103" s="889"/>
      <c r="FRW103" s="889"/>
      <c r="FRX103" s="889"/>
      <c r="FRY103" s="889"/>
      <c r="FRZ103" s="889"/>
      <c r="FSA103" s="889"/>
      <c r="FSB103" s="889"/>
      <c r="FSC103" s="889"/>
      <c r="FSD103" s="889"/>
      <c r="FSE103" s="889"/>
      <c r="FSF103" s="889"/>
      <c r="FSG103" s="889"/>
      <c r="FSH103" s="889"/>
      <c r="FSI103" s="889"/>
      <c r="FSJ103" s="889"/>
      <c r="FSK103" s="889"/>
      <c r="FSL103" s="889"/>
      <c r="FSM103" s="889"/>
      <c r="FSN103" s="889"/>
      <c r="FSO103" s="889"/>
      <c r="FSP103" s="889"/>
      <c r="FSQ103" s="889"/>
      <c r="FSR103" s="889"/>
      <c r="FSS103" s="889"/>
      <c r="FST103" s="889"/>
      <c r="FSU103" s="889"/>
      <c r="FSV103" s="889"/>
      <c r="FSW103" s="889"/>
      <c r="FSX103" s="889"/>
      <c r="FSY103" s="889"/>
      <c r="FSZ103" s="889"/>
      <c r="FTA103" s="889"/>
      <c r="FTB103" s="889"/>
      <c r="FTC103" s="889"/>
      <c r="FTD103" s="889"/>
      <c r="FTE103" s="889"/>
      <c r="FTF103" s="889"/>
      <c r="FTG103" s="889"/>
      <c r="FTH103" s="889"/>
      <c r="FTI103" s="889"/>
      <c r="FTJ103" s="889"/>
      <c r="FTK103" s="889"/>
      <c r="FTL103" s="889"/>
      <c r="FTM103" s="889"/>
      <c r="FTN103" s="889"/>
      <c r="FTO103" s="889"/>
      <c r="FTP103" s="889"/>
      <c r="FTQ103" s="889"/>
      <c r="FTR103" s="889"/>
      <c r="FTS103" s="889"/>
      <c r="FTT103" s="889"/>
      <c r="FTU103" s="889"/>
      <c r="FTV103" s="889"/>
      <c r="FTW103" s="889"/>
      <c r="FTX103" s="889"/>
      <c r="FTY103" s="889"/>
      <c r="FTZ103" s="889"/>
      <c r="FUA103" s="889"/>
      <c r="FUB103" s="889"/>
      <c r="FUC103" s="889"/>
      <c r="FUD103" s="889"/>
      <c r="FUE103" s="889"/>
      <c r="FUF103" s="889"/>
      <c r="FUG103" s="889"/>
      <c r="FUH103" s="889"/>
      <c r="FUI103" s="889"/>
      <c r="FUJ103" s="889"/>
      <c r="FUK103" s="889"/>
      <c r="FUL103" s="889"/>
      <c r="FUM103" s="889"/>
      <c r="FUN103" s="889"/>
      <c r="FUO103" s="889"/>
      <c r="FUP103" s="889"/>
      <c r="FUQ103" s="889"/>
      <c r="FUR103" s="889"/>
      <c r="FUS103" s="889"/>
      <c r="FUT103" s="889"/>
      <c r="FUU103" s="889"/>
      <c r="FUV103" s="889"/>
      <c r="FUW103" s="889"/>
      <c r="FUX103" s="889"/>
      <c r="FUY103" s="889"/>
      <c r="FUZ103" s="889"/>
      <c r="FVA103" s="889"/>
      <c r="FVB103" s="889"/>
      <c r="FVC103" s="889"/>
      <c r="FVD103" s="889"/>
      <c r="FVE103" s="889"/>
      <c r="FVF103" s="889"/>
      <c r="FVG103" s="889"/>
      <c r="FVH103" s="889"/>
      <c r="FVI103" s="889"/>
      <c r="FVJ103" s="889"/>
      <c r="FVK103" s="889"/>
      <c r="FVL103" s="889"/>
      <c r="FVM103" s="889"/>
      <c r="FVN103" s="889"/>
      <c r="FVO103" s="889"/>
      <c r="FVP103" s="889"/>
      <c r="FVQ103" s="889"/>
      <c r="FVR103" s="889"/>
      <c r="FVS103" s="889"/>
      <c r="FVT103" s="889"/>
      <c r="FVU103" s="889"/>
      <c r="FVV103" s="889"/>
      <c r="FVW103" s="889"/>
      <c r="FVX103" s="889"/>
      <c r="FVY103" s="889"/>
      <c r="FVZ103" s="889"/>
      <c r="FWA103" s="889"/>
      <c r="FWB103" s="889"/>
      <c r="FWC103" s="889"/>
      <c r="FWD103" s="889"/>
      <c r="FWE103" s="889"/>
      <c r="FWF103" s="889"/>
      <c r="FWG103" s="889"/>
      <c r="FWH103" s="889"/>
      <c r="FWI103" s="889"/>
      <c r="FWJ103" s="889"/>
      <c r="FWK103" s="889"/>
      <c r="FWL103" s="889"/>
      <c r="FWM103" s="889"/>
      <c r="FWN103" s="889"/>
      <c r="FWO103" s="889"/>
      <c r="FWP103" s="889"/>
      <c r="FWQ103" s="889"/>
      <c r="FWR103" s="889"/>
      <c r="FWS103" s="889"/>
      <c r="FWT103" s="889"/>
      <c r="FWU103" s="889"/>
      <c r="FWV103" s="889"/>
      <c r="FWW103" s="889"/>
      <c r="FWX103" s="889"/>
      <c r="FWY103" s="889"/>
      <c r="FWZ103" s="889"/>
      <c r="FXA103" s="889"/>
      <c r="FXB103" s="889"/>
      <c r="FXC103" s="889"/>
      <c r="FXD103" s="889"/>
      <c r="FXE103" s="889"/>
      <c r="FXF103" s="889"/>
      <c r="FXG103" s="889"/>
      <c r="FXH103" s="889"/>
      <c r="FXI103" s="889"/>
      <c r="FXJ103" s="889"/>
      <c r="FXK103" s="889"/>
      <c r="FXL103" s="889"/>
      <c r="FXM103" s="889"/>
      <c r="FXN103" s="889"/>
      <c r="FXO103" s="889"/>
      <c r="FXP103" s="889"/>
      <c r="FXQ103" s="889"/>
      <c r="FXR103" s="889"/>
      <c r="FXS103" s="889"/>
      <c r="FXT103" s="889"/>
      <c r="FXU103" s="889"/>
      <c r="FXV103" s="889"/>
      <c r="FXW103" s="889"/>
      <c r="FXX103" s="889"/>
      <c r="FXY103" s="889"/>
      <c r="FXZ103" s="889"/>
      <c r="FYA103" s="889"/>
      <c r="FYB103" s="889"/>
      <c r="FYC103" s="889"/>
      <c r="FYD103" s="889"/>
      <c r="FYE103" s="889"/>
      <c r="FYF103" s="889"/>
      <c r="FYG103" s="889"/>
      <c r="FYH103" s="889"/>
      <c r="FYI103" s="889"/>
      <c r="FYJ103" s="889"/>
      <c r="FYK103" s="889"/>
      <c r="FYL103" s="889"/>
      <c r="FYM103" s="889"/>
      <c r="FYN103" s="889"/>
      <c r="FYO103" s="889"/>
      <c r="FYP103" s="889"/>
      <c r="FYQ103" s="889"/>
      <c r="FYR103" s="889"/>
      <c r="FYS103" s="889"/>
      <c r="FYT103" s="889"/>
      <c r="FYU103" s="889"/>
      <c r="FYV103" s="889"/>
      <c r="FYW103" s="889"/>
      <c r="FYX103" s="889"/>
      <c r="FYY103" s="889"/>
      <c r="FYZ103" s="889"/>
      <c r="FZA103" s="889"/>
      <c r="FZB103" s="889"/>
      <c r="FZC103" s="889"/>
      <c r="FZD103" s="889"/>
      <c r="FZE103" s="889"/>
      <c r="FZF103" s="889"/>
      <c r="FZG103" s="889"/>
      <c r="FZH103" s="889"/>
      <c r="FZI103" s="889"/>
      <c r="FZJ103" s="889"/>
      <c r="FZK103" s="889"/>
      <c r="FZL103" s="889"/>
      <c r="FZM103" s="889"/>
      <c r="FZN103" s="889"/>
      <c r="FZO103" s="889"/>
      <c r="FZP103" s="889"/>
      <c r="FZQ103" s="889"/>
      <c r="FZR103" s="889"/>
      <c r="FZS103" s="889"/>
      <c r="FZT103" s="889"/>
      <c r="FZU103" s="889"/>
      <c r="FZV103" s="889"/>
      <c r="FZW103" s="889"/>
      <c r="FZX103" s="889"/>
      <c r="FZY103" s="889"/>
      <c r="FZZ103" s="889"/>
      <c r="GAA103" s="889"/>
      <c r="GAB103" s="889"/>
      <c r="GAC103" s="889"/>
      <c r="GAD103" s="889"/>
      <c r="GAE103" s="889"/>
      <c r="GAF103" s="889"/>
      <c r="GAG103" s="889"/>
      <c r="GAH103" s="889"/>
      <c r="GAI103" s="889"/>
      <c r="GAJ103" s="889"/>
      <c r="GAK103" s="889"/>
      <c r="GAL103" s="889"/>
      <c r="GAM103" s="889"/>
      <c r="GAN103" s="889"/>
      <c r="GAO103" s="889"/>
      <c r="GAP103" s="889"/>
      <c r="GAQ103" s="889"/>
      <c r="GAR103" s="889"/>
      <c r="GAS103" s="889"/>
      <c r="GAT103" s="889"/>
      <c r="GAU103" s="889"/>
      <c r="GAV103" s="889"/>
      <c r="GAW103" s="889"/>
      <c r="GAX103" s="889"/>
      <c r="GAY103" s="889"/>
      <c r="GAZ103" s="889"/>
      <c r="GBA103" s="889"/>
      <c r="GBB103" s="889"/>
      <c r="GBC103" s="889"/>
      <c r="GBD103" s="889"/>
      <c r="GBE103" s="889"/>
      <c r="GBF103" s="889"/>
      <c r="GBG103" s="889"/>
      <c r="GBH103" s="889"/>
      <c r="GBI103" s="889"/>
      <c r="GBJ103" s="889"/>
      <c r="GBK103" s="889"/>
      <c r="GBL103" s="889"/>
      <c r="GBM103" s="889"/>
      <c r="GBN103" s="889"/>
      <c r="GBO103" s="889"/>
      <c r="GBP103" s="889"/>
      <c r="GBQ103" s="889"/>
      <c r="GBR103" s="889"/>
      <c r="GBS103" s="889"/>
      <c r="GBT103" s="889"/>
      <c r="GBU103" s="889"/>
      <c r="GBV103" s="889"/>
      <c r="GBW103" s="889"/>
      <c r="GBX103" s="889"/>
      <c r="GBY103" s="889"/>
      <c r="GBZ103" s="889"/>
      <c r="GCA103" s="889"/>
      <c r="GCB103" s="889"/>
      <c r="GCC103" s="889"/>
      <c r="GCD103" s="889"/>
      <c r="GCE103" s="889"/>
      <c r="GCF103" s="889"/>
      <c r="GCG103" s="889"/>
      <c r="GCH103" s="889"/>
      <c r="GCI103" s="889"/>
      <c r="GCJ103" s="889"/>
      <c r="GCK103" s="889"/>
      <c r="GCL103" s="889"/>
      <c r="GCM103" s="889"/>
      <c r="GCN103" s="889"/>
      <c r="GCO103" s="889"/>
      <c r="GCP103" s="889"/>
      <c r="GCQ103" s="889"/>
      <c r="GCR103" s="889"/>
      <c r="GCS103" s="889"/>
      <c r="GCT103" s="889"/>
      <c r="GCU103" s="889"/>
      <c r="GCV103" s="889"/>
      <c r="GCW103" s="889"/>
      <c r="GCX103" s="889"/>
      <c r="GCY103" s="889"/>
      <c r="GCZ103" s="889"/>
      <c r="GDA103" s="889"/>
      <c r="GDB103" s="889"/>
      <c r="GDC103" s="889"/>
      <c r="GDD103" s="889"/>
      <c r="GDE103" s="889"/>
      <c r="GDF103" s="889"/>
      <c r="GDG103" s="889"/>
      <c r="GDH103" s="889"/>
      <c r="GDI103" s="889"/>
      <c r="GDJ103" s="889"/>
      <c r="GDK103" s="889"/>
      <c r="GDL103" s="889"/>
      <c r="GDM103" s="889"/>
      <c r="GDN103" s="889"/>
      <c r="GDO103" s="889"/>
      <c r="GDP103" s="889"/>
      <c r="GDQ103" s="889"/>
      <c r="GDR103" s="889"/>
      <c r="GDS103" s="889"/>
      <c r="GDT103" s="889"/>
      <c r="GDU103" s="889"/>
      <c r="GDV103" s="889"/>
      <c r="GDW103" s="889"/>
      <c r="GDX103" s="889"/>
      <c r="GDY103" s="889"/>
      <c r="GDZ103" s="889"/>
      <c r="GEA103" s="889"/>
      <c r="GEB103" s="889"/>
      <c r="GEC103" s="889"/>
      <c r="GED103" s="889"/>
      <c r="GEE103" s="889"/>
      <c r="GEF103" s="889"/>
      <c r="GEG103" s="889"/>
      <c r="GEH103" s="889"/>
      <c r="GEI103" s="889"/>
      <c r="GEJ103" s="889"/>
      <c r="GEK103" s="889"/>
      <c r="GEL103" s="889"/>
      <c r="GEM103" s="889"/>
      <c r="GEN103" s="889"/>
      <c r="GEO103" s="889"/>
      <c r="GEP103" s="889"/>
      <c r="GEQ103" s="889"/>
      <c r="GER103" s="889"/>
      <c r="GES103" s="889"/>
      <c r="GET103" s="889"/>
      <c r="GEU103" s="889"/>
      <c r="GEV103" s="889"/>
      <c r="GEW103" s="889"/>
      <c r="GEX103" s="889"/>
      <c r="GEY103" s="889"/>
      <c r="GEZ103" s="889"/>
      <c r="GFA103" s="889"/>
      <c r="GFB103" s="889"/>
      <c r="GFC103" s="889"/>
      <c r="GFD103" s="889"/>
      <c r="GFE103" s="889"/>
      <c r="GFF103" s="889"/>
      <c r="GFG103" s="889"/>
      <c r="GFH103" s="889"/>
      <c r="GFI103" s="889"/>
      <c r="GFJ103" s="889"/>
      <c r="GFK103" s="889"/>
      <c r="GFL103" s="889"/>
      <c r="GFM103" s="889"/>
      <c r="GFN103" s="889"/>
      <c r="GFO103" s="889"/>
      <c r="GFP103" s="889"/>
      <c r="GFQ103" s="889"/>
      <c r="GFR103" s="889"/>
      <c r="GFS103" s="889"/>
      <c r="GFT103" s="889"/>
      <c r="GFU103" s="889"/>
      <c r="GFV103" s="889"/>
      <c r="GFW103" s="889"/>
      <c r="GFX103" s="889"/>
      <c r="GFY103" s="889"/>
      <c r="GFZ103" s="889"/>
      <c r="GGA103" s="889"/>
      <c r="GGB103" s="889"/>
      <c r="GGC103" s="889"/>
      <c r="GGD103" s="889"/>
      <c r="GGE103" s="889"/>
      <c r="GGF103" s="889"/>
      <c r="GGG103" s="889"/>
      <c r="GGH103" s="889"/>
      <c r="GGI103" s="889"/>
      <c r="GGJ103" s="889"/>
      <c r="GGK103" s="889"/>
      <c r="GGL103" s="889"/>
      <c r="GGM103" s="889"/>
      <c r="GGN103" s="889"/>
      <c r="GGO103" s="889"/>
      <c r="GGP103" s="889"/>
      <c r="GGQ103" s="889"/>
      <c r="GGR103" s="889"/>
      <c r="GGS103" s="889"/>
      <c r="GGT103" s="889"/>
      <c r="GGU103" s="889"/>
      <c r="GGV103" s="889"/>
      <c r="GGW103" s="889"/>
      <c r="GGX103" s="889"/>
      <c r="GGY103" s="889"/>
      <c r="GGZ103" s="889"/>
      <c r="GHA103" s="889"/>
      <c r="GHB103" s="889"/>
      <c r="GHC103" s="889"/>
      <c r="GHD103" s="889"/>
      <c r="GHE103" s="889"/>
      <c r="GHF103" s="889"/>
      <c r="GHG103" s="889"/>
      <c r="GHH103" s="889"/>
      <c r="GHI103" s="889"/>
      <c r="GHJ103" s="889"/>
      <c r="GHK103" s="889"/>
      <c r="GHL103" s="889"/>
      <c r="GHM103" s="889"/>
      <c r="GHN103" s="889"/>
      <c r="GHO103" s="889"/>
      <c r="GHP103" s="889"/>
      <c r="GHQ103" s="889"/>
      <c r="GHR103" s="889"/>
      <c r="GHS103" s="889"/>
      <c r="GHT103" s="889"/>
      <c r="GHU103" s="889"/>
      <c r="GHV103" s="889"/>
      <c r="GHW103" s="889"/>
      <c r="GHX103" s="889"/>
      <c r="GHY103" s="889"/>
      <c r="GHZ103" s="889"/>
      <c r="GIA103" s="889"/>
      <c r="GIB103" s="889"/>
      <c r="GIC103" s="889"/>
      <c r="GID103" s="889"/>
      <c r="GIE103" s="889"/>
      <c r="GIF103" s="889"/>
      <c r="GIG103" s="889"/>
      <c r="GIH103" s="889"/>
      <c r="GII103" s="889"/>
      <c r="GIJ103" s="889"/>
      <c r="GIK103" s="889"/>
      <c r="GIL103" s="889"/>
      <c r="GIM103" s="889"/>
      <c r="GIN103" s="889"/>
      <c r="GIO103" s="889"/>
      <c r="GIP103" s="889"/>
      <c r="GIQ103" s="889"/>
      <c r="GIR103" s="889"/>
      <c r="GIS103" s="889"/>
      <c r="GIT103" s="889"/>
      <c r="GIU103" s="889"/>
      <c r="GIV103" s="889"/>
      <c r="GIW103" s="889"/>
      <c r="GIX103" s="889"/>
      <c r="GIY103" s="889"/>
      <c r="GIZ103" s="889"/>
      <c r="GJA103" s="889"/>
      <c r="GJB103" s="889"/>
      <c r="GJC103" s="889"/>
      <c r="GJD103" s="889"/>
      <c r="GJE103" s="889"/>
      <c r="GJF103" s="889"/>
      <c r="GJG103" s="889"/>
      <c r="GJH103" s="889"/>
      <c r="GJI103" s="889"/>
      <c r="GJJ103" s="889"/>
      <c r="GJK103" s="889"/>
      <c r="GJL103" s="889"/>
      <c r="GJM103" s="889"/>
      <c r="GJN103" s="889"/>
      <c r="GJO103" s="889"/>
      <c r="GJP103" s="889"/>
      <c r="GJQ103" s="889"/>
      <c r="GJR103" s="889"/>
      <c r="GJS103" s="889"/>
      <c r="GJT103" s="889"/>
      <c r="GJU103" s="889"/>
      <c r="GJV103" s="889"/>
      <c r="GJW103" s="889"/>
      <c r="GJX103" s="889"/>
      <c r="GJY103" s="889"/>
      <c r="GJZ103" s="889"/>
      <c r="GKA103" s="889"/>
      <c r="GKB103" s="889"/>
      <c r="GKC103" s="889"/>
      <c r="GKD103" s="889"/>
      <c r="GKE103" s="889"/>
      <c r="GKF103" s="889"/>
      <c r="GKG103" s="889"/>
      <c r="GKH103" s="889"/>
      <c r="GKI103" s="889"/>
      <c r="GKJ103" s="889"/>
      <c r="GKK103" s="889"/>
      <c r="GKL103" s="889"/>
      <c r="GKM103" s="889"/>
      <c r="GKN103" s="889"/>
      <c r="GKO103" s="889"/>
      <c r="GKP103" s="889"/>
      <c r="GKQ103" s="889"/>
      <c r="GKR103" s="889"/>
      <c r="GKS103" s="889"/>
      <c r="GKT103" s="889"/>
      <c r="GKU103" s="889"/>
      <c r="GKV103" s="889"/>
      <c r="GKW103" s="889"/>
      <c r="GKX103" s="889"/>
      <c r="GKY103" s="889"/>
      <c r="GKZ103" s="889"/>
      <c r="GLA103" s="889"/>
      <c r="GLB103" s="889"/>
      <c r="GLC103" s="889"/>
      <c r="GLD103" s="889"/>
      <c r="GLE103" s="889"/>
      <c r="GLF103" s="889"/>
      <c r="GLG103" s="889"/>
      <c r="GLH103" s="889"/>
      <c r="GLI103" s="889"/>
      <c r="GLJ103" s="889"/>
      <c r="GLK103" s="889"/>
      <c r="GLL103" s="889"/>
      <c r="GLM103" s="889"/>
      <c r="GLN103" s="889"/>
      <c r="GLO103" s="889"/>
      <c r="GLP103" s="889"/>
      <c r="GLQ103" s="889"/>
      <c r="GLR103" s="889"/>
      <c r="GLS103" s="889"/>
      <c r="GLT103" s="889"/>
      <c r="GLU103" s="889"/>
      <c r="GLV103" s="889"/>
      <c r="GLW103" s="889"/>
      <c r="GLX103" s="889"/>
      <c r="GLY103" s="889"/>
      <c r="GLZ103" s="889"/>
      <c r="GMA103" s="889"/>
      <c r="GMB103" s="889"/>
      <c r="GMC103" s="889"/>
      <c r="GMD103" s="889"/>
      <c r="GME103" s="889"/>
      <c r="GMF103" s="889"/>
      <c r="GMG103" s="889"/>
      <c r="GMH103" s="889"/>
      <c r="GMI103" s="889"/>
      <c r="GMJ103" s="889"/>
      <c r="GMK103" s="889"/>
      <c r="GML103" s="889"/>
      <c r="GMM103" s="889"/>
      <c r="GMN103" s="889"/>
      <c r="GMO103" s="889"/>
      <c r="GMP103" s="889"/>
      <c r="GMQ103" s="889"/>
      <c r="GMR103" s="889"/>
      <c r="GMS103" s="889"/>
      <c r="GMT103" s="889"/>
      <c r="GMU103" s="889"/>
      <c r="GMV103" s="889"/>
      <c r="GMW103" s="889"/>
      <c r="GMX103" s="889"/>
      <c r="GMY103" s="889"/>
      <c r="GMZ103" s="889"/>
      <c r="GNA103" s="889"/>
      <c r="GNB103" s="889"/>
      <c r="GNC103" s="889"/>
      <c r="GND103" s="889"/>
      <c r="GNE103" s="889"/>
      <c r="GNF103" s="889"/>
      <c r="GNG103" s="889"/>
      <c r="GNH103" s="889"/>
      <c r="GNI103" s="889"/>
      <c r="GNJ103" s="889"/>
      <c r="GNK103" s="889"/>
      <c r="GNL103" s="889"/>
      <c r="GNM103" s="889"/>
      <c r="GNN103" s="889"/>
      <c r="GNO103" s="889"/>
      <c r="GNP103" s="889"/>
      <c r="GNQ103" s="889"/>
      <c r="GNR103" s="889"/>
      <c r="GNS103" s="889"/>
      <c r="GNT103" s="889"/>
      <c r="GNU103" s="889"/>
      <c r="GNV103" s="889"/>
      <c r="GNW103" s="889"/>
      <c r="GNX103" s="889"/>
      <c r="GNY103" s="889"/>
      <c r="GNZ103" s="889"/>
      <c r="GOA103" s="889"/>
      <c r="GOB103" s="889"/>
      <c r="GOC103" s="889"/>
      <c r="GOD103" s="889"/>
      <c r="GOE103" s="889"/>
      <c r="GOF103" s="889"/>
      <c r="GOG103" s="889"/>
      <c r="GOH103" s="889"/>
      <c r="GOI103" s="889"/>
      <c r="GOJ103" s="889"/>
      <c r="GOK103" s="889"/>
      <c r="GOL103" s="889"/>
      <c r="GOM103" s="889"/>
      <c r="GON103" s="889"/>
      <c r="GOO103" s="889"/>
      <c r="GOP103" s="889"/>
      <c r="GOQ103" s="889"/>
      <c r="GOR103" s="889"/>
      <c r="GOS103" s="889"/>
      <c r="GOT103" s="889"/>
      <c r="GOU103" s="889"/>
      <c r="GOV103" s="889"/>
      <c r="GOW103" s="889"/>
      <c r="GOX103" s="889"/>
      <c r="GOY103" s="889"/>
      <c r="GOZ103" s="889"/>
      <c r="GPA103" s="889"/>
      <c r="GPB103" s="889"/>
      <c r="GPC103" s="889"/>
      <c r="GPD103" s="889"/>
      <c r="GPE103" s="889"/>
      <c r="GPF103" s="889"/>
      <c r="GPG103" s="889"/>
      <c r="GPH103" s="889"/>
      <c r="GPI103" s="889"/>
      <c r="GPJ103" s="889"/>
      <c r="GPK103" s="889"/>
      <c r="GPL103" s="889"/>
      <c r="GPM103" s="889"/>
      <c r="GPN103" s="889"/>
      <c r="GPO103" s="889"/>
      <c r="GPP103" s="889"/>
      <c r="GPQ103" s="889"/>
      <c r="GPR103" s="889"/>
      <c r="GPS103" s="889"/>
      <c r="GPT103" s="889"/>
      <c r="GPU103" s="889"/>
      <c r="GPV103" s="889"/>
      <c r="GPW103" s="889"/>
      <c r="GPX103" s="889"/>
      <c r="GPY103" s="889"/>
      <c r="GPZ103" s="889"/>
      <c r="GQA103" s="889"/>
      <c r="GQB103" s="889"/>
      <c r="GQC103" s="889"/>
      <c r="GQD103" s="889"/>
      <c r="GQE103" s="889"/>
      <c r="GQF103" s="889"/>
      <c r="GQG103" s="889"/>
      <c r="GQH103" s="889"/>
      <c r="GQI103" s="889"/>
      <c r="GQJ103" s="889"/>
      <c r="GQK103" s="889"/>
      <c r="GQL103" s="889"/>
      <c r="GQM103" s="889"/>
      <c r="GQN103" s="889"/>
      <c r="GQO103" s="889"/>
      <c r="GQP103" s="889"/>
      <c r="GQQ103" s="889"/>
      <c r="GQR103" s="889"/>
      <c r="GQS103" s="889"/>
      <c r="GQT103" s="889"/>
      <c r="GQU103" s="889"/>
      <c r="GQV103" s="889"/>
      <c r="GQW103" s="889"/>
      <c r="GQX103" s="889"/>
      <c r="GQY103" s="889"/>
      <c r="GQZ103" s="889"/>
      <c r="GRA103" s="889"/>
      <c r="GRB103" s="889"/>
      <c r="GRC103" s="889"/>
      <c r="GRD103" s="889"/>
      <c r="GRE103" s="889"/>
      <c r="GRF103" s="889"/>
      <c r="GRG103" s="889"/>
      <c r="GRH103" s="889"/>
      <c r="GRI103" s="889"/>
      <c r="GRJ103" s="889"/>
      <c r="GRK103" s="889"/>
      <c r="GRL103" s="889"/>
      <c r="GRM103" s="889"/>
      <c r="GRN103" s="889"/>
      <c r="GRO103" s="889"/>
      <c r="GRP103" s="889"/>
      <c r="GRQ103" s="889"/>
      <c r="GRR103" s="889"/>
      <c r="GRS103" s="889"/>
      <c r="GRT103" s="889"/>
      <c r="GRU103" s="889"/>
      <c r="GRV103" s="889"/>
      <c r="GRW103" s="889"/>
      <c r="GRX103" s="889"/>
      <c r="GRY103" s="889"/>
      <c r="GRZ103" s="889"/>
      <c r="GSA103" s="889"/>
      <c r="GSB103" s="889"/>
      <c r="GSC103" s="889"/>
      <c r="GSD103" s="889"/>
      <c r="GSE103" s="889"/>
      <c r="GSF103" s="889"/>
      <c r="GSG103" s="889"/>
      <c r="GSH103" s="889"/>
      <c r="GSI103" s="889"/>
      <c r="GSJ103" s="889"/>
      <c r="GSK103" s="889"/>
      <c r="GSL103" s="889"/>
      <c r="GSM103" s="889"/>
      <c r="GSN103" s="889"/>
      <c r="GSO103" s="889"/>
      <c r="GSP103" s="889"/>
      <c r="GSQ103" s="889"/>
      <c r="GSR103" s="889"/>
      <c r="GSS103" s="889"/>
      <c r="GST103" s="889"/>
      <c r="GSU103" s="889"/>
      <c r="GSV103" s="889"/>
      <c r="GSW103" s="889"/>
      <c r="GSX103" s="889"/>
      <c r="GSY103" s="889"/>
      <c r="GSZ103" s="889"/>
      <c r="GTA103" s="889"/>
      <c r="GTB103" s="889"/>
      <c r="GTC103" s="889"/>
      <c r="GTD103" s="889"/>
      <c r="GTE103" s="889"/>
      <c r="GTF103" s="889"/>
      <c r="GTG103" s="889"/>
      <c r="GTH103" s="889"/>
      <c r="GTI103" s="889"/>
      <c r="GTJ103" s="889"/>
      <c r="GTK103" s="889"/>
      <c r="GTL103" s="889"/>
      <c r="GTM103" s="889"/>
      <c r="GTN103" s="889"/>
      <c r="GTO103" s="889"/>
      <c r="GTP103" s="889"/>
      <c r="GTQ103" s="889"/>
      <c r="GTR103" s="889"/>
      <c r="GTS103" s="889"/>
      <c r="GTT103" s="889"/>
      <c r="GTU103" s="889"/>
      <c r="GTV103" s="889"/>
      <c r="GTW103" s="889"/>
      <c r="GTX103" s="889"/>
      <c r="GTY103" s="889"/>
      <c r="GTZ103" s="889"/>
      <c r="GUA103" s="889"/>
      <c r="GUB103" s="889"/>
      <c r="GUC103" s="889"/>
      <c r="GUD103" s="889"/>
      <c r="GUE103" s="889"/>
      <c r="GUF103" s="889"/>
      <c r="GUG103" s="889"/>
      <c r="GUH103" s="889"/>
      <c r="GUI103" s="889"/>
      <c r="GUJ103" s="889"/>
      <c r="GUK103" s="889"/>
      <c r="GUL103" s="889"/>
      <c r="GUM103" s="889"/>
      <c r="GUN103" s="889"/>
      <c r="GUO103" s="889"/>
      <c r="GUP103" s="889"/>
      <c r="GUQ103" s="889"/>
      <c r="GUR103" s="889"/>
      <c r="GUS103" s="889"/>
      <c r="GUT103" s="889"/>
      <c r="GUU103" s="889"/>
      <c r="GUV103" s="889"/>
      <c r="GUW103" s="889"/>
      <c r="GUX103" s="889"/>
      <c r="GUY103" s="889"/>
      <c r="GUZ103" s="889"/>
      <c r="GVA103" s="889"/>
      <c r="GVB103" s="889"/>
      <c r="GVC103" s="889"/>
      <c r="GVD103" s="889"/>
      <c r="GVE103" s="889"/>
      <c r="GVF103" s="889"/>
      <c r="GVG103" s="889"/>
      <c r="GVH103" s="889"/>
      <c r="GVI103" s="889"/>
      <c r="GVJ103" s="889"/>
      <c r="GVK103" s="889"/>
      <c r="GVL103" s="889"/>
      <c r="GVM103" s="889"/>
      <c r="GVN103" s="889"/>
      <c r="GVO103" s="889"/>
      <c r="GVP103" s="889"/>
      <c r="GVQ103" s="889"/>
      <c r="GVR103" s="889"/>
      <c r="GVS103" s="889"/>
      <c r="GVT103" s="889"/>
      <c r="GVU103" s="889"/>
      <c r="GVV103" s="889"/>
      <c r="GVW103" s="889"/>
      <c r="GVX103" s="889"/>
      <c r="GVY103" s="889"/>
      <c r="GVZ103" s="889"/>
      <c r="GWA103" s="889"/>
      <c r="GWB103" s="889"/>
      <c r="GWC103" s="889"/>
      <c r="GWD103" s="889"/>
      <c r="GWE103" s="889"/>
      <c r="GWF103" s="889"/>
      <c r="GWG103" s="889"/>
      <c r="GWH103" s="889"/>
      <c r="GWI103" s="889"/>
      <c r="GWJ103" s="889"/>
      <c r="GWK103" s="889"/>
      <c r="GWL103" s="889"/>
      <c r="GWM103" s="889"/>
      <c r="GWN103" s="889"/>
      <c r="GWO103" s="889"/>
      <c r="GWP103" s="889"/>
      <c r="GWQ103" s="889"/>
      <c r="GWR103" s="889"/>
      <c r="GWS103" s="889"/>
      <c r="GWT103" s="889"/>
      <c r="GWU103" s="889"/>
      <c r="GWV103" s="889"/>
      <c r="GWW103" s="889"/>
      <c r="GWX103" s="889"/>
      <c r="GWY103" s="889"/>
      <c r="GWZ103" s="889"/>
      <c r="GXA103" s="889"/>
      <c r="GXB103" s="889"/>
      <c r="GXC103" s="889"/>
      <c r="GXD103" s="889"/>
      <c r="GXE103" s="889"/>
      <c r="GXF103" s="889"/>
      <c r="GXG103" s="889"/>
      <c r="GXH103" s="889"/>
      <c r="GXI103" s="889"/>
      <c r="GXJ103" s="889"/>
      <c r="GXK103" s="889"/>
      <c r="GXL103" s="889"/>
      <c r="GXM103" s="889"/>
      <c r="GXN103" s="889"/>
      <c r="GXO103" s="889"/>
      <c r="GXP103" s="889"/>
      <c r="GXQ103" s="889"/>
      <c r="GXR103" s="889"/>
      <c r="GXS103" s="889"/>
      <c r="GXT103" s="889"/>
      <c r="GXU103" s="889"/>
      <c r="GXV103" s="889"/>
      <c r="GXW103" s="889"/>
      <c r="GXX103" s="889"/>
      <c r="GXY103" s="889"/>
      <c r="GXZ103" s="889"/>
      <c r="GYA103" s="889"/>
      <c r="GYB103" s="889"/>
      <c r="GYC103" s="889"/>
      <c r="GYD103" s="889"/>
      <c r="GYE103" s="889"/>
      <c r="GYF103" s="889"/>
      <c r="GYG103" s="889"/>
      <c r="GYH103" s="889"/>
      <c r="GYI103" s="889"/>
      <c r="GYJ103" s="889"/>
      <c r="GYK103" s="889"/>
      <c r="GYL103" s="889"/>
      <c r="GYM103" s="889"/>
      <c r="GYN103" s="889"/>
      <c r="GYO103" s="889"/>
      <c r="GYP103" s="889"/>
      <c r="GYQ103" s="889"/>
      <c r="GYR103" s="889"/>
      <c r="GYS103" s="889"/>
      <c r="GYT103" s="889"/>
      <c r="GYU103" s="889"/>
      <c r="GYV103" s="889"/>
      <c r="GYW103" s="889"/>
      <c r="GYX103" s="889"/>
      <c r="GYY103" s="889"/>
      <c r="GYZ103" s="889"/>
      <c r="GZA103" s="889"/>
      <c r="GZB103" s="889"/>
      <c r="GZC103" s="889"/>
      <c r="GZD103" s="889"/>
      <c r="GZE103" s="889"/>
      <c r="GZF103" s="889"/>
      <c r="GZG103" s="889"/>
      <c r="GZH103" s="889"/>
      <c r="GZI103" s="889"/>
      <c r="GZJ103" s="889"/>
      <c r="GZK103" s="889"/>
      <c r="GZL103" s="889"/>
      <c r="GZM103" s="889"/>
      <c r="GZN103" s="889"/>
      <c r="GZO103" s="889"/>
      <c r="GZP103" s="889"/>
      <c r="GZQ103" s="889"/>
      <c r="GZR103" s="889"/>
      <c r="GZS103" s="889"/>
      <c r="GZT103" s="889"/>
      <c r="GZU103" s="889"/>
      <c r="GZV103" s="889"/>
      <c r="GZW103" s="889"/>
      <c r="GZX103" s="889"/>
      <c r="GZY103" s="889"/>
      <c r="GZZ103" s="889"/>
      <c r="HAA103" s="889"/>
      <c r="HAB103" s="889"/>
      <c r="HAC103" s="889"/>
      <c r="HAD103" s="889"/>
      <c r="HAE103" s="889"/>
      <c r="HAF103" s="889"/>
      <c r="HAG103" s="889"/>
      <c r="HAH103" s="889"/>
      <c r="HAI103" s="889"/>
      <c r="HAJ103" s="889"/>
      <c r="HAK103" s="889"/>
      <c r="HAL103" s="889"/>
      <c r="HAM103" s="889"/>
      <c r="HAN103" s="889"/>
      <c r="HAO103" s="889"/>
      <c r="HAP103" s="889"/>
      <c r="HAQ103" s="889"/>
      <c r="HAR103" s="889"/>
      <c r="HAS103" s="889"/>
      <c r="HAT103" s="889"/>
      <c r="HAU103" s="889"/>
      <c r="HAV103" s="889"/>
      <c r="HAW103" s="889"/>
      <c r="HAX103" s="889"/>
      <c r="HAY103" s="889"/>
      <c r="HAZ103" s="889"/>
      <c r="HBA103" s="889"/>
      <c r="HBB103" s="889"/>
      <c r="HBC103" s="889"/>
      <c r="HBD103" s="889"/>
      <c r="HBE103" s="889"/>
      <c r="HBF103" s="889"/>
      <c r="HBG103" s="889"/>
      <c r="HBH103" s="889"/>
      <c r="HBI103" s="889"/>
      <c r="HBJ103" s="889"/>
      <c r="HBK103" s="889"/>
      <c r="HBL103" s="889"/>
      <c r="HBM103" s="889"/>
      <c r="HBN103" s="889"/>
      <c r="HBO103" s="889"/>
      <c r="HBP103" s="889"/>
      <c r="HBQ103" s="889"/>
      <c r="HBR103" s="889"/>
      <c r="HBS103" s="889"/>
      <c r="HBT103" s="889"/>
      <c r="HBU103" s="889"/>
      <c r="HBV103" s="889"/>
      <c r="HBW103" s="889"/>
      <c r="HBX103" s="889"/>
      <c r="HBY103" s="889"/>
      <c r="HBZ103" s="889"/>
      <c r="HCA103" s="889"/>
      <c r="HCB103" s="889"/>
      <c r="HCC103" s="889"/>
      <c r="HCD103" s="889"/>
      <c r="HCE103" s="889"/>
      <c r="HCF103" s="889"/>
      <c r="HCG103" s="889"/>
      <c r="HCH103" s="889"/>
      <c r="HCI103" s="889"/>
      <c r="HCJ103" s="889"/>
      <c r="HCK103" s="889"/>
      <c r="HCL103" s="889"/>
      <c r="HCM103" s="889"/>
      <c r="HCN103" s="889"/>
      <c r="HCO103" s="889"/>
      <c r="HCP103" s="889"/>
      <c r="HCQ103" s="889"/>
      <c r="HCR103" s="889"/>
      <c r="HCS103" s="889"/>
      <c r="HCT103" s="889"/>
      <c r="HCU103" s="889"/>
      <c r="HCV103" s="889"/>
      <c r="HCW103" s="889"/>
      <c r="HCX103" s="889"/>
      <c r="HCY103" s="889"/>
      <c r="HCZ103" s="889"/>
      <c r="HDA103" s="889"/>
      <c r="HDB103" s="889"/>
      <c r="HDC103" s="889"/>
      <c r="HDD103" s="889"/>
      <c r="HDE103" s="889"/>
      <c r="HDF103" s="889"/>
      <c r="HDG103" s="889"/>
      <c r="HDH103" s="889"/>
      <c r="HDI103" s="889"/>
      <c r="HDJ103" s="889"/>
      <c r="HDK103" s="889"/>
      <c r="HDL103" s="889"/>
      <c r="HDM103" s="889"/>
      <c r="HDN103" s="889"/>
      <c r="HDO103" s="889"/>
      <c r="HDP103" s="889"/>
      <c r="HDQ103" s="889"/>
      <c r="HDR103" s="889"/>
      <c r="HDS103" s="889"/>
      <c r="HDT103" s="889"/>
      <c r="HDU103" s="889"/>
      <c r="HDV103" s="889"/>
      <c r="HDW103" s="889"/>
      <c r="HDX103" s="889"/>
      <c r="HDY103" s="889"/>
      <c r="HDZ103" s="889"/>
      <c r="HEA103" s="889"/>
      <c r="HEB103" s="889"/>
      <c r="HEC103" s="889"/>
      <c r="HED103" s="889"/>
      <c r="HEE103" s="889"/>
      <c r="HEF103" s="889"/>
      <c r="HEG103" s="889"/>
      <c r="HEH103" s="889"/>
      <c r="HEI103" s="889"/>
      <c r="HEJ103" s="889"/>
      <c r="HEK103" s="889"/>
      <c r="HEL103" s="889"/>
      <c r="HEM103" s="889"/>
      <c r="HEN103" s="889"/>
      <c r="HEO103" s="889"/>
      <c r="HEP103" s="889"/>
      <c r="HEQ103" s="889"/>
      <c r="HER103" s="889"/>
      <c r="HES103" s="889"/>
      <c r="HET103" s="889"/>
      <c r="HEU103" s="889"/>
      <c r="HEV103" s="889"/>
      <c r="HEW103" s="889"/>
      <c r="HEX103" s="889"/>
      <c r="HEY103" s="889"/>
      <c r="HEZ103" s="889"/>
      <c r="HFA103" s="889"/>
      <c r="HFB103" s="889"/>
      <c r="HFC103" s="889"/>
      <c r="HFD103" s="889"/>
      <c r="HFE103" s="889"/>
      <c r="HFF103" s="889"/>
      <c r="HFG103" s="889"/>
      <c r="HFH103" s="889"/>
      <c r="HFI103" s="889"/>
      <c r="HFJ103" s="889"/>
      <c r="HFK103" s="889"/>
      <c r="HFL103" s="889"/>
      <c r="HFM103" s="889"/>
      <c r="HFN103" s="889"/>
      <c r="HFO103" s="889"/>
      <c r="HFP103" s="889"/>
      <c r="HFQ103" s="889"/>
      <c r="HFR103" s="889"/>
      <c r="HFS103" s="889"/>
      <c r="HFT103" s="889"/>
      <c r="HFU103" s="889"/>
      <c r="HFV103" s="889"/>
      <c r="HFW103" s="889"/>
      <c r="HFX103" s="889"/>
      <c r="HFY103" s="889"/>
      <c r="HFZ103" s="889"/>
      <c r="HGA103" s="889"/>
      <c r="HGB103" s="889"/>
      <c r="HGC103" s="889"/>
      <c r="HGD103" s="889"/>
      <c r="HGE103" s="889"/>
      <c r="HGF103" s="889"/>
      <c r="HGG103" s="889"/>
      <c r="HGH103" s="889"/>
      <c r="HGI103" s="889"/>
      <c r="HGJ103" s="889"/>
      <c r="HGK103" s="889"/>
      <c r="HGL103" s="889"/>
      <c r="HGM103" s="889"/>
      <c r="HGN103" s="889"/>
      <c r="HGO103" s="889"/>
      <c r="HGP103" s="889"/>
      <c r="HGQ103" s="889"/>
      <c r="HGR103" s="889"/>
      <c r="HGS103" s="889"/>
      <c r="HGT103" s="889"/>
      <c r="HGU103" s="889"/>
      <c r="HGV103" s="889"/>
      <c r="HGW103" s="889"/>
      <c r="HGX103" s="889"/>
      <c r="HGY103" s="889"/>
      <c r="HGZ103" s="889"/>
      <c r="HHA103" s="889"/>
      <c r="HHB103" s="889"/>
      <c r="HHC103" s="889"/>
      <c r="HHD103" s="889"/>
      <c r="HHE103" s="889"/>
      <c r="HHF103" s="889"/>
      <c r="HHG103" s="889"/>
      <c r="HHH103" s="889"/>
      <c r="HHI103" s="889"/>
      <c r="HHJ103" s="889"/>
      <c r="HHK103" s="889"/>
      <c r="HHL103" s="889"/>
      <c r="HHM103" s="889"/>
      <c r="HHN103" s="889"/>
      <c r="HHO103" s="889"/>
      <c r="HHP103" s="889"/>
      <c r="HHQ103" s="889"/>
      <c r="HHR103" s="889"/>
      <c r="HHS103" s="889"/>
      <c r="HHT103" s="889"/>
      <c r="HHU103" s="889"/>
      <c r="HHV103" s="889"/>
      <c r="HHW103" s="889"/>
      <c r="HHX103" s="889"/>
      <c r="HHY103" s="889"/>
      <c r="HHZ103" s="889"/>
      <c r="HIA103" s="889"/>
      <c r="HIB103" s="889"/>
      <c r="HIC103" s="889"/>
      <c r="HID103" s="889"/>
      <c r="HIE103" s="889"/>
      <c r="HIF103" s="889"/>
      <c r="HIG103" s="889"/>
      <c r="HIH103" s="889"/>
      <c r="HII103" s="889"/>
      <c r="HIJ103" s="889"/>
      <c r="HIK103" s="889"/>
      <c r="HIL103" s="889"/>
      <c r="HIM103" s="889"/>
      <c r="HIN103" s="889"/>
      <c r="HIO103" s="889"/>
      <c r="HIP103" s="889"/>
      <c r="HIQ103" s="889"/>
      <c r="HIR103" s="889"/>
      <c r="HIS103" s="889"/>
      <c r="HIT103" s="889"/>
      <c r="HIU103" s="889"/>
      <c r="HIV103" s="889"/>
      <c r="HIW103" s="889"/>
      <c r="HIX103" s="889"/>
      <c r="HIY103" s="889"/>
      <c r="HIZ103" s="889"/>
      <c r="HJA103" s="889"/>
      <c r="HJB103" s="889"/>
      <c r="HJC103" s="889"/>
      <c r="HJD103" s="889"/>
      <c r="HJE103" s="889"/>
      <c r="HJF103" s="889"/>
      <c r="HJG103" s="889"/>
      <c r="HJH103" s="889"/>
      <c r="HJI103" s="889"/>
      <c r="HJJ103" s="889"/>
      <c r="HJK103" s="889"/>
      <c r="HJL103" s="889"/>
      <c r="HJM103" s="889"/>
      <c r="HJN103" s="889"/>
      <c r="HJO103" s="889"/>
      <c r="HJP103" s="889"/>
      <c r="HJQ103" s="889"/>
      <c r="HJR103" s="889"/>
      <c r="HJS103" s="889"/>
      <c r="HJT103" s="889"/>
      <c r="HJU103" s="889"/>
      <c r="HJV103" s="889"/>
      <c r="HJW103" s="889"/>
      <c r="HJX103" s="889"/>
      <c r="HJY103" s="889"/>
      <c r="HJZ103" s="889"/>
      <c r="HKA103" s="889"/>
      <c r="HKB103" s="889"/>
      <c r="HKC103" s="889"/>
      <c r="HKD103" s="889"/>
      <c r="HKE103" s="889"/>
      <c r="HKF103" s="889"/>
      <c r="HKG103" s="889"/>
      <c r="HKH103" s="889"/>
      <c r="HKI103" s="889"/>
      <c r="HKJ103" s="889"/>
      <c r="HKK103" s="889"/>
      <c r="HKL103" s="889"/>
      <c r="HKM103" s="889"/>
      <c r="HKN103" s="889"/>
      <c r="HKO103" s="889"/>
      <c r="HKP103" s="889"/>
      <c r="HKQ103" s="889"/>
      <c r="HKR103" s="889"/>
      <c r="HKS103" s="889"/>
      <c r="HKT103" s="889"/>
      <c r="HKU103" s="889"/>
      <c r="HKV103" s="889"/>
      <c r="HKW103" s="889"/>
      <c r="HKX103" s="889"/>
      <c r="HKY103" s="889"/>
      <c r="HKZ103" s="889"/>
      <c r="HLA103" s="889"/>
      <c r="HLB103" s="889"/>
      <c r="HLC103" s="889"/>
      <c r="HLD103" s="889"/>
      <c r="HLE103" s="889"/>
      <c r="HLF103" s="889"/>
      <c r="HLG103" s="889"/>
      <c r="HLH103" s="889"/>
      <c r="HLI103" s="889"/>
      <c r="HLJ103" s="889"/>
      <c r="HLK103" s="889"/>
      <c r="HLL103" s="889"/>
      <c r="HLM103" s="889"/>
      <c r="HLN103" s="889"/>
      <c r="HLO103" s="889"/>
      <c r="HLP103" s="889"/>
      <c r="HLQ103" s="889"/>
      <c r="HLR103" s="889"/>
      <c r="HLS103" s="889"/>
      <c r="HLT103" s="889"/>
      <c r="HLU103" s="889"/>
      <c r="HLV103" s="889"/>
      <c r="HLW103" s="889"/>
      <c r="HLX103" s="889"/>
      <c r="HLY103" s="889"/>
      <c r="HLZ103" s="889"/>
      <c r="HMA103" s="889"/>
      <c r="HMB103" s="889"/>
      <c r="HMC103" s="889"/>
      <c r="HMD103" s="889"/>
      <c r="HME103" s="889"/>
      <c r="HMF103" s="889"/>
      <c r="HMG103" s="889"/>
      <c r="HMH103" s="889"/>
      <c r="HMI103" s="889"/>
      <c r="HMJ103" s="889"/>
      <c r="HMK103" s="889"/>
      <c r="HML103" s="889"/>
      <c r="HMM103" s="889"/>
      <c r="HMN103" s="889"/>
      <c r="HMO103" s="889"/>
      <c r="HMP103" s="889"/>
      <c r="HMQ103" s="889"/>
      <c r="HMR103" s="889"/>
      <c r="HMS103" s="889"/>
      <c r="HMT103" s="889"/>
      <c r="HMU103" s="889"/>
      <c r="HMV103" s="889"/>
      <c r="HMW103" s="889"/>
      <c r="HMX103" s="889"/>
      <c r="HMY103" s="889"/>
      <c r="HMZ103" s="889"/>
      <c r="HNA103" s="889"/>
      <c r="HNB103" s="889"/>
      <c r="HNC103" s="889"/>
      <c r="HND103" s="889"/>
      <c r="HNE103" s="889"/>
      <c r="HNF103" s="889"/>
      <c r="HNG103" s="889"/>
      <c r="HNH103" s="889"/>
      <c r="HNI103" s="889"/>
      <c r="HNJ103" s="889"/>
      <c r="HNK103" s="889"/>
      <c r="HNL103" s="889"/>
      <c r="HNM103" s="889"/>
      <c r="HNN103" s="889"/>
      <c r="HNO103" s="889"/>
      <c r="HNP103" s="889"/>
      <c r="HNQ103" s="889"/>
      <c r="HNR103" s="889"/>
      <c r="HNS103" s="889"/>
      <c r="HNT103" s="889"/>
      <c r="HNU103" s="889"/>
      <c r="HNV103" s="889"/>
      <c r="HNW103" s="889"/>
      <c r="HNX103" s="889"/>
      <c r="HNY103" s="889"/>
      <c r="HNZ103" s="889"/>
      <c r="HOA103" s="889"/>
      <c r="HOB103" s="889"/>
      <c r="HOC103" s="889"/>
      <c r="HOD103" s="889"/>
      <c r="HOE103" s="889"/>
      <c r="HOF103" s="889"/>
      <c r="HOG103" s="889"/>
      <c r="HOH103" s="889"/>
      <c r="HOI103" s="889"/>
      <c r="HOJ103" s="889"/>
      <c r="HOK103" s="889"/>
      <c r="HOL103" s="889"/>
      <c r="HOM103" s="889"/>
      <c r="HON103" s="889"/>
      <c r="HOO103" s="889"/>
      <c r="HOP103" s="889"/>
      <c r="HOQ103" s="889"/>
      <c r="HOR103" s="889"/>
      <c r="HOS103" s="889"/>
      <c r="HOT103" s="889"/>
      <c r="HOU103" s="889"/>
      <c r="HOV103" s="889"/>
      <c r="HOW103" s="889"/>
      <c r="HOX103" s="889"/>
      <c r="HOY103" s="889"/>
      <c r="HOZ103" s="889"/>
      <c r="HPA103" s="889"/>
      <c r="HPB103" s="889"/>
      <c r="HPC103" s="889"/>
      <c r="HPD103" s="889"/>
      <c r="HPE103" s="889"/>
      <c r="HPF103" s="889"/>
      <c r="HPG103" s="889"/>
      <c r="HPH103" s="889"/>
      <c r="HPI103" s="889"/>
      <c r="HPJ103" s="889"/>
      <c r="HPK103" s="889"/>
      <c r="HPL103" s="889"/>
      <c r="HPM103" s="889"/>
      <c r="HPN103" s="889"/>
      <c r="HPO103" s="889"/>
      <c r="HPP103" s="889"/>
      <c r="HPQ103" s="889"/>
      <c r="HPR103" s="889"/>
      <c r="HPS103" s="889"/>
      <c r="HPT103" s="889"/>
      <c r="HPU103" s="889"/>
      <c r="HPV103" s="889"/>
      <c r="HPW103" s="889"/>
      <c r="HPX103" s="889"/>
      <c r="HPY103" s="889"/>
      <c r="HPZ103" s="889"/>
      <c r="HQA103" s="889"/>
      <c r="HQB103" s="889"/>
      <c r="HQC103" s="889"/>
      <c r="HQD103" s="889"/>
      <c r="HQE103" s="889"/>
      <c r="HQF103" s="889"/>
      <c r="HQG103" s="889"/>
      <c r="HQH103" s="889"/>
      <c r="HQI103" s="889"/>
      <c r="HQJ103" s="889"/>
      <c r="HQK103" s="889"/>
      <c r="HQL103" s="889"/>
      <c r="HQM103" s="889"/>
      <c r="HQN103" s="889"/>
      <c r="HQO103" s="889"/>
      <c r="HQP103" s="889"/>
      <c r="HQQ103" s="889"/>
      <c r="HQR103" s="889"/>
      <c r="HQS103" s="889"/>
      <c r="HQT103" s="889"/>
      <c r="HQU103" s="889"/>
      <c r="HQV103" s="889"/>
      <c r="HQW103" s="889"/>
      <c r="HQX103" s="889"/>
      <c r="HQY103" s="889"/>
      <c r="HQZ103" s="889"/>
      <c r="HRA103" s="889"/>
      <c r="HRB103" s="889"/>
      <c r="HRC103" s="889"/>
      <c r="HRD103" s="889"/>
      <c r="HRE103" s="889"/>
      <c r="HRF103" s="889"/>
      <c r="HRG103" s="889"/>
      <c r="HRH103" s="889"/>
      <c r="HRI103" s="889"/>
      <c r="HRJ103" s="889"/>
      <c r="HRK103" s="889"/>
      <c r="HRL103" s="889"/>
      <c r="HRM103" s="889"/>
      <c r="HRN103" s="889"/>
      <c r="HRO103" s="889"/>
      <c r="HRP103" s="889"/>
      <c r="HRQ103" s="889"/>
      <c r="HRR103" s="889"/>
      <c r="HRS103" s="889"/>
      <c r="HRT103" s="889"/>
      <c r="HRU103" s="889"/>
      <c r="HRV103" s="889"/>
      <c r="HRW103" s="889"/>
      <c r="HRX103" s="889"/>
      <c r="HRY103" s="889"/>
      <c r="HRZ103" s="889"/>
      <c r="HSA103" s="889"/>
      <c r="HSB103" s="889"/>
      <c r="HSC103" s="889"/>
      <c r="HSD103" s="889"/>
      <c r="HSE103" s="889"/>
      <c r="HSF103" s="889"/>
      <c r="HSG103" s="889"/>
      <c r="HSH103" s="889"/>
      <c r="HSI103" s="889"/>
      <c r="HSJ103" s="889"/>
      <c r="HSK103" s="889"/>
      <c r="HSL103" s="889"/>
      <c r="HSM103" s="889"/>
      <c r="HSN103" s="889"/>
      <c r="HSO103" s="889"/>
      <c r="HSP103" s="889"/>
      <c r="HSQ103" s="889"/>
      <c r="HSR103" s="889"/>
      <c r="HSS103" s="889"/>
      <c r="HST103" s="889"/>
      <c r="HSU103" s="889"/>
      <c r="HSV103" s="889"/>
      <c r="HSW103" s="889"/>
      <c r="HSX103" s="889"/>
      <c r="HSY103" s="889"/>
      <c r="HSZ103" s="889"/>
      <c r="HTA103" s="889"/>
      <c r="HTB103" s="889"/>
      <c r="HTC103" s="889"/>
      <c r="HTD103" s="889"/>
      <c r="HTE103" s="889"/>
      <c r="HTF103" s="889"/>
      <c r="HTG103" s="889"/>
      <c r="HTH103" s="889"/>
      <c r="HTI103" s="889"/>
      <c r="HTJ103" s="889"/>
      <c r="HTK103" s="889"/>
      <c r="HTL103" s="889"/>
      <c r="HTM103" s="889"/>
      <c r="HTN103" s="889"/>
      <c r="HTO103" s="889"/>
      <c r="HTP103" s="889"/>
      <c r="HTQ103" s="889"/>
      <c r="HTR103" s="889"/>
      <c r="HTS103" s="889"/>
      <c r="HTT103" s="889"/>
      <c r="HTU103" s="889"/>
      <c r="HTV103" s="889"/>
      <c r="HTW103" s="889"/>
      <c r="HTX103" s="889"/>
      <c r="HTY103" s="889"/>
      <c r="HTZ103" s="889"/>
      <c r="HUA103" s="889"/>
      <c r="HUB103" s="889"/>
      <c r="HUC103" s="889"/>
      <c r="HUD103" s="889"/>
      <c r="HUE103" s="889"/>
      <c r="HUF103" s="889"/>
      <c r="HUG103" s="889"/>
      <c r="HUH103" s="889"/>
      <c r="HUI103" s="889"/>
      <c r="HUJ103" s="889"/>
      <c r="HUK103" s="889"/>
      <c r="HUL103" s="889"/>
      <c r="HUM103" s="889"/>
      <c r="HUN103" s="889"/>
      <c r="HUO103" s="889"/>
      <c r="HUP103" s="889"/>
      <c r="HUQ103" s="889"/>
      <c r="HUR103" s="889"/>
      <c r="HUS103" s="889"/>
      <c r="HUT103" s="889"/>
      <c r="HUU103" s="889"/>
      <c r="HUV103" s="889"/>
      <c r="HUW103" s="889"/>
      <c r="HUX103" s="889"/>
      <c r="HUY103" s="889"/>
      <c r="HUZ103" s="889"/>
      <c r="HVA103" s="889"/>
      <c r="HVB103" s="889"/>
      <c r="HVC103" s="889"/>
      <c r="HVD103" s="889"/>
      <c r="HVE103" s="889"/>
      <c r="HVF103" s="889"/>
      <c r="HVG103" s="889"/>
      <c r="HVH103" s="889"/>
      <c r="HVI103" s="889"/>
      <c r="HVJ103" s="889"/>
      <c r="HVK103" s="889"/>
      <c r="HVL103" s="889"/>
      <c r="HVM103" s="889"/>
      <c r="HVN103" s="889"/>
      <c r="HVO103" s="889"/>
      <c r="HVP103" s="889"/>
      <c r="HVQ103" s="889"/>
      <c r="HVR103" s="889"/>
      <c r="HVS103" s="889"/>
      <c r="HVT103" s="889"/>
      <c r="HVU103" s="889"/>
      <c r="HVV103" s="889"/>
      <c r="HVW103" s="889"/>
      <c r="HVX103" s="889"/>
      <c r="HVY103" s="889"/>
      <c r="HVZ103" s="889"/>
      <c r="HWA103" s="889"/>
      <c r="HWB103" s="889"/>
      <c r="HWC103" s="889"/>
      <c r="HWD103" s="889"/>
      <c r="HWE103" s="889"/>
      <c r="HWF103" s="889"/>
      <c r="HWG103" s="889"/>
      <c r="HWH103" s="889"/>
      <c r="HWI103" s="889"/>
      <c r="HWJ103" s="889"/>
      <c r="HWK103" s="889"/>
      <c r="HWL103" s="889"/>
      <c r="HWM103" s="889"/>
      <c r="HWN103" s="889"/>
      <c r="HWO103" s="889"/>
      <c r="HWP103" s="889"/>
      <c r="HWQ103" s="889"/>
      <c r="HWR103" s="889"/>
      <c r="HWS103" s="889"/>
      <c r="HWT103" s="889"/>
      <c r="HWU103" s="889"/>
      <c r="HWV103" s="889"/>
      <c r="HWW103" s="889"/>
      <c r="HWX103" s="889"/>
      <c r="HWY103" s="889"/>
      <c r="HWZ103" s="889"/>
      <c r="HXA103" s="889"/>
      <c r="HXB103" s="889"/>
      <c r="HXC103" s="889"/>
      <c r="HXD103" s="889"/>
      <c r="HXE103" s="889"/>
      <c r="HXF103" s="889"/>
      <c r="HXG103" s="889"/>
      <c r="HXH103" s="889"/>
      <c r="HXI103" s="889"/>
      <c r="HXJ103" s="889"/>
      <c r="HXK103" s="889"/>
      <c r="HXL103" s="889"/>
      <c r="HXM103" s="889"/>
      <c r="HXN103" s="889"/>
      <c r="HXO103" s="889"/>
      <c r="HXP103" s="889"/>
      <c r="HXQ103" s="889"/>
      <c r="HXR103" s="889"/>
      <c r="HXS103" s="889"/>
      <c r="HXT103" s="889"/>
      <c r="HXU103" s="889"/>
      <c r="HXV103" s="889"/>
      <c r="HXW103" s="889"/>
      <c r="HXX103" s="889"/>
      <c r="HXY103" s="889"/>
      <c r="HXZ103" s="889"/>
      <c r="HYA103" s="889"/>
      <c r="HYB103" s="889"/>
      <c r="HYC103" s="889"/>
      <c r="HYD103" s="889"/>
      <c r="HYE103" s="889"/>
      <c r="HYF103" s="889"/>
      <c r="HYG103" s="889"/>
      <c r="HYH103" s="889"/>
      <c r="HYI103" s="889"/>
      <c r="HYJ103" s="889"/>
      <c r="HYK103" s="889"/>
      <c r="HYL103" s="889"/>
      <c r="HYM103" s="889"/>
      <c r="HYN103" s="889"/>
      <c r="HYO103" s="889"/>
      <c r="HYP103" s="889"/>
      <c r="HYQ103" s="889"/>
      <c r="HYR103" s="889"/>
      <c r="HYS103" s="889"/>
      <c r="HYT103" s="889"/>
      <c r="HYU103" s="889"/>
      <c r="HYV103" s="889"/>
      <c r="HYW103" s="889"/>
      <c r="HYX103" s="889"/>
      <c r="HYY103" s="889"/>
      <c r="HYZ103" s="889"/>
      <c r="HZA103" s="889"/>
      <c r="HZB103" s="889"/>
      <c r="HZC103" s="889"/>
      <c r="HZD103" s="889"/>
      <c r="HZE103" s="889"/>
      <c r="HZF103" s="889"/>
      <c r="HZG103" s="889"/>
      <c r="HZH103" s="889"/>
      <c r="HZI103" s="889"/>
      <c r="HZJ103" s="889"/>
      <c r="HZK103" s="889"/>
      <c r="HZL103" s="889"/>
      <c r="HZM103" s="889"/>
      <c r="HZN103" s="889"/>
      <c r="HZO103" s="889"/>
      <c r="HZP103" s="889"/>
      <c r="HZQ103" s="889"/>
      <c r="HZR103" s="889"/>
      <c r="HZS103" s="889"/>
      <c r="HZT103" s="889"/>
      <c r="HZU103" s="889"/>
      <c r="HZV103" s="889"/>
      <c r="HZW103" s="889"/>
      <c r="HZX103" s="889"/>
      <c r="HZY103" s="889"/>
      <c r="HZZ103" s="889"/>
      <c r="IAA103" s="889"/>
      <c r="IAB103" s="889"/>
      <c r="IAC103" s="889"/>
      <c r="IAD103" s="889"/>
      <c r="IAE103" s="889"/>
      <c r="IAF103" s="889"/>
      <c r="IAG103" s="889"/>
      <c r="IAH103" s="889"/>
      <c r="IAI103" s="889"/>
      <c r="IAJ103" s="889"/>
      <c r="IAK103" s="889"/>
      <c r="IAL103" s="889"/>
      <c r="IAM103" s="889"/>
      <c r="IAN103" s="889"/>
      <c r="IAO103" s="889"/>
      <c r="IAP103" s="889"/>
      <c r="IAQ103" s="889"/>
      <c r="IAR103" s="889"/>
      <c r="IAS103" s="889"/>
      <c r="IAT103" s="889"/>
      <c r="IAU103" s="889"/>
      <c r="IAV103" s="889"/>
      <c r="IAW103" s="889"/>
      <c r="IAX103" s="889"/>
      <c r="IAY103" s="889"/>
      <c r="IAZ103" s="889"/>
      <c r="IBA103" s="889"/>
      <c r="IBB103" s="889"/>
      <c r="IBC103" s="889"/>
      <c r="IBD103" s="889"/>
      <c r="IBE103" s="889"/>
      <c r="IBF103" s="889"/>
      <c r="IBG103" s="889"/>
      <c r="IBH103" s="889"/>
      <c r="IBI103" s="889"/>
      <c r="IBJ103" s="889"/>
      <c r="IBK103" s="889"/>
      <c r="IBL103" s="889"/>
      <c r="IBM103" s="889"/>
      <c r="IBN103" s="889"/>
      <c r="IBO103" s="889"/>
      <c r="IBP103" s="889"/>
      <c r="IBQ103" s="889"/>
      <c r="IBR103" s="889"/>
      <c r="IBS103" s="889"/>
      <c r="IBT103" s="889"/>
      <c r="IBU103" s="889"/>
      <c r="IBV103" s="889"/>
      <c r="IBW103" s="889"/>
      <c r="IBX103" s="889"/>
      <c r="IBY103" s="889"/>
      <c r="IBZ103" s="889"/>
      <c r="ICA103" s="889"/>
      <c r="ICB103" s="889"/>
      <c r="ICC103" s="889"/>
      <c r="ICD103" s="889"/>
      <c r="ICE103" s="889"/>
      <c r="ICF103" s="889"/>
      <c r="ICG103" s="889"/>
      <c r="ICH103" s="889"/>
      <c r="ICI103" s="889"/>
      <c r="ICJ103" s="889"/>
      <c r="ICK103" s="889"/>
      <c r="ICL103" s="889"/>
      <c r="ICM103" s="889"/>
      <c r="ICN103" s="889"/>
      <c r="ICO103" s="889"/>
      <c r="ICP103" s="889"/>
      <c r="ICQ103" s="889"/>
      <c r="ICR103" s="889"/>
      <c r="ICS103" s="889"/>
      <c r="ICT103" s="889"/>
      <c r="ICU103" s="889"/>
      <c r="ICV103" s="889"/>
      <c r="ICW103" s="889"/>
      <c r="ICX103" s="889"/>
      <c r="ICY103" s="889"/>
      <c r="ICZ103" s="889"/>
      <c r="IDA103" s="889"/>
      <c r="IDB103" s="889"/>
      <c r="IDC103" s="889"/>
      <c r="IDD103" s="889"/>
      <c r="IDE103" s="889"/>
      <c r="IDF103" s="889"/>
      <c r="IDG103" s="889"/>
      <c r="IDH103" s="889"/>
      <c r="IDI103" s="889"/>
      <c r="IDJ103" s="889"/>
      <c r="IDK103" s="889"/>
      <c r="IDL103" s="889"/>
      <c r="IDM103" s="889"/>
      <c r="IDN103" s="889"/>
      <c r="IDO103" s="889"/>
      <c r="IDP103" s="889"/>
      <c r="IDQ103" s="889"/>
      <c r="IDR103" s="889"/>
      <c r="IDS103" s="889"/>
      <c r="IDT103" s="889"/>
      <c r="IDU103" s="889"/>
      <c r="IDV103" s="889"/>
      <c r="IDW103" s="889"/>
      <c r="IDX103" s="889"/>
      <c r="IDY103" s="889"/>
      <c r="IDZ103" s="889"/>
      <c r="IEA103" s="889"/>
      <c r="IEB103" s="889"/>
      <c r="IEC103" s="889"/>
      <c r="IED103" s="889"/>
      <c r="IEE103" s="889"/>
      <c r="IEF103" s="889"/>
      <c r="IEG103" s="889"/>
      <c r="IEH103" s="889"/>
      <c r="IEI103" s="889"/>
      <c r="IEJ103" s="889"/>
      <c r="IEK103" s="889"/>
      <c r="IEL103" s="889"/>
      <c r="IEM103" s="889"/>
      <c r="IEN103" s="889"/>
      <c r="IEO103" s="889"/>
      <c r="IEP103" s="889"/>
      <c r="IEQ103" s="889"/>
      <c r="IER103" s="889"/>
      <c r="IES103" s="889"/>
      <c r="IET103" s="889"/>
      <c r="IEU103" s="889"/>
      <c r="IEV103" s="889"/>
      <c r="IEW103" s="889"/>
      <c r="IEX103" s="889"/>
      <c r="IEY103" s="889"/>
      <c r="IEZ103" s="889"/>
      <c r="IFA103" s="889"/>
      <c r="IFB103" s="889"/>
      <c r="IFC103" s="889"/>
      <c r="IFD103" s="889"/>
      <c r="IFE103" s="889"/>
      <c r="IFF103" s="889"/>
      <c r="IFG103" s="889"/>
      <c r="IFH103" s="889"/>
      <c r="IFI103" s="889"/>
      <c r="IFJ103" s="889"/>
      <c r="IFK103" s="889"/>
      <c r="IFL103" s="889"/>
      <c r="IFM103" s="889"/>
      <c r="IFN103" s="889"/>
      <c r="IFO103" s="889"/>
      <c r="IFP103" s="889"/>
      <c r="IFQ103" s="889"/>
      <c r="IFR103" s="889"/>
      <c r="IFS103" s="889"/>
      <c r="IFT103" s="889"/>
      <c r="IFU103" s="889"/>
      <c r="IFV103" s="889"/>
      <c r="IFW103" s="889"/>
      <c r="IFX103" s="889"/>
      <c r="IFY103" s="889"/>
      <c r="IFZ103" s="889"/>
      <c r="IGA103" s="889"/>
      <c r="IGB103" s="889"/>
      <c r="IGC103" s="889"/>
      <c r="IGD103" s="889"/>
      <c r="IGE103" s="889"/>
      <c r="IGF103" s="889"/>
      <c r="IGG103" s="889"/>
      <c r="IGH103" s="889"/>
      <c r="IGI103" s="889"/>
      <c r="IGJ103" s="889"/>
      <c r="IGK103" s="889"/>
      <c r="IGL103" s="889"/>
      <c r="IGM103" s="889"/>
      <c r="IGN103" s="889"/>
      <c r="IGO103" s="889"/>
      <c r="IGP103" s="889"/>
      <c r="IGQ103" s="889"/>
      <c r="IGR103" s="889"/>
      <c r="IGS103" s="889"/>
      <c r="IGT103" s="889"/>
      <c r="IGU103" s="889"/>
      <c r="IGV103" s="889"/>
      <c r="IGW103" s="889"/>
      <c r="IGX103" s="889"/>
      <c r="IGY103" s="889"/>
      <c r="IGZ103" s="889"/>
      <c r="IHA103" s="889"/>
      <c r="IHB103" s="889"/>
      <c r="IHC103" s="889"/>
      <c r="IHD103" s="889"/>
      <c r="IHE103" s="889"/>
      <c r="IHF103" s="889"/>
      <c r="IHG103" s="889"/>
      <c r="IHH103" s="889"/>
      <c r="IHI103" s="889"/>
      <c r="IHJ103" s="889"/>
      <c r="IHK103" s="889"/>
      <c r="IHL103" s="889"/>
      <c r="IHM103" s="889"/>
      <c r="IHN103" s="889"/>
      <c r="IHO103" s="889"/>
      <c r="IHP103" s="889"/>
      <c r="IHQ103" s="889"/>
      <c r="IHR103" s="889"/>
      <c r="IHS103" s="889"/>
      <c r="IHT103" s="889"/>
      <c r="IHU103" s="889"/>
      <c r="IHV103" s="889"/>
      <c r="IHW103" s="889"/>
      <c r="IHX103" s="889"/>
      <c r="IHY103" s="889"/>
      <c r="IHZ103" s="889"/>
      <c r="IIA103" s="889"/>
      <c r="IIB103" s="889"/>
      <c r="IIC103" s="889"/>
      <c r="IID103" s="889"/>
      <c r="IIE103" s="889"/>
      <c r="IIF103" s="889"/>
      <c r="IIG103" s="889"/>
      <c r="IIH103" s="889"/>
      <c r="III103" s="889"/>
      <c r="IIJ103" s="889"/>
      <c r="IIK103" s="889"/>
      <c r="IIL103" s="889"/>
      <c r="IIM103" s="889"/>
      <c r="IIN103" s="889"/>
      <c r="IIO103" s="889"/>
      <c r="IIP103" s="889"/>
      <c r="IIQ103" s="889"/>
      <c r="IIR103" s="889"/>
      <c r="IIS103" s="889"/>
      <c r="IIT103" s="889"/>
      <c r="IIU103" s="889"/>
      <c r="IIV103" s="889"/>
      <c r="IIW103" s="889"/>
      <c r="IIX103" s="889"/>
      <c r="IIY103" s="889"/>
      <c r="IIZ103" s="889"/>
      <c r="IJA103" s="889"/>
      <c r="IJB103" s="889"/>
      <c r="IJC103" s="889"/>
      <c r="IJD103" s="889"/>
      <c r="IJE103" s="889"/>
      <c r="IJF103" s="889"/>
      <c r="IJG103" s="889"/>
      <c r="IJH103" s="889"/>
      <c r="IJI103" s="889"/>
      <c r="IJJ103" s="889"/>
      <c r="IJK103" s="889"/>
      <c r="IJL103" s="889"/>
      <c r="IJM103" s="889"/>
      <c r="IJN103" s="889"/>
      <c r="IJO103" s="889"/>
      <c r="IJP103" s="889"/>
      <c r="IJQ103" s="889"/>
      <c r="IJR103" s="889"/>
      <c r="IJS103" s="889"/>
      <c r="IJT103" s="889"/>
      <c r="IJU103" s="889"/>
      <c r="IJV103" s="889"/>
      <c r="IJW103" s="889"/>
      <c r="IJX103" s="889"/>
      <c r="IJY103" s="889"/>
      <c r="IJZ103" s="889"/>
      <c r="IKA103" s="889"/>
      <c r="IKB103" s="889"/>
      <c r="IKC103" s="889"/>
      <c r="IKD103" s="889"/>
      <c r="IKE103" s="889"/>
      <c r="IKF103" s="889"/>
      <c r="IKG103" s="889"/>
      <c r="IKH103" s="889"/>
      <c r="IKI103" s="889"/>
      <c r="IKJ103" s="889"/>
      <c r="IKK103" s="889"/>
      <c r="IKL103" s="889"/>
      <c r="IKM103" s="889"/>
      <c r="IKN103" s="889"/>
      <c r="IKO103" s="889"/>
      <c r="IKP103" s="889"/>
      <c r="IKQ103" s="889"/>
      <c r="IKR103" s="889"/>
      <c r="IKS103" s="889"/>
      <c r="IKT103" s="889"/>
      <c r="IKU103" s="889"/>
      <c r="IKV103" s="889"/>
      <c r="IKW103" s="889"/>
      <c r="IKX103" s="889"/>
      <c r="IKY103" s="889"/>
      <c r="IKZ103" s="889"/>
      <c r="ILA103" s="889"/>
      <c r="ILB103" s="889"/>
      <c r="ILC103" s="889"/>
      <c r="ILD103" s="889"/>
      <c r="ILE103" s="889"/>
      <c r="ILF103" s="889"/>
      <c r="ILG103" s="889"/>
      <c r="ILH103" s="889"/>
      <c r="ILI103" s="889"/>
      <c r="ILJ103" s="889"/>
      <c r="ILK103" s="889"/>
      <c r="ILL103" s="889"/>
      <c r="ILM103" s="889"/>
      <c r="ILN103" s="889"/>
      <c r="ILO103" s="889"/>
      <c r="ILP103" s="889"/>
      <c r="ILQ103" s="889"/>
      <c r="ILR103" s="889"/>
      <c r="ILS103" s="889"/>
      <c r="ILT103" s="889"/>
      <c r="ILU103" s="889"/>
      <c r="ILV103" s="889"/>
      <c r="ILW103" s="889"/>
      <c r="ILX103" s="889"/>
      <c r="ILY103" s="889"/>
      <c r="ILZ103" s="889"/>
      <c r="IMA103" s="889"/>
      <c r="IMB103" s="889"/>
      <c r="IMC103" s="889"/>
      <c r="IMD103" s="889"/>
      <c r="IME103" s="889"/>
      <c r="IMF103" s="889"/>
      <c r="IMG103" s="889"/>
      <c r="IMH103" s="889"/>
      <c r="IMI103" s="889"/>
      <c r="IMJ103" s="889"/>
      <c r="IMK103" s="889"/>
      <c r="IML103" s="889"/>
      <c r="IMM103" s="889"/>
      <c r="IMN103" s="889"/>
      <c r="IMO103" s="889"/>
      <c r="IMP103" s="889"/>
      <c r="IMQ103" s="889"/>
      <c r="IMR103" s="889"/>
      <c r="IMS103" s="889"/>
      <c r="IMT103" s="889"/>
      <c r="IMU103" s="889"/>
      <c r="IMV103" s="889"/>
      <c r="IMW103" s="889"/>
      <c r="IMX103" s="889"/>
      <c r="IMY103" s="889"/>
      <c r="IMZ103" s="889"/>
      <c r="INA103" s="889"/>
      <c r="INB103" s="889"/>
      <c r="INC103" s="889"/>
      <c r="IND103" s="889"/>
      <c r="INE103" s="889"/>
      <c r="INF103" s="889"/>
      <c r="ING103" s="889"/>
      <c r="INH103" s="889"/>
      <c r="INI103" s="889"/>
      <c r="INJ103" s="889"/>
      <c r="INK103" s="889"/>
      <c r="INL103" s="889"/>
      <c r="INM103" s="889"/>
      <c r="INN103" s="889"/>
      <c r="INO103" s="889"/>
      <c r="INP103" s="889"/>
      <c r="INQ103" s="889"/>
      <c r="INR103" s="889"/>
      <c r="INS103" s="889"/>
      <c r="INT103" s="889"/>
      <c r="INU103" s="889"/>
      <c r="INV103" s="889"/>
      <c r="INW103" s="889"/>
      <c r="INX103" s="889"/>
      <c r="INY103" s="889"/>
      <c r="INZ103" s="889"/>
      <c r="IOA103" s="889"/>
      <c r="IOB103" s="889"/>
      <c r="IOC103" s="889"/>
      <c r="IOD103" s="889"/>
      <c r="IOE103" s="889"/>
      <c r="IOF103" s="889"/>
      <c r="IOG103" s="889"/>
      <c r="IOH103" s="889"/>
      <c r="IOI103" s="889"/>
      <c r="IOJ103" s="889"/>
      <c r="IOK103" s="889"/>
      <c r="IOL103" s="889"/>
      <c r="IOM103" s="889"/>
      <c r="ION103" s="889"/>
      <c r="IOO103" s="889"/>
      <c r="IOP103" s="889"/>
      <c r="IOQ103" s="889"/>
      <c r="IOR103" s="889"/>
      <c r="IOS103" s="889"/>
      <c r="IOT103" s="889"/>
      <c r="IOU103" s="889"/>
      <c r="IOV103" s="889"/>
      <c r="IOW103" s="889"/>
      <c r="IOX103" s="889"/>
      <c r="IOY103" s="889"/>
      <c r="IOZ103" s="889"/>
      <c r="IPA103" s="889"/>
      <c r="IPB103" s="889"/>
      <c r="IPC103" s="889"/>
      <c r="IPD103" s="889"/>
      <c r="IPE103" s="889"/>
      <c r="IPF103" s="889"/>
      <c r="IPG103" s="889"/>
      <c r="IPH103" s="889"/>
      <c r="IPI103" s="889"/>
      <c r="IPJ103" s="889"/>
      <c r="IPK103" s="889"/>
      <c r="IPL103" s="889"/>
      <c r="IPM103" s="889"/>
      <c r="IPN103" s="889"/>
      <c r="IPO103" s="889"/>
      <c r="IPP103" s="889"/>
      <c r="IPQ103" s="889"/>
      <c r="IPR103" s="889"/>
      <c r="IPS103" s="889"/>
      <c r="IPT103" s="889"/>
      <c r="IPU103" s="889"/>
      <c r="IPV103" s="889"/>
      <c r="IPW103" s="889"/>
      <c r="IPX103" s="889"/>
      <c r="IPY103" s="889"/>
      <c r="IPZ103" s="889"/>
      <c r="IQA103" s="889"/>
      <c r="IQB103" s="889"/>
      <c r="IQC103" s="889"/>
      <c r="IQD103" s="889"/>
      <c r="IQE103" s="889"/>
      <c r="IQF103" s="889"/>
      <c r="IQG103" s="889"/>
      <c r="IQH103" s="889"/>
      <c r="IQI103" s="889"/>
      <c r="IQJ103" s="889"/>
      <c r="IQK103" s="889"/>
      <c r="IQL103" s="889"/>
      <c r="IQM103" s="889"/>
      <c r="IQN103" s="889"/>
      <c r="IQO103" s="889"/>
      <c r="IQP103" s="889"/>
      <c r="IQQ103" s="889"/>
      <c r="IQR103" s="889"/>
      <c r="IQS103" s="889"/>
      <c r="IQT103" s="889"/>
      <c r="IQU103" s="889"/>
      <c r="IQV103" s="889"/>
      <c r="IQW103" s="889"/>
      <c r="IQX103" s="889"/>
      <c r="IQY103" s="889"/>
      <c r="IQZ103" s="889"/>
      <c r="IRA103" s="889"/>
      <c r="IRB103" s="889"/>
      <c r="IRC103" s="889"/>
      <c r="IRD103" s="889"/>
      <c r="IRE103" s="889"/>
      <c r="IRF103" s="889"/>
      <c r="IRG103" s="889"/>
      <c r="IRH103" s="889"/>
      <c r="IRI103" s="889"/>
      <c r="IRJ103" s="889"/>
      <c r="IRK103" s="889"/>
      <c r="IRL103" s="889"/>
      <c r="IRM103" s="889"/>
      <c r="IRN103" s="889"/>
      <c r="IRO103" s="889"/>
      <c r="IRP103" s="889"/>
      <c r="IRQ103" s="889"/>
      <c r="IRR103" s="889"/>
      <c r="IRS103" s="889"/>
      <c r="IRT103" s="889"/>
      <c r="IRU103" s="889"/>
      <c r="IRV103" s="889"/>
      <c r="IRW103" s="889"/>
      <c r="IRX103" s="889"/>
      <c r="IRY103" s="889"/>
      <c r="IRZ103" s="889"/>
      <c r="ISA103" s="889"/>
      <c r="ISB103" s="889"/>
      <c r="ISC103" s="889"/>
      <c r="ISD103" s="889"/>
      <c r="ISE103" s="889"/>
      <c r="ISF103" s="889"/>
      <c r="ISG103" s="889"/>
      <c r="ISH103" s="889"/>
      <c r="ISI103" s="889"/>
      <c r="ISJ103" s="889"/>
      <c r="ISK103" s="889"/>
      <c r="ISL103" s="889"/>
      <c r="ISM103" s="889"/>
      <c r="ISN103" s="889"/>
      <c r="ISO103" s="889"/>
      <c r="ISP103" s="889"/>
      <c r="ISQ103" s="889"/>
      <c r="ISR103" s="889"/>
      <c r="ISS103" s="889"/>
      <c r="IST103" s="889"/>
      <c r="ISU103" s="889"/>
      <c r="ISV103" s="889"/>
      <c r="ISW103" s="889"/>
      <c r="ISX103" s="889"/>
      <c r="ISY103" s="889"/>
      <c r="ISZ103" s="889"/>
      <c r="ITA103" s="889"/>
      <c r="ITB103" s="889"/>
      <c r="ITC103" s="889"/>
      <c r="ITD103" s="889"/>
      <c r="ITE103" s="889"/>
      <c r="ITF103" s="889"/>
      <c r="ITG103" s="889"/>
      <c r="ITH103" s="889"/>
      <c r="ITI103" s="889"/>
      <c r="ITJ103" s="889"/>
      <c r="ITK103" s="889"/>
      <c r="ITL103" s="889"/>
      <c r="ITM103" s="889"/>
      <c r="ITN103" s="889"/>
      <c r="ITO103" s="889"/>
      <c r="ITP103" s="889"/>
      <c r="ITQ103" s="889"/>
      <c r="ITR103" s="889"/>
      <c r="ITS103" s="889"/>
      <c r="ITT103" s="889"/>
      <c r="ITU103" s="889"/>
      <c r="ITV103" s="889"/>
      <c r="ITW103" s="889"/>
      <c r="ITX103" s="889"/>
      <c r="ITY103" s="889"/>
      <c r="ITZ103" s="889"/>
      <c r="IUA103" s="889"/>
      <c r="IUB103" s="889"/>
      <c r="IUC103" s="889"/>
      <c r="IUD103" s="889"/>
      <c r="IUE103" s="889"/>
      <c r="IUF103" s="889"/>
      <c r="IUG103" s="889"/>
      <c r="IUH103" s="889"/>
      <c r="IUI103" s="889"/>
      <c r="IUJ103" s="889"/>
      <c r="IUK103" s="889"/>
      <c r="IUL103" s="889"/>
      <c r="IUM103" s="889"/>
      <c r="IUN103" s="889"/>
      <c r="IUO103" s="889"/>
      <c r="IUP103" s="889"/>
      <c r="IUQ103" s="889"/>
      <c r="IUR103" s="889"/>
      <c r="IUS103" s="889"/>
      <c r="IUT103" s="889"/>
      <c r="IUU103" s="889"/>
      <c r="IUV103" s="889"/>
      <c r="IUW103" s="889"/>
      <c r="IUX103" s="889"/>
      <c r="IUY103" s="889"/>
      <c r="IUZ103" s="889"/>
      <c r="IVA103" s="889"/>
      <c r="IVB103" s="889"/>
      <c r="IVC103" s="889"/>
      <c r="IVD103" s="889"/>
      <c r="IVE103" s="889"/>
      <c r="IVF103" s="889"/>
      <c r="IVG103" s="889"/>
      <c r="IVH103" s="889"/>
      <c r="IVI103" s="889"/>
      <c r="IVJ103" s="889"/>
      <c r="IVK103" s="889"/>
      <c r="IVL103" s="889"/>
      <c r="IVM103" s="889"/>
      <c r="IVN103" s="889"/>
      <c r="IVO103" s="889"/>
      <c r="IVP103" s="889"/>
      <c r="IVQ103" s="889"/>
      <c r="IVR103" s="889"/>
      <c r="IVS103" s="889"/>
      <c r="IVT103" s="889"/>
      <c r="IVU103" s="889"/>
      <c r="IVV103" s="889"/>
      <c r="IVW103" s="889"/>
      <c r="IVX103" s="889"/>
      <c r="IVY103" s="889"/>
      <c r="IVZ103" s="889"/>
      <c r="IWA103" s="889"/>
      <c r="IWB103" s="889"/>
      <c r="IWC103" s="889"/>
      <c r="IWD103" s="889"/>
      <c r="IWE103" s="889"/>
      <c r="IWF103" s="889"/>
      <c r="IWG103" s="889"/>
      <c r="IWH103" s="889"/>
      <c r="IWI103" s="889"/>
      <c r="IWJ103" s="889"/>
      <c r="IWK103" s="889"/>
      <c r="IWL103" s="889"/>
      <c r="IWM103" s="889"/>
      <c r="IWN103" s="889"/>
      <c r="IWO103" s="889"/>
      <c r="IWP103" s="889"/>
      <c r="IWQ103" s="889"/>
      <c r="IWR103" s="889"/>
      <c r="IWS103" s="889"/>
      <c r="IWT103" s="889"/>
      <c r="IWU103" s="889"/>
      <c r="IWV103" s="889"/>
      <c r="IWW103" s="889"/>
      <c r="IWX103" s="889"/>
      <c r="IWY103" s="889"/>
      <c r="IWZ103" s="889"/>
      <c r="IXA103" s="889"/>
      <c r="IXB103" s="889"/>
      <c r="IXC103" s="889"/>
      <c r="IXD103" s="889"/>
      <c r="IXE103" s="889"/>
      <c r="IXF103" s="889"/>
      <c r="IXG103" s="889"/>
      <c r="IXH103" s="889"/>
      <c r="IXI103" s="889"/>
      <c r="IXJ103" s="889"/>
      <c r="IXK103" s="889"/>
      <c r="IXL103" s="889"/>
      <c r="IXM103" s="889"/>
      <c r="IXN103" s="889"/>
      <c r="IXO103" s="889"/>
      <c r="IXP103" s="889"/>
      <c r="IXQ103" s="889"/>
      <c r="IXR103" s="889"/>
      <c r="IXS103" s="889"/>
      <c r="IXT103" s="889"/>
      <c r="IXU103" s="889"/>
      <c r="IXV103" s="889"/>
      <c r="IXW103" s="889"/>
      <c r="IXX103" s="889"/>
      <c r="IXY103" s="889"/>
      <c r="IXZ103" s="889"/>
      <c r="IYA103" s="889"/>
      <c r="IYB103" s="889"/>
      <c r="IYC103" s="889"/>
      <c r="IYD103" s="889"/>
      <c r="IYE103" s="889"/>
      <c r="IYF103" s="889"/>
      <c r="IYG103" s="889"/>
      <c r="IYH103" s="889"/>
      <c r="IYI103" s="889"/>
      <c r="IYJ103" s="889"/>
      <c r="IYK103" s="889"/>
      <c r="IYL103" s="889"/>
      <c r="IYM103" s="889"/>
      <c r="IYN103" s="889"/>
      <c r="IYO103" s="889"/>
      <c r="IYP103" s="889"/>
      <c r="IYQ103" s="889"/>
      <c r="IYR103" s="889"/>
      <c r="IYS103" s="889"/>
      <c r="IYT103" s="889"/>
      <c r="IYU103" s="889"/>
      <c r="IYV103" s="889"/>
      <c r="IYW103" s="889"/>
      <c r="IYX103" s="889"/>
      <c r="IYY103" s="889"/>
      <c r="IYZ103" s="889"/>
      <c r="IZA103" s="889"/>
      <c r="IZB103" s="889"/>
      <c r="IZC103" s="889"/>
      <c r="IZD103" s="889"/>
      <c r="IZE103" s="889"/>
      <c r="IZF103" s="889"/>
      <c r="IZG103" s="889"/>
      <c r="IZH103" s="889"/>
      <c r="IZI103" s="889"/>
      <c r="IZJ103" s="889"/>
      <c r="IZK103" s="889"/>
      <c r="IZL103" s="889"/>
      <c r="IZM103" s="889"/>
      <c r="IZN103" s="889"/>
      <c r="IZO103" s="889"/>
      <c r="IZP103" s="889"/>
      <c r="IZQ103" s="889"/>
      <c r="IZR103" s="889"/>
      <c r="IZS103" s="889"/>
      <c r="IZT103" s="889"/>
      <c r="IZU103" s="889"/>
      <c r="IZV103" s="889"/>
      <c r="IZW103" s="889"/>
      <c r="IZX103" s="889"/>
      <c r="IZY103" s="889"/>
      <c r="IZZ103" s="889"/>
      <c r="JAA103" s="889"/>
      <c r="JAB103" s="889"/>
      <c r="JAC103" s="889"/>
      <c r="JAD103" s="889"/>
      <c r="JAE103" s="889"/>
      <c r="JAF103" s="889"/>
      <c r="JAG103" s="889"/>
      <c r="JAH103" s="889"/>
      <c r="JAI103" s="889"/>
      <c r="JAJ103" s="889"/>
      <c r="JAK103" s="889"/>
      <c r="JAL103" s="889"/>
      <c r="JAM103" s="889"/>
      <c r="JAN103" s="889"/>
      <c r="JAO103" s="889"/>
      <c r="JAP103" s="889"/>
      <c r="JAQ103" s="889"/>
      <c r="JAR103" s="889"/>
      <c r="JAS103" s="889"/>
      <c r="JAT103" s="889"/>
      <c r="JAU103" s="889"/>
      <c r="JAV103" s="889"/>
      <c r="JAW103" s="889"/>
      <c r="JAX103" s="889"/>
      <c r="JAY103" s="889"/>
      <c r="JAZ103" s="889"/>
      <c r="JBA103" s="889"/>
      <c r="JBB103" s="889"/>
      <c r="JBC103" s="889"/>
      <c r="JBD103" s="889"/>
      <c r="JBE103" s="889"/>
      <c r="JBF103" s="889"/>
      <c r="JBG103" s="889"/>
      <c r="JBH103" s="889"/>
      <c r="JBI103" s="889"/>
      <c r="JBJ103" s="889"/>
      <c r="JBK103" s="889"/>
      <c r="JBL103" s="889"/>
      <c r="JBM103" s="889"/>
      <c r="JBN103" s="889"/>
      <c r="JBO103" s="889"/>
      <c r="JBP103" s="889"/>
      <c r="JBQ103" s="889"/>
      <c r="JBR103" s="889"/>
      <c r="JBS103" s="889"/>
      <c r="JBT103" s="889"/>
      <c r="JBU103" s="889"/>
      <c r="JBV103" s="889"/>
      <c r="JBW103" s="889"/>
      <c r="JBX103" s="889"/>
      <c r="JBY103" s="889"/>
      <c r="JBZ103" s="889"/>
      <c r="JCA103" s="889"/>
      <c r="JCB103" s="889"/>
      <c r="JCC103" s="889"/>
      <c r="JCD103" s="889"/>
      <c r="JCE103" s="889"/>
      <c r="JCF103" s="889"/>
      <c r="JCG103" s="889"/>
      <c r="JCH103" s="889"/>
      <c r="JCI103" s="889"/>
      <c r="JCJ103" s="889"/>
      <c r="JCK103" s="889"/>
      <c r="JCL103" s="889"/>
      <c r="JCM103" s="889"/>
      <c r="JCN103" s="889"/>
      <c r="JCO103" s="889"/>
      <c r="JCP103" s="889"/>
      <c r="JCQ103" s="889"/>
      <c r="JCR103" s="889"/>
      <c r="JCS103" s="889"/>
      <c r="JCT103" s="889"/>
      <c r="JCU103" s="889"/>
      <c r="JCV103" s="889"/>
      <c r="JCW103" s="889"/>
      <c r="JCX103" s="889"/>
      <c r="JCY103" s="889"/>
      <c r="JCZ103" s="889"/>
      <c r="JDA103" s="889"/>
      <c r="JDB103" s="889"/>
      <c r="JDC103" s="889"/>
      <c r="JDD103" s="889"/>
      <c r="JDE103" s="889"/>
      <c r="JDF103" s="889"/>
      <c r="JDG103" s="889"/>
      <c r="JDH103" s="889"/>
      <c r="JDI103" s="889"/>
      <c r="JDJ103" s="889"/>
      <c r="JDK103" s="889"/>
      <c r="JDL103" s="889"/>
      <c r="JDM103" s="889"/>
      <c r="JDN103" s="889"/>
      <c r="JDO103" s="889"/>
      <c r="JDP103" s="889"/>
      <c r="JDQ103" s="889"/>
      <c r="JDR103" s="889"/>
      <c r="JDS103" s="889"/>
      <c r="JDT103" s="889"/>
      <c r="JDU103" s="889"/>
      <c r="JDV103" s="889"/>
      <c r="JDW103" s="889"/>
      <c r="JDX103" s="889"/>
      <c r="JDY103" s="889"/>
      <c r="JDZ103" s="889"/>
      <c r="JEA103" s="889"/>
      <c r="JEB103" s="889"/>
      <c r="JEC103" s="889"/>
      <c r="JED103" s="889"/>
      <c r="JEE103" s="889"/>
      <c r="JEF103" s="889"/>
      <c r="JEG103" s="889"/>
      <c r="JEH103" s="889"/>
      <c r="JEI103" s="889"/>
      <c r="JEJ103" s="889"/>
      <c r="JEK103" s="889"/>
      <c r="JEL103" s="889"/>
      <c r="JEM103" s="889"/>
      <c r="JEN103" s="889"/>
      <c r="JEO103" s="889"/>
      <c r="JEP103" s="889"/>
      <c r="JEQ103" s="889"/>
      <c r="JER103" s="889"/>
      <c r="JES103" s="889"/>
      <c r="JET103" s="889"/>
      <c r="JEU103" s="889"/>
      <c r="JEV103" s="889"/>
      <c r="JEW103" s="889"/>
      <c r="JEX103" s="889"/>
      <c r="JEY103" s="889"/>
      <c r="JEZ103" s="889"/>
      <c r="JFA103" s="889"/>
      <c r="JFB103" s="889"/>
      <c r="JFC103" s="889"/>
      <c r="JFD103" s="889"/>
      <c r="JFE103" s="889"/>
      <c r="JFF103" s="889"/>
      <c r="JFG103" s="889"/>
      <c r="JFH103" s="889"/>
      <c r="JFI103" s="889"/>
      <c r="JFJ103" s="889"/>
      <c r="JFK103" s="889"/>
      <c r="JFL103" s="889"/>
      <c r="JFM103" s="889"/>
      <c r="JFN103" s="889"/>
      <c r="JFO103" s="889"/>
      <c r="JFP103" s="889"/>
      <c r="JFQ103" s="889"/>
      <c r="JFR103" s="889"/>
      <c r="JFS103" s="889"/>
      <c r="JFT103" s="889"/>
      <c r="JFU103" s="889"/>
      <c r="JFV103" s="889"/>
      <c r="JFW103" s="889"/>
      <c r="JFX103" s="889"/>
      <c r="JFY103" s="889"/>
      <c r="JFZ103" s="889"/>
      <c r="JGA103" s="889"/>
      <c r="JGB103" s="889"/>
      <c r="JGC103" s="889"/>
      <c r="JGD103" s="889"/>
      <c r="JGE103" s="889"/>
      <c r="JGF103" s="889"/>
      <c r="JGG103" s="889"/>
      <c r="JGH103" s="889"/>
      <c r="JGI103" s="889"/>
      <c r="JGJ103" s="889"/>
      <c r="JGK103" s="889"/>
      <c r="JGL103" s="889"/>
      <c r="JGM103" s="889"/>
      <c r="JGN103" s="889"/>
      <c r="JGO103" s="889"/>
      <c r="JGP103" s="889"/>
      <c r="JGQ103" s="889"/>
      <c r="JGR103" s="889"/>
      <c r="JGS103" s="889"/>
      <c r="JGT103" s="889"/>
      <c r="JGU103" s="889"/>
      <c r="JGV103" s="889"/>
      <c r="JGW103" s="889"/>
      <c r="JGX103" s="889"/>
      <c r="JGY103" s="889"/>
      <c r="JGZ103" s="889"/>
      <c r="JHA103" s="889"/>
      <c r="JHB103" s="889"/>
      <c r="JHC103" s="889"/>
      <c r="JHD103" s="889"/>
      <c r="JHE103" s="889"/>
      <c r="JHF103" s="889"/>
      <c r="JHG103" s="889"/>
      <c r="JHH103" s="889"/>
      <c r="JHI103" s="889"/>
      <c r="JHJ103" s="889"/>
      <c r="JHK103" s="889"/>
      <c r="JHL103" s="889"/>
      <c r="JHM103" s="889"/>
      <c r="JHN103" s="889"/>
      <c r="JHO103" s="889"/>
      <c r="JHP103" s="889"/>
      <c r="JHQ103" s="889"/>
      <c r="JHR103" s="889"/>
      <c r="JHS103" s="889"/>
      <c r="JHT103" s="889"/>
      <c r="JHU103" s="889"/>
      <c r="JHV103" s="889"/>
      <c r="JHW103" s="889"/>
      <c r="JHX103" s="889"/>
      <c r="JHY103" s="889"/>
      <c r="JHZ103" s="889"/>
      <c r="JIA103" s="889"/>
      <c r="JIB103" s="889"/>
      <c r="JIC103" s="889"/>
      <c r="JID103" s="889"/>
      <c r="JIE103" s="889"/>
      <c r="JIF103" s="889"/>
      <c r="JIG103" s="889"/>
      <c r="JIH103" s="889"/>
      <c r="JII103" s="889"/>
      <c r="JIJ103" s="889"/>
      <c r="JIK103" s="889"/>
      <c r="JIL103" s="889"/>
      <c r="JIM103" s="889"/>
      <c r="JIN103" s="889"/>
      <c r="JIO103" s="889"/>
      <c r="JIP103" s="889"/>
      <c r="JIQ103" s="889"/>
      <c r="JIR103" s="889"/>
      <c r="JIS103" s="889"/>
      <c r="JIT103" s="889"/>
      <c r="JIU103" s="889"/>
      <c r="JIV103" s="889"/>
      <c r="JIW103" s="889"/>
      <c r="JIX103" s="889"/>
      <c r="JIY103" s="889"/>
      <c r="JIZ103" s="889"/>
      <c r="JJA103" s="889"/>
      <c r="JJB103" s="889"/>
      <c r="JJC103" s="889"/>
      <c r="JJD103" s="889"/>
      <c r="JJE103" s="889"/>
      <c r="JJF103" s="889"/>
      <c r="JJG103" s="889"/>
      <c r="JJH103" s="889"/>
      <c r="JJI103" s="889"/>
      <c r="JJJ103" s="889"/>
      <c r="JJK103" s="889"/>
      <c r="JJL103" s="889"/>
      <c r="JJM103" s="889"/>
      <c r="JJN103" s="889"/>
      <c r="JJO103" s="889"/>
      <c r="JJP103" s="889"/>
      <c r="JJQ103" s="889"/>
      <c r="JJR103" s="889"/>
      <c r="JJS103" s="889"/>
      <c r="JJT103" s="889"/>
      <c r="JJU103" s="889"/>
      <c r="JJV103" s="889"/>
      <c r="JJW103" s="889"/>
      <c r="JJX103" s="889"/>
      <c r="JJY103" s="889"/>
      <c r="JJZ103" s="889"/>
      <c r="JKA103" s="889"/>
      <c r="JKB103" s="889"/>
      <c r="JKC103" s="889"/>
      <c r="JKD103" s="889"/>
      <c r="JKE103" s="889"/>
      <c r="JKF103" s="889"/>
      <c r="JKG103" s="889"/>
      <c r="JKH103" s="889"/>
      <c r="JKI103" s="889"/>
      <c r="JKJ103" s="889"/>
      <c r="JKK103" s="889"/>
      <c r="JKL103" s="889"/>
      <c r="JKM103" s="889"/>
      <c r="JKN103" s="889"/>
      <c r="JKO103" s="889"/>
      <c r="JKP103" s="889"/>
      <c r="JKQ103" s="889"/>
      <c r="JKR103" s="889"/>
      <c r="JKS103" s="889"/>
      <c r="JKT103" s="889"/>
      <c r="JKU103" s="889"/>
      <c r="JKV103" s="889"/>
      <c r="JKW103" s="889"/>
      <c r="JKX103" s="889"/>
      <c r="JKY103" s="889"/>
      <c r="JKZ103" s="889"/>
      <c r="JLA103" s="889"/>
      <c r="JLB103" s="889"/>
      <c r="JLC103" s="889"/>
      <c r="JLD103" s="889"/>
      <c r="JLE103" s="889"/>
      <c r="JLF103" s="889"/>
      <c r="JLG103" s="889"/>
      <c r="JLH103" s="889"/>
      <c r="JLI103" s="889"/>
      <c r="JLJ103" s="889"/>
      <c r="JLK103" s="889"/>
      <c r="JLL103" s="889"/>
      <c r="JLM103" s="889"/>
      <c r="JLN103" s="889"/>
      <c r="JLO103" s="889"/>
      <c r="JLP103" s="889"/>
      <c r="JLQ103" s="889"/>
      <c r="JLR103" s="889"/>
      <c r="JLS103" s="889"/>
      <c r="JLT103" s="889"/>
      <c r="JLU103" s="889"/>
      <c r="JLV103" s="889"/>
      <c r="JLW103" s="889"/>
      <c r="JLX103" s="889"/>
      <c r="JLY103" s="889"/>
      <c r="JLZ103" s="889"/>
      <c r="JMA103" s="889"/>
      <c r="JMB103" s="889"/>
      <c r="JMC103" s="889"/>
      <c r="JMD103" s="889"/>
      <c r="JME103" s="889"/>
      <c r="JMF103" s="889"/>
      <c r="JMG103" s="889"/>
      <c r="JMH103" s="889"/>
      <c r="JMI103" s="889"/>
      <c r="JMJ103" s="889"/>
      <c r="JMK103" s="889"/>
      <c r="JML103" s="889"/>
      <c r="JMM103" s="889"/>
      <c r="JMN103" s="889"/>
      <c r="JMO103" s="889"/>
      <c r="JMP103" s="889"/>
      <c r="JMQ103" s="889"/>
      <c r="JMR103" s="889"/>
      <c r="JMS103" s="889"/>
      <c r="JMT103" s="889"/>
      <c r="JMU103" s="889"/>
      <c r="JMV103" s="889"/>
      <c r="JMW103" s="889"/>
      <c r="JMX103" s="889"/>
      <c r="JMY103" s="889"/>
      <c r="JMZ103" s="889"/>
      <c r="JNA103" s="889"/>
      <c r="JNB103" s="889"/>
      <c r="JNC103" s="889"/>
      <c r="JND103" s="889"/>
      <c r="JNE103" s="889"/>
      <c r="JNF103" s="889"/>
      <c r="JNG103" s="889"/>
      <c r="JNH103" s="889"/>
      <c r="JNI103" s="889"/>
      <c r="JNJ103" s="889"/>
      <c r="JNK103" s="889"/>
      <c r="JNL103" s="889"/>
      <c r="JNM103" s="889"/>
      <c r="JNN103" s="889"/>
      <c r="JNO103" s="889"/>
      <c r="JNP103" s="889"/>
      <c r="JNQ103" s="889"/>
      <c r="JNR103" s="889"/>
      <c r="JNS103" s="889"/>
      <c r="JNT103" s="889"/>
      <c r="JNU103" s="889"/>
      <c r="JNV103" s="889"/>
      <c r="JNW103" s="889"/>
      <c r="JNX103" s="889"/>
      <c r="JNY103" s="889"/>
      <c r="JNZ103" s="889"/>
      <c r="JOA103" s="889"/>
      <c r="JOB103" s="889"/>
      <c r="JOC103" s="889"/>
      <c r="JOD103" s="889"/>
      <c r="JOE103" s="889"/>
      <c r="JOF103" s="889"/>
      <c r="JOG103" s="889"/>
      <c r="JOH103" s="889"/>
      <c r="JOI103" s="889"/>
      <c r="JOJ103" s="889"/>
      <c r="JOK103" s="889"/>
      <c r="JOL103" s="889"/>
      <c r="JOM103" s="889"/>
      <c r="JON103" s="889"/>
      <c r="JOO103" s="889"/>
      <c r="JOP103" s="889"/>
      <c r="JOQ103" s="889"/>
      <c r="JOR103" s="889"/>
      <c r="JOS103" s="889"/>
      <c r="JOT103" s="889"/>
      <c r="JOU103" s="889"/>
      <c r="JOV103" s="889"/>
      <c r="JOW103" s="889"/>
      <c r="JOX103" s="889"/>
      <c r="JOY103" s="889"/>
      <c r="JOZ103" s="889"/>
      <c r="JPA103" s="889"/>
      <c r="JPB103" s="889"/>
      <c r="JPC103" s="889"/>
      <c r="JPD103" s="889"/>
      <c r="JPE103" s="889"/>
      <c r="JPF103" s="889"/>
      <c r="JPG103" s="889"/>
      <c r="JPH103" s="889"/>
      <c r="JPI103" s="889"/>
      <c r="JPJ103" s="889"/>
      <c r="JPK103" s="889"/>
      <c r="JPL103" s="889"/>
      <c r="JPM103" s="889"/>
      <c r="JPN103" s="889"/>
      <c r="JPO103" s="889"/>
      <c r="JPP103" s="889"/>
      <c r="JPQ103" s="889"/>
      <c r="JPR103" s="889"/>
      <c r="JPS103" s="889"/>
      <c r="JPT103" s="889"/>
      <c r="JPU103" s="889"/>
      <c r="JPV103" s="889"/>
      <c r="JPW103" s="889"/>
      <c r="JPX103" s="889"/>
      <c r="JPY103" s="889"/>
      <c r="JPZ103" s="889"/>
      <c r="JQA103" s="889"/>
      <c r="JQB103" s="889"/>
      <c r="JQC103" s="889"/>
      <c r="JQD103" s="889"/>
      <c r="JQE103" s="889"/>
      <c r="JQF103" s="889"/>
      <c r="JQG103" s="889"/>
      <c r="JQH103" s="889"/>
      <c r="JQI103" s="889"/>
      <c r="JQJ103" s="889"/>
      <c r="JQK103" s="889"/>
      <c r="JQL103" s="889"/>
      <c r="JQM103" s="889"/>
      <c r="JQN103" s="889"/>
      <c r="JQO103" s="889"/>
      <c r="JQP103" s="889"/>
      <c r="JQQ103" s="889"/>
      <c r="JQR103" s="889"/>
      <c r="JQS103" s="889"/>
      <c r="JQT103" s="889"/>
      <c r="JQU103" s="889"/>
      <c r="JQV103" s="889"/>
      <c r="JQW103" s="889"/>
      <c r="JQX103" s="889"/>
      <c r="JQY103" s="889"/>
      <c r="JQZ103" s="889"/>
      <c r="JRA103" s="889"/>
      <c r="JRB103" s="889"/>
      <c r="JRC103" s="889"/>
      <c r="JRD103" s="889"/>
      <c r="JRE103" s="889"/>
      <c r="JRF103" s="889"/>
      <c r="JRG103" s="889"/>
      <c r="JRH103" s="889"/>
      <c r="JRI103" s="889"/>
      <c r="JRJ103" s="889"/>
      <c r="JRK103" s="889"/>
      <c r="JRL103" s="889"/>
      <c r="JRM103" s="889"/>
      <c r="JRN103" s="889"/>
      <c r="JRO103" s="889"/>
      <c r="JRP103" s="889"/>
      <c r="JRQ103" s="889"/>
      <c r="JRR103" s="889"/>
      <c r="JRS103" s="889"/>
      <c r="JRT103" s="889"/>
      <c r="JRU103" s="889"/>
      <c r="JRV103" s="889"/>
      <c r="JRW103" s="889"/>
      <c r="JRX103" s="889"/>
      <c r="JRY103" s="889"/>
      <c r="JRZ103" s="889"/>
      <c r="JSA103" s="889"/>
      <c r="JSB103" s="889"/>
      <c r="JSC103" s="889"/>
      <c r="JSD103" s="889"/>
      <c r="JSE103" s="889"/>
      <c r="JSF103" s="889"/>
      <c r="JSG103" s="889"/>
      <c r="JSH103" s="889"/>
      <c r="JSI103" s="889"/>
      <c r="JSJ103" s="889"/>
      <c r="JSK103" s="889"/>
      <c r="JSL103" s="889"/>
      <c r="JSM103" s="889"/>
      <c r="JSN103" s="889"/>
      <c r="JSO103" s="889"/>
      <c r="JSP103" s="889"/>
      <c r="JSQ103" s="889"/>
      <c r="JSR103" s="889"/>
      <c r="JSS103" s="889"/>
      <c r="JST103" s="889"/>
      <c r="JSU103" s="889"/>
      <c r="JSV103" s="889"/>
      <c r="JSW103" s="889"/>
      <c r="JSX103" s="889"/>
      <c r="JSY103" s="889"/>
      <c r="JSZ103" s="889"/>
      <c r="JTA103" s="889"/>
      <c r="JTB103" s="889"/>
      <c r="JTC103" s="889"/>
      <c r="JTD103" s="889"/>
      <c r="JTE103" s="889"/>
      <c r="JTF103" s="889"/>
      <c r="JTG103" s="889"/>
      <c r="JTH103" s="889"/>
      <c r="JTI103" s="889"/>
      <c r="JTJ103" s="889"/>
      <c r="JTK103" s="889"/>
      <c r="JTL103" s="889"/>
      <c r="JTM103" s="889"/>
      <c r="JTN103" s="889"/>
      <c r="JTO103" s="889"/>
      <c r="JTP103" s="889"/>
      <c r="JTQ103" s="889"/>
      <c r="JTR103" s="889"/>
      <c r="JTS103" s="889"/>
      <c r="JTT103" s="889"/>
      <c r="JTU103" s="889"/>
      <c r="JTV103" s="889"/>
      <c r="JTW103" s="889"/>
      <c r="JTX103" s="889"/>
      <c r="JTY103" s="889"/>
      <c r="JTZ103" s="889"/>
      <c r="JUA103" s="889"/>
      <c r="JUB103" s="889"/>
      <c r="JUC103" s="889"/>
      <c r="JUD103" s="889"/>
      <c r="JUE103" s="889"/>
      <c r="JUF103" s="889"/>
      <c r="JUG103" s="889"/>
      <c r="JUH103" s="889"/>
      <c r="JUI103" s="889"/>
      <c r="JUJ103" s="889"/>
      <c r="JUK103" s="889"/>
      <c r="JUL103" s="889"/>
      <c r="JUM103" s="889"/>
      <c r="JUN103" s="889"/>
      <c r="JUO103" s="889"/>
      <c r="JUP103" s="889"/>
      <c r="JUQ103" s="889"/>
      <c r="JUR103" s="889"/>
      <c r="JUS103" s="889"/>
      <c r="JUT103" s="889"/>
      <c r="JUU103" s="889"/>
      <c r="JUV103" s="889"/>
      <c r="JUW103" s="889"/>
      <c r="JUX103" s="889"/>
      <c r="JUY103" s="889"/>
      <c r="JUZ103" s="889"/>
      <c r="JVA103" s="889"/>
      <c r="JVB103" s="889"/>
      <c r="JVC103" s="889"/>
      <c r="JVD103" s="889"/>
      <c r="JVE103" s="889"/>
      <c r="JVF103" s="889"/>
      <c r="JVG103" s="889"/>
      <c r="JVH103" s="889"/>
      <c r="JVI103" s="889"/>
      <c r="JVJ103" s="889"/>
      <c r="JVK103" s="889"/>
      <c r="JVL103" s="889"/>
      <c r="JVM103" s="889"/>
      <c r="JVN103" s="889"/>
      <c r="JVO103" s="889"/>
      <c r="JVP103" s="889"/>
      <c r="JVQ103" s="889"/>
      <c r="JVR103" s="889"/>
      <c r="JVS103" s="889"/>
      <c r="JVT103" s="889"/>
      <c r="JVU103" s="889"/>
      <c r="JVV103" s="889"/>
      <c r="JVW103" s="889"/>
      <c r="JVX103" s="889"/>
      <c r="JVY103" s="889"/>
      <c r="JVZ103" s="889"/>
      <c r="JWA103" s="889"/>
      <c r="JWB103" s="889"/>
      <c r="JWC103" s="889"/>
      <c r="JWD103" s="889"/>
      <c r="JWE103" s="889"/>
      <c r="JWF103" s="889"/>
      <c r="JWG103" s="889"/>
      <c r="JWH103" s="889"/>
      <c r="JWI103" s="889"/>
      <c r="JWJ103" s="889"/>
      <c r="JWK103" s="889"/>
      <c r="JWL103" s="889"/>
      <c r="JWM103" s="889"/>
      <c r="JWN103" s="889"/>
      <c r="JWO103" s="889"/>
      <c r="JWP103" s="889"/>
      <c r="JWQ103" s="889"/>
      <c r="JWR103" s="889"/>
      <c r="JWS103" s="889"/>
      <c r="JWT103" s="889"/>
      <c r="JWU103" s="889"/>
      <c r="JWV103" s="889"/>
      <c r="JWW103" s="889"/>
      <c r="JWX103" s="889"/>
      <c r="JWY103" s="889"/>
      <c r="JWZ103" s="889"/>
      <c r="JXA103" s="889"/>
      <c r="JXB103" s="889"/>
      <c r="JXC103" s="889"/>
      <c r="JXD103" s="889"/>
      <c r="JXE103" s="889"/>
      <c r="JXF103" s="889"/>
      <c r="JXG103" s="889"/>
      <c r="JXH103" s="889"/>
      <c r="JXI103" s="889"/>
      <c r="JXJ103" s="889"/>
      <c r="JXK103" s="889"/>
      <c r="JXL103" s="889"/>
      <c r="JXM103" s="889"/>
      <c r="JXN103" s="889"/>
      <c r="JXO103" s="889"/>
      <c r="JXP103" s="889"/>
      <c r="JXQ103" s="889"/>
      <c r="JXR103" s="889"/>
      <c r="JXS103" s="889"/>
      <c r="JXT103" s="889"/>
      <c r="JXU103" s="889"/>
      <c r="JXV103" s="889"/>
      <c r="JXW103" s="889"/>
      <c r="JXX103" s="889"/>
      <c r="JXY103" s="889"/>
      <c r="JXZ103" s="889"/>
      <c r="JYA103" s="889"/>
      <c r="JYB103" s="889"/>
      <c r="JYC103" s="889"/>
      <c r="JYD103" s="889"/>
      <c r="JYE103" s="889"/>
      <c r="JYF103" s="889"/>
      <c r="JYG103" s="889"/>
      <c r="JYH103" s="889"/>
      <c r="JYI103" s="889"/>
      <c r="JYJ103" s="889"/>
      <c r="JYK103" s="889"/>
      <c r="JYL103" s="889"/>
      <c r="JYM103" s="889"/>
      <c r="JYN103" s="889"/>
      <c r="JYO103" s="889"/>
      <c r="JYP103" s="889"/>
      <c r="JYQ103" s="889"/>
      <c r="JYR103" s="889"/>
      <c r="JYS103" s="889"/>
      <c r="JYT103" s="889"/>
      <c r="JYU103" s="889"/>
      <c r="JYV103" s="889"/>
      <c r="JYW103" s="889"/>
      <c r="JYX103" s="889"/>
      <c r="JYY103" s="889"/>
      <c r="JYZ103" s="889"/>
      <c r="JZA103" s="889"/>
      <c r="JZB103" s="889"/>
      <c r="JZC103" s="889"/>
      <c r="JZD103" s="889"/>
      <c r="JZE103" s="889"/>
      <c r="JZF103" s="889"/>
      <c r="JZG103" s="889"/>
      <c r="JZH103" s="889"/>
      <c r="JZI103" s="889"/>
      <c r="JZJ103" s="889"/>
      <c r="JZK103" s="889"/>
      <c r="JZL103" s="889"/>
      <c r="JZM103" s="889"/>
      <c r="JZN103" s="889"/>
      <c r="JZO103" s="889"/>
      <c r="JZP103" s="889"/>
      <c r="JZQ103" s="889"/>
      <c r="JZR103" s="889"/>
      <c r="JZS103" s="889"/>
      <c r="JZT103" s="889"/>
      <c r="JZU103" s="889"/>
      <c r="JZV103" s="889"/>
      <c r="JZW103" s="889"/>
      <c r="JZX103" s="889"/>
      <c r="JZY103" s="889"/>
      <c r="JZZ103" s="889"/>
      <c r="KAA103" s="889"/>
      <c r="KAB103" s="889"/>
      <c r="KAC103" s="889"/>
      <c r="KAD103" s="889"/>
      <c r="KAE103" s="889"/>
      <c r="KAF103" s="889"/>
      <c r="KAG103" s="889"/>
      <c r="KAH103" s="889"/>
      <c r="KAI103" s="889"/>
      <c r="KAJ103" s="889"/>
      <c r="KAK103" s="889"/>
      <c r="KAL103" s="889"/>
      <c r="KAM103" s="889"/>
      <c r="KAN103" s="889"/>
      <c r="KAO103" s="889"/>
      <c r="KAP103" s="889"/>
      <c r="KAQ103" s="889"/>
      <c r="KAR103" s="889"/>
      <c r="KAS103" s="889"/>
      <c r="KAT103" s="889"/>
      <c r="KAU103" s="889"/>
      <c r="KAV103" s="889"/>
      <c r="KAW103" s="889"/>
      <c r="KAX103" s="889"/>
      <c r="KAY103" s="889"/>
      <c r="KAZ103" s="889"/>
      <c r="KBA103" s="889"/>
      <c r="KBB103" s="889"/>
      <c r="KBC103" s="889"/>
      <c r="KBD103" s="889"/>
      <c r="KBE103" s="889"/>
      <c r="KBF103" s="889"/>
      <c r="KBG103" s="889"/>
      <c r="KBH103" s="889"/>
      <c r="KBI103" s="889"/>
      <c r="KBJ103" s="889"/>
      <c r="KBK103" s="889"/>
      <c r="KBL103" s="889"/>
      <c r="KBM103" s="889"/>
      <c r="KBN103" s="889"/>
      <c r="KBO103" s="889"/>
      <c r="KBP103" s="889"/>
      <c r="KBQ103" s="889"/>
      <c r="KBR103" s="889"/>
      <c r="KBS103" s="889"/>
      <c r="KBT103" s="889"/>
      <c r="KBU103" s="889"/>
      <c r="KBV103" s="889"/>
      <c r="KBW103" s="889"/>
      <c r="KBX103" s="889"/>
      <c r="KBY103" s="889"/>
      <c r="KBZ103" s="889"/>
      <c r="KCA103" s="889"/>
      <c r="KCB103" s="889"/>
      <c r="KCC103" s="889"/>
      <c r="KCD103" s="889"/>
      <c r="KCE103" s="889"/>
      <c r="KCF103" s="889"/>
      <c r="KCG103" s="889"/>
      <c r="KCH103" s="889"/>
      <c r="KCI103" s="889"/>
      <c r="KCJ103" s="889"/>
      <c r="KCK103" s="889"/>
      <c r="KCL103" s="889"/>
      <c r="KCM103" s="889"/>
      <c r="KCN103" s="889"/>
      <c r="KCO103" s="889"/>
      <c r="KCP103" s="889"/>
      <c r="KCQ103" s="889"/>
      <c r="KCR103" s="889"/>
      <c r="KCS103" s="889"/>
      <c r="KCT103" s="889"/>
      <c r="KCU103" s="889"/>
      <c r="KCV103" s="889"/>
      <c r="KCW103" s="889"/>
      <c r="KCX103" s="889"/>
      <c r="KCY103" s="889"/>
      <c r="KCZ103" s="889"/>
      <c r="KDA103" s="889"/>
      <c r="KDB103" s="889"/>
      <c r="KDC103" s="889"/>
      <c r="KDD103" s="889"/>
      <c r="KDE103" s="889"/>
      <c r="KDF103" s="889"/>
      <c r="KDG103" s="889"/>
      <c r="KDH103" s="889"/>
      <c r="KDI103" s="889"/>
      <c r="KDJ103" s="889"/>
      <c r="KDK103" s="889"/>
      <c r="KDL103" s="889"/>
      <c r="KDM103" s="889"/>
      <c r="KDN103" s="889"/>
      <c r="KDO103" s="889"/>
      <c r="KDP103" s="889"/>
      <c r="KDQ103" s="889"/>
      <c r="KDR103" s="889"/>
      <c r="KDS103" s="889"/>
      <c r="KDT103" s="889"/>
      <c r="KDU103" s="889"/>
      <c r="KDV103" s="889"/>
      <c r="KDW103" s="889"/>
      <c r="KDX103" s="889"/>
      <c r="KDY103" s="889"/>
      <c r="KDZ103" s="889"/>
      <c r="KEA103" s="889"/>
      <c r="KEB103" s="889"/>
      <c r="KEC103" s="889"/>
      <c r="KED103" s="889"/>
      <c r="KEE103" s="889"/>
      <c r="KEF103" s="889"/>
      <c r="KEG103" s="889"/>
      <c r="KEH103" s="889"/>
      <c r="KEI103" s="889"/>
      <c r="KEJ103" s="889"/>
      <c r="KEK103" s="889"/>
      <c r="KEL103" s="889"/>
      <c r="KEM103" s="889"/>
      <c r="KEN103" s="889"/>
      <c r="KEO103" s="889"/>
      <c r="KEP103" s="889"/>
      <c r="KEQ103" s="889"/>
      <c r="KER103" s="889"/>
      <c r="KES103" s="889"/>
      <c r="KET103" s="889"/>
      <c r="KEU103" s="889"/>
      <c r="KEV103" s="889"/>
      <c r="KEW103" s="889"/>
      <c r="KEX103" s="889"/>
      <c r="KEY103" s="889"/>
      <c r="KEZ103" s="889"/>
      <c r="KFA103" s="889"/>
      <c r="KFB103" s="889"/>
      <c r="KFC103" s="889"/>
      <c r="KFD103" s="889"/>
      <c r="KFE103" s="889"/>
      <c r="KFF103" s="889"/>
      <c r="KFG103" s="889"/>
      <c r="KFH103" s="889"/>
      <c r="KFI103" s="889"/>
      <c r="KFJ103" s="889"/>
      <c r="KFK103" s="889"/>
      <c r="KFL103" s="889"/>
      <c r="KFM103" s="889"/>
      <c r="KFN103" s="889"/>
      <c r="KFO103" s="889"/>
      <c r="KFP103" s="889"/>
      <c r="KFQ103" s="889"/>
      <c r="KFR103" s="889"/>
      <c r="KFS103" s="889"/>
      <c r="KFT103" s="889"/>
      <c r="KFU103" s="889"/>
      <c r="KFV103" s="889"/>
      <c r="KFW103" s="889"/>
      <c r="KFX103" s="889"/>
      <c r="KFY103" s="889"/>
      <c r="KFZ103" s="889"/>
      <c r="KGA103" s="889"/>
      <c r="KGB103" s="889"/>
      <c r="KGC103" s="889"/>
      <c r="KGD103" s="889"/>
      <c r="KGE103" s="889"/>
      <c r="KGF103" s="889"/>
      <c r="KGG103" s="889"/>
      <c r="KGH103" s="889"/>
      <c r="KGI103" s="889"/>
      <c r="KGJ103" s="889"/>
      <c r="KGK103" s="889"/>
      <c r="KGL103" s="889"/>
      <c r="KGM103" s="889"/>
      <c r="KGN103" s="889"/>
      <c r="KGO103" s="889"/>
      <c r="KGP103" s="889"/>
      <c r="KGQ103" s="889"/>
      <c r="KGR103" s="889"/>
      <c r="KGS103" s="889"/>
      <c r="KGT103" s="889"/>
      <c r="KGU103" s="889"/>
      <c r="KGV103" s="889"/>
      <c r="KGW103" s="889"/>
      <c r="KGX103" s="889"/>
      <c r="KGY103" s="889"/>
      <c r="KGZ103" s="889"/>
      <c r="KHA103" s="889"/>
      <c r="KHB103" s="889"/>
      <c r="KHC103" s="889"/>
      <c r="KHD103" s="889"/>
      <c r="KHE103" s="889"/>
      <c r="KHF103" s="889"/>
      <c r="KHG103" s="889"/>
      <c r="KHH103" s="889"/>
      <c r="KHI103" s="889"/>
      <c r="KHJ103" s="889"/>
      <c r="KHK103" s="889"/>
      <c r="KHL103" s="889"/>
      <c r="KHM103" s="889"/>
      <c r="KHN103" s="889"/>
      <c r="KHO103" s="889"/>
      <c r="KHP103" s="889"/>
      <c r="KHQ103" s="889"/>
      <c r="KHR103" s="889"/>
      <c r="KHS103" s="889"/>
      <c r="KHT103" s="889"/>
      <c r="KHU103" s="889"/>
      <c r="KHV103" s="889"/>
      <c r="KHW103" s="889"/>
      <c r="KHX103" s="889"/>
      <c r="KHY103" s="889"/>
      <c r="KHZ103" s="889"/>
      <c r="KIA103" s="889"/>
      <c r="KIB103" s="889"/>
      <c r="KIC103" s="889"/>
      <c r="KID103" s="889"/>
      <c r="KIE103" s="889"/>
      <c r="KIF103" s="889"/>
      <c r="KIG103" s="889"/>
      <c r="KIH103" s="889"/>
      <c r="KII103" s="889"/>
      <c r="KIJ103" s="889"/>
      <c r="KIK103" s="889"/>
      <c r="KIL103" s="889"/>
      <c r="KIM103" s="889"/>
      <c r="KIN103" s="889"/>
      <c r="KIO103" s="889"/>
      <c r="KIP103" s="889"/>
      <c r="KIQ103" s="889"/>
      <c r="KIR103" s="889"/>
      <c r="KIS103" s="889"/>
      <c r="KIT103" s="889"/>
      <c r="KIU103" s="889"/>
      <c r="KIV103" s="889"/>
      <c r="KIW103" s="889"/>
      <c r="KIX103" s="889"/>
      <c r="KIY103" s="889"/>
      <c r="KIZ103" s="889"/>
      <c r="KJA103" s="889"/>
      <c r="KJB103" s="889"/>
      <c r="KJC103" s="889"/>
      <c r="KJD103" s="889"/>
      <c r="KJE103" s="889"/>
      <c r="KJF103" s="889"/>
      <c r="KJG103" s="889"/>
      <c r="KJH103" s="889"/>
      <c r="KJI103" s="889"/>
      <c r="KJJ103" s="889"/>
      <c r="KJK103" s="889"/>
      <c r="KJL103" s="889"/>
      <c r="KJM103" s="889"/>
      <c r="KJN103" s="889"/>
      <c r="KJO103" s="889"/>
      <c r="KJP103" s="889"/>
      <c r="KJQ103" s="889"/>
      <c r="KJR103" s="889"/>
      <c r="KJS103" s="889"/>
      <c r="KJT103" s="889"/>
      <c r="KJU103" s="889"/>
      <c r="KJV103" s="889"/>
      <c r="KJW103" s="889"/>
      <c r="KJX103" s="889"/>
      <c r="KJY103" s="889"/>
      <c r="KJZ103" s="889"/>
      <c r="KKA103" s="889"/>
      <c r="KKB103" s="889"/>
      <c r="KKC103" s="889"/>
      <c r="KKD103" s="889"/>
      <c r="KKE103" s="889"/>
      <c r="KKF103" s="889"/>
      <c r="KKG103" s="889"/>
      <c r="KKH103" s="889"/>
      <c r="KKI103" s="889"/>
      <c r="KKJ103" s="889"/>
      <c r="KKK103" s="889"/>
      <c r="KKL103" s="889"/>
      <c r="KKM103" s="889"/>
      <c r="KKN103" s="889"/>
      <c r="KKO103" s="889"/>
      <c r="KKP103" s="889"/>
      <c r="KKQ103" s="889"/>
      <c r="KKR103" s="889"/>
      <c r="KKS103" s="889"/>
      <c r="KKT103" s="889"/>
      <c r="KKU103" s="889"/>
      <c r="KKV103" s="889"/>
      <c r="KKW103" s="889"/>
      <c r="KKX103" s="889"/>
      <c r="KKY103" s="889"/>
      <c r="KKZ103" s="889"/>
      <c r="KLA103" s="889"/>
      <c r="KLB103" s="889"/>
      <c r="KLC103" s="889"/>
      <c r="KLD103" s="889"/>
      <c r="KLE103" s="889"/>
      <c r="KLF103" s="889"/>
      <c r="KLG103" s="889"/>
      <c r="KLH103" s="889"/>
      <c r="KLI103" s="889"/>
      <c r="KLJ103" s="889"/>
      <c r="KLK103" s="889"/>
      <c r="KLL103" s="889"/>
      <c r="KLM103" s="889"/>
      <c r="KLN103" s="889"/>
      <c r="KLO103" s="889"/>
      <c r="KLP103" s="889"/>
      <c r="KLQ103" s="889"/>
      <c r="KLR103" s="889"/>
      <c r="KLS103" s="889"/>
      <c r="KLT103" s="889"/>
      <c r="KLU103" s="889"/>
      <c r="KLV103" s="889"/>
      <c r="KLW103" s="889"/>
      <c r="KLX103" s="889"/>
      <c r="KLY103" s="889"/>
      <c r="KLZ103" s="889"/>
      <c r="KMA103" s="889"/>
      <c r="KMB103" s="889"/>
      <c r="KMC103" s="889"/>
      <c r="KMD103" s="889"/>
      <c r="KME103" s="889"/>
      <c r="KMF103" s="889"/>
      <c r="KMG103" s="889"/>
      <c r="KMH103" s="889"/>
      <c r="KMI103" s="889"/>
      <c r="KMJ103" s="889"/>
      <c r="KMK103" s="889"/>
      <c r="KML103" s="889"/>
      <c r="KMM103" s="889"/>
      <c r="KMN103" s="889"/>
      <c r="KMO103" s="889"/>
      <c r="KMP103" s="889"/>
      <c r="KMQ103" s="889"/>
      <c r="KMR103" s="889"/>
      <c r="KMS103" s="889"/>
      <c r="KMT103" s="889"/>
      <c r="KMU103" s="889"/>
      <c r="KMV103" s="889"/>
      <c r="KMW103" s="889"/>
      <c r="KMX103" s="889"/>
      <c r="KMY103" s="889"/>
      <c r="KMZ103" s="889"/>
      <c r="KNA103" s="889"/>
      <c r="KNB103" s="889"/>
      <c r="KNC103" s="889"/>
      <c r="KND103" s="889"/>
      <c r="KNE103" s="889"/>
      <c r="KNF103" s="889"/>
      <c r="KNG103" s="889"/>
      <c r="KNH103" s="889"/>
      <c r="KNI103" s="889"/>
      <c r="KNJ103" s="889"/>
      <c r="KNK103" s="889"/>
      <c r="KNL103" s="889"/>
      <c r="KNM103" s="889"/>
      <c r="KNN103" s="889"/>
      <c r="KNO103" s="889"/>
      <c r="KNP103" s="889"/>
      <c r="KNQ103" s="889"/>
      <c r="KNR103" s="889"/>
      <c r="KNS103" s="889"/>
      <c r="KNT103" s="889"/>
      <c r="KNU103" s="889"/>
      <c r="KNV103" s="889"/>
      <c r="KNW103" s="889"/>
      <c r="KNX103" s="889"/>
      <c r="KNY103" s="889"/>
      <c r="KNZ103" s="889"/>
      <c r="KOA103" s="889"/>
      <c r="KOB103" s="889"/>
      <c r="KOC103" s="889"/>
      <c r="KOD103" s="889"/>
      <c r="KOE103" s="889"/>
      <c r="KOF103" s="889"/>
      <c r="KOG103" s="889"/>
      <c r="KOH103" s="889"/>
      <c r="KOI103" s="889"/>
      <c r="KOJ103" s="889"/>
      <c r="KOK103" s="889"/>
      <c r="KOL103" s="889"/>
      <c r="KOM103" s="889"/>
      <c r="KON103" s="889"/>
      <c r="KOO103" s="889"/>
      <c r="KOP103" s="889"/>
      <c r="KOQ103" s="889"/>
      <c r="KOR103" s="889"/>
      <c r="KOS103" s="889"/>
      <c r="KOT103" s="889"/>
      <c r="KOU103" s="889"/>
      <c r="KOV103" s="889"/>
      <c r="KOW103" s="889"/>
      <c r="KOX103" s="889"/>
      <c r="KOY103" s="889"/>
      <c r="KOZ103" s="889"/>
      <c r="KPA103" s="889"/>
      <c r="KPB103" s="889"/>
      <c r="KPC103" s="889"/>
      <c r="KPD103" s="889"/>
      <c r="KPE103" s="889"/>
      <c r="KPF103" s="889"/>
      <c r="KPG103" s="889"/>
      <c r="KPH103" s="889"/>
      <c r="KPI103" s="889"/>
      <c r="KPJ103" s="889"/>
      <c r="KPK103" s="889"/>
      <c r="KPL103" s="889"/>
      <c r="KPM103" s="889"/>
      <c r="KPN103" s="889"/>
      <c r="KPO103" s="889"/>
      <c r="KPP103" s="889"/>
      <c r="KPQ103" s="889"/>
      <c r="KPR103" s="889"/>
      <c r="KPS103" s="889"/>
      <c r="KPT103" s="889"/>
      <c r="KPU103" s="889"/>
      <c r="KPV103" s="889"/>
      <c r="KPW103" s="889"/>
      <c r="KPX103" s="889"/>
      <c r="KPY103" s="889"/>
      <c r="KPZ103" s="889"/>
      <c r="KQA103" s="889"/>
      <c r="KQB103" s="889"/>
      <c r="KQC103" s="889"/>
      <c r="KQD103" s="889"/>
      <c r="KQE103" s="889"/>
      <c r="KQF103" s="889"/>
      <c r="KQG103" s="889"/>
      <c r="KQH103" s="889"/>
      <c r="KQI103" s="889"/>
      <c r="KQJ103" s="889"/>
      <c r="KQK103" s="889"/>
      <c r="KQL103" s="889"/>
      <c r="KQM103" s="889"/>
      <c r="KQN103" s="889"/>
      <c r="KQO103" s="889"/>
      <c r="KQP103" s="889"/>
      <c r="KQQ103" s="889"/>
      <c r="KQR103" s="889"/>
      <c r="KQS103" s="889"/>
      <c r="KQT103" s="889"/>
      <c r="KQU103" s="889"/>
      <c r="KQV103" s="889"/>
      <c r="KQW103" s="889"/>
      <c r="KQX103" s="889"/>
      <c r="KQY103" s="889"/>
      <c r="KQZ103" s="889"/>
      <c r="KRA103" s="889"/>
      <c r="KRB103" s="889"/>
      <c r="KRC103" s="889"/>
      <c r="KRD103" s="889"/>
      <c r="KRE103" s="889"/>
      <c r="KRF103" s="889"/>
      <c r="KRG103" s="889"/>
      <c r="KRH103" s="889"/>
      <c r="KRI103" s="889"/>
      <c r="KRJ103" s="889"/>
      <c r="KRK103" s="889"/>
      <c r="KRL103" s="889"/>
      <c r="KRM103" s="889"/>
      <c r="KRN103" s="889"/>
      <c r="KRO103" s="889"/>
      <c r="KRP103" s="889"/>
      <c r="KRQ103" s="889"/>
      <c r="KRR103" s="889"/>
      <c r="KRS103" s="889"/>
      <c r="KRT103" s="889"/>
      <c r="KRU103" s="889"/>
      <c r="KRV103" s="889"/>
      <c r="KRW103" s="889"/>
      <c r="KRX103" s="889"/>
      <c r="KRY103" s="889"/>
      <c r="KRZ103" s="889"/>
      <c r="KSA103" s="889"/>
      <c r="KSB103" s="889"/>
      <c r="KSC103" s="889"/>
      <c r="KSD103" s="889"/>
      <c r="KSE103" s="889"/>
      <c r="KSF103" s="889"/>
      <c r="KSG103" s="889"/>
      <c r="KSH103" s="889"/>
      <c r="KSI103" s="889"/>
      <c r="KSJ103" s="889"/>
      <c r="KSK103" s="889"/>
      <c r="KSL103" s="889"/>
      <c r="KSM103" s="889"/>
      <c r="KSN103" s="889"/>
      <c r="KSO103" s="889"/>
      <c r="KSP103" s="889"/>
      <c r="KSQ103" s="889"/>
      <c r="KSR103" s="889"/>
      <c r="KSS103" s="889"/>
      <c r="KST103" s="889"/>
      <c r="KSU103" s="889"/>
      <c r="KSV103" s="889"/>
      <c r="KSW103" s="889"/>
      <c r="KSX103" s="889"/>
      <c r="KSY103" s="889"/>
      <c r="KSZ103" s="889"/>
      <c r="KTA103" s="889"/>
      <c r="KTB103" s="889"/>
      <c r="KTC103" s="889"/>
      <c r="KTD103" s="889"/>
      <c r="KTE103" s="889"/>
      <c r="KTF103" s="889"/>
      <c r="KTG103" s="889"/>
      <c r="KTH103" s="889"/>
      <c r="KTI103" s="889"/>
      <c r="KTJ103" s="889"/>
      <c r="KTK103" s="889"/>
      <c r="KTL103" s="889"/>
      <c r="KTM103" s="889"/>
      <c r="KTN103" s="889"/>
      <c r="KTO103" s="889"/>
      <c r="KTP103" s="889"/>
      <c r="KTQ103" s="889"/>
      <c r="KTR103" s="889"/>
      <c r="KTS103" s="889"/>
      <c r="KTT103" s="889"/>
      <c r="KTU103" s="889"/>
      <c r="KTV103" s="889"/>
      <c r="KTW103" s="889"/>
      <c r="KTX103" s="889"/>
      <c r="KTY103" s="889"/>
      <c r="KTZ103" s="889"/>
      <c r="KUA103" s="889"/>
      <c r="KUB103" s="889"/>
      <c r="KUC103" s="889"/>
      <c r="KUD103" s="889"/>
      <c r="KUE103" s="889"/>
      <c r="KUF103" s="889"/>
      <c r="KUG103" s="889"/>
      <c r="KUH103" s="889"/>
      <c r="KUI103" s="889"/>
      <c r="KUJ103" s="889"/>
      <c r="KUK103" s="889"/>
      <c r="KUL103" s="889"/>
      <c r="KUM103" s="889"/>
      <c r="KUN103" s="889"/>
      <c r="KUO103" s="889"/>
      <c r="KUP103" s="889"/>
      <c r="KUQ103" s="889"/>
      <c r="KUR103" s="889"/>
      <c r="KUS103" s="889"/>
      <c r="KUT103" s="889"/>
      <c r="KUU103" s="889"/>
      <c r="KUV103" s="889"/>
      <c r="KUW103" s="889"/>
      <c r="KUX103" s="889"/>
      <c r="KUY103" s="889"/>
      <c r="KUZ103" s="889"/>
      <c r="KVA103" s="889"/>
      <c r="KVB103" s="889"/>
      <c r="KVC103" s="889"/>
      <c r="KVD103" s="889"/>
      <c r="KVE103" s="889"/>
      <c r="KVF103" s="889"/>
      <c r="KVG103" s="889"/>
      <c r="KVH103" s="889"/>
      <c r="KVI103" s="889"/>
      <c r="KVJ103" s="889"/>
      <c r="KVK103" s="889"/>
      <c r="KVL103" s="889"/>
      <c r="KVM103" s="889"/>
      <c r="KVN103" s="889"/>
      <c r="KVO103" s="889"/>
      <c r="KVP103" s="889"/>
      <c r="KVQ103" s="889"/>
      <c r="KVR103" s="889"/>
      <c r="KVS103" s="889"/>
      <c r="KVT103" s="889"/>
      <c r="KVU103" s="889"/>
      <c r="KVV103" s="889"/>
      <c r="KVW103" s="889"/>
      <c r="KVX103" s="889"/>
      <c r="KVY103" s="889"/>
      <c r="KVZ103" s="889"/>
      <c r="KWA103" s="889"/>
      <c r="KWB103" s="889"/>
      <c r="KWC103" s="889"/>
      <c r="KWD103" s="889"/>
      <c r="KWE103" s="889"/>
      <c r="KWF103" s="889"/>
      <c r="KWG103" s="889"/>
      <c r="KWH103" s="889"/>
      <c r="KWI103" s="889"/>
      <c r="KWJ103" s="889"/>
      <c r="KWK103" s="889"/>
      <c r="KWL103" s="889"/>
      <c r="KWM103" s="889"/>
      <c r="KWN103" s="889"/>
      <c r="KWO103" s="889"/>
      <c r="KWP103" s="889"/>
      <c r="KWQ103" s="889"/>
      <c r="KWR103" s="889"/>
      <c r="KWS103" s="889"/>
      <c r="KWT103" s="889"/>
      <c r="KWU103" s="889"/>
      <c r="KWV103" s="889"/>
      <c r="KWW103" s="889"/>
      <c r="KWX103" s="889"/>
      <c r="KWY103" s="889"/>
      <c r="KWZ103" s="889"/>
      <c r="KXA103" s="889"/>
      <c r="KXB103" s="889"/>
      <c r="KXC103" s="889"/>
      <c r="KXD103" s="889"/>
      <c r="KXE103" s="889"/>
      <c r="KXF103" s="889"/>
      <c r="KXG103" s="889"/>
      <c r="KXH103" s="889"/>
      <c r="KXI103" s="889"/>
      <c r="KXJ103" s="889"/>
      <c r="KXK103" s="889"/>
      <c r="KXL103" s="889"/>
      <c r="KXM103" s="889"/>
      <c r="KXN103" s="889"/>
      <c r="KXO103" s="889"/>
      <c r="KXP103" s="889"/>
      <c r="KXQ103" s="889"/>
      <c r="KXR103" s="889"/>
      <c r="KXS103" s="889"/>
      <c r="KXT103" s="889"/>
      <c r="KXU103" s="889"/>
      <c r="KXV103" s="889"/>
      <c r="KXW103" s="889"/>
      <c r="KXX103" s="889"/>
      <c r="KXY103" s="889"/>
      <c r="KXZ103" s="889"/>
      <c r="KYA103" s="889"/>
      <c r="KYB103" s="889"/>
      <c r="KYC103" s="889"/>
      <c r="KYD103" s="889"/>
      <c r="KYE103" s="889"/>
      <c r="KYF103" s="889"/>
      <c r="KYG103" s="889"/>
      <c r="KYH103" s="889"/>
      <c r="KYI103" s="889"/>
      <c r="KYJ103" s="889"/>
      <c r="KYK103" s="889"/>
      <c r="KYL103" s="889"/>
      <c r="KYM103" s="889"/>
      <c r="KYN103" s="889"/>
      <c r="KYO103" s="889"/>
      <c r="KYP103" s="889"/>
      <c r="KYQ103" s="889"/>
      <c r="KYR103" s="889"/>
      <c r="KYS103" s="889"/>
      <c r="KYT103" s="889"/>
      <c r="KYU103" s="889"/>
      <c r="KYV103" s="889"/>
      <c r="KYW103" s="889"/>
      <c r="KYX103" s="889"/>
      <c r="KYY103" s="889"/>
      <c r="KYZ103" s="889"/>
      <c r="KZA103" s="889"/>
      <c r="KZB103" s="889"/>
      <c r="KZC103" s="889"/>
      <c r="KZD103" s="889"/>
      <c r="KZE103" s="889"/>
      <c r="KZF103" s="889"/>
      <c r="KZG103" s="889"/>
      <c r="KZH103" s="889"/>
      <c r="KZI103" s="889"/>
      <c r="KZJ103" s="889"/>
      <c r="KZK103" s="889"/>
      <c r="KZL103" s="889"/>
      <c r="KZM103" s="889"/>
      <c r="KZN103" s="889"/>
      <c r="KZO103" s="889"/>
      <c r="KZP103" s="889"/>
      <c r="KZQ103" s="889"/>
      <c r="KZR103" s="889"/>
      <c r="KZS103" s="889"/>
      <c r="KZT103" s="889"/>
      <c r="KZU103" s="889"/>
      <c r="KZV103" s="889"/>
      <c r="KZW103" s="889"/>
      <c r="KZX103" s="889"/>
      <c r="KZY103" s="889"/>
      <c r="KZZ103" s="889"/>
      <c r="LAA103" s="889"/>
      <c r="LAB103" s="889"/>
      <c r="LAC103" s="889"/>
      <c r="LAD103" s="889"/>
      <c r="LAE103" s="889"/>
      <c r="LAF103" s="889"/>
      <c r="LAG103" s="889"/>
      <c r="LAH103" s="889"/>
      <c r="LAI103" s="889"/>
      <c r="LAJ103" s="889"/>
      <c r="LAK103" s="889"/>
      <c r="LAL103" s="889"/>
      <c r="LAM103" s="889"/>
      <c r="LAN103" s="889"/>
      <c r="LAO103" s="889"/>
      <c r="LAP103" s="889"/>
      <c r="LAQ103" s="889"/>
      <c r="LAR103" s="889"/>
      <c r="LAS103" s="889"/>
      <c r="LAT103" s="889"/>
      <c r="LAU103" s="889"/>
      <c r="LAV103" s="889"/>
      <c r="LAW103" s="889"/>
      <c r="LAX103" s="889"/>
      <c r="LAY103" s="889"/>
      <c r="LAZ103" s="889"/>
      <c r="LBA103" s="889"/>
      <c r="LBB103" s="889"/>
      <c r="LBC103" s="889"/>
      <c r="LBD103" s="889"/>
      <c r="LBE103" s="889"/>
      <c r="LBF103" s="889"/>
      <c r="LBG103" s="889"/>
      <c r="LBH103" s="889"/>
      <c r="LBI103" s="889"/>
      <c r="LBJ103" s="889"/>
      <c r="LBK103" s="889"/>
      <c r="LBL103" s="889"/>
      <c r="LBM103" s="889"/>
      <c r="LBN103" s="889"/>
      <c r="LBO103" s="889"/>
      <c r="LBP103" s="889"/>
      <c r="LBQ103" s="889"/>
      <c r="LBR103" s="889"/>
      <c r="LBS103" s="889"/>
      <c r="LBT103" s="889"/>
      <c r="LBU103" s="889"/>
      <c r="LBV103" s="889"/>
      <c r="LBW103" s="889"/>
      <c r="LBX103" s="889"/>
      <c r="LBY103" s="889"/>
      <c r="LBZ103" s="889"/>
      <c r="LCA103" s="889"/>
      <c r="LCB103" s="889"/>
      <c r="LCC103" s="889"/>
      <c r="LCD103" s="889"/>
      <c r="LCE103" s="889"/>
      <c r="LCF103" s="889"/>
      <c r="LCG103" s="889"/>
      <c r="LCH103" s="889"/>
      <c r="LCI103" s="889"/>
      <c r="LCJ103" s="889"/>
      <c r="LCK103" s="889"/>
      <c r="LCL103" s="889"/>
      <c r="LCM103" s="889"/>
      <c r="LCN103" s="889"/>
      <c r="LCO103" s="889"/>
      <c r="LCP103" s="889"/>
      <c r="LCQ103" s="889"/>
      <c r="LCR103" s="889"/>
      <c r="LCS103" s="889"/>
      <c r="LCT103" s="889"/>
      <c r="LCU103" s="889"/>
      <c r="LCV103" s="889"/>
      <c r="LCW103" s="889"/>
      <c r="LCX103" s="889"/>
      <c r="LCY103" s="889"/>
      <c r="LCZ103" s="889"/>
      <c r="LDA103" s="889"/>
      <c r="LDB103" s="889"/>
      <c r="LDC103" s="889"/>
      <c r="LDD103" s="889"/>
      <c r="LDE103" s="889"/>
      <c r="LDF103" s="889"/>
      <c r="LDG103" s="889"/>
      <c r="LDH103" s="889"/>
      <c r="LDI103" s="889"/>
      <c r="LDJ103" s="889"/>
      <c r="LDK103" s="889"/>
      <c r="LDL103" s="889"/>
      <c r="LDM103" s="889"/>
      <c r="LDN103" s="889"/>
      <c r="LDO103" s="889"/>
      <c r="LDP103" s="889"/>
      <c r="LDQ103" s="889"/>
      <c r="LDR103" s="889"/>
      <c r="LDS103" s="889"/>
      <c r="LDT103" s="889"/>
      <c r="LDU103" s="889"/>
      <c r="LDV103" s="889"/>
      <c r="LDW103" s="889"/>
      <c r="LDX103" s="889"/>
      <c r="LDY103" s="889"/>
      <c r="LDZ103" s="889"/>
      <c r="LEA103" s="889"/>
      <c r="LEB103" s="889"/>
      <c r="LEC103" s="889"/>
      <c r="LED103" s="889"/>
      <c r="LEE103" s="889"/>
      <c r="LEF103" s="889"/>
      <c r="LEG103" s="889"/>
      <c r="LEH103" s="889"/>
      <c r="LEI103" s="889"/>
      <c r="LEJ103" s="889"/>
      <c r="LEK103" s="889"/>
      <c r="LEL103" s="889"/>
      <c r="LEM103" s="889"/>
      <c r="LEN103" s="889"/>
      <c r="LEO103" s="889"/>
      <c r="LEP103" s="889"/>
      <c r="LEQ103" s="889"/>
      <c r="LER103" s="889"/>
      <c r="LES103" s="889"/>
      <c r="LET103" s="889"/>
      <c r="LEU103" s="889"/>
      <c r="LEV103" s="889"/>
      <c r="LEW103" s="889"/>
      <c r="LEX103" s="889"/>
      <c r="LEY103" s="889"/>
      <c r="LEZ103" s="889"/>
      <c r="LFA103" s="889"/>
      <c r="LFB103" s="889"/>
      <c r="LFC103" s="889"/>
      <c r="LFD103" s="889"/>
      <c r="LFE103" s="889"/>
      <c r="LFF103" s="889"/>
      <c r="LFG103" s="889"/>
      <c r="LFH103" s="889"/>
      <c r="LFI103" s="889"/>
      <c r="LFJ103" s="889"/>
      <c r="LFK103" s="889"/>
      <c r="LFL103" s="889"/>
      <c r="LFM103" s="889"/>
      <c r="LFN103" s="889"/>
      <c r="LFO103" s="889"/>
      <c r="LFP103" s="889"/>
      <c r="LFQ103" s="889"/>
      <c r="LFR103" s="889"/>
      <c r="LFS103" s="889"/>
      <c r="LFT103" s="889"/>
      <c r="LFU103" s="889"/>
      <c r="LFV103" s="889"/>
      <c r="LFW103" s="889"/>
      <c r="LFX103" s="889"/>
      <c r="LFY103" s="889"/>
      <c r="LFZ103" s="889"/>
      <c r="LGA103" s="889"/>
      <c r="LGB103" s="889"/>
      <c r="LGC103" s="889"/>
      <c r="LGD103" s="889"/>
      <c r="LGE103" s="889"/>
      <c r="LGF103" s="889"/>
      <c r="LGG103" s="889"/>
      <c r="LGH103" s="889"/>
      <c r="LGI103" s="889"/>
      <c r="LGJ103" s="889"/>
      <c r="LGK103" s="889"/>
      <c r="LGL103" s="889"/>
      <c r="LGM103" s="889"/>
      <c r="LGN103" s="889"/>
      <c r="LGO103" s="889"/>
      <c r="LGP103" s="889"/>
      <c r="LGQ103" s="889"/>
      <c r="LGR103" s="889"/>
      <c r="LGS103" s="889"/>
      <c r="LGT103" s="889"/>
      <c r="LGU103" s="889"/>
      <c r="LGV103" s="889"/>
      <c r="LGW103" s="889"/>
      <c r="LGX103" s="889"/>
      <c r="LGY103" s="889"/>
      <c r="LGZ103" s="889"/>
      <c r="LHA103" s="889"/>
      <c r="LHB103" s="889"/>
      <c r="LHC103" s="889"/>
      <c r="LHD103" s="889"/>
      <c r="LHE103" s="889"/>
      <c r="LHF103" s="889"/>
      <c r="LHG103" s="889"/>
      <c r="LHH103" s="889"/>
      <c r="LHI103" s="889"/>
      <c r="LHJ103" s="889"/>
      <c r="LHK103" s="889"/>
      <c r="LHL103" s="889"/>
      <c r="LHM103" s="889"/>
      <c r="LHN103" s="889"/>
      <c r="LHO103" s="889"/>
      <c r="LHP103" s="889"/>
      <c r="LHQ103" s="889"/>
      <c r="LHR103" s="889"/>
      <c r="LHS103" s="889"/>
      <c r="LHT103" s="889"/>
      <c r="LHU103" s="889"/>
      <c r="LHV103" s="889"/>
      <c r="LHW103" s="889"/>
      <c r="LHX103" s="889"/>
      <c r="LHY103" s="889"/>
      <c r="LHZ103" s="889"/>
      <c r="LIA103" s="889"/>
      <c r="LIB103" s="889"/>
      <c r="LIC103" s="889"/>
      <c r="LID103" s="889"/>
      <c r="LIE103" s="889"/>
      <c r="LIF103" s="889"/>
      <c r="LIG103" s="889"/>
      <c r="LIH103" s="889"/>
      <c r="LII103" s="889"/>
      <c r="LIJ103" s="889"/>
      <c r="LIK103" s="889"/>
      <c r="LIL103" s="889"/>
      <c r="LIM103" s="889"/>
      <c r="LIN103" s="889"/>
      <c r="LIO103" s="889"/>
      <c r="LIP103" s="889"/>
      <c r="LIQ103" s="889"/>
      <c r="LIR103" s="889"/>
      <c r="LIS103" s="889"/>
      <c r="LIT103" s="889"/>
      <c r="LIU103" s="889"/>
      <c r="LIV103" s="889"/>
      <c r="LIW103" s="889"/>
      <c r="LIX103" s="889"/>
      <c r="LIY103" s="889"/>
      <c r="LIZ103" s="889"/>
      <c r="LJA103" s="889"/>
      <c r="LJB103" s="889"/>
      <c r="LJC103" s="889"/>
      <c r="LJD103" s="889"/>
      <c r="LJE103" s="889"/>
      <c r="LJF103" s="889"/>
      <c r="LJG103" s="889"/>
      <c r="LJH103" s="889"/>
      <c r="LJI103" s="889"/>
      <c r="LJJ103" s="889"/>
      <c r="LJK103" s="889"/>
      <c r="LJL103" s="889"/>
      <c r="LJM103" s="889"/>
      <c r="LJN103" s="889"/>
      <c r="LJO103" s="889"/>
      <c r="LJP103" s="889"/>
      <c r="LJQ103" s="889"/>
      <c r="LJR103" s="889"/>
      <c r="LJS103" s="889"/>
      <c r="LJT103" s="889"/>
      <c r="LJU103" s="889"/>
      <c r="LJV103" s="889"/>
      <c r="LJW103" s="889"/>
      <c r="LJX103" s="889"/>
      <c r="LJY103" s="889"/>
      <c r="LJZ103" s="889"/>
      <c r="LKA103" s="889"/>
      <c r="LKB103" s="889"/>
      <c r="LKC103" s="889"/>
      <c r="LKD103" s="889"/>
      <c r="LKE103" s="889"/>
      <c r="LKF103" s="889"/>
      <c r="LKG103" s="889"/>
      <c r="LKH103" s="889"/>
      <c r="LKI103" s="889"/>
      <c r="LKJ103" s="889"/>
      <c r="LKK103" s="889"/>
      <c r="LKL103" s="889"/>
      <c r="LKM103" s="889"/>
      <c r="LKN103" s="889"/>
      <c r="LKO103" s="889"/>
      <c r="LKP103" s="889"/>
      <c r="LKQ103" s="889"/>
      <c r="LKR103" s="889"/>
      <c r="LKS103" s="889"/>
      <c r="LKT103" s="889"/>
      <c r="LKU103" s="889"/>
      <c r="LKV103" s="889"/>
      <c r="LKW103" s="889"/>
      <c r="LKX103" s="889"/>
      <c r="LKY103" s="889"/>
      <c r="LKZ103" s="889"/>
      <c r="LLA103" s="889"/>
      <c r="LLB103" s="889"/>
      <c r="LLC103" s="889"/>
      <c r="LLD103" s="889"/>
      <c r="LLE103" s="889"/>
      <c r="LLF103" s="889"/>
      <c r="LLG103" s="889"/>
      <c r="LLH103" s="889"/>
      <c r="LLI103" s="889"/>
      <c r="LLJ103" s="889"/>
      <c r="LLK103" s="889"/>
      <c r="LLL103" s="889"/>
      <c r="LLM103" s="889"/>
      <c r="LLN103" s="889"/>
      <c r="LLO103" s="889"/>
      <c r="LLP103" s="889"/>
      <c r="LLQ103" s="889"/>
      <c r="LLR103" s="889"/>
      <c r="LLS103" s="889"/>
      <c r="LLT103" s="889"/>
      <c r="LLU103" s="889"/>
      <c r="LLV103" s="889"/>
      <c r="LLW103" s="889"/>
      <c r="LLX103" s="889"/>
      <c r="LLY103" s="889"/>
      <c r="LLZ103" s="889"/>
      <c r="LMA103" s="889"/>
      <c r="LMB103" s="889"/>
      <c r="LMC103" s="889"/>
      <c r="LMD103" s="889"/>
      <c r="LME103" s="889"/>
      <c r="LMF103" s="889"/>
      <c r="LMG103" s="889"/>
      <c r="LMH103" s="889"/>
      <c r="LMI103" s="889"/>
      <c r="LMJ103" s="889"/>
      <c r="LMK103" s="889"/>
      <c r="LML103" s="889"/>
      <c r="LMM103" s="889"/>
      <c r="LMN103" s="889"/>
      <c r="LMO103" s="889"/>
      <c r="LMP103" s="889"/>
      <c r="LMQ103" s="889"/>
      <c r="LMR103" s="889"/>
      <c r="LMS103" s="889"/>
      <c r="LMT103" s="889"/>
      <c r="LMU103" s="889"/>
      <c r="LMV103" s="889"/>
      <c r="LMW103" s="889"/>
      <c r="LMX103" s="889"/>
      <c r="LMY103" s="889"/>
      <c r="LMZ103" s="889"/>
      <c r="LNA103" s="889"/>
      <c r="LNB103" s="889"/>
      <c r="LNC103" s="889"/>
      <c r="LND103" s="889"/>
      <c r="LNE103" s="889"/>
      <c r="LNF103" s="889"/>
      <c r="LNG103" s="889"/>
      <c r="LNH103" s="889"/>
      <c r="LNI103" s="889"/>
      <c r="LNJ103" s="889"/>
      <c r="LNK103" s="889"/>
      <c r="LNL103" s="889"/>
      <c r="LNM103" s="889"/>
      <c r="LNN103" s="889"/>
      <c r="LNO103" s="889"/>
      <c r="LNP103" s="889"/>
      <c r="LNQ103" s="889"/>
      <c r="LNR103" s="889"/>
      <c r="LNS103" s="889"/>
      <c r="LNT103" s="889"/>
      <c r="LNU103" s="889"/>
      <c r="LNV103" s="889"/>
      <c r="LNW103" s="889"/>
      <c r="LNX103" s="889"/>
      <c r="LNY103" s="889"/>
      <c r="LNZ103" s="889"/>
      <c r="LOA103" s="889"/>
      <c r="LOB103" s="889"/>
      <c r="LOC103" s="889"/>
      <c r="LOD103" s="889"/>
      <c r="LOE103" s="889"/>
      <c r="LOF103" s="889"/>
      <c r="LOG103" s="889"/>
      <c r="LOH103" s="889"/>
      <c r="LOI103" s="889"/>
      <c r="LOJ103" s="889"/>
      <c r="LOK103" s="889"/>
      <c r="LOL103" s="889"/>
      <c r="LOM103" s="889"/>
      <c r="LON103" s="889"/>
      <c r="LOO103" s="889"/>
      <c r="LOP103" s="889"/>
      <c r="LOQ103" s="889"/>
      <c r="LOR103" s="889"/>
      <c r="LOS103" s="889"/>
      <c r="LOT103" s="889"/>
      <c r="LOU103" s="889"/>
      <c r="LOV103" s="889"/>
      <c r="LOW103" s="889"/>
      <c r="LOX103" s="889"/>
      <c r="LOY103" s="889"/>
      <c r="LOZ103" s="889"/>
      <c r="LPA103" s="889"/>
      <c r="LPB103" s="889"/>
      <c r="LPC103" s="889"/>
      <c r="LPD103" s="889"/>
      <c r="LPE103" s="889"/>
      <c r="LPF103" s="889"/>
      <c r="LPG103" s="889"/>
      <c r="LPH103" s="889"/>
      <c r="LPI103" s="889"/>
      <c r="LPJ103" s="889"/>
      <c r="LPK103" s="889"/>
      <c r="LPL103" s="889"/>
      <c r="LPM103" s="889"/>
      <c r="LPN103" s="889"/>
      <c r="LPO103" s="889"/>
      <c r="LPP103" s="889"/>
      <c r="LPQ103" s="889"/>
      <c r="LPR103" s="889"/>
      <c r="LPS103" s="889"/>
      <c r="LPT103" s="889"/>
      <c r="LPU103" s="889"/>
      <c r="LPV103" s="889"/>
      <c r="LPW103" s="889"/>
      <c r="LPX103" s="889"/>
      <c r="LPY103" s="889"/>
      <c r="LPZ103" s="889"/>
      <c r="LQA103" s="889"/>
      <c r="LQB103" s="889"/>
      <c r="LQC103" s="889"/>
      <c r="LQD103" s="889"/>
      <c r="LQE103" s="889"/>
      <c r="LQF103" s="889"/>
      <c r="LQG103" s="889"/>
      <c r="LQH103" s="889"/>
      <c r="LQI103" s="889"/>
      <c r="LQJ103" s="889"/>
      <c r="LQK103" s="889"/>
      <c r="LQL103" s="889"/>
      <c r="LQM103" s="889"/>
      <c r="LQN103" s="889"/>
      <c r="LQO103" s="889"/>
      <c r="LQP103" s="889"/>
      <c r="LQQ103" s="889"/>
      <c r="LQR103" s="889"/>
      <c r="LQS103" s="889"/>
      <c r="LQT103" s="889"/>
      <c r="LQU103" s="889"/>
      <c r="LQV103" s="889"/>
      <c r="LQW103" s="889"/>
      <c r="LQX103" s="889"/>
      <c r="LQY103" s="889"/>
      <c r="LQZ103" s="889"/>
      <c r="LRA103" s="889"/>
      <c r="LRB103" s="889"/>
      <c r="LRC103" s="889"/>
      <c r="LRD103" s="889"/>
      <c r="LRE103" s="889"/>
      <c r="LRF103" s="889"/>
      <c r="LRG103" s="889"/>
      <c r="LRH103" s="889"/>
      <c r="LRI103" s="889"/>
      <c r="LRJ103" s="889"/>
      <c r="LRK103" s="889"/>
      <c r="LRL103" s="889"/>
      <c r="LRM103" s="889"/>
      <c r="LRN103" s="889"/>
      <c r="LRO103" s="889"/>
      <c r="LRP103" s="889"/>
      <c r="LRQ103" s="889"/>
      <c r="LRR103" s="889"/>
      <c r="LRS103" s="889"/>
      <c r="LRT103" s="889"/>
      <c r="LRU103" s="889"/>
      <c r="LRV103" s="889"/>
      <c r="LRW103" s="889"/>
      <c r="LRX103" s="889"/>
      <c r="LRY103" s="889"/>
      <c r="LRZ103" s="889"/>
      <c r="LSA103" s="889"/>
      <c r="LSB103" s="889"/>
      <c r="LSC103" s="889"/>
      <c r="LSD103" s="889"/>
      <c r="LSE103" s="889"/>
      <c r="LSF103" s="889"/>
      <c r="LSG103" s="889"/>
      <c r="LSH103" s="889"/>
      <c r="LSI103" s="889"/>
      <c r="LSJ103" s="889"/>
      <c r="LSK103" s="889"/>
      <c r="LSL103" s="889"/>
      <c r="LSM103" s="889"/>
      <c r="LSN103" s="889"/>
      <c r="LSO103" s="889"/>
      <c r="LSP103" s="889"/>
      <c r="LSQ103" s="889"/>
      <c r="LSR103" s="889"/>
      <c r="LSS103" s="889"/>
      <c r="LST103" s="889"/>
      <c r="LSU103" s="889"/>
      <c r="LSV103" s="889"/>
      <c r="LSW103" s="889"/>
      <c r="LSX103" s="889"/>
      <c r="LSY103" s="889"/>
      <c r="LSZ103" s="889"/>
      <c r="LTA103" s="889"/>
      <c r="LTB103" s="889"/>
      <c r="LTC103" s="889"/>
      <c r="LTD103" s="889"/>
      <c r="LTE103" s="889"/>
      <c r="LTF103" s="889"/>
      <c r="LTG103" s="889"/>
      <c r="LTH103" s="889"/>
      <c r="LTI103" s="889"/>
      <c r="LTJ103" s="889"/>
      <c r="LTK103" s="889"/>
      <c r="LTL103" s="889"/>
      <c r="LTM103" s="889"/>
      <c r="LTN103" s="889"/>
      <c r="LTO103" s="889"/>
      <c r="LTP103" s="889"/>
      <c r="LTQ103" s="889"/>
      <c r="LTR103" s="889"/>
      <c r="LTS103" s="889"/>
      <c r="LTT103" s="889"/>
      <c r="LTU103" s="889"/>
      <c r="LTV103" s="889"/>
      <c r="LTW103" s="889"/>
      <c r="LTX103" s="889"/>
      <c r="LTY103" s="889"/>
      <c r="LTZ103" s="889"/>
      <c r="LUA103" s="889"/>
      <c r="LUB103" s="889"/>
      <c r="LUC103" s="889"/>
      <c r="LUD103" s="889"/>
      <c r="LUE103" s="889"/>
      <c r="LUF103" s="889"/>
      <c r="LUG103" s="889"/>
      <c r="LUH103" s="889"/>
      <c r="LUI103" s="889"/>
      <c r="LUJ103" s="889"/>
      <c r="LUK103" s="889"/>
      <c r="LUL103" s="889"/>
      <c r="LUM103" s="889"/>
      <c r="LUN103" s="889"/>
      <c r="LUO103" s="889"/>
      <c r="LUP103" s="889"/>
      <c r="LUQ103" s="889"/>
      <c r="LUR103" s="889"/>
      <c r="LUS103" s="889"/>
      <c r="LUT103" s="889"/>
      <c r="LUU103" s="889"/>
      <c r="LUV103" s="889"/>
      <c r="LUW103" s="889"/>
      <c r="LUX103" s="889"/>
      <c r="LUY103" s="889"/>
      <c r="LUZ103" s="889"/>
      <c r="LVA103" s="889"/>
      <c r="LVB103" s="889"/>
      <c r="LVC103" s="889"/>
      <c r="LVD103" s="889"/>
      <c r="LVE103" s="889"/>
      <c r="LVF103" s="889"/>
      <c r="LVG103" s="889"/>
      <c r="LVH103" s="889"/>
      <c r="LVI103" s="889"/>
      <c r="LVJ103" s="889"/>
      <c r="LVK103" s="889"/>
      <c r="LVL103" s="889"/>
      <c r="LVM103" s="889"/>
      <c r="LVN103" s="889"/>
      <c r="LVO103" s="889"/>
      <c r="LVP103" s="889"/>
      <c r="LVQ103" s="889"/>
      <c r="LVR103" s="889"/>
      <c r="LVS103" s="889"/>
      <c r="LVT103" s="889"/>
      <c r="LVU103" s="889"/>
      <c r="LVV103" s="889"/>
      <c r="LVW103" s="889"/>
      <c r="LVX103" s="889"/>
      <c r="LVY103" s="889"/>
      <c r="LVZ103" s="889"/>
      <c r="LWA103" s="889"/>
      <c r="LWB103" s="889"/>
      <c r="LWC103" s="889"/>
      <c r="LWD103" s="889"/>
      <c r="LWE103" s="889"/>
      <c r="LWF103" s="889"/>
      <c r="LWG103" s="889"/>
      <c r="LWH103" s="889"/>
      <c r="LWI103" s="889"/>
      <c r="LWJ103" s="889"/>
      <c r="LWK103" s="889"/>
      <c r="LWL103" s="889"/>
      <c r="LWM103" s="889"/>
      <c r="LWN103" s="889"/>
      <c r="LWO103" s="889"/>
      <c r="LWP103" s="889"/>
      <c r="LWQ103" s="889"/>
      <c r="LWR103" s="889"/>
      <c r="LWS103" s="889"/>
      <c r="LWT103" s="889"/>
      <c r="LWU103" s="889"/>
      <c r="LWV103" s="889"/>
      <c r="LWW103" s="889"/>
      <c r="LWX103" s="889"/>
      <c r="LWY103" s="889"/>
      <c r="LWZ103" s="889"/>
      <c r="LXA103" s="889"/>
      <c r="LXB103" s="889"/>
      <c r="LXC103" s="889"/>
      <c r="LXD103" s="889"/>
      <c r="LXE103" s="889"/>
      <c r="LXF103" s="889"/>
      <c r="LXG103" s="889"/>
      <c r="LXH103" s="889"/>
      <c r="LXI103" s="889"/>
      <c r="LXJ103" s="889"/>
      <c r="LXK103" s="889"/>
      <c r="LXL103" s="889"/>
      <c r="LXM103" s="889"/>
      <c r="LXN103" s="889"/>
      <c r="LXO103" s="889"/>
      <c r="LXP103" s="889"/>
      <c r="LXQ103" s="889"/>
      <c r="LXR103" s="889"/>
      <c r="LXS103" s="889"/>
      <c r="LXT103" s="889"/>
      <c r="LXU103" s="889"/>
      <c r="LXV103" s="889"/>
      <c r="LXW103" s="889"/>
      <c r="LXX103" s="889"/>
      <c r="LXY103" s="889"/>
      <c r="LXZ103" s="889"/>
      <c r="LYA103" s="889"/>
      <c r="LYB103" s="889"/>
      <c r="LYC103" s="889"/>
      <c r="LYD103" s="889"/>
      <c r="LYE103" s="889"/>
      <c r="LYF103" s="889"/>
      <c r="LYG103" s="889"/>
      <c r="LYH103" s="889"/>
      <c r="LYI103" s="889"/>
      <c r="LYJ103" s="889"/>
      <c r="LYK103" s="889"/>
      <c r="LYL103" s="889"/>
      <c r="LYM103" s="889"/>
      <c r="LYN103" s="889"/>
      <c r="LYO103" s="889"/>
      <c r="LYP103" s="889"/>
      <c r="LYQ103" s="889"/>
      <c r="LYR103" s="889"/>
      <c r="LYS103" s="889"/>
      <c r="LYT103" s="889"/>
      <c r="LYU103" s="889"/>
      <c r="LYV103" s="889"/>
      <c r="LYW103" s="889"/>
      <c r="LYX103" s="889"/>
      <c r="LYY103" s="889"/>
      <c r="LYZ103" s="889"/>
      <c r="LZA103" s="889"/>
      <c r="LZB103" s="889"/>
      <c r="LZC103" s="889"/>
      <c r="LZD103" s="889"/>
      <c r="LZE103" s="889"/>
      <c r="LZF103" s="889"/>
      <c r="LZG103" s="889"/>
      <c r="LZH103" s="889"/>
      <c r="LZI103" s="889"/>
      <c r="LZJ103" s="889"/>
      <c r="LZK103" s="889"/>
      <c r="LZL103" s="889"/>
      <c r="LZM103" s="889"/>
      <c r="LZN103" s="889"/>
      <c r="LZO103" s="889"/>
      <c r="LZP103" s="889"/>
      <c r="LZQ103" s="889"/>
      <c r="LZR103" s="889"/>
      <c r="LZS103" s="889"/>
      <c r="LZT103" s="889"/>
      <c r="LZU103" s="889"/>
      <c r="LZV103" s="889"/>
      <c r="LZW103" s="889"/>
      <c r="LZX103" s="889"/>
      <c r="LZY103" s="889"/>
      <c r="LZZ103" s="889"/>
      <c r="MAA103" s="889"/>
      <c r="MAB103" s="889"/>
      <c r="MAC103" s="889"/>
      <c r="MAD103" s="889"/>
      <c r="MAE103" s="889"/>
      <c r="MAF103" s="889"/>
      <c r="MAG103" s="889"/>
      <c r="MAH103" s="889"/>
      <c r="MAI103" s="889"/>
      <c r="MAJ103" s="889"/>
      <c r="MAK103" s="889"/>
      <c r="MAL103" s="889"/>
      <c r="MAM103" s="889"/>
      <c r="MAN103" s="889"/>
      <c r="MAO103" s="889"/>
      <c r="MAP103" s="889"/>
      <c r="MAQ103" s="889"/>
      <c r="MAR103" s="889"/>
      <c r="MAS103" s="889"/>
      <c r="MAT103" s="889"/>
      <c r="MAU103" s="889"/>
      <c r="MAV103" s="889"/>
      <c r="MAW103" s="889"/>
      <c r="MAX103" s="889"/>
      <c r="MAY103" s="889"/>
      <c r="MAZ103" s="889"/>
      <c r="MBA103" s="889"/>
      <c r="MBB103" s="889"/>
      <c r="MBC103" s="889"/>
      <c r="MBD103" s="889"/>
      <c r="MBE103" s="889"/>
      <c r="MBF103" s="889"/>
      <c r="MBG103" s="889"/>
      <c r="MBH103" s="889"/>
      <c r="MBI103" s="889"/>
      <c r="MBJ103" s="889"/>
      <c r="MBK103" s="889"/>
      <c r="MBL103" s="889"/>
      <c r="MBM103" s="889"/>
      <c r="MBN103" s="889"/>
      <c r="MBO103" s="889"/>
      <c r="MBP103" s="889"/>
      <c r="MBQ103" s="889"/>
      <c r="MBR103" s="889"/>
      <c r="MBS103" s="889"/>
      <c r="MBT103" s="889"/>
      <c r="MBU103" s="889"/>
      <c r="MBV103" s="889"/>
      <c r="MBW103" s="889"/>
      <c r="MBX103" s="889"/>
      <c r="MBY103" s="889"/>
      <c r="MBZ103" s="889"/>
      <c r="MCA103" s="889"/>
      <c r="MCB103" s="889"/>
      <c r="MCC103" s="889"/>
      <c r="MCD103" s="889"/>
      <c r="MCE103" s="889"/>
      <c r="MCF103" s="889"/>
      <c r="MCG103" s="889"/>
      <c r="MCH103" s="889"/>
      <c r="MCI103" s="889"/>
      <c r="MCJ103" s="889"/>
      <c r="MCK103" s="889"/>
      <c r="MCL103" s="889"/>
      <c r="MCM103" s="889"/>
      <c r="MCN103" s="889"/>
      <c r="MCO103" s="889"/>
      <c r="MCP103" s="889"/>
      <c r="MCQ103" s="889"/>
      <c r="MCR103" s="889"/>
      <c r="MCS103" s="889"/>
      <c r="MCT103" s="889"/>
      <c r="MCU103" s="889"/>
      <c r="MCV103" s="889"/>
      <c r="MCW103" s="889"/>
      <c r="MCX103" s="889"/>
      <c r="MCY103" s="889"/>
      <c r="MCZ103" s="889"/>
      <c r="MDA103" s="889"/>
      <c r="MDB103" s="889"/>
      <c r="MDC103" s="889"/>
      <c r="MDD103" s="889"/>
      <c r="MDE103" s="889"/>
      <c r="MDF103" s="889"/>
      <c r="MDG103" s="889"/>
      <c r="MDH103" s="889"/>
      <c r="MDI103" s="889"/>
      <c r="MDJ103" s="889"/>
      <c r="MDK103" s="889"/>
      <c r="MDL103" s="889"/>
      <c r="MDM103" s="889"/>
      <c r="MDN103" s="889"/>
      <c r="MDO103" s="889"/>
      <c r="MDP103" s="889"/>
      <c r="MDQ103" s="889"/>
      <c r="MDR103" s="889"/>
      <c r="MDS103" s="889"/>
      <c r="MDT103" s="889"/>
      <c r="MDU103" s="889"/>
      <c r="MDV103" s="889"/>
      <c r="MDW103" s="889"/>
      <c r="MDX103" s="889"/>
      <c r="MDY103" s="889"/>
      <c r="MDZ103" s="889"/>
      <c r="MEA103" s="889"/>
      <c r="MEB103" s="889"/>
      <c r="MEC103" s="889"/>
      <c r="MED103" s="889"/>
      <c r="MEE103" s="889"/>
      <c r="MEF103" s="889"/>
      <c r="MEG103" s="889"/>
      <c r="MEH103" s="889"/>
      <c r="MEI103" s="889"/>
      <c r="MEJ103" s="889"/>
      <c r="MEK103" s="889"/>
      <c r="MEL103" s="889"/>
      <c r="MEM103" s="889"/>
      <c r="MEN103" s="889"/>
      <c r="MEO103" s="889"/>
      <c r="MEP103" s="889"/>
      <c r="MEQ103" s="889"/>
      <c r="MER103" s="889"/>
      <c r="MES103" s="889"/>
      <c r="MET103" s="889"/>
      <c r="MEU103" s="889"/>
      <c r="MEV103" s="889"/>
      <c r="MEW103" s="889"/>
      <c r="MEX103" s="889"/>
      <c r="MEY103" s="889"/>
      <c r="MEZ103" s="889"/>
      <c r="MFA103" s="889"/>
      <c r="MFB103" s="889"/>
      <c r="MFC103" s="889"/>
      <c r="MFD103" s="889"/>
      <c r="MFE103" s="889"/>
      <c r="MFF103" s="889"/>
      <c r="MFG103" s="889"/>
      <c r="MFH103" s="889"/>
      <c r="MFI103" s="889"/>
      <c r="MFJ103" s="889"/>
      <c r="MFK103" s="889"/>
      <c r="MFL103" s="889"/>
      <c r="MFM103" s="889"/>
      <c r="MFN103" s="889"/>
      <c r="MFO103" s="889"/>
      <c r="MFP103" s="889"/>
      <c r="MFQ103" s="889"/>
      <c r="MFR103" s="889"/>
      <c r="MFS103" s="889"/>
      <c r="MFT103" s="889"/>
      <c r="MFU103" s="889"/>
      <c r="MFV103" s="889"/>
      <c r="MFW103" s="889"/>
      <c r="MFX103" s="889"/>
      <c r="MFY103" s="889"/>
      <c r="MFZ103" s="889"/>
      <c r="MGA103" s="889"/>
      <c r="MGB103" s="889"/>
      <c r="MGC103" s="889"/>
      <c r="MGD103" s="889"/>
      <c r="MGE103" s="889"/>
      <c r="MGF103" s="889"/>
      <c r="MGG103" s="889"/>
      <c r="MGH103" s="889"/>
      <c r="MGI103" s="889"/>
      <c r="MGJ103" s="889"/>
      <c r="MGK103" s="889"/>
      <c r="MGL103" s="889"/>
      <c r="MGM103" s="889"/>
      <c r="MGN103" s="889"/>
      <c r="MGO103" s="889"/>
      <c r="MGP103" s="889"/>
      <c r="MGQ103" s="889"/>
      <c r="MGR103" s="889"/>
      <c r="MGS103" s="889"/>
      <c r="MGT103" s="889"/>
      <c r="MGU103" s="889"/>
      <c r="MGV103" s="889"/>
      <c r="MGW103" s="889"/>
      <c r="MGX103" s="889"/>
      <c r="MGY103" s="889"/>
      <c r="MGZ103" s="889"/>
      <c r="MHA103" s="889"/>
      <c r="MHB103" s="889"/>
      <c r="MHC103" s="889"/>
      <c r="MHD103" s="889"/>
      <c r="MHE103" s="889"/>
      <c r="MHF103" s="889"/>
      <c r="MHG103" s="889"/>
      <c r="MHH103" s="889"/>
      <c r="MHI103" s="889"/>
      <c r="MHJ103" s="889"/>
      <c r="MHK103" s="889"/>
      <c r="MHL103" s="889"/>
      <c r="MHM103" s="889"/>
      <c r="MHN103" s="889"/>
      <c r="MHO103" s="889"/>
      <c r="MHP103" s="889"/>
      <c r="MHQ103" s="889"/>
      <c r="MHR103" s="889"/>
      <c r="MHS103" s="889"/>
      <c r="MHT103" s="889"/>
      <c r="MHU103" s="889"/>
      <c r="MHV103" s="889"/>
      <c r="MHW103" s="889"/>
      <c r="MHX103" s="889"/>
      <c r="MHY103" s="889"/>
      <c r="MHZ103" s="889"/>
      <c r="MIA103" s="889"/>
      <c r="MIB103" s="889"/>
      <c r="MIC103" s="889"/>
      <c r="MID103" s="889"/>
      <c r="MIE103" s="889"/>
      <c r="MIF103" s="889"/>
      <c r="MIG103" s="889"/>
      <c r="MIH103" s="889"/>
      <c r="MII103" s="889"/>
      <c r="MIJ103" s="889"/>
      <c r="MIK103" s="889"/>
      <c r="MIL103" s="889"/>
      <c r="MIM103" s="889"/>
      <c r="MIN103" s="889"/>
      <c r="MIO103" s="889"/>
      <c r="MIP103" s="889"/>
      <c r="MIQ103" s="889"/>
      <c r="MIR103" s="889"/>
      <c r="MIS103" s="889"/>
      <c r="MIT103" s="889"/>
      <c r="MIU103" s="889"/>
      <c r="MIV103" s="889"/>
      <c r="MIW103" s="889"/>
      <c r="MIX103" s="889"/>
      <c r="MIY103" s="889"/>
      <c r="MIZ103" s="889"/>
      <c r="MJA103" s="889"/>
      <c r="MJB103" s="889"/>
      <c r="MJC103" s="889"/>
      <c r="MJD103" s="889"/>
      <c r="MJE103" s="889"/>
      <c r="MJF103" s="889"/>
      <c r="MJG103" s="889"/>
      <c r="MJH103" s="889"/>
      <c r="MJI103" s="889"/>
      <c r="MJJ103" s="889"/>
      <c r="MJK103" s="889"/>
      <c r="MJL103" s="889"/>
      <c r="MJM103" s="889"/>
      <c r="MJN103" s="889"/>
      <c r="MJO103" s="889"/>
      <c r="MJP103" s="889"/>
      <c r="MJQ103" s="889"/>
      <c r="MJR103" s="889"/>
      <c r="MJS103" s="889"/>
      <c r="MJT103" s="889"/>
      <c r="MJU103" s="889"/>
      <c r="MJV103" s="889"/>
      <c r="MJW103" s="889"/>
      <c r="MJX103" s="889"/>
      <c r="MJY103" s="889"/>
      <c r="MJZ103" s="889"/>
      <c r="MKA103" s="889"/>
      <c r="MKB103" s="889"/>
      <c r="MKC103" s="889"/>
      <c r="MKD103" s="889"/>
      <c r="MKE103" s="889"/>
      <c r="MKF103" s="889"/>
      <c r="MKG103" s="889"/>
      <c r="MKH103" s="889"/>
      <c r="MKI103" s="889"/>
      <c r="MKJ103" s="889"/>
      <c r="MKK103" s="889"/>
      <c r="MKL103" s="889"/>
      <c r="MKM103" s="889"/>
      <c r="MKN103" s="889"/>
      <c r="MKO103" s="889"/>
      <c r="MKP103" s="889"/>
      <c r="MKQ103" s="889"/>
      <c r="MKR103" s="889"/>
      <c r="MKS103" s="889"/>
      <c r="MKT103" s="889"/>
      <c r="MKU103" s="889"/>
      <c r="MKV103" s="889"/>
      <c r="MKW103" s="889"/>
      <c r="MKX103" s="889"/>
      <c r="MKY103" s="889"/>
      <c r="MKZ103" s="889"/>
      <c r="MLA103" s="889"/>
      <c r="MLB103" s="889"/>
      <c r="MLC103" s="889"/>
      <c r="MLD103" s="889"/>
      <c r="MLE103" s="889"/>
      <c r="MLF103" s="889"/>
      <c r="MLG103" s="889"/>
      <c r="MLH103" s="889"/>
      <c r="MLI103" s="889"/>
      <c r="MLJ103" s="889"/>
      <c r="MLK103" s="889"/>
      <c r="MLL103" s="889"/>
      <c r="MLM103" s="889"/>
      <c r="MLN103" s="889"/>
      <c r="MLO103" s="889"/>
      <c r="MLP103" s="889"/>
      <c r="MLQ103" s="889"/>
      <c r="MLR103" s="889"/>
      <c r="MLS103" s="889"/>
      <c r="MLT103" s="889"/>
      <c r="MLU103" s="889"/>
      <c r="MLV103" s="889"/>
      <c r="MLW103" s="889"/>
      <c r="MLX103" s="889"/>
      <c r="MLY103" s="889"/>
      <c r="MLZ103" s="889"/>
      <c r="MMA103" s="889"/>
      <c r="MMB103" s="889"/>
      <c r="MMC103" s="889"/>
      <c r="MMD103" s="889"/>
      <c r="MME103" s="889"/>
      <c r="MMF103" s="889"/>
      <c r="MMG103" s="889"/>
      <c r="MMH103" s="889"/>
      <c r="MMI103" s="889"/>
      <c r="MMJ103" s="889"/>
      <c r="MMK103" s="889"/>
      <c r="MML103" s="889"/>
      <c r="MMM103" s="889"/>
      <c r="MMN103" s="889"/>
      <c r="MMO103" s="889"/>
      <c r="MMP103" s="889"/>
      <c r="MMQ103" s="889"/>
      <c r="MMR103" s="889"/>
      <c r="MMS103" s="889"/>
      <c r="MMT103" s="889"/>
      <c r="MMU103" s="889"/>
      <c r="MMV103" s="889"/>
      <c r="MMW103" s="889"/>
      <c r="MMX103" s="889"/>
      <c r="MMY103" s="889"/>
      <c r="MMZ103" s="889"/>
      <c r="MNA103" s="889"/>
      <c r="MNB103" s="889"/>
      <c r="MNC103" s="889"/>
      <c r="MND103" s="889"/>
      <c r="MNE103" s="889"/>
      <c r="MNF103" s="889"/>
      <c r="MNG103" s="889"/>
      <c r="MNH103" s="889"/>
      <c r="MNI103" s="889"/>
      <c r="MNJ103" s="889"/>
      <c r="MNK103" s="889"/>
      <c r="MNL103" s="889"/>
      <c r="MNM103" s="889"/>
      <c r="MNN103" s="889"/>
      <c r="MNO103" s="889"/>
      <c r="MNP103" s="889"/>
      <c r="MNQ103" s="889"/>
      <c r="MNR103" s="889"/>
      <c r="MNS103" s="889"/>
      <c r="MNT103" s="889"/>
      <c r="MNU103" s="889"/>
      <c r="MNV103" s="889"/>
      <c r="MNW103" s="889"/>
      <c r="MNX103" s="889"/>
      <c r="MNY103" s="889"/>
      <c r="MNZ103" s="889"/>
      <c r="MOA103" s="889"/>
      <c r="MOB103" s="889"/>
      <c r="MOC103" s="889"/>
      <c r="MOD103" s="889"/>
      <c r="MOE103" s="889"/>
      <c r="MOF103" s="889"/>
      <c r="MOG103" s="889"/>
      <c r="MOH103" s="889"/>
      <c r="MOI103" s="889"/>
      <c r="MOJ103" s="889"/>
      <c r="MOK103" s="889"/>
      <c r="MOL103" s="889"/>
      <c r="MOM103" s="889"/>
      <c r="MON103" s="889"/>
      <c r="MOO103" s="889"/>
      <c r="MOP103" s="889"/>
      <c r="MOQ103" s="889"/>
      <c r="MOR103" s="889"/>
      <c r="MOS103" s="889"/>
      <c r="MOT103" s="889"/>
      <c r="MOU103" s="889"/>
      <c r="MOV103" s="889"/>
      <c r="MOW103" s="889"/>
      <c r="MOX103" s="889"/>
      <c r="MOY103" s="889"/>
      <c r="MOZ103" s="889"/>
      <c r="MPA103" s="889"/>
      <c r="MPB103" s="889"/>
      <c r="MPC103" s="889"/>
      <c r="MPD103" s="889"/>
      <c r="MPE103" s="889"/>
      <c r="MPF103" s="889"/>
      <c r="MPG103" s="889"/>
      <c r="MPH103" s="889"/>
      <c r="MPI103" s="889"/>
      <c r="MPJ103" s="889"/>
      <c r="MPK103" s="889"/>
      <c r="MPL103" s="889"/>
      <c r="MPM103" s="889"/>
      <c r="MPN103" s="889"/>
      <c r="MPO103" s="889"/>
      <c r="MPP103" s="889"/>
      <c r="MPQ103" s="889"/>
      <c r="MPR103" s="889"/>
      <c r="MPS103" s="889"/>
      <c r="MPT103" s="889"/>
      <c r="MPU103" s="889"/>
      <c r="MPV103" s="889"/>
      <c r="MPW103" s="889"/>
      <c r="MPX103" s="889"/>
      <c r="MPY103" s="889"/>
      <c r="MPZ103" s="889"/>
      <c r="MQA103" s="889"/>
      <c r="MQB103" s="889"/>
      <c r="MQC103" s="889"/>
      <c r="MQD103" s="889"/>
      <c r="MQE103" s="889"/>
      <c r="MQF103" s="889"/>
      <c r="MQG103" s="889"/>
      <c r="MQH103" s="889"/>
      <c r="MQI103" s="889"/>
      <c r="MQJ103" s="889"/>
      <c r="MQK103" s="889"/>
      <c r="MQL103" s="889"/>
      <c r="MQM103" s="889"/>
      <c r="MQN103" s="889"/>
      <c r="MQO103" s="889"/>
      <c r="MQP103" s="889"/>
      <c r="MQQ103" s="889"/>
      <c r="MQR103" s="889"/>
      <c r="MQS103" s="889"/>
      <c r="MQT103" s="889"/>
      <c r="MQU103" s="889"/>
      <c r="MQV103" s="889"/>
      <c r="MQW103" s="889"/>
      <c r="MQX103" s="889"/>
      <c r="MQY103" s="889"/>
      <c r="MQZ103" s="889"/>
      <c r="MRA103" s="889"/>
      <c r="MRB103" s="889"/>
      <c r="MRC103" s="889"/>
      <c r="MRD103" s="889"/>
      <c r="MRE103" s="889"/>
      <c r="MRF103" s="889"/>
      <c r="MRG103" s="889"/>
      <c r="MRH103" s="889"/>
      <c r="MRI103" s="889"/>
      <c r="MRJ103" s="889"/>
      <c r="MRK103" s="889"/>
      <c r="MRL103" s="889"/>
      <c r="MRM103" s="889"/>
      <c r="MRN103" s="889"/>
      <c r="MRO103" s="889"/>
      <c r="MRP103" s="889"/>
      <c r="MRQ103" s="889"/>
      <c r="MRR103" s="889"/>
      <c r="MRS103" s="889"/>
      <c r="MRT103" s="889"/>
      <c r="MRU103" s="889"/>
      <c r="MRV103" s="889"/>
      <c r="MRW103" s="889"/>
      <c r="MRX103" s="889"/>
      <c r="MRY103" s="889"/>
      <c r="MRZ103" s="889"/>
      <c r="MSA103" s="889"/>
      <c r="MSB103" s="889"/>
      <c r="MSC103" s="889"/>
      <c r="MSD103" s="889"/>
      <c r="MSE103" s="889"/>
      <c r="MSF103" s="889"/>
      <c r="MSG103" s="889"/>
      <c r="MSH103" s="889"/>
      <c r="MSI103" s="889"/>
      <c r="MSJ103" s="889"/>
      <c r="MSK103" s="889"/>
      <c r="MSL103" s="889"/>
      <c r="MSM103" s="889"/>
      <c r="MSN103" s="889"/>
      <c r="MSO103" s="889"/>
      <c r="MSP103" s="889"/>
      <c r="MSQ103" s="889"/>
      <c r="MSR103" s="889"/>
      <c r="MSS103" s="889"/>
      <c r="MST103" s="889"/>
      <c r="MSU103" s="889"/>
      <c r="MSV103" s="889"/>
      <c r="MSW103" s="889"/>
      <c r="MSX103" s="889"/>
      <c r="MSY103" s="889"/>
      <c r="MSZ103" s="889"/>
      <c r="MTA103" s="889"/>
      <c r="MTB103" s="889"/>
      <c r="MTC103" s="889"/>
      <c r="MTD103" s="889"/>
      <c r="MTE103" s="889"/>
      <c r="MTF103" s="889"/>
      <c r="MTG103" s="889"/>
      <c r="MTH103" s="889"/>
      <c r="MTI103" s="889"/>
      <c r="MTJ103" s="889"/>
      <c r="MTK103" s="889"/>
      <c r="MTL103" s="889"/>
      <c r="MTM103" s="889"/>
      <c r="MTN103" s="889"/>
      <c r="MTO103" s="889"/>
      <c r="MTP103" s="889"/>
      <c r="MTQ103" s="889"/>
      <c r="MTR103" s="889"/>
      <c r="MTS103" s="889"/>
      <c r="MTT103" s="889"/>
      <c r="MTU103" s="889"/>
      <c r="MTV103" s="889"/>
      <c r="MTW103" s="889"/>
      <c r="MTX103" s="889"/>
      <c r="MTY103" s="889"/>
      <c r="MTZ103" s="889"/>
      <c r="MUA103" s="889"/>
      <c r="MUB103" s="889"/>
      <c r="MUC103" s="889"/>
      <c r="MUD103" s="889"/>
      <c r="MUE103" s="889"/>
      <c r="MUF103" s="889"/>
      <c r="MUG103" s="889"/>
      <c r="MUH103" s="889"/>
      <c r="MUI103" s="889"/>
      <c r="MUJ103" s="889"/>
      <c r="MUK103" s="889"/>
      <c r="MUL103" s="889"/>
      <c r="MUM103" s="889"/>
      <c r="MUN103" s="889"/>
      <c r="MUO103" s="889"/>
      <c r="MUP103" s="889"/>
      <c r="MUQ103" s="889"/>
      <c r="MUR103" s="889"/>
      <c r="MUS103" s="889"/>
      <c r="MUT103" s="889"/>
      <c r="MUU103" s="889"/>
      <c r="MUV103" s="889"/>
      <c r="MUW103" s="889"/>
      <c r="MUX103" s="889"/>
      <c r="MUY103" s="889"/>
      <c r="MUZ103" s="889"/>
      <c r="MVA103" s="889"/>
      <c r="MVB103" s="889"/>
      <c r="MVC103" s="889"/>
      <c r="MVD103" s="889"/>
      <c r="MVE103" s="889"/>
      <c r="MVF103" s="889"/>
      <c r="MVG103" s="889"/>
      <c r="MVH103" s="889"/>
      <c r="MVI103" s="889"/>
      <c r="MVJ103" s="889"/>
      <c r="MVK103" s="889"/>
      <c r="MVL103" s="889"/>
      <c r="MVM103" s="889"/>
      <c r="MVN103" s="889"/>
      <c r="MVO103" s="889"/>
      <c r="MVP103" s="889"/>
      <c r="MVQ103" s="889"/>
      <c r="MVR103" s="889"/>
      <c r="MVS103" s="889"/>
      <c r="MVT103" s="889"/>
      <c r="MVU103" s="889"/>
      <c r="MVV103" s="889"/>
      <c r="MVW103" s="889"/>
      <c r="MVX103" s="889"/>
      <c r="MVY103" s="889"/>
      <c r="MVZ103" s="889"/>
      <c r="MWA103" s="889"/>
      <c r="MWB103" s="889"/>
      <c r="MWC103" s="889"/>
      <c r="MWD103" s="889"/>
      <c r="MWE103" s="889"/>
      <c r="MWF103" s="889"/>
      <c r="MWG103" s="889"/>
      <c r="MWH103" s="889"/>
      <c r="MWI103" s="889"/>
      <c r="MWJ103" s="889"/>
      <c r="MWK103" s="889"/>
      <c r="MWL103" s="889"/>
      <c r="MWM103" s="889"/>
      <c r="MWN103" s="889"/>
      <c r="MWO103" s="889"/>
      <c r="MWP103" s="889"/>
      <c r="MWQ103" s="889"/>
      <c r="MWR103" s="889"/>
      <c r="MWS103" s="889"/>
      <c r="MWT103" s="889"/>
      <c r="MWU103" s="889"/>
      <c r="MWV103" s="889"/>
      <c r="MWW103" s="889"/>
      <c r="MWX103" s="889"/>
      <c r="MWY103" s="889"/>
      <c r="MWZ103" s="889"/>
      <c r="MXA103" s="889"/>
      <c r="MXB103" s="889"/>
      <c r="MXC103" s="889"/>
      <c r="MXD103" s="889"/>
      <c r="MXE103" s="889"/>
      <c r="MXF103" s="889"/>
      <c r="MXG103" s="889"/>
      <c r="MXH103" s="889"/>
      <c r="MXI103" s="889"/>
      <c r="MXJ103" s="889"/>
      <c r="MXK103" s="889"/>
      <c r="MXL103" s="889"/>
      <c r="MXM103" s="889"/>
      <c r="MXN103" s="889"/>
      <c r="MXO103" s="889"/>
      <c r="MXP103" s="889"/>
      <c r="MXQ103" s="889"/>
      <c r="MXR103" s="889"/>
      <c r="MXS103" s="889"/>
      <c r="MXT103" s="889"/>
      <c r="MXU103" s="889"/>
      <c r="MXV103" s="889"/>
      <c r="MXW103" s="889"/>
      <c r="MXX103" s="889"/>
      <c r="MXY103" s="889"/>
      <c r="MXZ103" s="889"/>
      <c r="MYA103" s="889"/>
      <c r="MYB103" s="889"/>
      <c r="MYC103" s="889"/>
      <c r="MYD103" s="889"/>
      <c r="MYE103" s="889"/>
      <c r="MYF103" s="889"/>
      <c r="MYG103" s="889"/>
      <c r="MYH103" s="889"/>
      <c r="MYI103" s="889"/>
      <c r="MYJ103" s="889"/>
      <c r="MYK103" s="889"/>
      <c r="MYL103" s="889"/>
      <c r="MYM103" s="889"/>
      <c r="MYN103" s="889"/>
      <c r="MYO103" s="889"/>
      <c r="MYP103" s="889"/>
      <c r="MYQ103" s="889"/>
      <c r="MYR103" s="889"/>
      <c r="MYS103" s="889"/>
      <c r="MYT103" s="889"/>
      <c r="MYU103" s="889"/>
      <c r="MYV103" s="889"/>
      <c r="MYW103" s="889"/>
      <c r="MYX103" s="889"/>
      <c r="MYY103" s="889"/>
      <c r="MYZ103" s="889"/>
      <c r="MZA103" s="889"/>
      <c r="MZB103" s="889"/>
      <c r="MZC103" s="889"/>
      <c r="MZD103" s="889"/>
      <c r="MZE103" s="889"/>
      <c r="MZF103" s="889"/>
      <c r="MZG103" s="889"/>
      <c r="MZH103" s="889"/>
      <c r="MZI103" s="889"/>
      <c r="MZJ103" s="889"/>
      <c r="MZK103" s="889"/>
      <c r="MZL103" s="889"/>
      <c r="MZM103" s="889"/>
      <c r="MZN103" s="889"/>
      <c r="MZO103" s="889"/>
      <c r="MZP103" s="889"/>
      <c r="MZQ103" s="889"/>
      <c r="MZR103" s="889"/>
      <c r="MZS103" s="889"/>
      <c r="MZT103" s="889"/>
      <c r="MZU103" s="889"/>
      <c r="MZV103" s="889"/>
      <c r="MZW103" s="889"/>
      <c r="MZX103" s="889"/>
      <c r="MZY103" s="889"/>
      <c r="MZZ103" s="889"/>
      <c r="NAA103" s="889"/>
      <c r="NAB103" s="889"/>
      <c r="NAC103" s="889"/>
      <c r="NAD103" s="889"/>
      <c r="NAE103" s="889"/>
      <c r="NAF103" s="889"/>
      <c r="NAG103" s="889"/>
      <c r="NAH103" s="889"/>
      <c r="NAI103" s="889"/>
      <c r="NAJ103" s="889"/>
      <c r="NAK103" s="889"/>
      <c r="NAL103" s="889"/>
      <c r="NAM103" s="889"/>
      <c r="NAN103" s="889"/>
      <c r="NAO103" s="889"/>
      <c r="NAP103" s="889"/>
      <c r="NAQ103" s="889"/>
      <c r="NAR103" s="889"/>
      <c r="NAS103" s="889"/>
      <c r="NAT103" s="889"/>
      <c r="NAU103" s="889"/>
      <c r="NAV103" s="889"/>
      <c r="NAW103" s="889"/>
      <c r="NAX103" s="889"/>
      <c r="NAY103" s="889"/>
      <c r="NAZ103" s="889"/>
      <c r="NBA103" s="889"/>
      <c r="NBB103" s="889"/>
      <c r="NBC103" s="889"/>
      <c r="NBD103" s="889"/>
      <c r="NBE103" s="889"/>
      <c r="NBF103" s="889"/>
      <c r="NBG103" s="889"/>
      <c r="NBH103" s="889"/>
      <c r="NBI103" s="889"/>
      <c r="NBJ103" s="889"/>
      <c r="NBK103" s="889"/>
      <c r="NBL103" s="889"/>
      <c r="NBM103" s="889"/>
      <c r="NBN103" s="889"/>
      <c r="NBO103" s="889"/>
      <c r="NBP103" s="889"/>
      <c r="NBQ103" s="889"/>
      <c r="NBR103" s="889"/>
      <c r="NBS103" s="889"/>
      <c r="NBT103" s="889"/>
      <c r="NBU103" s="889"/>
      <c r="NBV103" s="889"/>
      <c r="NBW103" s="889"/>
      <c r="NBX103" s="889"/>
      <c r="NBY103" s="889"/>
      <c r="NBZ103" s="889"/>
      <c r="NCA103" s="889"/>
      <c r="NCB103" s="889"/>
      <c r="NCC103" s="889"/>
      <c r="NCD103" s="889"/>
      <c r="NCE103" s="889"/>
      <c r="NCF103" s="889"/>
      <c r="NCG103" s="889"/>
      <c r="NCH103" s="889"/>
      <c r="NCI103" s="889"/>
      <c r="NCJ103" s="889"/>
      <c r="NCK103" s="889"/>
      <c r="NCL103" s="889"/>
      <c r="NCM103" s="889"/>
      <c r="NCN103" s="889"/>
      <c r="NCO103" s="889"/>
      <c r="NCP103" s="889"/>
      <c r="NCQ103" s="889"/>
      <c r="NCR103" s="889"/>
      <c r="NCS103" s="889"/>
      <c r="NCT103" s="889"/>
      <c r="NCU103" s="889"/>
      <c r="NCV103" s="889"/>
      <c r="NCW103" s="889"/>
      <c r="NCX103" s="889"/>
      <c r="NCY103" s="889"/>
      <c r="NCZ103" s="889"/>
      <c r="NDA103" s="889"/>
      <c r="NDB103" s="889"/>
      <c r="NDC103" s="889"/>
      <c r="NDD103" s="889"/>
      <c r="NDE103" s="889"/>
      <c r="NDF103" s="889"/>
      <c r="NDG103" s="889"/>
      <c r="NDH103" s="889"/>
      <c r="NDI103" s="889"/>
      <c r="NDJ103" s="889"/>
      <c r="NDK103" s="889"/>
      <c r="NDL103" s="889"/>
      <c r="NDM103" s="889"/>
      <c r="NDN103" s="889"/>
      <c r="NDO103" s="889"/>
      <c r="NDP103" s="889"/>
      <c r="NDQ103" s="889"/>
      <c r="NDR103" s="889"/>
      <c r="NDS103" s="889"/>
      <c r="NDT103" s="889"/>
      <c r="NDU103" s="889"/>
      <c r="NDV103" s="889"/>
      <c r="NDW103" s="889"/>
      <c r="NDX103" s="889"/>
      <c r="NDY103" s="889"/>
      <c r="NDZ103" s="889"/>
      <c r="NEA103" s="889"/>
      <c r="NEB103" s="889"/>
      <c r="NEC103" s="889"/>
      <c r="NED103" s="889"/>
      <c r="NEE103" s="889"/>
      <c r="NEF103" s="889"/>
      <c r="NEG103" s="889"/>
      <c r="NEH103" s="889"/>
      <c r="NEI103" s="889"/>
      <c r="NEJ103" s="889"/>
      <c r="NEK103" s="889"/>
      <c r="NEL103" s="889"/>
      <c r="NEM103" s="889"/>
      <c r="NEN103" s="889"/>
      <c r="NEO103" s="889"/>
      <c r="NEP103" s="889"/>
      <c r="NEQ103" s="889"/>
      <c r="NER103" s="889"/>
      <c r="NES103" s="889"/>
      <c r="NET103" s="889"/>
      <c r="NEU103" s="889"/>
      <c r="NEV103" s="889"/>
      <c r="NEW103" s="889"/>
      <c r="NEX103" s="889"/>
      <c r="NEY103" s="889"/>
      <c r="NEZ103" s="889"/>
      <c r="NFA103" s="889"/>
      <c r="NFB103" s="889"/>
      <c r="NFC103" s="889"/>
      <c r="NFD103" s="889"/>
      <c r="NFE103" s="889"/>
      <c r="NFF103" s="889"/>
      <c r="NFG103" s="889"/>
      <c r="NFH103" s="889"/>
      <c r="NFI103" s="889"/>
      <c r="NFJ103" s="889"/>
      <c r="NFK103" s="889"/>
      <c r="NFL103" s="889"/>
      <c r="NFM103" s="889"/>
      <c r="NFN103" s="889"/>
      <c r="NFO103" s="889"/>
      <c r="NFP103" s="889"/>
      <c r="NFQ103" s="889"/>
      <c r="NFR103" s="889"/>
      <c r="NFS103" s="889"/>
      <c r="NFT103" s="889"/>
      <c r="NFU103" s="889"/>
      <c r="NFV103" s="889"/>
      <c r="NFW103" s="889"/>
      <c r="NFX103" s="889"/>
      <c r="NFY103" s="889"/>
      <c r="NFZ103" s="889"/>
      <c r="NGA103" s="889"/>
      <c r="NGB103" s="889"/>
      <c r="NGC103" s="889"/>
      <c r="NGD103" s="889"/>
      <c r="NGE103" s="889"/>
      <c r="NGF103" s="889"/>
      <c r="NGG103" s="889"/>
      <c r="NGH103" s="889"/>
      <c r="NGI103" s="889"/>
      <c r="NGJ103" s="889"/>
      <c r="NGK103" s="889"/>
      <c r="NGL103" s="889"/>
      <c r="NGM103" s="889"/>
      <c r="NGN103" s="889"/>
      <c r="NGO103" s="889"/>
      <c r="NGP103" s="889"/>
      <c r="NGQ103" s="889"/>
      <c r="NGR103" s="889"/>
      <c r="NGS103" s="889"/>
      <c r="NGT103" s="889"/>
      <c r="NGU103" s="889"/>
      <c r="NGV103" s="889"/>
      <c r="NGW103" s="889"/>
      <c r="NGX103" s="889"/>
      <c r="NGY103" s="889"/>
      <c r="NGZ103" s="889"/>
      <c r="NHA103" s="889"/>
      <c r="NHB103" s="889"/>
      <c r="NHC103" s="889"/>
      <c r="NHD103" s="889"/>
      <c r="NHE103" s="889"/>
      <c r="NHF103" s="889"/>
      <c r="NHG103" s="889"/>
      <c r="NHH103" s="889"/>
      <c r="NHI103" s="889"/>
      <c r="NHJ103" s="889"/>
      <c r="NHK103" s="889"/>
      <c r="NHL103" s="889"/>
      <c r="NHM103" s="889"/>
      <c r="NHN103" s="889"/>
      <c r="NHO103" s="889"/>
      <c r="NHP103" s="889"/>
      <c r="NHQ103" s="889"/>
      <c r="NHR103" s="889"/>
      <c r="NHS103" s="889"/>
      <c r="NHT103" s="889"/>
      <c r="NHU103" s="889"/>
      <c r="NHV103" s="889"/>
      <c r="NHW103" s="889"/>
      <c r="NHX103" s="889"/>
      <c r="NHY103" s="889"/>
      <c r="NHZ103" s="889"/>
      <c r="NIA103" s="889"/>
      <c r="NIB103" s="889"/>
      <c r="NIC103" s="889"/>
      <c r="NID103" s="889"/>
      <c r="NIE103" s="889"/>
      <c r="NIF103" s="889"/>
      <c r="NIG103" s="889"/>
      <c r="NIH103" s="889"/>
      <c r="NII103" s="889"/>
      <c r="NIJ103" s="889"/>
      <c r="NIK103" s="889"/>
      <c r="NIL103" s="889"/>
      <c r="NIM103" s="889"/>
      <c r="NIN103" s="889"/>
      <c r="NIO103" s="889"/>
      <c r="NIP103" s="889"/>
      <c r="NIQ103" s="889"/>
      <c r="NIR103" s="889"/>
      <c r="NIS103" s="889"/>
      <c r="NIT103" s="889"/>
      <c r="NIU103" s="889"/>
      <c r="NIV103" s="889"/>
      <c r="NIW103" s="889"/>
      <c r="NIX103" s="889"/>
      <c r="NIY103" s="889"/>
      <c r="NIZ103" s="889"/>
      <c r="NJA103" s="889"/>
      <c r="NJB103" s="889"/>
      <c r="NJC103" s="889"/>
      <c r="NJD103" s="889"/>
      <c r="NJE103" s="889"/>
      <c r="NJF103" s="889"/>
      <c r="NJG103" s="889"/>
      <c r="NJH103" s="889"/>
      <c r="NJI103" s="889"/>
      <c r="NJJ103" s="889"/>
      <c r="NJK103" s="889"/>
      <c r="NJL103" s="889"/>
      <c r="NJM103" s="889"/>
      <c r="NJN103" s="889"/>
      <c r="NJO103" s="889"/>
      <c r="NJP103" s="889"/>
      <c r="NJQ103" s="889"/>
      <c r="NJR103" s="889"/>
      <c r="NJS103" s="889"/>
      <c r="NJT103" s="889"/>
      <c r="NJU103" s="889"/>
      <c r="NJV103" s="889"/>
      <c r="NJW103" s="889"/>
      <c r="NJX103" s="889"/>
      <c r="NJY103" s="889"/>
      <c r="NJZ103" s="889"/>
      <c r="NKA103" s="889"/>
      <c r="NKB103" s="889"/>
      <c r="NKC103" s="889"/>
      <c r="NKD103" s="889"/>
      <c r="NKE103" s="889"/>
      <c r="NKF103" s="889"/>
      <c r="NKG103" s="889"/>
      <c r="NKH103" s="889"/>
      <c r="NKI103" s="889"/>
      <c r="NKJ103" s="889"/>
      <c r="NKK103" s="889"/>
      <c r="NKL103" s="889"/>
      <c r="NKM103" s="889"/>
      <c r="NKN103" s="889"/>
      <c r="NKO103" s="889"/>
      <c r="NKP103" s="889"/>
      <c r="NKQ103" s="889"/>
      <c r="NKR103" s="889"/>
      <c r="NKS103" s="889"/>
      <c r="NKT103" s="889"/>
      <c r="NKU103" s="889"/>
      <c r="NKV103" s="889"/>
      <c r="NKW103" s="889"/>
      <c r="NKX103" s="889"/>
      <c r="NKY103" s="889"/>
      <c r="NKZ103" s="889"/>
      <c r="NLA103" s="889"/>
      <c r="NLB103" s="889"/>
      <c r="NLC103" s="889"/>
      <c r="NLD103" s="889"/>
      <c r="NLE103" s="889"/>
      <c r="NLF103" s="889"/>
      <c r="NLG103" s="889"/>
      <c r="NLH103" s="889"/>
      <c r="NLI103" s="889"/>
      <c r="NLJ103" s="889"/>
      <c r="NLK103" s="889"/>
      <c r="NLL103" s="889"/>
      <c r="NLM103" s="889"/>
      <c r="NLN103" s="889"/>
      <c r="NLO103" s="889"/>
      <c r="NLP103" s="889"/>
      <c r="NLQ103" s="889"/>
      <c r="NLR103" s="889"/>
      <c r="NLS103" s="889"/>
      <c r="NLT103" s="889"/>
      <c r="NLU103" s="889"/>
      <c r="NLV103" s="889"/>
      <c r="NLW103" s="889"/>
      <c r="NLX103" s="889"/>
      <c r="NLY103" s="889"/>
      <c r="NLZ103" s="889"/>
      <c r="NMA103" s="889"/>
      <c r="NMB103" s="889"/>
      <c r="NMC103" s="889"/>
      <c r="NMD103" s="889"/>
      <c r="NME103" s="889"/>
      <c r="NMF103" s="889"/>
      <c r="NMG103" s="889"/>
      <c r="NMH103" s="889"/>
      <c r="NMI103" s="889"/>
      <c r="NMJ103" s="889"/>
      <c r="NMK103" s="889"/>
      <c r="NML103" s="889"/>
      <c r="NMM103" s="889"/>
      <c r="NMN103" s="889"/>
      <c r="NMO103" s="889"/>
      <c r="NMP103" s="889"/>
      <c r="NMQ103" s="889"/>
      <c r="NMR103" s="889"/>
      <c r="NMS103" s="889"/>
      <c r="NMT103" s="889"/>
      <c r="NMU103" s="889"/>
      <c r="NMV103" s="889"/>
      <c r="NMW103" s="889"/>
      <c r="NMX103" s="889"/>
      <c r="NMY103" s="889"/>
      <c r="NMZ103" s="889"/>
      <c r="NNA103" s="889"/>
      <c r="NNB103" s="889"/>
      <c r="NNC103" s="889"/>
      <c r="NND103" s="889"/>
      <c r="NNE103" s="889"/>
      <c r="NNF103" s="889"/>
      <c r="NNG103" s="889"/>
      <c r="NNH103" s="889"/>
      <c r="NNI103" s="889"/>
      <c r="NNJ103" s="889"/>
      <c r="NNK103" s="889"/>
      <c r="NNL103" s="889"/>
      <c r="NNM103" s="889"/>
      <c r="NNN103" s="889"/>
      <c r="NNO103" s="889"/>
      <c r="NNP103" s="889"/>
      <c r="NNQ103" s="889"/>
      <c r="NNR103" s="889"/>
      <c r="NNS103" s="889"/>
      <c r="NNT103" s="889"/>
      <c r="NNU103" s="889"/>
      <c r="NNV103" s="889"/>
      <c r="NNW103" s="889"/>
      <c r="NNX103" s="889"/>
      <c r="NNY103" s="889"/>
      <c r="NNZ103" s="889"/>
      <c r="NOA103" s="889"/>
      <c r="NOB103" s="889"/>
      <c r="NOC103" s="889"/>
      <c r="NOD103" s="889"/>
      <c r="NOE103" s="889"/>
      <c r="NOF103" s="889"/>
      <c r="NOG103" s="889"/>
      <c r="NOH103" s="889"/>
      <c r="NOI103" s="889"/>
      <c r="NOJ103" s="889"/>
      <c r="NOK103" s="889"/>
      <c r="NOL103" s="889"/>
      <c r="NOM103" s="889"/>
      <c r="NON103" s="889"/>
      <c r="NOO103" s="889"/>
      <c r="NOP103" s="889"/>
      <c r="NOQ103" s="889"/>
      <c r="NOR103" s="889"/>
      <c r="NOS103" s="889"/>
      <c r="NOT103" s="889"/>
      <c r="NOU103" s="889"/>
      <c r="NOV103" s="889"/>
      <c r="NOW103" s="889"/>
      <c r="NOX103" s="889"/>
      <c r="NOY103" s="889"/>
      <c r="NOZ103" s="889"/>
      <c r="NPA103" s="889"/>
      <c r="NPB103" s="889"/>
      <c r="NPC103" s="889"/>
      <c r="NPD103" s="889"/>
      <c r="NPE103" s="889"/>
      <c r="NPF103" s="889"/>
      <c r="NPG103" s="889"/>
      <c r="NPH103" s="889"/>
      <c r="NPI103" s="889"/>
      <c r="NPJ103" s="889"/>
      <c r="NPK103" s="889"/>
      <c r="NPL103" s="889"/>
      <c r="NPM103" s="889"/>
      <c r="NPN103" s="889"/>
      <c r="NPO103" s="889"/>
      <c r="NPP103" s="889"/>
      <c r="NPQ103" s="889"/>
      <c r="NPR103" s="889"/>
      <c r="NPS103" s="889"/>
      <c r="NPT103" s="889"/>
      <c r="NPU103" s="889"/>
      <c r="NPV103" s="889"/>
      <c r="NPW103" s="889"/>
      <c r="NPX103" s="889"/>
      <c r="NPY103" s="889"/>
      <c r="NPZ103" s="889"/>
      <c r="NQA103" s="889"/>
      <c r="NQB103" s="889"/>
      <c r="NQC103" s="889"/>
      <c r="NQD103" s="889"/>
      <c r="NQE103" s="889"/>
      <c r="NQF103" s="889"/>
      <c r="NQG103" s="889"/>
      <c r="NQH103" s="889"/>
      <c r="NQI103" s="889"/>
      <c r="NQJ103" s="889"/>
      <c r="NQK103" s="889"/>
      <c r="NQL103" s="889"/>
      <c r="NQM103" s="889"/>
      <c r="NQN103" s="889"/>
      <c r="NQO103" s="889"/>
      <c r="NQP103" s="889"/>
      <c r="NQQ103" s="889"/>
      <c r="NQR103" s="889"/>
      <c r="NQS103" s="889"/>
      <c r="NQT103" s="889"/>
      <c r="NQU103" s="889"/>
      <c r="NQV103" s="889"/>
      <c r="NQW103" s="889"/>
      <c r="NQX103" s="889"/>
      <c r="NQY103" s="889"/>
      <c r="NQZ103" s="889"/>
      <c r="NRA103" s="889"/>
      <c r="NRB103" s="889"/>
      <c r="NRC103" s="889"/>
      <c r="NRD103" s="889"/>
      <c r="NRE103" s="889"/>
      <c r="NRF103" s="889"/>
      <c r="NRG103" s="889"/>
      <c r="NRH103" s="889"/>
      <c r="NRI103" s="889"/>
      <c r="NRJ103" s="889"/>
      <c r="NRK103" s="889"/>
      <c r="NRL103" s="889"/>
      <c r="NRM103" s="889"/>
      <c r="NRN103" s="889"/>
      <c r="NRO103" s="889"/>
      <c r="NRP103" s="889"/>
      <c r="NRQ103" s="889"/>
      <c r="NRR103" s="889"/>
      <c r="NRS103" s="889"/>
      <c r="NRT103" s="889"/>
      <c r="NRU103" s="889"/>
      <c r="NRV103" s="889"/>
      <c r="NRW103" s="889"/>
      <c r="NRX103" s="889"/>
      <c r="NRY103" s="889"/>
      <c r="NRZ103" s="889"/>
      <c r="NSA103" s="889"/>
      <c r="NSB103" s="889"/>
      <c r="NSC103" s="889"/>
      <c r="NSD103" s="889"/>
      <c r="NSE103" s="889"/>
      <c r="NSF103" s="889"/>
      <c r="NSG103" s="889"/>
      <c r="NSH103" s="889"/>
      <c r="NSI103" s="889"/>
      <c r="NSJ103" s="889"/>
      <c r="NSK103" s="889"/>
      <c r="NSL103" s="889"/>
      <c r="NSM103" s="889"/>
      <c r="NSN103" s="889"/>
      <c r="NSO103" s="889"/>
      <c r="NSP103" s="889"/>
      <c r="NSQ103" s="889"/>
      <c r="NSR103" s="889"/>
      <c r="NSS103" s="889"/>
      <c r="NST103" s="889"/>
      <c r="NSU103" s="889"/>
      <c r="NSV103" s="889"/>
      <c r="NSW103" s="889"/>
      <c r="NSX103" s="889"/>
      <c r="NSY103" s="889"/>
      <c r="NSZ103" s="889"/>
      <c r="NTA103" s="889"/>
      <c r="NTB103" s="889"/>
      <c r="NTC103" s="889"/>
      <c r="NTD103" s="889"/>
      <c r="NTE103" s="889"/>
      <c r="NTF103" s="889"/>
      <c r="NTG103" s="889"/>
      <c r="NTH103" s="889"/>
      <c r="NTI103" s="889"/>
      <c r="NTJ103" s="889"/>
      <c r="NTK103" s="889"/>
      <c r="NTL103" s="889"/>
      <c r="NTM103" s="889"/>
      <c r="NTN103" s="889"/>
      <c r="NTO103" s="889"/>
      <c r="NTP103" s="889"/>
      <c r="NTQ103" s="889"/>
      <c r="NTR103" s="889"/>
      <c r="NTS103" s="889"/>
      <c r="NTT103" s="889"/>
      <c r="NTU103" s="889"/>
      <c r="NTV103" s="889"/>
      <c r="NTW103" s="889"/>
      <c r="NTX103" s="889"/>
      <c r="NTY103" s="889"/>
      <c r="NTZ103" s="889"/>
      <c r="NUA103" s="889"/>
      <c r="NUB103" s="889"/>
      <c r="NUC103" s="889"/>
      <c r="NUD103" s="889"/>
      <c r="NUE103" s="889"/>
      <c r="NUF103" s="889"/>
      <c r="NUG103" s="889"/>
      <c r="NUH103" s="889"/>
      <c r="NUI103" s="889"/>
      <c r="NUJ103" s="889"/>
      <c r="NUK103" s="889"/>
      <c r="NUL103" s="889"/>
      <c r="NUM103" s="889"/>
      <c r="NUN103" s="889"/>
      <c r="NUO103" s="889"/>
      <c r="NUP103" s="889"/>
      <c r="NUQ103" s="889"/>
      <c r="NUR103" s="889"/>
      <c r="NUS103" s="889"/>
      <c r="NUT103" s="889"/>
      <c r="NUU103" s="889"/>
      <c r="NUV103" s="889"/>
      <c r="NUW103" s="889"/>
      <c r="NUX103" s="889"/>
      <c r="NUY103" s="889"/>
      <c r="NUZ103" s="889"/>
      <c r="NVA103" s="889"/>
      <c r="NVB103" s="889"/>
      <c r="NVC103" s="889"/>
      <c r="NVD103" s="889"/>
      <c r="NVE103" s="889"/>
      <c r="NVF103" s="889"/>
      <c r="NVG103" s="889"/>
      <c r="NVH103" s="889"/>
      <c r="NVI103" s="889"/>
      <c r="NVJ103" s="889"/>
      <c r="NVK103" s="889"/>
      <c r="NVL103" s="889"/>
      <c r="NVM103" s="889"/>
      <c r="NVN103" s="889"/>
      <c r="NVO103" s="889"/>
      <c r="NVP103" s="889"/>
      <c r="NVQ103" s="889"/>
      <c r="NVR103" s="889"/>
      <c r="NVS103" s="889"/>
      <c r="NVT103" s="889"/>
      <c r="NVU103" s="889"/>
      <c r="NVV103" s="889"/>
      <c r="NVW103" s="889"/>
      <c r="NVX103" s="889"/>
      <c r="NVY103" s="889"/>
      <c r="NVZ103" s="889"/>
      <c r="NWA103" s="889"/>
      <c r="NWB103" s="889"/>
      <c r="NWC103" s="889"/>
      <c r="NWD103" s="889"/>
      <c r="NWE103" s="889"/>
      <c r="NWF103" s="889"/>
      <c r="NWG103" s="889"/>
      <c r="NWH103" s="889"/>
      <c r="NWI103" s="889"/>
      <c r="NWJ103" s="889"/>
      <c r="NWK103" s="889"/>
      <c r="NWL103" s="889"/>
      <c r="NWM103" s="889"/>
      <c r="NWN103" s="889"/>
      <c r="NWO103" s="889"/>
      <c r="NWP103" s="889"/>
      <c r="NWQ103" s="889"/>
      <c r="NWR103" s="889"/>
      <c r="NWS103" s="889"/>
      <c r="NWT103" s="889"/>
      <c r="NWU103" s="889"/>
      <c r="NWV103" s="889"/>
      <c r="NWW103" s="889"/>
      <c r="NWX103" s="889"/>
      <c r="NWY103" s="889"/>
      <c r="NWZ103" s="889"/>
      <c r="NXA103" s="889"/>
      <c r="NXB103" s="889"/>
      <c r="NXC103" s="889"/>
      <c r="NXD103" s="889"/>
      <c r="NXE103" s="889"/>
      <c r="NXF103" s="889"/>
      <c r="NXG103" s="889"/>
      <c r="NXH103" s="889"/>
      <c r="NXI103" s="889"/>
      <c r="NXJ103" s="889"/>
      <c r="NXK103" s="889"/>
      <c r="NXL103" s="889"/>
      <c r="NXM103" s="889"/>
      <c r="NXN103" s="889"/>
      <c r="NXO103" s="889"/>
      <c r="NXP103" s="889"/>
      <c r="NXQ103" s="889"/>
      <c r="NXR103" s="889"/>
      <c r="NXS103" s="889"/>
      <c r="NXT103" s="889"/>
      <c r="NXU103" s="889"/>
      <c r="NXV103" s="889"/>
      <c r="NXW103" s="889"/>
      <c r="NXX103" s="889"/>
      <c r="NXY103" s="889"/>
      <c r="NXZ103" s="889"/>
      <c r="NYA103" s="889"/>
      <c r="NYB103" s="889"/>
      <c r="NYC103" s="889"/>
      <c r="NYD103" s="889"/>
      <c r="NYE103" s="889"/>
      <c r="NYF103" s="889"/>
      <c r="NYG103" s="889"/>
      <c r="NYH103" s="889"/>
      <c r="NYI103" s="889"/>
      <c r="NYJ103" s="889"/>
      <c r="NYK103" s="889"/>
      <c r="NYL103" s="889"/>
      <c r="NYM103" s="889"/>
      <c r="NYN103" s="889"/>
      <c r="NYO103" s="889"/>
      <c r="NYP103" s="889"/>
      <c r="NYQ103" s="889"/>
      <c r="NYR103" s="889"/>
      <c r="NYS103" s="889"/>
      <c r="NYT103" s="889"/>
      <c r="NYU103" s="889"/>
      <c r="NYV103" s="889"/>
      <c r="NYW103" s="889"/>
      <c r="NYX103" s="889"/>
      <c r="NYY103" s="889"/>
      <c r="NYZ103" s="889"/>
      <c r="NZA103" s="889"/>
      <c r="NZB103" s="889"/>
      <c r="NZC103" s="889"/>
      <c r="NZD103" s="889"/>
      <c r="NZE103" s="889"/>
      <c r="NZF103" s="889"/>
      <c r="NZG103" s="889"/>
      <c r="NZH103" s="889"/>
      <c r="NZI103" s="889"/>
      <c r="NZJ103" s="889"/>
      <c r="NZK103" s="889"/>
      <c r="NZL103" s="889"/>
      <c r="NZM103" s="889"/>
      <c r="NZN103" s="889"/>
      <c r="NZO103" s="889"/>
      <c r="NZP103" s="889"/>
      <c r="NZQ103" s="889"/>
      <c r="NZR103" s="889"/>
      <c r="NZS103" s="889"/>
      <c r="NZT103" s="889"/>
      <c r="NZU103" s="889"/>
      <c r="NZV103" s="889"/>
      <c r="NZW103" s="889"/>
      <c r="NZX103" s="889"/>
      <c r="NZY103" s="889"/>
      <c r="NZZ103" s="889"/>
      <c r="OAA103" s="889"/>
      <c r="OAB103" s="889"/>
      <c r="OAC103" s="889"/>
      <c r="OAD103" s="889"/>
      <c r="OAE103" s="889"/>
      <c r="OAF103" s="889"/>
      <c r="OAG103" s="889"/>
      <c r="OAH103" s="889"/>
      <c r="OAI103" s="889"/>
      <c r="OAJ103" s="889"/>
      <c r="OAK103" s="889"/>
      <c r="OAL103" s="889"/>
      <c r="OAM103" s="889"/>
      <c r="OAN103" s="889"/>
      <c r="OAO103" s="889"/>
      <c r="OAP103" s="889"/>
      <c r="OAQ103" s="889"/>
      <c r="OAR103" s="889"/>
      <c r="OAS103" s="889"/>
      <c r="OAT103" s="889"/>
      <c r="OAU103" s="889"/>
      <c r="OAV103" s="889"/>
      <c r="OAW103" s="889"/>
      <c r="OAX103" s="889"/>
      <c r="OAY103" s="889"/>
      <c r="OAZ103" s="889"/>
      <c r="OBA103" s="889"/>
      <c r="OBB103" s="889"/>
      <c r="OBC103" s="889"/>
      <c r="OBD103" s="889"/>
      <c r="OBE103" s="889"/>
      <c r="OBF103" s="889"/>
      <c r="OBG103" s="889"/>
      <c r="OBH103" s="889"/>
      <c r="OBI103" s="889"/>
      <c r="OBJ103" s="889"/>
      <c r="OBK103" s="889"/>
      <c r="OBL103" s="889"/>
      <c r="OBM103" s="889"/>
      <c r="OBN103" s="889"/>
      <c r="OBO103" s="889"/>
      <c r="OBP103" s="889"/>
      <c r="OBQ103" s="889"/>
      <c r="OBR103" s="889"/>
      <c r="OBS103" s="889"/>
      <c r="OBT103" s="889"/>
      <c r="OBU103" s="889"/>
      <c r="OBV103" s="889"/>
      <c r="OBW103" s="889"/>
      <c r="OBX103" s="889"/>
      <c r="OBY103" s="889"/>
      <c r="OBZ103" s="889"/>
      <c r="OCA103" s="889"/>
      <c r="OCB103" s="889"/>
      <c r="OCC103" s="889"/>
      <c r="OCD103" s="889"/>
      <c r="OCE103" s="889"/>
      <c r="OCF103" s="889"/>
      <c r="OCG103" s="889"/>
      <c r="OCH103" s="889"/>
      <c r="OCI103" s="889"/>
      <c r="OCJ103" s="889"/>
      <c r="OCK103" s="889"/>
      <c r="OCL103" s="889"/>
      <c r="OCM103" s="889"/>
      <c r="OCN103" s="889"/>
      <c r="OCO103" s="889"/>
      <c r="OCP103" s="889"/>
      <c r="OCQ103" s="889"/>
      <c r="OCR103" s="889"/>
      <c r="OCS103" s="889"/>
      <c r="OCT103" s="889"/>
      <c r="OCU103" s="889"/>
      <c r="OCV103" s="889"/>
      <c r="OCW103" s="889"/>
      <c r="OCX103" s="889"/>
      <c r="OCY103" s="889"/>
      <c r="OCZ103" s="889"/>
      <c r="ODA103" s="889"/>
      <c r="ODB103" s="889"/>
      <c r="ODC103" s="889"/>
      <c r="ODD103" s="889"/>
      <c r="ODE103" s="889"/>
      <c r="ODF103" s="889"/>
      <c r="ODG103" s="889"/>
      <c r="ODH103" s="889"/>
      <c r="ODI103" s="889"/>
      <c r="ODJ103" s="889"/>
      <c r="ODK103" s="889"/>
      <c r="ODL103" s="889"/>
      <c r="ODM103" s="889"/>
      <c r="ODN103" s="889"/>
      <c r="ODO103" s="889"/>
      <c r="ODP103" s="889"/>
      <c r="ODQ103" s="889"/>
      <c r="ODR103" s="889"/>
      <c r="ODS103" s="889"/>
      <c r="ODT103" s="889"/>
      <c r="ODU103" s="889"/>
      <c r="ODV103" s="889"/>
      <c r="ODW103" s="889"/>
      <c r="ODX103" s="889"/>
      <c r="ODY103" s="889"/>
      <c r="ODZ103" s="889"/>
      <c r="OEA103" s="889"/>
      <c r="OEB103" s="889"/>
      <c r="OEC103" s="889"/>
      <c r="OED103" s="889"/>
      <c r="OEE103" s="889"/>
      <c r="OEF103" s="889"/>
      <c r="OEG103" s="889"/>
      <c r="OEH103" s="889"/>
      <c r="OEI103" s="889"/>
      <c r="OEJ103" s="889"/>
      <c r="OEK103" s="889"/>
      <c r="OEL103" s="889"/>
      <c r="OEM103" s="889"/>
      <c r="OEN103" s="889"/>
      <c r="OEO103" s="889"/>
      <c r="OEP103" s="889"/>
      <c r="OEQ103" s="889"/>
      <c r="OER103" s="889"/>
      <c r="OES103" s="889"/>
      <c r="OET103" s="889"/>
      <c r="OEU103" s="889"/>
      <c r="OEV103" s="889"/>
      <c r="OEW103" s="889"/>
      <c r="OEX103" s="889"/>
      <c r="OEY103" s="889"/>
      <c r="OEZ103" s="889"/>
      <c r="OFA103" s="889"/>
      <c r="OFB103" s="889"/>
      <c r="OFC103" s="889"/>
      <c r="OFD103" s="889"/>
      <c r="OFE103" s="889"/>
      <c r="OFF103" s="889"/>
      <c r="OFG103" s="889"/>
      <c r="OFH103" s="889"/>
      <c r="OFI103" s="889"/>
      <c r="OFJ103" s="889"/>
      <c r="OFK103" s="889"/>
      <c r="OFL103" s="889"/>
      <c r="OFM103" s="889"/>
      <c r="OFN103" s="889"/>
      <c r="OFO103" s="889"/>
      <c r="OFP103" s="889"/>
      <c r="OFQ103" s="889"/>
      <c r="OFR103" s="889"/>
      <c r="OFS103" s="889"/>
      <c r="OFT103" s="889"/>
      <c r="OFU103" s="889"/>
      <c r="OFV103" s="889"/>
      <c r="OFW103" s="889"/>
      <c r="OFX103" s="889"/>
      <c r="OFY103" s="889"/>
      <c r="OFZ103" s="889"/>
      <c r="OGA103" s="889"/>
      <c r="OGB103" s="889"/>
      <c r="OGC103" s="889"/>
      <c r="OGD103" s="889"/>
      <c r="OGE103" s="889"/>
      <c r="OGF103" s="889"/>
      <c r="OGG103" s="889"/>
      <c r="OGH103" s="889"/>
      <c r="OGI103" s="889"/>
      <c r="OGJ103" s="889"/>
      <c r="OGK103" s="889"/>
      <c r="OGL103" s="889"/>
      <c r="OGM103" s="889"/>
      <c r="OGN103" s="889"/>
      <c r="OGO103" s="889"/>
      <c r="OGP103" s="889"/>
      <c r="OGQ103" s="889"/>
      <c r="OGR103" s="889"/>
      <c r="OGS103" s="889"/>
      <c r="OGT103" s="889"/>
      <c r="OGU103" s="889"/>
      <c r="OGV103" s="889"/>
      <c r="OGW103" s="889"/>
      <c r="OGX103" s="889"/>
      <c r="OGY103" s="889"/>
      <c r="OGZ103" s="889"/>
      <c r="OHA103" s="889"/>
      <c r="OHB103" s="889"/>
      <c r="OHC103" s="889"/>
      <c r="OHD103" s="889"/>
      <c r="OHE103" s="889"/>
      <c r="OHF103" s="889"/>
      <c r="OHG103" s="889"/>
      <c r="OHH103" s="889"/>
      <c r="OHI103" s="889"/>
      <c r="OHJ103" s="889"/>
      <c r="OHK103" s="889"/>
      <c r="OHL103" s="889"/>
      <c r="OHM103" s="889"/>
      <c r="OHN103" s="889"/>
      <c r="OHO103" s="889"/>
      <c r="OHP103" s="889"/>
      <c r="OHQ103" s="889"/>
      <c r="OHR103" s="889"/>
      <c r="OHS103" s="889"/>
      <c r="OHT103" s="889"/>
      <c r="OHU103" s="889"/>
      <c r="OHV103" s="889"/>
      <c r="OHW103" s="889"/>
      <c r="OHX103" s="889"/>
      <c r="OHY103" s="889"/>
      <c r="OHZ103" s="889"/>
      <c r="OIA103" s="889"/>
      <c r="OIB103" s="889"/>
      <c r="OIC103" s="889"/>
      <c r="OID103" s="889"/>
      <c r="OIE103" s="889"/>
      <c r="OIF103" s="889"/>
      <c r="OIG103" s="889"/>
      <c r="OIH103" s="889"/>
      <c r="OII103" s="889"/>
      <c r="OIJ103" s="889"/>
      <c r="OIK103" s="889"/>
      <c r="OIL103" s="889"/>
      <c r="OIM103" s="889"/>
      <c r="OIN103" s="889"/>
      <c r="OIO103" s="889"/>
      <c r="OIP103" s="889"/>
      <c r="OIQ103" s="889"/>
      <c r="OIR103" s="889"/>
      <c r="OIS103" s="889"/>
      <c r="OIT103" s="889"/>
      <c r="OIU103" s="889"/>
      <c r="OIV103" s="889"/>
      <c r="OIW103" s="889"/>
      <c r="OIX103" s="889"/>
      <c r="OIY103" s="889"/>
      <c r="OIZ103" s="889"/>
      <c r="OJA103" s="889"/>
      <c r="OJB103" s="889"/>
      <c r="OJC103" s="889"/>
      <c r="OJD103" s="889"/>
      <c r="OJE103" s="889"/>
      <c r="OJF103" s="889"/>
      <c r="OJG103" s="889"/>
      <c r="OJH103" s="889"/>
      <c r="OJI103" s="889"/>
      <c r="OJJ103" s="889"/>
      <c r="OJK103" s="889"/>
      <c r="OJL103" s="889"/>
      <c r="OJM103" s="889"/>
      <c r="OJN103" s="889"/>
      <c r="OJO103" s="889"/>
      <c r="OJP103" s="889"/>
      <c r="OJQ103" s="889"/>
      <c r="OJR103" s="889"/>
      <c r="OJS103" s="889"/>
      <c r="OJT103" s="889"/>
      <c r="OJU103" s="889"/>
      <c r="OJV103" s="889"/>
      <c r="OJW103" s="889"/>
      <c r="OJX103" s="889"/>
      <c r="OJY103" s="889"/>
      <c r="OJZ103" s="889"/>
      <c r="OKA103" s="889"/>
      <c r="OKB103" s="889"/>
      <c r="OKC103" s="889"/>
      <c r="OKD103" s="889"/>
      <c r="OKE103" s="889"/>
      <c r="OKF103" s="889"/>
      <c r="OKG103" s="889"/>
      <c r="OKH103" s="889"/>
      <c r="OKI103" s="889"/>
      <c r="OKJ103" s="889"/>
      <c r="OKK103" s="889"/>
      <c r="OKL103" s="889"/>
      <c r="OKM103" s="889"/>
      <c r="OKN103" s="889"/>
      <c r="OKO103" s="889"/>
      <c r="OKP103" s="889"/>
      <c r="OKQ103" s="889"/>
      <c r="OKR103" s="889"/>
      <c r="OKS103" s="889"/>
      <c r="OKT103" s="889"/>
      <c r="OKU103" s="889"/>
      <c r="OKV103" s="889"/>
      <c r="OKW103" s="889"/>
      <c r="OKX103" s="889"/>
      <c r="OKY103" s="889"/>
      <c r="OKZ103" s="889"/>
      <c r="OLA103" s="889"/>
      <c r="OLB103" s="889"/>
      <c r="OLC103" s="889"/>
      <c r="OLD103" s="889"/>
      <c r="OLE103" s="889"/>
      <c r="OLF103" s="889"/>
      <c r="OLG103" s="889"/>
      <c r="OLH103" s="889"/>
      <c r="OLI103" s="889"/>
      <c r="OLJ103" s="889"/>
      <c r="OLK103" s="889"/>
      <c r="OLL103" s="889"/>
      <c r="OLM103" s="889"/>
      <c r="OLN103" s="889"/>
      <c r="OLO103" s="889"/>
      <c r="OLP103" s="889"/>
      <c r="OLQ103" s="889"/>
      <c r="OLR103" s="889"/>
      <c r="OLS103" s="889"/>
      <c r="OLT103" s="889"/>
      <c r="OLU103" s="889"/>
      <c r="OLV103" s="889"/>
      <c r="OLW103" s="889"/>
      <c r="OLX103" s="889"/>
      <c r="OLY103" s="889"/>
      <c r="OLZ103" s="889"/>
      <c r="OMA103" s="889"/>
      <c r="OMB103" s="889"/>
      <c r="OMC103" s="889"/>
      <c r="OMD103" s="889"/>
      <c r="OME103" s="889"/>
      <c r="OMF103" s="889"/>
      <c r="OMG103" s="889"/>
      <c r="OMH103" s="889"/>
      <c r="OMI103" s="889"/>
      <c r="OMJ103" s="889"/>
      <c r="OMK103" s="889"/>
      <c r="OML103" s="889"/>
      <c r="OMM103" s="889"/>
      <c r="OMN103" s="889"/>
      <c r="OMO103" s="889"/>
      <c r="OMP103" s="889"/>
      <c r="OMQ103" s="889"/>
      <c r="OMR103" s="889"/>
      <c r="OMS103" s="889"/>
      <c r="OMT103" s="889"/>
      <c r="OMU103" s="889"/>
      <c r="OMV103" s="889"/>
      <c r="OMW103" s="889"/>
      <c r="OMX103" s="889"/>
      <c r="OMY103" s="889"/>
      <c r="OMZ103" s="889"/>
      <c r="ONA103" s="889"/>
      <c r="ONB103" s="889"/>
      <c r="ONC103" s="889"/>
      <c r="OND103" s="889"/>
      <c r="ONE103" s="889"/>
      <c r="ONF103" s="889"/>
      <c r="ONG103" s="889"/>
      <c r="ONH103" s="889"/>
      <c r="ONI103" s="889"/>
      <c r="ONJ103" s="889"/>
      <c r="ONK103" s="889"/>
      <c r="ONL103" s="889"/>
      <c r="ONM103" s="889"/>
      <c r="ONN103" s="889"/>
      <c r="ONO103" s="889"/>
      <c r="ONP103" s="889"/>
      <c r="ONQ103" s="889"/>
      <c r="ONR103" s="889"/>
      <c r="ONS103" s="889"/>
      <c r="ONT103" s="889"/>
      <c r="ONU103" s="889"/>
      <c r="ONV103" s="889"/>
      <c r="ONW103" s="889"/>
      <c r="ONX103" s="889"/>
      <c r="ONY103" s="889"/>
      <c r="ONZ103" s="889"/>
      <c r="OOA103" s="889"/>
      <c r="OOB103" s="889"/>
      <c r="OOC103" s="889"/>
      <c r="OOD103" s="889"/>
      <c r="OOE103" s="889"/>
      <c r="OOF103" s="889"/>
      <c r="OOG103" s="889"/>
      <c r="OOH103" s="889"/>
      <c r="OOI103" s="889"/>
      <c r="OOJ103" s="889"/>
      <c r="OOK103" s="889"/>
      <c r="OOL103" s="889"/>
      <c r="OOM103" s="889"/>
      <c r="OON103" s="889"/>
      <c r="OOO103" s="889"/>
      <c r="OOP103" s="889"/>
      <c r="OOQ103" s="889"/>
      <c r="OOR103" s="889"/>
      <c r="OOS103" s="889"/>
      <c r="OOT103" s="889"/>
      <c r="OOU103" s="889"/>
      <c r="OOV103" s="889"/>
      <c r="OOW103" s="889"/>
      <c r="OOX103" s="889"/>
      <c r="OOY103" s="889"/>
      <c r="OOZ103" s="889"/>
      <c r="OPA103" s="889"/>
      <c r="OPB103" s="889"/>
      <c r="OPC103" s="889"/>
      <c r="OPD103" s="889"/>
      <c r="OPE103" s="889"/>
      <c r="OPF103" s="889"/>
      <c r="OPG103" s="889"/>
      <c r="OPH103" s="889"/>
      <c r="OPI103" s="889"/>
      <c r="OPJ103" s="889"/>
      <c r="OPK103" s="889"/>
      <c r="OPL103" s="889"/>
      <c r="OPM103" s="889"/>
      <c r="OPN103" s="889"/>
      <c r="OPO103" s="889"/>
      <c r="OPP103" s="889"/>
      <c r="OPQ103" s="889"/>
      <c r="OPR103" s="889"/>
      <c r="OPS103" s="889"/>
      <c r="OPT103" s="889"/>
      <c r="OPU103" s="889"/>
      <c r="OPV103" s="889"/>
      <c r="OPW103" s="889"/>
      <c r="OPX103" s="889"/>
      <c r="OPY103" s="889"/>
      <c r="OPZ103" s="889"/>
      <c r="OQA103" s="889"/>
      <c r="OQB103" s="889"/>
      <c r="OQC103" s="889"/>
      <c r="OQD103" s="889"/>
      <c r="OQE103" s="889"/>
      <c r="OQF103" s="889"/>
      <c r="OQG103" s="889"/>
      <c r="OQH103" s="889"/>
      <c r="OQI103" s="889"/>
      <c r="OQJ103" s="889"/>
      <c r="OQK103" s="889"/>
      <c r="OQL103" s="889"/>
      <c r="OQM103" s="889"/>
      <c r="OQN103" s="889"/>
      <c r="OQO103" s="889"/>
      <c r="OQP103" s="889"/>
      <c r="OQQ103" s="889"/>
      <c r="OQR103" s="889"/>
      <c r="OQS103" s="889"/>
      <c r="OQT103" s="889"/>
      <c r="OQU103" s="889"/>
      <c r="OQV103" s="889"/>
      <c r="OQW103" s="889"/>
      <c r="OQX103" s="889"/>
      <c r="OQY103" s="889"/>
      <c r="OQZ103" s="889"/>
      <c r="ORA103" s="889"/>
      <c r="ORB103" s="889"/>
      <c r="ORC103" s="889"/>
      <c r="ORD103" s="889"/>
      <c r="ORE103" s="889"/>
      <c r="ORF103" s="889"/>
      <c r="ORG103" s="889"/>
      <c r="ORH103" s="889"/>
      <c r="ORI103" s="889"/>
      <c r="ORJ103" s="889"/>
      <c r="ORK103" s="889"/>
      <c r="ORL103" s="889"/>
      <c r="ORM103" s="889"/>
      <c r="ORN103" s="889"/>
      <c r="ORO103" s="889"/>
      <c r="ORP103" s="889"/>
      <c r="ORQ103" s="889"/>
      <c r="ORR103" s="889"/>
      <c r="ORS103" s="889"/>
      <c r="ORT103" s="889"/>
      <c r="ORU103" s="889"/>
      <c r="ORV103" s="889"/>
      <c r="ORW103" s="889"/>
      <c r="ORX103" s="889"/>
      <c r="ORY103" s="889"/>
      <c r="ORZ103" s="889"/>
      <c r="OSA103" s="889"/>
      <c r="OSB103" s="889"/>
      <c r="OSC103" s="889"/>
      <c r="OSD103" s="889"/>
      <c r="OSE103" s="889"/>
      <c r="OSF103" s="889"/>
      <c r="OSG103" s="889"/>
      <c r="OSH103" s="889"/>
      <c r="OSI103" s="889"/>
      <c r="OSJ103" s="889"/>
      <c r="OSK103" s="889"/>
      <c r="OSL103" s="889"/>
      <c r="OSM103" s="889"/>
      <c r="OSN103" s="889"/>
      <c r="OSO103" s="889"/>
      <c r="OSP103" s="889"/>
      <c r="OSQ103" s="889"/>
      <c r="OSR103" s="889"/>
      <c r="OSS103" s="889"/>
      <c r="OST103" s="889"/>
      <c r="OSU103" s="889"/>
      <c r="OSV103" s="889"/>
      <c r="OSW103" s="889"/>
      <c r="OSX103" s="889"/>
      <c r="OSY103" s="889"/>
      <c r="OSZ103" s="889"/>
      <c r="OTA103" s="889"/>
      <c r="OTB103" s="889"/>
      <c r="OTC103" s="889"/>
      <c r="OTD103" s="889"/>
      <c r="OTE103" s="889"/>
      <c r="OTF103" s="889"/>
      <c r="OTG103" s="889"/>
      <c r="OTH103" s="889"/>
      <c r="OTI103" s="889"/>
      <c r="OTJ103" s="889"/>
      <c r="OTK103" s="889"/>
      <c r="OTL103" s="889"/>
      <c r="OTM103" s="889"/>
      <c r="OTN103" s="889"/>
      <c r="OTO103" s="889"/>
      <c r="OTP103" s="889"/>
      <c r="OTQ103" s="889"/>
      <c r="OTR103" s="889"/>
      <c r="OTS103" s="889"/>
      <c r="OTT103" s="889"/>
      <c r="OTU103" s="889"/>
      <c r="OTV103" s="889"/>
      <c r="OTW103" s="889"/>
      <c r="OTX103" s="889"/>
      <c r="OTY103" s="889"/>
      <c r="OTZ103" s="889"/>
      <c r="OUA103" s="889"/>
      <c r="OUB103" s="889"/>
      <c r="OUC103" s="889"/>
      <c r="OUD103" s="889"/>
      <c r="OUE103" s="889"/>
      <c r="OUF103" s="889"/>
      <c r="OUG103" s="889"/>
      <c r="OUH103" s="889"/>
      <c r="OUI103" s="889"/>
      <c r="OUJ103" s="889"/>
      <c r="OUK103" s="889"/>
      <c r="OUL103" s="889"/>
      <c r="OUM103" s="889"/>
      <c r="OUN103" s="889"/>
      <c r="OUO103" s="889"/>
      <c r="OUP103" s="889"/>
      <c r="OUQ103" s="889"/>
      <c r="OUR103" s="889"/>
      <c r="OUS103" s="889"/>
      <c r="OUT103" s="889"/>
      <c r="OUU103" s="889"/>
      <c r="OUV103" s="889"/>
      <c r="OUW103" s="889"/>
      <c r="OUX103" s="889"/>
      <c r="OUY103" s="889"/>
      <c r="OUZ103" s="889"/>
      <c r="OVA103" s="889"/>
      <c r="OVB103" s="889"/>
      <c r="OVC103" s="889"/>
      <c r="OVD103" s="889"/>
      <c r="OVE103" s="889"/>
      <c r="OVF103" s="889"/>
      <c r="OVG103" s="889"/>
      <c r="OVH103" s="889"/>
      <c r="OVI103" s="889"/>
      <c r="OVJ103" s="889"/>
      <c r="OVK103" s="889"/>
      <c r="OVL103" s="889"/>
      <c r="OVM103" s="889"/>
      <c r="OVN103" s="889"/>
      <c r="OVO103" s="889"/>
      <c r="OVP103" s="889"/>
      <c r="OVQ103" s="889"/>
      <c r="OVR103" s="889"/>
      <c r="OVS103" s="889"/>
      <c r="OVT103" s="889"/>
      <c r="OVU103" s="889"/>
      <c r="OVV103" s="889"/>
      <c r="OVW103" s="889"/>
      <c r="OVX103" s="889"/>
      <c r="OVY103" s="889"/>
      <c r="OVZ103" s="889"/>
      <c r="OWA103" s="889"/>
      <c r="OWB103" s="889"/>
      <c r="OWC103" s="889"/>
      <c r="OWD103" s="889"/>
      <c r="OWE103" s="889"/>
      <c r="OWF103" s="889"/>
      <c r="OWG103" s="889"/>
      <c r="OWH103" s="889"/>
      <c r="OWI103" s="889"/>
      <c r="OWJ103" s="889"/>
      <c r="OWK103" s="889"/>
      <c r="OWL103" s="889"/>
      <c r="OWM103" s="889"/>
      <c r="OWN103" s="889"/>
      <c r="OWO103" s="889"/>
      <c r="OWP103" s="889"/>
      <c r="OWQ103" s="889"/>
      <c r="OWR103" s="889"/>
      <c r="OWS103" s="889"/>
      <c r="OWT103" s="889"/>
      <c r="OWU103" s="889"/>
      <c r="OWV103" s="889"/>
      <c r="OWW103" s="889"/>
      <c r="OWX103" s="889"/>
      <c r="OWY103" s="889"/>
      <c r="OWZ103" s="889"/>
      <c r="OXA103" s="889"/>
      <c r="OXB103" s="889"/>
      <c r="OXC103" s="889"/>
      <c r="OXD103" s="889"/>
      <c r="OXE103" s="889"/>
      <c r="OXF103" s="889"/>
      <c r="OXG103" s="889"/>
      <c r="OXH103" s="889"/>
      <c r="OXI103" s="889"/>
      <c r="OXJ103" s="889"/>
      <c r="OXK103" s="889"/>
      <c r="OXL103" s="889"/>
      <c r="OXM103" s="889"/>
      <c r="OXN103" s="889"/>
      <c r="OXO103" s="889"/>
      <c r="OXP103" s="889"/>
      <c r="OXQ103" s="889"/>
      <c r="OXR103" s="889"/>
      <c r="OXS103" s="889"/>
      <c r="OXT103" s="889"/>
      <c r="OXU103" s="889"/>
      <c r="OXV103" s="889"/>
      <c r="OXW103" s="889"/>
      <c r="OXX103" s="889"/>
      <c r="OXY103" s="889"/>
      <c r="OXZ103" s="889"/>
      <c r="OYA103" s="889"/>
      <c r="OYB103" s="889"/>
      <c r="OYC103" s="889"/>
      <c r="OYD103" s="889"/>
      <c r="OYE103" s="889"/>
      <c r="OYF103" s="889"/>
      <c r="OYG103" s="889"/>
      <c r="OYH103" s="889"/>
      <c r="OYI103" s="889"/>
      <c r="OYJ103" s="889"/>
      <c r="OYK103" s="889"/>
      <c r="OYL103" s="889"/>
      <c r="OYM103" s="889"/>
      <c r="OYN103" s="889"/>
      <c r="OYO103" s="889"/>
      <c r="OYP103" s="889"/>
      <c r="OYQ103" s="889"/>
      <c r="OYR103" s="889"/>
      <c r="OYS103" s="889"/>
      <c r="OYT103" s="889"/>
      <c r="OYU103" s="889"/>
      <c r="OYV103" s="889"/>
      <c r="OYW103" s="889"/>
      <c r="OYX103" s="889"/>
      <c r="OYY103" s="889"/>
      <c r="OYZ103" s="889"/>
      <c r="OZA103" s="889"/>
      <c r="OZB103" s="889"/>
      <c r="OZC103" s="889"/>
      <c r="OZD103" s="889"/>
      <c r="OZE103" s="889"/>
      <c r="OZF103" s="889"/>
      <c r="OZG103" s="889"/>
      <c r="OZH103" s="889"/>
      <c r="OZI103" s="889"/>
      <c r="OZJ103" s="889"/>
      <c r="OZK103" s="889"/>
      <c r="OZL103" s="889"/>
      <c r="OZM103" s="889"/>
      <c r="OZN103" s="889"/>
      <c r="OZO103" s="889"/>
      <c r="OZP103" s="889"/>
      <c r="OZQ103" s="889"/>
      <c r="OZR103" s="889"/>
      <c r="OZS103" s="889"/>
      <c r="OZT103" s="889"/>
      <c r="OZU103" s="889"/>
      <c r="OZV103" s="889"/>
      <c r="OZW103" s="889"/>
      <c r="OZX103" s="889"/>
      <c r="OZY103" s="889"/>
      <c r="OZZ103" s="889"/>
      <c r="PAA103" s="889"/>
      <c r="PAB103" s="889"/>
      <c r="PAC103" s="889"/>
      <c r="PAD103" s="889"/>
      <c r="PAE103" s="889"/>
      <c r="PAF103" s="889"/>
      <c r="PAG103" s="889"/>
      <c r="PAH103" s="889"/>
      <c r="PAI103" s="889"/>
      <c r="PAJ103" s="889"/>
      <c r="PAK103" s="889"/>
      <c r="PAL103" s="889"/>
      <c r="PAM103" s="889"/>
      <c r="PAN103" s="889"/>
      <c r="PAO103" s="889"/>
      <c r="PAP103" s="889"/>
      <c r="PAQ103" s="889"/>
      <c r="PAR103" s="889"/>
      <c r="PAS103" s="889"/>
      <c r="PAT103" s="889"/>
      <c r="PAU103" s="889"/>
      <c r="PAV103" s="889"/>
      <c r="PAW103" s="889"/>
      <c r="PAX103" s="889"/>
      <c r="PAY103" s="889"/>
      <c r="PAZ103" s="889"/>
      <c r="PBA103" s="889"/>
      <c r="PBB103" s="889"/>
      <c r="PBC103" s="889"/>
      <c r="PBD103" s="889"/>
      <c r="PBE103" s="889"/>
      <c r="PBF103" s="889"/>
      <c r="PBG103" s="889"/>
      <c r="PBH103" s="889"/>
      <c r="PBI103" s="889"/>
      <c r="PBJ103" s="889"/>
      <c r="PBK103" s="889"/>
      <c r="PBL103" s="889"/>
      <c r="PBM103" s="889"/>
      <c r="PBN103" s="889"/>
      <c r="PBO103" s="889"/>
      <c r="PBP103" s="889"/>
      <c r="PBQ103" s="889"/>
      <c r="PBR103" s="889"/>
      <c r="PBS103" s="889"/>
      <c r="PBT103" s="889"/>
      <c r="PBU103" s="889"/>
      <c r="PBV103" s="889"/>
      <c r="PBW103" s="889"/>
      <c r="PBX103" s="889"/>
      <c r="PBY103" s="889"/>
      <c r="PBZ103" s="889"/>
      <c r="PCA103" s="889"/>
      <c r="PCB103" s="889"/>
      <c r="PCC103" s="889"/>
      <c r="PCD103" s="889"/>
      <c r="PCE103" s="889"/>
      <c r="PCF103" s="889"/>
      <c r="PCG103" s="889"/>
      <c r="PCH103" s="889"/>
      <c r="PCI103" s="889"/>
      <c r="PCJ103" s="889"/>
      <c r="PCK103" s="889"/>
      <c r="PCL103" s="889"/>
      <c r="PCM103" s="889"/>
      <c r="PCN103" s="889"/>
      <c r="PCO103" s="889"/>
      <c r="PCP103" s="889"/>
      <c r="PCQ103" s="889"/>
      <c r="PCR103" s="889"/>
      <c r="PCS103" s="889"/>
      <c r="PCT103" s="889"/>
      <c r="PCU103" s="889"/>
      <c r="PCV103" s="889"/>
      <c r="PCW103" s="889"/>
      <c r="PCX103" s="889"/>
      <c r="PCY103" s="889"/>
      <c r="PCZ103" s="889"/>
      <c r="PDA103" s="889"/>
      <c r="PDB103" s="889"/>
      <c r="PDC103" s="889"/>
      <c r="PDD103" s="889"/>
      <c r="PDE103" s="889"/>
      <c r="PDF103" s="889"/>
      <c r="PDG103" s="889"/>
      <c r="PDH103" s="889"/>
      <c r="PDI103" s="889"/>
      <c r="PDJ103" s="889"/>
      <c r="PDK103" s="889"/>
      <c r="PDL103" s="889"/>
      <c r="PDM103" s="889"/>
      <c r="PDN103" s="889"/>
      <c r="PDO103" s="889"/>
      <c r="PDP103" s="889"/>
      <c r="PDQ103" s="889"/>
      <c r="PDR103" s="889"/>
      <c r="PDS103" s="889"/>
      <c r="PDT103" s="889"/>
      <c r="PDU103" s="889"/>
      <c r="PDV103" s="889"/>
      <c r="PDW103" s="889"/>
      <c r="PDX103" s="889"/>
      <c r="PDY103" s="889"/>
      <c r="PDZ103" s="889"/>
      <c r="PEA103" s="889"/>
      <c r="PEB103" s="889"/>
      <c r="PEC103" s="889"/>
      <c r="PED103" s="889"/>
      <c r="PEE103" s="889"/>
      <c r="PEF103" s="889"/>
      <c r="PEG103" s="889"/>
      <c r="PEH103" s="889"/>
      <c r="PEI103" s="889"/>
      <c r="PEJ103" s="889"/>
      <c r="PEK103" s="889"/>
      <c r="PEL103" s="889"/>
      <c r="PEM103" s="889"/>
      <c r="PEN103" s="889"/>
      <c r="PEO103" s="889"/>
      <c r="PEP103" s="889"/>
      <c r="PEQ103" s="889"/>
      <c r="PER103" s="889"/>
      <c r="PES103" s="889"/>
      <c r="PET103" s="889"/>
      <c r="PEU103" s="889"/>
      <c r="PEV103" s="889"/>
      <c r="PEW103" s="889"/>
      <c r="PEX103" s="889"/>
      <c r="PEY103" s="889"/>
      <c r="PEZ103" s="889"/>
      <c r="PFA103" s="889"/>
      <c r="PFB103" s="889"/>
      <c r="PFC103" s="889"/>
      <c r="PFD103" s="889"/>
      <c r="PFE103" s="889"/>
      <c r="PFF103" s="889"/>
      <c r="PFG103" s="889"/>
      <c r="PFH103" s="889"/>
      <c r="PFI103" s="889"/>
      <c r="PFJ103" s="889"/>
      <c r="PFK103" s="889"/>
      <c r="PFL103" s="889"/>
      <c r="PFM103" s="889"/>
      <c r="PFN103" s="889"/>
      <c r="PFO103" s="889"/>
      <c r="PFP103" s="889"/>
      <c r="PFQ103" s="889"/>
      <c r="PFR103" s="889"/>
      <c r="PFS103" s="889"/>
      <c r="PFT103" s="889"/>
      <c r="PFU103" s="889"/>
      <c r="PFV103" s="889"/>
      <c r="PFW103" s="889"/>
      <c r="PFX103" s="889"/>
      <c r="PFY103" s="889"/>
      <c r="PFZ103" s="889"/>
      <c r="PGA103" s="889"/>
      <c r="PGB103" s="889"/>
      <c r="PGC103" s="889"/>
      <c r="PGD103" s="889"/>
      <c r="PGE103" s="889"/>
      <c r="PGF103" s="889"/>
      <c r="PGG103" s="889"/>
      <c r="PGH103" s="889"/>
      <c r="PGI103" s="889"/>
      <c r="PGJ103" s="889"/>
      <c r="PGK103" s="889"/>
      <c r="PGL103" s="889"/>
      <c r="PGM103" s="889"/>
      <c r="PGN103" s="889"/>
      <c r="PGO103" s="889"/>
      <c r="PGP103" s="889"/>
      <c r="PGQ103" s="889"/>
      <c r="PGR103" s="889"/>
      <c r="PGS103" s="889"/>
      <c r="PGT103" s="889"/>
      <c r="PGU103" s="889"/>
      <c r="PGV103" s="889"/>
      <c r="PGW103" s="889"/>
      <c r="PGX103" s="889"/>
      <c r="PGY103" s="889"/>
      <c r="PGZ103" s="889"/>
      <c r="PHA103" s="889"/>
      <c r="PHB103" s="889"/>
      <c r="PHC103" s="889"/>
      <c r="PHD103" s="889"/>
      <c r="PHE103" s="889"/>
      <c r="PHF103" s="889"/>
      <c r="PHG103" s="889"/>
      <c r="PHH103" s="889"/>
      <c r="PHI103" s="889"/>
      <c r="PHJ103" s="889"/>
      <c r="PHK103" s="889"/>
      <c r="PHL103" s="889"/>
      <c r="PHM103" s="889"/>
      <c r="PHN103" s="889"/>
      <c r="PHO103" s="889"/>
      <c r="PHP103" s="889"/>
      <c r="PHQ103" s="889"/>
      <c r="PHR103" s="889"/>
      <c r="PHS103" s="889"/>
      <c r="PHT103" s="889"/>
      <c r="PHU103" s="889"/>
      <c r="PHV103" s="889"/>
      <c r="PHW103" s="889"/>
      <c r="PHX103" s="889"/>
      <c r="PHY103" s="889"/>
      <c r="PHZ103" s="889"/>
      <c r="PIA103" s="889"/>
      <c r="PIB103" s="889"/>
      <c r="PIC103" s="889"/>
      <c r="PID103" s="889"/>
      <c r="PIE103" s="889"/>
      <c r="PIF103" s="889"/>
      <c r="PIG103" s="889"/>
      <c r="PIH103" s="889"/>
      <c r="PII103" s="889"/>
      <c r="PIJ103" s="889"/>
      <c r="PIK103" s="889"/>
      <c r="PIL103" s="889"/>
      <c r="PIM103" s="889"/>
      <c r="PIN103" s="889"/>
      <c r="PIO103" s="889"/>
      <c r="PIP103" s="889"/>
      <c r="PIQ103" s="889"/>
      <c r="PIR103" s="889"/>
      <c r="PIS103" s="889"/>
      <c r="PIT103" s="889"/>
      <c r="PIU103" s="889"/>
      <c r="PIV103" s="889"/>
      <c r="PIW103" s="889"/>
      <c r="PIX103" s="889"/>
      <c r="PIY103" s="889"/>
      <c r="PIZ103" s="889"/>
      <c r="PJA103" s="889"/>
      <c r="PJB103" s="889"/>
      <c r="PJC103" s="889"/>
      <c r="PJD103" s="889"/>
      <c r="PJE103" s="889"/>
      <c r="PJF103" s="889"/>
      <c r="PJG103" s="889"/>
      <c r="PJH103" s="889"/>
      <c r="PJI103" s="889"/>
      <c r="PJJ103" s="889"/>
      <c r="PJK103" s="889"/>
      <c r="PJL103" s="889"/>
      <c r="PJM103" s="889"/>
      <c r="PJN103" s="889"/>
      <c r="PJO103" s="889"/>
      <c r="PJP103" s="889"/>
      <c r="PJQ103" s="889"/>
      <c r="PJR103" s="889"/>
      <c r="PJS103" s="889"/>
      <c r="PJT103" s="889"/>
      <c r="PJU103" s="889"/>
      <c r="PJV103" s="889"/>
      <c r="PJW103" s="889"/>
      <c r="PJX103" s="889"/>
      <c r="PJY103" s="889"/>
      <c r="PJZ103" s="889"/>
      <c r="PKA103" s="889"/>
      <c r="PKB103" s="889"/>
      <c r="PKC103" s="889"/>
      <c r="PKD103" s="889"/>
      <c r="PKE103" s="889"/>
      <c r="PKF103" s="889"/>
      <c r="PKG103" s="889"/>
      <c r="PKH103" s="889"/>
      <c r="PKI103" s="889"/>
      <c r="PKJ103" s="889"/>
      <c r="PKK103" s="889"/>
      <c r="PKL103" s="889"/>
      <c r="PKM103" s="889"/>
      <c r="PKN103" s="889"/>
      <c r="PKO103" s="889"/>
      <c r="PKP103" s="889"/>
      <c r="PKQ103" s="889"/>
      <c r="PKR103" s="889"/>
      <c r="PKS103" s="889"/>
      <c r="PKT103" s="889"/>
      <c r="PKU103" s="889"/>
      <c r="PKV103" s="889"/>
      <c r="PKW103" s="889"/>
      <c r="PKX103" s="889"/>
      <c r="PKY103" s="889"/>
      <c r="PKZ103" s="889"/>
      <c r="PLA103" s="889"/>
      <c r="PLB103" s="889"/>
      <c r="PLC103" s="889"/>
      <c r="PLD103" s="889"/>
      <c r="PLE103" s="889"/>
      <c r="PLF103" s="889"/>
      <c r="PLG103" s="889"/>
      <c r="PLH103" s="889"/>
      <c r="PLI103" s="889"/>
      <c r="PLJ103" s="889"/>
      <c r="PLK103" s="889"/>
      <c r="PLL103" s="889"/>
      <c r="PLM103" s="889"/>
      <c r="PLN103" s="889"/>
      <c r="PLO103" s="889"/>
      <c r="PLP103" s="889"/>
      <c r="PLQ103" s="889"/>
      <c r="PLR103" s="889"/>
      <c r="PLS103" s="889"/>
      <c r="PLT103" s="889"/>
      <c r="PLU103" s="889"/>
      <c r="PLV103" s="889"/>
      <c r="PLW103" s="889"/>
      <c r="PLX103" s="889"/>
      <c r="PLY103" s="889"/>
      <c r="PLZ103" s="889"/>
      <c r="PMA103" s="889"/>
      <c r="PMB103" s="889"/>
      <c r="PMC103" s="889"/>
      <c r="PMD103" s="889"/>
      <c r="PME103" s="889"/>
      <c r="PMF103" s="889"/>
      <c r="PMG103" s="889"/>
      <c r="PMH103" s="889"/>
      <c r="PMI103" s="889"/>
      <c r="PMJ103" s="889"/>
      <c r="PMK103" s="889"/>
      <c r="PML103" s="889"/>
      <c r="PMM103" s="889"/>
      <c r="PMN103" s="889"/>
      <c r="PMO103" s="889"/>
      <c r="PMP103" s="889"/>
      <c r="PMQ103" s="889"/>
      <c r="PMR103" s="889"/>
      <c r="PMS103" s="889"/>
      <c r="PMT103" s="889"/>
      <c r="PMU103" s="889"/>
      <c r="PMV103" s="889"/>
      <c r="PMW103" s="889"/>
      <c r="PMX103" s="889"/>
      <c r="PMY103" s="889"/>
      <c r="PMZ103" s="889"/>
      <c r="PNA103" s="889"/>
      <c r="PNB103" s="889"/>
      <c r="PNC103" s="889"/>
      <c r="PND103" s="889"/>
      <c r="PNE103" s="889"/>
      <c r="PNF103" s="889"/>
      <c r="PNG103" s="889"/>
      <c r="PNH103" s="889"/>
      <c r="PNI103" s="889"/>
      <c r="PNJ103" s="889"/>
      <c r="PNK103" s="889"/>
      <c r="PNL103" s="889"/>
      <c r="PNM103" s="889"/>
      <c r="PNN103" s="889"/>
      <c r="PNO103" s="889"/>
      <c r="PNP103" s="889"/>
      <c r="PNQ103" s="889"/>
      <c r="PNR103" s="889"/>
      <c r="PNS103" s="889"/>
      <c r="PNT103" s="889"/>
      <c r="PNU103" s="889"/>
      <c r="PNV103" s="889"/>
      <c r="PNW103" s="889"/>
      <c r="PNX103" s="889"/>
      <c r="PNY103" s="889"/>
      <c r="PNZ103" s="889"/>
      <c r="POA103" s="889"/>
      <c r="POB103" s="889"/>
      <c r="POC103" s="889"/>
      <c r="POD103" s="889"/>
      <c r="POE103" s="889"/>
      <c r="POF103" s="889"/>
      <c r="POG103" s="889"/>
      <c r="POH103" s="889"/>
      <c r="POI103" s="889"/>
      <c r="POJ103" s="889"/>
      <c r="POK103" s="889"/>
      <c r="POL103" s="889"/>
      <c r="POM103" s="889"/>
      <c r="PON103" s="889"/>
      <c r="POO103" s="889"/>
      <c r="POP103" s="889"/>
      <c r="POQ103" s="889"/>
      <c r="POR103" s="889"/>
      <c r="POS103" s="889"/>
      <c r="POT103" s="889"/>
      <c r="POU103" s="889"/>
      <c r="POV103" s="889"/>
      <c r="POW103" s="889"/>
      <c r="POX103" s="889"/>
      <c r="POY103" s="889"/>
      <c r="POZ103" s="889"/>
      <c r="PPA103" s="889"/>
      <c r="PPB103" s="889"/>
      <c r="PPC103" s="889"/>
      <c r="PPD103" s="889"/>
      <c r="PPE103" s="889"/>
      <c r="PPF103" s="889"/>
      <c r="PPG103" s="889"/>
      <c r="PPH103" s="889"/>
      <c r="PPI103" s="889"/>
      <c r="PPJ103" s="889"/>
      <c r="PPK103" s="889"/>
      <c r="PPL103" s="889"/>
      <c r="PPM103" s="889"/>
      <c r="PPN103" s="889"/>
      <c r="PPO103" s="889"/>
      <c r="PPP103" s="889"/>
      <c r="PPQ103" s="889"/>
      <c r="PPR103" s="889"/>
      <c r="PPS103" s="889"/>
      <c r="PPT103" s="889"/>
      <c r="PPU103" s="889"/>
      <c r="PPV103" s="889"/>
      <c r="PPW103" s="889"/>
      <c r="PPX103" s="889"/>
      <c r="PPY103" s="889"/>
      <c r="PPZ103" s="889"/>
      <c r="PQA103" s="889"/>
      <c r="PQB103" s="889"/>
      <c r="PQC103" s="889"/>
      <c r="PQD103" s="889"/>
      <c r="PQE103" s="889"/>
      <c r="PQF103" s="889"/>
      <c r="PQG103" s="889"/>
      <c r="PQH103" s="889"/>
      <c r="PQI103" s="889"/>
      <c r="PQJ103" s="889"/>
      <c r="PQK103" s="889"/>
      <c r="PQL103" s="889"/>
      <c r="PQM103" s="889"/>
      <c r="PQN103" s="889"/>
      <c r="PQO103" s="889"/>
      <c r="PQP103" s="889"/>
      <c r="PQQ103" s="889"/>
      <c r="PQR103" s="889"/>
      <c r="PQS103" s="889"/>
      <c r="PQT103" s="889"/>
      <c r="PQU103" s="889"/>
      <c r="PQV103" s="889"/>
      <c r="PQW103" s="889"/>
      <c r="PQX103" s="889"/>
      <c r="PQY103" s="889"/>
      <c r="PQZ103" s="889"/>
      <c r="PRA103" s="889"/>
      <c r="PRB103" s="889"/>
      <c r="PRC103" s="889"/>
      <c r="PRD103" s="889"/>
      <c r="PRE103" s="889"/>
      <c r="PRF103" s="889"/>
      <c r="PRG103" s="889"/>
      <c r="PRH103" s="889"/>
      <c r="PRI103" s="889"/>
      <c r="PRJ103" s="889"/>
      <c r="PRK103" s="889"/>
      <c r="PRL103" s="889"/>
      <c r="PRM103" s="889"/>
      <c r="PRN103" s="889"/>
      <c r="PRO103" s="889"/>
      <c r="PRP103" s="889"/>
      <c r="PRQ103" s="889"/>
      <c r="PRR103" s="889"/>
      <c r="PRS103" s="889"/>
      <c r="PRT103" s="889"/>
      <c r="PRU103" s="889"/>
      <c r="PRV103" s="889"/>
      <c r="PRW103" s="889"/>
      <c r="PRX103" s="889"/>
      <c r="PRY103" s="889"/>
      <c r="PRZ103" s="889"/>
      <c r="PSA103" s="889"/>
      <c r="PSB103" s="889"/>
      <c r="PSC103" s="889"/>
      <c r="PSD103" s="889"/>
      <c r="PSE103" s="889"/>
      <c r="PSF103" s="889"/>
      <c r="PSG103" s="889"/>
      <c r="PSH103" s="889"/>
      <c r="PSI103" s="889"/>
      <c r="PSJ103" s="889"/>
      <c r="PSK103" s="889"/>
      <c r="PSL103" s="889"/>
      <c r="PSM103" s="889"/>
      <c r="PSN103" s="889"/>
      <c r="PSO103" s="889"/>
      <c r="PSP103" s="889"/>
      <c r="PSQ103" s="889"/>
      <c r="PSR103" s="889"/>
      <c r="PSS103" s="889"/>
      <c r="PST103" s="889"/>
      <c r="PSU103" s="889"/>
      <c r="PSV103" s="889"/>
      <c r="PSW103" s="889"/>
      <c r="PSX103" s="889"/>
      <c r="PSY103" s="889"/>
      <c r="PSZ103" s="889"/>
      <c r="PTA103" s="889"/>
      <c r="PTB103" s="889"/>
      <c r="PTC103" s="889"/>
      <c r="PTD103" s="889"/>
      <c r="PTE103" s="889"/>
      <c r="PTF103" s="889"/>
      <c r="PTG103" s="889"/>
      <c r="PTH103" s="889"/>
      <c r="PTI103" s="889"/>
      <c r="PTJ103" s="889"/>
      <c r="PTK103" s="889"/>
      <c r="PTL103" s="889"/>
      <c r="PTM103" s="889"/>
      <c r="PTN103" s="889"/>
      <c r="PTO103" s="889"/>
      <c r="PTP103" s="889"/>
      <c r="PTQ103" s="889"/>
      <c r="PTR103" s="889"/>
      <c r="PTS103" s="889"/>
      <c r="PTT103" s="889"/>
      <c r="PTU103" s="889"/>
      <c r="PTV103" s="889"/>
      <c r="PTW103" s="889"/>
      <c r="PTX103" s="889"/>
      <c r="PTY103" s="889"/>
      <c r="PTZ103" s="889"/>
      <c r="PUA103" s="889"/>
      <c r="PUB103" s="889"/>
      <c r="PUC103" s="889"/>
      <c r="PUD103" s="889"/>
      <c r="PUE103" s="889"/>
      <c r="PUF103" s="889"/>
      <c r="PUG103" s="889"/>
      <c r="PUH103" s="889"/>
      <c r="PUI103" s="889"/>
      <c r="PUJ103" s="889"/>
      <c r="PUK103" s="889"/>
      <c r="PUL103" s="889"/>
      <c r="PUM103" s="889"/>
      <c r="PUN103" s="889"/>
      <c r="PUO103" s="889"/>
      <c r="PUP103" s="889"/>
      <c r="PUQ103" s="889"/>
      <c r="PUR103" s="889"/>
      <c r="PUS103" s="889"/>
      <c r="PUT103" s="889"/>
      <c r="PUU103" s="889"/>
      <c r="PUV103" s="889"/>
      <c r="PUW103" s="889"/>
      <c r="PUX103" s="889"/>
      <c r="PUY103" s="889"/>
      <c r="PUZ103" s="889"/>
      <c r="PVA103" s="889"/>
      <c r="PVB103" s="889"/>
      <c r="PVC103" s="889"/>
      <c r="PVD103" s="889"/>
      <c r="PVE103" s="889"/>
      <c r="PVF103" s="889"/>
      <c r="PVG103" s="889"/>
      <c r="PVH103" s="889"/>
      <c r="PVI103" s="889"/>
      <c r="PVJ103" s="889"/>
      <c r="PVK103" s="889"/>
      <c r="PVL103" s="889"/>
      <c r="PVM103" s="889"/>
      <c r="PVN103" s="889"/>
      <c r="PVO103" s="889"/>
      <c r="PVP103" s="889"/>
      <c r="PVQ103" s="889"/>
      <c r="PVR103" s="889"/>
      <c r="PVS103" s="889"/>
      <c r="PVT103" s="889"/>
      <c r="PVU103" s="889"/>
      <c r="PVV103" s="889"/>
      <c r="PVW103" s="889"/>
      <c r="PVX103" s="889"/>
      <c r="PVY103" s="889"/>
      <c r="PVZ103" s="889"/>
      <c r="PWA103" s="889"/>
      <c r="PWB103" s="889"/>
      <c r="PWC103" s="889"/>
      <c r="PWD103" s="889"/>
      <c r="PWE103" s="889"/>
      <c r="PWF103" s="889"/>
      <c r="PWG103" s="889"/>
      <c r="PWH103" s="889"/>
      <c r="PWI103" s="889"/>
      <c r="PWJ103" s="889"/>
      <c r="PWK103" s="889"/>
      <c r="PWL103" s="889"/>
      <c r="PWM103" s="889"/>
      <c r="PWN103" s="889"/>
      <c r="PWO103" s="889"/>
      <c r="PWP103" s="889"/>
      <c r="PWQ103" s="889"/>
      <c r="PWR103" s="889"/>
      <c r="PWS103" s="889"/>
      <c r="PWT103" s="889"/>
      <c r="PWU103" s="889"/>
      <c r="PWV103" s="889"/>
      <c r="PWW103" s="889"/>
      <c r="PWX103" s="889"/>
      <c r="PWY103" s="889"/>
      <c r="PWZ103" s="889"/>
      <c r="PXA103" s="889"/>
      <c r="PXB103" s="889"/>
      <c r="PXC103" s="889"/>
      <c r="PXD103" s="889"/>
      <c r="PXE103" s="889"/>
      <c r="PXF103" s="889"/>
      <c r="PXG103" s="889"/>
      <c r="PXH103" s="889"/>
      <c r="PXI103" s="889"/>
      <c r="PXJ103" s="889"/>
      <c r="PXK103" s="889"/>
      <c r="PXL103" s="889"/>
      <c r="PXM103" s="889"/>
      <c r="PXN103" s="889"/>
      <c r="PXO103" s="889"/>
      <c r="PXP103" s="889"/>
      <c r="PXQ103" s="889"/>
      <c r="PXR103" s="889"/>
      <c r="PXS103" s="889"/>
      <c r="PXT103" s="889"/>
      <c r="PXU103" s="889"/>
      <c r="PXV103" s="889"/>
      <c r="PXW103" s="889"/>
      <c r="PXX103" s="889"/>
      <c r="PXY103" s="889"/>
      <c r="PXZ103" s="889"/>
      <c r="PYA103" s="889"/>
      <c r="PYB103" s="889"/>
      <c r="PYC103" s="889"/>
      <c r="PYD103" s="889"/>
      <c r="PYE103" s="889"/>
      <c r="PYF103" s="889"/>
      <c r="PYG103" s="889"/>
      <c r="PYH103" s="889"/>
      <c r="PYI103" s="889"/>
      <c r="PYJ103" s="889"/>
      <c r="PYK103" s="889"/>
      <c r="PYL103" s="889"/>
      <c r="PYM103" s="889"/>
      <c r="PYN103" s="889"/>
      <c r="PYO103" s="889"/>
      <c r="PYP103" s="889"/>
      <c r="PYQ103" s="889"/>
      <c r="PYR103" s="889"/>
      <c r="PYS103" s="889"/>
      <c r="PYT103" s="889"/>
      <c r="PYU103" s="889"/>
      <c r="PYV103" s="889"/>
      <c r="PYW103" s="889"/>
      <c r="PYX103" s="889"/>
      <c r="PYY103" s="889"/>
      <c r="PYZ103" s="889"/>
      <c r="PZA103" s="889"/>
      <c r="PZB103" s="889"/>
      <c r="PZC103" s="889"/>
      <c r="PZD103" s="889"/>
      <c r="PZE103" s="889"/>
      <c r="PZF103" s="889"/>
      <c r="PZG103" s="889"/>
      <c r="PZH103" s="889"/>
      <c r="PZI103" s="889"/>
      <c r="PZJ103" s="889"/>
      <c r="PZK103" s="889"/>
      <c r="PZL103" s="889"/>
      <c r="PZM103" s="889"/>
      <c r="PZN103" s="889"/>
      <c r="PZO103" s="889"/>
      <c r="PZP103" s="889"/>
      <c r="PZQ103" s="889"/>
      <c r="PZR103" s="889"/>
      <c r="PZS103" s="889"/>
      <c r="PZT103" s="889"/>
      <c r="PZU103" s="889"/>
      <c r="PZV103" s="889"/>
      <c r="PZW103" s="889"/>
      <c r="PZX103" s="889"/>
      <c r="PZY103" s="889"/>
      <c r="PZZ103" s="889"/>
      <c r="QAA103" s="889"/>
      <c r="QAB103" s="889"/>
      <c r="QAC103" s="889"/>
      <c r="QAD103" s="889"/>
      <c r="QAE103" s="889"/>
      <c r="QAF103" s="889"/>
      <c r="QAG103" s="889"/>
      <c r="QAH103" s="889"/>
      <c r="QAI103" s="889"/>
      <c r="QAJ103" s="889"/>
      <c r="QAK103" s="889"/>
      <c r="QAL103" s="889"/>
      <c r="QAM103" s="889"/>
      <c r="QAN103" s="889"/>
      <c r="QAO103" s="889"/>
      <c r="QAP103" s="889"/>
      <c r="QAQ103" s="889"/>
      <c r="QAR103" s="889"/>
      <c r="QAS103" s="889"/>
      <c r="QAT103" s="889"/>
      <c r="QAU103" s="889"/>
      <c r="QAV103" s="889"/>
      <c r="QAW103" s="889"/>
      <c r="QAX103" s="889"/>
      <c r="QAY103" s="889"/>
      <c r="QAZ103" s="889"/>
      <c r="QBA103" s="889"/>
      <c r="QBB103" s="889"/>
      <c r="QBC103" s="889"/>
      <c r="QBD103" s="889"/>
      <c r="QBE103" s="889"/>
      <c r="QBF103" s="889"/>
      <c r="QBG103" s="889"/>
      <c r="QBH103" s="889"/>
      <c r="QBI103" s="889"/>
      <c r="QBJ103" s="889"/>
      <c r="QBK103" s="889"/>
      <c r="QBL103" s="889"/>
      <c r="QBM103" s="889"/>
      <c r="QBN103" s="889"/>
      <c r="QBO103" s="889"/>
      <c r="QBP103" s="889"/>
      <c r="QBQ103" s="889"/>
      <c r="QBR103" s="889"/>
      <c r="QBS103" s="889"/>
      <c r="QBT103" s="889"/>
      <c r="QBU103" s="889"/>
      <c r="QBV103" s="889"/>
      <c r="QBW103" s="889"/>
      <c r="QBX103" s="889"/>
      <c r="QBY103" s="889"/>
      <c r="QBZ103" s="889"/>
      <c r="QCA103" s="889"/>
      <c r="QCB103" s="889"/>
      <c r="QCC103" s="889"/>
      <c r="QCD103" s="889"/>
      <c r="QCE103" s="889"/>
      <c r="QCF103" s="889"/>
      <c r="QCG103" s="889"/>
      <c r="QCH103" s="889"/>
      <c r="QCI103" s="889"/>
      <c r="QCJ103" s="889"/>
      <c r="QCK103" s="889"/>
      <c r="QCL103" s="889"/>
      <c r="QCM103" s="889"/>
      <c r="QCN103" s="889"/>
      <c r="QCO103" s="889"/>
      <c r="QCP103" s="889"/>
      <c r="QCQ103" s="889"/>
      <c r="QCR103" s="889"/>
      <c r="QCS103" s="889"/>
      <c r="QCT103" s="889"/>
      <c r="QCU103" s="889"/>
      <c r="QCV103" s="889"/>
      <c r="QCW103" s="889"/>
      <c r="QCX103" s="889"/>
      <c r="QCY103" s="889"/>
      <c r="QCZ103" s="889"/>
      <c r="QDA103" s="889"/>
      <c r="QDB103" s="889"/>
      <c r="QDC103" s="889"/>
      <c r="QDD103" s="889"/>
      <c r="QDE103" s="889"/>
      <c r="QDF103" s="889"/>
      <c r="QDG103" s="889"/>
      <c r="QDH103" s="889"/>
      <c r="QDI103" s="889"/>
      <c r="QDJ103" s="889"/>
      <c r="QDK103" s="889"/>
      <c r="QDL103" s="889"/>
      <c r="QDM103" s="889"/>
      <c r="QDN103" s="889"/>
      <c r="QDO103" s="889"/>
      <c r="QDP103" s="889"/>
      <c r="QDQ103" s="889"/>
      <c r="QDR103" s="889"/>
      <c r="QDS103" s="889"/>
      <c r="QDT103" s="889"/>
      <c r="QDU103" s="889"/>
      <c r="QDV103" s="889"/>
      <c r="QDW103" s="889"/>
      <c r="QDX103" s="889"/>
      <c r="QDY103" s="889"/>
      <c r="QDZ103" s="889"/>
      <c r="QEA103" s="889"/>
      <c r="QEB103" s="889"/>
      <c r="QEC103" s="889"/>
      <c r="QED103" s="889"/>
      <c r="QEE103" s="889"/>
      <c r="QEF103" s="889"/>
      <c r="QEG103" s="889"/>
      <c r="QEH103" s="889"/>
      <c r="QEI103" s="889"/>
      <c r="QEJ103" s="889"/>
      <c r="QEK103" s="889"/>
      <c r="QEL103" s="889"/>
      <c r="QEM103" s="889"/>
      <c r="QEN103" s="889"/>
      <c r="QEO103" s="889"/>
      <c r="QEP103" s="889"/>
      <c r="QEQ103" s="889"/>
      <c r="QER103" s="889"/>
      <c r="QES103" s="889"/>
      <c r="QET103" s="889"/>
      <c r="QEU103" s="889"/>
      <c r="QEV103" s="889"/>
      <c r="QEW103" s="889"/>
      <c r="QEX103" s="889"/>
      <c r="QEY103" s="889"/>
      <c r="QEZ103" s="889"/>
      <c r="QFA103" s="889"/>
      <c r="QFB103" s="889"/>
      <c r="QFC103" s="889"/>
      <c r="QFD103" s="889"/>
      <c r="QFE103" s="889"/>
      <c r="QFF103" s="889"/>
      <c r="QFG103" s="889"/>
      <c r="QFH103" s="889"/>
      <c r="QFI103" s="889"/>
      <c r="QFJ103" s="889"/>
      <c r="QFK103" s="889"/>
      <c r="QFL103" s="889"/>
      <c r="QFM103" s="889"/>
      <c r="QFN103" s="889"/>
      <c r="QFO103" s="889"/>
      <c r="QFP103" s="889"/>
      <c r="QFQ103" s="889"/>
      <c r="QFR103" s="889"/>
      <c r="QFS103" s="889"/>
      <c r="QFT103" s="889"/>
      <c r="QFU103" s="889"/>
      <c r="QFV103" s="889"/>
      <c r="QFW103" s="889"/>
      <c r="QFX103" s="889"/>
      <c r="QFY103" s="889"/>
      <c r="QFZ103" s="889"/>
      <c r="QGA103" s="889"/>
      <c r="QGB103" s="889"/>
      <c r="QGC103" s="889"/>
      <c r="QGD103" s="889"/>
      <c r="QGE103" s="889"/>
      <c r="QGF103" s="889"/>
      <c r="QGG103" s="889"/>
      <c r="QGH103" s="889"/>
      <c r="QGI103" s="889"/>
      <c r="QGJ103" s="889"/>
      <c r="QGK103" s="889"/>
      <c r="QGL103" s="889"/>
      <c r="QGM103" s="889"/>
      <c r="QGN103" s="889"/>
      <c r="QGO103" s="889"/>
      <c r="QGP103" s="889"/>
      <c r="QGQ103" s="889"/>
      <c r="QGR103" s="889"/>
      <c r="QGS103" s="889"/>
      <c r="QGT103" s="889"/>
      <c r="QGU103" s="889"/>
      <c r="QGV103" s="889"/>
      <c r="QGW103" s="889"/>
      <c r="QGX103" s="889"/>
      <c r="QGY103" s="889"/>
      <c r="QGZ103" s="889"/>
      <c r="QHA103" s="889"/>
      <c r="QHB103" s="889"/>
      <c r="QHC103" s="889"/>
      <c r="QHD103" s="889"/>
      <c r="QHE103" s="889"/>
      <c r="QHF103" s="889"/>
      <c r="QHG103" s="889"/>
      <c r="QHH103" s="889"/>
      <c r="QHI103" s="889"/>
      <c r="QHJ103" s="889"/>
      <c r="QHK103" s="889"/>
      <c r="QHL103" s="889"/>
      <c r="QHM103" s="889"/>
      <c r="QHN103" s="889"/>
      <c r="QHO103" s="889"/>
      <c r="QHP103" s="889"/>
      <c r="QHQ103" s="889"/>
      <c r="QHR103" s="889"/>
      <c r="QHS103" s="889"/>
      <c r="QHT103" s="889"/>
      <c r="QHU103" s="889"/>
      <c r="QHV103" s="889"/>
      <c r="QHW103" s="889"/>
      <c r="QHX103" s="889"/>
      <c r="QHY103" s="889"/>
      <c r="QHZ103" s="889"/>
      <c r="QIA103" s="889"/>
      <c r="QIB103" s="889"/>
      <c r="QIC103" s="889"/>
      <c r="QID103" s="889"/>
      <c r="QIE103" s="889"/>
      <c r="QIF103" s="889"/>
      <c r="QIG103" s="889"/>
      <c r="QIH103" s="889"/>
      <c r="QII103" s="889"/>
      <c r="QIJ103" s="889"/>
      <c r="QIK103" s="889"/>
      <c r="QIL103" s="889"/>
      <c r="QIM103" s="889"/>
      <c r="QIN103" s="889"/>
      <c r="QIO103" s="889"/>
      <c r="QIP103" s="889"/>
      <c r="QIQ103" s="889"/>
      <c r="QIR103" s="889"/>
      <c r="QIS103" s="889"/>
      <c r="QIT103" s="889"/>
      <c r="QIU103" s="889"/>
      <c r="QIV103" s="889"/>
      <c r="QIW103" s="889"/>
      <c r="QIX103" s="889"/>
      <c r="QIY103" s="889"/>
      <c r="QIZ103" s="889"/>
      <c r="QJA103" s="889"/>
      <c r="QJB103" s="889"/>
      <c r="QJC103" s="889"/>
      <c r="QJD103" s="889"/>
      <c r="QJE103" s="889"/>
      <c r="QJF103" s="889"/>
      <c r="QJG103" s="889"/>
      <c r="QJH103" s="889"/>
      <c r="QJI103" s="889"/>
      <c r="QJJ103" s="889"/>
      <c r="QJK103" s="889"/>
      <c r="QJL103" s="889"/>
      <c r="QJM103" s="889"/>
      <c r="QJN103" s="889"/>
      <c r="QJO103" s="889"/>
      <c r="QJP103" s="889"/>
      <c r="QJQ103" s="889"/>
      <c r="QJR103" s="889"/>
      <c r="QJS103" s="889"/>
      <c r="QJT103" s="889"/>
      <c r="QJU103" s="889"/>
      <c r="QJV103" s="889"/>
      <c r="QJW103" s="889"/>
      <c r="QJX103" s="889"/>
      <c r="QJY103" s="889"/>
      <c r="QJZ103" s="889"/>
      <c r="QKA103" s="889"/>
      <c r="QKB103" s="889"/>
      <c r="QKC103" s="889"/>
      <c r="QKD103" s="889"/>
      <c r="QKE103" s="889"/>
      <c r="QKF103" s="889"/>
      <c r="QKG103" s="889"/>
      <c r="QKH103" s="889"/>
      <c r="QKI103" s="889"/>
      <c r="QKJ103" s="889"/>
      <c r="QKK103" s="889"/>
      <c r="QKL103" s="889"/>
      <c r="QKM103" s="889"/>
      <c r="QKN103" s="889"/>
      <c r="QKO103" s="889"/>
      <c r="QKP103" s="889"/>
      <c r="QKQ103" s="889"/>
      <c r="QKR103" s="889"/>
      <c r="QKS103" s="889"/>
      <c r="QKT103" s="889"/>
      <c r="QKU103" s="889"/>
      <c r="QKV103" s="889"/>
      <c r="QKW103" s="889"/>
      <c r="QKX103" s="889"/>
      <c r="QKY103" s="889"/>
      <c r="QKZ103" s="889"/>
      <c r="QLA103" s="889"/>
      <c r="QLB103" s="889"/>
      <c r="QLC103" s="889"/>
      <c r="QLD103" s="889"/>
      <c r="QLE103" s="889"/>
      <c r="QLF103" s="889"/>
      <c r="QLG103" s="889"/>
      <c r="QLH103" s="889"/>
      <c r="QLI103" s="889"/>
      <c r="QLJ103" s="889"/>
      <c r="QLK103" s="889"/>
      <c r="QLL103" s="889"/>
      <c r="QLM103" s="889"/>
      <c r="QLN103" s="889"/>
      <c r="QLO103" s="889"/>
      <c r="QLP103" s="889"/>
      <c r="QLQ103" s="889"/>
      <c r="QLR103" s="889"/>
      <c r="QLS103" s="889"/>
      <c r="QLT103" s="889"/>
      <c r="QLU103" s="889"/>
      <c r="QLV103" s="889"/>
      <c r="QLW103" s="889"/>
      <c r="QLX103" s="889"/>
      <c r="QLY103" s="889"/>
      <c r="QLZ103" s="889"/>
      <c r="QMA103" s="889"/>
      <c r="QMB103" s="889"/>
      <c r="QMC103" s="889"/>
      <c r="QMD103" s="889"/>
      <c r="QME103" s="889"/>
      <c r="QMF103" s="889"/>
      <c r="QMG103" s="889"/>
      <c r="QMH103" s="889"/>
      <c r="QMI103" s="889"/>
      <c r="QMJ103" s="889"/>
      <c r="QMK103" s="889"/>
      <c r="QML103" s="889"/>
      <c r="QMM103" s="889"/>
      <c r="QMN103" s="889"/>
      <c r="QMO103" s="889"/>
      <c r="QMP103" s="889"/>
      <c r="QMQ103" s="889"/>
      <c r="QMR103" s="889"/>
      <c r="QMS103" s="889"/>
      <c r="QMT103" s="889"/>
      <c r="QMU103" s="889"/>
      <c r="QMV103" s="889"/>
      <c r="QMW103" s="889"/>
      <c r="QMX103" s="889"/>
      <c r="QMY103" s="889"/>
      <c r="QMZ103" s="889"/>
      <c r="QNA103" s="889"/>
      <c r="QNB103" s="889"/>
      <c r="QNC103" s="889"/>
      <c r="QND103" s="889"/>
      <c r="QNE103" s="889"/>
      <c r="QNF103" s="889"/>
      <c r="QNG103" s="889"/>
      <c r="QNH103" s="889"/>
      <c r="QNI103" s="889"/>
      <c r="QNJ103" s="889"/>
      <c r="QNK103" s="889"/>
      <c r="QNL103" s="889"/>
      <c r="QNM103" s="889"/>
      <c r="QNN103" s="889"/>
      <c r="QNO103" s="889"/>
      <c r="QNP103" s="889"/>
      <c r="QNQ103" s="889"/>
      <c r="QNR103" s="889"/>
      <c r="QNS103" s="889"/>
      <c r="QNT103" s="889"/>
      <c r="QNU103" s="889"/>
      <c r="QNV103" s="889"/>
      <c r="QNW103" s="889"/>
      <c r="QNX103" s="889"/>
      <c r="QNY103" s="889"/>
      <c r="QNZ103" s="889"/>
      <c r="QOA103" s="889"/>
      <c r="QOB103" s="889"/>
      <c r="QOC103" s="889"/>
      <c r="QOD103" s="889"/>
      <c r="QOE103" s="889"/>
      <c r="QOF103" s="889"/>
      <c r="QOG103" s="889"/>
      <c r="QOH103" s="889"/>
      <c r="QOI103" s="889"/>
      <c r="QOJ103" s="889"/>
      <c r="QOK103" s="889"/>
      <c r="QOL103" s="889"/>
      <c r="QOM103" s="889"/>
      <c r="QON103" s="889"/>
      <c r="QOO103" s="889"/>
      <c r="QOP103" s="889"/>
      <c r="QOQ103" s="889"/>
      <c r="QOR103" s="889"/>
      <c r="QOS103" s="889"/>
      <c r="QOT103" s="889"/>
      <c r="QOU103" s="889"/>
      <c r="QOV103" s="889"/>
      <c r="QOW103" s="889"/>
      <c r="QOX103" s="889"/>
      <c r="QOY103" s="889"/>
      <c r="QOZ103" s="889"/>
      <c r="QPA103" s="889"/>
      <c r="QPB103" s="889"/>
      <c r="QPC103" s="889"/>
      <c r="QPD103" s="889"/>
      <c r="QPE103" s="889"/>
      <c r="QPF103" s="889"/>
      <c r="QPG103" s="889"/>
      <c r="QPH103" s="889"/>
      <c r="QPI103" s="889"/>
      <c r="QPJ103" s="889"/>
      <c r="QPK103" s="889"/>
      <c r="QPL103" s="889"/>
      <c r="QPM103" s="889"/>
      <c r="QPN103" s="889"/>
      <c r="QPO103" s="889"/>
      <c r="QPP103" s="889"/>
      <c r="QPQ103" s="889"/>
      <c r="QPR103" s="889"/>
      <c r="QPS103" s="889"/>
      <c r="QPT103" s="889"/>
      <c r="QPU103" s="889"/>
      <c r="QPV103" s="889"/>
      <c r="QPW103" s="889"/>
      <c r="QPX103" s="889"/>
      <c r="QPY103" s="889"/>
      <c r="QPZ103" s="889"/>
      <c r="QQA103" s="889"/>
      <c r="QQB103" s="889"/>
      <c r="QQC103" s="889"/>
      <c r="QQD103" s="889"/>
      <c r="QQE103" s="889"/>
      <c r="QQF103" s="889"/>
      <c r="QQG103" s="889"/>
      <c r="QQH103" s="889"/>
      <c r="QQI103" s="889"/>
      <c r="QQJ103" s="889"/>
      <c r="QQK103" s="889"/>
      <c r="QQL103" s="889"/>
      <c r="QQM103" s="889"/>
      <c r="QQN103" s="889"/>
      <c r="QQO103" s="889"/>
      <c r="QQP103" s="889"/>
      <c r="QQQ103" s="889"/>
      <c r="QQR103" s="889"/>
      <c r="QQS103" s="889"/>
      <c r="QQT103" s="889"/>
      <c r="QQU103" s="889"/>
      <c r="QQV103" s="889"/>
      <c r="QQW103" s="889"/>
      <c r="QQX103" s="889"/>
      <c r="QQY103" s="889"/>
      <c r="QQZ103" s="889"/>
      <c r="QRA103" s="889"/>
      <c r="QRB103" s="889"/>
      <c r="QRC103" s="889"/>
      <c r="QRD103" s="889"/>
      <c r="QRE103" s="889"/>
      <c r="QRF103" s="889"/>
      <c r="QRG103" s="889"/>
      <c r="QRH103" s="889"/>
      <c r="QRI103" s="889"/>
      <c r="QRJ103" s="889"/>
      <c r="QRK103" s="889"/>
      <c r="QRL103" s="889"/>
      <c r="QRM103" s="889"/>
      <c r="QRN103" s="889"/>
      <c r="QRO103" s="889"/>
      <c r="QRP103" s="889"/>
      <c r="QRQ103" s="889"/>
      <c r="QRR103" s="889"/>
      <c r="QRS103" s="889"/>
      <c r="QRT103" s="889"/>
      <c r="QRU103" s="889"/>
      <c r="QRV103" s="889"/>
      <c r="QRW103" s="889"/>
      <c r="QRX103" s="889"/>
      <c r="QRY103" s="889"/>
      <c r="QRZ103" s="889"/>
      <c r="QSA103" s="889"/>
      <c r="QSB103" s="889"/>
      <c r="QSC103" s="889"/>
      <c r="QSD103" s="889"/>
      <c r="QSE103" s="889"/>
      <c r="QSF103" s="889"/>
      <c r="QSG103" s="889"/>
      <c r="QSH103" s="889"/>
      <c r="QSI103" s="889"/>
      <c r="QSJ103" s="889"/>
      <c r="QSK103" s="889"/>
      <c r="QSL103" s="889"/>
      <c r="QSM103" s="889"/>
      <c r="QSN103" s="889"/>
      <c r="QSO103" s="889"/>
      <c r="QSP103" s="889"/>
      <c r="QSQ103" s="889"/>
      <c r="QSR103" s="889"/>
      <c r="QSS103" s="889"/>
      <c r="QST103" s="889"/>
      <c r="QSU103" s="889"/>
      <c r="QSV103" s="889"/>
      <c r="QSW103" s="889"/>
      <c r="QSX103" s="889"/>
      <c r="QSY103" s="889"/>
      <c r="QSZ103" s="889"/>
      <c r="QTA103" s="889"/>
      <c r="QTB103" s="889"/>
      <c r="QTC103" s="889"/>
      <c r="QTD103" s="889"/>
      <c r="QTE103" s="889"/>
      <c r="QTF103" s="889"/>
      <c r="QTG103" s="889"/>
      <c r="QTH103" s="889"/>
      <c r="QTI103" s="889"/>
      <c r="QTJ103" s="889"/>
      <c r="QTK103" s="889"/>
      <c r="QTL103" s="889"/>
      <c r="QTM103" s="889"/>
      <c r="QTN103" s="889"/>
      <c r="QTO103" s="889"/>
      <c r="QTP103" s="889"/>
      <c r="QTQ103" s="889"/>
      <c r="QTR103" s="889"/>
      <c r="QTS103" s="889"/>
      <c r="QTT103" s="889"/>
      <c r="QTU103" s="889"/>
      <c r="QTV103" s="889"/>
      <c r="QTW103" s="889"/>
      <c r="QTX103" s="889"/>
      <c r="QTY103" s="889"/>
      <c r="QTZ103" s="889"/>
      <c r="QUA103" s="889"/>
      <c r="QUB103" s="889"/>
      <c r="QUC103" s="889"/>
      <c r="QUD103" s="889"/>
      <c r="QUE103" s="889"/>
      <c r="QUF103" s="889"/>
      <c r="QUG103" s="889"/>
      <c r="QUH103" s="889"/>
      <c r="QUI103" s="889"/>
      <c r="QUJ103" s="889"/>
      <c r="QUK103" s="889"/>
      <c r="QUL103" s="889"/>
      <c r="QUM103" s="889"/>
      <c r="QUN103" s="889"/>
      <c r="QUO103" s="889"/>
      <c r="QUP103" s="889"/>
      <c r="QUQ103" s="889"/>
      <c r="QUR103" s="889"/>
      <c r="QUS103" s="889"/>
      <c r="QUT103" s="889"/>
      <c r="QUU103" s="889"/>
      <c r="QUV103" s="889"/>
      <c r="QUW103" s="889"/>
      <c r="QUX103" s="889"/>
      <c r="QUY103" s="889"/>
      <c r="QUZ103" s="889"/>
      <c r="QVA103" s="889"/>
      <c r="QVB103" s="889"/>
      <c r="QVC103" s="889"/>
      <c r="QVD103" s="889"/>
      <c r="QVE103" s="889"/>
      <c r="QVF103" s="889"/>
      <c r="QVG103" s="889"/>
      <c r="QVH103" s="889"/>
      <c r="QVI103" s="889"/>
      <c r="QVJ103" s="889"/>
      <c r="QVK103" s="889"/>
      <c r="QVL103" s="889"/>
      <c r="QVM103" s="889"/>
      <c r="QVN103" s="889"/>
      <c r="QVO103" s="889"/>
      <c r="QVP103" s="889"/>
      <c r="QVQ103" s="889"/>
      <c r="QVR103" s="889"/>
      <c r="QVS103" s="889"/>
      <c r="QVT103" s="889"/>
      <c r="QVU103" s="889"/>
      <c r="QVV103" s="889"/>
      <c r="QVW103" s="889"/>
      <c r="QVX103" s="889"/>
      <c r="QVY103" s="889"/>
      <c r="QVZ103" s="889"/>
      <c r="QWA103" s="889"/>
      <c r="QWB103" s="889"/>
      <c r="QWC103" s="889"/>
      <c r="QWD103" s="889"/>
      <c r="QWE103" s="889"/>
      <c r="QWF103" s="889"/>
      <c r="QWG103" s="889"/>
      <c r="QWH103" s="889"/>
      <c r="QWI103" s="889"/>
      <c r="QWJ103" s="889"/>
      <c r="QWK103" s="889"/>
      <c r="QWL103" s="889"/>
      <c r="QWM103" s="889"/>
      <c r="QWN103" s="889"/>
      <c r="QWO103" s="889"/>
      <c r="QWP103" s="889"/>
      <c r="QWQ103" s="889"/>
      <c r="QWR103" s="889"/>
      <c r="QWS103" s="889"/>
      <c r="QWT103" s="889"/>
      <c r="QWU103" s="889"/>
      <c r="QWV103" s="889"/>
      <c r="QWW103" s="889"/>
      <c r="QWX103" s="889"/>
      <c r="QWY103" s="889"/>
      <c r="QWZ103" s="889"/>
      <c r="QXA103" s="889"/>
      <c r="QXB103" s="889"/>
      <c r="QXC103" s="889"/>
      <c r="QXD103" s="889"/>
      <c r="QXE103" s="889"/>
      <c r="QXF103" s="889"/>
      <c r="QXG103" s="889"/>
      <c r="QXH103" s="889"/>
      <c r="QXI103" s="889"/>
      <c r="QXJ103" s="889"/>
      <c r="QXK103" s="889"/>
      <c r="QXL103" s="889"/>
      <c r="QXM103" s="889"/>
      <c r="QXN103" s="889"/>
      <c r="QXO103" s="889"/>
      <c r="QXP103" s="889"/>
      <c r="QXQ103" s="889"/>
      <c r="QXR103" s="889"/>
      <c r="QXS103" s="889"/>
      <c r="QXT103" s="889"/>
      <c r="QXU103" s="889"/>
      <c r="QXV103" s="889"/>
      <c r="QXW103" s="889"/>
      <c r="QXX103" s="889"/>
      <c r="QXY103" s="889"/>
      <c r="QXZ103" s="889"/>
      <c r="QYA103" s="889"/>
      <c r="QYB103" s="889"/>
      <c r="QYC103" s="889"/>
      <c r="QYD103" s="889"/>
      <c r="QYE103" s="889"/>
      <c r="QYF103" s="889"/>
      <c r="QYG103" s="889"/>
      <c r="QYH103" s="889"/>
      <c r="QYI103" s="889"/>
      <c r="QYJ103" s="889"/>
      <c r="QYK103" s="889"/>
      <c r="QYL103" s="889"/>
      <c r="QYM103" s="889"/>
      <c r="QYN103" s="889"/>
      <c r="QYO103" s="889"/>
      <c r="QYP103" s="889"/>
      <c r="QYQ103" s="889"/>
      <c r="QYR103" s="889"/>
      <c r="QYS103" s="889"/>
      <c r="QYT103" s="889"/>
      <c r="QYU103" s="889"/>
      <c r="QYV103" s="889"/>
      <c r="QYW103" s="889"/>
      <c r="QYX103" s="889"/>
      <c r="QYY103" s="889"/>
      <c r="QYZ103" s="889"/>
      <c r="QZA103" s="889"/>
      <c r="QZB103" s="889"/>
      <c r="QZC103" s="889"/>
      <c r="QZD103" s="889"/>
      <c r="QZE103" s="889"/>
      <c r="QZF103" s="889"/>
      <c r="QZG103" s="889"/>
      <c r="QZH103" s="889"/>
      <c r="QZI103" s="889"/>
      <c r="QZJ103" s="889"/>
      <c r="QZK103" s="889"/>
      <c r="QZL103" s="889"/>
      <c r="QZM103" s="889"/>
      <c r="QZN103" s="889"/>
      <c r="QZO103" s="889"/>
      <c r="QZP103" s="889"/>
      <c r="QZQ103" s="889"/>
      <c r="QZR103" s="889"/>
      <c r="QZS103" s="889"/>
      <c r="QZT103" s="889"/>
      <c r="QZU103" s="889"/>
      <c r="QZV103" s="889"/>
      <c r="QZW103" s="889"/>
      <c r="QZX103" s="889"/>
      <c r="QZY103" s="889"/>
      <c r="QZZ103" s="889"/>
      <c r="RAA103" s="889"/>
      <c r="RAB103" s="889"/>
      <c r="RAC103" s="889"/>
      <c r="RAD103" s="889"/>
      <c r="RAE103" s="889"/>
      <c r="RAF103" s="889"/>
      <c r="RAG103" s="889"/>
      <c r="RAH103" s="889"/>
      <c r="RAI103" s="889"/>
      <c r="RAJ103" s="889"/>
      <c r="RAK103" s="889"/>
      <c r="RAL103" s="889"/>
      <c r="RAM103" s="889"/>
      <c r="RAN103" s="889"/>
      <c r="RAO103" s="889"/>
      <c r="RAP103" s="889"/>
      <c r="RAQ103" s="889"/>
      <c r="RAR103" s="889"/>
      <c r="RAS103" s="889"/>
      <c r="RAT103" s="889"/>
      <c r="RAU103" s="889"/>
      <c r="RAV103" s="889"/>
      <c r="RAW103" s="889"/>
      <c r="RAX103" s="889"/>
      <c r="RAY103" s="889"/>
      <c r="RAZ103" s="889"/>
      <c r="RBA103" s="889"/>
      <c r="RBB103" s="889"/>
      <c r="RBC103" s="889"/>
      <c r="RBD103" s="889"/>
      <c r="RBE103" s="889"/>
      <c r="RBF103" s="889"/>
      <c r="RBG103" s="889"/>
      <c r="RBH103" s="889"/>
      <c r="RBI103" s="889"/>
      <c r="RBJ103" s="889"/>
      <c r="RBK103" s="889"/>
      <c r="RBL103" s="889"/>
      <c r="RBM103" s="889"/>
      <c r="RBN103" s="889"/>
      <c r="RBO103" s="889"/>
      <c r="RBP103" s="889"/>
      <c r="RBQ103" s="889"/>
      <c r="RBR103" s="889"/>
      <c r="RBS103" s="889"/>
      <c r="RBT103" s="889"/>
      <c r="RBU103" s="889"/>
      <c r="RBV103" s="889"/>
      <c r="RBW103" s="889"/>
      <c r="RBX103" s="889"/>
      <c r="RBY103" s="889"/>
      <c r="RBZ103" s="889"/>
      <c r="RCA103" s="889"/>
      <c r="RCB103" s="889"/>
      <c r="RCC103" s="889"/>
      <c r="RCD103" s="889"/>
      <c r="RCE103" s="889"/>
      <c r="RCF103" s="889"/>
      <c r="RCG103" s="889"/>
      <c r="RCH103" s="889"/>
      <c r="RCI103" s="889"/>
      <c r="RCJ103" s="889"/>
      <c r="RCK103" s="889"/>
      <c r="RCL103" s="889"/>
      <c r="RCM103" s="889"/>
      <c r="RCN103" s="889"/>
      <c r="RCO103" s="889"/>
      <c r="RCP103" s="889"/>
      <c r="RCQ103" s="889"/>
      <c r="RCR103" s="889"/>
      <c r="RCS103" s="889"/>
      <c r="RCT103" s="889"/>
      <c r="RCU103" s="889"/>
      <c r="RCV103" s="889"/>
      <c r="RCW103" s="889"/>
      <c r="RCX103" s="889"/>
      <c r="RCY103" s="889"/>
      <c r="RCZ103" s="889"/>
      <c r="RDA103" s="889"/>
      <c r="RDB103" s="889"/>
      <c r="RDC103" s="889"/>
      <c r="RDD103" s="889"/>
      <c r="RDE103" s="889"/>
      <c r="RDF103" s="889"/>
      <c r="RDG103" s="889"/>
      <c r="RDH103" s="889"/>
      <c r="RDI103" s="889"/>
      <c r="RDJ103" s="889"/>
      <c r="RDK103" s="889"/>
      <c r="RDL103" s="889"/>
      <c r="RDM103" s="889"/>
      <c r="RDN103" s="889"/>
      <c r="RDO103" s="889"/>
      <c r="RDP103" s="889"/>
      <c r="RDQ103" s="889"/>
      <c r="RDR103" s="889"/>
      <c r="RDS103" s="889"/>
      <c r="RDT103" s="889"/>
      <c r="RDU103" s="889"/>
      <c r="RDV103" s="889"/>
      <c r="RDW103" s="889"/>
      <c r="RDX103" s="889"/>
      <c r="RDY103" s="889"/>
      <c r="RDZ103" s="889"/>
      <c r="REA103" s="889"/>
      <c r="REB103" s="889"/>
      <c r="REC103" s="889"/>
      <c r="RED103" s="889"/>
      <c r="REE103" s="889"/>
      <c r="REF103" s="889"/>
      <c r="REG103" s="889"/>
      <c r="REH103" s="889"/>
      <c r="REI103" s="889"/>
      <c r="REJ103" s="889"/>
      <c r="REK103" s="889"/>
      <c r="REL103" s="889"/>
      <c r="REM103" s="889"/>
      <c r="REN103" s="889"/>
      <c r="REO103" s="889"/>
      <c r="REP103" s="889"/>
      <c r="REQ103" s="889"/>
      <c r="RER103" s="889"/>
      <c r="RES103" s="889"/>
      <c r="RET103" s="889"/>
      <c r="REU103" s="889"/>
      <c r="REV103" s="889"/>
      <c r="REW103" s="889"/>
      <c r="REX103" s="889"/>
      <c r="REY103" s="889"/>
      <c r="REZ103" s="889"/>
      <c r="RFA103" s="889"/>
      <c r="RFB103" s="889"/>
      <c r="RFC103" s="889"/>
      <c r="RFD103" s="889"/>
      <c r="RFE103" s="889"/>
      <c r="RFF103" s="889"/>
      <c r="RFG103" s="889"/>
      <c r="RFH103" s="889"/>
      <c r="RFI103" s="889"/>
      <c r="RFJ103" s="889"/>
      <c r="RFK103" s="889"/>
      <c r="RFL103" s="889"/>
      <c r="RFM103" s="889"/>
      <c r="RFN103" s="889"/>
      <c r="RFO103" s="889"/>
      <c r="RFP103" s="889"/>
      <c r="RFQ103" s="889"/>
      <c r="RFR103" s="889"/>
      <c r="RFS103" s="889"/>
      <c r="RFT103" s="889"/>
      <c r="RFU103" s="889"/>
      <c r="RFV103" s="889"/>
      <c r="RFW103" s="889"/>
      <c r="RFX103" s="889"/>
      <c r="RFY103" s="889"/>
      <c r="RFZ103" s="889"/>
      <c r="RGA103" s="889"/>
      <c r="RGB103" s="889"/>
      <c r="RGC103" s="889"/>
      <c r="RGD103" s="889"/>
      <c r="RGE103" s="889"/>
      <c r="RGF103" s="889"/>
      <c r="RGG103" s="889"/>
      <c r="RGH103" s="889"/>
      <c r="RGI103" s="889"/>
      <c r="RGJ103" s="889"/>
      <c r="RGK103" s="889"/>
      <c r="RGL103" s="889"/>
      <c r="RGM103" s="889"/>
      <c r="RGN103" s="889"/>
      <c r="RGO103" s="889"/>
      <c r="RGP103" s="889"/>
      <c r="RGQ103" s="889"/>
      <c r="RGR103" s="889"/>
      <c r="RGS103" s="889"/>
      <c r="RGT103" s="889"/>
      <c r="RGU103" s="889"/>
      <c r="RGV103" s="889"/>
      <c r="RGW103" s="889"/>
      <c r="RGX103" s="889"/>
      <c r="RGY103" s="889"/>
      <c r="RGZ103" s="889"/>
      <c r="RHA103" s="889"/>
      <c r="RHB103" s="889"/>
      <c r="RHC103" s="889"/>
      <c r="RHD103" s="889"/>
      <c r="RHE103" s="889"/>
      <c r="RHF103" s="889"/>
      <c r="RHG103" s="889"/>
      <c r="RHH103" s="889"/>
      <c r="RHI103" s="889"/>
      <c r="RHJ103" s="889"/>
      <c r="RHK103" s="889"/>
      <c r="RHL103" s="889"/>
      <c r="RHM103" s="889"/>
      <c r="RHN103" s="889"/>
      <c r="RHO103" s="889"/>
      <c r="RHP103" s="889"/>
      <c r="RHQ103" s="889"/>
      <c r="RHR103" s="889"/>
      <c r="RHS103" s="889"/>
      <c r="RHT103" s="889"/>
      <c r="RHU103" s="889"/>
      <c r="RHV103" s="889"/>
      <c r="RHW103" s="889"/>
      <c r="RHX103" s="889"/>
      <c r="RHY103" s="889"/>
      <c r="RHZ103" s="889"/>
      <c r="RIA103" s="889"/>
      <c r="RIB103" s="889"/>
      <c r="RIC103" s="889"/>
      <c r="RID103" s="889"/>
      <c r="RIE103" s="889"/>
      <c r="RIF103" s="889"/>
      <c r="RIG103" s="889"/>
      <c r="RIH103" s="889"/>
      <c r="RII103" s="889"/>
      <c r="RIJ103" s="889"/>
      <c r="RIK103" s="889"/>
      <c r="RIL103" s="889"/>
      <c r="RIM103" s="889"/>
      <c r="RIN103" s="889"/>
      <c r="RIO103" s="889"/>
      <c r="RIP103" s="889"/>
      <c r="RIQ103" s="889"/>
      <c r="RIR103" s="889"/>
      <c r="RIS103" s="889"/>
      <c r="RIT103" s="889"/>
      <c r="RIU103" s="889"/>
      <c r="RIV103" s="889"/>
      <c r="RIW103" s="889"/>
      <c r="RIX103" s="889"/>
      <c r="RIY103" s="889"/>
      <c r="RIZ103" s="889"/>
      <c r="RJA103" s="889"/>
      <c r="RJB103" s="889"/>
      <c r="RJC103" s="889"/>
      <c r="RJD103" s="889"/>
      <c r="RJE103" s="889"/>
      <c r="RJF103" s="889"/>
      <c r="RJG103" s="889"/>
      <c r="RJH103" s="889"/>
      <c r="RJI103" s="889"/>
      <c r="RJJ103" s="889"/>
      <c r="RJK103" s="889"/>
      <c r="RJL103" s="889"/>
      <c r="RJM103" s="889"/>
      <c r="RJN103" s="889"/>
      <c r="RJO103" s="889"/>
      <c r="RJP103" s="889"/>
      <c r="RJQ103" s="889"/>
      <c r="RJR103" s="889"/>
      <c r="RJS103" s="889"/>
      <c r="RJT103" s="889"/>
      <c r="RJU103" s="889"/>
      <c r="RJV103" s="889"/>
      <c r="RJW103" s="889"/>
      <c r="RJX103" s="889"/>
      <c r="RJY103" s="889"/>
      <c r="RJZ103" s="889"/>
      <c r="RKA103" s="889"/>
      <c r="RKB103" s="889"/>
      <c r="RKC103" s="889"/>
      <c r="RKD103" s="889"/>
      <c r="RKE103" s="889"/>
      <c r="RKF103" s="889"/>
      <c r="RKG103" s="889"/>
      <c r="RKH103" s="889"/>
      <c r="RKI103" s="889"/>
      <c r="RKJ103" s="889"/>
      <c r="RKK103" s="889"/>
      <c r="RKL103" s="889"/>
      <c r="RKM103" s="889"/>
      <c r="RKN103" s="889"/>
      <c r="RKO103" s="889"/>
      <c r="RKP103" s="889"/>
      <c r="RKQ103" s="889"/>
      <c r="RKR103" s="889"/>
      <c r="RKS103" s="889"/>
      <c r="RKT103" s="889"/>
      <c r="RKU103" s="889"/>
      <c r="RKV103" s="889"/>
      <c r="RKW103" s="889"/>
      <c r="RKX103" s="889"/>
      <c r="RKY103" s="889"/>
      <c r="RKZ103" s="889"/>
      <c r="RLA103" s="889"/>
      <c r="RLB103" s="889"/>
      <c r="RLC103" s="889"/>
      <c r="RLD103" s="889"/>
      <c r="RLE103" s="889"/>
      <c r="RLF103" s="889"/>
      <c r="RLG103" s="889"/>
      <c r="RLH103" s="889"/>
      <c r="RLI103" s="889"/>
      <c r="RLJ103" s="889"/>
      <c r="RLK103" s="889"/>
      <c r="RLL103" s="889"/>
      <c r="RLM103" s="889"/>
      <c r="RLN103" s="889"/>
      <c r="RLO103" s="889"/>
      <c r="RLP103" s="889"/>
      <c r="RLQ103" s="889"/>
      <c r="RLR103" s="889"/>
      <c r="RLS103" s="889"/>
      <c r="RLT103" s="889"/>
      <c r="RLU103" s="889"/>
      <c r="RLV103" s="889"/>
      <c r="RLW103" s="889"/>
      <c r="RLX103" s="889"/>
      <c r="RLY103" s="889"/>
      <c r="RLZ103" s="889"/>
      <c r="RMA103" s="889"/>
      <c r="RMB103" s="889"/>
      <c r="RMC103" s="889"/>
      <c r="RMD103" s="889"/>
      <c r="RME103" s="889"/>
      <c r="RMF103" s="889"/>
      <c r="RMG103" s="889"/>
      <c r="RMH103" s="889"/>
      <c r="RMI103" s="889"/>
      <c r="RMJ103" s="889"/>
      <c r="RMK103" s="889"/>
      <c r="RML103" s="889"/>
      <c r="RMM103" s="889"/>
      <c r="RMN103" s="889"/>
      <c r="RMO103" s="889"/>
      <c r="RMP103" s="889"/>
      <c r="RMQ103" s="889"/>
      <c r="RMR103" s="889"/>
      <c r="RMS103" s="889"/>
      <c r="RMT103" s="889"/>
      <c r="RMU103" s="889"/>
      <c r="RMV103" s="889"/>
      <c r="RMW103" s="889"/>
      <c r="RMX103" s="889"/>
      <c r="RMY103" s="889"/>
      <c r="RMZ103" s="889"/>
      <c r="RNA103" s="889"/>
      <c r="RNB103" s="889"/>
      <c r="RNC103" s="889"/>
      <c r="RND103" s="889"/>
      <c r="RNE103" s="889"/>
      <c r="RNF103" s="889"/>
      <c r="RNG103" s="889"/>
      <c r="RNH103" s="889"/>
      <c r="RNI103" s="889"/>
      <c r="RNJ103" s="889"/>
      <c r="RNK103" s="889"/>
      <c r="RNL103" s="889"/>
      <c r="RNM103" s="889"/>
      <c r="RNN103" s="889"/>
      <c r="RNO103" s="889"/>
      <c r="RNP103" s="889"/>
      <c r="RNQ103" s="889"/>
      <c r="RNR103" s="889"/>
      <c r="RNS103" s="889"/>
      <c r="RNT103" s="889"/>
      <c r="RNU103" s="889"/>
      <c r="RNV103" s="889"/>
      <c r="RNW103" s="889"/>
      <c r="RNX103" s="889"/>
      <c r="RNY103" s="889"/>
      <c r="RNZ103" s="889"/>
      <c r="ROA103" s="889"/>
      <c r="ROB103" s="889"/>
      <c r="ROC103" s="889"/>
      <c r="ROD103" s="889"/>
      <c r="ROE103" s="889"/>
      <c r="ROF103" s="889"/>
      <c r="ROG103" s="889"/>
      <c r="ROH103" s="889"/>
      <c r="ROI103" s="889"/>
      <c r="ROJ103" s="889"/>
      <c r="ROK103" s="889"/>
      <c r="ROL103" s="889"/>
      <c r="ROM103" s="889"/>
      <c r="RON103" s="889"/>
      <c r="ROO103" s="889"/>
      <c r="ROP103" s="889"/>
      <c r="ROQ103" s="889"/>
      <c r="ROR103" s="889"/>
      <c r="ROS103" s="889"/>
      <c r="ROT103" s="889"/>
      <c r="ROU103" s="889"/>
      <c r="ROV103" s="889"/>
      <c r="ROW103" s="889"/>
      <c r="ROX103" s="889"/>
      <c r="ROY103" s="889"/>
      <c r="ROZ103" s="889"/>
      <c r="RPA103" s="889"/>
      <c r="RPB103" s="889"/>
      <c r="RPC103" s="889"/>
      <c r="RPD103" s="889"/>
      <c r="RPE103" s="889"/>
      <c r="RPF103" s="889"/>
      <c r="RPG103" s="889"/>
      <c r="RPH103" s="889"/>
      <c r="RPI103" s="889"/>
      <c r="RPJ103" s="889"/>
      <c r="RPK103" s="889"/>
      <c r="RPL103" s="889"/>
      <c r="RPM103" s="889"/>
      <c r="RPN103" s="889"/>
      <c r="RPO103" s="889"/>
      <c r="RPP103" s="889"/>
      <c r="RPQ103" s="889"/>
      <c r="RPR103" s="889"/>
      <c r="RPS103" s="889"/>
      <c r="RPT103" s="889"/>
      <c r="RPU103" s="889"/>
      <c r="RPV103" s="889"/>
      <c r="RPW103" s="889"/>
      <c r="RPX103" s="889"/>
      <c r="RPY103" s="889"/>
      <c r="RPZ103" s="889"/>
      <c r="RQA103" s="889"/>
      <c r="RQB103" s="889"/>
      <c r="RQC103" s="889"/>
      <c r="RQD103" s="889"/>
      <c r="RQE103" s="889"/>
      <c r="RQF103" s="889"/>
      <c r="RQG103" s="889"/>
      <c r="RQH103" s="889"/>
      <c r="RQI103" s="889"/>
      <c r="RQJ103" s="889"/>
      <c r="RQK103" s="889"/>
      <c r="RQL103" s="889"/>
      <c r="RQM103" s="889"/>
      <c r="RQN103" s="889"/>
      <c r="RQO103" s="889"/>
      <c r="RQP103" s="889"/>
      <c r="RQQ103" s="889"/>
      <c r="RQR103" s="889"/>
      <c r="RQS103" s="889"/>
      <c r="RQT103" s="889"/>
      <c r="RQU103" s="889"/>
      <c r="RQV103" s="889"/>
      <c r="RQW103" s="889"/>
      <c r="RQX103" s="889"/>
      <c r="RQY103" s="889"/>
      <c r="RQZ103" s="889"/>
      <c r="RRA103" s="889"/>
      <c r="RRB103" s="889"/>
      <c r="RRC103" s="889"/>
      <c r="RRD103" s="889"/>
      <c r="RRE103" s="889"/>
      <c r="RRF103" s="889"/>
      <c r="RRG103" s="889"/>
      <c r="RRH103" s="889"/>
      <c r="RRI103" s="889"/>
      <c r="RRJ103" s="889"/>
      <c r="RRK103" s="889"/>
      <c r="RRL103" s="889"/>
      <c r="RRM103" s="889"/>
      <c r="RRN103" s="889"/>
      <c r="RRO103" s="889"/>
      <c r="RRP103" s="889"/>
      <c r="RRQ103" s="889"/>
      <c r="RRR103" s="889"/>
      <c r="RRS103" s="889"/>
      <c r="RRT103" s="889"/>
      <c r="RRU103" s="889"/>
      <c r="RRV103" s="889"/>
      <c r="RRW103" s="889"/>
      <c r="RRX103" s="889"/>
      <c r="RRY103" s="889"/>
      <c r="RRZ103" s="889"/>
      <c r="RSA103" s="889"/>
      <c r="RSB103" s="889"/>
      <c r="RSC103" s="889"/>
      <c r="RSD103" s="889"/>
      <c r="RSE103" s="889"/>
      <c r="RSF103" s="889"/>
      <c r="RSG103" s="889"/>
      <c r="RSH103" s="889"/>
      <c r="RSI103" s="889"/>
      <c r="RSJ103" s="889"/>
      <c r="RSK103" s="889"/>
      <c r="RSL103" s="889"/>
      <c r="RSM103" s="889"/>
      <c r="RSN103" s="889"/>
      <c r="RSO103" s="889"/>
      <c r="RSP103" s="889"/>
      <c r="RSQ103" s="889"/>
      <c r="RSR103" s="889"/>
      <c r="RSS103" s="889"/>
      <c r="RST103" s="889"/>
      <c r="RSU103" s="889"/>
      <c r="RSV103" s="889"/>
      <c r="RSW103" s="889"/>
      <c r="RSX103" s="889"/>
      <c r="RSY103" s="889"/>
      <c r="RSZ103" s="889"/>
      <c r="RTA103" s="889"/>
      <c r="RTB103" s="889"/>
      <c r="RTC103" s="889"/>
      <c r="RTD103" s="889"/>
      <c r="RTE103" s="889"/>
      <c r="RTF103" s="889"/>
      <c r="RTG103" s="889"/>
      <c r="RTH103" s="889"/>
      <c r="RTI103" s="889"/>
      <c r="RTJ103" s="889"/>
      <c r="RTK103" s="889"/>
      <c r="RTL103" s="889"/>
      <c r="RTM103" s="889"/>
      <c r="RTN103" s="889"/>
      <c r="RTO103" s="889"/>
      <c r="RTP103" s="889"/>
      <c r="RTQ103" s="889"/>
      <c r="RTR103" s="889"/>
      <c r="RTS103" s="889"/>
      <c r="RTT103" s="889"/>
      <c r="RTU103" s="889"/>
      <c r="RTV103" s="889"/>
      <c r="RTW103" s="889"/>
      <c r="RTX103" s="889"/>
      <c r="RTY103" s="889"/>
      <c r="RTZ103" s="889"/>
      <c r="RUA103" s="889"/>
      <c r="RUB103" s="889"/>
      <c r="RUC103" s="889"/>
      <c r="RUD103" s="889"/>
      <c r="RUE103" s="889"/>
      <c r="RUF103" s="889"/>
      <c r="RUG103" s="889"/>
      <c r="RUH103" s="889"/>
      <c r="RUI103" s="889"/>
      <c r="RUJ103" s="889"/>
      <c r="RUK103" s="889"/>
      <c r="RUL103" s="889"/>
      <c r="RUM103" s="889"/>
      <c r="RUN103" s="889"/>
      <c r="RUO103" s="889"/>
      <c r="RUP103" s="889"/>
      <c r="RUQ103" s="889"/>
      <c r="RUR103" s="889"/>
      <c r="RUS103" s="889"/>
      <c r="RUT103" s="889"/>
      <c r="RUU103" s="889"/>
      <c r="RUV103" s="889"/>
      <c r="RUW103" s="889"/>
      <c r="RUX103" s="889"/>
      <c r="RUY103" s="889"/>
      <c r="RUZ103" s="889"/>
      <c r="RVA103" s="889"/>
      <c r="RVB103" s="889"/>
      <c r="RVC103" s="889"/>
      <c r="RVD103" s="889"/>
      <c r="RVE103" s="889"/>
      <c r="RVF103" s="889"/>
      <c r="RVG103" s="889"/>
      <c r="RVH103" s="889"/>
      <c r="RVI103" s="889"/>
      <c r="RVJ103" s="889"/>
      <c r="RVK103" s="889"/>
      <c r="RVL103" s="889"/>
      <c r="RVM103" s="889"/>
      <c r="RVN103" s="889"/>
      <c r="RVO103" s="889"/>
      <c r="RVP103" s="889"/>
      <c r="RVQ103" s="889"/>
      <c r="RVR103" s="889"/>
      <c r="RVS103" s="889"/>
      <c r="RVT103" s="889"/>
      <c r="RVU103" s="889"/>
      <c r="RVV103" s="889"/>
      <c r="RVW103" s="889"/>
      <c r="RVX103" s="889"/>
      <c r="RVY103" s="889"/>
      <c r="RVZ103" s="889"/>
      <c r="RWA103" s="889"/>
      <c r="RWB103" s="889"/>
      <c r="RWC103" s="889"/>
      <c r="RWD103" s="889"/>
      <c r="RWE103" s="889"/>
      <c r="RWF103" s="889"/>
      <c r="RWG103" s="889"/>
      <c r="RWH103" s="889"/>
      <c r="RWI103" s="889"/>
      <c r="RWJ103" s="889"/>
      <c r="RWK103" s="889"/>
      <c r="RWL103" s="889"/>
      <c r="RWM103" s="889"/>
      <c r="RWN103" s="889"/>
      <c r="RWO103" s="889"/>
      <c r="RWP103" s="889"/>
      <c r="RWQ103" s="889"/>
      <c r="RWR103" s="889"/>
      <c r="RWS103" s="889"/>
      <c r="RWT103" s="889"/>
      <c r="RWU103" s="889"/>
      <c r="RWV103" s="889"/>
      <c r="RWW103" s="889"/>
      <c r="RWX103" s="889"/>
      <c r="RWY103" s="889"/>
      <c r="RWZ103" s="889"/>
      <c r="RXA103" s="889"/>
      <c r="RXB103" s="889"/>
      <c r="RXC103" s="889"/>
      <c r="RXD103" s="889"/>
      <c r="RXE103" s="889"/>
      <c r="RXF103" s="889"/>
      <c r="RXG103" s="889"/>
      <c r="RXH103" s="889"/>
      <c r="RXI103" s="889"/>
      <c r="RXJ103" s="889"/>
      <c r="RXK103" s="889"/>
      <c r="RXL103" s="889"/>
      <c r="RXM103" s="889"/>
      <c r="RXN103" s="889"/>
      <c r="RXO103" s="889"/>
      <c r="RXP103" s="889"/>
      <c r="RXQ103" s="889"/>
      <c r="RXR103" s="889"/>
      <c r="RXS103" s="889"/>
      <c r="RXT103" s="889"/>
      <c r="RXU103" s="889"/>
      <c r="RXV103" s="889"/>
      <c r="RXW103" s="889"/>
      <c r="RXX103" s="889"/>
      <c r="RXY103" s="889"/>
      <c r="RXZ103" s="889"/>
      <c r="RYA103" s="889"/>
      <c r="RYB103" s="889"/>
      <c r="RYC103" s="889"/>
      <c r="RYD103" s="889"/>
      <c r="RYE103" s="889"/>
      <c r="RYF103" s="889"/>
      <c r="RYG103" s="889"/>
      <c r="RYH103" s="889"/>
      <c r="RYI103" s="889"/>
      <c r="RYJ103" s="889"/>
      <c r="RYK103" s="889"/>
      <c r="RYL103" s="889"/>
      <c r="RYM103" s="889"/>
      <c r="RYN103" s="889"/>
      <c r="RYO103" s="889"/>
      <c r="RYP103" s="889"/>
      <c r="RYQ103" s="889"/>
      <c r="RYR103" s="889"/>
      <c r="RYS103" s="889"/>
      <c r="RYT103" s="889"/>
      <c r="RYU103" s="889"/>
      <c r="RYV103" s="889"/>
      <c r="RYW103" s="889"/>
      <c r="RYX103" s="889"/>
      <c r="RYY103" s="889"/>
      <c r="RYZ103" s="889"/>
      <c r="RZA103" s="889"/>
      <c r="RZB103" s="889"/>
      <c r="RZC103" s="889"/>
      <c r="RZD103" s="889"/>
      <c r="RZE103" s="889"/>
      <c r="RZF103" s="889"/>
      <c r="RZG103" s="889"/>
      <c r="RZH103" s="889"/>
      <c r="RZI103" s="889"/>
      <c r="RZJ103" s="889"/>
      <c r="RZK103" s="889"/>
      <c r="RZL103" s="889"/>
      <c r="RZM103" s="889"/>
      <c r="RZN103" s="889"/>
      <c r="RZO103" s="889"/>
      <c r="RZP103" s="889"/>
      <c r="RZQ103" s="889"/>
      <c r="RZR103" s="889"/>
      <c r="RZS103" s="889"/>
      <c r="RZT103" s="889"/>
      <c r="RZU103" s="889"/>
      <c r="RZV103" s="889"/>
      <c r="RZW103" s="889"/>
      <c r="RZX103" s="889"/>
      <c r="RZY103" s="889"/>
      <c r="RZZ103" s="889"/>
      <c r="SAA103" s="889"/>
      <c r="SAB103" s="889"/>
      <c r="SAC103" s="889"/>
      <c r="SAD103" s="889"/>
      <c r="SAE103" s="889"/>
      <c r="SAF103" s="889"/>
      <c r="SAG103" s="889"/>
      <c r="SAH103" s="889"/>
      <c r="SAI103" s="889"/>
      <c r="SAJ103" s="889"/>
      <c r="SAK103" s="889"/>
      <c r="SAL103" s="889"/>
      <c r="SAM103" s="889"/>
      <c r="SAN103" s="889"/>
      <c r="SAO103" s="889"/>
      <c r="SAP103" s="889"/>
      <c r="SAQ103" s="889"/>
      <c r="SAR103" s="889"/>
      <c r="SAS103" s="889"/>
      <c r="SAT103" s="889"/>
      <c r="SAU103" s="889"/>
      <c r="SAV103" s="889"/>
      <c r="SAW103" s="889"/>
      <c r="SAX103" s="889"/>
      <c r="SAY103" s="889"/>
      <c r="SAZ103" s="889"/>
      <c r="SBA103" s="889"/>
      <c r="SBB103" s="889"/>
      <c r="SBC103" s="889"/>
      <c r="SBD103" s="889"/>
      <c r="SBE103" s="889"/>
      <c r="SBF103" s="889"/>
      <c r="SBG103" s="889"/>
      <c r="SBH103" s="889"/>
      <c r="SBI103" s="889"/>
      <c r="SBJ103" s="889"/>
      <c r="SBK103" s="889"/>
      <c r="SBL103" s="889"/>
      <c r="SBM103" s="889"/>
      <c r="SBN103" s="889"/>
      <c r="SBO103" s="889"/>
      <c r="SBP103" s="889"/>
      <c r="SBQ103" s="889"/>
      <c r="SBR103" s="889"/>
      <c r="SBS103" s="889"/>
      <c r="SBT103" s="889"/>
      <c r="SBU103" s="889"/>
      <c r="SBV103" s="889"/>
      <c r="SBW103" s="889"/>
      <c r="SBX103" s="889"/>
      <c r="SBY103" s="889"/>
      <c r="SBZ103" s="889"/>
      <c r="SCA103" s="889"/>
      <c r="SCB103" s="889"/>
      <c r="SCC103" s="889"/>
      <c r="SCD103" s="889"/>
      <c r="SCE103" s="889"/>
      <c r="SCF103" s="889"/>
      <c r="SCG103" s="889"/>
      <c r="SCH103" s="889"/>
      <c r="SCI103" s="889"/>
      <c r="SCJ103" s="889"/>
      <c r="SCK103" s="889"/>
      <c r="SCL103" s="889"/>
      <c r="SCM103" s="889"/>
      <c r="SCN103" s="889"/>
      <c r="SCO103" s="889"/>
      <c r="SCP103" s="889"/>
      <c r="SCQ103" s="889"/>
      <c r="SCR103" s="889"/>
      <c r="SCS103" s="889"/>
      <c r="SCT103" s="889"/>
      <c r="SCU103" s="889"/>
      <c r="SCV103" s="889"/>
      <c r="SCW103" s="889"/>
      <c r="SCX103" s="889"/>
      <c r="SCY103" s="889"/>
      <c r="SCZ103" s="889"/>
      <c r="SDA103" s="889"/>
      <c r="SDB103" s="889"/>
      <c r="SDC103" s="889"/>
      <c r="SDD103" s="889"/>
      <c r="SDE103" s="889"/>
      <c r="SDF103" s="889"/>
      <c r="SDG103" s="889"/>
      <c r="SDH103" s="889"/>
      <c r="SDI103" s="889"/>
      <c r="SDJ103" s="889"/>
      <c r="SDK103" s="889"/>
      <c r="SDL103" s="889"/>
      <c r="SDM103" s="889"/>
      <c r="SDN103" s="889"/>
      <c r="SDO103" s="889"/>
      <c r="SDP103" s="889"/>
      <c r="SDQ103" s="889"/>
      <c r="SDR103" s="889"/>
      <c r="SDS103" s="889"/>
      <c r="SDT103" s="889"/>
      <c r="SDU103" s="889"/>
      <c r="SDV103" s="889"/>
      <c r="SDW103" s="889"/>
      <c r="SDX103" s="889"/>
      <c r="SDY103" s="889"/>
      <c r="SDZ103" s="889"/>
      <c r="SEA103" s="889"/>
      <c r="SEB103" s="889"/>
      <c r="SEC103" s="889"/>
      <c r="SED103" s="889"/>
      <c r="SEE103" s="889"/>
      <c r="SEF103" s="889"/>
      <c r="SEG103" s="889"/>
      <c r="SEH103" s="889"/>
      <c r="SEI103" s="889"/>
      <c r="SEJ103" s="889"/>
      <c r="SEK103" s="889"/>
      <c r="SEL103" s="889"/>
      <c r="SEM103" s="889"/>
      <c r="SEN103" s="889"/>
      <c r="SEO103" s="889"/>
      <c r="SEP103" s="889"/>
      <c r="SEQ103" s="889"/>
      <c r="SER103" s="889"/>
      <c r="SES103" s="889"/>
      <c r="SET103" s="889"/>
      <c r="SEU103" s="889"/>
      <c r="SEV103" s="889"/>
      <c r="SEW103" s="889"/>
      <c r="SEX103" s="889"/>
      <c r="SEY103" s="889"/>
      <c r="SEZ103" s="889"/>
      <c r="SFA103" s="889"/>
      <c r="SFB103" s="889"/>
      <c r="SFC103" s="889"/>
      <c r="SFD103" s="889"/>
      <c r="SFE103" s="889"/>
      <c r="SFF103" s="889"/>
      <c r="SFG103" s="889"/>
      <c r="SFH103" s="889"/>
      <c r="SFI103" s="889"/>
      <c r="SFJ103" s="889"/>
      <c r="SFK103" s="889"/>
      <c r="SFL103" s="889"/>
      <c r="SFM103" s="889"/>
      <c r="SFN103" s="889"/>
      <c r="SFO103" s="889"/>
      <c r="SFP103" s="889"/>
      <c r="SFQ103" s="889"/>
      <c r="SFR103" s="889"/>
      <c r="SFS103" s="889"/>
      <c r="SFT103" s="889"/>
      <c r="SFU103" s="889"/>
      <c r="SFV103" s="889"/>
      <c r="SFW103" s="889"/>
      <c r="SFX103" s="889"/>
      <c r="SFY103" s="889"/>
      <c r="SFZ103" s="889"/>
      <c r="SGA103" s="889"/>
      <c r="SGB103" s="889"/>
      <c r="SGC103" s="889"/>
      <c r="SGD103" s="889"/>
      <c r="SGE103" s="889"/>
      <c r="SGF103" s="889"/>
      <c r="SGG103" s="889"/>
      <c r="SGH103" s="889"/>
      <c r="SGI103" s="889"/>
      <c r="SGJ103" s="889"/>
      <c r="SGK103" s="889"/>
      <c r="SGL103" s="889"/>
      <c r="SGM103" s="889"/>
      <c r="SGN103" s="889"/>
      <c r="SGO103" s="889"/>
      <c r="SGP103" s="889"/>
      <c r="SGQ103" s="889"/>
      <c r="SGR103" s="889"/>
      <c r="SGS103" s="889"/>
      <c r="SGT103" s="889"/>
      <c r="SGU103" s="889"/>
      <c r="SGV103" s="889"/>
      <c r="SGW103" s="889"/>
      <c r="SGX103" s="889"/>
      <c r="SGY103" s="889"/>
      <c r="SGZ103" s="889"/>
      <c r="SHA103" s="889"/>
      <c r="SHB103" s="889"/>
      <c r="SHC103" s="889"/>
      <c r="SHD103" s="889"/>
      <c r="SHE103" s="889"/>
      <c r="SHF103" s="889"/>
      <c r="SHG103" s="889"/>
      <c r="SHH103" s="889"/>
      <c r="SHI103" s="889"/>
      <c r="SHJ103" s="889"/>
      <c r="SHK103" s="889"/>
      <c r="SHL103" s="889"/>
      <c r="SHM103" s="889"/>
      <c r="SHN103" s="889"/>
      <c r="SHO103" s="889"/>
      <c r="SHP103" s="889"/>
      <c r="SHQ103" s="889"/>
      <c r="SHR103" s="889"/>
      <c r="SHS103" s="889"/>
      <c r="SHT103" s="889"/>
      <c r="SHU103" s="889"/>
      <c r="SHV103" s="889"/>
      <c r="SHW103" s="889"/>
      <c r="SHX103" s="889"/>
      <c r="SHY103" s="889"/>
      <c r="SHZ103" s="889"/>
      <c r="SIA103" s="889"/>
      <c r="SIB103" s="889"/>
      <c r="SIC103" s="889"/>
      <c r="SID103" s="889"/>
      <c r="SIE103" s="889"/>
      <c r="SIF103" s="889"/>
      <c r="SIG103" s="889"/>
      <c r="SIH103" s="889"/>
      <c r="SII103" s="889"/>
      <c r="SIJ103" s="889"/>
      <c r="SIK103" s="889"/>
      <c r="SIL103" s="889"/>
      <c r="SIM103" s="889"/>
      <c r="SIN103" s="889"/>
      <c r="SIO103" s="889"/>
      <c r="SIP103" s="889"/>
      <c r="SIQ103" s="889"/>
      <c r="SIR103" s="889"/>
      <c r="SIS103" s="889"/>
      <c r="SIT103" s="889"/>
      <c r="SIU103" s="889"/>
      <c r="SIV103" s="889"/>
      <c r="SIW103" s="889"/>
      <c r="SIX103" s="889"/>
      <c r="SIY103" s="889"/>
      <c r="SIZ103" s="889"/>
      <c r="SJA103" s="889"/>
      <c r="SJB103" s="889"/>
      <c r="SJC103" s="889"/>
      <c r="SJD103" s="889"/>
      <c r="SJE103" s="889"/>
      <c r="SJF103" s="889"/>
      <c r="SJG103" s="889"/>
      <c r="SJH103" s="889"/>
      <c r="SJI103" s="889"/>
      <c r="SJJ103" s="889"/>
      <c r="SJK103" s="889"/>
      <c r="SJL103" s="889"/>
      <c r="SJM103" s="889"/>
      <c r="SJN103" s="889"/>
      <c r="SJO103" s="889"/>
      <c r="SJP103" s="889"/>
      <c r="SJQ103" s="889"/>
      <c r="SJR103" s="889"/>
      <c r="SJS103" s="889"/>
      <c r="SJT103" s="889"/>
      <c r="SJU103" s="889"/>
      <c r="SJV103" s="889"/>
      <c r="SJW103" s="889"/>
      <c r="SJX103" s="889"/>
      <c r="SJY103" s="889"/>
      <c r="SJZ103" s="889"/>
      <c r="SKA103" s="889"/>
      <c r="SKB103" s="889"/>
      <c r="SKC103" s="889"/>
      <c r="SKD103" s="889"/>
      <c r="SKE103" s="889"/>
      <c r="SKF103" s="889"/>
      <c r="SKG103" s="889"/>
      <c r="SKH103" s="889"/>
      <c r="SKI103" s="889"/>
      <c r="SKJ103" s="889"/>
      <c r="SKK103" s="889"/>
      <c r="SKL103" s="889"/>
      <c r="SKM103" s="889"/>
      <c r="SKN103" s="889"/>
      <c r="SKO103" s="889"/>
      <c r="SKP103" s="889"/>
      <c r="SKQ103" s="889"/>
      <c r="SKR103" s="889"/>
      <c r="SKS103" s="889"/>
      <c r="SKT103" s="889"/>
      <c r="SKU103" s="889"/>
      <c r="SKV103" s="889"/>
      <c r="SKW103" s="889"/>
      <c r="SKX103" s="889"/>
      <c r="SKY103" s="889"/>
      <c r="SKZ103" s="889"/>
      <c r="SLA103" s="889"/>
      <c r="SLB103" s="889"/>
      <c r="SLC103" s="889"/>
      <c r="SLD103" s="889"/>
      <c r="SLE103" s="889"/>
      <c r="SLF103" s="889"/>
      <c r="SLG103" s="889"/>
      <c r="SLH103" s="889"/>
      <c r="SLI103" s="889"/>
      <c r="SLJ103" s="889"/>
      <c r="SLK103" s="889"/>
      <c r="SLL103" s="889"/>
      <c r="SLM103" s="889"/>
      <c r="SLN103" s="889"/>
      <c r="SLO103" s="889"/>
      <c r="SLP103" s="889"/>
      <c r="SLQ103" s="889"/>
      <c r="SLR103" s="889"/>
      <c r="SLS103" s="889"/>
      <c r="SLT103" s="889"/>
      <c r="SLU103" s="889"/>
      <c r="SLV103" s="889"/>
      <c r="SLW103" s="889"/>
      <c r="SLX103" s="889"/>
      <c r="SLY103" s="889"/>
      <c r="SLZ103" s="889"/>
      <c r="SMA103" s="889"/>
      <c r="SMB103" s="889"/>
      <c r="SMC103" s="889"/>
      <c r="SMD103" s="889"/>
      <c r="SME103" s="889"/>
      <c r="SMF103" s="889"/>
      <c r="SMG103" s="889"/>
      <c r="SMH103" s="889"/>
      <c r="SMI103" s="889"/>
      <c r="SMJ103" s="889"/>
      <c r="SMK103" s="889"/>
      <c r="SML103" s="889"/>
      <c r="SMM103" s="889"/>
      <c r="SMN103" s="889"/>
      <c r="SMO103" s="889"/>
      <c r="SMP103" s="889"/>
      <c r="SMQ103" s="889"/>
      <c r="SMR103" s="889"/>
      <c r="SMS103" s="889"/>
      <c r="SMT103" s="889"/>
      <c r="SMU103" s="889"/>
      <c r="SMV103" s="889"/>
      <c r="SMW103" s="889"/>
      <c r="SMX103" s="889"/>
      <c r="SMY103" s="889"/>
      <c r="SMZ103" s="889"/>
      <c r="SNA103" s="889"/>
      <c r="SNB103" s="889"/>
      <c r="SNC103" s="889"/>
      <c r="SND103" s="889"/>
      <c r="SNE103" s="889"/>
      <c r="SNF103" s="889"/>
      <c r="SNG103" s="889"/>
      <c r="SNH103" s="889"/>
      <c r="SNI103" s="889"/>
      <c r="SNJ103" s="889"/>
      <c r="SNK103" s="889"/>
      <c r="SNL103" s="889"/>
      <c r="SNM103" s="889"/>
      <c r="SNN103" s="889"/>
      <c r="SNO103" s="889"/>
      <c r="SNP103" s="889"/>
      <c r="SNQ103" s="889"/>
      <c r="SNR103" s="889"/>
      <c r="SNS103" s="889"/>
      <c r="SNT103" s="889"/>
      <c r="SNU103" s="889"/>
      <c r="SNV103" s="889"/>
      <c r="SNW103" s="889"/>
      <c r="SNX103" s="889"/>
      <c r="SNY103" s="889"/>
      <c r="SNZ103" s="889"/>
      <c r="SOA103" s="889"/>
      <c r="SOB103" s="889"/>
      <c r="SOC103" s="889"/>
      <c r="SOD103" s="889"/>
      <c r="SOE103" s="889"/>
      <c r="SOF103" s="889"/>
      <c r="SOG103" s="889"/>
      <c r="SOH103" s="889"/>
      <c r="SOI103" s="889"/>
      <c r="SOJ103" s="889"/>
      <c r="SOK103" s="889"/>
      <c r="SOL103" s="889"/>
      <c r="SOM103" s="889"/>
      <c r="SON103" s="889"/>
      <c r="SOO103" s="889"/>
      <c r="SOP103" s="889"/>
      <c r="SOQ103" s="889"/>
      <c r="SOR103" s="889"/>
      <c r="SOS103" s="889"/>
      <c r="SOT103" s="889"/>
      <c r="SOU103" s="889"/>
      <c r="SOV103" s="889"/>
      <c r="SOW103" s="889"/>
      <c r="SOX103" s="889"/>
      <c r="SOY103" s="889"/>
      <c r="SOZ103" s="889"/>
      <c r="SPA103" s="889"/>
      <c r="SPB103" s="889"/>
      <c r="SPC103" s="889"/>
      <c r="SPD103" s="889"/>
      <c r="SPE103" s="889"/>
      <c r="SPF103" s="889"/>
      <c r="SPG103" s="889"/>
      <c r="SPH103" s="889"/>
      <c r="SPI103" s="889"/>
      <c r="SPJ103" s="889"/>
      <c r="SPK103" s="889"/>
      <c r="SPL103" s="889"/>
      <c r="SPM103" s="889"/>
      <c r="SPN103" s="889"/>
      <c r="SPO103" s="889"/>
      <c r="SPP103" s="889"/>
      <c r="SPQ103" s="889"/>
      <c r="SPR103" s="889"/>
      <c r="SPS103" s="889"/>
      <c r="SPT103" s="889"/>
      <c r="SPU103" s="889"/>
      <c r="SPV103" s="889"/>
      <c r="SPW103" s="889"/>
      <c r="SPX103" s="889"/>
      <c r="SPY103" s="889"/>
      <c r="SPZ103" s="889"/>
      <c r="SQA103" s="889"/>
      <c r="SQB103" s="889"/>
      <c r="SQC103" s="889"/>
      <c r="SQD103" s="889"/>
      <c r="SQE103" s="889"/>
      <c r="SQF103" s="889"/>
      <c r="SQG103" s="889"/>
      <c r="SQH103" s="889"/>
      <c r="SQI103" s="889"/>
      <c r="SQJ103" s="889"/>
      <c r="SQK103" s="889"/>
      <c r="SQL103" s="889"/>
      <c r="SQM103" s="889"/>
      <c r="SQN103" s="889"/>
      <c r="SQO103" s="889"/>
      <c r="SQP103" s="889"/>
      <c r="SQQ103" s="889"/>
      <c r="SQR103" s="889"/>
      <c r="SQS103" s="889"/>
      <c r="SQT103" s="889"/>
      <c r="SQU103" s="889"/>
      <c r="SQV103" s="889"/>
      <c r="SQW103" s="889"/>
      <c r="SQX103" s="889"/>
      <c r="SQY103" s="889"/>
      <c r="SQZ103" s="889"/>
      <c r="SRA103" s="889"/>
      <c r="SRB103" s="889"/>
      <c r="SRC103" s="889"/>
      <c r="SRD103" s="889"/>
      <c r="SRE103" s="889"/>
      <c r="SRF103" s="889"/>
      <c r="SRG103" s="889"/>
      <c r="SRH103" s="889"/>
      <c r="SRI103" s="889"/>
      <c r="SRJ103" s="889"/>
      <c r="SRK103" s="889"/>
      <c r="SRL103" s="889"/>
      <c r="SRM103" s="889"/>
      <c r="SRN103" s="889"/>
      <c r="SRO103" s="889"/>
      <c r="SRP103" s="889"/>
      <c r="SRQ103" s="889"/>
      <c r="SRR103" s="889"/>
      <c r="SRS103" s="889"/>
      <c r="SRT103" s="889"/>
      <c r="SRU103" s="889"/>
      <c r="SRV103" s="889"/>
      <c r="SRW103" s="889"/>
      <c r="SRX103" s="889"/>
      <c r="SRY103" s="889"/>
      <c r="SRZ103" s="889"/>
      <c r="SSA103" s="889"/>
      <c r="SSB103" s="889"/>
      <c r="SSC103" s="889"/>
      <c r="SSD103" s="889"/>
      <c r="SSE103" s="889"/>
      <c r="SSF103" s="889"/>
      <c r="SSG103" s="889"/>
      <c r="SSH103" s="889"/>
      <c r="SSI103" s="889"/>
      <c r="SSJ103" s="889"/>
      <c r="SSK103" s="889"/>
      <c r="SSL103" s="889"/>
      <c r="SSM103" s="889"/>
      <c r="SSN103" s="889"/>
      <c r="SSO103" s="889"/>
      <c r="SSP103" s="889"/>
      <c r="SSQ103" s="889"/>
      <c r="SSR103" s="889"/>
      <c r="SSS103" s="889"/>
      <c r="SST103" s="889"/>
      <c r="SSU103" s="889"/>
      <c r="SSV103" s="889"/>
      <c r="SSW103" s="889"/>
      <c r="SSX103" s="889"/>
      <c r="SSY103" s="889"/>
      <c r="SSZ103" s="889"/>
      <c r="STA103" s="889"/>
      <c r="STB103" s="889"/>
      <c r="STC103" s="889"/>
      <c r="STD103" s="889"/>
      <c r="STE103" s="889"/>
      <c r="STF103" s="889"/>
      <c r="STG103" s="889"/>
      <c r="STH103" s="889"/>
      <c r="STI103" s="889"/>
      <c r="STJ103" s="889"/>
      <c r="STK103" s="889"/>
      <c r="STL103" s="889"/>
      <c r="STM103" s="889"/>
      <c r="STN103" s="889"/>
      <c r="STO103" s="889"/>
      <c r="STP103" s="889"/>
      <c r="STQ103" s="889"/>
      <c r="STR103" s="889"/>
      <c r="STS103" s="889"/>
      <c r="STT103" s="889"/>
      <c r="STU103" s="889"/>
      <c r="STV103" s="889"/>
      <c r="STW103" s="889"/>
      <c r="STX103" s="889"/>
      <c r="STY103" s="889"/>
      <c r="STZ103" s="889"/>
      <c r="SUA103" s="889"/>
      <c r="SUB103" s="889"/>
      <c r="SUC103" s="889"/>
      <c r="SUD103" s="889"/>
      <c r="SUE103" s="889"/>
      <c r="SUF103" s="889"/>
      <c r="SUG103" s="889"/>
      <c r="SUH103" s="889"/>
      <c r="SUI103" s="889"/>
      <c r="SUJ103" s="889"/>
      <c r="SUK103" s="889"/>
      <c r="SUL103" s="889"/>
      <c r="SUM103" s="889"/>
      <c r="SUN103" s="889"/>
      <c r="SUO103" s="889"/>
      <c r="SUP103" s="889"/>
      <c r="SUQ103" s="889"/>
      <c r="SUR103" s="889"/>
      <c r="SUS103" s="889"/>
      <c r="SUT103" s="889"/>
      <c r="SUU103" s="889"/>
      <c r="SUV103" s="889"/>
      <c r="SUW103" s="889"/>
      <c r="SUX103" s="889"/>
      <c r="SUY103" s="889"/>
      <c r="SUZ103" s="889"/>
      <c r="SVA103" s="889"/>
      <c r="SVB103" s="889"/>
      <c r="SVC103" s="889"/>
      <c r="SVD103" s="889"/>
      <c r="SVE103" s="889"/>
      <c r="SVF103" s="889"/>
      <c r="SVG103" s="889"/>
      <c r="SVH103" s="889"/>
      <c r="SVI103" s="889"/>
      <c r="SVJ103" s="889"/>
      <c r="SVK103" s="889"/>
      <c r="SVL103" s="889"/>
      <c r="SVM103" s="889"/>
      <c r="SVN103" s="889"/>
      <c r="SVO103" s="889"/>
      <c r="SVP103" s="889"/>
      <c r="SVQ103" s="889"/>
      <c r="SVR103" s="889"/>
      <c r="SVS103" s="889"/>
      <c r="SVT103" s="889"/>
      <c r="SVU103" s="889"/>
      <c r="SVV103" s="889"/>
      <c r="SVW103" s="889"/>
      <c r="SVX103" s="889"/>
      <c r="SVY103" s="889"/>
      <c r="SVZ103" s="889"/>
      <c r="SWA103" s="889"/>
      <c r="SWB103" s="889"/>
      <c r="SWC103" s="889"/>
      <c r="SWD103" s="889"/>
      <c r="SWE103" s="889"/>
      <c r="SWF103" s="889"/>
      <c r="SWG103" s="889"/>
      <c r="SWH103" s="889"/>
      <c r="SWI103" s="889"/>
      <c r="SWJ103" s="889"/>
      <c r="SWK103" s="889"/>
      <c r="SWL103" s="889"/>
      <c r="SWM103" s="889"/>
      <c r="SWN103" s="889"/>
      <c r="SWO103" s="889"/>
      <c r="SWP103" s="889"/>
      <c r="SWQ103" s="889"/>
      <c r="SWR103" s="889"/>
      <c r="SWS103" s="889"/>
      <c r="SWT103" s="889"/>
      <c r="SWU103" s="889"/>
      <c r="SWV103" s="889"/>
      <c r="SWW103" s="889"/>
      <c r="SWX103" s="889"/>
      <c r="SWY103" s="889"/>
      <c r="SWZ103" s="889"/>
      <c r="SXA103" s="889"/>
      <c r="SXB103" s="889"/>
      <c r="SXC103" s="889"/>
      <c r="SXD103" s="889"/>
      <c r="SXE103" s="889"/>
      <c r="SXF103" s="889"/>
      <c r="SXG103" s="889"/>
      <c r="SXH103" s="889"/>
      <c r="SXI103" s="889"/>
      <c r="SXJ103" s="889"/>
      <c r="SXK103" s="889"/>
      <c r="SXL103" s="889"/>
      <c r="SXM103" s="889"/>
      <c r="SXN103" s="889"/>
      <c r="SXO103" s="889"/>
      <c r="SXP103" s="889"/>
      <c r="SXQ103" s="889"/>
      <c r="SXR103" s="889"/>
      <c r="SXS103" s="889"/>
      <c r="SXT103" s="889"/>
      <c r="SXU103" s="889"/>
      <c r="SXV103" s="889"/>
      <c r="SXW103" s="889"/>
      <c r="SXX103" s="889"/>
      <c r="SXY103" s="889"/>
      <c r="SXZ103" s="889"/>
      <c r="SYA103" s="889"/>
      <c r="SYB103" s="889"/>
      <c r="SYC103" s="889"/>
      <c r="SYD103" s="889"/>
      <c r="SYE103" s="889"/>
      <c r="SYF103" s="889"/>
      <c r="SYG103" s="889"/>
      <c r="SYH103" s="889"/>
      <c r="SYI103" s="889"/>
      <c r="SYJ103" s="889"/>
      <c r="SYK103" s="889"/>
      <c r="SYL103" s="889"/>
      <c r="SYM103" s="889"/>
      <c r="SYN103" s="889"/>
      <c r="SYO103" s="889"/>
      <c r="SYP103" s="889"/>
      <c r="SYQ103" s="889"/>
      <c r="SYR103" s="889"/>
      <c r="SYS103" s="889"/>
      <c r="SYT103" s="889"/>
      <c r="SYU103" s="889"/>
      <c r="SYV103" s="889"/>
      <c r="SYW103" s="889"/>
      <c r="SYX103" s="889"/>
      <c r="SYY103" s="889"/>
      <c r="SYZ103" s="889"/>
      <c r="SZA103" s="889"/>
      <c r="SZB103" s="889"/>
      <c r="SZC103" s="889"/>
      <c r="SZD103" s="889"/>
      <c r="SZE103" s="889"/>
      <c r="SZF103" s="889"/>
      <c r="SZG103" s="889"/>
      <c r="SZH103" s="889"/>
      <c r="SZI103" s="889"/>
      <c r="SZJ103" s="889"/>
      <c r="SZK103" s="889"/>
      <c r="SZL103" s="889"/>
      <c r="SZM103" s="889"/>
      <c r="SZN103" s="889"/>
      <c r="SZO103" s="889"/>
      <c r="SZP103" s="889"/>
      <c r="SZQ103" s="889"/>
      <c r="SZR103" s="889"/>
      <c r="SZS103" s="889"/>
      <c r="SZT103" s="889"/>
      <c r="SZU103" s="889"/>
      <c r="SZV103" s="889"/>
      <c r="SZW103" s="889"/>
      <c r="SZX103" s="889"/>
      <c r="SZY103" s="889"/>
      <c r="SZZ103" s="889"/>
      <c r="TAA103" s="889"/>
      <c r="TAB103" s="889"/>
      <c r="TAC103" s="889"/>
      <c r="TAD103" s="889"/>
      <c r="TAE103" s="889"/>
      <c r="TAF103" s="889"/>
      <c r="TAG103" s="889"/>
      <c r="TAH103" s="889"/>
      <c r="TAI103" s="889"/>
      <c r="TAJ103" s="889"/>
      <c r="TAK103" s="889"/>
      <c r="TAL103" s="889"/>
      <c r="TAM103" s="889"/>
      <c r="TAN103" s="889"/>
      <c r="TAO103" s="889"/>
      <c r="TAP103" s="889"/>
      <c r="TAQ103" s="889"/>
      <c r="TAR103" s="889"/>
      <c r="TAS103" s="889"/>
      <c r="TAT103" s="889"/>
      <c r="TAU103" s="889"/>
      <c r="TAV103" s="889"/>
      <c r="TAW103" s="889"/>
      <c r="TAX103" s="889"/>
      <c r="TAY103" s="889"/>
      <c r="TAZ103" s="889"/>
      <c r="TBA103" s="889"/>
      <c r="TBB103" s="889"/>
      <c r="TBC103" s="889"/>
      <c r="TBD103" s="889"/>
      <c r="TBE103" s="889"/>
      <c r="TBF103" s="889"/>
      <c r="TBG103" s="889"/>
      <c r="TBH103" s="889"/>
      <c r="TBI103" s="889"/>
      <c r="TBJ103" s="889"/>
      <c r="TBK103" s="889"/>
      <c r="TBL103" s="889"/>
      <c r="TBM103" s="889"/>
      <c r="TBN103" s="889"/>
      <c r="TBO103" s="889"/>
      <c r="TBP103" s="889"/>
      <c r="TBQ103" s="889"/>
      <c r="TBR103" s="889"/>
      <c r="TBS103" s="889"/>
      <c r="TBT103" s="889"/>
      <c r="TBU103" s="889"/>
      <c r="TBV103" s="889"/>
      <c r="TBW103" s="889"/>
      <c r="TBX103" s="889"/>
      <c r="TBY103" s="889"/>
      <c r="TBZ103" s="889"/>
      <c r="TCA103" s="889"/>
      <c r="TCB103" s="889"/>
      <c r="TCC103" s="889"/>
      <c r="TCD103" s="889"/>
      <c r="TCE103" s="889"/>
      <c r="TCF103" s="889"/>
      <c r="TCG103" s="889"/>
      <c r="TCH103" s="889"/>
      <c r="TCI103" s="889"/>
      <c r="TCJ103" s="889"/>
      <c r="TCK103" s="889"/>
      <c r="TCL103" s="889"/>
      <c r="TCM103" s="889"/>
      <c r="TCN103" s="889"/>
      <c r="TCO103" s="889"/>
      <c r="TCP103" s="889"/>
      <c r="TCQ103" s="889"/>
      <c r="TCR103" s="889"/>
      <c r="TCS103" s="889"/>
      <c r="TCT103" s="889"/>
      <c r="TCU103" s="889"/>
      <c r="TCV103" s="889"/>
      <c r="TCW103" s="889"/>
      <c r="TCX103" s="889"/>
      <c r="TCY103" s="889"/>
      <c r="TCZ103" s="889"/>
      <c r="TDA103" s="889"/>
      <c r="TDB103" s="889"/>
      <c r="TDC103" s="889"/>
      <c r="TDD103" s="889"/>
      <c r="TDE103" s="889"/>
      <c r="TDF103" s="889"/>
      <c r="TDG103" s="889"/>
      <c r="TDH103" s="889"/>
      <c r="TDI103" s="889"/>
      <c r="TDJ103" s="889"/>
      <c r="TDK103" s="889"/>
      <c r="TDL103" s="889"/>
      <c r="TDM103" s="889"/>
      <c r="TDN103" s="889"/>
      <c r="TDO103" s="889"/>
      <c r="TDP103" s="889"/>
      <c r="TDQ103" s="889"/>
      <c r="TDR103" s="889"/>
      <c r="TDS103" s="889"/>
      <c r="TDT103" s="889"/>
      <c r="TDU103" s="889"/>
      <c r="TDV103" s="889"/>
      <c r="TDW103" s="889"/>
      <c r="TDX103" s="889"/>
      <c r="TDY103" s="889"/>
      <c r="TDZ103" s="889"/>
      <c r="TEA103" s="889"/>
      <c r="TEB103" s="889"/>
      <c r="TEC103" s="889"/>
      <c r="TED103" s="889"/>
      <c r="TEE103" s="889"/>
      <c r="TEF103" s="889"/>
      <c r="TEG103" s="889"/>
      <c r="TEH103" s="889"/>
      <c r="TEI103" s="889"/>
      <c r="TEJ103" s="889"/>
      <c r="TEK103" s="889"/>
      <c r="TEL103" s="889"/>
      <c r="TEM103" s="889"/>
      <c r="TEN103" s="889"/>
      <c r="TEO103" s="889"/>
      <c r="TEP103" s="889"/>
      <c r="TEQ103" s="889"/>
      <c r="TER103" s="889"/>
      <c r="TES103" s="889"/>
      <c r="TET103" s="889"/>
      <c r="TEU103" s="889"/>
      <c r="TEV103" s="889"/>
      <c r="TEW103" s="889"/>
      <c r="TEX103" s="889"/>
      <c r="TEY103" s="889"/>
      <c r="TEZ103" s="889"/>
      <c r="TFA103" s="889"/>
      <c r="TFB103" s="889"/>
      <c r="TFC103" s="889"/>
      <c r="TFD103" s="889"/>
      <c r="TFE103" s="889"/>
      <c r="TFF103" s="889"/>
      <c r="TFG103" s="889"/>
      <c r="TFH103" s="889"/>
      <c r="TFI103" s="889"/>
      <c r="TFJ103" s="889"/>
      <c r="TFK103" s="889"/>
      <c r="TFL103" s="889"/>
      <c r="TFM103" s="889"/>
      <c r="TFN103" s="889"/>
      <c r="TFO103" s="889"/>
      <c r="TFP103" s="889"/>
      <c r="TFQ103" s="889"/>
      <c r="TFR103" s="889"/>
      <c r="TFS103" s="889"/>
      <c r="TFT103" s="889"/>
      <c r="TFU103" s="889"/>
      <c r="TFV103" s="889"/>
      <c r="TFW103" s="889"/>
      <c r="TFX103" s="889"/>
      <c r="TFY103" s="889"/>
      <c r="TFZ103" s="889"/>
      <c r="TGA103" s="889"/>
      <c r="TGB103" s="889"/>
      <c r="TGC103" s="889"/>
      <c r="TGD103" s="889"/>
      <c r="TGE103" s="889"/>
      <c r="TGF103" s="889"/>
      <c r="TGG103" s="889"/>
      <c r="TGH103" s="889"/>
      <c r="TGI103" s="889"/>
      <c r="TGJ103" s="889"/>
      <c r="TGK103" s="889"/>
      <c r="TGL103" s="889"/>
      <c r="TGM103" s="889"/>
      <c r="TGN103" s="889"/>
      <c r="TGO103" s="889"/>
      <c r="TGP103" s="889"/>
      <c r="TGQ103" s="889"/>
      <c r="TGR103" s="889"/>
      <c r="TGS103" s="889"/>
      <c r="TGT103" s="889"/>
      <c r="TGU103" s="889"/>
      <c r="TGV103" s="889"/>
      <c r="TGW103" s="889"/>
      <c r="TGX103" s="889"/>
      <c r="TGY103" s="889"/>
      <c r="TGZ103" s="889"/>
      <c r="THA103" s="889"/>
      <c r="THB103" s="889"/>
      <c r="THC103" s="889"/>
      <c r="THD103" s="889"/>
      <c r="THE103" s="889"/>
      <c r="THF103" s="889"/>
      <c r="THG103" s="889"/>
      <c r="THH103" s="889"/>
      <c r="THI103" s="889"/>
      <c r="THJ103" s="889"/>
      <c r="THK103" s="889"/>
      <c r="THL103" s="889"/>
      <c r="THM103" s="889"/>
      <c r="THN103" s="889"/>
      <c r="THO103" s="889"/>
      <c r="THP103" s="889"/>
      <c r="THQ103" s="889"/>
      <c r="THR103" s="889"/>
      <c r="THS103" s="889"/>
      <c r="THT103" s="889"/>
      <c r="THU103" s="889"/>
      <c r="THV103" s="889"/>
      <c r="THW103" s="889"/>
      <c r="THX103" s="889"/>
      <c r="THY103" s="889"/>
      <c r="THZ103" s="889"/>
      <c r="TIA103" s="889"/>
      <c r="TIB103" s="889"/>
      <c r="TIC103" s="889"/>
      <c r="TID103" s="889"/>
      <c r="TIE103" s="889"/>
      <c r="TIF103" s="889"/>
      <c r="TIG103" s="889"/>
      <c r="TIH103" s="889"/>
      <c r="TII103" s="889"/>
      <c r="TIJ103" s="889"/>
      <c r="TIK103" s="889"/>
      <c r="TIL103" s="889"/>
      <c r="TIM103" s="889"/>
      <c r="TIN103" s="889"/>
      <c r="TIO103" s="889"/>
      <c r="TIP103" s="889"/>
      <c r="TIQ103" s="889"/>
      <c r="TIR103" s="889"/>
      <c r="TIS103" s="889"/>
      <c r="TIT103" s="889"/>
      <c r="TIU103" s="889"/>
      <c r="TIV103" s="889"/>
      <c r="TIW103" s="889"/>
      <c r="TIX103" s="889"/>
      <c r="TIY103" s="889"/>
      <c r="TIZ103" s="889"/>
      <c r="TJA103" s="889"/>
      <c r="TJB103" s="889"/>
      <c r="TJC103" s="889"/>
      <c r="TJD103" s="889"/>
      <c r="TJE103" s="889"/>
      <c r="TJF103" s="889"/>
      <c r="TJG103" s="889"/>
      <c r="TJH103" s="889"/>
      <c r="TJI103" s="889"/>
      <c r="TJJ103" s="889"/>
      <c r="TJK103" s="889"/>
      <c r="TJL103" s="889"/>
      <c r="TJM103" s="889"/>
      <c r="TJN103" s="889"/>
      <c r="TJO103" s="889"/>
      <c r="TJP103" s="889"/>
      <c r="TJQ103" s="889"/>
      <c r="TJR103" s="889"/>
      <c r="TJS103" s="889"/>
      <c r="TJT103" s="889"/>
      <c r="TJU103" s="889"/>
      <c r="TJV103" s="889"/>
      <c r="TJW103" s="889"/>
      <c r="TJX103" s="889"/>
      <c r="TJY103" s="889"/>
      <c r="TJZ103" s="889"/>
      <c r="TKA103" s="889"/>
      <c r="TKB103" s="889"/>
      <c r="TKC103" s="889"/>
      <c r="TKD103" s="889"/>
      <c r="TKE103" s="889"/>
      <c r="TKF103" s="889"/>
      <c r="TKG103" s="889"/>
      <c r="TKH103" s="889"/>
      <c r="TKI103" s="889"/>
      <c r="TKJ103" s="889"/>
      <c r="TKK103" s="889"/>
      <c r="TKL103" s="889"/>
      <c r="TKM103" s="889"/>
      <c r="TKN103" s="889"/>
      <c r="TKO103" s="889"/>
      <c r="TKP103" s="889"/>
      <c r="TKQ103" s="889"/>
      <c r="TKR103" s="889"/>
      <c r="TKS103" s="889"/>
      <c r="TKT103" s="889"/>
      <c r="TKU103" s="889"/>
      <c r="TKV103" s="889"/>
      <c r="TKW103" s="889"/>
      <c r="TKX103" s="889"/>
      <c r="TKY103" s="889"/>
      <c r="TKZ103" s="889"/>
      <c r="TLA103" s="889"/>
      <c r="TLB103" s="889"/>
      <c r="TLC103" s="889"/>
      <c r="TLD103" s="889"/>
      <c r="TLE103" s="889"/>
      <c r="TLF103" s="889"/>
      <c r="TLG103" s="889"/>
      <c r="TLH103" s="889"/>
      <c r="TLI103" s="889"/>
      <c r="TLJ103" s="889"/>
      <c r="TLK103" s="889"/>
      <c r="TLL103" s="889"/>
      <c r="TLM103" s="889"/>
      <c r="TLN103" s="889"/>
      <c r="TLO103" s="889"/>
      <c r="TLP103" s="889"/>
      <c r="TLQ103" s="889"/>
      <c r="TLR103" s="889"/>
      <c r="TLS103" s="889"/>
      <c r="TLT103" s="889"/>
      <c r="TLU103" s="889"/>
      <c r="TLV103" s="889"/>
      <c r="TLW103" s="889"/>
      <c r="TLX103" s="889"/>
      <c r="TLY103" s="889"/>
      <c r="TLZ103" s="889"/>
      <c r="TMA103" s="889"/>
      <c r="TMB103" s="889"/>
      <c r="TMC103" s="889"/>
      <c r="TMD103" s="889"/>
      <c r="TME103" s="889"/>
      <c r="TMF103" s="889"/>
      <c r="TMG103" s="889"/>
      <c r="TMH103" s="889"/>
      <c r="TMI103" s="889"/>
      <c r="TMJ103" s="889"/>
      <c r="TMK103" s="889"/>
      <c r="TML103" s="889"/>
      <c r="TMM103" s="889"/>
      <c r="TMN103" s="889"/>
      <c r="TMO103" s="889"/>
      <c r="TMP103" s="889"/>
      <c r="TMQ103" s="889"/>
      <c r="TMR103" s="889"/>
      <c r="TMS103" s="889"/>
      <c r="TMT103" s="889"/>
      <c r="TMU103" s="889"/>
      <c r="TMV103" s="889"/>
      <c r="TMW103" s="889"/>
      <c r="TMX103" s="889"/>
      <c r="TMY103" s="889"/>
      <c r="TMZ103" s="889"/>
      <c r="TNA103" s="889"/>
      <c r="TNB103" s="889"/>
      <c r="TNC103" s="889"/>
      <c r="TND103" s="889"/>
      <c r="TNE103" s="889"/>
      <c r="TNF103" s="889"/>
      <c r="TNG103" s="889"/>
      <c r="TNH103" s="889"/>
      <c r="TNI103" s="889"/>
      <c r="TNJ103" s="889"/>
      <c r="TNK103" s="889"/>
      <c r="TNL103" s="889"/>
      <c r="TNM103" s="889"/>
      <c r="TNN103" s="889"/>
      <c r="TNO103" s="889"/>
      <c r="TNP103" s="889"/>
      <c r="TNQ103" s="889"/>
      <c r="TNR103" s="889"/>
      <c r="TNS103" s="889"/>
      <c r="TNT103" s="889"/>
      <c r="TNU103" s="889"/>
      <c r="TNV103" s="889"/>
      <c r="TNW103" s="889"/>
      <c r="TNX103" s="889"/>
      <c r="TNY103" s="889"/>
      <c r="TNZ103" s="889"/>
      <c r="TOA103" s="889"/>
      <c r="TOB103" s="889"/>
      <c r="TOC103" s="889"/>
      <c r="TOD103" s="889"/>
      <c r="TOE103" s="889"/>
      <c r="TOF103" s="889"/>
      <c r="TOG103" s="889"/>
      <c r="TOH103" s="889"/>
      <c r="TOI103" s="889"/>
      <c r="TOJ103" s="889"/>
      <c r="TOK103" s="889"/>
      <c r="TOL103" s="889"/>
      <c r="TOM103" s="889"/>
      <c r="TON103" s="889"/>
      <c r="TOO103" s="889"/>
      <c r="TOP103" s="889"/>
      <c r="TOQ103" s="889"/>
      <c r="TOR103" s="889"/>
      <c r="TOS103" s="889"/>
      <c r="TOT103" s="889"/>
      <c r="TOU103" s="889"/>
      <c r="TOV103" s="889"/>
      <c r="TOW103" s="889"/>
      <c r="TOX103" s="889"/>
      <c r="TOY103" s="889"/>
      <c r="TOZ103" s="889"/>
      <c r="TPA103" s="889"/>
      <c r="TPB103" s="889"/>
      <c r="TPC103" s="889"/>
      <c r="TPD103" s="889"/>
      <c r="TPE103" s="889"/>
      <c r="TPF103" s="889"/>
      <c r="TPG103" s="889"/>
      <c r="TPH103" s="889"/>
      <c r="TPI103" s="889"/>
      <c r="TPJ103" s="889"/>
      <c r="TPK103" s="889"/>
      <c r="TPL103" s="889"/>
      <c r="TPM103" s="889"/>
      <c r="TPN103" s="889"/>
      <c r="TPO103" s="889"/>
      <c r="TPP103" s="889"/>
      <c r="TPQ103" s="889"/>
      <c r="TPR103" s="889"/>
      <c r="TPS103" s="889"/>
      <c r="TPT103" s="889"/>
      <c r="TPU103" s="889"/>
      <c r="TPV103" s="889"/>
      <c r="TPW103" s="889"/>
      <c r="TPX103" s="889"/>
      <c r="TPY103" s="889"/>
      <c r="TPZ103" s="889"/>
      <c r="TQA103" s="889"/>
      <c r="TQB103" s="889"/>
      <c r="TQC103" s="889"/>
      <c r="TQD103" s="889"/>
      <c r="TQE103" s="889"/>
      <c r="TQF103" s="889"/>
      <c r="TQG103" s="889"/>
      <c r="TQH103" s="889"/>
      <c r="TQI103" s="889"/>
      <c r="TQJ103" s="889"/>
      <c r="TQK103" s="889"/>
      <c r="TQL103" s="889"/>
      <c r="TQM103" s="889"/>
      <c r="TQN103" s="889"/>
      <c r="TQO103" s="889"/>
      <c r="TQP103" s="889"/>
      <c r="TQQ103" s="889"/>
      <c r="TQR103" s="889"/>
      <c r="TQS103" s="889"/>
      <c r="TQT103" s="889"/>
      <c r="TQU103" s="889"/>
      <c r="TQV103" s="889"/>
      <c r="TQW103" s="889"/>
      <c r="TQX103" s="889"/>
      <c r="TQY103" s="889"/>
      <c r="TQZ103" s="889"/>
      <c r="TRA103" s="889"/>
      <c r="TRB103" s="889"/>
      <c r="TRC103" s="889"/>
      <c r="TRD103" s="889"/>
      <c r="TRE103" s="889"/>
      <c r="TRF103" s="889"/>
      <c r="TRG103" s="889"/>
      <c r="TRH103" s="889"/>
      <c r="TRI103" s="889"/>
      <c r="TRJ103" s="889"/>
      <c r="TRK103" s="889"/>
      <c r="TRL103" s="889"/>
      <c r="TRM103" s="889"/>
      <c r="TRN103" s="889"/>
      <c r="TRO103" s="889"/>
      <c r="TRP103" s="889"/>
      <c r="TRQ103" s="889"/>
      <c r="TRR103" s="889"/>
      <c r="TRS103" s="889"/>
      <c r="TRT103" s="889"/>
      <c r="TRU103" s="889"/>
      <c r="TRV103" s="889"/>
      <c r="TRW103" s="889"/>
      <c r="TRX103" s="889"/>
      <c r="TRY103" s="889"/>
      <c r="TRZ103" s="889"/>
      <c r="TSA103" s="889"/>
      <c r="TSB103" s="889"/>
      <c r="TSC103" s="889"/>
      <c r="TSD103" s="889"/>
      <c r="TSE103" s="889"/>
      <c r="TSF103" s="889"/>
      <c r="TSG103" s="889"/>
      <c r="TSH103" s="889"/>
      <c r="TSI103" s="889"/>
      <c r="TSJ103" s="889"/>
      <c r="TSK103" s="889"/>
      <c r="TSL103" s="889"/>
      <c r="TSM103" s="889"/>
      <c r="TSN103" s="889"/>
      <c r="TSO103" s="889"/>
      <c r="TSP103" s="889"/>
      <c r="TSQ103" s="889"/>
      <c r="TSR103" s="889"/>
      <c r="TSS103" s="889"/>
      <c r="TST103" s="889"/>
      <c r="TSU103" s="889"/>
      <c r="TSV103" s="889"/>
      <c r="TSW103" s="889"/>
      <c r="TSX103" s="889"/>
      <c r="TSY103" s="889"/>
      <c r="TSZ103" s="889"/>
      <c r="TTA103" s="889"/>
      <c r="TTB103" s="889"/>
      <c r="TTC103" s="889"/>
      <c r="TTD103" s="889"/>
      <c r="TTE103" s="889"/>
      <c r="TTF103" s="889"/>
      <c r="TTG103" s="889"/>
      <c r="TTH103" s="889"/>
      <c r="TTI103" s="889"/>
      <c r="TTJ103" s="889"/>
      <c r="TTK103" s="889"/>
      <c r="TTL103" s="889"/>
      <c r="TTM103" s="889"/>
      <c r="TTN103" s="889"/>
      <c r="TTO103" s="889"/>
      <c r="TTP103" s="889"/>
      <c r="TTQ103" s="889"/>
      <c r="TTR103" s="889"/>
      <c r="TTS103" s="889"/>
      <c r="TTT103" s="889"/>
      <c r="TTU103" s="889"/>
      <c r="TTV103" s="889"/>
      <c r="TTW103" s="889"/>
      <c r="TTX103" s="889"/>
      <c r="TTY103" s="889"/>
      <c r="TTZ103" s="889"/>
      <c r="TUA103" s="889"/>
      <c r="TUB103" s="889"/>
      <c r="TUC103" s="889"/>
      <c r="TUD103" s="889"/>
      <c r="TUE103" s="889"/>
      <c r="TUF103" s="889"/>
      <c r="TUG103" s="889"/>
      <c r="TUH103" s="889"/>
      <c r="TUI103" s="889"/>
      <c r="TUJ103" s="889"/>
      <c r="TUK103" s="889"/>
      <c r="TUL103" s="889"/>
      <c r="TUM103" s="889"/>
      <c r="TUN103" s="889"/>
      <c r="TUO103" s="889"/>
      <c r="TUP103" s="889"/>
      <c r="TUQ103" s="889"/>
      <c r="TUR103" s="889"/>
      <c r="TUS103" s="889"/>
      <c r="TUT103" s="889"/>
      <c r="TUU103" s="889"/>
      <c r="TUV103" s="889"/>
      <c r="TUW103" s="889"/>
      <c r="TUX103" s="889"/>
      <c r="TUY103" s="889"/>
      <c r="TUZ103" s="889"/>
      <c r="TVA103" s="889"/>
      <c r="TVB103" s="889"/>
      <c r="TVC103" s="889"/>
      <c r="TVD103" s="889"/>
      <c r="TVE103" s="889"/>
      <c r="TVF103" s="889"/>
      <c r="TVG103" s="889"/>
      <c r="TVH103" s="889"/>
      <c r="TVI103" s="889"/>
      <c r="TVJ103" s="889"/>
      <c r="TVK103" s="889"/>
      <c r="TVL103" s="889"/>
      <c r="TVM103" s="889"/>
      <c r="TVN103" s="889"/>
      <c r="TVO103" s="889"/>
      <c r="TVP103" s="889"/>
      <c r="TVQ103" s="889"/>
      <c r="TVR103" s="889"/>
      <c r="TVS103" s="889"/>
      <c r="TVT103" s="889"/>
      <c r="TVU103" s="889"/>
      <c r="TVV103" s="889"/>
      <c r="TVW103" s="889"/>
      <c r="TVX103" s="889"/>
      <c r="TVY103" s="889"/>
      <c r="TVZ103" s="889"/>
      <c r="TWA103" s="889"/>
      <c r="TWB103" s="889"/>
      <c r="TWC103" s="889"/>
      <c r="TWD103" s="889"/>
      <c r="TWE103" s="889"/>
      <c r="TWF103" s="889"/>
      <c r="TWG103" s="889"/>
      <c r="TWH103" s="889"/>
      <c r="TWI103" s="889"/>
      <c r="TWJ103" s="889"/>
      <c r="TWK103" s="889"/>
      <c r="TWL103" s="889"/>
      <c r="TWM103" s="889"/>
      <c r="TWN103" s="889"/>
      <c r="TWO103" s="889"/>
      <c r="TWP103" s="889"/>
      <c r="TWQ103" s="889"/>
      <c r="TWR103" s="889"/>
      <c r="TWS103" s="889"/>
      <c r="TWT103" s="889"/>
      <c r="TWU103" s="889"/>
      <c r="TWV103" s="889"/>
      <c r="TWW103" s="889"/>
      <c r="TWX103" s="889"/>
      <c r="TWY103" s="889"/>
      <c r="TWZ103" s="889"/>
      <c r="TXA103" s="889"/>
      <c r="TXB103" s="889"/>
      <c r="TXC103" s="889"/>
      <c r="TXD103" s="889"/>
      <c r="TXE103" s="889"/>
      <c r="TXF103" s="889"/>
      <c r="TXG103" s="889"/>
      <c r="TXH103" s="889"/>
      <c r="TXI103" s="889"/>
      <c r="TXJ103" s="889"/>
      <c r="TXK103" s="889"/>
      <c r="TXL103" s="889"/>
      <c r="TXM103" s="889"/>
      <c r="TXN103" s="889"/>
      <c r="TXO103" s="889"/>
      <c r="TXP103" s="889"/>
      <c r="TXQ103" s="889"/>
      <c r="TXR103" s="889"/>
      <c r="TXS103" s="889"/>
      <c r="TXT103" s="889"/>
      <c r="TXU103" s="889"/>
      <c r="TXV103" s="889"/>
      <c r="TXW103" s="889"/>
      <c r="TXX103" s="889"/>
      <c r="TXY103" s="889"/>
      <c r="TXZ103" s="889"/>
      <c r="TYA103" s="889"/>
      <c r="TYB103" s="889"/>
      <c r="TYC103" s="889"/>
      <c r="TYD103" s="889"/>
      <c r="TYE103" s="889"/>
      <c r="TYF103" s="889"/>
      <c r="TYG103" s="889"/>
      <c r="TYH103" s="889"/>
      <c r="TYI103" s="889"/>
      <c r="TYJ103" s="889"/>
      <c r="TYK103" s="889"/>
      <c r="TYL103" s="889"/>
      <c r="TYM103" s="889"/>
      <c r="TYN103" s="889"/>
      <c r="TYO103" s="889"/>
      <c r="TYP103" s="889"/>
      <c r="TYQ103" s="889"/>
      <c r="TYR103" s="889"/>
      <c r="TYS103" s="889"/>
      <c r="TYT103" s="889"/>
      <c r="TYU103" s="889"/>
      <c r="TYV103" s="889"/>
      <c r="TYW103" s="889"/>
      <c r="TYX103" s="889"/>
      <c r="TYY103" s="889"/>
      <c r="TYZ103" s="889"/>
      <c r="TZA103" s="889"/>
      <c r="TZB103" s="889"/>
      <c r="TZC103" s="889"/>
      <c r="TZD103" s="889"/>
      <c r="TZE103" s="889"/>
      <c r="TZF103" s="889"/>
      <c r="TZG103" s="889"/>
      <c r="TZH103" s="889"/>
      <c r="TZI103" s="889"/>
      <c r="TZJ103" s="889"/>
      <c r="TZK103" s="889"/>
      <c r="TZL103" s="889"/>
      <c r="TZM103" s="889"/>
      <c r="TZN103" s="889"/>
      <c r="TZO103" s="889"/>
      <c r="TZP103" s="889"/>
      <c r="TZQ103" s="889"/>
      <c r="TZR103" s="889"/>
      <c r="TZS103" s="889"/>
      <c r="TZT103" s="889"/>
      <c r="TZU103" s="889"/>
      <c r="TZV103" s="889"/>
      <c r="TZW103" s="889"/>
      <c r="TZX103" s="889"/>
      <c r="TZY103" s="889"/>
      <c r="TZZ103" s="889"/>
      <c r="UAA103" s="889"/>
      <c r="UAB103" s="889"/>
      <c r="UAC103" s="889"/>
      <c r="UAD103" s="889"/>
      <c r="UAE103" s="889"/>
      <c r="UAF103" s="889"/>
      <c r="UAG103" s="889"/>
      <c r="UAH103" s="889"/>
      <c r="UAI103" s="889"/>
      <c r="UAJ103" s="889"/>
      <c r="UAK103" s="889"/>
      <c r="UAL103" s="889"/>
      <c r="UAM103" s="889"/>
      <c r="UAN103" s="889"/>
      <c r="UAO103" s="889"/>
      <c r="UAP103" s="889"/>
      <c r="UAQ103" s="889"/>
      <c r="UAR103" s="889"/>
      <c r="UAS103" s="889"/>
      <c r="UAT103" s="889"/>
      <c r="UAU103" s="889"/>
      <c r="UAV103" s="889"/>
      <c r="UAW103" s="889"/>
      <c r="UAX103" s="889"/>
      <c r="UAY103" s="889"/>
      <c r="UAZ103" s="889"/>
      <c r="UBA103" s="889"/>
      <c r="UBB103" s="889"/>
      <c r="UBC103" s="889"/>
      <c r="UBD103" s="889"/>
      <c r="UBE103" s="889"/>
      <c r="UBF103" s="889"/>
      <c r="UBG103" s="889"/>
      <c r="UBH103" s="889"/>
      <c r="UBI103" s="889"/>
      <c r="UBJ103" s="889"/>
      <c r="UBK103" s="889"/>
      <c r="UBL103" s="889"/>
      <c r="UBM103" s="889"/>
      <c r="UBN103" s="889"/>
      <c r="UBO103" s="889"/>
      <c r="UBP103" s="889"/>
      <c r="UBQ103" s="889"/>
      <c r="UBR103" s="889"/>
      <c r="UBS103" s="889"/>
      <c r="UBT103" s="889"/>
      <c r="UBU103" s="889"/>
      <c r="UBV103" s="889"/>
      <c r="UBW103" s="889"/>
      <c r="UBX103" s="889"/>
      <c r="UBY103" s="889"/>
      <c r="UBZ103" s="889"/>
      <c r="UCA103" s="889"/>
      <c r="UCB103" s="889"/>
      <c r="UCC103" s="889"/>
      <c r="UCD103" s="889"/>
      <c r="UCE103" s="889"/>
      <c r="UCF103" s="889"/>
      <c r="UCG103" s="889"/>
      <c r="UCH103" s="889"/>
      <c r="UCI103" s="889"/>
      <c r="UCJ103" s="889"/>
      <c r="UCK103" s="889"/>
      <c r="UCL103" s="889"/>
      <c r="UCM103" s="889"/>
      <c r="UCN103" s="889"/>
      <c r="UCO103" s="889"/>
      <c r="UCP103" s="889"/>
      <c r="UCQ103" s="889"/>
      <c r="UCR103" s="889"/>
      <c r="UCS103" s="889"/>
      <c r="UCT103" s="889"/>
      <c r="UCU103" s="889"/>
      <c r="UCV103" s="889"/>
      <c r="UCW103" s="889"/>
      <c r="UCX103" s="889"/>
      <c r="UCY103" s="889"/>
      <c r="UCZ103" s="889"/>
      <c r="UDA103" s="889"/>
      <c r="UDB103" s="889"/>
      <c r="UDC103" s="889"/>
      <c r="UDD103" s="889"/>
      <c r="UDE103" s="889"/>
      <c r="UDF103" s="889"/>
      <c r="UDG103" s="889"/>
      <c r="UDH103" s="889"/>
      <c r="UDI103" s="889"/>
      <c r="UDJ103" s="889"/>
      <c r="UDK103" s="889"/>
      <c r="UDL103" s="889"/>
      <c r="UDM103" s="889"/>
      <c r="UDN103" s="889"/>
      <c r="UDO103" s="889"/>
      <c r="UDP103" s="889"/>
      <c r="UDQ103" s="889"/>
      <c r="UDR103" s="889"/>
      <c r="UDS103" s="889"/>
      <c r="UDT103" s="889"/>
      <c r="UDU103" s="889"/>
      <c r="UDV103" s="889"/>
      <c r="UDW103" s="889"/>
      <c r="UDX103" s="889"/>
      <c r="UDY103" s="889"/>
      <c r="UDZ103" s="889"/>
      <c r="UEA103" s="889"/>
      <c r="UEB103" s="889"/>
      <c r="UEC103" s="889"/>
      <c r="UED103" s="889"/>
      <c r="UEE103" s="889"/>
      <c r="UEF103" s="889"/>
      <c r="UEG103" s="889"/>
      <c r="UEH103" s="889"/>
      <c r="UEI103" s="889"/>
      <c r="UEJ103" s="889"/>
      <c r="UEK103" s="889"/>
      <c r="UEL103" s="889"/>
      <c r="UEM103" s="889"/>
      <c r="UEN103" s="889"/>
      <c r="UEO103" s="889"/>
      <c r="UEP103" s="889"/>
      <c r="UEQ103" s="889"/>
      <c r="UER103" s="889"/>
      <c r="UES103" s="889"/>
      <c r="UET103" s="889"/>
      <c r="UEU103" s="889"/>
      <c r="UEV103" s="889"/>
      <c r="UEW103" s="889"/>
      <c r="UEX103" s="889"/>
      <c r="UEY103" s="889"/>
      <c r="UEZ103" s="889"/>
      <c r="UFA103" s="889"/>
      <c r="UFB103" s="889"/>
      <c r="UFC103" s="889"/>
      <c r="UFD103" s="889"/>
      <c r="UFE103" s="889"/>
      <c r="UFF103" s="889"/>
      <c r="UFG103" s="889"/>
      <c r="UFH103" s="889"/>
      <c r="UFI103" s="889"/>
      <c r="UFJ103" s="889"/>
      <c r="UFK103" s="889"/>
      <c r="UFL103" s="889"/>
      <c r="UFM103" s="889"/>
      <c r="UFN103" s="889"/>
      <c r="UFO103" s="889"/>
      <c r="UFP103" s="889"/>
      <c r="UFQ103" s="889"/>
      <c r="UFR103" s="889"/>
      <c r="UFS103" s="889"/>
      <c r="UFT103" s="889"/>
      <c r="UFU103" s="889"/>
      <c r="UFV103" s="889"/>
      <c r="UFW103" s="889"/>
      <c r="UFX103" s="889"/>
      <c r="UFY103" s="889"/>
      <c r="UFZ103" s="889"/>
      <c r="UGA103" s="889"/>
      <c r="UGB103" s="889"/>
      <c r="UGC103" s="889"/>
      <c r="UGD103" s="889"/>
      <c r="UGE103" s="889"/>
      <c r="UGF103" s="889"/>
      <c r="UGG103" s="889"/>
      <c r="UGH103" s="889"/>
      <c r="UGI103" s="889"/>
      <c r="UGJ103" s="889"/>
      <c r="UGK103" s="889"/>
      <c r="UGL103" s="889"/>
      <c r="UGM103" s="889"/>
      <c r="UGN103" s="889"/>
      <c r="UGO103" s="889"/>
      <c r="UGP103" s="889"/>
      <c r="UGQ103" s="889"/>
      <c r="UGR103" s="889"/>
      <c r="UGS103" s="889"/>
      <c r="UGT103" s="889"/>
      <c r="UGU103" s="889"/>
      <c r="UGV103" s="889"/>
      <c r="UGW103" s="889"/>
      <c r="UGX103" s="889"/>
      <c r="UGY103" s="889"/>
      <c r="UGZ103" s="889"/>
      <c r="UHA103" s="889"/>
      <c r="UHB103" s="889"/>
      <c r="UHC103" s="889"/>
      <c r="UHD103" s="889"/>
      <c r="UHE103" s="889"/>
      <c r="UHF103" s="889"/>
      <c r="UHG103" s="889"/>
      <c r="UHH103" s="889"/>
      <c r="UHI103" s="889"/>
      <c r="UHJ103" s="889"/>
      <c r="UHK103" s="889"/>
      <c r="UHL103" s="889"/>
      <c r="UHM103" s="889"/>
      <c r="UHN103" s="889"/>
      <c r="UHO103" s="889"/>
      <c r="UHP103" s="889"/>
      <c r="UHQ103" s="889"/>
      <c r="UHR103" s="889"/>
      <c r="UHS103" s="889"/>
      <c r="UHT103" s="889"/>
      <c r="UHU103" s="889"/>
      <c r="UHV103" s="889"/>
      <c r="UHW103" s="889"/>
      <c r="UHX103" s="889"/>
      <c r="UHY103" s="889"/>
      <c r="UHZ103" s="889"/>
      <c r="UIA103" s="889"/>
      <c r="UIB103" s="889"/>
      <c r="UIC103" s="889"/>
      <c r="UID103" s="889"/>
      <c r="UIE103" s="889"/>
      <c r="UIF103" s="889"/>
      <c r="UIG103" s="889"/>
      <c r="UIH103" s="889"/>
      <c r="UII103" s="889"/>
      <c r="UIJ103" s="889"/>
      <c r="UIK103" s="889"/>
      <c r="UIL103" s="889"/>
      <c r="UIM103" s="889"/>
      <c r="UIN103" s="889"/>
      <c r="UIO103" s="889"/>
      <c r="UIP103" s="889"/>
      <c r="UIQ103" s="889"/>
      <c r="UIR103" s="889"/>
      <c r="UIS103" s="889"/>
      <c r="UIT103" s="889"/>
      <c r="UIU103" s="889"/>
      <c r="UIV103" s="889"/>
      <c r="UIW103" s="889"/>
      <c r="UIX103" s="889"/>
      <c r="UIY103" s="889"/>
      <c r="UIZ103" s="889"/>
      <c r="UJA103" s="889"/>
      <c r="UJB103" s="889"/>
      <c r="UJC103" s="889"/>
      <c r="UJD103" s="889"/>
      <c r="UJE103" s="889"/>
      <c r="UJF103" s="889"/>
      <c r="UJG103" s="889"/>
      <c r="UJH103" s="889"/>
      <c r="UJI103" s="889"/>
      <c r="UJJ103" s="889"/>
      <c r="UJK103" s="889"/>
      <c r="UJL103" s="889"/>
      <c r="UJM103" s="889"/>
      <c r="UJN103" s="889"/>
      <c r="UJO103" s="889"/>
      <c r="UJP103" s="889"/>
      <c r="UJQ103" s="889"/>
      <c r="UJR103" s="889"/>
      <c r="UJS103" s="889"/>
      <c r="UJT103" s="889"/>
      <c r="UJU103" s="889"/>
      <c r="UJV103" s="889"/>
      <c r="UJW103" s="889"/>
      <c r="UJX103" s="889"/>
      <c r="UJY103" s="889"/>
      <c r="UJZ103" s="889"/>
      <c r="UKA103" s="889"/>
      <c r="UKB103" s="889"/>
      <c r="UKC103" s="889"/>
      <c r="UKD103" s="889"/>
      <c r="UKE103" s="889"/>
      <c r="UKF103" s="889"/>
      <c r="UKG103" s="889"/>
      <c r="UKH103" s="889"/>
      <c r="UKI103" s="889"/>
      <c r="UKJ103" s="889"/>
      <c r="UKK103" s="889"/>
      <c r="UKL103" s="889"/>
      <c r="UKM103" s="889"/>
      <c r="UKN103" s="889"/>
      <c r="UKO103" s="889"/>
      <c r="UKP103" s="889"/>
      <c r="UKQ103" s="889"/>
      <c r="UKR103" s="889"/>
      <c r="UKS103" s="889"/>
      <c r="UKT103" s="889"/>
      <c r="UKU103" s="889"/>
      <c r="UKV103" s="889"/>
      <c r="UKW103" s="889"/>
      <c r="UKX103" s="889"/>
      <c r="UKY103" s="889"/>
      <c r="UKZ103" s="889"/>
      <c r="ULA103" s="889"/>
      <c r="ULB103" s="889"/>
      <c r="ULC103" s="889"/>
      <c r="ULD103" s="889"/>
      <c r="ULE103" s="889"/>
      <c r="ULF103" s="889"/>
      <c r="ULG103" s="889"/>
      <c r="ULH103" s="889"/>
      <c r="ULI103" s="889"/>
      <c r="ULJ103" s="889"/>
      <c r="ULK103" s="889"/>
      <c r="ULL103" s="889"/>
      <c r="ULM103" s="889"/>
      <c r="ULN103" s="889"/>
      <c r="ULO103" s="889"/>
      <c r="ULP103" s="889"/>
      <c r="ULQ103" s="889"/>
      <c r="ULR103" s="889"/>
      <c r="ULS103" s="889"/>
      <c r="ULT103" s="889"/>
      <c r="ULU103" s="889"/>
      <c r="ULV103" s="889"/>
      <c r="ULW103" s="889"/>
      <c r="ULX103" s="889"/>
      <c r="ULY103" s="889"/>
      <c r="ULZ103" s="889"/>
      <c r="UMA103" s="889"/>
      <c r="UMB103" s="889"/>
      <c r="UMC103" s="889"/>
      <c r="UMD103" s="889"/>
      <c r="UME103" s="889"/>
      <c r="UMF103" s="889"/>
      <c r="UMG103" s="889"/>
      <c r="UMH103" s="889"/>
      <c r="UMI103" s="889"/>
      <c r="UMJ103" s="889"/>
      <c r="UMK103" s="889"/>
      <c r="UML103" s="889"/>
      <c r="UMM103" s="889"/>
      <c r="UMN103" s="889"/>
      <c r="UMO103" s="889"/>
      <c r="UMP103" s="889"/>
      <c r="UMQ103" s="889"/>
      <c r="UMR103" s="889"/>
      <c r="UMS103" s="889"/>
      <c r="UMT103" s="889"/>
      <c r="UMU103" s="889"/>
      <c r="UMV103" s="889"/>
      <c r="UMW103" s="889"/>
      <c r="UMX103" s="889"/>
      <c r="UMY103" s="889"/>
      <c r="UMZ103" s="889"/>
      <c r="UNA103" s="889"/>
      <c r="UNB103" s="889"/>
      <c r="UNC103" s="889"/>
      <c r="UND103" s="889"/>
      <c r="UNE103" s="889"/>
      <c r="UNF103" s="889"/>
      <c r="UNG103" s="889"/>
      <c r="UNH103" s="889"/>
      <c r="UNI103" s="889"/>
      <c r="UNJ103" s="889"/>
      <c r="UNK103" s="889"/>
      <c r="UNL103" s="889"/>
      <c r="UNM103" s="889"/>
      <c r="UNN103" s="889"/>
      <c r="UNO103" s="889"/>
      <c r="UNP103" s="889"/>
      <c r="UNQ103" s="889"/>
      <c r="UNR103" s="889"/>
      <c r="UNS103" s="889"/>
      <c r="UNT103" s="889"/>
      <c r="UNU103" s="889"/>
      <c r="UNV103" s="889"/>
      <c r="UNW103" s="889"/>
      <c r="UNX103" s="889"/>
      <c r="UNY103" s="889"/>
      <c r="UNZ103" s="889"/>
      <c r="UOA103" s="889"/>
      <c r="UOB103" s="889"/>
      <c r="UOC103" s="889"/>
      <c r="UOD103" s="889"/>
      <c r="UOE103" s="889"/>
      <c r="UOF103" s="889"/>
      <c r="UOG103" s="889"/>
      <c r="UOH103" s="889"/>
      <c r="UOI103" s="889"/>
      <c r="UOJ103" s="889"/>
      <c r="UOK103" s="889"/>
      <c r="UOL103" s="889"/>
      <c r="UOM103" s="889"/>
      <c r="UON103" s="889"/>
      <c r="UOO103" s="889"/>
      <c r="UOP103" s="889"/>
      <c r="UOQ103" s="889"/>
      <c r="UOR103" s="889"/>
      <c r="UOS103" s="889"/>
      <c r="UOT103" s="889"/>
      <c r="UOU103" s="889"/>
      <c r="UOV103" s="889"/>
      <c r="UOW103" s="889"/>
      <c r="UOX103" s="889"/>
      <c r="UOY103" s="889"/>
      <c r="UOZ103" s="889"/>
      <c r="UPA103" s="889"/>
      <c r="UPB103" s="889"/>
      <c r="UPC103" s="889"/>
      <c r="UPD103" s="889"/>
      <c r="UPE103" s="889"/>
      <c r="UPF103" s="889"/>
      <c r="UPG103" s="889"/>
      <c r="UPH103" s="889"/>
      <c r="UPI103" s="889"/>
      <c r="UPJ103" s="889"/>
      <c r="UPK103" s="889"/>
      <c r="UPL103" s="889"/>
      <c r="UPM103" s="889"/>
      <c r="UPN103" s="889"/>
      <c r="UPO103" s="889"/>
      <c r="UPP103" s="889"/>
      <c r="UPQ103" s="889"/>
      <c r="UPR103" s="889"/>
      <c r="UPS103" s="889"/>
      <c r="UPT103" s="889"/>
      <c r="UPU103" s="889"/>
      <c r="UPV103" s="889"/>
      <c r="UPW103" s="889"/>
      <c r="UPX103" s="889"/>
      <c r="UPY103" s="889"/>
      <c r="UPZ103" s="889"/>
      <c r="UQA103" s="889"/>
      <c r="UQB103" s="889"/>
      <c r="UQC103" s="889"/>
      <c r="UQD103" s="889"/>
      <c r="UQE103" s="889"/>
      <c r="UQF103" s="889"/>
      <c r="UQG103" s="889"/>
      <c r="UQH103" s="889"/>
      <c r="UQI103" s="889"/>
      <c r="UQJ103" s="889"/>
      <c r="UQK103" s="889"/>
      <c r="UQL103" s="889"/>
      <c r="UQM103" s="889"/>
      <c r="UQN103" s="889"/>
      <c r="UQO103" s="889"/>
      <c r="UQP103" s="889"/>
      <c r="UQQ103" s="889"/>
      <c r="UQR103" s="889"/>
      <c r="UQS103" s="889"/>
      <c r="UQT103" s="889"/>
      <c r="UQU103" s="889"/>
      <c r="UQV103" s="889"/>
      <c r="UQW103" s="889"/>
      <c r="UQX103" s="889"/>
      <c r="UQY103" s="889"/>
      <c r="UQZ103" s="889"/>
      <c r="URA103" s="889"/>
      <c r="URB103" s="889"/>
      <c r="URC103" s="889"/>
      <c r="URD103" s="889"/>
      <c r="URE103" s="889"/>
      <c r="URF103" s="889"/>
      <c r="URG103" s="889"/>
      <c r="URH103" s="889"/>
      <c r="URI103" s="889"/>
      <c r="URJ103" s="889"/>
      <c r="URK103" s="889"/>
      <c r="URL103" s="889"/>
      <c r="URM103" s="889"/>
      <c r="URN103" s="889"/>
      <c r="URO103" s="889"/>
      <c r="URP103" s="889"/>
      <c r="URQ103" s="889"/>
      <c r="URR103" s="889"/>
      <c r="URS103" s="889"/>
      <c r="URT103" s="889"/>
      <c r="URU103" s="889"/>
      <c r="URV103" s="889"/>
      <c r="URW103" s="889"/>
      <c r="URX103" s="889"/>
      <c r="URY103" s="889"/>
      <c r="URZ103" s="889"/>
      <c r="USA103" s="889"/>
      <c r="USB103" s="889"/>
      <c r="USC103" s="889"/>
      <c r="USD103" s="889"/>
      <c r="USE103" s="889"/>
      <c r="USF103" s="889"/>
      <c r="USG103" s="889"/>
      <c r="USH103" s="889"/>
      <c r="USI103" s="889"/>
      <c r="USJ103" s="889"/>
      <c r="USK103" s="889"/>
      <c r="USL103" s="889"/>
      <c r="USM103" s="889"/>
      <c r="USN103" s="889"/>
      <c r="USO103" s="889"/>
      <c r="USP103" s="889"/>
      <c r="USQ103" s="889"/>
      <c r="USR103" s="889"/>
      <c r="USS103" s="889"/>
      <c r="UST103" s="889"/>
      <c r="USU103" s="889"/>
      <c r="USV103" s="889"/>
      <c r="USW103" s="889"/>
      <c r="USX103" s="889"/>
      <c r="USY103" s="889"/>
      <c r="USZ103" s="889"/>
      <c r="UTA103" s="889"/>
      <c r="UTB103" s="889"/>
      <c r="UTC103" s="889"/>
      <c r="UTD103" s="889"/>
      <c r="UTE103" s="889"/>
      <c r="UTF103" s="889"/>
      <c r="UTG103" s="889"/>
      <c r="UTH103" s="889"/>
      <c r="UTI103" s="889"/>
      <c r="UTJ103" s="889"/>
      <c r="UTK103" s="889"/>
      <c r="UTL103" s="889"/>
      <c r="UTM103" s="889"/>
      <c r="UTN103" s="889"/>
      <c r="UTO103" s="889"/>
      <c r="UTP103" s="889"/>
      <c r="UTQ103" s="889"/>
      <c r="UTR103" s="889"/>
      <c r="UTS103" s="889"/>
      <c r="UTT103" s="889"/>
      <c r="UTU103" s="889"/>
      <c r="UTV103" s="889"/>
      <c r="UTW103" s="889"/>
      <c r="UTX103" s="889"/>
      <c r="UTY103" s="889"/>
      <c r="UTZ103" s="889"/>
      <c r="UUA103" s="889"/>
      <c r="UUB103" s="889"/>
      <c r="UUC103" s="889"/>
      <c r="UUD103" s="889"/>
      <c r="UUE103" s="889"/>
      <c r="UUF103" s="889"/>
      <c r="UUG103" s="889"/>
      <c r="UUH103" s="889"/>
      <c r="UUI103" s="889"/>
      <c r="UUJ103" s="889"/>
      <c r="UUK103" s="889"/>
      <c r="UUL103" s="889"/>
      <c r="UUM103" s="889"/>
      <c r="UUN103" s="889"/>
      <c r="UUO103" s="889"/>
      <c r="UUP103" s="889"/>
      <c r="UUQ103" s="889"/>
      <c r="UUR103" s="889"/>
      <c r="UUS103" s="889"/>
      <c r="UUT103" s="889"/>
      <c r="UUU103" s="889"/>
      <c r="UUV103" s="889"/>
      <c r="UUW103" s="889"/>
      <c r="UUX103" s="889"/>
      <c r="UUY103" s="889"/>
      <c r="UUZ103" s="889"/>
      <c r="UVA103" s="889"/>
      <c r="UVB103" s="889"/>
      <c r="UVC103" s="889"/>
      <c r="UVD103" s="889"/>
      <c r="UVE103" s="889"/>
      <c r="UVF103" s="889"/>
      <c r="UVG103" s="889"/>
      <c r="UVH103" s="889"/>
      <c r="UVI103" s="889"/>
      <c r="UVJ103" s="889"/>
      <c r="UVK103" s="889"/>
      <c r="UVL103" s="889"/>
      <c r="UVM103" s="889"/>
      <c r="UVN103" s="889"/>
      <c r="UVO103" s="889"/>
      <c r="UVP103" s="889"/>
      <c r="UVQ103" s="889"/>
      <c r="UVR103" s="889"/>
      <c r="UVS103" s="889"/>
      <c r="UVT103" s="889"/>
      <c r="UVU103" s="889"/>
      <c r="UVV103" s="889"/>
      <c r="UVW103" s="889"/>
      <c r="UVX103" s="889"/>
      <c r="UVY103" s="889"/>
      <c r="UVZ103" s="889"/>
      <c r="UWA103" s="889"/>
      <c r="UWB103" s="889"/>
      <c r="UWC103" s="889"/>
      <c r="UWD103" s="889"/>
      <c r="UWE103" s="889"/>
      <c r="UWF103" s="889"/>
      <c r="UWG103" s="889"/>
      <c r="UWH103" s="889"/>
      <c r="UWI103" s="889"/>
      <c r="UWJ103" s="889"/>
      <c r="UWK103" s="889"/>
      <c r="UWL103" s="889"/>
      <c r="UWM103" s="889"/>
      <c r="UWN103" s="889"/>
      <c r="UWO103" s="889"/>
      <c r="UWP103" s="889"/>
      <c r="UWQ103" s="889"/>
      <c r="UWR103" s="889"/>
      <c r="UWS103" s="889"/>
      <c r="UWT103" s="889"/>
      <c r="UWU103" s="889"/>
      <c r="UWV103" s="889"/>
      <c r="UWW103" s="889"/>
      <c r="UWX103" s="889"/>
      <c r="UWY103" s="889"/>
      <c r="UWZ103" s="889"/>
      <c r="UXA103" s="889"/>
      <c r="UXB103" s="889"/>
      <c r="UXC103" s="889"/>
      <c r="UXD103" s="889"/>
      <c r="UXE103" s="889"/>
      <c r="UXF103" s="889"/>
      <c r="UXG103" s="889"/>
      <c r="UXH103" s="889"/>
      <c r="UXI103" s="889"/>
      <c r="UXJ103" s="889"/>
      <c r="UXK103" s="889"/>
      <c r="UXL103" s="889"/>
      <c r="UXM103" s="889"/>
      <c r="UXN103" s="889"/>
      <c r="UXO103" s="889"/>
      <c r="UXP103" s="889"/>
      <c r="UXQ103" s="889"/>
      <c r="UXR103" s="889"/>
      <c r="UXS103" s="889"/>
      <c r="UXT103" s="889"/>
      <c r="UXU103" s="889"/>
      <c r="UXV103" s="889"/>
      <c r="UXW103" s="889"/>
      <c r="UXX103" s="889"/>
      <c r="UXY103" s="889"/>
      <c r="UXZ103" s="889"/>
      <c r="UYA103" s="889"/>
      <c r="UYB103" s="889"/>
      <c r="UYC103" s="889"/>
      <c r="UYD103" s="889"/>
      <c r="UYE103" s="889"/>
      <c r="UYF103" s="889"/>
      <c r="UYG103" s="889"/>
      <c r="UYH103" s="889"/>
      <c r="UYI103" s="889"/>
      <c r="UYJ103" s="889"/>
      <c r="UYK103" s="889"/>
      <c r="UYL103" s="889"/>
      <c r="UYM103" s="889"/>
      <c r="UYN103" s="889"/>
      <c r="UYO103" s="889"/>
      <c r="UYP103" s="889"/>
      <c r="UYQ103" s="889"/>
      <c r="UYR103" s="889"/>
      <c r="UYS103" s="889"/>
      <c r="UYT103" s="889"/>
      <c r="UYU103" s="889"/>
      <c r="UYV103" s="889"/>
      <c r="UYW103" s="889"/>
      <c r="UYX103" s="889"/>
      <c r="UYY103" s="889"/>
      <c r="UYZ103" s="889"/>
      <c r="UZA103" s="889"/>
      <c r="UZB103" s="889"/>
      <c r="UZC103" s="889"/>
      <c r="UZD103" s="889"/>
      <c r="UZE103" s="889"/>
      <c r="UZF103" s="889"/>
      <c r="UZG103" s="889"/>
      <c r="UZH103" s="889"/>
      <c r="UZI103" s="889"/>
      <c r="UZJ103" s="889"/>
      <c r="UZK103" s="889"/>
      <c r="UZL103" s="889"/>
      <c r="UZM103" s="889"/>
      <c r="UZN103" s="889"/>
      <c r="UZO103" s="889"/>
      <c r="UZP103" s="889"/>
      <c r="UZQ103" s="889"/>
      <c r="UZR103" s="889"/>
      <c r="UZS103" s="889"/>
      <c r="UZT103" s="889"/>
      <c r="UZU103" s="889"/>
      <c r="UZV103" s="889"/>
      <c r="UZW103" s="889"/>
      <c r="UZX103" s="889"/>
      <c r="UZY103" s="889"/>
      <c r="UZZ103" s="889"/>
      <c r="VAA103" s="889"/>
      <c r="VAB103" s="889"/>
      <c r="VAC103" s="889"/>
      <c r="VAD103" s="889"/>
      <c r="VAE103" s="889"/>
      <c r="VAF103" s="889"/>
      <c r="VAG103" s="889"/>
      <c r="VAH103" s="889"/>
      <c r="VAI103" s="889"/>
      <c r="VAJ103" s="889"/>
      <c r="VAK103" s="889"/>
      <c r="VAL103" s="889"/>
      <c r="VAM103" s="889"/>
      <c r="VAN103" s="889"/>
      <c r="VAO103" s="889"/>
      <c r="VAP103" s="889"/>
      <c r="VAQ103" s="889"/>
      <c r="VAR103" s="889"/>
      <c r="VAS103" s="889"/>
      <c r="VAT103" s="889"/>
      <c r="VAU103" s="889"/>
      <c r="VAV103" s="889"/>
      <c r="VAW103" s="889"/>
      <c r="VAX103" s="889"/>
      <c r="VAY103" s="889"/>
      <c r="VAZ103" s="889"/>
      <c r="VBA103" s="889"/>
      <c r="VBB103" s="889"/>
      <c r="VBC103" s="889"/>
      <c r="VBD103" s="889"/>
      <c r="VBE103" s="889"/>
      <c r="VBF103" s="889"/>
      <c r="VBG103" s="889"/>
      <c r="VBH103" s="889"/>
      <c r="VBI103" s="889"/>
      <c r="VBJ103" s="889"/>
      <c r="VBK103" s="889"/>
      <c r="VBL103" s="889"/>
      <c r="VBM103" s="889"/>
      <c r="VBN103" s="889"/>
      <c r="VBO103" s="889"/>
      <c r="VBP103" s="889"/>
      <c r="VBQ103" s="889"/>
      <c r="VBR103" s="889"/>
      <c r="VBS103" s="889"/>
      <c r="VBT103" s="889"/>
      <c r="VBU103" s="889"/>
      <c r="VBV103" s="889"/>
      <c r="VBW103" s="889"/>
      <c r="VBX103" s="889"/>
      <c r="VBY103" s="889"/>
      <c r="VBZ103" s="889"/>
      <c r="VCA103" s="889"/>
      <c r="VCB103" s="889"/>
      <c r="VCC103" s="889"/>
      <c r="VCD103" s="889"/>
      <c r="VCE103" s="889"/>
      <c r="VCF103" s="889"/>
      <c r="VCG103" s="889"/>
      <c r="VCH103" s="889"/>
      <c r="VCI103" s="889"/>
      <c r="VCJ103" s="889"/>
      <c r="VCK103" s="889"/>
      <c r="VCL103" s="889"/>
      <c r="VCM103" s="889"/>
      <c r="VCN103" s="889"/>
      <c r="VCO103" s="889"/>
      <c r="VCP103" s="889"/>
      <c r="VCQ103" s="889"/>
      <c r="VCR103" s="889"/>
      <c r="VCS103" s="889"/>
      <c r="VCT103" s="889"/>
      <c r="VCU103" s="889"/>
      <c r="VCV103" s="889"/>
      <c r="VCW103" s="889"/>
      <c r="VCX103" s="889"/>
      <c r="VCY103" s="889"/>
      <c r="VCZ103" s="889"/>
      <c r="VDA103" s="889"/>
      <c r="VDB103" s="889"/>
      <c r="VDC103" s="889"/>
      <c r="VDD103" s="889"/>
      <c r="VDE103" s="889"/>
      <c r="VDF103" s="889"/>
      <c r="VDG103" s="889"/>
      <c r="VDH103" s="889"/>
      <c r="VDI103" s="889"/>
      <c r="VDJ103" s="889"/>
      <c r="VDK103" s="889"/>
      <c r="VDL103" s="889"/>
      <c r="VDM103" s="889"/>
      <c r="VDN103" s="889"/>
      <c r="VDO103" s="889"/>
      <c r="VDP103" s="889"/>
      <c r="VDQ103" s="889"/>
      <c r="VDR103" s="889"/>
      <c r="VDS103" s="889"/>
      <c r="VDT103" s="889"/>
      <c r="VDU103" s="889"/>
      <c r="VDV103" s="889"/>
      <c r="VDW103" s="889"/>
      <c r="VDX103" s="889"/>
      <c r="VDY103" s="889"/>
      <c r="VDZ103" s="889"/>
      <c r="VEA103" s="889"/>
      <c r="VEB103" s="889"/>
      <c r="VEC103" s="889"/>
      <c r="VED103" s="889"/>
      <c r="VEE103" s="889"/>
      <c r="VEF103" s="889"/>
      <c r="VEG103" s="889"/>
      <c r="VEH103" s="889"/>
      <c r="VEI103" s="889"/>
      <c r="VEJ103" s="889"/>
      <c r="VEK103" s="889"/>
      <c r="VEL103" s="889"/>
      <c r="VEM103" s="889"/>
      <c r="VEN103" s="889"/>
      <c r="VEO103" s="889"/>
      <c r="VEP103" s="889"/>
      <c r="VEQ103" s="889"/>
      <c r="VER103" s="889"/>
      <c r="VES103" s="889"/>
      <c r="VET103" s="889"/>
      <c r="VEU103" s="889"/>
      <c r="VEV103" s="889"/>
      <c r="VEW103" s="889"/>
      <c r="VEX103" s="889"/>
      <c r="VEY103" s="889"/>
      <c r="VEZ103" s="889"/>
      <c r="VFA103" s="889"/>
      <c r="VFB103" s="889"/>
      <c r="VFC103" s="889"/>
      <c r="VFD103" s="889"/>
      <c r="VFE103" s="889"/>
      <c r="VFF103" s="889"/>
      <c r="VFG103" s="889"/>
      <c r="VFH103" s="889"/>
      <c r="VFI103" s="889"/>
      <c r="VFJ103" s="889"/>
      <c r="VFK103" s="889"/>
      <c r="VFL103" s="889"/>
      <c r="VFM103" s="889"/>
      <c r="VFN103" s="889"/>
      <c r="VFO103" s="889"/>
      <c r="VFP103" s="889"/>
      <c r="VFQ103" s="889"/>
      <c r="VFR103" s="889"/>
      <c r="VFS103" s="889"/>
      <c r="VFT103" s="889"/>
      <c r="VFU103" s="889"/>
      <c r="VFV103" s="889"/>
      <c r="VFW103" s="889"/>
      <c r="VFX103" s="889"/>
      <c r="VFY103" s="889"/>
      <c r="VFZ103" s="889"/>
      <c r="VGA103" s="889"/>
      <c r="VGB103" s="889"/>
      <c r="VGC103" s="889"/>
      <c r="VGD103" s="889"/>
      <c r="VGE103" s="889"/>
      <c r="VGF103" s="889"/>
      <c r="VGG103" s="889"/>
      <c r="VGH103" s="889"/>
      <c r="VGI103" s="889"/>
      <c r="VGJ103" s="889"/>
      <c r="VGK103" s="889"/>
      <c r="VGL103" s="889"/>
      <c r="VGM103" s="889"/>
      <c r="VGN103" s="889"/>
      <c r="VGO103" s="889"/>
      <c r="VGP103" s="889"/>
      <c r="VGQ103" s="889"/>
      <c r="VGR103" s="889"/>
      <c r="VGS103" s="889"/>
      <c r="VGT103" s="889"/>
      <c r="VGU103" s="889"/>
      <c r="VGV103" s="889"/>
      <c r="VGW103" s="889"/>
      <c r="VGX103" s="889"/>
      <c r="VGY103" s="889"/>
      <c r="VGZ103" s="889"/>
      <c r="VHA103" s="889"/>
      <c r="VHB103" s="889"/>
      <c r="VHC103" s="889"/>
      <c r="VHD103" s="889"/>
      <c r="VHE103" s="889"/>
      <c r="VHF103" s="889"/>
      <c r="VHG103" s="889"/>
      <c r="VHH103" s="889"/>
      <c r="VHI103" s="889"/>
      <c r="VHJ103" s="889"/>
      <c r="VHK103" s="889"/>
      <c r="VHL103" s="889"/>
      <c r="VHM103" s="889"/>
      <c r="VHN103" s="889"/>
      <c r="VHO103" s="889"/>
      <c r="VHP103" s="889"/>
      <c r="VHQ103" s="889"/>
      <c r="VHR103" s="889"/>
      <c r="VHS103" s="889"/>
      <c r="VHT103" s="889"/>
      <c r="VHU103" s="889"/>
      <c r="VHV103" s="889"/>
      <c r="VHW103" s="889"/>
      <c r="VHX103" s="889"/>
      <c r="VHY103" s="889"/>
      <c r="VHZ103" s="889"/>
      <c r="VIA103" s="889"/>
      <c r="VIB103" s="889"/>
      <c r="VIC103" s="889"/>
      <c r="VID103" s="889"/>
      <c r="VIE103" s="889"/>
      <c r="VIF103" s="889"/>
      <c r="VIG103" s="889"/>
      <c r="VIH103" s="889"/>
      <c r="VII103" s="889"/>
      <c r="VIJ103" s="889"/>
      <c r="VIK103" s="889"/>
      <c r="VIL103" s="889"/>
      <c r="VIM103" s="889"/>
      <c r="VIN103" s="889"/>
      <c r="VIO103" s="889"/>
      <c r="VIP103" s="889"/>
      <c r="VIQ103" s="889"/>
      <c r="VIR103" s="889"/>
      <c r="VIS103" s="889"/>
      <c r="VIT103" s="889"/>
      <c r="VIU103" s="889"/>
      <c r="VIV103" s="889"/>
      <c r="VIW103" s="889"/>
      <c r="VIX103" s="889"/>
      <c r="VIY103" s="889"/>
      <c r="VIZ103" s="889"/>
      <c r="VJA103" s="889"/>
      <c r="VJB103" s="889"/>
      <c r="VJC103" s="889"/>
      <c r="VJD103" s="889"/>
      <c r="VJE103" s="889"/>
      <c r="VJF103" s="889"/>
      <c r="VJG103" s="889"/>
      <c r="VJH103" s="889"/>
      <c r="VJI103" s="889"/>
      <c r="VJJ103" s="889"/>
      <c r="VJK103" s="889"/>
      <c r="VJL103" s="889"/>
      <c r="VJM103" s="889"/>
      <c r="VJN103" s="889"/>
      <c r="VJO103" s="889"/>
      <c r="VJP103" s="889"/>
      <c r="VJQ103" s="889"/>
      <c r="VJR103" s="889"/>
      <c r="VJS103" s="889"/>
      <c r="VJT103" s="889"/>
      <c r="VJU103" s="889"/>
      <c r="VJV103" s="889"/>
      <c r="VJW103" s="889"/>
      <c r="VJX103" s="889"/>
      <c r="VJY103" s="889"/>
      <c r="VJZ103" s="889"/>
      <c r="VKA103" s="889"/>
      <c r="VKB103" s="889"/>
      <c r="VKC103" s="889"/>
      <c r="VKD103" s="889"/>
      <c r="VKE103" s="889"/>
      <c r="VKF103" s="889"/>
      <c r="VKG103" s="889"/>
      <c r="VKH103" s="889"/>
      <c r="VKI103" s="889"/>
      <c r="VKJ103" s="889"/>
      <c r="VKK103" s="889"/>
      <c r="VKL103" s="889"/>
      <c r="VKM103" s="889"/>
      <c r="VKN103" s="889"/>
      <c r="VKO103" s="889"/>
      <c r="VKP103" s="889"/>
      <c r="VKQ103" s="889"/>
      <c r="VKR103" s="889"/>
      <c r="VKS103" s="889"/>
      <c r="VKT103" s="889"/>
      <c r="VKU103" s="889"/>
      <c r="VKV103" s="889"/>
      <c r="VKW103" s="889"/>
      <c r="VKX103" s="889"/>
      <c r="VKY103" s="889"/>
      <c r="VKZ103" s="889"/>
      <c r="VLA103" s="889"/>
      <c r="VLB103" s="889"/>
      <c r="VLC103" s="889"/>
      <c r="VLD103" s="889"/>
      <c r="VLE103" s="889"/>
      <c r="VLF103" s="889"/>
      <c r="VLG103" s="889"/>
      <c r="VLH103" s="889"/>
      <c r="VLI103" s="889"/>
      <c r="VLJ103" s="889"/>
      <c r="VLK103" s="889"/>
      <c r="VLL103" s="889"/>
      <c r="VLM103" s="889"/>
      <c r="VLN103" s="889"/>
      <c r="VLO103" s="889"/>
      <c r="VLP103" s="889"/>
      <c r="VLQ103" s="889"/>
      <c r="VLR103" s="889"/>
      <c r="VLS103" s="889"/>
      <c r="VLT103" s="889"/>
      <c r="VLU103" s="889"/>
      <c r="VLV103" s="889"/>
      <c r="VLW103" s="889"/>
      <c r="VLX103" s="889"/>
      <c r="VLY103" s="889"/>
      <c r="VLZ103" s="889"/>
      <c r="VMA103" s="889"/>
      <c r="VMB103" s="889"/>
      <c r="VMC103" s="889"/>
      <c r="VMD103" s="889"/>
      <c r="VME103" s="889"/>
      <c r="VMF103" s="889"/>
      <c r="VMG103" s="889"/>
      <c r="VMH103" s="889"/>
      <c r="VMI103" s="889"/>
      <c r="VMJ103" s="889"/>
      <c r="VMK103" s="889"/>
      <c r="VML103" s="889"/>
      <c r="VMM103" s="889"/>
      <c r="VMN103" s="889"/>
      <c r="VMO103" s="889"/>
      <c r="VMP103" s="889"/>
      <c r="VMQ103" s="889"/>
      <c r="VMR103" s="889"/>
      <c r="VMS103" s="889"/>
      <c r="VMT103" s="889"/>
      <c r="VMU103" s="889"/>
      <c r="VMV103" s="889"/>
      <c r="VMW103" s="889"/>
      <c r="VMX103" s="889"/>
      <c r="VMY103" s="889"/>
      <c r="VMZ103" s="889"/>
      <c r="VNA103" s="889"/>
      <c r="VNB103" s="889"/>
      <c r="VNC103" s="889"/>
      <c r="VND103" s="889"/>
      <c r="VNE103" s="889"/>
      <c r="VNF103" s="889"/>
      <c r="VNG103" s="889"/>
      <c r="VNH103" s="889"/>
      <c r="VNI103" s="889"/>
      <c r="VNJ103" s="889"/>
      <c r="VNK103" s="889"/>
      <c r="VNL103" s="889"/>
      <c r="VNM103" s="889"/>
      <c r="VNN103" s="889"/>
      <c r="VNO103" s="889"/>
      <c r="VNP103" s="889"/>
      <c r="VNQ103" s="889"/>
      <c r="VNR103" s="889"/>
      <c r="VNS103" s="889"/>
      <c r="VNT103" s="889"/>
      <c r="VNU103" s="889"/>
      <c r="VNV103" s="889"/>
      <c r="VNW103" s="889"/>
      <c r="VNX103" s="889"/>
      <c r="VNY103" s="889"/>
      <c r="VNZ103" s="889"/>
      <c r="VOA103" s="889"/>
      <c r="VOB103" s="889"/>
      <c r="VOC103" s="889"/>
      <c r="VOD103" s="889"/>
      <c r="VOE103" s="889"/>
      <c r="VOF103" s="889"/>
      <c r="VOG103" s="889"/>
      <c r="VOH103" s="889"/>
      <c r="VOI103" s="889"/>
      <c r="VOJ103" s="889"/>
      <c r="VOK103" s="889"/>
      <c r="VOL103" s="889"/>
      <c r="VOM103" s="889"/>
      <c r="VON103" s="889"/>
      <c r="VOO103" s="889"/>
      <c r="VOP103" s="889"/>
      <c r="VOQ103" s="889"/>
      <c r="VOR103" s="889"/>
      <c r="VOS103" s="889"/>
      <c r="VOT103" s="889"/>
      <c r="VOU103" s="889"/>
      <c r="VOV103" s="889"/>
      <c r="VOW103" s="889"/>
      <c r="VOX103" s="889"/>
      <c r="VOY103" s="889"/>
      <c r="VOZ103" s="889"/>
      <c r="VPA103" s="889"/>
      <c r="VPB103" s="889"/>
      <c r="VPC103" s="889"/>
      <c r="VPD103" s="889"/>
      <c r="VPE103" s="889"/>
      <c r="VPF103" s="889"/>
      <c r="VPG103" s="889"/>
      <c r="VPH103" s="889"/>
      <c r="VPI103" s="889"/>
      <c r="VPJ103" s="889"/>
      <c r="VPK103" s="889"/>
      <c r="VPL103" s="889"/>
      <c r="VPM103" s="889"/>
      <c r="VPN103" s="889"/>
      <c r="VPO103" s="889"/>
      <c r="VPP103" s="889"/>
      <c r="VPQ103" s="889"/>
      <c r="VPR103" s="889"/>
      <c r="VPS103" s="889"/>
      <c r="VPT103" s="889"/>
      <c r="VPU103" s="889"/>
      <c r="VPV103" s="889"/>
      <c r="VPW103" s="889"/>
      <c r="VPX103" s="889"/>
      <c r="VPY103" s="889"/>
      <c r="VPZ103" s="889"/>
      <c r="VQA103" s="889"/>
      <c r="VQB103" s="889"/>
      <c r="VQC103" s="889"/>
      <c r="VQD103" s="889"/>
      <c r="VQE103" s="889"/>
      <c r="VQF103" s="889"/>
      <c r="VQG103" s="889"/>
      <c r="VQH103" s="889"/>
      <c r="VQI103" s="889"/>
      <c r="VQJ103" s="889"/>
      <c r="VQK103" s="889"/>
      <c r="VQL103" s="889"/>
      <c r="VQM103" s="889"/>
      <c r="VQN103" s="889"/>
      <c r="VQO103" s="889"/>
      <c r="VQP103" s="889"/>
      <c r="VQQ103" s="889"/>
      <c r="VQR103" s="889"/>
      <c r="VQS103" s="889"/>
      <c r="VQT103" s="889"/>
      <c r="VQU103" s="889"/>
      <c r="VQV103" s="889"/>
      <c r="VQW103" s="889"/>
      <c r="VQX103" s="889"/>
      <c r="VQY103" s="889"/>
      <c r="VQZ103" s="889"/>
      <c r="VRA103" s="889"/>
      <c r="VRB103" s="889"/>
      <c r="VRC103" s="889"/>
      <c r="VRD103" s="889"/>
      <c r="VRE103" s="889"/>
      <c r="VRF103" s="889"/>
      <c r="VRG103" s="889"/>
      <c r="VRH103" s="889"/>
      <c r="VRI103" s="889"/>
      <c r="VRJ103" s="889"/>
      <c r="VRK103" s="889"/>
      <c r="VRL103" s="889"/>
      <c r="VRM103" s="889"/>
      <c r="VRN103" s="889"/>
      <c r="VRO103" s="889"/>
      <c r="VRP103" s="889"/>
      <c r="VRQ103" s="889"/>
      <c r="VRR103" s="889"/>
      <c r="VRS103" s="889"/>
      <c r="VRT103" s="889"/>
      <c r="VRU103" s="889"/>
      <c r="VRV103" s="889"/>
      <c r="VRW103" s="889"/>
      <c r="VRX103" s="889"/>
      <c r="VRY103" s="889"/>
      <c r="VRZ103" s="889"/>
      <c r="VSA103" s="889"/>
      <c r="VSB103" s="889"/>
      <c r="VSC103" s="889"/>
      <c r="VSD103" s="889"/>
      <c r="VSE103" s="889"/>
      <c r="VSF103" s="889"/>
      <c r="VSG103" s="889"/>
      <c r="VSH103" s="889"/>
      <c r="VSI103" s="889"/>
      <c r="VSJ103" s="889"/>
      <c r="VSK103" s="889"/>
      <c r="VSL103" s="889"/>
      <c r="VSM103" s="889"/>
      <c r="VSN103" s="889"/>
      <c r="VSO103" s="889"/>
      <c r="VSP103" s="889"/>
      <c r="VSQ103" s="889"/>
      <c r="VSR103" s="889"/>
      <c r="VSS103" s="889"/>
      <c r="VST103" s="889"/>
      <c r="VSU103" s="889"/>
      <c r="VSV103" s="889"/>
      <c r="VSW103" s="889"/>
      <c r="VSX103" s="889"/>
      <c r="VSY103" s="889"/>
      <c r="VSZ103" s="889"/>
      <c r="VTA103" s="889"/>
      <c r="VTB103" s="889"/>
      <c r="VTC103" s="889"/>
      <c r="VTD103" s="889"/>
      <c r="VTE103" s="889"/>
      <c r="VTF103" s="889"/>
      <c r="VTG103" s="889"/>
      <c r="VTH103" s="889"/>
      <c r="VTI103" s="889"/>
      <c r="VTJ103" s="889"/>
      <c r="VTK103" s="889"/>
      <c r="VTL103" s="889"/>
      <c r="VTM103" s="889"/>
      <c r="VTN103" s="889"/>
      <c r="VTO103" s="889"/>
      <c r="VTP103" s="889"/>
      <c r="VTQ103" s="889"/>
      <c r="VTR103" s="889"/>
      <c r="VTS103" s="889"/>
      <c r="VTT103" s="889"/>
      <c r="VTU103" s="889"/>
      <c r="VTV103" s="889"/>
      <c r="VTW103" s="889"/>
      <c r="VTX103" s="889"/>
      <c r="VTY103" s="889"/>
      <c r="VTZ103" s="889"/>
      <c r="VUA103" s="889"/>
      <c r="VUB103" s="889"/>
      <c r="VUC103" s="889"/>
      <c r="VUD103" s="889"/>
      <c r="VUE103" s="889"/>
      <c r="VUF103" s="889"/>
      <c r="VUG103" s="889"/>
      <c r="VUH103" s="889"/>
      <c r="VUI103" s="889"/>
      <c r="VUJ103" s="889"/>
      <c r="VUK103" s="889"/>
      <c r="VUL103" s="889"/>
      <c r="VUM103" s="889"/>
      <c r="VUN103" s="889"/>
      <c r="VUO103" s="889"/>
      <c r="VUP103" s="889"/>
      <c r="VUQ103" s="889"/>
      <c r="VUR103" s="889"/>
      <c r="VUS103" s="889"/>
      <c r="VUT103" s="889"/>
      <c r="VUU103" s="889"/>
      <c r="VUV103" s="889"/>
      <c r="VUW103" s="889"/>
      <c r="VUX103" s="889"/>
      <c r="VUY103" s="889"/>
      <c r="VUZ103" s="889"/>
      <c r="VVA103" s="889"/>
      <c r="VVB103" s="889"/>
      <c r="VVC103" s="889"/>
      <c r="VVD103" s="889"/>
      <c r="VVE103" s="889"/>
      <c r="VVF103" s="889"/>
      <c r="VVG103" s="889"/>
      <c r="VVH103" s="889"/>
      <c r="VVI103" s="889"/>
      <c r="VVJ103" s="889"/>
      <c r="VVK103" s="889"/>
      <c r="VVL103" s="889"/>
      <c r="VVM103" s="889"/>
      <c r="VVN103" s="889"/>
      <c r="VVO103" s="889"/>
      <c r="VVP103" s="889"/>
      <c r="VVQ103" s="889"/>
      <c r="VVR103" s="889"/>
      <c r="VVS103" s="889"/>
      <c r="VVT103" s="889"/>
      <c r="VVU103" s="889"/>
      <c r="VVV103" s="889"/>
      <c r="VVW103" s="889"/>
      <c r="VVX103" s="889"/>
      <c r="VVY103" s="889"/>
      <c r="VVZ103" s="889"/>
      <c r="VWA103" s="889"/>
      <c r="VWB103" s="889"/>
      <c r="VWC103" s="889"/>
      <c r="VWD103" s="889"/>
      <c r="VWE103" s="889"/>
      <c r="VWF103" s="889"/>
      <c r="VWG103" s="889"/>
      <c r="VWH103" s="889"/>
      <c r="VWI103" s="889"/>
      <c r="VWJ103" s="889"/>
      <c r="VWK103" s="889"/>
      <c r="VWL103" s="889"/>
      <c r="VWM103" s="889"/>
      <c r="VWN103" s="889"/>
      <c r="VWO103" s="889"/>
      <c r="VWP103" s="889"/>
      <c r="VWQ103" s="889"/>
      <c r="VWR103" s="889"/>
      <c r="VWS103" s="889"/>
      <c r="VWT103" s="889"/>
      <c r="VWU103" s="889"/>
      <c r="VWV103" s="889"/>
      <c r="VWW103" s="889"/>
      <c r="VWX103" s="889"/>
      <c r="VWY103" s="889"/>
      <c r="VWZ103" s="889"/>
      <c r="VXA103" s="889"/>
      <c r="VXB103" s="889"/>
      <c r="VXC103" s="889"/>
      <c r="VXD103" s="889"/>
      <c r="VXE103" s="889"/>
      <c r="VXF103" s="889"/>
      <c r="VXG103" s="889"/>
      <c r="VXH103" s="889"/>
      <c r="VXI103" s="889"/>
      <c r="VXJ103" s="889"/>
      <c r="VXK103" s="889"/>
      <c r="VXL103" s="889"/>
      <c r="VXM103" s="889"/>
      <c r="VXN103" s="889"/>
      <c r="VXO103" s="889"/>
      <c r="VXP103" s="889"/>
      <c r="VXQ103" s="889"/>
      <c r="VXR103" s="889"/>
      <c r="VXS103" s="889"/>
      <c r="VXT103" s="889"/>
      <c r="VXU103" s="889"/>
      <c r="VXV103" s="889"/>
      <c r="VXW103" s="889"/>
      <c r="VXX103" s="889"/>
      <c r="VXY103" s="889"/>
      <c r="VXZ103" s="889"/>
      <c r="VYA103" s="889"/>
      <c r="VYB103" s="889"/>
      <c r="VYC103" s="889"/>
      <c r="VYD103" s="889"/>
      <c r="VYE103" s="889"/>
      <c r="VYF103" s="889"/>
      <c r="VYG103" s="889"/>
      <c r="VYH103" s="889"/>
      <c r="VYI103" s="889"/>
      <c r="VYJ103" s="889"/>
      <c r="VYK103" s="889"/>
      <c r="VYL103" s="889"/>
      <c r="VYM103" s="889"/>
      <c r="VYN103" s="889"/>
      <c r="VYO103" s="889"/>
      <c r="VYP103" s="889"/>
      <c r="VYQ103" s="889"/>
      <c r="VYR103" s="889"/>
      <c r="VYS103" s="889"/>
      <c r="VYT103" s="889"/>
      <c r="VYU103" s="889"/>
      <c r="VYV103" s="889"/>
      <c r="VYW103" s="889"/>
      <c r="VYX103" s="889"/>
      <c r="VYY103" s="889"/>
      <c r="VYZ103" s="889"/>
      <c r="VZA103" s="889"/>
      <c r="VZB103" s="889"/>
      <c r="VZC103" s="889"/>
      <c r="VZD103" s="889"/>
      <c r="VZE103" s="889"/>
      <c r="VZF103" s="889"/>
      <c r="VZG103" s="889"/>
      <c r="VZH103" s="889"/>
      <c r="VZI103" s="889"/>
      <c r="VZJ103" s="889"/>
      <c r="VZK103" s="889"/>
      <c r="VZL103" s="889"/>
      <c r="VZM103" s="889"/>
      <c r="VZN103" s="889"/>
      <c r="VZO103" s="889"/>
      <c r="VZP103" s="889"/>
      <c r="VZQ103" s="889"/>
      <c r="VZR103" s="889"/>
      <c r="VZS103" s="889"/>
      <c r="VZT103" s="889"/>
      <c r="VZU103" s="889"/>
      <c r="VZV103" s="889"/>
      <c r="VZW103" s="889"/>
      <c r="VZX103" s="889"/>
      <c r="VZY103" s="889"/>
      <c r="VZZ103" s="889"/>
      <c r="WAA103" s="889"/>
      <c r="WAB103" s="889"/>
      <c r="WAC103" s="889"/>
      <c r="WAD103" s="889"/>
      <c r="WAE103" s="889"/>
      <c r="WAF103" s="889"/>
      <c r="WAG103" s="889"/>
      <c r="WAH103" s="889"/>
      <c r="WAI103" s="889"/>
      <c r="WAJ103" s="889"/>
      <c r="WAK103" s="889"/>
      <c r="WAL103" s="889"/>
      <c r="WAM103" s="889"/>
      <c r="WAN103" s="889"/>
      <c r="WAO103" s="889"/>
      <c r="WAP103" s="889"/>
      <c r="WAQ103" s="889"/>
      <c r="WAR103" s="889"/>
      <c r="WAS103" s="889"/>
      <c r="WAT103" s="889"/>
      <c r="WAU103" s="889"/>
      <c r="WAV103" s="889"/>
      <c r="WAW103" s="889"/>
      <c r="WAX103" s="889"/>
      <c r="WAY103" s="889"/>
      <c r="WAZ103" s="889"/>
      <c r="WBA103" s="889"/>
      <c r="WBB103" s="889"/>
      <c r="WBC103" s="889"/>
      <c r="WBD103" s="889"/>
      <c r="WBE103" s="889"/>
      <c r="WBF103" s="889"/>
      <c r="WBG103" s="889"/>
      <c r="WBH103" s="889"/>
      <c r="WBI103" s="889"/>
      <c r="WBJ103" s="889"/>
      <c r="WBK103" s="889"/>
      <c r="WBL103" s="889"/>
      <c r="WBM103" s="889"/>
      <c r="WBN103" s="889"/>
      <c r="WBO103" s="889"/>
      <c r="WBP103" s="889"/>
      <c r="WBQ103" s="889"/>
      <c r="WBR103" s="889"/>
      <c r="WBS103" s="889"/>
      <c r="WBT103" s="889"/>
      <c r="WBU103" s="889"/>
      <c r="WBV103" s="889"/>
      <c r="WBW103" s="889"/>
      <c r="WBX103" s="889"/>
      <c r="WBY103" s="889"/>
      <c r="WBZ103" s="889"/>
      <c r="WCA103" s="889"/>
      <c r="WCB103" s="889"/>
      <c r="WCC103" s="889"/>
      <c r="WCD103" s="889"/>
      <c r="WCE103" s="889"/>
      <c r="WCF103" s="889"/>
      <c r="WCG103" s="889"/>
      <c r="WCH103" s="889"/>
      <c r="WCI103" s="889"/>
      <c r="WCJ103" s="889"/>
      <c r="WCK103" s="889"/>
      <c r="WCL103" s="889"/>
      <c r="WCM103" s="889"/>
      <c r="WCN103" s="889"/>
      <c r="WCO103" s="889"/>
      <c r="WCP103" s="889"/>
      <c r="WCQ103" s="889"/>
      <c r="WCR103" s="889"/>
      <c r="WCS103" s="889"/>
      <c r="WCT103" s="889"/>
      <c r="WCU103" s="889"/>
      <c r="WCV103" s="889"/>
      <c r="WCW103" s="889"/>
      <c r="WCX103" s="889"/>
      <c r="WCY103" s="889"/>
      <c r="WCZ103" s="889"/>
      <c r="WDA103" s="889"/>
      <c r="WDB103" s="889"/>
      <c r="WDC103" s="889"/>
      <c r="WDD103" s="889"/>
      <c r="WDE103" s="889"/>
      <c r="WDF103" s="889"/>
      <c r="WDG103" s="889"/>
      <c r="WDH103" s="889"/>
      <c r="WDI103" s="889"/>
      <c r="WDJ103" s="889"/>
      <c r="WDK103" s="889"/>
      <c r="WDL103" s="889"/>
      <c r="WDM103" s="889"/>
      <c r="WDN103" s="889"/>
      <c r="WDO103" s="889"/>
      <c r="WDP103" s="889"/>
      <c r="WDQ103" s="889"/>
      <c r="WDR103" s="889"/>
      <c r="WDS103" s="889"/>
      <c r="WDT103" s="889"/>
      <c r="WDU103" s="889"/>
      <c r="WDV103" s="889"/>
      <c r="WDW103" s="889"/>
      <c r="WDX103" s="889"/>
      <c r="WDY103" s="889"/>
      <c r="WDZ103" s="889"/>
      <c r="WEA103" s="889"/>
      <c r="WEB103" s="889"/>
      <c r="WEC103" s="889"/>
      <c r="WED103" s="889"/>
      <c r="WEE103" s="889"/>
      <c r="WEF103" s="889"/>
      <c r="WEG103" s="889"/>
      <c r="WEH103" s="889"/>
      <c r="WEI103" s="889"/>
      <c r="WEJ103" s="889"/>
      <c r="WEK103" s="889"/>
      <c r="WEL103" s="889"/>
      <c r="WEM103" s="889"/>
      <c r="WEN103" s="889"/>
      <c r="WEO103" s="889"/>
      <c r="WEP103" s="889"/>
      <c r="WEQ103" s="889"/>
      <c r="WER103" s="889"/>
      <c r="WES103" s="889"/>
      <c r="WET103" s="889"/>
      <c r="WEU103" s="889"/>
      <c r="WEV103" s="889"/>
      <c r="WEW103" s="889"/>
      <c r="WEX103" s="889"/>
      <c r="WEY103" s="889"/>
      <c r="WEZ103" s="889"/>
      <c r="WFA103" s="889"/>
      <c r="WFB103" s="889"/>
      <c r="WFC103" s="889"/>
      <c r="WFD103" s="889"/>
      <c r="WFE103" s="889"/>
      <c r="WFF103" s="889"/>
      <c r="WFG103" s="889"/>
      <c r="WFH103" s="889"/>
      <c r="WFI103" s="889"/>
      <c r="WFJ103" s="889"/>
      <c r="WFK103" s="889"/>
      <c r="WFL103" s="889"/>
      <c r="WFM103" s="889"/>
      <c r="WFN103" s="889"/>
      <c r="WFO103" s="889"/>
      <c r="WFP103" s="889"/>
      <c r="WFQ103" s="889"/>
      <c r="WFR103" s="889"/>
      <c r="WFS103" s="889"/>
      <c r="WFT103" s="889"/>
      <c r="WFU103" s="889"/>
      <c r="WFV103" s="889"/>
      <c r="WFW103" s="889"/>
      <c r="WFX103" s="889"/>
      <c r="WFY103" s="889"/>
      <c r="WFZ103" s="889"/>
      <c r="WGA103" s="889"/>
      <c r="WGB103" s="889"/>
      <c r="WGC103" s="889"/>
      <c r="WGD103" s="889"/>
      <c r="WGE103" s="889"/>
      <c r="WGF103" s="889"/>
      <c r="WGG103" s="889"/>
      <c r="WGH103" s="889"/>
      <c r="WGI103" s="889"/>
      <c r="WGJ103" s="889"/>
      <c r="WGK103" s="889"/>
      <c r="WGL103" s="889"/>
      <c r="WGM103" s="889"/>
      <c r="WGN103" s="889"/>
      <c r="WGO103" s="889"/>
      <c r="WGP103" s="889"/>
      <c r="WGQ103" s="889"/>
      <c r="WGR103" s="889"/>
      <c r="WGS103" s="889"/>
      <c r="WGT103" s="889"/>
      <c r="WGU103" s="889"/>
      <c r="WGV103" s="889"/>
      <c r="WGW103" s="889"/>
      <c r="WGX103" s="889"/>
      <c r="WGY103" s="889"/>
      <c r="WGZ103" s="889"/>
      <c r="WHA103" s="889"/>
      <c r="WHB103" s="889"/>
      <c r="WHC103" s="889"/>
      <c r="WHD103" s="889"/>
      <c r="WHE103" s="889"/>
      <c r="WHF103" s="889"/>
      <c r="WHG103" s="889"/>
      <c r="WHH103" s="889"/>
      <c r="WHI103" s="889"/>
      <c r="WHJ103" s="889"/>
      <c r="WHK103" s="889"/>
      <c r="WHL103" s="889"/>
      <c r="WHM103" s="889"/>
      <c r="WHN103" s="889"/>
      <c r="WHO103" s="889"/>
      <c r="WHP103" s="889"/>
      <c r="WHQ103" s="889"/>
      <c r="WHR103" s="889"/>
      <c r="WHS103" s="889"/>
      <c r="WHT103" s="889"/>
      <c r="WHU103" s="889"/>
      <c r="WHV103" s="889"/>
      <c r="WHW103" s="889"/>
      <c r="WHX103" s="889"/>
      <c r="WHY103" s="889"/>
      <c r="WHZ103" s="889"/>
      <c r="WIA103" s="889"/>
      <c r="WIB103" s="889"/>
      <c r="WIC103" s="889"/>
      <c r="WID103" s="889"/>
      <c r="WIE103" s="889"/>
      <c r="WIF103" s="889"/>
      <c r="WIG103" s="889"/>
      <c r="WIH103" s="889"/>
      <c r="WII103" s="889"/>
      <c r="WIJ103" s="889"/>
      <c r="WIK103" s="889"/>
      <c r="WIL103" s="889"/>
      <c r="WIM103" s="889"/>
      <c r="WIN103" s="889"/>
      <c r="WIO103" s="889"/>
      <c r="WIP103" s="889"/>
      <c r="WIQ103" s="889"/>
      <c r="WIR103" s="889"/>
      <c r="WIS103" s="889"/>
      <c r="WIT103" s="889"/>
      <c r="WIU103" s="889"/>
      <c r="WIV103" s="889"/>
      <c r="WIW103" s="889"/>
      <c r="WIX103" s="889"/>
      <c r="WIY103" s="889"/>
      <c r="WIZ103" s="889"/>
      <c r="WJA103" s="889"/>
      <c r="WJB103" s="889"/>
      <c r="WJC103" s="889"/>
      <c r="WJD103" s="889"/>
      <c r="WJE103" s="889"/>
      <c r="WJF103" s="889"/>
      <c r="WJG103" s="889"/>
      <c r="WJH103" s="889"/>
      <c r="WJI103" s="889"/>
      <c r="WJJ103" s="889"/>
      <c r="WJK103" s="889"/>
      <c r="WJL103" s="889"/>
      <c r="WJM103" s="889"/>
      <c r="WJN103" s="889"/>
      <c r="WJO103" s="889"/>
      <c r="WJP103" s="889"/>
      <c r="WJQ103" s="889"/>
      <c r="WJR103" s="889"/>
      <c r="WJS103" s="889"/>
      <c r="WJT103" s="889"/>
      <c r="WJU103" s="889"/>
      <c r="WJV103" s="889"/>
      <c r="WJW103" s="889"/>
      <c r="WJX103" s="889"/>
      <c r="WJY103" s="889"/>
      <c r="WJZ103" s="889"/>
      <c r="WKA103" s="889"/>
      <c r="WKB103" s="889"/>
      <c r="WKC103" s="889"/>
      <c r="WKD103" s="889"/>
      <c r="WKE103" s="889"/>
      <c r="WKF103" s="889"/>
      <c r="WKG103" s="889"/>
      <c r="WKH103" s="889"/>
      <c r="WKI103" s="889"/>
      <c r="WKJ103" s="889"/>
      <c r="WKK103" s="889"/>
      <c r="WKL103" s="889"/>
      <c r="WKM103" s="889"/>
      <c r="WKN103" s="889"/>
      <c r="WKO103" s="889"/>
      <c r="WKP103" s="889"/>
      <c r="WKQ103" s="889"/>
      <c r="WKR103" s="889"/>
      <c r="WKS103" s="889"/>
      <c r="WKT103" s="889"/>
      <c r="WKU103" s="889"/>
      <c r="WKV103" s="889"/>
      <c r="WKW103" s="889"/>
      <c r="WKX103" s="889"/>
      <c r="WKY103" s="889"/>
      <c r="WKZ103" s="889"/>
      <c r="WLA103" s="889"/>
      <c r="WLB103" s="889"/>
      <c r="WLC103" s="889"/>
      <c r="WLD103" s="889"/>
      <c r="WLE103" s="889"/>
      <c r="WLF103" s="889"/>
      <c r="WLG103" s="889"/>
      <c r="WLH103" s="889"/>
      <c r="WLI103" s="889"/>
      <c r="WLJ103" s="889"/>
      <c r="WLK103" s="889"/>
      <c r="WLL103" s="889"/>
      <c r="WLM103" s="889"/>
      <c r="WLN103" s="889"/>
      <c r="WLO103" s="889"/>
      <c r="WLP103" s="889"/>
      <c r="WLQ103" s="889"/>
      <c r="WLR103" s="889"/>
      <c r="WLS103" s="889"/>
      <c r="WLT103" s="889"/>
      <c r="WLU103" s="889"/>
      <c r="WLV103" s="889"/>
      <c r="WLW103" s="889"/>
      <c r="WLX103" s="889"/>
      <c r="WLY103" s="889"/>
      <c r="WLZ103" s="889"/>
      <c r="WMA103" s="889"/>
      <c r="WMB103" s="889"/>
      <c r="WMC103" s="889"/>
      <c r="WMD103" s="889"/>
      <c r="WME103" s="889"/>
      <c r="WMF103" s="889"/>
      <c r="WMG103" s="889"/>
      <c r="WMH103" s="889"/>
      <c r="WMI103" s="889"/>
      <c r="WMJ103" s="889"/>
      <c r="WMK103" s="889"/>
      <c r="WML103" s="889"/>
      <c r="WMM103" s="889"/>
      <c r="WMN103" s="889"/>
      <c r="WMO103" s="889"/>
      <c r="WMP103" s="889"/>
      <c r="WMQ103" s="889"/>
      <c r="WMR103" s="889"/>
      <c r="WMS103" s="889"/>
      <c r="WMT103" s="889"/>
      <c r="WMU103" s="889"/>
      <c r="WMV103" s="889"/>
      <c r="WMW103" s="889"/>
      <c r="WMX103" s="889"/>
      <c r="WMY103" s="889"/>
      <c r="WMZ103" s="889"/>
      <c r="WNA103" s="889"/>
      <c r="WNB103" s="889"/>
      <c r="WNC103" s="889"/>
      <c r="WND103" s="889"/>
      <c r="WNE103" s="889"/>
      <c r="WNF103" s="889"/>
      <c r="WNG103" s="889"/>
      <c r="WNH103" s="889"/>
      <c r="WNI103" s="889"/>
      <c r="WNJ103" s="889"/>
      <c r="WNK103" s="889"/>
      <c r="WNL103" s="889"/>
      <c r="WNM103" s="889"/>
      <c r="WNN103" s="889"/>
      <c r="WNO103" s="889"/>
      <c r="WNP103" s="889"/>
      <c r="WNQ103" s="889"/>
      <c r="WNR103" s="889"/>
      <c r="WNS103" s="889"/>
      <c r="WNT103" s="889"/>
      <c r="WNU103" s="889"/>
      <c r="WNV103" s="889"/>
      <c r="WNW103" s="889"/>
      <c r="WNX103" s="889"/>
      <c r="WNY103" s="889"/>
      <c r="WNZ103" s="889"/>
      <c r="WOA103" s="889"/>
      <c r="WOB103" s="889"/>
      <c r="WOC103" s="889"/>
      <c r="WOD103" s="889"/>
      <c r="WOE103" s="889"/>
      <c r="WOF103" s="889"/>
      <c r="WOG103" s="889"/>
      <c r="WOH103" s="889"/>
      <c r="WOI103" s="889"/>
      <c r="WOJ103" s="889"/>
      <c r="WOK103" s="889"/>
      <c r="WOL103" s="889"/>
      <c r="WOM103" s="889"/>
      <c r="WON103" s="889"/>
      <c r="WOO103" s="889"/>
      <c r="WOP103" s="889"/>
      <c r="WOQ103" s="889"/>
      <c r="WOR103" s="889"/>
      <c r="WOS103" s="889"/>
      <c r="WOT103" s="889"/>
      <c r="WOU103" s="889"/>
      <c r="WOV103" s="889"/>
      <c r="WOW103" s="889"/>
      <c r="WOX103" s="889"/>
      <c r="WOY103" s="889"/>
      <c r="WOZ103" s="889"/>
      <c r="WPA103" s="889"/>
      <c r="WPB103" s="889"/>
      <c r="WPC103" s="889"/>
      <c r="WPD103" s="889"/>
      <c r="WPE103" s="889"/>
      <c r="WPF103" s="889"/>
      <c r="WPG103" s="889"/>
      <c r="WPH103" s="889"/>
      <c r="WPI103" s="889"/>
      <c r="WPJ103" s="889"/>
      <c r="WPK103" s="889"/>
      <c r="WPL103" s="889"/>
      <c r="WPM103" s="889"/>
      <c r="WPN103" s="889"/>
      <c r="WPO103" s="889"/>
      <c r="WPP103" s="889"/>
      <c r="WPQ103" s="889"/>
      <c r="WPR103" s="889"/>
      <c r="WPS103" s="889"/>
      <c r="WPT103" s="889"/>
      <c r="WPU103" s="889"/>
      <c r="WPV103" s="889"/>
      <c r="WPW103" s="889"/>
      <c r="WPX103" s="889"/>
      <c r="WPY103" s="889"/>
      <c r="WPZ103" s="889"/>
      <c r="WQA103" s="889"/>
      <c r="WQB103" s="889"/>
      <c r="WQC103" s="889"/>
      <c r="WQD103" s="889"/>
      <c r="WQE103" s="889"/>
      <c r="WQF103" s="889"/>
      <c r="WQG103" s="889"/>
      <c r="WQH103" s="889"/>
      <c r="WQI103" s="889"/>
      <c r="WQJ103" s="889"/>
      <c r="WQK103" s="889"/>
      <c r="WQL103" s="889"/>
      <c r="WQM103" s="889"/>
      <c r="WQN103" s="889"/>
      <c r="WQO103" s="889"/>
      <c r="WQP103" s="889"/>
      <c r="WQQ103" s="889"/>
      <c r="WQR103" s="889"/>
      <c r="WQS103" s="889"/>
      <c r="WQT103" s="889"/>
      <c r="WQU103" s="889"/>
      <c r="WQV103" s="889"/>
      <c r="WQW103" s="889"/>
      <c r="WQX103" s="889"/>
      <c r="WQY103" s="889"/>
      <c r="WQZ103" s="889"/>
      <c r="WRA103" s="889"/>
      <c r="WRB103" s="889"/>
      <c r="WRC103" s="889"/>
      <c r="WRD103" s="889"/>
      <c r="WRE103" s="889"/>
      <c r="WRF103" s="889"/>
      <c r="WRG103" s="889"/>
      <c r="WRH103" s="889"/>
      <c r="WRI103" s="889"/>
      <c r="WRJ103" s="889"/>
      <c r="WRK103" s="889"/>
      <c r="WRL103" s="889"/>
      <c r="WRM103" s="889"/>
      <c r="WRN103" s="889"/>
      <c r="WRO103" s="889"/>
      <c r="WRP103" s="889"/>
      <c r="WRQ103" s="889"/>
      <c r="WRR103" s="889"/>
      <c r="WRS103" s="889"/>
      <c r="WRT103" s="889"/>
      <c r="WRU103" s="889"/>
      <c r="WRV103" s="889"/>
      <c r="WRW103" s="889"/>
      <c r="WRX103" s="889"/>
      <c r="WRY103" s="889"/>
      <c r="WRZ103" s="889"/>
      <c r="WSA103" s="889"/>
      <c r="WSB103" s="889"/>
      <c r="WSC103" s="889"/>
      <c r="WSD103" s="889"/>
      <c r="WSE103" s="889"/>
      <c r="WSF103" s="889"/>
      <c r="WSG103" s="889"/>
      <c r="WSH103" s="889"/>
      <c r="WSI103" s="889"/>
      <c r="WSJ103" s="889"/>
      <c r="WSK103" s="889"/>
      <c r="WSL103" s="889"/>
      <c r="WSM103" s="889"/>
      <c r="WSN103" s="889"/>
      <c r="WSO103" s="889"/>
      <c r="WSP103" s="889"/>
      <c r="WSQ103" s="889"/>
      <c r="WSR103" s="889"/>
      <c r="WSS103" s="889"/>
      <c r="WST103" s="889"/>
      <c r="WSU103" s="889"/>
      <c r="WSV103" s="889"/>
      <c r="WSW103" s="889"/>
      <c r="WSX103" s="889"/>
      <c r="WSY103" s="889"/>
      <c r="WSZ103" s="889"/>
      <c r="WTA103" s="889"/>
      <c r="WTB103" s="889"/>
      <c r="WTC103" s="889"/>
      <c r="WTD103" s="889"/>
      <c r="WTE103" s="889"/>
      <c r="WTF103" s="889"/>
      <c r="WTG103" s="889"/>
      <c r="WTH103" s="889"/>
      <c r="WTI103" s="889"/>
      <c r="WTJ103" s="889"/>
      <c r="WTK103" s="889"/>
      <c r="WTL103" s="889"/>
      <c r="WTM103" s="889"/>
      <c r="WTN103" s="889"/>
      <c r="WTO103" s="889"/>
      <c r="WTP103" s="889"/>
      <c r="WTQ103" s="889"/>
      <c r="WTR103" s="889"/>
      <c r="WTS103" s="889"/>
      <c r="WTT103" s="889"/>
      <c r="WTU103" s="889"/>
      <c r="WTV103" s="889"/>
      <c r="WTW103" s="889"/>
      <c r="WTX103" s="889"/>
      <c r="WTY103" s="889"/>
      <c r="WTZ103" s="889"/>
      <c r="WUA103" s="889"/>
      <c r="WUB103" s="889"/>
      <c r="WUC103" s="889"/>
      <c r="WUD103" s="889"/>
      <c r="WUE103" s="889"/>
      <c r="WUF103" s="889"/>
      <c r="WUG103" s="889"/>
      <c r="WUH103" s="889"/>
      <c r="WUI103" s="889"/>
      <c r="WUJ103" s="889"/>
      <c r="WUK103" s="889"/>
      <c r="WUL103" s="889"/>
      <c r="WUM103" s="889"/>
      <c r="WUN103" s="889"/>
      <c r="WUO103" s="889"/>
      <c r="WUP103" s="889"/>
      <c r="WUQ103" s="889"/>
      <c r="WUR103" s="889"/>
      <c r="WUS103" s="889"/>
      <c r="WUT103" s="889"/>
      <c r="WUU103" s="889"/>
      <c r="WUV103" s="889"/>
      <c r="WUW103" s="889"/>
      <c r="WUX103" s="889"/>
      <c r="WUY103" s="889"/>
      <c r="WUZ103" s="889"/>
      <c r="WVA103" s="889"/>
      <c r="WVB103" s="889"/>
      <c r="WVC103" s="889"/>
      <c r="WVD103" s="889"/>
      <c r="WVE103" s="889"/>
      <c r="WVF103" s="889"/>
      <c r="WVG103" s="889"/>
      <c r="WVH103" s="889"/>
      <c r="WVI103" s="889"/>
      <c r="WVJ103" s="889"/>
      <c r="WVK103" s="889"/>
      <c r="WVL103" s="889"/>
      <c r="WVM103" s="889"/>
      <c r="WVN103" s="889"/>
      <c r="WVO103" s="889"/>
      <c r="WVP103" s="889"/>
      <c r="WVQ103" s="889"/>
      <c r="WVR103" s="889"/>
      <c r="WVS103" s="889"/>
      <c r="WVT103" s="889"/>
      <c r="WVU103" s="889"/>
      <c r="WVV103" s="889"/>
      <c r="WVW103" s="889"/>
      <c r="WVX103" s="889"/>
      <c r="WVY103" s="889"/>
      <c r="WVZ103" s="889"/>
      <c r="WWA103" s="889"/>
      <c r="WWB103" s="889"/>
      <c r="WWC103" s="889"/>
      <c r="WWD103" s="889"/>
      <c r="WWE103" s="889"/>
      <c r="WWF103" s="889"/>
      <c r="WWG103" s="889"/>
      <c r="WWH103" s="889"/>
      <c r="WWI103" s="889"/>
      <c r="WWJ103" s="889"/>
      <c r="WWK103" s="889"/>
      <c r="WWL103" s="889"/>
      <c r="WWM103" s="889"/>
      <c r="WWN103" s="889"/>
      <c r="WWO103" s="889"/>
      <c r="WWP103" s="889"/>
      <c r="WWQ103" s="889"/>
      <c r="WWR103" s="889"/>
      <c r="WWS103" s="889"/>
      <c r="WWT103" s="889"/>
      <c r="WWU103" s="889"/>
      <c r="WWV103" s="889"/>
      <c r="WWW103" s="889"/>
      <c r="WWX103" s="889"/>
      <c r="WWY103" s="889"/>
      <c r="WWZ103" s="889"/>
      <c r="WXA103" s="889"/>
      <c r="WXB103" s="889"/>
      <c r="WXC103" s="889"/>
      <c r="WXD103" s="889"/>
      <c r="WXE103" s="889"/>
      <c r="WXF103" s="889"/>
      <c r="WXG103" s="889"/>
      <c r="WXH103" s="889"/>
      <c r="WXI103" s="889"/>
      <c r="WXJ103" s="889"/>
      <c r="WXK103" s="889"/>
      <c r="WXL103" s="889"/>
      <c r="WXM103" s="889"/>
      <c r="WXN103" s="889"/>
      <c r="WXO103" s="889"/>
      <c r="WXP103" s="889"/>
      <c r="WXQ103" s="889"/>
      <c r="WXR103" s="889"/>
      <c r="WXS103" s="889"/>
      <c r="WXT103" s="889"/>
      <c r="WXU103" s="889"/>
      <c r="WXV103" s="889"/>
      <c r="WXW103" s="889"/>
      <c r="WXX103" s="889"/>
      <c r="WXY103" s="889"/>
      <c r="WXZ103" s="889"/>
      <c r="WYA103" s="889"/>
      <c r="WYB103" s="889"/>
      <c r="WYC103" s="889"/>
      <c r="WYD103" s="889"/>
      <c r="WYE103" s="889"/>
      <c r="WYF103" s="889"/>
      <c r="WYG103" s="889"/>
      <c r="WYH103" s="889"/>
      <c r="WYI103" s="889"/>
      <c r="WYJ103" s="889"/>
      <c r="WYK103" s="889"/>
      <c r="WYL103" s="889"/>
      <c r="WYM103" s="889"/>
      <c r="WYN103" s="889"/>
      <c r="WYO103" s="889"/>
      <c r="WYP103" s="889"/>
      <c r="WYQ103" s="889"/>
      <c r="WYR103" s="889"/>
      <c r="WYS103" s="889"/>
      <c r="WYT103" s="889"/>
      <c r="WYU103" s="889"/>
      <c r="WYV103" s="889"/>
      <c r="WYW103" s="889"/>
      <c r="WYX103" s="889"/>
      <c r="WYY103" s="889"/>
      <c r="WYZ103" s="889"/>
      <c r="WZA103" s="889"/>
      <c r="WZB103" s="889"/>
      <c r="WZC103" s="889"/>
      <c r="WZD103" s="889"/>
      <c r="WZE103" s="889"/>
      <c r="WZF103" s="889"/>
      <c r="WZG103" s="889"/>
      <c r="WZH103" s="889"/>
      <c r="WZI103" s="889"/>
      <c r="WZJ103" s="889"/>
      <c r="WZK103" s="889"/>
      <c r="WZL103" s="889"/>
      <c r="WZM103" s="889"/>
      <c r="WZN103" s="889"/>
      <c r="WZO103" s="889"/>
      <c r="WZP103" s="889"/>
      <c r="WZQ103" s="889"/>
      <c r="WZR103" s="889"/>
      <c r="WZS103" s="889"/>
      <c r="WZT103" s="889"/>
      <c r="WZU103" s="889"/>
      <c r="WZV103" s="889"/>
      <c r="WZW103" s="889"/>
      <c r="WZX103" s="889"/>
      <c r="WZY103" s="889"/>
      <c r="WZZ103" s="889"/>
      <c r="XAA103" s="889"/>
      <c r="XAB103" s="889"/>
      <c r="XAC103" s="889"/>
      <c r="XAD103" s="889"/>
      <c r="XAE103" s="889"/>
      <c r="XAF103" s="889"/>
      <c r="XAG103" s="889"/>
      <c r="XAH103" s="889"/>
      <c r="XAI103" s="889"/>
      <c r="XAJ103" s="889"/>
      <c r="XAK103" s="889"/>
      <c r="XAL103" s="889"/>
      <c r="XAM103" s="889"/>
      <c r="XAN103" s="889"/>
      <c r="XAO103" s="889"/>
      <c r="XAP103" s="889"/>
      <c r="XAQ103" s="889"/>
      <c r="XAR103" s="889"/>
      <c r="XAS103" s="889"/>
      <c r="XAT103" s="889"/>
      <c r="XAU103" s="889"/>
      <c r="XAV103" s="889"/>
      <c r="XAW103" s="889"/>
      <c r="XAX103" s="889"/>
      <c r="XAY103" s="889"/>
      <c r="XAZ103" s="889"/>
      <c r="XBA103" s="889"/>
      <c r="XBB103" s="889"/>
      <c r="XBC103" s="889"/>
      <c r="XBD103" s="889"/>
      <c r="XBE103" s="889"/>
      <c r="XBF103" s="889"/>
      <c r="XBG103" s="889"/>
      <c r="XBH103" s="889"/>
      <c r="XBI103" s="889"/>
      <c r="XBJ103" s="889"/>
      <c r="XBK103" s="889"/>
      <c r="XBL103" s="889"/>
      <c r="XBM103" s="889"/>
      <c r="XBN103" s="889"/>
      <c r="XBO103" s="889"/>
      <c r="XBP103" s="889"/>
      <c r="XBQ103" s="889"/>
      <c r="XBR103" s="889"/>
      <c r="XBS103" s="889"/>
      <c r="XBT103" s="889"/>
      <c r="XBU103" s="889"/>
      <c r="XBV103" s="889"/>
      <c r="XBW103" s="889"/>
      <c r="XBX103" s="889"/>
      <c r="XBY103" s="889"/>
      <c r="XBZ103" s="889"/>
      <c r="XCA103" s="889"/>
      <c r="XCB103" s="889"/>
      <c r="XCC103" s="889"/>
      <c r="XCD103" s="889"/>
      <c r="XCE103" s="889"/>
      <c r="XCF103" s="889"/>
      <c r="XCG103" s="889"/>
      <c r="XCH103" s="889"/>
      <c r="XCI103" s="889"/>
      <c r="XCJ103" s="889"/>
      <c r="XCK103" s="889"/>
      <c r="XCL103" s="889"/>
      <c r="XCM103" s="889"/>
      <c r="XCN103" s="889"/>
      <c r="XCO103" s="889"/>
      <c r="XCP103" s="889"/>
      <c r="XCQ103" s="889"/>
      <c r="XCR103" s="889"/>
      <c r="XCS103" s="889"/>
      <c r="XCT103" s="889"/>
      <c r="XCU103" s="889"/>
      <c r="XCV103" s="889"/>
      <c r="XCW103" s="889"/>
      <c r="XCX103" s="889"/>
      <c r="XCY103" s="889"/>
      <c r="XCZ103" s="889"/>
      <c r="XDA103" s="889"/>
      <c r="XDB103" s="889"/>
      <c r="XDC103" s="889"/>
      <c r="XDD103" s="889"/>
      <c r="XDE103" s="889"/>
      <c r="XDF103" s="889"/>
      <c r="XDG103" s="889"/>
      <c r="XDH103" s="889"/>
      <c r="XDI103" s="889"/>
      <c r="XDJ103" s="889"/>
      <c r="XDK103" s="889"/>
      <c r="XDL103" s="889"/>
      <c r="XDM103" s="889"/>
      <c r="XDN103" s="889"/>
      <c r="XDO103" s="889"/>
      <c r="XDP103" s="889"/>
      <c r="XDQ103" s="889"/>
      <c r="XDR103" s="889"/>
      <c r="XDS103" s="889"/>
      <c r="XDT103" s="889"/>
      <c r="XDU103" s="889"/>
      <c r="XDV103" s="889"/>
      <c r="XDW103" s="889"/>
      <c r="XDX103" s="889"/>
      <c r="XDY103" s="889"/>
      <c r="XDZ103" s="889"/>
      <c r="XEA103" s="889"/>
      <c r="XEB103" s="889"/>
      <c r="XEC103" s="889"/>
      <c r="XED103" s="889"/>
      <c r="XEE103" s="889"/>
      <c r="XEF103" s="889"/>
      <c r="XEG103" s="889"/>
      <c r="XEH103" s="889"/>
      <c r="XEI103" s="889"/>
      <c r="XEJ103" s="889"/>
      <c r="XEK103" s="889"/>
      <c r="XEL103" s="889"/>
      <c r="XEM103" s="889"/>
      <c r="XEN103" s="889"/>
      <c r="XEO103" s="889"/>
      <c r="XEP103" s="889"/>
      <c r="XEQ103" s="889"/>
      <c r="XER103" s="889"/>
      <c r="XES103" s="889"/>
      <c r="XET103" s="889"/>
      <c r="XEU103" s="889"/>
      <c r="XEV103" s="889"/>
      <c r="XEW103" s="889"/>
      <c r="XEX103" s="889"/>
      <c r="XEY103" s="889"/>
      <c r="XEZ103" s="889"/>
      <c r="XFA103" s="889"/>
      <c r="XFB103" s="889"/>
      <c r="XFC103" s="889"/>
      <c r="XFD103" s="889"/>
    </row>
    <row r="104" spans="4:16384" s="876" customFormat="1">
      <c r="D104" s="886"/>
      <c r="J104" s="886"/>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889"/>
      <c r="AQ104" s="889"/>
      <c r="AR104" s="889"/>
      <c r="AS104" s="889"/>
      <c r="AT104" s="889"/>
      <c r="AU104" s="889"/>
      <c r="AV104" s="889"/>
      <c r="AW104" s="889"/>
      <c r="AX104" s="889"/>
      <c r="AY104" s="889"/>
      <c r="AZ104" s="889"/>
      <c r="BA104" s="889"/>
      <c r="BB104" s="889"/>
      <c r="BC104" s="889"/>
      <c r="BD104" s="889"/>
      <c r="BE104" s="889"/>
      <c r="BF104" s="889"/>
      <c r="BG104" s="889"/>
      <c r="BH104" s="889"/>
      <c r="BI104" s="889"/>
      <c r="BJ104" s="889"/>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c r="CT104" s="889"/>
      <c r="CU104" s="889"/>
      <c r="CV104" s="889"/>
      <c r="CW104" s="889"/>
      <c r="CX104" s="889"/>
      <c r="CY104" s="889"/>
      <c r="CZ104" s="889"/>
      <c r="DA104" s="889"/>
      <c r="DB104" s="889"/>
      <c r="DC104" s="889"/>
      <c r="DD104" s="889"/>
      <c r="DE104" s="889"/>
      <c r="DF104" s="889"/>
      <c r="DG104" s="889"/>
      <c r="DH104" s="889"/>
      <c r="DI104" s="889"/>
      <c r="DJ104" s="889"/>
      <c r="DK104" s="889"/>
      <c r="DL104" s="889"/>
      <c r="DM104" s="889"/>
      <c r="DN104" s="889"/>
      <c r="DO104" s="889"/>
      <c r="DP104" s="889"/>
      <c r="DQ104" s="889"/>
      <c r="DR104" s="889"/>
      <c r="DS104" s="889"/>
      <c r="DT104" s="889"/>
      <c r="DU104" s="889"/>
      <c r="DV104" s="889"/>
      <c r="DW104" s="889"/>
      <c r="DX104" s="889"/>
      <c r="DY104" s="889"/>
      <c r="DZ104" s="889"/>
      <c r="EA104" s="889"/>
      <c r="EB104" s="889"/>
      <c r="EC104" s="889"/>
      <c r="ED104" s="889"/>
      <c r="EE104" s="889"/>
      <c r="EF104" s="889"/>
      <c r="EG104" s="889"/>
      <c r="EH104" s="889"/>
      <c r="EI104" s="889"/>
      <c r="EJ104" s="889"/>
      <c r="EK104" s="889"/>
      <c r="EL104" s="889"/>
      <c r="EM104" s="889"/>
      <c r="EN104" s="889"/>
      <c r="EO104" s="889"/>
      <c r="EP104" s="889"/>
      <c r="EQ104" s="889"/>
      <c r="ER104" s="889"/>
      <c r="ES104" s="889"/>
      <c r="ET104" s="889"/>
      <c r="EU104" s="889"/>
      <c r="EV104" s="889"/>
      <c r="EW104" s="889"/>
      <c r="EX104" s="889"/>
      <c r="EY104" s="889"/>
      <c r="EZ104" s="889"/>
      <c r="FA104" s="889"/>
      <c r="FB104" s="889"/>
      <c r="FC104" s="889"/>
      <c r="FD104" s="889"/>
      <c r="FE104" s="889"/>
      <c r="FF104" s="889"/>
      <c r="FG104" s="889"/>
      <c r="FH104" s="889"/>
      <c r="FI104" s="889"/>
      <c r="FJ104" s="889"/>
      <c r="FK104" s="889"/>
      <c r="FL104" s="889"/>
      <c r="FM104" s="889"/>
      <c r="FN104" s="889"/>
      <c r="FO104" s="889"/>
      <c r="FP104" s="889"/>
      <c r="FQ104" s="889"/>
      <c r="FR104" s="889"/>
      <c r="FS104" s="889"/>
      <c r="FT104" s="889"/>
      <c r="FU104" s="889"/>
      <c r="FV104" s="889"/>
      <c r="FW104" s="889"/>
      <c r="FX104" s="889"/>
      <c r="FY104" s="889"/>
      <c r="FZ104" s="889"/>
      <c r="GA104" s="889"/>
      <c r="GB104" s="889"/>
      <c r="GC104" s="889"/>
      <c r="GD104" s="889"/>
      <c r="GE104" s="889"/>
      <c r="GF104" s="889"/>
      <c r="GG104" s="889"/>
      <c r="GH104" s="889"/>
      <c r="GI104" s="889"/>
      <c r="GJ104" s="889"/>
      <c r="GK104" s="889"/>
      <c r="GL104" s="889"/>
      <c r="GM104" s="889"/>
      <c r="GN104" s="889"/>
      <c r="GO104" s="889"/>
      <c r="GP104" s="889"/>
      <c r="GQ104" s="889"/>
      <c r="GR104" s="889"/>
      <c r="GS104" s="889"/>
      <c r="GT104" s="889"/>
      <c r="GU104" s="889"/>
      <c r="GV104" s="889"/>
      <c r="GW104" s="889"/>
      <c r="GX104" s="889"/>
      <c r="GY104" s="889"/>
      <c r="GZ104" s="889"/>
      <c r="HA104" s="889"/>
      <c r="HB104" s="889"/>
      <c r="HC104" s="889"/>
      <c r="HD104" s="889"/>
      <c r="HE104" s="889"/>
      <c r="HF104" s="889"/>
      <c r="HG104" s="889"/>
      <c r="HH104" s="889"/>
      <c r="HI104" s="889"/>
      <c r="HJ104" s="889"/>
      <c r="HK104" s="889"/>
      <c r="HL104" s="889"/>
      <c r="HM104" s="889"/>
      <c r="HN104" s="889"/>
      <c r="HO104" s="889"/>
      <c r="HP104" s="889"/>
      <c r="HQ104" s="889"/>
      <c r="HR104" s="889"/>
      <c r="HS104" s="889"/>
      <c r="HT104" s="889"/>
      <c r="HU104" s="889"/>
      <c r="HV104" s="889"/>
      <c r="HW104" s="889"/>
      <c r="HX104" s="889"/>
      <c r="HY104" s="889"/>
      <c r="HZ104" s="889"/>
      <c r="IA104" s="889"/>
      <c r="IB104" s="889"/>
      <c r="IC104" s="889"/>
      <c r="ID104" s="889"/>
      <c r="IE104" s="889"/>
      <c r="IF104" s="889"/>
      <c r="IG104" s="889"/>
      <c r="IH104" s="889"/>
      <c r="II104" s="889"/>
      <c r="IJ104" s="889"/>
      <c r="IK104" s="889"/>
      <c r="IL104" s="889"/>
      <c r="IM104" s="889"/>
      <c r="IN104" s="889"/>
      <c r="IO104" s="889"/>
      <c r="IP104" s="889"/>
      <c r="IQ104" s="889"/>
      <c r="IR104" s="889"/>
      <c r="IS104" s="889"/>
      <c r="IT104" s="889"/>
      <c r="IU104" s="889"/>
      <c r="IV104" s="889"/>
      <c r="IW104" s="889"/>
      <c r="IX104" s="889"/>
      <c r="IY104" s="889"/>
      <c r="IZ104" s="889"/>
      <c r="JA104" s="889"/>
      <c r="JB104" s="889"/>
      <c r="JC104" s="889"/>
      <c r="JD104" s="889"/>
      <c r="JE104" s="889"/>
      <c r="JF104" s="889"/>
      <c r="JG104" s="889"/>
      <c r="JH104" s="889"/>
      <c r="JI104" s="889"/>
      <c r="JJ104" s="889"/>
      <c r="JK104" s="889"/>
      <c r="JL104" s="889"/>
      <c r="JM104" s="889"/>
      <c r="JN104" s="889"/>
      <c r="JO104" s="889"/>
      <c r="JP104" s="889"/>
      <c r="JQ104" s="889"/>
      <c r="JR104" s="889"/>
      <c r="JS104" s="889"/>
      <c r="JT104" s="889"/>
      <c r="JU104" s="889"/>
      <c r="JV104" s="889"/>
      <c r="JW104" s="889"/>
      <c r="JX104" s="889"/>
      <c r="JY104" s="889"/>
      <c r="JZ104" s="889"/>
      <c r="KA104" s="889"/>
      <c r="KB104" s="889"/>
      <c r="KC104" s="889"/>
      <c r="KD104" s="889"/>
      <c r="KE104" s="889"/>
      <c r="KF104" s="889"/>
      <c r="KG104" s="889"/>
      <c r="KH104" s="889"/>
      <c r="KI104" s="889"/>
      <c r="KJ104" s="889"/>
      <c r="KK104" s="889"/>
      <c r="KL104" s="889"/>
      <c r="KM104" s="889"/>
      <c r="KN104" s="889"/>
      <c r="KO104" s="889"/>
      <c r="KP104" s="889"/>
      <c r="KQ104" s="889"/>
      <c r="KR104" s="889"/>
      <c r="KS104" s="889"/>
      <c r="KT104" s="889"/>
      <c r="KU104" s="889"/>
      <c r="KV104" s="889"/>
      <c r="KW104" s="889"/>
      <c r="KX104" s="889"/>
      <c r="KY104" s="889"/>
      <c r="KZ104" s="889"/>
      <c r="LA104" s="889"/>
      <c r="LB104" s="889"/>
      <c r="LC104" s="889"/>
      <c r="LD104" s="889"/>
      <c r="LE104" s="889"/>
      <c r="LF104" s="889"/>
      <c r="LG104" s="889"/>
      <c r="LH104" s="889"/>
      <c r="LI104" s="889"/>
      <c r="LJ104" s="889"/>
      <c r="LK104" s="889"/>
      <c r="LL104" s="889"/>
      <c r="LM104" s="889"/>
      <c r="LN104" s="889"/>
      <c r="LO104" s="889"/>
      <c r="LP104" s="889"/>
      <c r="LQ104" s="889"/>
      <c r="LR104" s="889"/>
      <c r="LS104" s="889"/>
      <c r="LT104" s="889"/>
      <c r="LU104" s="889"/>
      <c r="LV104" s="889"/>
      <c r="LW104" s="889"/>
      <c r="LX104" s="889"/>
      <c r="LY104" s="889"/>
      <c r="LZ104" s="889"/>
      <c r="MA104" s="889"/>
      <c r="MB104" s="889"/>
      <c r="MC104" s="889"/>
      <c r="MD104" s="889"/>
      <c r="ME104" s="889"/>
      <c r="MF104" s="889"/>
      <c r="MG104" s="889"/>
      <c r="MH104" s="889"/>
      <c r="MI104" s="889"/>
      <c r="MJ104" s="889"/>
      <c r="MK104" s="889"/>
      <c r="ML104" s="889"/>
      <c r="MM104" s="889"/>
      <c r="MN104" s="889"/>
      <c r="MO104" s="889"/>
      <c r="MP104" s="889"/>
      <c r="MQ104" s="889"/>
      <c r="MR104" s="889"/>
      <c r="MS104" s="889"/>
      <c r="MT104" s="889"/>
      <c r="MU104" s="889"/>
      <c r="MV104" s="889"/>
      <c r="MW104" s="889"/>
      <c r="MX104" s="889"/>
      <c r="MY104" s="889"/>
      <c r="MZ104" s="889"/>
      <c r="NA104" s="889"/>
      <c r="NB104" s="889"/>
      <c r="NC104" s="889"/>
      <c r="ND104" s="889"/>
      <c r="NE104" s="889"/>
      <c r="NF104" s="889"/>
      <c r="NG104" s="889"/>
      <c r="NH104" s="889"/>
      <c r="NI104" s="889"/>
      <c r="NJ104" s="889"/>
      <c r="NK104" s="889"/>
      <c r="NL104" s="889"/>
      <c r="NM104" s="889"/>
      <c r="NN104" s="889"/>
      <c r="NO104" s="889"/>
      <c r="NP104" s="889"/>
      <c r="NQ104" s="889"/>
      <c r="NR104" s="889"/>
      <c r="NS104" s="889"/>
      <c r="NT104" s="889"/>
      <c r="NU104" s="889"/>
      <c r="NV104" s="889"/>
      <c r="NW104" s="889"/>
      <c r="NX104" s="889"/>
      <c r="NY104" s="889"/>
      <c r="NZ104" s="889"/>
      <c r="OA104" s="889"/>
      <c r="OB104" s="889"/>
      <c r="OC104" s="889"/>
      <c r="OD104" s="889"/>
      <c r="OE104" s="889"/>
      <c r="OF104" s="889"/>
      <c r="OG104" s="889"/>
      <c r="OH104" s="889"/>
      <c r="OI104" s="889"/>
      <c r="OJ104" s="889"/>
      <c r="OK104" s="889"/>
      <c r="OL104" s="889"/>
      <c r="OM104" s="889"/>
      <c r="ON104" s="889"/>
      <c r="OO104" s="889"/>
      <c r="OP104" s="889"/>
      <c r="OQ104" s="889"/>
      <c r="OR104" s="889"/>
      <c r="OS104" s="889"/>
      <c r="OT104" s="889"/>
      <c r="OU104" s="889"/>
      <c r="OV104" s="889"/>
      <c r="OW104" s="889"/>
      <c r="OX104" s="889"/>
      <c r="OY104" s="889"/>
      <c r="OZ104" s="889"/>
      <c r="PA104" s="889"/>
      <c r="PB104" s="889"/>
      <c r="PC104" s="889"/>
      <c r="PD104" s="889"/>
      <c r="PE104" s="889"/>
      <c r="PF104" s="889"/>
      <c r="PG104" s="889"/>
      <c r="PH104" s="889"/>
      <c r="PI104" s="889"/>
      <c r="PJ104" s="889"/>
      <c r="PK104" s="889"/>
      <c r="PL104" s="889"/>
      <c r="PM104" s="889"/>
      <c r="PN104" s="889"/>
      <c r="PO104" s="889"/>
      <c r="PP104" s="889"/>
      <c r="PQ104" s="889"/>
      <c r="PR104" s="889"/>
      <c r="PS104" s="889"/>
      <c r="PT104" s="889"/>
      <c r="PU104" s="889"/>
      <c r="PV104" s="889"/>
      <c r="PW104" s="889"/>
      <c r="PX104" s="889"/>
      <c r="PY104" s="889"/>
      <c r="PZ104" s="889"/>
      <c r="QA104" s="889"/>
      <c r="QB104" s="889"/>
      <c r="QC104" s="889"/>
      <c r="QD104" s="889"/>
      <c r="QE104" s="889"/>
      <c r="QF104" s="889"/>
      <c r="QG104" s="889"/>
      <c r="QH104" s="889"/>
      <c r="QI104" s="889"/>
      <c r="QJ104" s="889"/>
      <c r="QK104" s="889"/>
      <c r="QL104" s="889"/>
      <c r="QM104" s="889"/>
      <c r="QN104" s="889"/>
      <c r="QO104" s="889"/>
      <c r="QP104" s="889"/>
      <c r="QQ104" s="889"/>
      <c r="QR104" s="889"/>
      <c r="QS104" s="889"/>
      <c r="QT104" s="889"/>
      <c r="QU104" s="889"/>
      <c r="QV104" s="889"/>
      <c r="QW104" s="889"/>
      <c r="QX104" s="889"/>
      <c r="QY104" s="889"/>
      <c r="QZ104" s="889"/>
      <c r="RA104" s="889"/>
      <c r="RB104" s="889"/>
      <c r="RC104" s="889"/>
      <c r="RD104" s="889"/>
      <c r="RE104" s="889"/>
      <c r="RF104" s="889"/>
      <c r="RG104" s="889"/>
      <c r="RH104" s="889"/>
      <c r="RI104" s="889"/>
      <c r="RJ104" s="889"/>
      <c r="RK104" s="889"/>
      <c r="RL104" s="889"/>
      <c r="RM104" s="889"/>
      <c r="RN104" s="889"/>
      <c r="RO104" s="889"/>
      <c r="RP104" s="889"/>
      <c r="RQ104" s="889"/>
      <c r="RR104" s="889"/>
      <c r="RS104" s="889"/>
      <c r="RT104" s="889"/>
      <c r="RU104" s="889"/>
      <c r="RV104" s="889"/>
      <c r="RW104" s="889"/>
      <c r="RX104" s="889"/>
      <c r="RY104" s="889"/>
      <c r="RZ104" s="889"/>
      <c r="SA104" s="889"/>
      <c r="SB104" s="889"/>
      <c r="SC104" s="889"/>
      <c r="SD104" s="889"/>
      <c r="SE104" s="889"/>
      <c r="SF104" s="889"/>
      <c r="SG104" s="889"/>
      <c r="SH104" s="889"/>
      <c r="SI104" s="889"/>
      <c r="SJ104" s="889"/>
      <c r="SK104" s="889"/>
      <c r="SL104" s="889"/>
      <c r="SM104" s="889"/>
      <c r="SN104" s="889"/>
      <c r="SO104" s="889"/>
      <c r="SP104" s="889"/>
      <c r="SQ104" s="889"/>
      <c r="SR104" s="889"/>
      <c r="SS104" s="889"/>
      <c r="ST104" s="889"/>
      <c r="SU104" s="889"/>
      <c r="SV104" s="889"/>
      <c r="SW104" s="889"/>
      <c r="SX104" s="889"/>
      <c r="SY104" s="889"/>
      <c r="SZ104" s="889"/>
      <c r="TA104" s="889"/>
      <c r="TB104" s="889"/>
      <c r="TC104" s="889"/>
      <c r="TD104" s="889"/>
      <c r="TE104" s="889"/>
      <c r="TF104" s="889"/>
      <c r="TG104" s="889"/>
      <c r="TH104" s="889"/>
      <c r="TI104" s="889"/>
      <c r="TJ104" s="889"/>
      <c r="TK104" s="889"/>
      <c r="TL104" s="889"/>
      <c r="TM104" s="889"/>
      <c r="TN104" s="889"/>
      <c r="TO104" s="889"/>
      <c r="TP104" s="889"/>
      <c r="TQ104" s="889"/>
      <c r="TR104" s="889"/>
      <c r="TS104" s="889"/>
      <c r="TT104" s="889"/>
      <c r="TU104" s="889"/>
      <c r="TV104" s="889"/>
      <c r="TW104" s="889"/>
      <c r="TX104" s="889"/>
      <c r="TY104" s="889"/>
      <c r="TZ104" s="889"/>
      <c r="UA104" s="889"/>
      <c r="UB104" s="889"/>
      <c r="UC104" s="889"/>
      <c r="UD104" s="889"/>
      <c r="UE104" s="889"/>
      <c r="UF104" s="889"/>
      <c r="UG104" s="889"/>
      <c r="UH104" s="889"/>
      <c r="UI104" s="889"/>
      <c r="UJ104" s="889"/>
      <c r="UK104" s="889"/>
      <c r="UL104" s="889"/>
      <c r="UM104" s="889"/>
      <c r="UN104" s="889"/>
      <c r="UO104" s="889"/>
      <c r="UP104" s="889"/>
      <c r="UQ104" s="889"/>
      <c r="UR104" s="889"/>
      <c r="US104" s="889"/>
      <c r="UT104" s="889"/>
      <c r="UU104" s="889"/>
      <c r="UV104" s="889"/>
      <c r="UW104" s="889"/>
      <c r="UX104" s="889"/>
      <c r="UY104" s="889"/>
      <c r="UZ104" s="889"/>
      <c r="VA104" s="889"/>
      <c r="VB104" s="889"/>
      <c r="VC104" s="889"/>
      <c r="VD104" s="889"/>
      <c r="VE104" s="889"/>
      <c r="VF104" s="889"/>
      <c r="VG104" s="889"/>
      <c r="VH104" s="889"/>
      <c r="VI104" s="889"/>
      <c r="VJ104" s="889"/>
      <c r="VK104" s="889"/>
      <c r="VL104" s="889"/>
      <c r="VM104" s="889"/>
      <c r="VN104" s="889"/>
      <c r="VO104" s="889"/>
      <c r="VP104" s="889"/>
      <c r="VQ104" s="889"/>
      <c r="VR104" s="889"/>
      <c r="VS104" s="889"/>
      <c r="VT104" s="889"/>
      <c r="VU104" s="889"/>
      <c r="VV104" s="889"/>
      <c r="VW104" s="889"/>
      <c r="VX104" s="889"/>
      <c r="VY104" s="889"/>
      <c r="VZ104" s="889"/>
      <c r="WA104" s="889"/>
      <c r="WB104" s="889"/>
      <c r="WC104" s="889"/>
      <c r="WD104" s="889"/>
      <c r="WE104" s="889"/>
      <c r="WF104" s="889"/>
      <c r="WG104" s="889"/>
      <c r="WH104" s="889"/>
      <c r="WI104" s="889"/>
      <c r="WJ104" s="889"/>
      <c r="WK104" s="889"/>
      <c r="WL104" s="889"/>
      <c r="WM104" s="889"/>
      <c r="WN104" s="889"/>
      <c r="WO104" s="889"/>
      <c r="WP104" s="889"/>
      <c r="WQ104" s="889"/>
      <c r="WR104" s="889"/>
      <c r="WS104" s="889"/>
      <c r="WT104" s="889"/>
      <c r="WU104" s="889"/>
      <c r="WV104" s="889"/>
      <c r="WW104" s="889"/>
      <c r="WX104" s="889"/>
      <c r="WY104" s="889"/>
      <c r="WZ104" s="889"/>
      <c r="XA104" s="889"/>
      <c r="XB104" s="889"/>
      <c r="XC104" s="889"/>
      <c r="XD104" s="889"/>
      <c r="XE104" s="889"/>
      <c r="XF104" s="889"/>
      <c r="XG104" s="889"/>
      <c r="XH104" s="889"/>
      <c r="XI104" s="889"/>
      <c r="XJ104" s="889"/>
      <c r="XK104" s="889"/>
      <c r="XL104" s="889"/>
      <c r="XM104" s="889"/>
      <c r="XN104" s="889"/>
      <c r="XO104" s="889"/>
      <c r="XP104" s="889"/>
      <c r="XQ104" s="889"/>
      <c r="XR104" s="889"/>
      <c r="XS104" s="889"/>
      <c r="XT104" s="889"/>
      <c r="XU104" s="889"/>
      <c r="XV104" s="889"/>
      <c r="XW104" s="889"/>
      <c r="XX104" s="889"/>
      <c r="XY104" s="889"/>
      <c r="XZ104" s="889"/>
      <c r="YA104" s="889"/>
      <c r="YB104" s="889"/>
      <c r="YC104" s="889"/>
      <c r="YD104" s="889"/>
      <c r="YE104" s="889"/>
      <c r="YF104" s="889"/>
      <c r="YG104" s="889"/>
      <c r="YH104" s="889"/>
      <c r="YI104" s="889"/>
      <c r="YJ104" s="889"/>
      <c r="YK104" s="889"/>
      <c r="YL104" s="889"/>
      <c r="YM104" s="889"/>
      <c r="YN104" s="889"/>
      <c r="YO104" s="889"/>
      <c r="YP104" s="889"/>
      <c r="YQ104" s="889"/>
      <c r="YR104" s="889"/>
      <c r="YS104" s="889"/>
      <c r="YT104" s="889"/>
      <c r="YU104" s="889"/>
      <c r="YV104" s="889"/>
      <c r="YW104" s="889"/>
      <c r="YX104" s="889"/>
      <c r="YY104" s="889"/>
      <c r="YZ104" s="889"/>
      <c r="ZA104" s="889"/>
      <c r="ZB104" s="889"/>
      <c r="ZC104" s="889"/>
      <c r="ZD104" s="889"/>
      <c r="ZE104" s="889"/>
      <c r="ZF104" s="889"/>
      <c r="ZG104" s="889"/>
      <c r="ZH104" s="889"/>
      <c r="ZI104" s="889"/>
      <c r="ZJ104" s="889"/>
      <c r="ZK104" s="889"/>
      <c r="ZL104" s="889"/>
      <c r="ZM104" s="889"/>
      <c r="ZN104" s="889"/>
      <c r="ZO104" s="889"/>
      <c r="ZP104" s="889"/>
      <c r="ZQ104" s="889"/>
      <c r="ZR104" s="889"/>
      <c r="ZS104" s="889"/>
      <c r="ZT104" s="889"/>
      <c r="ZU104" s="889"/>
      <c r="ZV104" s="889"/>
      <c r="ZW104" s="889"/>
      <c r="ZX104" s="889"/>
      <c r="ZY104" s="889"/>
      <c r="ZZ104" s="889"/>
      <c r="AAA104" s="889"/>
      <c r="AAB104" s="889"/>
      <c r="AAC104" s="889"/>
      <c r="AAD104" s="889"/>
      <c r="AAE104" s="889"/>
      <c r="AAF104" s="889"/>
      <c r="AAG104" s="889"/>
      <c r="AAH104" s="889"/>
      <c r="AAI104" s="889"/>
      <c r="AAJ104" s="889"/>
      <c r="AAK104" s="889"/>
      <c r="AAL104" s="889"/>
      <c r="AAM104" s="889"/>
      <c r="AAN104" s="889"/>
      <c r="AAO104" s="889"/>
      <c r="AAP104" s="889"/>
      <c r="AAQ104" s="889"/>
      <c r="AAR104" s="889"/>
      <c r="AAS104" s="889"/>
      <c r="AAT104" s="889"/>
      <c r="AAU104" s="889"/>
      <c r="AAV104" s="889"/>
      <c r="AAW104" s="889"/>
      <c r="AAX104" s="889"/>
      <c r="AAY104" s="889"/>
      <c r="AAZ104" s="889"/>
      <c r="ABA104" s="889"/>
      <c r="ABB104" s="889"/>
      <c r="ABC104" s="889"/>
      <c r="ABD104" s="889"/>
      <c r="ABE104" s="889"/>
      <c r="ABF104" s="889"/>
      <c r="ABG104" s="889"/>
      <c r="ABH104" s="889"/>
      <c r="ABI104" s="889"/>
      <c r="ABJ104" s="889"/>
      <c r="ABK104" s="889"/>
      <c r="ABL104" s="889"/>
      <c r="ABM104" s="889"/>
      <c r="ABN104" s="889"/>
      <c r="ABO104" s="889"/>
      <c r="ABP104" s="889"/>
      <c r="ABQ104" s="889"/>
      <c r="ABR104" s="889"/>
      <c r="ABS104" s="889"/>
      <c r="ABT104" s="889"/>
      <c r="ABU104" s="889"/>
      <c r="ABV104" s="889"/>
      <c r="ABW104" s="889"/>
      <c r="ABX104" s="889"/>
      <c r="ABY104" s="889"/>
      <c r="ABZ104" s="889"/>
      <c r="ACA104" s="889"/>
      <c r="ACB104" s="889"/>
      <c r="ACC104" s="889"/>
      <c r="ACD104" s="889"/>
      <c r="ACE104" s="889"/>
      <c r="ACF104" s="889"/>
      <c r="ACG104" s="889"/>
      <c r="ACH104" s="889"/>
      <c r="ACI104" s="889"/>
      <c r="ACJ104" s="889"/>
      <c r="ACK104" s="889"/>
      <c r="ACL104" s="889"/>
      <c r="ACM104" s="889"/>
      <c r="ACN104" s="889"/>
      <c r="ACO104" s="889"/>
      <c r="ACP104" s="889"/>
      <c r="ACQ104" s="889"/>
      <c r="ACR104" s="889"/>
      <c r="ACS104" s="889"/>
      <c r="ACT104" s="889"/>
      <c r="ACU104" s="889"/>
      <c r="ACV104" s="889"/>
      <c r="ACW104" s="889"/>
      <c r="ACX104" s="889"/>
      <c r="ACY104" s="889"/>
      <c r="ACZ104" s="889"/>
      <c r="ADA104" s="889"/>
      <c r="ADB104" s="889"/>
      <c r="ADC104" s="889"/>
      <c r="ADD104" s="889"/>
      <c r="ADE104" s="889"/>
      <c r="ADF104" s="889"/>
      <c r="ADG104" s="889"/>
      <c r="ADH104" s="889"/>
      <c r="ADI104" s="889"/>
      <c r="ADJ104" s="889"/>
      <c r="ADK104" s="889"/>
      <c r="ADL104" s="889"/>
      <c r="ADM104" s="889"/>
      <c r="ADN104" s="889"/>
      <c r="ADO104" s="889"/>
      <c r="ADP104" s="889"/>
      <c r="ADQ104" s="889"/>
      <c r="ADR104" s="889"/>
      <c r="ADS104" s="889"/>
      <c r="ADT104" s="889"/>
      <c r="ADU104" s="889"/>
      <c r="ADV104" s="889"/>
      <c r="ADW104" s="889"/>
      <c r="ADX104" s="889"/>
      <c r="ADY104" s="889"/>
      <c r="ADZ104" s="889"/>
      <c r="AEA104" s="889"/>
      <c r="AEB104" s="889"/>
      <c r="AEC104" s="889"/>
      <c r="AED104" s="889"/>
      <c r="AEE104" s="889"/>
      <c r="AEF104" s="889"/>
      <c r="AEG104" s="889"/>
      <c r="AEH104" s="889"/>
      <c r="AEI104" s="889"/>
      <c r="AEJ104" s="889"/>
      <c r="AEK104" s="889"/>
      <c r="AEL104" s="889"/>
      <c r="AEM104" s="889"/>
      <c r="AEN104" s="889"/>
      <c r="AEO104" s="889"/>
      <c r="AEP104" s="889"/>
      <c r="AEQ104" s="889"/>
      <c r="AER104" s="889"/>
      <c r="AES104" s="889"/>
      <c r="AET104" s="889"/>
      <c r="AEU104" s="889"/>
      <c r="AEV104" s="889"/>
      <c r="AEW104" s="889"/>
      <c r="AEX104" s="889"/>
      <c r="AEY104" s="889"/>
      <c r="AEZ104" s="889"/>
      <c r="AFA104" s="889"/>
      <c r="AFB104" s="889"/>
      <c r="AFC104" s="889"/>
      <c r="AFD104" s="889"/>
      <c r="AFE104" s="889"/>
      <c r="AFF104" s="889"/>
      <c r="AFG104" s="889"/>
      <c r="AFH104" s="889"/>
      <c r="AFI104" s="889"/>
      <c r="AFJ104" s="889"/>
      <c r="AFK104" s="889"/>
      <c r="AFL104" s="889"/>
      <c r="AFM104" s="889"/>
      <c r="AFN104" s="889"/>
      <c r="AFO104" s="889"/>
      <c r="AFP104" s="889"/>
      <c r="AFQ104" s="889"/>
      <c r="AFR104" s="889"/>
      <c r="AFS104" s="889"/>
      <c r="AFT104" s="889"/>
      <c r="AFU104" s="889"/>
      <c r="AFV104" s="889"/>
      <c r="AFW104" s="889"/>
      <c r="AFX104" s="889"/>
      <c r="AFY104" s="889"/>
      <c r="AFZ104" s="889"/>
      <c r="AGA104" s="889"/>
      <c r="AGB104" s="889"/>
      <c r="AGC104" s="889"/>
      <c r="AGD104" s="889"/>
      <c r="AGE104" s="889"/>
      <c r="AGF104" s="889"/>
      <c r="AGG104" s="889"/>
      <c r="AGH104" s="889"/>
      <c r="AGI104" s="889"/>
      <c r="AGJ104" s="889"/>
      <c r="AGK104" s="889"/>
      <c r="AGL104" s="889"/>
      <c r="AGM104" s="889"/>
      <c r="AGN104" s="889"/>
      <c r="AGO104" s="889"/>
      <c r="AGP104" s="889"/>
      <c r="AGQ104" s="889"/>
      <c r="AGR104" s="889"/>
      <c r="AGS104" s="889"/>
      <c r="AGT104" s="889"/>
      <c r="AGU104" s="889"/>
      <c r="AGV104" s="889"/>
      <c r="AGW104" s="889"/>
      <c r="AGX104" s="889"/>
      <c r="AGY104" s="889"/>
      <c r="AGZ104" s="889"/>
      <c r="AHA104" s="889"/>
      <c r="AHB104" s="889"/>
      <c r="AHC104" s="889"/>
      <c r="AHD104" s="889"/>
      <c r="AHE104" s="889"/>
      <c r="AHF104" s="889"/>
      <c r="AHG104" s="889"/>
      <c r="AHH104" s="889"/>
      <c r="AHI104" s="889"/>
      <c r="AHJ104" s="889"/>
      <c r="AHK104" s="889"/>
      <c r="AHL104" s="889"/>
      <c r="AHM104" s="889"/>
      <c r="AHN104" s="889"/>
      <c r="AHO104" s="889"/>
      <c r="AHP104" s="889"/>
      <c r="AHQ104" s="889"/>
      <c r="AHR104" s="889"/>
      <c r="AHS104" s="889"/>
      <c r="AHT104" s="889"/>
      <c r="AHU104" s="889"/>
      <c r="AHV104" s="889"/>
      <c r="AHW104" s="889"/>
      <c r="AHX104" s="889"/>
      <c r="AHY104" s="889"/>
      <c r="AHZ104" s="889"/>
      <c r="AIA104" s="889"/>
      <c r="AIB104" s="889"/>
      <c r="AIC104" s="889"/>
      <c r="AID104" s="889"/>
      <c r="AIE104" s="889"/>
      <c r="AIF104" s="889"/>
      <c r="AIG104" s="889"/>
      <c r="AIH104" s="889"/>
      <c r="AII104" s="889"/>
      <c r="AIJ104" s="889"/>
      <c r="AIK104" s="889"/>
      <c r="AIL104" s="889"/>
      <c r="AIM104" s="889"/>
      <c r="AIN104" s="889"/>
      <c r="AIO104" s="889"/>
      <c r="AIP104" s="889"/>
      <c r="AIQ104" s="889"/>
      <c r="AIR104" s="889"/>
      <c r="AIS104" s="889"/>
      <c r="AIT104" s="889"/>
      <c r="AIU104" s="889"/>
      <c r="AIV104" s="889"/>
      <c r="AIW104" s="889"/>
      <c r="AIX104" s="889"/>
      <c r="AIY104" s="889"/>
      <c r="AIZ104" s="889"/>
      <c r="AJA104" s="889"/>
      <c r="AJB104" s="889"/>
      <c r="AJC104" s="889"/>
      <c r="AJD104" s="889"/>
      <c r="AJE104" s="889"/>
      <c r="AJF104" s="889"/>
      <c r="AJG104" s="889"/>
      <c r="AJH104" s="889"/>
      <c r="AJI104" s="889"/>
      <c r="AJJ104" s="889"/>
      <c r="AJK104" s="889"/>
      <c r="AJL104" s="889"/>
      <c r="AJM104" s="889"/>
      <c r="AJN104" s="889"/>
      <c r="AJO104" s="889"/>
      <c r="AJP104" s="889"/>
      <c r="AJQ104" s="889"/>
      <c r="AJR104" s="889"/>
      <c r="AJS104" s="889"/>
      <c r="AJT104" s="889"/>
      <c r="AJU104" s="889"/>
      <c r="AJV104" s="889"/>
      <c r="AJW104" s="889"/>
      <c r="AJX104" s="889"/>
      <c r="AJY104" s="889"/>
      <c r="AJZ104" s="889"/>
      <c r="AKA104" s="889"/>
      <c r="AKB104" s="889"/>
      <c r="AKC104" s="889"/>
      <c r="AKD104" s="889"/>
      <c r="AKE104" s="889"/>
      <c r="AKF104" s="889"/>
      <c r="AKG104" s="889"/>
      <c r="AKH104" s="889"/>
      <c r="AKI104" s="889"/>
      <c r="AKJ104" s="889"/>
      <c r="AKK104" s="889"/>
      <c r="AKL104" s="889"/>
      <c r="AKM104" s="889"/>
      <c r="AKN104" s="889"/>
      <c r="AKO104" s="889"/>
      <c r="AKP104" s="889"/>
      <c r="AKQ104" s="889"/>
      <c r="AKR104" s="889"/>
      <c r="AKS104" s="889"/>
      <c r="AKT104" s="889"/>
      <c r="AKU104" s="889"/>
      <c r="AKV104" s="889"/>
      <c r="AKW104" s="889"/>
      <c r="AKX104" s="889"/>
      <c r="AKY104" s="889"/>
      <c r="AKZ104" s="889"/>
      <c r="ALA104" s="889"/>
      <c r="ALB104" s="889"/>
      <c r="ALC104" s="889"/>
      <c r="ALD104" s="889"/>
      <c r="ALE104" s="889"/>
      <c r="ALF104" s="889"/>
      <c r="ALG104" s="889"/>
      <c r="ALH104" s="889"/>
      <c r="ALI104" s="889"/>
      <c r="ALJ104" s="889"/>
      <c r="ALK104" s="889"/>
      <c r="ALL104" s="889"/>
      <c r="ALM104" s="889"/>
      <c r="ALN104" s="889"/>
      <c r="ALO104" s="889"/>
      <c r="ALP104" s="889"/>
      <c r="ALQ104" s="889"/>
      <c r="ALR104" s="889"/>
      <c r="ALS104" s="889"/>
      <c r="ALT104" s="889"/>
      <c r="ALU104" s="889"/>
      <c r="ALV104" s="889"/>
      <c r="ALW104" s="889"/>
      <c r="ALX104" s="889"/>
      <c r="ALY104" s="889"/>
      <c r="ALZ104" s="889"/>
      <c r="AMA104" s="889"/>
      <c r="AMB104" s="889"/>
      <c r="AMC104" s="889"/>
      <c r="AMD104" s="889"/>
      <c r="AME104" s="889"/>
      <c r="AMF104" s="889"/>
      <c r="AMG104" s="889"/>
      <c r="AMH104" s="889"/>
      <c r="AMI104" s="889"/>
      <c r="AMJ104" s="889"/>
      <c r="AMK104" s="889"/>
      <c r="AML104" s="889"/>
      <c r="AMM104" s="889"/>
      <c r="AMN104" s="889"/>
      <c r="AMO104" s="889"/>
      <c r="AMP104" s="889"/>
      <c r="AMQ104" s="889"/>
      <c r="AMR104" s="889"/>
      <c r="AMS104" s="889"/>
      <c r="AMT104" s="889"/>
      <c r="AMU104" s="889"/>
      <c r="AMV104" s="889"/>
      <c r="AMW104" s="889"/>
      <c r="AMX104" s="889"/>
      <c r="AMY104" s="889"/>
      <c r="AMZ104" s="889"/>
      <c r="ANA104" s="889"/>
      <c r="ANB104" s="889"/>
      <c r="ANC104" s="889"/>
      <c r="AND104" s="889"/>
      <c r="ANE104" s="889"/>
      <c r="ANF104" s="889"/>
      <c r="ANG104" s="889"/>
      <c r="ANH104" s="889"/>
      <c r="ANI104" s="889"/>
      <c r="ANJ104" s="889"/>
      <c r="ANK104" s="889"/>
      <c r="ANL104" s="889"/>
      <c r="ANM104" s="889"/>
      <c r="ANN104" s="889"/>
      <c r="ANO104" s="889"/>
      <c r="ANP104" s="889"/>
      <c r="ANQ104" s="889"/>
      <c r="ANR104" s="889"/>
      <c r="ANS104" s="889"/>
      <c r="ANT104" s="889"/>
      <c r="ANU104" s="889"/>
      <c r="ANV104" s="889"/>
      <c r="ANW104" s="889"/>
      <c r="ANX104" s="889"/>
      <c r="ANY104" s="889"/>
      <c r="ANZ104" s="889"/>
      <c r="AOA104" s="889"/>
      <c r="AOB104" s="889"/>
      <c r="AOC104" s="889"/>
      <c r="AOD104" s="889"/>
      <c r="AOE104" s="889"/>
      <c r="AOF104" s="889"/>
      <c r="AOG104" s="889"/>
      <c r="AOH104" s="889"/>
      <c r="AOI104" s="889"/>
      <c r="AOJ104" s="889"/>
      <c r="AOK104" s="889"/>
      <c r="AOL104" s="889"/>
      <c r="AOM104" s="889"/>
      <c r="AON104" s="889"/>
      <c r="AOO104" s="889"/>
      <c r="AOP104" s="889"/>
      <c r="AOQ104" s="889"/>
      <c r="AOR104" s="889"/>
      <c r="AOS104" s="889"/>
      <c r="AOT104" s="889"/>
      <c r="AOU104" s="889"/>
      <c r="AOV104" s="889"/>
      <c r="AOW104" s="889"/>
      <c r="AOX104" s="889"/>
      <c r="AOY104" s="889"/>
      <c r="AOZ104" s="889"/>
      <c r="APA104" s="889"/>
      <c r="APB104" s="889"/>
      <c r="APC104" s="889"/>
      <c r="APD104" s="889"/>
      <c r="APE104" s="889"/>
      <c r="APF104" s="889"/>
      <c r="APG104" s="889"/>
      <c r="APH104" s="889"/>
      <c r="API104" s="889"/>
      <c r="APJ104" s="889"/>
      <c r="APK104" s="889"/>
      <c r="APL104" s="889"/>
      <c r="APM104" s="889"/>
      <c r="APN104" s="889"/>
      <c r="APO104" s="889"/>
      <c r="APP104" s="889"/>
      <c r="APQ104" s="889"/>
      <c r="APR104" s="889"/>
      <c r="APS104" s="889"/>
      <c r="APT104" s="889"/>
      <c r="APU104" s="889"/>
      <c r="APV104" s="889"/>
      <c r="APW104" s="889"/>
      <c r="APX104" s="889"/>
      <c r="APY104" s="889"/>
      <c r="APZ104" s="889"/>
      <c r="AQA104" s="889"/>
      <c r="AQB104" s="889"/>
      <c r="AQC104" s="889"/>
      <c r="AQD104" s="889"/>
      <c r="AQE104" s="889"/>
      <c r="AQF104" s="889"/>
      <c r="AQG104" s="889"/>
      <c r="AQH104" s="889"/>
      <c r="AQI104" s="889"/>
      <c r="AQJ104" s="889"/>
      <c r="AQK104" s="889"/>
      <c r="AQL104" s="889"/>
      <c r="AQM104" s="889"/>
      <c r="AQN104" s="889"/>
      <c r="AQO104" s="889"/>
      <c r="AQP104" s="889"/>
      <c r="AQQ104" s="889"/>
      <c r="AQR104" s="889"/>
      <c r="AQS104" s="889"/>
      <c r="AQT104" s="889"/>
      <c r="AQU104" s="889"/>
      <c r="AQV104" s="889"/>
      <c r="AQW104" s="889"/>
      <c r="AQX104" s="889"/>
      <c r="AQY104" s="889"/>
      <c r="AQZ104" s="889"/>
      <c r="ARA104" s="889"/>
      <c r="ARB104" s="889"/>
      <c r="ARC104" s="889"/>
      <c r="ARD104" s="889"/>
      <c r="ARE104" s="889"/>
      <c r="ARF104" s="889"/>
      <c r="ARG104" s="889"/>
      <c r="ARH104" s="889"/>
      <c r="ARI104" s="889"/>
      <c r="ARJ104" s="889"/>
      <c r="ARK104" s="889"/>
      <c r="ARL104" s="889"/>
      <c r="ARM104" s="889"/>
      <c r="ARN104" s="889"/>
      <c r="ARO104" s="889"/>
      <c r="ARP104" s="889"/>
      <c r="ARQ104" s="889"/>
      <c r="ARR104" s="889"/>
      <c r="ARS104" s="889"/>
      <c r="ART104" s="889"/>
      <c r="ARU104" s="889"/>
      <c r="ARV104" s="889"/>
      <c r="ARW104" s="889"/>
      <c r="ARX104" s="889"/>
      <c r="ARY104" s="889"/>
      <c r="ARZ104" s="889"/>
      <c r="ASA104" s="889"/>
      <c r="ASB104" s="889"/>
      <c r="ASC104" s="889"/>
      <c r="ASD104" s="889"/>
      <c r="ASE104" s="889"/>
      <c r="ASF104" s="889"/>
      <c r="ASG104" s="889"/>
      <c r="ASH104" s="889"/>
      <c r="ASI104" s="889"/>
      <c r="ASJ104" s="889"/>
      <c r="ASK104" s="889"/>
      <c r="ASL104" s="889"/>
      <c r="ASM104" s="889"/>
      <c r="ASN104" s="889"/>
      <c r="ASO104" s="889"/>
      <c r="ASP104" s="889"/>
      <c r="ASQ104" s="889"/>
      <c r="ASR104" s="889"/>
      <c r="ASS104" s="889"/>
      <c r="AST104" s="889"/>
      <c r="ASU104" s="889"/>
      <c r="ASV104" s="889"/>
      <c r="ASW104" s="889"/>
      <c r="ASX104" s="889"/>
      <c r="ASY104" s="889"/>
      <c r="ASZ104" s="889"/>
      <c r="ATA104" s="889"/>
      <c r="ATB104" s="889"/>
      <c r="ATC104" s="889"/>
      <c r="ATD104" s="889"/>
      <c r="ATE104" s="889"/>
      <c r="ATF104" s="889"/>
      <c r="ATG104" s="889"/>
      <c r="ATH104" s="889"/>
      <c r="ATI104" s="889"/>
      <c r="ATJ104" s="889"/>
      <c r="ATK104" s="889"/>
      <c r="ATL104" s="889"/>
      <c r="ATM104" s="889"/>
      <c r="ATN104" s="889"/>
      <c r="ATO104" s="889"/>
      <c r="ATP104" s="889"/>
      <c r="ATQ104" s="889"/>
      <c r="ATR104" s="889"/>
      <c r="ATS104" s="889"/>
      <c r="ATT104" s="889"/>
      <c r="ATU104" s="889"/>
      <c r="ATV104" s="889"/>
      <c r="ATW104" s="889"/>
      <c r="ATX104" s="889"/>
      <c r="ATY104" s="889"/>
      <c r="ATZ104" s="889"/>
      <c r="AUA104" s="889"/>
      <c r="AUB104" s="889"/>
      <c r="AUC104" s="889"/>
      <c r="AUD104" s="889"/>
      <c r="AUE104" s="889"/>
      <c r="AUF104" s="889"/>
      <c r="AUG104" s="889"/>
      <c r="AUH104" s="889"/>
      <c r="AUI104" s="889"/>
      <c r="AUJ104" s="889"/>
      <c r="AUK104" s="889"/>
      <c r="AUL104" s="889"/>
      <c r="AUM104" s="889"/>
      <c r="AUN104" s="889"/>
      <c r="AUO104" s="889"/>
      <c r="AUP104" s="889"/>
      <c r="AUQ104" s="889"/>
      <c r="AUR104" s="889"/>
      <c r="AUS104" s="889"/>
      <c r="AUT104" s="889"/>
      <c r="AUU104" s="889"/>
      <c r="AUV104" s="889"/>
      <c r="AUW104" s="889"/>
      <c r="AUX104" s="889"/>
      <c r="AUY104" s="889"/>
      <c r="AUZ104" s="889"/>
      <c r="AVA104" s="889"/>
      <c r="AVB104" s="889"/>
      <c r="AVC104" s="889"/>
      <c r="AVD104" s="889"/>
      <c r="AVE104" s="889"/>
      <c r="AVF104" s="889"/>
      <c r="AVG104" s="889"/>
      <c r="AVH104" s="889"/>
      <c r="AVI104" s="889"/>
      <c r="AVJ104" s="889"/>
      <c r="AVK104" s="889"/>
      <c r="AVL104" s="889"/>
      <c r="AVM104" s="889"/>
      <c r="AVN104" s="889"/>
      <c r="AVO104" s="889"/>
      <c r="AVP104" s="889"/>
      <c r="AVQ104" s="889"/>
      <c r="AVR104" s="889"/>
      <c r="AVS104" s="889"/>
      <c r="AVT104" s="889"/>
      <c r="AVU104" s="889"/>
      <c r="AVV104" s="889"/>
      <c r="AVW104" s="889"/>
      <c r="AVX104" s="889"/>
      <c r="AVY104" s="889"/>
      <c r="AVZ104" s="889"/>
      <c r="AWA104" s="889"/>
      <c r="AWB104" s="889"/>
      <c r="AWC104" s="889"/>
      <c r="AWD104" s="889"/>
      <c r="AWE104" s="889"/>
      <c r="AWF104" s="889"/>
      <c r="AWG104" s="889"/>
      <c r="AWH104" s="889"/>
      <c r="AWI104" s="889"/>
      <c r="AWJ104" s="889"/>
      <c r="AWK104" s="889"/>
      <c r="AWL104" s="889"/>
      <c r="AWM104" s="889"/>
      <c r="AWN104" s="889"/>
      <c r="AWO104" s="889"/>
      <c r="AWP104" s="889"/>
      <c r="AWQ104" s="889"/>
      <c r="AWR104" s="889"/>
      <c r="AWS104" s="889"/>
      <c r="AWT104" s="889"/>
      <c r="AWU104" s="889"/>
      <c r="AWV104" s="889"/>
      <c r="AWW104" s="889"/>
      <c r="AWX104" s="889"/>
      <c r="AWY104" s="889"/>
      <c r="AWZ104" s="889"/>
      <c r="AXA104" s="889"/>
      <c r="AXB104" s="889"/>
      <c r="AXC104" s="889"/>
      <c r="AXD104" s="889"/>
      <c r="AXE104" s="889"/>
      <c r="AXF104" s="889"/>
      <c r="AXG104" s="889"/>
      <c r="AXH104" s="889"/>
      <c r="AXI104" s="889"/>
      <c r="AXJ104" s="889"/>
      <c r="AXK104" s="889"/>
      <c r="AXL104" s="889"/>
      <c r="AXM104" s="889"/>
      <c r="AXN104" s="889"/>
      <c r="AXO104" s="889"/>
      <c r="AXP104" s="889"/>
      <c r="AXQ104" s="889"/>
      <c r="AXR104" s="889"/>
      <c r="AXS104" s="889"/>
      <c r="AXT104" s="889"/>
      <c r="AXU104" s="889"/>
      <c r="AXV104" s="889"/>
      <c r="AXW104" s="889"/>
      <c r="AXX104" s="889"/>
      <c r="AXY104" s="889"/>
      <c r="AXZ104" s="889"/>
      <c r="AYA104" s="889"/>
      <c r="AYB104" s="889"/>
      <c r="AYC104" s="889"/>
      <c r="AYD104" s="889"/>
      <c r="AYE104" s="889"/>
      <c r="AYF104" s="889"/>
      <c r="AYG104" s="889"/>
      <c r="AYH104" s="889"/>
      <c r="AYI104" s="889"/>
      <c r="AYJ104" s="889"/>
      <c r="AYK104" s="889"/>
      <c r="AYL104" s="889"/>
      <c r="AYM104" s="889"/>
      <c r="AYN104" s="889"/>
      <c r="AYO104" s="889"/>
      <c r="AYP104" s="889"/>
      <c r="AYQ104" s="889"/>
      <c r="AYR104" s="889"/>
      <c r="AYS104" s="889"/>
      <c r="AYT104" s="889"/>
      <c r="AYU104" s="889"/>
      <c r="AYV104" s="889"/>
      <c r="AYW104" s="889"/>
      <c r="AYX104" s="889"/>
      <c r="AYY104" s="889"/>
      <c r="AYZ104" s="889"/>
      <c r="AZA104" s="889"/>
      <c r="AZB104" s="889"/>
      <c r="AZC104" s="889"/>
      <c r="AZD104" s="889"/>
      <c r="AZE104" s="889"/>
      <c r="AZF104" s="889"/>
      <c r="AZG104" s="889"/>
      <c r="AZH104" s="889"/>
      <c r="AZI104" s="889"/>
      <c r="AZJ104" s="889"/>
      <c r="AZK104" s="889"/>
      <c r="AZL104" s="889"/>
      <c r="AZM104" s="889"/>
      <c r="AZN104" s="889"/>
      <c r="AZO104" s="889"/>
      <c r="AZP104" s="889"/>
      <c r="AZQ104" s="889"/>
      <c r="AZR104" s="889"/>
      <c r="AZS104" s="889"/>
      <c r="AZT104" s="889"/>
      <c r="AZU104" s="889"/>
      <c r="AZV104" s="889"/>
      <c r="AZW104" s="889"/>
      <c r="AZX104" s="889"/>
      <c r="AZY104" s="889"/>
      <c r="AZZ104" s="889"/>
      <c r="BAA104" s="889"/>
      <c r="BAB104" s="889"/>
      <c r="BAC104" s="889"/>
      <c r="BAD104" s="889"/>
      <c r="BAE104" s="889"/>
      <c r="BAF104" s="889"/>
      <c r="BAG104" s="889"/>
      <c r="BAH104" s="889"/>
      <c r="BAI104" s="889"/>
      <c r="BAJ104" s="889"/>
      <c r="BAK104" s="889"/>
      <c r="BAL104" s="889"/>
      <c r="BAM104" s="889"/>
      <c r="BAN104" s="889"/>
      <c r="BAO104" s="889"/>
      <c r="BAP104" s="889"/>
      <c r="BAQ104" s="889"/>
      <c r="BAR104" s="889"/>
      <c r="BAS104" s="889"/>
      <c r="BAT104" s="889"/>
      <c r="BAU104" s="889"/>
      <c r="BAV104" s="889"/>
      <c r="BAW104" s="889"/>
      <c r="BAX104" s="889"/>
      <c r="BAY104" s="889"/>
      <c r="BAZ104" s="889"/>
      <c r="BBA104" s="889"/>
      <c r="BBB104" s="889"/>
      <c r="BBC104" s="889"/>
      <c r="BBD104" s="889"/>
      <c r="BBE104" s="889"/>
      <c r="BBF104" s="889"/>
      <c r="BBG104" s="889"/>
      <c r="BBH104" s="889"/>
      <c r="BBI104" s="889"/>
      <c r="BBJ104" s="889"/>
      <c r="BBK104" s="889"/>
      <c r="BBL104" s="889"/>
      <c r="BBM104" s="889"/>
      <c r="BBN104" s="889"/>
      <c r="BBO104" s="889"/>
      <c r="BBP104" s="889"/>
      <c r="BBQ104" s="889"/>
      <c r="BBR104" s="889"/>
      <c r="BBS104" s="889"/>
      <c r="BBT104" s="889"/>
      <c r="BBU104" s="889"/>
      <c r="BBV104" s="889"/>
      <c r="BBW104" s="889"/>
      <c r="BBX104" s="889"/>
      <c r="BBY104" s="889"/>
      <c r="BBZ104" s="889"/>
      <c r="BCA104" s="889"/>
      <c r="BCB104" s="889"/>
      <c r="BCC104" s="889"/>
      <c r="BCD104" s="889"/>
      <c r="BCE104" s="889"/>
      <c r="BCF104" s="889"/>
      <c r="BCG104" s="889"/>
      <c r="BCH104" s="889"/>
      <c r="BCI104" s="889"/>
      <c r="BCJ104" s="889"/>
      <c r="BCK104" s="889"/>
      <c r="BCL104" s="889"/>
      <c r="BCM104" s="889"/>
      <c r="BCN104" s="889"/>
      <c r="BCO104" s="889"/>
      <c r="BCP104" s="889"/>
      <c r="BCQ104" s="889"/>
      <c r="BCR104" s="889"/>
      <c r="BCS104" s="889"/>
      <c r="BCT104" s="889"/>
      <c r="BCU104" s="889"/>
      <c r="BCV104" s="889"/>
      <c r="BCW104" s="889"/>
      <c r="BCX104" s="889"/>
      <c r="BCY104" s="889"/>
      <c r="BCZ104" s="889"/>
      <c r="BDA104" s="889"/>
      <c r="BDB104" s="889"/>
      <c r="BDC104" s="889"/>
      <c r="BDD104" s="889"/>
      <c r="BDE104" s="889"/>
      <c r="BDF104" s="889"/>
      <c r="BDG104" s="889"/>
      <c r="BDH104" s="889"/>
      <c r="BDI104" s="889"/>
      <c r="BDJ104" s="889"/>
      <c r="BDK104" s="889"/>
      <c r="BDL104" s="889"/>
      <c r="BDM104" s="889"/>
      <c r="BDN104" s="889"/>
      <c r="BDO104" s="889"/>
      <c r="BDP104" s="889"/>
      <c r="BDQ104" s="889"/>
      <c r="BDR104" s="889"/>
      <c r="BDS104" s="889"/>
      <c r="BDT104" s="889"/>
      <c r="BDU104" s="889"/>
      <c r="BDV104" s="889"/>
      <c r="BDW104" s="889"/>
      <c r="BDX104" s="889"/>
      <c r="BDY104" s="889"/>
      <c r="BDZ104" s="889"/>
      <c r="BEA104" s="889"/>
      <c r="BEB104" s="889"/>
      <c r="BEC104" s="889"/>
      <c r="BED104" s="889"/>
      <c r="BEE104" s="889"/>
      <c r="BEF104" s="889"/>
      <c r="BEG104" s="889"/>
      <c r="BEH104" s="889"/>
      <c r="BEI104" s="889"/>
      <c r="BEJ104" s="889"/>
      <c r="BEK104" s="889"/>
      <c r="BEL104" s="889"/>
      <c r="BEM104" s="889"/>
      <c r="BEN104" s="889"/>
      <c r="BEO104" s="889"/>
      <c r="BEP104" s="889"/>
      <c r="BEQ104" s="889"/>
      <c r="BER104" s="889"/>
      <c r="BES104" s="889"/>
      <c r="BET104" s="889"/>
      <c r="BEU104" s="889"/>
      <c r="BEV104" s="889"/>
      <c r="BEW104" s="889"/>
      <c r="BEX104" s="889"/>
      <c r="BEY104" s="889"/>
      <c r="BEZ104" s="889"/>
      <c r="BFA104" s="889"/>
      <c r="BFB104" s="889"/>
      <c r="BFC104" s="889"/>
      <c r="BFD104" s="889"/>
      <c r="BFE104" s="889"/>
      <c r="BFF104" s="889"/>
      <c r="BFG104" s="889"/>
      <c r="BFH104" s="889"/>
      <c r="BFI104" s="889"/>
      <c r="BFJ104" s="889"/>
      <c r="BFK104" s="889"/>
      <c r="BFL104" s="889"/>
      <c r="BFM104" s="889"/>
      <c r="BFN104" s="889"/>
      <c r="BFO104" s="889"/>
      <c r="BFP104" s="889"/>
      <c r="BFQ104" s="889"/>
      <c r="BFR104" s="889"/>
      <c r="BFS104" s="889"/>
      <c r="BFT104" s="889"/>
      <c r="BFU104" s="889"/>
      <c r="BFV104" s="889"/>
      <c r="BFW104" s="889"/>
      <c r="BFX104" s="889"/>
      <c r="BFY104" s="889"/>
      <c r="BFZ104" s="889"/>
      <c r="BGA104" s="889"/>
      <c r="BGB104" s="889"/>
      <c r="BGC104" s="889"/>
      <c r="BGD104" s="889"/>
      <c r="BGE104" s="889"/>
      <c r="BGF104" s="889"/>
      <c r="BGG104" s="889"/>
      <c r="BGH104" s="889"/>
      <c r="BGI104" s="889"/>
      <c r="BGJ104" s="889"/>
      <c r="BGK104" s="889"/>
      <c r="BGL104" s="889"/>
      <c r="BGM104" s="889"/>
      <c r="BGN104" s="889"/>
      <c r="BGO104" s="889"/>
      <c r="BGP104" s="889"/>
      <c r="BGQ104" s="889"/>
      <c r="BGR104" s="889"/>
      <c r="BGS104" s="889"/>
      <c r="BGT104" s="889"/>
      <c r="BGU104" s="889"/>
      <c r="BGV104" s="889"/>
      <c r="BGW104" s="889"/>
      <c r="BGX104" s="889"/>
      <c r="BGY104" s="889"/>
      <c r="BGZ104" s="889"/>
      <c r="BHA104" s="889"/>
      <c r="BHB104" s="889"/>
      <c r="BHC104" s="889"/>
      <c r="BHD104" s="889"/>
      <c r="BHE104" s="889"/>
      <c r="BHF104" s="889"/>
      <c r="BHG104" s="889"/>
      <c r="BHH104" s="889"/>
      <c r="BHI104" s="889"/>
      <c r="BHJ104" s="889"/>
      <c r="BHK104" s="889"/>
      <c r="BHL104" s="889"/>
      <c r="BHM104" s="889"/>
      <c r="BHN104" s="889"/>
      <c r="BHO104" s="889"/>
      <c r="BHP104" s="889"/>
      <c r="BHQ104" s="889"/>
      <c r="BHR104" s="889"/>
      <c r="BHS104" s="889"/>
      <c r="BHT104" s="889"/>
      <c r="BHU104" s="889"/>
      <c r="BHV104" s="889"/>
      <c r="BHW104" s="889"/>
      <c r="BHX104" s="889"/>
      <c r="BHY104" s="889"/>
      <c r="BHZ104" s="889"/>
      <c r="BIA104" s="889"/>
      <c r="BIB104" s="889"/>
      <c r="BIC104" s="889"/>
      <c r="BID104" s="889"/>
      <c r="BIE104" s="889"/>
      <c r="BIF104" s="889"/>
      <c r="BIG104" s="889"/>
      <c r="BIH104" s="889"/>
      <c r="BII104" s="889"/>
      <c r="BIJ104" s="889"/>
      <c r="BIK104" s="889"/>
      <c r="BIL104" s="889"/>
      <c r="BIM104" s="889"/>
      <c r="BIN104" s="889"/>
      <c r="BIO104" s="889"/>
      <c r="BIP104" s="889"/>
      <c r="BIQ104" s="889"/>
      <c r="BIR104" s="889"/>
      <c r="BIS104" s="889"/>
      <c r="BIT104" s="889"/>
      <c r="BIU104" s="889"/>
      <c r="BIV104" s="889"/>
      <c r="BIW104" s="889"/>
      <c r="BIX104" s="889"/>
      <c r="BIY104" s="889"/>
      <c r="BIZ104" s="889"/>
      <c r="BJA104" s="889"/>
      <c r="BJB104" s="889"/>
      <c r="BJC104" s="889"/>
      <c r="BJD104" s="889"/>
      <c r="BJE104" s="889"/>
      <c r="BJF104" s="889"/>
      <c r="BJG104" s="889"/>
      <c r="BJH104" s="889"/>
      <c r="BJI104" s="889"/>
      <c r="BJJ104" s="889"/>
      <c r="BJK104" s="889"/>
      <c r="BJL104" s="889"/>
      <c r="BJM104" s="889"/>
      <c r="BJN104" s="889"/>
      <c r="BJO104" s="889"/>
      <c r="BJP104" s="889"/>
      <c r="BJQ104" s="889"/>
      <c r="BJR104" s="889"/>
      <c r="BJS104" s="889"/>
      <c r="BJT104" s="889"/>
      <c r="BJU104" s="889"/>
      <c r="BJV104" s="889"/>
      <c r="BJW104" s="889"/>
      <c r="BJX104" s="889"/>
      <c r="BJY104" s="889"/>
      <c r="BJZ104" s="889"/>
      <c r="BKA104" s="889"/>
      <c r="BKB104" s="889"/>
      <c r="BKC104" s="889"/>
      <c r="BKD104" s="889"/>
      <c r="BKE104" s="889"/>
      <c r="BKF104" s="889"/>
      <c r="BKG104" s="889"/>
      <c r="BKH104" s="889"/>
      <c r="BKI104" s="889"/>
      <c r="BKJ104" s="889"/>
      <c r="BKK104" s="889"/>
      <c r="BKL104" s="889"/>
      <c r="BKM104" s="889"/>
      <c r="BKN104" s="889"/>
      <c r="BKO104" s="889"/>
      <c r="BKP104" s="889"/>
      <c r="BKQ104" s="889"/>
      <c r="BKR104" s="889"/>
      <c r="BKS104" s="889"/>
      <c r="BKT104" s="889"/>
      <c r="BKU104" s="889"/>
      <c r="BKV104" s="889"/>
      <c r="BKW104" s="889"/>
      <c r="BKX104" s="889"/>
      <c r="BKY104" s="889"/>
      <c r="BKZ104" s="889"/>
      <c r="BLA104" s="889"/>
      <c r="BLB104" s="889"/>
      <c r="BLC104" s="889"/>
      <c r="BLD104" s="889"/>
      <c r="BLE104" s="889"/>
      <c r="BLF104" s="889"/>
      <c r="BLG104" s="889"/>
      <c r="BLH104" s="889"/>
      <c r="BLI104" s="889"/>
      <c r="BLJ104" s="889"/>
      <c r="BLK104" s="889"/>
      <c r="BLL104" s="889"/>
      <c r="BLM104" s="889"/>
      <c r="BLN104" s="889"/>
      <c r="BLO104" s="889"/>
      <c r="BLP104" s="889"/>
      <c r="BLQ104" s="889"/>
      <c r="BLR104" s="889"/>
      <c r="BLS104" s="889"/>
      <c r="BLT104" s="889"/>
      <c r="BLU104" s="889"/>
      <c r="BLV104" s="889"/>
      <c r="BLW104" s="889"/>
      <c r="BLX104" s="889"/>
      <c r="BLY104" s="889"/>
      <c r="BLZ104" s="889"/>
      <c r="BMA104" s="889"/>
      <c r="BMB104" s="889"/>
      <c r="BMC104" s="889"/>
      <c r="BMD104" s="889"/>
      <c r="BME104" s="889"/>
      <c r="BMF104" s="889"/>
      <c r="BMG104" s="889"/>
      <c r="BMH104" s="889"/>
      <c r="BMI104" s="889"/>
      <c r="BMJ104" s="889"/>
      <c r="BMK104" s="889"/>
      <c r="BML104" s="889"/>
      <c r="BMM104" s="889"/>
      <c r="BMN104" s="889"/>
      <c r="BMO104" s="889"/>
      <c r="BMP104" s="889"/>
      <c r="BMQ104" s="889"/>
      <c r="BMR104" s="889"/>
      <c r="BMS104" s="889"/>
      <c r="BMT104" s="889"/>
      <c r="BMU104" s="889"/>
      <c r="BMV104" s="889"/>
      <c r="BMW104" s="889"/>
      <c r="BMX104" s="889"/>
      <c r="BMY104" s="889"/>
      <c r="BMZ104" s="889"/>
      <c r="BNA104" s="889"/>
      <c r="BNB104" s="889"/>
      <c r="BNC104" s="889"/>
      <c r="BND104" s="889"/>
      <c r="BNE104" s="889"/>
      <c r="BNF104" s="889"/>
      <c r="BNG104" s="889"/>
      <c r="BNH104" s="889"/>
      <c r="BNI104" s="889"/>
      <c r="BNJ104" s="889"/>
      <c r="BNK104" s="889"/>
      <c r="BNL104" s="889"/>
      <c r="BNM104" s="889"/>
      <c r="BNN104" s="889"/>
      <c r="BNO104" s="889"/>
      <c r="BNP104" s="889"/>
      <c r="BNQ104" s="889"/>
      <c r="BNR104" s="889"/>
      <c r="BNS104" s="889"/>
      <c r="BNT104" s="889"/>
      <c r="BNU104" s="889"/>
      <c r="BNV104" s="889"/>
      <c r="BNW104" s="889"/>
      <c r="BNX104" s="889"/>
      <c r="BNY104" s="889"/>
      <c r="BNZ104" s="889"/>
      <c r="BOA104" s="889"/>
      <c r="BOB104" s="889"/>
      <c r="BOC104" s="889"/>
      <c r="BOD104" s="889"/>
      <c r="BOE104" s="889"/>
      <c r="BOF104" s="889"/>
      <c r="BOG104" s="889"/>
      <c r="BOH104" s="889"/>
      <c r="BOI104" s="889"/>
      <c r="BOJ104" s="889"/>
      <c r="BOK104" s="889"/>
      <c r="BOL104" s="889"/>
      <c r="BOM104" s="889"/>
      <c r="BON104" s="889"/>
      <c r="BOO104" s="889"/>
      <c r="BOP104" s="889"/>
      <c r="BOQ104" s="889"/>
      <c r="BOR104" s="889"/>
      <c r="BOS104" s="889"/>
      <c r="BOT104" s="889"/>
      <c r="BOU104" s="889"/>
      <c r="BOV104" s="889"/>
      <c r="BOW104" s="889"/>
      <c r="BOX104" s="889"/>
      <c r="BOY104" s="889"/>
      <c r="BOZ104" s="889"/>
      <c r="BPA104" s="889"/>
      <c r="BPB104" s="889"/>
      <c r="BPC104" s="889"/>
      <c r="BPD104" s="889"/>
      <c r="BPE104" s="889"/>
      <c r="BPF104" s="889"/>
      <c r="BPG104" s="889"/>
      <c r="BPH104" s="889"/>
      <c r="BPI104" s="889"/>
      <c r="BPJ104" s="889"/>
      <c r="BPK104" s="889"/>
      <c r="BPL104" s="889"/>
      <c r="BPM104" s="889"/>
      <c r="BPN104" s="889"/>
      <c r="BPO104" s="889"/>
      <c r="BPP104" s="889"/>
      <c r="BPQ104" s="889"/>
      <c r="BPR104" s="889"/>
      <c r="BPS104" s="889"/>
      <c r="BPT104" s="889"/>
      <c r="BPU104" s="889"/>
      <c r="BPV104" s="889"/>
      <c r="BPW104" s="889"/>
      <c r="BPX104" s="889"/>
      <c r="BPY104" s="889"/>
      <c r="BPZ104" s="889"/>
      <c r="BQA104" s="889"/>
      <c r="BQB104" s="889"/>
      <c r="BQC104" s="889"/>
      <c r="BQD104" s="889"/>
      <c r="BQE104" s="889"/>
      <c r="BQF104" s="889"/>
      <c r="BQG104" s="889"/>
      <c r="BQH104" s="889"/>
      <c r="BQI104" s="889"/>
      <c r="BQJ104" s="889"/>
      <c r="BQK104" s="889"/>
      <c r="BQL104" s="889"/>
      <c r="BQM104" s="889"/>
      <c r="BQN104" s="889"/>
      <c r="BQO104" s="889"/>
      <c r="BQP104" s="889"/>
      <c r="BQQ104" s="889"/>
      <c r="BQR104" s="889"/>
      <c r="BQS104" s="889"/>
      <c r="BQT104" s="889"/>
      <c r="BQU104" s="889"/>
      <c r="BQV104" s="889"/>
      <c r="BQW104" s="889"/>
      <c r="BQX104" s="889"/>
      <c r="BQY104" s="889"/>
      <c r="BQZ104" s="889"/>
      <c r="BRA104" s="889"/>
      <c r="BRB104" s="889"/>
      <c r="BRC104" s="889"/>
      <c r="BRD104" s="889"/>
      <c r="BRE104" s="889"/>
      <c r="BRF104" s="889"/>
      <c r="BRG104" s="889"/>
      <c r="BRH104" s="889"/>
      <c r="BRI104" s="889"/>
      <c r="BRJ104" s="889"/>
      <c r="BRK104" s="889"/>
      <c r="BRL104" s="889"/>
      <c r="BRM104" s="889"/>
      <c r="BRN104" s="889"/>
      <c r="BRO104" s="889"/>
      <c r="BRP104" s="889"/>
      <c r="BRQ104" s="889"/>
      <c r="BRR104" s="889"/>
      <c r="BRS104" s="889"/>
      <c r="BRT104" s="889"/>
      <c r="BRU104" s="889"/>
      <c r="BRV104" s="889"/>
      <c r="BRW104" s="889"/>
      <c r="BRX104" s="889"/>
      <c r="BRY104" s="889"/>
      <c r="BRZ104" s="889"/>
      <c r="BSA104" s="889"/>
      <c r="BSB104" s="889"/>
      <c r="BSC104" s="889"/>
      <c r="BSD104" s="889"/>
      <c r="BSE104" s="889"/>
      <c r="BSF104" s="889"/>
      <c r="BSG104" s="889"/>
      <c r="BSH104" s="889"/>
      <c r="BSI104" s="889"/>
      <c r="BSJ104" s="889"/>
      <c r="BSK104" s="889"/>
      <c r="BSL104" s="889"/>
      <c r="BSM104" s="889"/>
      <c r="BSN104" s="889"/>
      <c r="BSO104" s="889"/>
      <c r="BSP104" s="889"/>
      <c r="BSQ104" s="889"/>
      <c r="BSR104" s="889"/>
      <c r="BSS104" s="889"/>
      <c r="BST104" s="889"/>
      <c r="BSU104" s="889"/>
      <c r="BSV104" s="889"/>
      <c r="BSW104" s="889"/>
      <c r="BSX104" s="889"/>
      <c r="BSY104" s="889"/>
      <c r="BSZ104" s="889"/>
      <c r="BTA104" s="889"/>
      <c r="BTB104" s="889"/>
      <c r="BTC104" s="889"/>
      <c r="BTD104" s="889"/>
      <c r="BTE104" s="889"/>
      <c r="BTF104" s="889"/>
      <c r="BTG104" s="889"/>
      <c r="BTH104" s="889"/>
      <c r="BTI104" s="889"/>
      <c r="BTJ104" s="889"/>
      <c r="BTK104" s="889"/>
      <c r="BTL104" s="889"/>
      <c r="BTM104" s="889"/>
      <c r="BTN104" s="889"/>
      <c r="BTO104" s="889"/>
      <c r="BTP104" s="889"/>
      <c r="BTQ104" s="889"/>
      <c r="BTR104" s="889"/>
      <c r="BTS104" s="889"/>
      <c r="BTT104" s="889"/>
      <c r="BTU104" s="889"/>
      <c r="BTV104" s="889"/>
      <c r="BTW104" s="889"/>
      <c r="BTX104" s="889"/>
      <c r="BTY104" s="889"/>
      <c r="BTZ104" s="889"/>
      <c r="BUA104" s="889"/>
      <c r="BUB104" s="889"/>
      <c r="BUC104" s="889"/>
      <c r="BUD104" s="889"/>
      <c r="BUE104" s="889"/>
      <c r="BUF104" s="889"/>
      <c r="BUG104" s="889"/>
      <c r="BUH104" s="889"/>
      <c r="BUI104" s="889"/>
      <c r="BUJ104" s="889"/>
      <c r="BUK104" s="889"/>
      <c r="BUL104" s="889"/>
      <c r="BUM104" s="889"/>
      <c r="BUN104" s="889"/>
      <c r="BUO104" s="889"/>
      <c r="BUP104" s="889"/>
      <c r="BUQ104" s="889"/>
      <c r="BUR104" s="889"/>
      <c r="BUS104" s="889"/>
      <c r="BUT104" s="889"/>
      <c r="BUU104" s="889"/>
      <c r="BUV104" s="889"/>
      <c r="BUW104" s="889"/>
      <c r="BUX104" s="889"/>
      <c r="BUY104" s="889"/>
      <c r="BUZ104" s="889"/>
      <c r="BVA104" s="889"/>
      <c r="BVB104" s="889"/>
      <c r="BVC104" s="889"/>
      <c r="BVD104" s="889"/>
      <c r="BVE104" s="889"/>
      <c r="BVF104" s="889"/>
      <c r="BVG104" s="889"/>
      <c r="BVH104" s="889"/>
      <c r="BVI104" s="889"/>
      <c r="BVJ104" s="889"/>
      <c r="BVK104" s="889"/>
      <c r="BVL104" s="889"/>
      <c r="BVM104" s="889"/>
      <c r="BVN104" s="889"/>
      <c r="BVO104" s="889"/>
      <c r="BVP104" s="889"/>
      <c r="BVQ104" s="889"/>
      <c r="BVR104" s="889"/>
      <c r="BVS104" s="889"/>
      <c r="BVT104" s="889"/>
      <c r="BVU104" s="889"/>
      <c r="BVV104" s="889"/>
      <c r="BVW104" s="889"/>
      <c r="BVX104" s="889"/>
      <c r="BVY104" s="889"/>
      <c r="BVZ104" s="889"/>
      <c r="BWA104" s="889"/>
      <c r="BWB104" s="889"/>
      <c r="BWC104" s="889"/>
      <c r="BWD104" s="889"/>
      <c r="BWE104" s="889"/>
      <c r="BWF104" s="889"/>
      <c r="BWG104" s="889"/>
      <c r="BWH104" s="889"/>
      <c r="BWI104" s="889"/>
      <c r="BWJ104" s="889"/>
      <c r="BWK104" s="889"/>
      <c r="BWL104" s="889"/>
      <c r="BWM104" s="889"/>
      <c r="BWN104" s="889"/>
      <c r="BWO104" s="889"/>
      <c r="BWP104" s="889"/>
      <c r="BWQ104" s="889"/>
      <c r="BWR104" s="889"/>
      <c r="BWS104" s="889"/>
      <c r="BWT104" s="889"/>
      <c r="BWU104" s="889"/>
      <c r="BWV104" s="889"/>
      <c r="BWW104" s="889"/>
      <c r="BWX104" s="889"/>
      <c r="BWY104" s="889"/>
      <c r="BWZ104" s="889"/>
      <c r="BXA104" s="889"/>
      <c r="BXB104" s="889"/>
      <c r="BXC104" s="889"/>
      <c r="BXD104" s="889"/>
      <c r="BXE104" s="889"/>
      <c r="BXF104" s="889"/>
      <c r="BXG104" s="889"/>
      <c r="BXH104" s="889"/>
      <c r="BXI104" s="889"/>
      <c r="BXJ104" s="889"/>
      <c r="BXK104" s="889"/>
      <c r="BXL104" s="889"/>
      <c r="BXM104" s="889"/>
      <c r="BXN104" s="889"/>
      <c r="BXO104" s="889"/>
      <c r="BXP104" s="889"/>
      <c r="BXQ104" s="889"/>
      <c r="BXR104" s="889"/>
      <c r="BXS104" s="889"/>
      <c r="BXT104" s="889"/>
      <c r="BXU104" s="889"/>
      <c r="BXV104" s="889"/>
      <c r="BXW104" s="889"/>
      <c r="BXX104" s="889"/>
      <c r="BXY104" s="889"/>
      <c r="BXZ104" s="889"/>
      <c r="BYA104" s="889"/>
      <c r="BYB104" s="889"/>
      <c r="BYC104" s="889"/>
      <c r="BYD104" s="889"/>
      <c r="BYE104" s="889"/>
      <c r="BYF104" s="889"/>
      <c r="BYG104" s="889"/>
      <c r="BYH104" s="889"/>
      <c r="BYI104" s="889"/>
      <c r="BYJ104" s="889"/>
      <c r="BYK104" s="889"/>
      <c r="BYL104" s="889"/>
      <c r="BYM104" s="889"/>
      <c r="BYN104" s="889"/>
      <c r="BYO104" s="889"/>
      <c r="BYP104" s="889"/>
      <c r="BYQ104" s="889"/>
      <c r="BYR104" s="889"/>
      <c r="BYS104" s="889"/>
      <c r="BYT104" s="889"/>
      <c r="BYU104" s="889"/>
      <c r="BYV104" s="889"/>
      <c r="BYW104" s="889"/>
      <c r="BYX104" s="889"/>
      <c r="BYY104" s="889"/>
      <c r="BYZ104" s="889"/>
      <c r="BZA104" s="889"/>
      <c r="BZB104" s="889"/>
      <c r="BZC104" s="889"/>
      <c r="BZD104" s="889"/>
      <c r="BZE104" s="889"/>
      <c r="BZF104" s="889"/>
      <c r="BZG104" s="889"/>
      <c r="BZH104" s="889"/>
      <c r="BZI104" s="889"/>
      <c r="BZJ104" s="889"/>
      <c r="BZK104" s="889"/>
      <c r="BZL104" s="889"/>
      <c r="BZM104" s="889"/>
      <c r="BZN104" s="889"/>
      <c r="BZO104" s="889"/>
      <c r="BZP104" s="889"/>
      <c r="BZQ104" s="889"/>
      <c r="BZR104" s="889"/>
      <c r="BZS104" s="889"/>
      <c r="BZT104" s="889"/>
      <c r="BZU104" s="889"/>
      <c r="BZV104" s="889"/>
      <c r="BZW104" s="889"/>
      <c r="BZX104" s="889"/>
      <c r="BZY104" s="889"/>
      <c r="BZZ104" s="889"/>
      <c r="CAA104" s="889"/>
      <c r="CAB104" s="889"/>
      <c r="CAC104" s="889"/>
      <c r="CAD104" s="889"/>
      <c r="CAE104" s="889"/>
      <c r="CAF104" s="889"/>
      <c r="CAG104" s="889"/>
      <c r="CAH104" s="889"/>
      <c r="CAI104" s="889"/>
      <c r="CAJ104" s="889"/>
      <c r="CAK104" s="889"/>
      <c r="CAL104" s="889"/>
      <c r="CAM104" s="889"/>
      <c r="CAN104" s="889"/>
      <c r="CAO104" s="889"/>
      <c r="CAP104" s="889"/>
      <c r="CAQ104" s="889"/>
      <c r="CAR104" s="889"/>
      <c r="CAS104" s="889"/>
      <c r="CAT104" s="889"/>
      <c r="CAU104" s="889"/>
      <c r="CAV104" s="889"/>
      <c r="CAW104" s="889"/>
      <c r="CAX104" s="889"/>
      <c r="CAY104" s="889"/>
      <c r="CAZ104" s="889"/>
      <c r="CBA104" s="889"/>
      <c r="CBB104" s="889"/>
      <c r="CBC104" s="889"/>
      <c r="CBD104" s="889"/>
      <c r="CBE104" s="889"/>
      <c r="CBF104" s="889"/>
      <c r="CBG104" s="889"/>
      <c r="CBH104" s="889"/>
      <c r="CBI104" s="889"/>
      <c r="CBJ104" s="889"/>
      <c r="CBK104" s="889"/>
      <c r="CBL104" s="889"/>
      <c r="CBM104" s="889"/>
      <c r="CBN104" s="889"/>
      <c r="CBO104" s="889"/>
      <c r="CBP104" s="889"/>
      <c r="CBQ104" s="889"/>
      <c r="CBR104" s="889"/>
      <c r="CBS104" s="889"/>
      <c r="CBT104" s="889"/>
      <c r="CBU104" s="889"/>
      <c r="CBV104" s="889"/>
      <c r="CBW104" s="889"/>
      <c r="CBX104" s="889"/>
      <c r="CBY104" s="889"/>
      <c r="CBZ104" s="889"/>
      <c r="CCA104" s="889"/>
      <c r="CCB104" s="889"/>
      <c r="CCC104" s="889"/>
      <c r="CCD104" s="889"/>
      <c r="CCE104" s="889"/>
      <c r="CCF104" s="889"/>
      <c r="CCG104" s="889"/>
      <c r="CCH104" s="889"/>
      <c r="CCI104" s="889"/>
      <c r="CCJ104" s="889"/>
      <c r="CCK104" s="889"/>
      <c r="CCL104" s="889"/>
      <c r="CCM104" s="889"/>
      <c r="CCN104" s="889"/>
      <c r="CCO104" s="889"/>
      <c r="CCP104" s="889"/>
      <c r="CCQ104" s="889"/>
      <c r="CCR104" s="889"/>
      <c r="CCS104" s="889"/>
      <c r="CCT104" s="889"/>
      <c r="CCU104" s="889"/>
      <c r="CCV104" s="889"/>
      <c r="CCW104" s="889"/>
      <c r="CCX104" s="889"/>
      <c r="CCY104" s="889"/>
      <c r="CCZ104" s="889"/>
      <c r="CDA104" s="889"/>
      <c r="CDB104" s="889"/>
      <c r="CDC104" s="889"/>
      <c r="CDD104" s="889"/>
      <c r="CDE104" s="889"/>
      <c r="CDF104" s="889"/>
      <c r="CDG104" s="889"/>
      <c r="CDH104" s="889"/>
      <c r="CDI104" s="889"/>
      <c r="CDJ104" s="889"/>
      <c r="CDK104" s="889"/>
      <c r="CDL104" s="889"/>
      <c r="CDM104" s="889"/>
      <c r="CDN104" s="889"/>
      <c r="CDO104" s="889"/>
      <c r="CDP104" s="889"/>
      <c r="CDQ104" s="889"/>
      <c r="CDR104" s="889"/>
      <c r="CDS104" s="889"/>
      <c r="CDT104" s="889"/>
      <c r="CDU104" s="889"/>
      <c r="CDV104" s="889"/>
      <c r="CDW104" s="889"/>
      <c r="CDX104" s="889"/>
      <c r="CDY104" s="889"/>
      <c r="CDZ104" s="889"/>
      <c r="CEA104" s="889"/>
      <c r="CEB104" s="889"/>
      <c r="CEC104" s="889"/>
      <c r="CED104" s="889"/>
      <c r="CEE104" s="889"/>
      <c r="CEF104" s="889"/>
      <c r="CEG104" s="889"/>
      <c r="CEH104" s="889"/>
      <c r="CEI104" s="889"/>
      <c r="CEJ104" s="889"/>
      <c r="CEK104" s="889"/>
      <c r="CEL104" s="889"/>
      <c r="CEM104" s="889"/>
      <c r="CEN104" s="889"/>
      <c r="CEO104" s="889"/>
      <c r="CEP104" s="889"/>
      <c r="CEQ104" s="889"/>
      <c r="CER104" s="889"/>
      <c r="CES104" s="889"/>
      <c r="CET104" s="889"/>
      <c r="CEU104" s="889"/>
      <c r="CEV104" s="889"/>
      <c r="CEW104" s="889"/>
      <c r="CEX104" s="889"/>
      <c r="CEY104" s="889"/>
      <c r="CEZ104" s="889"/>
      <c r="CFA104" s="889"/>
      <c r="CFB104" s="889"/>
      <c r="CFC104" s="889"/>
      <c r="CFD104" s="889"/>
      <c r="CFE104" s="889"/>
      <c r="CFF104" s="889"/>
      <c r="CFG104" s="889"/>
      <c r="CFH104" s="889"/>
      <c r="CFI104" s="889"/>
      <c r="CFJ104" s="889"/>
      <c r="CFK104" s="889"/>
      <c r="CFL104" s="889"/>
      <c r="CFM104" s="889"/>
      <c r="CFN104" s="889"/>
      <c r="CFO104" s="889"/>
      <c r="CFP104" s="889"/>
      <c r="CFQ104" s="889"/>
      <c r="CFR104" s="889"/>
      <c r="CFS104" s="889"/>
      <c r="CFT104" s="889"/>
      <c r="CFU104" s="889"/>
      <c r="CFV104" s="889"/>
      <c r="CFW104" s="889"/>
      <c r="CFX104" s="889"/>
      <c r="CFY104" s="889"/>
      <c r="CFZ104" s="889"/>
      <c r="CGA104" s="889"/>
      <c r="CGB104" s="889"/>
      <c r="CGC104" s="889"/>
      <c r="CGD104" s="889"/>
      <c r="CGE104" s="889"/>
      <c r="CGF104" s="889"/>
      <c r="CGG104" s="889"/>
      <c r="CGH104" s="889"/>
      <c r="CGI104" s="889"/>
      <c r="CGJ104" s="889"/>
      <c r="CGK104" s="889"/>
      <c r="CGL104" s="889"/>
      <c r="CGM104" s="889"/>
      <c r="CGN104" s="889"/>
      <c r="CGO104" s="889"/>
      <c r="CGP104" s="889"/>
      <c r="CGQ104" s="889"/>
      <c r="CGR104" s="889"/>
      <c r="CGS104" s="889"/>
      <c r="CGT104" s="889"/>
      <c r="CGU104" s="889"/>
      <c r="CGV104" s="889"/>
      <c r="CGW104" s="889"/>
      <c r="CGX104" s="889"/>
      <c r="CGY104" s="889"/>
      <c r="CGZ104" s="889"/>
      <c r="CHA104" s="889"/>
      <c r="CHB104" s="889"/>
      <c r="CHC104" s="889"/>
      <c r="CHD104" s="889"/>
      <c r="CHE104" s="889"/>
      <c r="CHF104" s="889"/>
      <c r="CHG104" s="889"/>
      <c r="CHH104" s="889"/>
      <c r="CHI104" s="889"/>
      <c r="CHJ104" s="889"/>
      <c r="CHK104" s="889"/>
      <c r="CHL104" s="889"/>
      <c r="CHM104" s="889"/>
      <c r="CHN104" s="889"/>
      <c r="CHO104" s="889"/>
      <c r="CHP104" s="889"/>
      <c r="CHQ104" s="889"/>
      <c r="CHR104" s="889"/>
      <c r="CHS104" s="889"/>
      <c r="CHT104" s="889"/>
      <c r="CHU104" s="889"/>
      <c r="CHV104" s="889"/>
      <c r="CHW104" s="889"/>
      <c r="CHX104" s="889"/>
      <c r="CHY104" s="889"/>
      <c r="CHZ104" s="889"/>
      <c r="CIA104" s="889"/>
      <c r="CIB104" s="889"/>
      <c r="CIC104" s="889"/>
      <c r="CID104" s="889"/>
      <c r="CIE104" s="889"/>
      <c r="CIF104" s="889"/>
      <c r="CIG104" s="889"/>
      <c r="CIH104" s="889"/>
      <c r="CII104" s="889"/>
      <c r="CIJ104" s="889"/>
      <c r="CIK104" s="889"/>
      <c r="CIL104" s="889"/>
      <c r="CIM104" s="889"/>
      <c r="CIN104" s="889"/>
      <c r="CIO104" s="889"/>
      <c r="CIP104" s="889"/>
      <c r="CIQ104" s="889"/>
      <c r="CIR104" s="889"/>
      <c r="CIS104" s="889"/>
      <c r="CIT104" s="889"/>
      <c r="CIU104" s="889"/>
      <c r="CIV104" s="889"/>
      <c r="CIW104" s="889"/>
      <c r="CIX104" s="889"/>
      <c r="CIY104" s="889"/>
      <c r="CIZ104" s="889"/>
      <c r="CJA104" s="889"/>
      <c r="CJB104" s="889"/>
      <c r="CJC104" s="889"/>
      <c r="CJD104" s="889"/>
      <c r="CJE104" s="889"/>
      <c r="CJF104" s="889"/>
      <c r="CJG104" s="889"/>
      <c r="CJH104" s="889"/>
      <c r="CJI104" s="889"/>
      <c r="CJJ104" s="889"/>
      <c r="CJK104" s="889"/>
      <c r="CJL104" s="889"/>
      <c r="CJM104" s="889"/>
      <c r="CJN104" s="889"/>
      <c r="CJO104" s="889"/>
      <c r="CJP104" s="889"/>
      <c r="CJQ104" s="889"/>
      <c r="CJR104" s="889"/>
      <c r="CJS104" s="889"/>
      <c r="CJT104" s="889"/>
      <c r="CJU104" s="889"/>
      <c r="CJV104" s="889"/>
      <c r="CJW104" s="889"/>
      <c r="CJX104" s="889"/>
      <c r="CJY104" s="889"/>
      <c r="CJZ104" s="889"/>
      <c r="CKA104" s="889"/>
      <c r="CKB104" s="889"/>
      <c r="CKC104" s="889"/>
      <c r="CKD104" s="889"/>
      <c r="CKE104" s="889"/>
      <c r="CKF104" s="889"/>
      <c r="CKG104" s="889"/>
      <c r="CKH104" s="889"/>
      <c r="CKI104" s="889"/>
      <c r="CKJ104" s="889"/>
      <c r="CKK104" s="889"/>
      <c r="CKL104" s="889"/>
      <c r="CKM104" s="889"/>
      <c r="CKN104" s="889"/>
      <c r="CKO104" s="889"/>
      <c r="CKP104" s="889"/>
      <c r="CKQ104" s="889"/>
      <c r="CKR104" s="889"/>
      <c r="CKS104" s="889"/>
      <c r="CKT104" s="889"/>
      <c r="CKU104" s="889"/>
      <c r="CKV104" s="889"/>
      <c r="CKW104" s="889"/>
      <c r="CKX104" s="889"/>
      <c r="CKY104" s="889"/>
      <c r="CKZ104" s="889"/>
      <c r="CLA104" s="889"/>
      <c r="CLB104" s="889"/>
      <c r="CLC104" s="889"/>
      <c r="CLD104" s="889"/>
      <c r="CLE104" s="889"/>
      <c r="CLF104" s="889"/>
      <c r="CLG104" s="889"/>
      <c r="CLH104" s="889"/>
      <c r="CLI104" s="889"/>
      <c r="CLJ104" s="889"/>
      <c r="CLK104" s="889"/>
      <c r="CLL104" s="889"/>
      <c r="CLM104" s="889"/>
      <c r="CLN104" s="889"/>
      <c r="CLO104" s="889"/>
      <c r="CLP104" s="889"/>
      <c r="CLQ104" s="889"/>
      <c r="CLR104" s="889"/>
      <c r="CLS104" s="889"/>
      <c r="CLT104" s="889"/>
      <c r="CLU104" s="889"/>
      <c r="CLV104" s="889"/>
      <c r="CLW104" s="889"/>
      <c r="CLX104" s="889"/>
      <c r="CLY104" s="889"/>
      <c r="CLZ104" s="889"/>
      <c r="CMA104" s="889"/>
      <c r="CMB104" s="889"/>
      <c r="CMC104" s="889"/>
      <c r="CMD104" s="889"/>
      <c r="CME104" s="889"/>
      <c r="CMF104" s="889"/>
      <c r="CMG104" s="889"/>
      <c r="CMH104" s="889"/>
      <c r="CMI104" s="889"/>
      <c r="CMJ104" s="889"/>
      <c r="CMK104" s="889"/>
      <c r="CML104" s="889"/>
      <c r="CMM104" s="889"/>
      <c r="CMN104" s="889"/>
      <c r="CMO104" s="889"/>
      <c r="CMP104" s="889"/>
      <c r="CMQ104" s="889"/>
      <c r="CMR104" s="889"/>
      <c r="CMS104" s="889"/>
      <c r="CMT104" s="889"/>
      <c r="CMU104" s="889"/>
      <c r="CMV104" s="889"/>
      <c r="CMW104" s="889"/>
      <c r="CMX104" s="889"/>
      <c r="CMY104" s="889"/>
      <c r="CMZ104" s="889"/>
      <c r="CNA104" s="889"/>
      <c r="CNB104" s="889"/>
      <c r="CNC104" s="889"/>
      <c r="CND104" s="889"/>
      <c r="CNE104" s="889"/>
      <c r="CNF104" s="889"/>
      <c r="CNG104" s="889"/>
      <c r="CNH104" s="889"/>
      <c r="CNI104" s="889"/>
      <c r="CNJ104" s="889"/>
      <c r="CNK104" s="889"/>
      <c r="CNL104" s="889"/>
      <c r="CNM104" s="889"/>
      <c r="CNN104" s="889"/>
      <c r="CNO104" s="889"/>
      <c r="CNP104" s="889"/>
      <c r="CNQ104" s="889"/>
      <c r="CNR104" s="889"/>
      <c r="CNS104" s="889"/>
      <c r="CNT104" s="889"/>
      <c r="CNU104" s="889"/>
      <c r="CNV104" s="889"/>
      <c r="CNW104" s="889"/>
      <c r="CNX104" s="889"/>
      <c r="CNY104" s="889"/>
      <c r="CNZ104" s="889"/>
      <c r="COA104" s="889"/>
      <c r="COB104" s="889"/>
      <c r="COC104" s="889"/>
      <c r="COD104" s="889"/>
      <c r="COE104" s="889"/>
      <c r="COF104" s="889"/>
      <c r="COG104" s="889"/>
      <c r="COH104" s="889"/>
      <c r="COI104" s="889"/>
      <c r="COJ104" s="889"/>
      <c r="COK104" s="889"/>
      <c r="COL104" s="889"/>
      <c r="COM104" s="889"/>
      <c r="CON104" s="889"/>
      <c r="COO104" s="889"/>
      <c r="COP104" s="889"/>
      <c r="COQ104" s="889"/>
      <c r="COR104" s="889"/>
      <c r="COS104" s="889"/>
      <c r="COT104" s="889"/>
      <c r="COU104" s="889"/>
      <c r="COV104" s="889"/>
      <c r="COW104" s="889"/>
      <c r="COX104" s="889"/>
      <c r="COY104" s="889"/>
      <c r="COZ104" s="889"/>
      <c r="CPA104" s="889"/>
      <c r="CPB104" s="889"/>
      <c r="CPC104" s="889"/>
      <c r="CPD104" s="889"/>
      <c r="CPE104" s="889"/>
      <c r="CPF104" s="889"/>
      <c r="CPG104" s="889"/>
      <c r="CPH104" s="889"/>
      <c r="CPI104" s="889"/>
      <c r="CPJ104" s="889"/>
      <c r="CPK104" s="889"/>
      <c r="CPL104" s="889"/>
      <c r="CPM104" s="889"/>
      <c r="CPN104" s="889"/>
      <c r="CPO104" s="889"/>
      <c r="CPP104" s="889"/>
      <c r="CPQ104" s="889"/>
      <c r="CPR104" s="889"/>
      <c r="CPS104" s="889"/>
      <c r="CPT104" s="889"/>
      <c r="CPU104" s="889"/>
      <c r="CPV104" s="889"/>
      <c r="CPW104" s="889"/>
      <c r="CPX104" s="889"/>
      <c r="CPY104" s="889"/>
      <c r="CPZ104" s="889"/>
      <c r="CQA104" s="889"/>
      <c r="CQB104" s="889"/>
      <c r="CQC104" s="889"/>
      <c r="CQD104" s="889"/>
      <c r="CQE104" s="889"/>
      <c r="CQF104" s="889"/>
      <c r="CQG104" s="889"/>
      <c r="CQH104" s="889"/>
      <c r="CQI104" s="889"/>
      <c r="CQJ104" s="889"/>
      <c r="CQK104" s="889"/>
      <c r="CQL104" s="889"/>
      <c r="CQM104" s="889"/>
      <c r="CQN104" s="889"/>
      <c r="CQO104" s="889"/>
      <c r="CQP104" s="889"/>
      <c r="CQQ104" s="889"/>
      <c r="CQR104" s="889"/>
      <c r="CQS104" s="889"/>
      <c r="CQT104" s="889"/>
      <c r="CQU104" s="889"/>
      <c r="CQV104" s="889"/>
      <c r="CQW104" s="889"/>
      <c r="CQX104" s="889"/>
      <c r="CQY104" s="889"/>
      <c r="CQZ104" s="889"/>
      <c r="CRA104" s="889"/>
      <c r="CRB104" s="889"/>
      <c r="CRC104" s="889"/>
      <c r="CRD104" s="889"/>
      <c r="CRE104" s="889"/>
      <c r="CRF104" s="889"/>
      <c r="CRG104" s="889"/>
      <c r="CRH104" s="889"/>
      <c r="CRI104" s="889"/>
      <c r="CRJ104" s="889"/>
      <c r="CRK104" s="889"/>
      <c r="CRL104" s="889"/>
      <c r="CRM104" s="889"/>
      <c r="CRN104" s="889"/>
      <c r="CRO104" s="889"/>
      <c r="CRP104" s="889"/>
      <c r="CRQ104" s="889"/>
      <c r="CRR104" s="889"/>
      <c r="CRS104" s="889"/>
      <c r="CRT104" s="889"/>
      <c r="CRU104" s="889"/>
      <c r="CRV104" s="889"/>
      <c r="CRW104" s="889"/>
      <c r="CRX104" s="889"/>
      <c r="CRY104" s="889"/>
      <c r="CRZ104" s="889"/>
      <c r="CSA104" s="889"/>
      <c r="CSB104" s="889"/>
      <c r="CSC104" s="889"/>
      <c r="CSD104" s="889"/>
      <c r="CSE104" s="889"/>
      <c r="CSF104" s="889"/>
      <c r="CSG104" s="889"/>
      <c r="CSH104" s="889"/>
      <c r="CSI104" s="889"/>
      <c r="CSJ104" s="889"/>
      <c r="CSK104" s="889"/>
      <c r="CSL104" s="889"/>
      <c r="CSM104" s="889"/>
      <c r="CSN104" s="889"/>
      <c r="CSO104" s="889"/>
      <c r="CSP104" s="889"/>
      <c r="CSQ104" s="889"/>
      <c r="CSR104" s="889"/>
      <c r="CSS104" s="889"/>
      <c r="CST104" s="889"/>
      <c r="CSU104" s="889"/>
      <c r="CSV104" s="889"/>
      <c r="CSW104" s="889"/>
      <c r="CSX104" s="889"/>
      <c r="CSY104" s="889"/>
      <c r="CSZ104" s="889"/>
      <c r="CTA104" s="889"/>
      <c r="CTB104" s="889"/>
      <c r="CTC104" s="889"/>
      <c r="CTD104" s="889"/>
      <c r="CTE104" s="889"/>
      <c r="CTF104" s="889"/>
      <c r="CTG104" s="889"/>
      <c r="CTH104" s="889"/>
      <c r="CTI104" s="889"/>
      <c r="CTJ104" s="889"/>
      <c r="CTK104" s="889"/>
      <c r="CTL104" s="889"/>
      <c r="CTM104" s="889"/>
      <c r="CTN104" s="889"/>
      <c r="CTO104" s="889"/>
      <c r="CTP104" s="889"/>
      <c r="CTQ104" s="889"/>
      <c r="CTR104" s="889"/>
      <c r="CTS104" s="889"/>
      <c r="CTT104" s="889"/>
      <c r="CTU104" s="889"/>
      <c r="CTV104" s="889"/>
      <c r="CTW104" s="889"/>
      <c r="CTX104" s="889"/>
      <c r="CTY104" s="889"/>
      <c r="CTZ104" s="889"/>
      <c r="CUA104" s="889"/>
      <c r="CUB104" s="889"/>
      <c r="CUC104" s="889"/>
      <c r="CUD104" s="889"/>
      <c r="CUE104" s="889"/>
      <c r="CUF104" s="889"/>
      <c r="CUG104" s="889"/>
      <c r="CUH104" s="889"/>
      <c r="CUI104" s="889"/>
      <c r="CUJ104" s="889"/>
      <c r="CUK104" s="889"/>
      <c r="CUL104" s="889"/>
      <c r="CUM104" s="889"/>
      <c r="CUN104" s="889"/>
      <c r="CUO104" s="889"/>
      <c r="CUP104" s="889"/>
      <c r="CUQ104" s="889"/>
      <c r="CUR104" s="889"/>
      <c r="CUS104" s="889"/>
      <c r="CUT104" s="889"/>
      <c r="CUU104" s="889"/>
      <c r="CUV104" s="889"/>
      <c r="CUW104" s="889"/>
      <c r="CUX104" s="889"/>
      <c r="CUY104" s="889"/>
      <c r="CUZ104" s="889"/>
      <c r="CVA104" s="889"/>
      <c r="CVB104" s="889"/>
      <c r="CVC104" s="889"/>
      <c r="CVD104" s="889"/>
      <c r="CVE104" s="889"/>
      <c r="CVF104" s="889"/>
      <c r="CVG104" s="889"/>
      <c r="CVH104" s="889"/>
      <c r="CVI104" s="889"/>
      <c r="CVJ104" s="889"/>
      <c r="CVK104" s="889"/>
      <c r="CVL104" s="889"/>
      <c r="CVM104" s="889"/>
      <c r="CVN104" s="889"/>
      <c r="CVO104" s="889"/>
      <c r="CVP104" s="889"/>
      <c r="CVQ104" s="889"/>
      <c r="CVR104" s="889"/>
      <c r="CVS104" s="889"/>
      <c r="CVT104" s="889"/>
      <c r="CVU104" s="889"/>
      <c r="CVV104" s="889"/>
      <c r="CVW104" s="889"/>
      <c r="CVX104" s="889"/>
      <c r="CVY104" s="889"/>
      <c r="CVZ104" s="889"/>
      <c r="CWA104" s="889"/>
      <c r="CWB104" s="889"/>
      <c r="CWC104" s="889"/>
      <c r="CWD104" s="889"/>
      <c r="CWE104" s="889"/>
      <c r="CWF104" s="889"/>
      <c r="CWG104" s="889"/>
      <c r="CWH104" s="889"/>
      <c r="CWI104" s="889"/>
      <c r="CWJ104" s="889"/>
      <c r="CWK104" s="889"/>
      <c r="CWL104" s="889"/>
      <c r="CWM104" s="889"/>
      <c r="CWN104" s="889"/>
      <c r="CWO104" s="889"/>
      <c r="CWP104" s="889"/>
      <c r="CWQ104" s="889"/>
      <c r="CWR104" s="889"/>
      <c r="CWS104" s="889"/>
      <c r="CWT104" s="889"/>
      <c r="CWU104" s="889"/>
      <c r="CWV104" s="889"/>
      <c r="CWW104" s="889"/>
      <c r="CWX104" s="889"/>
      <c r="CWY104" s="889"/>
      <c r="CWZ104" s="889"/>
      <c r="CXA104" s="889"/>
      <c r="CXB104" s="889"/>
      <c r="CXC104" s="889"/>
      <c r="CXD104" s="889"/>
      <c r="CXE104" s="889"/>
      <c r="CXF104" s="889"/>
      <c r="CXG104" s="889"/>
      <c r="CXH104" s="889"/>
      <c r="CXI104" s="889"/>
      <c r="CXJ104" s="889"/>
      <c r="CXK104" s="889"/>
      <c r="CXL104" s="889"/>
      <c r="CXM104" s="889"/>
      <c r="CXN104" s="889"/>
      <c r="CXO104" s="889"/>
      <c r="CXP104" s="889"/>
      <c r="CXQ104" s="889"/>
      <c r="CXR104" s="889"/>
      <c r="CXS104" s="889"/>
      <c r="CXT104" s="889"/>
      <c r="CXU104" s="889"/>
      <c r="CXV104" s="889"/>
      <c r="CXW104" s="889"/>
      <c r="CXX104" s="889"/>
      <c r="CXY104" s="889"/>
      <c r="CXZ104" s="889"/>
      <c r="CYA104" s="889"/>
      <c r="CYB104" s="889"/>
      <c r="CYC104" s="889"/>
      <c r="CYD104" s="889"/>
      <c r="CYE104" s="889"/>
      <c r="CYF104" s="889"/>
      <c r="CYG104" s="889"/>
      <c r="CYH104" s="889"/>
      <c r="CYI104" s="889"/>
      <c r="CYJ104" s="889"/>
      <c r="CYK104" s="889"/>
      <c r="CYL104" s="889"/>
      <c r="CYM104" s="889"/>
      <c r="CYN104" s="889"/>
      <c r="CYO104" s="889"/>
      <c r="CYP104" s="889"/>
      <c r="CYQ104" s="889"/>
      <c r="CYR104" s="889"/>
      <c r="CYS104" s="889"/>
      <c r="CYT104" s="889"/>
      <c r="CYU104" s="889"/>
      <c r="CYV104" s="889"/>
      <c r="CYW104" s="889"/>
      <c r="CYX104" s="889"/>
      <c r="CYY104" s="889"/>
      <c r="CYZ104" s="889"/>
      <c r="CZA104" s="889"/>
      <c r="CZB104" s="889"/>
      <c r="CZC104" s="889"/>
      <c r="CZD104" s="889"/>
      <c r="CZE104" s="889"/>
      <c r="CZF104" s="889"/>
      <c r="CZG104" s="889"/>
      <c r="CZH104" s="889"/>
      <c r="CZI104" s="889"/>
      <c r="CZJ104" s="889"/>
      <c r="CZK104" s="889"/>
      <c r="CZL104" s="889"/>
      <c r="CZM104" s="889"/>
      <c r="CZN104" s="889"/>
      <c r="CZO104" s="889"/>
      <c r="CZP104" s="889"/>
      <c r="CZQ104" s="889"/>
      <c r="CZR104" s="889"/>
      <c r="CZS104" s="889"/>
      <c r="CZT104" s="889"/>
      <c r="CZU104" s="889"/>
      <c r="CZV104" s="889"/>
      <c r="CZW104" s="889"/>
      <c r="CZX104" s="889"/>
      <c r="CZY104" s="889"/>
      <c r="CZZ104" s="889"/>
      <c r="DAA104" s="889"/>
      <c r="DAB104" s="889"/>
      <c r="DAC104" s="889"/>
      <c r="DAD104" s="889"/>
      <c r="DAE104" s="889"/>
      <c r="DAF104" s="889"/>
      <c r="DAG104" s="889"/>
      <c r="DAH104" s="889"/>
      <c r="DAI104" s="889"/>
      <c r="DAJ104" s="889"/>
      <c r="DAK104" s="889"/>
      <c r="DAL104" s="889"/>
      <c r="DAM104" s="889"/>
      <c r="DAN104" s="889"/>
      <c r="DAO104" s="889"/>
      <c r="DAP104" s="889"/>
      <c r="DAQ104" s="889"/>
      <c r="DAR104" s="889"/>
      <c r="DAS104" s="889"/>
      <c r="DAT104" s="889"/>
      <c r="DAU104" s="889"/>
      <c r="DAV104" s="889"/>
      <c r="DAW104" s="889"/>
      <c r="DAX104" s="889"/>
      <c r="DAY104" s="889"/>
      <c r="DAZ104" s="889"/>
      <c r="DBA104" s="889"/>
      <c r="DBB104" s="889"/>
      <c r="DBC104" s="889"/>
      <c r="DBD104" s="889"/>
      <c r="DBE104" s="889"/>
      <c r="DBF104" s="889"/>
      <c r="DBG104" s="889"/>
      <c r="DBH104" s="889"/>
      <c r="DBI104" s="889"/>
      <c r="DBJ104" s="889"/>
      <c r="DBK104" s="889"/>
      <c r="DBL104" s="889"/>
      <c r="DBM104" s="889"/>
      <c r="DBN104" s="889"/>
      <c r="DBO104" s="889"/>
      <c r="DBP104" s="889"/>
      <c r="DBQ104" s="889"/>
      <c r="DBR104" s="889"/>
      <c r="DBS104" s="889"/>
      <c r="DBT104" s="889"/>
      <c r="DBU104" s="889"/>
      <c r="DBV104" s="889"/>
      <c r="DBW104" s="889"/>
      <c r="DBX104" s="889"/>
      <c r="DBY104" s="889"/>
      <c r="DBZ104" s="889"/>
      <c r="DCA104" s="889"/>
      <c r="DCB104" s="889"/>
      <c r="DCC104" s="889"/>
      <c r="DCD104" s="889"/>
      <c r="DCE104" s="889"/>
      <c r="DCF104" s="889"/>
      <c r="DCG104" s="889"/>
      <c r="DCH104" s="889"/>
      <c r="DCI104" s="889"/>
      <c r="DCJ104" s="889"/>
      <c r="DCK104" s="889"/>
      <c r="DCL104" s="889"/>
      <c r="DCM104" s="889"/>
      <c r="DCN104" s="889"/>
      <c r="DCO104" s="889"/>
      <c r="DCP104" s="889"/>
      <c r="DCQ104" s="889"/>
      <c r="DCR104" s="889"/>
      <c r="DCS104" s="889"/>
      <c r="DCT104" s="889"/>
      <c r="DCU104" s="889"/>
      <c r="DCV104" s="889"/>
      <c r="DCW104" s="889"/>
      <c r="DCX104" s="889"/>
      <c r="DCY104" s="889"/>
      <c r="DCZ104" s="889"/>
      <c r="DDA104" s="889"/>
      <c r="DDB104" s="889"/>
      <c r="DDC104" s="889"/>
      <c r="DDD104" s="889"/>
      <c r="DDE104" s="889"/>
      <c r="DDF104" s="889"/>
      <c r="DDG104" s="889"/>
      <c r="DDH104" s="889"/>
      <c r="DDI104" s="889"/>
      <c r="DDJ104" s="889"/>
      <c r="DDK104" s="889"/>
      <c r="DDL104" s="889"/>
      <c r="DDM104" s="889"/>
      <c r="DDN104" s="889"/>
      <c r="DDO104" s="889"/>
      <c r="DDP104" s="889"/>
      <c r="DDQ104" s="889"/>
      <c r="DDR104" s="889"/>
      <c r="DDS104" s="889"/>
      <c r="DDT104" s="889"/>
      <c r="DDU104" s="889"/>
      <c r="DDV104" s="889"/>
      <c r="DDW104" s="889"/>
      <c r="DDX104" s="889"/>
      <c r="DDY104" s="889"/>
      <c r="DDZ104" s="889"/>
      <c r="DEA104" s="889"/>
      <c r="DEB104" s="889"/>
      <c r="DEC104" s="889"/>
      <c r="DED104" s="889"/>
      <c r="DEE104" s="889"/>
      <c r="DEF104" s="889"/>
      <c r="DEG104" s="889"/>
      <c r="DEH104" s="889"/>
      <c r="DEI104" s="889"/>
      <c r="DEJ104" s="889"/>
      <c r="DEK104" s="889"/>
      <c r="DEL104" s="889"/>
      <c r="DEM104" s="889"/>
      <c r="DEN104" s="889"/>
      <c r="DEO104" s="889"/>
      <c r="DEP104" s="889"/>
      <c r="DEQ104" s="889"/>
      <c r="DER104" s="889"/>
      <c r="DES104" s="889"/>
      <c r="DET104" s="889"/>
      <c r="DEU104" s="889"/>
      <c r="DEV104" s="889"/>
      <c r="DEW104" s="889"/>
      <c r="DEX104" s="889"/>
      <c r="DEY104" s="889"/>
      <c r="DEZ104" s="889"/>
      <c r="DFA104" s="889"/>
      <c r="DFB104" s="889"/>
      <c r="DFC104" s="889"/>
      <c r="DFD104" s="889"/>
      <c r="DFE104" s="889"/>
      <c r="DFF104" s="889"/>
      <c r="DFG104" s="889"/>
      <c r="DFH104" s="889"/>
      <c r="DFI104" s="889"/>
      <c r="DFJ104" s="889"/>
      <c r="DFK104" s="889"/>
      <c r="DFL104" s="889"/>
      <c r="DFM104" s="889"/>
      <c r="DFN104" s="889"/>
      <c r="DFO104" s="889"/>
      <c r="DFP104" s="889"/>
      <c r="DFQ104" s="889"/>
      <c r="DFR104" s="889"/>
      <c r="DFS104" s="889"/>
      <c r="DFT104" s="889"/>
      <c r="DFU104" s="889"/>
      <c r="DFV104" s="889"/>
      <c r="DFW104" s="889"/>
      <c r="DFX104" s="889"/>
      <c r="DFY104" s="889"/>
      <c r="DFZ104" s="889"/>
      <c r="DGA104" s="889"/>
      <c r="DGB104" s="889"/>
      <c r="DGC104" s="889"/>
      <c r="DGD104" s="889"/>
      <c r="DGE104" s="889"/>
      <c r="DGF104" s="889"/>
      <c r="DGG104" s="889"/>
      <c r="DGH104" s="889"/>
      <c r="DGI104" s="889"/>
      <c r="DGJ104" s="889"/>
      <c r="DGK104" s="889"/>
      <c r="DGL104" s="889"/>
      <c r="DGM104" s="889"/>
      <c r="DGN104" s="889"/>
      <c r="DGO104" s="889"/>
      <c r="DGP104" s="889"/>
      <c r="DGQ104" s="889"/>
      <c r="DGR104" s="889"/>
      <c r="DGS104" s="889"/>
      <c r="DGT104" s="889"/>
      <c r="DGU104" s="889"/>
      <c r="DGV104" s="889"/>
      <c r="DGW104" s="889"/>
      <c r="DGX104" s="889"/>
      <c r="DGY104" s="889"/>
      <c r="DGZ104" s="889"/>
      <c r="DHA104" s="889"/>
      <c r="DHB104" s="889"/>
      <c r="DHC104" s="889"/>
      <c r="DHD104" s="889"/>
      <c r="DHE104" s="889"/>
      <c r="DHF104" s="889"/>
      <c r="DHG104" s="889"/>
      <c r="DHH104" s="889"/>
      <c r="DHI104" s="889"/>
      <c r="DHJ104" s="889"/>
      <c r="DHK104" s="889"/>
      <c r="DHL104" s="889"/>
      <c r="DHM104" s="889"/>
      <c r="DHN104" s="889"/>
      <c r="DHO104" s="889"/>
      <c r="DHP104" s="889"/>
      <c r="DHQ104" s="889"/>
      <c r="DHR104" s="889"/>
      <c r="DHS104" s="889"/>
      <c r="DHT104" s="889"/>
      <c r="DHU104" s="889"/>
      <c r="DHV104" s="889"/>
      <c r="DHW104" s="889"/>
      <c r="DHX104" s="889"/>
      <c r="DHY104" s="889"/>
      <c r="DHZ104" s="889"/>
      <c r="DIA104" s="889"/>
      <c r="DIB104" s="889"/>
      <c r="DIC104" s="889"/>
      <c r="DID104" s="889"/>
      <c r="DIE104" s="889"/>
      <c r="DIF104" s="889"/>
      <c r="DIG104" s="889"/>
      <c r="DIH104" s="889"/>
      <c r="DII104" s="889"/>
      <c r="DIJ104" s="889"/>
      <c r="DIK104" s="889"/>
      <c r="DIL104" s="889"/>
      <c r="DIM104" s="889"/>
      <c r="DIN104" s="889"/>
      <c r="DIO104" s="889"/>
      <c r="DIP104" s="889"/>
      <c r="DIQ104" s="889"/>
      <c r="DIR104" s="889"/>
      <c r="DIS104" s="889"/>
      <c r="DIT104" s="889"/>
      <c r="DIU104" s="889"/>
      <c r="DIV104" s="889"/>
      <c r="DIW104" s="889"/>
      <c r="DIX104" s="889"/>
      <c r="DIY104" s="889"/>
      <c r="DIZ104" s="889"/>
      <c r="DJA104" s="889"/>
      <c r="DJB104" s="889"/>
      <c r="DJC104" s="889"/>
      <c r="DJD104" s="889"/>
      <c r="DJE104" s="889"/>
      <c r="DJF104" s="889"/>
      <c r="DJG104" s="889"/>
      <c r="DJH104" s="889"/>
      <c r="DJI104" s="889"/>
      <c r="DJJ104" s="889"/>
      <c r="DJK104" s="889"/>
      <c r="DJL104" s="889"/>
      <c r="DJM104" s="889"/>
      <c r="DJN104" s="889"/>
      <c r="DJO104" s="889"/>
      <c r="DJP104" s="889"/>
      <c r="DJQ104" s="889"/>
      <c r="DJR104" s="889"/>
      <c r="DJS104" s="889"/>
      <c r="DJT104" s="889"/>
      <c r="DJU104" s="889"/>
      <c r="DJV104" s="889"/>
      <c r="DJW104" s="889"/>
      <c r="DJX104" s="889"/>
      <c r="DJY104" s="889"/>
      <c r="DJZ104" s="889"/>
      <c r="DKA104" s="889"/>
      <c r="DKB104" s="889"/>
      <c r="DKC104" s="889"/>
      <c r="DKD104" s="889"/>
      <c r="DKE104" s="889"/>
      <c r="DKF104" s="889"/>
      <c r="DKG104" s="889"/>
      <c r="DKH104" s="889"/>
      <c r="DKI104" s="889"/>
      <c r="DKJ104" s="889"/>
      <c r="DKK104" s="889"/>
      <c r="DKL104" s="889"/>
      <c r="DKM104" s="889"/>
      <c r="DKN104" s="889"/>
      <c r="DKO104" s="889"/>
      <c r="DKP104" s="889"/>
      <c r="DKQ104" s="889"/>
      <c r="DKR104" s="889"/>
      <c r="DKS104" s="889"/>
      <c r="DKT104" s="889"/>
      <c r="DKU104" s="889"/>
      <c r="DKV104" s="889"/>
      <c r="DKW104" s="889"/>
      <c r="DKX104" s="889"/>
      <c r="DKY104" s="889"/>
      <c r="DKZ104" s="889"/>
      <c r="DLA104" s="889"/>
      <c r="DLB104" s="889"/>
      <c r="DLC104" s="889"/>
      <c r="DLD104" s="889"/>
      <c r="DLE104" s="889"/>
      <c r="DLF104" s="889"/>
      <c r="DLG104" s="889"/>
      <c r="DLH104" s="889"/>
      <c r="DLI104" s="889"/>
      <c r="DLJ104" s="889"/>
      <c r="DLK104" s="889"/>
      <c r="DLL104" s="889"/>
      <c r="DLM104" s="889"/>
      <c r="DLN104" s="889"/>
      <c r="DLO104" s="889"/>
      <c r="DLP104" s="889"/>
      <c r="DLQ104" s="889"/>
      <c r="DLR104" s="889"/>
      <c r="DLS104" s="889"/>
      <c r="DLT104" s="889"/>
      <c r="DLU104" s="889"/>
      <c r="DLV104" s="889"/>
      <c r="DLW104" s="889"/>
      <c r="DLX104" s="889"/>
      <c r="DLY104" s="889"/>
      <c r="DLZ104" s="889"/>
      <c r="DMA104" s="889"/>
      <c r="DMB104" s="889"/>
      <c r="DMC104" s="889"/>
      <c r="DMD104" s="889"/>
      <c r="DME104" s="889"/>
      <c r="DMF104" s="889"/>
      <c r="DMG104" s="889"/>
      <c r="DMH104" s="889"/>
      <c r="DMI104" s="889"/>
      <c r="DMJ104" s="889"/>
      <c r="DMK104" s="889"/>
      <c r="DML104" s="889"/>
      <c r="DMM104" s="889"/>
      <c r="DMN104" s="889"/>
      <c r="DMO104" s="889"/>
      <c r="DMP104" s="889"/>
      <c r="DMQ104" s="889"/>
      <c r="DMR104" s="889"/>
      <c r="DMS104" s="889"/>
      <c r="DMT104" s="889"/>
      <c r="DMU104" s="889"/>
      <c r="DMV104" s="889"/>
      <c r="DMW104" s="889"/>
      <c r="DMX104" s="889"/>
      <c r="DMY104" s="889"/>
      <c r="DMZ104" s="889"/>
      <c r="DNA104" s="889"/>
      <c r="DNB104" s="889"/>
      <c r="DNC104" s="889"/>
      <c r="DND104" s="889"/>
      <c r="DNE104" s="889"/>
      <c r="DNF104" s="889"/>
      <c r="DNG104" s="889"/>
      <c r="DNH104" s="889"/>
      <c r="DNI104" s="889"/>
      <c r="DNJ104" s="889"/>
      <c r="DNK104" s="889"/>
      <c r="DNL104" s="889"/>
      <c r="DNM104" s="889"/>
      <c r="DNN104" s="889"/>
      <c r="DNO104" s="889"/>
      <c r="DNP104" s="889"/>
      <c r="DNQ104" s="889"/>
      <c r="DNR104" s="889"/>
      <c r="DNS104" s="889"/>
      <c r="DNT104" s="889"/>
      <c r="DNU104" s="889"/>
      <c r="DNV104" s="889"/>
      <c r="DNW104" s="889"/>
      <c r="DNX104" s="889"/>
      <c r="DNY104" s="889"/>
      <c r="DNZ104" s="889"/>
      <c r="DOA104" s="889"/>
      <c r="DOB104" s="889"/>
      <c r="DOC104" s="889"/>
      <c r="DOD104" s="889"/>
      <c r="DOE104" s="889"/>
      <c r="DOF104" s="889"/>
      <c r="DOG104" s="889"/>
      <c r="DOH104" s="889"/>
      <c r="DOI104" s="889"/>
      <c r="DOJ104" s="889"/>
      <c r="DOK104" s="889"/>
      <c r="DOL104" s="889"/>
      <c r="DOM104" s="889"/>
      <c r="DON104" s="889"/>
      <c r="DOO104" s="889"/>
      <c r="DOP104" s="889"/>
      <c r="DOQ104" s="889"/>
      <c r="DOR104" s="889"/>
      <c r="DOS104" s="889"/>
      <c r="DOT104" s="889"/>
      <c r="DOU104" s="889"/>
      <c r="DOV104" s="889"/>
      <c r="DOW104" s="889"/>
      <c r="DOX104" s="889"/>
      <c r="DOY104" s="889"/>
      <c r="DOZ104" s="889"/>
      <c r="DPA104" s="889"/>
      <c r="DPB104" s="889"/>
      <c r="DPC104" s="889"/>
      <c r="DPD104" s="889"/>
      <c r="DPE104" s="889"/>
      <c r="DPF104" s="889"/>
      <c r="DPG104" s="889"/>
      <c r="DPH104" s="889"/>
      <c r="DPI104" s="889"/>
      <c r="DPJ104" s="889"/>
      <c r="DPK104" s="889"/>
      <c r="DPL104" s="889"/>
      <c r="DPM104" s="889"/>
      <c r="DPN104" s="889"/>
      <c r="DPO104" s="889"/>
      <c r="DPP104" s="889"/>
      <c r="DPQ104" s="889"/>
      <c r="DPR104" s="889"/>
      <c r="DPS104" s="889"/>
      <c r="DPT104" s="889"/>
      <c r="DPU104" s="889"/>
      <c r="DPV104" s="889"/>
      <c r="DPW104" s="889"/>
      <c r="DPX104" s="889"/>
      <c r="DPY104" s="889"/>
      <c r="DPZ104" s="889"/>
      <c r="DQA104" s="889"/>
      <c r="DQB104" s="889"/>
      <c r="DQC104" s="889"/>
      <c r="DQD104" s="889"/>
      <c r="DQE104" s="889"/>
      <c r="DQF104" s="889"/>
      <c r="DQG104" s="889"/>
      <c r="DQH104" s="889"/>
      <c r="DQI104" s="889"/>
      <c r="DQJ104" s="889"/>
      <c r="DQK104" s="889"/>
      <c r="DQL104" s="889"/>
      <c r="DQM104" s="889"/>
      <c r="DQN104" s="889"/>
      <c r="DQO104" s="889"/>
      <c r="DQP104" s="889"/>
      <c r="DQQ104" s="889"/>
      <c r="DQR104" s="889"/>
      <c r="DQS104" s="889"/>
      <c r="DQT104" s="889"/>
      <c r="DQU104" s="889"/>
      <c r="DQV104" s="889"/>
      <c r="DQW104" s="889"/>
      <c r="DQX104" s="889"/>
      <c r="DQY104" s="889"/>
      <c r="DQZ104" s="889"/>
      <c r="DRA104" s="889"/>
      <c r="DRB104" s="889"/>
      <c r="DRC104" s="889"/>
      <c r="DRD104" s="889"/>
      <c r="DRE104" s="889"/>
      <c r="DRF104" s="889"/>
      <c r="DRG104" s="889"/>
      <c r="DRH104" s="889"/>
      <c r="DRI104" s="889"/>
      <c r="DRJ104" s="889"/>
      <c r="DRK104" s="889"/>
      <c r="DRL104" s="889"/>
      <c r="DRM104" s="889"/>
      <c r="DRN104" s="889"/>
      <c r="DRO104" s="889"/>
      <c r="DRP104" s="889"/>
      <c r="DRQ104" s="889"/>
      <c r="DRR104" s="889"/>
      <c r="DRS104" s="889"/>
      <c r="DRT104" s="889"/>
      <c r="DRU104" s="889"/>
      <c r="DRV104" s="889"/>
      <c r="DRW104" s="889"/>
      <c r="DRX104" s="889"/>
      <c r="DRY104" s="889"/>
      <c r="DRZ104" s="889"/>
      <c r="DSA104" s="889"/>
      <c r="DSB104" s="889"/>
      <c r="DSC104" s="889"/>
      <c r="DSD104" s="889"/>
      <c r="DSE104" s="889"/>
      <c r="DSF104" s="889"/>
      <c r="DSG104" s="889"/>
      <c r="DSH104" s="889"/>
      <c r="DSI104" s="889"/>
      <c r="DSJ104" s="889"/>
      <c r="DSK104" s="889"/>
      <c r="DSL104" s="889"/>
      <c r="DSM104" s="889"/>
      <c r="DSN104" s="889"/>
      <c r="DSO104" s="889"/>
      <c r="DSP104" s="889"/>
      <c r="DSQ104" s="889"/>
      <c r="DSR104" s="889"/>
      <c r="DSS104" s="889"/>
      <c r="DST104" s="889"/>
      <c r="DSU104" s="889"/>
      <c r="DSV104" s="889"/>
      <c r="DSW104" s="889"/>
      <c r="DSX104" s="889"/>
      <c r="DSY104" s="889"/>
      <c r="DSZ104" s="889"/>
      <c r="DTA104" s="889"/>
      <c r="DTB104" s="889"/>
      <c r="DTC104" s="889"/>
      <c r="DTD104" s="889"/>
      <c r="DTE104" s="889"/>
      <c r="DTF104" s="889"/>
      <c r="DTG104" s="889"/>
      <c r="DTH104" s="889"/>
      <c r="DTI104" s="889"/>
      <c r="DTJ104" s="889"/>
      <c r="DTK104" s="889"/>
      <c r="DTL104" s="889"/>
      <c r="DTM104" s="889"/>
      <c r="DTN104" s="889"/>
      <c r="DTO104" s="889"/>
      <c r="DTP104" s="889"/>
      <c r="DTQ104" s="889"/>
      <c r="DTR104" s="889"/>
      <c r="DTS104" s="889"/>
      <c r="DTT104" s="889"/>
      <c r="DTU104" s="889"/>
      <c r="DTV104" s="889"/>
      <c r="DTW104" s="889"/>
      <c r="DTX104" s="889"/>
      <c r="DTY104" s="889"/>
      <c r="DTZ104" s="889"/>
      <c r="DUA104" s="889"/>
      <c r="DUB104" s="889"/>
      <c r="DUC104" s="889"/>
      <c r="DUD104" s="889"/>
      <c r="DUE104" s="889"/>
      <c r="DUF104" s="889"/>
      <c r="DUG104" s="889"/>
      <c r="DUH104" s="889"/>
      <c r="DUI104" s="889"/>
      <c r="DUJ104" s="889"/>
      <c r="DUK104" s="889"/>
      <c r="DUL104" s="889"/>
      <c r="DUM104" s="889"/>
      <c r="DUN104" s="889"/>
      <c r="DUO104" s="889"/>
      <c r="DUP104" s="889"/>
      <c r="DUQ104" s="889"/>
      <c r="DUR104" s="889"/>
      <c r="DUS104" s="889"/>
      <c r="DUT104" s="889"/>
      <c r="DUU104" s="889"/>
      <c r="DUV104" s="889"/>
      <c r="DUW104" s="889"/>
      <c r="DUX104" s="889"/>
      <c r="DUY104" s="889"/>
      <c r="DUZ104" s="889"/>
      <c r="DVA104" s="889"/>
      <c r="DVB104" s="889"/>
      <c r="DVC104" s="889"/>
      <c r="DVD104" s="889"/>
      <c r="DVE104" s="889"/>
      <c r="DVF104" s="889"/>
      <c r="DVG104" s="889"/>
      <c r="DVH104" s="889"/>
      <c r="DVI104" s="889"/>
      <c r="DVJ104" s="889"/>
      <c r="DVK104" s="889"/>
      <c r="DVL104" s="889"/>
      <c r="DVM104" s="889"/>
      <c r="DVN104" s="889"/>
      <c r="DVO104" s="889"/>
      <c r="DVP104" s="889"/>
      <c r="DVQ104" s="889"/>
      <c r="DVR104" s="889"/>
      <c r="DVS104" s="889"/>
      <c r="DVT104" s="889"/>
      <c r="DVU104" s="889"/>
      <c r="DVV104" s="889"/>
      <c r="DVW104" s="889"/>
      <c r="DVX104" s="889"/>
      <c r="DVY104" s="889"/>
      <c r="DVZ104" s="889"/>
      <c r="DWA104" s="889"/>
      <c r="DWB104" s="889"/>
      <c r="DWC104" s="889"/>
      <c r="DWD104" s="889"/>
      <c r="DWE104" s="889"/>
      <c r="DWF104" s="889"/>
      <c r="DWG104" s="889"/>
      <c r="DWH104" s="889"/>
      <c r="DWI104" s="889"/>
      <c r="DWJ104" s="889"/>
      <c r="DWK104" s="889"/>
      <c r="DWL104" s="889"/>
      <c r="DWM104" s="889"/>
      <c r="DWN104" s="889"/>
      <c r="DWO104" s="889"/>
      <c r="DWP104" s="889"/>
      <c r="DWQ104" s="889"/>
      <c r="DWR104" s="889"/>
      <c r="DWS104" s="889"/>
      <c r="DWT104" s="889"/>
      <c r="DWU104" s="889"/>
      <c r="DWV104" s="889"/>
      <c r="DWW104" s="889"/>
      <c r="DWX104" s="889"/>
      <c r="DWY104" s="889"/>
      <c r="DWZ104" s="889"/>
      <c r="DXA104" s="889"/>
      <c r="DXB104" s="889"/>
      <c r="DXC104" s="889"/>
      <c r="DXD104" s="889"/>
      <c r="DXE104" s="889"/>
      <c r="DXF104" s="889"/>
      <c r="DXG104" s="889"/>
      <c r="DXH104" s="889"/>
      <c r="DXI104" s="889"/>
      <c r="DXJ104" s="889"/>
      <c r="DXK104" s="889"/>
      <c r="DXL104" s="889"/>
      <c r="DXM104" s="889"/>
      <c r="DXN104" s="889"/>
      <c r="DXO104" s="889"/>
      <c r="DXP104" s="889"/>
      <c r="DXQ104" s="889"/>
      <c r="DXR104" s="889"/>
      <c r="DXS104" s="889"/>
      <c r="DXT104" s="889"/>
      <c r="DXU104" s="889"/>
      <c r="DXV104" s="889"/>
      <c r="DXW104" s="889"/>
      <c r="DXX104" s="889"/>
      <c r="DXY104" s="889"/>
      <c r="DXZ104" s="889"/>
      <c r="DYA104" s="889"/>
      <c r="DYB104" s="889"/>
      <c r="DYC104" s="889"/>
      <c r="DYD104" s="889"/>
      <c r="DYE104" s="889"/>
      <c r="DYF104" s="889"/>
      <c r="DYG104" s="889"/>
      <c r="DYH104" s="889"/>
      <c r="DYI104" s="889"/>
      <c r="DYJ104" s="889"/>
      <c r="DYK104" s="889"/>
      <c r="DYL104" s="889"/>
      <c r="DYM104" s="889"/>
      <c r="DYN104" s="889"/>
      <c r="DYO104" s="889"/>
      <c r="DYP104" s="889"/>
      <c r="DYQ104" s="889"/>
      <c r="DYR104" s="889"/>
      <c r="DYS104" s="889"/>
      <c r="DYT104" s="889"/>
      <c r="DYU104" s="889"/>
      <c r="DYV104" s="889"/>
      <c r="DYW104" s="889"/>
      <c r="DYX104" s="889"/>
      <c r="DYY104" s="889"/>
      <c r="DYZ104" s="889"/>
      <c r="DZA104" s="889"/>
      <c r="DZB104" s="889"/>
      <c r="DZC104" s="889"/>
      <c r="DZD104" s="889"/>
      <c r="DZE104" s="889"/>
      <c r="DZF104" s="889"/>
      <c r="DZG104" s="889"/>
      <c r="DZH104" s="889"/>
      <c r="DZI104" s="889"/>
      <c r="DZJ104" s="889"/>
      <c r="DZK104" s="889"/>
      <c r="DZL104" s="889"/>
      <c r="DZM104" s="889"/>
      <c r="DZN104" s="889"/>
      <c r="DZO104" s="889"/>
      <c r="DZP104" s="889"/>
      <c r="DZQ104" s="889"/>
      <c r="DZR104" s="889"/>
      <c r="DZS104" s="889"/>
      <c r="DZT104" s="889"/>
      <c r="DZU104" s="889"/>
      <c r="DZV104" s="889"/>
      <c r="DZW104" s="889"/>
      <c r="DZX104" s="889"/>
      <c r="DZY104" s="889"/>
      <c r="DZZ104" s="889"/>
      <c r="EAA104" s="889"/>
      <c r="EAB104" s="889"/>
      <c r="EAC104" s="889"/>
      <c r="EAD104" s="889"/>
      <c r="EAE104" s="889"/>
      <c r="EAF104" s="889"/>
      <c r="EAG104" s="889"/>
      <c r="EAH104" s="889"/>
      <c r="EAI104" s="889"/>
      <c r="EAJ104" s="889"/>
      <c r="EAK104" s="889"/>
      <c r="EAL104" s="889"/>
      <c r="EAM104" s="889"/>
      <c r="EAN104" s="889"/>
      <c r="EAO104" s="889"/>
      <c r="EAP104" s="889"/>
      <c r="EAQ104" s="889"/>
      <c r="EAR104" s="889"/>
      <c r="EAS104" s="889"/>
      <c r="EAT104" s="889"/>
      <c r="EAU104" s="889"/>
      <c r="EAV104" s="889"/>
      <c r="EAW104" s="889"/>
      <c r="EAX104" s="889"/>
      <c r="EAY104" s="889"/>
      <c r="EAZ104" s="889"/>
      <c r="EBA104" s="889"/>
      <c r="EBB104" s="889"/>
      <c r="EBC104" s="889"/>
      <c r="EBD104" s="889"/>
      <c r="EBE104" s="889"/>
      <c r="EBF104" s="889"/>
      <c r="EBG104" s="889"/>
      <c r="EBH104" s="889"/>
      <c r="EBI104" s="889"/>
      <c r="EBJ104" s="889"/>
      <c r="EBK104" s="889"/>
      <c r="EBL104" s="889"/>
      <c r="EBM104" s="889"/>
      <c r="EBN104" s="889"/>
      <c r="EBO104" s="889"/>
      <c r="EBP104" s="889"/>
      <c r="EBQ104" s="889"/>
      <c r="EBR104" s="889"/>
      <c r="EBS104" s="889"/>
      <c r="EBT104" s="889"/>
      <c r="EBU104" s="889"/>
      <c r="EBV104" s="889"/>
      <c r="EBW104" s="889"/>
      <c r="EBX104" s="889"/>
      <c r="EBY104" s="889"/>
      <c r="EBZ104" s="889"/>
      <c r="ECA104" s="889"/>
      <c r="ECB104" s="889"/>
      <c r="ECC104" s="889"/>
      <c r="ECD104" s="889"/>
      <c r="ECE104" s="889"/>
      <c r="ECF104" s="889"/>
      <c r="ECG104" s="889"/>
      <c r="ECH104" s="889"/>
      <c r="ECI104" s="889"/>
      <c r="ECJ104" s="889"/>
      <c r="ECK104" s="889"/>
      <c r="ECL104" s="889"/>
      <c r="ECM104" s="889"/>
      <c r="ECN104" s="889"/>
      <c r="ECO104" s="889"/>
      <c r="ECP104" s="889"/>
      <c r="ECQ104" s="889"/>
      <c r="ECR104" s="889"/>
      <c r="ECS104" s="889"/>
      <c r="ECT104" s="889"/>
      <c r="ECU104" s="889"/>
      <c r="ECV104" s="889"/>
      <c r="ECW104" s="889"/>
      <c r="ECX104" s="889"/>
      <c r="ECY104" s="889"/>
      <c r="ECZ104" s="889"/>
      <c r="EDA104" s="889"/>
      <c r="EDB104" s="889"/>
      <c r="EDC104" s="889"/>
      <c r="EDD104" s="889"/>
      <c r="EDE104" s="889"/>
      <c r="EDF104" s="889"/>
      <c r="EDG104" s="889"/>
      <c r="EDH104" s="889"/>
      <c r="EDI104" s="889"/>
      <c r="EDJ104" s="889"/>
      <c r="EDK104" s="889"/>
      <c r="EDL104" s="889"/>
      <c r="EDM104" s="889"/>
      <c r="EDN104" s="889"/>
      <c r="EDO104" s="889"/>
      <c r="EDP104" s="889"/>
      <c r="EDQ104" s="889"/>
      <c r="EDR104" s="889"/>
      <c r="EDS104" s="889"/>
      <c r="EDT104" s="889"/>
      <c r="EDU104" s="889"/>
      <c r="EDV104" s="889"/>
      <c r="EDW104" s="889"/>
      <c r="EDX104" s="889"/>
      <c r="EDY104" s="889"/>
      <c r="EDZ104" s="889"/>
      <c r="EEA104" s="889"/>
      <c r="EEB104" s="889"/>
      <c r="EEC104" s="889"/>
      <c r="EED104" s="889"/>
      <c r="EEE104" s="889"/>
      <c r="EEF104" s="889"/>
      <c r="EEG104" s="889"/>
      <c r="EEH104" s="889"/>
      <c r="EEI104" s="889"/>
      <c r="EEJ104" s="889"/>
      <c r="EEK104" s="889"/>
      <c r="EEL104" s="889"/>
      <c r="EEM104" s="889"/>
      <c r="EEN104" s="889"/>
      <c r="EEO104" s="889"/>
      <c r="EEP104" s="889"/>
      <c r="EEQ104" s="889"/>
      <c r="EER104" s="889"/>
      <c r="EES104" s="889"/>
      <c r="EET104" s="889"/>
      <c r="EEU104" s="889"/>
      <c r="EEV104" s="889"/>
      <c r="EEW104" s="889"/>
      <c r="EEX104" s="889"/>
      <c r="EEY104" s="889"/>
      <c r="EEZ104" s="889"/>
      <c r="EFA104" s="889"/>
      <c r="EFB104" s="889"/>
      <c r="EFC104" s="889"/>
      <c r="EFD104" s="889"/>
      <c r="EFE104" s="889"/>
      <c r="EFF104" s="889"/>
      <c r="EFG104" s="889"/>
      <c r="EFH104" s="889"/>
      <c r="EFI104" s="889"/>
      <c r="EFJ104" s="889"/>
      <c r="EFK104" s="889"/>
      <c r="EFL104" s="889"/>
      <c r="EFM104" s="889"/>
      <c r="EFN104" s="889"/>
      <c r="EFO104" s="889"/>
      <c r="EFP104" s="889"/>
      <c r="EFQ104" s="889"/>
      <c r="EFR104" s="889"/>
      <c r="EFS104" s="889"/>
      <c r="EFT104" s="889"/>
      <c r="EFU104" s="889"/>
      <c r="EFV104" s="889"/>
      <c r="EFW104" s="889"/>
      <c r="EFX104" s="889"/>
      <c r="EFY104" s="889"/>
      <c r="EFZ104" s="889"/>
      <c r="EGA104" s="889"/>
      <c r="EGB104" s="889"/>
      <c r="EGC104" s="889"/>
      <c r="EGD104" s="889"/>
      <c r="EGE104" s="889"/>
      <c r="EGF104" s="889"/>
      <c r="EGG104" s="889"/>
      <c r="EGH104" s="889"/>
      <c r="EGI104" s="889"/>
      <c r="EGJ104" s="889"/>
      <c r="EGK104" s="889"/>
      <c r="EGL104" s="889"/>
      <c r="EGM104" s="889"/>
      <c r="EGN104" s="889"/>
      <c r="EGO104" s="889"/>
      <c r="EGP104" s="889"/>
      <c r="EGQ104" s="889"/>
      <c r="EGR104" s="889"/>
      <c r="EGS104" s="889"/>
      <c r="EGT104" s="889"/>
      <c r="EGU104" s="889"/>
      <c r="EGV104" s="889"/>
      <c r="EGW104" s="889"/>
      <c r="EGX104" s="889"/>
      <c r="EGY104" s="889"/>
      <c r="EGZ104" s="889"/>
      <c r="EHA104" s="889"/>
      <c r="EHB104" s="889"/>
      <c r="EHC104" s="889"/>
      <c r="EHD104" s="889"/>
      <c r="EHE104" s="889"/>
      <c r="EHF104" s="889"/>
      <c r="EHG104" s="889"/>
      <c r="EHH104" s="889"/>
      <c r="EHI104" s="889"/>
      <c r="EHJ104" s="889"/>
      <c r="EHK104" s="889"/>
      <c r="EHL104" s="889"/>
      <c r="EHM104" s="889"/>
      <c r="EHN104" s="889"/>
      <c r="EHO104" s="889"/>
      <c r="EHP104" s="889"/>
      <c r="EHQ104" s="889"/>
      <c r="EHR104" s="889"/>
      <c r="EHS104" s="889"/>
      <c r="EHT104" s="889"/>
      <c r="EHU104" s="889"/>
      <c r="EHV104" s="889"/>
      <c r="EHW104" s="889"/>
      <c r="EHX104" s="889"/>
      <c r="EHY104" s="889"/>
      <c r="EHZ104" s="889"/>
      <c r="EIA104" s="889"/>
      <c r="EIB104" s="889"/>
      <c r="EIC104" s="889"/>
      <c r="EID104" s="889"/>
      <c r="EIE104" s="889"/>
      <c r="EIF104" s="889"/>
      <c r="EIG104" s="889"/>
      <c r="EIH104" s="889"/>
      <c r="EII104" s="889"/>
      <c r="EIJ104" s="889"/>
      <c r="EIK104" s="889"/>
      <c r="EIL104" s="889"/>
      <c r="EIM104" s="889"/>
      <c r="EIN104" s="889"/>
      <c r="EIO104" s="889"/>
      <c r="EIP104" s="889"/>
      <c r="EIQ104" s="889"/>
      <c r="EIR104" s="889"/>
      <c r="EIS104" s="889"/>
      <c r="EIT104" s="889"/>
      <c r="EIU104" s="889"/>
      <c r="EIV104" s="889"/>
      <c r="EIW104" s="889"/>
      <c r="EIX104" s="889"/>
      <c r="EIY104" s="889"/>
      <c r="EIZ104" s="889"/>
      <c r="EJA104" s="889"/>
      <c r="EJB104" s="889"/>
      <c r="EJC104" s="889"/>
      <c r="EJD104" s="889"/>
      <c r="EJE104" s="889"/>
      <c r="EJF104" s="889"/>
      <c r="EJG104" s="889"/>
      <c r="EJH104" s="889"/>
      <c r="EJI104" s="889"/>
      <c r="EJJ104" s="889"/>
      <c r="EJK104" s="889"/>
      <c r="EJL104" s="889"/>
      <c r="EJM104" s="889"/>
      <c r="EJN104" s="889"/>
      <c r="EJO104" s="889"/>
      <c r="EJP104" s="889"/>
      <c r="EJQ104" s="889"/>
      <c r="EJR104" s="889"/>
      <c r="EJS104" s="889"/>
      <c r="EJT104" s="889"/>
      <c r="EJU104" s="889"/>
      <c r="EJV104" s="889"/>
      <c r="EJW104" s="889"/>
      <c r="EJX104" s="889"/>
      <c r="EJY104" s="889"/>
      <c r="EJZ104" s="889"/>
      <c r="EKA104" s="889"/>
      <c r="EKB104" s="889"/>
      <c r="EKC104" s="889"/>
      <c r="EKD104" s="889"/>
      <c r="EKE104" s="889"/>
      <c r="EKF104" s="889"/>
      <c r="EKG104" s="889"/>
      <c r="EKH104" s="889"/>
      <c r="EKI104" s="889"/>
      <c r="EKJ104" s="889"/>
      <c r="EKK104" s="889"/>
      <c r="EKL104" s="889"/>
      <c r="EKM104" s="889"/>
      <c r="EKN104" s="889"/>
      <c r="EKO104" s="889"/>
      <c r="EKP104" s="889"/>
      <c r="EKQ104" s="889"/>
      <c r="EKR104" s="889"/>
      <c r="EKS104" s="889"/>
      <c r="EKT104" s="889"/>
      <c r="EKU104" s="889"/>
      <c r="EKV104" s="889"/>
      <c r="EKW104" s="889"/>
      <c r="EKX104" s="889"/>
      <c r="EKY104" s="889"/>
      <c r="EKZ104" s="889"/>
      <c r="ELA104" s="889"/>
      <c r="ELB104" s="889"/>
      <c r="ELC104" s="889"/>
      <c r="ELD104" s="889"/>
      <c r="ELE104" s="889"/>
      <c r="ELF104" s="889"/>
      <c r="ELG104" s="889"/>
      <c r="ELH104" s="889"/>
      <c r="ELI104" s="889"/>
      <c r="ELJ104" s="889"/>
      <c r="ELK104" s="889"/>
      <c r="ELL104" s="889"/>
      <c r="ELM104" s="889"/>
      <c r="ELN104" s="889"/>
      <c r="ELO104" s="889"/>
      <c r="ELP104" s="889"/>
      <c r="ELQ104" s="889"/>
      <c r="ELR104" s="889"/>
      <c r="ELS104" s="889"/>
      <c r="ELT104" s="889"/>
      <c r="ELU104" s="889"/>
      <c r="ELV104" s="889"/>
      <c r="ELW104" s="889"/>
      <c r="ELX104" s="889"/>
      <c r="ELY104" s="889"/>
      <c r="ELZ104" s="889"/>
      <c r="EMA104" s="889"/>
      <c r="EMB104" s="889"/>
      <c r="EMC104" s="889"/>
      <c r="EMD104" s="889"/>
      <c r="EME104" s="889"/>
      <c r="EMF104" s="889"/>
      <c r="EMG104" s="889"/>
      <c r="EMH104" s="889"/>
      <c r="EMI104" s="889"/>
      <c r="EMJ104" s="889"/>
      <c r="EMK104" s="889"/>
      <c r="EML104" s="889"/>
      <c r="EMM104" s="889"/>
      <c r="EMN104" s="889"/>
      <c r="EMO104" s="889"/>
      <c r="EMP104" s="889"/>
      <c r="EMQ104" s="889"/>
      <c r="EMR104" s="889"/>
      <c r="EMS104" s="889"/>
      <c r="EMT104" s="889"/>
      <c r="EMU104" s="889"/>
      <c r="EMV104" s="889"/>
      <c r="EMW104" s="889"/>
      <c r="EMX104" s="889"/>
      <c r="EMY104" s="889"/>
      <c r="EMZ104" s="889"/>
      <c r="ENA104" s="889"/>
      <c r="ENB104" s="889"/>
      <c r="ENC104" s="889"/>
      <c r="END104" s="889"/>
      <c r="ENE104" s="889"/>
      <c r="ENF104" s="889"/>
      <c r="ENG104" s="889"/>
      <c r="ENH104" s="889"/>
      <c r="ENI104" s="889"/>
      <c r="ENJ104" s="889"/>
      <c r="ENK104" s="889"/>
      <c r="ENL104" s="889"/>
      <c r="ENM104" s="889"/>
      <c r="ENN104" s="889"/>
      <c r="ENO104" s="889"/>
      <c r="ENP104" s="889"/>
      <c r="ENQ104" s="889"/>
      <c r="ENR104" s="889"/>
      <c r="ENS104" s="889"/>
      <c r="ENT104" s="889"/>
      <c r="ENU104" s="889"/>
      <c r="ENV104" s="889"/>
      <c r="ENW104" s="889"/>
      <c r="ENX104" s="889"/>
      <c r="ENY104" s="889"/>
      <c r="ENZ104" s="889"/>
      <c r="EOA104" s="889"/>
      <c r="EOB104" s="889"/>
      <c r="EOC104" s="889"/>
      <c r="EOD104" s="889"/>
      <c r="EOE104" s="889"/>
      <c r="EOF104" s="889"/>
      <c r="EOG104" s="889"/>
      <c r="EOH104" s="889"/>
      <c r="EOI104" s="889"/>
      <c r="EOJ104" s="889"/>
      <c r="EOK104" s="889"/>
      <c r="EOL104" s="889"/>
      <c r="EOM104" s="889"/>
      <c r="EON104" s="889"/>
      <c r="EOO104" s="889"/>
      <c r="EOP104" s="889"/>
      <c r="EOQ104" s="889"/>
      <c r="EOR104" s="889"/>
      <c r="EOS104" s="889"/>
      <c r="EOT104" s="889"/>
      <c r="EOU104" s="889"/>
      <c r="EOV104" s="889"/>
      <c r="EOW104" s="889"/>
      <c r="EOX104" s="889"/>
      <c r="EOY104" s="889"/>
      <c r="EOZ104" s="889"/>
      <c r="EPA104" s="889"/>
      <c r="EPB104" s="889"/>
      <c r="EPC104" s="889"/>
      <c r="EPD104" s="889"/>
      <c r="EPE104" s="889"/>
      <c r="EPF104" s="889"/>
      <c r="EPG104" s="889"/>
      <c r="EPH104" s="889"/>
      <c r="EPI104" s="889"/>
      <c r="EPJ104" s="889"/>
      <c r="EPK104" s="889"/>
      <c r="EPL104" s="889"/>
      <c r="EPM104" s="889"/>
      <c r="EPN104" s="889"/>
      <c r="EPO104" s="889"/>
      <c r="EPP104" s="889"/>
      <c r="EPQ104" s="889"/>
      <c r="EPR104" s="889"/>
      <c r="EPS104" s="889"/>
      <c r="EPT104" s="889"/>
      <c r="EPU104" s="889"/>
      <c r="EPV104" s="889"/>
      <c r="EPW104" s="889"/>
      <c r="EPX104" s="889"/>
      <c r="EPY104" s="889"/>
      <c r="EPZ104" s="889"/>
      <c r="EQA104" s="889"/>
      <c r="EQB104" s="889"/>
      <c r="EQC104" s="889"/>
      <c r="EQD104" s="889"/>
      <c r="EQE104" s="889"/>
      <c r="EQF104" s="889"/>
      <c r="EQG104" s="889"/>
      <c r="EQH104" s="889"/>
      <c r="EQI104" s="889"/>
      <c r="EQJ104" s="889"/>
      <c r="EQK104" s="889"/>
      <c r="EQL104" s="889"/>
      <c r="EQM104" s="889"/>
      <c r="EQN104" s="889"/>
      <c r="EQO104" s="889"/>
      <c r="EQP104" s="889"/>
      <c r="EQQ104" s="889"/>
      <c r="EQR104" s="889"/>
      <c r="EQS104" s="889"/>
      <c r="EQT104" s="889"/>
      <c r="EQU104" s="889"/>
      <c r="EQV104" s="889"/>
      <c r="EQW104" s="889"/>
      <c r="EQX104" s="889"/>
      <c r="EQY104" s="889"/>
      <c r="EQZ104" s="889"/>
      <c r="ERA104" s="889"/>
      <c r="ERB104" s="889"/>
      <c r="ERC104" s="889"/>
      <c r="ERD104" s="889"/>
      <c r="ERE104" s="889"/>
      <c r="ERF104" s="889"/>
      <c r="ERG104" s="889"/>
      <c r="ERH104" s="889"/>
      <c r="ERI104" s="889"/>
      <c r="ERJ104" s="889"/>
      <c r="ERK104" s="889"/>
      <c r="ERL104" s="889"/>
      <c r="ERM104" s="889"/>
      <c r="ERN104" s="889"/>
      <c r="ERO104" s="889"/>
      <c r="ERP104" s="889"/>
      <c r="ERQ104" s="889"/>
      <c r="ERR104" s="889"/>
      <c r="ERS104" s="889"/>
      <c r="ERT104" s="889"/>
      <c r="ERU104" s="889"/>
      <c r="ERV104" s="889"/>
      <c r="ERW104" s="889"/>
      <c r="ERX104" s="889"/>
      <c r="ERY104" s="889"/>
      <c r="ERZ104" s="889"/>
      <c r="ESA104" s="889"/>
      <c r="ESB104" s="889"/>
      <c r="ESC104" s="889"/>
      <c r="ESD104" s="889"/>
      <c r="ESE104" s="889"/>
      <c r="ESF104" s="889"/>
      <c r="ESG104" s="889"/>
      <c r="ESH104" s="889"/>
      <c r="ESI104" s="889"/>
      <c r="ESJ104" s="889"/>
      <c r="ESK104" s="889"/>
      <c r="ESL104" s="889"/>
      <c r="ESM104" s="889"/>
      <c r="ESN104" s="889"/>
      <c r="ESO104" s="889"/>
      <c r="ESP104" s="889"/>
      <c r="ESQ104" s="889"/>
      <c r="ESR104" s="889"/>
      <c r="ESS104" s="889"/>
      <c r="EST104" s="889"/>
      <c r="ESU104" s="889"/>
      <c r="ESV104" s="889"/>
      <c r="ESW104" s="889"/>
      <c r="ESX104" s="889"/>
      <c r="ESY104" s="889"/>
      <c r="ESZ104" s="889"/>
      <c r="ETA104" s="889"/>
      <c r="ETB104" s="889"/>
      <c r="ETC104" s="889"/>
      <c r="ETD104" s="889"/>
      <c r="ETE104" s="889"/>
      <c r="ETF104" s="889"/>
      <c r="ETG104" s="889"/>
      <c r="ETH104" s="889"/>
      <c r="ETI104" s="889"/>
      <c r="ETJ104" s="889"/>
      <c r="ETK104" s="889"/>
      <c r="ETL104" s="889"/>
      <c r="ETM104" s="889"/>
      <c r="ETN104" s="889"/>
      <c r="ETO104" s="889"/>
      <c r="ETP104" s="889"/>
      <c r="ETQ104" s="889"/>
      <c r="ETR104" s="889"/>
      <c r="ETS104" s="889"/>
      <c r="ETT104" s="889"/>
      <c r="ETU104" s="889"/>
      <c r="ETV104" s="889"/>
      <c r="ETW104" s="889"/>
      <c r="ETX104" s="889"/>
      <c r="ETY104" s="889"/>
      <c r="ETZ104" s="889"/>
      <c r="EUA104" s="889"/>
      <c r="EUB104" s="889"/>
      <c r="EUC104" s="889"/>
      <c r="EUD104" s="889"/>
      <c r="EUE104" s="889"/>
      <c r="EUF104" s="889"/>
      <c r="EUG104" s="889"/>
      <c r="EUH104" s="889"/>
      <c r="EUI104" s="889"/>
      <c r="EUJ104" s="889"/>
      <c r="EUK104" s="889"/>
      <c r="EUL104" s="889"/>
      <c r="EUM104" s="889"/>
      <c r="EUN104" s="889"/>
      <c r="EUO104" s="889"/>
      <c r="EUP104" s="889"/>
      <c r="EUQ104" s="889"/>
      <c r="EUR104" s="889"/>
      <c r="EUS104" s="889"/>
      <c r="EUT104" s="889"/>
      <c r="EUU104" s="889"/>
      <c r="EUV104" s="889"/>
      <c r="EUW104" s="889"/>
      <c r="EUX104" s="889"/>
      <c r="EUY104" s="889"/>
      <c r="EUZ104" s="889"/>
      <c r="EVA104" s="889"/>
      <c r="EVB104" s="889"/>
      <c r="EVC104" s="889"/>
      <c r="EVD104" s="889"/>
      <c r="EVE104" s="889"/>
      <c r="EVF104" s="889"/>
      <c r="EVG104" s="889"/>
      <c r="EVH104" s="889"/>
      <c r="EVI104" s="889"/>
      <c r="EVJ104" s="889"/>
      <c r="EVK104" s="889"/>
      <c r="EVL104" s="889"/>
      <c r="EVM104" s="889"/>
      <c r="EVN104" s="889"/>
      <c r="EVO104" s="889"/>
      <c r="EVP104" s="889"/>
      <c r="EVQ104" s="889"/>
      <c r="EVR104" s="889"/>
      <c r="EVS104" s="889"/>
      <c r="EVT104" s="889"/>
      <c r="EVU104" s="889"/>
      <c r="EVV104" s="889"/>
      <c r="EVW104" s="889"/>
      <c r="EVX104" s="889"/>
      <c r="EVY104" s="889"/>
      <c r="EVZ104" s="889"/>
      <c r="EWA104" s="889"/>
      <c r="EWB104" s="889"/>
      <c r="EWC104" s="889"/>
      <c r="EWD104" s="889"/>
      <c r="EWE104" s="889"/>
      <c r="EWF104" s="889"/>
      <c r="EWG104" s="889"/>
      <c r="EWH104" s="889"/>
      <c r="EWI104" s="889"/>
      <c r="EWJ104" s="889"/>
      <c r="EWK104" s="889"/>
      <c r="EWL104" s="889"/>
      <c r="EWM104" s="889"/>
      <c r="EWN104" s="889"/>
      <c r="EWO104" s="889"/>
      <c r="EWP104" s="889"/>
      <c r="EWQ104" s="889"/>
      <c r="EWR104" s="889"/>
      <c r="EWS104" s="889"/>
      <c r="EWT104" s="889"/>
      <c r="EWU104" s="889"/>
      <c r="EWV104" s="889"/>
      <c r="EWW104" s="889"/>
      <c r="EWX104" s="889"/>
      <c r="EWY104" s="889"/>
      <c r="EWZ104" s="889"/>
      <c r="EXA104" s="889"/>
      <c r="EXB104" s="889"/>
      <c r="EXC104" s="889"/>
      <c r="EXD104" s="889"/>
      <c r="EXE104" s="889"/>
      <c r="EXF104" s="889"/>
      <c r="EXG104" s="889"/>
      <c r="EXH104" s="889"/>
      <c r="EXI104" s="889"/>
      <c r="EXJ104" s="889"/>
      <c r="EXK104" s="889"/>
      <c r="EXL104" s="889"/>
      <c r="EXM104" s="889"/>
      <c r="EXN104" s="889"/>
      <c r="EXO104" s="889"/>
      <c r="EXP104" s="889"/>
      <c r="EXQ104" s="889"/>
      <c r="EXR104" s="889"/>
      <c r="EXS104" s="889"/>
      <c r="EXT104" s="889"/>
      <c r="EXU104" s="889"/>
      <c r="EXV104" s="889"/>
      <c r="EXW104" s="889"/>
      <c r="EXX104" s="889"/>
      <c r="EXY104" s="889"/>
      <c r="EXZ104" s="889"/>
      <c r="EYA104" s="889"/>
      <c r="EYB104" s="889"/>
      <c r="EYC104" s="889"/>
      <c r="EYD104" s="889"/>
      <c r="EYE104" s="889"/>
      <c r="EYF104" s="889"/>
      <c r="EYG104" s="889"/>
      <c r="EYH104" s="889"/>
      <c r="EYI104" s="889"/>
      <c r="EYJ104" s="889"/>
      <c r="EYK104" s="889"/>
      <c r="EYL104" s="889"/>
      <c r="EYM104" s="889"/>
      <c r="EYN104" s="889"/>
      <c r="EYO104" s="889"/>
      <c r="EYP104" s="889"/>
      <c r="EYQ104" s="889"/>
      <c r="EYR104" s="889"/>
      <c r="EYS104" s="889"/>
      <c r="EYT104" s="889"/>
      <c r="EYU104" s="889"/>
      <c r="EYV104" s="889"/>
      <c r="EYW104" s="889"/>
      <c r="EYX104" s="889"/>
      <c r="EYY104" s="889"/>
      <c r="EYZ104" s="889"/>
      <c r="EZA104" s="889"/>
      <c r="EZB104" s="889"/>
      <c r="EZC104" s="889"/>
      <c r="EZD104" s="889"/>
      <c r="EZE104" s="889"/>
      <c r="EZF104" s="889"/>
      <c r="EZG104" s="889"/>
      <c r="EZH104" s="889"/>
      <c r="EZI104" s="889"/>
      <c r="EZJ104" s="889"/>
      <c r="EZK104" s="889"/>
      <c r="EZL104" s="889"/>
      <c r="EZM104" s="889"/>
      <c r="EZN104" s="889"/>
      <c r="EZO104" s="889"/>
      <c r="EZP104" s="889"/>
      <c r="EZQ104" s="889"/>
      <c r="EZR104" s="889"/>
      <c r="EZS104" s="889"/>
      <c r="EZT104" s="889"/>
      <c r="EZU104" s="889"/>
      <c r="EZV104" s="889"/>
      <c r="EZW104" s="889"/>
      <c r="EZX104" s="889"/>
      <c r="EZY104" s="889"/>
      <c r="EZZ104" s="889"/>
      <c r="FAA104" s="889"/>
      <c r="FAB104" s="889"/>
      <c r="FAC104" s="889"/>
      <c r="FAD104" s="889"/>
      <c r="FAE104" s="889"/>
      <c r="FAF104" s="889"/>
      <c r="FAG104" s="889"/>
      <c r="FAH104" s="889"/>
      <c r="FAI104" s="889"/>
      <c r="FAJ104" s="889"/>
      <c r="FAK104" s="889"/>
      <c r="FAL104" s="889"/>
      <c r="FAM104" s="889"/>
      <c r="FAN104" s="889"/>
      <c r="FAO104" s="889"/>
      <c r="FAP104" s="889"/>
      <c r="FAQ104" s="889"/>
      <c r="FAR104" s="889"/>
      <c r="FAS104" s="889"/>
      <c r="FAT104" s="889"/>
      <c r="FAU104" s="889"/>
      <c r="FAV104" s="889"/>
      <c r="FAW104" s="889"/>
      <c r="FAX104" s="889"/>
      <c r="FAY104" s="889"/>
      <c r="FAZ104" s="889"/>
      <c r="FBA104" s="889"/>
      <c r="FBB104" s="889"/>
      <c r="FBC104" s="889"/>
      <c r="FBD104" s="889"/>
      <c r="FBE104" s="889"/>
      <c r="FBF104" s="889"/>
      <c r="FBG104" s="889"/>
      <c r="FBH104" s="889"/>
      <c r="FBI104" s="889"/>
      <c r="FBJ104" s="889"/>
      <c r="FBK104" s="889"/>
      <c r="FBL104" s="889"/>
      <c r="FBM104" s="889"/>
      <c r="FBN104" s="889"/>
      <c r="FBO104" s="889"/>
      <c r="FBP104" s="889"/>
      <c r="FBQ104" s="889"/>
      <c r="FBR104" s="889"/>
      <c r="FBS104" s="889"/>
      <c r="FBT104" s="889"/>
      <c r="FBU104" s="889"/>
      <c r="FBV104" s="889"/>
      <c r="FBW104" s="889"/>
      <c r="FBX104" s="889"/>
      <c r="FBY104" s="889"/>
      <c r="FBZ104" s="889"/>
      <c r="FCA104" s="889"/>
      <c r="FCB104" s="889"/>
      <c r="FCC104" s="889"/>
      <c r="FCD104" s="889"/>
      <c r="FCE104" s="889"/>
      <c r="FCF104" s="889"/>
      <c r="FCG104" s="889"/>
      <c r="FCH104" s="889"/>
      <c r="FCI104" s="889"/>
      <c r="FCJ104" s="889"/>
      <c r="FCK104" s="889"/>
      <c r="FCL104" s="889"/>
      <c r="FCM104" s="889"/>
      <c r="FCN104" s="889"/>
      <c r="FCO104" s="889"/>
      <c r="FCP104" s="889"/>
      <c r="FCQ104" s="889"/>
      <c r="FCR104" s="889"/>
      <c r="FCS104" s="889"/>
      <c r="FCT104" s="889"/>
      <c r="FCU104" s="889"/>
      <c r="FCV104" s="889"/>
      <c r="FCW104" s="889"/>
      <c r="FCX104" s="889"/>
      <c r="FCY104" s="889"/>
      <c r="FCZ104" s="889"/>
      <c r="FDA104" s="889"/>
      <c r="FDB104" s="889"/>
      <c r="FDC104" s="889"/>
      <c r="FDD104" s="889"/>
      <c r="FDE104" s="889"/>
      <c r="FDF104" s="889"/>
      <c r="FDG104" s="889"/>
      <c r="FDH104" s="889"/>
      <c r="FDI104" s="889"/>
      <c r="FDJ104" s="889"/>
      <c r="FDK104" s="889"/>
      <c r="FDL104" s="889"/>
      <c r="FDM104" s="889"/>
      <c r="FDN104" s="889"/>
      <c r="FDO104" s="889"/>
      <c r="FDP104" s="889"/>
      <c r="FDQ104" s="889"/>
      <c r="FDR104" s="889"/>
      <c r="FDS104" s="889"/>
      <c r="FDT104" s="889"/>
      <c r="FDU104" s="889"/>
      <c r="FDV104" s="889"/>
      <c r="FDW104" s="889"/>
      <c r="FDX104" s="889"/>
      <c r="FDY104" s="889"/>
      <c r="FDZ104" s="889"/>
      <c r="FEA104" s="889"/>
      <c r="FEB104" s="889"/>
      <c r="FEC104" s="889"/>
      <c r="FED104" s="889"/>
      <c r="FEE104" s="889"/>
      <c r="FEF104" s="889"/>
      <c r="FEG104" s="889"/>
      <c r="FEH104" s="889"/>
      <c r="FEI104" s="889"/>
      <c r="FEJ104" s="889"/>
      <c r="FEK104" s="889"/>
      <c r="FEL104" s="889"/>
      <c r="FEM104" s="889"/>
      <c r="FEN104" s="889"/>
      <c r="FEO104" s="889"/>
      <c r="FEP104" s="889"/>
      <c r="FEQ104" s="889"/>
      <c r="FER104" s="889"/>
      <c r="FES104" s="889"/>
      <c r="FET104" s="889"/>
      <c r="FEU104" s="889"/>
      <c r="FEV104" s="889"/>
      <c r="FEW104" s="889"/>
      <c r="FEX104" s="889"/>
      <c r="FEY104" s="889"/>
      <c r="FEZ104" s="889"/>
      <c r="FFA104" s="889"/>
      <c r="FFB104" s="889"/>
      <c r="FFC104" s="889"/>
      <c r="FFD104" s="889"/>
      <c r="FFE104" s="889"/>
      <c r="FFF104" s="889"/>
      <c r="FFG104" s="889"/>
      <c r="FFH104" s="889"/>
      <c r="FFI104" s="889"/>
      <c r="FFJ104" s="889"/>
      <c r="FFK104" s="889"/>
      <c r="FFL104" s="889"/>
      <c r="FFM104" s="889"/>
      <c r="FFN104" s="889"/>
      <c r="FFO104" s="889"/>
      <c r="FFP104" s="889"/>
      <c r="FFQ104" s="889"/>
      <c r="FFR104" s="889"/>
      <c r="FFS104" s="889"/>
      <c r="FFT104" s="889"/>
      <c r="FFU104" s="889"/>
      <c r="FFV104" s="889"/>
      <c r="FFW104" s="889"/>
      <c r="FFX104" s="889"/>
      <c r="FFY104" s="889"/>
      <c r="FFZ104" s="889"/>
      <c r="FGA104" s="889"/>
      <c r="FGB104" s="889"/>
      <c r="FGC104" s="889"/>
      <c r="FGD104" s="889"/>
      <c r="FGE104" s="889"/>
      <c r="FGF104" s="889"/>
      <c r="FGG104" s="889"/>
      <c r="FGH104" s="889"/>
      <c r="FGI104" s="889"/>
      <c r="FGJ104" s="889"/>
      <c r="FGK104" s="889"/>
      <c r="FGL104" s="889"/>
      <c r="FGM104" s="889"/>
      <c r="FGN104" s="889"/>
      <c r="FGO104" s="889"/>
      <c r="FGP104" s="889"/>
      <c r="FGQ104" s="889"/>
      <c r="FGR104" s="889"/>
      <c r="FGS104" s="889"/>
      <c r="FGT104" s="889"/>
      <c r="FGU104" s="889"/>
      <c r="FGV104" s="889"/>
      <c r="FGW104" s="889"/>
      <c r="FGX104" s="889"/>
      <c r="FGY104" s="889"/>
      <c r="FGZ104" s="889"/>
      <c r="FHA104" s="889"/>
      <c r="FHB104" s="889"/>
      <c r="FHC104" s="889"/>
      <c r="FHD104" s="889"/>
      <c r="FHE104" s="889"/>
      <c r="FHF104" s="889"/>
      <c r="FHG104" s="889"/>
      <c r="FHH104" s="889"/>
      <c r="FHI104" s="889"/>
      <c r="FHJ104" s="889"/>
      <c r="FHK104" s="889"/>
      <c r="FHL104" s="889"/>
      <c r="FHM104" s="889"/>
      <c r="FHN104" s="889"/>
      <c r="FHO104" s="889"/>
      <c r="FHP104" s="889"/>
      <c r="FHQ104" s="889"/>
      <c r="FHR104" s="889"/>
      <c r="FHS104" s="889"/>
      <c r="FHT104" s="889"/>
      <c r="FHU104" s="889"/>
      <c r="FHV104" s="889"/>
      <c r="FHW104" s="889"/>
      <c r="FHX104" s="889"/>
      <c r="FHY104" s="889"/>
      <c r="FHZ104" s="889"/>
      <c r="FIA104" s="889"/>
      <c r="FIB104" s="889"/>
      <c r="FIC104" s="889"/>
      <c r="FID104" s="889"/>
      <c r="FIE104" s="889"/>
      <c r="FIF104" s="889"/>
      <c r="FIG104" s="889"/>
      <c r="FIH104" s="889"/>
      <c r="FII104" s="889"/>
      <c r="FIJ104" s="889"/>
      <c r="FIK104" s="889"/>
      <c r="FIL104" s="889"/>
      <c r="FIM104" s="889"/>
      <c r="FIN104" s="889"/>
      <c r="FIO104" s="889"/>
      <c r="FIP104" s="889"/>
      <c r="FIQ104" s="889"/>
      <c r="FIR104" s="889"/>
      <c r="FIS104" s="889"/>
      <c r="FIT104" s="889"/>
      <c r="FIU104" s="889"/>
      <c r="FIV104" s="889"/>
      <c r="FIW104" s="889"/>
      <c r="FIX104" s="889"/>
      <c r="FIY104" s="889"/>
      <c r="FIZ104" s="889"/>
      <c r="FJA104" s="889"/>
      <c r="FJB104" s="889"/>
      <c r="FJC104" s="889"/>
      <c r="FJD104" s="889"/>
      <c r="FJE104" s="889"/>
      <c r="FJF104" s="889"/>
      <c r="FJG104" s="889"/>
      <c r="FJH104" s="889"/>
      <c r="FJI104" s="889"/>
      <c r="FJJ104" s="889"/>
      <c r="FJK104" s="889"/>
      <c r="FJL104" s="889"/>
      <c r="FJM104" s="889"/>
      <c r="FJN104" s="889"/>
      <c r="FJO104" s="889"/>
      <c r="FJP104" s="889"/>
      <c r="FJQ104" s="889"/>
      <c r="FJR104" s="889"/>
      <c r="FJS104" s="889"/>
      <c r="FJT104" s="889"/>
      <c r="FJU104" s="889"/>
      <c r="FJV104" s="889"/>
      <c r="FJW104" s="889"/>
      <c r="FJX104" s="889"/>
      <c r="FJY104" s="889"/>
      <c r="FJZ104" s="889"/>
      <c r="FKA104" s="889"/>
      <c r="FKB104" s="889"/>
      <c r="FKC104" s="889"/>
      <c r="FKD104" s="889"/>
      <c r="FKE104" s="889"/>
      <c r="FKF104" s="889"/>
      <c r="FKG104" s="889"/>
      <c r="FKH104" s="889"/>
      <c r="FKI104" s="889"/>
      <c r="FKJ104" s="889"/>
      <c r="FKK104" s="889"/>
      <c r="FKL104" s="889"/>
      <c r="FKM104" s="889"/>
      <c r="FKN104" s="889"/>
      <c r="FKO104" s="889"/>
      <c r="FKP104" s="889"/>
      <c r="FKQ104" s="889"/>
      <c r="FKR104" s="889"/>
      <c r="FKS104" s="889"/>
      <c r="FKT104" s="889"/>
      <c r="FKU104" s="889"/>
      <c r="FKV104" s="889"/>
      <c r="FKW104" s="889"/>
      <c r="FKX104" s="889"/>
      <c r="FKY104" s="889"/>
      <c r="FKZ104" s="889"/>
      <c r="FLA104" s="889"/>
      <c r="FLB104" s="889"/>
      <c r="FLC104" s="889"/>
      <c r="FLD104" s="889"/>
      <c r="FLE104" s="889"/>
      <c r="FLF104" s="889"/>
      <c r="FLG104" s="889"/>
      <c r="FLH104" s="889"/>
      <c r="FLI104" s="889"/>
      <c r="FLJ104" s="889"/>
      <c r="FLK104" s="889"/>
      <c r="FLL104" s="889"/>
      <c r="FLM104" s="889"/>
      <c r="FLN104" s="889"/>
      <c r="FLO104" s="889"/>
      <c r="FLP104" s="889"/>
      <c r="FLQ104" s="889"/>
      <c r="FLR104" s="889"/>
      <c r="FLS104" s="889"/>
      <c r="FLT104" s="889"/>
      <c r="FLU104" s="889"/>
      <c r="FLV104" s="889"/>
      <c r="FLW104" s="889"/>
      <c r="FLX104" s="889"/>
      <c r="FLY104" s="889"/>
      <c r="FLZ104" s="889"/>
      <c r="FMA104" s="889"/>
      <c r="FMB104" s="889"/>
      <c r="FMC104" s="889"/>
      <c r="FMD104" s="889"/>
      <c r="FME104" s="889"/>
      <c r="FMF104" s="889"/>
      <c r="FMG104" s="889"/>
      <c r="FMH104" s="889"/>
      <c r="FMI104" s="889"/>
      <c r="FMJ104" s="889"/>
      <c r="FMK104" s="889"/>
      <c r="FML104" s="889"/>
      <c r="FMM104" s="889"/>
      <c r="FMN104" s="889"/>
      <c r="FMO104" s="889"/>
      <c r="FMP104" s="889"/>
      <c r="FMQ104" s="889"/>
      <c r="FMR104" s="889"/>
      <c r="FMS104" s="889"/>
      <c r="FMT104" s="889"/>
      <c r="FMU104" s="889"/>
      <c r="FMV104" s="889"/>
      <c r="FMW104" s="889"/>
      <c r="FMX104" s="889"/>
      <c r="FMY104" s="889"/>
      <c r="FMZ104" s="889"/>
      <c r="FNA104" s="889"/>
      <c r="FNB104" s="889"/>
      <c r="FNC104" s="889"/>
      <c r="FND104" s="889"/>
      <c r="FNE104" s="889"/>
      <c r="FNF104" s="889"/>
      <c r="FNG104" s="889"/>
      <c r="FNH104" s="889"/>
      <c r="FNI104" s="889"/>
      <c r="FNJ104" s="889"/>
      <c r="FNK104" s="889"/>
      <c r="FNL104" s="889"/>
      <c r="FNM104" s="889"/>
      <c r="FNN104" s="889"/>
      <c r="FNO104" s="889"/>
      <c r="FNP104" s="889"/>
      <c r="FNQ104" s="889"/>
      <c r="FNR104" s="889"/>
      <c r="FNS104" s="889"/>
      <c r="FNT104" s="889"/>
      <c r="FNU104" s="889"/>
      <c r="FNV104" s="889"/>
      <c r="FNW104" s="889"/>
      <c r="FNX104" s="889"/>
      <c r="FNY104" s="889"/>
      <c r="FNZ104" s="889"/>
      <c r="FOA104" s="889"/>
      <c r="FOB104" s="889"/>
      <c r="FOC104" s="889"/>
      <c r="FOD104" s="889"/>
      <c r="FOE104" s="889"/>
      <c r="FOF104" s="889"/>
      <c r="FOG104" s="889"/>
      <c r="FOH104" s="889"/>
      <c r="FOI104" s="889"/>
      <c r="FOJ104" s="889"/>
      <c r="FOK104" s="889"/>
      <c r="FOL104" s="889"/>
      <c r="FOM104" s="889"/>
      <c r="FON104" s="889"/>
      <c r="FOO104" s="889"/>
      <c r="FOP104" s="889"/>
      <c r="FOQ104" s="889"/>
      <c r="FOR104" s="889"/>
      <c r="FOS104" s="889"/>
      <c r="FOT104" s="889"/>
      <c r="FOU104" s="889"/>
      <c r="FOV104" s="889"/>
      <c r="FOW104" s="889"/>
      <c r="FOX104" s="889"/>
      <c r="FOY104" s="889"/>
      <c r="FOZ104" s="889"/>
      <c r="FPA104" s="889"/>
      <c r="FPB104" s="889"/>
      <c r="FPC104" s="889"/>
      <c r="FPD104" s="889"/>
      <c r="FPE104" s="889"/>
      <c r="FPF104" s="889"/>
      <c r="FPG104" s="889"/>
      <c r="FPH104" s="889"/>
      <c r="FPI104" s="889"/>
      <c r="FPJ104" s="889"/>
      <c r="FPK104" s="889"/>
      <c r="FPL104" s="889"/>
      <c r="FPM104" s="889"/>
      <c r="FPN104" s="889"/>
      <c r="FPO104" s="889"/>
      <c r="FPP104" s="889"/>
      <c r="FPQ104" s="889"/>
      <c r="FPR104" s="889"/>
      <c r="FPS104" s="889"/>
      <c r="FPT104" s="889"/>
      <c r="FPU104" s="889"/>
      <c r="FPV104" s="889"/>
      <c r="FPW104" s="889"/>
      <c r="FPX104" s="889"/>
      <c r="FPY104" s="889"/>
      <c r="FPZ104" s="889"/>
      <c r="FQA104" s="889"/>
      <c r="FQB104" s="889"/>
      <c r="FQC104" s="889"/>
      <c r="FQD104" s="889"/>
      <c r="FQE104" s="889"/>
      <c r="FQF104" s="889"/>
      <c r="FQG104" s="889"/>
      <c r="FQH104" s="889"/>
      <c r="FQI104" s="889"/>
      <c r="FQJ104" s="889"/>
      <c r="FQK104" s="889"/>
      <c r="FQL104" s="889"/>
      <c r="FQM104" s="889"/>
      <c r="FQN104" s="889"/>
      <c r="FQO104" s="889"/>
      <c r="FQP104" s="889"/>
      <c r="FQQ104" s="889"/>
      <c r="FQR104" s="889"/>
      <c r="FQS104" s="889"/>
      <c r="FQT104" s="889"/>
      <c r="FQU104" s="889"/>
      <c r="FQV104" s="889"/>
      <c r="FQW104" s="889"/>
      <c r="FQX104" s="889"/>
      <c r="FQY104" s="889"/>
      <c r="FQZ104" s="889"/>
      <c r="FRA104" s="889"/>
      <c r="FRB104" s="889"/>
      <c r="FRC104" s="889"/>
      <c r="FRD104" s="889"/>
      <c r="FRE104" s="889"/>
      <c r="FRF104" s="889"/>
      <c r="FRG104" s="889"/>
      <c r="FRH104" s="889"/>
      <c r="FRI104" s="889"/>
      <c r="FRJ104" s="889"/>
      <c r="FRK104" s="889"/>
      <c r="FRL104" s="889"/>
      <c r="FRM104" s="889"/>
      <c r="FRN104" s="889"/>
      <c r="FRO104" s="889"/>
      <c r="FRP104" s="889"/>
      <c r="FRQ104" s="889"/>
      <c r="FRR104" s="889"/>
      <c r="FRS104" s="889"/>
      <c r="FRT104" s="889"/>
      <c r="FRU104" s="889"/>
      <c r="FRV104" s="889"/>
      <c r="FRW104" s="889"/>
      <c r="FRX104" s="889"/>
      <c r="FRY104" s="889"/>
      <c r="FRZ104" s="889"/>
      <c r="FSA104" s="889"/>
      <c r="FSB104" s="889"/>
      <c r="FSC104" s="889"/>
      <c r="FSD104" s="889"/>
      <c r="FSE104" s="889"/>
      <c r="FSF104" s="889"/>
      <c r="FSG104" s="889"/>
      <c r="FSH104" s="889"/>
      <c r="FSI104" s="889"/>
      <c r="FSJ104" s="889"/>
      <c r="FSK104" s="889"/>
      <c r="FSL104" s="889"/>
      <c r="FSM104" s="889"/>
      <c r="FSN104" s="889"/>
      <c r="FSO104" s="889"/>
      <c r="FSP104" s="889"/>
      <c r="FSQ104" s="889"/>
      <c r="FSR104" s="889"/>
      <c r="FSS104" s="889"/>
      <c r="FST104" s="889"/>
      <c r="FSU104" s="889"/>
      <c r="FSV104" s="889"/>
      <c r="FSW104" s="889"/>
      <c r="FSX104" s="889"/>
      <c r="FSY104" s="889"/>
      <c r="FSZ104" s="889"/>
      <c r="FTA104" s="889"/>
      <c r="FTB104" s="889"/>
      <c r="FTC104" s="889"/>
      <c r="FTD104" s="889"/>
      <c r="FTE104" s="889"/>
      <c r="FTF104" s="889"/>
      <c r="FTG104" s="889"/>
      <c r="FTH104" s="889"/>
      <c r="FTI104" s="889"/>
      <c r="FTJ104" s="889"/>
      <c r="FTK104" s="889"/>
      <c r="FTL104" s="889"/>
      <c r="FTM104" s="889"/>
      <c r="FTN104" s="889"/>
      <c r="FTO104" s="889"/>
      <c r="FTP104" s="889"/>
      <c r="FTQ104" s="889"/>
      <c r="FTR104" s="889"/>
      <c r="FTS104" s="889"/>
      <c r="FTT104" s="889"/>
      <c r="FTU104" s="889"/>
      <c r="FTV104" s="889"/>
      <c r="FTW104" s="889"/>
      <c r="FTX104" s="889"/>
      <c r="FTY104" s="889"/>
      <c r="FTZ104" s="889"/>
      <c r="FUA104" s="889"/>
      <c r="FUB104" s="889"/>
      <c r="FUC104" s="889"/>
      <c r="FUD104" s="889"/>
      <c r="FUE104" s="889"/>
      <c r="FUF104" s="889"/>
      <c r="FUG104" s="889"/>
      <c r="FUH104" s="889"/>
      <c r="FUI104" s="889"/>
      <c r="FUJ104" s="889"/>
      <c r="FUK104" s="889"/>
      <c r="FUL104" s="889"/>
      <c r="FUM104" s="889"/>
      <c r="FUN104" s="889"/>
      <c r="FUO104" s="889"/>
      <c r="FUP104" s="889"/>
      <c r="FUQ104" s="889"/>
      <c r="FUR104" s="889"/>
      <c r="FUS104" s="889"/>
      <c r="FUT104" s="889"/>
      <c r="FUU104" s="889"/>
      <c r="FUV104" s="889"/>
      <c r="FUW104" s="889"/>
      <c r="FUX104" s="889"/>
      <c r="FUY104" s="889"/>
      <c r="FUZ104" s="889"/>
      <c r="FVA104" s="889"/>
      <c r="FVB104" s="889"/>
      <c r="FVC104" s="889"/>
      <c r="FVD104" s="889"/>
      <c r="FVE104" s="889"/>
      <c r="FVF104" s="889"/>
      <c r="FVG104" s="889"/>
      <c r="FVH104" s="889"/>
      <c r="FVI104" s="889"/>
      <c r="FVJ104" s="889"/>
      <c r="FVK104" s="889"/>
      <c r="FVL104" s="889"/>
      <c r="FVM104" s="889"/>
      <c r="FVN104" s="889"/>
      <c r="FVO104" s="889"/>
      <c r="FVP104" s="889"/>
      <c r="FVQ104" s="889"/>
      <c r="FVR104" s="889"/>
      <c r="FVS104" s="889"/>
      <c r="FVT104" s="889"/>
      <c r="FVU104" s="889"/>
      <c r="FVV104" s="889"/>
      <c r="FVW104" s="889"/>
      <c r="FVX104" s="889"/>
      <c r="FVY104" s="889"/>
      <c r="FVZ104" s="889"/>
      <c r="FWA104" s="889"/>
      <c r="FWB104" s="889"/>
      <c r="FWC104" s="889"/>
      <c r="FWD104" s="889"/>
      <c r="FWE104" s="889"/>
      <c r="FWF104" s="889"/>
      <c r="FWG104" s="889"/>
      <c r="FWH104" s="889"/>
      <c r="FWI104" s="889"/>
      <c r="FWJ104" s="889"/>
      <c r="FWK104" s="889"/>
      <c r="FWL104" s="889"/>
      <c r="FWM104" s="889"/>
      <c r="FWN104" s="889"/>
      <c r="FWO104" s="889"/>
      <c r="FWP104" s="889"/>
      <c r="FWQ104" s="889"/>
      <c r="FWR104" s="889"/>
      <c r="FWS104" s="889"/>
      <c r="FWT104" s="889"/>
      <c r="FWU104" s="889"/>
      <c r="FWV104" s="889"/>
      <c r="FWW104" s="889"/>
      <c r="FWX104" s="889"/>
      <c r="FWY104" s="889"/>
      <c r="FWZ104" s="889"/>
      <c r="FXA104" s="889"/>
      <c r="FXB104" s="889"/>
      <c r="FXC104" s="889"/>
      <c r="FXD104" s="889"/>
      <c r="FXE104" s="889"/>
      <c r="FXF104" s="889"/>
      <c r="FXG104" s="889"/>
      <c r="FXH104" s="889"/>
      <c r="FXI104" s="889"/>
      <c r="FXJ104" s="889"/>
      <c r="FXK104" s="889"/>
      <c r="FXL104" s="889"/>
      <c r="FXM104" s="889"/>
      <c r="FXN104" s="889"/>
      <c r="FXO104" s="889"/>
      <c r="FXP104" s="889"/>
      <c r="FXQ104" s="889"/>
      <c r="FXR104" s="889"/>
      <c r="FXS104" s="889"/>
      <c r="FXT104" s="889"/>
      <c r="FXU104" s="889"/>
      <c r="FXV104" s="889"/>
      <c r="FXW104" s="889"/>
      <c r="FXX104" s="889"/>
      <c r="FXY104" s="889"/>
      <c r="FXZ104" s="889"/>
      <c r="FYA104" s="889"/>
      <c r="FYB104" s="889"/>
      <c r="FYC104" s="889"/>
      <c r="FYD104" s="889"/>
      <c r="FYE104" s="889"/>
      <c r="FYF104" s="889"/>
      <c r="FYG104" s="889"/>
      <c r="FYH104" s="889"/>
      <c r="FYI104" s="889"/>
      <c r="FYJ104" s="889"/>
      <c r="FYK104" s="889"/>
      <c r="FYL104" s="889"/>
      <c r="FYM104" s="889"/>
      <c r="FYN104" s="889"/>
      <c r="FYO104" s="889"/>
      <c r="FYP104" s="889"/>
      <c r="FYQ104" s="889"/>
      <c r="FYR104" s="889"/>
      <c r="FYS104" s="889"/>
      <c r="FYT104" s="889"/>
      <c r="FYU104" s="889"/>
      <c r="FYV104" s="889"/>
      <c r="FYW104" s="889"/>
      <c r="FYX104" s="889"/>
      <c r="FYY104" s="889"/>
      <c r="FYZ104" s="889"/>
      <c r="FZA104" s="889"/>
      <c r="FZB104" s="889"/>
      <c r="FZC104" s="889"/>
      <c r="FZD104" s="889"/>
      <c r="FZE104" s="889"/>
      <c r="FZF104" s="889"/>
      <c r="FZG104" s="889"/>
      <c r="FZH104" s="889"/>
      <c r="FZI104" s="889"/>
      <c r="FZJ104" s="889"/>
      <c r="FZK104" s="889"/>
      <c r="FZL104" s="889"/>
      <c r="FZM104" s="889"/>
      <c r="FZN104" s="889"/>
      <c r="FZO104" s="889"/>
      <c r="FZP104" s="889"/>
      <c r="FZQ104" s="889"/>
      <c r="FZR104" s="889"/>
      <c r="FZS104" s="889"/>
      <c r="FZT104" s="889"/>
      <c r="FZU104" s="889"/>
      <c r="FZV104" s="889"/>
      <c r="FZW104" s="889"/>
      <c r="FZX104" s="889"/>
      <c r="FZY104" s="889"/>
      <c r="FZZ104" s="889"/>
      <c r="GAA104" s="889"/>
      <c r="GAB104" s="889"/>
      <c r="GAC104" s="889"/>
      <c r="GAD104" s="889"/>
      <c r="GAE104" s="889"/>
      <c r="GAF104" s="889"/>
      <c r="GAG104" s="889"/>
      <c r="GAH104" s="889"/>
      <c r="GAI104" s="889"/>
      <c r="GAJ104" s="889"/>
      <c r="GAK104" s="889"/>
      <c r="GAL104" s="889"/>
      <c r="GAM104" s="889"/>
      <c r="GAN104" s="889"/>
      <c r="GAO104" s="889"/>
      <c r="GAP104" s="889"/>
      <c r="GAQ104" s="889"/>
      <c r="GAR104" s="889"/>
      <c r="GAS104" s="889"/>
      <c r="GAT104" s="889"/>
      <c r="GAU104" s="889"/>
      <c r="GAV104" s="889"/>
      <c r="GAW104" s="889"/>
      <c r="GAX104" s="889"/>
      <c r="GAY104" s="889"/>
      <c r="GAZ104" s="889"/>
      <c r="GBA104" s="889"/>
      <c r="GBB104" s="889"/>
      <c r="GBC104" s="889"/>
      <c r="GBD104" s="889"/>
      <c r="GBE104" s="889"/>
      <c r="GBF104" s="889"/>
      <c r="GBG104" s="889"/>
      <c r="GBH104" s="889"/>
      <c r="GBI104" s="889"/>
      <c r="GBJ104" s="889"/>
      <c r="GBK104" s="889"/>
      <c r="GBL104" s="889"/>
      <c r="GBM104" s="889"/>
      <c r="GBN104" s="889"/>
      <c r="GBO104" s="889"/>
      <c r="GBP104" s="889"/>
      <c r="GBQ104" s="889"/>
      <c r="GBR104" s="889"/>
      <c r="GBS104" s="889"/>
      <c r="GBT104" s="889"/>
      <c r="GBU104" s="889"/>
      <c r="GBV104" s="889"/>
      <c r="GBW104" s="889"/>
      <c r="GBX104" s="889"/>
      <c r="GBY104" s="889"/>
      <c r="GBZ104" s="889"/>
      <c r="GCA104" s="889"/>
      <c r="GCB104" s="889"/>
      <c r="GCC104" s="889"/>
      <c r="GCD104" s="889"/>
      <c r="GCE104" s="889"/>
      <c r="GCF104" s="889"/>
      <c r="GCG104" s="889"/>
      <c r="GCH104" s="889"/>
      <c r="GCI104" s="889"/>
      <c r="GCJ104" s="889"/>
      <c r="GCK104" s="889"/>
      <c r="GCL104" s="889"/>
      <c r="GCM104" s="889"/>
      <c r="GCN104" s="889"/>
      <c r="GCO104" s="889"/>
      <c r="GCP104" s="889"/>
      <c r="GCQ104" s="889"/>
      <c r="GCR104" s="889"/>
      <c r="GCS104" s="889"/>
      <c r="GCT104" s="889"/>
      <c r="GCU104" s="889"/>
      <c r="GCV104" s="889"/>
      <c r="GCW104" s="889"/>
      <c r="GCX104" s="889"/>
      <c r="GCY104" s="889"/>
      <c r="GCZ104" s="889"/>
      <c r="GDA104" s="889"/>
      <c r="GDB104" s="889"/>
      <c r="GDC104" s="889"/>
      <c r="GDD104" s="889"/>
      <c r="GDE104" s="889"/>
      <c r="GDF104" s="889"/>
      <c r="GDG104" s="889"/>
      <c r="GDH104" s="889"/>
      <c r="GDI104" s="889"/>
      <c r="GDJ104" s="889"/>
      <c r="GDK104" s="889"/>
      <c r="GDL104" s="889"/>
      <c r="GDM104" s="889"/>
      <c r="GDN104" s="889"/>
      <c r="GDO104" s="889"/>
      <c r="GDP104" s="889"/>
      <c r="GDQ104" s="889"/>
      <c r="GDR104" s="889"/>
      <c r="GDS104" s="889"/>
      <c r="GDT104" s="889"/>
      <c r="GDU104" s="889"/>
      <c r="GDV104" s="889"/>
      <c r="GDW104" s="889"/>
      <c r="GDX104" s="889"/>
      <c r="GDY104" s="889"/>
      <c r="GDZ104" s="889"/>
      <c r="GEA104" s="889"/>
      <c r="GEB104" s="889"/>
      <c r="GEC104" s="889"/>
      <c r="GED104" s="889"/>
      <c r="GEE104" s="889"/>
      <c r="GEF104" s="889"/>
      <c r="GEG104" s="889"/>
      <c r="GEH104" s="889"/>
      <c r="GEI104" s="889"/>
      <c r="GEJ104" s="889"/>
      <c r="GEK104" s="889"/>
      <c r="GEL104" s="889"/>
      <c r="GEM104" s="889"/>
      <c r="GEN104" s="889"/>
      <c r="GEO104" s="889"/>
      <c r="GEP104" s="889"/>
      <c r="GEQ104" s="889"/>
      <c r="GER104" s="889"/>
      <c r="GES104" s="889"/>
      <c r="GET104" s="889"/>
      <c r="GEU104" s="889"/>
      <c r="GEV104" s="889"/>
      <c r="GEW104" s="889"/>
      <c r="GEX104" s="889"/>
      <c r="GEY104" s="889"/>
      <c r="GEZ104" s="889"/>
      <c r="GFA104" s="889"/>
      <c r="GFB104" s="889"/>
      <c r="GFC104" s="889"/>
      <c r="GFD104" s="889"/>
      <c r="GFE104" s="889"/>
      <c r="GFF104" s="889"/>
      <c r="GFG104" s="889"/>
      <c r="GFH104" s="889"/>
      <c r="GFI104" s="889"/>
      <c r="GFJ104" s="889"/>
      <c r="GFK104" s="889"/>
      <c r="GFL104" s="889"/>
      <c r="GFM104" s="889"/>
      <c r="GFN104" s="889"/>
      <c r="GFO104" s="889"/>
      <c r="GFP104" s="889"/>
      <c r="GFQ104" s="889"/>
      <c r="GFR104" s="889"/>
      <c r="GFS104" s="889"/>
      <c r="GFT104" s="889"/>
      <c r="GFU104" s="889"/>
      <c r="GFV104" s="889"/>
      <c r="GFW104" s="889"/>
      <c r="GFX104" s="889"/>
      <c r="GFY104" s="889"/>
      <c r="GFZ104" s="889"/>
      <c r="GGA104" s="889"/>
      <c r="GGB104" s="889"/>
      <c r="GGC104" s="889"/>
      <c r="GGD104" s="889"/>
      <c r="GGE104" s="889"/>
      <c r="GGF104" s="889"/>
      <c r="GGG104" s="889"/>
      <c r="GGH104" s="889"/>
      <c r="GGI104" s="889"/>
      <c r="GGJ104" s="889"/>
      <c r="GGK104" s="889"/>
      <c r="GGL104" s="889"/>
      <c r="GGM104" s="889"/>
      <c r="GGN104" s="889"/>
      <c r="GGO104" s="889"/>
      <c r="GGP104" s="889"/>
      <c r="GGQ104" s="889"/>
      <c r="GGR104" s="889"/>
      <c r="GGS104" s="889"/>
      <c r="GGT104" s="889"/>
      <c r="GGU104" s="889"/>
      <c r="GGV104" s="889"/>
      <c r="GGW104" s="889"/>
      <c r="GGX104" s="889"/>
      <c r="GGY104" s="889"/>
      <c r="GGZ104" s="889"/>
      <c r="GHA104" s="889"/>
      <c r="GHB104" s="889"/>
      <c r="GHC104" s="889"/>
      <c r="GHD104" s="889"/>
      <c r="GHE104" s="889"/>
      <c r="GHF104" s="889"/>
      <c r="GHG104" s="889"/>
      <c r="GHH104" s="889"/>
      <c r="GHI104" s="889"/>
      <c r="GHJ104" s="889"/>
      <c r="GHK104" s="889"/>
      <c r="GHL104" s="889"/>
      <c r="GHM104" s="889"/>
      <c r="GHN104" s="889"/>
      <c r="GHO104" s="889"/>
      <c r="GHP104" s="889"/>
      <c r="GHQ104" s="889"/>
      <c r="GHR104" s="889"/>
      <c r="GHS104" s="889"/>
      <c r="GHT104" s="889"/>
      <c r="GHU104" s="889"/>
      <c r="GHV104" s="889"/>
      <c r="GHW104" s="889"/>
      <c r="GHX104" s="889"/>
      <c r="GHY104" s="889"/>
      <c r="GHZ104" s="889"/>
      <c r="GIA104" s="889"/>
      <c r="GIB104" s="889"/>
      <c r="GIC104" s="889"/>
      <c r="GID104" s="889"/>
      <c r="GIE104" s="889"/>
      <c r="GIF104" s="889"/>
      <c r="GIG104" s="889"/>
      <c r="GIH104" s="889"/>
      <c r="GII104" s="889"/>
      <c r="GIJ104" s="889"/>
      <c r="GIK104" s="889"/>
      <c r="GIL104" s="889"/>
      <c r="GIM104" s="889"/>
      <c r="GIN104" s="889"/>
      <c r="GIO104" s="889"/>
      <c r="GIP104" s="889"/>
      <c r="GIQ104" s="889"/>
      <c r="GIR104" s="889"/>
      <c r="GIS104" s="889"/>
      <c r="GIT104" s="889"/>
      <c r="GIU104" s="889"/>
      <c r="GIV104" s="889"/>
      <c r="GIW104" s="889"/>
      <c r="GIX104" s="889"/>
      <c r="GIY104" s="889"/>
      <c r="GIZ104" s="889"/>
      <c r="GJA104" s="889"/>
      <c r="GJB104" s="889"/>
      <c r="GJC104" s="889"/>
      <c r="GJD104" s="889"/>
      <c r="GJE104" s="889"/>
      <c r="GJF104" s="889"/>
      <c r="GJG104" s="889"/>
      <c r="GJH104" s="889"/>
      <c r="GJI104" s="889"/>
      <c r="GJJ104" s="889"/>
      <c r="GJK104" s="889"/>
      <c r="GJL104" s="889"/>
      <c r="GJM104" s="889"/>
      <c r="GJN104" s="889"/>
      <c r="GJO104" s="889"/>
      <c r="GJP104" s="889"/>
      <c r="GJQ104" s="889"/>
      <c r="GJR104" s="889"/>
      <c r="GJS104" s="889"/>
      <c r="GJT104" s="889"/>
      <c r="GJU104" s="889"/>
      <c r="GJV104" s="889"/>
      <c r="GJW104" s="889"/>
      <c r="GJX104" s="889"/>
      <c r="GJY104" s="889"/>
      <c r="GJZ104" s="889"/>
      <c r="GKA104" s="889"/>
      <c r="GKB104" s="889"/>
      <c r="GKC104" s="889"/>
      <c r="GKD104" s="889"/>
      <c r="GKE104" s="889"/>
      <c r="GKF104" s="889"/>
      <c r="GKG104" s="889"/>
      <c r="GKH104" s="889"/>
      <c r="GKI104" s="889"/>
      <c r="GKJ104" s="889"/>
      <c r="GKK104" s="889"/>
      <c r="GKL104" s="889"/>
      <c r="GKM104" s="889"/>
      <c r="GKN104" s="889"/>
      <c r="GKO104" s="889"/>
      <c r="GKP104" s="889"/>
      <c r="GKQ104" s="889"/>
      <c r="GKR104" s="889"/>
      <c r="GKS104" s="889"/>
      <c r="GKT104" s="889"/>
      <c r="GKU104" s="889"/>
      <c r="GKV104" s="889"/>
      <c r="GKW104" s="889"/>
      <c r="GKX104" s="889"/>
      <c r="GKY104" s="889"/>
      <c r="GKZ104" s="889"/>
      <c r="GLA104" s="889"/>
      <c r="GLB104" s="889"/>
      <c r="GLC104" s="889"/>
      <c r="GLD104" s="889"/>
      <c r="GLE104" s="889"/>
      <c r="GLF104" s="889"/>
      <c r="GLG104" s="889"/>
      <c r="GLH104" s="889"/>
      <c r="GLI104" s="889"/>
      <c r="GLJ104" s="889"/>
      <c r="GLK104" s="889"/>
      <c r="GLL104" s="889"/>
      <c r="GLM104" s="889"/>
      <c r="GLN104" s="889"/>
      <c r="GLO104" s="889"/>
      <c r="GLP104" s="889"/>
      <c r="GLQ104" s="889"/>
      <c r="GLR104" s="889"/>
      <c r="GLS104" s="889"/>
      <c r="GLT104" s="889"/>
      <c r="GLU104" s="889"/>
      <c r="GLV104" s="889"/>
      <c r="GLW104" s="889"/>
      <c r="GLX104" s="889"/>
      <c r="GLY104" s="889"/>
      <c r="GLZ104" s="889"/>
      <c r="GMA104" s="889"/>
      <c r="GMB104" s="889"/>
      <c r="GMC104" s="889"/>
      <c r="GMD104" s="889"/>
      <c r="GME104" s="889"/>
      <c r="GMF104" s="889"/>
      <c r="GMG104" s="889"/>
      <c r="GMH104" s="889"/>
      <c r="GMI104" s="889"/>
      <c r="GMJ104" s="889"/>
      <c r="GMK104" s="889"/>
      <c r="GML104" s="889"/>
      <c r="GMM104" s="889"/>
      <c r="GMN104" s="889"/>
      <c r="GMO104" s="889"/>
      <c r="GMP104" s="889"/>
      <c r="GMQ104" s="889"/>
      <c r="GMR104" s="889"/>
      <c r="GMS104" s="889"/>
      <c r="GMT104" s="889"/>
      <c r="GMU104" s="889"/>
      <c r="GMV104" s="889"/>
      <c r="GMW104" s="889"/>
      <c r="GMX104" s="889"/>
      <c r="GMY104" s="889"/>
      <c r="GMZ104" s="889"/>
      <c r="GNA104" s="889"/>
      <c r="GNB104" s="889"/>
      <c r="GNC104" s="889"/>
      <c r="GND104" s="889"/>
      <c r="GNE104" s="889"/>
      <c r="GNF104" s="889"/>
      <c r="GNG104" s="889"/>
      <c r="GNH104" s="889"/>
      <c r="GNI104" s="889"/>
      <c r="GNJ104" s="889"/>
      <c r="GNK104" s="889"/>
      <c r="GNL104" s="889"/>
      <c r="GNM104" s="889"/>
      <c r="GNN104" s="889"/>
      <c r="GNO104" s="889"/>
      <c r="GNP104" s="889"/>
      <c r="GNQ104" s="889"/>
      <c r="GNR104" s="889"/>
      <c r="GNS104" s="889"/>
      <c r="GNT104" s="889"/>
      <c r="GNU104" s="889"/>
      <c r="GNV104" s="889"/>
      <c r="GNW104" s="889"/>
      <c r="GNX104" s="889"/>
      <c r="GNY104" s="889"/>
      <c r="GNZ104" s="889"/>
      <c r="GOA104" s="889"/>
      <c r="GOB104" s="889"/>
      <c r="GOC104" s="889"/>
      <c r="GOD104" s="889"/>
      <c r="GOE104" s="889"/>
      <c r="GOF104" s="889"/>
      <c r="GOG104" s="889"/>
      <c r="GOH104" s="889"/>
      <c r="GOI104" s="889"/>
      <c r="GOJ104" s="889"/>
      <c r="GOK104" s="889"/>
      <c r="GOL104" s="889"/>
      <c r="GOM104" s="889"/>
      <c r="GON104" s="889"/>
      <c r="GOO104" s="889"/>
      <c r="GOP104" s="889"/>
      <c r="GOQ104" s="889"/>
      <c r="GOR104" s="889"/>
      <c r="GOS104" s="889"/>
      <c r="GOT104" s="889"/>
      <c r="GOU104" s="889"/>
      <c r="GOV104" s="889"/>
      <c r="GOW104" s="889"/>
      <c r="GOX104" s="889"/>
      <c r="GOY104" s="889"/>
      <c r="GOZ104" s="889"/>
      <c r="GPA104" s="889"/>
      <c r="GPB104" s="889"/>
      <c r="GPC104" s="889"/>
      <c r="GPD104" s="889"/>
      <c r="GPE104" s="889"/>
      <c r="GPF104" s="889"/>
      <c r="GPG104" s="889"/>
      <c r="GPH104" s="889"/>
      <c r="GPI104" s="889"/>
      <c r="GPJ104" s="889"/>
      <c r="GPK104" s="889"/>
      <c r="GPL104" s="889"/>
      <c r="GPM104" s="889"/>
      <c r="GPN104" s="889"/>
      <c r="GPO104" s="889"/>
      <c r="GPP104" s="889"/>
      <c r="GPQ104" s="889"/>
      <c r="GPR104" s="889"/>
      <c r="GPS104" s="889"/>
      <c r="GPT104" s="889"/>
      <c r="GPU104" s="889"/>
      <c r="GPV104" s="889"/>
      <c r="GPW104" s="889"/>
      <c r="GPX104" s="889"/>
      <c r="GPY104" s="889"/>
      <c r="GPZ104" s="889"/>
      <c r="GQA104" s="889"/>
      <c r="GQB104" s="889"/>
      <c r="GQC104" s="889"/>
      <c r="GQD104" s="889"/>
      <c r="GQE104" s="889"/>
      <c r="GQF104" s="889"/>
      <c r="GQG104" s="889"/>
      <c r="GQH104" s="889"/>
      <c r="GQI104" s="889"/>
      <c r="GQJ104" s="889"/>
      <c r="GQK104" s="889"/>
      <c r="GQL104" s="889"/>
      <c r="GQM104" s="889"/>
      <c r="GQN104" s="889"/>
      <c r="GQO104" s="889"/>
      <c r="GQP104" s="889"/>
      <c r="GQQ104" s="889"/>
      <c r="GQR104" s="889"/>
      <c r="GQS104" s="889"/>
      <c r="GQT104" s="889"/>
      <c r="GQU104" s="889"/>
      <c r="GQV104" s="889"/>
      <c r="GQW104" s="889"/>
      <c r="GQX104" s="889"/>
      <c r="GQY104" s="889"/>
      <c r="GQZ104" s="889"/>
      <c r="GRA104" s="889"/>
      <c r="GRB104" s="889"/>
      <c r="GRC104" s="889"/>
      <c r="GRD104" s="889"/>
      <c r="GRE104" s="889"/>
      <c r="GRF104" s="889"/>
      <c r="GRG104" s="889"/>
      <c r="GRH104" s="889"/>
      <c r="GRI104" s="889"/>
      <c r="GRJ104" s="889"/>
      <c r="GRK104" s="889"/>
      <c r="GRL104" s="889"/>
      <c r="GRM104" s="889"/>
      <c r="GRN104" s="889"/>
      <c r="GRO104" s="889"/>
      <c r="GRP104" s="889"/>
      <c r="GRQ104" s="889"/>
      <c r="GRR104" s="889"/>
      <c r="GRS104" s="889"/>
      <c r="GRT104" s="889"/>
      <c r="GRU104" s="889"/>
      <c r="GRV104" s="889"/>
      <c r="GRW104" s="889"/>
      <c r="GRX104" s="889"/>
      <c r="GRY104" s="889"/>
      <c r="GRZ104" s="889"/>
      <c r="GSA104" s="889"/>
      <c r="GSB104" s="889"/>
      <c r="GSC104" s="889"/>
      <c r="GSD104" s="889"/>
      <c r="GSE104" s="889"/>
      <c r="GSF104" s="889"/>
      <c r="GSG104" s="889"/>
      <c r="GSH104" s="889"/>
      <c r="GSI104" s="889"/>
      <c r="GSJ104" s="889"/>
      <c r="GSK104" s="889"/>
      <c r="GSL104" s="889"/>
      <c r="GSM104" s="889"/>
      <c r="GSN104" s="889"/>
      <c r="GSO104" s="889"/>
      <c r="GSP104" s="889"/>
      <c r="GSQ104" s="889"/>
      <c r="GSR104" s="889"/>
      <c r="GSS104" s="889"/>
      <c r="GST104" s="889"/>
      <c r="GSU104" s="889"/>
      <c r="GSV104" s="889"/>
      <c r="GSW104" s="889"/>
      <c r="GSX104" s="889"/>
      <c r="GSY104" s="889"/>
      <c r="GSZ104" s="889"/>
      <c r="GTA104" s="889"/>
      <c r="GTB104" s="889"/>
      <c r="GTC104" s="889"/>
      <c r="GTD104" s="889"/>
      <c r="GTE104" s="889"/>
      <c r="GTF104" s="889"/>
      <c r="GTG104" s="889"/>
      <c r="GTH104" s="889"/>
      <c r="GTI104" s="889"/>
      <c r="GTJ104" s="889"/>
      <c r="GTK104" s="889"/>
      <c r="GTL104" s="889"/>
      <c r="GTM104" s="889"/>
      <c r="GTN104" s="889"/>
      <c r="GTO104" s="889"/>
      <c r="GTP104" s="889"/>
      <c r="GTQ104" s="889"/>
      <c r="GTR104" s="889"/>
      <c r="GTS104" s="889"/>
      <c r="GTT104" s="889"/>
      <c r="GTU104" s="889"/>
      <c r="GTV104" s="889"/>
      <c r="GTW104" s="889"/>
      <c r="GTX104" s="889"/>
      <c r="GTY104" s="889"/>
      <c r="GTZ104" s="889"/>
      <c r="GUA104" s="889"/>
      <c r="GUB104" s="889"/>
      <c r="GUC104" s="889"/>
      <c r="GUD104" s="889"/>
      <c r="GUE104" s="889"/>
      <c r="GUF104" s="889"/>
      <c r="GUG104" s="889"/>
      <c r="GUH104" s="889"/>
      <c r="GUI104" s="889"/>
      <c r="GUJ104" s="889"/>
      <c r="GUK104" s="889"/>
      <c r="GUL104" s="889"/>
      <c r="GUM104" s="889"/>
      <c r="GUN104" s="889"/>
      <c r="GUO104" s="889"/>
      <c r="GUP104" s="889"/>
      <c r="GUQ104" s="889"/>
      <c r="GUR104" s="889"/>
      <c r="GUS104" s="889"/>
      <c r="GUT104" s="889"/>
      <c r="GUU104" s="889"/>
      <c r="GUV104" s="889"/>
      <c r="GUW104" s="889"/>
      <c r="GUX104" s="889"/>
      <c r="GUY104" s="889"/>
      <c r="GUZ104" s="889"/>
      <c r="GVA104" s="889"/>
      <c r="GVB104" s="889"/>
      <c r="GVC104" s="889"/>
      <c r="GVD104" s="889"/>
      <c r="GVE104" s="889"/>
      <c r="GVF104" s="889"/>
      <c r="GVG104" s="889"/>
      <c r="GVH104" s="889"/>
      <c r="GVI104" s="889"/>
      <c r="GVJ104" s="889"/>
      <c r="GVK104" s="889"/>
      <c r="GVL104" s="889"/>
      <c r="GVM104" s="889"/>
      <c r="GVN104" s="889"/>
      <c r="GVO104" s="889"/>
      <c r="GVP104" s="889"/>
      <c r="GVQ104" s="889"/>
      <c r="GVR104" s="889"/>
      <c r="GVS104" s="889"/>
      <c r="GVT104" s="889"/>
      <c r="GVU104" s="889"/>
      <c r="GVV104" s="889"/>
      <c r="GVW104" s="889"/>
      <c r="GVX104" s="889"/>
      <c r="GVY104" s="889"/>
      <c r="GVZ104" s="889"/>
      <c r="GWA104" s="889"/>
      <c r="GWB104" s="889"/>
      <c r="GWC104" s="889"/>
      <c r="GWD104" s="889"/>
      <c r="GWE104" s="889"/>
      <c r="GWF104" s="889"/>
      <c r="GWG104" s="889"/>
      <c r="GWH104" s="889"/>
      <c r="GWI104" s="889"/>
      <c r="GWJ104" s="889"/>
      <c r="GWK104" s="889"/>
      <c r="GWL104" s="889"/>
      <c r="GWM104" s="889"/>
      <c r="GWN104" s="889"/>
      <c r="GWO104" s="889"/>
      <c r="GWP104" s="889"/>
      <c r="GWQ104" s="889"/>
      <c r="GWR104" s="889"/>
      <c r="GWS104" s="889"/>
      <c r="GWT104" s="889"/>
      <c r="GWU104" s="889"/>
      <c r="GWV104" s="889"/>
      <c r="GWW104" s="889"/>
      <c r="GWX104" s="889"/>
      <c r="GWY104" s="889"/>
      <c r="GWZ104" s="889"/>
      <c r="GXA104" s="889"/>
      <c r="GXB104" s="889"/>
      <c r="GXC104" s="889"/>
      <c r="GXD104" s="889"/>
      <c r="GXE104" s="889"/>
      <c r="GXF104" s="889"/>
      <c r="GXG104" s="889"/>
      <c r="GXH104" s="889"/>
      <c r="GXI104" s="889"/>
      <c r="GXJ104" s="889"/>
      <c r="GXK104" s="889"/>
      <c r="GXL104" s="889"/>
      <c r="GXM104" s="889"/>
      <c r="GXN104" s="889"/>
      <c r="GXO104" s="889"/>
      <c r="GXP104" s="889"/>
      <c r="GXQ104" s="889"/>
      <c r="GXR104" s="889"/>
      <c r="GXS104" s="889"/>
      <c r="GXT104" s="889"/>
      <c r="GXU104" s="889"/>
      <c r="GXV104" s="889"/>
      <c r="GXW104" s="889"/>
      <c r="GXX104" s="889"/>
      <c r="GXY104" s="889"/>
      <c r="GXZ104" s="889"/>
      <c r="GYA104" s="889"/>
      <c r="GYB104" s="889"/>
      <c r="GYC104" s="889"/>
      <c r="GYD104" s="889"/>
      <c r="GYE104" s="889"/>
      <c r="GYF104" s="889"/>
      <c r="GYG104" s="889"/>
      <c r="GYH104" s="889"/>
      <c r="GYI104" s="889"/>
      <c r="GYJ104" s="889"/>
      <c r="GYK104" s="889"/>
      <c r="GYL104" s="889"/>
      <c r="GYM104" s="889"/>
      <c r="GYN104" s="889"/>
      <c r="GYO104" s="889"/>
      <c r="GYP104" s="889"/>
      <c r="GYQ104" s="889"/>
      <c r="GYR104" s="889"/>
      <c r="GYS104" s="889"/>
      <c r="GYT104" s="889"/>
      <c r="GYU104" s="889"/>
      <c r="GYV104" s="889"/>
      <c r="GYW104" s="889"/>
      <c r="GYX104" s="889"/>
      <c r="GYY104" s="889"/>
      <c r="GYZ104" s="889"/>
      <c r="GZA104" s="889"/>
      <c r="GZB104" s="889"/>
      <c r="GZC104" s="889"/>
      <c r="GZD104" s="889"/>
      <c r="GZE104" s="889"/>
      <c r="GZF104" s="889"/>
      <c r="GZG104" s="889"/>
      <c r="GZH104" s="889"/>
      <c r="GZI104" s="889"/>
      <c r="GZJ104" s="889"/>
      <c r="GZK104" s="889"/>
      <c r="GZL104" s="889"/>
      <c r="GZM104" s="889"/>
      <c r="GZN104" s="889"/>
      <c r="GZO104" s="889"/>
      <c r="GZP104" s="889"/>
      <c r="GZQ104" s="889"/>
      <c r="GZR104" s="889"/>
      <c r="GZS104" s="889"/>
      <c r="GZT104" s="889"/>
      <c r="GZU104" s="889"/>
      <c r="GZV104" s="889"/>
      <c r="GZW104" s="889"/>
      <c r="GZX104" s="889"/>
      <c r="GZY104" s="889"/>
      <c r="GZZ104" s="889"/>
      <c r="HAA104" s="889"/>
      <c r="HAB104" s="889"/>
      <c r="HAC104" s="889"/>
      <c r="HAD104" s="889"/>
      <c r="HAE104" s="889"/>
      <c r="HAF104" s="889"/>
      <c r="HAG104" s="889"/>
      <c r="HAH104" s="889"/>
      <c r="HAI104" s="889"/>
      <c r="HAJ104" s="889"/>
      <c r="HAK104" s="889"/>
      <c r="HAL104" s="889"/>
      <c r="HAM104" s="889"/>
      <c r="HAN104" s="889"/>
      <c r="HAO104" s="889"/>
      <c r="HAP104" s="889"/>
      <c r="HAQ104" s="889"/>
      <c r="HAR104" s="889"/>
      <c r="HAS104" s="889"/>
      <c r="HAT104" s="889"/>
      <c r="HAU104" s="889"/>
      <c r="HAV104" s="889"/>
      <c r="HAW104" s="889"/>
      <c r="HAX104" s="889"/>
      <c r="HAY104" s="889"/>
      <c r="HAZ104" s="889"/>
      <c r="HBA104" s="889"/>
      <c r="HBB104" s="889"/>
      <c r="HBC104" s="889"/>
      <c r="HBD104" s="889"/>
      <c r="HBE104" s="889"/>
      <c r="HBF104" s="889"/>
      <c r="HBG104" s="889"/>
      <c r="HBH104" s="889"/>
      <c r="HBI104" s="889"/>
      <c r="HBJ104" s="889"/>
      <c r="HBK104" s="889"/>
      <c r="HBL104" s="889"/>
      <c r="HBM104" s="889"/>
      <c r="HBN104" s="889"/>
      <c r="HBO104" s="889"/>
      <c r="HBP104" s="889"/>
      <c r="HBQ104" s="889"/>
      <c r="HBR104" s="889"/>
      <c r="HBS104" s="889"/>
      <c r="HBT104" s="889"/>
      <c r="HBU104" s="889"/>
      <c r="HBV104" s="889"/>
      <c r="HBW104" s="889"/>
      <c r="HBX104" s="889"/>
      <c r="HBY104" s="889"/>
      <c r="HBZ104" s="889"/>
      <c r="HCA104" s="889"/>
      <c r="HCB104" s="889"/>
      <c r="HCC104" s="889"/>
      <c r="HCD104" s="889"/>
      <c r="HCE104" s="889"/>
      <c r="HCF104" s="889"/>
      <c r="HCG104" s="889"/>
      <c r="HCH104" s="889"/>
      <c r="HCI104" s="889"/>
      <c r="HCJ104" s="889"/>
      <c r="HCK104" s="889"/>
      <c r="HCL104" s="889"/>
      <c r="HCM104" s="889"/>
      <c r="HCN104" s="889"/>
      <c r="HCO104" s="889"/>
      <c r="HCP104" s="889"/>
      <c r="HCQ104" s="889"/>
      <c r="HCR104" s="889"/>
      <c r="HCS104" s="889"/>
      <c r="HCT104" s="889"/>
      <c r="HCU104" s="889"/>
      <c r="HCV104" s="889"/>
      <c r="HCW104" s="889"/>
      <c r="HCX104" s="889"/>
      <c r="HCY104" s="889"/>
      <c r="HCZ104" s="889"/>
      <c r="HDA104" s="889"/>
      <c r="HDB104" s="889"/>
      <c r="HDC104" s="889"/>
      <c r="HDD104" s="889"/>
      <c r="HDE104" s="889"/>
      <c r="HDF104" s="889"/>
      <c r="HDG104" s="889"/>
      <c r="HDH104" s="889"/>
      <c r="HDI104" s="889"/>
      <c r="HDJ104" s="889"/>
      <c r="HDK104" s="889"/>
      <c r="HDL104" s="889"/>
      <c r="HDM104" s="889"/>
      <c r="HDN104" s="889"/>
      <c r="HDO104" s="889"/>
      <c r="HDP104" s="889"/>
      <c r="HDQ104" s="889"/>
      <c r="HDR104" s="889"/>
      <c r="HDS104" s="889"/>
      <c r="HDT104" s="889"/>
      <c r="HDU104" s="889"/>
      <c r="HDV104" s="889"/>
      <c r="HDW104" s="889"/>
      <c r="HDX104" s="889"/>
      <c r="HDY104" s="889"/>
      <c r="HDZ104" s="889"/>
      <c r="HEA104" s="889"/>
      <c r="HEB104" s="889"/>
      <c r="HEC104" s="889"/>
      <c r="HED104" s="889"/>
      <c r="HEE104" s="889"/>
      <c r="HEF104" s="889"/>
      <c r="HEG104" s="889"/>
      <c r="HEH104" s="889"/>
      <c r="HEI104" s="889"/>
      <c r="HEJ104" s="889"/>
      <c r="HEK104" s="889"/>
      <c r="HEL104" s="889"/>
      <c r="HEM104" s="889"/>
      <c r="HEN104" s="889"/>
      <c r="HEO104" s="889"/>
      <c r="HEP104" s="889"/>
      <c r="HEQ104" s="889"/>
      <c r="HER104" s="889"/>
      <c r="HES104" s="889"/>
      <c r="HET104" s="889"/>
      <c r="HEU104" s="889"/>
      <c r="HEV104" s="889"/>
      <c r="HEW104" s="889"/>
      <c r="HEX104" s="889"/>
      <c r="HEY104" s="889"/>
      <c r="HEZ104" s="889"/>
      <c r="HFA104" s="889"/>
      <c r="HFB104" s="889"/>
      <c r="HFC104" s="889"/>
      <c r="HFD104" s="889"/>
      <c r="HFE104" s="889"/>
      <c r="HFF104" s="889"/>
      <c r="HFG104" s="889"/>
      <c r="HFH104" s="889"/>
      <c r="HFI104" s="889"/>
      <c r="HFJ104" s="889"/>
      <c r="HFK104" s="889"/>
      <c r="HFL104" s="889"/>
      <c r="HFM104" s="889"/>
      <c r="HFN104" s="889"/>
      <c r="HFO104" s="889"/>
      <c r="HFP104" s="889"/>
      <c r="HFQ104" s="889"/>
      <c r="HFR104" s="889"/>
      <c r="HFS104" s="889"/>
      <c r="HFT104" s="889"/>
      <c r="HFU104" s="889"/>
      <c r="HFV104" s="889"/>
      <c r="HFW104" s="889"/>
      <c r="HFX104" s="889"/>
      <c r="HFY104" s="889"/>
      <c r="HFZ104" s="889"/>
      <c r="HGA104" s="889"/>
      <c r="HGB104" s="889"/>
      <c r="HGC104" s="889"/>
      <c r="HGD104" s="889"/>
      <c r="HGE104" s="889"/>
      <c r="HGF104" s="889"/>
      <c r="HGG104" s="889"/>
      <c r="HGH104" s="889"/>
      <c r="HGI104" s="889"/>
      <c r="HGJ104" s="889"/>
      <c r="HGK104" s="889"/>
      <c r="HGL104" s="889"/>
      <c r="HGM104" s="889"/>
      <c r="HGN104" s="889"/>
      <c r="HGO104" s="889"/>
      <c r="HGP104" s="889"/>
      <c r="HGQ104" s="889"/>
      <c r="HGR104" s="889"/>
      <c r="HGS104" s="889"/>
      <c r="HGT104" s="889"/>
      <c r="HGU104" s="889"/>
      <c r="HGV104" s="889"/>
      <c r="HGW104" s="889"/>
      <c r="HGX104" s="889"/>
      <c r="HGY104" s="889"/>
      <c r="HGZ104" s="889"/>
      <c r="HHA104" s="889"/>
      <c r="HHB104" s="889"/>
      <c r="HHC104" s="889"/>
      <c r="HHD104" s="889"/>
      <c r="HHE104" s="889"/>
      <c r="HHF104" s="889"/>
      <c r="HHG104" s="889"/>
      <c r="HHH104" s="889"/>
      <c r="HHI104" s="889"/>
      <c r="HHJ104" s="889"/>
      <c r="HHK104" s="889"/>
      <c r="HHL104" s="889"/>
      <c r="HHM104" s="889"/>
      <c r="HHN104" s="889"/>
      <c r="HHO104" s="889"/>
      <c r="HHP104" s="889"/>
      <c r="HHQ104" s="889"/>
      <c r="HHR104" s="889"/>
      <c r="HHS104" s="889"/>
      <c r="HHT104" s="889"/>
      <c r="HHU104" s="889"/>
      <c r="HHV104" s="889"/>
      <c r="HHW104" s="889"/>
      <c r="HHX104" s="889"/>
      <c r="HHY104" s="889"/>
      <c r="HHZ104" s="889"/>
      <c r="HIA104" s="889"/>
      <c r="HIB104" s="889"/>
      <c r="HIC104" s="889"/>
      <c r="HID104" s="889"/>
      <c r="HIE104" s="889"/>
      <c r="HIF104" s="889"/>
      <c r="HIG104" s="889"/>
      <c r="HIH104" s="889"/>
      <c r="HII104" s="889"/>
      <c r="HIJ104" s="889"/>
      <c r="HIK104" s="889"/>
      <c r="HIL104" s="889"/>
      <c r="HIM104" s="889"/>
      <c r="HIN104" s="889"/>
      <c r="HIO104" s="889"/>
      <c r="HIP104" s="889"/>
      <c r="HIQ104" s="889"/>
      <c r="HIR104" s="889"/>
      <c r="HIS104" s="889"/>
      <c r="HIT104" s="889"/>
      <c r="HIU104" s="889"/>
      <c r="HIV104" s="889"/>
      <c r="HIW104" s="889"/>
      <c r="HIX104" s="889"/>
      <c r="HIY104" s="889"/>
      <c r="HIZ104" s="889"/>
      <c r="HJA104" s="889"/>
      <c r="HJB104" s="889"/>
      <c r="HJC104" s="889"/>
      <c r="HJD104" s="889"/>
      <c r="HJE104" s="889"/>
      <c r="HJF104" s="889"/>
      <c r="HJG104" s="889"/>
      <c r="HJH104" s="889"/>
      <c r="HJI104" s="889"/>
      <c r="HJJ104" s="889"/>
      <c r="HJK104" s="889"/>
      <c r="HJL104" s="889"/>
      <c r="HJM104" s="889"/>
      <c r="HJN104" s="889"/>
      <c r="HJO104" s="889"/>
      <c r="HJP104" s="889"/>
      <c r="HJQ104" s="889"/>
      <c r="HJR104" s="889"/>
      <c r="HJS104" s="889"/>
      <c r="HJT104" s="889"/>
      <c r="HJU104" s="889"/>
      <c r="HJV104" s="889"/>
      <c r="HJW104" s="889"/>
      <c r="HJX104" s="889"/>
      <c r="HJY104" s="889"/>
      <c r="HJZ104" s="889"/>
      <c r="HKA104" s="889"/>
      <c r="HKB104" s="889"/>
      <c r="HKC104" s="889"/>
      <c r="HKD104" s="889"/>
      <c r="HKE104" s="889"/>
      <c r="HKF104" s="889"/>
      <c r="HKG104" s="889"/>
      <c r="HKH104" s="889"/>
      <c r="HKI104" s="889"/>
      <c r="HKJ104" s="889"/>
      <c r="HKK104" s="889"/>
      <c r="HKL104" s="889"/>
      <c r="HKM104" s="889"/>
      <c r="HKN104" s="889"/>
      <c r="HKO104" s="889"/>
      <c r="HKP104" s="889"/>
      <c r="HKQ104" s="889"/>
      <c r="HKR104" s="889"/>
      <c r="HKS104" s="889"/>
      <c r="HKT104" s="889"/>
      <c r="HKU104" s="889"/>
      <c r="HKV104" s="889"/>
      <c r="HKW104" s="889"/>
      <c r="HKX104" s="889"/>
      <c r="HKY104" s="889"/>
      <c r="HKZ104" s="889"/>
      <c r="HLA104" s="889"/>
      <c r="HLB104" s="889"/>
      <c r="HLC104" s="889"/>
      <c r="HLD104" s="889"/>
      <c r="HLE104" s="889"/>
      <c r="HLF104" s="889"/>
      <c r="HLG104" s="889"/>
      <c r="HLH104" s="889"/>
      <c r="HLI104" s="889"/>
      <c r="HLJ104" s="889"/>
      <c r="HLK104" s="889"/>
      <c r="HLL104" s="889"/>
      <c r="HLM104" s="889"/>
      <c r="HLN104" s="889"/>
      <c r="HLO104" s="889"/>
      <c r="HLP104" s="889"/>
      <c r="HLQ104" s="889"/>
      <c r="HLR104" s="889"/>
      <c r="HLS104" s="889"/>
      <c r="HLT104" s="889"/>
      <c r="HLU104" s="889"/>
      <c r="HLV104" s="889"/>
      <c r="HLW104" s="889"/>
      <c r="HLX104" s="889"/>
      <c r="HLY104" s="889"/>
      <c r="HLZ104" s="889"/>
      <c r="HMA104" s="889"/>
      <c r="HMB104" s="889"/>
      <c r="HMC104" s="889"/>
      <c r="HMD104" s="889"/>
      <c r="HME104" s="889"/>
      <c r="HMF104" s="889"/>
      <c r="HMG104" s="889"/>
      <c r="HMH104" s="889"/>
      <c r="HMI104" s="889"/>
      <c r="HMJ104" s="889"/>
      <c r="HMK104" s="889"/>
      <c r="HML104" s="889"/>
      <c r="HMM104" s="889"/>
      <c r="HMN104" s="889"/>
      <c r="HMO104" s="889"/>
      <c r="HMP104" s="889"/>
      <c r="HMQ104" s="889"/>
      <c r="HMR104" s="889"/>
      <c r="HMS104" s="889"/>
      <c r="HMT104" s="889"/>
      <c r="HMU104" s="889"/>
      <c r="HMV104" s="889"/>
      <c r="HMW104" s="889"/>
      <c r="HMX104" s="889"/>
      <c r="HMY104" s="889"/>
      <c r="HMZ104" s="889"/>
      <c r="HNA104" s="889"/>
      <c r="HNB104" s="889"/>
      <c r="HNC104" s="889"/>
      <c r="HND104" s="889"/>
      <c r="HNE104" s="889"/>
      <c r="HNF104" s="889"/>
      <c r="HNG104" s="889"/>
      <c r="HNH104" s="889"/>
      <c r="HNI104" s="889"/>
      <c r="HNJ104" s="889"/>
      <c r="HNK104" s="889"/>
      <c r="HNL104" s="889"/>
      <c r="HNM104" s="889"/>
      <c r="HNN104" s="889"/>
      <c r="HNO104" s="889"/>
      <c r="HNP104" s="889"/>
      <c r="HNQ104" s="889"/>
      <c r="HNR104" s="889"/>
      <c r="HNS104" s="889"/>
      <c r="HNT104" s="889"/>
      <c r="HNU104" s="889"/>
      <c r="HNV104" s="889"/>
      <c r="HNW104" s="889"/>
      <c r="HNX104" s="889"/>
      <c r="HNY104" s="889"/>
      <c r="HNZ104" s="889"/>
      <c r="HOA104" s="889"/>
      <c r="HOB104" s="889"/>
      <c r="HOC104" s="889"/>
      <c r="HOD104" s="889"/>
      <c r="HOE104" s="889"/>
      <c r="HOF104" s="889"/>
      <c r="HOG104" s="889"/>
      <c r="HOH104" s="889"/>
      <c r="HOI104" s="889"/>
      <c r="HOJ104" s="889"/>
      <c r="HOK104" s="889"/>
      <c r="HOL104" s="889"/>
      <c r="HOM104" s="889"/>
      <c r="HON104" s="889"/>
      <c r="HOO104" s="889"/>
      <c r="HOP104" s="889"/>
      <c r="HOQ104" s="889"/>
      <c r="HOR104" s="889"/>
      <c r="HOS104" s="889"/>
      <c r="HOT104" s="889"/>
      <c r="HOU104" s="889"/>
      <c r="HOV104" s="889"/>
      <c r="HOW104" s="889"/>
      <c r="HOX104" s="889"/>
      <c r="HOY104" s="889"/>
      <c r="HOZ104" s="889"/>
      <c r="HPA104" s="889"/>
      <c r="HPB104" s="889"/>
      <c r="HPC104" s="889"/>
      <c r="HPD104" s="889"/>
      <c r="HPE104" s="889"/>
      <c r="HPF104" s="889"/>
      <c r="HPG104" s="889"/>
      <c r="HPH104" s="889"/>
      <c r="HPI104" s="889"/>
      <c r="HPJ104" s="889"/>
      <c r="HPK104" s="889"/>
      <c r="HPL104" s="889"/>
      <c r="HPM104" s="889"/>
      <c r="HPN104" s="889"/>
      <c r="HPO104" s="889"/>
      <c r="HPP104" s="889"/>
      <c r="HPQ104" s="889"/>
      <c r="HPR104" s="889"/>
      <c r="HPS104" s="889"/>
      <c r="HPT104" s="889"/>
      <c r="HPU104" s="889"/>
      <c r="HPV104" s="889"/>
      <c r="HPW104" s="889"/>
      <c r="HPX104" s="889"/>
      <c r="HPY104" s="889"/>
      <c r="HPZ104" s="889"/>
      <c r="HQA104" s="889"/>
      <c r="HQB104" s="889"/>
      <c r="HQC104" s="889"/>
      <c r="HQD104" s="889"/>
      <c r="HQE104" s="889"/>
      <c r="HQF104" s="889"/>
      <c r="HQG104" s="889"/>
      <c r="HQH104" s="889"/>
      <c r="HQI104" s="889"/>
      <c r="HQJ104" s="889"/>
      <c r="HQK104" s="889"/>
      <c r="HQL104" s="889"/>
      <c r="HQM104" s="889"/>
      <c r="HQN104" s="889"/>
      <c r="HQO104" s="889"/>
      <c r="HQP104" s="889"/>
      <c r="HQQ104" s="889"/>
      <c r="HQR104" s="889"/>
      <c r="HQS104" s="889"/>
      <c r="HQT104" s="889"/>
      <c r="HQU104" s="889"/>
      <c r="HQV104" s="889"/>
      <c r="HQW104" s="889"/>
      <c r="HQX104" s="889"/>
      <c r="HQY104" s="889"/>
      <c r="HQZ104" s="889"/>
      <c r="HRA104" s="889"/>
      <c r="HRB104" s="889"/>
      <c r="HRC104" s="889"/>
      <c r="HRD104" s="889"/>
      <c r="HRE104" s="889"/>
      <c r="HRF104" s="889"/>
      <c r="HRG104" s="889"/>
      <c r="HRH104" s="889"/>
      <c r="HRI104" s="889"/>
      <c r="HRJ104" s="889"/>
      <c r="HRK104" s="889"/>
      <c r="HRL104" s="889"/>
      <c r="HRM104" s="889"/>
      <c r="HRN104" s="889"/>
      <c r="HRO104" s="889"/>
      <c r="HRP104" s="889"/>
      <c r="HRQ104" s="889"/>
      <c r="HRR104" s="889"/>
      <c r="HRS104" s="889"/>
      <c r="HRT104" s="889"/>
      <c r="HRU104" s="889"/>
      <c r="HRV104" s="889"/>
      <c r="HRW104" s="889"/>
      <c r="HRX104" s="889"/>
      <c r="HRY104" s="889"/>
      <c r="HRZ104" s="889"/>
      <c r="HSA104" s="889"/>
      <c r="HSB104" s="889"/>
      <c r="HSC104" s="889"/>
      <c r="HSD104" s="889"/>
      <c r="HSE104" s="889"/>
      <c r="HSF104" s="889"/>
      <c r="HSG104" s="889"/>
      <c r="HSH104" s="889"/>
      <c r="HSI104" s="889"/>
      <c r="HSJ104" s="889"/>
      <c r="HSK104" s="889"/>
      <c r="HSL104" s="889"/>
      <c r="HSM104" s="889"/>
      <c r="HSN104" s="889"/>
      <c r="HSO104" s="889"/>
      <c r="HSP104" s="889"/>
      <c r="HSQ104" s="889"/>
      <c r="HSR104" s="889"/>
      <c r="HSS104" s="889"/>
      <c r="HST104" s="889"/>
      <c r="HSU104" s="889"/>
      <c r="HSV104" s="889"/>
      <c r="HSW104" s="889"/>
      <c r="HSX104" s="889"/>
      <c r="HSY104" s="889"/>
      <c r="HSZ104" s="889"/>
      <c r="HTA104" s="889"/>
      <c r="HTB104" s="889"/>
      <c r="HTC104" s="889"/>
      <c r="HTD104" s="889"/>
      <c r="HTE104" s="889"/>
      <c r="HTF104" s="889"/>
      <c r="HTG104" s="889"/>
      <c r="HTH104" s="889"/>
      <c r="HTI104" s="889"/>
      <c r="HTJ104" s="889"/>
      <c r="HTK104" s="889"/>
      <c r="HTL104" s="889"/>
      <c r="HTM104" s="889"/>
      <c r="HTN104" s="889"/>
      <c r="HTO104" s="889"/>
      <c r="HTP104" s="889"/>
      <c r="HTQ104" s="889"/>
      <c r="HTR104" s="889"/>
      <c r="HTS104" s="889"/>
      <c r="HTT104" s="889"/>
      <c r="HTU104" s="889"/>
      <c r="HTV104" s="889"/>
      <c r="HTW104" s="889"/>
      <c r="HTX104" s="889"/>
      <c r="HTY104" s="889"/>
      <c r="HTZ104" s="889"/>
      <c r="HUA104" s="889"/>
      <c r="HUB104" s="889"/>
      <c r="HUC104" s="889"/>
      <c r="HUD104" s="889"/>
      <c r="HUE104" s="889"/>
      <c r="HUF104" s="889"/>
      <c r="HUG104" s="889"/>
      <c r="HUH104" s="889"/>
      <c r="HUI104" s="889"/>
      <c r="HUJ104" s="889"/>
      <c r="HUK104" s="889"/>
      <c r="HUL104" s="889"/>
      <c r="HUM104" s="889"/>
      <c r="HUN104" s="889"/>
      <c r="HUO104" s="889"/>
      <c r="HUP104" s="889"/>
      <c r="HUQ104" s="889"/>
      <c r="HUR104" s="889"/>
      <c r="HUS104" s="889"/>
      <c r="HUT104" s="889"/>
      <c r="HUU104" s="889"/>
      <c r="HUV104" s="889"/>
      <c r="HUW104" s="889"/>
      <c r="HUX104" s="889"/>
      <c r="HUY104" s="889"/>
      <c r="HUZ104" s="889"/>
      <c r="HVA104" s="889"/>
      <c r="HVB104" s="889"/>
      <c r="HVC104" s="889"/>
      <c r="HVD104" s="889"/>
      <c r="HVE104" s="889"/>
      <c r="HVF104" s="889"/>
      <c r="HVG104" s="889"/>
      <c r="HVH104" s="889"/>
      <c r="HVI104" s="889"/>
      <c r="HVJ104" s="889"/>
      <c r="HVK104" s="889"/>
      <c r="HVL104" s="889"/>
      <c r="HVM104" s="889"/>
      <c r="HVN104" s="889"/>
      <c r="HVO104" s="889"/>
      <c r="HVP104" s="889"/>
      <c r="HVQ104" s="889"/>
      <c r="HVR104" s="889"/>
      <c r="HVS104" s="889"/>
      <c r="HVT104" s="889"/>
      <c r="HVU104" s="889"/>
      <c r="HVV104" s="889"/>
      <c r="HVW104" s="889"/>
      <c r="HVX104" s="889"/>
      <c r="HVY104" s="889"/>
      <c r="HVZ104" s="889"/>
      <c r="HWA104" s="889"/>
      <c r="HWB104" s="889"/>
      <c r="HWC104" s="889"/>
      <c r="HWD104" s="889"/>
      <c r="HWE104" s="889"/>
      <c r="HWF104" s="889"/>
      <c r="HWG104" s="889"/>
      <c r="HWH104" s="889"/>
      <c r="HWI104" s="889"/>
      <c r="HWJ104" s="889"/>
      <c r="HWK104" s="889"/>
      <c r="HWL104" s="889"/>
      <c r="HWM104" s="889"/>
      <c r="HWN104" s="889"/>
      <c r="HWO104" s="889"/>
      <c r="HWP104" s="889"/>
      <c r="HWQ104" s="889"/>
      <c r="HWR104" s="889"/>
      <c r="HWS104" s="889"/>
      <c r="HWT104" s="889"/>
      <c r="HWU104" s="889"/>
      <c r="HWV104" s="889"/>
      <c r="HWW104" s="889"/>
      <c r="HWX104" s="889"/>
      <c r="HWY104" s="889"/>
      <c r="HWZ104" s="889"/>
      <c r="HXA104" s="889"/>
      <c r="HXB104" s="889"/>
      <c r="HXC104" s="889"/>
      <c r="HXD104" s="889"/>
      <c r="HXE104" s="889"/>
      <c r="HXF104" s="889"/>
      <c r="HXG104" s="889"/>
      <c r="HXH104" s="889"/>
      <c r="HXI104" s="889"/>
      <c r="HXJ104" s="889"/>
      <c r="HXK104" s="889"/>
      <c r="HXL104" s="889"/>
      <c r="HXM104" s="889"/>
      <c r="HXN104" s="889"/>
      <c r="HXO104" s="889"/>
      <c r="HXP104" s="889"/>
      <c r="HXQ104" s="889"/>
      <c r="HXR104" s="889"/>
      <c r="HXS104" s="889"/>
      <c r="HXT104" s="889"/>
      <c r="HXU104" s="889"/>
      <c r="HXV104" s="889"/>
      <c r="HXW104" s="889"/>
      <c r="HXX104" s="889"/>
      <c r="HXY104" s="889"/>
      <c r="HXZ104" s="889"/>
      <c r="HYA104" s="889"/>
      <c r="HYB104" s="889"/>
      <c r="HYC104" s="889"/>
      <c r="HYD104" s="889"/>
      <c r="HYE104" s="889"/>
      <c r="HYF104" s="889"/>
      <c r="HYG104" s="889"/>
      <c r="HYH104" s="889"/>
      <c r="HYI104" s="889"/>
      <c r="HYJ104" s="889"/>
      <c r="HYK104" s="889"/>
      <c r="HYL104" s="889"/>
      <c r="HYM104" s="889"/>
      <c r="HYN104" s="889"/>
      <c r="HYO104" s="889"/>
      <c r="HYP104" s="889"/>
      <c r="HYQ104" s="889"/>
      <c r="HYR104" s="889"/>
      <c r="HYS104" s="889"/>
      <c r="HYT104" s="889"/>
      <c r="HYU104" s="889"/>
      <c r="HYV104" s="889"/>
      <c r="HYW104" s="889"/>
      <c r="HYX104" s="889"/>
      <c r="HYY104" s="889"/>
      <c r="HYZ104" s="889"/>
      <c r="HZA104" s="889"/>
      <c r="HZB104" s="889"/>
      <c r="HZC104" s="889"/>
      <c r="HZD104" s="889"/>
      <c r="HZE104" s="889"/>
      <c r="HZF104" s="889"/>
      <c r="HZG104" s="889"/>
      <c r="HZH104" s="889"/>
      <c r="HZI104" s="889"/>
      <c r="HZJ104" s="889"/>
      <c r="HZK104" s="889"/>
      <c r="HZL104" s="889"/>
      <c r="HZM104" s="889"/>
      <c r="HZN104" s="889"/>
      <c r="HZO104" s="889"/>
      <c r="HZP104" s="889"/>
      <c r="HZQ104" s="889"/>
      <c r="HZR104" s="889"/>
      <c r="HZS104" s="889"/>
      <c r="HZT104" s="889"/>
      <c r="HZU104" s="889"/>
      <c r="HZV104" s="889"/>
      <c r="HZW104" s="889"/>
      <c r="HZX104" s="889"/>
      <c r="HZY104" s="889"/>
      <c r="HZZ104" s="889"/>
      <c r="IAA104" s="889"/>
      <c r="IAB104" s="889"/>
      <c r="IAC104" s="889"/>
      <c r="IAD104" s="889"/>
      <c r="IAE104" s="889"/>
      <c r="IAF104" s="889"/>
      <c r="IAG104" s="889"/>
      <c r="IAH104" s="889"/>
      <c r="IAI104" s="889"/>
      <c r="IAJ104" s="889"/>
      <c r="IAK104" s="889"/>
      <c r="IAL104" s="889"/>
      <c r="IAM104" s="889"/>
      <c r="IAN104" s="889"/>
      <c r="IAO104" s="889"/>
      <c r="IAP104" s="889"/>
      <c r="IAQ104" s="889"/>
      <c r="IAR104" s="889"/>
      <c r="IAS104" s="889"/>
      <c r="IAT104" s="889"/>
      <c r="IAU104" s="889"/>
      <c r="IAV104" s="889"/>
      <c r="IAW104" s="889"/>
      <c r="IAX104" s="889"/>
      <c r="IAY104" s="889"/>
      <c r="IAZ104" s="889"/>
      <c r="IBA104" s="889"/>
      <c r="IBB104" s="889"/>
      <c r="IBC104" s="889"/>
      <c r="IBD104" s="889"/>
      <c r="IBE104" s="889"/>
      <c r="IBF104" s="889"/>
      <c r="IBG104" s="889"/>
      <c r="IBH104" s="889"/>
      <c r="IBI104" s="889"/>
      <c r="IBJ104" s="889"/>
      <c r="IBK104" s="889"/>
      <c r="IBL104" s="889"/>
      <c r="IBM104" s="889"/>
      <c r="IBN104" s="889"/>
      <c r="IBO104" s="889"/>
      <c r="IBP104" s="889"/>
      <c r="IBQ104" s="889"/>
      <c r="IBR104" s="889"/>
      <c r="IBS104" s="889"/>
      <c r="IBT104" s="889"/>
      <c r="IBU104" s="889"/>
      <c r="IBV104" s="889"/>
      <c r="IBW104" s="889"/>
      <c r="IBX104" s="889"/>
      <c r="IBY104" s="889"/>
      <c r="IBZ104" s="889"/>
      <c r="ICA104" s="889"/>
      <c r="ICB104" s="889"/>
      <c r="ICC104" s="889"/>
      <c r="ICD104" s="889"/>
      <c r="ICE104" s="889"/>
      <c r="ICF104" s="889"/>
      <c r="ICG104" s="889"/>
      <c r="ICH104" s="889"/>
      <c r="ICI104" s="889"/>
      <c r="ICJ104" s="889"/>
      <c r="ICK104" s="889"/>
      <c r="ICL104" s="889"/>
      <c r="ICM104" s="889"/>
      <c r="ICN104" s="889"/>
      <c r="ICO104" s="889"/>
      <c r="ICP104" s="889"/>
      <c r="ICQ104" s="889"/>
      <c r="ICR104" s="889"/>
      <c r="ICS104" s="889"/>
      <c r="ICT104" s="889"/>
      <c r="ICU104" s="889"/>
      <c r="ICV104" s="889"/>
      <c r="ICW104" s="889"/>
      <c r="ICX104" s="889"/>
      <c r="ICY104" s="889"/>
      <c r="ICZ104" s="889"/>
      <c r="IDA104" s="889"/>
      <c r="IDB104" s="889"/>
      <c r="IDC104" s="889"/>
      <c r="IDD104" s="889"/>
      <c r="IDE104" s="889"/>
      <c r="IDF104" s="889"/>
      <c r="IDG104" s="889"/>
      <c r="IDH104" s="889"/>
      <c r="IDI104" s="889"/>
      <c r="IDJ104" s="889"/>
      <c r="IDK104" s="889"/>
      <c r="IDL104" s="889"/>
      <c r="IDM104" s="889"/>
      <c r="IDN104" s="889"/>
      <c r="IDO104" s="889"/>
      <c r="IDP104" s="889"/>
      <c r="IDQ104" s="889"/>
      <c r="IDR104" s="889"/>
      <c r="IDS104" s="889"/>
      <c r="IDT104" s="889"/>
      <c r="IDU104" s="889"/>
      <c r="IDV104" s="889"/>
      <c r="IDW104" s="889"/>
      <c r="IDX104" s="889"/>
      <c r="IDY104" s="889"/>
      <c r="IDZ104" s="889"/>
      <c r="IEA104" s="889"/>
      <c r="IEB104" s="889"/>
      <c r="IEC104" s="889"/>
      <c r="IED104" s="889"/>
      <c r="IEE104" s="889"/>
      <c r="IEF104" s="889"/>
      <c r="IEG104" s="889"/>
      <c r="IEH104" s="889"/>
      <c r="IEI104" s="889"/>
      <c r="IEJ104" s="889"/>
      <c r="IEK104" s="889"/>
      <c r="IEL104" s="889"/>
      <c r="IEM104" s="889"/>
      <c r="IEN104" s="889"/>
      <c r="IEO104" s="889"/>
      <c r="IEP104" s="889"/>
      <c r="IEQ104" s="889"/>
      <c r="IER104" s="889"/>
      <c r="IES104" s="889"/>
      <c r="IET104" s="889"/>
      <c r="IEU104" s="889"/>
      <c r="IEV104" s="889"/>
      <c r="IEW104" s="889"/>
      <c r="IEX104" s="889"/>
      <c r="IEY104" s="889"/>
      <c r="IEZ104" s="889"/>
      <c r="IFA104" s="889"/>
      <c r="IFB104" s="889"/>
      <c r="IFC104" s="889"/>
      <c r="IFD104" s="889"/>
      <c r="IFE104" s="889"/>
      <c r="IFF104" s="889"/>
      <c r="IFG104" s="889"/>
      <c r="IFH104" s="889"/>
      <c r="IFI104" s="889"/>
      <c r="IFJ104" s="889"/>
      <c r="IFK104" s="889"/>
      <c r="IFL104" s="889"/>
      <c r="IFM104" s="889"/>
      <c r="IFN104" s="889"/>
      <c r="IFO104" s="889"/>
      <c r="IFP104" s="889"/>
      <c r="IFQ104" s="889"/>
      <c r="IFR104" s="889"/>
      <c r="IFS104" s="889"/>
      <c r="IFT104" s="889"/>
      <c r="IFU104" s="889"/>
      <c r="IFV104" s="889"/>
      <c r="IFW104" s="889"/>
      <c r="IFX104" s="889"/>
      <c r="IFY104" s="889"/>
      <c r="IFZ104" s="889"/>
      <c r="IGA104" s="889"/>
      <c r="IGB104" s="889"/>
      <c r="IGC104" s="889"/>
      <c r="IGD104" s="889"/>
      <c r="IGE104" s="889"/>
      <c r="IGF104" s="889"/>
      <c r="IGG104" s="889"/>
      <c r="IGH104" s="889"/>
      <c r="IGI104" s="889"/>
      <c r="IGJ104" s="889"/>
      <c r="IGK104" s="889"/>
      <c r="IGL104" s="889"/>
      <c r="IGM104" s="889"/>
      <c r="IGN104" s="889"/>
      <c r="IGO104" s="889"/>
      <c r="IGP104" s="889"/>
      <c r="IGQ104" s="889"/>
      <c r="IGR104" s="889"/>
      <c r="IGS104" s="889"/>
      <c r="IGT104" s="889"/>
      <c r="IGU104" s="889"/>
      <c r="IGV104" s="889"/>
      <c r="IGW104" s="889"/>
      <c r="IGX104" s="889"/>
      <c r="IGY104" s="889"/>
      <c r="IGZ104" s="889"/>
      <c r="IHA104" s="889"/>
      <c r="IHB104" s="889"/>
      <c r="IHC104" s="889"/>
      <c r="IHD104" s="889"/>
      <c r="IHE104" s="889"/>
      <c r="IHF104" s="889"/>
      <c r="IHG104" s="889"/>
      <c r="IHH104" s="889"/>
      <c r="IHI104" s="889"/>
      <c r="IHJ104" s="889"/>
      <c r="IHK104" s="889"/>
      <c r="IHL104" s="889"/>
      <c r="IHM104" s="889"/>
      <c r="IHN104" s="889"/>
      <c r="IHO104" s="889"/>
      <c r="IHP104" s="889"/>
      <c r="IHQ104" s="889"/>
      <c r="IHR104" s="889"/>
      <c r="IHS104" s="889"/>
      <c r="IHT104" s="889"/>
      <c r="IHU104" s="889"/>
      <c r="IHV104" s="889"/>
      <c r="IHW104" s="889"/>
      <c r="IHX104" s="889"/>
      <c r="IHY104" s="889"/>
      <c r="IHZ104" s="889"/>
      <c r="IIA104" s="889"/>
      <c r="IIB104" s="889"/>
      <c r="IIC104" s="889"/>
      <c r="IID104" s="889"/>
      <c r="IIE104" s="889"/>
      <c r="IIF104" s="889"/>
      <c r="IIG104" s="889"/>
      <c r="IIH104" s="889"/>
      <c r="III104" s="889"/>
      <c r="IIJ104" s="889"/>
      <c r="IIK104" s="889"/>
      <c r="IIL104" s="889"/>
      <c r="IIM104" s="889"/>
      <c r="IIN104" s="889"/>
      <c r="IIO104" s="889"/>
      <c r="IIP104" s="889"/>
      <c r="IIQ104" s="889"/>
      <c r="IIR104" s="889"/>
      <c r="IIS104" s="889"/>
      <c r="IIT104" s="889"/>
      <c r="IIU104" s="889"/>
      <c r="IIV104" s="889"/>
      <c r="IIW104" s="889"/>
      <c r="IIX104" s="889"/>
      <c r="IIY104" s="889"/>
      <c r="IIZ104" s="889"/>
      <c r="IJA104" s="889"/>
      <c r="IJB104" s="889"/>
      <c r="IJC104" s="889"/>
      <c r="IJD104" s="889"/>
      <c r="IJE104" s="889"/>
      <c r="IJF104" s="889"/>
      <c r="IJG104" s="889"/>
      <c r="IJH104" s="889"/>
      <c r="IJI104" s="889"/>
      <c r="IJJ104" s="889"/>
      <c r="IJK104" s="889"/>
      <c r="IJL104" s="889"/>
      <c r="IJM104" s="889"/>
      <c r="IJN104" s="889"/>
      <c r="IJO104" s="889"/>
      <c r="IJP104" s="889"/>
      <c r="IJQ104" s="889"/>
      <c r="IJR104" s="889"/>
      <c r="IJS104" s="889"/>
      <c r="IJT104" s="889"/>
      <c r="IJU104" s="889"/>
      <c r="IJV104" s="889"/>
      <c r="IJW104" s="889"/>
      <c r="IJX104" s="889"/>
      <c r="IJY104" s="889"/>
      <c r="IJZ104" s="889"/>
      <c r="IKA104" s="889"/>
      <c r="IKB104" s="889"/>
      <c r="IKC104" s="889"/>
      <c r="IKD104" s="889"/>
      <c r="IKE104" s="889"/>
      <c r="IKF104" s="889"/>
      <c r="IKG104" s="889"/>
      <c r="IKH104" s="889"/>
      <c r="IKI104" s="889"/>
      <c r="IKJ104" s="889"/>
      <c r="IKK104" s="889"/>
      <c r="IKL104" s="889"/>
      <c r="IKM104" s="889"/>
      <c r="IKN104" s="889"/>
      <c r="IKO104" s="889"/>
      <c r="IKP104" s="889"/>
      <c r="IKQ104" s="889"/>
      <c r="IKR104" s="889"/>
      <c r="IKS104" s="889"/>
      <c r="IKT104" s="889"/>
      <c r="IKU104" s="889"/>
      <c r="IKV104" s="889"/>
      <c r="IKW104" s="889"/>
      <c r="IKX104" s="889"/>
      <c r="IKY104" s="889"/>
      <c r="IKZ104" s="889"/>
      <c r="ILA104" s="889"/>
      <c r="ILB104" s="889"/>
      <c r="ILC104" s="889"/>
      <c r="ILD104" s="889"/>
      <c r="ILE104" s="889"/>
      <c r="ILF104" s="889"/>
      <c r="ILG104" s="889"/>
      <c r="ILH104" s="889"/>
      <c r="ILI104" s="889"/>
      <c r="ILJ104" s="889"/>
      <c r="ILK104" s="889"/>
      <c r="ILL104" s="889"/>
      <c r="ILM104" s="889"/>
      <c r="ILN104" s="889"/>
      <c r="ILO104" s="889"/>
      <c r="ILP104" s="889"/>
      <c r="ILQ104" s="889"/>
      <c r="ILR104" s="889"/>
      <c r="ILS104" s="889"/>
      <c r="ILT104" s="889"/>
      <c r="ILU104" s="889"/>
      <c r="ILV104" s="889"/>
      <c r="ILW104" s="889"/>
      <c r="ILX104" s="889"/>
      <c r="ILY104" s="889"/>
      <c r="ILZ104" s="889"/>
      <c r="IMA104" s="889"/>
      <c r="IMB104" s="889"/>
      <c r="IMC104" s="889"/>
      <c r="IMD104" s="889"/>
      <c r="IME104" s="889"/>
      <c r="IMF104" s="889"/>
      <c r="IMG104" s="889"/>
      <c r="IMH104" s="889"/>
      <c r="IMI104" s="889"/>
      <c r="IMJ104" s="889"/>
      <c r="IMK104" s="889"/>
      <c r="IML104" s="889"/>
      <c r="IMM104" s="889"/>
      <c r="IMN104" s="889"/>
      <c r="IMO104" s="889"/>
      <c r="IMP104" s="889"/>
      <c r="IMQ104" s="889"/>
      <c r="IMR104" s="889"/>
      <c r="IMS104" s="889"/>
      <c r="IMT104" s="889"/>
      <c r="IMU104" s="889"/>
      <c r="IMV104" s="889"/>
      <c r="IMW104" s="889"/>
      <c r="IMX104" s="889"/>
      <c r="IMY104" s="889"/>
      <c r="IMZ104" s="889"/>
      <c r="INA104" s="889"/>
      <c r="INB104" s="889"/>
      <c r="INC104" s="889"/>
      <c r="IND104" s="889"/>
      <c r="INE104" s="889"/>
      <c r="INF104" s="889"/>
      <c r="ING104" s="889"/>
      <c r="INH104" s="889"/>
      <c r="INI104" s="889"/>
      <c r="INJ104" s="889"/>
      <c r="INK104" s="889"/>
      <c r="INL104" s="889"/>
      <c r="INM104" s="889"/>
      <c r="INN104" s="889"/>
      <c r="INO104" s="889"/>
      <c r="INP104" s="889"/>
      <c r="INQ104" s="889"/>
      <c r="INR104" s="889"/>
      <c r="INS104" s="889"/>
      <c r="INT104" s="889"/>
      <c r="INU104" s="889"/>
      <c r="INV104" s="889"/>
      <c r="INW104" s="889"/>
      <c r="INX104" s="889"/>
      <c r="INY104" s="889"/>
      <c r="INZ104" s="889"/>
      <c r="IOA104" s="889"/>
      <c r="IOB104" s="889"/>
      <c r="IOC104" s="889"/>
      <c r="IOD104" s="889"/>
      <c r="IOE104" s="889"/>
      <c r="IOF104" s="889"/>
      <c r="IOG104" s="889"/>
      <c r="IOH104" s="889"/>
      <c r="IOI104" s="889"/>
      <c r="IOJ104" s="889"/>
      <c r="IOK104" s="889"/>
      <c r="IOL104" s="889"/>
      <c r="IOM104" s="889"/>
      <c r="ION104" s="889"/>
      <c r="IOO104" s="889"/>
      <c r="IOP104" s="889"/>
      <c r="IOQ104" s="889"/>
      <c r="IOR104" s="889"/>
      <c r="IOS104" s="889"/>
      <c r="IOT104" s="889"/>
      <c r="IOU104" s="889"/>
      <c r="IOV104" s="889"/>
      <c r="IOW104" s="889"/>
      <c r="IOX104" s="889"/>
      <c r="IOY104" s="889"/>
      <c r="IOZ104" s="889"/>
      <c r="IPA104" s="889"/>
      <c r="IPB104" s="889"/>
      <c r="IPC104" s="889"/>
      <c r="IPD104" s="889"/>
      <c r="IPE104" s="889"/>
      <c r="IPF104" s="889"/>
      <c r="IPG104" s="889"/>
      <c r="IPH104" s="889"/>
      <c r="IPI104" s="889"/>
      <c r="IPJ104" s="889"/>
      <c r="IPK104" s="889"/>
      <c r="IPL104" s="889"/>
      <c r="IPM104" s="889"/>
      <c r="IPN104" s="889"/>
      <c r="IPO104" s="889"/>
      <c r="IPP104" s="889"/>
      <c r="IPQ104" s="889"/>
      <c r="IPR104" s="889"/>
      <c r="IPS104" s="889"/>
      <c r="IPT104" s="889"/>
      <c r="IPU104" s="889"/>
      <c r="IPV104" s="889"/>
      <c r="IPW104" s="889"/>
      <c r="IPX104" s="889"/>
      <c r="IPY104" s="889"/>
      <c r="IPZ104" s="889"/>
      <c r="IQA104" s="889"/>
      <c r="IQB104" s="889"/>
      <c r="IQC104" s="889"/>
      <c r="IQD104" s="889"/>
      <c r="IQE104" s="889"/>
      <c r="IQF104" s="889"/>
      <c r="IQG104" s="889"/>
      <c r="IQH104" s="889"/>
      <c r="IQI104" s="889"/>
      <c r="IQJ104" s="889"/>
      <c r="IQK104" s="889"/>
      <c r="IQL104" s="889"/>
      <c r="IQM104" s="889"/>
      <c r="IQN104" s="889"/>
      <c r="IQO104" s="889"/>
      <c r="IQP104" s="889"/>
      <c r="IQQ104" s="889"/>
      <c r="IQR104" s="889"/>
      <c r="IQS104" s="889"/>
      <c r="IQT104" s="889"/>
      <c r="IQU104" s="889"/>
      <c r="IQV104" s="889"/>
      <c r="IQW104" s="889"/>
      <c r="IQX104" s="889"/>
      <c r="IQY104" s="889"/>
      <c r="IQZ104" s="889"/>
      <c r="IRA104" s="889"/>
      <c r="IRB104" s="889"/>
      <c r="IRC104" s="889"/>
      <c r="IRD104" s="889"/>
      <c r="IRE104" s="889"/>
      <c r="IRF104" s="889"/>
      <c r="IRG104" s="889"/>
      <c r="IRH104" s="889"/>
      <c r="IRI104" s="889"/>
      <c r="IRJ104" s="889"/>
      <c r="IRK104" s="889"/>
      <c r="IRL104" s="889"/>
      <c r="IRM104" s="889"/>
      <c r="IRN104" s="889"/>
      <c r="IRO104" s="889"/>
      <c r="IRP104" s="889"/>
      <c r="IRQ104" s="889"/>
      <c r="IRR104" s="889"/>
      <c r="IRS104" s="889"/>
      <c r="IRT104" s="889"/>
      <c r="IRU104" s="889"/>
      <c r="IRV104" s="889"/>
      <c r="IRW104" s="889"/>
      <c r="IRX104" s="889"/>
      <c r="IRY104" s="889"/>
      <c r="IRZ104" s="889"/>
      <c r="ISA104" s="889"/>
      <c r="ISB104" s="889"/>
      <c r="ISC104" s="889"/>
      <c r="ISD104" s="889"/>
      <c r="ISE104" s="889"/>
      <c r="ISF104" s="889"/>
      <c r="ISG104" s="889"/>
      <c r="ISH104" s="889"/>
      <c r="ISI104" s="889"/>
      <c r="ISJ104" s="889"/>
      <c r="ISK104" s="889"/>
      <c r="ISL104" s="889"/>
      <c r="ISM104" s="889"/>
      <c r="ISN104" s="889"/>
      <c r="ISO104" s="889"/>
      <c r="ISP104" s="889"/>
      <c r="ISQ104" s="889"/>
      <c r="ISR104" s="889"/>
      <c r="ISS104" s="889"/>
      <c r="IST104" s="889"/>
      <c r="ISU104" s="889"/>
      <c r="ISV104" s="889"/>
      <c r="ISW104" s="889"/>
      <c r="ISX104" s="889"/>
      <c r="ISY104" s="889"/>
      <c r="ISZ104" s="889"/>
      <c r="ITA104" s="889"/>
      <c r="ITB104" s="889"/>
      <c r="ITC104" s="889"/>
      <c r="ITD104" s="889"/>
      <c r="ITE104" s="889"/>
      <c r="ITF104" s="889"/>
      <c r="ITG104" s="889"/>
      <c r="ITH104" s="889"/>
      <c r="ITI104" s="889"/>
      <c r="ITJ104" s="889"/>
      <c r="ITK104" s="889"/>
      <c r="ITL104" s="889"/>
      <c r="ITM104" s="889"/>
      <c r="ITN104" s="889"/>
      <c r="ITO104" s="889"/>
      <c r="ITP104" s="889"/>
      <c r="ITQ104" s="889"/>
      <c r="ITR104" s="889"/>
      <c r="ITS104" s="889"/>
      <c r="ITT104" s="889"/>
      <c r="ITU104" s="889"/>
      <c r="ITV104" s="889"/>
      <c r="ITW104" s="889"/>
      <c r="ITX104" s="889"/>
      <c r="ITY104" s="889"/>
      <c r="ITZ104" s="889"/>
      <c r="IUA104" s="889"/>
      <c r="IUB104" s="889"/>
      <c r="IUC104" s="889"/>
      <c r="IUD104" s="889"/>
      <c r="IUE104" s="889"/>
      <c r="IUF104" s="889"/>
      <c r="IUG104" s="889"/>
      <c r="IUH104" s="889"/>
      <c r="IUI104" s="889"/>
      <c r="IUJ104" s="889"/>
      <c r="IUK104" s="889"/>
      <c r="IUL104" s="889"/>
      <c r="IUM104" s="889"/>
      <c r="IUN104" s="889"/>
      <c r="IUO104" s="889"/>
      <c r="IUP104" s="889"/>
      <c r="IUQ104" s="889"/>
      <c r="IUR104" s="889"/>
      <c r="IUS104" s="889"/>
      <c r="IUT104" s="889"/>
      <c r="IUU104" s="889"/>
      <c r="IUV104" s="889"/>
      <c r="IUW104" s="889"/>
      <c r="IUX104" s="889"/>
      <c r="IUY104" s="889"/>
      <c r="IUZ104" s="889"/>
      <c r="IVA104" s="889"/>
      <c r="IVB104" s="889"/>
      <c r="IVC104" s="889"/>
      <c r="IVD104" s="889"/>
      <c r="IVE104" s="889"/>
      <c r="IVF104" s="889"/>
      <c r="IVG104" s="889"/>
      <c r="IVH104" s="889"/>
      <c r="IVI104" s="889"/>
      <c r="IVJ104" s="889"/>
      <c r="IVK104" s="889"/>
      <c r="IVL104" s="889"/>
      <c r="IVM104" s="889"/>
      <c r="IVN104" s="889"/>
      <c r="IVO104" s="889"/>
      <c r="IVP104" s="889"/>
      <c r="IVQ104" s="889"/>
      <c r="IVR104" s="889"/>
      <c r="IVS104" s="889"/>
      <c r="IVT104" s="889"/>
      <c r="IVU104" s="889"/>
      <c r="IVV104" s="889"/>
      <c r="IVW104" s="889"/>
      <c r="IVX104" s="889"/>
      <c r="IVY104" s="889"/>
      <c r="IVZ104" s="889"/>
      <c r="IWA104" s="889"/>
      <c r="IWB104" s="889"/>
      <c r="IWC104" s="889"/>
      <c r="IWD104" s="889"/>
      <c r="IWE104" s="889"/>
      <c r="IWF104" s="889"/>
      <c r="IWG104" s="889"/>
      <c r="IWH104" s="889"/>
      <c r="IWI104" s="889"/>
      <c r="IWJ104" s="889"/>
      <c r="IWK104" s="889"/>
      <c r="IWL104" s="889"/>
      <c r="IWM104" s="889"/>
      <c r="IWN104" s="889"/>
      <c r="IWO104" s="889"/>
      <c r="IWP104" s="889"/>
      <c r="IWQ104" s="889"/>
      <c r="IWR104" s="889"/>
      <c r="IWS104" s="889"/>
      <c r="IWT104" s="889"/>
      <c r="IWU104" s="889"/>
      <c r="IWV104" s="889"/>
      <c r="IWW104" s="889"/>
      <c r="IWX104" s="889"/>
      <c r="IWY104" s="889"/>
      <c r="IWZ104" s="889"/>
      <c r="IXA104" s="889"/>
      <c r="IXB104" s="889"/>
      <c r="IXC104" s="889"/>
      <c r="IXD104" s="889"/>
      <c r="IXE104" s="889"/>
      <c r="IXF104" s="889"/>
      <c r="IXG104" s="889"/>
      <c r="IXH104" s="889"/>
      <c r="IXI104" s="889"/>
      <c r="IXJ104" s="889"/>
      <c r="IXK104" s="889"/>
      <c r="IXL104" s="889"/>
      <c r="IXM104" s="889"/>
      <c r="IXN104" s="889"/>
      <c r="IXO104" s="889"/>
      <c r="IXP104" s="889"/>
      <c r="IXQ104" s="889"/>
      <c r="IXR104" s="889"/>
      <c r="IXS104" s="889"/>
      <c r="IXT104" s="889"/>
      <c r="IXU104" s="889"/>
      <c r="IXV104" s="889"/>
      <c r="IXW104" s="889"/>
      <c r="IXX104" s="889"/>
      <c r="IXY104" s="889"/>
      <c r="IXZ104" s="889"/>
      <c r="IYA104" s="889"/>
      <c r="IYB104" s="889"/>
      <c r="IYC104" s="889"/>
      <c r="IYD104" s="889"/>
      <c r="IYE104" s="889"/>
      <c r="IYF104" s="889"/>
      <c r="IYG104" s="889"/>
      <c r="IYH104" s="889"/>
      <c r="IYI104" s="889"/>
      <c r="IYJ104" s="889"/>
      <c r="IYK104" s="889"/>
      <c r="IYL104" s="889"/>
      <c r="IYM104" s="889"/>
      <c r="IYN104" s="889"/>
      <c r="IYO104" s="889"/>
      <c r="IYP104" s="889"/>
      <c r="IYQ104" s="889"/>
      <c r="IYR104" s="889"/>
      <c r="IYS104" s="889"/>
      <c r="IYT104" s="889"/>
      <c r="IYU104" s="889"/>
      <c r="IYV104" s="889"/>
      <c r="IYW104" s="889"/>
      <c r="IYX104" s="889"/>
      <c r="IYY104" s="889"/>
      <c r="IYZ104" s="889"/>
      <c r="IZA104" s="889"/>
      <c r="IZB104" s="889"/>
      <c r="IZC104" s="889"/>
      <c r="IZD104" s="889"/>
      <c r="IZE104" s="889"/>
      <c r="IZF104" s="889"/>
      <c r="IZG104" s="889"/>
      <c r="IZH104" s="889"/>
      <c r="IZI104" s="889"/>
      <c r="IZJ104" s="889"/>
      <c r="IZK104" s="889"/>
      <c r="IZL104" s="889"/>
      <c r="IZM104" s="889"/>
      <c r="IZN104" s="889"/>
      <c r="IZO104" s="889"/>
      <c r="IZP104" s="889"/>
      <c r="IZQ104" s="889"/>
      <c r="IZR104" s="889"/>
      <c r="IZS104" s="889"/>
      <c r="IZT104" s="889"/>
      <c r="IZU104" s="889"/>
      <c r="IZV104" s="889"/>
      <c r="IZW104" s="889"/>
      <c r="IZX104" s="889"/>
      <c r="IZY104" s="889"/>
      <c r="IZZ104" s="889"/>
      <c r="JAA104" s="889"/>
      <c r="JAB104" s="889"/>
      <c r="JAC104" s="889"/>
      <c r="JAD104" s="889"/>
      <c r="JAE104" s="889"/>
      <c r="JAF104" s="889"/>
      <c r="JAG104" s="889"/>
      <c r="JAH104" s="889"/>
      <c r="JAI104" s="889"/>
      <c r="JAJ104" s="889"/>
      <c r="JAK104" s="889"/>
      <c r="JAL104" s="889"/>
      <c r="JAM104" s="889"/>
      <c r="JAN104" s="889"/>
      <c r="JAO104" s="889"/>
      <c r="JAP104" s="889"/>
      <c r="JAQ104" s="889"/>
      <c r="JAR104" s="889"/>
      <c r="JAS104" s="889"/>
      <c r="JAT104" s="889"/>
      <c r="JAU104" s="889"/>
      <c r="JAV104" s="889"/>
      <c r="JAW104" s="889"/>
      <c r="JAX104" s="889"/>
      <c r="JAY104" s="889"/>
      <c r="JAZ104" s="889"/>
      <c r="JBA104" s="889"/>
      <c r="JBB104" s="889"/>
      <c r="JBC104" s="889"/>
      <c r="JBD104" s="889"/>
      <c r="JBE104" s="889"/>
      <c r="JBF104" s="889"/>
      <c r="JBG104" s="889"/>
      <c r="JBH104" s="889"/>
      <c r="JBI104" s="889"/>
      <c r="JBJ104" s="889"/>
      <c r="JBK104" s="889"/>
      <c r="JBL104" s="889"/>
      <c r="JBM104" s="889"/>
      <c r="JBN104" s="889"/>
      <c r="JBO104" s="889"/>
      <c r="JBP104" s="889"/>
      <c r="JBQ104" s="889"/>
      <c r="JBR104" s="889"/>
      <c r="JBS104" s="889"/>
      <c r="JBT104" s="889"/>
      <c r="JBU104" s="889"/>
      <c r="JBV104" s="889"/>
      <c r="JBW104" s="889"/>
      <c r="JBX104" s="889"/>
      <c r="JBY104" s="889"/>
      <c r="JBZ104" s="889"/>
      <c r="JCA104" s="889"/>
      <c r="JCB104" s="889"/>
      <c r="JCC104" s="889"/>
      <c r="JCD104" s="889"/>
      <c r="JCE104" s="889"/>
      <c r="JCF104" s="889"/>
      <c r="JCG104" s="889"/>
      <c r="JCH104" s="889"/>
      <c r="JCI104" s="889"/>
      <c r="JCJ104" s="889"/>
      <c r="JCK104" s="889"/>
      <c r="JCL104" s="889"/>
      <c r="JCM104" s="889"/>
      <c r="JCN104" s="889"/>
      <c r="JCO104" s="889"/>
      <c r="JCP104" s="889"/>
      <c r="JCQ104" s="889"/>
      <c r="JCR104" s="889"/>
      <c r="JCS104" s="889"/>
      <c r="JCT104" s="889"/>
      <c r="JCU104" s="889"/>
      <c r="JCV104" s="889"/>
      <c r="JCW104" s="889"/>
      <c r="JCX104" s="889"/>
      <c r="JCY104" s="889"/>
      <c r="JCZ104" s="889"/>
      <c r="JDA104" s="889"/>
      <c r="JDB104" s="889"/>
      <c r="JDC104" s="889"/>
      <c r="JDD104" s="889"/>
      <c r="JDE104" s="889"/>
      <c r="JDF104" s="889"/>
      <c r="JDG104" s="889"/>
      <c r="JDH104" s="889"/>
      <c r="JDI104" s="889"/>
      <c r="JDJ104" s="889"/>
      <c r="JDK104" s="889"/>
      <c r="JDL104" s="889"/>
      <c r="JDM104" s="889"/>
      <c r="JDN104" s="889"/>
      <c r="JDO104" s="889"/>
      <c r="JDP104" s="889"/>
      <c r="JDQ104" s="889"/>
      <c r="JDR104" s="889"/>
      <c r="JDS104" s="889"/>
      <c r="JDT104" s="889"/>
      <c r="JDU104" s="889"/>
      <c r="JDV104" s="889"/>
      <c r="JDW104" s="889"/>
      <c r="JDX104" s="889"/>
      <c r="JDY104" s="889"/>
      <c r="JDZ104" s="889"/>
      <c r="JEA104" s="889"/>
      <c r="JEB104" s="889"/>
      <c r="JEC104" s="889"/>
      <c r="JED104" s="889"/>
      <c r="JEE104" s="889"/>
      <c r="JEF104" s="889"/>
      <c r="JEG104" s="889"/>
      <c r="JEH104" s="889"/>
      <c r="JEI104" s="889"/>
      <c r="JEJ104" s="889"/>
      <c r="JEK104" s="889"/>
      <c r="JEL104" s="889"/>
      <c r="JEM104" s="889"/>
      <c r="JEN104" s="889"/>
      <c r="JEO104" s="889"/>
      <c r="JEP104" s="889"/>
      <c r="JEQ104" s="889"/>
      <c r="JER104" s="889"/>
      <c r="JES104" s="889"/>
      <c r="JET104" s="889"/>
      <c r="JEU104" s="889"/>
      <c r="JEV104" s="889"/>
      <c r="JEW104" s="889"/>
      <c r="JEX104" s="889"/>
      <c r="JEY104" s="889"/>
      <c r="JEZ104" s="889"/>
      <c r="JFA104" s="889"/>
      <c r="JFB104" s="889"/>
      <c r="JFC104" s="889"/>
      <c r="JFD104" s="889"/>
      <c r="JFE104" s="889"/>
      <c r="JFF104" s="889"/>
      <c r="JFG104" s="889"/>
      <c r="JFH104" s="889"/>
      <c r="JFI104" s="889"/>
      <c r="JFJ104" s="889"/>
      <c r="JFK104" s="889"/>
      <c r="JFL104" s="889"/>
      <c r="JFM104" s="889"/>
      <c r="JFN104" s="889"/>
      <c r="JFO104" s="889"/>
      <c r="JFP104" s="889"/>
      <c r="JFQ104" s="889"/>
      <c r="JFR104" s="889"/>
      <c r="JFS104" s="889"/>
      <c r="JFT104" s="889"/>
      <c r="JFU104" s="889"/>
      <c r="JFV104" s="889"/>
      <c r="JFW104" s="889"/>
      <c r="JFX104" s="889"/>
      <c r="JFY104" s="889"/>
      <c r="JFZ104" s="889"/>
      <c r="JGA104" s="889"/>
      <c r="JGB104" s="889"/>
      <c r="JGC104" s="889"/>
      <c r="JGD104" s="889"/>
      <c r="JGE104" s="889"/>
      <c r="JGF104" s="889"/>
      <c r="JGG104" s="889"/>
      <c r="JGH104" s="889"/>
      <c r="JGI104" s="889"/>
      <c r="JGJ104" s="889"/>
      <c r="JGK104" s="889"/>
      <c r="JGL104" s="889"/>
      <c r="JGM104" s="889"/>
      <c r="JGN104" s="889"/>
      <c r="JGO104" s="889"/>
      <c r="JGP104" s="889"/>
      <c r="JGQ104" s="889"/>
      <c r="JGR104" s="889"/>
      <c r="JGS104" s="889"/>
      <c r="JGT104" s="889"/>
      <c r="JGU104" s="889"/>
      <c r="JGV104" s="889"/>
      <c r="JGW104" s="889"/>
      <c r="JGX104" s="889"/>
      <c r="JGY104" s="889"/>
      <c r="JGZ104" s="889"/>
      <c r="JHA104" s="889"/>
      <c r="JHB104" s="889"/>
      <c r="JHC104" s="889"/>
      <c r="JHD104" s="889"/>
      <c r="JHE104" s="889"/>
      <c r="JHF104" s="889"/>
      <c r="JHG104" s="889"/>
      <c r="JHH104" s="889"/>
      <c r="JHI104" s="889"/>
      <c r="JHJ104" s="889"/>
      <c r="JHK104" s="889"/>
      <c r="JHL104" s="889"/>
      <c r="JHM104" s="889"/>
      <c r="JHN104" s="889"/>
      <c r="JHO104" s="889"/>
      <c r="JHP104" s="889"/>
      <c r="JHQ104" s="889"/>
      <c r="JHR104" s="889"/>
      <c r="JHS104" s="889"/>
      <c r="JHT104" s="889"/>
      <c r="JHU104" s="889"/>
      <c r="JHV104" s="889"/>
      <c r="JHW104" s="889"/>
      <c r="JHX104" s="889"/>
      <c r="JHY104" s="889"/>
      <c r="JHZ104" s="889"/>
      <c r="JIA104" s="889"/>
      <c r="JIB104" s="889"/>
      <c r="JIC104" s="889"/>
      <c r="JID104" s="889"/>
      <c r="JIE104" s="889"/>
      <c r="JIF104" s="889"/>
      <c r="JIG104" s="889"/>
      <c r="JIH104" s="889"/>
      <c r="JII104" s="889"/>
      <c r="JIJ104" s="889"/>
      <c r="JIK104" s="889"/>
      <c r="JIL104" s="889"/>
      <c r="JIM104" s="889"/>
      <c r="JIN104" s="889"/>
      <c r="JIO104" s="889"/>
      <c r="JIP104" s="889"/>
      <c r="JIQ104" s="889"/>
      <c r="JIR104" s="889"/>
      <c r="JIS104" s="889"/>
      <c r="JIT104" s="889"/>
      <c r="JIU104" s="889"/>
      <c r="JIV104" s="889"/>
      <c r="JIW104" s="889"/>
      <c r="JIX104" s="889"/>
      <c r="JIY104" s="889"/>
      <c r="JIZ104" s="889"/>
      <c r="JJA104" s="889"/>
      <c r="JJB104" s="889"/>
      <c r="JJC104" s="889"/>
      <c r="JJD104" s="889"/>
      <c r="JJE104" s="889"/>
      <c r="JJF104" s="889"/>
      <c r="JJG104" s="889"/>
      <c r="JJH104" s="889"/>
      <c r="JJI104" s="889"/>
      <c r="JJJ104" s="889"/>
      <c r="JJK104" s="889"/>
      <c r="JJL104" s="889"/>
      <c r="JJM104" s="889"/>
      <c r="JJN104" s="889"/>
      <c r="JJO104" s="889"/>
      <c r="JJP104" s="889"/>
      <c r="JJQ104" s="889"/>
      <c r="JJR104" s="889"/>
      <c r="JJS104" s="889"/>
      <c r="JJT104" s="889"/>
      <c r="JJU104" s="889"/>
      <c r="JJV104" s="889"/>
      <c r="JJW104" s="889"/>
      <c r="JJX104" s="889"/>
      <c r="JJY104" s="889"/>
      <c r="JJZ104" s="889"/>
      <c r="JKA104" s="889"/>
      <c r="JKB104" s="889"/>
      <c r="JKC104" s="889"/>
      <c r="JKD104" s="889"/>
      <c r="JKE104" s="889"/>
      <c r="JKF104" s="889"/>
      <c r="JKG104" s="889"/>
      <c r="JKH104" s="889"/>
      <c r="JKI104" s="889"/>
      <c r="JKJ104" s="889"/>
      <c r="JKK104" s="889"/>
      <c r="JKL104" s="889"/>
      <c r="JKM104" s="889"/>
      <c r="JKN104" s="889"/>
      <c r="JKO104" s="889"/>
      <c r="JKP104" s="889"/>
      <c r="JKQ104" s="889"/>
      <c r="JKR104" s="889"/>
      <c r="JKS104" s="889"/>
      <c r="JKT104" s="889"/>
      <c r="JKU104" s="889"/>
      <c r="JKV104" s="889"/>
      <c r="JKW104" s="889"/>
      <c r="JKX104" s="889"/>
      <c r="JKY104" s="889"/>
      <c r="JKZ104" s="889"/>
      <c r="JLA104" s="889"/>
      <c r="JLB104" s="889"/>
      <c r="JLC104" s="889"/>
      <c r="JLD104" s="889"/>
      <c r="JLE104" s="889"/>
      <c r="JLF104" s="889"/>
      <c r="JLG104" s="889"/>
      <c r="JLH104" s="889"/>
      <c r="JLI104" s="889"/>
      <c r="JLJ104" s="889"/>
      <c r="JLK104" s="889"/>
      <c r="JLL104" s="889"/>
      <c r="JLM104" s="889"/>
      <c r="JLN104" s="889"/>
      <c r="JLO104" s="889"/>
      <c r="JLP104" s="889"/>
      <c r="JLQ104" s="889"/>
      <c r="JLR104" s="889"/>
      <c r="JLS104" s="889"/>
      <c r="JLT104" s="889"/>
      <c r="JLU104" s="889"/>
      <c r="JLV104" s="889"/>
      <c r="JLW104" s="889"/>
      <c r="JLX104" s="889"/>
      <c r="JLY104" s="889"/>
      <c r="JLZ104" s="889"/>
      <c r="JMA104" s="889"/>
      <c r="JMB104" s="889"/>
      <c r="JMC104" s="889"/>
      <c r="JMD104" s="889"/>
      <c r="JME104" s="889"/>
      <c r="JMF104" s="889"/>
      <c r="JMG104" s="889"/>
      <c r="JMH104" s="889"/>
      <c r="JMI104" s="889"/>
      <c r="JMJ104" s="889"/>
      <c r="JMK104" s="889"/>
      <c r="JML104" s="889"/>
      <c r="JMM104" s="889"/>
      <c r="JMN104" s="889"/>
      <c r="JMO104" s="889"/>
      <c r="JMP104" s="889"/>
      <c r="JMQ104" s="889"/>
      <c r="JMR104" s="889"/>
      <c r="JMS104" s="889"/>
      <c r="JMT104" s="889"/>
      <c r="JMU104" s="889"/>
      <c r="JMV104" s="889"/>
      <c r="JMW104" s="889"/>
      <c r="JMX104" s="889"/>
      <c r="JMY104" s="889"/>
      <c r="JMZ104" s="889"/>
      <c r="JNA104" s="889"/>
      <c r="JNB104" s="889"/>
      <c r="JNC104" s="889"/>
      <c r="JND104" s="889"/>
      <c r="JNE104" s="889"/>
      <c r="JNF104" s="889"/>
      <c r="JNG104" s="889"/>
      <c r="JNH104" s="889"/>
      <c r="JNI104" s="889"/>
      <c r="JNJ104" s="889"/>
      <c r="JNK104" s="889"/>
      <c r="JNL104" s="889"/>
      <c r="JNM104" s="889"/>
      <c r="JNN104" s="889"/>
      <c r="JNO104" s="889"/>
      <c r="JNP104" s="889"/>
      <c r="JNQ104" s="889"/>
      <c r="JNR104" s="889"/>
      <c r="JNS104" s="889"/>
      <c r="JNT104" s="889"/>
      <c r="JNU104" s="889"/>
      <c r="JNV104" s="889"/>
      <c r="JNW104" s="889"/>
      <c r="JNX104" s="889"/>
      <c r="JNY104" s="889"/>
      <c r="JNZ104" s="889"/>
      <c r="JOA104" s="889"/>
      <c r="JOB104" s="889"/>
      <c r="JOC104" s="889"/>
      <c r="JOD104" s="889"/>
      <c r="JOE104" s="889"/>
      <c r="JOF104" s="889"/>
      <c r="JOG104" s="889"/>
      <c r="JOH104" s="889"/>
      <c r="JOI104" s="889"/>
      <c r="JOJ104" s="889"/>
      <c r="JOK104" s="889"/>
      <c r="JOL104" s="889"/>
      <c r="JOM104" s="889"/>
      <c r="JON104" s="889"/>
      <c r="JOO104" s="889"/>
      <c r="JOP104" s="889"/>
      <c r="JOQ104" s="889"/>
      <c r="JOR104" s="889"/>
      <c r="JOS104" s="889"/>
      <c r="JOT104" s="889"/>
      <c r="JOU104" s="889"/>
      <c r="JOV104" s="889"/>
      <c r="JOW104" s="889"/>
      <c r="JOX104" s="889"/>
      <c r="JOY104" s="889"/>
      <c r="JOZ104" s="889"/>
      <c r="JPA104" s="889"/>
      <c r="JPB104" s="889"/>
      <c r="JPC104" s="889"/>
      <c r="JPD104" s="889"/>
      <c r="JPE104" s="889"/>
      <c r="JPF104" s="889"/>
      <c r="JPG104" s="889"/>
      <c r="JPH104" s="889"/>
      <c r="JPI104" s="889"/>
      <c r="JPJ104" s="889"/>
      <c r="JPK104" s="889"/>
      <c r="JPL104" s="889"/>
      <c r="JPM104" s="889"/>
      <c r="JPN104" s="889"/>
      <c r="JPO104" s="889"/>
      <c r="JPP104" s="889"/>
      <c r="JPQ104" s="889"/>
      <c r="JPR104" s="889"/>
      <c r="JPS104" s="889"/>
      <c r="JPT104" s="889"/>
      <c r="JPU104" s="889"/>
      <c r="JPV104" s="889"/>
      <c r="JPW104" s="889"/>
      <c r="JPX104" s="889"/>
      <c r="JPY104" s="889"/>
      <c r="JPZ104" s="889"/>
      <c r="JQA104" s="889"/>
      <c r="JQB104" s="889"/>
      <c r="JQC104" s="889"/>
      <c r="JQD104" s="889"/>
      <c r="JQE104" s="889"/>
      <c r="JQF104" s="889"/>
      <c r="JQG104" s="889"/>
      <c r="JQH104" s="889"/>
      <c r="JQI104" s="889"/>
      <c r="JQJ104" s="889"/>
      <c r="JQK104" s="889"/>
      <c r="JQL104" s="889"/>
      <c r="JQM104" s="889"/>
      <c r="JQN104" s="889"/>
      <c r="JQO104" s="889"/>
      <c r="JQP104" s="889"/>
      <c r="JQQ104" s="889"/>
      <c r="JQR104" s="889"/>
      <c r="JQS104" s="889"/>
      <c r="JQT104" s="889"/>
      <c r="JQU104" s="889"/>
      <c r="JQV104" s="889"/>
      <c r="JQW104" s="889"/>
      <c r="JQX104" s="889"/>
      <c r="JQY104" s="889"/>
      <c r="JQZ104" s="889"/>
      <c r="JRA104" s="889"/>
      <c r="JRB104" s="889"/>
      <c r="JRC104" s="889"/>
      <c r="JRD104" s="889"/>
      <c r="JRE104" s="889"/>
      <c r="JRF104" s="889"/>
      <c r="JRG104" s="889"/>
      <c r="JRH104" s="889"/>
      <c r="JRI104" s="889"/>
      <c r="JRJ104" s="889"/>
      <c r="JRK104" s="889"/>
      <c r="JRL104" s="889"/>
      <c r="JRM104" s="889"/>
      <c r="JRN104" s="889"/>
      <c r="JRO104" s="889"/>
      <c r="JRP104" s="889"/>
      <c r="JRQ104" s="889"/>
      <c r="JRR104" s="889"/>
      <c r="JRS104" s="889"/>
      <c r="JRT104" s="889"/>
      <c r="JRU104" s="889"/>
      <c r="JRV104" s="889"/>
      <c r="JRW104" s="889"/>
      <c r="JRX104" s="889"/>
      <c r="JRY104" s="889"/>
      <c r="JRZ104" s="889"/>
      <c r="JSA104" s="889"/>
      <c r="JSB104" s="889"/>
      <c r="JSC104" s="889"/>
      <c r="JSD104" s="889"/>
      <c r="JSE104" s="889"/>
      <c r="JSF104" s="889"/>
      <c r="JSG104" s="889"/>
      <c r="JSH104" s="889"/>
      <c r="JSI104" s="889"/>
      <c r="JSJ104" s="889"/>
      <c r="JSK104" s="889"/>
      <c r="JSL104" s="889"/>
      <c r="JSM104" s="889"/>
      <c r="JSN104" s="889"/>
      <c r="JSO104" s="889"/>
      <c r="JSP104" s="889"/>
      <c r="JSQ104" s="889"/>
      <c r="JSR104" s="889"/>
      <c r="JSS104" s="889"/>
      <c r="JST104" s="889"/>
      <c r="JSU104" s="889"/>
      <c r="JSV104" s="889"/>
      <c r="JSW104" s="889"/>
      <c r="JSX104" s="889"/>
      <c r="JSY104" s="889"/>
      <c r="JSZ104" s="889"/>
      <c r="JTA104" s="889"/>
      <c r="JTB104" s="889"/>
      <c r="JTC104" s="889"/>
      <c r="JTD104" s="889"/>
      <c r="JTE104" s="889"/>
      <c r="JTF104" s="889"/>
      <c r="JTG104" s="889"/>
      <c r="JTH104" s="889"/>
      <c r="JTI104" s="889"/>
      <c r="JTJ104" s="889"/>
      <c r="JTK104" s="889"/>
      <c r="JTL104" s="889"/>
      <c r="JTM104" s="889"/>
      <c r="JTN104" s="889"/>
      <c r="JTO104" s="889"/>
      <c r="JTP104" s="889"/>
      <c r="JTQ104" s="889"/>
      <c r="JTR104" s="889"/>
      <c r="JTS104" s="889"/>
      <c r="JTT104" s="889"/>
      <c r="JTU104" s="889"/>
      <c r="JTV104" s="889"/>
      <c r="JTW104" s="889"/>
      <c r="JTX104" s="889"/>
      <c r="JTY104" s="889"/>
      <c r="JTZ104" s="889"/>
      <c r="JUA104" s="889"/>
      <c r="JUB104" s="889"/>
      <c r="JUC104" s="889"/>
      <c r="JUD104" s="889"/>
      <c r="JUE104" s="889"/>
      <c r="JUF104" s="889"/>
      <c r="JUG104" s="889"/>
      <c r="JUH104" s="889"/>
      <c r="JUI104" s="889"/>
      <c r="JUJ104" s="889"/>
      <c r="JUK104" s="889"/>
      <c r="JUL104" s="889"/>
      <c r="JUM104" s="889"/>
      <c r="JUN104" s="889"/>
      <c r="JUO104" s="889"/>
      <c r="JUP104" s="889"/>
      <c r="JUQ104" s="889"/>
      <c r="JUR104" s="889"/>
      <c r="JUS104" s="889"/>
      <c r="JUT104" s="889"/>
      <c r="JUU104" s="889"/>
      <c r="JUV104" s="889"/>
      <c r="JUW104" s="889"/>
      <c r="JUX104" s="889"/>
      <c r="JUY104" s="889"/>
      <c r="JUZ104" s="889"/>
      <c r="JVA104" s="889"/>
      <c r="JVB104" s="889"/>
      <c r="JVC104" s="889"/>
      <c r="JVD104" s="889"/>
      <c r="JVE104" s="889"/>
      <c r="JVF104" s="889"/>
      <c r="JVG104" s="889"/>
      <c r="JVH104" s="889"/>
      <c r="JVI104" s="889"/>
      <c r="JVJ104" s="889"/>
      <c r="JVK104" s="889"/>
      <c r="JVL104" s="889"/>
      <c r="JVM104" s="889"/>
      <c r="JVN104" s="889"/>
      <c r="JVO104" s="889"/>
      <c r="JVP104" s="889"/>
      <c r="JVQ104" s="889"/>
      <c r="JVR104" s="889"/>
      <c r="JVS104" s="889"/>
      <c r="JVT104" s="889"/>
      <c r="JVU104" s="889"/>
      <c r="JVV104" s="889"/>
      <c r="JVW104" s="889"/>
      <c r="JVX104" s="889"/>
      <c r="JVY104" s="889"/>
      <c r="JVZ104" s="889"/>
      <c r="JWA104" s="889"/>
      <c r="JWB104" s="889"/>
      <c r="JWC104" s="889"/>
      <c r="JWD104" s="889"/>
      <c r="JWE104" s="889"/>
      <c r="JWF104" s="889"/>
      <c r="JWG104" s="889"/>
      <c r="JWH104" s="889"/>
      <c r="JWI104" s="889"/>
      <c r="JWJ104" s="889"/>
      <c r="JWK104" s="889"/>
      <c r="JWL104" s="889"/>
      <c r="JWM104" s="889"/>
      <c r="JWN104" s="889"/>
      <c r="JWO104" s="889"/>
      <c r="JWP104" s="889"/>
      <c r="JWQ104" s="889"/>
      <c r="JWR104" s="889"/>
      <c r="JWS104" s="889"/>
      <c r="JWT104" s="889"/>
      <c r="JWU104" s="889"/>
      <c r="JWV104" s="889"/>
      <c r="JWW104" s="889"/>
      <c r="JWX104" s="889"/>
      <c r="JWY104" s="889"/>
      <c r="JWZ104" s="889"/>
      <c r="JXA104" s="889"/>
      <c r="JXB104" s="889"/>
      <c r="JXC104" s="889"/>
      <c r="JXD104" s="889"/>
      <c r="JXE104" s="889"/>
      <c r="JXF104" s="889"/>
      <c r="JXG104" s="889"/>
      <c r="JXH104" s="889"/>
      <c r="JXI104" s="889"/>
      <c r="JXJ104" s="889"/>
      <c r="JXK104" s="889"/>
      <c r="JXL104" s="889"/>
      <c r="JXM104" s="889"/>
      <c r="JXN104" s="889"/>
      <c r="JXO104" s="889"/>
      <c r="JXP104" s="889"/>
      <c r="JXQ104" s="889"/>
      <c r="JXR104" s="889"/>
      <c r="JXS104" s="889"/>
      <c r="JXT104" s="889"/>
      <c r="JXU104" s="889"/>
      <c r="JXV104" s="889"/>
      <c r="JXW104" s="889"/>
      <c r="JXX104" s="889"/>
      <c r="JXY104" s="889"/>
      <c r="JXZ104" s="889"/>
      <c r="JYA104" s="889"/>
      <c r="JYB104" s="889"/>
      <c r="JYC104" s="889"/>
      <c r="JYD104" s="889"/>
      <c r="JYE104" s="889"/>
      <c r="JYF104" s="889"/>
      <c r="JYG104" s="889"/>
      <c r="JYH104" s="889"/>
      <c r="JYI104" s="889"/>
      <c r="JYJ104" s="889"/>
      <c r="JYK104" s="889"/>
      <c r="JYL104" s="889"/>
      <c r="JYM104" s="889"/>
      <c r="JYN104" s="889"/>
      <c r="JYO104" s="889"/>
      <c r="JYP104" s="889"/>
      <c r="JYQ104" s="889"/>
      <c r="JYR104" s="889"/>
      <c r="JYS104" s="889"/>
      <c r="JYT104" s="889"/>
      <c r="JYU104" s="889"/>
      <c r="JYV104" s="889"/>
      <c r="JYW104" s="889"/>
      <c r="JYX104" s="889"/>
      <c r="JYY104" s="889"/>
      <c r="JYZ104" s="889"/>
      <c r="JZA104" s="889"/>
      <c r="JZB104" s="889"/>
      <c r="JZC104" s="889"/>
      <c r="JZD104" s="889"/>
      <c r="JZE104" s="889"/>
      <c r="JZF104" s="889"/>
      <c r="JZG104" s="889"/>
      <c r="JZH104" s="889"/>
      <c r="JZI104" s="889"/>
      <c r="JZJ104" s="889"/>
      <c r="JZK104" s="889"/>
      <c r="JZL104" s="889"/>
      <c r="JZM104" s="889"/>
      <c r="JZN104" s="889"/>
      <c r="JZO104" s="889"/>
      <c r="JZP104" s="889"/>
      <c r="JZQ104" s="889"/>
      <c r="JZR104" s="889"/>
      <c r="JZS104" s="889"/>
      <c r="JZT104" s="889"/>
      <c r="JZU104" s="889"/>
      <c r="JZV104" s="889"/>
      <c r="JZW104" s="889"/>
      <c r="JZX104" s="889"/>
      <c r="JZY104" s="889"/>
      <c r="JZZ104" s="889"/>
      <c r="KAA104" s="889"/>
      <c r="KAB104" s="889"/>
      <c r="KAC104" s="889"/>
      <c r="KAD104" s="889"/>
      <c r="KAE104" s="889"/>
      <c r="KAF104" s="889"/>
      <c r="KAG104" s="889"/>
      <c r="KAH104" s="889"/>
      <c r="KAI104" s="889"/>
      <c r="KAJ104" s="889"/>
      <c r="KAK104" s="889"/>
      <c r="KAL104" s="889"/>
      <c r="KAM104" s="889"/>
      <c r="KAN104" s="889"/>
      <c r="KAO104" s="889"/>
      <c r="KAP104" s="889"/>
      <c r="KAQ104" s="889"/>
      <c r="KAR104" s="889"/>
      <c r="KAS104" s="889"/>
      <c r="KAT104" s="889"/>
      <c r="KAU104" s="889"/>
      <c r="KAV104" s="889"/>
      <c r="KAW104" s="889"/>
      <c r="KAX104" s="889"/>
      <c r="KAY104" s="889"/>
      <c r="KAZ104" s="889"/>
      <c r="KBA104" s="889"/>
      <c r="KBB104" s="889"/>
      <c r="KBC104" s="889"/>
      <c r="KBD104" s="889"/>
      <c r="KBE104" s="889"/>
      <c r="KBF104" s="889"/>
      <c r="KBG104" s="889"/>
      <c r="KBH104" s="889"/>
      <c r="KBI104" s="889"/>
      <c r="KBJ104" s="889"/>
      <c r="KBK104" s="889"/>
      <c r="KBL104" s="889"/>
      <c r="KBM104" s="889"/>
      <c r="KBN104" s="889"/>
      <c r="KBO104" s="889"/>
      <c r="KBP104" s="889"/>
      <c r="KBQ104" s="889"/>
      <c r="KBR104" s="889"/>
      <c r="KBS104" s="889"/>
      <c r="KBT104" s="889"/>
      <c r="KBU104" s="889"/>
      <c r="KBV104" s="889"/>
      <c r="KBW104" s="889"/>
      <c r="KBX104" s="889"/>
      <c r="KBY104" s="889"/>
      <c r="KBZ104" s="889"/>
      <c r="KCA104" s="889"/>
      <c r="KCB104" s="889"/>
      <c r="KCC104" s="889"/>
      <c r="KCD104" s="889"/>
      <c r="KCE104" s="889"/>
      <c r="KCF104" s="889"/>
      <c r="KCG104" s="889"/>
      <c r="KCH104" s="889"/>
      <c r="KCI104" s="889"/>
      <c r="KCJ104" s="889"/>
      <c r="KCK104" s="889"/>
      <c r="KCL104" s="889"/>
      <c r="KCM104" s="889"/>
      <c r="KCN104" s="889"/>
      <c r="KCO104" s="889"/>
      <c r="KCP104" s="889"/>
      <c r="KCQ104" s="889"/>
      <c r="KCR104" s="889"/>
      <c r="KCS104" s="889"/>
      <c r="KCT104" s="889"/>
      <c r="KCU104" s="889"/>
      <c r="KCV104" s="889"/>
      <c r="KCW104" s="889"/>
      <c r="KCX104" s="889"/>
      <c r="KCY104" s="889"/>
      <c r="KCZ104" s="889"/>
      <c r="KDA104" s="889"/>
      <c r="KDB104" s="889"/>
      <c r="KDC104" s="889"/>
      <c r="KDD104" s="889"/>
      <c r="KDE104" s="889"/>
      <c r="KDF104" s="889"/>
      <c r="KDG104" s="889"/>
      <c r="KDH104" s="889"/>
      <c r="KDI104" s="889"/>
      <c r="KDJ104" s="889"/>
      <c r="KDK104" s="889"/>
      <c r="KDL104" s="889"/>
      <c r="KDM104" s="889"/>
      <c r="KDN104" s="889"/>
      <c r="KDO104" s="889"/>
      <c r="KDP104" s="889"/>
      <c r="KDQ104" s="889"/>
      <c r="KDR104" s="889"/>
      <c r="KDS104" s="889"/>
      <c r="KDT104" s="889"/>
      <c r="KDU104" s="889"/>
      <c r="KDV104" s="889"/>
      <c r="KDW104" s="889"/>
      <c r="KDX104" s="889"/>
      <c r="KDY104" s="889"/>
      <c r="KDZ104" s="889"/>
      <c r="KEA104" s="889"/>
      <c r="KEB104" s="889"/>
      <c r="KEC104" s="889"/>
      <c r="KED104" s="889"/>
      <c r="KEE104" s="889"/>
      <c r="KEF104" s="889"/>
      <c r="KEG104" s="889"/>
      <c r="KEH104" s="889"/>
      <c r="KEI104" s="889"/>
      <c r="KEJ104" s="889"/>
      <c r="KEK104" s="889"/>
      <c r="KEL104" s="889"/>
      <c r="KEM104" s="889"/>
      <c r="KEN104" s="889"/>
      <c r="KEO104" s="889"/>
      <c r="KEP104" s="889"/>
      <c r="KEQ104" s="889"/>
      <c r="KER104" s="889"/>
      <c r="KES104" s="889"/>
      <c r="KET104" s="889"/>
      <c r="KEU104" s="889"/>
      <c r="KEV104" s="889"/>
      <c r="KEW104" s="889"/>
      <c r="KEX104" s="889"/>
      <c r="KEY104" s="889"/>
      <c r="KEZ104" s="889"/>
      <c r="KFA104" s="889"/>
      <c r="KFB104" s="889"/>
      <c r="KFC104" s="889"/>
      <c r="KFD104" s="889"/>
      <c r="KFE104" s="889"/>
      <c r="KFF104" s="889"/>
      <c r="KFG104" s="889"/>
      <c r="KFH104" s="889"/>
      <c r="KFI104" s="889"/>
      <c r="KFJ104" s="889"/>
      <c r="KFK104" s="889"/>
      <c r="KFL104" s="889"/>
      <c r="KFM104" s="889"/>
      <c r="KFN104" s="889"/>
      <c r="KFO104" s="889"/>
      <c r="KFP104" s="889"/>
      <c r="KFQ104" s="889"/>
      <c r="KFR104" s="889"/>
      <c r="KFS104" s="889"/>
      <c r="KFT104" s="889"/>
      <c r="KFU104" s="889"/>
      <c r="KFV104" s="889"/>
      <c r="KFW104" s="889"/>
      <c r="KFX104" s="889"/>
      <c r="KFY104" s="889"/>
      <c r="KFZ104" s="889"/>
      <c r="KGA104" s="889"/>
      <c r="KGB104" s="889"/>
      <c r="KGC104" s="889"/>
      <c r="KGD104" s="889"/>
      <c r="KGE104" s="889"/>
      <c r="KGF104" s="889"/>
      <c r="KGG104" s="889"/>
      <c r="KGH104" s="889"/>
      <c r="KGI104" s="889"/>
      <c r="KGJ104" s="889"/>
      <c r="KGK104" s="889"/>
      <c r="KGL104" s="889"/>
      <c r="KGM104" s="889"/>
      <c r="KGN104" s="889"/>
      <c r="KGO104" s="889"/>
      <c r="KGP104" s="889"/>
      <c r="KGQ104" s="889"/>
      <c r="KGR104" s="889"/>
      <c r="KGS104" s="889"/>
      <c r="KGT104" s="889"/>
      <c r="KGU104" s="889"/>
      <c r="KGV104" s="889"/>
      <c r="KGW104" s="889"/>
      <c r="KGX104" s="889"/>
      <c r="KGY104" s="889"/>
      <c r="KGZ104" s="889"/>
      <c r="KHA104" s="889"/>
      <c r="KHB104" s="889"/>
      <c r="KHC104" s="889"/>
      <c r="KHD104" s="889"/>
      <c r="KHE104" s="889"/>
      <c r="KHF104" s="889"/>
      <c r="KHG104" s="889"/>
      <c r="KHH104" s="889"/>
      <c r="KHI104" s="889"/>
      <c r="KHJ104" s="889"/>
      <c r="KHK104" s="889"/>
      <c r="KHL104" s="889"/>
      <c r="KHM104" s="889"/>
      <c r="KHN104" s="889"/>
      <c r="KHO104" s="889"/>
      <c r="KHP104" s="889"/>
      <c r="KHQ104" s="889"/>
      <c r="KHR104" s="889"/>
      <c r="KHS104" s="889"/>
      <c r="KHT104" s="889"/>
      <c r="KHU104" s="889"/>
      <c r="KHV104" s="889"/>
      <c r="KHW104" s="889"/>
      <c r="KHX104" s="889"/>
      <c r="KHY104" s="889"/>
      <c r="KHZ104" s="889"/>
      <c r="KIA104" s="889"/>
      <c r="KIB104" s="889"/>
      <c r="KIC104" s="889"/>
      <c r="KID104" s="889"/>
      <c r="KIE104" s="889"/>
      <c r="KIF104" s="889"/>
      <c r="KIG104" s="889"/>
      <c r="KIH104" s="889"/>
      <c r="KII104" s="889"/>
      <c r="KIJ104" s="889"/>
      <c r="KIK104" s="889"/>
      <c r="KIL104" s="889"/>
      <c r="KIM104" s="889"/>
      <c r="KIN104" s="889"/>
      <c r="KIO104" s="889"/>
      <c r="KIP104" s="889"/>
      <c r="KIQ104" s="889"/>
      <c r="KIR104" s="889"/>
      <c r="KIS104" s="889"/>
      <c r="KIT104" s="889"/>
      <c r="KIU104" s="889"/>
      <c r="KIV104" s="889"/>
      <c r="KIW104" s="889"/>
      <c r="KIX104" s="889"/>
      <c r="KIY104" s="889"/>
      <c r="KIZ104" s="889"/>
      <c r="KJA104" s="889"/>
      <c r="KJB104" s="889"/>
      <c r="KJC104" s="889"/>
      <c r="KJD104" s="889"/>
      <c r="KJE104" s="889"/>
      <c r="KJF104" s="889"/>
      <c r="KJG104" s="889"/>
      <c r="KJH104" s="889"/>
      <c r="KJI104" s="889"/>
      <c r="KJJ104" s="889"/>
      <c r="KJK104" s="889"/>
      <c r="KJL104" s="889"/>
      <c r="KJM104" s="889"/>
      <c r="KJN104" s="889"/>
      <c r="KJO104" s="889"/>
      <c r="KJP104" s="889"/>
      <c r="KJQ104" s="889"/>
      <c r="KJR104" s="889"/>
      <c r="KJS104" s="889"/>
      <c r="KJT104" s="889"/>
      <c r="KJU104" s="889"/>
      <c r="KJV104" s="889"/>
      <c r="KJW104" s="889"/>
      <c r="KJX104" s="889"/>
      <c r="KJY104" s="889"/>
      <c r="KJZ104" s="889"/>
      <c r="KKA104" s="889"/>
      <c r="KKB104" s="889"/>
      <c r="KKC104" s="889"/>
      <c r="KKD104" s="889"/>
      <c r="KKE104" s="889"/>
      <c r="KKF104" s="889"/>
      <c r="KKG104" s="889"/>
      <c r="KKH104" s="889"/>
      <c r="KKI104" s="889"/>
      <c r="KKJ104" s="889"/>
      <c r="KKK104" s="889"/>
      <c r="KKL104" s="889"/>
      <c r="KKM104" s="889"/>
      <c r="KKN104" s="889"/>
      <c r="KKO104" s="889"/>
      <c r="KKP104" s="889"/>
      <c r="KKQ104" s="889"/>
      <c r="KKR104" s="889"/>
      <c r="KKS104" s="889"/>
      <c r="KKT104" s="889"/>
      <c r="KKU104" s="889"/>
      <c r="KKV104" s="889"/>
      <c r="KKW104" s="889"/>
      <c r="KKX104" s="889"/>
      <c r="KKY104" s="889"/>
      <c r="KKZ104" s="889"/>
      <c r="KLA104" s="889"/>
      <c r="KLB104" s="889"/>
      <c r="KLC104" s="889"/>
      <c r="KLD104" s="889"/>
      <c r="KLE104" s="889"/>
      <c r="KLF104" s="889"/>
      <c r="KLG104" s="889"/>
      <c r="KLH104" s="889"/>
      <c r="KLI104" s="889"/>
      <c r="KLJ104" s="889"/>
      <c r="KLK104" s="889"/>
      <c r="KLL104" s="889"/>
      <c r="KLM104" s="889"/>
      <c r="KLN104" s="889"/>
      <c r="KLO104" s="889"/>
      <c r="KLP104" s="889"/>
      <c r="KLQ104" s="889"/>
      <c r="KLR104" s="889"/>
      <c r="KLS104" s="889"/>
      <c r="KLT104" s="889"/>
      <c r="KLU104" s="889"/>
      <c r="KLV104" s="889"/>
      <c r="KLW104" s="889"/>
      <c r="KLX104" s="889"/>
      <c r="KLY104" s="889"/>
      <c r="KLZ104" s="889"/>
      <c r="KMA104" s="889"/>
      <c r="KMB104" s="889"/>
      <c r="KMC104" s="889"/>
      <c r="KMD104" s="889"/>
      <c r="KME104" s="889"/>
      <c r="KMF104" s="889"/>
      <c r="KMG104" s="889"/>
      <c r="KMH104" s="889"/>
      <c r="KMI104" s="889"/>
      <c r="KMJ104" s="889"/>
      <c r="KMK104" s="889"/>
      <c r="KML104" s="889"/>
      <c r="KMM104" s="889"/>
      <c r="KMN104" s="889"/>
      <c r="KMO104" s="889"/>
      <c r="KMP104" s="889"/>
      <c r="KMQ104" s="889"/>
      <c r="KMR104" s="889"/>
      <c r="KMS104" s="889"/>
      <c r="KMT104" s="889"/>
      <c r="KMU104" s="889"/>
      <c r="KMV104" s="889"/>
      <c r="KMW104" s="889"/>
      <c r="KMX104" s="889"/>
      <c r="KMY104" s="889"/>
      <c r="KMZ104" s="889"/>
      <c r="KNA104" s="889"/>
      <c r="KNB104" s="889"/>
      <c r="KNC104" s="889"/>
      <c r="KND104" s="889"/>
      <c r="KNE104" s="889"/>
      <c r="KNF104" s="889"/>
      <c r="KNG104" s="889"/>
      <c r="KNH104" s="889"/>
      <c r="KNI104" s="889"/>
      <c r="KNJ104" s="889"/>
      <c r="KNK104" s="889"/>
      <c r="KNL104" s="889"/>
      <c r="KNM104" s="889"/>
      <c r="KNN104" s="889"/>
      <c r="KNO104" s="889"/>
      <c r="KNP104" s="889"/>
      <c r="KNQ104" s="889"/>
      <c r="KNR104" s="889"/>
      <c r="KNS104" s="889"/>
      <c r="KNT104" s="889"/>
      <c r="KNU104" s="889"/>
      <c r="KNV104" s="889"/>
      <c r="KNW104" s="889"/>
      <c r="KNX104" s="889"/>
      <c r="KNY104" s="889"/>
      <c r="KNZ104" s="889"/>
      <c r="KOA104" s="889"/>
      <c r="KOB104" s="889"/>
      <c r="KOC104" s="889"/>
      <c r="KOD104" s="889"/>
      <c r="KOE104" s="889"/>
      <c r="KOF104" s="889"/>
      <c r="KOG104" s="889"/>
      <c r="KOH104" s="889"/>
      <c r="KOI104" s="889"/>
      <c r="KOJ104" s="889"/>
      <c r="KOK104" s="889"/>
      <c r="KOL104" s="889"/>
      <c r="KOM104" s="889"/>
      <c r="KON104" s="889"/>
      <c r="KOO104" s="889"/>
      <c r="KOP104" s="889"/>
      <c r="KOQ104" s="889"/>
      <c r="KOR104" s="889"/>
      <c r="KOS104" s="889"/>
      <c r="KOT104" s="889"/>
      <c r="KOU104" s="889"/>
      <c r="KOV104" s="889"/>
      <c r="KOW104" s="889"/>
      <c r="KOX104" s="889"/>
      <c r="KOY104" s="889"/>
      <c r="KOZ104" s="889"/>
      <c r="KPA104" s="889"/>
      <c r="KPB104" s="889"/>
      <c r="KPC104" s="889"/>
      <c r="KPD104" s="889"/>
      <c r="KPE104" s="889"/>
      <c r="KPF104" s="889"/>
      <c r="KPG104" s="889"/>
      <c r="KPH104" s="889"/>
      <c r="KPI104" s="889"/>
      <c r="KPJ104" s="889"/>
      <c r="KPK104" s="889"/>
      <c r="KPL104" s="889"/>
      <c r="KPM104" s="889"/>
      <c r="KPN104" s="889"/>
      <c r="KPO104" s="889"/>
      <c r="KPP104" s="889"/>
      <c r="KPQ104" s="889"/>
      <c r="KPR104" s="889"/>
      <c r="KPS104" s="889"/>
      <c r="KPT104" s="889"/>
      <c r="KPU104" s="889"/>
      <c r="KPV104" s="889"/>
      <c r="KPW104" s="889"/>
      <c r="KPX104" s="889"/>
      <c r="KPY104" s="889"/>
      <c r="KPZ104" s="889"/>
      <c r="KQA104" s="889"/>
      <c r="KQB104" s="889"/>
      <c r="KQC104" s="889"/>
      <c r="KQD104" s="889"/>
      <c r="KQE104" s="889"/>
      <c r="KQF104" s="889"/>
      <c r="KQG104" s="889"/>
      <c r="KQH104" s="889"/>
      <c r="KQI104" s="889"/>
      <c r="KQJ104" s="889"/>
      <c r="KQK104" s="889"/>
      <c r="KQL104" s="889"/>
      <c r="KQM104" s="889"/>
      <c r="KQN104" s="889"/>
      <c r="KQO104" s="889"/>
      <c r="KQP104" s="889"/>
      <c r="KQQ104" s="889"/>
      <c r="KQR104" s="889"/>
      <c r="KQS104" s="889"/>
      <c r="KQT104" s="889"/>
      <c r="KQU104" s="889"/>
      <c r="KQV104" s="889"/>
      <c r="KQW104" s="889"/>
      <c r="KQX104" s="889"/>
      <c r="KQY104" s="889"/>
      <c r="KQZ104" s="889"/>
      <c r="KRA104" s="889"/>
      <c r="KRB104" s="889"/>
      <c r="KRC104" s="889"/>
      <c r="KRD104" s="889"/>
      <c r="KRE104" s="889"/>
      <c r="KRF104" s="889"/>
      <c r="KRG104" s="889"/>
      <c r="KRH104" s="889"/>
      <c r="KRI104" s="889"/>
      <c r="KRJ104" s="889"/>
      <c r="KRK104" s="889"/>
      <c r="KRL104" s="889"/>
      <c r="KRM104" s="889"/>
      <c r="KRN104" s="889"/>
      <c r="KRO104" s="889"/>
      <c r="KRP104" s="889"/>
      <c r="KRQ104" s="889"/>
      <c r="KRR104" s="889"/>
      <c r="KRS104" s="889"/>
      <c r="KRT104" s="889"/>
      <c r="KRU104" s="889"/>
      <c r="KRV104" s="889"/>
      <c r="KRW104" s="889"/>
      <c r="KRX104" s="889"/>
      <c r="KRY104" s="889"/>
      <c r="KRZ104" s="889"/>
      <c r="KSA104" s="889"/>
      <c r="KSB104" s="889"/>
      <c r="KSC104" s="889"/>
      <c r="KSD104" s="889"/>
      <c r="KSE104" s="889"/>
      <c r="KSF104" s="889"/>
      <c r="KSG104" s="889"/>
      <c r="KSH104" s="889"/>
      <c r="KSI104" s="889"/>
      <c r="KSJ104" s="889"/>
      <c r="KSK104" s="889"/>
      <c r="KSL104" s="889"/>
      <c r="KSM104" s="889"/>
      <c r="KSN104" s="889"/>
      <c r="KSO104" s="889"/>
      <c r="KSP104" s="889"/>
      <c r="KSQ104" s="889"/>
      <c r="KSR104" s="889"/>
      <c r="KSS104" s="889"/>
      <c r="KST104" s="889"/>
      <c r="KSU104" s="889"/>
      <c r="KSV104" s="889"/>
      <c r="KSW104" s="889"/>
      <c r="KSX104" s="889"/>
      <c r="KSY104" s="889"/>
      <c r="KSZ104" s="889"/>
      <c r="KTA104" s="889"/>
      <c r="KTB104" s="889"/>
      <c r="KTC104" s="889"/>
      <c r="KTD104" s="889"/>
      <c r="KTE104" s="889"/>
      <c r="KTF104" s="889"/>
      <c r="KTG104" s="889"/>
      <c r="KTH104" s="889"/>
      <c r="KTI104" s="889"/>
      <c r="KTJ104" s="889"/>
      <c r="KTK104" s="889"/>
      <c r="KTL104" s="889"/>
      <c r="KTM104" s="889"/>
      <c r="KTN104" s="889"/>
      <c r="KTO104" s="889"/>
      <c r="KTP104" s="889"/>
      <c r="KTQ104" s="889"/>
      <c r="KTR104" s="889"/>
      <c r="KTS104" s="889"/>
      <c r="KTT104" s="889"/>
      <c r="KTU104" s="889"/>
      <c r="KTV104" s="889"/>
      <c r="KTW104" s="889"/>
      <c r="KTX104" s="889"/>
      <c r="KTY104" s="889"/>
      <c r="KTZ104" s="889"/>
      <c r="KUA104" s="889"/>
      <c r="KUB104" s="889"/>
      <c r="KUC104" s="889"/>
      <c r="KUD104" s="889"/>
      <c r="KUE104" s="889"/>
      <c r="KUF104" s="889"/>
      <c r="KUG104" s="889"/>
      <c r="KUH104" s="889"/>
      <c r="KUI104" s="889"/>
      <c r="KUJ104" s="889"/>
      <c r="KUK104" s="889"/>
      <c r="KUL104" s="889"/>
      <c r="KUM104" s="889"/>
      <c r="KUN104" s="889"/>
      <c r="KUO104" s="889"/>
      <c r="KUP104" s="889"/>
      <c r="KUQ104" s="889"/>
      <c r="KUR104" s="889"/>
      <c r="KUS104" s="889"/>
      <c r="KUT104" s="889"/>
      <c r="KUU104" s="889"/>
      <c r="KUV104" s="889"/>
      <c r="KUW104" s="889"/>
      <c r="KUX104" s="889"/>
      <c r="KUY104" s="889"/>
      <c r="KUZ104" s="889"/>
      <c r="KVA104" s="889"/>
      <c r="KVB104" s="889"/>
      <c r="KVC104" s="889"/>
      <c r="KVD104" s="889"/>
      <c r="KVE104" s="889"/>
      <c r="KVF104" s="889"/>
      <c r="KVG104" s="889"/>
      <c r="KVH104" s="889"/>
      <c r="KVI104" s="889"/>
      <c r="KVJ104" s="889"/>
      <c r="KVK104" s="889"/>
      <c r="KVL104" s="889"/>
      <c r="KVM104" s="889"/>
      <c r="KVN104" s="889"/>
      <c r="KVO104" s="889"/>
      <c r="KVP104" s="889"/>
      <c r="KVQ104" s="889"/>
      <c r="KVR104" s="889"/>
      <c r="KVS104" s="889"/>
      <c r="KVT104" s="889"/>
      <c r="KVU104" s="889"/>
      <c r="KVV104" s="889"/>
      <c r="KVW104" s="889"/>
      <c r="KVX104" s="889"/>
      <c r="KVY104" s="889"/>
      <c r="KVZ104" s="889"/>
      <c r="KWA104" s="889"/>
      <c r="KWB104" s="889"/>
      <c r="KWC104" s="889"/>
      <c r="KWD104" s="889"/>
      <c r="KWE104" s="889"/>
      <c r="KWF104" s="889"/>
      <c r="KWG104" s="889"/>
      <c r="KWH104" s="889"/>
      <c r="KWI104" s="889"/>
      <c r="KWJ104" s="889"/>
      <c r="KWK104" s="889"/>
      <c r="KWL104" s="889"/>
      <c r="KWM104" s="889"/>
      <c r="KWN104" s="889"/>
      <c r="KWO104" s="889"/>
      <c r="KWP104" s="889"/>
      <c r="KWQ104" s="889"/>
      <c r="KWR104" s="889"/>
      <c r="KWS104" s="889"/>
      <c r="KWT104" s="889"/>
      <c r="KWU104" s="889"/>
      <c r="KWV104" s="889"/>
      <c r="KWW104" s="889"/>
      <c r="KWX104" s="889"/>
      <c r="KWY104" s="889"/>
      <c r="KWZ104" s="889"/>
      <c r="KXA104" s="889"/>
      <c r="KXB104" s="889"/>
      <c r="KXC104" s="889"/>
      <c r="KXD104" s="889"/>
      <c r="KXE104" s="889"/>
      <c r="KXF104" s="889"/>
      <c r="KXG104" s="889"/>
      <c r="KXH104" s="889"/>
      <c r="KXI104" s="889"/>
      <c r="KXJ104" s="889"/>
      <c r="KXK104" s="889"/>
      <c r="KXL104" s="889"/>
      <c r="KXM104" s="889"/>
      <c r="KXN104" s="889"/>
      <c r="KXO104" s="889"/>
      <c r="KXP104" s="889"/>
      <c r="KXQ104" s="889"/>
      <c r="KXR104" s="889"/>
      <c r="KXS104" s="889"/>
      <c r="KXT104" s="889"/>
      <c r="KXU104" s="889"/>
      <c r="KXV104" s="889"/>
      <c r="KXW104" s="889"/>
      <c r="KXX104" s="889"/>
      <c r="KXY104" s="889"/>
      <c r="KXZ104" s="889"/>
      <c r="KYA104" s="889"/>
      <c r="KYB104" s="889"/>
      <c r="KYC104" s="889"/>
      <c r="KYD104" s="889"/>
      <c r="KYE104" s="889"/>
      <c r="KYF104" s="889"/>
      <c r="KYG104" s="889"/>
      <c r="KYH104" s="889"/>
      <c r="KYI104" s="889"/>
      <c r="KYJ104" s="889"/>
      <c r="KYK104" s="889"/>
      <c r="KYL104" s="889"/>
      <c r="KYM104" s="889"/>
      <c r="KYN104" s="889"/>
      <c r="KYO104" s="889"/>
      <c r="KYP104" s="889"/>
      <c r="KYQ104" s="889"/>
      <c r="KYR104" s="889"/>
      <c r="KYS104" s="889"/>
      <c r="KYT104" s="889"/>
      <c r="KYU104" s="889"/>
      <c r="KYV104" s="889"/>
      <c r="KYW104" s="889"/>
      <c r="KYX104" s="889"/>
      <c r="KYY104" s="889"/>
      <c r="KYZ104" s="889"/>
      <c r="KZA104" s="889"/>
      <c r="KZB104" s="889"/>
      <c r="KZC104" s="889"/>
      <c r="KZD104" s="889"/>
      <c r="KZE104" s="889"/>
      <c r="KZF104" s="889"/>
      <c r="KZG104" s="889"/>
      <c r="KZH104" s="889"/>
      <c r="KZI104" s="889"/>
      <c r="KZJ104" s="889"/>
      <c r="KZK104" s="889"/>
      <c r="KZL104" s="889"/>
      <c r="KZM104" s="889"/>
      <c r="KZN104" s="889"/>
      <c r="KZO104" s="889"/>
      <c r="KZP104" s="889"/>
      <c r="KZQ104" s="889"/>
      <c r="KZR104" s="889"/>
      <c r="KZS104" s="889"/>
      <c r="KZT104" s="889"/>
      <c r="KZU104" s="889"/>
      <c r="KZV104" s="889"/>
      <c r="KZW104" s="889"/>
      <c r="KZX104" s="889"/>
      <c r="KZY104" s="889"/>
      <c r="KZZ104" s="889"/>
      <c r="LAA104" s="889"/>
      <c r="LAB104" s="889"/>
      <c r="LAC104" s="889"/>
      <c r="LAD104" s="889"/>
      <c r="LAE104" s="889"/>
      <c r="LAF104" s="889"/>
      <c r="LAG104" s="889"/>
      <c r="LAH104" s="889"/>
      <c r="LAI104" s="889"/>
      <c r="LAJ104" s="889"/>
      <c r="LAK104" s="889"/>
      <c r="LAL104" s="889"/>
      <c r="LAM104" s="889"/>
      <c r="LAN104" s="889"/>
      <c r="LAO104" s="889"/>
      <c r="LAP104" s="889"/>
      <c r="LAQ104" s="889"/>
      <c r="LAR104" s="889"/>
      <c r="LAS104" s="889"/>
      <c r="LAT104" s="889"/>
      <c r="LAU104" s="889"/>
      <c r="LAV104" s="889"/>
      <c r="LAW104" s="889"/>
      <c r="LAX104" s="889"/>
      <c r="LAY104" s="889"/>
      <c r="LAZ104" s="889"/>
      <c r="LBA104" s="889"/>
      <c r="LBB104" s="889"/>
      <c r="LBC104" s="889"/>
      <c r="LBD104" s="889"/>
      <c r="LBE104" s="889"/>
      <c r="LBF104" s="889"/>
      <c r="LBG104" s="889"/>
      <c r="LBH104" s="889"/>
      <c r="LBI104" s="889"/>
      <c r="LBJ104" s="889"/>
      <c r="LBK104" s="889"/>
      <c r="LBL104" s="889"/>
      <c r="LBM104" s="889"/>
      <c r="LBN104" s="889"/>
      <c r="LBO104" s="889"/>
      <c r="LBP104" s="889"/>
      <c r="LBQ104" s="889"/>
      <c r="LBR104" s="889"/>
      <c r="LBS104" s="889"/>
      <c r="LBT104" s="889"/>
      <c r="LBU104" s="889"/>
      <c r="LBV104" s="889"/>
      <c r="LBW104" s="889"/>
      <c r="LBX104" s="889"/>
      <c r="LBY104" s="889"/>
      <c r="LBZ104" s="889"/>
      <c r="LCA104" s="889"/>
      <c r="LCB104" s="889"/>
      <c r="LCC104" s="889"/>
      <c r="LCD104" s="889"/>
      <c r="LCE104" s="889"/>
      <c r="LCF104" s="889"/>
      <c r="LCG104" s="889"/>
      <c r="LCH104" s="889"/>
      <c r="LCI104" s="889"/>
      <c r="LCJ104" s="889"/>
      <c r="LCK104" s="889"/>
      <c r="LCL104" s="889"/>
      <c r="LCM104" s="889"/>
      <c r="LCN104" s="889"/>
      <c r="LCO104" s="889"/>
      <c r="LCP104" s="889"/>
      <c r="LCQ104" s="889"/>
      <c r="LCR104" s="889"/>
      <c r="LCS104" s="889"/>
      <c r="LCT104" s="889"/>
      <c r="LCU104" s="889"/>
      <c r="LCV104" s="889"/>
      <c r="LCW104" s="889"/>
      <c r="LCX104" s="889"/>
      <c r="LCY104" s="889"/>
      <c r="LCZ104" s="889"/>
      <c r="LDA104" s="889"/>
      <c r="LDB104" s="889"/>
      <c r="LDC104" s="889"/>
      <c r="LDD104" s="889"/>
      <c r="LDE104" s="889"/>
      <c r="LDF104" s="889"/>
      <c r="LDG104" s="889"/>
      <c r="LDH104" s="889"/>
      <c r="LDI104" s="889"/>
      <c r="LDJ104" s="889"/>
      <c r="LDK104" s="889"/>
      <c r="LDL104" s="889"/>
      <c r="LDM104" s="889"/>
      <c r="LDN104" s="889"/>
      <c r="LDO104" s="889"/>
      <c r="LDP104" s="889"/>
      <c r="LDQ104" s="889"/>
      <c r="LDR104" s="889"/>
      <c r="LDS104" s="889"/>
      <c r="LDT104" s="889"/>
      <c r="LDU104" s="889"/>
      <c r="LDV104" s="889"/>
      <c r="LDW104" s="889"/>
      <c r="LDX104" s="889"/>
      <c r="LDY104" s="889"/>
      <c r="LDZ104" s="889"/>
      <c r="LEA104" s="889"/>
      <c r="LEB104" s="889"/>
      <c r="LEC104" s="889"/>
      <c r="LED104" s="889"/>
      <c r="LEE104" s="889"/>
      <c r="LEF104" s="889"/>
      <c r="LEG104" s="889"/>
      <c r="LEH104" s="889"/>
      <c r="LEI104" s="889"/>
      <c r="LEJ104" s="889"/>
      <c r="LEK104" s="889"/>
      <c r="LEL104" s="889"/>
      <c r="LEM104" s="889"/>
      <c r="LEN104" s="889"/>
      <c r="LEO104" s="889"/>
      <c r="LEP104" s="889"/>
      <c r="LEQ104" s="889"/>
      <c r="LER104" s="889"/>
      <c r="LES104" s="889"/>
      <c r="LET104" s="889"/>
      <c r="LEU104" s="889"/>
      <c r="LEV104" s="889"/>
      <c r="LEW104" s="889"/>
      <c r="LEX104" s="889"/>
      <c r="LEY104" s="889"/>
      <c r="LEZ104" s="889"/>
      <c r="LFA104" s="889"/>
      <c r="LFB104" s="889"/>
      <c r="LFC104" s="889"/>
      <c r="LFD104" s="889"/>
      <c r="LFE104" s="889"/>
      <c r="LFF104" s="889"/>
      <c r="LFG104" s="889"/>
      <c r="LFH104" s="889"/>
      <c r="LFI104" s="889"/>
      <c r="LFJ104" s="889"/>
      <c r="LFK104" s="889"/>
      <c r="LFL104" s="889"/>
      <c r="LFM104" s="889"/>
      <c r="LFN104" s="889"/>
      <c r="LFO104" s="889"/>
      <c r="LFP104" s="889"/>
      <c r="LFQ104" s="889"/>
      <c r="LFR104" s="889"/>
      <c r="LFS104" s="889"/>
      <c r="LFT104" s="889"/>
      <c r="LFU104" s="889"/>
      <c r="LFV104" s="889"/>
      <c r="LFW104" s="889"/>
      <c r="LFX104" s="889"/>
      <c r="LFY104" s="889"/>
      <c r="LFZ104" s="889"/>
      <c r="LGA104" s="889"/>
      <c r="LGB104" s="889"/>
      <c r="LGC104" s="889"/>
      <c r="LGD104" s="889"/>
      <c r="LGE104" s="889"/>
      <c r="LGF104" s="889"/>
      <c r="LGG104" s="889"/>
      <c r="LGH104" s="889"/>
      <c r="LGI104" s="889"/>
      <c r="LGJ104" s="889"/>
      <c r="LGK104" s="889"/>
      <c r="LGL104" s="889"/>
      <c r="LGM104" s="889"/>
      <c r="LGN104" s="889"/>
      <c r="LGO104" s="889"/>
      <c r="LGP104" s="889"/>
      <c r="LGQ104" s="889"/>
      <c r="LGR104" s="889"/>
      <c r="LGS104" s="889"/>
      <c r="LGT104" s="889"/>
      <c r="LGU104" s="889"/>
      <c r="LGV104" s="889"/>
      <c r="LGW104" s="889"/>
      <c r="LGX104" s="889"/>
      <c r="LGY104" s="889"/>
      <c r="LGZ104" s="889"/>
      <c r="LHA104" s="889"/>
      <c r="LHB104" s="889"/>
      <c r="LHC104" s="889"/>
      <c r="LHD104" s="889"/>
      <c r="LHE104" s="889"/>
      <c r="LHF104" s="889"/>
      <c r="LHG104" s="889"/>
      <c r="LHH104" s="889"/>
      <c r="LHI104" s="889"/>
      <c r="LHJ104" s="889"/>
      <c r="LHK104" s="889"/>
      <c r="LHL104" s="889"/>
      <c r="LHM104" s="889"/>
      <c r="LHN104" s="889"/>
      <c r="LHO104" s="889"/>
      <c r="LHP104" s="889"/>
      <c r="LHQ104" s="889"/>
      <c r="LHR104" s="889"/>
      <c r="LHS104" s="889"/>
      <c r="LHT104" s="889"/>
      <c r="LHU104" s="889"/>
      <c r="LHV104" s="889"/>
      <c r="LHW104" s="889"/>
      <c r="LHX104" s="889"/>
      <c r="LHY104" s="889"/>
      <c r="LHZ104" s="889"/>
      <c r="LIA104" s="889"/>
      <c r="LIB104" s="889"/>
      <c r="LIC104" s="889"/>
      <c r="LID104" s="889"/>
      <c r="LIE104" s="889"/>
      <c r="LIF104" s="889"/>
      <c r="LIG104" s="889"/>
      <c r="LIH104" s="889"/>
      <c r="LII104" s="889"/>
      <c r="LIJ104" s="889"/>
      <c r="LIK104" s="889"/>
      <c r="LIL104" s="889"/>
      <c r="LIM104" s="889"/>
      <c r="LIN104" s="889"/>
      <c r="LIO104" s="889"/>
      <c r="LIP104" s="889"/>
      <c r="LIQ104" s="889"/>
      <c r="LIR104" s="889"/>
      <c r="LIS104" s="889"/>
      <c r="LIT104" s="889"/>
      <c r="LIU104" s="889"/>
      <c r="LIV104" s="889"/>
      <c r="LIW104" s="889"/>
      <c r="LIX104" s="889"/>
      <c r="LIY104" s="889"/>
      <c r="LIZ104" s="889"/>
      <c r="LJA104" s="889"/>
      <c r="LJB104" s="889"/>
      <c r="LJC104" s="889"/>
      <c r="LJD104" s="889"/>
      <c r="LJE104" s="889"/>
      <c r="LJF104" s="889"/>
      <c r="LJG104" s="889"/>
      <c r="LJH104" s="889"/>
      <c r="LJI104" s="889"/>
      <c r="LJJ104" s="889"/>
      <c r="LJK104" s="889"/>
      <c r="LJL104" s="889"/>
      <c r="LJM104" s="889"/>
      <c r="LJN104" s="889"/>
      <c r="LJO104" s="889"/>
      <c r="LJP104" s="889"/>
      <c r="LJQ104" s="889"/>
      <c r="LJR104" s="889"/>
      <c r="LJS104" s="889"/>
      <c r="LJT104" s="889"/>
      <c r="LJU104" s="889"/>
      <c r="LJV104" s="889"/>
      <c r="LJW104" s="889"/>
      <c r="LJX104" s="889"/>
      <c r="LJY104" s="889"/>
      <c r="LJZ104" s="889"/>
      <c r="LKA104" s="889"/>
      <c r="LKB104" s="889"/>
      <c r="LKC104" s="889"/>
      <c r="LKD104" s="889"/>
      <c r="LKE104" s="889"/>
      <c r="LKF104" s="889"/>
      <c r="LKG104" s="889"/>
      <c r="LKH104" s="889"/>
      <c r="LKI104" s="889"/>
      <c r="LKJ104" s="889"/>
      <c r="LKK104" s="889"/>
      <c r="LKL104" s="889"/>
      <c r="LKM104" s="889"/>
      <c r="LKN104" s="889"/>
      <c r="LKO104" s="889"/>
      <c r="LKP104" s="889"/>
      <c r="LKQ104" s="889"/>
      <c r="LKR104" s="889"/>
      <c r="LKS104" s="889"/>
      <c r="LKT104" s="889"/>
      <c r="LKU104" s="889"/>
      <c r="LKV104" s="889"/>
      <c r="LKW104" s="889"/>
      <c r="LKX104" s="889"/>
      <c r="LKY104" s="889"/>
      <c r="LKZ104" s="889"/>
      <c r="LLA104" s="889"/>
      <c r="LLB104" s="889"/>
      <c r="LLC104" s="889"/>
      <c r="LLD104" s="889"/>
      <c r="LLE104" s="889"/>
      <c r="LLF104" s="889"/>
      <c r="LLG104" s="889"/>
      <c r="LLH104" s="889"/>
      <c r="LLI104" s="889"/>
      <c r="LLJ104" s="889"/>
      <c r="LLK104" s="889"/>
      <c r="LLL104" s="889"/>
      <c r="LLM104" s="889"/>
      <c r="LLN104" s="889"/>
      <c r="LLO104" s="889"/>
      <c r="LLP104" s="889"/>
      <c r="LLQ104" s="889"/>
      <c r="LLR104" s="889"/>
      <c r="LLS104" s="889"/>
      <c r="LLT104" s="889"/>
      <c r="LLU104" s="889"/>
      <c r="LLV104" s="889"/>
      <c r="LLW104" s="889"/>
      <c r="LLX104" s="889"/>
      <c r="LLY104" s="889"/>
      <c r="LLZ104" s="889"/>
      <c r="LMA104" s="889"/>
      <c r="LMB104" s="889"/>
      <c r="LMC104" s="889"/>
      <c r="LMD104" s="889"/>
      <c r="LME104" s="889"/>
      <c r="LMF104" s="889"/>
      <c r="LMG104" s="889"/>
      <c r="LMH104" s="889"/>
      <c r="LMI104" s="889"/>
      <c r="LMJ104" s="889"/>
      <c r="LMK104" s="889"/>
      <c r="LML104" s="889"/>
      <c r="LMM104" s="889"/>
      <c r="LMN104" s="889"/>
      <c r="LMO104" s="889"/>
      <c r="LMP104" s="889"/>
      <c r="LMQ104" s="889"/>
      <c r="LMR104" s="889"/>
      <c r="LMS104" s="889"/>
      <c r="LMT104" s="889"/>
      <c r="LMU104" s="889"/>
      <c r="LMV104" s="889"/>
      <c r="LMW104" s="889"/>
      <c r="LMX104" s="889"/>
      <c r="LMY104" s="889"/>
      <c r="LMZ104" s="889"/>
      <c r="LNA104" s="889"/>
      <c r="LNB104" s="889"/>
      <c r="LNC104" s="889"/>
      <c r="LND104" s="889"/>
      <c r="LNE104" s="889"/>
      <c r="LNF104" s="889"/>
      <c r="LNG104" s="889"/>
      <c r="LNH104" s="889"/>
      <c r="LNI104" s="889"/>
      <c r="LNJ104" s="889"/>
      <c r="LNK104" s="889"/>
      <c r="LNL104" s="889"/>
      <c r="LNM104" s="889"/>
      <c r="LNN104" s="889"/>
      <c r="LNO104" s="889"/>
      <c r="LNP104" s="889"/>
      <c r="LNQ104" s="889"/>
      <c r="LNR104" s="889"/>
      <c r="LNS104" s="889"/>
      <c r="LNT104" s="889"/>
      <c r="LNU104" s="889"/>
      <c r="LNV104" s="889"/>
      <c r="LNW104" s="889"/>
      <c r="LNX104" s="889"/>
      <c r="LNY104" s="889"/>
      <c r="LNZ104" s="889"/>
      <c r="LOA104" s="889"/>
      <c r="LOB104" s="889"/>
      <c r="LOC104" s="889"/>
      <c r="LOD104" s="889"/>
      <c r="LOE104" s="889"/>
      <c r="LOF104" s="889"/>
      <c r="LOG104" s="889"/>
      <c r="LOH104" s="889"/>
      <c r="LOI104" s="889"/>
      <c r="LOJ104" s="889"/>
      <c r="LOK104" s="889"/>
      <c r="LOL104" s="889"/>
      <c r="LOM104" s="889"/>
      <c r="LON104" s="889"/>
      <c r="LOO104" s="889"/>
      <c r="LOP104" s="889"/>
      <c r="LOQ104" s="889"/>
      <c r="LOR104" s="889"/>
      <c r="LOS104" s="889"/>
      <c r="LOT104" s="889"/>
      <c r="LOU104" s="889"/>
      <c r="LOV104" s="889"/>
      <c r="LOW104" s="889"/>
      <c r="LOX104" s="889"/>
      <c r="LOY104" s="889"/>
      <c r="LOZ104" s="889"/>
      <c r="LPA104" s="889"/>
      <c r="LPB104" s="889"/>
      <c r="LPC104" s="889"/>
      <c r="LPD104" s="889"/>
      <c r="LPE104" s="889"/>
      <c r="LPF104" s="889"/>
      <c r="LPG104" s="889"/>
      <c r="LPH104" s="889"/>
      <c r="LPI104" s="889"/>
      <c r="LPJ104" s="889"/>
      <c r="LPK104" s="889"/>
      <c r="LPL104" s="889"/>
      <c r="LPM104" s="889"/>
      <c r="LPN104" s="889"/>
      <c r="LPO104" s="889"/>
      <c r="LPP104" s="889"/>
      <c r="LPQ104" s="889"/>
      <c r="LPR104" s="889"/>
      <c r="LPS104" s="889"/>
      <c r="LPT104" s="889"/>
      <c r="LPU104" s="889"/>
      <c r="LPV104" s="889"/>
      <c r="LPW104" s="889"/>
      <c r="LPX104" s="889"/>
      <c r="LPY104" s="889"/>
      <c r="LPZ104" s="889"/>
      <c r="LQA104" s="889"/>
      <c r="LQB104" s="889"/>
      <c r="LQC104" s="889"/>
      <c r="LQD104" s="889"/>
      <c r="LQE104" s="889"/>
      <c r="LQF104" s="889"/>
      <c r="LQG104" s="889"/>
      <c r="LQH104" s="889"/>
      <c r="LQI104" s="889"/>
      <c r="LQJ104" s="889"/>
      <c r="LQK104" s="889"/>
      <c r="LQL104" s="889"/>
      <c r="LQM104" s="889"/>
      <c r="LQN104" s="889"/>
      <c r="LQO104" s="889"/>
      <c r="LQP104" s="889"/>
      <c r="LQQ104" s="889"/>
      <c r="LQR104" s="889"/>
      <c r="LQS104" s="889"/>
      <c r="LQT104" s="889"/>
      <c r="LQU104" s="889"/>
      <c r="LQV104" s="889"/>
      <c r="LQW104" s="889"/>
      <c r="LQX104" s="889"/>
      <c r="LQY104" s="889"/>
      <c r="LQZ104" s="889"/>
      <c r="LRA104" s="889"/>
      <c r="LRB104" s="889"/>
      <c r="LRC104" s="889"/>
      <c r="LRD104" s="889"/>
      <c r="LRE104" s="889"/>
      <c r="LRF104" s="889"/>
      <c r="LRG104" s="889"/>
      <c r="LRH104" s="889"/>
      <c r="LRI104" s="889"/>
      <c r="LRJ104" s="889"/>
      <c r="LRK104" s="889"/>
      <c r="LRL104" s="889"/>
      <c r="LRM104" s="889"/>
      <c r="LRN104" s="889"/>
      <c r="LRO104" s="889"/>
      <c r="LRP104" s="889"/>
      <c r="LRQ104" s="889"/>
      <c r="LRR104" s="889"/>
      <c r="LRS104" s="889"/>
      <c r="LRT104" s="889"/>
      <c r="LRU104" s="889"/>
      <c r="LRV104" s="889"/>
      <c r="LRW104" s="889"/>
      <c r="LRX104" s="889"/>
      <c r="LRY104" s="889"/>
      <c r="LRZ104" s="889"/>
      <c r="LSA104" s="889"/>
      <c r="LSB104" s="889"/>
      <c r="LSC104" s="889"/>
      <c r="LSD104" s="889"/>
      <c r="LSE104" s="889"/>
      <c r="LSF104" s="889"/>
      <c r="LSG104" s="889"/>
      <c r="LSH104" s="889"/>
      <c r="LSI104" s="889"/>
      <c r="LSJ104" s="889"/>
      <c r="LSK104" s="889"/>
      <c r="LSL104" s="889"/>
      <c r="LSM104" s="889"/>
      <c r="LSN104" s="889"/>
      <c r="LSO104" s="889"/>
      <c r="LSP104" s="889"/>
      <c r="LSQ104" s="889"/>
      <c r="LSR104" s="889"/>
      <c r="LSS104" s="889"/>
      <c r="LST104" s="889"/>
      <c r="LSU104" s="889"/>
      <c r="LSV104" s="889"/>
      <c r="LSW104" s="889"/>
      <c r="LSX104" s="889"/>
      <c r="LSY104" s="889"/>
      <c r="LSZ104" s="889"/>
      <c r="LTA104" s="889"/>
      <c r="LTB104" s="889"/>
      <c r="LTC104" s="889"/>
      <c r="LTD104" s="889"/>
      <c r="LTE104" s="889"/>
      <c r="LTF104" s="889"/>
      <c r="LTG104" s="889"/>
      <c r="LTH104" s="889"/>
      <c r="LTI104" s="889"/>
      <c r="LTJ104" s="889"/>
      <c r="LTK104" s="889"/>
      <c r="LTL104" s="889"/>
      <c r="LTM104" s="889"/>
      <c r="LTN104" s="889"/>
      <c r="LTO104" s="889"/>
      <c r="LTP104" s="889"/>
      <c r="LTQ104" s="889"/>
      <c r="LTR104" s="889"/>
      <c r="LTS104" s="889"/>
      <c r="LTT104" s="889"/>
      <c r="LTU104" s="889"/>
      <c r="LTV104" s="889"/>
      <c r="LTW104" s="889"/>
      <c r="LTX104" s="889"/>
      <c r="LTY104" s="889"/>
      <c r="LTZ104" s="889"/>
      <c r="LUA104" s="889"/>
      <c r="LUB104" s="889"/>
      <c r="LUC104" s="889"/>
      <c r="LUD104" s="889"/>
      <c r="LUE104" s="889"/>
      <c r="LUF104" s="889"/>
      <c r="LUG104" s="889"/>
      <c r="LUH104" s="889"/>
      <c r="LUI104" s="889"/>
      <c r="LUJ104" s="889"/>
      <c r="LUK104" s="889"/>
      <c r="LUL104" s="889"/>
      <c r="LUM104" s="889"/>
      <c r="LUN104" s="889"/>
      <c r="LUO104" s="889"/>
      <c r="LUP104" s="889"/>
      <c r="LUQ104" s="889"/>
      <c r="LUR104" s="889"/>
      <c r="LUS104" s="889"/>
      <c r="LUT104" s="889"/>
      <c r="LUU104" s="889"/>
      <c r="LUV104" s="889"/>
      <c r="LUW104" s="889"/>
      <c r="LUX104" s="889"/>
      <c r="LUY104" s="889"/>
      <c r="LUZ104" s="889"/>
      <c r="LVA104" s="889"/>
      <c r="LVB104" s="889"/>
      <c r="LVC104" s="889"/>
      <c r="LVD104" s="889"/>
      <c r="LVE104" s="889"/>
      <c r="LVF104" s="889"/>
      <c r="LVG104" s="889"/>
      <c r="LVH104" s="889"/>
      <c r="LVI104" s="889"/>
      <c r="LVJ104" s="889"/>
      <c r="LVK104" s="889"/>
      <c r="LVL104" s="889"/>
      <c r="LVM104" s="889"/>
      <c r="LVN104" s="889"/>
      <c r="LVO104" s="889"/>
      <c r="LVP104" s="889"/>
      <c r="LVQ104" s="889"/>
      <c r="LVR104" s="889"/>
      <c r="LVS104" s="889"/>
      <c r="LVT104" s="889"/>
      <c r="LVU104" s="889"/>
      <c r="LVV104" s="889"/>
      <c r="LVW104" s="889"/>
      <c r="LVX104" s="889"/>
      <c r="LVY104" s="889"/>
      <c r="LVZ104" s="889"/>
      <c r="LWA104" s="889"/>
      <c r="LWB104" s="889"/>
      <c r="LWC104" s="889"/>
      <c r="LWD104" s="889"/>
      <c r="LWE104" s="889"/>
      <c r="LWF104" s="889"/>
      <c r="LWG104" s="889"/>
      <c r="LWH104" s="889"/>
      <c r="LWI104" s="889"/>
      <c r="LWJ104" s="889"/>
      <c r="LWK104" s="889"/>
      <c r="LWL104" s="889"/>
      <c r="LWM104" s="889"/>
      <c r="LWN104" s="889"/>
      <c r="LWO104" s="889"/>
      <c r="LWP104" s="889"/>
      <c r="LWQ104" s="889"/>
      <c r="LWR104" s="889"/>
      <c r="LWS104" s="889"/>
      <c r="LWT104" s="889"/>
      <c r="LWU104" s="889"/>
      <c r="LWV104" s="889"/>
      <c r="LWW104" s="889"/>
      <c r="LWX104" s="889"/>
      <c r="LWY104" s="889"/>
      <c r="LWZ104" s="889"/>
      <c r="LXA104" s="889"/>
      <c r="LXB104" s="889"/>
      <c r="LXC104" s="889"/>
      <c r="LXD104" s="889"/>
      <c r="LXE104" s="889"/>
      <c r="LXF104" s="889"/>
      <c r="LXG104" s="889"/>
      <c r="LXH104" s="889"/>
      <c r="LXI104" s="889"/>
      <c r="LXJ104" s="889"/>
      <c r="LXK104" s="889"/>
      <c r="LXL104" s="889"/>
      <c r="LXM104" s="889"/>
      <c r="LXN104" s="889"/>
      <c r="LXO104" s="889"/>
      <c r="LXP104" s="889"/>
      <c r="LXQ104" s="889"/>
      <c r="LXR104" s="889"/>
      <c r="LXS104" s="889"/>
      <c r="LXT104" s="889"/>
      <c r="LXU104" s="889"/>
      <c r="LXV104" s="889"/>
      <c r="LXW104" s="889"/>
      <c r="LXX104" s="889"/>
      <c r="LXY104" s="889"/>
      <c r="LXZ104" s="889"/>
      <c r="LYA104" s="889"/>
      <c r="LYB104" s="889"/>
      <c r="LYC104" s="889"/>
      <c r="LYD104" s="889"/>
      <c r="LYE104" s="889"/>
      <c r="LYF104" s="889"/>
      <c r="LYG104" s="889"/>
      <c r="LYH104" s="889"/>
      <c r="LYI104" s="889"/>
      <c r="LYJ104" s="889"/>
      <c r="LYK104" s="889"/>
      <c r="LYL104" s="889"/>
      <c r="LYM104" s="889"/>
      <c r="LYN104" s="889"/>
      <c r="LYO104" s="889"/>
      <c r="LYP104" s="889"/>
      <c r="LYQ104" s="889"/>
      <c r="LYR104" s="889"/>
      <c r="LYS104" s="889"/>
      <c r="LYT104" s="889"/>
      <c r="LYU104" s="889"/>
      <c r="LYV104" s="889"/>
      <c r="LYW104" s="889"/>
      <c r="LYX104" s="889"/>
      <c r="LYY104" s="889"/>
      <c r="LYZ104" s="889"/>
      <c r="LZA104" s="889"/>
      <c r="LZB104" s="889"/>
      <c r="LZC104" s="889"/>
      <c r="LZD104" s="889"/>
      <c r="LZE104" s="889"/>
      <c r="LZF104" s="889"/>
      <c r="LZG104" s="889"/>
      <c r="LZH104" s="889"/>
      <c r="LZI104" s="889"/>
      <c r="LZJ104" s="889"/>
      <c r="LZK104" s="889"/>
      <c r="LZL104" s="889"/>
      <c r="LZM104" s="889"/>
      <c r="LZN104" s="889"/>
      <c r="LZO104" s="889"/>
      <c r="LZP104" s="889"/>
      <c r="LZQ104" s="889"/>
      <c r="LZR104" s="889"/>
      <c r="LZS104" s="889"/>
      <c r="LZT104" s="889"/>
      <c r="LZU104" s="889"/>
      <c r="LZV104" s="889"/>
      <c r="LZW104" s="889"/>
      <c r="LZX104" s="889"/>
      <c r="LZY104" s="889"/>
      <c r="LZZ104" s="889"/>
      <c r="MAA104" s="889"/>
      <c r="MAB104" s="889"/>
      <c r="MAC104" s="889"/>
      <c r="MAD104" s="889"/>
      <c r="MAE104" s="889"/>
      <c r="MAF104" s="889"/>
      <c r="MAG104" s="889"/>
      <c r="MAH104" s="889"/>
      <c r="MAI104" s="889"/>
      <c r="MAJ104" s="889"/>
      <c r="MAK104" s="889"/>
      <c r="MAL104" s="889"/>
      <c r="MAM104" s="889"/>
      <c r="MAN104" s="889"/>
      <c r="MAO104" s="889"/>
      <c r="MAP104" s="889"/>
      <c r="MAQ104" s="889"/>
      <c r="MAR104" s="889"/>
      <c r="MAS104" s="889"/>
      <c r="MAT104" s="889"/>
      <c r="MAU104" s="889"/>
      <c r="MAV104" s="889"/>
      <c r="MAW104" s="889"/>
      <c r="MAX104" s="889"/>
      <c r="MAY104" s="889"/>
      <c r="MAZ104" s="889"/>
      <c r="MBA104" s="889"/>
      <c r="MBB104" s="889"/>
      <c r="MBC104" s="889"/>
      <c r="MBD104" s="889"/>
      <c r="MBE104" s="889"/>
      <c r="MBF104" s="889"/>
      <c r="MBG104" s="889"/>
      <c r="MBH104" s="889"/>
      <c r="MBI104" s="889"/>
      <c r="MBJ104" s="889"/>
      <c r="MBK104" s="889"/>
      <c r="MBL104" s="889"/>
      <c r="MBM104" s="889"/>
      <c r="MBN104" s="889"/>
      <c r="MBO104" s="889"/>
      <c r="MBP104" s="889"/>
      <c r="MBQ104" s="889"/>
      <c r="MBR104" s="889"/>
      <c r="MBS104" s="889"/>
      <c r="MBT104" s="889"/>
      <c r="MBU104" s="889"/>
      <c r="MBV104" s="889"/>
      <c r="MBW104" s="889"/>
      <c r="MBX104" s="889"/>
      <c r="MBY104" s="889"/>
      <c r="MBZ104" s="889"/>
      <c r="MCA104" s="889"/>
      <c r="MCB104" s="889"/>
      <c r="MCC104" s="889"/>
      <c r="MCD104" s="889"/>
      <c r="MCE104" s="889"/>
      <c r="MCF104" s="889"/>
      <c r="MCG104" s="889"/>
      <c r="MCH104" s="889"/>
      <c r="MCI104" s="889"/>
      <c r="MCJ104" s="889"/>
      <c r="MCK104" s="889"/>
      <c r="MCL104" s="889"/>
      <c r="MCM104" s="889"/>
      <c r="MCN104" s="889"/>
      <c r="MCO104" s="889"/>
      <c r="MCP104" s="889"/>
      <c r="MCQ104" s="889"/>
      <c r="MCR104" s="889"/>
      <c r="MCS104" s="889"/>
      <c r="MCT104" s="889"/>
      <c r="MCU104" s="889"/>
      <c r="MCV104" s="889"/>
      <c r="MCW104" s="889"/>
      <c r="MCX104" s="889"/>
      <c r="MCY104" s="889"/>
      <c r="MCZ104" s="889"/>
      <c r="MDA104" s="889"/>
      <c r="MDB104" s="889"/>
      <c r="MDC104" s="889"/>
      <c r="MDD104" s="889"/>
      <c r="MDE104" s="889"/>
      <c r="MDF104" s="889"/>
      <c r="MDG104" s="889"/>
      <c r="MDH104" s="889"/>
      <c r="MDI104" s="889"/>
      <c r="MDJ104" s="889"/>
      <c r="MDK104" s="889"/>
      <c r="MDL104" s="889"/>
      <c r="MDM104" s="889"/>
      <c r="MDN104" s="889"/>
      <c r="MDO104" s="889"/>
      <c r="MDP104" s="889"/>
      <c r="MDQ104" s="889"/>
      <c r="MDR104" s="889"/>
      <c r="MDS104" s="889"/>
      <c r="MDT104" s="889"/>
      <c r="MDU104" s="889"/>
      <c r="MDV104" s="889"/>
      <c r="MDW104" s="889"/>
      <c r="MDX104" s="889"/>
      <c r="MDY104" s="889"/>
      <c r="MDZ104" s="889"/>
      <c r="MEA104" s="889"/>
      <c r="MEB104" s="889"/>
      <c r="MEC104" s="889"/>
      <c r="MED104" s="889"/>
      <c r="MEE104" s="889"/>
      <c r="MEF104" s="889"/>
      <c r="MEG104" s="889"/>
      <c r="MEH104" s="889"/>
      <c r="MEI104" s="889"/>
      <c r="MEJ104" s="889"/>
      <c r="MEK104" s="889"/>
      <c r="MEL104" s="889"/>
      <c r="MEM104" s="889"/>
      <c r="MEN104" s="889"/>
      <c r="MEO104" s="889"/>
      <c r="MEP104" s="889"/>
      <c r="MEQ104" s="889"/>
      <c r="MER104" s="889"/>
      <c r="MES104" s="889"/>
      <c r="MET104" s="889"/>
      <c r="MEU104" s="889"/>
      <c r="MEV104" s="889"/>
      <c r="MEW104" s="889"/>
      <c r="MEX104" s="889"/>
      <c r="MEY104" s="889"/>
      <c r="MEZ104" s="889"/>
      <c r="MFA104" s="889"/>
      <c r="MFB104" s="889"/>
      <c r="MFC104" s="889"/>
      <c r="MFD104" s="889"/>
      <c r="MFE104" s="889"/>
      <c r="MFF104" s="889"/>
      <c r="MFG104" s="889"/>
      <c r="MFH104" s="889"/>
      <c r="MFI104" s="889"/>
      <c r="MFJ104" s="889"/>
      <c r="MFK104" s="889"/>
      <c r="MFL104" s="889"/>
      <c r="MFM104" s="889"/>
      <c r="MFN104" s="889"/>
      <c r="MFO104" s="889"/>
      <c r="MFP104" s="889"/>
      <c r="MFQ104" s="889"/>
      <c r="MFR104" s="889"/>
      <c r="MFS104" s="889"/>
      <c r="MFT104" s="889"/>
      <c r="MFU104" s="889"/>
      <c r="MFV104" s="889"/>
      <c r="MFW104" s="889"/>
      <c r="MFX104" s="889"/>
      <c r="MFY104" s="889"/>
      <c r="MFZ104" s="889"/>
      <c r="MGA104" s="889"/>
      <c r="MGB104" s="889"/>
      <c r="MGC104" s="889"/>
      <c r="MGD104" s="889"/>
      <c r="MGE104" s="889"/>
      <c r="MGF104" s="889"/>
      <c r="MGG104" s="889"/>
      <c r="MGH104" s="889"/>
      <c r="MGI104" s="889"/>
      <c r="MGJ104" s="889"/>
      <c r="MGK104" s="889"/>
      <c r="MGL104" s="889"/>
      <c r="MGM104" s="889"/>
      <c r="MGN104" s="889"/>
      <c r="MGO104" s="889"/>
      <c r="MGP104" s="889"/>
      <c r="MGQ104" s="889"/>
      <c r="MGR104" s="889"/>
      <c r="MGS104" s="889"/>
      <c r="MGT104" s="889"/>
      <c r="MGU104" s="889"/>
      <c r="MGV104" s="889"/>
      <c r="MGW104" s="889"/>
      <c r="MGX104" s="889"/>
      <c r="MGY104" s="889"/>
      <c r="MGZ104" s="889"/>
      <c r="MHA104" s="889"/>
      <c r="MHB104" s="889"/>
      <c r="MHC104" s="889"/>
      <c r="MHD104" s="889"/>
      <c r="MHE104" s="889"/>
      <c r="MHF104" s="889"/>
      <c r="MHG104" s="889"/>
      <c r="MHH104" s="889"/>
      <c r="MHI104" s="889"/>
      <c r="MHJ104" s="889"/>
      <c r="MHK104" s="889"/>
      <c r="MHL104" s="889"/>
      <c r="MHM104" s="889"/>
      <c r="MHN104" s="889"/>
      <c r="MHO104" s="889"/>
      <c r="MHP104" s="889"/>
      <c r="MHQ104" s="889"/>
      <c r="MHR104" s="889"/>
      <c r="MHS104" s="889"/>
      <c r="MHT104" s="889"/>
      <c r="MHU104" s="889"/>
      <c r="MHV104" s="889"/>
      <c r="MHW104" s="889"/>
      <c r="MHX104" s="889"/>
      <c r="MHY104" s="889"/>
      <c r="MHZ104" s="889"/>
      <c r="MIA104" s="889"/>
      <c r="MIB104" s="889"/>
      <c r="MIC104" s="889"/>
      <c r="MID104" s="889"/>
      <c r="MIE104" s="889"/>
      <c r="MIF104" s="889"/>
      <c r="MIG104" s="889"/>
      <c r="MIH104" s="889"/>
      <c r="MII104" s="889"/>
      <c r="MIJ104" s="889"/>
      <c r="MIK104" s="889"/>
      <c r="MIL104" s="889"/>
      <c r="MIM104" s="889"/>
      <c r="MIN104" s="889"/>
      <c r="MIO104" s="889"/>
      <c r="MIP104" s="889"/>
      <c r="MIQ104" s="889"/>
      <c r="MIR104" s="889"/>
      <c r="MIS104" s="889"/>
      <c r="MIT104" s="889"/>
      <c r="MIU104" s="889"/>
      <c r="MIV104" s="889"/>
      <c r="MIW104" s="889"/>
      <c r="MIX104" s="889"/>
      <c r="MIY104" s="889"/>
      <c r="MIZ104" s="889"/>
      <c r="MJA104" s="889"/>
      <c r="MJB104" s="889"/>
      <c r="MJC104" s="889"/>
      <c r="MJD104" s="889"/>
      <c r="MJE104" s="889"/>
      <c r="MJF104" s="889"/>
      <c r="MJG104" s="889"/>
      <c r="MJH104" s="889"/>
      <c r="MJI104" s="889"/>
      <c r="MJJ104" s="889"/>
      <c r="MJK104" s="889"/>
      <c r="MJL104" s="889"/>
      <c r="MJM104" s="889"/>
      <c r="MJN104" s="889"/>
      <c r="MJO104" s="889"/>
      <c r="MJP104" s="889"/>
      <c r="MJQ104" s="889"/>
      <c r="MJR104" s="889"/>
      <c r="MJS104" s="889"/>
      <c r="MJT104" s="889"/>
      <c r="MJU104" s="889"/>
      <c r="MJV104" s="889"/>
      <c r="MJW104" s="889"/>
      <c r="MJX104" s="889"/>
      <c r="MJY104" s="889"/>
      <c r="MJZ104" s="889"/>
      <c r="MKA104" s="889"/>
      <c r="MKB104" s="889"/>
      <c r="MKC104" s="889"/>
      <c r="MKD104" s="889"/>
      <c r="MKE104" s="889"/>
      <c r="MKF104" s="889"/>
      <c r="MKG104" s="889"/>
      <c r="MKH104" s="889"/>
      <c r="MKI104" s="889"/>
      <c r="MKJ104" s="889"/>
      <c r="MKK104" s="889"/>
      <c r="MKL104" s="889"/>
      <c r="MKM104" s="889"/>
      <c r="MKN104" s="889"/>
      <c r="MKO104" s="889"/>
      <c r="MKP104" s="889"/>
      <c r="MKQ104" s="889"/>
      <c r="MKR104" s="889"/>
      <c r="MKS104" s="889"/>
      <c r="MKT104" s="889"/>
      <c r="MKU104" s="889"/>
      <c r="MKV104" s="889"/>
      <c r="MKW104" s="889"/>
      <c r="MKX104" s="889"/>
      <c r="MKY104" s="889"/>
      <c r="MKZ104" s="889"/>
      <c r="MLA104" s="889"/>
      <c r="MLB104" s="889"/>
      <c r="MLC104" s="889"/>
      <c r="MLD104" s="889"/>
      <c r="MLE104" s="889"/>
      <c r="MLF104" s="889"/>
      <c r="MLG104" s="889"/>
      <c r="MLH104" s="889"/>
      <c r="MLI104" s="889"/>
      <c r="MLJ104" s="889"/>
      <c r="MLK104" s="889"/>
      <c r="MLL104" s="889"/>
      <c r="MLM104" s="889"/>
      <c r="MLN104" s="889"/>
      <c r="MLO104" s="889"/>
      <c r="MLP104" s="889"/>
      <c r="MLQ104" s="889"/>
      <c r="MLR104" s="889"/>
      <c r="MLS104" s="889"/>
      <c r="MLT104" s="889"/>
      <c r="MLU104" s="889"/>
      <c r="MLV104" s="889"/>
      <c r="MLW104" s="889"/>
      <c r="MLX104" s="889"/>
      <c r="MLY104" s="889"/>
      <c r="MLZ104" s="889"/>
      <c r="MMA104" s="889"/>
      <c r="MMB104" s="889"/>
      <c r="MMC104" s="889"/>
      <c r="MMD104" s="889"/>
      <c r="MME104" s="889"/>
      <c r="MMF104" s="889"/>
      <c r="MMG104" s="889"/>
      <c r="MMH104" s="889"/>
      <c r="MMI104" s="889"/>
      <c r="MMJ104" s="889"/>
      <c r="MMK104" s="889"/>
      <c r="MML104" s="889"/>
      <c r="MMM104" s="889"/>
      <c r="MMN104" s="889"/>
      <c r="MMO104" s="889"/>
      <c r="MMP104" s="889"/>
      <c r="MMQ104" s="889"/>
      <c r="MMR104" s="889"/>
      <c r="MMS104" s="889"/>
      <c r="MMT104" s="889"/>
      <c r="MMU104" s="889"/>
      <c r="MMV104" s="889"/>
      <c r="MMW104" s="889"/>
      <c r="MMX104" s="889"/>
      <c r="MMY104" s="889"/>
      <c r="MMZ104" s="889"/>
      <c r="MNA104" s="889"/>
      <c r="MNB104" s="889"/>
      <c r="MNC104" s="889"/>
      <c r="MND104" s="889"/>
      <c r="MNE104" s="889"/>
      <c r="MNF104" s="889"/>
      <c r="MNG104" s="889"/>
      <c r="MNH104" s="889"/>
      <c r="MNI104" s="889"/>
      <c r="MNJ104" s="889"/>
      <c r="MNK104" s="889"/>
      <c r="MNL104" s="889"/>
      <c r="MNM104" s="889"/>
      <c r="MNN104" s="889"/>
      <c r="MNO104" s="889"/>
      <c r="MNP104" s="889"/>
      <c r="MNQ104" s="889"/>
      <c r="MNR104" s="889"/>
      <c r="MNS104" s="889"/>
      <c r="MNT104" s="889"/>
      <c r="MNU104" s="889"/>
      <c r="MNV104" s="889"/>
      <c r="MNW104" s="889"/>
      <c r="MNX104" s="889"/>
      <c r="MNY104" s="889"/>
      <c r="MNZ104" s="889"/>
      <c r="MOA104" s="889"/>
      <c r="MOB104" s="889"/>
      <c r="MOC104" s="889"/>
      <c r="MOD104" s="889"/>
      <c r="MOE104" s="889"/>
      <c r="MOF104" s="889"/>
      <c r="MOG104" s="889"/>
      <c r="MOH104" s="889"/>
      <c r="MOI104" s="889"/>
      <c r="MOJ104" s="889"/>
      <c r="MOK104" s="889"/>
      <c r="MOL104" s="889"/>
      <c r="MOM104" s="889"/>
      <c r="MON104" s="889"/>
      <c r="MOO104" s="889"/>
      <c r="MOP104" s="889"/>
      <c r="MOQ104" s="889"/>
      <c r="MOR104" s="889"/>
      <c r="MOS104" s="889"/>
      <c r="MOT104" s="889"/>
      <c r="MOU104" s="889"/>
      <c r="MOV104" s="889"/>
      <c r="MOW104" s="889"/>
      <c r="MOX104" s="889"/>
      <c r="MOY104" s="889"/>
      <c r="MOZ104" s="889"/>
      <c r="MPA104" s="889"/>
      <c r="MPB104" s="889"/>
      <c r="MPC104" s="889"/>
      <c r="MPD104" s="889"/>
      <c r="MPE104" s="889"/>
      <c r="MPF104" s="889"/>
      <c r="MPG104" s="889"/>
      <c r="MPH104" s="889"/>
      <c r="MPI104" s="889"/>
      <c r="MPJ104" s="889"/>
      <c r="MPK104" s="889"/>
      <c r="MPL104" s="889"/>
      <c r="MPM104" s="889"/>
      <c r="MPN104" s="889"/>
      <c r="MPO104" s="889"/>
      <c r="MPP104" s="889"/>
      <c r="MPQ104" s="889"/>
      <c r="MPR104" s="889"/>
      <c r="MPS104" s="889"/>
      <c r="MPT104" s="889"/>
      <c r="MPU104" s="889"/>
      <c r="MPV104" s="889"/>
      <c r="MPW104" s="889"/>
      <c r="MPX104" s="889"/>
      <c r="MPY104" s="889"/>
      <c r="MPZ104" s="889"/>
      <c r="MQA104" s="889"/>
      <c r="MQB104" s="889"/>
      <c r="MQC104" s="889"/>
      <c r="MQD104" s="889"/>
      <c r="MQE104" s="889"/>
      <c r="MQF104" s="889"/>
      <c r="MQG104" s="889"/>
      <c r="MQH104" s="889"/>
      <c r="MQI104" s="889"/>
      <c r="MQJ104" s="889"/>
      <c r="MQK104" s="889"/>
      <c r="MQL104" s="889"/>
      <c r="MQM104" s="889"/>
      <c r="MQN104" s="889"/>
      <c r="MQO104" s="889"/>
      <c r="MQP104" s="889"/>
      <c r="MQQ104" s="889"/>
      <c r="MQR104" s="889"/>
      <c r="MQS104" s="889"/>
      <c r="MQT104" s="889"/>
      <c r="MQU104" s="889"/>
      <c r="MQV104" s="889"/>
      <c r="MQW104" s="889"/>
      <c r="MQX104" s="889"/>
      <c r="MQY104" s="889"/>
      <c r="MQZ104" s="889"/>
      <c r="MRA104" s="889"/>
      <c r="MRB104" s="889"/>
      <c r="MRC104" s="889"/>
      <c r="MRD104" s="889"/>
      <c r="MRE104" s="889"/>
      <c r="MRF104" s="889"/>
      <c r="MRG104" s="889"/>
      <c r="MRH104" s="889"/>
      <c r="MRI104" s="889"/>
      <c r="MRJ104" s="889"/>
      <c r="MRK104" s="889"/>
      <c r="MRL104" s="889"/>
      <c r="MRM104" s="889"/>
      <c r="MRN104" s="889"/>
      <c r="MRO104" s="889"/>
      <c r="MRP104" s="889"/>
      <c r="MRQ104" s="889"/>
      <c r="MRR104" s="889"/>
      <c r="MRS104" s="889"/>
      <c r="MRT104" s="889"/>
      <c r="MRU104" s="889"/>
      <c r="MRV104" s="889"/>
      <c r="MRW104" s="889"/>
      <c r="MRX104" s="889"/>
      <c r="MRY104" s="889"/>
      <c r="MRZ104" s="889"/>
      <c r="MSA104" s="889"/>
      <c r="MSB104" s="889"/>
      <c r="MSC104" s="889"/>
      <c r="MSD104" s="889"/>
      <c r="MSE104" s="889"/>
      <c r="MSF104" s="889"/>
      <c r="MSG104" s="889"/>
      <c r="MSH104" s="889"/>
      <c r="MSI104" s="889"/>
      <c r="MSJ104" s="889"/>
      <c r="MSK104" s="889"/>
      <c r="MSL104" s="889"/>
      <c r="MSM104" s="889"/>
      <c r="MSN104" s="889"/>
      <c r="MSO104" s="889"/>
      <c r="MSP104" s="889"/>
      <c r="MSQ104" s="889"/>
      <c r="MSR104" s="889"/>
      <c r="MSS104" s="889"/>
      <c r="MST104" s="889"/>
      <c r="MSU104" s="889"/>
      <c r="MSV104" s="889"/>
      <c r="MSW104" s="889"/>
      <c r="MSX104" s="889"/>
      <c r="MSY104" s="889"/>
      <c r="MSZ104" s="889"/>
      <c r="MTA104" s="889"/>
      <c r="MTB104" s="889"/>
      <c r="MTC104" s="889"/>
      <c r="MTD104" s="889"/>
      <c r="MTE104" s="889"/>
      <c r="MTF104" s="889"/>
      <c r="MTG104" s="889"/>
      <c r="MTH104" s="889"/>
      <c r="MTI104" s="889"/>
      <c r="MTJ104" s="889"/>
      <c r="MTK104" s="889"/>
      <c r="MTL104" s="889"/>
      <c r="MTM104" s="889"/>
      <c r="MTN104" s="889"/>
      <c r="MTO104" s="889"/>
      <c r="MTP104" s="889"/>
      <c r="MTQ104" s="889"/>
      <c r="MTR104" s="889"/>
      <c r="MTS104" s="889"/>
      <c r="MTT104" s="889"/>
      <c r="MTU104" s="889"/>
      <c r="MTV104" s="889"/>
      <c r="MTW104" s="889"/>
      <c r="MTX104" s="889"/>
      <c r="MTY104" s="889"/>
      <c r="MTZ104" s="889"/>
      <c r="MUA104" s="889"/>
      <c r="MUB104" s="889"/>
      <c r="MUC104" s="889"/>
      <c r="MUD104" s="889"/>
      <c r="MUE104" s="889"/>
      <c r="MUF104" s="889"/>
      <c r="MUG104" s="889"/>
      <c r="MUH104" s="889"/>
      <c r="MUI104" s="889"/>
      <c r="MUJ104" s="889"/>
      <c r="MUK104" s="889"/>
      <c r="MUL104" s="889"/>
      <c r="MUM104" s="889"/>
      <c r="MUN104" s="889"/>
      <c r="MUO104" s="889"/>
      <c r="MUP104" s="889"/>
      <c r="MUQ104" s="889"/>
      <c r="MUR104" s="889"/>
      <c r="MUS104" s="889"/>
      <c r="MUT104" s="889"/>
      <c r="MUU104" s="889"/>
      <c r="MUV104" s="889"/>
      <c r="MUW104" s="889"/>
      <c r="MUX104" s="889"/>
      <c r="MUY104" s="889"/>
      <c r="MUZ104" s="889"/>
      <c r="MVA104" s="889"/>
      <c r="MVB104" s="889"/>
      <c r="MVC104" s="889"/>
      <c r="MVD104" s="889"/>
      <c r="MVE104" s="889"/>
      <c r="MVF104" s="889"/>
      <c r="MVG104" s="889"/>
      <c r="MVH104" s="889"/>
      <c r="MVI104" s="889"/>
      <c r="MVJ104" s="889"/>
      <c r="MVK104" s="889"/>
      <c r="MVL104" s="889"/>
      <c r="MVM104" s="889"/>
      <c r="MVN104" s="889"/>
      <c r="MVO104" s="889"/>
      <c r="MVP104" s="889"/>
      <c r="MVQ104" s="889"/>
      <c r="MVR104" s="889"/>
      <c r="MVS104" s="889"/>
      <c r="MVT104" s="889"/>
      <c r="MVU104" s="889"/>
      <c r="MVV104" s="889"/>
      <c r="MVW104" s="889"/>
      <c r="MVX104" s="889"/>
      <c r="MVY104" s="889"/>
      <c r="MVZ104" s="889"/>
      <c r="MWA104" s="889"/>
      <c r="MWB104" s="889"/>
      <c r="MWC104" s="889"/>
      <c r="MWD104" s="889"/>
      <c r="MWE104" s="889"/>
      <c r="MWF104" s="889"/>
      <c r="MWG104" s="889"/>
      <c r="MWH104" s="889"/>
      <c r="MWI104" s="889"/>
      <c r="MWJ104" s="889"/>
      <c r="MWK104" s="889"/>
      <c r="MWL104" s="889"/>
      <c r="MWM104" s="889"/>
      <c r="MWN104" s="889"/>
      <c r="MWO104" s="889"/>
      <c r="MWP104" s="889"/>
      <c r="MWQ104" s="889"/>
      <c r="MWR104" s="889"/>
      <c r="MWS104" s="889"/>
      <c r="MWT104" s="889"/>
      <c r="MWU104" s="889"/>
      <c r="MWV104" s="889"/>
      <c r="MWW104" s="889"/>
      <c r="MWX104" s="889"/>
      <c r="MWY104" s="889"/>
      <c r="MWZ104" s="889"/>
      <c r="MXA104" s="889"/>
      <c r="MXB104" s="889"/>
      <c r="MXC104" s="889"/>
      <c r="MXD104" s="889"/>
      <c r="MXE104" s="889"/>
      <c r="MXF104" s="889"/>
      <c r="MXG104" s="889"/>
      <c r="MXH104" s="889"/>
      <c r="MXI104" s="889"/>
      <c r="MXJ104" s="889"/>
      <c r="MXK104" s="889"/>
      <c r="MXL104" s="889"/>
      <c r="MXM104" s="889"/>
      <c r="MXN104" s="889"/>
      <c r="MXO104" s="889"/>
      <c r="MXP104" s="889"/>
      <c r="MXQ104" s="889"/>
      <c r="MXR104" s="889"/>
      <c r="MXS104" s="889"/>
      <c r="MXT104" s="889"/>
      <c r="MXU104" s="889"/>
      <c r="MXV104" s="889"/>
      <c r="MXW104" s="889"/>
      <c r="MXX104" s="889"/>
      <c r="MXY104" s="889"/>
      <c r="MXZ104" s="889"/>
      <c r="MYA104" s="889"/>
      <c r="MYB104" s="889"/>
      <c r="MYC104" s="889"/>
      <c r="MYD104" s="889"/>
      <c r="MYE104" s="889"/>
      <c r="MYF104" s="889"/>
      <c r="MYG104" s="889"/>
      <c r="MYH104" s="889"/>
      <c r="MYI104" s="889"/>
      <c r="MYJ104" s="889"/>
      <c r="MYK104" s="889"/>
      <c r="MYL104" s="889"/>
      <c r="MYM104" s="889"/>
      <c r="MYN104" s="889"/>
      <c r="MYO104" s="889"/>
      <c r="MYP104" s="889"/>
      <c r="MYQ104" s="889"/>
      <c r="MYR104" s="889"/>
      <c r="MYS104" s="889"/>
      <c r="MYT104" s="889"/>
      <c r="MYU104" s="889"/>
      <c r="MYV104" s="889"/>
      <c r="MYW104" s="889"/>
      <c r="MYX104" s="889"/>
      <c r="MYY104" s="889"/>
      <c r="MYZ104" s="889"/>
      <c r="MZA104" s="889"/>
      <c r="MZB104" s="889"/>
      <c r="MZC104" s="889"/>
      <c r="MZD104" s="889"/>
      <c r="MZE104" s="889"/>
      <c r="MZF104" s="889"/>
      <c r="MZG104" s="889"/>
      <c r="MZH104" s="889"/>
      <c r="MZI104" s="889"/>
      <c r="MZJ104" s="889"/>
      <c r="MZK104" s="889"/>
      <c r="MZL104" s="889"/>
      <c r="MZM104" s="889"/>
      <c r="MZN104" s="889"/>
      <c r="MZO104" s="889"/>
      <c r="MZP104" s="889"/>
      <c r="MZQ104" s="889"/>
      <c r="MZR104" s="889"/>
      <c r="MZS104" s="889"/>
      <c r="MZT104" s="889"/>
      <c r="MZU104" s="889"/>
      <c r="MZV104" s="889"/>
      <c r="MZW104" s="889"/>
      <c r="MZX104" s="889"/>
      <c r="MZY104" s="889"/>
      <c r="MZZ104" s="889"/>
      <c r="NAA104" s="889"/>
      <c r="NAB104" s="889"/>
      <c r="NAC104" s="889"/>
      <c r="NAD104" s="889"/>
      <c r="NAE104" s="889"/>
      <c r="NAF104" s="889"/>
      <c r="NAG104" s="889"/>
      <c r="NAH104" s="889"/>
      <c r="NAI104" s="889"/>
      <c r="NAJ104" s="889"/>
      <c r="NAK104" s="889"/>
      <c r="NAL104" s="889"/>
      <c r="NAM104" s="889"/>
      <c r="NAN104" s="889"/>
      <c r="NAO104" s="889"/>
      <c r="NAP104" s="889"/>
      <c r="NAQ104" s="889"/>
      <c r="NAR104" s="889"/>
      <c r="NAS104" s="889"/>
      <c r="NAT104" s="889"/>
      <c r="NAU104" s="889"/>
      <c r="NAV104" s="889"/>
      <c r="NAW104" s="889"/>
      <c r="NAX104" s="889"/>
      <c r="NAY104" s="889"/>
      <c r="NAZ104" s="889"/>
      <c r="NBA104" s="889"/>
      <c r="NBB104" s="889"/>
      <c r="NBC104" s="889"/>
      <c r="NBD104" s="889"/>
      <c r="NBE104" s="889"/>
      <c r="NBF104" s="889"/>
      <c r="NBG104" s="889"/>
      <c r="NBH104" s="889"/>
      <c r="NBI104" s="889"/>
      <c r="NBJ104" s="889"/>
      <c r="NBK104" s="889"/>
      <c r="NBL104" s="889"/>
      <c r="NBM104" s="889"/>
      <c r="NBN104" s="889"/>
      <c r="NBO104" s="889"/>
      <c r="NBP104" s="889"/>
      <c r="NBQ104" s="889"/>
      <c r="NBR104" s="889"/>
      <c r="NBS104" s="889"/>
      <c r="NBT104" s="889"/>
      <c r="NBU104" s="889"/>
      <c r="NBV104" s="889"/>
      <c r="NBW104" s="889"/>
      <c r="NBX104" s="889"/>
      <c r="NBY104" s="889"/>
      <c r="NBZ104" s="889"/>
      <c r="NCA104" s="889"/>
      <c r="NCB104" s="889"/>
      <c r="NCC104" s="889"/>
      <c r="NCD104" s="889"/>
      <c r="NCE104" s="889"/>
      <c r="NCF104" s="889"/>
      <c r="NCG104" s="889"/>
      <c r="NCH104" s="889"/>
      <c r="NCI104" s="889"/>
      <c r="NCJ104" s="889"/>
      <c r="NCK104" s="889"/>
      <c r="NCL104" s="889"/>
      <c r="NCM104" s="889"/>
      <c r="NCN104" s="889"/>
      <c r="NCO104" s="889"/>
      <c r="NCP104" s="889"/>
      <c r="NCQ104" s="889"/>
      <c r="NCR104" s="889"/>
      <c r="NCS104" s="889"/>
      <c r="NCT104" s="889"/>
      <c r="NCU104" s="889"/>
      <c r="NCV104" s="889"/>
      <c r="NCW104" s="889"/>
      <c r="NCX104" s="889"/>
      <c r="NCY104" s="889"/>
      <c r="NCZ104" s="889"/>
      <c r="NDA104" s="889"/>
      <c r="NDB104" s="889"/>
      <c r="NDC104" s="889"/>
      <c r="NDD104" s="889"/>
      <c r="NDE104" s="889"/>
      <c r="NDF104" s="889"/>
      <c r="NDG104" s="889"/>
      <c r="NDH104" s="889"/>
      <c r="NDI104" s="889"/>
      <c r="NDJ104" s="889"/>
      <c r="NDK104" s="889"/>
      <c r="NDL104" s="889"/>
      <c r="NDM104" s="889"/>
      <c r="NDN104" s="889"/>
      <c r="NDO104" s="889"/>
      <c r="NDP104" s="889"/>
      <c r="NDQ104" s="889"/>
      <c r="NDR104" s="889"/>
      <c r="NDS104" s="889"/>
      <c r="NDT104" s="889"/>
      <c r="NDU104" s="889"/>
      <c r="NDV104" s="889"/>
      <c r="NDW104" s="889"/>
      <c r="NDX104" s="889"/>
      <c r="NDY104" s="889"/>
      <c r="NDZ104" s="889"/>
      <c r="NEA104" s="889"/>
      <c r="NEB104" s="889"/>
      <c r="NEC104" s="889"/>
      <c r="NED104" s="889"/>
      <c r="NEE104" s="889"/>
      <c r="NEF104" s="889"/>
      <c r="NEG104" s="889"/>
      <c r="NEH104" s="889"/>
      <c r="NEI104" s="889"/>
      <c r="NEJ104" s="889"/>
      <c r="NEK104" s="889"/>
      <c r="NEL104" s="889"/>
      <c r="NEM104" s="889"/>
      <c r="NEN104" s="889"/>
      <c r="NEO104" s="889"/>
      <c r="NEP104" s="889"/>
      <c r="NEQ104" s="889"/>
      <c r="NER104" s="889"/>
      <c r="NES104" s="889"/>
      <c r="NET104" s="889"/>
      <c r="NEU104" s="889"/>
      <c r="NEV104" s="889"/>
      <c r="NEW104" s="889"/>
      <c r="NEX104" s="889"/>
      <c r="NEY104" s="889"/>
      <c r="NEZ104" s="889"/>
      <c r="NFA104" s="889"/>
      <c r="NFB104" s="889"/>
      <c r="NFC104" s="889"/>
      <c r="NFD104" s="889"/>
      <c r="NFE104" s="889"/>
      <c r="NFF104" s="889"/>
      <c r="NFG104" s="889"/>
      <c r="NFH104" s="889"/>
      <c r="NFI104" s="889"/>
      <c r="NFJ104" s="889"/>
      <c r="NFK104" s="889"/>
      <c r="NFL104" s="889"/>
      <c r="NFM104" s="889"/>
      <c r="NFN104" s="889"/>
      <c r="NFO104" s="889"/>
      <c r="NFP104" s="889"/>
      <c r="NFQ104" s="889"/>
      <c r="NFR104" s="889"/>
      <c r="NFS104" s="889"/>
      <c r="NFT104" s="889"/>
      <c r="NFU104" s="889"/>
      <c r="NFV104" s="889"/>
      <c r="NFW104" s="889"/>
      <c r="NFX104" s="889"/>
      <c r="NFY104" s="889"/>
      <c r="NFZ104" s="889"/>
      <c r="NGA104" s="889"/>
      <c r="NGB104" s="889"/>
      <c r="NGC104" s="889"/>
      <c r="NGD104" s="889"/>
      <c r="NGE104" s="889"/>
      <c r="NGF104" s="889"/>
      <c r="NGG104" s="889"/>
      <c r="NGH104" s="889"/>
      <c r="NGI104" s="889"/>
      <c r="NGJ104" s="889"/>
      <c r="NGK104" s="889"/>
      <c r="NGL104" s="889"/>
      <c r="NGM104" s="889"/>
      <c r="NGN104" s="889"/>
      <c r="NGO104" s="889"/>
      <c r="NGP104" s="889"/>
      <c r="NGQ104" s="889"/>
      <c r="NGR104" s="889"/>
      <c r="NGS104" s="889"/>
      <c r="NGT104" s="889"/>
      <c r="NGU104" s="889"/>
      <c r="NGV104" s="889"/>
      <c r="NGW104" s="889"/>
      <c r="NGX104" s="889"/>
      <c r="NGY104" s="889"/>
      <c r="NGZ104" s="889"/>
      <c r="NHA104" s="889"/>
      <c r="NHB104" s="889"/>
      <c r="NHC104" s="889"/>
      <c r="NHD104" s="889"/>
      <c r="NHE104" s="889"/>
      <c r="NHF104" s="889"/>
      <c r="NHG104" s="889"/>
      <c r="NHH104" s="889"/>
      <c r="NHI104" s="889"/>
      <c r="NHJ104" s="889"/>
      <c r="NHK104" s="889"/>
      <c r="NHL104" s="889"/>
      <c r="NHM104" s="889"/>
      <c r="NHN104" s="889"/>
      <c r="NHO104" s="889"/>
      <c r="NHP104" s="889"/>
      <c r="NHQ104" s="889"/>
      <c r="NHR104" s="889"/>
      <c r="NHS104" s="889"/>
      <c r="NHT104" s="889"/>
      <c r="NHU104" s="889"/>
      <c r="NHV104" s="889"/>
      <c r="NHW104" s="889"/>
      <c r="NHX104" s="889"/>
      <c r="NHY104" s="889"/>
      <c r="NHZ104" s="889"/>
      <c r="NIA104" s="889"/>
      <c r="NIB104" s="889"/>
      <c r="NIC104" s="889"/>
      <c r="NID104" s="889"/>
      <c r="NIE104" s="889"/>
      <c r="NIF104" s="889"/>
      <c r="NIG104" s="889"/>
      <c r="NIH104" s="889"/>
      <c r="NII104" s="889"/>
      <c r="NIJ104" s="889"/>
      <c r="NIK104" s="889"/>
      <c r="NIL104" s="889"/>
      <c r="NIM104" s="889"/>
      <c r="NIN104" s="889"/>
      <c r="NIO104" s="889"/>
      <c r="NIP104" s="889"/>
      <c r="NIQ104" s="889"/>
      <c r="NIR104" s="889"/>
      <c r="NIS104" s="889"/>
      <c r="NIT104" s="889"/>
      <c r="NIU104" s="889"/>
      <c r="NIV104" s="889"/>
      <c r="NIW104" s="889"/>
      <c r="NIX104" s="889"/>
      <c r="NIY104" s="889"/>
      <c r="NIZ104" s="889"/>
      <c r="NJA104" s="889"/>
      <c r="NJB104" s="889"/>
      <c r="NJC104" s="889"/>
      <c r="NJD104" s="889"/>
      <c r="NJE104" s="889"/>
      <c r="NJF104" s="889"/>
      <c r="NJG104" s="889"/>
      <c r="NJH104" s="889"/>
      <c r="NJI104" s="889"/>
      <c r="NJJ104" s="889"/>
      <c r="NJK104" s="889"/>
      <c r="NJL104" s="889"/>
      <c r="NJM104" s="889"/>
      <c r="NJN104" s="889"/>
      <c r="NJO104" s="889"/>
      <c r="NJP104" s="889"/>
      <c r="NJQ104" s="889"/>
      <c r="NJR104" s="889"/>
      <c r="NJS104" s="889"/>
      <c r="NJT104" s="889"/>
      <c r="NJU104" s="889"/>
      <c r="NJV104" s="889"/>
      <c r="NJW104" s="889"/>
      <c r="NJX104" s="889"/>
      <c r="NJY104" s="889"/>
      <c r="NJZ104" s="889"/>
      <c r="NKA104" s="889"/>
      <c r="NKB104" s="889"/>
      <c r="NKC104" s="889"/>
      <c r="NKD104" s="889"/>
      <c r="NKE104" s="889"/>
      <c r="NKF104" s="889"/>
      <c r="NKG104" s="889"/>
      <c r="NKH104" s="889"/>
      <c r="NKI104" s="889"/>
      <c r="NKJ104" s="889"/>
      <c r="NKK104" s="889"/>
      <c r="NKL104" s="889"/>
      <c r="NKM104" s="889"/>
      <c r="NKN104" s="889"/>
      <c r="NKO104" s="889"/>
      <c r="NKP104" s="889"/>
      <c r="NKQ104" s="889"/>
      <c r="NKR104" s="889"/>
      <c r="NKS104" s="889"/>
      <c r="NKT104" s="889"/>
      <c r="NKU104" s="889"/>
      <c r="NKV104" s="889"/>
      <c r="NKW104" s="889"/>
      <c r="NKX104" s="889"/>
      <c r="NKY104" s="889"/>
      <c r="NKZ104" s="889"/>
      <c r="NLA104" s="889"/>
      <c r="NLB104" s="889"/>
      <c r="NLC104" s="889"/>
      <c r="NLD104" s="889"/>
      <c r="NLE104" s="889"/>
      <c r="NLF104" s="889"/>
      <c r="NLG104" s="889"/>
      <c r="NLH104" s="889"/>
      <c r="NLI104" s="889"/>
      <c r="NLJ104" s="889"/>
      <c r="NLK104" s="889"/>
      <c r="NLL104" s="889"/>
      <c r="NLM104" s="889"/>
      <c r="NLN104" s="889"/>
      <c r="NLO104" s="889"/>
      <c r="NLP104" s="889"/>
      <c r="NLQ104" s="889"/>
      <c r="NLR104" s="889"/>
      <c r="NLS104" s="889"/>
      <c r="NLT104" s="889"/>
      <c r="NLU104" s="889"/>
      <c r="NLV104" s="889"/>
      <c r="NLW104" s="889"/>
      <c r="NLX104" s="889"/>
      <c r="NLY104" s="889"/>
      <c r="NLZ104" s="889"/>
      <c r="NMA104" s="889"/>
      <c r="NMB104" s="889"/>
      <c r="NMC104" s="889"/>
      <c r="NMD104" s="889"/>
      <c r="NME104" s="889"/>
      <c r="NMF104" s="889"/>
      <c r="NMG104" s="889"/>
      <c r="NMH104" s="889"/>
      <c r="NMI104" s="889"/>
      <c r="NMJ104" s="889"/>
      <c r="NMK104" s="889"/>
      <c r="NML104" s="889"/>
      <c r="NMM104" s="889"/>
      <c r="NMN104" s="889"/>
      <c r="NMO104" s="889"/>
      <c r="NMP104" s="889"/>
      <c r="NMQ104" s="889"/>
      <c r="NMR104" s="889"/>
      <c r="NMS104" s="889"/>
      <c r="NMT104" s="889"/>
      <c r="NMU104" s="889"/>
      <c r="NMV104" s="889"/>
      <c r="NMW104" s="889"/>
      <c r="NMX104" s="889"/>
      <c r="NMY104" s="889"/>
      <c r="NMZ104" s="889"/>
      <c r="NNA104" s="889"/>
      <c r="NNB104" s="889"/>
      <c r="NNC104" s="889"/>
      <c r="NND104" s="889"/>
      <c r="NNE104" s="889"/>
      <c r="NNF104" s="889"/>
      <c r="NNG104" s="889"/>
      <c r="NNH104" s="889"/>
      <c r="NNI104" s="889"/>
      <c r="NNJ104" s="889"/>
      <c r="NNK104" s="889"/>
      <c r="NNL104" s="889"/>
      <c r="NNM104" s="889"/>
      <c r="NNN104" s="889"/>
      <c r="NNO104" s="889"/>
      <c r="NNP104" s="889"/>
      <c r="NNQ104" s="889"/>
      <c r="NNR104" s="889"/>
      <c r="NNS104" s="889"/>
      <c r="NNT104" s="889"/>
      <c r="NNU104" s="889"/>
      <c r="NNV104" s="889"/>
      <c r="NNW104" s="889"/>
      <c r="NNX104" s="889"/>
      <c r="NNY104" s="889"/>
      <c r="NNZ104" s="889"/>
      <c r="NOA104" s="889"/>
      <c r="NOB104" s="889"/>
      <c r="NOC104" s="889"/>
      <c r="NOD104" s="889"/>
      <c r="NOE104" s="889"/>
      <c r="NOF104" s="889"/>
      <c r="NOG104" s="889"/>
      <c r="NOH104" s="889"/>
      <c r="NOI104" s="889"/>
      <c r="NOJ104" s="889"/>
      <c r="NOK104" s="889"/>
      <c r="NOL104" s="889"/>
      <c r="NOM104" s="889"/>
      <c r="NON104" s="889"/>
      <c r="NOO104" s="889"/>
      <c r="NOP104" s="889"/>
      <c r="NOQ104" s="889"/>
      <c r="NOR104" s="889"/>
      <c r="NOS104" s="889"/>
      <c r="NOT104" s="889"/>
      <c r="NOU104" s="889"/>
      <c r="NOV104" s="889"/>
      <c r="NOW104" s="889"/>
      <c r="NOX104" s="889"/>
      <c r="NOY104" s="889"/>
      <c r="NOZ104" s="889"/>
      <c r="NPA104" s="889"/>
      <c r="NPB104" s="889"/>
      <c r="NPC104" s="889"/>
      <c r="NPD104" s="889"/>
      <c r="NPE104" s="889"/>
      <c r="NPF104" s="889"/>
      <c r="NPG104" s="889"/>
      <c r="NPH104" s="889"/>
      <c r="NPI104" s="889"/>
      <c r="NPJ104" s="889"/>
      <c r="NPK104" s="889"/>
      <c r="NPL104" s="889"/>
      <c r="NPM104" s="889"/>
      <c r="NPN104" s="889"/>
      <c r="NPO104" s="889"/>
      <c r="NPP104" s="889"/>
      <c r="NPQ104" s="889"/>
      <c r="NPR104" s="889"/>
      <c r="NPS104" s="889"/>
      <c r="NPT104" s="889"/>
      <c r="NPU104" s="889"/>
      <c r="NPV104" s="889"/>
      <c r="NPW104" s="889"/>
      <c r="NPX104" s="889"/>
      <c r="NPY104" s="889"/>
      <c r="NPZ104" s="889"/>
      <c r="NQA104" s="889"/>
      <c r="NQB104" s="889"/>
      <c r="NQC104" s="889"/>
      <c r="NQD104" s="889"/>
      <c r="NQE104" s="889"/>
      <c r="NQF104" s="889"/>
      <c r="NQG104" s="889"/>
      <c r="NQH104" s="889"/>
      <c r="NQI104" s="889"/>
      <c r="NQJ104" s="889"/>
      <c r="NQK104" s="889"/>
      <c r="NQL104" s="889"/>
      <c r="NQM104" s="889"/>
      <c r="NQN104" s="889"/>
      <c r="NQO104" s="889"/>
      <c r="NQP104" s="889"/>
      <c r="NQQ104" s="889"/>
      <c r="NQR104" s="889"/>
      <c r="NQS104" s="889"/>
      <c r="NQT104" s="889"/>
      <c r="NQU104" s="889"/>
      <c r="NQV104" s="889"/>
      <c r="NQW104" s="889"/>
      <c r="NQX104" s="889"/>
      <c r="NQY104" s="889"/>
      <c r="NQZ104" s="889"/>
      <c r="NRA104" s="889"/>
      <c r="NRB104" s="889"/>
      <c r="NRC104" s="889"/>
      <c r="NRD104" s="889"/>
      <c r="NRE104" s="889"/>
      <c r="NRF104" s="889"/>
      <c r="NRG104" s="889"/>
      <c r="NRH104" s="889"/>
      <c r="NRI104" s="889"/>
      <c r="NRJ104" s="889"/>
      <c r="NRK104" s="889"/>
      <c r="NRL104" s="889"/>
      <c r="NRM104" s="889"/>
      <c r="NRN104" s="889"/>
      <c r="NRO104" s="889"/>
      <c r="NRP104" s="889"/>
      <c r="NRQ104" s="889"/>
      <c r="NRR104" s="889"/>
      <c r="NRS104" s="889"/>
      <c r="NRT104" s="889"/>
      <c r="NRU104" s="889"/>
      <c r="NRV104" s="889"/>
      <c r="NRW104" s="889"/>
      <c r="NRX104" s="889"/>
      <c r="NRY104" s="889"/>
      <c r="NRZ104" s="889"/>
      <c r="NSA104" s="889"/>
      <c r="NSB104" s="889"/>
      <c r="NSC104" s="889"/>
      <c r="NSD104" s="889"/>
      <c r="NSE104" s="889"/>
      <c r="NSF104" s="889"/>
      <c r="NSG104" s="889"/>
      <c r="NSH104" s="889"/>
      <c r="NSI104" s="889"/>
      <c r="NSJ104" s="889"/>
      <c r="NSK104" s="889"/>
      <c r="NSL104" s="889"/>
      <c r="NSM104" s="889"/>
      <c r="NSN104" s="889"/>
      <c r="NSO104" s="889"/>
      <c r="NSP104" s="889"/>
      <c r="NSQ104" s="889"/>
      <c r="NSR104" s="889"/>
      <c r="NSS104" s="889"/>
      <c r="NST104" s="889"/>
      <c r="NSU104" s="889"/>
      <c r="NSV104" s="889"/>
      <c r="NSW104" s="889"/>
      <c r="NSX104" s="889"/>
      <c r="NSY104" s="889"/>
      <c r="NSZ104" s="889"/>
      <c r="NTA104" s="889"/>
      <c r="NTB104" s="889"/>
      <c r="NTC104" s="889"/>
      <c r="NTD104" s="889"/>
      <c r="NTE104" s="889"/>
      <c r="NTF104" s="889"/>
      <c r="NTG104" s="889"/>
      <c r="NTH104" s="889"/>
      <c r="NTI104" s="889"/>
      <c r="NTJ104" s="889"/>
      <c r="NTK104" s="889"/>
      <c r="NTL104" s="889"/>
      <c r="NTM104" s="889"/>
      <c r="NTN104" s="889"/>
      <c r="NTO104" s="889"/>
      <c r="NTP104" s="889"/>
      <c r="NTQ104" s="889"/>
      <c r="NTR104" s="889"/>
      <c r="NTS104" s="889"/>
      <c r="NTT104" s="889"/>
      <c r="NTU104" s="889"/>
      <c r="NTV104" s="889"/>
      <c r="NTW104" s="889"/>
      <c r="NTX104" s="889"/>
      <c r="NTY104" s="889"/>
      <c r="NTZ104" s="889"/>
      <c r="NUA104" s="889"/>
      <c r="NUB104" s="889"/>
      <c r="NUC104" s="889"/>
      <c r="NUD104" s="889"/>
      <c r="NUE104" s="889"/>
      <c r="NUF104" s="889"/>
      <c r="NUG104" s="889"/>
      <c r="NUH104" s="889"/>
      <c r="NUI104" s="889"/>
      <c r="NUJ104" s="889"/>
      <c r="NUK104" s="889"/>
      <c r="NUL104" s="889"/>
      <c r="NUM104" s="889"/>
      <c r="NUN104" s="889"/>
      <c r="NUO104" s="889"/>
      <c r="NUP104" s="889"/>
      <c r="NUQ104" s="889"/>
      <c r="NUR104" s="889"/>
      <c r="NUS104" s="889"/>
      <c r="NUT104" s="889"/>
      <c r="NUU104" s="889"/>
      <c r="NUV104" s="889"/>
      <c r="NUW104" s="889"/>
      <c r="NUX104" s="889"/>
      <c r="NUY104" s="889"/>
      <c r="NUZ104" s="889"/>
      <c r="NVA104" s="889"/>
      <c r="NVB104" s="889"/>
      <c r="NVC104" s="889"/>
      <c r="NVD104" s="889"/>
      <c r="NVE104" s="889"/>
      <c r="NVF104" s="889"/>
      <c r="NVG104" s="889"/>
      <c r="NVH104" s="889"/>
      <c r="NVI104" s="889"/>
      <c r="NVJ104" s="889"/>
      <c r="NVK104" s="889"/>
      <c r="NVL104" s="889"/>
      <c r="NVM104" s="889"/>
      <c r="NVN104" s="889"/>
      <c r="NVO104" s="889"/>
      <c r="NVP104" s="889"/>
      <c r="NVQ104" s="889"/>
      <c r="NVR104" s="889"/>
      <c r="NVS104" s="889"/>
      <c r="NVT104" s="889"/>
      <c r="NVU104" s="889"/>
      <c r="NVV104" s="889"/>
      <c r="NVW104" s="889"/>
      <c r="NVX104" s="889"/>
      <c r="NVY104" s="889"/>
      <c r="NVZ104" s="889"/>
      <c r="NWA104" s="889"/>
      <c r="NWB104" s="889"/>
      <c r="NWC104" s="889"/>
      <c r="NWD104" s="889"/>
      <c r="NWE104" s="889"/>
      <c r="NWF104" s="889"/>
      <c r="NWG104" s="889"/>
      <c r="NWH104" s="889"/>
      <c r="NWI104" s="889"/>
      <c r="NWJ104" s="889"/>
      <c r="NWK104" s="889"/>
      <c r="NWL104" s="889"/>
      <c r="NWM104" s="889"/>
      <c r="NWN104" s="889"/>
      <c r="NWO104" s="889"/>
      <c r="NWP104" s="889"/>
      <c r="NWQ104" s="889"/>
      <c r="NWR104" s="889"/>
      <c r="NWS104" s="889"/>
      <c r="NWT104" s="889"/>
      <c r="NWU104" s="889"/>
      <c r="NWV104" s="889"/>
      <c r="NWW104" s="889"/>
      <c r="NWX104" s="889"/>
      <c r="NWY104" s="889"/>
      <c r="NWZ104" s="889"/>
      <c r="NXA104" s="889"/>
      <c r="NXB104" s="889"/>
      <c r="NXC104" s="889"/>
      <c r="NXD104" s="889"/>
      <c r="NXE104" s="889"/>
      <c r="NXF104" s="889"/>
      <c r="NXG104" s="889"/>
      <c r="NXH104" s="889"/>
      <c r="NXI104" s="889"/>
      <c r="NXJ104" s="889"/>
      <c r="NXK104" s="889"/>
      <c r="NXL104" s="889"/>
      <c r="NXM104" s="889"/>
      <c r="NXN104" s="889"/>
      <c r="NXO104" s="889"/>
      <c r="NXP104" s="889"/>
      <c r="NXQ104" s="889"/>
      <c r="NXR104" s="889"/>
      <c r="NXS104" s="889"/>
      <c r="NXT104" s="889"/>
      <c r="NXU104" s="889"/>
      <c r="NXV104" s="889"/>
      <c r="NXW104" s="889"/>
      <c r="NXX104" s="889"/>
      <c r="NXY104" s="889"/>
      <c r="NXZ104" s="889"/>
      <c r="NYA104" s="889"/>
      <c r="NYB104" s="889"/>
      <c r="NYC104" s="889"/>
      <c r="NYD104" s="889"/>
      <c r="NYE104" s="889"/>
      <c r="NYF104" s="889"/>
      <c r="NYG104" s="889"/>
      <c r="NYH104" s="889"/>
      <c r="NYI104" s="889"/>
      <c r="NYJ104" s="889"/>
      <c r="NYK104" s="889"/>
      <c r="NYL104" s="889"/>
      <c r="NYM104" s="889"/>
      <c r="NYN104" s="889"/>
      <c r="NYO104" s="889"/>
      <c r="NYP104" s="889"/>
      <c r="NYQ104" s="889"/>
      <c r="NYR104" s="889"/>
      <c r="NYS104" s="889"/>
      <c r="NYT104" s="889"/>
      <c r="NYU104" s="889"/>
      <c r="NYV104" s="889"/>
      <c r="NYW104" s="889"/>
      <c r="NYX104" s="889"/>
      <c r="NYY104" s="889"/>
      <c r="NYZ104" s="889"/>
      <c r="NZA104" s="889"/>
      <c r="NZB104" s="889"/>
      <c r="NZC104" s="889"/>
      <c r="NZD104" s="889"/>
      <c r="NZE104" s="889"/>
      <c r="NZF104" s="889"/>
      <c r="NZG104" s="889"/>
      <c r="NZH104" s="889"/>
      <c r="NZI104" s="889"/>
      <c r="NZJ104" s="889"/>
      <c r="NZK104" s="889"/>
      <c r="NZL104" s="889"/>
      <c r="NZM104" s="889"/>
      <c r="NZN104" s="889"/>
      <c r="NZO104" s="889"/>
      <c r="NZP104" s="889"/>
      <c r="NZQ104" s="889"/>
      <c r="NZR104" s="889"/>
      <c r="NZS104" s="889"/>
      <c r="NZT104" s="889"/>
      <c r="NZU104" s="889"/>
      <c r="NZV104" s="889"/>
      <c r="NZW104" s="889"/>
      <c r="NZX104" s="889"/>
      <c r="NZY104" s="889"/>
      <c r="NZZ104" s="889"/>
      <c r="OAA104" s="889"/>
      <c r="OAB104" s="889"/>
      <c r="OAC104" s="889"/>
      <c r="OAD104" s="889"/>
      <c r="OAE104" s="889"/>
      <c r="OAF104" s="889"/>
      <c r="OAG104" s="889"/>
      <c r="OAH104" s="889"/>
      <c r="OAI104" s="889"/>
      <c r="OAJ104" s="889"/>
      <c r="OAK104" s="889"/>
      <c r="OAL104" s="889"/>
      <c r="OAM104" s="889"/>
      <c r="OAN104" s="889"/>
      <c r="OAO104" s="889"/>
      <c r="OAP104" s="889"/>
      <c r="OAQ104" s="889"/>
      <c r="OAR104" s="889"/>
      <c r="OAS104" s="889"/>
      <c r="OAT104" s="889"/>
      <c r="OAU104" s="889"/>
      <c r="OAV104" s="889"/>
      <c r="OAW104" s="889"/>
      <c r="OAX104" s="889"/>
      <c r="OAY104" s="889"/>
      <c r="OAZ104" s="889"/>
      <c r="OBA104" s="889"/>
      <c r="OBB104" s="889"/>
      <c r="OBC104" s="889"/>
      <c r="OBD104" s="889"/>
      <c r="OBE104" s="889"/>
      <c r="OBF104" s="889"/>
      <c r="OBG104" s="889"/>
      <c r="OBH104" s="889"/>
      <c r="OBI104" s="889"/>
      <c r="OBJ104" s="889"/>
      <c r="OBK104" s="889"/>
      <c r="OBL104" s="889"/>
      <c r="OBM104" s="889"/>
      <c r="OBN104" s="889"/>
      <c r="OBO104" s="889"/>
      <c r="OBP104" s="889"/>
      <c r="OBQ104" s="889"/>
      <c r="OBR104" s="889"/>
      <c r="OBS104" s="889"/>
      <c r="OBT104" s="889"/>
      <c r="OBU104" s="889"/>
      <c r="OBV104" s="889"/>
      <c r="OBW104" s="889"/>
      <c r="OBX104" s="889"/>
      <c r="OBY104" s="889"/>
      <c r="OBZ104" s="889"/>
      <c r="OCA104" s="889"/>
      <c r="OCB104" s="889"/>
      <c r="OCC104" s="889"/>
      <c r="OCD104" s="889"/>
      <c r="OCE104" s="889"/>
      <c r="OCF104" s="889"/>
      <c r="OCG104" s="889"/>
      <c r="OCH104" s="889"/>
      <c r="OCI104" s="889"/>
      <c r="OCJ104" s="889"/>
      <c r="OCK104" s="889"/>
      <c r="OCL104" s="889"/>
      <c r="OCM104" s="889"/>
      <c r="OCN104" s="889"/>
      <c r="OCO104" s="889"/>
      <c r="OCP104" s="889"/>
      <c r="OCQ104" s="889"/>
      <c r="OCR104" s="889"/>
      <c r="OCS104" s="889"/>
      <c r="OCT104" s="889"/>
      <c r="OCU104" s="889"/>
      <c r="OCV104" s="889"/>
      <c r="OCW104" s="889"/>
      <c r="OCX104" s="889"/>
      <c r="OCY104" s="889"/>
      <c r="OCZ104" s="889"/>
      <c r="ODA104" s="889"/>
      <c r="ODB104" s="889"/>
      <c r="ODC104" s="889"/>
      <c r="ODD104" s="889"/>
      <c r="ODE104" s="889"/>
      <c r="ODF104" s="889"/>
      <c r="ODG104" s="889"/>
      <c r="ODH104" s="889"/>
      <c r="ODI104" s="889"/>
      <c r="ODJ104" s="889"/>
      <c r="ODK104" s="889"/>
      <c r="ODL104" s="889"/>
      <c r="ODM104" s="889"/>
      <c r="ODN104" s="889"/>
      <c r="ODO104" s="889"/>
      <c r="ODP104" s="889"/>
      <c r="ODQ104" s="889"/>
      <c r="ODR104" s="889"/>
      <c r="ODS104" s="889"/>
      <c r="ODT104" s="889"/>
      <c r="ODU104" s="889"/>
      <c r="ODV104" s="889"/>
      <c r="ODW104" s="889"/>
      <c r="ODX104" s="889"/>
      <c r="ODY104" s="889"/>
      <c r="ODZ104" s="889"/>
      <c r="OEA104" s="889"/>
      <c r="OEB104" s="889"/>
      <c r="OEC104" s="889"/>
      <c r="OED104" s="889"/>
      <c r="OEE104" s="889"/>
      <c r="OEF104" s="889"/>
      <c r="OEG104" s="889"/>
      <c r="OEH104" s="889"/>
      <c r="OEI104" s="889"/>
      <c r="OEJ104" s="889"/>
      <c r="OEK104" s="889"/>
      <c r="OEL104" s="889"/>
      <c r="OEM104" s="889"/>
      <c r="OEN104" s="889"/>
      <c r="OEO104" s="889"/>
      <c r="OEP104" s="889"/>
      <c r="OEQ104" s="889"/>
      <c r="OER104" s="889"/>
      <c r="OES104" s="889"/>
      <c r="OET104" s="889"/>
      <c r="OEU104" s="889"/>
      <c r="OEV104" s="889"/>
      <c r="OEW104" s="889"/>
      <c r="OEX104" s="889"/>
      <c r="OEY104" s="889"/>
      <c r="OEZ104" s="889"/>
      <c r="OFA104" s="889"/>
      <c r="OFB104" s="889"/>
      <c r="OFC104" s="889"/>
      <c r="OFD104" s="889"/>
      <c r="OFE104" s="889"/>
      <c r="OFF104" s="889"/>
      <c r="OFG104" s="889"/>
      <c r="OFH104" s="889"/>
      <c r="OFI104" s="889"/>
      <c r="OFJ104" s="889"/>
      <c r="OFK104" s="889"/>
      <c r="OFL104" s="889"/>
      <c r="OFM104" s="889"/>
      <c r="OFN104" s="889"/>
      <c r="OFO104" s="889"/>
      <c r="OFP104" s="889"/>
      <c r="OFQ104" s="889"/>
      <c r="OFR104" s="889"/>
      <c r="OFS104" s="889"/>
      <c r="OFT104" s="889"/>
      <c r="OFU104" s="889"/>
      <c r="OFV104" s="889"/>
      <c r="OFW104" s="889"/>
      <c r="OFX104" s="889"/>
      <c r="OFY104" s="889"/>
      <c r="OFZ104" s="889"/>
      <c r="OGA104" s="889"/>
      <c r="OGB104" s="889"/>
      <c r="OGC104" s="889"/>
      <c r="OGD104" s="889"/>
      <c r="OGE104" s="889"/>
      <c r="OGF104" s="889"/>
      <c r="OGG104" s="889"/>
      <c r="OGH104" s="889"/>
      <c r="OGI104" s="889"/>
      <c r="OGJ104" s="889"/>
      <c r="OGK104" s="889"/>
      <c r="OGL104" s="889"/>
      <c r="OGM104" s="889"/>
      <c r="OGN104" s="889"/>
      <c r="OGO104" s="889"/>
      <c r="OGP104" s="889"/>
      <c r="OGQ104" s="889"/>
      <c r="OGR104" s="889"/>
      <c r="OGS104" s="889"/>
      <c r="OGT104" s="889"/>
      <c r="OGU104" s="889"/>
      <c r="OGV104" s="889"/>
      <c r="OGW104" s="889"/>
      <c r="OGX104" s="889"/>
      <c r="OGY104" s="889"/>
      <c r="OGZ104" s="889"/>
      <c r="OHA104" s="889"/>
      <c r="OHB104" s="889"/>
      <c r="OHC104" s="889"/>
      <c r="OHD104" s="889"/>
      <c r="OHE104" s="889"/>
      <c r="OHF104" s="889"/>
      <c r="OHG104" s="889"/>
      <c r="OHH104" s="889"/>
      <c r="OHI104" s="889"/>
      <c r="OHJ104" s="889"/>
      <c r="OHK104" s="889"/>
      <c r="OHL104" s="889"/>
      <c r="OHM104" s="889"/>
      <c r="OHN104" s="889"/>
      <c r="OHO104" s="889"/>
      <c r="OHP104" s="889"/>
      <c r="OHQ104" s="889"/>
      <c r="OHR104" s="889"/>
      <c r="OHS104" s="889"/>
      <c r="OHT104" s="889"/>
      <c r="OHU104" s="889"/>
      <c r="OHV104" s="889"/>
      <c r="OHW104" s="889"/>
      <c r="OHX104" s="889"/>
      <c r="OHY104" s="889"/>
      <c r="OHZ104" s="889"/>
      <c r="OIA104" s="889"/>
      <c r="OIB104" s="889"/>
      <c r="OIC104" s="889"/>
      <c r="OID104" s="889"/>
      <c r="OIE104" s="889"/>
      <c r="OIF104" s="889"/>
      <c r="OIG104" s="889"/>
      <c r="OIH104" s="889"/>
      <c r="OII104" s="889"/>
      <c r="OIJ104" s="889"/>
      <c r="OIK104" s="889"/>
      <c r="OIL104" s="889"/>
      <c r="OIM104" s="889"/>
      <c r="OIN104" s="889"/>
      <c r="OIO104" s="889"/>
      <c r="OIP104" s="889"/>
      <c r="OIQ104" s="889"/>
      <c r="OIR104" s="889"/>
      <c r="OIS104" s="889"/>
      <c r="OIT104" s="889"/>
      <c r="OIU104" s="889"/>
      <c r="OIV104" s="889"/>
      <c r="OIW104" s="889"/>
      <c r="OIX104" s="889"/>
      <c r="OIY104" s="889"/>
      <c r="OIZ104" s="889"/>
      <c r="OJA104" s="889"/>
      <c r="OJB104" s="889"/>
      <c r="OJC104" s="889"/>
      <c r="OJD104" s="889"/>
      <c r="OJE104" s="889"/>
      <c r="OJF104" s="889"/>
      <c r="OJG104" s="889"/>
      <c r="OJH104" s="889"/>
      <c r="OJI104" s="889"/>
      <c r="OJJ104" s="889"/>
      <c r="OJK104" s="889"/>
      <c r="OJL104" s="889"/>
      <c r="OJM104" s="889"/>
      <c r="OJN104" s="889"/>
      <c r="OJO104" s="889"/>
      <c r="OJP104" s="889"/>
      <c r="OJQ104" s="889"/>
      <c r="OJR104" s="889"/>
      <c r="OJS104" s="889"/>
      <c r="OJT104" s="889"/>
      <c r="OJU104" s="889"/>
      <c r="OJV104" s="889"/>
      <c r="OJW104" s="889"/>
      <c r="OJX104" s="889"/>
      <c r="OJY104" s="889"/>
      <c r="OJZ104" s="889"/>
      <c r="OKA104" s="889"/>
      <c r="OKB104" s="889"/>
      <c r="OKC104" s="889"/>
      <c r="OKD104" s="889"/>
      <c r="OKE104" s="889"/>
      <c r="OKF104" s="889"/>
      <c r="OKG104" s="889"/>
      <c r="OKH104" s="889"/>
      <c r="OKI104" s="889"/>
      <c r="OKJ104" s="889"/>
      <c r="OKK104" s="889"/>
      <c r="OKL104" s="889"/>
      <c r="OKM104" s="889"/>
      <c r="OKN104" s="889"/>
      <c r="OKO104" s="889"/>
      <c r="OKP104" s="889"/>
      <c r="OKQ104" s="889"/>
      <c r="OKR104" s="889"/>
      <c r="OKS104" s="889"/>
      <c r="OKT104" s="889"/>
      <c r="OKU104" s="889"/>
      <c r="OKV104" s="889"/>
      <c r="OKW104" s="889"/>
      <c r="OKX104" s="889"/>
      <c r="OKY104" s="889"/>
      <c r="OKZ104" s="889"/>
      <c r="OLA104" s="889"/>
      <c r="OLB104" s="889"/>
      <c r="OLC104" s="889"/>
      <c r="OLD104" s="889"/>
      <c r="OLE104" s="889"/>
      <c r="OLF104" s="889"/>
      <c r="OLG104" s="889"/>
      <c r="OLH104" s="889"/>
      <c r="OLI104" s="889"/>
      <c r="OLJ104" s="889"/>
      <c r="OLK104" s="889"/>
      <c r="OLL104" s="889"/>
      <c r="OLM104" s="889"/>
      <c r="OLN104" s="889"/>
      <c r="OLO104" s="889"/>
      <c r="OLP104" s="889"/>
      <c r="OLQ104" s="889"/>
      <c r="OLR104" s="889"/>
      <c r="OLS104" s="889"/>
      <c r="OLT104" s="889"/>
      <c r="OLU104" s="889"/>
      <c r="OLV104" s="889"/>
      <c r="OLW104" s="889"/>
      <c r="OLX104" s="889"/>
      <c r="OLY104" s="889"/>
      <c r="OLZ104" s="889"/>
      <c r="OMA104" s="889"/>
      <c r="OMB104" s="889"/>
      <c r="OMC104" s="889"/>
      <c r="OMD104" s="889"/>
      <c r="OME104" s="889"/>
      <c r="OMF104" s="889"/>
      <c r="OMG104" s="889"/>
      <c r="OMH104" s="889"/>
      <c r="OMI104" s="889"/>
      <c r="OMJ104" s="889"/>
      <c r="OMK104" s="889"/>
      <c r="OML104" s="889"/>
      <c r="OMM104" s="889"/>
      <c r="OMN104" s="889"/>
      <c r="OMO104" s="889"/>
      <c r="OMP104" s="889"/>
      <c r="OMQ104" s="889"/>
      <c r="OMR104" s="889"/>
      <c r="OMS104" s="889"/>
      <c r="OMT104" s="889"/>
      <c r="OMU104" s="889"/>
      <c r="OMV104" s="889"/>
      <c r="OMW104" s="889"/>
      <c r="OMX104" s="889"/>
      <c r="OMY104" s="889"/>
      <c r="OMZ104" s="889"/>
      <c r="ONA104" s="889"/>
      <c r="ONB104" s="889"/>
      <c r="ONC104" s="889"/>
      <c r="OND104" s="889"/>
      <c r="ONE104" s="889"/>
      <c r="ONF104" s="889"/>
      <c r="ONG104" s="889"/>
      <c r="ONH104" s="889"/>
      <c r="ONI104" s="889"/>
      <c r="ONJ104" s="889"/>
      <c r="ONK104" s="889"/>
      <c r="ONL104" s="889"/>
      <c r="ONM104" s="889"/>
      <c r="ONN104" s="889"/>
      <c r="ONO104" s="889"/>
      <c r="ONP104" s="889"/>
      <c r="ONQ104" s="889"/>
      <c r="ONR104" s="889"/>
      <c r="ONS104" s="889"/>
      <c r="ONT104" s="889"/>
      <c r="ONU104" s="889"/>
      <c r="ONV104" s="889"/>
      <c r="ONW104" s="889"/>
      <c r="ONX104" s="889"/>
      <c r="ONY104" s="889"/>
      <c r="ONZ104" s="889"/>
      <c r="OOA104" s="889"/>
      <c r="OOB104" s="889"/>
      <c r="OOC104" s="889"/>
      <c r="OOD104" s="889"/>
      <c r="OOE104" s="889"/>
      <c r="OOF104" s="889"/>
      <c r="OOG104" s="889"/>
      <c r="OOH104" s="889"/>
      <c r="OOI104" s="889"/>
      <c r="OOJ104" s="889"/>
      <c r="OOK104" s="889"/>
      <c r="OOL104" s="889"/>
      <c r="OOM104" s="889"/>
      <c r="OON104" s="889"/>
      <c r="OOO104" s="889"/>
      <c r="OOP104" s="889"/>
      <c r="OOQ104" s="889"/>
      <c r="OOR104" s="889"/>
      <c r="OOS104" s="889"/>
      <c r="OOT104" s="889"/>
      <c r="OOU104" s="889"/>
      <c r="OOV104" s="889"/>
      <c r="OOW104" s="889"/>
      <c r="OOX104" s="889"/>
      <c r="OOY104" s="889"/>
      <c r="OOZ104" s="889"/>
      <c r="OPA104" s="889"/>
      <c r="OPB104" s="889"/>
      <c r="OPC104" s="889"/>
      <c r="OPD104" s="889"/>
      <c r="OPE104" s="889"/>
      <c r="OPF104" s="889"/>
      <c r="OPG104" s="889"/>
      <c r="OPH104" s="889"/>
      <c r="OPI104" s="889"/>
      <c r="OPJ104" s="889"/>
      <c r="OPK104" s="889"/>
      <c r="OPL104" s="889"/>
      <c r="OPM104" s="889"/>
      <c r="OPN104" s="889"/>
      <c r="OPO104" s="889"/>
      <c r="OPP104" s="889"/>
      <c r="OPQ104" s="889"/>
      <c r="OPR104" s="889"/>
      <c r="OPS104" s="889"/>
      <c r="OPT104" s="889"/>
      <c r="OPU104" s="889"/>
      <c r="OPV104" s="889"/>
      <c r="OPW104" s="889"/>
      <c r="OPX104" s="889"/>
      <c r="OPY104" s="889"/>
      <c r="OPZ104" s="889"/>
      <c r="OQA104" s="889"/>
      <c r="OQB104" s="889"/>
      <c r="OQC104" s="889"/>
      <c r="OQD104" s="889"/>
      <c r="OQE104" s="889"/>
      <c r="OQF104" s="889"/>
      <c r="OQG104" s="889"/>
      <c r="OQH104" s="889"/>
      <c r="OQI104" s="889"/>
      <c r="OQJ104" s="889"/>
      <c r="OQK104" s="889"/>
      <c r="OQL104" s="889"/>
      <c r="OQM104" s="889"/>
      <c r="OQN104" s="889"/>
      <c r="OQO104" s="889"/>
      <c r="OQP104" s="889"/>
      <c r="OQQ104" s="889"/>
      <c r="OQR104" s="889"/>
      <c r="OQS104" s="889"/>
      <c r="OQT104" s="889"/>
      <c r="OQU104" s="889"/>
      <c r="OQV104" s="889"/>
      <c r="OQW104" s="889"/>
      <c r="OQX104" s="889"/>
      <c r="OQY104" s="889"/>
      <c r="OQZ104" s="889"/>
      <c r="ORA104" s="889"/>
      <c r="ORB104" s="889"/>
      <c r="ORC104" s="889"/>
      <c r="ORD104" s="889"/>
      <c r="ORE104" s="889"/>
      <c r="ORF104" s="889"/>
      <c r="ORG104" s="889"/>
      <c r="ORH104" s="889"/>
      <c r="ORI104" s="889"/>
      <c r="ORJ104" s="889"/>
      <c r="ORK104" s="889"/>
      <c r="ORL104" s="889"/>
      <c r="ORM104" s="889"/>
      <c r="ORN104" s="889"/>
      <c r="ORO104" s="889"/>
      <c r="ORP104" s="889"/>
      <c r="ORQ104" s="889"/>
      <c r="ORR104" s="889"/>
      <c r="ORS104" s="889"/>
      <c r="ORT104" s="889"/>
      <c r="ORU104" s="889"/>
      <c r="ORV104" s="889"/>
      <c r="ORW104" s="889"/>
      <c r="ORX104" s="889"/>
      <c r="ORY104" s="889"/>
      <c r="ORZ104" s="889"/>
      <c r="OSA104" s="889"/>
      <c r="OSB104" s="889"/>
      <c r="OSC104" s="889"/>
      <c r="OSD104" s="889"/>
      <c r="OSE104" s="889"/>
      <c r="OSF104" s="889"/>
      <c r="OSG104" s="889"/>
      <c r="OSH104" s="889"/>
      <c r="OSI104" s="889"/>
      <c r="OSJ104" s="889"/>
      <c r="OSK104" s="889"/>
      <c r="OSL104" s="889"/>
      <c r="OSM104" s="889"/>
      <c r="OSN104" s="889"/>
      <c r="OSO104" s="889"/>
      <c r="OSP104" s="889"/>
      <c r="OSQ104" s="889"/>
      <c r="OSR104" s="889"/>
      <c r="OSS104" s="889"/>
      <c r="OST104" s="889"/>
      <c r="OSU104" s="889"/>
      <c r="OSV104" s="889"/>
      <c r="OSW104" s="889"/>
      <c r="OSX104" s="889"/>
      <c r="OSY104" s="889"/>
      <c r="OSZ104" s="889"/>
      <c r="OTA104" s="889"/>
      <c r="OTB104" s="889"/>
      <c r="OTC104" s="889"/>
      <c r="OTD104" s="889"/>
      <c r="OTE104" s="889"/>
      <c r="OTF104" s="889"/>
      <c r="OTG104" s="889"/>
      <c r="OTH104" s="889"/>
      <c r="OTI104" s="889"/>
      <c r="OTJ104" s="889"/>
      <c r="OTK104" s="889"/>
      <c r="OTL104" s="889"/>
      <c r="OTM104" s="889"/>
      <c r="OTN104" s="889"/>
      <c r="OTO104" s="889"/>
      <c r="OTP104" s="889"/>
      <c r="OTQ104" s="889"/>
      <c r="OTR104" s="889"/>
      <c r="OTS104" s="889"/>
      <c r="OTT104" s="889"/>
      <c r="OTU104" s="889"/>
      <c r="OTV104" s="889"/>
      <c r="OTW104" s="889"/>
      <c r="OTX104" s="889"/>
      <c r="OTY104" s="889"/>
      <c r="OTZ104" s="889"/>
      <c r="OUA104" s="889"/>
      <c r="OUB104" s="889"/>
      <c r="OUC104" s="889"/>
      <c r="OUD104" s="889"/>
      <c r="OUE104" s="889"/>
      <c r="OUF104" s="889"/>
      <c r="OUG104" s="889"/>
      <c r="OUH104" s="889"/>
      <c r="OUI104" s="889"/>
      <c r="OUJ104" s="889"/>
      <c r="OUK104" s="889"/>
      <c r="OUL104" s="889"/>
      <c r="OUM104" s="889"/>
      <c r="OUN104" s="889"/>
      <c r="OUO104" s="889"/>
      <c r="OUP104" s="889"/>
      <c r="OUQ104" s="889"/>
      <c r="OUR104" s="889"/>
      <c r="OUS104" s="889"/>
      <c r="OUT104" s="889"/>
      <c r="OUU104" s="889"/>
      <c r="OUV104" s="889"/>
      <c r="OUW104" s="889"/>
      <c r="OUX104" s="889"/>
      <c r="OUY104" s="889"/>
      <c r="OUZ104" s="889"/>
      <c r="OVA104" s="889"/>
      <c r="OVB104" s="889"/>
      <c r="OVC104" s="889"/>
      <c r="OVD104" s="889"/>
      <c r="OVE104" s="889"/>
      <c r="OVF104" s="889"/>
      <c r="OVG104" s="889"/>
      <c r="OVH104" s="889"/>
      <c r="OVI104" s="889"/>
      <c r="OVJ104" s="889"/>
      <c r="OVK104" s="889"/>
      <c r="OVL104" s="889"/>
      <c r="OVM104" s="889"/>
      <c r="OVN104" s="889"/>
      <c r="OVO104" s="889"/>
      <c r="OVP104" s="889"/>
      <c r="OVQ104" s="889"/>
      <c r="OVR104" s="889"/>
      <c r="OVS104" s="889"/>
      <c r="OVT104" s="889"/>
      <c r="OVU104" s="889"/>
      <c r="OVV104" s="889"/>
      <c r="OVW104" s="889"/>
      <c r="OVX104" s="889"/>
      <c r="OVY104" s="889"/>
      <c r="OVZ104" s="889"/>
      <c r="OWA104" s="889"/>
      <c r="OWB104" s="889"/>
      <c r="OWC104" s="889"/>
      <c r="OWD104" s="889"/>
      <c r="OWE104" s="889"/>
      <c r="OWF104" s="889"/>
      <c r="OWG104" s="889"/>
      <c r="OWH104" s="889"/>
      <c r="OWI104" s="889"/>
      <c r="OWJ104" s="889"/>
      <c r="OWK104" s="889"/>
      <c r="OWL104" s="889"/>
      <c r="OWM104" s="889"/>
      <c r="OWN104" s="889"/>
      <c r="OWO104" s="889"/>
      <c r="OWP104" s="889"/>
      <c r="OWQ104" s="889"/>
      <c r="OWR104" s="889"/>
      <c r="OWS104" s="889"/>
      <c r="OWT104" s="889"/>
      <c r="OWU104" s="889"/>
      <c r="OWV104" s="889"/>
      <c r="OWW104" s="889"/>
      <c r="OWX104" s="889"/>
      <c r="OWY104" s="889"/>
      <c r="OWZ104" s="889"/>
      <c r="OXA104" s="889"/>
      <c r="OXB104" s="889"/>
      <c r="OXC104" s="889"/>
      <c r="OXD104" s="889"/>
      <c r="OXE104" s="889"/>
      <c r="OXF104" s="889"/>
      <c r="OXG104" s="889"/>
      <c r="OXH104" s="889"/>
      <c r="OXI104" s="889"/>
      <c r="OXJ104" s="889"/>
      <c r="OXK104" s="889"/>
      <c r="OXL104" s="889"/>
      <c r="OXM104" s="889"/>
      <c r="OXN104" s="889"/>
      <c r="OXO104" s="889"/>
      <c r="OXP104" s="889"/>
      <c r="OXQ104" s="889"/>
      <c r="OXR104" s="889"/>
      <c r="OXS104" s="889"/>
      <c r="OXT104" s="889"/>
      <c r="OXU104" s="889"/>
      <c r="OXV104" s="889"/>
      <c r="OXW104" s="889"/>
      <c r="OXX104" s="889"/>
      <c r="OXY104" s="889"/>
      <c r="OXZ104" s="889"/>
      <c r="OYA104" s="889"/>
      <c r="OYB104" s="889"/>
      <c r="OYC104" s="889"/>
      <c r="OYD104" s="889"/>
      <c r="OYE104" s="889"/>
      <c r="OYF104" s="889"/>
      <c r="OYG104" s="889"/>
      <c r="OYH104" s="889"/>
      <c r="OYI104" s="889"/>
      <c r="OYJ104" s="889"/>
      <c r="OYK104" s="889"/>
      <c r="OYL104" s="889"/>
      <c r="OYM104" s="889"/>
      <c r="OYN104" s="889"/>
      <c r="OYO104" s="889"/>
      <c r="OYP104" s="889"/>
      <c r="OYQ104" s="889"/>
      <c r="OYR104" s="889"/>
      <c r="OYS104" s="889"/>
      <c r="OYT104" s="889"/>
      <c r="OYU104" s="889"/>
      <c r="OYV104" s="889"/>
      <c r="OYW104" s="889"/>
      <c r="OYX104" s="889"/>
      <c r="OYY104" s="889"/>
      <c r="OYZ104" s="889"/>
      <c r="OZA104" s="889"/>
      <c r="OZB104" s="889"/>
      <c r="OZC104" s="889"/>
      <c r="OZD104" s="889"/>
      <c r="OZE104" s="889"/>
      <c r="OZF104" s="889"/>
      <c r="OZG104" s="889"/>
      <c r="OZH104" s="889"/>
      <c r="OZI104" s="889"/>
      <c r="OZJ104" s="889"/>
      <c r="OZK104" s="889"/>
      <c r="OZL104" s="889"/>
      <c r="OZM104" s="889"/>
      <c r="OZN104" s="889"/>
      <c r="OZO104" s="889"/>
      <c r="OZP104" s="889"/>
      <c r="OZQ104" s="889"/>
      <c r="OZR104" s="889"/>
      <c r="OZS104" s="889"/>
      <c r="OZT104" s="889"/>
      <c r="OZU104" s="889"/>
      <c r="OZV104" s="889"/>
      <c r="OZW104" s="889"/>
      <c r="OZX104" s="889"/>
      <c r="OZY104" s="889"/>
      <c r="OZZ104" s="889"/>
      <c r="PAA104" s="889"/>
      <c r="PAB104" s="889"/>
      <c r="PAC104" s="889"/>
      <c r="PAD104" s="889"/>
      <c r="PAE104" s="889"/>
      <c r="PAF104" s="889"/>
      <c r="PAG104" s="889"/>
      <c r="PAH104" s="889"/>
      <c r="PAI104" s="889"/>
      <c r="PAJ104" s="889"/>
      <c r="PAK104" s="889"/>
      <c r="PAL104" s="889"/>
      <c r="PAM104" s="889"/>
      <c r="PAN104" s="889"/>
      <c r="PAO104" s="889"/>
      <c r="PAP104" s="889"/>
      <c r="PAQ104" s="889"/>
      <c r="PAR104" s="889"/>
      <c r="PAS104" s="889"/>
      <c r="PAT104" s="889"/>
      <c r="PAU104" s="889"/>
      <c r="PAV104" s="889"/>
      <c r="PAW104" s="889"/>
      <c r="PAX104" s="889"/>
      <c r="PAY104" s="889"/>
      <c r="PAZ104" s="889"/>
      <c r="PBA104" s="889"/>
      <c r="PBB104" s="889"/>
      <c r="PBC104" s="889"/>
      <c r="PBD104" s="889"/>
      <c r="PBE104" s="889"/>
      <c r="PBF104" s="889"/>
      <c r="PBG104" s="889"/>
      <c r="PBH104" s="889"/>
      <c r="PBI104" s="889"/>
      <c r="PBJ104" s="889"/>
      <c r="PBK104" s="889"/>
      <c r="PBL104" s="889"/>
      <c r="PBM104" s="889"/>
      <c r="PBN104" s="889"/>
      <c r="PBO104" s="889"/>
      <c r="PBP104" s="889"/>
      <c r="PBQ104" s="889"/>
      <c r="PBR104" s="889"/>
      <c r="PBS104" s="889"/>
      <c r="PBT104" s="889"/>
      <c r="PBU104" s="889"/>
      <c r="PBV104" s="889"/>
      <c r="PBW104" s="889"/>
      <c r="PBX104" s="889"/>
      <c r="PBY104" s="889"/>
      <c r="PBZ104" s="889"/>
      <c r="PCA104" s="889"/>
      <c r="PCB104" s="889"/>
      <c r="PCC104" s="889"/>
      <c r="PCD104" s="889"/>
      <c r="PCE104" s="889"/>
      <c r="PCF104" s="889"/>
      <c r="PCG104" s="889"/>
      <c r="PCH104" s="889"/>
      <c r="PCI104" s="889"/>
      <c r="PCJ104" s="889"/>
      <c r="PCK104" s="889"/>
      <c r="PCL104" s="889"/>
      <c r="PCM104" s="889"/>
      <c r="PCN104" s="889"/>
      <c r="PCO104" s="889"/>
      <c r="PCP104" s="889"/>
      <c r="PCQ104" s="889"/>
      <c r="PCR104" s="889"/>
      <c r="PCS104" s="889"/>
      <c r="PCT104" s="889"/>
      <c r="PCU104" s="889"/>
      <c r="PCV104" s="889"/>
      <c r="PCW104" s="889"/>
      <c r="PCX104" s="889"/>
      <c r="PCY104" s="889"/>
      <c r="PCZ104" s="889"/>
      <c r="PDA104" s="889"/>
      <c r="PDB104" s="889"/>
      <c r="PDC104" s="889"/>
      <c r="PDD104" s="889"/>
      <c r="PDE104" s="889"/>
      <c r="PDF104" s="889"/>
      <c r="PDG104" s="889"/>
      <c r="PDH104" s="889"/>
      <c r="PDI104" s="889"/>
      <c r="PDJ104" s="889"/>
      <c r="PDK104" s="889"/>
      <c r="PDL104" s="889"/>
      <c r="PDM104" s="889"/>
      <c r="PDN104" s="889"/>
      <c r="PDO104" s="889"/>
      <c r="PDP104" s="889"/>
      <c r="PDQ104" s="889"/>
      <c r="PDR104" s="889"/>
      <c r="PDS104" s="889"/>
      <c r="PDT104" s="889"/>
      <c r="PDU104" s="889"/>
      <c r="PDV104" s="889"/>
      <c r="PDW104" s="889"/>
      <c r="PDX104" s="889"/>
      <c r="PDY104" s="889"/>
      <c r="PDZ104" s="889"/>
      <c r="PEA104" s="889"/>
      <c r="PEB104" s="889"/>
      <c r="PEC104" s="889"/>
      <c r="PED104" s="889"/>
      <c r="PEE104" s="889"/>
      <c r="PEF104" s="889"/>
      <c r="PEG104" s="889"/>
      <c r="PEH104" s="889"/>
      <c r="PEI104" s="889"/>
      <c r="PEJ104" s="889"/>
      <c r="PEK104" s="889"/>
      <c r="PEL104" s="889"/>
      <c r="PEM104" s="889"/>
      <c r="PEN104" s="889"/>
      <c r="PEO104" s="889"/>
      <c r="PEP104" s="889"/>
      <c r="PEQ104" s="889"/>
      <c r="PER104" s="889"/>
      <c r="PES104" s="889"/>
      <c r="PET104" s="889"/>
      <c r="PEU104" s="889"/>
      <c r="PEV104" s="889"/>
      <c r="PEW104" s="889"/>
      <c r="PEX104" s="889"/>
      <c r="PEY104" s="889"/>
      <c r="PEZ104" s="889"/>
      <c r="PFA104" s="889"/>
      <c r="PFB104" s="889"/>
      <c r="PFC104" s="889"/>
      <c r="PFD104" s="889"/>
      <c r="PFE104" s="889"/>
      <c r="PFF104" s="889"/>
      <c r="PFG104" s="889"/>
      <c r="PFH104" s="889"/>
      <c r="PFI104" s="889"/>
      <c r="PFJ104" s="889"/>
      <c r="PFK104" s="889"/>
      <c r="PFL104" s="889"/>
      <c r="PFM104" s="889"/>
      <c r="PFN104" s="889"/>
      <c r="PFO104" s="889"/>
      <c r="PFP104" s="889"/>
      <c r="PFQ104" s="889"/>
      <c r="PFR104" s="889"/>
      <c r="PFS104" s="889"/>
      <c r="PFT104" s="889"/>
      <c r="PFU104" s="889"/>
      <c r="PFV104" s="889"/>
      <c r="PFW104" s="889"/>
      <c r="PFX104" s="889"/>
      <c r="PFY104" s="889"/>
      <c r="PFZ104" s="889"/>
      <c r="PGA104" s="889"/>
      <c r="PGB104" s="889"/>
      <c r="PGC104" s="889"/>
      <c r="PGD104" s="889"/>
      <c r="PGE104" s="889"/>
      <c r="PGF104" s="889"/>
      <c r="PGG104" s="889"/>
      <c r="PGH104" s="889"/>
      <c r="PGI104" s="889"/>
      <c r="PGJ104" s="889"/>
      <c r="PGK104" s="889"/>
      <c r="PGL104" s="889"/>
      <c r="PGM104" s="889"/>
      <c r="PGN104" s="889"/>
      <c r="PGO104" s="889"/>
      <c r="PGP104" s="889"/>
      <c r="PGQ104" s="889"/>
      <c r="PGR104" s="889"/>
      <c r="PGS104" s="889"/>
      <c r="PGT104" s="889"/>
      <c r="PGU104" s="889"/>
      <c r="PGV104" s="889"/>
      <c r="PGW104" s="889"/>
      <c r="PGX104" s="889"/>
      <c r="PGY104" s="889"/>
      <c r="PGZ104" s="889"/>
      <c r="PHA104" s="889"/>
      <c r="PHB104" s="889"/>
      <c r="PHC104" s="889"/>
      <c r="PHD104" s="889"/>
      <c r="PHE104" s="889"/>
      <c r="PHF104" s="889"/>
      <c r="PHG104" s="889"/>
      <c r="PHH104" s="889"/>
      <c r="PHI104" s="889"/>
      <c r="PHJ104" s="889"/>
      <c r="PHK104" s="889"/>
      <c r="PHL104" s="889"/>
      <c r="PHM104" s="889"/>
      <c r="PHN104" s="889"/>
      <c r="PHO104" s="889"/>
      <c r="PHP104" s="889"/>
      <c r="PHQ104" s="889"/>
      <c r="PHR104" s="889"/>
      <c r="PHS104" s="889"/>
      <c r="PHT104" s="889"/>
      <c r="PHU104" s="889"/>
      <c r="PHV104" s="889"/>
      <c r="PHW104" s="889"/>
      <c r="PHX104" s="889"/>
      <c r="PHY104" s="889"/>
      <c r="PHZ104" s="889"/>
      <c r="PIA104" s="889"/>
      <c r="PIB104" s="889"/>
      <c r="PIC104" s="889"/>
      <c r="PID104" s="889"/>
      <c r="PIE104" s="889"/>
      <c r="PIF104" s="889"/>
      <c r="PIG104" s="889"/>
      <c r="PIH104" s="889"/>
      <c r="PII104" s="889"/>
      <c r="PIJ104" s="889"/>
      <c r="PIK104" s="889"/>
      <c r="PIL104" s="889"/>
      <c r="PIM104" s="889"/>
      <c r="PIN104" s="889"/>
      <c r="PIO104" s="889"/>
      <c r="PIP104" s="889"/>
      <c r="PIQ104" s="889"/>
      <c r="PIR104" s="889"/>
      <c r="PIS104" s="889"/>
      <c r="PIT104" s="889"/>
      <c r="PIU104" s="889"/>
      <c r="PIV104" s="889"/>
      <c r="PIW104" s="889"/>
      <c r="PIX104" s="889"/>
      <c r="PIY104" s="889"/>
      <c r="PIZ104" s="889"/>
      <c r="PJA104" s="889"/>
      <c r="PJB104" s="889"/>
      <c r="PJC104" s="889"/>
      <c r="PJD104" s="889"/>
      <c r="PJE104" s="889"/>
      <c r="PJF104" s="889"/>
      <c r="PJG104" s="889"/>
      <c r="PJH104" s="889"/>
      <c r="PJI104" s="889"/>
      <c r="PJJ104" s="889"/>
      <c r="PJK104" s="889"/>
      <c r="PJL104" s="889"/>
      <c r="PJM104" s="889"/>
      <c r="PJN104" s="889"/>
      <c r="PJO104" s="889"/>
      <c r="PJP104" s="889"/>
      <c r="PJQ104" s="889"/>
      <c r="PJR104" s="889"/>
      <c r="PJS104" s="889"/>
      <c r="PJT104" s="889"/>
      <c r="PJU104" s="889"/>
      <c r="PJV104" s="889"/>
      <c r="PJW104" s="889"/>
      <c r="PJX104" s="889"/>
      <c r="PJY104" s="889"/>
      <c r="PJZ104" s="889"/>
      <c r="PKA104" s="889"/>
      <c r="PKB104" s="889"/>
      <c r="PKC104" s="889"/>
      <c r="PKD104" s="889"/>
      <c r="PKE104" s="889"/>
      <c r="PKF104" s="889"/>
      <c r="PKG104" s="889"/>
      <c r="PKH104" s="889"/>
      <c r="PKI104" s="889"/>
      <c r="PKJ104" s="889"/>
      <c r="PKK104" s="889"/>
      <c r="PKL104" s="889"/>
      <c r="PKM104" s="889"/>
      <c r="PKN104" s="889"/>
      <c r="PKO104" s="889"/>
      <c r="PKP104" s="889"/>
      <c r="PKQ104" s="889"/>
      <c r="PKR104" s="889"/>
      <c r="PKS104" s="889"/>
      <c r="PKT104" s="889"/>
      <c r="PKU104" s="889"/>
      <c r="PKV104" s="889"/>
      <c r="PKW104" s="889"/>
      <c r="PKX104" s="889"/>
      <c r="PKY104" s="889"/>
      <c r="PKZ104" s="889"/>
      <c r="PLA104" s="889"/>
      <c r="PLB104" s="889"/>
      <c r="PLC104" s="889"/>
      <c r="PLD104" s="889"/>
      <c r="PLE104" s="889"/>
      <c r="PLF104" s="889"/>
      <c r="PLG104" s="889"/>
      <c r="PLH104" s="889"/>
      <c r="PLI104" s="889"/>
      <c r="PLJ104" s="889"/>
      <c r="PLK104" s="889"/>
      <c r="PLL104" s="889"/>
      <c r="PLM104" s="889"/>
      <c r="PLN104" s="889"/>
      <c r="PLO104" s="889"/>
      <c r="PLP104" s="889"/>
      <c r="PLQ104" s="889"/>
      <c r="PLR104" s="889"/>
      <c r="PLS104" s="889"/>
      <c r="PLT104" s="889"/>
      <c r="PLU104" s="889"/>
      <c r="PLV104" s="889"/>
      <c r="PLW104" s="889"/>
      <c r="PLX104" s="889"/>
      <c r="PLY104" s="889"/>
      <c r="PLZ104" s="889"/>
      <c r="PMA104" s="889"/>
      <c r="PMB104" s="889"/>
      <c r="PMC104" s="889"/>
      <c r="PMD104" s="889"/>
      <c r="PME104" s="889"/>
      <c r="PMF104" s="889"/>
      <c r="PMG104" s="889"/>
      <c r="PMH104" s="889"/>
      <c r="PMI104" s="889"/>
      <c r="PMJ104" s="889"/>
      <c r="PMK104" s="889"/>
      <c r="PML104" s="889"/>
      <c r="PMM104" s="889"/>
      <c r="PMN104" s="889"/>
      <c r="PMO104" s="889"/>
      <c r="PMP104" s="889"/>
      <c r="PMQ104" s="889"/>
      <c r="PMR104" s="889"/>
      <c r="PMS104" s="889"/>
      <c r="PMT104" s="889"/>
      <c r="PMU104" s="889"/>
      <c r="PMV104" s="889"/>
      <c r="PMW104" s="889"/>
      <c r="PMX104" s="889"/>
      <c r="PMY104" s="889"/>
      <c r="PMZ104" s="889"/>
      <c r="PNA104" s="889"/>
      <c r="PNB104" s="889"/>
      <c r="PNC104" s="889"/>
      <c r="PND104" s="889"/>
      <c r="PNE104" s="889"/>
      <c r="PNF104" s="889"/>
      <c r="PNG104" s="889"/>
      <c r="PNH104" s="889"/>
      <c r="PNI104" s="889"/>
      <c r="PNJ104" s="889"/>
      <c r="PNK104" s="889"/>
      <c r="PNL104" s="889"/>
      <c r="PNM104" s="889"/>
      <c r="PNN104" s="889"/>
      <c r="PNO104" s="889"/>
      <c r="PNP104" s="889"/>
      <c r="PNQ104" s="889"/>
      <c r="PNR104" s="889"/>
      <c r="PNS104" s="889"/>
      <c r="PNT104" s="889"/>
      <c r="PNU104" s="889"/>
      <c r="PNV104" s="889"/>
      <c r="PNW104" s="889"/>
      <c r="PNX104" s="889"/>
      <c r="PNY104" s="889"/>
      <c r="PNZ104" s="889"/>
      <c r="POA104" s="889"/>
      <c r="POB104" s="889"/>
      <c r="POC104" s="889"/>
      <c r="POD104" s="889"/>
      <c r="POE104" s="889"/>
      <c r="POF104" s="889"/>
      <c r="POG104" s="889"/>
      <c r="POH104" s="889"/>
      <c r="POI104" s="889"/>
      <c r="POJ104" s="889"/>
      <c r="POK104" s="889"/>
      <c r="POL104" s="889"/>
      <c r="POM104" s="889"/>
      <c r="PON104" s="889"/>
      <c r="POO104" s="889"/>
      <c r="POP104" s="889"/>
      <c r="POQ104" s="889"/>
      <c r="POR104" s="889"/>
      <c r="POS104" s="889"/>
      <c r="POT104" s="889"/>
      <c r="POU104" s="889"/>
      <c r="POV104" s="889"/>
      <c r="POW104" s="889"/>
      <c r="POX104" s="889"/>
      <c r="POY104" s="889"/>
      <c r="POZ104" s="889"/>
      <c r="PPA104" s="889"/>
      <c r="PPB104" s="889"/>
      <c r="PPC104" s="889"/>
      <c r="PPD104" s="889"/>
      <c r="PPE104" s="889"/>
      <c r="PPF104" s="889"/>
      <c r="PPG104" s="889"/>
      <c r="PPH104" s="889"/>
      <c r="PPI104" s="889"/>
      <c r="PPJ104" s="889"/>
      <c r="PPK104" s="889"/>
      <c r="PPL104" s="889"/>
      <c r="PPM104" s="889"/>
      <c r="PPN104" s="889"/>
      <c r="PPO104" s="889"/>
      <c r="PPP104" s="889"/>
      <c r="PPQ104" s="889"/>
      <c r="PPR104" s="889"/>
      <c r="PPS104" s="889"/>
      <c r="PPT104" s="889"/>
      <c r="PPU104" s="889"/>
      <c r="PPV104" s="889"/>
      <c r="PPW104" s="889"/>
      <c r="PPX104" s="889"/>
      <c r="PPY104" s="889"/>
      <c r="PPZ104" s="889"/>
      <c r="PQA104" s="889"/>
      <c r="PQB104" s="889"/>
      <c r="PQC104" s="889"/>
      <c r="PQD104" s="889"/>
      <c r="PQE104" s="889"/>
      <c r="PQF104" s="889"/>
      <c r="PQG104" s="889"/>
      <c r="PQH104" s="889"/>
      <c r="PQI104" s="889"/>
      <c r="PQJ104" s="889"/>
      <c r="PQK104" s="889"/>
      <c r="PQL104" s="889"/>
      <c r="PQM104" s="889"/>
      <c r="PQN104" s="889"/>
      <c r="PQO104" s="889"/>
      <c r="PQP104" s="889"/>
      <c r="PQQ104" s="889"/>
      <c r="PQR104" s="889"/>
      <c r="PQS104" s="889"/>
      <c r="PQT104" s="889"/>
      <c r="PQU104" s="889"/>
      <c r="PQV104" s="889"/>
      <c r="PQW104" s="889"/>
      <c r="PQX104" s="889"/>
      <c r="PQY104" s="889"/>
      <c r="PQZ104" s="889"/>
      <c r="PRA104" s="889"/>
      <c r="PRB104" s="889"/>
      <c r="PRC104" s="889"/>
      <c r="PRD104" s="889"/>
      <c r="PRE104" s="889"/>
      <c r="PRF104" s="889"/>
      <c r="PRG104" s="889"/>
      <c r="PRH104" s="889"/>
      <c r="PRI104" s="889"/>
      <c r="PRJ104" s="889"/>
      <c r="PRK104" s="889"/>
      <c r="PRL104" s="889"/>
      <c r="PRM104" s="889"/>
      <c r="PRN104" s="889"/>
      <c r="PRO104" s="889"/>
      <c r="PRP104" s="889"/>
      <c r="PRQ104" s="889"/>
      <c r="PRR104" s="889"/>
      <c r="PRS104" s="889"/>
      <c r="PRT104" s="889"/>
      <c r="PRU104" s="889"/>
      <c r="PRV104" s="889"/>
      <c r="PRW104" s="889"/>
      <c r="PRX104" s="889"/>
      <c r="PRY104" s="889"/>
      <c r="PRZ104" s="889"/>
      <c r="PSA104" s="889"/>
      <c r="PSB104" s="889"/>
      <c r="PSC104" s="889"/>
      <c r="PSD104" s="889"/>
      <c r="PSE104" s="889"/>
      <c r="PSF104" s="889"/>
      <c r="PSG104" s="889"/>
      <c r="PSH104" s="889"/>
      <c r="PSI104" s="889"/>
      <c r="PSJ104" s="889"/>
      <c r="PSK104" s="889"/>
      <c r="PSL104" s="889"/>
      <c r="PSM104" s="889"/>
      <c r="PSN104" s="889"/>
      <c r="PSO104" s="889"/>
      <c r="PSP104" s="889"/>
      <c r="PSQ104" s="889"/>
      <c r="PSR104" s="889"/>
      <c r="PSS104" s="889"/>
      <c r="PST104" s="889"/>
      <c r="PSU104" s="889"/>
      <c r="PSV104" s="889"/>
      <c r="PSW104" s="889"/>
      <c r="PSX104" s="889"/>
      <c r="PSY104" s="889"/>
      <c r="PSZ104" s="889"/>
      <c r="PTA104" s="889"/>
      <c r="PTB104" s="889"/>
      <c r="PTC104" s="889"/>
      <c r="PTD104" s="889"/>
      <c r="PTE104" s="889"/>
      <c r="PTF104" s="889"/>
      <c r="PTG104" s="889"/>
      <c r="PTH104" s="889"/>
      <c r="PTI104" s="889"/>
      <c r="PTJ104" s="889"/>
      <c r="PTK104" s="889"/>
      <c r="PTL104" s="889"/>
      <c r="PTM104" s="889"/>
      <c r="PTN104" s="889"/>
      <c r="PTO104" s="889"/>
      <c r="PTP104" s="889"/>
      <c r="PTQ104" s="889"/>
      <c r="PTR104" s="889"/>
      <c r="PTS104" s="889"/>
      <c r="PTT104" s="889"/>
      <c r="PTU104" s="889"/>
      <c r="PTV104" s="889"/>
      <c r="PTW104" s="889"/>
      <c r="PTX104" s="889"/>
      <c r="PTY104" s="889"/>
      <c r="PTZ104" s="889"/>
      <c r="PUA104" s="889"/>
      <c r="PUB104" s="889"/>
      <c r="PUC104" s="889"/>
      <c r="PUD104" s="889"/>
      <c r="PUE104" s="889"/>
      <c r="PUF104" s="889"/>
      <c r="PUG104" s="889"/>
      <c r="PUH104" s="889"/>
      <c r="PUI104" s="889"/>
      <c r="PUJ104" s="889"/>
      <c r="PUK104" s="889"/>
      <c r="PUL104" s="889"/>
      <c r="PUM104" s="889"/>
      <c r="PUN104" s="889"/>
      <c r="PUO104" s="889"/>
      <c r="PUP104" s="889"/>
      <c r="PUQ104" s="889"/>
      <c r="PUR104" s="889"/>
      <c r="PUS104" s="889"/>
      <c r="PUT104" s="889"/>
      <c r="PUU104" s="889"/>
      <c r="PUV104" s="889"/>
      <c r="PUW104" s="889"/>
      <c r="PUX104" s="889"/>
      <c r="PUY104" s="889"/>
      <c r="PUZ104" s="889"/>
      <c r="PVA104" s="889"/>
      <c r="PVB104" s="889"/>
      <c r="PVC104" s="889"/>
      <c r="PVD104" s="889"/>
      <c r="PVE104" s="889"/>
      <c r="PVF104" s="889"/>
      <c r="PVG104" s="889"/>
      <c r="PVH104" s="889"/>
      <c r="PVI104" s="889"/>
      <c r="PVJ104" s="889"/>
      <c r="PVK104" s="889"/>
      <c r="PVL104" s="889"/>
      <c r="PVM104" s="889"/>
      <c r="PVN104" s="889"/>
      <c r="PVO104" s="889"/>
      <c r="PVP104" s="889"/>
      <c r="PVQ104" s="889"/>
      <c r="PVR104" s="889"/>
      <c r="PVS104" s="889"/>
      <c r="PVT104" s="889"/>
      <c r="PVU104" s="889"/>
      <c r="PVV104" s="889"/>
      <c r="PVW104" s="889"/>
      <c r="PVX104" s="889"/>
      <c r="PVY104" s="889"/>
      <c r="PVZ104" s="889"/>
      <c r="PWA104" s="889"/>
      <c r="PWB104" s="889"/>
      <c r="PWC104" s="889"/>
      <c r="PWD104" s="889"/>
      <c r="PWE104" s="889"/>
      <c r="PWF104" s="889"/>
      <c r="PWG104" s="889"/>
      <c r="PWH104" s="889"/>
      <c r="PWI104" s="889"/>
      <c r="PWJ104" s="889"/>
      <c r="PWK104" s="889"/>
      <c r="PWL104" s="889"/>
      <c r="PWM104" s="889"/>
      <c r="PWN104" s="889"/>
      <c r="PWO104" s="889"/>
      <c r="PWP104" s="889"/>
      <c r="PWQ104" s="889"/>
      <c r="PWR104" s="889"/>
      <c r="PWS104" s="889"/>
      <c r="PWT104" s="889"/>
      <c r="PWU104" s="889"/>
      <c r="PWV104" s="889"/>
      <c r="PWW104" s="889"/>
      <c r="PWX104" s="889"/>
      <c r="PWY104" s="889"/>
      <c r="PWZ104" s="889"/>
      <c r="PXA104" s="889"/>
      <c r="PXB104" s="889"/>
      <c r="PXC104" s="889"/>
      <c r="PXD104" s="889"/>
      <c r="PXE104" s="889"/>
      <c r="PXF104" s="889"/>
      <c r="PXG104" s="889"/>
      <c r="PXH104" s="889"/>
      <c r="PXI104" s="889"/>
      <c r="PXJ104" s="889"/>
      <c r="PXK104" s="889"/>
      <c r="PXL104" s="889"/>
      <c r="PXM104" s="889"/>
      <c r="PXN104" s="889"/>
      <c r="PXO104" s="889"/>
      <c r="PXP104" s="889"/>
      <c r="PXQ104" s="889"/>
      <c r="PXR104" s="889"/>
      <c r="PXS104" s="889"/>
      <c r="PXT104" s="889"/>
      <c r="PXU104" s="889"/>
      <c r="PXV104" s="889"/>
      <c r="PXW104" s="889"/>
      <c r="PXX104" s="889"/>
      <c r="PXY104" s="889"/>
      <c r="PXZ104" s="889"/>
      <c r="PYA104" s="889"/>
      <c r="PYB104" s="889"/>
      <c r="PYC104" s="889"/>
      <c r="PYD104" s="889"/>
      <c r="PYE104" s="889"/>
      <c r="PYF104" s="889"/>
      <c r="PYG104" s="889"/>
      <c r="PYH104" s="889"/>
      <c r="PYI104" s="889"/>
      <c r="PYJ104" s="889"/>
      <c r="PYK104" s="889"/>
      <c r="PYL104" s="889"/>
      <c r="PYM104" s="889"/>
      <c r="PYN104" s="889"/>
      <c r="PYO104" s="889"/>
      <c r="PYP104" s="889"/>
      <c r="PYQ104" s="889"/>
      <c r="PYR104" s="889"/>
      <c r="PYS104" s="889"/>
      <c r="PYT104" s="889"/>
      <c r="PYU104" s="889"/>
      <c r="PYV104" s="889"/>
      <c r="PYW104" s="889"/>
      <c r="PYX104" s="889"/>
      <c r="PYY104" s="889"/>
      <c r="PYZ104" s="889"/>
      <c r="PZA104" s="889"/>
      <c r="PZB104" s="889"/>
      <c r="PZC104" s="889"/>
      <c r="PZD104" s="889"/>
      <c r="PZE104" s="889"/>
      <c r="PZF104" s="889"/>
      <c r="PZG104" s="889"/>
      <c r="PZH104" s="889"/>
      <c r="PZI104" s="889"/>
      <c r="PZJ104" s="889"/>
      <c r="PZK104" s="889"/>
      <c r="PZL104" s="889"/>
      <c r="PZM104" s="889"/>
      <c r="PZN104" s="889"/>
      <c r="PZO104" s="889"/>
      <c r="PZP104" s="889"/>
      <c r="PZQ104" s="889"/>
      <c r="PZR104" s="889"/>
      <c r="PZS104" s="889"/>
      <c r="PZT104" s="889"/>
      <c r="PZU104" s="889"/>
      <c r="PZV104" s="889"/>
      <c r="PZW104" s="889"/>
      <c r="PZX104" s="889"/>
      <c r="PZY104" s="889"/>
      <c r="PZZ104" s="889"/>
      <c r="QAA104" s="889"/>
      <c r="QAB104" s="889"/>
      <c r="QAC104" s="889"/>
      <c r="QAD104" s="889"/>
      <c r="QAE104" s="889"/>
      <c r="QAF104" s="889"/>
      <c r="QAG104" s="889"/>
      <c r="QAH104" s="889"/>
      <c r="QAI104" s="889"/>
      <c r="QAJ104" s="889"/>
      <c r="QAK104" s="889"/>
      <c r="QAL104" s="889"/>
      <c r="QAM104" s="889"/>
      <c r="QAN104" s="889"/>
      <c r="QAO104" s="889"/>
      <c r="QAP104" s="889"/>
      <c r="QAQ104" s="889"/>
      <c r="QAR104" s="889"/>
      <c r="QAS104" s="889"/>
      <c r="QAT104" s="889"/>
      <c r="QAU104" s="889"/>
      <c r="QAV104" s="889"/>
      <c r="QAW104" s="889"/>
      <c r="QAX104" s="889"/>
      <c r="QAY104" s="889"/>
      <c r="QAZ104" s="889"/>
      <c r="QBA104" s="889"/>
      <c r="QBB104" s="889"/>
      <c r="QBC104" s="889"/>
      <c r="QBD104" s="889"/>
      <c r="QBE104" s="889"/>
      <c r="QBF104" s="889"/>
      <c r="QBG104" s="889"/>
      <c r="QBH104" s="889"/>
      <c r="QBI104" s="889"/>
      <c r="QBJ104" s="889"/>
      <c r="QBK104" s="889"/>
      <c r="QBL104" s="889"/>
      <c r="QBM104" s="889"/>
      <c r="QBN104" s="889"/>
      <c r="QBO104" s="889"/>
      <c r="QBP104" s="889"/>
      <c r="QBQ104" s="889"/>
      <c r="QBR104" s="889"/>
      <c r="QBS104" s="889"/>
      <c r="QBT104" s="889"/>
      <c r="QBU104" s="889"/>
      <c r="QBV104" s="889"/>
      <c r="QBW104" s="889"/>
      <c r="QBX104" s="889"/>
      <c r="QBY104" s="889"/>
      <c r="QBZ104" s="889"/>
      <c r="QCA104" s="889"/>
      <c r="QCB104" s="889"/>
      <c r="QCC104" s="889"/>
      <c r="QCD104" s="889"/>
      <c r="QCE104" s="889"/>
      <c r="QCF104" s="889"/>
      <c r="QCG104" s="889"/>
      <c r="QCH104" s="889"/>
      <c r="QCI104" s="889"/>
      <c r="QCJ104" s="889"/>
      <c r="QCK104" s="889"/>
      <c r="QCL104" s="889"/>
      <c r="QCM104" s="889"/>
      <c r="QCN104" s="889"/>
      <c r="QCO104" s="889"/>
      <c r="QCP104" s="889"/>
      <c r="QCQ104" s="889"/>
      <c r="QCR104" s="889"/>
      <c r="QCS104" s="889"/>
      <c r="QCT104" s="889"/>
      <c r="QCU104" s="889"/>
      <c r="QCV104" s="889"/>
      <c r="QCW104" s="889"/>
      <c r="QCX104" s="889"/>
      <c r="QCY104" s="889"/>
      <c r="QCZ104" s="889"/>
      <c r="QDA104" s="889"/>
      <c r="QDB104" s="889"/>
      <c r="QDC104" s="889"/>
      <c r="QDD104" s="889"/>
      <c r="QDE104" s="889"/>
      <c r="QDF104" s="889"/>
      <c r="QDG104" s="889"/>
      <c r="QDH104" s="889"/>
      <c r="QDI104" s="889"/>
      <c r="QDJ104" s="889"/>
      <c r="QDK104" s="889"/>
      <c r="QDL104" s="889"/>
      <c r="QDM104" s="889"/>
      <c r="QDN104" s="889"/>
      <c r="QDO104" s="889"/>
      <c r="QDP104" s="889"/>
      <c r="QDQ104" s="889"/>
      <c r="QDR104" s="889"/>
      <c r="QDS104" s="889"/>
      <c r="QDT104" s="889"/>
      <c r="QDU104" s="889"/>
      <c r="QDV104" s="889"/>
      <c r="QDW104" s="889"/>
      <c r="QDX104" s="889"/>
      <c r="QDY104" s="889"/>
      <c r="QDZ104" s="889"/>
      <c r="QEA104" s="889"/>
      <c r="QEB104" s="889"/>
      <c r="QEC104" s="889"/>
      <c r="QED104" s="889"/>
      <c r="QEE104" s="889"/>
      <c r="QEF104" s="889"/>
      <c r="QEG104" s="889"/>
      <c r="QEH104" s="889"/>
      <c r="QEI104" s="889"/>
      <c r="QEJ104" s="889"/>
      <c r="QEK104" s="889"/>
      <c r="QEL104" s="889"/>
      <c r="QEM104" s="889"/>
      <c r="QEN104" s="889"/>
      <c r="QEO104" s="889"/>
      <c r="QEP104" s="889"/>
      <c r="QEQ104" s="889"/>
      <c r="QER104" s="889"/>
      <c r="QES104" s="889"/>
      <c r="QET104" s="889"/>
      <c r="QEU104" s="889"/>
      <c r="QEV104" s="889"/>
      <c r="QEW104" s="889"/>
      <c r="QEX104" s="889"/>
      <c r="QEY104" s="889"/>
      <c r="QEZ104" s="889"/>
      <c r="QFA104" s="889"/>
      <c r="QFB104" s="889"/>
      <c r="QFC104" s="889"/>
      <c r="QFD104" s="889"/>
      <c r="QFE104" s="889"/>
      <c r="QFF104" s="889"/>
      <c r="QFG104" s="889"/>
      <c r="QFH104" s="889"/>
      <c r="QFI104" s="889"/>
      <c r="QFJ104" s="889"/>
      <c r="QFK104" s="889"/>
      <c r="QFL104" s="889"/>
      <c r="QFM104" s="889"/>
      <c r="QFN104" s="889"/>
      <c r="QFO104" s="889"/>
      <c r="QFP104" s="889"/>
      <c r="QFQ104" s="889"/>
      <c r="QFR104" s="889"/>
      <c r="QFS104" s="889"/>
      <c r="QFT104" s="889"/>
      <c r="QFU104" s="889"/>
      <c r="QFV104" s="889"/>
      <c r="QFW104" s="889"/>
      <c r="QFX104" s="889"/>
      <c r="QFY104" s="889"/>
      <c r="QFZ104" s="889"/>
      <c r="QGA104" s="889"/>
      <c r="QGB104" s="889"/>
      <c r="QGC104" s="889"/>
      <c r="QGD104" s="889"/>
      <c r="QGE104" s="889"/>
      <c r="QGF104" s="889"/>
      <c r="QGG104" s="889"/>
      <c r="QGH104" s="889"/>
      <c r="QGI104" s="889"/>
      <c r="QGJ104" s="889"/>
      <c r="QGK104" s="889"/>
      <c r="QGL104" s="889"/>
      <c r="QGM104" s="889"/>
      <c r="QGN104" s="889"/>
      <c r="QGO104" s="889"/>
      <c r="QGP104" s="889"/>
      <c r="QGQ104" s="889"/>
      <c r="QGR104" s="889"/>
      <c r="QGS104" s="889"/>
      <c r="QGT104" s="889"/>
      <c r="QGU104" s="889"/>
      <c r="QGV104" s="889"/>
      <c r="QGW104" s="889"/>
      <c r="QGX104" s="889"/>
      <c r="QGY104" s="889"/>
      <c r="QGZ104" s="889"/>
      <c r="QHA104" s="889"/>
      <c r="QHB104" s="889"/>
      <c r="QHC104" s="889"/>
      <c r="QHD104" s="889"/>
      <c r="QHE104" s="889"/>
      <c r="QHF104" s="889"/>
      <c r="QHG104" s="889"/>
      <c r="QHH104" s="889"/>
      <c r="QHI104" s="889"/>
      <c r="QHJ104" s="889"/>
      <c r="QHK104" s="889"/>
      <c r="QHL104" s="889"/>
      <c r="QHM104" s="889"/>
      <c r="QHN104" s="889"/>
      <c r="QHO104" s="889"/>
      <c r="QHP104" s="889"/>
      <c r="QHQ104" s="889"/>
      <c r="QHR104" s="889"/>
      <c r="QHS104" s="889"/>
      <c r="QHT104" s="889"/>
      <c r="QHU104" s="889"/>
      <c r="QHV104" s="889"/>
      <c r="QHW104" s="889"/>
      <c r="QHX104" s="889"/>
      <c r="QHY104" s="889"/>
      <c r="QHZ104" s="889"/>
      <c r="QIA104" s="889"/>
      <c r="QIB104" s="889"/>
      <c r="QIC104" s="889"/>
      <c r="QID104" s="889"/>
      <c r="QIE104" s="889"/>
      <c r="QIF104" s="889"/>
      <c r="QIG104" s="889"/>
      <c r="QIH104" s="889"/>
      <c r="QII104" s="889"/>
      <c r="QIJ104" s="889"/>
      <c r="QIK104" s="889"/>
      <c r="QIL104" s="889"/>
      <c r="QIM104" s="889"/>
      <c r="QIN104" s="889"/>
      <c r="QIO104" s="889"/>
      <c r="QIP104" s="889"/>
      <c r="QIQ104" s="889"/>
      <c r="QIR104" s="889"/>
      <c r="QIS104" s="889"/>
      <c r="QIT104" s="889"/>
      <c r="QIU104" s="889"/>
      <c r="QIV104" s="889"/>
      <c r="QIW104" s="889"/>
      <c r="QIX104" s="889"/>
      <c r="QIY104" s="889"/>
      <c r="QIZ104" s="889"/>
      <c r="QJA104" s="889"/>
      <c r="QJB104" s="889"/>
      <c r="QJC104" s="889"/>
      <c r="QJD104" s="889"/>
      <c r="QJE104" s="889"/>
      <c r="QJF104" s="889"/>
      <c r="QJG104" s="889"/>
      <c r="QJH104" s="889"/>
      <c r="QJI104" s="889"/>
      <c r="QJJ104" s="889"/>
      <c r="QJK104" s="889"/>
      <c r="QJL104" s="889"/>
      <c r="QJM104" s="889"/>
      <c r="QJN104" s="889"/>
      <c r="QJO104" s="889"/>
      <c r="QJP104" s="889"/>
      <c r="QJQ104" s="889"/>
      <c r="QJR104" s="889"/>
      <c r="QJS104" s="889"/>
      <c r="QJT104" s="889"/>
      <c r="QJU104" s="889"/>
      <c r="QJV104" s="889"/>
      <c r="QJW104" s="889"/>
      <c r="QJX104" s="889"/>
      <c r="QJY104" s="889"/>
      <c r="QJZ104" s="889"/>
      <c r="QKA104" s="889"/>
      <c r="QKB104" s="889"/>
      <c r="QKC104" s="889"/>
      <c r="QKD104" s="889"/>
      <c r="QKE104" s="889"/>
      <c r="QKF104" s="889"/>
      <c r="QKG104" s="889"/>
      <c r="QKH104" s="889"/>
      <c r="QKI104" s="889"/>
      <c r="QKJ104" s="889"/>
      <c r="QKK104" s="889"/>
      <c r="QKL104" s="889"/>
      <c r="QKM104" s="889"/>
      <c r="QKN104" s="889"/>
      <c r="QKO104" s="889"/>
      <c r="QKP104" s="889"/>
      <c r="QKQ104" s="889"/>
      <c r="QKR104" s="889"/>
      <c r="QKS104" s="889"/>
      <c r="QKT104" s="889"/>
      <c r="QKU104" s="889"/>
      <c r="QKV104" s="889"/>
      <c r="QKW104" s="889"/>
      <c r="QKX104" s="889"/>
      <c r="QKY104" s="889"/>
      <c r="QKZ104" s="889"/>
      <c r="QLA104" s="889"/>
      <c r="QLB104" s="889"/>
      <c r="QLC104" s="889"/>
      <c r="QLD104" s="889"/>
      <c r="QLE104" s="889"/>
      <c r="QLF104" s="889"/>
      <c r="QLG104" s="889"/>
      <c r="QLH104" s="889"/>
      <c r="QLI104" s="889"/>
      <c r="QLJ104" s="889"/>
      <c r="QLK104" s="889"/>
      <c r="QLL104" s="889"/>
      <c r="QLM104" s="889"/>
      <c r="QLN104" s="889"/>
      <c r="QLO104" s="889"/>
      <c r="QLP104" s="889"/>
      <c r="QLQ104" s="889"/>
      <c r="QLR104" s="889"/>
      <c r="QLS104" s="889"/>
      <c r="QLT104" s="889"/>
      <c r="QLU104" s="889"/>
      <c r="QLV104" s="889"/>
      <c r="QLW104" s="889"/>
      <c r="QLX104" s="889"/>
      <c r="QLY104" s="889"/>
      <c r="QLZ104" s="889"/>
      <c r="QMA104" s="889"/>
      <c r="QMB104" s="889"/>
      <c r="QMC104" s="889"/>
      <c r="QMD104" s="889"/>
      <c r="QME104" s="889"/>
      <c r="QMF104" s="889"/>
      <c r="QMG104" s="889"/>
      <c r="QMH104" s="889"/>
      <c r="QMI104" s="889"/>
      <c r="QMJ104" s="889"/>
      <c r="QMK104" s="889"/>
      <c r="QML104" s="889"/>
      <c r="QMM104" s="889"/>
      <c r="QMN104" s="889"/>
      <c r="QMO104" s="889"/>
      <c r="QMP104" s="889"/>
      <c r="QMQ104" s="889"/>
      <c r="QMR104" s="889"/>
      <c r="QMS104" s="889"/>
      <c r="QMT104" s="889"/>
      <c r="QMU104" s="889"/>
      <c r="QMV104" s="889"/>
      <c r="QMW104" s="889"/>
      <c r="QMX104" s="889"/>
      <c r="QMY104" s="889"/>
      <c r="QMZ104" s="889"/>
      <c r="QNA104" s="889"/>
      <c r="QNB104" s="889"/>
      <c r="QNC104" s="889"/>
      <c r="QND104" s="889"/>
      <c r="QNE104" s="889"/>
      <c r="QNF104" s="889"/>
      <c r="QNG104" s="889"/>
      <c r="QNH104" s="889"/>
      <c r="QNI104" s="889"/>
      <c r="QNJ104" s="889"/>
      <c r="QNK104" s="889"/>
      <c r="QNL104" s="889"/>
      <c r="QNM104" s="889"/>
      <c r="QNN104" s="889"/>
      <c r="QNO104" s="889"/>
      <c r="QNP104" s="889"/>
      <c r="QNQ104" s="889"/>
      <c r="QNR104" s="889"/>
      <c r="QNS104" s="889"/>
      <c r="QNT104" s="889"/>
      <c r="QNU104" s="889"/>
      <c r="QNV104" s="889"/>
      <c r="QNW104" s="889"/>
      <c r="QNX104" s="889"/>
      <c r="QNY104" s="889"/>
      <c r="QNZ104" s="889"/>
      <c r="QOA104" s="889"/>
      <c r="QOB104" s="889"/>
      <c r="QOC104" s="889"/>
      <c r="QOD104" s="889"/>
      <c r="QOE104" s="889"/>
      <c r="QOF104" s="889"/>
      <c r="QOG104" s="889"/>
      <c r="QOH104" s="889"/>
      <c r="QOI104" s="889"/>
      <c r="QOJ104" s="889"/>
      <c r="QOK104" s="889"/>
      <c r="QOL104" s="889"/>
      <c r="QOM104" s="889"/>
      <c r="QON104" s="889"/>
      <c r="QOO104" s="889"/>
      <c r="QOP104" s="889"/>
      <c r="QOQ104" s="889"/>
      <c r="QOR104" s="889"/>
      <c r="QOS104" s="889"/>
      <c r="QOT104" s="889"/>
      <c r="QOU104" s="889"/>
      <c r="QOV104" s="889"/>
      <c r="QOW104" s="889"/>
      <c r="QOX104" s="889"/>
      <c r="QOY104" s="889"/>
      <c r="QOZ104" s="889"/>
      <c r="QPA104" s="889"/>
      <c r="QPB104" s="889"/>
      <c r="QPC104" s="889"/>
      <c r="QPD104" s="889"/>
      <c r="QPE104" s="889"/>
      <c r="QPF104" s="889"/>
      <c r="QPG104" s="889"/>
      <c r="QPH104" s="889"/>
      <c r="QPI104" s="889"/>
      <c r="QPJ104" s="889"/>
      <c r="QPK104" s="889"/>
      <c r="QPL104" s="889"/>
      <c r="QPM104" s="889"/>
      <c r="QPN104" s="889"/>
      <c r="QPO104" s="889"/>
      <c r="QPP104" s="889"/>
      <c r="QPQ104" s="889"/>
      <c r="QPR104" s="889"/>
      <c r="QPS104" s="889"/>
      <c r="QPT104" s="889"/>
      <c r="QPU104" s="889"/>
      <c r="QPV104" s="889"/>
      <c r="QPW104" s="889"/>
      <c r="QPX104" s="889"/>
      <c r="QPY104" s="889"/>
      <c r="QPZ104" s="889"/>
      <c r="QQA104" s="889"/>
      <c r="QQB104" s="889"/>
      <c r="QQC104" s="889"/>
      <c r="QQD104" s="889"/>
      <c r="QQE104" s="889"/>
      <c r="QQF104" s="889"/>
      <c r="QQG104" s="889"/>
      <c r="QQH104" s="889"/>
      <c r="QQI104" s="889"/>
      <c r="QQJ104" s="889"/>
      <c r="QQK104" s="889"/>
      <c r="QQL104" s="889"/>
      <c r="QQM104" s="889"/>
      <c r="QQN104" s="889"/>
      <c r="QQO104" s="889"/>
      <c r="QQP104" s="889"/>
      <c r="QQQ104" s="889"/>
      <c r="QQR104" s="889"/>
      <c r="QQS104" s="889"/>
      <c r="QQT104" s="889"/>
      <c r="QQU104" s="889"/>
      <c r="QQV104" s="889"/>
      <c r="QQW104" s="889"/>
      <c r="QQX104" s="889"/>
      <c r="QQY104" s="889"/>
      <c r="QQZ104" s="889"/>
      <c r="QRA104" s="889"/>
      <c r="QRB104" s="889"/>
      <c r="QRC104" s="889"/>
      <c r="QRD104" s="889"/>
      <c r="QRE104" s="889"/>
      <c r="QRF104" s="889"/>
      <c r="QRG104" s="889"/>
      <c r="QRH104" s="889"/>
      <c r="QRI104" s="889"/>
      <c r="QRJ104" s="889"/>
      <c r="QRK104" s="889"/>
      <c r="QRL104" s="889"/>
      <c r="QRM104" s="889"/>
      <c r="QRN104" s="889"/>
      <c r="QRO104" s="889"/>
      <c r="QRP104" s="889"/>
      <c r="QRQ104" s="889"/>
      <c r="QRR104" s="889"/>
      <c r="QRS104" s="889"/>
      <c r="QRT104" s="889"/>
      <c r="QRU104" s="889"/>
      <c r="QRV104" s="889"/>
      <c r="QRW104" s="889"/>
      <c r="QRX104" s="889"/>
      <c r="QRY104" s="889"/>
      <c r="QRZ104" s="889"/>
      <c r="QSA104" s="889"/>
      <c r="QSB104" s="889"/>
      <c r="QSC104" s="889"/>
      <c r="QSD104" s="889"/>
      <c r="QSE104" s="889"/>
      <c r="QSF104" s="889"/>
      <c r="QSG104" s="889"/>
      <c r="QSH104" s="889"/>
      <c r="QSI104" s="889"/>
      <c r="QSJ104" s="889"/>
      <c r="QSK104" s="889"/>
      <c r="QSL104" s="889"/>
      <c r="QSM104" s="889"/>
      <c r="QSN104" s="889"/>
      <c r="QSO104" s="889"/>
      <c r="QSP104" s="889"/>
      <c r="QSQ104" s="889"/>
      <c r="QSR104" s="889"/>
      <c r="QSS104" s="889"/>
      <c r="QST104" s="889"/>
      <c r="QSU104" s="889"/>
      <c r="QSV104" s="889"/>
      <c r="QSW104" s="889"/>
      <c r="QSX104" s="889"/>
      <c r="QSY104" s="889"/>
      <c r="QSZ104" s="889"/>
      <c r="QTA104" s="889"/>
      <c r="QTB104" s="889"/>
      <c r="QTC104" s="889"/>
      <c r="QTD104" s="889"/>
      <c r="QTE104" s="889"/>
      <c r="QTF104" s="889"/>
      <c r="QTG104" s="889"/>
      <c r="QTH104" s="889"/>
      <c r="QTI104" s="889"/>
      <c r="QTJ104" s="889"/>
      <c r="QTK104" s="889"/>
      <c r="QTL104" s="889"/>
      <c r="QTM104" s="889"/>
      <c r="QTN104" s="889"/>
      <c r="QTO104" s="889"/>
      <c r="QTP104" s="889"/>
      <c r="QTQ104" s="889"/>
      <c r="QTR104" s="889"/>
      <c r="QTS104" s="889"/>
      <c r="QTT104" s="889"/>
      <c r="QTU104" s="889"/>
      <c r="QTV104" s="889"/>
      <c r="QTW104" s="889"/>
      <c r="QTX104" s="889"/>
      <c r="QTY104" s="889"/>
      <c r="QTZ104" s="889"/>
      <c r="QUA104" s="889"/>
      <c r="QUB104" s="889"/>
      <c r="QUC104" s="889"/>
      <c r="QUD104" s="889"/>
      <c r="QUE104" s="889"/>
      <c r="QUF104" s="889"/>
      <c r="QUG104" s="889"/>
      <c r="QUH104" s="889"/>
      <c r="QUI104" s="889"/>
      <c r="QUJ104" s="889"/>
      <c r="QUK104" s="889"/>
      <c r="QUL104" s="889"/>
      <c r="QUM104" s="889"/>
      <c r="QUN104" s="889"/>
      <c r="QUO104" s="889"/>
      <c r="QUP104" s="889"/>
      <c r="QUQ104" s="889"/>
      <c r="QUR104" s="889"/>
      <c r="QUS104" s="889"/>
      <c r="QUT104" s="889"/>
      <c r="QUU104" s="889"/>
      <c r="QUV104" s="889"/>
      <c r="QUW104" s="889"/>
      <c r="QUX104" s="889"/>
      <c r="QUY104" s="889"/>
      <c r="QUZ104" s="889"/>
      <c r="QVA104" s="889"/>
      <c r="QVB104" s="889"/>
      <c r="QVC104" s="889"/>
      <c r="QVD104" s="889"/>
      <c r="QVE104" s="889"/>
      <c r="QVF104" s="889"/>
      <c r="QVG104" s="889"/>
      <c r="QVH104" s="889"/>
      <c r="QVI104" s="889"/>
      <c r="QVJ104" s="889"/>
      <c r="QVK104" s="889"/>
      <c r="QVL104" s="889"/>
      <c r="QVM104" s="889"/>
      <c r="QVN104" s="889"/>
      <c r="QVO104" s="889"/>
      <c r="QVP104" s="889"/>
      <c r="QVQ104" s="889"/>
      <c r="QVR104" s="889"/>
      <c r="QVS104" s="889"/>
      <c r="QVT104" s="889"/>
      <c r="QVU104" s="889"/>
      <c r="QVV104" s="889"/>
      <c r="QVW104" s="889"/>
      <c r="QVX104" s="889"/>
      <c r="QVY104" s="889"/>
      <c r="QVZ104" s="889"/>
      <c r="QWA104" s="889"/>
      <c r="QWB104" s="889"/>
      <c r="QWC104" s="889"/>
      <c r="QWD104" s="889"/>
      <c r="QWE104" s="889"/>
      <c r="QWF104" s="889"/>
      <c r="QWG104" s="889"/>
      <c r="QWH104" s="889"/>
      <c r="QWI104" s="889"/>
      <c r="QWJ104" s="889"/>
      <c r="QWK104" s="889"/>
      <c r="QWL104" s="889"/>
      <c r="QWM104" s="889"/>
      <c r="QWN104" s="889"/>
      <c r="QWO104" s="889"/>
      <c r="QWP104" s="889"/>
      <c r="QWQ104" s="889"/>
      <c r="QWR104" s="889"/>
      <c r="QWS104" s="889"/>
      <c r="QWT104" s="889"/>
      <c r="QWU104" s="889"/>
      <c r="QWV104" s="889"/>
      <c r="QWW104" s="889"/>
      <c r="QWX104" s="889"/>
      <c r="QWY104" s="889"/>
      <c r="QWZ104" s="889"/>
      <c r="QXA104" s="889"/>
      <c r="QXB104" s="889"/>
      <c r="QXC104" s="889"/>
      <c r="QXD104" s="889"/>
      <c r="QXE104" s="889"/>
      <c r="QXF104" s="889"/>
      <c r="QXG104" s="889"/>
      <c r="QXH104" s="889"/>
      <c r="QXI104" s="889"/>
      <c r="QXJ104" s="889"/>
      <c r="QXK104" s="889"/>
      <c r="QXL104" s="889"/>
      <c r="QXM104" s="889"/>
      <c r="QXN104" s="889"/>
      <c r="QXO104" s="889"/>
      <c r="QXP104" s="889"/>
      <c r="QXQ104" s="889"/>
      <c r="QXR104" s="889"/>
      <c r="QXS104" s="889"/>
      <c r="QXT104" s="889"/>
      <c r="QXU104" s="889"/>
      <c r="QXV104" s="889"/>
      <c r="QXW104" s="889"/>
      <c r="QXX104" s="889"/>
      <c r="QXY104" s="889"/>
      <c r="QXZ104" s="889"/>
      <c r="QYA104" s="889"/>
      <c r="QYB104" s="889"/>
      <c r="QYC104" s="889"/>
      <c r="QYD104" s="889"/>
      <c r="QYE104" s="889"/>
      <c r="QYF104" s="889"/>
      <c r="QYG104" s="889"/>
      <c r="QYH104" s="889"/>
      <c r="QYI104" s="889"/>
      <c r="QYJ104" s="889"/>
      <c r="QYK104" s="889"/>
      <c r="QYL104" s="889"/>
      <c r="QYM104" s="889"/>
      <c r="QYN104" s="889"/>
      <c r="QYO104" s="889"/>
      <c r="QYP104" s="889"/>
      <c r="QYQ104" s="889"/>
      <c r="QYR104" s="889"/>
      <c r="QYS104" s="889"/>
      <c r="QYT104" s="889"/>
      <c r="QYU104" s="889"/>
      <c r="QYV104" s="889"/>
      <c r="QYW104" s="889"/>
      <c r="QYX104" s="889"/>
      <c r="QYY104" s="889"/>
      <c r="QYZ104" s="889"/>
      <c r="QZA104" s="889"/>
      <c r="QZB104" s="889"/>
      <c r="QZC104" s="889"/>
      <c r="QZD104" s="889"/>
      <c r="QZE104" s="889"/>
      <c r="QZF104" s="889"/>
      <c r="QZG104" s="889"/>
      <c r="QZH104" s="889"/>
      <c r="QZI104" s="889"/>
      <c r="QZJ104" s="889"/>
      <c r="QZK104" s="889"/>
      <c r="QZL104" s="889"/>
      <c r="QZM104" s="889"/>
      <c r="QZN104" s="889"/>
      <c r="QZO104" s="889"/>
      <c r="QZP104" s="889"/>
      <c r="QZQ104" s="889"/>
      <c r="QZR104" s="889"/>
      <c r="QZS104" s="889"/>
      <c r="QZT104" s="889"/>
      <c r="QZU104" s="889"/>
      <c r="QZV104" s="889"/>
      <c r="QZW104" s="889"/>
      <c r="QZX104" s="889"/>
      <c r="QZY104" s="889"/>
      <c r="QZZ104" s="889"/>
      <c r="RAA104" s="889"/>
      <c r="RAB104" s="889"/>
      <c r="RAC104" s="889"/>
      <c r="RAD104" s="889"/>
      <c r="RAE104" s="889"/>
      <c r="RAF104" s="889"/>
      <c r="RAG104" s="889"/>
      <c r="RAH104" s="889"/>
      <c r="RAI104" s="889"/>
      <c r="RAJ104" s="889"/>
      <c r="RAK104" s="889"/>
      <c r="RAL104" s="889"/>
      <c r="RAM104" s="889"/>
      <c r="RAN104" s="889"/>
      <c r="RAO104" s="889"/>
      <c r="RAP104" s="889"/>
      <c r="RAQ104" s="889"/>
      <c r="RAR104" s="889"/>
      <c r="RAS104" s="889"/>
      <c r="RAT104" s="889"/>
      <c r="RAU104" s="889"/>
      <c r="RAV104" s="889"/>
      <c r="RAW104" s="889"/>
      <c r="RAX104" s="889"/>
      <c r="RAY104" s="889"/>
      <c r="RAZ104" s="889"/>
      <c r="RBA104" s="889"/>
      <c r="RBB104" s="889"/>
      <c r="RBC104" s="889"/>
      <c r="RBD104" s="889"/>
      <c r="RBE104" s="889"/>
      <c r="RBF104" s="889"/>
      <c r="RBG104" s="889"/>
      <c r="RBH104" s="889"/>
      <c r="RBI104" s="889"/>
      <c r="RBJ104" s="889"/>
      <c r="RBK104" s="889"/>
      <c r="RBL104" s="889"/>
      <c r="RBM104" s="889"/>
      <c r="RBN104" s="889"/>
      <c r="RBO104" s="889"/>
      <c r="RBP104" s="889"/>
      <c r="RBQ104" s="889"/>
      <c r="RBR104" s="889"/>
      <c r="RBS104" s="889"/>
      <c r="RBT104" s="889"/>
      <c r="RBU104" s="889"/>
      <c r="RBV104" s="889"/>
      <c r="RBW104" s="889"/>
      <c r="RBX104" s="889"/>
      <c r="RBY104" s="889"/>
      <c r="RBZ104" s="889"/>
      <c r="RCA104" s="889"/>
      <c r="RCB104" s="889"/>
      <c r="RCC104" s="889"/>
      <c r="RCD104" s="889"/>
      <c r="RCE104" s="889"/>
      <c r="RCF104" s="889"/>
      <c r="RCG104" s="889"/>
      <c r="RCH104" s="889"/>
      <c r="RCI104" s="889"/>
      <c r="RCJ104" s="889"/>
      <c r="RCK104" s="889"/>
      <c r="RCL104" s="889"/>
      <c r="RCM104" s="889"/>
      <c r="RCN104" s="889"/>
      <c r="RCO104" s="889"/>
      <c r="RCP104" s="889"/>
      <c r="RCQ104" s="889"/>
      <c r="RCR104" s="889"/>
      <c r="RCS104" s="889"/>
      <c r="RCT104" s="889"/>
      <c r="RCU104" s="889"/>
      <c r="RCV104" s="889"/>
      <c r="RCW104" s="889"/>
      <c r="RCX104" s="889"/>
      <c r="RCY104" s="889"/>
      <c r="RCZ104" s="889"/>
      <c r="RDA104" s="889"/>
      <c r="RDB104" s="889"/>
      <c r="RDC104" s="889"/>
      <c r="RDD104" s="889"/>
      <c r="RDE104" s="889"/>
      <c r="RDF104" s="889"/>
      <c r="RDG104" s="889"/>
      <c r="RDH104" s="889"/>
      <c r="RDI104" s="889"/>
      <c r="RDJ104" s="889"/>
      <c r="RDK104" s="889"/>
      <c r="RDL104" s="889"/>
      <c r="RDM104" s="889"/>
      <c r="RDN104" s="889"/>
      <c r="RDO104" s="889"/>
      <c r="RDP104" s="889"/>
      <c r="RDQ104" s="889"/>
      <c r="RDR104" s="889"/>
      <c r="RDS104" s="889"/>
      <c r="RDT104" s="889"/>
      <c r="RDU104" s="889"/>
      <c r="RDV104" s="889"/>
      <c r="RDW104" s="889"/>
      <c r="RDX104" s="889"/>
      <c r="RDY104" s="889"/>
      <c r="RDZ104" s="889"/>
      <c r="REA104" s="889"/>
      <c r="REB104" s="889"/>
      <c r="REC104" s="889"/>
      <c r="RED104" s="889"/>
      <c r="REE104" s="889"/>
      <c r="REF104" s="889"/>
      <c r="REG104" s="889"/>
      <c r="REH104" s="889"/>
      <c r="REI104" s="889"/>
      <c r="REJ104" s="889"/>
      <c r="REK104" s="889"/>
      <c r="REL104" s="889"/>
      <c r="REM104" s="889"/>
      <c r="REN104" s="889"/>
      <c r="REO104" s="889"/>
      <c r="REP104" s="889"/>
      <c r="REQ104" s="889"/>
      <c r="RER104" s="889"/>
      <c r="RES104" s="889"/>
      <c r="RET104" s="889"/>
      <c r="REU104" s="889"/>
      <c r="REV104" s="889"/>
      <c r="REW104" s="889"/>
      <c r="REX104" s="889"/>
      <c r="REY104" s="889"/>
      <c r="REZ104" s="889"/>
      <c r="RFA104" s="889"/>
      <c r="RFB104" s="889"/>
      <c r="RFC104" s="889"/>
      <c r="RFD104" s="889"/>
      <c r="RFE104" s="889"/>
      <c r="RFF104" s="889"/>
      <c r="RFG104" s="889"/>
      <c r="RFH104" s="889"/>
      <c r="RFI104" s="889"/>
      <c r="RFJ104" s="889"/>
      <c r="RFK104" s="889"/>
      <c r="RFL104" s="889"/>
      <c r="RFM104" s="889"/>
      <c r="RFN104" s="889"/>
      <c r="RFO104" s="889"/>
      <c r="RFP104" s="889"/>
      <c r="RFQ104" s="889"/>
      <c r="RFR104" s="889"/>
      <c r="RFS104" s="889"/>
      <c r="RFT104" s="889"/>
      <c r="RFU104" s="889"/>
      <c r="RFV104" s="889"/>
      <c r="RFW104" s="889"/>
      <c r="RFX104" s="889"/>
      <c r="RFY104" s="889"/>
      <c r="RFZ104" s="889"/>
      <c r="RGA104" s="889"/>
      <c r="RGB104" s="889"/>
      <c r="RGC104" s="889"/>
      <c r="RGD104" s="889"/>
      <c r="RGE104" s="889"/>
      <c r="RGF104" s="889"/>
      <c r="RGG104" s="889"/>
      <c r="RGH104" s="889"/>
      <c r="RGI104" s="889"/>
      <c r="RGJ104" s="889"/>
      <c r="RGK104" s="889"/>
      <c r="RGL104" s="889"/>
      <c r="RGM104" s="889"/>
      <c r="RGN104" s="889"/>
      <c r="RGO104" s="889"/>
      <c r="RGP104" s="889"/>
      <c r="RGQ104" s="889"/>
      <c r="RGR104" s="889"/>
      <c r="RGS104" s="889"/>
      <c r="RGT104" s="889"/>
      <c r="RGU104" s="889"/>
      <c r="RGV104" s="889"/>
      <c r="RGW104" s="889"/>
      <c r="RGX104" s="889"/>
      <c r="RGY104" s="889"/>
      <c r="RGZ104" s="889"/>
      <c r="RHA104" s="889"/>
      <c r="RHB104" s="889"/>
      <c r="RHC104" s="889"/>
      <c r="RHD104" s="889"/>
      <c r="RHE104" s="889"/>
      <c r="RHF104" s="889"/>
      <c r="RHG104" s="889"/>
      <c r="RHH104" s="889"/>
      <c r="RHI104" s="889"/>
      <c r="RHJ104" s="889"/>
      <c r="RHK104" s="889"/>
      <c r="RHL104" s="889"/>
      <c r="RHM104" s="889"/>
      <c r="RHN104" s="889"/>
      <c r="RHO104" s="889"/>
      <c r="RHP104" s="889"/>
      <c r="RHQ104" s="889"/>
      <c r="RHR104" s="889"/>
      <c r="RHS104" s="889"/>
      <c r="RHT104" s="889"/>
      <c r="RHU104" s="889"/>
      <c r="RHV104" s="889"/>
      <c r="RHW104" s="889"/>
      <c r="RHX104" s="889"/>
      <c r="RHY104" s="889"/>
      <c r="RHZ104" s="889"/>
      <c r="RIA104" s="889"/>
      <c r="RIB104" s="889"/>
      <c r="RIC104" s="889"/>
      <c r="RID104" s="889"/>
      <c r="RIE104" s="889"/>
      <c r="RIF104" s="889"/>
      <c r="RIG104" s="889"/>
      <c r="RIH104" s="889"/>
      <c r="RII104" s="889"/>
      <c r="RIJ104" s="889"/>
      <c r="RIK104" s="889"/>
      <c r="RIL104" s="889"/>
      <c r="RIM104" s="889"/>
      <c r="RIN104" s="889"/>
      <c r="RIO104" s="889"/>
      <c r="RIP104" s="889"/>
      <c r="RIQ104" s="889"/>
      <c r="RIR104" s="889"/>
      <c r="RIS104" s="889"/>
      <c r="RIT104" s="889"/>
      <c r="RIU104" s="889"/>
      <c r="RIV104" s="889"/>
      <c r="RIW104" s="889"/>
      <c r="RIX104" s="889"/>
      <c r="RIY104" s="889"/>
      <c r="RIZ104" s="889"/>
      <c r="RJA104" s="889"/>
      <c r="RJB104" s="889"/>
      <c r="RJC104" s="889"/>
      <c r="RJD104" s="889"/>
      <c r="RJE104" s="889"/>
      <c r="RJF104" s="889"/>
      <c r="RJG104" s="889"/>
      <c r="RJH104" s="889"/>
      <c r="RJI104" s="889"/>
      <c r="RJJ104" s="889"/>
      <c r="RJK104" s="889"/>
      <c r="RJL104" s="889"/>
      <c r="RJM104" s="889"/>
      <c r="RJN104" s="889"/>
      <c r="RJO104" s="889"/>
      <c r="RJP104" s="889"/>
      <c r="RJQ104" s="889"/>
      <c r="RJR104" s="889"/>
      <c r="RJS104" s="889"/>
      <c r="RJT104" s="889"/>
      <c r="RJU104" s="889"/>
      <c r="RJV104" s="889"/>
      <c r="RJW104" s="889"/>
      <c r="RJX104" s="889"/>
      <c r="RJY104" s="889"/>
      <c r="RJZ104" s="889"/>
      <c r="RKA104" s="889"/>
      <c r="RKB104" s="889"/>
      <c r="RKC104" s="889"/>
      <c r="RKD104" s="889"/>
      <c r="RKE104" s="889"/>
      <c r="RKF104" s="889"/>
      <c r="RKG104" s="889"/>
      <c r="RKH104" s="889"/>
      <c r="RKI104" s="889"/>
      <c r="RKJ104" s="889"/>
      <c r="RKK104" s="889"/>
      <c r="RKL104" s="889"/>
      <c r="RKM104" s="889"/>
      <c r="RKN104" s="889"/>
      <c r="RKO104" s="889"/>
      <c r="RKP104" s="889"/>
      <c r="RKQ104" s="889"/>
      <c r="RKR104" s="889"/>
      <c r="RKS104" s="889"/>
      <c r="RKT104" s="889"/>
      <c r="RKU104" s="889"/>
      <c r="RKV104" s="889"/>
      <c r="RKW104" s="889"/>
      <c r="RKX104" s="889"/>
      <c r="RKY104" s="889"/>
      <c r="RKZ104" s="889"/>
      <c r="RLA104" s="889"/>
      <c r="RLB104" s="889"/>
      <c r="RLC104" s="889"/>
      <c r="RLD104" s="889"/>
      <c r="RLE104" s="889"/>
      <c r="RLF104" s="889"/>
      <c r="RLG104" s="889"/>
      <c r="RLH104" s="889"/>
      <c r="RLI104" s="889"/>
      <c r="RLJ104" s="889"/>
      <c r="RLK104" s="889"/>
      <c r="RLL104" s="889"/>
      <c r="RLM104" s="889"/>
      <c r="RLN104" s="889"/>
      <c r="RLO104" s="889"/>
      <c r="RLP104" s="889"/>
      <c r="RLQ104" s="889"/>
      <c r="RLR104" s="889"/>
      <c r="RLS104" s="889"/>
      <c r="RLT104" s="889"/>
      <c r="RLU104" s="889"/>
      <c r="RLV104" s="889"/>
      <c r="RLW104" s="889"/>
      <c r="RLX104" s="889"/>
      <c r="RLY104" s="889"/>
      <c r="RLZ104" s="889"/>
      <c r="RMA104" s="889"/>
      <c r="RMB104" s="889"/>
      <c r="RMC104" s="889"/>
      <c r="RMD104" s="889"/>
      <c r="RME104" s="889"/>
      <c r="RMF104" s="889"/>
      <c r="RMG104" s="889"/>
      <c r="RMH104" s="889"/>
      <c r="RMI104" s="889"/>
      <c r="RMJ104" s="889"/>
      <c r="RMK104" s="889"/>
      <c r="RML104" s="889"/>
      <c r="RMM104" s="889"/>
      <c r="RMN104" s="889"/>
      <c r="RMO104" s="889"/>
      <c r="RMP104" s="889"/>
      <c r="RMQ104" s="889"/>
      <c r="RMR104" s="889"/>
      <c r="RMS104" s="889"/>
      <c r="RMT104" s="889"/>
      <c r="RMU104" s="889"/>
      <c r="RMV104" s="889"/>
      <c r="RMW104" s="889"/>
      <c r="RMX104" s="889"/>
      <c r="RMY104" s="889"/>
      <c r="RMZ104" s="889"/>
      <c r="RNA104" s="889"/>
      <c r="RNB104" s="889"/>
      <c r="RNC104" s="889"/>
      <c r="RND104" s="889"/>
      <c r="RNE104" s="889"/>
      <c r="RNF104" s="889"/>
      <c r="RNG104" s="889"/>
      <c r="RNH104" s="889"/>
      <c r="RNI104" s="889"/>
      <c r="RNJ104" s="889"/>
      <c r="RNK104" s="889"/>
      <c r="RNL104" s="889"/>
      <c r="RNM104" s="889"/>
      <c r="RNN104" s="889"/>
      <c r="RNO104" s="889"/>
      <c r="RNP104" s="889"/>
      <c r="RNQ104" s="889"/>
      <c r="RNR104" s="889"/>
      <c r="RNS104" s="889"/>
      <c r="RNT104" s="889"/>
      <c r="RNU104" s="889"/>
      <c r="RNV104" s="889"/>
      <c r="RNW104" s="889"/>
      <c r="RNX104" s="889"/>
      <c r="RNY104" s="889"/>
      <c r="RNZ104" s="889"/>
      <c r="ROA104" s="889"/>
      <c r="ROB104" s="889"/>
      <c r="ROC104" s="889"/>
      <c r="ROD104" s="889"/>
      <c r="ROE104" s="889"/>
      <c r="ROF104" s="889"/>
      <c r="ROG104" s="889"/>
      <c r="ROH104" s="889"/>
      <c r="ROI104" s="889"/>
      <c r="ROJ104" s="889"/>
      <c r="ROK104" s="889"/>
      <c r="ROL104" s="889"/>
      <c r="ROM104" s="889"/>
      <c r="RON104" s="889"/>
      <c r="ROO104" s="889"/>
      <c r="ROP104" s="889"/>
      <c r="ROQ104" s="889"/>
      <c r="ROR104" s="889"/>
      <c r="ROS104" s="889"/>
      <c r="ROT104" s="889"/>
      <c r="ROU104" s="889"/>
      <c r="ROV104" s="889"/>
      <c r="ROW104" s="889"/>
      <c r="ROX104" s="889"/>
      <c r="ROY104" s="889"/>
      <c r="ROZ104" s="889"/>
      <c r="RPA104" s="889"/>
      <c r="RPB104" s="889"/>
      <c r="RPC104" s="889"/>
      <c r="RPD104" s="889"/>
      <c r="RPE104" s="889"/>
      <c r="RPF104" s="889"/>
      <c r="RPG104" s="889"/>
      <c r="RPH104" s="889"/>
      <c r="RPI104" s="889"/>
      <c r="RPJ104" s="889"/>
      <c r="RPK104" s="889"/>
      <c r="RPL104" s="889"/>
      <c r="RPM104" s="889"/>
      <c r="RPN104" s="889"/>
      <c r="RPO104" s="889"/>
      <c r="RPP104" s="889"/>
      <c r="RPQ104" s="889"/>
      <c r="RPR104" s="889"/>
      <c r="RPS104" s="889"/>
      <c r="RPT104" s="889"/>
      <c r="RPU104" s="889"/>
      <c r="RPV104" s="889"/>
      <c r="RPW104" s="889"/>
      <c r="RPX104" s="889"/>
      <c r="RPY104" s="889"/>
      <c r="RPZ104" s="889"/>
      <c r="RQA104" s="889"/>
      <c r="RQB104" s="889"/>
      <c r="RQC104" s="889"/>
      <c r="RQD104" s="889"/>
      <c r="RQE104" s="889"/>
      <c r="RQF104" s="889"/>
      <c r="RQG104" s="889"/>
      <c r="RQH104" s="889"/>
      <c r="RQI104" s="889"/>
      <c r="RQJ104" s="889"/>
      <c r="RQK104" s="889"/>
      <c r="RQL104" s="889"/>
      <c r="RQM104" s="889"/>
      <c r="RQN104" s="889"/>
      <c r="RQO104" s="889"/>
      <c r="RQP104" s="889"/>
      <c r="RQQ104" s="889"/>
      <c r="RQR104" s="889"/>
      <c r="RQS104" s="889"/>
      <c r="RQT104" s="889"/>
      <c r="RQU104" s="889"/>
      <c r="RQV104" s="889"/>
      <c r="RQW104" s="889"/>
      <c r="RQX104" s="889"/>
      <c r="RQY104" s="889"/>
      <c r="RQZ104" s="889"/>
      <c r="RRA104" s="889"/>
      <c r="RRB104" s="889"/>
      <c r="RRC104" s="889"/>
      <c r="RRD104" s="889"/>
      <c r="RRE104" s="889"/>
      <c r="RRF104" s="889"/>
      <c r="RRG104" s="889"/>
      <c r="RRH104" s="889"/>
      <c r="RRI104" s="889"/>
      <c r="RRJ104" s="889"/>
      <c r="RRK104" s="889"/>
      <c r="RRL104" s="889"/>
      <c r="RRM104" s="889"/>
      <c r="RRN104" s="889"/>
      <c r="RRO104" s="889"/>
      <c r="RRP104" s="889"/>
      <c r="RRQ104" s="889"/>
      <c r="RRR104" s="889"/>
      <c r="RRS104" s="889"/>
      <c r="RRT104" s="889"/>
      <c r="RRU104" s="889"/>
      <c r="RRV104" s="889"/>
      <c r="RRW104" s="889"/>
      <c r="RRX104" s="889"/>
      <c r="RRY104" s="889"/>
      <c r="RRZ104" s="889"/>
      <c r="RSA104" s="889"/>
      <c r="RSB104" s="889"/>
      <c r="RSC104" s="889"/>
      <c r="RSD104" s="889"/>
      <c r="RSE104" s="889"/>
      <c r="RSF104" s="889"/>
      <c r="RSG104" s="889"/>
      <c r="RSH104" s="889"/>
      <c r="RSI104" s="889"/>
      <c r="RSJ104" s="889"/>
      <c r="RSK104" s="889"/>
      <c r="RSL104" s="889"/>
      <c r="RSM104" s="889"/>
      <c r="RSN104" s="889"/>
      <c r="RSO104" s="889"/>
      <c r="RSP104" s="889"/>
      <c r="RSQ104" s="889"/>
      <c r="RSR104" s="889"/>
      <c r="RSS104" s="889"/>
      <c r="RST104" s="889"/>
      <c r="RSU104" s="889"/>
      <c r="RSV104" s="889"/>
      <c r="RSW104" s="889"/>
      <c r="RSX104" s="889"/>
      <c r="RSY104" s="889"/>
      <c r="RSZ104" s="889"/>
      <c r="RTA104" s="889"/>
      <c r="RTB104" s="889"/>
      <c r="RTC104" s="889"/>
      <c r="RTD104" s="889"/>
      <c r="RTE104" s="889"/>
      <c r="RTF104" s="889"/>
      <c r="RTG104" s="889"/>
      <c r="RTH104" s="889"/>
      <c r="RTI104" s="889"/>
      <c r="RTJ104" s="889"/>
      <c r="RTK104" s="889"/>
      <c r="RTL104" s="889"/>
      <c r="RTM104" s="889"/>
      <c r="RTN104" s="889"/>
      <c r="RTO104" s="889"/>
      <c r="RTP104" s="889"/>
      <c r="RTQ104" s="889"/>
      <c r="RTR104" s="889"/>
      <c r="RTS104" s="889"/>
      <c r="RTT104" s="889"/>
      <c r="RTU104" s="889"/>
      <c r="RTV104" s="889"/>
      <c r="RTW104" s="889"/>
      <c r="RTX104" s="889"/>
      <c r="RTY104" s="889"/>
      <c r="RTZ104" s="889"/>
      <c r="RUA104" s="889"/>
      <c r="RUB104" s="889"/>
      <c r="RUC104" s="889"/>
      <c r="RUD104" s="889"/>
      <c r="RUE104" s="889"/>
      <c r="RUF104" s="889"/>
      <c r="RUG104" s="889"/>
      <c r="RUH104" s="889"/>
      <c r="RUI104" s="889"/>
      <c r="RUJ104" s="889"/>
      <c r="RUK104" s="889"/>
      <c r="RUL104" s="889"/>
      <c r="RUM104" s="889"/>
      <c r="RUN104" s="889"/>
      <c r="RUO104" s="889"/>
      <c r="RUP104" s="889"/>
      <c r="RUQ104" s="889"/>
      <c r="RUR104" s="889"/>
      <c r="RUS104" s="889"/>
      <c r="RUT104" s="889"/>
      <c r="RUU104" s="889"/>
      <c r="RUV104" s="889"/>
      <c r="RUW104" s="889"/>
      <c r="RUX104" s="889"/>
      <c r="RUY104" s="889"/>
      <c r="RUZ104" s="889"/>
      <c r="RVA104" s="889"/>
      <c r="RVB104" s="889"/>
      <c r="RVC104" s="889"/>
      <c r="RVD104" s="889"/>
      <c r="RVE104" s="889"/>
      <c r="RVF104" s="889"/>
      <c r="RVG104" s="889"/>
      <c r="RVH104" s="889"/>
      <c r="RVI104" s="889"/>
      <c r="RVJ104" s="889"/>
      <c r="RVK104" s="889"/>
      <c r="RVL104" s="889"/>
      <c r="RVM104" s="889"/>
      <c r="RVN104" s="889"/>
      <c r="RVO104" s="889"/>
      <c r="RVP104" s="889"/>
      <c r="RVQ104" s="889"/>
      <c r="RVR104" s="889"/>
      <c r="RVS104" s="889"/>
      <c r="RVT104" s="889"/>
      <c r="RVU104" s="889"/>
      <c r="RVV104" s="889"/>
      <c r="RVW104" s="889"/>
      <c r="RVX104" s="889"/>
      <c r="RVY104" s="889"/>
      <c r="RVZ104" s="889"/>
      <c r="RWA104" s="889"/>
      <c r="RWB104" s="889"/>
      <c r="RWC104" s="889"/>
      <c r="RWD104" s="889"/>
      <c r="RWE104" s="889"/>
      <c r="RWF104" s="889"/>
      <c r="RWG104" s="889"/>
      <c r="RWH104" s="889"/>
      <c r="RWI104" s="889"/>
      <c r="RWJ104" s="889"/>
      <c r="RWK104" s="889"/>
      <c r="RWL104" s="889"/>
      <c r="RWM104" s="889"/>
      <c r="RWN104" s="889"/>
      <c r="RWO104" s="889"/>
      <c r="RWP104" s="889"/>
      <c r="RWQ104" s="889"/>
      <c r="RWR104" s="889"/>
      <c r="RWS104" s="889"/>
      <c r="RWT104" s="889"/>
      <c r="RWU104" s="889"/>
      <c r="RWV104" s="889"/>
      <c r="RWW104" s="889"/>
      <c r="RWX104" s="889"/>
      <c r="RWY104" s="889"/>
      <c r="RWZ104" s="889"/>
      <c r="RXA104" s="889"/>
      <c r="RXB104" s="889"/>
      <c r="RXC104" s="889"/>
      <c r="RXD104" s="889"/>
      <c r="RXE104" s="889"/>
      <c r="RXF104" s="889"/>
      <c r="RXG104" s="889"/>
      <c r="RXH104" s="889"/>
      <c r="RXI104" s="889"/>
      <c r="RXJ104" s="889"/>
      <c r="RXK104" s="889"/>
      <c r="RXL104" s="889"/>
      <c r="RXM104" s="889"/>
      <c r="RXN104" s="889"/>
      <c r="RXO104" s="889"/>
      <c r="RXP104" s="889"/>
      <c r="RXQ104" s="889"/>
      <c r="RXR104" s="889"/>
      <c r="RXS104" s="889"/>
      <c r="RXT104" s="889"/>
      <c r="RXU104" s="889"/>
      <c r="RXV104" s="889"/>
      <c r="RXW104" s="889"/>
      <c r="RXX104" s="889"/>
      <c r="RXY104" s="889"/>
      <c r="RXZ104" s="889"/>
      <c r="RYA104" s="889"/>
      <c r="RYB104" s="889"/>
      <c r="RYC104" s="889"/>
      <c r="RYD104" s="889"/>
      <c r="RYE104" s="889"/>
      <c r="RYF104" s="889"/>
      <c r="RYG104" s="889"/>
      <c r="RYH104" s="889"/>
      <c r="RYI104" s="889"/>
      <c r="RYJ104" s="889"/>
      <c r="RYK104" s="889"/>
      <c r="RYL104" s="889"/>
      <c r="RYM104" s="889"/>
      <c r="RYN104" s="889"/>
      <c r="RYO104" s="889"/>
      <c r="RYP104" s="889"/>
      <c r="RYQ104" s="889"/>
      <c r="RYR104" s="889"/>
      <c r="RYS104" s="889"/>
      <c r="RYT104" s="889"/>
      <c r="RYU104" s="889"/>
      <c r="RYV104" s="889"/>
      <c r="RYW104" s="889"/>
      <c r="RYX104" s="889"/>
      <c r="RYY104" s="889"/>
      <c r="RYZ104" s="889"/>
      <c r="RZA104" s="889"/>
      <c r="RZB104" s="889"/>
      <c r="RZC104" s="889"/>
      <c r="RZD104" s="889"/>
      <c r="RZE104" s="889"/>
      <c r="RZF104" s="889"/>
      <c r="RZG104" s="889"/>
      <c r="RZH104" s="889"/>
      <c r="RZI104" s="889"/>
      <c r="RZJ104" s="889"/>
      <c r="RZK104" s="889"/>
      <c r="RZL104" s="889"/>
      <c r="RZM104" s="889"/>
      <c r="RZN104" s="889"/>
      <c r="RZO104" s="889"/>
      <c r="RZP104" s="889"/>
      <c r="RZQ104" s="889"/>
      <c r="RZR104" s="889"/>
      <c r="RZS104" s="889"/>
      <c r="RZT104" s="889"/>
      <c r="RZU104" s="889"/>
      <c r="RZV104" s="889"/>
      <c r="RZW104" s="889"/>
      <c r="RZX104" s="889"/>
      <c r="RZY104" s="889"/>
      <c r="RZZ104" s="889"/>
      <c r="SAA104" s="889"/>
      <c r="SAB104" s="889"/>
      <c r="SAC104" s="889"/>
      <c r="SAD104" s="889"/>
      <c r="SAE104" s="889"/>
      <c r="SAF104" s="889"/>
      <c r="SAG104" s="889"/>
      <c r="SAH104" s="889"/>
      <c r="SAI104" s="889"/>
      <c r="SAJ104" s="889"/>
      <c r="SAK104" s="889"/>
      <c r="SAL104" s="889"/>
      <c r="SAM104" s="889"/>
      <c r="SAN104" s="889"/>
      <c r="SAO104" s="889"/>
      <c r="SAP104" s="889"/>
      <c r="SAQ104" s="889"/>
      <c r="SAR104" s="889"/>
      <c r="SAS104" s="889"/>
      <c r="SAT104" s="889"/>
      <c r="SAU104" s="889"/>
      <c r="SAV104" s="889"/>
      <c r="SAW104" s="889"/>
      <c r="SAX104" s="889"/>
      <c r="SAY104" s="889"/>
      <c r="SAZ104" s="889"/>
      <c r="SBA104" s="889"/>
      <c r="SBB104" s="889"/>
      <c r="SBC104" s="889"/>
      <c r="SBD104" s="889"/>
      <c r="SBE104" s="889"/>
      <c r="SBF104" s="889"/>
      <c r="SBG104" s="889"/>
      <c r="SBH104" s="889"/>
      <c r="SBI104" s="889"/>
      <c r="SBJ104" s="889"/>
      <c r="SBK104" s="889"/>
      <c r="SBL104" s="889"/>
      <c r="SBM104" s="889"/>
      <c r="SBN104" s="889"/>
      <c r="SBO104" s="889"/>
      <c r="SBP104" s="889"/>
      <c r="SBQ104" s="889"/>
      <c r="SBR104" s="889"/>
      <c r="SBS104" s="889"/>
      <c r="SBT104" s="889"/>
      <c r="SBU104" s="889"/>
      <c r="SBV104" s="889"/>
      <c r="SBW104" s="889"/>
      <c r="SBX104" s="889"/>
      <c r="SBY104" s="889"/>
      <c r="SBZ104" s="889"/>
      <c r="SCA104" s="889"/>
      <c r="SCB104" s="889"/>
      <c r="SCC104" s="889"/>
      <c r="SCD104" s="889"/>
      <c r="SCE104" s="889"/>
      <c r="SCF104" s="889"/>
      <c r="SCG104" s="889"/>
      <c r="SCH104" s="889"/>
      <c r="SCI104" s="889"/>
      <c r="SCJ104" s="889"/>
      <c r="SCK104" s="889"/>
      <c r="SCL104" s="889"/>
      <c r="SCM104" s="889"/>
      <c r="SCN104" s="889"/>
      <c r="SCO104" s="889"/>
      <c r="SCP104" s="889"/>
      <c r="SCQ104" s="889"/>
      <c r="SCR104" s="889"/>
      <c r="SCS104" s="889"/>
      <c r="SCT104" s="889"/>
      <c r="SCU104" s="889"/>
      <c r="SCV104" s="889"/>
      <c r="SCW104" s="889"/>
      <c r="SCX104" s="889"/>
      <c r="SCY104" s="889"/>
      <c r="SCZ104" s="889"/>
      <c r="SDA104" s="889"/>
      <c r="SDB104" s="889"/>
      <c r="SDC104" s="889"/>
      <c r="SDD104" s="889"/>
      <c r="SDE104" s="889"/>
      <c r="SDF104" s="889"/>
      <c r="SDG104" s="889"/>
      <c r="SDH104" s="889"/>
      <c r="SDI104" s="889"/>
      <c r="SDJ104" s="889"/>
      <c r="SDK104" s="889"/>
      <c r="SDL104" s="889"/>
      <c r="SDM104" s="889"/>
      <c r="SDN104" s="889"/>
      <c r="SDO104" s="889"/>
      <c r="SDP104" s="889"/>
      <c r="SDQ104" s="889"/>
      <c r="SDR104" s="889"/>
      <c r="SDS104" s="889"/>
      <c r="SDT104" s="889"/>
      <c r="SDU104" s="889"/>
      <c r="SDV104" s="889"/>
      <c r="SDW104" s="889"/>
      <c r="SDX104" s="889"/>
      <c r="SDY104" s="889"/>
      <c r="SDZ104" s="889"/>
      <c r="SEA104" s="889"/>
      <c r="SEB104" s="889"/>
      <c r="SEC104" s="889"/>
      <c r="SED104" s="889"/>
      <c r="SEE104" s="889"/>
      <c r="SEF104" s="889"/>
      <c r="SEG104" s="889"/>
      <c r="SEH104" s="889"/>
      <c r="SEI104" s="889"/>
      <c r="SEJ104" s="889"/>
      <c r="SEK104" s="889"/>
      <c r="SEL104" s="889"/>
      <c r="SEM104" s="889"/>
      <c r="SEN104" s="889"/>
      <c r="SEO104" s="889"/>
      <c r="SEP104" s="889"/>
      <c r="SEQ104" s="889"/>
      <c r="SER104" s="889"/>
      <c r="SES104" s="889"/>
      <c r="SET104" s="889"/>
      <c r="SEU104" s="889"/>
      <c r="SEV104" s="889"/>
      <c r="SEW104" s="889"/>
      <c r="SEX104" s="889"/>
      <c r="SEY104" s="889"/>
      <c r="SEZ104" s="889"/>
      <c r="SFA104" s="889"/>
      <c r="SFB104" s="889"/>
      <c r="SFC104" s="889"/>
      <c r="SFD104" s="889"/>
      <c r="SFE104" s="889"/>
      <c r="SFF104" s="889"/>
      <c r="SFG104" s="889"/>
      <c r="SFH104" s="889"/>
      <c r="SFI104" s="889"/>
      <c r="SFJ104" s="889"/>
      <c r="SFK104" s="889"/>
      <c r="SFL104" s="889"/>
      <c r="SFM104" s="889"/>
      <c r="SFN104" s="889"/>
      <c r="SFO104" s="889"/>
      <c r="SFP104" s="889"/>
      <c r="SFQ104" s="889"/>
      <c r="SFR104" s="889"/>
      <c r="SFS104" s="889"/>
      <c r="SFT104" s="889"/>
      <c r="SFU104" s="889"/>
      <c r="SFV104" s="889"/>
      <c r="SFW104" s="889"/>
      <c r="SFX104" s="889"/>
      <c r="SFY104" s="889"/>
      <c r="SFZ104" s="889"/>
      <c r="SGA104" s="889"/>
      <c r="SGB104" s="889"/>
      <c r="SGC104" s="889"/>
      <c r="SGD104" s="889"/>
      <c r="SGE104" s="889"/>
      <c r="SGF104" s="889"/>
      <c r="SGG104" s="889"/>
      <c r="SGH104" s="889"/>
      <c r="SGI104" s="889"/>
      <c r="SGJ104" s="889"/>
      <c r="SGK104" s="889"/>
      <c r="SGL104" s="889"/>
      <c r="SGM104" s="889"/>
      <c r="SGN104" s="889"/>
      <c r="SGO104" s="889"/>
      <c r="SGP104" s="889"/>
      <c r="SGQ104" s="889"/>
      <c r="SGR104" s="889"/>
      <c r="SGS104" s="889"/>
      <c r="SGT104" s="889"/>
      <c r="SGU104" s="889"/>
      <c r="SGV104" s="889"/>
      <c r="SGW104" s="889"/>
      <c r="SGX104" s="889"/>
      <c r="SGY104" s="889"/>
      <c r="SGZ104" s="889"/>
      <c r="SHA104" s="889"/>
      <c r="SHB104" s="889"/>
      <c r="SHC104" s="889"/>
      <c r="SHD104" s="889"/>
      <c r="SHE104" s="889"/>
      <c r="SHF104" s="889"/>
      <c r="SHG104" s="889"/>
      <c r="SHH104" s="889"/>
      <c r="SHI104" s="889"/>
      <c r="SHJ104" s="889"/>
      <c r="SHK104" s="889"/>
      <c r="SHL104" s="889"/>
      <c r="SHM104" s="889"/>
      <c r="SHN104" s="889"/>
      <c r="SHO104" s="889"/>
      <c r="SHP104" s="889"/>
      <c r="SHQ104" s="889"/>
      <c r="SHR104" s="889"/>
      <c r="SHS104" s="889"/>
      <c r="SHT104" s="889"/>
      <c r="SHU104" s="889"/>
      <c r="SHV104" s="889"/>
      <c r="SHW104" s="889"/>
      <c r="SHX104" s="889"/>
      <c r="SHY104" s="889"/>
      <c r="SHZ104" s="889"/>
      <c r="SIA104" s="889"/>
      <c r="SIB104" s="889"/>
      <c r="SIC104" s="889"/>
      <c r="SID104" s="889"/>
      <c r="SIE104" s="889"/>
      <c r="SIF104" s="889"/>
      <c r="SIG104" s="889"/>
      <c r="SIH104" s="889"/>
      <c r="SII104" s="889"/>
      <c r="SIJ104" s="889"/>
      <c r="SIK104" s="889"/>
      <c r="SIL104" s="889"/>
      <c r="SIM104" s="889"/>
      <c r="SIN104" s="889"/>
      <c r="SIO104" s="889"/>
      <c r="SIP104" s="889"/>
      <c r="SIQ104" s="889"/>
      <c r="SIR104" s="889"/>
      <c r="SIS104" s="889"/>
      <c r="SIT104" s="889"/>
      <c r="SIU104" s="889"/>
      <c r="SIV104" s="889"/>
      <c r="SIW104" s="889"/>
      <c r="SIX104" s="889"/>
      <c r="SIY104" s="889"/>
      <c r="SIZ104" s="889"/>
      <c r="SJA104" s="889"/>
      <c r="SJB104" s="889"/>
      <c r="SJC104" s="889"/>
      <c r="SJD104" s="889"/>
      <c r="SJE104" s="889"/>
      <c r="SJF104" s="889"/>
      <c r="SJG104" s="889"/>
      <c r="SJH104" s="889"/>
      <c r="SJI104" s="889"/>
      <c r="SJJ104" s="889"/>
      <c r="SJK104" s="889"/>
      <c r="SJL104" s="889"/>
      <c r="SJM104" s="889"/>
      <c r="SJN104" s="889"/>
      <c r="SJO104" s="889"/>
      <c r="SJP104" s="889"/>
      <c r="SJQ104" s="889"/>
      <c r="SJR104" s="889"/>
      <c r="SJS104" s="889"/>
      <c r="SJT104" s="889"/>
      <c r="SJU104" s="889"/>
      <c r="SJV104" s="889"/>
      <c r="SJW104" s="889"/>
      <c r="SJX104" s="889"/>
      <c r="SJY104" s="889"/>
      <c r="SJZ104" s="889"/>
      <c r="SKA104" s="889"/>
      <c r="SKB104" s="889"/>
      <c r="SKC104" s="889"/>
      <c r="SKD104" s="889"/>
      <c r="SKE104" s="889"/>
      <c r="SKF104" s="889"/>
      <c r="SKG104" s="889"/>
      <c r="SKH104" s="889"/>
      <c r="SKI104" s="889"/>
      <c r="SKJ104" s="889"/>
      <c r="SKK104" s="889"/>
      <c r="SKL104" s="889"/>
      <c r="SKM104" s="889"/>
      <c r="SKN104" s="889"/>
      <c r="SKO104" s="889"/>
      <c r="SKP104" s="889"/>
      <c r="SKQ104" s="889"/>
      <c r="SKR104" s="889"/>
      <c r="SKS104" s="889"/>
      <c r="SKT104" s="889"/>
      <c r="SKU104" s="889"/>
      <c r="SKV104" s="889"/>
      <c r="SKW104" s="889"/>
      <c r="SKX104" s="889"/>
      <c r="SKY104" s="889"/>
      <c r="SKZ104" s="889"/>
      <c r="SLA104" s="889"/>
      <c r="SLB104" s="889"/>
      <c r="SLC104" s="889"/>
      <c r="SLD104" s="889"/>
      <c r="SLE104" s="889"/>
      <c r="SLF104" s="889"/>
      <c r="SLG104" s="889"/>
      <c r="SLH104" s="889"/>
      <c r="SLI104" s="889"/>
      <c r="SLJ104" s="889"/>
      <c r="SLK104" s="889"/>
      <c r="SLL104" s="889"/>
      <c r="SLM104" s="889"/>
      <c r="SLN104" s="889"/>
      <c r="SLO104" s="889"/>
      <c r="SLP104" s="889"/>
      <c r="SLQ104" s="889"/>
      <c r="SLR104" s="889"/>
      <c r="SLS104" s="889"/>
      <c r="SLT104" s="889"/>
      <c r="SLU104" s="889"/>
      <c r="SLV104" s="889"/>
      <c r="SLW104" s="889"/>
      <c r="SLX104" s="889"/>
      <c r="SLY104" s="889"/>
      <c r="SLZ104" s="889"/>
      <c r="SMA104" s="889"/>
      <c r="SMB104" s="889"/>
      <c r="SMC104" s="889"/>
      <c r="SMD104" s="889"/>
      <c r="SME104" s="889"/>
      <c r="SMF104" s="889"/>
      <c r="SMG104" s="889"/>
      <c r="SMH104" s="889"/>
      <c r="SMI104" s="889"/>
      <c r="SMJ104" s="889"/>
      <c r="SMK104" s="889"/>
      <c r="SML104" s="889"/>
      <c r="SMM104" s="889"/>
      <c r="SMN104" s="889"/>
      <c r="SMO104" s="889"/>
      <c r="SMP104" s="889"/>
      <c r="SMQ104" s="889"/>
      <c r="SMR104" s="889"/>
      <c r="SMS104" s="889"/>
      <c r="SMT104" s="889"/>
      <c r="SMU104" s="889"/>
      <c r="SMV104" s="889"/>
      <c r="SMW104" s="889"/>
      <c r="SMX104" s="889"/>
      <c r="SMY104" s="889"/>
      <c r="SMZ104" s="889"/>
      <c r="SNA104" s="889"/>
      <c r="SNB104" s="889"/>
      <c r="SNC104" s="889"/>
      <c r="SND104" s="889"/>
      <c r="SNE104" s="889"/>
      <c r="SNF104" s="889"/>
      <c r="SNG104" s="889"/>
      <c r="SNH104" s="889"/>
      <c r="SNI104" s="889"/>
      <c r="SNJ104" s="889"/>
      <c r="SNK104" s="889"/>
      <c r="SNL104" s="889"/>
      <c r="SNM104" s="889"/>
      <c r="SNN104" s="889"/>
      <c r="SNO104" s="889"/>
      <c r="SNP104" s="889"/>
      <c r="SNQ104" s="889"/>
      <c r="SNR104" s="889"/>
      <c r="SNS104" s="889"/>
      <c r="SNT104" s="889"/>
      <c r="SNU104" s="889"/>
      <c r="SNV104" s="889"/>
      <c r="SNW104" s="889"/>
      <c r="SNX104" s="889"/>
      <c r="SNY104" s="889"/>
      <c r="SNZ104" s="889"/>
      <c r="SOA104" s="889"/>
      <c r="SOB104" s="889"/>
      <c r="SOC104" s="889"/>
      <c r="SOD104" s="889"/>
      <c r="SOE104" s="889"/>
      <c r="SOF104" s="889"/>
      <c r="SOG104" s="889"/>
      <c r="SOH104" s="889"/>
      <c r="SOI104" s="889"/>
      <c r="SOJ104" s="889"/>
      <c r="SOK104" s="889"/>
      <c r="SOL104" s="889"/>
      <c r="SOM104" s="889"/>
      <c r="SON104" s="889"/>
      <c r="SOO104" s="889"/>
      <c r="SOP104" s="889"/>
      <c r="SOQ104" s="889"/>
      <c r="SOR104" s="889"/>
      <c r="SOS104" s="889"/>
      <c r="SOT104" s="889"/>
      <c r="SOU104" s="889"/>
      <c r="SOV104" s="889"/>
      <c r="SOW104" s="889"/>
      <c r="SOX104" s="889"/>
      <c r="SOY104" s="889"/>
      <c r="SOZ104" s="889"/>
      <c r="SPA104" s="889"/>
      <c r="SPB104" s="889"/>
      <c r="SPC104" s="889"/>
      <c r="SPD104" s="889"/>
      <c r="SPE104" s="889"/>
      <c r="SPF104" s="889"/>
      <c r="SPG104" s="889"/>
      <c r="SPH104" s="889"/>
      <c r="SPI104" s="889"/>
      <c r="SPJ104" s="889"/>
      <c r="SPK104" s="889"/>
      <c r="SPL104" s="889"/>
      <c r="SPM104" s="889"/>
      <c r="SPN104" s="889"/>
      <c r="SPO104" s="889"/>
      <c r="SPP104" s="889"/>
      <c r="SPQ104" s="889"/>
      <c r="SPR104" s="889"/>
      <c r="SPS104" s="889"/>
      <c r="SPT104" s="889"/>
      <c r="SPU104" s="889"/>
      <c r="SPV104" s="889"/>
      <c r="SPW104" s="889"/>
      <c r="SPX104" s="889"/>
      <c r="SPY104" s="889"/>
      <c r="SPZ104" s="889"/>
      <c r="SQA104" s="889"/>
      <c r="SQB104" s="889"/>
      <c r="SQC104" s="889"/>
      <c r="SQD104" s="889"/>
      <c r="SQE104" s="889"/>
      <c r="SQF104" s="889"/>
      <c r="SQG104" s="889"/>
      <c r="SQH104" s="889"/>
      <c r="SQI104" s="889"/>
      <c r="SQJ104" s="889"/>
      <c r="SQK104" s="889"/>
      <c r="SQL104" s="889"/>
      <c r="SQM104" s="889"/>
      <c r="SQN104" s="889"/>
      <c r="SQO104" s="889"/>
      <c r="SQP104" s="889"/>
      <c r="SQQ104" s="889"/>
      <c r="SQR104" s="889"/>
      <c r="SQS104" s="889"/>
      <c r="SQT104" s="889"/>
      <c r="SQU104" s="889"/>
      <c r="SQV104" s="889"/>
      <c r="SQW104" s="889"/>
      <c r="SQX104" s="889"/>
      <c r="SQY104" s="889"/>
      <c r="SQZ104" s="889"/>
      <c r="SRA104" s="889"/>
      <c r="SRB104" s="889"/>
      <c r="SRC104" s="889"/>
      <c r="SRD104" s="889"/>
      <c r="SRE104" s="889"/>
      <c r="SRF104" s="889"/>
      <c r="SRG104" s="889"/>
      <c r="SRH104" s="889"/>
      <c r="SRI104" s="889"/>
      <c r="SRJ104" s="889"/>
      <c r="SRK104" s="889"/>
      <c r="SRL104" s="889"/>
      <c r="SRM104" s="889"/>
      <c r="SRN104" s="889"/>
      <c r="SRO104" s="889"/>
      <c r="SRP104" s="889"/>
      <c r="SRQ104" s="889"/>
      <c r="SRR104" s="889"/>
      <c r="SRS104" s="889"/>
      <c r="SRT104" s="889"/>
      <c r="SRU104" s="889"/>
      <c r="SRV104" s="889"/>
      <c r="SRW104" s="889"/>
      <c r="SRX104" s="889"/>
      <c r="SRY104" s="889"/>
      <c r="SRZ104" s="889"/>
      <c r="SSA104" s="889"/>
      <c r="SSB104" s="889"/>
      <c r="SSC104" s="889"/>
      <c r="SSD104" s="889"/>
      <c r="SSE104" s="889"/>
      <c r="SSF104" s="889"/>
      <c r="SSG104" s="889"/>
      <c r="SSH104" s="889"/>
      <c r="SSI104" s="889"/>
      <c r="SSJ104" s="889"/>
      <c r="SSK104" s="889"/>
      <c r="SSL104" s="889"/>
      <c r="SSM104" s="889"/>
      <c r="SSN104" s="889"/>
      <c r="SSO104" s="889"/>
      <c r="SSP104" s="889"/>
      <c r="SSQ104" s="889"/>
      <c r="SSR104" s="889"/>
      <c r="SSS104" s="889"/>
      <c r="SST104" s="889"/>
      <c r="SSU104" s="889"/>
      <c r="SSV104" s="889"/>
      <c r="SSW104" s="889"/>
      <c r="SSX104" s="889"/>
      <c r="SSY104" s="889"/>
      <c r="SSZ104" s="889"/>
      <c r="STA104" s="889"/>
      <c r="STB104" s="889"/>
      <c r="STC104" s="889"/>
      <c r="STD104" s="889"/>
      <c r="STE104" s="889"/>
      <c r="STF104" s="889"/>
      <c r="STG104" s="889"/>
      <c r="STH104" s="889"/>
      <c r="STI104" s="889"/>
      <c r="STJ104" s="889"/>
      <c r="STK104" s="889"/>
      <c r="STL104" s="889"/>
      <c r="STM104" s="889"/>
      <c r="STN104" s="889"/>
      <c r="STO104" s="889"/>
      <c r="STP104" s="889"/>
      <c r="STQ104" s="889"/>
      <c r="STR104" s="889"/>
      <c r="STS104" s="889"/>
      <c r="STT104" s="889"/>
      <c r="STU104" s="889"/>
      <c r="STV104" s="889"/>
      <c r="STW104" s="889"/>
      <c r="STX104" s="889"/>
      <c r="STY104" s="889"/>
      <c r="STZ104" s="889"/>
      <c r="SUA104" s="889"/>
      <c r="SUB104" s="889"/>
      <c r="SUC104" s="889"/>
      <c r="SUD104" s="889"/>
      <c r="SUE104" s="889"/>
      <c r="SUF104" s="889"/>
      <c r="SUG104" s="889"/>
      <c r="SUH104" s="889"/>
      <c r="SUI104" s="889"/>
      <c r="SUJ104" s="889"/>
      <c r="SUK104" s="889"/>
      <c r="SUL104" s="889"/>
      <c r="SUM104" s="889"/>
      <c r="SUN104" s="889"/>
      <c r="SUO104" s="889"/>
      <c r="SUP104" s="889"/>
      <c r="SUQ104" s="889"/>
      <c r="SUR104" s="889"/>
      <c r="SUS104" s="889"/>
      <c r="SUT104" s="889"/>
      <c r="SUU104" s="889"/>
      <c r="SUV104" s="889"/>
      <c r="SUW104" s="889"/>
      <c r="SUX104" s="889"/>
      <c r="SUY104" s="889"/>
      <c r="SUZ104" s="889"/>
      <c r="SVA104" s="889"/>
      <c r="SVB104" s="889"/>
      <c r="SVC104" s="889"/>
      <c r="SVD104" s="889"/>
      <c r="SVE104" s="889"/>
      <c r="SVF104" s="889"/>
      <c r="SVG104" s="889"/>
      <c r="SVH104" s="889"/>
      <c r="SVI104" s="889"/>
      <c r="SVJ104" s="889"/>
      <c r="SVK104" s="889"/>
      <c r="SVL104" s="889"/>
      <c r="SVM104" s="889"/>
      <c r="SVN104" s="889"/>
      <c r="SVO104" s="889"/>
      <c r="SVP104" s="889"/>
      <c r="SVQ104" s="889"/>
      <c r="SVR104" s="889"/>
      <c r="SVS104" s="889"/>
      <c r="SVT104" s="889"/>
      <c r="SVU104" s="889"/>
      <c r="SVV104" s="889"/>
      <c r="SVW104" s="889"/>
      <c r="SVX104" s="889"/>
      <c r="SVY104" s="889"/>
      <c r="SVZ104" s="889"/>
      <c r="SWA104" s="889"/>
      <c r="SWB104" s="889"/>
      <c r="SWC104" s="889"/>
      <c r="SWD104" s="889"/>
      <c r="SWE104" s="889"/>
      <c r="SWF104" s="889"/>
      <c r="SWG104" s="889"/>
      <c r="SWH104" s="889"/>
      <c r="SWI104" s="889"/>
      <c r="SWJ104" s="889"/>
      <c r="SWK104" s="889"/>
      <c r="SWL104" s="889"/>
      <c r="SWM104" s="889"/>
      <c r="SWN104" s="889"/>
      <c r="SWO104" s="889"/>
      <c r="SWP104" s="889"/>
      <c r="SWQ104" s="889"/>
      <c r="SWR104" s="889"/>
      <c r="SWS104" s="889"/>
      <c r="SWT104" s="889"/>
      <c r="SWU104" s="889"/>
      <c r="SWV104" s="889"/>
      <c r="SWW104" s="889"/>
      <c r="SWX104" s="889"/>
      <c r="SWY104" s="889"/>
      <c r="SWZ104" s="889"/>
      <c r="SXA104" s="889"/>
      <c r="SXB104" s="889"/>
      <c r="SXC104" s="889"/>
      <c r="SXD104" s="889"/>
      <c r="SXE104" s="889"/>
      <c r="SXF104" s="889"/>
      <c r="SXG104" s="889"/>
      <c r="SXH104" s="889"/>
      <c r="SXI104" s="889"/>
      <c r="SXJ104" s="889"/>
      <c r="SXK104" s="889"/>
      <c r="SXL104" s="889"/>
      <c r="SXM104" s="889"/>
      <c r="SXN104" s="889"/>
      <c r="SXO104" s="889"/>
      <c r="SXP104" s="889"/>
      <c r="SXQ104" s="889"/>
      <c r="SXR104" s="889"/>
      <c r="SXS104" s="889"/>
      <c r="SXT104" s="889"/>
      <c r="SXU104" s="889"/>
      <c r="SXV104" s="889"/>
      <c r="SXW104" s="889"/>
      <c r="SXX104" s="889"/>
      <c r="SXY104" s="889"/>
      <c r="SXZ104" s="889"/>
      <c r="SYA104" s="889"/>
      <c r="SYB104" s="889"/>
      <c r="SYC104" s="889"/>
      <c r="SYD104" s="889"/>
      <c r="SYE104" s="889"/>
      <c r="SYF104" s="889"/>
      <c r="SYG104" s="889"/>
      <c r="SYH104" s="889"/>
      <c r="SYI104" s="889"/>
      <c r="SYJ104" s="889"/>
      <c r="SYK104" s="889"/>
      <c r="SYL104" s="889"/>
      <c r="SYM104" s="889"/>
      <c r="SYN104" s="889"/>
      <c r="SYO104" s="889"/>
      <c r="SYP104" s="889"/>
      <c r="SYQ104" s="889"/>
      <c r="SYR104" s="889"/>
      <c r="SYS104" s="889"/>
      <c r="SYT104" s="889"/>
      <c r="SYU104" s="889"/>
      <c r="SYV104" s="889"/>
      <c r="SYW104" s="889"/>
      <c r="SYX104" s="889"/>
      <c r="SYY104" s="889"/>
      <c r="SYZ104" s="889"/>
      <c r="SZA104" s="889"/>
      <c r="SZB104" s="889"/>
      <c r="SZC104" s="889"/>
      <c r="SZD104" s="889"/>
      <c r="SZE104" s="889"/>
      <c r="SZF104" s="889"/>
      <c r="SZG104" s="889"/>
      <c r="SZH104" s="889"/>
      <c r="SZI104" s="889"/>
      <c r="SZJ104" s="889"/>
      <c r="SZK104" s="889"/>
      <c r="SZL104" s="889"/>
      <c r="SZM104" s="889"/>
      <c r="SZN104" s="889"/>
      <c r="SZO104" s="889"/>
      <c r="SZP104" s="889"/>
      <c r="SZQ104" s="889"/>
      <c r="SZR104" s="889"/>
      <c r="SZS104" s="889"/>
      <c r="SZT104" s="889"/>
      <c r="SZU104" s="889"/>
      <c r="SZV104" s="889"/>
      <c r="SZW104" s="889"/>
      <c r="SZX104" s="889"/>
      <c r="SZY104" s="889"/>
      <c r="SZZ104" s="889"/>
      <c r="TAA104" s="889"/>
      <c r="TAB104" s="889"/>
      <c r="TAC104" s="889"/>
      <c r="TAD104" s="889"/>
      <c r="TAE104" s="889"/>
      <c r="TAF104" s="889"/>
      <c r="TAG104" s="889"/>
      <c r="TAH104" s="889"/>
      <c r="TAI104" s="889"/>
      <c r="TAJ104" s="889"/>
      <c r="TAK104" s="889"/>
      <c r="TAL104" s="889"/>
      <c r="TAM104" s="889"/>
      <c r="TAN104" s="889"/>
      <c r="TAO104" s="889"/>
      <c r="TAP104" s="889"/>
      <c r="TAQ104" s="889"/>
      <c r="TAR104" s="889"/>
      <c r="TAS104" s="889"/>
      <c r="TAT104" s="889"/>
      <c r="TAU104" s="889"/>
      <c r="TAV104" s="889"/>
      <c r="TAW104" s="889"/>
      <c r="TAX104" s="889"/>
      <c r="TAY104" s="889"/>
      <c r="TAZ104" s="889"/>
      <c r="TBA104" s="889"/>
      <c r="TBB104" s="889"/>
      <c r="TBC104" s="889"/>
      <c r="TBD104" s="889"/>
      <c r="TBE104" s="889"/>
      <c r="TBF104" s="889"/>
      <c r="TBG104" s="889"/>
      <c r="TBH104" s="889"/>
      <c r="TBI104" s="889"/>
      <c r="TBJ104" s="889"/>
      <c r="TBK104" s="889"/>
      <c r="TBL104" s="889"/>
      <c r="TBM104" s="889"/>
      <c r="TBN104" s="889"/>
      <c r="TBO104" s="889"/>
      <c r="TBP104" s="889"/>
      <c r="TBQ104" s="889"/>
      <c r="TBR104" s="889"/>
      <c r="TBS104" s="889"/>
      <c r="TBT104" s="889"/>
      <c r="TBU104" s="889"/>
      <c r="TBV104" s="889"/>
      <c r="TBW104" s="889"/>
      <c r="TBX104" s="889"/>
      <c r="TBY104" s="889"/>
      <c r="TBZ104" s="889"/>
      <c r="TCA104" s="889"/>
      <c r="TCB104" s="889"/>
      <c r="TCC104" s="889"/>
      <c r="TCD104" s="889"/>
      <c r="TCE104" s="889"/>
      <c r="TCF104" s="889"/>
      <c r="TCG104" s="889"/>
      <c r="TCH104" s="889"/>
      <c r="TCI104" s="889"/>
      <c r="TCJ104" s="889"/>
      <c r="TCK104" s="889"/>
      <c r="TCL104" s="889"/>
      <c r="TCM104" s="889"/>
      <c r="TCN104" s="889"/>
      <c r="TCO104" s="889"/>
      <c r="TCP104" s="889"/>
      <c r="TCQ104" s="889"/>
      <c r="TCR104" s="889"/>
      <c r="TCS104" s="889"/>
      <c r="TCT104" s="889"/>
      <c r="TCU104" s="889"/>
      <c r="TCV104" s="889"/>
      <c r="TCW104" s="889"/>
      <c r="TCX104" s="889"/>
      <c r="TCY104" s="889"/>
      <c r="TCZ104" s="889"/>
      <c r="TDA104" s="889"/>
      <c r="TDB104" s="889"/>
      <c r="TDC104" s="889"/>
      <c r="TDD104" s="889"/>
      <c r="TDE104" s="889"/>
      <c r="TDF104" s="889"/>
      <c r="TDG104" s="889"/>
      <c r="TDH104" s="889"/>
      <c r="TDI104" s="889"/>
      <c r="TDJ104" s="889"/>
      <c r="TDK104" s="889"/>
      <c r="TDL104" s="889"/>
      <c r="TDM104" s="889"/>
      <c r="TDN104" s="889"/>
      <c r="TDO104" s="889"/>
      <c r="TDP104" s="889"/>
      <c r="TDQ104" s="889"/>
      <c r="TDR104" s="889"/>
      <c r="TDS104" s="889"/>
      <c r="TDT104" s="889"/>
      <c r="TDU104" s="889"/>
      <c r="TDV104" s="889"/>
      <c r="TDW104" s="889"/>
      <c r="TDX104" s="889"/>
      <c r="TDY104" s="889"/>
      <c r="TDZ104" s="889"/>
      <c r="TEA104" s="889"/>
      <c r="TEB104" s="889"/>
      <c r="TEC104" s="889"/>
      <c r="TED104" s="889"/>
      <c r="TEE104" s="889"/>
      <c r="TEF104" s="889"/>
      <c r="TEG104" s="889"/>
      <c r="TEH104" s="889"/>
      <c r="TEI104" s="889"/>
      <c r="TEJ104" s="889"/>
      <c r="TEK104" s="889"/>
      <c r="TEL104" s="889"/>
      <c r="TEM104" s="889"/>
      <c r="TEN104" s="889"/>
      <c r="TEO104" s="889"/>
      <c r="TEP104" s="889"/>
      <c r="TEQ104" s="889"/>
      <c r="TER104" s="889"/>
      <c r="TES104" s="889"/>
      <c r="TET104" s="889"/>
      <c r="TEU104" s="889"/>
      <c r="TEV104" s="889"/>
      <c r="TEW104" s="889"/>
      <c r="TEX104" s="889"/>
      <c r="TEY104" s="889"/>
      <c r="TEZ104" s="889"/>
      <c r="TFA104" s="889"/>
      <c r="TFB104" s="889"/>
      <c r="TFC104" s="889"/>
      <c r="TFD104" s="889"/>
      <c r="TFE104" s="889"/>
      <c r="TFF104" s="889"/>
      <c r="TFG104" s="889"/>
      <c r="TFH104" s="889"/>
      <c r="TFI104" s="889"/>
      <c r="TFJ104" s="889"/>
      <c r="TFK104" s="889"/>
      <c r="TFL104" s="889"/>
      <c r="TFM104" s="889"/>
      <c r="TFN104" s="889"/>
      <c r="TFO104" s="889"/>
      <c r="TFP104" s="889"/>
      <c r="TFQ104" s="889"/>
      <c r="TFR104" s="889"/>
      <c r="TFS104" s="889"/>
      <c r="TFT104" s="889"/>
      <c r="TFU104" s="889"/>
      <c r="TFV104" s="889"/>
      <c r="TFW104" s="889"/>
      <c r="TFX104" s="889"/>
      <c r="TFY104" s="889"/>
      <c r="TFZ104" s="889"/>
      <c r="TGA104" s="889"/>
      <c r="TGB104" s="889"/>
      <c r="TGC104" s="889"/>
      <c r="TGD104" s="889"/>
      <c r="TGE104" s="889"/>
      <c r="TGF104" s="889"/>
      <c r="TGG104" s="889"/>
      <c r="TGH104" s="889"/>
      <c r="TGI104" s="889"/>
      <c r="TGJ104" s="889"/>
      <c r="TGK104" s="889"/>
      <c r="TGL104" s="889"/>
      <c r="TGM104" s="889"/>
      <c r="TGN104" s="889"/>
      <c r="TGO104" s="889"/>
      <c r="TGP104" s="889"/>
      <c r="TGQ104" s="889"/>
      <c r="TGR104" s="889"/>
      <c r="TGS104" s="889"/>
      <c r="TGT104" s="889"/>
      <c r="TGU104" s="889"/>
      <c r="TGV104" s="889"/>
      <c r="TGW104" s="889"/>
      <c r="TGX104" s="889"/>
      <c r="TGY104" s="889"/>
      <c r="TGZ104" s="889"/>
      <c r="THA104" s="889"/>
      <c r="THB104" s="889"/>
      <c r="THC104" s="889"/>
      <c r="THD104" s="889"/>
      <c r="THE104" s="889"/>
      <c r="THF104" s="889"/>
      <c r="THG104" s="889"/>
      <c r="THH104" s="889"/>
      <c r="THI104" s="889"/>
      <c r="THJ104" s="889"/>
      <c r="THK104" s="889"/>
      <c r="THL104" s="889"/>
      <c r="THM104" s="889"/>
      <c r="THN104" s="889"/>
      <c r="THO104" s="889"/>
      <c r="THP104" s="889"/>
      <c r="THQ104" s="889"/>
      <c r="THR104" s="889"/>
      <c r="THS104" s="889"/>
      <c r="THT104" s="889"/>
      <c r="THU104" s="889"/>
      <c r="THV104" s="889"/>
      <c r="THW104" s="889"/>
      <c r="THX104" s="889"/>
      <c r="THY104" s="889"/>
      <c r="THZ104" s="889"/>
      <c r="TIA104" s="889"/>
      <c r="TIB104" s="889"/>
      <c r="TIC104" s="889"/>
      <c r="TID104" s="889"/>
      <c r="TIE104" s="889"/>
      <c r="TIF104" s="889"/>
      <c r="TIG104" s="889"/>
      <c r="TIH104" s="889"/>
      <c r="TII104" s="889"/>
      <c r="TIJ104" s="889"/>
      <c r="TIK104" s="889"/>
      <c r="TIL104" s="889"/>
      <c r="TIM104" s="889"/>
      <c r="TIN104" s="889"/>
      <c r="TIO104" s="889"/>
      <c r="TIP104" s="889"/>
      <c r="TIQ104" s="889"/>
      <c r="TIR104" s="889"/>
      <c r="TIS104" s="889"/>
      <c r="TIT104" s="889"/>
      <c r="TIU104" s="889"/>
      <c r="TIV104" s="889"/>
      <c r="TIW104" s="889"/>
      <c r="TIX104" s="889"/>
      <c r="TIY104" s="889"/>
      <c r="TIZ104" s="889"/>
      <c r="TJA104" s="889"/>
      <c r="TJB104" s="889"/>
      <c r="TJC104" s="889"/>
      <c r="TJD104" s="889"/>
      <c r="TJE104" s="889"/>
      <c r="TJF104" s="889"/>
      <c r="TJG104" s="889"/>
      <c r="TJH104" s="889"/>
      <c r="TJI104" s="889"/>
      <c r="TJJ104" s="889"/>
      <c r="TJK104" s="889"/>
      <c r="TJL104" s="889"/>
      <c r="TJM104" s="889"/>
      <c r="TJN104" s="889"/>
      <c r="TJO104" s="889"/>
      <c r="TJP104" s="889"/>
      <c r="TJQ104" s="889"/>
      <c r="TJR104" s="889"/>
      <c r="TJS104" s="889"/>
      <c r="TJT104" s="889"/>
      <c r="TJU104" s="889"/>
      <c r="TJV104" s="889"/>
      <c r="TJW104" s="889"/>
      <c r="TJX104" s="889"/>
      <c r="TJY104" s="889"/>
      <c r="TJZ104" s="889"/>
      <c r="TKA104" s="889"/>
      <c r="TKB104" s="889"/>
      <c r="TKC104" s="889"/>
      <c r="TKD104" s="889"/>
      <c r="TKE104" s="889"/>
      <c r="TKF104" s="889"/>
      <c r="TKG104" s="889"/>
      <c r="TKH104" s="889"/>
      <c r="TKI104" s="889"/>
      <c r="TKJ104" s="889"/>
      <c r="TKK104" s="889"/>
      <c r="TKL104" s="889"/>
      <c r="TKM104" s="889"/>
      <c r="TKN104" s="889"/>
      <c r="TKO104" s="889"/>
      <c r="TKP104" s="889"/>
      <c r="TKQ104" s="889"/>
      <c r="TKR104" s="889"/>
      <c r="TKS104" s="889"/>
      <c r="TKT104" s="889"/>
      <c r="TKU104" s="889"/>
      <c r="TKV104" s="889"/>
      <c r="TKW104" s="889"/>
      <c r="TKX104" s="889"/>
      <c r="TKY104" s="889"/>
      <c r="TKZ104" s="889"/>
      <c r="TLA104" s="889"/>
      <c r="TLB104" s="889"/>
      <c r="TLC104" s="889"/>
      <c r="TLD104" s="889"/>
      <c r="TLE104" s="889"/>
      <c r="TLF104" s="889"/>
      <c r="TLG104" s="889"/>
      <c r="TLH104" s="889"/>
      <c r="TLI104" s="889"/>
      <c r="TLJ104" s="889"/>
      <c r="TLK104" s="889"/>
      <c r="TLL104" s="889"/>
      <c r="TLM104" s="889"/>
      <c r="TLN104" s="889"/>
      <c r="TLO104" s="889"/>
      <c r="TLP104" s="889"/>
      <c r="TLQ104" s="889"/>
      <c r="TLR104" s="889"/>
      <c r="TLS104" s="889"/>
      <c r="TLT104" s="889"/>
      <c r="TLU104" s="889"/>
      <c r="TLV104" s="889"/>
      <c r="TLW104" s="889"/>
      <c r="TLX104" s="889"/>
      <c r="TLY104" s="889"/>
      <c r="TLZ104" s="889"/>
      <c r="TMA104" s="889"/>
      <c r="TMB104" s="889"/>
      <c r="TMC104" s="889"/>
      <c r="TMD104" s="889"/>
      <c r="TME104" s="889"/>
      <c r="TMF104" s="889"/>
      <c r="TMG104" s="889"/>
      <c r="TMH104" s="889"/>
      <c r="TMI104" s="889"/>
      <c r="TMJ104" s="889"/>
      <c r="TMK104" s="889"/>
      <c r="TML104" s="889"/>
      <c r="TMM104" s="889"/>
      <c r="TMN104" s="889"/>
      <c r="TMO104" s="889"/>
      <c r="TMP104" s="889"/>
      <c r="TMQ104" s="889"/>
      <c r="TMR104" s="889"/>
      <c r="TMS104" s="889"/>
      <c r="TMT104" s="889"/>
      <c r="TMU104" s="889"/>
      <c r="TMV104" s="889"/>
      <c r="TMW104" s="889"/>
      <c r="TMX104" s="889"/>
      <c r="TMY104" s="889"/>
      <c r="TMZ104" s="889"/>
      <c r="TNA104" s="889"/>
      <c r="TNB104" s="889"/>
      <c r="TNC104" s="889"/>
      <c r="TND104" s="889"/>
      <c r="TNE104" s="889"/>
      <c r="TNF104" s="889"/>
      <c r="TNG104" s="889"/>
      <c r="TNH104" s="889"/>
      <c r="TNI104" s="889"/>
      <c r="TNJ104" s="889"/>
      <c r="TNK104" s="889"/>
      <c r="TNL104" s="889"/>
      <c r="TNM104" s="889"/>
      <c r="TNN104" s="889"/>
      <c r="TNO104" s="889"/>
      <c r="TNP104" s="889"/>
      <c r="TNQ104" s="889"/>
      <c r="TNR104" s="889"/>
      <c r="TNS104" s="889"/>
      <c r="TNT104" s="889"/>
      <c r="TNU104" s="889"/>
      <c r="TNV104" s="889"/>
      <c r="TNW104" s="889"/>
      <c r="TNX104" s="889"/>
      <c r="TNY104" s="889"/>
      <c r="TNZ104" s="889"/>
      <c r="TOA104" s="889"/>
      <c r="TOB104" s="889"/>
      <c r="TOC104" s="889"/>
      <c r="TOD104" s="889"/>
      <c r="TOE104" s="889"/>
      <c r="TOF104" s="889"/>
      <c r="TOG104" s="889"/>
      <c r="TOH104" s="889"/>
      <c r="TOI104" s="889"/>
      <c r="TOJ104" s="889"/>
      <c r="TOK104" s="889"/>
      <c r="TOL104" s="889"/>
      <c r="TOM104" s="889"/>
      <c r="TON104" s="889"/>
      <c r="TOO104" s="889"/>
      <c r="TOP104" s="889"/>
      <c r="TOQ104" s="889"/>
      <c r="TOR104" s="889"/>
      <c r="TOS104" s="889"/>
      <c r="TOT104" s="889"/>
      <c r="TOU104" s="889"/>
      <c r="TOV104" s="889"/>
      <c r="TOW104" s="889"/>
      <c r="TOX104" s="889"/>
      <c r="TOY104" s="889"/>
      <c r="TOZ104" s="889"/>
      <c r="TPA104" s="889"/>
      <c r="TPB104" s="889"/>
      <c r="TPC104" s="889"/>
      <c r="TPD104" s="889"/>
      <c r="TPE104" s="889"/>
      <c r="TPF104" s="889"/>
      <c r="TPG104" s="889"/>
      <c r="TPH104" s="889"/>
      <c r="TPI104" s="889"/>
      <c r="TPJ104" s="889"/>
      <c r="TPK104" s="889"/>
      <c r="TPL104" s="889"/>
      <c r="TPM104" s="889"/>
      <c r="TPN104" s="889"/>
      <c r="TPO104" s="889"/>
      <c r="TPP104" s="889"/>
      <c r="TPQ104" s="889"/>
      <c r="TPR104" s="889"/>
      <c r="TPS104" s="889"/>
      <c r="TPT104" s="889"/>
      <c r="TPU104" s="889"/>
      <c r="TPV104" s="889"/>
      <c r="TPW104" s="889"/>
      <c r="TPX104" s="889"/>
      <c r="TPY104" s="889"/>
      <c r="TPZ104" s="889"/>
      <c r="TQA104" s="889"/>
      <c r="TQB104" s="889"/>
      <c r="TQC104" s="889"/>
      <c r="TQD104" s="889"/>
      <c r="TQE104" s="889"/>
      <c r="TQF104" s="889"/>
      <c r="TQG104" s="889"/>
      <c r="TQH104" s="889"/>
      <c r="TQI104" s="889"/>
      <c r="TQJ104" s="889"/>
      <c r="TQK104" s="889"/>
      <c r="TQL104" s="889"/>
      <c r="TQM104" s="889"/>
      <c r="TQN104" s="889"/>
      <c r="TQO104" s="889"/>
      <c r="TQP104" s="889"/>
      <c r="TQQ104" s="889"/>
      <c r="TQR104" s="889"/>
      <c r="TQS104" s="889"/>
      <c r="TQT104" s="889"/>
      <c r="TQU104" s="889"/>
      <c r="TQV104" s="889"/>
      <c r="TQW104" s="889"/>
      <c r="TQX104" s="889"/>
      <c r="TQY104" s="889"/>
      <c r="TQZ104" s="889"/>
      <c r="TRA104" s="889"/>
      <c r="TRB104" s="889"/>
      <c r="TRC104" s="889"/>
      <c r="TRD104" s="889"/>
      <c r="TRE104" s="889"/>
      <c r="TRF104" s="889"/>
      <c r="TRG104" s="889"/>
      <c r="TRH104" s="889"/>
      <c r="TRI104" s="889"/>
      <c r="TRJ104" s="889"/>
      <c r="TRK104" s="889"/>
      <c r="TRL104" s="889"/>
      <c r="TRM104" s="889"/>
      <c r="TRN104" s="889"/>
      <c r="TRO104" s="889"/>
      <c r="TRP104" s="889"/>
      <c r="TRQ104" s="889"/>
      <c r="TRR104" s="889"/>
      <c r="TRS104" s="889"/>
      <c r="TRT104" s="889"/>
      <c r="TRU104" s="889"/>
      <c r="TRV104" s="889"/>
      <c r="TRW104" s="889"/>
      <c r="TRX104" s="889"/>
      <c r="TRY104" s="889"/>
      <c r="TRZ104" s="889"/>
      <c r="TSA104" s="889"/>
      <c r="TSB104" s="889"/>
      <c r="TSC104" s="889"/>
      <c r="TSD104" s="889"/>
      <c r="TSE104" s="889"/>
      <c r="TSF104" s="889"/>
      <c r="TSG104" s="889"/>
      <c r="TSH104" s="889"/>
      <c r="TSI104" s="889"/>
      <c r="TSJ104" s="889"/>
      <c r="TSK104" s="889"/>
      <c r="TSL104" s="889"/>
      <c r="TSM104" s="889"/>
      <c r="TSN104" s="889"/>
      <c r="TSO104" s="889"/>
      <c r="TSP104" s="889"/>
      <c r="TSQ104" s="889"/>
      <c r="TSR104" s="889"/>
      <c r="TSS104" s="889"/>
      <c r="TST104" s="889"/>
      <c r="TSU104" s="889"/>
      <c r="TSV104" s="889"/>
      <c r="TSW104" s="889"/>
      <c r="TSX104" s="889"/>
      <c r="TSY104" s="889"/>
      <c r="TSZ104" s="889"/>
      <c r="TTA104" s="889"/>
      <c r="TTB104" s="889"/>
      <c r="TTC104" s="889"/>
      <c r="TTD104" s="889"/>
      <c r="TTE104" s="889"/>
      <c r="TTF104" s="889"/>
      <c r="TTG104" s="889"/>
      <c r="TTH104" s="889"/>
      <c r="TTI104" s="889"/>
      <c r="TTJ104" s="889"/>
      <c r="TTK104" s="889"/>
      <c r="TTL104" s="889"/>
      <c r="TTM104" s="889"/>
      <c r="TTN104" s="889"/>
      <c r="TTO104" s="889"/>
      <c r="TTP104" s="889"/>
      <c r="TTQ104" s="889"/>
      <c r="TTR104" s="889"/>
      <c r="TTS104" s="889"/>
      <c r="TTT104" s="889"/>
      <c r="TTU104" s="889"/>
      <c r="TTV104" s="889"/>
      <c r="TTW104" s="889"/>
      <c r="TTX104" s="889"/>
      <c r="TTY104" s="889"/>
      <c r="TTZ104" s="889"/>
      <c r="TUA104" s="889"/>
      <c r="TUB104" s="889"/>
      <c r="TUC104" s="889"/>
      <c r="TUD104" s="889"/>
      <c r="TUE104" s="889"/>
      <c r="TUF104" s="889"/>
      <c r="TUG104" s="889"/>
      <c r="TUH104" s="889"/>
      <c r="TUI104" s="889"/>
      <c r="TUJ104" s="889"/>
      <c r="TUK104" s="889"/>
      <c r="TUL104" s="889"/>
      <c r="TUM104" s="889"/>
      <c r="TUN104" s="889"/>
      <c r="TUO104" s="889"/>
      <c r="TUP104" s="889"/>
      <c r="TUQ104" s="889"/>
      <c r="TUR104" s="889"/>
      <c r="TUS104" s="889"/>
      <c r="TUT104" s="889"/>
      <c r="TUU104" s="889"/>
      <c r="TUV104" s="889"/>
      <c r="TUW104" s="889"/>
      <c r="TUX104" s="889"/>
      <c r="TUY104" s="889"/>
      <c r="TUZ104" s="889"/>
      <c r="TVA104" s="889"/>
      <c r="TVB104" s="889"/>
      <c r="TVC104" s="889"/>
      <c r="TVD104" s="889"/>
      <c r="TVE104" s="889"/>
      <c r="TVF104" s="889"/>
      <c r="TVG104" s="889"/>
      <c r="TVH104" s="889"/>
      <c r="TVI104" s="889"/>
      <c r="TVJ104" s="889"/>
      <c r="TVK104" s="889"/>
      <c r="TVL104" s="889"/>
      <c r="TVM104" s="889"/>
      <c r="TVN104" s="889"/>
      <c r="TVO104" s="889"/>
      <c r="TVP104" s="889"/>
      <c r="TVQ104" s="889"/>
      <c r="TVR104" s="889"/>
      <c r="TVS104" s="889"/>
      <c r="TVT104" s="889"/>
      <c r="TVU104" s="889"/>
      <c r="TVV104" s="889"/>
      <c r="TVW104" s="889"/>
      <c r="TVX104" s="889"/>
      <c r="TVY104" s="889"/>
      <c r="TVZ104" s="889"/>
      <c r="TWA104" s="889"/>
      <c r="TWB104" s="889"/>
      <c r="TWC104" s="889"/>
      <c r="TWD104" s="889"/>
      <c r="TWE104" s="889"/>
      <c r="TWF104" s="889"/>
      <c r="TWG104" s="889"/>
      <c r="TWH104" s="889"/>
      <c r="TWI104" s="889"/>
      <c r="TWJ104" s="889"/>
      <c r="TWK104" s="889"/>
      <c r="TWL104" s="889"/>
      <c r="TWM104" s="889"/>
      <c r="TWN104" s="889"/>
      <c r="TWO104" s="889"/>
      <c r="TWP104" s="889"/>
      <c r="TWQ104" s="889"/>
      <c r="TWR104" s="889"/>
      <c r="TWS104" s="889"/>
      <c r="TWT104" s="889"/>
      <c r="TWU104" s="889"/>
      <c r="TWV104" s="889"/>
      <c r="TWW104" s="889"/>
      <c r="TWX104" s="889"/>
      <c r="TWY104" s="889"/>
      <c r="TWZ104" s="889"/>
      <c r="TXA104" s="889"/>
      <c r="TXB104" s="889"/>
      <c r="TXC104" s="889"/>
      <c r="TXD104" s="889"/>
      <c r="TXE104" s="889"/>
      <c r="TXF104" s="889"/>
      <c r="TXG104" s="889"/>
      <c r="TXH104" s="889"/>
      <c r="TXI104" s="889"/>
      <c r="TXJ104" s="889"/>
      <c r="TXK104" s="889"/>
      <c r="TXL104" s="889"/>
      <c r="TXM104" s="889"/>
      <c r="TXN104" s="889"/>
      <c r="TXO104" s="889"/>
      <c r="TXP104" s="889"/>
      <c r="TXQ104" s="889"/>
      <c r="TXR104" s="889"/>
      <c r="TXS104" s="889"/>
      <c r="TXT104" s="889"/>
      <c r="TXU104" s="889"/>
      <c r="TXV104" s="889"/>
      <c r="TXW104" s="889"/>
      <c r="TXX104" s="889"/>
      <c r="TXY104" s="889"/>
      <c r="TXZ104" s="889"/>
      <c r="TYA104" s="889"/>
      <c r="TYB104" s="889"/>
      <c r="TYC104" s="889"/>
      <c r="TYD104" s="889"/>
      <c r="TYE104" s="889"/>
      <c r="TYF104" s="889"/>
      <c r="TYG104" s="889"/>
      <c r="TYH104" s="889"/>
      <c r="TYI104" s="889"/>
      <c r="TYJ104" s="889"/>
      <c r="TYK104" s="889"/>
      <c r="TYL104" s="889"/>
      <c r="TYM104" s="889"/>
      <c r="TYN104" s="889"/>
      <c r="TYO104" s="889"/>
      <c r="TYP104" s="889"/>
      <c r="TYQ104" s="889"/>
      <c r="TYR104" s="889"/>
      <c r="TYS104" s="889"/>
      <c r="TYT104" s="889"/>
      <c r="TYU104" s="889"/>
      <c r="TYV104" s="889"/>
      <c r="TYW104" s="889"/>
      <c r="TYX104" s="889"/>
      <c r="TYY104" s="889"/>
      <c r="TYZ104" s="889"/>
      <c r="TZA104" s="889"/>
      <c r="TZB104" s="889"/>
      <c r="TZC104" s="889"/>
      <c r="TZD104" s="889"/>
      <c r="TZE104" s="889"/>
      <c r="TZF104" s="889"/>
      <c r="TZG104" s="889"/>
      <c r="TZH104" s="889"/>
      <c r="TZI104" s="889"/>
      <c r="TZJ104" s="889"/>
      <c r="TZK104" s="889"/>
      <c r="TZL104" s="889"/>
      <c r="TZM104" s="889"/>
      <c r="TZN104" s="889"/>
      <c r="TZO104" s="889"/>
      <c r="TZP104" s="889"/>
      <c r="TZQ104" s="889"/>
      <c r="TZR104" s="889"/>
      <c r="TZS104" s="889"/>
      <c r="TZT104" s="889"/>
      <c r="TZU104" s="889"/>
      <c r="TZV104" s="889"/>
      <c r="TZW104" s="889"/>
      <c r="TZX104" s="889"/>
      <c r="TZY104" s="889"/>
      <c r="TZZ104" s="889"/>
      <c r="UAA104" s="889"/>
      <c r="UAB104" s="889"/>
      <c r="UAC104" s="889"/>
      <c r="UAD104" s="889"/>
      <c r="UAE104" s="889"/>
      <c r="UAF104" s="889"/>
      <c r="UAG104" s="889"/>
      <c r="UAH104" s="889"/>
      <c r="UAI104" s="889"/>
      <c r="UAJ104" s="889"/>
      <c r="UAK104" s="889"/>
      <c r="UAL104" s="889"/>
      <c r="UAM104" s="889"/>
      <c r="UAN104" s="889"/>
      <c r="UAO104" s="889"/>
      <c r="UAP104" s="889"/>
      <c r="UAQ104" s="889"/>
      <c r="UAR104" s="889"/>
      <c r="UAS104" s="889"/>
      <c r="UAT104" s="889"/>
      <c r="UAU104" s="889"/>
      <c r="UAV104" s="889"/>
      <c r="UAW104" s="889"/>
      <c r="UAX104" s="889"/>
      <c r="UAY104" s="889"/>
      <c r="UAZ104" s="889"/>
      <c r="UBA104" s="889"/>
      <c r="UBB104" s="889"/>
      <c r="UBC104" s="889"/>
      <c r="UBD104" s="889"/>
      <c r="UBE104" s="889"/>
      <c r="UBF104" s="889"/>
      <c r="UBG104" s="889"/>
      <c r="UBH104" s="889"/>
      <c r="UBI104" s="889"/>
      <c r="UBJ104" s="889"/>
      <c r="UBK104" s="889"/>
      <c r="UBL104" s="889"/>
      <c r="UBM104" s="889"/>
      <c r="UBN104" s="889"/>
      <c r="UBO104" s="889"/>
      <c r="UBP104" s="889"/>
      <c r="UBQ104" s="889"/>
      <c r="UBR104" s="889"/>
      <c r="UBS104" s="889"/>
      <c r="UBT104" s="889"/>
      <c r="UBU104" s="889"/>
      <c r="UBV104" s="889"/>
      <c r="UBW104" s="889"/>
      <c r="UBX104" s="889"/>
      <c r="UBY104" s="889"/>
      <c r="UBZ104" s="889"/>
      <c r="UCA104" s="889"/>
      <c r="UCB104" s="889"/>
      <c r="UCC104" s="889"/>
      <c r="UCD104" s="889"/>
      <c r="UCE104" s="889"/>
      <c r="UCF104" s="889"/>
      <c r="UCG104" s="889"/>
      <c r="UCH104" s="889"/>
      <c r="UCI104" s="889"/>
      <c r="UCJ104" s="889"/>
      <c r="UCK104" s="889"/>
      <c r="UCL104" s="889"/>
      <c r="UCM104" s="889"/>
      <c r="UCN104" s="889"/>
      <c r="UCO104" s="889"/>
      <c r="UCP104" s="889"/>
      <c r="UCQ104" s="889"/>
      <c r="UCR104" s="889"/>
      <c r="UCS104" s="889"/>
      <c r="UCT104" s="889"/>
      <c r="UCU104" s="889"/>
      <c r="UCV104" s="889"/>
      <c r="UCW104" s="889"/>
      <c r="UCX104" s="889"/>
      <c r="UCY104" s="889"/>
      <c r="UCZ104" s="889"/>
      <c r="UDA104" s="889"/>
      <c r="UDB104" s="889"/>
      <c r="UDC104" s="889"/>
      <c r="UDD104" s="889"/>
      <c r="UDE104" s="889"/>
      <c r="UDF104" s="889"/>
      <c r="UDG104" s="889"/>
      <c r="UDH104" s="889"/>
      <c r="UDI104" s="889"/>
      <c r="UDJ104" s="889"/>
      <c r="UDK104" s="889"/>
      <c r="UDL104" s="889"/>
      <c r="UDM104" s="889"/>
      <c r="UDN104" s="889"/>
      <c r="UDO104" s="889"/>
      <c r="UDP104" s="889"/>
      <c r="UDQ104" s="889"/>
      <c r="UDR104" s="889"/>
      <c r="UDS104" s="889"/>
      <c r="UDT104" s="889"/>
      <c r="UDU104" s="889"/>
      <c r="UDV104" s="889"/>
      <c r="UDW104" s="889"/>
      <c r="UDX104" s="889"/>
      <c r="UDY104" s="889"/>
      <c r="UDZ104" s="889"/>
      <c r="UEA104" s="889"/>
      <c r="UEB104" s="889"/>
      <c r="UEC104" s="889"/>
      <c r="UED104" s="889"/>
      <c r="UEE104" s="889"/>
      <c r="UEF104" s="889"/>
      <c r="UEG104" s="889"/>
      <c r="UEH104" s="889"/>
      <c r="UEI104" s="889"/>
      <c r="UEJ104" s="889"/>
      <c r="UEK104" s="889"/>
      <c r="UEL104" s="889"/>
      <c r="UEM104" s="889"/>
      <c r="UEN104" s="889"/>
      <c r="UEO104" s="889"/>
      <c r="UEP104" s="889"/>
      <c r="UEQ104" s="889"/>
      <c r="UER104" s="889"/>
      <c r="UES104" s="889"/>
      <c r="UET104" s="889"/>
      <c r="UEU104" s="889"/>
      <c r="UEV104" s="889"/>
      <c r="UEW104" s="889"/>
      <c r="UEX104" s="889"/>
      <c r="UEY104" s="889"/>
      <c r="UEZ104" s="889"/>
      <c r="UFA104" s="889"/>
      <c r="UFB104" s="889"/>
      <c r="UFC104" s="889"/>
      <c r="UFD104" s="889"/>
      <c r="UFE104" s="889"/>
      <c r="UFF104" s="889"/>
      <c r="UFG104" s="889"/>
      <c r="UFH104" s="889"/>
      <c r="UFI104" s="889"/>
      <c r="UFJ104" s="889"/>
      <c r="UFK104" s="889"/>
      <c r="UFL104" s="889"/>
      <c r="UFM104" s="889"/>
      <c r="UFN104" s="889"/>
      <c r="UFO104" s="889"/>
      <c r="UFP104" s="889"/>
      <c r="UFQ104" s="889"/>
      <c r="UFR104" s="889"/>
      <c r="UFS104" s="889"/>
      <c r="UFT104" s="889"/>
      <c r="UFU104" s="889"/>
      <c r="UFV104" s="889"/>
      <c r="UFW104" s="889"/>
      <c r="UFX104" s="889"/>
      <c r="UFY104" s="889"/>
      <c r="UFZ104" s="889"/>
      <c r="UGA104" s="889"/>
      <c r="UGB104" s="889"/>
      <c r="UGC104" s="889"/>
      <c r="UGD104" s="889"/>
      <c r="UGE104" s="889"/>
      <c r="UGF104" s="889"/>
      <c r="UGG104" s="889"/>
      <c r="UGH104" s="889"/>
      <c r="UGI104" s="889"/>
      <c r="UGJ104" s="889"/>
      <c r="UGK104" s="889"/>
      <c r="UGL104" s="889"/>
      <c r="UGM104" s="889"/>
      <c r="UGN104" s="889"/>
      <c r="UGO104" s="889"/>
      <c r="UGP104" s="889"/>
      <c r="UGQ104" s="889"/>
      <c r="UGR104" s="889"/>
      <c r="UGS104" s="889"/>
      <c r="UGT104" s="889"/>
      <c r="UGU104" s="889"/>
      <c r="UGV104" s="889"/>
      <c r="UGW104" s="889"/>
      <c r="UGX104" s="889"/>
      <c r="UGY104" s="889"/>
      <c r="UGZ104" s="889"/>
      <c r="UHA104" s="889"/>
      <c r="UHB104" s="889"/>
      <c r="UHC104" s="889"/>
      <c r="UHD104" s="889"/>
      <c r="UHE104" s="889"/>
      <c r="UHF104" s="889"/>
      <c r="UHG104" s="889"/>
      <c r="UHH104" s="889"/>
      <c r="UHI104" s="889"/>
      <c r="UHJ104" s="889"/>
      <c r="UHK104" s="889"/>
      <c r="UHL104" s="889"/>
      <c r="UHM104" s="889"/>
      <c r="UHN104" s="889"/>
      <c r="UHO104" s="889"/>
      <c r="UHP104" s="889"/>
      <c r="UHQ104" s="889"/>
      <c r="UHR104" s="889"/>
      <c r="UHS104" s="889"/>
      <c r="UHT104" s="889"/>
      <c r="UHU104" s="889"/>
      <c r="UHV104" s="889"/>
      <c r="UHW104" s="889"/>
      <c r="UHX104" s="889"/>
      <c r="UHY104" s="889"/>
      <c r="UHZ104" s="889"/>
      <c r="UIA104" s="889"/>
      <c r="UIB104" s="889"/>
      <c r="UIC104" s="889"/>
      <c r="UID104" s="889"/>
      <c r="UIE104" s="889"/>
      <c r="UIF104" s="889"/>
      <c r="UIG104" s="889"/>
      <c r="UIH104" s="889"/>
      <c r="UII104" s="889"/>
      <c r="UIJ104" s="889"/>
      <c r="UIK104" s="889"/>
      <c r="UIL104" s="889"/>
      <c r="UIM104" s="889"/>
      <c r="UIN104" s="889"/>
      <c r="UIO104" s="889"/>
      <c r="UIP104" s="889"/>
      <c r="UIQ104" s="889"/>
      <c r="UIR104" s="889"/>
      <c r="UIS104" s="889"/>
      <c r="UIT104" s="889"/>
      <c r="UIU104" s="889"/>
      <c r="UIV104" s="889"/>
      <c r="UIW104" s="889"/>
      <c r="UIX104" s="889"/>
      <c r="UIY104" s="889"/>
      <c r="UIZ104" s="889"/>
      <c r="UJA104" s="889"/>
      <c r="UJB104" s="889"/>
      <c r="UJC104" s="889"/>
      <c r="UJD104" s="889"/>
      <c r="UJE104" s="889"/>
      <c r="UJF104" s="889"/>
      <c r="UJG104" s="889"/>
      <c r="UJH104" s="889"/>
      <c r="UJI104" s="889"/>
      <c r="UJJ104" s="889"/>
      <c r="UJK104" s="889"/>
      <c r="UJL104" s="889"/>
      <c r="UJM104" s="889"/>
      <c r="UJN104" s="889"/>
      <c r="UJO104" s="889"/>
      <c r="UJP104" s="889"/>
      <c r="UJQ104" s="889"/>
      <c r="UJR104" s="889"/>
      <c r="UJS104" s="889"/>
      <c r="UJT104" s="889"/>
      <c r="UJU104" s="889"/>
      <c r="UJV104" s="889"/>
      <c r="UJW104" s="889"/>
      <c r="UJX104" s="889"/>
      <c r="UJY104" s="889"/>
      <c r="UJZ104" s="889"/>
      <c r="UKA104" s="889"/>
      <c r="UKB104" s="889"/>
      <c r="UKC104" s="889"/>
      <c r="UKD104" s="889"/>
      <c r="UKE104" s="889"/>
      <c r="UKF104" s="889"/>
      <c r="UKG104" s="889"/>
      <c r="UKH104" s="889"/>
      <c r="UKI104" s="889"/>
      <c r="UKJ104" s="889"/>
      <c r="UKK104" s="889"/>
      <c r="UKL104" s="889"/>
      <c r="UKM104" s="889"/>
      <c r="UKN104" s="889"/>
      <c r="UKO104" s="889"/>
      <c r="UKP104" s="889"/>
      <c r="UKQ104" s="889"/>
      <c r="UKR104" s="889"/>
      <c r="UKS104" s="889"/>
      <c r="UKT104" s="889"/>
      <c r="UKU104" s="889"/>
      <c r="UKV104" s="889"/>
      <c r="UKW104" s="889"/>
      <c r="UKX104" s="889"/>
      <c r="UKY104" s="889"/>
      <c r="UKZ104" s="889"/>
      <c r="ULA104" s="889"/>
      <c r="ULB104" s="889"/>
      <c r="ULC104" s="889"/>
      <c r="ULD104" s="889"/>
      <c r="ULE104" s="889"/>
      <c r="ULF104" s="889"/>
      <c r="ULG104" s="889"/>
      <c r="ULH104" s="889"/>
      <c r="ULI104" s="889"/>
      <c r="ULJ104" s="889"/>
      <c r="ULK104" s="889"/>
      <c r="ULL104" s="889"/>
      <c r="ULM104" s="889"/>
      <c r="ULN104" s="889"/>
      <c r="ULO104" s="889"/>
      <c r="ULP104" s="889"/>
      <c r="ULQ104" s="889"/>
      <c r="ULR104" s="889"/>
      <c r="ULS104" s="889"/>
      <c r="ULT104" s="889"/>
      <c r="ULU104" s="889"/>
      <c r="ULV104" s="889"/>
      <c r="ULW104" s="889"/>
      <c r="ULX104" s="889"/>
      <c r="ULY104" s="889"/>
      <c r="ULZ104" s="889"/>
      <c r="UMA104" s="889"/>
      <c r="UMB104" s="889"/>
      <c r="UMC104" s="889"/>
      <c r="UMD104" s="889"/>
      <c r="UME104" s="889"/>
      <c r="UMF104" s="889"/>
      <c r="UMG104" s="889"/>
      <c r="UMH104" s="889"/>
      <c r="UMI104" s="889"/>
      <c r="UMJ104" s="889"/>
      <c r="UMK104" s="889"/>
      <c r="UML104" s="889"/>
      <c r="UMM104" s="889"/>
      <c r="UMN104" s="889"/>
      <c r="UMO104" s="889"/>
      <c r="UMP104" s="889"/>
      <c r="UMQ104" s="889"/>
      <c r="UMR104" s="889"/>
      <c r="UMS104" s="889"/>
      <c r="UMT104" s="889"/>
      <c r="UMU104" s="889"/>
      <c r="UMV104" s="889"/>
      <c r="UMW104" s="889"/>
      <c r="UMX104" s="889"/>
      <c r="UMY104" s="889"/>
      <c r="UMZ104" s="889"/>
      <c r="UNA104" s="889"/>
      <c r="UNB104" s="889"/>
      <c r="UNC104" s="889"/>
      <c r="UND104" s="889"/>
      <c r="UNE104" s="889"/>
      <c r="UNF104" s="889"/>
      <c r="UNG104" s="889"/>
      <c r="UNH104" s="889"/>
      <c r="UNI104" s="889"/>
      <c r="UNJ104" s="889"/>
      <c r="UNK104" s="889"/>
      <c r="UNL104" s="889"/>
      <c r="UNM104" s="889"/>
      <c r="UNN104" s="889"/>
      <c r="UNO104" s="889"/>
      <c r="UNP104" s="889"/>
      <c r="UNQ104" s="889"/>
      <c r="UNR104" s="889"/>
      <c r="UNS104" s="889"/>
      <c r="UNT104" s="889"/>
      <c r="UNU104" s="889"/>
      <c r="UNV104" s="889"/>
      <c r="UNW104" s="889"/>
      <c r="UNX104" s="889"/>
      <c r="UNY104" s="889"/>
      <c r="UNZ104" s="889"/>
      <c r="UOA104" s="889"/>
      <c r="UOB104" s="889"/>
      <c r="UOC104" s="889"/>
      <c r="UOD104" s="889"/>
      <c r="UOE104" s="889"/>
      <c r="UOF104" s="889"/>
      <c r="UOG104" s="889"/>
      <c r="UOH104" s="889"/>
      <c r="UOI104" s="889"/>
      <c r="UOJ104" s="889"/>
      <c r="UOK104" s="889"/>
      <c r="UOL104" s="889"/>
      <c r="UOM104" s="889"/>
      <c r="UON104" s="889"/>
      <c r="UOO104" s="889"/>
      <c r="UOP104" s="889"/>
      <c r="UOQ104" s="889"/>
      <c r="UOR104" s="889"/>
      <c r="UOS104" s="889"/>
      <c r="UOT104" s="889"/>
      <c r="UOU104" s="889"/>
      <c r="UOV104" s="889"/>
      <c r="UOW104" s="889"/>
      <c r="UOX104" s="889"/>
      <c r="UOY104" s="889"/>
      <c r="UOZ104" s="889"/>
      <c r="UPA104" s="889"/>
      <c r="UPB104" s="889"/>
      <c r="UPC104" s="889"/>
      <c r="UPD104" s="889"/>
      <c r="UPE104" s="889"/>
      <c r="UPF104" s="889"/>
      <c r="UPG104" s="889"/>
      <c r="UPH104" s="889"/>
      <c r="UPI104" s="889"/>
      <c r="UPJ104" s="889"/>
      <c r="UPK104" s="889"/>
      <c r="UPL104" s="889"/>
      <c r="UPM104" s="889"/>
      <c r="UPN104" s="889"/>
      <c r="UPO104" s="889"/>
      <c r="UPP104" s="889"/>
      <c r="UPQ104" s="889"/>
      <c r="UPR104" s="889"/>
      <c r="UPS104" s="889"/>
      <c r="UPT104" s="889"/>
      <c r="UPU104" s="889"/>
      <c r="UPV104" s="889"/>
      <c r="UPW104" s="889"/>
      <c r="UPX104" s="889"/>
      <c r="UPY104" s="889"/>
      <c r="UPZ104" s="889"/>
      <c r="UQA104" s="889"/>
      <c r="UQB104" s="889"/>
      <c r="UQC104" s="889"/>
      <c r="UQD104" s="889"/>
      <c r="UQE104" s="889"/>
      <c r="UQF104" s="889"/>
      <c r="UQG104" s="889"/>
      <c r="UQH104" s="889"/>
      <c r="UQI104" s="889"/>
      <c r="UQJ104" s="889"/>
      <c r="UQK104" s="889"/>
      <c r="UQL104" s="889"/>
      <c r="UQM104" s="889"/>
      <c r="UQN104" s="889"/>
      <c r="UQO104" s="889"/>
      <c r="UQP104" s="889"/>
      <c r="UQQ104" s="889"/>
      <c r="UQR104" s="889"/>
      <c r="UQS104" s="889"/>
      <c r="UQT104" s="889"/>
      <c r="UQU104" s="889"/>
      <c r="UQV104" s="889"/>
      <c r="UQW104" s="889"/>
      <c r="UQX104" s="889"/>
      <c r="UQY104" s="889"/>
      <c r="UQZ104" s="889"/>
      <c r="URA104" s="889"/>
      <c r="URB104" s="889"/>
      <c r="URC104" s="889"/>
      <c r="URD104" s="889"/>
      <c r="URE104" s="889"/>
      <c r="URF104" s="889"/>
      <c r="URG104" s="889"/>
      <c r="URH104" s="889"/>
      <c r="URI104" s="889"/>
      <c r="URJ104" s="889"/>
      <c r="URK104" s="889"/>
      <c r="URL104" s="889"/>
      <c r="URM104" s="889"/>
      <c r="URN104" s="889"/>
      <c r="URO104" s="889"/>
      <c r="URP104" s="889"/>
      <c r="URQ104" s="889"/>
      <c r="URR104" s="889"/>
      <c r="URS104" s="889"/>
      <c r="URT104" s="889"/>
      <c r="URU104" s="889"/>
      <c r="URV104" s="889"/>
      <c r="URW104" s="889"/>
      <c r="URX104" s="889"/>
      <c r="URY104" s="889"/>
      <c r="URZ104" s="889"/>
      <c r="USA104" s="889"/>
      <c r="USB104" s="889"/>
      <c r="USC104" s="889"/>
      <c r="USD104" s="889"/>
      <c r="USE104" s="889"/>
      <c r="USF104" s="889"/>
      <c r="USG104" s="889"/>
      <c r="USH104" s="889"/>
      <c r="USI104" s="889"/>
      <c r="USJ104" s="889"/>
      <c r="USK104" s="889"/>
      <c r="USL104" s="889"/>
      <c r="USM104" s="889"/>
      <c r="USN104" s="889"/>
      <c r="USO104" s="889"/>
      <c r="USP104" s="889"/>
      <c r="USQ104" s="889"/>
      <c r="USR104" s="889"/>
      <c r="USS104" s="889"/>
      <c r="UST104" s="889"/>
      <c r="USU104" s="889"/>
      <c r="USV104" s="889"/>
      <c r="USW104" s="889"/>
      <c r="USX104" s="889"/>
      <c r="USY104" s="889"/>
      <c r="USZ104" s="889"/>
      <c r="UTA104" s="889"/>
      <c r="UTB104" s="889"/>
      <c r="UTC104" s="889"/>
      <c r="UTD104" s="889"/>
      <c r="UTE104" s="889"/>
      <c r="UTF104" s="889"/>
      <c r="UTG104" s="889"/>
      <c r="UTH104" s="889"/>
      <c r="UTI104" s="889"/>
      <c r="UTJ104" s="889"/>
      <c r="UTK104" s="889"/>
      <c r="UTL104" s="889"/>
      <c r="UTM104" s="889"/>
      <c r="UTN104" s="889"/>
      <c r="UTO104" s="889"/>
      <c r="UTP104" s="889"/>
      <c r="UTQ104" s="889"/>
      <c r="UTR104" s="889"/>
      <c r="UTS104" s="889"/>
      <c r="UTT104" s="889"/>
      <c r="UTU104" s="889"/>
      <c r="UTV104" s="889"/>
      <c r="UTW104" s="889"/>
      <c r="UTX104" s="889"/>
      <c r="UTY104" s="889"/>
      <c r="UTZ104" s="889"/>
      <c r="UUA104" s="889"/>
      <c r="UUB104" s="889"/>
      <c r="UUC104" s="889"/>
      <c r="UUD104" s="889"/>
      <c r="UUE104" s="889"/>
      <c r="UUF104" s="889"/>
      <c r="UUG104" s="889"/>
      <c r="UUH104" s="889"/>
      <c r="UUI104" s="889"/>
      <c r="UUJ104" s="889"/>
      <c r="UUK104" s="889"/>
      <c r="UUL104" s="889"/>
      <c r="UUM104" s="889"/>
      <c r="UUN104" s="889"/>
      <c r="UUO104" s="889"/>
      <c r="UUP104" s="889"/>
      <c r="UUQ104" s="889"/>
      <c r="UUR104" s="889"/>
      <c r="UUS104" s="889"/>
      <c r="UUT104" s="889"/>
      <c r="UUU104" s="889"/>
      <c r="UUV104" s="889"/>
      <c r="UUW104" s="889"/>
      <c r="UUX104" s="889"/>
      <c r="UUY104" s="889"/>
      <c r="UUZ104" s="889"/>
      <c r="UVA104" s="889"/>
      <c r="UVB104" s="889"/>
      <c r="UVC104" s="889"/>
      <c r="UVD104" s="889"/>
      <c r="UVE104" s="889"/>
      <c r="UVF104" s="889"/>
      <c r="UVG104" s="889"/>
      <c r="UVH104" s="889"/>
      <c r="UVI104" s="889"/>
      <c r="UVJ104" s="889"/>
      <c r="UVK104" s="889"/>
      <c r="UVL104" s="889"/>
      <c r="UVM104" s="889"/>
      <c r="UVN104" s="889"/>
      <c r="UVO104" s="889"/>
      <c r="UVP104" s="889"/>
      <c r="UVQ104" s="889"/>
      <c r="UVR104" s="889"/>
      <c r="UVS104" s="889"/>
      <c r="UVT104" s="889"/>
      <c r="UVU104" s="889"/>
      <c r="UVV104" s="889"/>
      <c r="UVW104" s="889"/>
      <c r="UVX104" s="889"/>
      <c r="UVY104" s="889"/>
      <c r="UVZ104" s="889"/>
      <c r="UWA104" s="889"/>
      <c r="UWB104" s="889"/>
      <c r="UWC104" s="889"/>
      <c r="UWD104" s="889"/>
      <c r="UWE104" s="889"/>
      <c r="UWF104" s="889"/>
      <c r="UWG104" s="889"/>
      <c r="UWH104" s="889"/>
      <c r="UWI104" s="889"/>
      <c r="UWJ104" s="889"/>
      <c r="UWK104" s="889"/>
      <c r="UWL104" s="889"/>
      <c r="UWM104" s="889"/>
      <c r="UWN104" s="889"/>
      <c r="UWO104" s="889"/>
      <c r="UWP104" s="889"/>
      <c r="UWQ104" s="889"/>
      <c r="UWR104" s="889"/>
      <c r="UWS104" s="889"/>
      <c r="UWT104" s="889"/>
      <c r="UWU104" s="889"/>
      <c r="UWV104" s="889"/>
      <c r="UWW104" s="889"/>
      <c r="UWX104" s="889"/>
      <c r="UWY104" s="889"/>
      <c r="UWZ104" s="889"/>
      <c r="UXA104" s="889"/>
      <c r="UXB104" s="889"/>
      <c r="UXC104" s="889"/>
      <c r="UXD104" s="889"/>
      <c r="UXE104" s="889"/>
      <c r="UXF104" s="889"/>
      <c r="UXG104" s="889"/>
      <c r="UXH104" s="889"/>
      <c r="UXI104" s="889"/>
      <c r="UXJ104" s="889"/>
      <c r="UXK104" s="889"/>
      <c r="UXL104" s="889"/>
      <c r="UXM104" s="889"/>
      <c r="UXN104" s="889"/>
      <c r="UXO104" s="889"/>
      <c r="UXP104" s="889"/>
      <c r="UXQ104" s="889"/>
      <c r="UXR104" s="889"/>
      <c r="UXS104" s="889"/>
      <c r="UXT104" s="889"/>
      <c r="UXU104" s="889"/>
      <c r="UXV104" s="889"/>
      <c r="UXW104" s="889"/>
      <c r="UXX104" s="889"/>
      <c r="UXY104" s="889"/>
      <c r="UXZ104" s="889"/>
      <c r="UYA104" s="889"/>
      <c r="UYB104" s="889"/>
      <c r="UYC104" s="889"/>
      <c r="UYD104" s="889"/>
      <c r="UYE104" s="889"/>
      <c r="UYF104" s="889"/>
      <c r="UYG104" s="889"/>
      <c r="UYH104" s="889"/>
      <c r="UYI104" s="889"/>
      <c r="UYJ104" s="889"/>
      <c r="UYK104" s="889"/>
      <c r="UYL104" s="889"/>
      <c r="UYM104" s="889"/>
      <c r="UYN104" s="889"/>
      <c r="UYO104" s="889"/>
      <c r="UYP104" s="889"/>
      <c r="UYQ104" s="889"/>
      <c r="UYR104" s="889"/>
      <c r="UYS104" s="889"/>
      <c r="UYT104" s="889"/>
      <c r="UYU104" s="889"/>
      <c r="UYV104" s="889"/>
      <c r="UYW104" s="889"/>
      <c r="UYX104" s="889"/>
      <c r="UYY104" s="889"/>
      <c r="UYZ104" s="889"/>
      <c r="UZA104" s="889"/>
      <c r="UZB104" s="889"/>
      <c r="UZC104" s="889"/>
      <c r="UZD104" s="889"/>
      <c r="UZE104" s="889"/>
      <c r="UZF104" s="889"/>
      <c r="UZG104" s="889"/>
      <c r="UZH104" s="889"/>
      <c r="UZI104" s="889"/>
      <c r="UZJ104" s="889"/>
      <c r="UZK104" s="889"/>
      <c r="UZL104" s="889"/>
      <c r="UZM104" s="889"/>
      <c r="UZN104" s="889"/>
      <c r="UZO104" s="889"/>
      <c r="UZP104" s="889"/>
      <c r="UZQ104" s="889"/>
      <c r="UZR104" s="889"/>
      <c r="UZS104" s="889"/>
      <c r="UZT104" s="889"/>
      <c r="UZU104" s="889"/>
      <c r="UZV104" s="889"/>
      <c r="UZW104" s="889"/>
      <c r="UZX104" s="889"/>
      <c r="UZY104" s="889"/>
      <c r="UZZ104" s="889"/>
      <c r="VAA104" s="889"/>
      <c r="VAB104" s="889"/>
      <c r="VAC104" s="889"/>
      <c r="VAD104" s="889"/>
      <c r="VAE104" s="889"/>
      <c r="VAF104" s="889"/>
      <c r="VAG104" s="889"/>
      <c r="VAH104" s="889"/>
      <c r="VAI104" s="889"/>
      <c r="VAJ104" s="889"/>
      <c r="VAK104" s="889"/>
      <c r="VAL104" s="889"/>
      <c r="VAM104" s="889"/>
      <c r="VAN104" s="889"/>
      <c r="VAO104" s="889"/>
      <c r="VAP104" s="889"/>
      <c r="VAQ104" s="889"/>
      <c r="VAR104" s="889"/>
      <c r="VAS104" s="889"/>
      <c r="VAT104" s="889"/>
      <c r="VAU104" s="889"/>
      <c r="VAV104" s="889"/>
      <c r="VAW104" s="889"/>
      <c r="VAX104" s="889"/>
      <c r="VAY104" s="889"/>
      <c r="VAZ104" s="889"/>
      <c r="VBA104" s="889"/>
      <c r="VBB104" s="889"/>
      <c r="VBC104" s="889"/>
      <c r="VBD104" s="889"/>
      <c r="VBE104" s="889"/>
      <c r="VBF104" s="889"/>
      <c r="VBG104" s="889"/>
      <c r="VBH104" s="889"/>
      <c r="VBI104" s="889"/>
      <c r="VBJ104" s="889"/>
      <c r="VBK104" s="889"/>
      <c r="VBL104" s="889"/>
      <c r="VBM104" s="889"/>
      <c r="VBN104" s="889"/>
      <c r="VBO104" s="889"/>
      <c r="VBP104" s="889"/>
      <c r="VBQ104" s="889"/>
      <c r="VBR104" s="889"/>
      <c r="VBS104" s="889"/>
      <c r="VBT104" s="889"/>
      <c r="VBU104" s="889"/>
      <c r="VBV104" s="889"/>
      <c r="VBW104" s="889"/>
      <c r="VBX104" s="889"/>
      <c r="VBY104" s="889"/>
      <c r="VBZ104" s="889"/>
      <c r="VCA104" s="889"/>
      <c r="VCB104" s="889"/>
      <c r="VCC104" s="889"/>
      <c r="VCD104" s="889"/>
      <c r="VCE104" s="889"/>
      <c r="VCF104" s="889"/>
      <c r="VCG104" s="889"/>
      <c r="VCH104" s="889"/>
      <c r="VCI104" s="889"/>
      <c r="VCJ104" s="889"/>
      <c r="VCK104" s="889"/>
      <c r="VCL104" s="889"/>
      <c r="VCM104" s="889"/>
      <c r="VCN104" s="889"/>
      <c r="VCO104" s="889"/>
      <c r="VCP104" s="889"/>
      <c r="VCQ104" s="889"/>
      <c r="VCR104" s="889"/>
      <c r="VCS104" s="889"/>
      <c r="VCT104" s="889"/>
      <c r="VCU104" s="889"/>
      <c r="VCV104" s="889"/>
      <c r="VCW104" s="889"/>
      <c r="VCX104" s="889"/>
      <c r="VCY104" s="889"/>
      <c r="VCZ104" s="889"/>
      <c r="VDA104" s="889"/>
      <c r="VDB104" s="889"/>
      <c r="VDC104" s="889"/>
      <c r="VDD104" s="889"/>
      <c r="VDE104" s="889"/>
      <c r="VDF104" s="889"/>
      <c r="VDG104" s="889"/>
      <c r="VDH104" s="889"/>
      <c r="VDI104" s="889"/>
      <c r="VDJ104" s="889"/>
      <c r="VDK104" s="889"/>
      <c r="VDL104" s="889"/>
      <c r="VDM104" s="889"/>
      <c r="VDN104" s="889"/>
      <c r="VDO104" s="889"/>
      <c r="VDP104" s="889"/>
      <c r="VDQ104" s="889"/>
      <c r="VDR104" s="889"/>
      <c r="VDS104" s="889"/>
      <c r="VDT104" s="889"/>
      <c r="VDU104" s="889"/>
      <c r="VDV104" s="889"/>
      <c r="VDW104" s="889"/>
      <c r="VDX104" s="889"/>
      <c r="VDY104" s="889"/>
      <c r="VDZ104" s="889"/>
      <c r="VEA104" s="889"/>
      <c r="VEB104" s="889"/>
      <c r="VEC104" s="889"/>
      <c r="VED104" s="889"/>
      <c r="VEE104" s="889"/>
      <c r="VEF104" s="889"/>
      <c r="VEG104" s="889"/>
      <c r="VEH104" s="889"/>
      <c r="VEI104" s="889"/>
      <c r="VEJ104" s="889"/>
      <c r="VEK104" s="889"/>
      <c r="VEL104" s="889"/>
      <c r="VEM104" s="889"/>
      <c r="VEN104" s="889"/>
      <c r="VEO104" s="889"/>
      <c r="VEP104" s="889"/>
      <c r="VEQ104" s="889"/>
      <c r="VER104" s="889"/>
      <c r="VES104" s="889"/>
      <c r="VET104" s="889"/>
      <c r="VEU104" s="889"/>
      <c r="VEV104" s="889"/>
      <c r="VEW104" s="889"/>
      <c r="VEX104" s="889"/>
      <c r="VEY104" s="889"/>
      <c r="VEZ104" s="889"/>
      <c r="VFA104" s="889"/>
      <c r="VFB104" s="889"/>
      <c r="VFC104" s="889"/>
      <c r="VFD104" s="889"/>
      <c r="VFE104" s="889"/>
      <c r="VFF104" s="889"/>
      <c r="VFG104" s="889"/>
      <c r="VFH104" s="889"/>
      <c r="VFI104" s="889"/>
      <c r="VFJ104" s="889"/>
      <c r="VFK104" s="889"/>
      <c r="VFL104" s="889"/>
      <c r="VFM104" s="889"/>
      <c r="VFN104" s="889"/>
      <c r="VFO104" s="889"/>
      <c r="VFP104" s="889"/>
      <c r="VFQ104" s="889"/>
      <c r="VFR104" s="889"/>
      <c r="VFS104" s="889"/>
      <c r="VFT104" s="889"/>
      <c r="VFU104" s="889"/>
      <c r="VFV104" s="889"/>
      <c r="VFW104" s="889"/>
      <c r="VFX104" s="889"/>
      <c r="VFY104" s="889"/>
      <c r="VFZ104" s="889"/>
      <c r="VGA104" s="889"/>
      <c r="VGB104" s="889"/>
      <c r="VGC104" s="889"/>
      <c r="VGD104" s="889"/>
      <c r="VGE104" s="889"/>
      <c r="VGF104" s="889"/>
      <c r="VGG104" s="889"/>
      <c r="VGH104" s="889"/>
      <c r="VGI104" s="889"/>
      <c r="VGJ104" s="889"/>
      <c r="VGK104" s="889"/>
      <c r="VGL104" s="889"/>
      <c r="VGM104" s="889"/>
      <c r="VGN104" s="889"/>
      <c r="VGO104" s="889"/>
      <c r="VGP104" s="889"/>
      <c r="VGQ104" s="889"/>
      <c r="VGR104" s="889"/>
      <c r="VGS104" s="889"/>
      <c r="VGT104" s="889"/>
      <c r="VGU104" s="889"/>
      <c r="VGV104" s="889"/>
      <c r="VGW104" s="889"/>
      <c r="VGX104" s="889"/>
      <c r="VGY104" s="889"/>
      <c r="VGZ104" s="889"/>
      <c r="VHA104" s="889"/>
      <c r="VHB104" s="889"/>
      <c r="VHC104" s="889"/>
      <c r="VHD104" s="889"/>
      <c r="VHE104" s="889"/>
      <c r="VHF104" s="889"/>
      <c r="VHG104" s="889"/>
      <c r="VHH104" s="889"/>
      <c r="VHI104" s="889"/>
      <c r="VHJ104" s="889"/>
      <c r="VHK104" s="889"/>
      <c r="VHL104" s="889"/>
      <c r="VHM104" s="889"/>
      <c r="VHN104" s="889"/>
      <c r="VHO104" s="889"/>
      <c r="VHP104" s="889"/>
      <c r="VHQ104" s="889"/>
      <c r="VHR104" s="889"/>
      <c r="VHS104" s="889"/>
      <c r="VHT104" s="889"/>
      <c r="VHU104" s="889"/>
      <c r="VHV104" s="889"/>
      <c r="VHW104" s="889"/>
      <c r="VHX104" s="889"/>
      <c r="VHY104" s="889"/>
      <c r="VHZ104" s="889"/>
      <c r="VIA104" s="889"/>
      <c r="VIB104" s="889"/>
      <c r="VIC104" s="889"/>
      <c r="VID104" s="889"/>
      <c r="VIE104" s="889"/>
      <c r="VIF104" s="889"/>
      <c r="VIG104" s="889"/>
      <c r="VIH104" s="889"/>
      <c r="VII104" s="889"/>
      <c r="VIJ104" s="889"/>
      <c r="VIK104" s="889"/>
      <c r="VIL104" s="889"/>
      <c r="VIM104" s="889"/>
      <c r="VIN104" s="889"/>
      <c r="VIO104" s="889"/>
      <c r="VIP104" s="889"/>
      <c r="VIQ104" s="889"/>
      <c r="VIR104" s="889"/>
      <c r="VIS104" s="889"/>
      <c r="VIT104" s="889"/>
      <c r="VIU104" s="889"/>
      <c r="VIV104" s="889"/>
      <c r="VIW104" s="889"/>
      <c r="VIX104" s="889"/>
      <c r="VIY104" s="889"/>
      <c r="VIZ104" s="889"/>
      <c r="VJA104" s="889"/>
      <c r="VJB104" s="889"/>
      <c r="VJC104" s="889"/>
      <c r="VJD104" s="889"/>
      <c r="VJE104" s="889"/>
      <c r="VJF104" s="889"/>
      <c r="VJG104" s="889"/>
      <c r="VJH104" s="889"/>
      <c r="VJI104" s="889"/>
      <c r="VJJ104" s="889"/>
      <c r="VJK104" s="889"/>
      <c r="VJL104" s="889"/>
      <c r="VJM104" s="889"/>
      <c r="VJN104" s="889"/>
      <c r="VJO104" s="889"/>
      <c r="VJP104" s="889"/>
      <c r="VJQ104" s="889"/>
      <c r="VJR104" s="889"/>
      <c r="VJS104" s="889"/>
      <c r="VJT104" s="889"/>
      <c r="VJU104" s="889"/>
      <c r="VJV104" s="889"/>
      <c r="VJW104" s="889"/>
      <c r="VJX104" s="889"/>
      <c r="VJY104" s="889"/>
      <c r="VJZ104" s="889"/>
      <c r="VKA104" s="889"/>
      <c r="VKB104" s="889"/>
      <c r="VKC104" s="889"/>
      <c r="VKD104" s="889"/>
      <c r="VKE104" s="889"/>
      <c r="VKF104" s="889"/>
      <c r="VKG104" s="889"/>
      <c r="VKH104" s="889"/>
      <c r="VKI104" s="889"/>
      <c r="VKJ104" s="889"/>
      <c r="VKK104" s="889"/>
      <c r="VKL104" s="889"/>
      <c r="VKM104" s="889"/>
      <c r="VKN104" s="889"/>
      <c r="VKO104" s="889"/>
      <c r="VKP104" s="889"/>
      <c r="VKQ104" s="889"/>
      <c r="VKR104" s="889"/>
      <c r="VKS104" s="889"/>
      <c r="VKT104" s="889"/>
      <c r="VKU104" s="889"/>
      <c r="VKV104" s="889"/>
      <c r="VKW104" s="889"/>
      <c r="VKX104" s="889"/>
      <c r="VKY104" s="889"/>
      <c r="VKZ104" s="889"/>
      <c r="VLA104" s="889"/>
      <c r="VLB104" s="889"/>
      <c r="VLC104" s="889"/>
      <c r="VLD104" s="889"/>
      <c r="VLE104" s="889"/>
      <c r="VLF104" s="889"/>
      <c r="VLG104" s="889"/>
      <c r="VLH104" s="889"/>
      <c r="VLI104" s="889"/>
      <c r="VLJ104" s="889"/>
      <c r="VLK104" s="889"/>
      <c r="VLL104" s="889"/>
      <c r="VLM104" s="889"/>
      <c r="VLN104" s="889"/>
      <c r="VLO104" s="889"/>
      <c r="VLP104" s="889"/>
      <c r="VLQ104" s="889"/>
      <c r="VLR104" s="889"/>
      <c r="VLS104" s="889"/>
      <c r="VLT104" s="889"/>
      <c r="VLU104" s="889"/>
      <c r="VLV104" s="889"/>
      <c r="VLW104" s="889"/>
      <c r="VLX104" s="889"/>
      <c r="VLY104" s="889"/>
      <c r="VLZ104" s="889"/>
      <c r="VMA104" s="889"/>
      <c r="VMB104" s="889"/>
      <c r="VMC104" s="889"/>
      <c r="VMD104" s="889"/>
      <c r="VME104" s="889"/>
      <c r="VMF104" s="889"/>
      <c r="VMG104" s="889"/>
      <c r="VMH104" s="889"/>
      <c r="VMI104" s="889"/>
      <c r="VMJ104" s="889"/>
      <c r="VMK104" s="889"/>
      <c r="VML104" s="889"/>
      <c r="VMM104" s="889"/>
      <c r="VMN104" s="889"/>
      <c r="VMO104" s="889"/>
      <c r="VMP104" s="889"/>
      <c r="VMQ104" s="889"/>
      <c r="VMR104" s="889"/>
      <c r="VMS104" s="889"/>
      <c r="VMT104" s="889"/>
      <c r="VMU104" s="889"/>
      <c r="VMV104" s="889"/>
      <c r="VMW104" s="889"/>
      <c r="VMX104" s="889"/>
      <c r="VMY104" s="889"/>
      <c r="VMZ104" s="889"/>
      <c r="VNA104" s="889"/>
      <c r="VNB104" s="889"/>
      <c r="VNC104" s="889"/>
      <c r="VND104" s="889"/>
      <c r="VNE104" s="889"/>
      <c r="VNF104" s="889"/>
      <c r="VNG104" s="889"/>
      <c r="VNH104" s="889"/>
      <c r="VNI104" s="889"/>
      <c r="VNJ104" s="889"/>
      <c r="VNK104" s="889"/>
      <c r="VNL104" s="889"/>
      <c r="VNM104" s="889"/>
      <c r="VNN104" s="889"/>
      <c r="VNO104" s="889"/>
      <c r="VNP104" s="889"/>
      <c r="VNQ104" s="889"/>
      <c r="VNR104" s="889"/>
      <c r="VNS104" s="889"/>
      <c r="VNT104" s="889"/>
      <c r="VNU104" s="889"/>
      <c r="VNV104" s="889"/>
      <c r="VNW104" s="889"/>
      <c r="VNX104" s="889"/>
      <c r="VNY104" s="889"/>
      <c r="VNZ104" s="889"/>
      <c r="VOA104" s="889"/>
      <c r="VOB104" s="889"/>
      <c r="VOC104" s="889"/>
      <c r="VOD104" s="889"/>
      <c r="VOE104" s="889"/>
      <c r="VOF104" s="889"/>
      <c r="VOG104" s="889"/>
      <c r="VOH104" s="889"/>
      <c r="VOI104" s="889"/>
      <c r="VOJ104" s="889"/>
      <c r="VOK104" s="889"/>
      <c r="VOL104" s="889"/>
      <c r="VOM104" s="889"/>
      <c r="VON104" s="889"/>
      <c r="VOO104" s="889"/>
      <c r="VOP104" s="889"/>
      <c r="VOQ104" s="889"/>
      <c r="VOR104" s="889"/>
      <c r="VOS104" s="889"/>
      <c r="VOT104" s="889"/>
      <c r="VOU104" s="889"/>
      <c r="VOV104" s="889"/>
      <c r="VOW104" s="889"/>
      <c r="VOX104" s="889"/>
      <c r="VOY104" s="889"/>
      <c r="VOZ104" s="889"/>
      <c r="VPA104" s="889"/>
      <c r="VPB104" s="889"/>
      <c r="VPC104" s="889"/>
      <c r="VPD104" s="889"/>
      <c r="VPE104" s="889"/>
      <c r="VPF104" s="889"/>
      <c r="VPG104" s="889"/>
      <c r="VPH104" s="889"/>
      <c r="VPI104" s="889"/>
      <c r="VPJ104" s="889"/>
      <c r="VPK104" s="889"/>
      <c r="VPL104" s="889"/>
      <c r="VPM104" s="889"/>
      <c r="VPN104" s="889"/>
      <c r="VPO104" s="889"/>
      <c r="VPP104" s="889"/>
      <c r="VPQ104" s="889"/>
      <c r="VPR104" s="889"/>
      <c r="VPS104" s="889"/>
      <c r="VPT104" s="889"/>
      <c r="VPU104" s="889"/>
      <c r="VPV104" s="889"/>
      <c r="VPW104" s="889"/>
      <c r="VPX104" s="889"/>
      <c r="VPY104" s="889"/>
      <c r="VPZ104" s="889"/>
      <c r="VQA104" s="889"/>
      <c r="VQB104" s="889"/>
      <c r="VQC104" s="889"/>
      <c r="VQD104" s="889"/>
      <c r="VQE104" s="889"/>
      <c r="VQF104" s="889"/>
      <c r="VQG104" s="889"/>
      <c r="VQH104" s="889"/>
      <c r="VQI104" s="889"/>
      <c r="VQJ104" s="889"/>
      <c r="VQK104" s="889"/>
      <c r="VQL104" s="889"/>
      <c r="VQM104" s="889"/>
      <c r="VQN104" s="889"/>
      <c r="VQO104" s="889"/>
      <c r="VQP104" s="889"/>
      <c r="VQQ104" s="889"/>
      <c r="VQR104" s="889"/>
      <c r="VQS104" s="889"/>
      <c r="VQT104" s="889"/>
      <c r="VQU104" s="889"/>
      <c r="VQV104" s="889"/>
      <c r="VQW104" s="889"/>
      <c r="VQX104" s="889"/>
      <c r="VQY104" s="889"/>
      <c r="VQZ104" s="889"/>
      <c r="VRA104" s="889"/>
      <c r="VRB104" s="889"/>
      <c r="VRC104" s="889"/>
      <c r="VRD104" s="889"/>
      <c r="VRE104" s="889"/>
      <c r="VRF104" s="889"/>
      <c r="VRG104" s="889"/>
      <c r="VRH104" s="889"/>
      <c r="VRI104" s="889"/>
      <c r="VRJ104" s="889"/>
      <c r="VRK104" s="889"/>
      <c r="VRL104" s="889"/>
      <c r="VRM104" s="889"/>
      <c r="VRN104" s="889"/>
      <c r="VRO104" s="889"/>
      <c r="VRP104" s="889"/>
      <c r="VRQ104" s="889"/>
      <c r="VRR104" s="889"/>
      <c r="VRS104" s="889"/>
      <c r="VRT104" s="889"/>
      <c r="VRU104" s="889"/>
      <c r="VRV104" s="889"/>
      <c r="VRW104" s="889"/>
      <c r="VRX104" s="889"/>
      <c r="VRY104" s="889"/>
      <c r="VRZ104" s="889"/>
      <c r="VSA104" s="889"/>
      <c r="VSB104" s="889"/>
      <c r="VSC104" s="889"/>
      <c r="VSD104" s="889"/>
      <c r="VSE104" s="889"/>
      <c r="VSF104" s="889"/>
      <c r="VSG104" s="889"/>
      <c r="VSH104" s="889"/>
      <c r="VSI104" s="889"/>
      <c r="VSJ104" s="889"/>
      <c r="VSK104" s="889"/>
      <c r="VSL104" s="889"/>
      <c r="VSM104" s="889"/>
      <c r="VSN104" s="889"/>
      <c r="VSO104" s="889"/>
      <c r="VSP104" s="889"/>
      <c r="VSQ104" s="889"/>
      <c r="VSR104" s="889"/>
      <c r="VSS104" s="889"/>
      <c r="VST104" s="889"/>
      <c r="VSU104" s="889"/>
      <c r="VSV104" s="889"/>
      <c r="VSW104" s="889"/>
      <c r="VSX104" s="889"/>
      <c r="VSY104" s="889"/>
      <c r="VSZ104" s="889"/>
      <c r="VTA104" s="889"/>
      <c r="VTB104" s="889"/>
      <c r="VTC104" s="889"/>
      <c r="VTD104" s="889"/>
      <c r="VTE104" s="889"/>
      <c r="VTF104" s="889"/>
      <c r="VTG104" s="889"/>
      <c r="VTH104" s="889"/>
      <c r="VTI104" s="889"/>
      <c r="VTJ104" s="889"/>
      <c r="VTK104" s="889"/>
      <c r="VTL104" s="889"/>
      <c r="VTM104" s="889"/>
      <c r="VTN104" s="889"/>
      <c r="VTO104" s="889"/>
      <c r="VTP104" s="889"/>
      <c r="VTQ104" s="889"/>
      <c r="VTR104" s="889"/>
      <c r="VTS104" s="889"/>
      <c r="VTT104" s="889"/>
      <c r="VTU104" s="889"/>
      <c r="VTV104" s="889"/>
      <c r="VTW104" s="889"/>
      <c r="VTX104" s="889"/>
      <c r="VTY104" s="889"/>
      <c r="VTZ104" s="889"/>
      <c r="VUA104" s="889"/>
      <c r="VUB104" s="889"/>
      <c r="VUC104" s="889"/>
      <c r="VUD104" s="889"/>
      <c r="VUE104" s="889"/>
      <c r="VUF104" s="889"/>
      <c r="VUG104" s="889"/>
      <c r="VUH104" s="889"/>
      <c r="VUI104" s="889"/>
      <c r="VUJ104" s="889"/>
      <c r="VUK104" s="889"/>
      <c r="VUL104" s="889"/>
      <c r="VUM104" s="889"/>
      <c r="VUN104" s="889"/>
      <c r="VUO104" s="889"/>
      <c r="VUP104" s="889"/>
      <c r="VUQ104" s="889"/>
      <c r="VUR104" s="889"/>
      <c r="VUS104" s="889"/>
      <c r="VUT104" s="889"/>
      <c r="VUU104" s="889"/>
      <c r="VUV104" s="889"/>
      <c r="VUW104" s="889"/>
      <c r="VUX104" s="889"/>
      <c r="VUY104" s="889"/>
      <c r="VUZ104" s="889"/>
      <c r="VVA104" s="889"/>
      <c r="VVB104" s="889"/>
      <c r="VVC104" s="889"/>
      <c r="VVD104" s="889"/>
      <c r="VVE104" s="889"/>
      <c r="VVF104" s="889"/>
      <c r="VVG104" s="889"/>
      <c r="VVH104" s="889"/>
      <c r="VVI104" s="889"/>
      <c r="VVJ104" s="889"/>
      <c r="VVK104" s="889"/>
      <c r="VVL104" s="889"/>
      <c r="VVM104" s="889"/>
      <c r="VVN104" s="889"/>
      <c r="VVO104" s="889"/>
      <c r="VVP104" s="889"/>
      <c r="VVQ104" s="889"/>
      <c r="VVR104" s="889"/>
      <c r="VVS104" s="889"/>
      <c r="VVT104" s="889"/>
      <c r="VVU104" s="889"/>
      <c r="VVV104" s="889"/>
      <c r="VVW104" s="889"/>
      <c r="VVX104" s="889"/>
      <c r="VVY104" s="889"/>
      <c r="VVZ104" s="889"/>
      <c r="VWA104" s="889"/>
      <c r="VWB104" s="889"/>
      <c r="VWC104" s="889"/>
      <c r="VWD104" s="889"/>
      <c r="VWE104" s="889"/>
      <c r="VWF104" s="889"/>
      <c r="VWG104" s="889"/>
      <c r="VWH104" s="889"/>
      <c r="VWI104" s="889"/>
      <c r="VWJ104" s="889"/>
      <c r="VWK104" s="889"/>
      <c r="VWL104" s="889"/>
      <c r="VWM104" s="889"/>
      <c r="VWN104" s="889"/>
      <c r="VWO104" s="889"/>
      <c r="VWP104" s="889"/>
      <c r="VWQ104" s="889"/>
      <c r="VWR104" s="889"/>
      <c r="VWS104" s="889"/>
      <c r="VWT104" s="889"/>
      <c r="VWU104" s="889"/>
      <c r="VWV104" s="889"/>
      <c r="VWW104" s="889"/>
      <c r="VWX104" s="889"/>
      <c r="VWY104" s="889"/>
      <c r="VWZ104" s="889"/>
      <c r="VXA104" s="889"/>
      <c r="VXB104" s="889"/>
      <c r="VXC104" s="889"/>
      <c r="VXD104" s="889"/>
      <c r="VXE104" s="889"/>
      <c r="VXF104" s="889"/>
      <c r="VXG104" s="889"/>
      <c r="VXH104" s="889"/>
      <c r="VXI104" s="889"/>
      <c r="VXJ104" s="889"/>
      <c r="VXK104" s="889"/>
      <c r="VXL104" s="889"/>
      <c r="VXM104" s="889"/>
      <c r="VXN104" s="889"/>
      <c r="VXO104" s="889"/>
      <c r="VXP104" s="889"/>
      <c r="VXQ104" s="889"/>
      <c r="VXR104" s="889"/>
      <c r="VXS104" s="889"/>
      <c r="VXT104" s="889"/>
      <c r="VXU104" s="889"/>
      <c r="VXV104" s="889"/>
      <c r="VXW104" s="889"/>
      <c r="VXX104" s="889"/>
      <c r="VXY104" s="889"/>
      <c r="VXZ104" s="889"/>
      <c r="VYA104" s="889"/>
      <c r="VYB104" s="889"/>
      <c r="VYC104" s="889"/>
      <c r="VYD104" s="889"/>
      <c r="VYE104" s="889"/>
      <c r="VYF104" s="889"/>
      <c r="VYG104" s="889"/>
      <c r="VYH104" s="889"/>
      <c r="VYI104" s="889"/>
      <c r="VYJ104" s="889"/>
      <c r="VYK104" s="889"/>
      <c r="VYL104" s="889"/>
      <c r="VYM104" s="889"/>
      <c r="VYN104" s="889"/>
      <c r="VYO104" s="889"/>
      <c r="VYP104" s="889"/>
      <c r="VYQ104" s="889"/>
      <c r="VYR104" s="889"/>
      <c r="VYS104" s="889"/>
      <c r="VYT104" s="889"/>
      <c r="VYU104" s="889"/>
      <c r="VYV104" s="889"/>
      <c r="VYW104" s="889"/>
      <c r="VYX104" s="889"/>
      <c r="VYY104" s="889"/>
      <c r="VYZ104" s="889"/>
      <c r="VZA104" s="889"/>
      <c r="VZB104" s="889"/>
      <c r="VZC104" s="889"/>
      <c r="VZD104" s="889"/>
      <c r="VZE104" s="889"/>
      <c r="VZF104" s="889"/>
      <c r="VZG104" s="889"/>
      <c r="VZH104" s="889"/>
      <c r="VZI104" s="889"/>
      <c r="VZJ104" s="889"/>
      <c r="VZK104" s="889"/>
      <c r="VZL104" s="889"/>
      <c r="VZM104" s="889"/>
      <c r="VZN104" s="889"/>
      <c r="VZO104" s="889"/>
      <c r="VZP104" s="889"/>
      <c r="VZQ104" s="889"/>
      <c r="VZR104" s="889"/>
      <c r="VZS104" s="889"/>
      <c r="VZT104" s="889"/>
      <c r="VZU104" s="889"/>
      <c r="VZV104" s="889"/>
      <c r="VZW104" s="889"/>
      <c r="VZX104" s="889"/>
      <c r="VZY104" s="889"/>
      <c r="VZZ104" s="889"/>
      <c r="WAA104" s="889"/>
      <c r="WAB104" s="889"/>
      <c r="WAC104" s="889"/>
      <c r="WAD104" s="889"/>
      <c r="WAE104" s="889"/>
      <c r="WAF104" s="889"/>
      <c r="WAG104" s="889"/>
      <c r="WAH104" s="889"/>
      <c r="WAI104" s="889"/>
      <c r="WAJ104" s="889"/>
      <c r="WAK104" s="889"/>
      <c r="WAL104" s="889"/>
      <c r="WAM104" s="889"/>
      <c r="WAN104" s="889"/>
      <c r="WAO104" s="889"/>
      <c r="WAP104" s="889"/>
      <c r="WAQ104" s="889"/>
      <c r="WAR104" s="889"/>
      <c r="WAS104" s="889"/>
      <c r="WAT104" s="889"/>
      <c r="WAU104" s="889"/>
      <c r="WAV104" s="889"/>
      <c r="WAW104" s="889"/>
      <c r="WAX104" s="889"/>
      <c r="WAY104" s="889"/>
      <c r="WAZ104" s="889"/>
      <c r="WBA104" s="889"/>
      <c r="WBB104" s="889"/>
      <c r="WBC104" s="889"/>
      <c r="WBD104" s="889"/>
      <c r="WBE104" s="889"/>
      <c r="WBF104" s="889"/>
      <c r="WBG104" s="889"/>
      <c r="WBH104" s="889"/>
      <c r="WBI104" s="889"/>
      <c r="WBJ104" s="889"/>
      <c r="WBK104" s="889"/>
      <c r="WBL104" s="889"/>
      <c r="WBM104" s="889"/>
      <c r="WBN104" s="889"/>
      <c r="WBO104" s="889"/>
      <c r="WBP104" s="889"/>
      <c r="WBQ104" s="889"/>
      <c r="WBR104" s="889"/>
      <c r="WBS104" s="889"/>
      <c r="WBT104" s="889"/>
      <c r="WBU104" s="889"/>
      <c r="WBV104" s="889"/>
      <c r="WBW104" s="889"/>
      <c r="WBX104" s="889"/>
      <c r="WBY104" s="889"/>
      <c r="WBZ104" s="889"/>
      <c r="WCA104" s="889"/>
      <c r="WCB104" s="889"/>
      <c r="WCC104" s="889"/>
      <c r="WCD104" s="889"/>
      <c r="WCE104" s="889"/>
      <c r="WCF104" s="889"/>
      <c r="WCG104" s="889"/>
      <c r="WCH104" s="889"/>
      <c r="WCI104" s="889"/>
      <c r="WCJ104" s="889"/>
      <c r="WCK104" s="889"/>
      <c r="WCL104" s="889"/>
      <c r="WCM104" s="889"/>
      <c r="WCN104" s="889"/>
      <c r="WCO104" s="889"/>
      <c r="WCP104" s="889"/>
      <c r="WCQ104" s="889"/>
      <c r="WCR104" s="889"/>
      <c r="WCS104" s="889"/>
      <c r="WCT104" s="889"/>
      <c r="WCU104" s="889"/>
      <c r="WCV104" s="889"/>
      <c r="WCW104" s="889"/>
      <c r="WCX104" s="889"/>
      <c r="WCY104" s="889"/>
      <c r="WCZ104" s="889"/>
      <c r="WDA104" s="889"/>
      <c r="WDB104" s="889"/>
      <c r="WDC104" s="889"/>
      <c r="WDD104" s="889"/>
      <c r="WDE104" s="889"/>
      <c r="WDF104" s="889"/>
      <c r="WDG104" s="889"/>
      <c r="WDH104" s="889"/>
      <c r="WDI104" s="889"/>
      <c r="WDJ104" s="889"/>
      <c r="WDK104" s="889"/>
      <c r="WDL104" s="889"/>
      <c r="WDM104" s="889"/>
      <c r="WDN104" s="889"/>
      <c r="WDO104" s="889"/>
      <c r="WDP104" s="889"/>
      <c r="WDQ104" s="889"/>
      <c r="WDR104" s="889"/>
      <c r="WDS104" s="889"/>
      <c r="WDT104" s="889"/>
      <c r="WDU104" s="889"/>
      <c r="WDV104" s="889"/>
      <c r="WDW104" s="889"/>
      <c r="WDX104" s="889"/>
      <c r="WDY104" s="889"/>
      <c r="WDZ104" s="889"/>
      <c r="WEA104" s="889"/>
      <c r="WEB104" s="889"/>
      <c r="WEC104" s="889"/>
      <c r="WED104" s="889"/>
      <c r="WEE104" s="889"/>
      <c r="WEF104" s="889"/>
      <c r="WEG104" s="889"/>
      <c r="WEH104" s="889"/>
      <c r="WEI104" s="889"/>
      <c r="WEJ104" s="889"/>
      <c r="WEK104" s="889"/>
      <c r="WEL104" s="889"/>
      <c r="WEM104" s="889"/>
      <c r="WEN104" s="889"/>
      <c r="WEO104" s="889"/>
      <c r="WEP104" s="889"/>
      <c r="WEQ104" s="889"/>
      <c r="WER104" s="889"/>
      <c r="WES104" s="889"/>
      <c r="WET104" s="889"/>
      <c r="WEU104" s="889"/>
      <c r="WEV104" s="889"/>
      <c r="WEW104" s="889"/>
      <c r="WEX104" s="889"/>
      <c r="WEY104" s="889"/>
      <c r="WEZ104" s="889"/>
      <c r="WFA104" s="889"/>
      <c r="WFB104" s="889"/>
      <c r="WFC104" s="889"/>
      <c r="WFD104" s="889"/>
      <c r="WFE104" s="889"/>
      <c r="WFF104" s="889"/>
      <c r="WFG104" s="889"/>
      <c r="WFH104" s="889"/>
      <c r="WFI104" s="889"/>
      <c r="WFJ104" s="889"/>
      <c r="WFK104" s="889"/>
      <c r="WFL104" s="889"/>
      <c r="WFM104" s="889"/>
      <c r="WFN104" s="889"/>
      <c r="WFO104" s="889"/>
      <c r="WFP104" s="889"/>
      <c r="WFQ104" s="889"/>
      <c r="WFR104" s="889"/>
      <c r="WFS104" s="889"/>
      <c r="WFT104" s="889"/>
      <c r="WFU104" s="889"/>
      <c r="WFV104" s="889"/>
      <c r="WFW104" s="889"/>
      <c r="WFX104" s="889"/>
      <c r="WFY104" s="889"/>
      <c r="WFZ104" s="889"/>
      <c r="WGA104" s="889"/>
      <c r="WGB104" s="889"/>
      <c r="WGC104" s="889"/>
      <c r="WGD104" s="889"/>
      <c r="WGE104" s="889"/>
      <c r="WGF104" s="889"/>
      <c r="WGG104" s="889"/>
      <c r="WGH104" s="889"/>
      <c r="WGI104" s="889"/>
      <c r="WGJ104" s="889"/>
      <c r="WGK104" s="889"/>
      <c r="WGL104" s="889"/>
      <c r="WGM104" s="889"/>
      <c r="WGN104" s="889"/>
      <c r="WGO104" s="889"/>
      <c r="WGP104" s="889"/>
      <c r="WGQ104" s="889"/>
      <c r="WGR104" s="889"/>
      <c r="WGS104" s="889"/>
      <c r="WGT104" s="889"/>
      <c r="WGU104" s="889"/>
      <c r="WGV104" s="889"/>
      <c r="WGW104" s="889"/>
      <c r="WGX104" s="889"/>
      <c r="WGY104" s="889"/>
      <c r="WGZ104" s="889"/>
      <c r="WHA104" s="889"/>
      <c r="WHB104" s="889"/>
      <c r="WHC104" s="889"/>
      <c r="WHD104" s="889"/>
      <c r="WHE104" s="889"/>
      <c r="WHF104" s="889"/>
      <c r="WHG104" s="889"/>
      <c r="WHH104" s="889"/>
      <c r="WHI104" s="889"/>
      <c r="WHJ104" s="889"/>
      <c r="WHK104" s="889"/>
      <c r="WHL104" s="889"/>
      <c r="WHM104" s="889"/>
      <c r="WHN104" s="889"/>
      <c r="WHO104" s="889"/>
      <c r="WHP104" s="889"/>
      <c r="WHQ104" s="889"/>
      <c r="WHR104" s="889"/>
      <c r="WHS104" s="889"/>
      <c r="WHT104" s="889"/>
      <c r="WHU104" s="889"/>
      <c r="WHV104" s="889"/>
      <c r="WHW104" s="889"/>
      <c r="WHX104" s="889"/>
      <c r="WHY104" s="889"/>
      <c r="WHZ104" s="889"/>
      <c r="WIA104" s="889"/>
      <c r="WIB104" s="889"/>
      <c r="WIC104" s="889"/>
      <c r="WID104" s="889"/>
      <c r="WIE104" s="889"/>
      <c r="WIF104" s="889"/>
      <c r="WIG104" s="889"/>
      <c r="WIH104" s="889"/>
      <c r="WII104" s="889"/>
      <c r="WIJ104" s="889"/>
      <c r="WIK104" s="889"/>
      <c r="WIL104" s="889"/>
      <c r="WIM104" s="889"/>
      <c r="WIN104" s="889"/>
      <c r="WIO104" s="889"/>
      <c r="WIP104" s="889"/>
      <c r="WIQ104" s="889"/>
      <c r="WIR104" s="889"/>
      <c r="WIS104" s="889"/>
      <c r="WIT104" s="889"/>
      <c r="WIU104" s="889"/>
      <c r="WIV104" s="889"/>
      <c r="WIW104" s="889"/>
      <c r="WIX104" s="889"/>
      <c r="WIY104" s="889"/>
      <c r="WIZ104" s="889"/>
      <c r="WJA104" s="889"/>
      <c r="WJB104" s="889"/>
      <c r="WJC104" s="889"/>
      <c r="WJD104" s="889"/>
      <c r="WJE104" s="889"/>
      <c r="WJF104" s="889"/>
      <c r="WJG104" s="889"/>
      <c r="WJH104" s="889"/>
      <c r="WJI104" s="889"/>
      <c r="WJJ104" s="889"/>
      <c r="WJK104" s="889"/>
      <c r="WJL104" s="889"/>
      <c r="WJM104" s="889"/>
      <c r="WJN104" s="889"/>
      <c r="WJO104" s="889"/>
      <c r="WJP104" s="889"/>
      <c r="WJQ104" s="889"/>
      <c r="WJR104" s="889"/>
      <c r="WJS104" s="889"/>
      <c r="WJT104" s="889"/>
      <c r="WJU104" s="889"/>
      <c r="WJV104" s="889"/>
      <c r="WJW104" s="889"/>
      <c r="WJX104" s="889"/>
      <c r="WJY104" s="889"/>
      <c r="WJZ104" s="889"/>
      <c r="WKA104" s="889"/>
      <c r="WKB104" s="889"/>
      <c r="WKC104" s="889"/>
      <c r="WKD104" s="889"/>
      <c r="WKE104" s="889"/>
      <c r="WKF104" s="889"/>
      <c r="WKG104" s="889"/>
      <c r="WKH104" s="889"/>
      <c r="WKI104" s="889"/>
      <c r="WKJ104" s="889"/>
      <c r="WKK104" s="889"/>
      <c r="WKL104" s="889"/>
      <c r="WKM104" s="889"/>
      <c r="WKN104" s="889"/>
      <c r="WKO104" s="889"/>
      <c r="WKP104" s="889"/>
      <c r="WKQ104" s="889"/>
      <c r="WKR104" s="889"/>
      <c r="WKS104" s="889"/>
      <c r="WKT104" s="889"/>
      <c r="WKU104" s="889"/>
      <c r="WKV104" s="889"/>
      <c r="WKW104" s="889"/>
      <c r="WKX104" s="889"/>
      <c r="WKY104" s="889"/>
      <c r="WKZ104" s="889"/>
      <c r="WLA104" s="889"/>
      <c r="WLB104" s="889"/>
      <c r="WLC104" s="889"/>
      <c r="WLD104" s="889"/>
      <c r="WLE104" s="889"/>
      <c r="WLF104" s="889"/>
      <c r="WLG104" s="889"/>
      <c r="WLH104" s="889"/>
      <c r="WLI104" s="889"/>
      <c r="WLJ104" s="889"/>
      <c r="WLK104" s="889"/>
      <c r="WLL104" s="889"/>
      <c r="WLM104" s="889"/>
      <c r="WLN104" s="889"/>
      <c r="WLO104" s="889"/>
      <c r="WLP104" s="889"/>
      <c r="WLQ104" s="889"/>
      <c r="WLR104" s="889"/>
      <c r="WLS104" s="889"/>
      <c r="WLT104" s="889"/>
      <c r="WLU104" s="889"/>
      <c r="WLV104" s="889"/>
      <c r="WLW104" s="889"/>
      <c r="WLX104" s="889"/>
      <c r="WLY104" s="889"/>
      <c r="WLZ104" s="889"/>
      <c r="WMA104" s="889"/>
      <c r="WMB104" s="889"/>
      <c r="WMC104" s="889"/>
      <c r="WMD104" s="889"/>
      <c r="WME104" s="889"/>
      <c r="WMF104" s="889"/>
      <c r="WMG104" s="889"/>
      <c r="WMH104" s="889"/>
      <c r="WMI104" s="889"/>
      <c r="WMJ104" s="889"/>
      <c r="WMK104" s="889"/>
      <c r="WML104" s="889"/>
      <c r="WMM104" s="889"/>
      <c r="WMN104" s="889"/>
      <c r="WMO104" s="889"/>
      <c r="WMP104" s="889"/>
      <c r="WMQ104" s="889"/>
      <c r="WMR104" s="889"/>
      <c r="WMS104" s="889"/>
      <c r="WMT104" s="889"/>
      <c r="WMU104" s="889"/>
      <c r="WMV104" s="889"/>
      <c r="WMW104" s="889"/>
      <c r="WMX104" s="889"/>
      <c r="WMY104" s="889"/>
      <c r="WMZ104" s="889"/>
      <c r="WNA104" s="889"/>
      <c r="WNB104" s="889"/>
      <c r="WNC104" s="889"/>
      <c r="WND104" s="889"/>
      <c r="WNE104" s="889"/>
      <c r="WNF104" s="889"/>
      <c r="WNG104" s="889"/>
      <c r="WNH104" s="889"/>
      <c r="WNI104" s="889"/>
      <c r="WNJ104" s="889"/>
      <c r="WNK104" s="889"/>
      <c r="WNL104" s="889"/>
      <c r="WNM104" s="889"/>
      <c r="WNN104" s="889"/>
      <c r="WNO104" s="889"/>
      <c r="WNP104" s="889"/>
      <c r="WNQ104" s="889"/>
      <c r="WNR104" s="889"/>
      <c r="WNS104" s="889"/>
      <c r="WNT104" s="889"/>
      <c r="WNU104" s="889"/>
      <c r="WNV104" s="889"/>
      <c r="WNW104" s="889"/>
      <c r="WNX104" s="889"/>
      <c r="WNY104" s="889"/>
      <c r="WNZ104" s="889"/>
      <c r="WOA104" s="889"/>
      <c r="WOB104" s="889"/>
      <c r="WOC104" s="889"/>
      <c r="WOD104" s="889"/>
      <c r="WOE104" s="889"/>
      <c r="WOF104" s="889"/>
      <c r="WOG104" s="889"/>
      <c r="WOH104" s="889"/>
      <c r="WOI104" s="889"/>
      <c r="WOJ104" s="889"/>
      <c r="WOK104" s="889"/>
      <c r="WOL104" s="889"/>
      <c r="WOM104" s="889"/>
      <c r="WON104" s="889"/>
      <c r="WOO104" s="889"/>
      <c r="WOP104" s="889"/>
      <c r="WOQ104" s="889"/>
      <c r="WOR104" s="889"/>
      <c r="WOS104" s="889"/>
      <c r="WOT104" s="889"/>
      <c r="WOU104" s="889"/>
      <c r="WOV104" s="889"/>
      <c r="WOW104" s="889"/>
      <c r="WOX104" s="889"/>
      <c r="WOY104" s="889"/>
      <c r="WOZ104" s="889"/>
      <c r="WPA104" s="889"/>
      <c r="WPB104" s="889"/>
      <c r="WPC104" s="889"/>
      <c r="WPD104" s="889"/>
      <c r="WPE104" s="889"/>
      <c r="WPF104" s="889"/>
      <c r="WPG104" s="889"/>
      <c r="WPH104" s="889"/>
      <c r="WPI104" s="889"/>
      <c r="WPJ104" s="889"/>
      <c r="WPK104" s="889"/>
      <c r="WPL104" s="889"/>
      <c r="WPM104" s="889"/>
      <c r="WPN104" s="889"/>
      <c r="WPO104" s="889"/>
      <c r="WPP104" s="889"/>
      <c r="WPQ104" s="889"/>
      <c r="WPR104" s="889"/>
      <c r="WPS104" s="889"/>
      <c r="WPT104" s="889"/>
      <c r="WPU104" s="889"/>
      <c r="WPV104" s="889"/>
      <c r="WPW104" s="889"/>
      <c r="WPX104" s="889"/>
      <c r="WPY104" s="889"/>
      <c r="WPZ104" s="889"/>
      <c r="WQA104" s="889"/>
      <c r="WQB104" s="889"/>
      <c r="WQC104" s="889"/>
      <c r="WQD104" s="889"/>
      <c r="WQE104" s="889"/>
      <c r="WQF104" s="889"/>
      <c r="WQG104" s="889"/>
      <c r="WQH104" s="889"/>
      <c r="WQI104" s="889"/>
      <c r="WQJ104" s="889"/>
      <c r="WQK104" s="889"/>
      <c r="WQL104" s="889"/>
      <c r="WQM104" s="889"/>
      <c r="WQN104" s="889"/>
      <c r="WQO104" s="889"/>
      <c r="WQP104" s="889"/>
      <c r="WQQ104" s="889"/>
      <c r="WQR104" s="889"/>
      <c r="WQS104" s="889"/>
      <c r="WQT104" s="889"/>
      <c r="WQU104" s="889"/>
      <c r="WQV104" s="889"/>
      <c r="WQW104" s="889"/>
      <c r="WQX104" s="889"/>
      <c r="WQY104" s="889"/>
      <c r="WQZ104" s="889"/>
      <c r="WRA104" s="889"/>
      <c r="WRB104" s="889"/>
      <c r="WRC104" s="889"/>
      <c r="WRD104" s="889"/>
      <c r="WRE104" s="889"/>
      <c r="WRF104" s="889"/>
      <c r="WRG104" s="889"/>
      <c r="WRH104" s="889"/>
      <c r="WRI104" s="889"/>
      <c r="WRJ104" s="889"/>
      <c r="WRK104" s="889"/>
      <c r="WRL104" s="889"/>
      <c r="WRM104" s="889"/>
      <c r="WRN104" s="889"/>
      <c r="WRO104" s="889"/>
      <c r="WRP104" s="889"/>
      <c r="WRQ104" s="889"/>
      <c r="WRR104" s="889"/>
      <c r="WRS104" s="889"/>
      <c r="WRT104" s="889"/>
      <c r="WRU104" s="889"/>
      <c r="WRV104" s="889"/>
      <c r="WRW104" s="889"/>
      <c r="WRX104" s="889"/>
      <c r="WRY104" s="889"/>
      <c r="WRZ104" s="889"/>
      <c r="WSA104" s="889"/>
      <c r="WSB104" s="889"/>
      <c r="WSC104" s="889"/>
      <c r="WSD104" s="889"/>
      <c r="WSE104" s="889"/>
      <c r="WSF104" s="889"/>
      <c r="WSG104" s="889"/>
      <c r="WSH104" s="889"/>
      <c r="WSI104" s="889"/>
      <c r="WSJ104" s="889"/>
      <c r="WSK104" s="889"/>
      <c r="WSL104" s="889"/>
      <c r="WSM104" s="889"/>
      <c r="WSN104" s="889"/>
      <c r="WSO104" s="889"/>
      <c r="WSP104" s="889"/>
      <c r="WSQ104" s="889"/>
      <c r="WSR104" s="889"/>
      <c r="WSS104" s="889"/>
      <c r="WST104" s="889"/>
      <c r="WSU104" s="889"/>
      <c r="WSV104" s="889"/>
      <c r="WSW104" s="889"/>
      <c r="WSX104" s="889"/>
      <c r="WSY104" s="889"/>
      <c r="WSZ104" s="889"/>
      <c r="WTA104" s="889"/>
      <c r="WTB104" s="889"/>
      <c r="WTC104" s="889"/>
      <c r="WTD104" s="889"/>
      <c r="WTE104" s="889"/>
      <c r="WTF104" s="889"/>
      <c r="WTG104" s="889"/>
      <c r="WTH104" s="889"/>
      <c r="WTI104" s="889"/>
      <c r="WTJ104" s="889"/>
      <c r="WTK104" s="889"/>
      <c r="WTL104" s="889"/>
      <c r="WTM104" s="889"/>
      <c r="WTN104" s="889"/>
      <c r="WTO104" s="889"/>
      <c r="WTP104" s="889"/>
      <c r="WTQ104" s="889"/>
      <c r="WTR104" s="889"/>
      <c r="WTS104" s="889"/>
      <c r="WTT104" s="889"/>
      <c r="WTU104" s="889"/>
      <c r="WTV104" s="889"/>
      <c r="WTW104" s="889"/>
      <c r="WTX104" s="889"/>
      <c r="WTY104" s="889"/>
      <c r="WTZ104" s="889"/>
      <c r="WUA104" s="889"/>
      <c r="WUB104" s="889"/>
      <c r="WUC104" s="889"/>
      <c r="WUD104" s="889"/>
      <c r="WUE104" s="889"/>
      <c r="WUF104" s="889"/>
      <c r="WUG104" s="889"/>
      <c r="WUH104" s="889"/>
      <c r="WUI104" s="889"/>
      <c r="WUJ104" s="889"/>
      <c r="WUK104" s="889"/>
      <c r="WUL104" s="889"/>
      <c r="WUM104" s="889"/>
      <c r="WUN104" s="889"/>
      <c r="WUO104" s="889"/>
      <c r="WUP104" s="889"/>
      <c r="WUQ104" s="889"/>
      <c r="WUR104" s="889"/>
      <c r="WUS104" s="889"/>
      <c r="WUT104" s="889"/>
      <c r="WUU104" s="889"/>
      <c r="WUV104" s="889"/>
      <c r="WUW104" s="889"/>
      <c r="WUX104" s="889"/>
      <c r="WUY104" s="889"/>
      <c r="WUZ104" s="889"/>
      <c r="WVA104" s="889"/>
      <c r="WVB104" s="889"/>
      <c r="WVC104" s="889"/>
      <c r="WVD104" s="889"/>
      <c r="WVE104" s="889"/>
      <c r="WVF104" s="889"/>
      <c r="WVG104" s="889"/>
      <c r="WVH104" s="889"/>
      <c r="WVI104" s="889"/>
      <c r="WVJ104" s="889"/>
      <c r="WVK104" s="889"/>
      <c r="WVL104" s="889"/>
      <c r="WVM104" s="889"/>
      <c r="WVN104" s="889"/>
      <c r="WVO104" s="889"/>
      <c r="WVP104" s="889"/>
      <c r="WVQ104" s="889"/>
      <c r="WVR104" s="889"/>
      <c r="WVS104" s="889"/>
      <c r="WVT104" s="889"/>
      <c r="WVU104" s="889"/>
      <c r="WVV104" s="889"/>
      <c r="WVW104" s="889"/>
      <c r="WVX104" s="889"/>
      <c r="WVY104" s="889"/>
      <c r="WVZ104" s="889"/>
      <c r="WWA104" s="889"/>
      <c r="WWB104" s="889"/>
      <c r="WWC104" s="889"/>
      <c r="WWD104" s="889"/>
      <c r="WWE104" s="889"/>
      <c r="WWF104" s="889"/>
      <c r="WWG104" s="889"/>
      <c r="WWH104" s="889"/>
      <c r="WWI104" s="889"/>
      <c r="WWJ104" s="889"/>
      <c r="WWK104" s="889"/>
      <c r="WWL104" s="889"/>
      <c r="WWM104" s="889"/>
      <c r="WWN104" s="889"/>
      <c r="WWO104" s="889"/>
      <c r="WWP104" s="889"/>
      <c r="WWQ104" s="889"/>
      <c r="WWR104" s="889"/>
      <c r="WWS104" s="889"/>
      <c r="WWT104" s="889"/>
      <c r="WWU104" s="889"/>
      <c r="WWV104" s="889"/>
      <c r="WWW104" s="889"/>
      <c r="WWX104" s="889"/>
      <c r="WWY104" s="889"/>
      <c r="WWZ104" s="889"/>
      <c r="WXA104" s="889"/>
      <c r="WXB104" s="889"/>
      <c r="WXC104" s="889"/>
      <c r="WXD104" s="889"/>
      <c r="WXE104" s="889"/>
      <c r="WXF104" s="889"/>
      <c r="WXG104" s="889"/>
      <c r="WXH104" s="889"/>
      <c r="WXI104" s="889"/>
      <c r="WXJ104" s="889"/>
      <c r="WXK104" s="889"/>
      <c r="WXL104" s="889"/>
      <c r="WXM104" s="889"/>
      <c r="WXN104" s="889"/>
      <c r="WXO104" s="889"/>
      <c r="WXP104" s="889"/>
      <c r="WXQ104" s="889"/>
      <c r="WXR104" s="889"/>
      <c r="WXS104" s="889"/>
      <c r="WXT104" s="889"/>
      <c r="WXU104" s="889"/>
      <c r="WXV104" s="889"/>
      <c r="WXW104" s="889"/>
      <c r="WXX104" s="889"/>
      <c r="WXY104" s="889"/>
      <c r="WXZ104" s="889"/>
      <c r="WYA104" s="889"/>
      <c r="WYB104" s="889"/>
      <c r="WYC104" s="889"/>
      <c r="WYD104" s="889"/>
      <c r="WYE104" s="889"/>
      <c r="WYF104" s="889"/>
      <c r="WYG104" s="889"/>
      <c r="WYH104" s="889"/>
      <c r="WYI104" s="889"/>
      <c r="WYJ104" s="889"/>
      <c r="WYK104" s="889"/>
      <c r="WYL104" s="889"/>
      <c r="WYM104" s="889"/>
      <c r="WYN104" s="889"/>
      <c r="WYO104" s="889"/>
      <c r="WYP104" s="889"/>
      <c r="WYQ104" s="889"/>
      <c r="WYR104" s="889"/>
      <c r="WYS104" s="889"/>
      <c r="WYT104" s="889"/>
      <c r="WYU104" s="889"/>
      <c r="WYV104" s="889"/>
      <c r="WYW104" s="889"/>
      <c r="WYX104" s="889"/>
      <c r="WYY104" s="889"/>
      <c r="WYZ104" s="889"/>
      <c r="WZA104" s="889"/>
      <c r="WZB104" s="889"/>
      <c r="WZC104" s="889"/>
      <c r="WZD104" s="889"/>
      <c r="WZE104" s="889"/>
      <c r="WZF104" s="889"/>
      <c r="WZG104" s="889"/>
      <c r="WZH104" s="889"/>
      <c r="WZI104" s="889"/>
      <c r="WZJ104" s="889"/>
      <c r="WZK104" s="889"/>
      <c r="WZL104" s="889"/>
      <c r="WZM104" s="889"/>
      <c r="WZN104" s="889"/>
      <c r="WZO104" s="889"/>
      <c r="WZP104" s="889"/>
      <c r="WZQ104" s="889"/>
      <c r="WZR104" s="889"/>
      <c r="WZS104" s="889"/>
      <c r="WZT104" s="889"/>
      <c r="WZU104" s="889"/>
      <c r="WZV104" s="889"/>
      <c r="WZW104" s="889"/>
      <c r="WZX104" s="889"/>
      <c r="WZY104" s="889"/>
      <c r="WZZ104" s="889"/>
      <c r="XAA104" s="889"/>
      <c r="XAB104" s="889"/>
      <c r="XAC104" s="889"/>
      <c r="XAD104" s="889"/>
      <c r="XAE104" s="889"/>
      <c r="XAF104" s="889"/>
      <c r="XAG104" s="889"/>
      <c r="XAH104" s="889"/>
      <c r="XAI104" s="889"/>
      <c r="XAJ104" s="889"/>
      <c r="XAK104" s="889"/>
      <c r="XAL104" s="889"/>
      <c r="XAM104" s="889"/>
      <c r="XAN104" s="889"/>
      <c r="XAO104" s="889"/>
      <c r="XAP104" s="889"/>
      <c r="XAQ104" s="889"/>
      <c r="XAR104" s="889"/>
      <c r="XAS104" s="889"/>
      <c r="XAT104" s="889"/>
      <c r="XAU104" s="889"/>
      <c r="XAV104" s="889"/>
      <c r="XAW104" s="889"/>
      <c r="XAX104" s="889"/>
      <c r="XAY104" s="889"/>
      <c r="XAZ104" s="889"/>
      <c r="XBA104" s="889"/>
      <c r="XBB104" s="889"/>
      <c r="XBC104" s="889"/>
      <c r="XBD104" s="889"/>
      <c r="XBE104" s="889"/>
      <c r="XBF104" s="889"/>
      <c r="XBG104" s="889"/>
      <c r="XBH104" s="889"/>
      <c r="XBI104" s="889"/>
      <c r="XBJ104" s="889"/>
      <c r="XBK104" s="889"/>
      <c r="XBL104" s="889"/>
      <c r="XBM104" s="889"/>
      <c r="XBN104" s="889"/>
      <c r="XBO104" s="889"/>
      <c r="XBP104" s="889"/>
      <c r="XBQ104" s="889"/>
      <c r="XBR104" s="889"/>
      <c r="XBS104" s="889"/>
      <c r="XBT104" s="889"/>
      <c r="XBU104" s="889"/>
      <c r="XBV104" s="889"/>
      <c r="XBW104" s="889"/>
      <c r="XBX104" s="889"/>
      <c r="XBY104" s="889"/>
      <c r="XBZ104" s="889"/>
      <c r="XCA104" s="889"/>
      <c r="XCB104" s="889"/>
      <c r="XCC104" s="889"/>
      <c r="XCD104" s="889"/>
      <c r="XCE104" s="889"/>
      <c r="XCF104" s="889"/>
      <c r="XCG104" s="889"/>
      <c r="XCH104" s="889"/>
      <c r="XCI104" s="889"/>
      <c r="XCJ104" s="889"/>
      <c r="XCK104" s="889"/>
      <c r="XCL104" s="889"/>
      <c r="XCM104" s="889"/>
      <c r="XCN104" s="889"/>
      <c r="XCO104" s="889"/>
      <c r="XCP104" s="889"/>
      <c r="XCQ104" s="889"/>
      <c r="XCR104" s="889"/>
      <c r="XCS104" s="889"/>
      <c r="XCT104" s="889"/>
      <c r="XCU104" s="889"/>
      <c r="XCV104" s="889"/>
      <c r="XCW104" s="889"/>
      <c r="XCX104" s="889"/>
      <c r="XCY104" s="889"/>
      <c r="XCZ104" s="889"/>
      <c r="XDA104" s="889"/>
      <c r="XDB104" s="889"/>
      <c r="XDC104" s="889"/>
      <c r="XDD104" s="889"/>
      <c r="XDE104" s="889"/>
      <c r="XDF104" s="889"/>
      <c r="XDG104" s="889"/>
      <c r="XDH104" s="889"/>
      <c r="XDI104" s="889"/>
      <c r="XDJ104" s="889"/>
      <c r="XDK104" s="889"/>
      <c r="XDL104" s="889"/>
      <c r="XDM104" s="889"/>
      <c r="XDN104" s="889"/>
      <c r="XDO104" s="889"/>
      <c r="XDP104" s="889"/>
      <c r="XDQ104" s="889"/>
      <c r="XDR104" s="889"/>
      <c r="XDS104" s="889"/>
      <c r="XDT104" s="889"/>
      <c r="XDU104" s="889"/>
      <c r="XDV104" s="889"/>
      <c r="XDW104" s="889"/>
      <c r="XDX104" s="889"/>
      <c r="XDY104" s="889"/>
      <c r="XDZ104" s="889"/>
      <c r="XEA104" s="889"/>
      <c r="XEB104" s="889"/>
      <c r="XEC104" s="889"/>
      <c r="XED104" s="889"/>
      <c r="XEE104" s="889"/>
      <c r="XEF104" s="889"/>
      <c r="XEG104" s="889"/>
      <c r="XEH104" s="889"/>
      <c r="XEI104" s="889"/>
      <c r="XEJ104" s="889"/>
      <c r="XEK104" s="889"/>
      <c r="XEL104" s="889"/>
      <c r="XEM104" s="889"/>
      <c r="XEN104" s="889"/>
      <c r="XEO104" s="889"/>
      <c r="XEP104" s="889"/>
      <c r="XEQ104" s="889"/>
      <c r="XER104" s="889"/>
      <c r="XES104" s="889"/>
      <c r="XET104" s="889"/>
      <c r="XEU104" s="889"/>
      <c r="XEV104" s="889"/>
      <c r="XEW104" s="889"/>
      <c r="XEX104" s="889"/>
      <c r="XEY104" s="889"/>
      <c r="XEZ104" s="889"/>
      <c r="XFA104" s="889"/>
      <c r="XFB104" s="889"/>
      <c r="XFC104" s="889"/>
      <c r="XFD104" s="889"/>
    </row>
    <row r="105" spans="4:16384" s="876" customFormat="1">
      <c r="D105" s="886"/>
      <c r="J105" s="886"/>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G105" s="889"/>
      <c r="AH105" s="889"/>
      <c r="AI105" s="889"/>
      <c r="AJ105" s="889"/>
      <c r="AK105" s="889"/>
      <c r="AL105" s="889"/>
      <c r="AM105" s="889"/>
      <c r="AN105" s="889"/>
      <c r="AO105" s="889"/>
      <c r="AP105" s="889"/>
      <c r="AQ105" s="889"/>
      <c r="AR105" s="889"/>
      <c r="AS105" s="889"/>
      <c r="AT105" s="889"/>
      <c r="AU105" s="889"/>
      <c r="AV105" s="889"/>
      <c r="AW105" s="889"/>
      <c r="AX105" s="889"/>
      <c r="AY105" s="889"/>
      <c r="AZ105" s="889"/>
      <c r="BA105" s="889"/>
      <c r="BB105" s="889"/>
      <c r="BC105" s="889"/>
      <c r="BD105" s="889"/>
      <c r="BE105" s="889"/>
      <c r="BF105" s="889"/>
      <c r="BG105" s="889"/>
      <c r="BH105" s="889"/>
      <c r="BI105" s="889"/>
      <c r="BJ105" s="889"/>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c r="CT105" s="889"/>
      <c r="CU105" s="889"/>
      <c r="CV105" s="889"/>
      <c r="CW105" s="889"/>
      <c r="CX105" s="889"/>
      <c r="CY105" s="889"/>
      <c r="CZ105" s="889"/>
      <c r="DA105" s="889"/>
      <c r="DB105" s="889"/>
      <c r="DC105" s="889"/>
      <c r="DD105" s="889"/>
      <c r="DE105" s="889"/>
      <c r="DF105" s="889"/>
      <c r="DG105" s="889"/>
      <c r="DH105" s="889"/>
      <c r="DI105" s="889"/>
      <c r="DJ105" s="889"/>
      <c r="DK105" s="889"/>
      <c r="DL105" s="889"/>
      <c r="DM105" s="889"/>
      <c r="DN105" s="889"/>
      <c r="DO105" s="889"/>
      <c r="DP105" s="889"/>
      <c r="DQ105" s="889"/>
      <c r="DR105" s="889"/>
      <c r="DS105" s="889"/>
      <c r="DT105" s="889"/>
      <c r="DU105" s="889"/>
      <c r="DV105" s="889"/>
      <c r="DW105" s="889"/>
      <c r="DX105" s="889"/>
      <c r="DY105" s="889"/>
      <c r="DZ105" s="889"/>
      <c r="EA105" s="889"/>
      <c r="EB105" s="889"/>
      <c r="EC105" s="889"/>
      <c r="ED105" s="889"/>
      <c r="EE105" s="889"/>
      <c r="EF105" s="889"/>
      <c r="EG105" s="889"/>
      <c r="EH105" s="889"/>
      <c r="EI105" s="889"/>
      <c r="EJ105" s="889"/>
      <c r="EK105" s="889"/>
      <c r="EL105" s="889"/>
      <c r="EM105" s="889"/>
      <c r="EN105" s="889"/>
      <c r="EO105" s="889"/>
      <c r="EP105" s="889"/>
      <c r="EQ105" s="889"/>
      <c r="ER105" s="889"/>
      <c r="ES105" s="889"/>
      <c r="ET105" s="889"/>
      <c r="EU105" s="889"/>
      <c r="EV105" s="889"/>
      <c r="EW105" s="889"/>
      <c r="EX105" s="889"/>
      <c r="EY105" s="889"/>
      <c r="EZ105" s="889"/>
      <c r="FA105" s="889"/>
      <c r="FB105" s="889"/>
      <c r="FC105" s="889"/>
      <c r="FD105" s="889"/>
      <c r="FE105" s="889"/>
      <c r="FF105" s="889"/>
      <c r="FG105" s="889"/>
      <c r="FH105" s="889"/>
      <c r="FI105" s="889"/>
      <c r="FJ105" s="889"/>
      <c r="FK105" s="889"/>
      <c r="FL105" s="889"/>
      <c r="FM105" s="889"/>
      <c r="FN105" s="889"/>
      <c r="FO105" s="889"/>
      <c r="FP105" s="889"/>
      <c r="FQ105" s="889"/>
      <c r="FR105" s="889"/>
      <c r="FS105" s="889"/>
      <c r="FT105" s="889"/>
      <c r="FU105" s="889"/>
      <c r="FV105" s="889"/>
      <c r="FW105" s="889"/>
      <c r="FX105" s="889"/>
      <c r="FY105" s="889"/>
      <c r="FZ105" s="889"/>
      <c r="GA105" s="889"/>
      <c r="GB105" s="889"/>
      <c r="GC105" s="889"/>
      <c r="GD105" s="889"/>
      <c r="GE105" s="889"/>
      <c r="GF105" s="889"/>
      <c r="GG105" s="889"/>
      <c r="GH105" s="889"/>
      <c r="GI105" s="889"/>
      <c r="GJ105" s="889"/>
      <c r="GK105" s="889"/>
      <c r="GL105" s="889"/>
      <c r="GM105" s="889"/>
      <c r="GN105" s="889"/>
      <c r="GO105" s="889"/>
      <c r="GP105" s="889"/>
      <c r="GQ105" s="889"/>
      <c r="GR105" s="889"/>
      <c r="GS105" s="889"/>
      <c r="GT105" s="889"/>
      <c r="GU105" s="889"/>
      <c r="GV105" s="889"/>
      <c r="GW105" s="889"/>
      <c r="GX105" s="889"/>
      <c r="GY105" s="889"/>
      <c r="GZ105" s="889"/>
      <c r="HA105" s="889"/>
      <c r="HB105" s="889"/>
      <c r="HC105" s="889"/>
      <c r="HD105" s="889"/>
      <c r="HE105" s="889"/>
      <c r="HF105" s="889"/>
      <c r="HG105" s="889"/>
      <c r="HH105" s="889"/>
      <c r="HI105" s="889"/>
      <c r="HJ105" s="889"/>
      <c r="HK105" s="889"/>
      <c r="HL105" s="889"/>
      <c r="HM105" s="889"/>
      <c r="HN105" s="889"/>
      <c r="HO105" s="889"/>
      <c r="HP105" s="889"/>
      <c r="HQ105" s="889"/>
      <c r="HR105" s="889"/>
      <c r="HS105" s="889"/>
      <c r="HT105" s="889"/>
      <c r="HU105" s="889"/>
      <c r="HV105" s="889"/>
      <c r="HW105" s="889"/>
      <c r="HX105" s="889"/>
      <c r="HY105" s="889"/>
      <c r="HZ105" s="889"/>
      <c r="IA105" s="889"/>
      <c r="IB105" s="889"/>
      <c r="IC105" s="889"/>
      <c r="ID105" s="889"/>
      <c r="IE105" s="889"/>
      <c r="IF105" s="889"/>
      <c r="IG105" s="889"/>
      <c r="IH105" s="889"/>
      <c r="II105" s="889"/>
      <c r="IJ105" s="889"/>
      <c r="IK105" s="889"/>
      <c r="IL105" s="889"/>
      <c r="IM105" s="889"/>
      <c r="IN105" s="889"/>
      <c r="IO105" s="889"/>
      <c r="IP105" s="889"/>
      <c r="IQ105" s="889"/>
      <c r="IR105" s="889"/>
      <c r="IS105" s="889"/>
      <c r="IT105" s="889"/>
      <c r="IU105" s="889"/>
      <c r="IV105" s="889"/>
      <c r="IW105" s="889"/>
      <c r="IX105" s="889"/>
      <c r="IY105" s="889"/>
      <c r="IZ105" s="889"/>
      <c r="JA105" s="889"/>
      <c r="JB105" s="889"/>
      <c r="JC105" s="889"/>
      <c r="JD105" s="889"/>
      <c r="JE105" s="889"/>
      <c r="JF105" s="889"/>
      <c r="JG105" s="889"/>
      <c r="JH105" s="889"/>
      <c r="JI105" s="889"/>
      <c r="JJ105" s="889"/>
      <c r="JK105" s="889"/>
      <c r="JL105" s="889"/>
      <c r="JM105" s="889"/>
      <c r="JN105" s="889"/>
      <c r="JO105" s="889"/>
      <c r="JP105" s="889"/>
      <c r="JQ105" s="889"/>
      <c r="JR105" s="889"/>
      <c r="JS105" s="889"/>
      <c r="JT105" s="889"/>
      <c r="JU105" s="889"/>
      <c r="JV105" s="889"/>
      <c r="JW105" s="889"/>
      <c r="JX105" s="889"/>
      <c r="JY105" s="889"/>
      <c r="JZ105" s="889"/>
      <c r="KA105" s="889"/>
      <c r="KB105" s="889"/>
      <c r="KC105" s="889"/>
      <c r="KD105" s="889"/>
      <c r="KE105" s="889"/>
      <c r="KF105" s="889"/>
      <c r="KG105" s="889"/>
      <c r="KH105" s="889"/>
      <c r="KI105" s="889"/>
      <c r="KJ105" s="889"/>
      <c r="KK105" s="889"/>
      <c r="KL105" s="889"/>
      <c r="KM105" s="889"/>
      <c r="KN105" s="889"/>
      <c r="KO105" s="889"/>
      <c r="KP105" s="889"/>
      <c r="KQ105" s="889"/>
      <c r="KR105" s="889"/>
      <c r="KS105" s="889"/>
      <c r="KT105" s="889"/>
      <c r="KU105" s="889"/>
      <c r="KV105" s="889"/>
      <c r="KW105" s="889"/>
      <c r="KX105" s="889"/>
      <c r="KY105" s="889"/>
      <c r="KZ105" s="889"/>
      <c r="LA105" s="889"/>
      <c r="LB105" s="889"/>
      <c r="LC105" s="889"/>
      <c r="LD105" s="889"/>
      <c r="LE105" s="889"/>
      <c r="LF105" s="889"/>
      <c r="LG105" s="889"/>
      <c r="LH105" s="889"/>
      <c r="LI105" s="889"/>
      <c r="LJ105" s="889"/>
      <c r="LK105" s="889"/>
      <c r="LL105" s="889"/>
      <c r="LM105" s="889"/>
      <c r="LN105" s="889"/>
      <c r="LO105" s="889"/>
      <c r="LP105" s="889"/>
      <c r="LQ105" s="889"/>
      <c r="LR105" s="889"/>
      <c r="LS105" s="889"/>
      <c r="LT105" s="889"/>
      <c r="LU105" s="889"/>
      <c r="LV105" s="889"/>
      <c r="LW105" s="889"/>
      <c r="LX105" s="889"/>
      <c r="LY105" s="889"/>
      <c r="LZ105" s="889"/>
      <c r="MA105" s="889"/>
      <c r="MB105" s="889"/>
      <c r="MC105" s="889"/>
      <c r="MD105" s="889"/>
      <c r="ME105" s="889"/>
      <c r="MF105" s="889"/>
      <c r="MG105" s="889"/>
      <c r="MH105" s="889"/>
      <c r="MI105" s="889"/>
      <c r="MJ105" s="889"/>
      <c r="MK105" s="889"/>
      <c r="ML105" s="889"/>
      <c r="MM105" s="889"/>
      <c r="MN105" s="889"/>
      <c r="MO105" s="889"/>
      <c r="MP105" s="889"/>
      <c r="MQ105" s="889"/>
      <c r="MR105" s="889"/>
      <c r="MS105" s="889"/>
      <c r="MT105" s="889"/>
      <c r="MU105" s="889"/>
      <c r="MV105" s="889"/>
      <c r="MW105" s="889"/>
      <c r="MX105" s="889"/>
      <c r="MY105" s="889"/>
      <c r="MZ105" s="889"/>
      <c r="NA105" s="889"/>
      <c r="NB105" s="889"/>
      <c r="NC105" s="889"/>
      <c r="ND105" s="889"/>
      <c r="NE105" s="889"/>
      <c r="NF105" s="889"/>
      <c r="NG105" s="889"/>
      <c r="NH105" s="889"/>
      <c r="NI105" s="889"/>
      <c r="NJ105" s="889"/>
      <c r="NK105" s="889"/>
      <c r="NL105" s="889"/>
      <c r="NM105" s="889"/>
      <c r="NN105" s="889"/>
      <c r="NO105" s="889"/>
      <c r="NP105" s="889"/>
      <c r="NQ105" s="889"/>
      <c r="NR105" s="889"/>
      <c r="NS105" s="889"/>
      <c r="NT105" s="889"/>
      <c r="NU105" s="889"/>
      <c r="NV105" s="889"/>
      <c r="NW105" s="889"/>
      <c r="NX105" s="889"/>
      <c r="NY105" s="889"/>
      <c r="NZ105" s="889"/>
      <c r="OA105" s="889"/>
      <c r="OB105" s="889"/>
      <c r="OC105" s="889"/>
      <c r="OD105" s="889"/>
      <c r="OE105" s="889"/>
      <c r="OF105" s="889"/>
      <c r="OG105" s="889"/>
      <c r="OH105" s="889"/>
      <c r="OI105" s="889"/>
      <c r="OJ105" s="889"/>
      <c r="OK105" s="889"/>
      <c r="OL105" s="889"/>
      <c r="OM105" s="889"/>
      <c r="ON105" s="889"/>
      <c r="OO105" s="889"/>
      <c r="OP105" s="889"/>
      <c r="OQ105" s="889"/>
      <c r="OR105" s="889"/>
      <c r="OS105" s="889"/>
      <c r="OT105" s="889"/>
      <c r="OU105" s="889"/>
      <c r="OV105" s="889"/>
      <c r="OW105" s="889"/>
      <c r="OX105" s="889"/>
      <c r="OY105" s="889"/>
      <c r="OZ105" s="889"/>
      <c r="PA105" s="889"/>
      <c r="PB105" s="889"/>
      <c r="PC105" s="889"/>
      <c r="PD105" s="889"/>
      <c r="PE105" s="889"/>
      <c r="PF105" s="889"/>
      <c r="PG105" s="889"/>
      <c r="PH105" s="889"/>
      <c r="PI105" s="889"/>
      <c r="PJ105" s="889"/>
      <c r="PK105" s="889"/>
      <c r="PL105" s="889"/>
      <c r="PM105" s="889"/>
      <c r="PN105" s="889"/>
      <c r="PO105" s="889"/>
      <c r="PP105" s="889"/>
      <c r="PQ105" s="889"/>
      <c r="PR105" s="889"/>
      <c r="PS105" s="889"/>
      <c r="PT105" s="889"/>
      <c r="PU105" s="889"/>
      <c r="PV105" s="889"/>
      <c r="PW105" s="889"/>
      <c r="PX105" s="889"/>
      <c r="PY105" s="889"/>
      <c r="PZ105" s="889"/>
      <c r="QA105" s="889"/>
      <c r="QB105" s="889"/>
      <c r="QC105" s="889"/>
      <c r="QD105" s="889"/>
      <c r="QE105" s="889"/>
      <c r="QF105" s="889"/>
      <c r="QG105" s="889"/>
      <c r="QH105" s="889"/>
      <c r="QI105" s="889"/>
      <c r="QJ105" s="889"/>
      <c r="QK105" s="889"/>
      <c r="QL105" s="889"/>
      <c r="QM105" s="889"/>
      <c r="QN105" s="889"/>
      <c r="QO105" s="889"/>
      <c r="QP105" s="889"/>
      <c r="QQ105" s="889"/>
      <c r="QR105" s="889"/>
      <c r="QS105" s="889"/>
      <c r="QT105" s="889"/>
      <c r="QU105" s="889"/>
      <c r="QV105" s="889"/>
      <c r="QW105" s="889"/>
      <c r="QX105" s="889"/>
      <c r="QY105" s="889"/>
      <c r="QZ105" s="889"/>
      <c r="RA105" s="889"/>
      <c r="RB105" s="889"/>
      <c r="RC105" s="889"/>
      <c r="RD105" s="889"/>
      <c r="RE105" s="889"/>
      <c r="RF105" s="889"/>
      <c r="RG105" s="889"/>
      <c r="RH105" s="889"/>
      <c r="RI105" s="889"/>
      <c r="RJ105" s="889"/>
      <c r="RK105" s="889"/>
      <c r="RL105" s="889"/>
      <c r="RM105" s="889"/>
      <c r="RN105" s="889"/>
      <c r="RO105" s="889"/>
      <c r="RP105" s="889"/>
      <c r="RQ105" s="889"/>
      <c r="RR105" s="889"/>
      <c r="RS105" s="889"/>
      <c r="RT105" s="889"/>
      <c r="RU105" s="889"/>
      <c r="RV105" s="889"/>
      <c r="RW105" s="889"/>
      <c r="RX105" s="889"/>
      <c r="RY105" s="889"/>
      <c r="RZ105" s="889"/>
      <c r="SA105" s="889"/>
      <c r="SB105" s="889"/>
      <c r="SC105" s="889"/>
      <c r="SD105" s="889"/>
      <c r="SE105" s="889"/>
      <c r="SF105" s="889"/>
      <c r="SG105" s="889"/>
      <c r="SH105" s="889"/>
      <c r="SI105" s="889"/>
      <c r="SJ105" s="889"/>
      <c r="SK105" s="889"/>
      <c r="SL105" s="889"/>
      <c r="SM105" s="889"/>
      <c r="SN105" s="889"/>
      <c r="SO105" s="889"/>
      <c r="SP105" s="889"/>
      <c r="SQ105" s="889"/>
      <c r="SR105" s="889"/>
      <c r="SS105" s="889"/>
      <c r="ST105" s="889"/>
      <c r="SU105" s="889"/>
      <c r="SV105" s="889"/>
      <c r="SW105" s="889"/>
      <c r="SX105" s="889"/>
      <c r="SY105" s="889"/>
      <c r="SZ105" s="889"/>
      <c r="TA105" s="889"/>
      <c r="TB105" s="889"/>
      <c r="TC105" s="889"/>
      <c r="TD105" s="889"/>
      <c r="TE105" s="889"/>
      <c r="TF105" s="889"/>
      <c r="TG105" s="889"/>
      <c r="TH105" s="889"/>
      <c r="TI105" s="889"/>
      <c r="TJ105" s="889"/>
      <c r="TK105" s="889"/>
      <c r="TL105" s="889"/>
      <c r="TM105" s="889"/>
      <c r="TN105" s="889"/>
      <c r="TO105" s="889"/>
      <c r="TP105" s="889"/>
      <c r="TQ105" s="889"/>
      <c r="TR105" s="889"/>
      <c r="TS105" s="889"/>
      <c r="TT105" s="889"/>
      <c r="TU105" s="889"/>
      <c r="TV105" s="889"/>
      <c r="TW105" s="889"/>
      <c r="TX105" s="889"/>
      <c r="TY105" s="889"/>
      <c r="TZ105" s="889"/>
      <c r="UA105" s="889"/>
      <c r="UB105" s="889"/>
      <c r="UC105" s="889"/>
      <c r="UD105" s="889"/>
      <c r="UE105" s="889"/>
      <c r="UF105" s="889"/>
      <c r="UG105" s="889"/>
      <c r="UH105" s="889"/>
      <c r="UI105" s="889"/>
      <c r="UJ105" s="889"/>
      <c r="UK105" s="889"/>
      <c r="UL105" s="889"/>
      <c r="UM105" s="889"/>
      <c r="UN105" s="889"/>
      <c r="UO105" s="889"/>
      <c r="UP105" s="889"/>
      <c r="UQ105" s="889"/>
      <c r="UR105" s="889"/>
      <c r="US105" s="889"/>
      <c r="UT105" s="889"/>
      <c r="UU105" s="889"/>
      <c r="UV105" s="889"/>
      <c r="UW105" s="889"/>
      <c r="UX105" s="889"/>
      <c r="UY105" s="889"/>
      <c r="UZ105" s="889"/>
      <c r="VA105" s="889"/>
      <c r="VB105" s="889"/>
      <c r="VC105" s="889"/>
      <c r="VD105" s="889"/>
      <c r="VE105" s="889"/>
      <c r="VF105" s="889"/>
      <c r="VG105" s="889"/>
      <c r="VH105" s="889"/>
      <c r="VI105" s="889"/>
      <c r="VJ105" s="889"/>
      <c r="VK105" s="889"/>
      <c r="VL105" s="889"/>
      <c r="VM105" s="889"/>
      <c r="VN105" s="889"/>
      <c r="VO105" s="889"/>
      <c r="VP105" s="889"/>
      <c r="VQ105" s="889"/>
      <c r="VR105" s="889"/>
      <c r="VS105" s="889"/>
      <c r="VT105" s="889"/>
      <c r="VU105" s="889"/>
      <c r="VV105" s="889"/>
      <c r="VW105" s="889"/>
      <c r="VX105" s="889"/>
      <c r="VY105" s="889"/>
      <c r="VZ105" s="889"/>
      <c r="WA105" s="889"/>
      <c r="WB105" s="889"/>
      <c r="WC105" s="889"/>
      <c r="WD105" s="889"/>
      <c r="WE105" s="889"/>
      <c r="WF105" s="889"/>
      <c r="WG105" s="889"/>
      <c r="WH105" s="889"/>
      <c r="WI105" s="889"/>
      <c r="WJ105" s="889"/>
      <c r="WK105" s="889"/>
      <c r="WL105" s="889"/>
      <c r="WM105" s="889"/>
      <c r="WN105" s="889"/>
      <c r="WO105" s="889"/>
      <c r="WP105" s="889"/>
      <c r="WQ105" s="889"/>
      <c r="WR105" s="889"/>
      <c r="WS105" s="889"/>
      <c r="WT105" s="889"/>
      <c r="WU105" s="889"/>
      <c r="WV105" s="889"/>
      <c r="WW105" s="889"/>
      <c r="WX105" s="889"/>
      <c r="WY105" s="889"/>
      <c r="WZ105" s="889"/>
      <c r="XA105" s="889"/>
      <c r="XB105" s="889"/>
      <c r="XC105" s="889"/>
      <c r="XD105" s="889"/>
      <c r="XE105" s="889"/>
      <c r="XF105" s="889"/>
      <c r="XG105" s="889"/>
      <c r="XH105" s="889"/>
      <c r="XI105" s="889"/>
      <c r="XJ105" s="889"/>
      <c r="XK105" s="889"/>
      <c r="XL105" s="889"/>
      <c r="XM105" s="889"/>
      <c r="XN105" s="889"/>
      <c r="XO105" s="889"/>
      <c r="XP105" s="889"/>
      <c r="XQ105" s="889"/>
      <c r="XR105" s="889"/>
      <c r="XS105" s="889"/>
      <c r="XT105" s="889"/>
      <c r="XU105" s="889"/>
      <c r="XV105" s="889"/>
      <c r="XW105" s="889"/>
      <c r="XX105" s="889"/>
      <c r="XY105" s="889"/>
      <c r="XZ105" s="889"/>
      <c r="YA105" s="889"/>
      <c r="YB105" s="889"/>
      <c r="YC105" s="889"/>
      <c r="YD105" s="889"/>
      <c r="YE105" s="889"/>
      <c r="YF105" s="889"/>
      <c r="YG105" s="889"/>
      <c r="YH105" s="889"/>
      <c r="YI105" s="889"/>
      <c r="YJ105" s="889"/>
      <c r="YK105" s="889"/>
      <c r="YL105" s="889"/>
      <c r="YM105" s="889"/>
      <c r="YN105" s="889"/>
      <c r="YO105" s="889"/>
      <c r="YP105" s="889"/>
      <c r="YQ105" s="889"/>
      <c r="YR105" s="889"/>
      <c r="YS105" s="889"/>
      <c r="YT105" s="889"/>
      <c r="YU105" s="889"/>
      <c r="YV105" s="889"/>
      <c r="YW105" s="889"/>
      <c r="YX105" s="889"/>
      <c r="YY105" s="889"/>
      <c r="YZ105" s="889"/>
      <c r="ZA105" s="889"/>
      <c r="ZB105" s="889"/>
      <c r="ZC105" s="889"/>
      <c r="ZD105" s="889"/>
      <c r="ZE105" s="889"/>
      <c r="ZF105" s="889"/>
      <c r="ZG105" s="889"/>
      <c r="ZH105" s="889"/>
      <c r="ZI105" s="889"/>
      <c r="ZJ105" s="889"/>
      <c r="ZK105" s="889"/>
      <c r="ZL105" s="889"/>
      <c r="ZM105" s="889"/>
      <c r="ZN105" s="889"/>
      <c r="ZO105" s="889"/>
      <c r="ZP105" s="889"/>
      <c r="ZQ105" s="889"/>
      <c r="ZR105" s="889"/>
      <c r="ZS105" s="889"/>
      <c r="ZT105" s="889"/>
      <c r="ZU105" s="889"/>
      <c r="ZV105" s="889"/>
      <c r="ZW105" s="889"/>
      <c r="ZX105" s="889"/>
      <c r="ZY105" s="889"/>
      <c r="ZZ105" s="889"/>
      <c r="AAA105" s="889"/>
      <c r="AAB105" s="889"/>
      <c r="AAC105" s="889"/>
      <c r="AAD105" s="889"/>
      <c r="AAE105" s="889"/>
      <c r="AAF105" s="889"/>
      <c r="AAG105" s="889"/>
      <c r="AAH105" s="889"/>
      <c r="AAI105" s="889"/>
      <c r="AAJ105" s="889"/>
      <c r="AAK105" s="889"/>
      <c r="AAL105" s="889"/>
      <c r="AAM105" s="889"/>
      <c r="AAN105" s="889"/>
      <c r="AAO105" s="889"/>
      <c r="AAP105" s="889"/>
      <c r="AAQ105" s="889"/>
      <c r="AAR105" s="889"/>
      <c r="AAS105" s="889"/>
      <c r="AAT105" s="889"/>
      <c r="AAU105" s="889"/>
      <c r="AAV105" s="889"/>
      <c r="AAW105" s="889"/>
      <c r="AAX105" s="889"/>
      <c r="AAY105" s="889"/>
      <c r="AAZ105" s="889"/>
      <c r="ABA105" s="889"/>
      <c r="ABB105" s="889"/>
      <c r="ABC105" s="889"/>
      <c r="ABD105" s="889"/>
      <c r="ABE105" s="889"/>
      <c r="ABF105" s="889"/>
      <c r="ABG105" s="889"/>
      <c r="ABH105" s="889"/>
      <c r="ABI105" s="889"/>
      <c r="ABJ105" s="889"/>
      <c r="ABK105" s="889"/>
      <c r="ABL105" s="889"/>
      <c r="ABM105" s="889"/>
      <c r="ABN105" s="889"/>
      <c r="ABO105" s="889"/>
      <c r="ABP105" s="889"/>
      <c r="ABQ105" s="889"/>
      <c r="ABR105" s="889"/>
      <c r="ABS105" s="889"/>
      <c r="ABT105" s="889"/>
      <c r="ABU105" s="889"/>
      <c r="ABV105" s="889"/>
      <c r="ABW105" s="889"/>
      <c r="ABX105" s="889"/>
      <c r="ABY105" s="889"/>
      <c r="ABZ105" s="889"/>
      <c r="ACA105" s="889"/>
      <c r="ACB105" s="889"/>
      <c r="ACC105" s="889"/>
      <c r="ACD105" s="889"/>
      <c r="ACE105" s="889"/>
      <c r="ACF105" s="889"/>
      <c r="ACG105" s="889"/>
      <c r="ACH105" s="889"/>
      <c r="ACI105" s="889"/>
      <c r="ACJ105" s="889"/>
      <c r="ACK105" s="889"/>
      <c r="ACL105" s="889"/>
      <c r="ACM105" s="889"/>
      <c r="ACN105" s="889"/>
      <c r="ACO105" s="889"/>
      <c r="ACP105" s="889"/>
      <c r="ACQ105" s="889"/>
      <c r="ACR105" s="889"/>
      <c r="ACS105" s="889"/>
      <c r="ACT105" s="889"/>
      <c r="ACU105" s="889"/>
      <c r="ACV105" s="889"/>
      <c r="ACW105" s="889"/>
      <c r="ACX105" s="889"/>
      <c r="ACY105" s="889"/>
      <c r="ACZ105" s="889"/>
      <c r="ADA105" s="889"/>
      <c r="ADB105" s="889"/>
      <c r="ADC105" s="889"/>
      <c r="ADD105" s="889"/>
      <c r="ADE105" s="889"/>
      <c r="ADF105" s="889"/>
      <c r="ADG105" s="889"/>
      <c r="ADH105" s="889"/>
      <c r="ADI105" s="889"/>
      <c r="ADJ105" s="889"/>
      <c r="ADK105" s="889"/>
      <c r="ADL105" s="889"/>
      <c r="ADM105" s="889"/>
      <c r="ADN105" s="889"/>
      <c r="ADO105" s="889"/>
      <c r="ADP105" s="889"/>
      <c r="ADQ105" s="889"/>
      <c r="ADR105" s="889"/>
      <c r="ADS105" s="889"/>
      <c r="ADT105" s="889"/>
      <c r="ADU105" s="889"/>
      <c r="ADV105" s="889"/>
      <c r="ADW105" s="889"/>
      <c r="ADX105" s="889"/>
      <c r="ADY105" s="889"/>
      <c r="ADZ105" s="889"/>
      <c r="AEA105" s="889"/>
      <c r="AEB105" s="889"/>
      <c r="AEC105" s="889"/>
      <c r="AED105" s="889"/>
      <c r="AEE105" s="889"/>
      <c r="AEF105" s="889"/>
      <c r="AEG105" s="889"/>
      <c r="AEH105" s="889"/>
      <c r="AEI105" s="889"/>
      <c r="AEJ105" s="889"/>
      <c r="AEK105" s="889"/>
      <c r="AEL105" s="889"/>
      <c r="AEM105" s="889"/>
      <c r="AEN105" s="889"/>
      <c r="AEO105" s="889"/>
      <c r="AEP105" s="889"/>
      <c r="AEQ105" s="889"/>
      <c r="AER105" s="889"/>
      <c r="AES105" s="889"/>
      <c r="AET105" s="889"/>
      <c r="AEU105" s="889"/>
      <c r="AEV105" s="889"/>
      <c r="AEW105" s="889"/>
      <c r="AEX105" s="889"/>
      <c r="AEY105" s="889"/>
      <c r="AEZ105" s="889"/>
      <c r="AFA105" s="889"/>
      <c r="AFB105" s="889"/>
      <c r="AFC105" s="889"/>
      <c r="AFD105" s="889"/>
      <c r="AFE105" s="889"/>
      <c r="AFF105" s="889"/>
      <c r="AFG105" s="889"/>
      <c r="AFH105" s="889"/>
      <c r="AFI105" s="889"/>
      <c r="AFJ105" s="889"/>
      <c r="AFK105" s="889"/>
      <c r="AFL105" s="889"/>
      <c r="AFM105" s="889"/>
      <c r="AFN105" s="889"/>
      <c r="AFO105" s="889"/>
      <c r="AFP105" s="889"/>
      <c r="AFQ105" s="889"/>
      <c r="AFR105" s="889"/>
      <c r="AFS105" s="889"/>
      <c r="AFT105" s="889"/>
      <c r="AFU105" s="889"/>
      <c r="AFV105" s="889"/>
      <c r="AFW105" s="889"/>
      <c r="AFX105" s="889"/>
      <c r="AFY105" s="889"/>
      <c r="AFZ105" s="889"/>
      <c r="AGA105" s="889"/>
      <c r="AGB105" s="889"/>
      <c r="AGC105" s="889"/>
      <c r="AGD105" s="889"/>
      <c r="AGE105" s="889"/>
      <c r="AGF105" s="889"/>
      <c r="AGG105" s="889"/>
      <c r="AGH105" s="889"/>
      <c r="AGI105" s="889"/>
      <c r="AGJ105" s="889"/>
      <c r="AGK105" s="889"/>
      <c r="AGL105" s="889"/>
      <c r="AGM105" s="889"/>
      <c r="AGN105" s="889"/>
      <c r="AGO105" s="889"/>
      <c r="AGP105" s="889"/>
      <c r="AGQ105" s="889"/>
      <c r="AGR105" s="889"/>
      <c r="AGS105" s="889"/>
      <c r="AGT105" s="889"/>
      <c r="AGU105" s="889"/>
      <c r="AGV105" s="889"/>
      <c r="AGW105" s="889"/>
      <c r="AGX105" s="889"/>
      <c r="AGY105" s="889"/>
      <c r="AGZ105" s="889"/>
      <c r="AHA105" s="889"/>
      <c r="AHB105" s="889"/>
      <c r="AHC105" s="889"/>
      <c r="AHD105" s="889"/>
      <c r="AHE105" s="889"/>
      <c r="AHF105" s="889"/>
      <c r="AHG105" s="889"/>
      <c r="AHH105" s="889"/>
      <c r="AHI105" s="889"/>
      <c r="AHJ105" s="889"/>
      <c r="AHK105" s="889"/>
      <c r="AHL105" s="889"/>
      <c r="AHM105" s="889"/>
      <c r="AHN105" s="889"/>
      <c r="AHO105" s="889"/>
      <c r="AHP105" s="889"/>
      <c r="AHQ105" s="889"/>
      <c r="AHR105" s="889"/>
      <c r="AHS105" s="889"/>
      <c r="AHT105" s="889"/>
      <c r="AHU105" s="889"/>
      <c r="AHV105" s="889"/>
      <c r="AHW105" s="889"/>
      <c r="AHX105" s="889"/>
      <c r="AHY105" s="889"/>
      <c r="AHZ105" s="889"/>
      <c r="AIA105" s="889"/>
      <c r="AIB105" s="889"/>
      <c r="AIC105" s="889"/>
      <c r="AID105" s="889"/>
      <c r="AIE105" s="889"/>
      <c r="AIF105" s="889"/>
      <c r="AIG105" s="889"/>
      <c r="AIH105" s="889"/>
      <c r="AII105" s="889"/>
      <c r="AIJ105" s="889"/>
      <c r="AIK105" s="889"/>
      <c r="AIL105" s="889"/>
      <c r="AIM105" s="889"/>
      <c r="AIN105" s="889"/>
      <c r="AIO105" s="889"/>
      <c r="AIP105" s="889"/>
      <c r="AIQ105" s="889"/>
      <c r="AIR105" s="889"/>
      <c r="AIS105" s="889"/>
      <c r="AIT105" s="889"/>
      <c r="AIU105" s="889"/>
      <c r="AIV105" s="889"/>
      <c r="AIW105" s="889"/>
      <c r="AIX105" s="889"/>
      <c r="AIY105" s="889"/>
      <c r="AIZ105" s="889"/>
      <c r="AJA105" s="889"/>
      <c r="AJB105" s="889"/>
      <c r="AJC105" s="889"/>
      <c r="AJD105" s="889"/>
      <c r="AJE105" s="889"/>
      <c r="AJF105" s="889"/>
      <c r="AJG105" s="889"/>
      <c r="AJH105" s="889"/>
      <c r="AJI105" s="889"/>
      <c r="AJJ105" s="889"/>
      <c r="AJK105" s="889"/>
      <c r="AJL105" s="889"/>
      <c r="AJM105" s="889"/>
      <c r="AJN105" s="889"/>
      <c r="AJO105" s="889"/>
      <c r="AJP105" s="889"/>
      <c r="AJQ105" s="889"/>
      <c r="AJR105" s="889"/>
      <c r="AJS105" s="889"/>
      <c r="AJT105" s="889"/>
      <c r="AJU105" s="889"/>
      <c r="AJV105" s="889"/>
      <c r="AJW105" s="889"/>
      <c r="AJX105" s="889"/>
      <c r="AJY105" s="889"/>
      <c r="AJZ105" s="889"/>
      <c r="AKA105" s="889"/>
      <c r="AKB105" s="889"/>
      <c r="AKC105" s="889"/>
      <c r="AKD105" s="889"/>
      <c r="AKE105" s="889"/>
      <c r="AKF105" s="889"/>
      <c r="AKG105" s="889"/>
      <c r="AKH105" s="889"/>
      <c r="AKI105" s="889"/>
      <c r="AKJ105" s="889"/>
      <c r="AKK105" s="889"/>
      <c r="AKL105" s="889"/>
      <c r="AKM105" s="889"/>
      <c r="AKN105" s="889"/>
      <c r="AKO105" s="889"/>
      <c r="AKP105" s="889"/>
      <c r="AKQ105" s="889"/>
      <c r="AKR105" s="889"/>
      <c r="AKS105" s="889"/>
      <c r="AKT105" s="889"/>
      <c r="AKU105" s="889"/>
      <c r="AKV105" s="889"/>
      <c r="AKW105" s="889"/>
      <c r="AKX105" s="889"/>
      <c r="AKY105" s="889"/>
      <c r="AKZ105" s="889"/>
      <c r="ALA105" s="889"/>
      <c r="ALB105" s="889"/>
      <c r="ALC105" s="889"/>
      <c r="ALD105" s="889"/>
      <c r="ALE105" s="889"/>
      <c r="ALF105" s="889"/>
      <c r="ALG105" s="889"/>
      <c r="ALH105" s="889"/>
      <c r="ALI105" s="889"/>
      <c r="ALJ105" s="889"/>
      <c r="ALK105" s="889"/>
      <c r="ALL105" s="889"/>
      <c r="ALM105" s="889"/>
      <c r="ALN105" s="889"/>
      <c r="ALO105" s="889"/>
      <c r="ALP105" s="889"/>
      <c r="ALQ105" s="889"/>
      <c r="ALR105" s="889"/>
      <c r="ALS105" s="889"/>
      <c r="ALT105" s="889"/>
      <c r="ALU105" s="889"/>
      <c r="ALV105" s="889"/>
      <c r="ALW105" s="889"/>
      <c r="ALX105" s="889"/>
      <c r="ALY105" s="889"/>
      <c r="ALZ105" s="889"/>
      <c r="AMA105" s="889"/>
      <c r="AMB105" s="889"/>
      <c r="AMC105" s="889"/>
      <c r="AMD105" s="889"/>
      <c r="AME105" s="889"/>
      <c r="AMF105" s="889"/>
      <c r="AMG105" s="889"/>
      <c r="AMH105" s="889"/>
      <c r="AMI105" s="889"/>
      <c r="AMJ105" s="889"/>
      <c r="AMK105" s="889"/>
      <c r="AML105" s="889"/>
      <c r="AMM105" s="889"/>
      <c r="AMN105" s="889"/>
      <c r="AMO105" s="889"/>
      <c r="AMP105" s="889"/>
      <c r="AMQ105" s="889"/>
      <c r="AMR105" s="889"/>
      <c r="AMS105" s="889"/>
      <c r="AMT105" s="889"/>
      <c r="AMU105" s="889"/>
      <c r="AMV105" s="889"/>
      <c r="AMW105" s="889"/>
      <c r="AMX105" s="889"/>
      <c r="AMY105" s="889"/>
      <c r="AMZ105" s="889"/>
      <c r="ANA105" s="889"/>
      <c r="ANB105" s="889"/>
      <c r="ANC105" s="889"/>
      <c r="AND105" s="889"/>
      <c r="ANE105" s="889"/>
      <c r="ANF105" s="889"/>
      <c r="ANG105" s="889"/>
      <c r="ANH105" s="889"/>
      <c r="ANI105" s="889"/>
      <c r="ANJ105" s="889"/>
      <c r="ANK105" s="889"/>
      <c r="ANL105" s="889"/>
      <c r="ANM105" s="889"/>
      <c r="ANN105" s="889"/>
      <c r="ANO105" s="889"/>
      <c r="ANP105" s="889"/>
      <c r="ANQ105" s="889"/>
      <c r="ANR105" s="889"/>
      <c r="ANS105" s="889"/>
      <c r="ANT105" s="889"/>
      <c r="ANU105" s="889"/>
      <c r="ANV105" s="889"/>
      <c r="ANW105" s="889"/>
      <c r="ANX105" s="889"/>
      <c r="ANY105" s="889"/>
      <c r="ANZ105" s="889"/>
      <c r="AOA105" s="889"/>
      <c r="AOB105" s="889"/>
      <c r="AOC105" s="889"/>
      <c r="AOD105" s="889"/>
      <c r="AOE105" s="889"/>
      <c r="AOF105" s="889"/>
      <c r="AOG105" s="889"/>
      <c r="AOH105" s="889"/>
      <c r="AOI105" s="889"/>
      <c r="AOJ105" s="889"/>
      <c r="AOK105" s="889"/>
      <c r="AOL105" s="889"/>
      <c r="AOM105" s="889"/>
      <c r="AON105" s="889"/>
      <c r="AOO105" s="889"/>
      <c r="AOP105" s="889"/>
      <c r="AOQ105" s="889"/>
      <c r="AOR105" s="889"/>
      <c r="AOS105" s="889"/>
      <c r="AOT105" s="889"/>
      <c r="AOU105" s="889"/>
      <c r="AOV105" s="889"/>
      <c r="AOW105" s="889"/>
      <c r="AOX105" s="889"/>
      <c r="AOY105" s="889"/>
      <c r="AOZ105" s="889"/>
      <c r="APA105" s="889"/>
      <c r="APB105" s="889"/>
      <c r="APC105" s="889"/>
      <c r="APD105" s="889"/>
      <c r="APE105" s="889"/>
      <c r="APF105" s="889"/>
      <c r="APG105" s="889"/>
      <c r="APH105" s="889"/>
      <c r="API105" s="889"/>
      <c r="APJ105" s="889"/>
      <c r="APK105" s="889"/>
      <c r="APL105" s="889"/>
      <c r="APM105" s="889"/>
      <c r="APN105" s="889"/>
      <c r="APO105" s="889"/>
      <c r="APP105" s="889"/>
      <c r="APQ105" s="889"/>
      <c r="APR105" s="889"/>
      <c r="APS105" s="889"/>
      <c r="APT105" s="889"/>
      <c r="APU105" s="889"/>
      <c r="APV105" s="889"/>
      <c r="APW105" s="889"/>
      <c r="APX105" s="889"/>
      <c r="APY105" s="889"/>
      <c r="APZ105" s="889"/>
      <c r="AQA105" s="889"/>
      <c r="AQB105" s="889"/>
      <c r="AQC105" s="889"/>
      <c r="AQD105" s="889"/>
      <c r="AQE105" s="889"/>
      <c r="AQF105" s="889"/>
      <c r="AQG105" s="889"/>
      <c r="AQH105" s="889"/>
      <c r="AQI105" s="889"/>
      <c r="AQJ105" s="889"/>
      <c r="AQK105" s="889"/>
      <c r="AQL105" s="889"/>
      <c r="AQM105" s="889"/>
      <c r="AQN105" s="889"/>
      <c r="AQO105" s="889"/>
      <c r="AQP105" s="889"/>
      <c r="AQQ105" s="889"/>
      <c r="AQR105" s="889"/>
      <c r="AQS105" s="889"/>
      <c r="AQT105" s="889"/>
      <c r="AQU105" s="889"/>
      <c r="AQV105" s="889"/>
      <c r="AQW105" s="889"/>
      <c r="AQX105" s="889"/>
      <c r="AQY105" s="889"/>
      <c r="AQZ105" s="889"/>
      <c r="ARA105" s="889"/>
      <c r="ARB105" s="889"/>
      <c r="ARC105" s="889"/>
      <c r="ARD105" s="889"/>
      <c r="ARE105" s="889"/>
      <c r="ARF105" s="889"/>
      <c r="ARG105" s="889"/>
      <c r="ARH105" s="889"/>
      <c r="ARI105" s="889"/>
      <c r="ARJ105" s="889"/>
      <c r="ARK105" s="889"/>
      <c r="ARL105" s="889"/>
      <c r="ARM105" s="889"/>
      <c r="ARN105" s="889"/>
      <c r="ARO105" s="889"/>
      <c r="ARP105" s="889"/>
      <c r="ARQ105" s="889"/>
      <c r="ARR105" s="889"/>
      <c r="ARS105" s="889"/>
      <c r="ART105" s="889"/>
      <c r="ARU105" s="889"/>
      <c r="ARV105" s="889"/>
      <c r="ARW105" s="889"/>
      <c r="ARX105" s="889"/>
      <c r="ARY105" s="889"/>
      <c r="ARZ105" s="889"/>
      <c r="ASA105" s="889"/>
      <c r="ASB105" s="889"/>
      <c r="ASC105" s="889"/>
      <c r="ASD105" s="889"/>
      <c r="ASE105" s="889"/>
      <c r="ASF105" s="889"/>
      <c r="ASG105" s="889"/>
      <c r="ASH105" s="889"/>
      <c r="ASI105" s="889"/>
      <c r="ASJ105" s="889"/>
      <c r="ASK105" s="889"/>
      <c r="ASL105" s="889"/>
      <c r="ASM105" s="889"/>
      <c r="ASN105" s="889"/>
      <c r="ASO105" s="889"/>
      <c r="ASP105" s="889"/>
      <c r="ASQ105" s="889"/>
      <c r="ASR105" s="889"/>
      <c r="ASS105" s="889"/>
      <c r="AST105" s="889"/>
      <c r="ASU105" s="889"/>
      <c r="ASV105" s="889"/>
      <c r="ASW105" s="889"/>
      <c r="ASX105" s="889"/>
      <c r="ASY105" s="889"/>
      <c r="ASZ105" s="889"/>
      <c r="ATA105" s="889"/>
      <c r="ATB105" s="889"/>
      <c r="ATC105" s="889"/>
      <c r="ATD105" s="889"/>
      <c r="ATE105" s="889"/>
      <c r="ATF105" s="889"/>
      <c r="ATG105" s="889"/>
      <c r="ATH105" s="889"/>
      <c r="ATI105" s="889"/>
      <c r="ATJ105" s="889"/>
      <c r="ATK105" s="889"/>
      <c r="ATL105" s="889"/>
      <c r="ATM105" s="889"/>
      <c r="ATN105" s="889"/>
      <c r="ATO105" s="889"/>
      <c r="ATP105" s="889"/>
      <c r="ATQ105" s="889"/>
      <c r="ATR105" s="889"/>
      <c r="ATS105" s="889"/>
      <c r="ATT105" s="889"/>
      <c r="ATU105" s="889"/>
      <c r="ATV105" s="889"/>
      <c r="ATW105" s="889"/>
      <c r="ATX105" s="889"/>
      <c r="ATY105" s="889"/>
      <c r="ATZ105" s="889"/>
      <c r="AUA105" s="889"/>
      <c r="AUB105" s="889"/>
      <c r="AUC105" s="889"/>
      <c r="AUD105" s="889"/>
      <c r="AUE105" s="889"/>
      <c r="AUF105" s="889"/>
      <c r="AUG105" s="889"/>
      <c r="AUH105" s="889"/>
      <c r="AUI105" s="889"/>
      <c r="AUJ105" s="889"/>
      <c r="AUK105" s="889"/>
      <c r="AUL105" s="889"/>
      <c r="AUM105" s="889"/>
      <c r="AUN105" s="889"/>
      <c r="AUO105" s="889"/>
      <c r="AUP105" s="889"/>
      <c r="AUQ105" s="889"/>
      <c r="AUR105" s="889"/>
      <c r="AUS105" s="889"/>
      <c r="AUT105" s="889"/>
      <c r="AUU105" s="889"/>
      <c r="AUV105" s="889"/>
      <c r="AUW105" s="889"/>
      <c r="AUX105" s="889"/>
      <c r="AUY105" s="889"/>
      <c r="AUZ105" s="889"/>
      <c r="AVA105" s="889"/>
      <c r="AVB105" s="889"/>
      <c r="AVC105" s="889"/>
      <c r="AVD105" s="889"/>
      <c r="AVE105" s="889"/>
      <c r="AVF105" s="889"/>
      <c r="AVG105" s="889"/>
      <c r="AVH105" s="889"/>
      <c r="AVI105" s="889"/>
      <c r="AVJ105" s="889"/>
      <c r="AVK105" s="889"/>
      <c r="AVL105" s="889"/>
      <c r="AVM105" s="889"/>
      <c r="AVN105" s="889"/>
      <c r="AVO105" s="889"/>
      <c r="AVP105" s="889"/>
      <c r="AVQ105" s="889"/>
      <c r="AVR105" s="889"/>
      <c r="AVS105" s="889"/>
      <c r="AVT105" s="889"/>
      <c r="AVU105" s="889"/>
      <c r="AVV105" s="889"/>
      <c r="AVW105" s="889"/>
      <c r="AVX105" s="889"/>
      <c r="AVY105" s="889"/>
      <c r="AVZ105" s="889"/>
      <c r="AWA105" s="889"/>
      <c r="AWB105" s="889"/>
      <c r="AWC105" s="889"/>
      <c r="AWD105" s="889"/>
      <c r="AWE105" s="889"/>
      <c r="AWF105" s="889"/>
      <c r="AWG105" s="889"/>
      <c r="AWH105" s="889"/>
      <c r="AWI105" s="889"/>
      <c r="AWJ105" s="889"/>
      <c r="AWK105" s="889"/>
      <c r="AWL105" s="889"/>
      <c r="AWM105" s="889"/>
      <c r="AWN105" s="889"/>
      <c r="AWO105" s="889"/>
      <c r="AWP105" s="889"/>
      <c r="AWQ105" s="889"/>
      <c r="AWR105" s="889"/>
      <c r="AWS105" s="889"/>
      <c r="AWT105" s="889"/>
      <c r="AWU105" s="889"/>
      <c r="AWV105" s="889"/>
      <c r="AWW105" s="889"/>
      <c r="AWX105" s="889"/>
      <c r="AWY105" s="889"/>
      <c r="AWZ105" s="889"/>
      <c r="AXA105" s="889"/>
      <c r="AXB105" s="889"/>
      <c r="AXC105" s="889"/>
      <c r="AXD105" s="889"/>
      <c r="AXE105" s="889"/>
      <c r="AXF105" s="889"/>
      <c r="AXG105" s="889"/>
      <c r="AXH105" s="889"/>
      <c r="AXI105" s="889"/>
      <c r="AXJ105" s="889"/>
      <c r="AXK105" s="889"/>
      <c r="AXL105" s="889"/>
      <c r="AXM105" s="889"/>
      <c r="AXN105" s="889"/>
      <c r="AXO105" s="889"/>
      <c r="AXP105" s="889"/>
      <c r="AXQ105" s="889"/>
      <c r="AXR105" s="889"/>
      <c r="AXS105" s="889"/>
      <c r="AXT105" s="889"/>
      <c r="AXU105" s="889"/>
      <c r="AXV105" s="889"/>
      <c r="AXW105" s="889"/>
      <c r="AXX105" s="889"/>
      <c r="AXY105" s="889"/>
      <c r="AXZ105" s="889"/>
      <c r="AYA105" s="889"/>
      <c r="AYB105" s="889"/>
      <c r="AYC105" s="889"/>
      <c r="AYD105" s="889"/>
      <c r="AYE105" s="889"/>
      <c r="AYF105" s="889"/>
      <c r="AYG105" s="889"/>
      <c r="AYH105" s="889"/>
      <c r="AYI105" s="889"/>
      <c r="AYJ105" s="889"/>
      <c r="AYK105" s="889"/>
      <c r="AYL105" s="889"/>
      <c r="AYM105" s="889"/>
      <c r="AYN105" s="889"/>
      <c r="AYO105" s="889"/>
      <c r="AYP105" s="889"/>
      <c r="AYQ105" s="889"/>
      <c r="AYR105" s="889"/>
      <c r="AYS105" s="889"/>
      <c r="AYT105" s="889"/>
      <c r="AYU105" s="889"/>
      <c r="AYV105" s="889"/>
      <c r="AYW105" s="889"/>
      <c r="AYX105" s="889"/>
      <c r="AYY105" s="889"/>
      <c r="AYZ105" s="889"/>
      <c r="AZA105" s="889"/>
      <c r="AZB105" s="889"/>
      <c r="AZC105" s="889"/>
      <c r="AZD105" s="889"/>
      <c r="AZE105" s="889"/>
      <c r="AZF105" s="889"/>
      <c r="AZG105" s="889"/>
      <c r="AZH105" s="889"/>
      <c r="AZI105" s="889"/>
      <c r="AZJ105" s="889"/>
      <c r="AZK105" s="889"/>
      <c r="AZL105" s="889"/>
      <c r="AZM105" s="889"/>
      <c r="AZN105" s="889"/>
      <c r="AZO105" s="889"/>
      <c r="AZP105" s="889"/>
      <c r="AZQ105" s="889"/>
      <c r="AZR105" s="889"/>
      <c r="AZS105" s="889"/>
      <c r="AZT105" s="889"/>
      <c r="AZU105" s="889"/>
      <c r="AZV105" s="889"/>
      <c r="AZW105" s="889"/>
      <c r="AZX105" s="889"/>
      <c r="AZY105" s="889"/>
      <c r="AZZ105" s="889"/>
      <c r="BAA105" s="889"/>
      <c r="BAB105" s="889"/>
      <c r="BAC105" s="889"/>
      <c r="BAD105" s="889"/>
      <c r="BAE105" s="889"/>
      <c r="BAF105" s="889"/>
      <c r="BAG105" s="889"/>
      <c r="BAH105" s="889"/>
      <c r="BAI105" s="889"/>
      <c r="BAJ105" s="889"/>
      <c r="BAK105" s="889"/>
      <c r="BAL105" s="889"/>
      <c r="BAM105" s="889"/>
      <c r="BAN105" s="889"/>
      <c r="BAO105" s="889"/>
      <c r="BAP105" s="889"/>
      <c r="BAQ105" s="889"/>
      <c r="BAR105" s="889"/>
      <c r="BAS105" s="889"/>
      <c r="BAT105" s="889"/>
      <c r="BAU105" s="889"/>
      <c r="BAV105" s="889"/>
      <c r="BAW105" s="889"/>
      <c r="BAX105" s="889"/>
      <c r="BAY105" s="889"/>
      <c r="BAZ105" s="889"/>
      <c r="BBA105" s="889"/>
      <c r="BBB105" s="889"/>
      <c r="BBC105" s="889"/>
      <c r="BBD105" s="889"/>
      <c r="BBE105" s="889"/>
      <c r="BBF105" s="889"/>
      <c r="BBG105" s="889"/>
      <c r="BBH105" s="889"/>
      <c r="BBI105" s="889"/>
      <c r="BBJ105" s="889"/>
      <c r="BBK105" s="889"/>
      <c r="BBL105" s="889"/>
      <c r="BBM105" s="889"/>
      <c r="BBN105" s="889"/>
      <c r="BBO105" s="889"/>
      <c r="BBP105" s="889"/>
      <c r="BBQ105" s="889"/>
      <c r="BBR105" s="889"/>
      <c r="BBS105" s="889"/>
      <c r="BBT105" s="889"/>
      <c r="BBU105" s="889"/>
      <c r="BBV105" s="889"/>
      <c r="BBW105" s="889"/>
      <c r="BBX105" s="889"/>
      <c r="BBY105" s="889"/>
      <c r="BBZ105" s="889"/>
      <c r="BCA105" s="889"/>
      <c r="BCB105" s="889"/>
      <c r="BCC105" s="889"/>
      <c r="BCD105" s="889"/>
      <c r="BCE105" s="889"/>
      <c r="BCF105" s="889"/>
      <c r="BCG105" s="889"/>
      <c r="BCH105" s="889"/>
      <c r="BCI105" s="889"/>
      <c r="BCJ105" s="889"/>
      <c r="BCK105" s="889"/>
      <c r="BCL105" s="889"/>
      <c r="BCM105" s="889"/>
      <c r="BCN105" s="889"/>
      <c r="BCO105" s="889"/>
      <c r="BCP105" s="889"/>
      <c r="BCQ105" s="889"/>
      <c r="BCR105" s="889"/>
      <c r="BCS105" s="889"/>
      <c r="BCT105" s="889"/>
      <c r="BCU105" s="889"/>
      <c r="BCV105" s="889"/>
      <c r="BCW105" s="889"/>
      <c r="BCX105" s="889"/>
      <c r="BCY105" s="889"/>
      <c r="BCZ105" s="889"/>
      <c r="BDA105" s="889"/>
      <c r="BDB105" s="889"/>
      <c r="BDC105" s="889"/>
      <c r="BDD105" s="889"/>
      <c r="BDE105" s="889"/>
      <c r="BDF105" s="889"/>
      <c r="BDG105" s="889"/>
      <c r="BDH105" s="889"/>
      <c r="BDI105" s="889"/>
      <c r="BDJ105" s="889"/>
      <c r="BDK105" s="889"/>
      <c r="BDL105" s="889"/>
      <c r="BDM105" s="889"/>
      <c r="BDN105" s="889"/>
      <c r="BDO105" s="889"/>
      <c r="BDP105" s="889"/>
      <c r="BDQ105" s="889"/>
      <c r="BDR105" s="889"/>
      <c r="BDS105" s="889"/>
      <c r="BDT105" s="889"/>
      <c r="BDU105" s="889"/>
      <c r="BDV105" s="889"/>
      <c r="BDW105" s="889"/>
      <c r="BDX105" s="889"/>
      <c r="BDY105" s="889"/>
      <c r="BDZ105" s="889"/>
      <c r="BEA105" s="889"/>
      <c r="BEB105" s="889"/>
      <c r="BEC105" s="889"/>
      <c r="BED105" s="889"/>
      <c r="BEE105" s="889"/>
      <c r="BEF105" s="889"/>
      <c r="BEG105" s="889"/>
      <c r="BEH105" s="889"/>
      <c r="BEI105" s="889"/>
      <c r="BEJ105" s="889"/>
      <c r="BEK105" s="889"/>
      <c r="BEL105" s="889"/>
      <c r="BEM105" s="889"/>
      <c r="BEN105" s="889"/>
      <c r="BEO105" s="889"/>
      <c r="BEP105" s="889"/>
      <c r="BEQ105" s="889"/>
      <c r="BER105" s="889"/>
      <c r="BES105" s="889"/>
      <c r="BET105" s="889"/>
      <c r="BEU105" s="889"/>
      <c r="BEV105" s="889"/>
      <c r="BEW105" s="889"/>
      <c r="BEX105" s="889"/>
      <c r="BEY105" s="889"/>
      <c r="BEZ105" s="889"/>
      <c r="BFA105" s="889"/>
      <c r="BFB105" s="889"/>
      <c r="BFC105" s="889"/>
      <c r="BFD105" s="889"/>
      <c r="BFE105" s="889"/>
      <c r="BFF105" s="889"/>
      <c r="BFG105" s="889"/>
      <c r="BFH105" s="889"/>
      <c r="BFI105" s="889"/>
      <c r="BFJ105" s="889"/>
      <c r="BFK105" s="889"/>
      <c r="BFL105" s="889"/>
      <c r="BFM105" s="889"/>
      <c r="BFN105" s="889"/>
      <c r="BFO105" s="889"/>
      <c r="BFP105" s="889"/>
      <c r="BFQ105" s="889"/>
      <c r="BFR105" s="889"/>
      <c r="BFS105" s="889"/>
      <c r="BFT105" s="889"/>
      <c r="BFU105" s="889"/>
      <c r="BFV105" s="889"/>
      <c r="BFW105" s="889"/>
      <c r="BFX105" s="889"/>
      <c r="BFY105" s="889"/>
      <c r="BFZ105" s="889"/>
      <c r="BGA105" s="889"/>
      <c r="BGB105" s="889"/>
      <c r="BGC105" s="889"/>
      <c r="BGD105" s="889"/>
      <c r="BGE105" s="889"/>
      <c r="BGF105" s="889"/>
      <c r="BGG105" s="889"/>
      <c r="BGH105" s="889"/>
      <c r="BGI105" s="889"/>
      <c r="BGJ105" s="889"/>
      <c r="BGK105" s="889"/>
      <c r="BGL105" s="889"/>
      <c r="BGM105" s="889"/>
      <c r="BGN105" s="889"/>
      <c r="BGO105" s="889"/>
      <c r="BGP105" s="889"/>
      <c r="BGQ105" s="889"/>
      <c r="BGR105" s="889"/>
      <c r="BGS105" s="889"/>
      <c r="BGT105" s="889"/>
      <c r="BGU105" s="889"/>
      <c r="BGV105" s="889"/>
      <c r="BGW105" s="889"/>
      <c r="BGX105" s="889"/>
      <c r="BGY105" s="889"/>
      <c r="BGZ105" s="889"/>
      <c r="BHA105" s="889"/>
      <c r="BHB105" s="889"/>
      <c r="BHC105" s="889"/>
      <c r="BHD105" s="889"/>
      <c r="BHE105" s="889"/>
      <c r="BHF105" s="889"/>
      <c r="BHG105" s="889"/>
      <c r="BHH105" s="889"/>
      <c r="BHI105" s="889"/>
      <c r="BHJ105" s="889"/>
      <c r="BHK105" s="889"/>
      <c r="BHL105" s="889"/>
      <c r="BHM105" s="889"/>
      <c r="BHN105" s="889"/>
      <c r="BHO105" s="889"/>
      <c r="BHP105" s="889"/>
      <c r="BHQ105" s="889"/>
      <c r="BHR105" s="889"/>
      <c r="BHS105" s="889"/>
      <c r="BHT105" s="889"/>
      <c r="BHU105" s="889"/>
      <c r="BHV105" s="889"/>
      <c r="BHW105" s="889"/>
      <c r="BHX105" s="889"/>
      <c r="BHY105" s="889"/>
      <c r="BHZ105" s="889"/>
      <c r="BIA105" s="889"/>
      <c r="BIB105" s="889"/>
      <c r="BIC105" s="889"/>
      <c r="BID105" s="889"/>
      <c r="BIE105" s="889"/>
      <c r="BIF105" s="889"/>
      <c r="BIG105" s="889"/>
      <c r="BIH105" s="889"/>
      <c r="BII105" s="889"/>
      <c r="BIJ105" s="889"/>
      <c r="BIK105" s="889"/>
      <c r="BIL105" s="889"/>
      <c r="BIM105" s="889"/>
      <c r="BIN105" s="889"/>
      <c r="BIO105" s="889"/>
      <c r="BIP105" s="889"/>
      <c r="BIQ105" s="889"/>
      <c r="BIR105" s="889"/>
      <c r="BIS105" s="889"/>
      <c r="BIT105" s="889"/>
      <c r="BIU105" s="889"/>
      <c r="BIV105" s="889"/>
      <c r="BIW105" s="889"/>
      <c r="BIX105" s="889"/>
      <c r="BIY105" s="889"/>
      <c r="BIZ105" s="889"/>
      <c r="BJA105" s="889"/>
      <c r="BJB105" s="889"/>
      <c r="BJC105" s="889"/>
      <c r="BJD105" s="889"/>
      <c r="BJE105" s="889"/>
      <c r="BJF105" s="889"/>
      <c r="BJG105" s="889"/>
      <c r="BJH105" s="889"/>
      <c r="BJI105" s="889"/>
      <c r="BJJ105" s="889"/>
      <c r="BJK105" s="889"/>
      <c r="BJL105" s="889"/>
      <c r="BJM105" s="889"/>
      <c r="BJN105" s="889"/>
      <c r="BJO105" s="889"/>
      <c r="BJP105" s="889"/>
      <c r="BJQ105" s="889"/>
      <c r="BJR105" s="889"/>
      <c r="BJS105" s="889"/>
      <c r="BJT105" s="889"/>
      <c r="BJU105" s="889"/>
      <c r="BJV105" s="889"/>
      <c r="BJW105" s="889"/>
      <c r="BJX105" s="889"/>
      <c r="BJY105" s="889"/>
      <c r="BJZ105" s="889"/>
      <c r="BKA105" s="889"/>
      <c r="BKB105" s="889"/>
      <c r="BKC105" s="889"/>
      <c r="BKD105" s="889"/>
      <c r="BKE105" s="889"/>
      <c r="BKF105" s="889"/>
      <c r="BKG105" s="889"/>
      <c r="BKH105" s="889"/>
      <c r="BKI105" s="889"/>
      <c r="BKJ105" s="889"/>
      <c r="BKK105" s="889"/>
      <c r="BKL105" s="889"/>
      <c r="BKM105" s="889"/>
      <c r="BKN105" s="889"/>
      <c r="BKO105" s="889"/>
      <c r="BKP105" s="889"/>
      <c r="BKQ105" s="889"/>
      <c r="BKR105" s="889"/>
      <c r="BKS105" s="889"/>
      <c r="BKT105" s="889"/>
      <c r="BKU105" s="889"/>
      <c r="BKV105" s="889"/>
      <c r="BKW105" s="889"/>
      <c r="BKX105" s="889"/>
      <c r="BKY105" s="889"/>
      <c r="BKZ105" s="889"/>
      <c r="BLA105" s="889"/>
      <c r="BLB105" s="889"/>
      <c r="BLC105" s="889"/>
      <c r="BLD105" s="889"/>
      <c r="BLE105" s="889"/>
      <c r="BLF105" s="889"/>
      <c r="BLG105" s="889"/>
      <c r="BLH105" s="889"/>
      <c r="BLI105" s="889"/>
      <c r="BLJ105" s="889"/>
      <c r="BLK105" s="889"/>
      <c r="BLL105" s="889"/>
      <c r="BLM105" s="889"/>
      <c r="BLN105" s="889"/>
      <c r="BLO105" s="889"/>
      <c r="BLP105" s="889"/>
      <c r="BLQ105" s="889"/>
      <c r="BLR105" s="889"/>
      <c r="BLS105" s="889"/>
      <c r="BLT105" s="889"/>
      <c r="BLU105" s="889"/>
      <c r="BLV105" s="889"/>
      <c r="BLW105" s="889"/>
      <c r="BLX105" s="889"/>
      <c r="BLY105" s="889"/>
      <c r="BLZ105" s="889"/>
      <c r="BMA105" s="889"/>
      <c r="BMB105" s="889"/>
      <c r="BMC105" s="889"/>
      <c r="BMD105" s="889"/>
      <c r="BME105" s="889"/>
      <c r="BMF105" s="889"/>
      <c r="BMG105" s="889"/>
      <c r="BMH105" s="889"/>
      <c r="BMI105" s="889"/>
      <c r="BMJ105" s="889"/>
      <c r="BMK105" s="889"/>
      <c r="BML105" s="889"/>
      <c r="BMM105" s="889"/>
      <c r="BMN105" s="889"/>
      <c r="BMO105" s="889"/>
      <c r="BMP105" s="889"/>
      <c r="BMQ105" s="889"/>
      <c r="BMR105" s="889"/>
      <c r="BMS105" s="889"/>
      <c r="BMT105" s="889"/>
      <c r="BMU105" s="889"/>
      <c r="BMV105" s="889"/>
      <c r="BMW105" s="889"/>
      <c r="BMX105" s="889"/>
      <c r="BMY105" s="889"/>
      <c r="BMZ105" s="889"/>
      <c r="BNA105" s="889"/>
      <c r="BNB105" s="889"/>
      <c r="BNC105" s="889"/>
      <c r="BND105" s="889"/>
      <c r="BNE105" s="889"/>
      <c r="BNF105" s="889"/>
      <c r="BNG105" s="889"/>
      <c r="BNH105" s="889"/>
      <c r="BNI105" s="889"/>
      <c r="BNJ105" s="889"/>
      <c r="BNK105" s="889"/>
      <c r="BNL105" s="889"/>
      <c r="BNM105" s="889"/>
      <c r="BNN105" s="889"/>
      <c r="BNO105" s="889"/>
      <c r="BNP105" s="889"/>
      <c r="BNQ105" s="889"/>
      <c r="BNR105" s="889"/>
      <c r="BNS105" s="889"/>
      <c r="BNT105" s="889"/>
      <c r="BNU105" s="889"/>
      <c r="BNV105" s="889"/>
      <c r="BNW105" s="889"/>
      <c r="BNX105" s="889"/>
      <c r="BNY105" s="889"/>
      <c r="BNZ105" s="889"/>
      <c r="BOA105" s="889"/>
      <c r="BOB105" s="889"/>
      <c r="BOC105" s="889"/>
      <c r="BOD105" s="889"/>
      <c r="BOE105" s="889"/>
      <c r="BOF105" s="889"/>
      <c r="BOG105" s="889"/>
      <c r="BOH105" s="889"/>
      <c r="BOI105" s="889"/>
      <c r="BOJ105" s="889"/>
      <c r="BOK105" s="889"/>
      <c r="BOL105" s="889"/>
      <c r="BOM105" s="889"/>
      <c r="BON105" s="889"/>
      <c r="BOO105" s="889"/>
      <c r="BOP105" s="889"/>
      <c r="BOQ105" s="889"/>
      <c r="BOR105" s="889"/>
      <c r="BOS105" s="889"/>
      <c r="BOT105" s="889"/>
      <c r="BOU105" s="889"/>
      <c r="BOV105" s="889"/>
      <c r="BOW105" s="889"/>
      <c r="BOX105" s="889"/>
      <c r="BOY105" s="889"/>
      <c r="BOZ105" s="889"/>
      <c r="BPA105" s="889"/>
      <c r="BPB105" s="889"/>
      <c r="BPC105" s="889"/>
      <c r="BPD105" s="889"/>
      <c r="BPE105" s="889"/>
      <c r="BPF105" s="889"/>
      <c r="BPG105" s="889"/>
      <c r="BPH105" s="889"/>
      <c r="BPI105" s="889"/>
      <c r="BPJ105" s="889"/>
      <c r="BPK105" s="889"/>
      <c r="BPL105" s="889"/>
      <c r="BPM105" s="889"/>
      <c r="BPN105" s="889"/>
      <c r="BPO105" s="889"/>
      <c r="BPP105" s="889"/>
      <c r="BPQ105" s="889"/>
      <c r="BPR105" s="889"/>
      <c r="BPS105" s="889"/>
      <c r="BPT105" s="889"/>
      <c r="BPU105" s="889"/>
      <c r="BPV105" s="889"/>
      <c r="BPW105" s="889"/>
      <c r="BPX105" s="889"/>
      <c r="BPY105" s="889"/>
      <c r="BPZ105" s="889"/>
      <c r="BQA105" s="889"/>
      <c r="BQB105" s="889"/>
      <c r="BQC105" s="889"/>
      <c r="BQD105" s="889"/>
      <c r="BQE105" s="889"/>
      <c r="BQF105" s="889"/>
      <c r="BQG105" s="889"/>
      <c r="BQH105" s="889"/>
      <c r="BQI105" s="889"/>
      <c r="BQJ105" s="889"/>
      <c r="BQK105" s="889"/>
      <c r="BQL105" s="889"/>
      <c r="BQM105" s="889"/>
      <c r="BQN105" s="889"/>
      <c r="BQO105" s="889"/>
      <c r="BQP105" s="889"/>
      <c r="BQQ105" s="889"/>
      <c r="BQR105" s="889"/>
      <c r="BQS105" s="889"/>
      <c r="BQT105" s="889"/>
      <c r="BQU105" s="889"/>
      <c r="BQV105" s="889"/>
      <c r="BQW105" s="889"/>
      <c r="BQX105" s="889"/>
      <c r="BQY105" s="889"/>
      <c r="BQZ105" s="889"/>
      <c r="BRA105" s="889"/>
      <c r="BRB105" s="889"/>
      <c r="BRC105" s="889"/>
      <c r="BRD105" s="889"/>
      <c r="BRE105" s="889"/>
      <c r="BRF105" s="889"/>
      <c r="BRG105" s="889"/>
      <c r="BRH105" s="889"/>
      <c r="BRI105" s="889"/>
      <c r="BRJ105" s="889"/>
      <c r="BRK105" s="889"/>
      <c r="BRL105" s="889"/>
      <c r="BRM105" s="889"/>
      <c r="BRN105" s="889"/>
      <c r="BRO105" s="889"/>
      <c r="BRP105" s="889"/>
      <c r="BRQ105" s="889"/>
      <c r="BRR105" s="889"/>
      <c r="BRS105" s="889"/>
      <c r="BRT105" s="889"/>
      <c r="BRU105" s="889"/>
      <c r="BRV105" s="889"/>
      <c r="BRW105" s="889"/>
      <c r="BRX105" s="889"/>
      <c r="BRY105" s="889"/>
      <c r="BRZ105" s="889"/>
      <c r="BSA105" s="889"/>
      <c r="BSB105" s="889"/>
      <c r="BSC105" s="889"/>
      <c r="BSD105" s="889"/>
      <c r="BSE105" s="889"/>
      <c r="BSF105" s="889"/>
      <c r="BSG105" s="889"/>
      <c r="BSH105" s="889"/>
      <c r="BSI105" s="889"/>
      <c r="BSJ105" s="889"/>
      <c r="BSK105" s="889"/>
      <c r="BSL105" s="889"/>
      <c r="BSM105" s="889"/>
      <c r="BSN105" s="889"/>
      <c r="BSO105" s="889"/>
      <c r="BSP105" s="889"/>
      <c r="BSQ105" s="889"/>
      <c r="BSR105" s="889"/>
      <c r="BSS105" s="889"/>
      <c r="BST105" s="889"/>
      <c r="BSU105" s="889"/>
      <c r="BSV105" s="889"/>
      <c r="BSW105" s="889"/>
      <c r="BSX105" s="889"/>
      <c r="BSY105" s="889"/>
      <c r="BSZ105" s="889"/>
      <c r="BTA105" s="889"/>
      <c r="BTB105" s="889"/>
      <c r="BTC105" s="889"/>
      <c r="BTD105" s="889"/>
      <c r="BTE105" s="889"/>
      <c r="BTF105" s="889"/>
      <c r="BTG105" s="889"/>
      <c r="BTH105" s="889"/>
      <c r="BTI105" s="889"/>
      <c r="BTJ105" s="889"/>
      <c r="BTK105" s="889"/>
      <c r="BTL105" s="889"/>
      <c r="BTM105" s="889"/>
      <c r="BTN105" s="889"/>
      <c r="BTO105" s="889"/>
      <c r="BTP105" s="889"/>
      <c r="BTQ105" s="889"/>
      <c r="BTR105" s="889"/>
      <c r="BTS105" s="889"/>
      <c r="BTT105" s="889"/>
      <c r="BTU105" s="889"/>
      <c r="BTV105" s="889"/>
      <c r="BTW105" s="889"/>
      <c r="BTX105" s="889"/>
      <c r="BTY105" s="889"/>
      <c r="BTZ105" s="889"/>
      <c r="BUA105" s="889"/>
      <c r="BUB105" s="889"/>
      <c r="BUC105" s="889"/>
      <c r="BUD105" s="889"/>
      <c r="BUE105" s="889"/>
      <c r="BUF105" s="889"/>
      <c r="BUG105" s="889"/>
      <c r="BUH105" s="889"/>
      <c r="BUI105" s="889"/>
      <c r="BUJ105" s="889"/>
      <c r="BUK105" s="889"/>
      <c r="BUL105" s="889"/>
      <c r="BUM105" s="889"/>
      <c r="BUN105" s="889"/>
      <c r="BUO105" s="889"/>
      <c r="BUP105" s="889"/>
      <c r="BUQ105" s="889"/>
      <c r="BUR105" s="889"/>
      <c r="BUS105" s="889"/>
      <c r="BUT105" s="889"/>
      <c r="BUU105" s="889"/>
      <c r="BUV105" s="889"/>
      <c r="BUW105" s="889"/>
      <c r="BUX105" s="889"/>
      <c r="BUY105" s="889"/>
      <c r="BUZ105" s="889"/>
      <c r="BVA105" s="889"/>
      <c r="BVB105" s="889"/>
      <c r="BVC105" s="889"/>
      <c r="BVD105" s="889"/>
      <c r="BVE105" s="889"/>
      <c r="BVF105" s="889"/>
      <c r="BVG105" s="889"/>
      <c r="BVH105" s="889"/>
      <c r="BVI105" s="889"/>
      <c r="BVJ105" s="889"/>
      <c r="BVK105" s="889"/>
      <c r="BVL105" s="889"/>
      <c r="BVM105" s="889"/>
      <c r="BVN105" s="889"/>
      <c r="BVO105" s="889"/>
      <c r="BVP105" s="889"/>
      <c r="BVQ105" s="889"/>
      <c r="BVR105" s="889"/>
      <c r="BVS105" s="889"/>
      <c r="BVT105" s="889"/>
      <c r="BVU105" s="889"/>
      <c r="BVV105" s="889"/>
      <c r="BVW105" s="889"/>
      <c r="BVX105" s="889"/>
      <c r="BVY105" s="889"/>
      <c r="BVZ105" s="889"/>
      <c r="BWA105" s="889"/>
      <c r="BWB105" s="889"/>
      <c r="BWC105" s="889"/>
      <c r="BWD105" s="889"/>
      <c r="BWE105" s="889"/>
      <c r="BWF105" s="889"/>
      <c r="BWG105" s="889"/>
      <c r="BWH105" s="889"/>
      <c r="BWI105" s="889"/>
      <c r="BWJ105" s="889"/>
      <c r="BWK105" s="889"/>
      <c r="BWL105" s="889"/>
      <c r="BWM105" s="889"/>
      <c r="BWN105" s="889"/>
      <c r="BWO105" s="889"/>
      <c r="BWP105" s="889"/>
      <c r="BWQ105" s="889"/>
      <c r="BWR105" s="889"/>
      <c r="BWS105" s="889"/>
      <c r="BWT105" s="889"/>
      <c r="BWU105" s="889"/>
      <c r="BWV105" s="889"/>
      <c r="BWW105" s="889"/>
      <c r="BWX105" s="889"/>
      <c r="BWY105" s="889"/>
      <c r="BWZ105" s="889"/>
      <c r="BXA105" s="889"/>
      <c r="BXB105" s="889"/>
      <c r="BXC105" s="889"/>
      <c r="BXD105" s="889"/>
      <c r="BXE105" s="889"/>
      <c r="BXF105" s="889"/>
      <c r="BXG105" s="889"/>
      <c r="BXH105" s="889"/>
      <c r="BXI105" s="889"/>
      <c r="BXJ105" s="889"/>
      <c r="BXK105" s="889"/>
      <c r="BXL105" s="889"/>
      <c r="BXM105" s="889"/>
      <c r="BXN105" s="889"/>
      <c r="BXO105" s="889"/>
      <c r="BXP105" s="889"/>
      <c r="BXQ105" s="889"/>
      <c r="BXR105" s="889"/>
      <c r="BXS105" s="889"/>
      <c r="BXT105" s="889"/>
      <c r="BXU105" s="889"/>
      <c r="BXV105" s="889"/>
      <c r="BXW105" s="889"/>
      <c r="BXX105" s="889"/>
      <c r="BXY105" s="889"/>
      <c r="BXZ105" s="889"/>
      <c r="BYA105" s="889"/>
      <c r="BYB105" s="889"/>
      <c r="BYC105" s="889"/>
      <c r="BYD105" s="889"/>
      <c r="BYE105" s="889"/>
      <c r="BYF105" s="889"/>
      <c r="BYG105" s="889"/>
      <c r="BYH105" s="889"/>
      <c r="BYI105" s="889"/>
      <c r="BYJ105" s="889"/>
      <c r="BYK105" s="889"/>
      <c r="BYL105" s="889"/>
      <c r="BYM105" s="889"/>
      <c r="BYN105" s="889"/>
      <c r="BYO105" s="889"/>
      <c r="BYP105" s="889"/>
      <c r="BYQ105" s="889"/>
      <c r="BYR105" s="889"/>
      <c r="BYS105" s="889"/>
      <c r="BYT105" s="889"/>
      <c r="BYU105" s="889"/>
      <c r="BYV105" s="889"/>
      <c r="BYW105" s="889"/>
      <c r="BYX105" s="889"/>
      <c r="BYY105" s="889"/>
      <c r="BYZ105" s="889"/>
      <c r="BZA105" s="889"/>
      <c r="BZB105" s="889"/>
      <c r="BZC105" s="889"/>
      <c r="BZD105" s="889"/>
      <c r="BZE105" s="889"/>
      <c r="BZF105" s="889"/>
      <c r="BZG105" s="889"/>
      <c r="BZH105" s="889"/>
      <c r="BZI105" s="889"/>
      <c r="BZJ105" s="889"/>
      <c r="BZK105" s="889"/>
      <c r="BZL105" s="889"/>
      <c r="BZM105" s="889"/>
      <c r="BZN105" s="889"/>
      <c r="BZO105" s="889"/>
      <c r="BZP105" s="889"/>
      <c r="BZQ105" s="889"/>
      <c r="BZR105" s="889"/>
      <c r="BZS105" s="889"/>
      <c r="BZT105" s="889"/>
      <c r="BZU105" s="889"/>
      <c r="BZV105" s="889"/>
      <c r="BZW105" s="889"/>
      <c r="BZX105" s="889"/>
      <c r="BZY105" s="889"/>
      <c r="BZZ105" s="889"/>
      <c r="CAA105" s="889"/>
      <c r="CAB105" s="889"/>
      <c r="CAC105" s="889"/>
      <c r="CAD105" s="889"/>
      <c r="CAE105" s="889"/>
      <c r="CAF105" s="889"/>
      <c r="CAG105" s="889"/>
      <c r="CAH105" s="889"/>
      <c r="CAI105" s="889"/>
      <c r="CAJ105" s="889"/>
      <c r="CAK105" s="889"/>
      <c r="CAL105" s="889"/>
      <c r="CAM105" s="889"/>
      <c r="CAN105" s="889"/>
      <c r="CAO105" s="889"/>
      <c r="CAP105" s="889"/>
      <c r="CAQ105" s="889"/>
      <c r="CAR105" s="889"/>
      <c r="CAS105" s="889"/>
      <c r="CAT105" s="889"/>
      <c r="CAU105" s="889"/>
      <c r="CAV105" s="889"/>
      <c r="CAW105" s="889"/>
      <c r="CAX105" s="889"/>
      <c r="CAY105" s="889"/>
      <c r="CAZ105" s="889"/>
      <c r="CBA105" s="889"/>
      <c r="CBB105" s="889"/>
      <c r="CBC105" s="889"/>
      <c r="CBD105" s="889"/>
      <c r="CBE105" s="889"/>
      <c r="CBF105" s="889"/>
      <c r="CBG105" s="889"/>
      <c r="CBH105" s="889"/>
      <c r="CBI105" s="889"/>
      <c r="CBJ105" s="889"/>
      <c r="CBK105" s="889"/>
      <c r="CBL105" s="889"/>
      <c r="CBM105" s="889"/>
      <c r="CBN105" s="889"/>
      <c r="CBO105" s="889"/>
      <c r="CBP105" s="889"/>
      <c r="CBQ105" s="889"/>
      <c r="CBR105" s="889"/>
      <c r="CBS105" s="889"/>
      <c r="CBT105" s="889"/>
      <c r="CBU105" s="889"/>
      <c r="CBV105" s="889"/>
      <c r="CBW105" s="889"/>
      <c r="CBX105" s="889"/>
      <c r="CBY105" s="889"/>
      <c r="CBZ105" s="889"/>
      <c r="CCA105" s="889"/>
      <c r="CCB105" s="889"/>
      <c r="CCC105" s="889"/>
      <c r="CCD105" s="889"/>
      <c r="CCE105" s="889"/>
      <c r="CCF105" s="889"/>
      <c r="CCG105" s="889"/>
      <c r="CCH105" s="889"/>
      <c r="CCI105" s="889"/>
      <c r="CCJ105" s="889"/>
      <c r="CCK105" s="889"/>
      <c r="CCL105" s="889"/>
      <c r="CCM105" s="889"/>
      <c r="CCN105" s="889"/>
      <c r="CCO105" s="889"/>
      <c r="CCP105" s="889"/>
      <c r="CCQ105" s="889"/>
      <c r="CCR105" s="889"/>
      <c r="CCS105" s="889"/>
      <c r="CCT105" s="889"/>
      <c r="CCU105" s="889"/>
      <c r="CCV105" s="889"/>
      <c r="CCW105" s="889"/>
      <c r="CCX105" s="889"/>
      <c r="CCY105" s="889"/>
      <c r="CCZ105" s="889"/>
      <c r="CDA105" s="889"/>
      <c r="CDB105" s="889"/>
      <c r="CDC105" s="889"/>
      <c r="CDD105" s="889"/>
      <c r="CDE105" s="889"/>
      <c r="CDF105" s="889"/>
      <c r="CDG105" s="889"/>
      <c r="CDH105" s="889"/>
      <c r="CDI105" s="889"/>
      <c r="CDJ105" s="889"/>
      <c r="CDK105" s="889"/>
      <c r="CDL105" s="889"/>
      <c r="CDM105" s="889"/>
      <c r="CDN105" s="889"/>
      <c r="CDO105" s="889"/>
      <c r="CDP105" s="889"/>
      <c r="CDQ105" s="889"/>
      <c r="CDR105" s="889"/>
      <c r="CDS105" s="889"/>
      <c r="CDT105" s="889"/>
      <c r="CDU105" s="889"/>
      <c r="CDV105" s="889"/>
      <c r="CDW105" s="889"/>
      <c r="CDX105" s="889"/>
      <c r="CDY105" s="889"/>
      <c r="CDZ105" s="889"/>
      <c r="CEA105" s="889"/>
      <c r="CEB105" s="889"/>
      <c r="CEC105" s="889"/>
      <c r="CED105" s="889"/>
      <c r="CEE105" s="889"/>
      <c r="CEF105" s="889"/>
      <c r="CEG105" s="889"/>
      <c r="CEH105" s="889"/>
      <c r="CEI105" s="889"/>
      <c r="CEJ105" s="889"/>
      <c r="CEK105" s="889"/>
      <c r="CEL105" s="889"/>
      <c r="CEM105" s="889"/>
      <c r="CEN105" s="889"/>
      <c r="CEO105" s="889"/>
      <c r="CEP105" s="889"/>
      <c r="CEQ105" s="889"/>
      <c r="CER105" s="889"/>
      <c r="CES105" s="889"/>
      <c r="CET105" s="889"/>
      <c r="CEU105" s="889"/>
      <c r="CEV105" s="889"/>
      <c r="CEW105" s="889"/>
      <c r="CEX105" s="889"/>
      <c r="CEY105" s="889"/>
      <c r="CEZ105" s="889"/>
      <c r="CFA105" s="889"/>
      <c r="CFB105" s="889"/>
      <c r="CFC105" s="889"/>
      <c r="CFD105" s="889"/>
      <c r="CFE105" s="889"/>
      <c r="CFF105" s="889"/>
      <c r="CFG105" s="889"/>
      <c r="CFH105" s="889"/>
      <c r="CFI105" s="889"/>
      <c r="CFJ105" s="889"/>
      <c r="CFK105" s="889"/>
      <c r="CFL105" s="889"/>
      <c r="CFM105" s="889"/>
      <c r="CFN105" s="889"/>
      <c r="CFO105" s="889"/>
      <c r="CFP105" s="889"/>
      <c r="CFQ105" s="889"/>
      <c r="CFR105" s="889"/>
      <c r="CFS105" s="889"/>
      <c r="CFT105" s="889"/>
      <c r="CFU105" s="889"/>
      <c r="CFV105" s="889"/>
      <c r="CFW105" s="889"/>
      <c r="CFX105" s="889"/>
      <c r="CFY105" s="889"/>
      <c r="CFZ105" s="889"/>
      <c r="CGA105" s="889"/>
      <c r="CGB105" s="889"/>
      <c r="CGC105" s="889"/>
      <c r="CGD105" s="889"/>
      <c r="CGE105" s="889"/>
      <c r="CGF105" s="889"/>
      <c r="CGG105" s="889"/>
      <c r="CGH105" s="889"/>
      <c r="CGI105" s="889"/>
      <c r="CGJ105" s="889"/>
      <c r="CGK105" s="889"/>
      <c r="CGL105" s="889"/>
      <c r="CGM105" s="889"/>
      <c r="CGN105" s="889"/>
      <c r="CGO105" s="889"/>
      <c r="CGP105" s="889"/>
      <c r="CGQ105" s="889"/>
      <c r="CGR105" s="889"/>
      <c r="CGS105" s="889"/>
      <c r="CGT105" s="889"/>
      <c r="CGU105" s="889"/>
      <c r="CGV105" s="889"/>
      <c r="CGW105" s="889"/>
      <c r="CGX105" s="889"/>
      <c r="CGY105" s="889"/>
      <c r="CGZ105" s="889"/>
      <c r="CHA105" s="889"/>
      <c r="CHB105" s="889"/>
      <c r="CHC105" s="889"/>
      <c r="CHD105" s="889"/>
      <c r="CHE105" s="889"/>
      <c r="CHF105" s="889"/>
      <c r="CHG105" s="889"/>
      <c r="CHH105" s="889"/>
      <c r="CHI105" s="889"/>
      <c r="CHJ105" s="889"/>
      <c r="CHK105" s="889"/>
      <c r="CHL105" s="889"/>
      <c r="CHM105" s="889"/>
      <c r="CHN105" s="889"/>
      <c r="CHO105" s="889"/>
      <c r="CHP105" s="889"/>
      <c r="CHQ105" s="889"/>
      <c r="CHR105" s="889"/>
      <c r="CHS105" s="889"/>
      <c r="CHT105" s="889"/>
      <c r="CHU105" s="889"/>
      <c r="CHV105" s="889"/>
      <c r="CHW105" s="889"/>
      <c r="CHX105" s="889"/>
      <c r="CHY105" s="889"/>
      <c r="CHZ105" s="889"/>
      <c r="CIA105" s="889"/>
      <c r="CIB105" s="889"/>
      <c r="CIC105" s="889"/>
      <c r="CID105" s="889"/>
      <c r="CIE105" s="889"/>
      <c r="CIF105" s="889"/>
      <c r="CIG105" s="889"/>
      <c r="CIH105" s="889"/>
      <c r="CII105" s="889"/>
      <c r="CIJ105" s="889"/>
      <c r="CIK105" s="889"/>
      <c r="CIL105" s="889"/>
      <c r="CIM105" s="889"/>
      <c r="CIN105" s="889"/>
      <c r="CIO105" s="889"/>
      <c r="CIP105" s="889"/>
      <c r="CIQ105" s="889"/>
      <c r="CIR105" s="889"/>
      <c r="CIS105" s="889"/>
      <c r="CIT105" s="889"/>
      <c r="CIU105" s="889"/>
      <c r="CIV105" s="889"/>
      <c r="CIW105" s="889"/>
      <c r="CIX105" s="889"/>
      <c r="CIY105" s="889"/>
      <c r="CIZ105" s="889"/>
      <c r="CJA105" s="889"/>
      <c r="CJB105" s="889"/>
      <c r="CJC105" s="889"/>
      <c r="CJD105" s="889"/>
      <c r="CJE105" s="889"/>
      <c r="CJF105" s="889"/>
      <c r="CJG105" s="889"/>
      <c r="CJH105" s="889"/>
      <c r="CJI105" s="889"/>
      <c r="CJJ105" s="889"/>
      <c r="CJK105" s="889"/>
      <c r="CJL105" s="889"/>
      <c r="CJM105" s="889"/>
      <c r="CJN105" s="889"/>
      <c r="CJO105" s="889"/>
      <c r="CJP105" s="889"/>
      <c r="CJQ105" s="889"/>
      <c r="CJR105" s="889"/>
      <c r="CJS105" s="889"/>
      <c r="CJT105" s="889"/>
      <c r="CJU105" s="889"/>
      <c r="CJV105" s="889"/>
      <c r="CJW105" s="889"/>
      <c r="CJX105" s="889"/>
      <c r="CJY105" s="889"/>
      <c r="CJZ105" s="889"/>
      <c r="CKA105" s="889"/>
      <c r="CKB105" s="889"/>
      <c r="CKC105" s="889"/>
      <c r="CKD105" s="889"/>
      <c r="CKE105" s="889"/>
      <c r="CKF105" s="889"/>
      <c r="CKG105" s="889"/>
      <c r="CKH105" s="889"/>
      <c r="CKI105" s="889"/>
      <c r="CKJ105" s="889"/>
      <c r="CKK105" s="889"/>
      <c r="CKL105" s="889"/>
      <c r="CKM105" s="889"/>
      <c r="CKN105" s="889"/>
      <c r="CKO105" s="889"/>
      <c r="CKP105" s="889"/>
      <c r="CKQ105" s="889"/>
      <c r="CKR105" s="889"/>
      <c r="CKS105" s="889"/>
      <c r="CKT105" s="889"/>
      <c r="CKU105" s="889"/>
      <c r="CKV105" s="889"/>
      <c r="CKW105" s="889"/>
      <c r="CKX105" s="889"/>
      <c r="CKY105" s="889"/>
      <c r="CKZ105" s="889"/>
      <c r="CLA105" s="889"/>
      <c r="CLB105" s="889"/>
      <c r="CLC105" s="889"/>
      <c r="CLD105" s="889"/>
      <c r="CLE105" s="889"/>
      <c r="CLF105" s="889"/>
      <c r="CLG105" s="889"/>
      <c r="CLH105" s="889"/>
      <c r="CLI105" s="889"/>
      <c r="CLJ105" s="889"/>
      <c r="CLK105" s="889"/>
      <c r="CLL105" s="889"/>
      <c r="CLM105" s="889"/>
      <c r="CLN105" s="889"/>
      <c r="CLO105" s="889"/>
      <c r="CLP105" s="889"/>
      <c r="CLQ105" s="889"/>
      <c r="CLR105" s="889"/>
      <c r="CLS105" s="889"/>
      <c r="CLT105" s="889"/>
      <c r="CLU105" s="889"/>
      <c r="CLV105" s="889"/>
      <c r="CLW105" s="889"/>
      <c r="CLX105" s="889"/>
      <c r="CLY105" s="889"/>
      <c r="CLZ105" s="889"/>
      <c r="CMA105" s="889"/>
      <c r="CMB105" s="889"/>
      <c r="CMC105" s="889"/>
      <c r="CMD105" s="889"/>
      <c r="CME105" s="889"/>
      <c r="CMF105" s="889"/>
      <c r="CMG105" s="889"/>
      <c r="CMH105" s="889"/>
      <c r="CMI105" s="889"/>
      <c r="CMJ105" s="889"/>
      <c r="CMK105" s="889"/>
      <c r="CML105" s="889"/>
      <c r="CMM105" s="889"/>
      <c r="CMN105" s="889"/>
      <c r="CMO105" s="889"/>
      <c r="CMP105" s="889"/>
      <c r="CMQ105" s="889"/>
      <c r="CMR105" s="889"/>
      <c r="CMS105" s="889"/>
      <c r="CMT105" s="889"/>
      <c r="CMU105" s="889"/>
      <c r="CMV105" s="889"/>
      <c r="CMW105" s="889"/>
      <c r="CMX105" s="889"/>
      <c r="CMY105" s="889"/>
      <c r="CMZ105" s="889"/>
      <c r="CNA105" s="889"/>
      <c r="CNB105" s="889"/>
      <c r="CNC105" s="889"/>
      <c r="CND105" s="889"/>
      <c r="CNE105" s="889"/>
      <c r="CNF105" s="889"/>
      <c r="CNG105" s="889"/>
      <c r="CNH105" s="889"/>
      <c r="CNI105" s="889"/>
      <c r="CNJ105" s="889"/>
      <c r="CNK105" s="889"/>
      <c r="CNL105" s="889"/>
      <c r="CNM105" s="889"/>
      <c r="CNN105" s="889"/>
      <c r="CNO105" s="889"/>
      <c r="CNP105" s="889"/>
      <c r="CNQ105" s="889"/>
      <c r="CNR105" s="889"/>
      <c r="CNS105" s="889"/>
      <c r="CNT105" s="889"/>
      <c r="CNU105" s="889"/>
      <c r="CNV105" s="889"/>
      <c r="CNW105" s="889"/>
      <c r="CNX105" s="889"/>
      <c r="CNY105" s="889"/>
      <c r="CNZ105" s="889"/>
      <c r="COA105" s="889"/>
      <c r="COB105" s="889"/>
      <c r="COC105" s="889"/>
      <c r="COD105" s="889"/>
      <c r="COE105" s="889"/>
      <c r="COF105" s="889"/>
      <c r="COG105" s="889"/>
      <c r="COH105" s="889"/>
      <c r="COI105" s="889"/>
      <c r="COJ105" s="889"/>
      <c r="COK105" s="889"/>
      <c r="COL105" s="889"/>
      <c r="COM105" s="889"/>
      <c r="CON105" s="889"/>
      <c r="COO105" s="889"/>
      <c r="COP105" s="889"/>
      <c r="COQ105" s="889"/>
      <c r="COR105" s="889"/>
      <c r="COS105" s="889"/>
      <c r="COT105" s="889"/>
      <c r="COU105" s="889"/>
      <c r="COV105" s="889"/>
      <c r="COW105" s="889"/>
      <c r="COX105" s="889"/>
      <c r="COY105" s="889"/>
      <c r="COZ105" s="889"/>
      <c r="CPA105" s="889"/>
      <c r="CPB105" s="889"/>
      <c r="CPC105" s="889"/>
      <c r="CPD105" s="889"/>
      <c r="CPE105" s="889"/>
      <c r="CPF105" s="889"/>
      <c r="CPG105" s="889"/>
      <c r="CPH105" s="889"/>
      <c r="CPI105" s="889"/>
      <c r="CPJ105" s="889"/>
      <c r="CPK105" s="889"/>
      <c r="CPL105" s="889"/>
      <c r="CPM105" s="889"/>
      <c r="CPN105" s="889"/>
      <c r="CPO105" s="889"/>
      <c r="CPP105" s="889"/>
      <c r="CPQ105" s="889"/>
      <c r="CPR105" s="889"/>
      <c r="CPS105" s="889"/>
      <c r="CPT105" s="889"/>
      <c r="CPU105" s="889"/>
      <c r="CPV105" s="889"/>
      <c r="CPW105" s="889"/>
      <c r="CPX105" s="889"/>
      <c r="CPY105" s="889"/>
      <c r="CPZ105" s="889"/>
      <c r="CQA105" s="889"/>
      <c r="CQB105" s="889"/>
      <c r="CQC105" s="889"/>
      <c r="CQD105" s="889"/>
      <c r="CQE105" s="889"/>
      <c r="CQF105" s="889"/>
      <c r="CQG105" s="889"/>
      <c r="CQH105" s="889"/>
      <c r="CQI105" s="889"/>
      <c r="CQJ105" s="889"/>
      <c r="CQK105" s="889"/>
      <c r="CQL105" s="889"/>
      <c r="CQM105" s="889"/>
      <c r="CQN105" s="889"/>
      <c r="CQO105" s="889"/>
      <c r="CQP105" s="889"/>
      <c r="CQQ105" s="889"/>
      <c r="CQR105" s="889"/>
      <c r="CQS105" s="889"/>
      <c r="CQT105" s="889"/>
      <c r="CQU105" s="889"/>
      <c r="CQV105" s="889"/>
      <c r="CQW105" s="889"/>
      <c r="CQX105" s="889"/>
      <c r="CQY105" s="889"/>
      <c r="CQZ105" s="889"/>
      <c r="CRA105" s="889"/>
      <c r="CRB105" s="889"/>
      <c r="CRC105" s="889"/>
      <c r="CRD105" s="889"/>
      <c r="CRE105" s="889"/>
      <c r="CRF105" s="889"/>
      <c r="CRG105" s="889"/>
      <c r="CRH105" s="889"/>
      <c r="CRI105" s="889"/>
      <c r="CRJ105" s="889"/>
      <c r="CRK105" s="889"/>
      <c r="CRL105" s="889"/>
      <c r="CRM105" s="889"/>
      <c r="CRN105" s="889"/>
      <c r="CRO105" s="889"/>
      <c r="CRP105" s="889"/>
      <c r="CRQ105" s="889"/>
      <c r="CRR105" s="889"/>
      <c r="CRS105" s="889"/>
      <c r="CRT105" s="889"/>
      <c r="CRU105" s="889"/>
      <c r="CRV105" s="889"/>
      <c r="CRW105" s="889"/>
      <c r="CRX105" s="889"/>
      <c r="CRY105" s="889"/>
      <c r="CRZ105" s="889"/>
      <c r="CSA105" s="889"/>
      <c r="CSB105" s="889"/>
      <c r="CSC105" s="889"/>
      <c r="CSD105" s="889"/>
      <c r="CSE105" s="889"/>
      <c r="CSF105" s="889"/>
      <c r="CSG105" s="889"/>
      <c r="CSH105" s="889"/>
      <c r="CSI105" s="889"/>
      <c r="CSJ105" s="889"/>
      <c r="CSK105" s="889"/>
      <c r="CSL105" s="889"/>
      <c r="CSM105" s="889"/>
      <c r="CSN105" s="889"/>
      <c r="CSO105" s="889"/>
      <c r="CSP105" s="889"/>
      <c r="CSQ105" s="889"/>
      <c r="CSR105" s="889"/>
      <c r="CSS105" s="889"/>
      <c r="CST105" s="889"/>
      <c r="CSU105" s="889"/>
      <c r="CSV105" s="889"/>
      <c r="CSW105" s="889"/>
      <c r="CSX105" s="889"/>
      <c r="CSY105" s="889"/>
      <c r="CSZ105" s="889"/>
      <c r="CTA105" s="889"/>
      <c r="CTB105" s="889"/>
      <c r="CTC105" s="889"/>
      <c r="CTD105" s="889"/>
      <c r="CTE105" s="889"/>
      <c r="CTF105" s="889"/>
      <c r="CTG105" s="889"/>
      <c r="CTH105" s="889"/>
      <c r="CTI105" s="889"/>
      <c r="CTJ105" s="889"/>
      <c r="CTK105" s="889"/>
      <c r="CTL105" s="889"/>
      <c r="CTM105" s="889"/>
      <c r="CTN105" s="889"/>
      <c r="CTO105" s="889"/>
      <c r="CTP105" s="889"/>
      <c r="CTQ105" s="889"/>
      <c r="CTR105" s="889"/>
      <c r="CTS105" s="889"/>
      <c r="CTT105" s="889"/>
      <c r="CTU105" s="889"/>
      <c r="CTV105" s="889"/>
      <c r="CTW105" s="889"/>
      <c r="CTX105" s="889"/>
      <c r="CTY105" s="889"/>
      <c r="CTZ105" s="889"/>
      <c r="CUA105" s="889"/>
      <c r="CUB105" s="889"/>
      <c r="CUC105" s="889"/>
      <c r="CUD105" s="889"/>
      <c r="CUE105" s="889"/>
      <c r="CUF105" s="889"/>
      <c r="CUG105" s="889"/>
      <c r="CUH105" s="889"/>
      <c r="CUI105" s="889"/>
      <c r="CUJ105" s="889"/>
      <c r="CUK105" s="889"/>
      <c r="CUL105" s="889"/>
      <c r="CUM105" s="889"/>
      <c r="CUN105" s="889"/>
      <c r="CUO105" s="889"/>
      <c r="CUP105" s="889"/>
      <c r="CUQ105" s="889"/>
      <c r="CUR105" s="889"/>
      <c r="CUS105" s="889"/>
      <c r="CUT105" s="889"/>
      <c r="CUU105" s="889"/>
      <c r="CUV105" s="889"/>
      <c r="CUW105" s="889"/>
      <c r="CUX105" s="889"/>
      <c r="CUY105" s="889"/>
      <c r="CUZ105" s="889"/>
      <c r="CVA105" s="889"/>
      <c r="CVB105" s="889"/>
      <c r="CVC105" s="889"/>
      <c r="CVD105" s="889"/>
      <c r="CVE105" s="889"/>
      <c r="CVF105" s="889"/>
      <c r="CVG105" s="889"/>
      <c r="CVH105" s="889"/>
      <c r="CVI105" s="889"/>
      <c r="CVJ105" s="889"/>
      <c r="CVK105" s="889"/>
      <c r="CVL105" s="889"/>
      <c r="CVM105" s="889"/>
      <c r="CVN105" s="889"/>
      <c r="CVO105" s="889"/>
      <c r="CVP105" s="889"/>
      <c r="CVQ105" s="889"/>
      <c r="CVR105" s="889"/>
      <c r="CVS105" s="889"/>
      <c r="CVT105" s="889"/>
      <c r="CVU105" s="889"/>
      <c r="CVV105" s="889"/>
      <c r="CVW105" s="889"/>
      <c r="CVX105" s="889"/>
      <c r="CVY105" s="889"/>
      <c r="CVZ105" s="889"/>
      <c r="CWA105" s="889"/>
      <c r="CWB105" s="889"/>
      <c r="CWC105" s="889"/>
      <c r="CWD105" s="889"/>
      <c r="CWE105" s="889"/>
      <c r="CWF105" s="889"/>
      <c r="CWG105" s="889"/>
      <c r="CWH105" s="889"/>
      <c r="CWI105" s="889"/>
      <c r="CWJ105" s="889"/>
      <c r="CWK105" s="889"/>
      <c r="CWL105" s="889"/>
      <c r="CWM105" s="889"/>
      <c r="CWN105" s="889"/>
      <c r="CWO105" s="889"/>
      <c r="CWP105" s="889"/>
      <c r="CWQ105" s="889"/>
      <c r="CWR105" s="889"/>
      <c r="CWS105" s="889"/>
      <c r="CWT105" s="889"/>
      <c r="CWU105" s="889"/>
      <c r="CWV105" s="889"/>
      <c r="CWW105" s="889"/>
      <c r="CWX105" s="889"/>
      <c r="CWY105" s="889"/>
      <c r="CWZ105" s="889"/>
      <c r="CXA105" s="889"/>
      <c r="CXB105" s="889"/>
      <c r="CXC105" s="889"/>
      <c r="CXD105" s="889"/>
      <c r="CXE105" s="889"/>
      <c r="CXF105" s="889"/>
      <c r="CXG105" s="889"/>
      <c r="CXH105" s="889"/>
      <c r="CXI105" s="889"/>
      <c r="CXJ105" s="889"/>
      <c r="CXK105" s="889"/>
      <c r="CXL105" s="889"/>
      <c r="CXM105" s="889"/>
      <c r="CXN105" s="889"/>
      <c r="CXO105" s="889"/>
      <c r="CXP105" s="889"/>
      <c r="CXQ105" s="889"/>
      <c r="CXR105" s="889"/>
      <c r="CXS105" s="889"/>
      <c r="CXT105" s="889"/>
      <c r="CXU105" s="889"/>
      <c r="CXV105" s="889"/>
      <c r="CXW105" s="889"/>
      <c r="CXX105" s="889"/>
      <c r="CXY105" s="889"/>
      <c r="CXZ105" s="889"/>
      <c r="CYA105" s="889"/>
      <c r="CYB105" s="889"/>
      <c r="CYC105" s="889"/>
      <c r="CYD105" s="889"/>
      <c r="CYE105" s="889"/>
      <c r="CYF105" s="889"/>
      <c r="CYG105" s="889"/>
      <c r="CYH105" s="889"/>
      <c r="CYI105" s="889"/>
      <c r="CYJ105" s="889"/>
      <c r="CYK105" s="889"/>
      <c r="CYL105" s="889"/>
      <c r="CYM105" s="889"/>
      <c r="CYN105" s="889"/>
      <c r="CYO105" s="889"/>
      <c r="CYP105" s="889"/>
      <c r="CYQ105" s="889"/>
      <c r="CYR105" s="889"/>
      <c r="CYS105" s="889"/>
      <c r="CYT105" s="889"/>
      <c r="CYU105" s="889"/>
      <c r="CYV105" s="889"/>
      <c r="CYW105" s="889"/>
      <c r="CYX105" s="889"/>
      <c r="CYY105" s="889"/>
      <c r="CYZ105" s="889"/>
      <c r="CZA105" s="889"/>
      <c r="CZB105" s="889"/>
      <c r="CZC105" s="889"/>
      <c r="CZD105" s="889"/>
      <c r="CZE105" s="889"/>
      <c r="CZF105" s="889"/>
      <c r="CZG105" s="889"/>
      <c r="CZH105" s="889"/>
      <c r="CZI105" s="889"/>
      <c r="CZJ105" s="889"/>
      <c r="CZK105" s="889"/>
      <c r="CZL105" s="889"/>
      <c r="CZM105" s="889"/>
      <c r="CZN105" s="889"/>
      <c r="CZO105" s="889"/>
      <c r="CZP105" s="889"/>
      <c r="CZQ105" s="889"/>
      <c r="CZR105" s="889"/>
      <c r="CZS105" s="889"/>
      <c r="CZT105" s="889"/>
      <c r="CZU105" s="889"/>
      <c r="CZV105" s="889"/>
      <c r="CZW105" s="889"/>
      <c r="CZX105" s="889"/>
      <c r="CZY105" s="889"/>
      <c r="CZZ105" s="889"/>
      <c r="DAA105" s="889"/>
      <c r="DAB105" s="889"/>
      <c r="DAC105" s="889"/>
      <c r="DAD105" s="889"/>
      <c r="DAE105" s="889"/>
      <c r="DAF105" s="889"/>
      <c r="DAG105" s="889"/>
      <c r="DAH105" s="889"/>
      <c r="DAI105" s="889"/>
      <c r="DAJ105" s="889"/>
      <c r="DAK105" s="889"/>
      <c r="DAL105" s="889"/>
      <c r="DAM105" s="889"/>
      <c r="DAN105" s="889"/>
      <c r="DAO105" s="889"/>
      <c r="DAP105" s="889"/>
      <c r="DAQ105" s="889"/>
      <c r="DAR105" s="889"/>
      <c r="DAS105" s="889"/>
      <c r="DAT105" s="889"/>
      <c r="DAU105" s="889"/>
      <c r="DAV105" s="889"/>
      <c r="DAW105" s="889"/>
      <c r="DAX105" s="889"/>
      <c r="DAY105" s="889"/>
      <c r="DAZ105" s="889"/>
      <c r="DBA105" s="889"/>
      <c r="DBB105" s="889"/>
      <c r="DBC105" s="889"/>
      <c r="DBD105" s="889"/>
      <c r="DBE105" s="889"/>
      <c r="DBF105" s="889"/>
      <c r="DBG105" s="889"/>
      <c r="DBH105" s="889"/>
      <c r="DBI105" s="889"/>
      <c r="DBJ105" s="889"/>
      <c r="DBK105" s="889"/>
      <c r="DBL105" s="889"/>
      <c r="DBM105" s="889"/>
      <c r="DBN105" s="889"/>
      <c r="DBO105" s="889"/>
      <c r="DBP105" s="889"/>
      <c r="DBQ105" s="889"/>
      <c r="DBR105" s="889"/>
      <c r="DBS105" s="889"/>
      <c r="DBT105" s="889"/>
      <c r="DBU105" s="889"/>
      <c r="DBV105" s="889"/>
      <c r="DBW105" s="889"/>
      <c r="DBX105" s="889"/>
      <c r="DBY105" s="889"/>
      <c r="DBZ105" s="889"/>
      <c r="DCA105" s="889"/>
      <c r="DCB105" s="889"/>
      <c r="DCC105" s="889"/>
      <c r="DCD105" s="889"/>
      <c r="DCE105" s="889"/>
      <c r="DCF105" s="889"/>
      <c r="DCG105" s="889"/>
      <c r="DCH105" s="889"/>
      <c r="DCI105" s="889"/>
      <c r="DCJ105" s="889"/>
      <c r="DCK105" s="889"/>
      <c r="DCL105" s="889"/>
      <c r="DCM105" s="889"/>
      <c r="DCN105" s="889"/>
      <c r="DCO105" s="889"/>
      <c r="DCP105" s="889"/>
      <c r="DCQ105" s="889"/>
      <c r="DCR105" s="889"/>
      <c r="DCS105" s="889"/>
      <c r="DCT105" s="889"/>
      <c r="DCU105" s="889"/>
      <c r="DCV105" s="889"/>
      <c r="DCW105" s="889"/>
      <c r="DCX105" s="889"/>
      <c r="DCY105" s="889"/>
      <c r="DCZ105" s="889"/>
      <c r="DDA105" s="889"/>
      <c r="DDB105" s="889"/>
      <c r="DDC105" s="889"/>
      <c r="DDD105" s="889"/>
      <c r="DDE105" s="889"/>
      <c r="DDF105" s="889"/>
      <c r="DDG105" s="889"/>
      <c r="DDH105" s="889"/>
      <c r="DDI105" s="889"/>
      <c r="DDJ105" s="889"/>
      <c r="DDK105" s="889"/>
      <c r="DDL105" s="889"/>
      <c r="DDM105" s="889"/>
      <c r="DDN105" s="889"/>
      <c r="DDO105" s="889"/>
      <c r="DDP105" s="889"/>
      <c r="DDQ105" s="889"/>
      <c r="DDR105" s="889"/>
      <c r="DDS105" s="889"/>
      <c r="DDT105" s="889"/>
      <c r="DDU105" s="889"/>
      <c r="DDV105" s="889"/>
      <c r="DDW105" s="889"/>
      <c r="DDX105" s="889"/>
      <c r="DDY105" s="889"/>
      <c r="DDZ105" s="889"/>
      <c r="DEA105" s="889"/>
      <c r="DEB105" s="889"/>
      <c r="DEC105" s="889"/>
      <c r="DED105" s="889"/>
      <c r="DEE105" s="889"/>
      <c r="DEF105" s="889"/>
      <c r="DEG105" s="889"/>
      <c r="DEH105" s="889"/>
      <c r="DEI105" s="889"/>
      <c r="DEJ105" s="889"/>
      <c r="DEK105" s="889"/>
      <c r="DEL105" s="889"/>
      <c r="DEM105" s="889"/>
      <c r="DEN105" s="889"/>
      <c r="DEO105" s="889"/>
      <c r="DEP105" s="889"/>
      <c r="DEQ105" s="889"/>
      <c r="DER105" s="889"/>
      <c r="DES105" s="889"/>
      <c r="DET105" s="889"/>
      <c r="DEU105" s="889"/>
      <c r="DEV105" s="889"/>
      <c r="DEW105" s="889"/>
      <c r="DEX105" s="889"/>
      <c r="DEY105" s="889"/>
      <c r="DEZ105" s="889"/>
      <c r="DFA105" s="889"/>
      <c r="DFB105" s="889"/>
      <c r="DFC105" s="889"/>
      <c r="DFD105" s="889"/>
      <c r="DFE105" s="889"/>
      <c r="DFF105" s="889"/>
      <c r="DFG105" s="889"/>
      <c r="DFH105" s="889"/>
      <c r="DFI105" s="889"/>
      <c r="DFJ105" s="889"/>
      <c r="DFK105" s="889"/>
      <c r="DFL105" s="889"/>
      <c r="DFM105" s="889"/>
      <c r="DFN105" s="889"/>
      <c r="DFO105" s="889"/>
      <c r="DFP105" s="889"/>
      <c r="DFQ105" s="889"/>
      <c r="DFR105" s="889"/>
      <c r="DFS105" s="889"/>
      <c r="DFT105" s="889"/>
      <c r="DFU105" s="889"/>
      <c r="DFV105" s="889"/>
      <c r="DFW105" s="889"/>
      <c r="DFX105" s="889"/>
      <c r="DFY105" s="889"/>
      <c r="DFZ105" s="889"/>
      <c r="DGA105" s="889"/>
      <c r="DGB105" s="889"/>
      <c r="DGC105" s="889"/>
      <c r="DGD105" s="889"/>
      <c r="DGE105" s="889"/>
      <c r="DGF105" s="889"/>
      <c r="DGG105" s="889"/>
      <c r="DGH105" s="889"/>
      <c r="DGI105" s="889"/>
      <c r="DGJ105" s="889"/>
      <c r="DGK105" s="889"/>
      <c r="DGL105" s="889"/>
      <c r="DGM105" s="889"/>
      <c r="DGN105" s="889"/>
      <c r="DGO105" s="889"/>
      <c r="DGP105" s="889"/>
      <c r="DGQ105" s="889"/>
      <c r="DGR105" s="889"/>
      <c r="DGS105" s="889"/>
      <c r="DGT105" s="889"/>
      <c r="DGU105" s="889"/>
      <c r="DGV105" s="889"/>
      <c r="DGW105" s="889"/>
      <c r="DGX105" s="889"/>
      <c r="DGY105" s="889"/>
      <c r="DGZ105" s="889"/>
      <c r="DHA105" s="889"/>
      <c r="DHB105" s="889"/>
      <c r="DHC105" s="889"/>
      <c r="DHD105" s="889"/>
      <c r="DHE105" s="889"/>
      <c r="DHF105" s="889"/>
      <c r="DHG105" s="889"/>
      <c r="DHH105" s="889"/>
      <c r="DHI105" s="889"/>
      <c r="DHJ105" s="889"/>
      <c r="DHK105" s="889"/>
      <c r="DHL105" s="889"/>
      <c r="DHM105" s="889"/>
      <c r="DHN105" s="889"/>
      <c r="DHO105" s="889"/>
      <c r="DHP105" s="889"/>
      <c r="DHQ105" s="889"/>
      <c r="DHR105" s="889"/>
      <c r="DHS105" s="889"/>
      <c r="DHT105" s="889"/>
      <c r="DHU105" s="889"/>
      <c r="DHV105" s="889"/>
      <c r="DHW105" s="889"/>
      <c r="DHX105" s="889"/>
      <c r="DHY105" s="889"/>
      <c r="DHZ105" s="889"/>
      <c r="DIA105" s="889"/>
      <c r="DIB105" s="889"/>
      <c r="DIC105" s="889"/>
      <c r="DID105" s="889"/>
      <c r="DIE105" s="889"/>
      <c r="DIF105" s="889"/>
      <c r="DIG105" s="889"/>
      <c r="DIH105" s="889"/>
      <c r="DII105" s="889"/>
      <c r="DIJ105" s="889"/>
      <c r="DIK105" s="889"/>
      <c r="DIL105" s="889"/>
      <c r="DIM105" s="889"/>
      <c r="DIN105" s="889"/>
      <c r="DIO105" s="889"/>
      <c r="DIP105" s="889"/>
      <c r="DIQ105" s="889"/>
      <c r="DIR105" s="889"/>
      <c r="DIS105" s="889"/>
      <c r="DIT105" s="889"/>
      <c r="DIU105" s="889"/>
      <c r="DIV105" s="889"/>
      <c r="DIW105" s="889"/>
      <c r="DIX105" s="889"/>
      <c r="DIY105" s="889"/>
      <c r="DIZ105" s="889"/>
      <c r="DJA105" s="889"/>
      <c r="DJB105" s="889"/>
      <c r="DJC105" s="889"/>
      <c r="DJD105" s="889"/>
      <c r="DJE105" s="889"/>
      <c r="DJF105" s="889"/>
      <c r="DJG105" s="889"/>
      <c r="DJH105" s="889"/>
      <c r="DJI105" s="889"/>
      <c r="DJJ105" s="889"/>
      <c r="DJK105" s="889"/>
      <c r="DJL105" s="889"/>
      <c r="DJM105" s="889"/>
      <c r="DJN105" s="889"/>
      <c r="DJO105" s="889"/>
      <c r="DJP105" s="889"/>
      <c r="DJQ105" s="889"/>
      <c r="DJR105" s="889"/>
      <c r="DJS105" s="889"/>
      <c r="DJT105" s="889"/>
      <c r="DJU105" s="889"/>
      <c r="DJV105" s="889"/>
      <c r="DJW105" s="889"/>
      <c r="DJX105" s="889"/>
      <c r="DJY105" s="889"/>
      <c r="DJZ105" s="889"/>
      <c r="DKA105" s="889"/>
      <c r="DKB105" s="889"/>
      <c r="DKC105" s="889"/>
      <c r="DKD105" s="889"/>
      <c r="DKE105" s="889"/>
      <c r="DKF105" s="889"/>
      <c r="DKG105" s="889"/>
      <c r="DKH105" s="889"/>
      <c r="DKI105" s="889"/>
      <c r="DKJ105" s="889"/>
      <c r="DKK105" s="889"/>
      <c r="DKL105" s="889"/>
      <c r="DKM105" s="889"/>
      <c r="DKN105" s="889"/>
      <c r="DKO105" s="889"/>
      <c r="DKP105" s="889"/>
      <c r="DKQ105" s="889"/>
      <c r="DKR105" s="889"/>
      <c r="DKS105" s="889"/>
      <c r="DKT105" s="889"/>
      <c r="DKU105" s="889"/>
      <c r="DKV105" s="889"/>
      <c r="DKW105" s="889"/>
      <c r="DKX105" s="889"/>
      <c r="DKY105" s="889"/>
      <c r="DKZ105" s="889"/>
      <c r="DLA105" s="889"/>
      <c r="DLB105" s="889"/>
      <c r="DLC105" s="889"/>
      <c r="DLD105" s="889"/>
      <c r="DLE105" s="889"/>
      <c r="DLF105" s="889"/>
      <c r="DLG105" s="889"/>
      <c r="DLH105" s="889"/>
      <c r="DLI105" s="889"/>
      <c r="DLJ105" s="889"/>
      <c r="DLK105" s="889"/>
      <c r="DLL105" s="889"/>
      <c r="DLM105" s="889"/>
      <c r="DLN105" s="889"/>
      <c r="DLO105" s="889"/>
      <c r="DLP105" s="889"/>
      <c r="DLQ105" s="889"/>
      <c r="DLR105" s="889"/>
      <c r="DLS105" s="889"/>
      <c r="DLT105" s="889"/>
      <c r="DLU105" s="889"/>
      <c r="DLV105" s="889"/>
      <c r="DLW105" s="889"/>
      <c r="DLX105" s="889"/>
      <c r="DLY105" s="889"/>
      <c r="DLZ105" s="889"/>
      <c r="DMA105" s="889"/>
      <c r="DMB105" s="889"/>
      <c r="DMC105" s="889"/>
      <c r="DMD105" s="889"/>
      <c r="DME105" s="889"/>
      <c r="DMF105" s="889"/>
      <c r="DMG105" s="889"/>
      <c r="DMH105" s="889"/>
      <c r="DMI105" s="889"/>
      <c r="DMJ105" s="889"/>
      <c r="DMK105" s="889"/>
      <c r="DML105" s="889"/>
      <c r="DMM105" s="889"/>
      <c r="DMN105" s="889"/>
      <c r="DMO105" s="889"/>
      <c r="DMP105" s="889"/>
      <c r="DMQ105" s="889"/>
      <c r="DMR105" s="889"/>
      <c r="DMS105" s="889"/>
      <c r="DMT105" s="889"/>
      <c r="DMU105" s="889"/>
      <c r="DMV105" s="889"/>
      <c r="DMW105" s="889"/>
      <c r="DMX105" s="889"/>
      <c r="DMY105" s="889"/>
      <c r="DMZ105" s="889"/>
      <c r="DNA105" s="889"/>
      <c r="DNB105" s="889"/>
      <c r="DNC105" s="889"/>
      <c r="DND105" s="889"/>
      <c r="DNE105" s="889"/>
      <c r="DNF105" s="889"/>
      <c r="DNG105" s="889"/>
      <c r="DNH105" s="889"/>
      <c r="DNI105" s="889"/>
      <c r="DNJ105" s="889"/>
      <c r="DNK105" s="889"/>
      <c r="DNL105" s="889"/>
      <c r="DNM105" s="889"/>
      <c r="DNN105" s="889"/>
      <c r="DNO105" s="889"/>
      <c r="DNP105" s="889"/>
      <c r="DNQ105" s="889"/>
      <c r="DNR105" s="889"/>
      <c r="DNS105" s="889"/>
      <c r="DNT105" s="889"/>
      <c r="DNU105" s="889"/>
      <c r="DNV105" s="889"/>
      <c r="DNW105" s="889"/>
      <c r="DNX105" s="889"/>
      <c r="DNY105" s="889"/>
      <c r="DNZ105" s="889"/>
      <c r="DOA105" s="889"/>
      <c r="DOB105" s="889"/>
      <c r="DOC105" s="889"/>
      <c r="DOD105" s="889"/>
      <c r="DOE105" s="889"/>
      <c r="DOF105" s="889"/>
      <c r="DOG105" s="889"/>
      <c r="DOH105" s="889"/>
      <c r="DOI105" s="889"/>
      <c r="DOJ105" s="889"/>
      <c r="DOK105" s="889"/>
      <c r="DOL105" s="889"/>
      <c r="DOM105" s="889"/>
      <c r="DON105" s="889"/>
      <c r="DOO105" s="889"/>
      <c r="DOP105" s="889"/>
      <c r="DOQ105" s="889"/>
      <c r="DOR105" s="889"/>
      <c r="DOS105" s="889"/>
      <c r="DOT105" s="889"/>
      <c r="DOU105" s="889"/>
      <c r="DOV105" s="889"/>
      <c r="DOW105" s="889"/>
      <c r="DOX105" s="889"/>
      <c r="DOY105" s="889"/>
      <c r="DOZ105" s="889"/>
      <c r="DPA105" s="889"/>
      <c r="DPB105" s="889"/>
      <c r="DPC105" s="889"/>
      <c r="DPD105" s="889"/>
      <c r="DPE105" s="889"/>
      <c r="DPF105" s="889"/>
      <c r="DPG105" s="889"/>
      <c r="DPH105" s="889"/>
      <c r="DPI105" s="889"/>
      <c r="DPJ105" s="889"/>
      <c r="DPK105" s="889"/>
      <c r="DPL105" s="889"/>
      <c r="DPM105" s="889"/>
      <c r="DPN105" s="889"/>
      <c r="DPO105" s="889"/>
      <c r="DPP105" s="889"/>
      <c r="DPQ105" s="889"/>
      <c r="DPR105" s="889"/>
      <c r="DPS105" s="889"/>
      <c r="DPT105" s="889"/>
      <c r="DPU105" s="889"/>
      <c r="DPV105" s="889"/>
      <c r="DPW105" s="889"/>
      <c r="DPX105" s="889"/>
      <c r="DPY105" s="889"/>
      <c r="DPZ105" s="889"/>
      <c r="DQA105" s="889"/>
      <c r="DQB105" s="889"/>
      <c r="DQC105" s="889"/>
      <c r="DQD105" s="889"/>
      <c r="DQE105" s="889"/>
      <c r="DQF105" s="889"/>
      <c r="DQG105" s="889"/>
      <c r="DQH105" s="889"/>
      <c r="DQI105" s="889"/>
      <c r="DQJ105" s="889"/>
      <c r="DQK105" s="889"/>
      <c r="DQL105" s="889"/>
      <c r="DQM105" s="889"/>
      <c r="DQN105" s="889"/>
      <c r="DQO105" s="889"/>
      <c r="DQP105" s="889"/>
      <c r="DQQ105" s="889"/>
      <c r="DQR105" s="889"/>
      <c r="DQS105" s="889"/>
      <c r="DQT105" s="889"/>
      <c r="DQU105" s="889"/>
      <c r="DQV105" s="889"/>
      <c r="DQW105" s="889"/>
      <c r="DQX105" s="889"/>
      <c r="DQY105" s="889"/>
      <c r="DQZ105" s="889"/>
      <c r="DRA105" s="889"/>
      <c r="DRB105" s="889"/>
      <c r="DRC105" s="889"/>
      <c r="DRD105" s="889"/>
      <c r="DRE105" s="889"/>
      <c r="DRF105" s="889"/>
      <c r="DRG105" s="889"/>
      <c r="DRH105" s="889"/>
      <c r="DRI105" s="889"/>
      <c r="DRJ105" s="889"/>
      <c r="DRK105" s="889"/>
      <c r="DRL105" s="889"/>
      <c r="DRM105" s="889"/>
      <c r="DRN105" s="889"/>
      <c r="DRO105" s="889"/>
      <c r="DRP105" s="889"/>
      <c r="DRQ105" s="889"/>
      <c r="DRR105" s="889"/>
      <c r="DRS105" s="889"/>
      <c r="DRT105" s="889"/>
      <c r="DRU105" s="889"/>
      <c r="DRV105" s="889"/>
      <c r="DRW105" s="889"/>
      <c r="DRX105" s="889"/>
      <c r="DRY105" s="889"/>
      <c r="DRZ105" s="889"/>
      <c r="DSA105" s="889"/>
      <c r="DSB105" s="889"/>
      <c r="DSC105" s="889"/>
      <c r="DSD105" s="889"/>
      <c r="DSE105" s="889"/>
      <c r="DSF105" s="889"/>
      <c r="DSG105" s="889"/>
      <c r="DSH105" s="889"/>
      <c r="DSI105" s="889"/>
      <c r="DSJ105" s="889"/>
      <c r="DSK105" s="889"/>
      <c r="DSL105" s="889"/>
      <c r="DSM105" s="889"/>
      <c r="DSN105" s="889"/>
      <c r="DSO105" s="889"/>
      <c r="DSP105" s="889"/>
      <c r="DSQ105" s="889"/>
      <c r="DSR105" s="889"/>
      <c r="DSS105" s="889"/>
      <c r="DST105" s="889"/>
      <c r="DSU105" s="889"/>
      <c r="DSV105" s="889"/>
      <c r="DSW105" s="889"/>
      <c r="DSX105" s="889"/>
      <c r="DSY105" s="889"/>
      <c r="DSZ105" s="889"/>
      <c r="DTA105" s="889"/>
      <c r="DTB105" s="889"/>
      <c r="DTC105" s="889"/>
      <c r="DTD105" s="889"/>
      <c r="DTE105" s="889"/>
      <c r="DTF105" s="889"/>
      <c r="DTG105" s="889"/>
      <c r="DTH105" s="889"/>
      <c r="DTI105" s="889"/>
      <c r="DTJ105" s="889"/>
      <c r="DTK105" s="889"/>
      <c r="DTL105" s="889"/>
      <c r="DTM105" s="889"/>
      <c r="DTN105" s="889"/>
      <c r="DTO105" s="889"/>
      <c r="DTP105" s="889"/>
      <c r="DTQ105" s="889"/>
      <c r="DTR105" s="889"/>
      <c r="DTS105" s="889"/>
      <c r="DTT105" s="889"/>
      <c r="DTU105" s="889"/>
      <c r="DTV105" s="889"/>
      <c r="DTW105" s="889"/>
      <c r="DTX105" s="889"/>
      <c r="DTY105" s="889"/>
      <c r="DTZ105" s="889"/>
      <c r="DUA105" s="889"/>
      <c r="DUB105" s="889"/>
      <c r="DUC105" s="889"/>
      <c r="DUD105" s="889"/>
      <c r="DUE105" s="889"/>
      <c r="DUF105" s="889"/>
      <c r="DUG105" s="889"/>
      <c r="DUH105" s="889"/>
      <c r="DUI105" s="889"/>
      <c r="DUJ105" s="889"/>
      <c r="DUK105" s="889"/>
      <c r="DUL105" s="889"/>
      <c r="DUM105" s="889"/>
      <c r="DUN105" s="889"/>
      <c r="DUO105" s="889"/>
      <c r="DUP105" s="889"/>
      <c r="DUQ105" s="889"/>
      <c r="DUR105" s="889"/>
      <c r="DUS105" s="889"/>
      <c r="DUT105" s="889"/>
      <c r="DUU105" s="889"/>
      <c r="DUV105" s="889"/>
      <c r="DUW105" s="889"/>
      <c r="DUX105" s="889"/>
      <c r="DUY105" s="889"/>
      <c r="DUZ105" s="889"/>
      <c r="DVA105" s="889"/>
      <c r="DVB105" s="889"/>
      <c r="DVC105" s="889"/>
      <c r="DVD105" s="889"/>
      <c r="DVE105" s="889"/>
      <c r="DVF105" s="889"/>
      <c r="DVG105" s="889"/>
      <c r="DVH105" s="889"/>
      <c r="DVI105" s="889"/>
      <c r="DVJ105" s="889"/>
      <c r="DVK105" s="889"/>
      <c r="DVL105" s="889"/>
      <c r="DVM105" s="889"/>
      <c r="DVN105" s="889"/>
      <c r="DVO105" s="889"/>
      <c r="DVP105" s="889"/>
      <c r="DVQ105" s="889"/>
      <c r="DVR105" s="889"/>
      <c r="DVS105" s="889"/>
      <c r="DVT105" s="889"/>
      <c r="DVU105" s="889"/>
      <c r="DVV105" s="889"/>
      <c r="DVW105" s="889"/>
      <c r="DVX105" s="889"/>
      <c r="DVY105" s="889"/>
      <c r="DVZ105" s="889"/>
      <c r="DWA105" s="889"/>
      <c r="DWB105" s="889"/>
      <c r="DWC105" s="889"/>
      <c r="DWD105" s="889"/>
      <c r="DWE105" s="889"/>
      <c r="DWF105" s="889"/>
      <c r="DWG105" s="889"/>
      <c r="DWH105" s="889"/>
      <c r="DWI105" s="889"/>
      <c r="DWJ105" s="889"/>
      <c r="DWK105" s="889"/>
      <c r="DWL105" s="889"/>
      <c r="DWM105" s="889"/>
      <c r="DWN105" s="889"/>
      <c r="DWO105" s="889"/>
      <c r="DWP105" s="889"/>
      <c r="DWQ105" s="889"/>
      <c r="DWR105" s="889"/>
      <c r="DWS105" s="889"/>
      <c r="DWT105" s="889"/>
      <c r="DWU105" s="889"/>
      <c r="DWV105" s="889"/>
      <c r="DWW105" s="889"/>
      <c r="DWX105" s="889"/>
      <c r="DWY105" s="889"/>
      <c r="DWZ105" s="889"/>
      <c r="DXA105" s="889"/>
      <c r="DXB105" s="889"/>
      <c r="DXC105" s="889"/>
      <c r="DXD105" s="889"/>
      <c r="DXE105" s="889"/>
      <c r="DXF105" s="889"/>
      <c r="DXG105" s="889"/>
      <c r="DXH105" s="889"/>
      <c r="DXI105" s="889"/>
      <c r="DXJ105" s="889"/>
      <c r="DXK105" s="889"/>
      <c r="DXL105" s="889"/>
      <c r="DXM105" s="889"/>
      <c r="DXN105" s="889"/>
      <c r="DXO105" s="889"/>
      <c r="DXP105" s="889"/>
      <c r="DXQ105" s="889"/>
      <c r="DXR105" s="889"/>
      <c r="DXS105" s="889"/>
      <c r="DXT105" s="889"/>
      <c r="DXU105" s="889"/>
      <c r="DXV105" s="889"/>
      <c r="DXW105" s="889"/>
      <c r="DXX105" s="889"/>
      <c r="DXY105" s="889"/>
      <c r="DXZ105" s="889"/>
      <c r="DYA105" s="889"/>
      <c r="DYB105" s="889"/>
      <c r="DYC105" s="889"/>
      <c r="DYD105" s="889"/>
      <c r="DYE105" s="889"/>
      <c r="DYF105" s="889"/>
      <c r="DYG105" s="889"/>
      <c r="DYH105" s="889"/>
      <c r="DYI105" s="889"/>
      <c r="DYJ105" s="889"/>
      <c r="DYK105" s="889"/>
      <c r="DYL105" s="889"/>
      <c r="DYM105" s="889"/>
      <c r="DYN105" s="889"/>
      <c r="DYO105" s="889"/>
      <c r="DYP105" s="889"/>
      <c r="DYQ105" s="889"/>
      <c r="DYR105" s="889"/>
      <c r="DYS105" s="889"/>
      <c r="DYT105" s="889"/>
      <c r="DYU105" s="889"/>
      <c r="DYV105" s="889"/>
      <c r="DYW105" s="889"/>
      <c r="DYX105" s="889"/>
      <c r="DYY105" s="889"/>
      <c r="DYZ105" s="889"/>
      <c r="DZA105" s="889"/>
      <c r="DZB105" s="889"/>
      <c r="DZC105" s="889"/>
      <c r="DZD105" s="889"/>
      <c r="DZE105" s="889"/>
      <c r="DZF105" s="889"/>
      <c r="DZG105" s="889"/>
      <c r="DZH105" s="889"/>
      <c r="DZI105" s="889"/>
      <c r="DZJ105" s="889"/>
      <c r="DZK105" s="889"/>
      <c r="DZL105" s="889"/>
      <c r="DZM105" s="889"/>
      <c r="DZN105" s="889"/>
      <c r="DZO105" s="889"/>
      <c r="DZP105" s="889"/>
      <c r="DZQ105" s="889"/>
      <c r="DZR105" s="889"/>
      <c r="DZS105" s="889"/>
      <c r="DZT105" s="889"/>
      <c r="DZU105" s="889"/>
      <c r="DZV105" s="889"/>
      <c r="DZW105" s="889"/>
      <c r="DZX105" s="889"/>
      <c r="DZY105" s="889"/>
      <c r="DZZ105" s="889"/>
      <c r="EAA105" s="889"/>
      <c r="EAB105" s="889"/>
      <c r="EAC105" s="889"/>
      <c r="EAD105" s="889"/>
      <c r="EAE105" s="889"/>
      <c r="EAF105" s="889"/>
      <c r="EAG105" s="889"/>
      <c r="EAH105" s="889"/>
      <c r="EAI105" s="889"/>
      <c r="EAJ105" s="889"/>
      <c r="EAK105" s="889"/>
      <c r="EAL105" s="889"/>
      <c r="EAM105" s="889"/>
      <c r="EAN105" s="889"/>
      <c r="EAO105" s="889"/>
      <c r="EAP105" s="889"/>
      <c r="EAQ105" s="889"/>
      <c r="EAR105" s="889"/>
      <c r="EAS105" s="889"/>
      <c r="EAT105" s="889"/>
      <c r="EAU105" s="889"/>
      <c r="EAV105" s="889"/>
      <c r="EAW105" s="889"/>
      <c r="EAX105" s="889"/>
      <c r="EAY105" s="889"/>
      <c r="EAZ105" s="889"/>
      <c r="EBA105" s="889"/>
      <c r="EBB105" s="889"/>
      <c r="EBC105" s="889"/>
      <c r="EBD105" s="889"/>
      <c r="EBE105" s="889"/>
      <c r="EBF105" s="889"/>
      <c r="EBG105" s="889"/>
      <c r="EBH105" s="889"/>
      <c r="EBI105" s="889"/>
      <c r="EBJ105" s="889"/>
      <c r="EBK105" s="889"/>
      <c r="EBL105" s="889"/>
      <c r="EBM105" s="889"/>
      <c r="EBN105" s="889"/>
      <c r="EBO105" s="889"/>
      <c r="EBP105" s="889"/>
      <c r="EBQ105" s="889"/>
      <c r="EBR105" s="889"/>
      <c r="EBS105" s="889"/>
      <c r="EBT105" s="889"/>
      <c r="EBU105" s="889"/>
      <c r="EBV105" s="889"/>
      <c r="EBW105" s="889"/>
      <c r="EBX105" s="889"/>
      <c r="EBY105" s="889"/>
      <c r="EBZ105" s="889"/>
      <c r="ECA105" s="889"/>
      <c r="ECB105" s="889"/>
      <c r="ECC105" s="889"/>
      <c r="ECD105" s="889"/>
      <c r="ECE105" s="889"/>
      <c r="ECF105" s="889"/>
      <c r="ECG105" s="889"/>
      <c r="ECH105" s="889"/>
      <c r="ECI105" s="889"/>
      <c r="ECJ105" s="889"/>
      <c r="ECK105" s="889"/>
      <c r="ECL105" s="889"/>
      <c r="ECM105" s="889"/>
      <c r="ECN105" s="889"/>
      <c r="ECO105" s="889"/>
      <c r="ECP105" s="889"/>
      <c r="ECQ105" s="889"/>
      <c r="ECR105" s="889"/>
      <c r="ECS105" s="889"/>
      <c r="ECT105" s="889"/>
      <c r="ECU105" s="889"/>
      <c r="ECV105" s="889"/>
      <c r="ECW105" s="889"/>
      <c r="ECX105" s="889"/>
      <c r="ECY105" s="889"/>
      <c r="ECZ105" s="889"/>
      <c r="EDA105" s="889"/>
      <c r="EDB105" s="889"/>
      <c r="EDC105" s="889"/>
      <c r="EDD105" s="889"/>
      <c r="EDE105" s="889"/>
      <c r="EDF105" s="889"/>
      <c r="EDG105" s="889"/>
      <c r="EDH105" s="889"/>
      <c r="EDI105" s="889"/>
      <c r="EDJ105" s="889"/>
      <c r="EDK105" s="889"/>
      <c r="EDL105" s="889"/>
      <c r="EDM105" s="889"/>
      <c r="EDN105" s="889"/>
      <c r="EDO105" s="889"/>
      <c r="EDP105" s="889"/>
      <c r="EDQ105" s="889"/>
      <c r="EDR105" s="889"/>
      <c r="EDS105" s="889"/>
      <c r="EDT105" s="889"/>
      <c r="EDU105" s="889"/>
      <c r="EDV105" s="889"/>
      <c r="EDW105" s="889"/>
      <c r="EDX105" s="889"/>
      <c r="EDY105" s="889"/>
      <c r="EDZ105" s="889"/>
      <c r="EEA105" s="889"/>
      <c r="EEB105" s="889"/>
      <c r="EEC105" s="889"/>
      <c r="EED105" s="889"/>
      <c r="EEE105" s="889"/>
      <c r="EEF105" s="889"/>
      <c r="EEG105" s="889"/>
      <c r="EEH105" s="889"/>
      <c r="EEI105" s="889"/>
      <c r="EEJ105" s="889"/>
      <c r="EEK105" s="889"/>
      <c r="EEL105" s="889"/>
      <c r="EEM105" s="889"/>
      <c r="EEN105" s="889"/>
      <c r="EEO105" s="889"/>
      <c r="EEP105" s="889"/>
      <c r="EEQ105" s="889"/>
      <c r="EER105" s="889"/>
      <c r="EES105" s="889"/>
      <c r="EET105" s="889"/>
      <c r="EEU105" s="889"/>
      <c r="EEV105" s="889"/>
      <c r="EEW105" s="889"/>
      <c r="EEX105" s="889"/>
      <c r="EEY105" s="889"/>
      <c r="EEZ105" s="889"/>
      <c r="EFA105" s="889"/>
      <c r="EFB105" s="889"/>
      <c r="EFC105" s="889"/>
      <c r="EFD105" s="889"/>
      <c r="EFE105" s="889"/>
      <c r="EFF105" s="889"/>
      <c r="EFG105" s="889"/>
      <c r="EFH105" s="889"/>
      <c r="EFI105" s="889"/>
      <c r="EFJ105" s="889"/>
      <c r="EFK105" s="889"/>
      <c r="EFL105" s="889"/>
      <c r="EFM105" s="889"/>
      <c r="EFN105" s="889"/>
      <c r="EFO105" s="889"/>
      <c r="EFP105" s="889"/>
      <c r="EFQ105" s="889"/>
      <c r="EFR105" s="889"/>
      <c r="EFS105" s="889"/>
      <c r="EFT105" s="889"/>
      <c r="EFU105" s="889"/>
      <c r="EFV105" s="889"/>
      <c r="EFW105" s="889"/>
      <c r="EFX105" s="889"/>
      <c r="EFY105" s="889"/>
      <c r="EFZ105" s="889"/>
      <c r="EGA105" s="889"/>
      <c r="EGB105" s="889"/>
      <c r="EGC105" s="889"/>
      <c r="EGD105" s="889"/>
      <c r="EGE105" s="889"/>
      <c r="EGF105" s="889"/>
      <c r="EGG105" s="889"/>
      <c r="EGH105" s="889"/>
      <c r="EGI105" s="889"/>
      <c r="EGJ105" s="889"/>
      <c r="EGK105" s="889"/>
      <c r="EGL105" s="889"/>
      <c r="EGM105" s="889"/>
      <c r="EGN105" s="889"/>
      <c r="EGO105" s="889"/>
      <c r="EGP105" s="889"/>
      <c r="EGQ105" s="889"/>
      <c r="EGR105" s="889"/>
      <c r="EGS105" s="889"/>
      <c r="EGT105" s="889"/>
      <c r="EGU105" s="889"/>
      <c r="EGV105" s="889"/>
      <c r="EGW105" s="889"/>
      <c r="EGX105" s="889"/>
      <c r="EGY105" s="889"/>
      <c r="EGZ105" s="889"/>
      <c r="EHA105" s="889"/>
      <c r="EHB105" s="889"/>
      <c r="EHC105" s="889"/>
      <c r="EHD105" s="889"/>
      <c r="EHE105" s="889"/>
      <c r="EHF105" s="889"/>
      <c r="EHG105" s="889"/>
      <c r="EHH105" s="889"/>
      <c r="EHI105" s="889"/>
      <c r="EHJ105" s="889"/>
      <c r="EHK105" s="889"/>
      <c r="EHL105" s="889"/>
      <c r="EHM105" s="889"/>
      <c r="EHN105" s="889"/>
      <c r="EHO105" s="889"/>
      <c r="EHP105" s="889"/>
      <c r="EHQ105" s="889"/>
      <c r="EHR105" s="889"/>
      <c r="EHS105" s="889"/>
      <c r="EHT105" s="889"/>
      <c r="EHU105" s="889"/>
      <c r="EHV105" s="889"/>
      <c r="EHW105" s="889"/>
      <c r="EHX105" s="889"/>
      <c r="EHY105" s="889"/>
      <c r="EHZ105" s="889"/>
      <c r="EIA105" s="889"/>
      <c r="EIB105" s="889"/>
      <c r="EIC105" s="889"/>
      <c r="EID105" s="889"/>
      <c r="EIE105" s="889"/>
      <c r="EIF105" s="889"/>
      <c r="EIG105" s="889"/>
      <c r="EIH105" s="889"/>
      <c r="EII105" s="889"/>
      <c r="EIJ105" s="889"/>
      <c r="EIK105" s="889"/>
      <c r="EIL105" s="889"/>
      <c r="EIM105" s="889"/>
      <c r="EIN105" s="889"/>
      <c r="EIO105" s="889"/>
      <c r="EIP105" s="889"/>
      <c r="EIQ105" s="889"/>
      <c r="EIR105" s="889"/>
      <c r="EIS105" s="889"/>
      <c r="EIT105" s="889"/>
      <c r="EIU105" s="889"/>
      <c r="EIV105" s="889"/>
      <c r="EIW105" s="889"/>
      <c r="EIX105" s="889"/>
      <c r="EIY105" s="889"/>
      <c r="EIZ105" s="889"/>
      <c r="EJA105" s="889"/>
      <c r="EJB105" s="889"/>
      <c r="EJC105" s="889"/>
      <c r="EJD105" s="889"/>
      <c r="EJE105" s="889"/>
      <c r="EJF105" s="889"/>
      <c r="EJG105" s="889"/>
      <c r="EJH105" s="889"/>
      <c r="EJI105" s="889"/>
      <c r="EJJ105" s="889"/>
      <c r="EJK105" s="889"/>
      <c r="EJL105" s="889"/>
      <c r="EJM105" s="889"/>
      <c r="EJN105" s="889"/>
      <c r="EJO105" s="889"/>
      <c r="EJP105" s="889"/>
      <c r="EJQ105" s="889"/>
      <c r="EJR105" s="889"/>
      <c r="EJS105" s="889"/>
      <c r="EJT105" s="889"/>
      <c r="EJU105" s="889"/>
      <c r="EJV105" s="889"/>
      <c r="EJW105" s="889"/>
      <c r="EJX105" s="889"/>
      <c r="EJY105" s="889"/>
      <c r="EJZ105" s="889"/>
      <c r="EKA105" s="889"/>
      <c r="EKB105" s="889"/>
      <c r="EKC105" s="889"/>
      <c r="EKD105" s="889"/>
      <c r="EKE105" s="889"/>
      <c r="EKF105" s="889"/>
      <c r="EKG105" s="889"/>
      <c r="EKH105" s="889"/>
      <c r="EKI105" s="889"/>
      <c r="EKJ105" s="889"/>
      <c r="EKK105" s="889"/>
      <c r="EKL105" s="889"/>
      <c r="EKM105" s="889"/>
      <c r="EKN105" s="889"/>
      <c r="EKO105" s="889"/>
      <c r="EKP105" s="889"/>
      <c r="EKQ105" s="889"/>
      <c r="EKR105" s="889"/>
      <c r="EKS105" s="889"/>
      <c r="EKT105" s="889"/>
      <c r="EKU105" s="889"/>
      <c r="EKV105" s="889"/>
      <c r="EKW105" s="889"/>
      <c r="EKX105" s="889"/>
      <c r="EKY105" s="889"/>
      <c r="EKZ105" s="889"/>
      <c r="ELA105" s="889"/>
      <c r="ELB105" s="889"/>
      <c r="ELC105" s="889"/>
      <c r="ELD105" s="889"/>
      <c r="ELE105" s="889"/>
      <c r="ELF105" s="889"/>
      <c r="ELG105" s="889"/>
      <c r="ELH105" s="889"/>
      <c r="ELI105" s="889"/>
      <c r="ELJ105" s="889"/>
      <c r="ELK105" s="889"/>
      <c r="ELL105" s="889"/>
      <c r="ELM105" s="889"/>
      <c r="ELN105" s="889"/>
      <c r="ELO105" s="889"/>
      <c r="ELP105" s="889"/>
      <c r="ELQ105" s="889"/>
      <c r="ELR105" s="889"/>
      <c r="ELS105" s="889"/>
      <c r="ELT105" s="889"/>
      <c r="ELU105" s="889"/>
      <c r="ELV105" s="889"/>
      <c r="ELW105" s="889"/>
      <c r="ELX105" s="889"/>
      <c r="ELY105" s="889"/>
      <c r="ELZ105" s="889"/>
      <c r="EMA105" s="889"/>
      <c r="EMB105" s="889"/>
      <c r="EMC105" s="889"/>
      <c r="EMD105" s="889"/>
      <c r="EME105" s="889"/>
      <c r="EMF105" s="889"/>
      <c r="EMG105" s="889"/>
      <c r="EMH105" s="889"/>
      <c r="EMI105" s="889"/>
      <c r="EMJ105" s="889"/>
      <c r="EMK105" s="889"/>
      <c r="EML105" s="889"/>
      <c r="EMM105" s="889"/>
      <c r="EMN105" s="889"/>
      <c r="EMO105" s="889"/>
      <c r="EMP105" s="889"/>
      <c r="EMQ105" s="889"/>
      <c r="EMR105" s="889"/>
      <c r="EMS105" s="889"/>
      <c r="EMT105" s="889"/>
      <c r="EMU105" s="889"/>
      <c r="EMV105" s="889"/>
      <c r="EMW105" s="889"/>
      <c r="EMX105" s="889"/>
      <c r="EMY105" s="889"/>
      <c r="EMZ105" s="889"/>
      <c r="ENA105" s="889"/>
      <c r="ENB105" s="889"/>
      <c r="ENC105" s="889"/>
      <c r="END105" s="889"/>
      <c r="ENE105" s="889"/>
      <c r="ENF105" s="889"/>
      <c r="ENG105" s="889"/>
      <c r="ENH105" s="889"/>
      <c r="ENI105" s="889"/>
      <c r="ENJ105" s="889"/>
      <c r="ENK105" s="889"/>
      <c r="ENL105" s="889"/>
      <c r="ENM105" s="889"/>
      <c r="ENN105" s="889"/>
      <c r="ENO105" s="889"/>
      <c r="ENP105" s="889"/>
      <c r="ENQ105" s="889"/>
      <c r="ENR105" s="889"/>
      <c r="ENS105" s="889"/>
      <c r="ENT105" s="889"/>
      <c r="ENU105" s="889"/>
      <c r="ENV105" s="889"/>
      <c r="ENW105" s="889"/>
      <c r="ENX105" s="889"/>
      <c r="ENY105" s="889"/>
      <c r="ENZ105" s="889"/>
      <c r="EOA105" s="889"/>
      <c r="EOB105" s="889"/>
      <c r="EOC105" s="889"/>
      <c r="EOD105" s="889"/>
      <c r="EOE105" s="889"/>
      <c r="EOF105" s="889"/>
      <c r="EOG105" s="889"/>
      <c r="EOH105" s="889"/>
      <c r="EOI105" s="889"/>
      <c r="EOJ105" s="889"/>
      <c r="EOK105" s="889"/>
      <c r="EOL105" s="889"/>
      <c r="EOM105" s="889"/>
      <c r="EON105" s="889"/>
      <c r="EOO105" s="889"/>
      <c r="EOP105" s="889"/>
      <c r="EOQ105" s="889"/>
      <c r="EOR105" s="889"/>
      <c r="EOS105" s="889"/>
      <c r="EOT105" s="889"/>
      <c r="EOU105" s="889"/>
      <c r="EOV105" s="889"/>
      <c r="EOW105" s="889"/>
      <c r="EOX105" s="889"/>
      <c r="EOY105" s="889"/>
      <c r="EOZ105" s="889"/>
      <c r="EPA105" s="889"/>
      <c r="EPB105" s="889"/>
      <c r="EPC105" s="889"/>
      <c r="EPD105" s="889"/>
      <c r="EPE105" s="889"/>
      <c r="EPF105" s="889"/>
      <c r="EPG105" s="889"/>
      <c r="EPH105" s="889"/>
      <c r="EPI105" s="889"/>
      <c r="EPJ105" s="889"/>
      <c r="EPK105" s="889"/>
      <c r="EPL105" s="889"/>
      <c r="EPM105" s="889"/>
      <c r="EPN105" s="889"/>
      <c r="EPO105" s="889"/>
      <c r="EPP105" s="889"/>
      <c r="EPQ105" s="889"/>
      <c r="EPR105" s="889"/>
      <c r="EPS105" s="889"/>
      <c r="EPT105" s="889"/>
      <c r="EPU105" s="889"/>
      <c r="EPV105" s="889"/>
      <c r="EPW105" s="889"/>
      <c r="EPX105" s="889"/>
      <c r="EPY105" s="889"/>
      <c r="EPZ105" s="889"/>
      <c r="EQA105" s="889"/>
      <c r="EQB105" s="889"/>
      <c r="EQC105" s="889"/>
      <c r="EQD105" s="889"/>
      <c r="EQE105" s="889"/>
      <c r="EQF105" s="889"/>
      <c r="EQG105" s="889"/>
      <c r="EQH105" s="889"/>
      <c r="EQI105" s="889"/>
      <c r="EQJ105" s="889"/>
      <c r="EQK105" s="889"/>
      <c r="EQL105" s="889"/>
      <c r="EQM105" s="889"/>
      <c r="EQN105" s="889"/>
      <c r="EQO105" s="889"/>
      <c r="EQP105" s="889"/>
      <c r="EQQ105" s="889"/>
      <c r="EQR105" s="889"/>
      <c r="EQS105" s="889"/>
      <c r="EQT105" s="889"/>
      <c r="EQU105" s="889"/>
      <c r="EQV105" s="889"/>
      <c r="EQW105" s="889"/>
      <c r="EQX105" s="889"/>
      <c r="EQY105" s="889"/>
      <c r="EQZ105" s="889"/>
      <c r="ERA105" s="889"/>
      <c r="ERB105" s="889"/>
      <c r="ERC105" s="889"/>
      <c r="ERD105" s="889"/>
      <c r="ERE105" s="889"/>
      <c r="ERF105" s="889"/>
      <c r="ERG105" s="889"/>
      <c r="ERH105" s="889"/>
      <c r="ERI105" s="889"/>
      <c r="ERJ105" s="889"/>
      <c r="ERK105" s="889"/>
      <c r="ERL105" s="889"/>
      <c r="ERM105" s="889"/>
      <c r="ERN105" s="889"/>
      <c r="ERO105" s="889"/>
      <c r="ERP105" s="889"/>
      <c r="ERQ105" s="889"/>
      <c r="ERR105" s="889"/>
      <c r="ERS105" s="889"/>
      <c r="ERT105" s="889"/>
      <c r="ERU105" s="889"/>
      <c r="ERV105" s="889"/>
      <c r="ERW105" s="889"/>
      <c r="ERX105" s="889"/>
      <c r="ERY105" s="889"/>
      <c r="ERZ105" s="889"/>
      <c r="ESA105" s="889"/>
      <c r="ESB105" s="889"/>
      <c r="ESC105" s="889"/>
      <c r="ESD105" s="889"/>
      <c r="ESE105" s="889"/>
      <c r="ESF105" s="889"/>
      <c r="ESG105" s="889"/>
      <c r="ESH105" s="889"/>
      <c r="ESI105" s="889"/>
      <c r="ESJ105" s="889"/>
      <c r="ESK105" s="889"/>
      <c r="ESL105" s="889"/>
      <c r="ESM105" s="889"/>
      <c r="ESN105" s="889"/>
      <c r="ESO105" s="889"/>
      <c r="ESP105" s="889"/>
      <c r="ESQ105" s="889"/>
      <c r="ESR105" s="889"/>
      <c r="ESS105" s="889"/>
      <c r="EST105" s="889"/>
      <c r="ESU105" s="889"/>
      <c r="ESV105" s="889"/>
      <c r="ESW105" s="889"/>
      <c r="ESX105" s="889"/>
      <c r="ESY105" s="889"/>
      <c r="ESZ105" s="889"/>
      <c r="ETA105" s="889"/>
      <c r="ETB105" s="889"/>
      <c r="ETC105" s="889"/>
      <c r="ETD105" s="889"/>
      <c r="ETE105" s="889"/>
      <c r="ETF105" s="889"/>
      <c r="ETG105" s="889"/>
      <c r="ETH105" s="889"/>
      <c r="ETI105" s="889"/>
      <c r="ETJ105" s="889"/>
      <c r="ETK105" s="889"/>
      <c r="ETL105" s="889"/>
      <c r="ETM105" s="889"/>
      <c r="ETN105" s="889"/>
      <c r="ETO105" s="889"/>
      <c r="ETP105" s="889"/>
      <c r="ETQ105" s="889"/>
      <c r="ETR105" s="889"/>
      <c r="ETS105" s="889"/>
      <c r="ETT105" s="889"/>
      <c r="ETU105" s="889"/>
      <c r="ETV105" s="889"/>
      <c r="ETW105" s="889"/>
      <c r="ETX105" s="889"/>
      <c r="ETY105" s="889"/>
      <c r="ETZ105" s="889"/>
      <c r="EUA105" s="889"/>
      <c r="EUB105" s="889"/>
      <c r="EUC105" s="889"/>
      <c r="EUD105" s="889"/>
      <c r="EUE105" s="889"/>
      <c r="EUF105" s="889"/>
      <c r="EUG105" s="889"/>
      <c r="EUH105" s="889"/>
      <c r="EUI105" s="889"/>
      <c r="EUJ105" s="889"/>
      <c r="EUK105" s="889"/>
      <c r="EUL105" s="889"/>
      <c r="EUM105" s="889"/>
      <c r="EUN105" s="889"/>
      <c r="EUO105" s="889"/>
      <c r="EUP105" s="889"/>
      <c r="EUQ105" s="889"/>
      <c r="EUR105" s="889"/>
      <c r="EUS105" s="889"/>
      <c r="EUT105" s="889"/>
      <c r="EUU105" s="889"/>
      <c r="EUV105" s="889"/>
      <c r="EUW105" s="889"/>
      <c r="EUX105" s="889"/>
      <c r="EUY105" s="889"/>
      <c r="EUZ105" s="889"/>
      <c r="EVA105" s="889"/>
      <c r="EVB105" s="889"/>
      <c r="EVC105" s="889"/>
      <c r="EVD105" s="889"/>
      <c r="EVE105" s="889"/>
      <c r="EVF105" s="889"/>
      <c r="EVG105" s="889"/>
      <c r="EVH105" s="889"/>
      <c r="EVI105" s="889"/>
      <c r="EVJ105" s="889"/>
      <c r="EVK105" s="889"/>
      <c r="EVL105" s="889"/>
      <c r="EVM105" s="889"/>
      <c r="EVN105" s="889"/>
      <c r="EVO105" s="889"/>
      <c r="EVP105" s="889"/>
      <c r="EVQ105" s="889"/>
      <c r="EVR105" s="889"/>
      <c r="EVS105" s="889"/>
      <c r="EVT105" s="889"/>
      <c r="EVU105" s="889"/>
      <c r="EVV105" s="889"/>
      <c r="EVW105" s="889"/>
      <c r="EVX105" s="889"/>
      <c r="EVY105" s="889"/>
      <c r="EVZ105" s="889"/>
      <c r="EWA105" s="889"/>
      <c r="EWB105" s="889"/>
      <c r="EWC105" s="889"/>
      <c r="EWD105" s="889"/>
      <c r="EWE105" s="889"/>
      <c r="EWF105" s="889"/>
      <c r="EWG105" s="889"/>
      <c r="EWH105" s="889"/>
      <c r="EWI105" s="889"/>
      <c r="EWJ105" s="889"/>
      <c r="EWK105" s="889"/>
      <c r="EWL105" s="889"/>
      <c r="EWM105" s="889"/>
      <c r="EWN105" s="889"/>
      <c r="EWO105" s="889"/>
      <c r="EWP105" s="889"/>
      <c r="EWQ105" s="889"/>
      <c r="EWR105" s="889"/>
      <c r="EWS105" s="889"/>
      <c r="EWT105" s="889"/>
      <c r="EWU105" s="889"/>
      <c r="EWV105" s="889"/>
      <c r="EWW105" s="889"/>
      <c r="EWX105" s="889"/>
      <c r="EWY105" s="889"/>
      <c r="EWZ105" s="889"/>
      <c r="EXA105" s="889"/>
      <c r="EXB105" s="889"/>
      <c r="EXC105" s="889"/>
      <c r="EXD105" s="889"/>
      <c r="EXE105" s="889"/>
      <c r="EXF105" s="889"/>
      <c r="EXG105" s="889"/>
      <c r="EXH105" s="889"/>
      <c r="EXI105" s="889"/>
      <c r="EXJ105" s="889"/>
      <c r="EXK105" s="889"/>
      <c r="EXL105" s="889"/>
      <c r="EXM105" s="889"/>
      <c r="EXN105" s="889"/>
      <c r="EXO105" s="889"/>
      <c r="EXP105" s="889"/>
      <c r="EXQ105" s="889"/>
      <c r="EXR105" s="889"/>
      <c r="EXS105" s="889"/>
      <c r="EXT105" s="889"/>
      <c r="EXU105" s="889"/>
      <c r="EXV105" s="889"/>
      <c r="EXW105" s="889"/>
      <c r="EXX105" s="889"/>
      <c r="EXY105" s="889"/>
      <c r="EXZ105" s="889"/>
      <c r="EYA105" s="889"/>
      <c r="EYB105" s="889"/>
      <c r="EYC105" s="889"/>
      <c r="EYD105" s="889"/>
      <c r="EYE105" s="889"/>
      <c r="EYF105" s="889"/>
      <c r="EYG105" s="889"/>
      <c r="EYH105" s="889"/>
      <c r="EYI105" s="889"/>
      <c r="EYJ105" s="889"/>
      <c r="EYK105" s="889"/>
      <c r="EYL105" s="889"/>
      <c r="EYM105" s="889"/>
      <c r="EYN105" s="889"/>
      <c r="EYO105" s="889"/>
      <c r="EYP105" s="889"/>
      <c r="EYQ105" s="889"/>
      <c r="EYR105" s="889"/>
      <c r="EYS105" s="889"/>
      <c r="EYT105" s="889"/>
      <c r="EYU105" s="889"/>
      <c r="EYV105" s="889"/>
      <c r="EYW105" s="889"/>
      <c r="EYX105" s="889"/>
      <c r="EYY105" s="889"/>
      <c r="EYZ105" s="889"/>
      <c r="EZA105" s="889"/>
      <c r="EZB105" s="889"/>
      <c r="EZC105" s="889"/>
      <c r="EZD105" s="889"/>
      <c r="EZE105" s="889"/>
      <c r="EZF105" s="889"/>
      <c r="EZG105" s="889"/>
      <c r="EZH105" s="889"/>
      <c r="EZI105" s="889"/>
      <c r="EZJ105" s="889"/>
      <c r="EZK105" s="889"/>
      <c r="EZL105" s="889"/>
      <c r="EZM105" s="889"/>
      <c r="EZN105" s="889"/>
      <c r="EZO105" s="889"/>
      <c r="EZP105" s="889"/>
      <c r="EZQ105" s="889"/>
      <c r="EZR105" s="889"/>
      <c r="EZS105" s="889"/>
      <c r="EZT105" s="889"/>
      <c r="EZU105" s="889"/>
      <c r="EZV105" s="889"/>
      <c r="EZW105" s="889"/>
      <c r="EZX105" s="889"/>
      <c r="EZY105" s="889"/>
      <c r="EZZ105" s="889"/>
      <c r="FAA105" s="889"/>
      <c r="FAB105" s="889"/>
      <c r="FAC105" s="889"/>
      <c r="FAD105" s="889"/>
      <c r="FAE105" s="889"/>
      <c r="FAF105" s="889"/>
      <c r="FAG105" s="889"/>
      <c r="FAH105" s="889"/>
      <c r="FAI105" s="889"/>
      <c r="FAJ105" s="889"/>
      <c r="FAK105" s="889"/>
      <c r="FAL105" s="889"/>
      <c r="FAM105" s="889"/>
      <c r="FAN105" s="889"/>
      <c r="FAO105" s="889"/>
      <c r="FAP105" s="889"/>
      <c r="FAQ105" s="889"/>
      <c r="FAR105" s="889"/>
      <c r="FAS105" s="889"/>
      <c r="FAT105" s="889"/>
      <c r="FAU105" s="889"/>
      <c r="FAV105" s="889"/>
      <c r="FAW105" s="889"/>
      <c r="FAX105" s="889"/>
      <c r="FAY105" s="889"/>
      <c r="FAZ105" s="889"/>
      <c r="FBA105" s="889"/>
      <c r="FBB105" s="889"/>
      <c r="FBC105" s="889"/>
      <c r="FBD105" s="889"/>
      <c r="FBE105" s="889"/>
      <c r="FBF105" s="889"/>
      <c r="FBG105" s="889"/>
      <c r="FBH105" s="889"/>
      <c r="FBI105" s="889"/>
      <c r="FBJ105" s="889"/>
      <c r="FBK105" s="889"/>
      <c r="FBL105" s="889"/>
      <c r="FBM105" s="889"/>
      <c r="FBN105" s="889"/>
      <c r="FBO105" s="889"/>
      <c r="FBP105" s="889"/>
      <c r="FBQ105" s="889"/>
      <c r="FBR105" s="889"/>
      <c r="FBS105" s="889"/>
      <c r="FBT105" s="889"/>
      <c r="FBU105" s="889"/>
      <c r="FBV105" s="889"/>
      <c r="FBW105" s="889"/>
      <c r="FBX105" s="889"/>
      <c r="FBY105" s="889"/>
      <c r="FBZ105" s="889"/>
      <c r="FCA105" s="889"/>
      <c r="FCB105" s="889"/>
      <c r="FCC105" s="889"/>
      <c r="FCD105" s="889"/>
      <c r="FCE105" s="889"/>
      <c r="FCF105" s="889"/>
      <c r="FCG105" s="889"/>
      <c r="FCH105" s="889"/>
      <c r="FCI105" s="889"/>
      <c r="FCJ105" s="889"/>
      <c r="FCK105" s="889"/>
      <c r="FCL105" s="889"/>
      <c r="FCM105" s="889"/>
      <c r="FCN105" s="889"/>
      <c r="FCO105" s="889"/>
      <c r="FCP105" s="889"/>
      <c r="FCQ105" s="889"/>
      <c r="FCR105" s="889"/>
      <c r="FCS105" s="889"/>
      <c r="FCT105" s="889"/>
      <c r="FCU105" s="889"/>
      <c r="FCV105" s="889"/>
      <c r="FCW105" s="889"/>
      <c r="FCX105" s="889"/>
      <c r="FCY105" s="889"/>
      <c r="FCZ105" s="889"/>
      <c r="FDA105" s="889"/>
      <c r="FDB105" s="889"/>
      <c r="FDC105" s="889"/>
      <c r="FDD105" s="889"/>
      <c r="FDE105" s="889"/>
      <c r="FDF105" s="889"/>
      <c r="FDG105" s="889"/>
      <c r="FDH105" s="889"/>
      <c r="FDI105" s="889"/>
      <c r="FDJ105" s="889"/>
      <c r="FDK105" s="889"/>
      <c r="FDL105" s="889"/>
      <c r="FDM105" s="889"/>
      <c r="FDN105" s="889"/>
      <c r="FDO105" s="889"/>
      <c r="FDP105" s="889"/>
      <c r="FDQ105" s="889"/>
      <c r="FDR105" s="889"/>
      <c r="FDS105" s="889"/>
      <c r="FDT105" s="889"/>
      <c r="FDU105" s="889"/>
      <c r="FDV105" s="889"/>
      <c r="FDW105" s="889"/>
      <c r="FDX105" s="889"/>
      <c r="FDY105" s="889"/>
      <c r="FDZ105" s="889"/>
      <c r="FEA105" s="889"/>
      <c r="FEB105" s="889"/>
      <c r="FEC105" s="889"/>
      <c r="FED105" s="889"/>
      <c r="FEE105" s="889"/>
      <c r="FEF105" s="889"/>
      <c r="FEG105" s="889"/>
      <c r="FEH105" s="889"/>
      <c r="FEI105" s="889"/>
      <c r="FEJ105" s="889"/>
      <c r="FEK105" s="889"/>
      <c r="FEL105" s="889"/>
      <c r="FEM105" s="889"/>
      <c r="FEN105" s="889"/>
      <c r="FEO105" s="889"/>
      <c r="FEP105" s="889"/>
      <c r="FEQ105" s="889"/>
      <c r="FER105" s="889"/>
      <c r="FES105" s="889"/>
      <c r="FET105" s="889"/>
      <c r="FEU105" s="889"/>
      <c r="FEV105" s="889"/>
      <c r="FEW105" s="889"/>
      <c r="FEX105" s="889"/>
      <c r="FEY105" s="889"/>
      <c r="FEZ105" s="889"/>
      <c r="FFA105" s="889"/>
      <c r="FFB105" s="889"/>
      <c r="FFC105" s="889"/>
      <c r="FFD105" s="889"/>
      <c r="FFE105" s="889"/>
      <c r="FFF105" s="889"/>
      <c r="FFG105" s="889"/>
      <c r="FFH105" s="889"/>
      <c r="FFI105" s="889"/>
      <c r="FFJ105" s="889"/>
      <c r="FFK105" s="889"/>
      <c r="FFL105" s="889"/>
      <c r="FFM105" s="889"/>
      <c r="FFN105" s="889"/>
      <c r="FFO105" s="889"/>
      <c r="FFP105" s="889"/>
      <c r="FFQ105" s="889"/>
      <c r="FFR105" s="889"/>
      <c r="FFS105" s="889"/>
      <c r="FFT105" s="889"/>
      <c r="FFU105" s="889"/>
      <c r="FFV105" s="889"/>
      <c r="FFW105" s="889"/>
      <c r="FFX105" s="889"/>
      <c r="FFY105" s="889"/>
      <c r="FFZ105" s="889"/>
      <c r="FGA105" s="889"/>
      <c r="FGB105" s="889"/>
      <c r="FGC105" s="889"/>
      <c r="FGD105" s="889"/>
      <c r="FGE105" s="889"/>
      <c r="FGF105" s="889"/>
      <c r="FGG105" s="889"/>
      <c r="FGH105" s="889"/>
      <c r="FGI105" s="889"/>
      <c r="FGJ105" s="889"/>
      <c r="FGK105" s="889"/>
      <c r="FGL105" s="889"/>
      <c r="FGM105" s="889"/>
      <c r="FGN105" s="889"/>
      <c r="FGO105" s="889"/>
      <c r="FGP105" s="889"/>
      <c r="FGQ105" s="889"/>
      <c r="FGR105" s="889"/>
      <c r="FGS105" s="889"/>
      <c r="FGT105" s="889"/>
      <c r="FGU105" s="889"/>
      <c r="FGV105" s="889"/>
      <c r="FGW105" s="889"/>
      <c r="FGX105" s="889"/>
      <c r="FGY105" s="889"/>
      <c r="FGZ105" s="889"/>
      <c r="FHA105" s="889"/>
      <c r="FHB105" s="889"/>
      <c r="FHC105" s="889"/>
      <c r="FHD105" s="889"/>
      <c r="FHE105" s="889"/>
      <c r="FHF105" s="889"/>
      <c r="FHG105" s="889"/>
      <c r="FHH105" s="889"/>
      <c r="FHI105" s="889"/>
      <c r="FHJ105" s="889"/>
      <c r="FHK105" s="889"/>
      <c r="FHL105" s="889"/>
      <c r="FHM105" s="889"/>
      <c r="FHN105" s="889"/>
      <c r="FHO105" s="889"/>
      <c r="FHP105" s="889"/>
      <c r="FHQ105" s="889"/>
      <c r="FHR105" s="889"/>
      <c r="FHS105" s="889"/>
      <c r="FHT105" s="889"/>
      <c r="FHU105" s="889"/>
      <c r="FHV105" s="889"/>
      <c r="FHW105" s="889"/>
      <c r="FHX105" s="889"/>
      <c r="FHY105" s="889"/>
      <c r="FHZ105" s="889"/>
      <c r="FIA105" s="889"/>
      <c r="FIB105" s="889"/>
      <c r="FIC105" s="889"/>
      <c r="FID105" s="889"/>
      <c r="FIE105" s="889"/>
      <c r="FIF105" s="889"/>
      <c r="FIG105" s="889"/>
      <c r="FIH105" s="889"/>
      <c r="FII105" s="889"/>
      <c r="FIJ105" s="889"/>
      <c r="FIK105" s="889"/>
      <c r="FIL105" s="889"/>
      <c r="FIM105" s="889"/>
      <c r="FIN105" s="889"/>
      <c r="FIO105" s="889"/>
      <c r="FIP105" s="889"/>
      <c r="FIQ105" s="889"/>
      <c r="FIR105" s="889"/>
      <c r="FIS105" s="889"/>
      <c r="FIT105" s="889"/>
      <c r="FIU105" s="889"/>
      <c r="FIV105" s="889"/>
      <c r="FIW105" s="889"/>
      <c r="FIX105" s="889"/>
      <c r="FIY105" s="889"/>
      <c r="FIZ105" s="889"/>
      <c r="FJA105" s="889"/>
      <c r="FJB105" s="889"/>
      <c r="FJC105" s="889"/>
      <c r="FJD105" s="889"/>
      <c r="FJE105" s="889"/>
      <c r="FJF105" s="889"/>
      <c r="FJG105" s="889"/>
      <c r="FJH105" s="889"/>
      <c r="FJI105" s="889"/>
      <c r="FJJ105" s="889"/>
      <c r="FJK105" s="889"/>
      <c r="FJL105" s="889"/>
      <c r="FJM105" s="889"/>
      <c r="FJN105" s="889"/>
      <c r="FJO105" s="889"/>
      <c r="FJP105" s="889"/>
      <c r="FJQ105" s="889"/>
      <c r="FJR105" s="889"/>
      <c r="FJS105" s="889"/>
      <c r="FJT105" s="889"/>
      <c r="FJU105" s="889"/>
      <c r="FJV105" s="889"/>
      <c r="FJW105" s="889"/>
      <c r="FJX105" s="889"/>
      <c r="FJY105" s="889"/>
      <c r="FJZ105" s="889"/>
      <c r="FKA105" s="889"/>
      <c r="FKB105" s="889"/>
      <c r="FKC105" s="889"/>
      <c r="FKD105" s="889"/>
      <c r="FKE105" s="889"/>
      <c r="FKF105" s="889"/>
      <c r="FKG105" s="889"/>
      <c r="FKH105" s="889"/>
      <c r="FKI105" s="889"/>
      <c r="FKJ105" s="889"/>
      <c r="FKK105" s="889"/>
      <c r="FKL105" s="889"/>
      <c r="FKM105" s="889"/>
      <c r="FKN105" s="889"/>
      <c r="FKO105" s="889"/>
      <c r="FKP105" s="889"/>
      <c r="FKQ105" s="889"/>
      <c r="FKR105" s="889"/>
      <c r="FKS105" s="889"/>
      <c r="FKT105" s="889"/>
      <c r="FKU105" s="889"/>
      <c r="FKV105" s="889"/>
      <c r="FKW105" s="889"/>
      <c r="FKX105" s="889"/>
      <c r="FKY105" s="889"/>
      <c r="FKZ105" s="889"/>
      <c r="FLA105" s="889"/>
      <c r="FLB105" s="889"/>
      <c r="FLC105" s="889"/>
      <c r="FLD105" s="889"/>
      <c r="FLE105" s="889"/>
      <c r="FLF105" s="889"/>
      <c r="FLG105" s="889"/>
      <c r="FLH105" s="889"/>
      <c r="FLI105" s="889"/>
      <c r="FLJ105" s="889"/>
      <c r="FLK105" s="889"/>
      <c r="FLL105" s="889"/>
      <c r="FLM105" s="889"/>
      <c r="FLN105" s="889"/>
      <c r="FLO105" s="889"/>
      <c r="FLP105" s="889"/>
      <c r="FLQ105" s="889"/>
      <c r="FLR105" s="889"/>
      <c r="FLS105" s="889"/>
      <c r="FLT105" s="889"/>
      <c r="FLU105" s="889"/>
      <c r="FLV105" s="889"/>
      <c r="FLW105" s="889"/>
      <c r="FLX105" s="889"/>
      <c r="FLY105" s="889"/>
      <c r="FLZ105" s="889"/>
      <c r="FMA105" s="889"/>
      <c r="FMB105" s="889"/>
      <c r="FMC105" s="889"/>
      <c r="FMD105" s="889"/>
      <c r="FME105" s="889"/>
      <c r="FMF105" s="889"/>
      <c r="FMG105" s="889"/>
      <c r="FMH105" s="889"/>
      <c r="FMI105" s="889"/>
      <c r="FMJ105" s="889"/>
      <c r="FMK105" s="889"/>
      <c r="FML105" s="889"/>
      <c r="FMM105" s="889"/>
      <c r="FMN105" s="889"/>
      <c r="FMO105" s="889"/>
      <c r="FMP105" s="889"/>
      <c r="FMQ105" s="889"/>
      <c r="FMR105" s="889"/>
      <c r="FMS105" s="889"/>
      <c r="FMT105" s="889"/>
      <c r="FMU105" s="889"/>
      <c r="FMV105" s="889"/>
      <c r="FMW105" s="889"/>
      <c r="FMX105" s="889"/>
      <c r="FMY105" s="889"/>
      <c r="FMZ105" s="889"/>
      <c r="FNA105" s="889"/>
      <c r="FNB105" s="889"/>
      <c r="FNC105" s="889"/>
      <c r="FND105" s="889"/>
      <c r="FNE105" s="889"/>
      <c r="FNF105" s="889"/>
      <c r="FNG105" s="889"/>
      <c r="FNH105" s="889"/>
      <c r="FNI105" s="889"/>
      <c r="FNJ105" s="889"/>
      <c r="FNK105" s="889"/>
      <c r="FNL105" s="889"/>
      <c r="FNM105" s="889"/>
      <c r="FNN105" s="889"/>
      <c r="FNO105" s="889"/>
      <c r="FNP105" s="889"/>
      <c r="FNQ105" s="889"/>
      <c r="FNR105" s="889"/>
      <c r="FNS105" s="889"/>
      <c r="FNT105" s="889"/>
      <c r="FNU105" s="889"/>
      <c r="FNV105" s="889"/>
      <c r="FNW105" s="889"/>
      <c r="FNX105" s="889"/>
      <c r="FNY105" s="889"/>
      <c r="FNZ105" s="889"/>
      <c r="FOA105" s="889"/>
      <c r="FOB105" s="889"/>
      <c r="FOC105" s="889"/>
      <c r="FOD105" s="889"/>
      <c r="FOE105" s="889"/>
      <c r="FOF105" s="889"/>
      <c r="FOG105" s="889"/>
      <c r="FOH105" s="889"/>
      <c r="FOI105" s="889"/>
      <c r="FOJ105" s="889"/>
      <c r="FOK105" s="889"/>
      <c r="FOL105" s="889"/>
      <c r="FOM105" s="889"/>
      <c r="FON105" s="889"/>
      <c r="FOO105" s="889"/>
      <c r="FOP105" s="889"/>
      <c r="FOQ105" s="889"/>
      <c r="FOR105" s="889"/>
      <c r="FOS105" s="889"/>
      <c r="FOT105" s="889"/>
      <c r="FOU105" s="889"/>
      <c r="FOV105" s="889"/>
      <c r="FOW105" s="889"/>
      <c r="FOX105" s="889"/>
      <c r="FOY105" s="889"/>
      <c r="FOZ105" s="889"/>
      <c r="FPA105" s="889"/>
      <c r="FPB105" s="889"/>
      <c r="FPC105" s="889"/>
      <c r="FPD105" s="889"/>
      <c r="FPE105" s="889"/>
      <c r="FPF105" s="889"/>
      <c r="FPG105" s="889"/>
      <c r="FPH105" s="889"/>
      <c r="FPI105" s="889"/>
      <c r="FPJ105" s="889"/>
      <c r="FPK105" s="889"/>
      <c r="FPL105" s="889"/>
      <c r="FPM105" s="889"/>
      <c r="FPN105" s="889"/>
      <c r="FPO105" s="889"/>
      <c r="FPP105" s="889"/>
      <c r="FPQ105" s="889"/>
      <c r="FPR105" s="889"/>
      <c r="FPS105" s="889"/>
      <c r="FPT105" s="889"/>
      <c r="FPU105" s="889"/>
      <c r="FPV105" s="889"/>
      <c r="FPW105" s="889"/>
      <c r="FPX105" s="889"/>
      <c r="FPY105" s="889"/>
      <c r="FPZ105" s="889"/>
      <c r="FQA105" s="889"/>
      <c r="FQB105" s="889"/>
      <c r="FQC105" s="889"/>
      <c r="FQD105" s="889"/>
      <c r="FQE105" s="889"/>
      <c r="FQF105" s="889"/>
      <c r="FQG105" s="889"/>
      <c r="FQH105" s="889"/>
      <c r="FQI105" s="889"/>
      <c r="FQJ105" s="889"/>
      <c r="FQK105" s="889"/>
      <c r="FQL105" s="889"/>
      <c r="FQM105" s="889"/>
      <c r="FQN105" s="889"/>
      <c r="FQO105" s="889"/>
      <c r="FQP105" s="889"/>
      <c r="FQQ105" s="889"/>
      <c r="FQR105" s="889"/>
      <c r="FQS105" s="889"/>
      <c r="FQT105" s="889"/>
      <c r="FQU105" s="889"/>
      <c r="FQV105" s="889"/>
      <c r="FQW105" s="889"/>
      <c r="FQX105" s="889"/>
      <c r="FQY105" s="889"/>
      <c r="FQZ105" s="889"/>
      <c r="FRA105" s="889"/>
      <c r="FRB105" s="889"/>
      <c r="FRC105" s="889"/>
      <c r="FRD105" s="889"/>
      <c r="FRE105" s="889"/>
      <c r="FRF105" s="889"/>
      <c r="FRG105" s="889"/>
      <c r="FRH105" s="889"/>
      <c r="FRI105" s="889"/>
      <c r="FRJ105" s="889"/>
      <c r="FRK105" s="889"/>
      <c r="FRL105" s="889"/>
      <c r="FRM105" s="889"/>
      <c r="FRN105" s="889"/>
      <c r="FRO105" s="889"/>
      <c r="FRP105" s="889"/>
      <c r="FRQ105" s="889"/>
      <c r="FRR105" s="889"/>
      <c r="FRS105" s="889"/>
      <c r="FRT105" s="889"/>
      <c r="FRU105" s="889"/>
      <c r="FRV105" s="889"/>
      <c r="FRW105" s="889"/>
      <c r="FRX105" s="889"/>
      <c r="FRY105" s="889"/>
      <c r="FRZ105" s="889"/>
      <c r="FSA105" s="889"/>
      <c r="FSB105" s="889"/>
      <c r="FSC105" s="889"/>
      <c r="FSD105" s="889"/>
      <c r="FSE105" s="889"/>
      <c r="FSF105" s="889"/>
      <c r="FSG105" s="889"/>
      <c r="FSH105" s="889"/>
      <c r="FSI105" s="889"/>
      <c r="FSJ105" s="889"/>
      <c r="FSK105" s="889"/>
      <c r="FSL105" s="889"/>
      <c r="FSM105" s="889"/>
      <c r="FSN105" s="889"/>
      <c r="FSO105" s="889"/>
      <c r="FSP105" s="889"/>
      <c r="FSQ105" s="889"/>
      <c r="FSR105" s="889"/>
      <c r="FSS105" s="889"/>
      <c r="FST105" s="889"/>
      <c r="FSU105" s="889"/>
      <c r="FSV105" s="889"/>
      <c r="FSW105" s="889"/>
      <c r="FSX105" s="889"/>
      <c r="FSY105" s="889"/>
      <c r="FSZ105" s="889"/>
      <c r="FTA105" s="889"/>
      <c r="FTB105" s="889"/>
      <c r="FTC105" s="889"/>
      <c r="FTD105" s="889"/>
      <c r="FTE105" s="889"/>
      <c r="FTF105" s="889"/>
      <c r="FTG105" s="889"/>
      <c r="FTH105" s="889"/>
      <c r="FTI105" s="889"/>
      <c r="FTJ105" s="889"/>
      <c r="FTK105" s="889"/>
      <c r="FTL105" s="889"/>
      <c r="FTM105" s="889"/>
      <c r="FTN105" s="889"/>
      <c r="FTO105" s="889"/>
      <c r="FTP105" s="889"/>
      <c r="FTQ105" s="889"/>
      <c r="FTR105" s="889"/>
      <c r="FTS105" s="889"/>
      <c r="FTT105" s="889"/>
      <c r="FTU105" s="889"/>
      <c r="FTV105" s="889"/>
      <c r="FTW105" s="889"/>
      <c r="FTX105" s="889"/>
      <c r="FTY105" s="889"/>
      <c r="FTZ105" s="889"/>
      <c r="FUA105" s="889"/>
      <c r="FUB105" s="889"/>
      <c r="FUC105" s="889"/>
      <c r="FUD105" s="889"/>
      <c r="FUE105" s="889"/>
      <c r="FUF105" s="889"/>
      <c r="FUG105" s="889"/>
      <c r="FUH105" s="889"/>
      <c r="FUI105" s="889"/>
      <c r="FUJ105" s="889"/>
      <c r="FUK105" s="889"/>
      <c r="FUL105" s="889"/>
      <c r="FUM105" s="889"/>
      <c r="FUN105" s="889"/>
      <c r="FUO105" s="889"/>
      <c r="FUP105" s="889"/>
      <c r="FUQ105" s="889"/>
      <c r="FUR105" s="889"/>
      <c r="FUS105" s="889"/>
      <c r="FUT105" s="889"/>
      <c r="FUU105" s="889"/>
      <c r="FUV105" s="889"/>
      <c r="FUW105" s="889"/>
      <c r="FUX105" s="889"/>
      <c r="FUY105" s="889"/>
      <c r="FUZ105" s="889"/>
      <c r="FVA105" s="889"/>
      <c r="FVB105" s="889"/>
      <c r="FVC105" s="889"/>
      <c r="FVD105" s="889"/>
      <c r="FVE105" s="889"/>
      <c r="FVF105" s="889"/>
      <c r="FVG105" s="889"/>
      <c r="FVH105" s="889"/>
      <c r="FVI105" s="889"/>
      <c r="FVJ105" s="889"/>
      <c r="FVK105" s="889"/>
      <c r="FVL105" s="889"/>
      <c r="FVM105" s="889"/>
      <c r="FVN105" s="889"/>
      <c r="FVO105" s="889"/>
      <c r="FVP105" s="889"/>
      <c r="FVQ105" s="889"/>
      <c r="FVR105" s="889"/>
      <c r="FVS105" s="889"/>
      <c r="FVT105" s="889"/>
      <c r="FVU105" s="889"/>
      <c r="FVV105" s="889"/>
      <c r="FVW105" s="889"/>
      <c r="FVX105" s="889"/>
      <c r="FVY105" s="889"/>
      <c r="FVZ105" s="889"/>
      <c r="FWA105" s="889"/>
      <c r="FWB105" s="889"/>
      <c r="FWC105" s="889"/>
      <c r="FWD105" s="889"/>
      <c r="FWE105" s="889"/>
      <c r="FWF105" s="889"/>
      <c r="FWG105" s="889"/>
      <c r="FWH105" s="889"/>
      <c r="FWI105" s="889"/>
      <c r="FWJ105" s="889"/>
      <c r="FWK105" s="889"/>
      <c r="FWL105" s="889"/>
      <c r="FWM105" s="889"/>
      <c r="FWN105" s="889"/>
      <c r="FWO105" s="889"/>
      <c r="FWP105" s="889"/>
      <c r="FWQ105" s="889"/>
      <c r="FWR105" s="889"/>
      <c r="FWS105" s="889"/>
      <c r="FWT105" s="889"/>
      <c r="FWU105" s="889"/>
      <c r="FWV105" s="889"/>
      <c r="FWW105" s="889"/>
      <c r="FWX105" s="889"/>
      <c r="FWY105" s="889"/>
      <c r="FWZ105" s="889"/>
      <c r="FXA105" s="889"/>
      <c r="FXB105" s="889"/>
      <c r="FXC105" s="889"/>
      <c r="FXD105" s="889"/>
      <c r="FXE105" s="889"/>
      <c r="FXF105" s="889"/>
      <c r="FXG105" s="889"/>
      <c r="FXH105" s="889"/>
      <c r="FXI105" s="889"/>
      <c r="FXJ105" s="889"/>
      <c r="FXK105" s="889"/>
      <c r="FXL105" s="889"/>
      <c r="FXM105" s="889"/>
      <c r="FXN105" s="889"/>
      <c r="FXO105" s="889"/>
      <c r="FXP105" s="889"/>
      <c r="FXQ105" s="889"/>
      <c r="FXR105" s="889"/>
      <c r="FXS105" s="889"/>
      <c r="FXT105" s="889"/>
      <c r="FXU105" s="889"/>
      <c r="FXV105" s="889"/>
      <c r="FXW105" s="889"/>
      <c r="FXX105" s="889"/>
      <c r="FXY105" s="889"/>
      <c r="FXZ105" s="889"/>
      <c r="FYA105" s="889"/>
      <c r="FYB105" s="889"/>
      <c r="FYC105" s="889"/>
      <c r="FYD105" s="889"/>
      <c r="FYE105" s="889"/>
      <c r="FYF105" s="889"/>
      <c r="FYG105" s="889"/>
      <c r="FYH105" s="889"/>
      <c r="FYI105" s="889"/>
      <c r="FYJ105" s="889"/>
      <c r="FYK105" s="889"/>
      <c r="FYL105" s="889"/>
      <c r="FYM105" s="889"/>
      <c r="FYN105" s="889"/>
      <c r="FYO105" s="889"/>
      <c r="FYP105" s="889"/>
      <c r="FYQ105" s="889"/>
      <c r="FYR105" s="889"/>
      <c r="FYS105" s="889"/>
      <c r="FYT105" s="889"/>
      <c r="FYU105" s="889"/>
      <c r="FYV105" s="889"/>
      <c r="FYW105" s="889"/>
      <c r="FYX105" s="889"/>
      <c r="FYY105" s="889"/>
      <c r="FYZ105" s="889"/>
      <c r="FZA105" s="889"/>
      <c r="FZB105" s="889"/>
      <c r="FZC105" s="889"/>
      <c r="FZD105" s="889"/>
      <c r="FZE105" s="889"/>
      <c r="FZF105" s="889"/>
      <c r="FZG105" s="889"/>
      <c r="FZH105" s="889"/>
      <c r="FZI105" s="889"/>
      <c r="FZJ105" s="889"/>
      <c r="FZK105" s="889"/>
      <c r="FZL105" s="889"/>
      <c r="FZM105" s="889"/>
      <c r="FZN105" s="889"/>
      <c r="FZO105" s="889"/>
      <c r="FZP105" s="889"/>
      <c r="FZQ105" s="889"/>
      <c r="FZR105" s="889"/>
      <c r="FZS105" s="889"/>
      <c r="FZT105" s="889"/>
      <c r="FZU105" s="889"/>
      <c r="FZV105" s="889"/>
      <c r="FZW105" s="889"/>
      <c r="FZX105" s="889"/>
      <c r="FZY105" s="889"/>
      <c r="FZZ105" s="889"/>
      <c r="GAA105" s="889"/>
      <c r="GAB105" s="889"/>
      <c r="GAC105" s="889"/>
      <c r="GAD105" s="889"/>
      <c r="GAE105" s="889"/>
      <c r="GAF105" s="889"/>
      <c r="GAG105" s="889"/>
      <c r="GAH105" s="889"/>
      <c r="GAI105" s="889"/>
      <c r="GAJ105" s="889"/>
      <c r="GAK105" s="889"/>
      <c r="GAL105" s="889"/>
      <c r="GAM105" s="889"/>
      <c r="GAN105" s="889"/>
      <c r="GAO105" s="889"/>
      <c r="GAP105" s="889"/>
      <c r="GAQ105" s="889"/>
      <c r="GAR105" s="889"/>
      <c r="GAS105" s="889"/>
      <c r="GAT105" s="889"/>
      <c r="GAU105" s="889"/>
      <c r="GAV105" s="889"/>
      <c r="GAW105" s="889"/>
      <c r="GAX105" s="889"/>
      <c r="GAY105" s="889"/>
      <c r="GAZ105" s="889"/>
      <c r="GBA105" s="889"/>
      <c r="GBB105" s="889"/>
      <c r="GBC105" s="889"/>
      <c r="GBD105" s="889"/>
      <c r="GBE105" s="889"/>
      <c r="GBF105" s="889"/>
      <c r="GBG105" s="889"/>
      <c r="GBH105" s="889"/>
      <c r="GBI105" s="889"/>
      <c r="GBJ105" s="889"/>
      <c r="GBK105" s="889"/>
      <c r="GBL105" s="889"/>
      <c r="GBM105" s="889"/>
      <c r="GBN105" s="889"/>
      <c r="GBO105" s="889"/>
      <c r="GBP105" s="889"/>
      <c r="GBQ105" s="889"/>
      <c r="GBR105" s="889"/>
      <c r="GBS105" s="889"/>
      <c r="GBT105" s="889"/>
      <c r="GBU105" s="889"/>
      <c r="GBV105" s="889"/>
      <c r="GBW105" s="889"/>
      <c r="GBX105" s="889"/>
      <c r="GBY105" s="889"/>
      <c r="GBZ105" s="889"/>
      <c r="GCA105" s="889"/>
      <c r="GCB105" s="889"/>
      <c r="GCC105" s="889"/>
      <c r="GCD105" s="889"/>
      <c r="GCE105" s="889"/>
      <c r="GCF105" s="889"/>
      <c r="GCG105" s="889"/>
      <c r="GCH105" s="889"/>
      <c r="GCI105" s="889"/>
      <c r="GCJ105" s="889"/>
      <c r="GCK105" s="889"/>
      <c r="GCL105" s="889"/>
      <c r="GCM105" s="889"/>
      <c r="GCN105" s="889"/>
      <c r="GCO105" s="889"/>
      <c r="GCP105" s="889"/>
      <c r="GCQ105" s="889"/>
      <c r="GCR105" s="889"/>
      <c r="GCS105" s="889"/>
      <c r="GCT105" s="889"/>
      <c r="GCU105" s="889"/>
      <c r="GCV105" s="889"/>
      <c r="GCW105" s="889"/>
      <c r="GCX105" s="889"/>
      <c r="GCY105" s="889"/>
      <c r="GCZ105" s="889"/>
      <c r="GDA105" s="889"/>
      <c r="GDB105" s="889"/>
      <c r="GDC105" s="889"/>
      <c r="GDD105" s="889"/>
      <c r="GDE105" s="889"/>
      <c r="GDF105" s="889"/>
      <c r="GDG105" s="889"/>
      <c r="GDH105" s="889"/>
      <c r="GDI105" s="889"/>
      <c r="GDJ105" s="889"/>
      <c r="GDK105" s="889"/>
      <c r="GDL105" s="889"/>
      <c r="GDM105" s="889"/>
      <c r="GDN105" s="889"/>
      <c r="GDO105" s="889"/>
      <c r="GDP105" s="889"/>
      <c r="GDQ105" s="889"/>
      <c r="GDR105" s="889"/>
      <c r="GDS105" s="889"/>
      <c r="GDT105" s="889"/>
      <c r="GDU105" s="889"/>
      <c r="GDV105" s="889"/>
      <c r="GDW105" s="889"/>
      <c r="GDX105" s="889"/>
      <c r="GDY105" s="889"/>
      <c r="GDZ105" s="889"/>
      <c r="GEA105" s="889"/>
      <c r="GEB105" s="889"/>
      <c r="GEC105" s="889"/>
      <c r="GED105" s="889"/>
      <c r="GEE105" s="889"/>
      <c r="GEF105" s="889"/>
      <c r="GEG105" s="889"/>
      <c r="GEH105" s="889"/>
      <c r="GEI105" s="889"/>
      <c r="GEJ105" s="889"/>
      <c r="GEK105" s="889"/>
      <c r="GEL105" s="889"/>
      <c r="GEM105" s="889"/>
      <c r="GEN105" s="889"/>
      <c r="GEO105" s="889"/>
      <c r="GEP105" s="889"/>
      <c r="GEQ105" s="889"/>
      <c r="GER105" s="889"/>
      <c r="GES105" s="889"/>
      <c r="GET105" s="889"/>
      <c r="GEU105" s="889"/>
      <c r="GEV105" s="889"/>
      <c r="GEW105" s="889"/>
      <c r="GEX105" s="889"/>
      <c r="GEY105" s="889"/>
      <c r="GEZ105" s="889"/>
      <c r="GFA105" s="889"/>
      <c r="GFB105" s="889"/>
      <c r="GFC105" s="889"/>
      <c r="GFD105" s="889"/>
      <c r="GFE105" s="889"/>
      <c r="GFF105" s="889"/>
      <c r="GFG105" s="889"/>
      <c r="GFH105" s="889"/>
      <c r="GFI105" s="889"/>
      <c r="GFJ105" s="889"/>
      <c r="GFK105" s="889"/>
      <c r="GFL105" s="889"/>
      <c r="GFM105" s="889"/>
      <c r="GFN105" s="889"/>
      <c r="GFO105" s="889"/>
      <c r="GFP105" s="889"/>
      <c r="GFQ105" s="889"/>
      <c r="GFR105" s="889"/>
      <c r="GFS105" s="889"/>
      <c r="GFT105" s="889"/>
      <c r="GFU105" s="889"/>
      <c r="GFV105" s="889"/>
      <c r="GFW105" s="889"/>
      <c r="GFX105" s="889"/>
      <c r="GFY105" s="889"/>
      <c r="GFZ105" s="889"/>
      <c r="GGA105" s="889"/>
      <c r="GGB105" s="889"/>
      <c r="GGC105" s="889"/>
      <c r="GGD105" s="889"/>
      <c r="GGE105" s="889"/>
      <c r="GGF105" s="889"/>
      <c r="GGG105" s="889"/>
      <c r="GGH105" s="889"/>
      <c r="GGI105" s="889"/>
      <c r="GGJ105" s="889"/>
      <c r="GGK105" s="889"/>
      <c r="GGL105" s="889"/>
      <c r="GGM105" s="889"/>
      <c r="GGN105" s="889"/>
      <c r="GGO105" s="889"/>
      <c r="GGP105" s="889"/>
      <c r="GGQ105" s="889"/>
      <c r="GGR105" s="889"/>
      <c r="GGS105" s="889"/>
      <c r="GGT105" s="889"/>
      <c r="GGU105" s="889"/>
      <c r="GGV105" s="889"/>
      <c r="GGW105" s="889"/>
      <c r="GGX105" s="889"/>
      <c r="GGY105" s="889"/>
      <c r="GGZ105" s="889"/>
      <c r="GHA105" s="889"/>
      <c r="GHB105" s="889"/>
      <c r="GHC105" s="889"/>
      <c r="GHD105" s="889"/>
      <c r="GHE105" s="889"/>
      <c r="GHF105" s="889"/>
      <c r="GHG105" s="889"/>
      <c r="GHH105" s="889"/>
      <c r="GHI105" s="889"/>
      <c r="GHJ105" s="889"/>
      <c r="GHK105" s="889"/>
      <c r="GHL105" s="889"/>
      <c r="GHM105" s="889"/>
      <c r="GHN105" s="889"/>
      <c r="GHO105" s="889"/>
      <c r="GHP105" s="889"/>
      <c r="GHQ105" s="889"/>
      <c r="GHR105" s="889"/>
      <c r="GHS105" s="889"/>
      <c r="GHT105" s="889"/>
      <c r="GHU105" s="889"/>
      <c r="GHV105" s="889"/>
      <c r="GHW105" s="889"/>
      <c r="GHX105" s="889"/>
      <c r="GHY105" s="889"/>
      <c r="GHZ105" s="889"/>
      <c r="GIA105" s="889"/>
      <c r="GIB105" s="889"/>
      <c r="GIC105" s="889"/>
      <c r="GID105" s="889"/>
      <c r="GIE105" s="889"/>
      <c r="GIF105" s="889"/>
      <c r="GIG105" s="889"/>
      <c r="GIH105" s="889"/>
      <c r="GII105" s="889"/>
      <c r="GIJ105" s="889"/>
      <c r="GIK105" s="889"/>
      <c r="GIL105" s="889"/>
      <c r="GIM105" s="889"/>
      <c r="GIN105" s="889"/>
      <c r="GIO105" s="889"/>
      <c r="GIP105" s="889"/>
      <c r="GIQ105" s="889"/>
      <c r="GIR105" s="889"/>
      <c r="GIS105" s="889"/>
      <c r="GIT105" s="889"/>
      <c r="GIU105" s="889"/>
      <c r="GIV105" s="889"/>
      <c r="GIW105" s="889"/>
      <c r="GIX105" s="889"/>
      <c r="GIY105" s="889"/>
      <c r="GIZ105" s="889"/>
      <c r="GJA105" s="889"/>
      <c r="GJB105" s="889"/>
      <c r="GJC105" s="889"/>
      <c r="GJD105" s="889"/>
      <c r="GJE105" s="889"/>
      <c r="GJF105" s="889"/>
      <c r="GJG105" s="889"/>
      <c r="GJH105" s="889"/>
      <c r="GJI105" s="889"/>
      <c r="GJJ105" s="889"/>
      <c r="GJK105" s="889"/>
      <c r="GJL105" s="889"/>
      <c r="GJM105" s="889"/>
      <c r="GJN105" s="889"/>
      <c r="GJO105" s="889"/>
      <c r="GJP105" s="889"/>
      <c r="GJQ105" s="889"/>
      <c r="GJR105" s="889"/>
      <c r="GJS105" s="889"/>
      <c r="GJT105" s="889"/>
      <c r="GJU105" s="889"/>
      <c r="GJV105" s="889"/>
      <c r="GJW105" s="889"/>
      <c r="GJX105" s="889"/>
      <c r="GJY105" s="889"/>
      <c r="GJZ105" s="889"/>
      <c r="GKA105" s="889"/>
      <c r="GKB105" s="889"/>
      <c r="GKC105" s="889"/>
      <c r="GKD105" s="889"/>
      <c r="GKE105" s="889"/>
      <c r="GKF105" s="889"/>
      <c r="GKG105" s="889"/>
      <c r="GKH105" s="889"/>
      <c r="GKI105" s="889"/>
      <c r="GKJ105" s="889"/>
      <c r="GKK105" s="889"/>
      <c r="GKL105" s="889"/>
      <c r="GKM105" s="889"/>
      <c r="GKN105" s="889"/>
      <c r="GKO105" s="889"/>
      <c r="GKP105" s="889"/>
      <c r="GKQ105" s="889"/>
      <c r="GKR105" s="889"/>
      <c r="GKS105" s="889"/>
      <c r="GKT105" s="889"/>
      <c r="GKU105" s="889"/>
      <c r="GKV105" s="889"/>
      <c r="GKW105" s="889"/>
      <c r="GKX105" s="889"/>
      <c r="GKY105" s="889"/>
      <c r="GKZ105" s="889"/>
      <c r="GLA105" s="889"/>
      <c r="GLB105" s="889"/>
      <c r="GLC105" s="889"/>
      <c r="GLD105" s="889"/>
      <c r="GLE105" s="889"/>
      <c r="GLF105" s="889"/>
      <c r="GLG105" s="889"/>
      <c r="GLH105" s="889"/>
      <c r="GLI105" s="889"/>
      <c r="GLJ105" s="889"/>
      <c r="GLK105" s="889"/>
      <c r="GLL105" s="889"/>
      <c r="GLM105" s="889"/>
      <c r="GLN105" s="889"/>
      <c r="GLO105" s="889"/>
      <c r="GLP105" s="889"/>
      <c r="GLQ105" s="889"/>
      <c r="GLR105" s="889"/>
      <c r="GLS105" s="889"/>
      <c r="GLT105" s="889"/>
      <c r="GLU105" s="889"/>
      <c r="GLV105" s="889"/>
      <c r="GLW105" s="889"/>
      <c r="GLX105" s="889"/>
      <c r="GLY105" s="889"/>
      <c r="GLZ105" s="889"/>
      <c r="GMA105" s="889"/>
      <c r="GMB105" s="889"/>
      <c r="GMC105" s="889"/>
      <c r="GMD105" s="889"/>
      <c r="GME105" s="889"/>
      <c r="GMF105" s="889"/>
      <c r="GMG105" s="889"/>
      <c r="GMH105" s="889"/>
      <c r="GMI105" s="889"/>
      <c r="GMJ105" s="889"/>
      <c r="GMK105" s="889"/>
      <c r="GML105" s="889"/>
      <c r="GMM105" s="889"/>
      <c r="GMN105" s="889"/>
      <c r="GMO105" s="889"/>
      <c r="GMP105" s="889"/>
      <c r="GMQ105" s="889"/>
      <c r="GMR105" s="889"/>
      <c r="GMS105" s="889"/>
      <c r="GMT105" s="889"/>
      <c r="GMU105" s="889"/>
      <c r="GMV105" s="889"/>
      <c r="GMW105" s="889"/>
      <c r="GMX105" s="889"/>
      <c r="GMY105" s="889"/>
      <c r="GMZ105" s="889"/>
      <c r="GNA105" s="889"/>
      <c r="GNB105" s="889"/>
      <c r="GNC105" s="889"/>
      <c r="GND105" s="889"/>
      <c r="GNE105" s="889"/>
      <c r="GNF105" s="889"/>
      <c r="GNG105" s="889"/>
      <c r="GNH105" s="889"/>
      <c r="GNI105" s="889"/>
      <c r="GNJ105" s="889"/>
      <c r="GNK105" s="889"/>
      <c r="GNL105" s="889"/>
      <c r="GNM105" s="889"/>
      <c r="GNN105" s="889"/>
      <c r="GNO105" s="889"/>
      <c r="GNP105" s="889"/>
      <c r="GNQ105" s="889"/>
      <c r="GNR105" s="889"/>
      <c r="GNS105" s="889"/>
      <c r="GNT105" s="889"/>
      <c r="GNU105" s="889"/>
      <c r="GNV105" s="889"/>
      <c r="GNW105" s="889"/>
      <c r="GNX105" s="889"/>
      <c r="GNY105" s="889"/>
      <c r="GNZ105" s="889"/>
      <c r="GOA105" s="889"/>
      <c r="GOB105" s="889"/>
      <c r="GOC105" s="889"/>
      <c r="GOD105" s="889"/>
      <c r="GOE105" s="889"/>
      <c r="GOF105" s="889"/>
      <c r="GOG105" s="889"/>
      <c r="GOH105" s="889"/>
      <c r="GOI105" s="889"/>
      <c r="GOJ105" s="889"/>
      <c r="GOK105" s="889"/>
      <c r="GOL105" s="889"/>
      <c r="GOM105" s="889"/>
      <c r="GON105" s="889"/>
      <c r="GOO105" s="889"/>
      <c r="GOP105" s="889"/>
      <c r="GOQ105" s="889"/>
      <c r="GOR105" s="889"/>
      <c r="GOS105" s="889"/>
      <c r="GOT105" s="889"/>
      <c r="GOU105" s="889"/>
      <c r="GOV105" s="889"/>
      <c r="GOW105" s="889"/>
      <c r="GOX105" s="889"/>
      <c r="GOY105" s="889"/>
      <c r="GOZ105" s="889"/>
      <c r="GPA105" s="889"/>
      <c r="GPB105" s="889"/>
      <c r="GPC105" s="889"/>
      <c r="GPD105" s="889"/>
      <c r="GPE105" s="889"/>
      <c r="GPF105" s="889"/>
      <c r="GPG105" s="889"/>
      <c r="GPH105" s="889"/>
      <c r="GPI105" s="889"/>
      <c r="GPJ105" s="889"/>
      <c r="GPK105" s="889"/>
      <c r="GPL105" s="889"/>
      <c r="GPM105" s="889"/>
      <c r="GPN105" s="889"/>
      <c r="GPO105" s="889"/>
      <c r="GPP105" s="889"/>
      <c r="GPQ105" s="889"/>
      <c r="GPR105" s="889"/>
      <c r="GPS105" s="889"/>
      <c r="GPT105" s="889"/>
      <c r="GPU105" s="889"/>
      <c r="GPV105" s="889"/>
      <c r="GPW105" s="889"/>
      <c r="GPX105" s="889"/>
      <c r="GPY105" s="889"/>
      <c r="GPZ105" s="889"/>
      <c r="GQA105" s="889"/>
      <c r="GQB105" s="889"/>
      <c r="GQC105" s="889"/>
      <c r="GQD105" s="889"/>
      <c r="GQE105" s="889"/>
      <c r="GQF105" s="889"/>
      <c r="GQG105" s="889"/>
      <c r="GQH105" s="889"/>
      <c r="GQI105" s="889"/>
      <c r="GQJ105" s="889"/>
      <c r="GQK105" s="889"/>
      <c r="GQL105" s="889"/>
      <c r="GQM105" s="889"/>
      <c r="GQN105" s="889"/>
      <c r="GQO105" s="889"/>
      <c r="GQP105" s="889"/>
      <c r="GQQ105" s="889"/>
      <c r="GQR105" s="889"/>
      <c r="GQS105" s="889"/>
      <c r="GQT105" s="889"/>
      <c r="GQU105" s="889"/>
      <c r="GQV105" s="889"/>
      <c r="GQW105" s="889"/>
      <c r="GQX105" s="889"/>
      <c r="GQY105" s="889"/>
      <c r="GQZ105" s="889"/>
      <c r="GRA105" s="889"/>
      <c r="GRB105" s="889"/>
      <c r="GRC105" s="889"/>
      <c r="GRD105" s="889"/>
      <c r="GRE105" s="889"/>
      <c r="GRF105" s="889"/>
      <c r="GRG105" s="889"/>
      <c r="GRH105" s="889"/>
      <c r="GRI105" s="889"/>
      <c r="GRJ105" s="889"/>
      <c r="GRK105" s="889"/>
      <c r="GRL105" s="889"/>
      <c r="GRM105" s="889"/>
      <c r="GRN105" s="889"/>
      <c r="GRO105" s="889"/>
      <c r="GRP105" s="889"/>
      <c r="GRQ105" s="889"/>
      <c r="GRR105" s="889"/>
      <c r="GRS105" s="889"/>
      <c r="GRT105" s="889"/>
      <c r="GRU105" s="889"/>
      <c r="GRV105" s="889"/>
      <c r="GRW105" s="889"/>
      <c r="GRX105" s="889"/>
      <c r="GRY105" s="889"/>
      <c r="GRZ105" s="889"/>
      <c r="GSA105" s="889"/>
      <c r="GSB105" s="889"/>
      <c r="GSC105" s="889"/>
      <c r="GSD105" s="889"/>
      <c r="GSE105" s="889"/>
      <c r="GSF105" s="889"/>
      <c r="GSG105" s="889"/>
      <c r="GSH105" s="889"/>
      <c r="GSI105" s="889"/>
      <c r="GSJ105" s="889"/>
      <c r="GSK105" s="889"/>
      <c r="GSL105" s="889"/>
      <c r="GSM105" s="889"/>
      <c r="GSN105" s="889"/>
      <c r="GSO105" s="889"/>
      <c r="GSP105" s="889"/>
      <c r="GSQ105" s="889"/>
      <c r="GSR105" s="889"/>
      <c r="GSS105" s="889"/>
      <c r="GST105" s="889"/>
      <c r="GSU105" s="889"/>
      <c r="GSV105" s="889"/>
      <c r="GSW105" s="889"/>
      <c r="GSX105" s="889"/>
      <c r="GSY105" s="889"/>
      <c r="GSZ105" s="889"/>
      <c r="GTA105" s="889"/>
      <c r="GTB105" s="889"/>
      <c r="GTC105" s="889"/>
      <c r="GTD105" s="889"/>
      <c r="GTE105" s="889"/>
      <c r="GTF105" s="889"/>
      <c r="GTG105" s="889"/>
      <c r="GTH105" s="889"/>
      <c r="GTI105" s="889"/>
      <c r="GTJ105" s="889"/>
      <c r="GTK105" s="889"/>
      <c r="GTL105" s="889"/>
      <c r="GTM105" s="889"/>
      <c r="GTN105" s="889"/>
      <c r="GTO105" s="889"/>
      <c r="GTP105" s="889"/>
      <c r="GTQ105" s="889"/>
      <c r="GTR105" s="889"/>
      <c r="GTS105" s="889"/>
      <c r="GTT105" s="889"/>
      <c r="GTU105" s="889"/>
      <c r="GTV105" s="889"/>
      <c r="GTW105" s="889"/>
      <c r="GTX105" s="889"/>
      <c r="GTY105" s="889"/>
      <c r="GTZ105" s="889"/>
      <c r="GUA105" s="889"/>
      <c r="GUB105" s="889"/>
      <c r="GUC105" s="889"/>
      <c r="GUD105" s="889"/>
      <c r="GUE105" s="889"/>
      <c r="GUF105" s="889"/>
      <c r="GUG105" s="889"/>
      <c r="GUH105" s="889"/>
      <c r="GUI105" s="889"/>
      <c r="GUJ105" s="889"/>
      <c r="GUK105" s="889"/>
      <c r="GUL105" s="889"/>
      <c r="GUM105" s="889"/>
      <c r="GUN105" s="889"/>
      <c r="GUO105" s="889"/>
      <c r="GUP105" s="889"/>
      <c r="GUQ105" s="889"/>
      <c r="GUR105" s="889"/>
      <c r="GUS105" s="889"/>
      <c r="GUT105" s="889"/>
      <c r="GUU105" s="889"/>
      <c r="GUV105" s="889"/>
      <c r="GUW105" s="889"/>
      <c r="GUX105" s="889"/>
      <c r="GUY105" s="889"/>
      <c r="GUZ105" s="889"/>
      <c r="GVA105" s="889"/>
      <c r="GVB105" s="889"/>
      <c r="GVC105" s="889"/>
      <c r="GVD105" s="889"/>
      <c r="GVE105" s="889"/>
      <c r="GVF105" s="889"/>
      <c r="GVG105" s="889"/>
      <c r="GVH105" s="889"/>
      <c r="GVI105" s="889"/>
      <c r="GVJ105" s="889"/>
      <c r="GVK105" s="889"/>
      <c r="GVL105" s="889"/>
      <c r="GVM105" s="889"/>
      <c r="GVN105" s="889"/>
      <c r="GVO105" s="889"/>
      <c r="GVP105" s="889"/>
      <c r="GVQ105" s="889"/>
      <c r="GVR105" s="889"/>
      <c r="GVS105" s="889"/>
      <c r="GVT105" s="889"/>
      <c r="GVU105" s="889"/>
      <c r="GVV105" s="889"/>
      <c r="GVW105" s="889"/>
      <c r="GVX105" s="889"/>
      <c r="GVY105" s="889"/>
      <c r="GVZ105" s="889"/>
      <c r="GWA105" s="889"/>
      <c r="GWB105" s="889"/>
      <c r="GWC105" s="889"/>
      <c r="GWD105" s="889"/>
      <c r="GWE105" s="889"/>
      <c r="GWF105" s="889"/>
      <c r="GWG105" s="889"/>
      <c r="GWH105" s="889"/>
      <c r="GWI105" s="889"/>
      <c r="GWJ105" s="889"/>
      <c r="GWK105" s="889"/>
      <c r="GWL105" s="889"/>
      <c r="GWM105" s="889"/>
      <c r="GWN105" s="889"/>
      <c r="GWO105" s="889"/>
      <c r="GWP105" s="889"/>
      <c r="GWQ105" s="889"/>
      <c r="GWR105" s="889"/>
      <c r="GWS105" s="889"/>
      <c r="GWT105" s="889"/>
      <c r="GWU105" s="889"/>
      <c r="GWV105" s="889"/>
      <c r="GWW105" s="889"/>
      <c r="GWX105" s="889"/>
      <c r="GWY105" s="889"/>
      <c r="GWZ105" s="889"/>
      <c r="GXA105" s="889"/>
      <c r="GXB105" s="889"/>
      <c r="GXC105" s="889"/>
      <c r="GXD105" s="889"/>
      <c r="GXE105" s="889"/>
      <c r="GXF105" s="889"/>
      <c r="GXG105" s="889"/>
      <c r="GXH105" s="889"/>
      <c r="GXI105" s="889"/>
      <c r="GXJ105" s="889"/>
      <c r="GXK105" s="889"/>
      <c r="GXL105" s="889"/>
      <c r="GXM105" s="889"/>
      <c r="GXN105" s="889"/>
      <c r="GXO105" s="889"/>
      <c r="GXP105" s="889"/>
      <c r="GXQ105" s="889"/>
      <c r="GXR105" s="889"/>
      <c r="GXS105" s="889"/>
      <c r="GXT105" s="889"/>
      <c r="GXU105" s="889"/>
      <c r="GXV105" s="889"/>
      <c r="GXW105" s="889"/>
      <c r="GXX105" s="889"/>
      <c r="GXY105" s="889"/>
      <c r="GXZ105" s="889"/>
      <c r="GYA105" s="889"/>
      <c r="GYB105" s="889"/>
      <c r="GYC105" s="889"/>
      <c r="GYD105" s="889"/>
      <c r="GYE105" s="889"/>
      <c r="GYF105" s="889"/>
      <c r="GYG105" s="889"/>
      <c r="GYH105" s="889"/>
      <c r="GYI105" s="889"/>
      <c r="GYJ105" s="889"/>
      <c r="GYK105" s="889"/>
      <c r="GYL105" s="889"/>
      <c r="GYM105" s="889"/>
      <c r="GYN105" s="889"/>
      <c r="GYO105" s="889"/>
      <c r="GYP105" s="889"/>
      <c r="GYQ105" s="889"/>
      <c r="GYR105" s="889"/>
      <c r="GYS105" s="889"/>
      <c r="GYT105" s="889"/>
      <c r="GYU105" s="889"/>
      <c r="GYV105" s="889"/>
      <c r="GYW105" s="889"/>
      <c r="GYX105" s="889"/>
      <c r="GYY105" s="889"/>
      <c r="GYZ105" s="889"/>
      <c r="GZA105" s="889"/>
      <c r="GZB105" s="889"/>
      <c r="GZC105" s="889"/>
      <c r="GZD105" s="889"/>
      <c r="GZE105" s="889"/>
      <c r="GZF105" s="889"/>
      <c r="GZG105" s="889"/>
      <c r="GZH105" s="889"/>
      <c r="GZI105" s="889"/>
      <c r="GZJ105" s="889"/>
      <c r="GZK105" s="889"/>
      <c r="GZL105" s="889"/>
      <c r="GZM105" s="889"/>
      <c r="GZN105" s="889"/>
      <c r="GZO105" s="889"/>
      <c r="GZP105" s="889"/>
      <c r="GZQ105" s="889"/>
      <c r="GZR105" s="889"/>
      <c r="GZS105" s="889"/>
      <c r="GZT105" s="889"/>
      <c r="GZU105" s="889"/>
      <c r="GZV105" s="889"/>
      <c r="GZW105" s="889"/>
      <c r="GZX105" s="889"/>
      <c r="GZY105" s="889"/>
      <c r="GZZ105" s="889"/>
      <c r="HAA105" s="889"/>
      <c r="HAB105" s="889"/>
      <c r="HAC105" s="889"/>
      <c r="HAD105" s="889"/>
      <c r="HAE105" s="889"/>
      <c r="HAF105" s="889"/>
      <c r="HAG105" s="889"/>
      <c r="HAH105" s="889"/>
      <c r="HAI105" s="889"/>
      <c r="HAJ105" s="889"/>
      <c r="HAK105" s="889"/>
      <c r="HAL105" s="889"/>
      <c r="HAM105" s="889"/>
      <c r="HAN105" s="889"/>
      <c r="HAO105" s="889"/>
      <c r="HAP105" s="889"/>
      <c r="HAQ105" s="889"/>
      <c r="HAR105" s="889"/>
      <c r="HAS105" s="889"/>
      <c r="HAT105" s="889"/>
      <c r="HAU105" s="889"/>
      <c r="HAV105" s="889"/>
      <c r="HAW105" s="889"/>
      <c r="HAX105" s="889"/>
      <c r="HAY105" s="889"/>
      <c r="HAZ105" s="889"/>
      <c r="HBA105" s="889"/>
      <c r="HBB105" s="889"/>
      <c r="HBC105" s="889"/>
      <c r="HBD105" s="889"/>
      <c r="HBE105" s="889"/>
      <c r="HBF105" s="889"/>
      <c r="HBG105" s="889"/>
      <c r="HBH105" s="889"/>
      <c r="HBI105" s="889"/>
      <c r="HBJ105" s="889"/>
      <c r="HBK105" s="889"/>
      <c r="HBL105" s="889"/>
      <c r="HBM105" s="889"/>
      <c r="HBN105" s="889"/>
      <c r="HBO105" s="889"/>
      <c r="HBP105" s="889"/>
      <c r="HBQ105" s="889"/>
      <c r="HBR105" s="889"/>
      <c r="HBS105" s="889"/>
      <c r="HBT105" s="889"/>
      <c r="HBU105" s="889"/>
      <c r="HBV105" s="889"/>
      <c r="HBW105" s="889"/>
      <c r="HBX105" s="889"/>
      <c r="HBY105" s="889"/>
      <c r="HBZ105" s="889"/>
      <c r="HCA105" s="889"/>
      <c r="HCB105" s="889"/>
      <c r="HCC105" s="889"/>
      <c r="HCD105" s="889"/>
      <c r="HCE105" s="889"/>
      <c r="HCF105" s="889"/>
      <c r="HCG105" s="889"/>
      <c r="HCH105" s="889"/>
      <c r="HCI105" s="889"/>
      <c r="HCJ105" s="889"/>
      <c r="HCK105" s="889"/>
      <c r="HCL105" s="889"/>
      <c r="HCM105" s="889"/>
      <c r="HCN105" s="889"/>
      <c r="HCO105" s="889"/>
      <c r="HCP105" s="889"/>
      <c r="HCQ105" s="889"/>
      <c r="HCR105" s="889"/>
      <c r="HCS105" s="889"/>
      <c r="HCT105" s="889"/>
      <c r="HCU105" s="889"/>
      <c r="HCV105" s="889"/>
      <c r="HCW105" s="889"/>
      <c r="HCX105" s="889"/>
      <c r="HCY105" s="889"/>
      <c r="HCZ105" s="889"/>
      <c r="HDA105" s="889"/>
      <c r="HDB105" s="889"/>
      <c r="HDC105" s="889"/>
      <c r="HDD105" s="889"/>
      <c r="HDE105" s="889"/>
      <c r="HDF105" s="889"/>
      <c r="HDG105" s="889"/>
      <c r="HDH105" s="889"/>
      <c r="HDI105" s="889"/>
      <c r="HDJ105" s="889"/>
      <c r="HDK105" s="889"/>
      <c r="HDL105" s="889"/>
      <c r="HDM105" s="889"/>
      <c r="HDN105" s="889"/>
      <c r="HDO105" s="889"/>
      <c r="HDP105" s="889"/>
      <c r="HDQ105" s="889"/>
      <c r="HDR105" s="889"/>
      <c r="HDS105" s="889"/>
      <c r="HDT105" s="889"/>
      <c r="HDU105" s="889"/>
      <c r="HDV105" s="889"/>
      <c r="HDW105" s="889"/>
      <c r="HDX105" s="889"/>
      <c r="HDY105" s="889"/>
      <c r="HDZ105" s="889"/>
      <c r="HEA105" s="889"/>
      <c r="HEB105" s="889"/>
      <c r="HEC105" s="889"/>
      <c r="HED105" s="889"/>
      <c r="HEE105" s="889"/>
      <c r="HEF105" s="889"/>
      <c r="HEG105" s="889"/>
      <c r="HEH105" s="889"/>
      <c r="HEI105" s="889"/>
      <c r="HEJ105" s="889"/>
      <c r="HEK105" s="889"/>
      <c r="HEL105" s="889"/>
      <c r="HEM105" s="889"/>
      <c r="HEN105" s="889"/>
      <c r="HEO105" s="889"/>
      <c r="HEP105" s="889"/>
      <c r="HEQ105" s="889"/>
      <c r="HER105" s="889"/>
      <c r="HES105" s="889"/>
      <c r="HET105" s="889"/>
      <c r="HEU105" s="889"/>
      <c r="HEV105" s="889"/>
      <c r="HEW105" s="889"/>
      <c r="HEX105" s="889"/>
      <c r="HEY105" s="889"/>
      <c r="HEZ105" s="889"/>
      <c r="HFA105" s="889"/>
      <c r="HFB105" s="889"/>
      <c r="HFC105" s="889"/>
      <c r="HFD105" s="889"/>
      <c r="HFE105" s="889"/>
      <c r="HFF105" s="889"/>
      <c r="HFG105" s="889"/>
      <c r="HFH105" s="889"/>
      <c r="HFI105" s="889"/>
      <c r="HFJ105" s="889"/>
      <c r="HFK105" s="889"/>
      <c r="HFL105" s="889"/>
      <c r="HFM105" s="889"/>
      <c r="HFN105" s="889"/>
      <c r="HFO105" s="889"/>
      <c r="HFP105" s="889"/>
      <c r="HFQ105" s="889"/>
      <c r="HFR105" s="889"/>
      <c r="HFS105" s="889"/>
      <c r="HFT105" s="889"/>
      <c r="HFU105" s="889"/>
      <c r="HFV105" s="889"/>
      <c r="HFW105" s="889"/>
      <c r="HFX105" s="889"/>
      <c r="HFY105" s="889"/>
      <c r="HFZ105" s="889"/>
      <c r="HGA105" s="889"/>
      <c r="HGB105" s="889"/>
      <c r="HGC105" s="889"/>
      <c r="HGD105" s="889"/>
      <c r="HGE105" s="889"/>
      <c r="HGF105" s="889"/>
      <c r="HGG105" s="889"/>
      <c r="HGH105" s="889"/>
      <c r="HGI105" s="889"/>
      <c r="HGJ105" s="889"/>
      <c r="HGK105" s="889"/>
      <c r="HGL105" s="889"/>
      <c r="HGM105" s="889"/>
      <c r="HGN105" s="889"/>
      <c r="HGO105" s="889"/>
      <c r="HGP105" s="889"/>
      <c r="HGQ105" s="889"/>
      <c r="HGR105" s="889"/>
      <c r="HGS105" s="889"/>
      <c r="HGT105" s="889"/>
      <c r="HGU105" s="889"/>
      <c r="HGV105" s="889"/>
      <c r="HGW105" s="889"/>
      <c r="HGX105" s="889"/>
      <c r="HGY105" s="889"/>
      <c r="HGZ105" s="889"/>
      <c r="HHA105" s="889"/>
      <c r="HHB105" s="889"/>
      <c r="HHC105" s="889"/>
      <c r="HHD105" s="889"/>
      <c r="HHE105" s="889"/>
      <c r="HHF105" s="889"/>
      <c r="HHG105" s="889"/>
      <c r="HHH105" s="889"/>
      <c r="HHI105" s="889"/>
      <c r="HHJ105" s="889"/>
      <c r="HHK105" s="889"/>
      <c r="HHL105" s="889"/>
      <c r="HHM105" s="889"/>
      <c r="HHN105" s="889"/>
      <c r="HHO105" s="889"/>
      <c r="HHP105" s="889"/>
      <c r="HHQ105" s="889"/>
      <c r="HHR105" s="889"/>
      <c r="HHS105" s="889"/>
      <c r="HHT105" s="889"/>
      <c r="HHU105" s="889"/>
      <c r="HHV105" s="889"/>
      <c r="HHW105" s="889"/>
      <c r="HHX105" s="889"/>
      <c r="HHY105" s="889"/>
      <c r="HHZ105" s="889"/>
      <c r="HIA105" s="889"/>
      <c r="HIB105" s="889"/>
      <c r="HIC105" s="889"/>
      <c r="HID105" s="889"/>
      <c r="HIE105" s="889"/>
      <c r="HIF105" s="889"/>
      <c r="HIG105" s="889"/>
      <c r="HIH105" s="889"/>
      <c r="HII105" s="889"/>
      <c r="HIJ105" s="889"/>
      <c r="HIK105" s="889"/>
      <c r="HIL105" s="889"/>
      <c r="HIM105" s="889"/>
      <c r="HIN105" s="889"/>
      <c r="HIO105" s="889"/>
      <c r="HIP105" s="889"/>
      <c r="HIQ105" s="889"/>
      <c r="HIR105" s="889"/>
      <c r="HIS105" s="889"/>
      <c r="HIT105" s="889"/>
      <c r="HIU105" s="889"/>
      <c r="HIV105" s="889"/>
      <c r="HIW105" s="889"/>
      <c r="HIX105" s="889"/>
      <c r="HIY105" s="889"/>
      <c r="HIZ105" s="889"/>
      <c r="HJA105" s="889"/>
      <c r="HJB105" s="889"/>
      <c r="HJC105" s="889"/>
      <c r="HJD105" s="889"/>
      <c r="HJE105" s="889"/>
      <c r="HJF105" s="889"/>
      <c r="HJG105" s="889"/>
      <c r="HJH105" s="889"/>
      <c r="HJI105" s="889"/>
      <c r="HJJ105" s="889"/>
      <c r="HJK105" s="889"/>
      <c r="HJL105" s="889"/>
      <c r="HJM105" s="889"/>
      <c r="HJN105" s="889"/>
      <c r="HJO105" s="889"/>
      <c r="HJP105" s="889"/>
      <c r="HJQ105" s="889"/>
      <c r="HJR105" s="889"/>
      <c r="HJS105" s="889"/>
      <c r="HJT105" s="889"/>
      <c r="HJU105" s="889"/>
      <c r="HJV105" s="889"/>
      <c r="HJW105" s="889"/>
      <c r="HJX105" s="889"/>
      <c r="HJY105" s="889"/>
      <c r="HJZ105" s="889"/>
      <c r="HKA105" s="889"/>
      <c r="HKB105" s="889"/>
      <c r="HKC105" s="889"/>
      <c r="HKD105" s="889"/>
      <c r="HKE105" s="889"/>
      <c r="HKF105" s="889"/>
      <c r="HKG105" s="889"/>
      <c r="HKH105" s="889"/>
      <c r="HKI105" s="889"/>
      <c r="HKJ105" s="889"/>
      <c r="HKK105" s="889"/>
      <c r="HKL105" s="889"/>
      <c r="HKM105" s="889"/>
      <c r="HKN105" s="889"/>
      <c r="HKO105" s="889"/>
      <c r="HKP105" s="889"/>
      <c r="HKQ105" s="889"/>
      <c r="HKR105" s="889"/>
      <c r="HKS105" s="889"/>
      <c r="HKT105" s="889"/>
      <c r="HKU105" s="889"/>
      <c r="HKV105" s="889"/>
      <c r="HKW105" s="889"/>
      <c r="HKX105" s="889"/>
      <c r="HKY105" s="889"/>
      <c r="HKZ105" s="889"/>
      <c r="HLA105" s="889"/>
      <c r="HLB105" s="889"/>
      <c r="HLC105" s="889"/>
      <c r="HLD105" s="889"/>
      <c r="HLE105" s="889"/>
      <c r="HLF105" s="889"/>
      <c r="HLG105" s="889"/>
      <c r="HLH105" s="889"/>
      <c r="HLI105" s="889"/>
      <c r="HLJ105" s="889"/>
      <c r="HLK105" s="889"/>
      <c r="HLL105" s="889"/>
      <c r="HLM105" s="889"/>
      <c r="HLN105" s="889"/>
      <c r="HLO105" s="889"/>
      <c r="HLP105" s="889"/>
      <c r="HLQ105" s="889"/>
      <c r="HLR105" s="889"/>
      <c r="HLS105" s="889"/>
      <c r="HLT105" s="889"/>
      <c r="HLU105" s="889"/>
      <c r="HLV105" s="889"/>
      <c r="HLW105" s="889"/>
      <c r="HLX105" s="889"/>
      <c r="HLY105" s="889"/>
      <c r="HLZ105" s="889"/>
      <c r="HMA105" s="889"/>
      <c r="HMB105" s="889"/>
      <c r="HMC105" s="889"/>
      <c r="HMD105" s="889"/>
      <c r="HME105" s="889"/>
      <c r="HMF105" s="889"/>
      <c r="HMG105" s="889"/>
      <c r="HMH105" s="889"/>
      <c r="HMI105" s="889"/>
      <c r="HMJ105" s="889"/>
      <c r="HMK105" s="889"/>
      <c r="HML105" s="889"/>
      <c r="HMM105" s="889"/>
      <c r="HMN105" s="889"/>
      <c r="HMO105" s="889"/>
      <c r="HMP105" s="889"/>
      <c r="HMQ105" s="889"/>
      <c r="HMR105" s="889"/>
      <c r="HMS105" s="889"/>
      <c r="HMT105" s="889"/>
      <c r="HMU105" s="889"/>
      <c r="HMV105" s="889"/>
      <c r="HMW105" s="889"/>
      <c r="HMX105" s="889"/>
      <c r="HMY105" s="889"/>
      <c r="HMZ105" s="889"/>
      <c r="HNA105" s="889"/>
      <c r="HNB105" s="889"/>
      <c r="HNC105" s="889"/>
      <c r="HND105" s="889"/>
      <c r="HNE105" s="889"/>
      <c r="HNF105" s="889"/>
      <c r="HNG105" s="889"/>
      <c r="HNH105" s="889"/>
      <c r="HNI105" s="889"/>
      <c r="HNJ105" s="889"/>
      <c r="HNK105" s="889"/>
      <c r="HNL105" s="889"/>
      <c r="HNM105" s="889"/>
      <c r="HNN105" s="889"/>
      <c r="HNO105" s="889"/>
      <c r="HNP105" s="889"/>
      <c r="HNQ105" s="889"/>
      <c r="HNR105" s="889"/>
      <c r="HNS105" s="889"/>
      <c r="HNT105" s="889"/>
      <c r="HNU105" s="889"/>
      <c r="HNV105" s="889"/>
      <c r="HNW105" s="889"/>
      <c r="HNX105" s="889"/>
      <c r="HNY105" s="889"/>
      <c r="HNZ105" s="889"/>
      <c r="HOA105" s="889"/>
      <c r="HOB105" s="889"/>
      <c r="HOC105" s="889"/>
      <c r="HOD105" s="889"/>
      <c r="HOE105" s="889"/>
      <c r="HOF105" s="889"/>
      <c r="HOG105" s="889"/>
      <c r="HOH105" s="889"/>
      <c r="HOI105" s="889"/>
      <c r="HOJ105" s="889"/>
      <c r="HOK105" s="889"/>
      <c r="HOL105" s="889"/>
      <c r="HOM105" s="889"/>
      <c r="HON105" s="889"/>
      <c r="HOO105" s="889"/>
      <c r="HOP105" s="889"/>
      <c r="HOQ105" s="889"/>
      <c r="HOR105" s="889"/>
      <c r="HOS105" s="889"/>
      <c r="HOT105" s="889"/>
      <c r="HOU105" s="889"/>
      <c r="HOV105" s="889"/>
      <c r="HOW105" s="889"/>
      <c r="HOX105" s="889"/>
      <c r="HOY105" s="889"/>
      <c r="HOZ105" s="889"/>
      <c r="HPA105" s="889"/>
      <c r="HPB105" s="889"/>
      <c r="HPC105" s="889"/>
      <c r="HPD105" s="889"/>
      <c r="HPE105" s="889"/>
      <c r="HPF105" s="889"/>
      <c r="HPG105" s="889"/>
      <c r="HPH105" s="889"/>
      <c r="HPI105" s="889"/>
      <c r="HPJ105" s="889"/>
      <c r="HPK105" s="889"/>
      <c r="HPL105" s="889"/>
      <c r="HPM105" s="889"/>
      <c r="HPN105" s="889"/>
      <c r="HPO105" s="889"/>
      <c r="HPP105" s="889"/>
      <c r="HPQ105" s="889"/>
      <c r="HPR105" s="889"/>
      <c r="HPS105" s="889"/>
      <c r="HPT105" s="889"/>
      <c r="HPU105" s="889"/>
      <c r="HPV105" s="889"/>
      <c r="HPW105" s="889"/>
      <c r="HPX105" s="889"/>
      <c r="HPY105" s="889"/>
      <c r="HPZ105" s="889"/>
      <c r="HQA105" s="889"/>
      <c r="HQB105" s="889"/>
      <c r="HQC105" s="889"/>
      <c r="HQD105" s="889"/>
      <c r="HQE105" s="889"/>
      <c r="HQF105" s="889"/>
      <c r="HQG105" s="889"/>
      <c r="HQH105" s="889"/>
      <c r="HQI105" s="889"/>
      <c r="HQJ105" s="889"/>
      <c r="HQK105" s="889"/>
      <c r="HQL105" s="889"/>
      <c r="HQM105" s="889"/>
      <c r="HQN105" s="889"/>
      <c r="HQO105" s="889"/>
      <c r="HQP105" s="889"/>
      <c r="HQQ105" s="889"/>
      <c r="HQR105" s="889"/>
      <c r="HQS105" s="889"/>
      <c r="HQT105" s="889"/>
      <c r="HQU105" s="889"/>
      <c r="HQV105" s="889"/>
      <c r="HQW105" s="889"/>
      <c r="HQX105" s="889"/>
      <c r="HQY105" s="889"/>
      <c r="HQZ105" s="889"/>
      <c r="HRA105" s="889"/>
      <c r="HRB105" s="889"/>
      <c r="HRC105" s="889"/>
      <c r="HRD105" s="889"/>
      <c r="HRE105" s="889"/>
      <c r="HRF105" s="889"/>
      <c r="HRG105" s="889"/>
      <c r="HRH105" s="889"/>
      <c r="HRI105" s="889"/>
      <c r="HRJ105" s="889"/>
      <c r="HRK105" s="889"/>
      <c r="HRL105" s="889"/>
      <c r="HRM105" s="889"/>
      <c r="HRN105" s="889"/>
      <c r="HRO105" s="889"/>
      <c r="HRP105" s="889"/>
      <c r="HRQ105" s="889"/>
      <c r="HRR105" s="889"/>
      <c r="HRS105" s="889"/>
      <c r="HRT105" s="889"/>
      <c r="HRU105" s="889"/>
      <c r="HRV105" s="889"/>
      <c r="HRW105" s="889"/>
      <c r="HRX105" s="889"/>
      <c r="HRY105" s="889"/>
      <c r="HRZ105" s="889"/>
      <c r="HSA105" s="889"/>
      <c r="HSB105" s="889"/>
      <c r="HSC105" s="889"/>
      <c r="HSD105" s="889"/>
      <c r="HSE105" s="889"/>
      <c r="HSF105" s="889"/>
      <c r="HSG105" s="889"/>
      <c r="HSH105" s="889"/>
      <c r="HSI105" s="889"/>
      <c r="HSJ105" s="889"/>
      <c r="HSK105" s="889"/>
      <c r="HSL105" s="889"/>
      <c r="HSM105" s="889"/>
      <c r="HSN105" s="889"/>
      <c r="HSO105" s="889"/>
      <c r="HSP105" s="889"/>
      <c r="HSQ105" s="889"/>
      <c r="HSR105" s="889"/>
      <c r="HSS105" s="889"/>
      <c r="HST105" s="889"/>
      <c r="HSU105" s="889"/>
      <c r="HSV105" s="889"/>
      <c r="HSW105" s="889"/>
      <c r="HSX105" s="889"/>
      <c r="HSY105" s="889"/>
      <c r="HSZ105" s="889"/>
      <c r="HTA105" s="889"/>
      <c r="HTB105" s="889"/>
      <c r="HTC105" s="889"/>
      <c r="HTD105" s="889"/>
      <c r="HTE105" s="889"/>
      <c r="HTF105" s="889"/>
      <c r="HTG105" s="889"/>
      <c r="HTH105" s="889"/>
      <c r="HTI105" s="889"/>
      <c r="HTJ105" s="889"/>
      <c r="HTK105" s="889"/>
      <c r="HTL105" s="889"/>
      <c r="HTM105" s="889"/>
      <c r="HTN105" s="889"/>
      <c r="HTO105" s="889"/>
      <c r="HTP105" s="889"/>
      <c r="HTQ105" s="889"/>
      <c r="HTR105" s="889"/>
      <c r="HTS105" s="889"/>
      <c r="HTT105" s="889"/>
      <c r="HTU105" s="889"/>
      <c r="HTV105" s="889"/>
      <c r="HTW105" s="889"/>
      <c r="HTX105" s="889"/>
      <c r="HTY105" s="889"/>
      <c r="HTZ105" s="889"/>
      <c r="HUA105" s="889"/>
      <c r="HUB105" s="889"/>
      <c r="HUC105" s="889"/>
      <c r="HUD105" s="889"/>
      <c r="HUE105" s="889"/>
      <c r="HUF105" s="889"/>
      <c r="HUG105" s="889"/>
      <c r="HUH105" s="889"/>
      <c r="HUI105" s="889"/>
      <c r="HUJ105" s="889"/>
      <c r="HUK105" s="889"/>
      <c r="HUL105" s="889"/>
      <c r="HUM105" s="889"/>
      <c r="HUN105" s="889"/>
      <c r="HUO105" s="889"/>
      <c r="HUP105" s="889"/>
      <c r="HUQ105" s="889"/>
      <c r="HUR105" s="889"/>
      <c r="HUS105" s="889"/>
      <c r="HUT105" s="889"/>
      <c r="HUU105" s="889"/>
      <c r="HUV105" s="889"/>
      <c r="HUW105" s="889"/>
      <c r="HUX105" s="889"/>
      <c r="HUY105" s="889"/>
      <c r="HUZ105" s="889"/>
      <c r="HVA105" s="889"/>
      <c r="HVB105" s="889"/>
      <c r="HVC105" s="889"/>
      <c r="HVD105" s="889"/>
      <c r="HVE105" s="889"/>
      <c r="HVF105" s="889"/>
      <c r="HVG105" s="889"/>
      <c r="HVH105" s="889"/>
      <c r="HVI105" s="889"/>
      <c r="HVJ105" s="889"/>
      <c r="HVK105" s="889"/>
      <c r="HVL105" s="889"/>
      <c r="HVM105" s="889"/>
      <c r="HVN105" s="889"/>
      <c r="HVO105" s="889"/>
      <c r="HVP105" s="889"/>
      <c r="HVQ105" s="889"/>
      <c r="HVR105" s="889"/>
      <c r="HVS105" s="889"/>
      <c r="HVT105" s="889"/>
      <c r="HVU105" s="889"/>
      <c r="HVV105" s="889"/>
      <c r="HVW105" s="889"/>
      <c r="HVX105" s="889"/>
      <c r="HVY105" s="889"/>
      <c r="HVZ105" s="889"/>
      <c r="HWA105" s="889"/>
      <c r="HWB105" s="889"/>
      <c r="HWC105" s="889"/>
      <c r="HWD105" s="889"/>
      <c r="HWE105" s="889"/>
      <c r="HWF105" s="889"/>
      <c r="HWG105" s="889"/>
      <c r="HWH105" s="889"/>
      <c r="HWI105" s="889"/>
      <c r="HWJ105" s="889"/>
      <c r="HWK105" s="889"/>
      <c r="HWL105" s="889"/>
      <c r="HWM105" s="889"/>
      <c r="HWN105" s="889"/>
      <c r="HWO105" s="889"/>
      <c r="HWP105" s="889"/>
      <c r="HWQ105" s="889"/>
      <c r="HWR105" s="889"/>
      <c r="HWS105" s="889"/>
      <c r="HWT105" s="889"/>
      <c r="HWU105" s="889"/>
      <c r="HWV105" s="889"/>
      <c r="HWW105" s="889"/>
      <c r="HWX105" s="889"/>
      <c r="HWY105" s="889"/>
      <c r="HWZ105" s="889"/>
      <c r="HXA105" s="889"/>
      <c r="HXB105" s="889"/>
      <c r="HXC105" s="889"/>
      <c r="HXD105" s="889"/>
      <c r="HXE105" s="889"/>
      <c r="HXF105" s="889"/>
      <c r="HXG105" s="889"/>
      <c r="HXH105" s="889"/>
      <c r="HXI105" s="889"/>
      <c r="HXJ105" s="889"/>
      <c r="HXK105" s="889"/>
      <c r="HXL105" s="889"/>
      <c r="HXM105" s="889"/>
      <c r="HXN105" s="889"/>
      <c r="HXO105" s="889"/>
      <c r="HXP105" s="889"/>
      <c r="HXQ105" s="889"/>
      <c r="HXR105" s="889"/>
      <c r="HXS105" s="889"/>
      <c r="HXT105" s="889"/>
      <c r="HXU105" s="889"/>
      <c r="HXV105" s="889"/>
      <c r="HXW105" s="889"/>
      <c r="HXX105" s="889"/>
      <c r="HXY105" s="889"/>
      <c r="HXZ105" s="889"/>
      <c r="HYA105" s="889"/>
      <c r="HYB105" s="889"/>
      <c r="HYC105" s="889"/>
      <c r="HYD105" s="889"/>
      <c r="HYE105" s="889"/>
      <c r="HYF105" s="889"/>
      <c r="HYG105" s="889"/>
      <c r="HYH105" s="889"/>
      <c r="HYI105" s="889"/>
      <c r="HYJ105" s="889"/>
      <c r="HYK105" s="889"/>
      <c r="HYL105" s="889"/>
      <c r="HYM105" s="889"/>
      <c r="HYN105" s="889"/>
      <c r="HYO105" s="889"/>
      <c r="HYP105" s="889"/>
      <c r="HYQ105" s="889"/>
      <c r="HYR105" s="889"/>
      <c r="HYS105" s="889"/>
      <c r="HYT105" s="889"/>
      <c r="HYU105" s="889"/>
      <c r="HYV105" s="889"/>
      <c r="HYW105" s="889"/>
      <c r="HYX105" s="889"/>
      <c r="HYY105" s="889"/>
      <c r="HYZ105" s="889"/>
      <c r="HZA105" s="889"/>
      <c r="HZB105" s="889"/>
      <c r="HZC105" s="889"/>
      <c r="HZD105" s="889"/>
      <c r="HZE105" s="889"/>
      <c r="HZF105" s="889"/>
      <c r="HZG105" s="889"/>
      <c r="HZH105" s="889"/>
      <c r="HZI105" s="889"/>
      <c r="HZJ105" s="889"/>
      <c r="HZK105" s="889"/>
      <c r="HZL105" s="889"/>
      <c r="HZM105" s="889"/>
      <c r="HZN105" s="889"/>
      <c r="HZO105" s="889"/>
      <c r="HZP105" s="889"/>
      <c r="HZQ105" s="889"/>
      <c r="HZR105" s="889"/>
      <c r="HZS105" s="889"/>
      <c r="HZT105" s="889"/>
      <c r="HZU105" s="889"/>
      <c r="HZV105" s="889"/>
      <c r="HZW105" s="889"/>
      <c r="HZX105" s="889"/>
      <c r="HZY105" s="889"/>
      <c r="HZZ105" s="889"/>
      <c r="IAA105" s="889"/>
      <c r="IAB105" s="889"/>
      <c r="IAC105" s="889"/>
      <c r="IAD105" s="889"/>
      <c r="IAE105" s="889"/>
      <c r="IAF105" s="889"/>
      <c r="IAG105" s="889"/>
      <c r="IAH105" s="889"/>
      <c r="IAI105" s="889"/>
      <c r="IAJ105" s="889"/>
      <c r="IAK105" s="889"/>
      <c r="IAL105" s="889"/>
      <c r="IAM105" s="889"/>
      <c r="IAN105" s="889"/>
      <c r="IAO105" s="889"/>
      <c r="IAP105" s="889"/>
      <c r="IAQ105" s="889"/>
      <c r="IAR105" s="889"/>
      <c r="IAS105" s="889"/>
      <c r="IAT105" s="889"/>
      <c r="IAU105" s="889"/>
      <c r="IAV105" s="889"/>
      <c r="IAW105" s="889"/>
      <c r="IAX105" s="889"/>
      <c r="IAY105" s="889"/>
      <c r="IAZ105" s="889"/>
      <c r="IBA105" s="889"/>
      <c r="IBB105" s="889"/>
      <c r="IBC105" s="889"/>
      <c r="IBD105" s="889"/>
      <c r="IBE105" s="889"/>
      <c r="IBF105" s="889"/>
      <c r="IBG105" s="889"/>
      <c r="IBH105" s="889"/>
      <c r="IBI105" s="889"/>
      <c r="IBJ105" s="889"/>
      <c r="IBK105" s="889"/>
      <c r="IBL105" s="889"/>
      <c r="IBM105" s="889"/>
      <c r="IBN105" s="889"/>
      <c r="IBO105" s="889"/>
      <c r="IBP105" s="889"/>
      <c r="IBQ105" s="889"/>
      <c r="IBR105" s="889"/>
      <c r="IBS105" s="889"/>
      <c r="IBT105" s="889"/>
      <c r="IBU105" s="889"/>
      <c r="IBV105" s="889"/>
      <c r="IBW105" s="889"/>
      <c r="IBX105" s="889"/>
      <c r="IBY105" s="889"/>
      <c r="IBZ105" s="889"/>
      <c r="ICA105" s="889"/>
      <c r="ICB105" s="889"/>
      <c r="ICC105" s="889"/>
      <c r="ICD105" s="889"/>
      <c r="ICE105" s="889"/>
      <c r="ICF105" s="889"/>
      <c r="ICG105" s="889"/>
      <c r="ICH105" s="889"/>
      <c r="ICI105" s="889"/>
      <c r="ICJ105" s="889"/>
      <c r="ICK105" s="889"/>
      <c r="ICL105" s="889"/>
      <c r="ICM105" s="889"/>
      <c r="ICN105" s="889"/>
      <c r="ICO105" s="889"/>
      <c r="ICP105" s="889"/>
      <c r="ICQ105" s="889"/>
      <c r="ICR105" s="889"/>
      <c r="ICS105" s="889"/>
      <c r="ICT105" s="889"/>
      <c r="ICU105" s="889"/>
      <c r="ICV105" s="889"/>
      <c r="ICW105" s="889"/>
      <c r="ICX105" s="889"/>
      <c r="ICY105" s="889"/>
      <c r="ICZ105" s="889"/>
      <c r="IDA105" s="889"/>
      <c r="IDB105" s="889"/>
      <c r="IDC105" s="889"/>
      <c r="IDD105" s="889"/>
      <c r="IDE105" s="889"/>
      <c r="IDF105" s="889"/>
      <c r="IDG105" s="889"/>
      <c r="IDH105" s="889"/>
      <c r="IDI105" s="889"/>
      <c r="IDJ105" s="889"/>
      <c r="IDK105" s="889"/>
      <c r="IDL105" s="889"/>
      <c r="IDM105" s="889"/>
      <c r="IDN105" s="889"/>
      <c r="IDO105" s="889"/>
      <c r="IDP105" s="889"/>
      <c r="IDQ105" s="889"/>
      <c r="IDR105" s="889"/>
      <c r="IDS105" s="889"/>
      <c r="IDT105" s="889"/>
      <c r="IDU105" s="889"/>
      <c r="IDV105" s="889"/>
      <c r="IDW105" s="889"/>
      <c r="IDX105" s="889"/>
      <c r="IDY105" s="889"/>
      <c r="IDZ105" s="889"/>
      <c r="IEA105" s="889"/>
      <c r="IEB105" s="889"/>
      <c r="IEC105" s="889"/>
      <c r="IED105" s="889"/>
      <c r="IEE105" s="889"/>
      <c r="IEF105" s="889"/>
      <c r="IEG105" s="889"/>
      <c r="IEH105" s="889"/>
      <c r="IEI105" s="889"/>
      <c r="IEJ105" s="889"/>
      <c r="IEK105" s="889"/>
      <c r="IEL105" s="889"/>
      <c r="IEM105" s="889"/>
      <c r="IEN105" s="889"/>
      <c r="IEO105" s="889"/>
      <c r="IEP105" s="889"/>
      <c r="IEQ105" s="889"/>
      <c r="IER105" s="889"/>
      <c r="IES105" s="889"/>
      <c r="IET105" s="889"/>
      <c r="IEU105" s="889"/>
      <c r="IEV105" s="889"/>
      <c r="IEW105" s="889"/>
      <c r="IEX105" s="889"/>
      <c r="IEY105" s="889"/>
      <c r="IEZ105" s="889"/>
      <c r="IFA105" s="889"/>
      <c r="IFB105" s="889"/>
      <c r="IFC105" s="889"/>
      <c r="IFD105" s="889"/>
      <c r="IFE105" s="889"/>
      <c r="IFF105" s="889"/>
      <c r="IFG105" s="889"/>
      <c r="IFH105" s="889"/>
      <c r="IFI105" s="889"/>
      <c r="IFJ105" s="889"/>
      <c r="IFK105" s="889"/>
      <c r="IFL105" s="889"/>
      <c r="IFM105" s="889"/>
      <c r="IFN105" s="889"/>
      <c r="IFO105" s="889"/>
      <c r="IFP105" s="889"/>
      <c r="IFQ105" s="889"/>
      <c r="IFR105" s="889"/>
      <c r="IFS105" s="889"/>
      <c r="IFT105" s="889"/>
      <c r="IFU105" s="889"/>
      <c r="IFV105" s="889"/>
      <c r="IFW105" s="889"/>
      <c r="IFX105" s="889"/>
      <c r="IFY105" s="889"/>
      <c r="IFZ105" s="889"/>
      <c r="IGA105" s="889"/>
      <c r="IGB105" s="889"/>
      <c r="IGC105" s="889"/>
      <c r="IGD105" s="889"/>
      <c r="IGE105" s="889"/>
      <c r="IGF105" s="889"/>
      <c r="IGG105" s="889"/>
      <c r="IGH105" s="889"/>
      <c r="IGI105" s="889"/>
      <c r="IGJ105" s="889"/>
      <c r="IGK105" s="889"/>
      <c r="IGL105" s="889"/>
      <c r="IGM105" s="889"/>
      <c r="IGN105" s="889"/>
      <c r="IGO105" s="889"/>
      <c r="IGP105" s="889"/>
      <c r="IGQ105" s="889"/>
      <c r="IGR105" s="889"/>
      <c r="IGS105" s="889"/>
      <c r="IGT105" s="889"/>
      <c r="IGU105" s="889"/>
      <c r="IGV105" s="889"/>
      <c r="IGW105" s="889"/>
      <c r="IGX105" s="889"/>
      <c r="IGY105" s="889"/>
      <c r="IGZ105" s="889"/>
      <c r="IHA105" s="889"/>
      <c r="IHB105" s="889"/>
      <c r="IHC105" s="889"/>
      <c r="IHD105" s="889"/>
      <c r="IHE105" s="889"/>
      <c r="IHF105" s="889"/>
      <c r="IHG105" s="889"/>
      <c r="IHH105" s="889"/>
      <c r="IHI105" s="889"/>
      <c r="IHJ105" s="889"/>
      <c r="IHK105" s="889"/>
      <c r="IHL105" s="889"/>
      <c r="IHM105" s="889"/>
      <c r="IHN105" s="889"/>
      <c r="IHO105" s="889"/>
      <c r="IHP105" s="889"/>
      <c r="IHQ105" s="889"/>
      <c r="IHR105" s="889"/>
      <c r="IHS105" s="889"/>
      <c r="IHT105" s="889"/>
      <c r="IHU105" s="889"/>
      <c r="IHV105" s="889"/>
      <c r="IHW105" s="889"/>
      <c r="IHX105" s="889"/>
      <c r="IHY105" s="889"/>
      <c r="IHZ105" s="889"/>
      <c r="IIA105" s="889"/>
      <c r="IIB105" s="889"/>
      <c r="IIC105" s="889"/>
      <c r="IID105" s="889"/>
      <c r="IIE105" s="889"/>
      <c r="IIF105" s="889"/>
      <c r="IIG105" s="889"/>
      <c r="IIH105" s="889"/>
      <c r="III105" s="889"/>
      <c r="IIJ105" s="889"/>
      <c r="IIK105" s="889"/>
      <c r="IIL105" s="889"/>
      <c r="IIM105" s="889"/>
      <c r="IIN105" s="889"/>
      <c r="IIO105" s="889"/>
      <c r="IIP105" s="889"/>
      <c r="IIQ105" s="889"/>
      <c r="IIR105" s="889"/>
      <c r="IIS105" s="889"/>
      <c r="IIT105" s="889"/>
      <c r="IIU105" s="889"/>
      <c r="IIV105" s="889"/>
      <c r="IIW105" s="889"/>
      <c r="IIX105" s="889"/>
      <c r="IIY105" s="889"/>
      <c r="IIZ105" s="889"/>
      <c r="IJA105" s="889"/>
      <c r="IJB105" s="889"/>
      <c r="IJC105" s="889"/>
      <c r="IJD105" s="889"/>
      <c r="IJE105" s="889"/>
      <c r="IJF105" s="889"/>
      <c r="IJG105" s="889"/>
      <c r="IJH105" s="889"/>
      <c r="IJI105" s="889"/>
      <c r="IJJ105" s="889"/>
      <c r="IJK105" s="889"/>
      <c r="IJL105" s="889"/>
      <c r="IJM105" s="889"/>
      <c r="IJN105" s="889"/>
      <c r="IJO105" s="889"/>
      <c r="IJP105" s="889"/>
      <c r="IJQ105" s="889"/>
      <c r="IJR105" s="889"/>
      <c r="IJS105" s="889"/>
      <c r="IJT105" s="889"/>
      <c r="IJU105" s="889"/>
      <c r="IJV105" s="889"/>
      <c r="IJW105" s="889"/>
      <c r="IJX105" s="889"/>
      <c r="IJY105" s="889"/>
      <c r="IJZ105" s="889"/>
      <c r="IKA105" s="889"/>
      <c r="IKB105" s="889"/>
      <c r="IKC105" s="889"/>
      <c r="IKD105" s="889"/>
      <c r="IKE105" s="889"/>
      <c r="IKF105" s="889"/>
      <c r="IKG105" s="889"/>
      <c r="IKH105" s="889"/>
      <c r="IKI105" s="889"/>
      <c r="IKJ105" s="889"/>
      <c r="IKK105" s="889"/>
      <c r="IKL105" s="889"/>
      <c r="IKM105" s="889"/>
      <c r="IKN105" s="889"/>
      <c r="IKO105" s="889"/>
      <c r="IKP105" s="889"/>
      <c r="IKQ105" s="889"/>
      <c r="IKR105" s="889"/>
      <c r="IKS105" s="889"/>
      <c r="IKT105" s="889"/>
      <c r="IKU105" s="889"/>
      <c r="IKV105" s="889"/>
      <c r="IKW105" s="889"/>
      <c r="IKX105" s="889"/>
      <c r="IKY105" s="889"/>
      <c r="IKZ105" s="889"/>
      <c r="ILA105" s="889"/>
      <c r="ILB105" s="889"/>
      <c r="ILC105" s="889"/>
      <c r="ILD105" s="889"/>
      <c r="ILE105" s="889"/>
      <c r="ILF105" s="889"/>
      <c r="ILG105" s="889"/>
      <c r="ILH105" s="889"/>
      <c r="ILI105" s="889"/>
      <c r="ILJ105" s="889"/>
      <c r="ILK105" s="889"/>
      <c r="ILL105" s="889"/>
      <c r="ILM105" s="889"/>
      <c r="ILN105" s="889"/>
      <c r="ILO105" s="889"/>
      <c r="ILP105" s="889"/>
      <c r="ILQ105" s="889"/>
      <c r="ILR105" s="889"/>
      <c r="ILS105" s="889"/>
      <c r="ILT105" s="889"/>
      <c r="ILU105" s="889"/>
      <c r="ILV105" s="889"/>
      <c r="ILW105" s="889"/>
      <c r="ILX105" s="889"/>
      <c r="ILY105" s="889"/>
      <c r="ILZ105" s="889"/>
      <c r="IMA105" s="889"/>
      <c r="IMB105" s="889"/>
      <c r="IMC105" s="889"/>
      <c r="IMD105" s="889"/>
      <c r="IME105" s="889"/>
      <c r="IMF105" s="889"/>
      <c r="IMG105" s="889"/>
      <c r="IMH105" s="889"/>
      <c r="IMI105" s="889"/>
      <c r="IMJ105" s="889"/>
      <c r="IMK105" s="889"/>
      <c r="IML105" s="889"/>
      <c r="IMM105" s="889"/>
      <c r="IMN105" s="889"/>
      <c r="IMO105" s="889"/>
      <c r="IMP105" s="889"/>
      <c r="IMQ105" s="889"/>
      <c r="IMR105" s="889"/>
      <c r="IMS105" s="889"/>
      <c r="IMT105" s="889"/>
      <c r="IMU105" s="889"/>
      <c r="IMV105" s="889"/>
      <c r="IMW105" s="889"/>
      <c r="IMX105" s="889"/>
      <c r="IMY105" s="889"/>
      <c r="IMZ105" s="889"/>
      <c r="INA105" s="889"/>
      <c r="INB105" s="889"/>
      <c r="INC105" s="889"/>
      <c r="IND105" s="889"/>
      <c r="INE105" s="889"/>
      <c r="INF105" s="889"/>
      <c r="ING105" s="889"/>
      <c r="INH105" s="889"/>
      <c r="INI105" s="889"/>
      <c r="INJ105" s="889"/>
      <c r="INK105" s="889"/>
      <c r="INL105" s="889"/>
      <c r="INM105" s="889"/>
      <c r="INN105" s="889"/>
      <c r="INO105" s="889"/>
      <c r="INP105" s="889"/>
      <c r="INQ105" s="889"/>
      <c r="INR105" s="889"/>
      <c r="INS105" s="889"/>
      <c r="INT105" s="889"/>
      <c r="INU105" s="889"/>
      <c r="INV105" s="889"/>
      <c r="INW105" s="889"/>
      <c r="INX105" s="889"/>
      <c r="INY105" s="889"/>
      <c r="INZ105" s="889"/>
      <c r="IOA105" s="889"/>
      <c r="IOB105" s="889"/>
      <c r="IOC105" s="889"/>
      <c r="IOD105" s="889"/>
      <c r="IOE105" s="889"/>
      <c r="IOF105" s="889"/>
      <c r="IOG105" s="889"/>
      <c r="IOH105" s="889"/>
      <c r="IOI105" s="889"/>
      <c r="IOJ105" s="889"/>
      <c r="IOK105" s="889"/>
      <c r="IOL105" s="889"/>
      <c r="IOM105" s="889"/>
      <c r="ION105" s="889"/>
      <c r="IOO105" s="889"/>
      <c r="IOP105" s="889"/>
      <c r="IOQ105" s="889"/>
      <c r="IOR105" s="889"/>
      <c r="IOS105" s="889"/>
      <c r="IOT105" s="889"/>
      <c r="IOU105" s="889"/>
      <c r="IOV105" s="889"/>
      <c r="IOW105" s="889"/>
      <c r="IOX105" s="889"/>
      <c r="IOY105" s="889"/>
      <c r="IOZ105" s="889"/>
      <c r="IPA105" s="889"/>
      <c r="IPB105" s="889"/>
      <c r="IPC105" s="889"/>
      <c r="IPD105" s="889"/>
      <c r="IPE105" s="889"/>
      <c r="IPF105" s="889"/>
      <c r="IPG105" s="889"/>
      <c r="IPH105" s="889"/>
      <c r="IPI105" s="889"/>
      <c r="IPJ105" s="889"/>
      <c r="IPK105" s="889"/>
      <c r="IPL105" s="889"/>
      <c r="IPM105" s="889"/>
      <c r="IPN105" s="889"/>
      <c r="IPO105" s="889"/>
      <c r="IPP105" s="889"/>
      <c r="IPQ105" s="889"/>
      <c r="IPR105" s="889"/>
      <c r="IPS105" s="889"/>
      <c r="IPT105" s="889"/>
      <c r="IPU105" s="889"/>
      <c r="IPV105" s="889"/>
      <c r="IPW105" s="889"/>
      <c r="IPX105" s="889"/>
      <c r="IPY105" s="889"/>
      <c r="IPZ105" s="889"/>
      <c r="IQA105" s="889"/>
      <c r="IQB105" s="889"/>
      <c r="IQC105" s="889"/>
      <c r="IQD105" s="889"/>
      <c r="IQE105" s="889"/>
      <c r="IQF105" s="889"/>
      <c r="IQG105" s="889"/>
      <c r="IQH105" s="889"/>
      <c r="IQI105" s="889"/>
      <c r="IQJ105" s="889"/>
      <c r="IQK105" s="889"/>
      <c r="IQL105" s="889"/>
      <c r="IQM105" s="889"/>
      <c r="IQN105" s="889"/>
      <c r="IQO105" s="889"/>
      <c r="IQP105" s="889"/>
      <c r="IQQ105" s="889"/>
      <c r="IQR105" s="889"/>
      <c r="IQS105" s="889"/>
      <c r="IQT105" s="889"/>
      <c r="IQU105" s="889"/>
      <c r="IQV105" s="889"/>
      <c r="IQW105" s="889"/>
      <c r="IQX105" s="889"/>
      <c r="IQY105" s="889"/>
      <c r="IQZ105" s="889"/>
      <c r="IRA105" s="889"/>
      <c r="IRB105" s="889"/>
      <c r="IRC105" s="889"/>
      <c r="IRD105" s="889"/>
      <c r="IRE105" s="889"/>
      <c r="IRF105" s="889"/>
      <c r="IRG105" s="889"/>
      <c r="IRH105" s="889"/>
      <c r="IRI105" s="889"/>
      <c r="IRJ105" s="889"/>
      <c r="IRK105" s="889"/>
      <c r="IRL105" s="889"/>
      <c r="IRM105" s="889"/>
      <c r="IRN105" s="889"/>
      <c r="IRO105" s="889"/>
      <c r="IRP105" s="889"/>
      <c r="IRQ105" s="889"/>
      <c r="IRR105" s="889"/>
      <c r="IRS105" s="889"/>
      <c r="IRT105" s="889"/>
      <c r="IRU105" s="889"/>
      <c r="IRV105" s="889"/>
      <c r="IRW105" s="889"/>
      <c r="IRX105" s="889"/>
      <c r="IRY105" s="889"/>
      <c r="IRZ105" s="889"/>
      <c r="ISA105" s="889"/>
      <c r="ISB105" s="889"/>
      <c r="ISC105" s="889"/>
      <c r="ISD105" s="889"/>
      <c r="ISE105" s="889"/>
      <c r="ISF105" s="889"/>
      <c r="ISG105" s="889"/>
      <c r="ISH105" s="889"/>
      <c r="ISI105" s="889"/>
      <c r="ISJ105" s="889"/>
      <c r="ISK105" s="889"/>
      <c r="ISL105" s="889"/>
      <c r="ISM105" s="889"/>
      <c r="ISN105" s="889"/>
      <c r="ISO105" s="889"/>
      <c r="ISP105" s="889"/>
      <c r="ISQ105" s="889"/>
      <c r="ISR105" s="889"/>
      <c r="ISS105" s="889"/>
      <c r="IST105" s="889"/>
      <c r="ISU105" s="889"/>
      <c r="ISV105" s="889"/>
      <c r="ISW105" s="889"/>
      <c r="ISX105" s="889"/>
      <c r="ISY105" s="889"/>
      <c r="ISZ105" s="889"/>
      <c r="ITA105" s="889"/>
      <c r="ITB105" s="889"/>
      <c r="ITC105" s="889"/>
      <c r="ITD105" s="889"/>
      <c r="ITE105" s="889"/>
      <c r="ITF105" s="889"/>
      <c r="ITG105" s="889"/>
      <c r="ITH105" s="889"/>
      <c r="ITI105" s="889"/>
      <c r="ITJ105" s="889"/>
      <c r="ITK105" s="889"/>
      <c r="ITL105" s="889"/>
      <c r="ITM105" s="889"/>
      <c r="ITN105" s="889"/>
      <c r="ITO105" s="889"/>
      <c r="ITP105" s="889"/>
      <c r="ITQ105" s="889"/>
      <c r="ITR105" s="889"/>
      <c r="ITS105" s="889"/>
      <c r="ITT105" s="889"/>
      <c r="ITU105" s="889"/>
      <c r="ITV105" s="889"/>
      <c r="ITW105" s="889"/>
      <c r="ITX105" s="889"/>
      <c r="ITY105" s="889"/>
      <c r="ITZ105" s="889"/>
      <c r="IUA105" s="889"/>
      <c r="IUB105" s="889"/>
      <c r="IUC105" s="889"/>
      <c r="IUD105" s="889"/>
      <c r="IUE105" s="889"/>
      <c r="IUF105" s="889"/>
      <c r="IUG105" s="889"/>
      <c r="IUH105" s="889"/>
      <c r="IUI105" s="889"/>
      <c r="IUJ105" s="889"/>
      <c r="IUK105" s="889"/>
      <c r="IUL105" s="889"/>
      <c r="IUM105" s="889"/>
      <c r="IUN105" s="889"/>
      <c r="IUO105" s="889"/>
      <c r="IUP105" s="889"/>
      <c r="IUQ105" s="889"/>
      <c r="IUR105" s="889"/>
      <c r="IUS105" s="889"/>
      <c r="IUT105" s="889"/>
      <c r="IUU105" s="889"/>
      <c r="IUV105" s="889"/>
      <c r="IUW105" s="889"/>
      <c r="IUX105" s="889"/>
      <c r="IUY105" s="889"/>
      <c r="IUZ105" s="889"/>
      <c r="IVA105" s="889"/>
      <c r="IVB105" s="889"/>
      <c r="IVC105" s="889"/>
      <c r="IVD105" s="889"/>
      <c r="IVE105" s="889"/>
      <c r="IVF105" s="889"/>
      <c r="IVG105" s="889"/>
      <c r="IVH105" s="889"/>
      <c r="IVI105" s="889"/>
      <c r="IVJ105" s="889"/>
      <c r="IVK105" s="889"/>
      <c r="IVL105" s="889"/>
      <c r="IVM105" s="889"/>
      <c r="IVN105" s="889"/>
      <c r="IVO105" s="889"/>
      <c r="IVP105" s="889"/>
      <c r="IVQ105" s="889"/>
      <c r="IVR105" s="889"/>
      <c r="IVS105" s="889"/>
      <c r="IVT105" s="889"/>
      <c r="IVU105" s="889"/>
      <c r="IVV105" s="889"/>
      <c r="IVW105" s="889"/>
      <c r="IVX105" s="889"/>
      <c r="IVY105" s="889"/>
      <c r="IVZ105" s="889"/>
      <c r="IWA105" s="889"/>
      <c r="IWB105" s="889"/>
      <c r="IWC105" s="889"/>
      <c r="IWD105" s="889"/>
      <c r="IWE105" s="889"/>
      <c r="IWF105" s="889"/>
      <c r="IWG105" s="889"/>
      <c r="IWH105" s="889"/>
      <c r="IWI105" s="889"/>
      <c r="IWJ105" s="889"/>
      <c r="IWK105" s="889"/>
      <c r="IWL105" s="889"/>
      <c r="IWM105" s="889"/>
      <c r="IWN105" s="889"/>
      <c r="IWO105" s="889"/>
      <c r="IWP105" s="889"/>
      <c r="IWQ105" s="889"/>
      <c r="IWR105" s="889"/>
      <c r="IWS105" s="889"/>
      <c r="IWT105" s="889"/>
      <c r="IWU105" s="889"/>
      <c r="IWV105" s="889"/>
      <c r="IWW105" s="889"/>
      <c r="IWX105" s="889"/>
      <c r="IWY105" s="889"/>
      <c r="IWZ105" s="889"/>
      <c r="IXA105" s="889"/>
      <c r="IXB105" s="889"/>
      <c r="IXC105" s="889"/>
      <c r="IXD105" s="889"/>
      <c r="IXE105" s="889"/>
      <c r="IXF105" s="889"/>
      <c r="IXG105" s="889"/>
      <c r="IXH105" s="889"/>
      <c r="IXI105" s="889"/>
      <c r="IXJ105" s="889"/>
      <c r="IXK105" s="889"/>
      <c r="IXL105" s="889"/>
      <c r="IXM105" s="889"/>
      <c r="IXN105" s="889"/>
      <c r="IXO105" s="889"/>
      <c r="IXP105" s="889"/>
      <c r="IXQ105" s="889"/>
      <c r="IXR105" s="889"/>
      <c r="IXS105" s="889"/>
      <c r="IXT105" s="889"/>
      <c r="IXU105" s="889"/>
      <c r="IXV105" s="889"/>
      <c r="IXW105" s="889"/>
      <c r="IXX105" s="889"/>
      <c r="IXY105" s="889"/>
      <c r="IXZ105" s="889"/>
      <c r="IYA105" s="889"/>
      <c r="IYB105" s="889"/>
      <c r="IYC105" s="889"/>
      <c r="IYD105" s="889"/>
      <c r="IYE105" s="889"/>
      <c r="IYF105" s="889"/>
      <c r="IYG105" s="889"/>
      <c r="IYH105" s="889"/>
      <c r="IYI105" s="889"/>
      <c r="IYJ105" s="889"/>
      <c r="IYK105" s="889"/>
      <c r="IYL105" s="889"/>
      <c r="IYM105" s="889"/>
      <c r="IYN105" s="889"/>
      <c r="IYO105" s="889"/>
      <c r="IYP105" s="889"/>
      <c r="IYQ105" s="889"/>
      <c r="IYR105" s="889"/>
      <c r="IYS105" s="889"/>
      <c r="IYT105" s="889"/>
      <c r="IYU105" s="889"/>
      <c r="IYV105" s="889"/>
      <c r="IYW105" s="889"/>
      <c r="IYX105" s="889"/>
      <c r="IYY105" s="889"/>
      <c r="IYZ105" s="889"/>
      <c r="IZA105" s="889"/>
      <c r="IZB105" s="889"/>
      <c r="IZC105" s="889"/>
      <c r="IZD105" s="889"/>
      <c r="IZE105" s="889"/>
      <c r="IZF105" s="889"/>
      <c r="IZG105" s="889"/>
      <c r="IZH105" s="889"/>
      <c r="IZI105" s="889"/>
      <c r="IZJ105" s="889"/>
      <c r="IZK105" s="889"/>
      <c r="IZL105" s="889"/>
      <c r="IZM105" s="889"/>
      <c r="IZN105" s="889"/>
      <c r="IZO105" s="889"/>
      <c r="IZP105" s="889"/>
      <c r="IZQ105" s="889"/>
      <c r="IZR105" s="889"/>
      <c r="IZS105" s="889"/>
      <c r="IZT105" s="889"/>
      <c r="IZU105" s="889"/>
      <c r="IZV105" s="889"/>
      <c r="IZW105" s="889"/>
      <c r="IZX105" s="889"/>
      <c r="IZY105" s="889"/>
      <c r="IZZ105" s="889"/>
      <c r="JAA105" s="889"/>
      <c r="JAB105" s="889"/>
      <c r="JAC105" s="889"/>
      <c r="JAD105" s="889"/>
      <c r="JAE105" s="889"/>
      <c r="JAF105" s="889"/>
      <c r="JAG105" s="889"/>
      <c r="JAH105" s="889"/>
      <c r="JAI105" s="889"/>
      <c r="JAJ105" s="889"/>
      <c r="JAK105" s="889"/>
      <c r="JAL105" s="889"/>
      <c r="JAM105" s="889"/>
      <c r="JAN105" s="889"/>
      <c r="JAO105" s="889"/>
      <c r="JAP105" s="889"/>
      <c r="JAQ105" s="889"/>
      <c r="JAR105" s="889"/>
      <c r="JAS105" s="889"/>
      <c r="JAT105" s="889"/>
      <c r="JAU105" s="889"/>
      <c r="JAV105" s="889"/>
      <c r="JAW105" s="889"/>
      <c r="JAX105" s="889"/>
      <c r="JAY105" s="889"/>
      <c r="JAZ105" s="889"/>
      <c r="JBA105" s="889"/>
      <c r="JBB105" s="889"/>
      <c r="JBC105" s="889"/>
      <c r="JBD105" s="889"/>
      <c r="JBE105" s="889"/>
      <c r="JBF105" s="889"/>
      <c r="JBG105" s="889"/>
      <c r="JBH105" s="889"/>
      <c r="JBI105" s="889"/>
      <c r="JBJ105" s="889"/>
      <c r="JBK105" s="889"/>
      <c r="JBL105" s="889"/>
      <c r="JBM105" s="889"/>
      <c r="JBN105" s="889"/>
      <c r="JBO105" s="889"/>
      <c r="JBP105" s="889"/>
      <c r="JBQ105" s="889"/>
      <c r="JBR105" s="889"/>
      <c r="JBS105" s="889"/>
      <c r="JBT105" s="889"/>
      <c r="JBU105" s="889"/>
      <c r="JBV105" s="889"/>
      <c r="JBW105" s="889"/>
      <c r="JBX105" s="889"/>
      <c r="JBY105" s="889"/>
      <c r="JBZ105" s="889"/>
      <c r="JCA105" s="889"/>
      <c r="JCB105" s="889"/>
      <c r="JCC105" s="889"/>
      <c r="JCD105" s="889"/>
      <c r="JCE105" s="889"/>
      <c r="JCF105" s="889"/>
      <c r="JCG105" s="889"/>
      <c r="JCH105" s="889"/>
      <c r="JCI105" s="889"/>
      <c r="JCJ105" s="889"/>
      <c r="JCK105" s="889"/>
      <c r="JCL105" s="889"/>
      <c r="JCM105" s="889"/>
      <c r="JCN105" s="889"/>
      <c r="JCO105" s="889"/>
      <c r="JCP105" s="889"/>
      <c r="JCQ105" s="889"/>
      <c r="JCR105" s="889"/>
      <c r="JCS105" s="889"/>
      <c r="JCT105" s="889"/>
      <c r="JCU105" s="889"/>
      <c r="JCV105" s="889"/>
      <c r="JCW105" s="889"/>
      <c r="JCX105" s="889"/>
      <c r="JCY105" s="889"/>
      <c r="JCZ105" s="889"/>
      <c r="JDA105" s="889"/>
      <c r="JDB105" s="889"/>
      <c r="JDC105" s="889"/>
      <c r="JDD105" s="889"/>
      <c r="JDE105" s="889"/>
      <c r="JDF105" s="889"/>
      <c r="JDG105" s="889"/>
      <c r="JDH105" s="889"/>
      <c r="JDI105" s="889"/>
      <c r="JDJ105" s="889"/>
      <c r="JDK105" s="889"/>
      <c r="JDL105" s="889"/>
      <c r="JDM105" s="889"/>
      <c r="JDN105" s="889"/>
      <c r="JDO105" s="889"/>
      <c r="JDP105" s="889"/>
      <c r="JDQ105" s="889"/>
      <c r="JDR105" s="889"/>
      <c r="JDS105" s="889"/>
      <c r="JDT105" s="889"/>
      <c r="JDU105" s="889"/>
      <c r="JDV105" s="889"/>
      <c r="JDW105" s="889"/>
      <c r="JDX105" s="889"/>
      <c r="JDY105" s="889"/>
      <c r="JDZ105" s="889"/>
      <c r="JEA105" s="889"/>
      <c r="JEB105" s="889"/>
      <c r="JEC105" s="889"/>
      <c r="JED105" s="889"/>
      <c r="JEE105" s="889"/>
      <c r="JEF105" s="889"/>
      <c r="JEG105" s="889"/>
      <c r="JEH105" s="889"/>
      <c r="JEI105" s="889"/>
      <c r="JEJ105" s="889"/>
      <c r="JEK105" s="889"/>
      <c r="JEL105" s="889"/>
      <c r="JEM105" s="889"/>
      <c r="JEN105" s="889"/>
      <c r="JEO105" s="889"/>
      <c r="JEP105" s="889"/>
      <c r="JEQ105" s="889"/>
      <c r="JER105" s="889"/>
      <c r="JES105" s="889"/>
      <c r="JET105" s="889"/>
      <c r="JEU105" s="889"/>
      <c r="JEV105" s="889"/>
      <c r="JEW105" s="889"/>
      <c r="JEX105" s="889"/>
      <c r="JEY105" s="889"/>
      <c r="JEZ105" s="889"/>
      <c r="JFA105" s="889"/>
      <c r="JFB105" s="889"/>
      <c r="JFC105" s="889"/>
      <c r="JFD105" s="889"/>
      <c r="JFE105" s="889"/>
      <c r="JFF105" s="889"/>
      <c r="JFG105" s="889"/>
      <c r="JFH105" s="889"/>
      <c r="JFI105" s="889"/>
      <c r="JFJ105" s="889"/>
      <c r="JFK105" s="889"/>
      <c r="JFL105" s="889"/>
      <c r="JFM105" s="889"/>
      <c r="JFN105" s="889"/>
      <c r="JFO105" s="889"/>
      <c r="JFP105" s="889"/>
      <c r="JFQ105" s="889"/>
      <c r="JFR105" s="889"/>
      <c r="JFS105" s="889"/>
      <c r="JFT105" s="889"/>
      <c r="JFU105" s="889"/>
      <c r="JFV105" s="889"/>
      <c r="JFW105" s="889"/>
      <c r="JFX105" s="889"/>
      <c r="JFY105" s="889"/>
      <c r="JFZ105" s="889"/>
      <c r="JGA105" s="889"/>
      <c r="JGB105" s="889"/>
      <c r="JGC105" s="889"/>
      <c r="JGD105" s="889"/>
      <c r="JGE105" s="889"/>
      <c r="JGF105" s="889"/>
      <c r="JGG105" s="889"/>
      <c r="JGH105" s="889"/>
      <c r="JGI105" s="889"/>
      <c r="JGJ105" s="889"/>
      <c r="JGK105" s="889"/>
      <c r="JGL105" s="889"/>
      <c r="JGM105" s="889"/>
      <c r="JGN105" s="889"/>
      <c r="JGO105" s="889"/>
      <c r="JGP105" s="889"/>
      <c r="JGQ105" s="889"/>
      <c r="JGR105" s="889"/>
      <c r="JGS105" s="889"/>
      <c r="JGT105" s="889"/>
      <c r="JGU105" s="889"/>
      <c r="JGV105" s="889"/>
      <c r="JGW105" s="889"/>
      <c r="JGX105" s="889"/>
      <c r="JGY105" s="889"/>
      <c r="JGZ105" s="889"/>
      <c r="JHA105" s="889"/>
      <c r="JHB105" s="889"/>
      <c r="JHC105" s="889"/>
      <c r="JHD105" s="889"/>
      <c r="JHE105" s="889"/>
      <c r="JHF105" s="889"/>
      <c r="JHG105" s="889"/>
      <c r="JHH105" s="889"/>
      <c r="JHI105" s="889"/>
      <c r="JHJ105" s="889"/>
      <c r="JHK105" s="889"/>
      <c r="JHL105" s="889"/>
      <c r="JHM105" s="889"/>
      <c r="JHN105" s="889"/>
      <c r="JHO105" s="889"/>
      <c r="JHP105" s="889"/>
      <c r="JHQ105" s="889"/>
      <c r="JHR105" s="889"/>
      <c r="JHS105" s="889"/>
      <c r="JHT105" s="889"/>
      <c r="JHU105" s="889"/>
      <c r="JHV105" s="889"/>
      <c r="JHW105" s="889"/>
      <c r="JHX105" s="889"/>
      <c r="JHY105" s="889"/>
      <c r="JHZ105" s="889"/>
      <c r="JIA105" s="889"/>
      <c r="JIB105" s="889"/>
      <c r="JIC105" s="889"/>
      <c r="JID105" s="889"/>
      <c r="JIE105" s="889"/>
      <c r="JIF105" s="889"/>
      <c r="JIG105" s="889"/>
      <c r="JIH105" s="889"/>
      <c r="JII105" s="889"/>
      <c r="JIJ105" s="889"/>
      <c r="JIK105" s="889"/>
      <c r="JIL105" s="889"/>
      <c r="JIM105" s="889"/>
      <c r="JIN105" s="889"/>
      <c r="JIO105" s="889"/>
      <c r="JIP105" s="889"/>
      <c r="JIQ105" s="889"/>
      <c r="JIR105" s="889"/>
      <c r="JIS105" s="889"/>
      <c r="JIT105" s="889"/>
      <c r="JIU105" s="889"/>
      <c r="JIV105" s="889"/>
      <c r="JIW105" s="889"/>
      <c r="JIX105" s="889"/>
      <c r="JIY105" s="889"/>
      <c r="JIZ105" s="889"/>
      <c r="JJA105" s="889"/>
      <c r="JJB105" s="889"/>
      <c r="JJC105" s="889"/>
      <c r="JJD105" s="889"/>
      <c r="JJE105" s="889"/>
      <c r="JJF105" s="889"/>
      <c r="JJG105" s="889"/>
      <c r="JJH105" s="889"/>
      <c r="JJI105" s="889"/>
      <c r="JJJ105" s="889"/>
      <c r="JJK105" s="889"/>
      <c r="JJL105" s="889"/>
      <c r="JJM105" s="889"/>
      <c r="JJN105" s="889"/>
      <c r="JJO105" s="889"/>
      <c r="JJP105" s="889"/>
      <c r="JJQ105" s="889"/>
      <c r="JJR105" s="889"/>
      <c r="JJS105" s="889"/>
      <c r="JJT105" s="889"/>
      <c r="JJU105" s="889"/>
      <c r="JJV105" s="889"/>
      <c r="JJW105" s="889"/>
      <c r="JJX105" s="889"/>
      <c r="JJY105" s="889"/>
      <c r="JJZ105" s="889"/>
      <c r="JKA105" s="889"/>
      <c r="JKB105" s="889"/>
      <c r="JKC105" s="889"/>
      <c r="JKD105" s="889"/>
      <c r="JKE105" s="889"/>
      <c r="JKF105" s="889"/>
      <c r="JKG105" s="889"/>
      <c r="JKH105" s="889"/>
      <c r="JKI105" s="889"/>
      <c r="JKJ105" s="889"/>
      <c r="JKK105" s="889"/>
      <c r="JKL105" s="889"/>
      <c r="JKM105" s="889"/>
      <c r="JKN105" s="889"/>
      <c r="JKO105" s="889"/>
      <c r="JKP105" s="889"/>
      <c r="JKQ105" s="889"/>
      <c r="JKR105" s="889"/>
      <c r="JKS105" s="889"/>
      <c r="JKT105" s="889"/>
      <c r="JKU105" s="889"/>
      <c r="JKV105" s="889"/>
      <c r="JKW105" s="889"/>
      <c r="JKX105" s="889"/>
      <c r="JKY105" s="889"/>
      <c r="JKZ105" s="889"/>
      <c r="JLA105" s="889"/>
      <c r="JLB105" s="889"/>
      <c r="JLC105" s="889"/>
      <c r="JLD105" s="889"/>
      <c r="JLE105" s="889"/>
      <c r="JLF105" s="889"/>
      <c r="JLG105" s="889"/>
      <c r="JLH105" s="889"/>
      <c r="JLI105" s="889"/>
      <c r="JLJ105" s="889"/>
      <c r="JLK105" s="889"/>
      <c r="JLL105" s="889"/>
      <c r="JLM105" s="889"/>
      <c r="JLN105" s="889"/>
      <c r="JLO105" s="889"/>
      <c r="JLP105" s="889"/>
      <c r="JLQ105" s="889"/>
      <c r="JLR105" s="889"/>
      <c r="JLS105" s="889"/>
      <c r="JLT105" s="889"/>
      <c r="JLU105" s="889"/>
      <c r="JLV105" s="889"/>
      <c r="JLW105" s="889"/>
      <c r="JLX105" s="889"/>
      <c r="JLY105" s="889"/>
      <c r="JLZ105" s="889"/>
      <c r="JMA105" s="889"/>
      <c r="JMB105" s="889"/>
      <c r="JMC105" s="889"/>
      <c r="JMD105" s="889"/>
      <c r="JME105" s="889"/>
      <c r="JMF105" s="889"/>
      <c r="JMG105" s="889"/>
      <c r="JMH105" s="889"/>
      <c r="JMI105" s="889"/>
      <c r="JMJ105" s="889"/>
      <c r="JMK105" s="889"/>
      <c r="JML105" s="889"/>
      <c r="JMM105" s="889"/>
      <c r="JMN105" s="889"/>
      <c r="JMO105" s="889"/>
      <c r="JMP105" s="889"/>
      <c r="JMQ105" s="889"/>
      <c r="JMR105" s="889"/>
      <c r="JMS105" s="889"/>
      <c r="JMT105" s="889"/>
      <c r="JMU105" s="889"/>
      <c r="JMV105" s="889"/>
      <c r="JMW105" s="889"/>
      <c r="JMX105" s="889"/>
      <c r="JMY105" s="889"/>
      <c r="JMZ105" s="889"/>
      <c r="JNA105" s="889"/>
      <c r="JNB105" s="889"/>
      <c r="JNC105" s="889"/>
      <c r="JND105" s="889"/>
      <c r="JNE105" s="889"/>
      <c r="JNF105" s="889"/>
      <c r="JNG105" s="889"/>
      <c r="JNH105" s="889"/>
      <c r="JNI105" s="889"/>
      <c r="JNJ105" s="889"/>
      <c r="JNK105" s="889"/>
      <c r="JNL105" s="889"/>
      <c r="JNM105" s="889"/>
      <c r="JNN105" s="889"/>
      <c r="JNO105" s="889"/>
      <c r="JNP105" s="889"/>
      <c r="JNQ105" s="889"/>
      <c r="JNR105" s="889"/>
      <c r="JNS105" s="889"/>
      <c r="JNT105" s="889"/>
      <c r="JNU105" s="889"/>
      <c r="JNV105" s="889"/>
      <c r="JNW105" s="889"/>
      <c r="JNX105" s="889"/>
      <c r="JNY105" s="889"/>
      <c r="JNZ105" s="889"/>
      <c r="JOA105" s="889"/>
      <c r="JOB105" s="889"/>
      <c r="JOC105" s="889"/>
      <c r="JOD105" s="889"/>
      <c r="JOE105" s="889"/>
      <c r="JOF105" s="889"/>
      <c r="JOG105" s="889"/>
      <c r="JOH105" s="889"/>
      <c r="JOI105" s="889"/>
      <c r="JOJ105" s="889"/>
      <c r="JOK105" s="889"/>
      <c r="JOL105" s="889"/>
      <c r="JOM105" s="889"/>
      <c r="JON105" s="889"/>
      <c r="JOO105" s="889"/>
      <c r="JOP105" s="889"/>
      <c r="JOQ105" s="889"/>
      <c r="JOR105" s="889"/>
      <c r="JOS105" s="889"/>
      <c r="JOT105" s="889"/>
      <c r="JOU105" s="889"/>
      <c r="JOV105" s="889"/>
      <c r="JOW105" s="889"/>
      <c r="JOX105" s="889"/>
      <c r="JOY105" s="889"/>
      <c r="JOZ105" s="889"/>
      <c r="JPA105" s="889"/>
      <c r="JPB105" s="889"/>
      <c r="JPC105" s="889"/>
      <c r="JPD105" s="889"/>
      <c r="JPE105" s="889"/>
      <c r="JPF105" s="889"/>
      <c r="JPG105" s="889"/>
      <c r="JPH105" s="889"/>
      <c r="JPI105" s="889"/>
      <c r="JPJ105" s="889"/>
      <c r="JPK105" s="889"/>
      <c r="JPL105" s="889"/>
      <c r="JPM105" s="889"/>
      <c r="JPN105" s="889"/>
      <c r="JPO105" s="889"/>
      <c r="JPP105" s="889"/>
      <c r="JPQ105" s="889"/>
      <c r="JPR105" s="889"/>
      <c r="JPS105" s="889"/>
      <c r="JPT105" s="889"/>
      <c r="JPU105" s="889"/>
      <c r="JPV105" s="889"/>
      <c r="JPW105" s="889"/>
      <c r="JPX105" s="889"/>
      <c r="JPY105" s="889"/>
      <c r="JPZ105" s="889"/>
      <c r="JQA105" s="889"/>
      <c r="JQB105" s="889"/>
      <c r="JQC105" s="889"/>
      <c r="JQD105" s="889"/>
      <c r="JQE105" s="889"/>
      <c r="JQF105" s="889"/>
      <c r="JQG105" s="889"/>
      <c r="JQH105" s="889"/>
      <c r="JQI105" s="889"/>
      <c r="JQJ105" s="889"/>
      <c r="JQK105" s="889"/>
      <c r="JQL105" s="889"/>
      <c r="JQM105" s="889"/>
      <c r="JQN105" s="889"/>
      <c r="JQO105" s="889"/>
      <c r="JQP105" s="889"/>
      <c r="JQQ105" s="889"/>
      <c r="JQR105" s="889"/>
      <c r="JQS105" s="889"/>
      <c r="JQT105" s="889"/>
      <c r="JQU105" s="889"/>
      <c r="JQV105" s="889"/>
      <c r="JQW105" s="889"/>
      <c r="JQX105" s="889"/>
      <c r="JQY105" s="889"/>
      <c r="JQZ105" s="889"/>
      <c r="JRA105" s="889"/>
      <c r="JRB105" s="889"/>
      <c r="JRC105" s="889"/>
      <c r="JRD105" s="889"/>
      <c r="JRE105" s="889"/>
      <c r="JRF105" s="889"/>
      <c r="JRG105" s="889"/>
      <c r="JRH105" s="889"/>
      <c r="JRI105" s="889"/>
      <c r="JRJ105" s="889"/>
      <c r="JRK105" s="889"/>
      <c r="JRL105" s="889"/>
      <c r="JRM105" s="889"/>
      <c r="JRN105" s="889"/>
      <c r="JRO105" s="889"/>
      <c r="JRP105" s="889"/>
      <c r="JRQ105" s="889"/>
      <c r="JRR105" s="889"/>
      <c r="JRS105" s="889"/>
      <c r="JRT105" s="889"/>
      <c r="JRU105" s="889"/>
      <c r="JRV105" s="889"/>
      <c r="JRW105" s="889"/>
      <c r="JRX105" s="889"/>
      <c r="JRY105" s="889"/>
      <c r="JRZ105" s="889"/>
      <c r="JSA105" s="889"/>
      <c r="JSB105" s="889"/>
      <c r="JSC105" s="889"/>
      <c r="JSD105" s="889"/>
      <c r="JSE105" s="889"/>
      <c r="JSF105" s="889"/>
      <c r="JSG105" s="889"/>
      <c r="JSH105" s="889"/>
      <c r="JSI105" s="889"/>
      <c r="JSJ105" s="889"/>
      <c r="JSK105" s="889"/>
      <c r="JSL105" s="889"/>
      <c r="JSM105" s="889"/>
      <c r="JSN105" s="889"/>
      <c r="JSO105" s="889"/>
      <c r="JSP105" s="889"/>
      <c r="JSQ105" s="889"/>
      <c r="JSR105" s="889"/>
      <c r="JSS105" s="889"/>
      <c r="JST105" s="889"/>
      <c r="JSU105" s="889"/>
      <c r="JSV105" s="889"/>
      <c r="JSW105" s="889"/>
      <c r="JSX105" s="889"/>
      <c r="JSY105" s="889"/>
      <c r="JSZ105" s="889"/>
      <c r="JTA105" s="889"/>
      <c r="JTB105" s="889"/>
      <c r="JTC105" s="889"/>
      <c r="JTD105" s="889"/>
      <c r="JTE105" s="889"/>
      <c r="JTF105" s="889"/>
      <c r="JTG105" s="889"/>
      <c r="JTH105" s="889"/>
      <c r="JTI105" s="889"/>
      <c r="JTJ105" s="889"/>
      <c r="JTK105" s="889"/>
      <c r="JTL105" s="889"/>
      <c r="JTM105" s="889"/>
      <c r="JTN105" s="889"/>
      <c r="JTO105" s="889"/>
      <c r="JTP105" s="889"/>
      <c r="JTQ105" s="889"/>
      <c r="JTR105" s="889"/>
      <c r="JTS105" s="889"/>
      <c r="JTT105" s="889"/>
      <c r="JTU105" s="889"/>
      <c r="JTV105" s="889"/>
      <c r="JTW105" s="889"/>
      <c r="JTX105" s="889"/>
      <c r="JTY105" s="889"/>
      <c r="JTZ105" s="889"/>
      <c r="JUA105" s="889"/>
      <c r="JUB105" s="889"/>
      <c r="JUC105" s="889"/>
      <c r="JUD105" s="889"/>
      <c r="JUE105" s="889"/>
      <c r="JUF105" s="889"/>
      <c r="JUG105" s="889"/>
      <c r="JUH105" s="889"/>
      <c r="JUI105" s="889"/>
      <c r="JUJ105" s="889"/>
      <c r="JUK105" s="889"/>
      <c r="JUL105" s="889"/>
      <c r="JUM105" s="889"/>
      <c r="JUN105" s="889"/>
      <c r="JUO105" s="889"/>
      <c r="JUP105" s="889"/>
      <c r="JUQ105" s="889"/>
      <c r="JUR105" s="889"/>
      <c r="JUS105" s="889"/>
      <c r="JUT105" s="889"/>
      <c r="JUU105" s="889"/>
      <c r="JUV105" s="889"/>
      <c r="JUW105" s="889"/>
      <c r="JUX105" s="889"/>
      <c r="JUY105" s="889"/>
      <c r="JUZ105" s="889"/>
      <c r="JVA105" s="889"/>
      <c r="JVB105" s="889"/>
      <c r="JVC105" s="889"/>
      <c r="JVD105" s="889"/>
      <c r="JVE105" s="889"/>
      <c r="JVF105" s="889"/>
      <c r="JVG105" s="889"/>
      <c r="JVH105" s="889"/>
      <c r="JVI105" s="889"/>
      <c r="JVJ105" s="889"/>
      <c r="JVK105" s="889"/>
      <c r="JVL105" s="889"/>
      <c r="JVM105" s="889"/>
      <c r="JVN105" s="889"/>
      <c r="JVO105" s="889"/>
      <c r="JVP105" s="889"/>
      <c r="JVQ105" s="889"/>
      <c r="JVR105" s="889"/>
      <c r="JVS105" s="889"/>
      <c r="JVT105" s="889"/>
      <c r="JVU105" s="889"/>
      <c r="JVV105" s="889"/>
      <c r="JVW105" s="889"/>
      <c r="JVX105" s="889"/>
      <c r="JVY105" s="889"/>
      <c r="JVZ105" s="889"/>
      <c r="JWA105" s="889"/>
      <c r="JWB105" s="889"/>
      <c r="JWC105" s="889"/>
      <c r="JWD105" s="889"/>
      <c r="JWE105" s="889"/>
      <c r="JWF105" s="889"/>
      <c r="JWG105" s="889"/>
      <c r="JWH105" s="889"/>
      <c r="JWI105" s="889"/>
      <c r="JWJ105" s="889"/>
      <c r="JWK105" s="889"/>
      <c r="JWL105" s="889"/>
      <c r="JWM105" s="889"/>
      <c r="JWN105" s="889"/>
      <c r="JWO105" s="889"/>
      <c r="JWP105" s="889"/>
      <c r="JWQ105" s="889"/>
      <c r="JWR105" s="889"/>
      <c r="JWS105" s="889"/>
      <c r="JWT105" s="889"/>
      <c r="JWU105" s="889"/>
      <c r="JWV105" s="889"/>
      <c r="JWW105" s="889"/>
      <c r="JWX105" s="889"/>
      <c r="JWY105" s="889"/>
      <c r="JWZ105" s="889"/>
      <c r="JXA105" s="889"/>
      <c r="JXB105" s="889"/>
      <c r="JXC105" s="889"/>
      <c r="JXD105" s="889"/>
      <c r="JXE105" s="889"/>
      <c r="JXF105" s="889"/>
      <c r="JXG105" s="889"/>
      <c r="JXH105" s="889"/>
      <c r="JXI105" s="889"/>
      <c r="JXJ105" s="889"/>
      <c r="JXK105" s="889"/>
      <c r="JXL105" s="889"/>
      <c r="JXM105" s="889"/>
      <c r="JXN105" s="889"/>
      <c r="JXO105" s="889"/>
      <c r="JXP105" s="889"/>
      <c r="JXQ105" s="889"/>
      <c r="JXR105" s="889"/>
      <c r="JXS105" s="889"/>
      <c r="JXT105" s="889"/>
      <c r="JXU105" s="889"/>
      <c r="JXV105" s="889"/>
      <c r="JXW105" s="889"/>
      <c r="JXX105" s="889"/>
      <c r="JXY105" s="889"/>
      <c r="JXZ105" s="889"/>
      <c r="JYA105" s="889"/>
      <c r="JYB105" s="889"/>
      <c r="JYC105" s="889"/>
      <c r="JYD105" s="889"/>
      <c r="JYE105" s="889"/>
      <c r="JYF105" s="889"/>
      <c r="JYG105" s="889"/>
      <c r="JYH105" s="889"/>
      <c r="JYI105" s="889"/>
      <c r="JYJ105" s="889"/>
      <c r="JYK105" s="889"/>
      <c r="JYL105" s="889"/>
      <c r="JYM105" s="889"/>
      <c r="JYN105" s="889"/>
      <c r="JYO105" s="889"/>
      <c r="JYP105" s="889"/>
      <c r="JYQ105" s="889"/>
      <c r="JYR105" s="889"/>
      <c r="JYS105" s="889"/>
      <c r="JYT105" s="889"/>
      <c r="JYU105" s="889"/>
      <c r="JYV105" s="889"/>
      <c r="JYW105" s="889"/>
      <c r="JYX105" s="889"/>
      <c r="JYY105" s="889"/>
      <c r="JYZ105" s="889"/>
      <c r="JZA105" s="889"/>
      <c r="JZB105" s="889"/>
      <c r="JZC105" s="889"/>
      <c r="JZD105" s="889"/>
      <c r="JZE105" s="889"/>
      <c r="JZF105" s="889"/>
      <c r="JZG105" s="889"/>
      <c r="JZH105" s="889"/>
      <c r="JZI105" s="889"/>
      <c r="JZJ105" s="889"/>
      <c r="JZK105" s="889"/>
      <c r="JZL105" s="889"/>
      <c r="JZM105" s="889"/>
      <c r="JZN105" s="889"/>
      <c r="JZO105" s="889"/>
      <c r="JZP105" s="889"/>
      <c r="JZQ105" s="889"/>
      <c r="JZR105" s="889"/>
      <c r="JZS105" s="889"/>
      <c r="JZT105" s="889"/>
      <c r="JZU105" s="889"/>
      <c r="JZV105" s="889"/>
      <c r="JZW105" s="889"/>
      <c r="JZX105" s="889"/>
      <c r="JZY105" s="889"/>
      <c r="JZZ105" s="889"/>
      <c r="KAA105" s="889"/>
      <c r="KAB105" s="889"/>
      <c r="KAC105" s="889"/>
      <c r="KAD105" s="889"/>
      <c r="KAE105" s="889"/>
      <c r="KAF105" s="889"/>
      <c r="KAG105" s="889"/>
      <c r="KAH105" s="889"/>
      <c r="KAI105" s="889"/>
      <c r="KAJ105" s="889"/>
      <c r="KAK105" s="889"/>
      <c r="KAL105" s="889"/>
      <c r="KAM105" s="889"/>
      <c r="KAN105" s="889"/>
      <c r="KAO105" s="889"/>
      <c r="KAP105" s="889"/>
      <c r="KAQ105" s="889"/>
      <c r="KAR105" s="889"/>
      <c r="KAS105" s="889"/>
      <c r="KAT105" s="889"/>
      <c r="KAU105" s="889"/>
      <c r="KAV105" s="889"/>
      <c r="KAW105" s="889"/>
      <c r="KAX105" s="889"/>
      <c r="KAY105" s="889"/>
      <c r="KAZ105" s="889"/>
      <c r="KBA105" s="889"/>
      <c r="KBB105" s="889"/>
      <c r="KBC105" s="889"/>
      <c r="KBD105" s="889"/>
      <c r="KBE105" s="889"/>
      <c r="KBF105" s="889"/>
      <c r="KBG105" s="889"/>
      <c r="KBH105" s="889"/>
      <c r="KBI105" s="889"/>
      <c r="KBJ105" s="889"/>
      <c r="KBK105" s="889"/>
      <c r="KBL105" s="889"/>
      <c r="KBM105" s="889"/>
      <c r="KBN105" s="889"/>
      <c r="KBO105" s="889"/>
      <c r="KBP105" s="889"/>
      <c r="KBQ105" s="889"/>
      <c r="KBR105" s="889"/>
      <c r="KBS105" s="889"/>
      <c r="KBT105" s="889"/>
      <c r="KBU105" s="889"/>
      <c r="KBV105" s="889"/>
      <c r="KBW105" s="889"/>
      <c r="KBX105" s="889"/>
      <c r="KBY105" s="889"/>
      <c r="KBZ105" s="889"/>
      <c r="KCA105" s="889"/>
      <c r="KCB105" s="889"/>
      <c r="KCC105" s="889"/>
      <c r="KCD105" s="889"/>
      <c r="KCE105" s="889"/>
      <c r="KCF105" s="889"/>
      <c r="KCG105" s="889"/>
      <c r="KCH105" s="889"/>
      <c r="KCI105" s="889"/>
      <c r="KCJ105" s="889"/>
      <c r="KCK105" s="889"/>
      <c r="KCL105" s="889"/>
      <c r="KCM105" s="889"/>
      <c r="KCN105" s="889"/>
      <c r="KCO105" s="889"/>
      <c r="KCP105" s="889"/>
      <c r="KCQ105" s="889"/>
      <c r="KCR105" s="889"/>
      <c r="KCS105" s="889"/>
      <c r="KCT105" s="889"/>
      <c r="KCU105" s="889"/>
      <c r="KCV105" s="889"/>
      <c r="KCW105" s="889"/>
      <c r="KCX105" s="889"/>
      <c r="KCY105" s="889"/>
      <c r="KCZ105" s="889"/>
      <c r="KDA105" s="889"/>
      <c r="KDB105" s="889"/>
      <c r="KDC105" s="889"/>
      <c r="KDD105" s="889"/>
      <c r="KDE105" s="889"/>
      <c r="KDF105" s="889"/>
      <c r="KDG105" s="889"/>
      <c r="KDH105" s="889"/>
      <c r="KDI105" s="889"/>
      <c r="KDJ105" s="889"/>
      <c r="KDK105" s="889"/>
      <c r="KDL105" s="889"/>
      <c r="KDM105" s="889"/>
      <c r="KDN105" s="889"/>
      <c r="KDO105" s="889"/>
      <c r="KDP105" s="889"/>
      <c r="KDQ105" s="889"/>
      <c r="KDR105" s="889"/>
      <c r="KDS105" s="889"/>
      <c r="KDT105" s="889"/>
      <c r="KDU105" s="889"/>
      <c r="KDV105" s="889"/>
      <c r="KDW105" s="889"/>
      <c r="KDX105" s="889"/>
      <c r="KDY105" s="889"/>
      <c r="KDZ105" s="889"/>
      <c r="KEA105" s="889"/>
      <c r="KEB105" s="889"/>
      <c r="KEC105" s="889"/>
      <c r="KED105" s="889"/>
      <c r="KEE105" s="889"/>
      <c r="KEF105" s="889"/>
      <c r="KEG105" s="889"/>
      <c r="KEH105" s="889"/>
      <c r="KEI105" s="889"/>
      <c r="KEJ105" s="889"/>
      <c r="KEK105" s="889"/>
      <c r="KEL105" s="889"/>
      <c r="KEM105" s="889"/>
      <c r="KEN105" s="889"/>
      <c r="KEO105" s="889"/>
      <c r="KEP105" s="889"/>
      <c r="KEQ105" s="889"/>
      <c r="KER105" s="889"/>
      <c r="KES105" s="889"/>
      <c r="KET105" s="889"/>
      <c r="KEU105" s="889"/>
      <c r="KEV105" s="889"/>
      <c r="KEW105" s="889"/>
      <c r="KEX105" s="889"/>
      <c r="KEY105" s="889"/>
      <c r="KEZ105" s="889"/>
      <c r="KFA105" s="889"/>
      <c r="KFB105" s="889"/>
      <c r="KFC105" s="889"/>
      <c r="KFD105" s="889"/>
      <c r="KFE105" s="889"/>
      <c r="KFF105" s="889"/>
      <c r="KFG105" s="889"/>
      <c r="KFH105" s="889"/>
      <c r="KFI105" s="889"/>
      <c r="KFJ105" s="889"/>
      <c r="KFK105" s="889"/>
      <c r="KFL105" s="889"/>
      <c r="KFM105" s="889"/>
      <c r="KFN105" s="889"/>
      <c r="KFO105" s="889"/>
      <c r="KFP105" s="889"/>
      <c r="KFQ105" s="889"/>
      <c r="KFR105" s="889"/>
      <c r="KFS105" s="889"/>
      <c r="KFT105" s="889"/>
      <c r="KFU105" s="889"/>
      <c r="KFV105" s="889"/>
      <c r="KFW105" s="889"/>
      <c r="KFX105" s="889"/>
      <c r="KFY105" s="889"/>
      <c r="KFZ105" s="889"/>
      <c r="KGA105" s="889"/>
      <c r="KGB105" s="889"/>
      <c r="KGC105" s="889"/>
      <c r="KGD105" s="889"/>
      <c r="KGE105" s="889"/>
      <c r="KGF105" s="889"/>
      <c r="KGG105" s="889"/>
      <c r="KGH105" s="889"/>
      <c r="KGI105" s="889"/>
      <c r="KGJ105" s="889"/>
      <c r="KGK105" s="889"/>
      <c r="KGL105" s="889"/>
      <c r="KGM105" s="889"/>
      <c r="KGN105" s="889"/>
      <c r="KGO105" s="889"/>
      <c r="KGP105" s="889"/>
      <c r="KGQ105" s="889"/>
      <c r="KGR105" s="889"/>
      <c r="KGS105" s="889"/>
      <c r="KGT105" s="889"/>
      <c r="KGU105" s="889"/>
      <c r="KGV105" s="889"/>
      <c r="KGW105" s="889"/>
      <c r="KGX105" s="889"/>
      <c r="KGY105" s="889"/>
      <c r="KGZ105" s="889"/>
      <c r="KHA105" s="889"/>
      <c r="KHB105" s="889"/>
      <c r="KHC105" s="889"/>
      <c r="KHD105" s="889"/>
      <c r="KHE105" s="889"/>
      <c r="KHF105" s="889"/>
      <c r="KHG105" s="889"/>
      <c r="KHH105" s="889"/>
      <c r="KHI105" s="889"/>
      <c r="KHJ105" s="889"/>
      <c r="KHK105" s="889"/>
      <c r="KHL105" s="889"/>
      <c r="KHM105" s="889"/>
      <c r="KHN105" s="889"/>
      <c r="KHO105" s="889"/>
      <c r="KHP105" s="889"/>
      <c r="KHQ105" s="889"/>
      <c r="KHR105" s="889"/>
      <c r="KHS105" s="889"/>
      <c r="KHT105" s="889"/>
      <c r="KHU105" s="889"/>
      <c r="KHV105" s="889"/>
      <c r="KHW105" s="889"/>
      <c r="KHX105" s="889"/>
      <c r="KHY105" s="889"/>
      <c r="KHZ105" s="889"/>
      <c r="KIA105" s="889"/>
      <c r="KIB105" s="889"/>
      <c r="KIC105" s="889"/>
      <c r="KID105" s="889"/>
      <c r="KIE105" s="889"/>
      <c r="KIF105" s="889"/>
      <c r="KIG105" s="889"/>
      <c r="KIH105" s="889"/>
      <c r="KII105" s="889"/>
      <c r="KIJ105" s="889"/>
      <c r="KIK105" s="889"/>
      <c r="KIL105" s="889"/>
      <c r="KIM105" s="889"/>
      <c r="KIN105" s="889"/>
      <c r="KIO105" s="889"/>
      <c r="KIP105" s="889"/>
      <c r="KIQ105" s="889"/>
      <c r="KIR105" s="889"/>
      <c r="KIS105" s="889"/>
      <c r="KIT105" s="889"/>
      <c r="KIU105" s="889"/>
      <c r="KIV105" s="889"/>
      <c r="KIW105" s="889"/>
      <c r="KIX105" s="889"/>
      <c r="KIY105" s="889"/>
      <c r="KIZ105" s="889"/>
      <c r="KJA105" s="889"/>
      <c r="KJB105" s="889"/>
      <c r="KJC105" s="889"/>
      <c r="KJD105" s="889"/>
      <c r="KJE105" s="889"/>
      <c r="KJF105" s="889"/>
      <c r="KJG105" s="889"/>
      <c r="KJH105" s="889"/>
      <c r="KJI105" s="889"/>
      <c r="KJJ105" s="889"/>
      <c r="KJK105" s="889"/>
      <c r="KJL105" s="889"/>
      <c r="KJM105" s="889"/>
      <c r="KJN105" s="889"/>
      <c r="KJO105" s="889"/>
      <c r="KJP105" s="889"/>
      <c r="KJQ105" s="889"/>
      <c r="KJR105" s="889"/>
      <c r="KJS105" s="889"/>
      <c r="KJT105" s="889"/>
      <c r="KJU105" s="889"/>
      <c r="KJV105" s="889"/>
      <c r="KJW105" s="889"/>
      <c r="KJX105" s="889"/>
      <c r="KJY105" s="889"/>
      <c r="KJZ105" s="889"/>
      <c r="KKA105" s="889"/>
      <c r="KKB105" s="889"/>
      <c r="KKC105" s="889"/>
      <c r="KKD105" s="889"/>
      <c r="KKE105" s="889"/>
      <c r="KKF105" s="889"/>
      <c r="KKG105" s="889"/>
      <c r="KKH105" s="889"/>
      <c r="KKI105" s="889"/>
      <c r="KKJ105" s="889"/>
      <c r="KKK105" s="889"/>
      <c r="KKL105" s="889"/>
      <c r="KKM105" s="889"/>
      <c r="KKN105" s="889"/>
      <c r="KKO105" s="889"/>
      <c r="KKP105" s="889"/>
      <c r="KKQ105" s="889"/>
      <c r="KKR105" s="889"/>
      <c r="KKS105" s="889"/>
      <c r="KKT105" s="889"/>
      <c r="KKU105" s="889"/>
      <c r="KKV105" s="889"/>
      <c r="KKW105" s="889"/>
      <c r="KKX105" s="889"/>
      <c r="KKY105" s="889"/>
      <c r="KKZ105" s="889"/>
      <c r="KLA105" s="889"/>
      <c r="KLB105" s="889"/>
      <c r="KLC105" s="889"/>
      <c r="KLD105" s="889"/>
      <c r="KLE105" s="889"/>
      <c r="KLF105" s="889"/>
      <c r="KLG105" s="889"/>
      <c r="KLH105" s="889"/>
      <c r="KLI105" s="889"/>
      <c r="KLJ105" s="889"/>
      <c r="KLK105" s="889"/>
      <c r="KLL105" s="889"/>
      <c r="KLM105" s="889"/>
      <c r="KLN105" s="889"/>
      <c r="KLO105" s="889"/>
      <c r="KLP105" s="889"/>
      <c r="KLQ105" s="889"/>
      <c r="KLR105" s="889"/>
      <c r="KLS105" s="889"/>
      <c r="KLT105" s="889"/>
      <c r="KLU105" s="889"/>
      <c r="KLV105" s="889"/>
      <c r="KLW105" s="889"/>
      <c r="KLX105" s="889"/>
      <c r="KLY105" s="889"/>
      <c r="KLZ105" s="889"/>
      <c r="KMA105" s="889"/>
      <c r="KMB105" s="889"/>
      <c r="KMC105" s="889"/>
      <c r="KMD105" s="889"/>
      <c r="KME105" s="889"/>
      <c r="KMF105" s="889"/>
      <c r="KMG105" s="889"/>
      <c r="KMH105" s="889"/>
      <c r="KMI105" s="889"/>
      <c r="KMJ105" s="889"/>
      <c r="KMK105" s="889"/>
      <c r="KML105" s="889"/>
      <c r="KMM105" s="889"/>
      <c r="KMN105" s="889"/>
      <c r="KMO105" s="889"/>
      <c r="KMP105" s="889"/>
      <c r="KMQ105" s="889"/>
      <c r="KMR105" s="889"/>
      <c r="KMS105" s="889"/>
      <c r="KMT105" s="889"/>
      <c r="KMU105" s="889"/>
      <c r="KMV105" s="889"/>
      <c r="KMW105" s="889"/>
      <c r="KMX105" s="889"/>
      <c r="KMY105" s="889"/>
      <c r="KMZ105" s="889"/>
      <c r="KNA105" s="889"/>
      <c r="KNB105" s="889"/>
      <c r="KNC105" s="889"/>
      <c r="KND105" s="889"/>
      <c r="KNE105" s="889"/>
      <c r="KNF105" s="889"/>
      <c r="KNG105" s="889"/>
      <c r="KNH105" s="889"/>
      <c r="KNI105" s="889"/>
      <c r="KNJ105" s="889"/>
      <c r="KNK105" s="889"/>
      <c r="KNL105" s="889"/>
      <c r="KNM105" s="889"/>
      <c r="KNN105" s="889"/>
      <c r="KNO105" s="889"/>
      <c r="KNP105" s="889"/>
      <c r="KNQ105" s="889"/>
      <c r="KNR105" s="889"/>
      <c r="KNS105" s="889"/>
      <c r="KNT105" s="889"/>
      <c r="KNU105" s="889"/>
      <c r="KNV105" s="889"/>
      <c r="KNW105" s="889"/>
      <c r="KNX105" s="889"/>
      <c r="KNY105" s="889"/>
      <c r="KNZ105" s="889"/>
      <c r="KOA105" s="889"/>
      <c r="KOB105" s="889"/>
      <c r="KOC105" s="889"/>
      <c r="KOD105" s="889"/>
      <c r="KOE105" s="889"/>
      <c r="KOF105" s="889"/>
      <c r="KOG105" s="889"/>
      <c r="KOH105" s="889"/>
      <c r="KOI105" s="889"/>
      <c r="KOJ105" s="889"/>
      <c r="KOK105" s="889"/>
      <c r="KOL105" s="889"/>
      <c r="KOM105" s="889"/>
      <c r="KON105" s="889"/>
      <c r="KOO105" s="889"/>
      <c r="KOP105" s="889"/>
      <c r="KOQ105" s="889"/>
      <c r="KOR105" s="889"/>
      <c r="KOS105" s="889"/>
      <c r="KOT105" s="889"/>
      <c r="KOU105" s="889"/>
      <c r="KOV105" s="889"/>
      <c r="KOW105" s="889"/>
      <c r="KOX105" s="889"/>
      <c r="KOY105" s="889"/>
      <c r="KOZ105" s="889"/>
      <c r="KPA105" s="889"/>
      <c r="KPB105" s="889"/>
      <c r="KPC105" s="889"/>
      <c r="KPD105" s="889"/>
      <c r="KPE105" s="889"/>
      <c r="KPF105" s="889"/>
      <c r="KPG105" s="889"/>
      <c r="KPH105" s="889"/>
      <c r="KPI105" s="889"/>
      <c r="KPJ105" s="889"/>
      <c r="KPK105" s="889"/>
      <c r="KPL105" s="889"/>
      <c r="KPM105" s="889"/>
      <c r="KPN105" s="889"/>
      <c r="KPO105" s="889"/>
      <c r="KPP105" s="889"/>
      <c r="KPQ105" s="889"/>
      <c r="KPR105" s="889"/>
      <c r="KPS105" s="889"/>
      <c r="KPT105" s="889"/>
      <c r="KPU105" s="889"/>
      <c r="KPV105" s="889"/>
      <c r="KPW105" s="889"/>
      <c r="KPX105" s="889"/>
      <c r="KPY105" s="889"/>
      <c r="KPZ105" s="889"/>
      <c r="KQA105" s="889"/>
      <c r="KQB105" s="889"/>
      <c r="KQC105" s="889"/>
      <c r="KQD105" s="889"/>
      <c r="KQE105" s="889"/>
      <c r="KQF105" s="889"/>
      <c r="KQG105" s="889"/>
      <c r="KQH105" s="889"/>
      <c r="KQI105" s="889"/>
      <c r="KQJ105" s="889"/>
      <c r="KQK105" s="889"/>
      <c r="KQL105" s="889"/>
      <c r="KQM105" s="889"/>
      <c r="KQN105" s="889"/>
      <c r="KQO105" s="889"/>
      <c r="KQP105" s="889"/>
      <c r="KQQ105" s="889"/>
      <c r="KQR105" s="889"/>
      <c r="KQS105" s="889"/>
      <c r="KQT105" s="889"/>
      <c r="KQU105" s="889"/>
      <c r="KQV105" s="889"/>
      <c r="KQW105" s="889"/>
      <c r="KQX105" s="889"/>
      <c r="KQY105" s="889"/>
      <c r="KQZ105" s="889"/>
      <c r="KRA105" s="889"/>
      <c r="KRB105" s="889"/>
      <c r="KRC105" s="889"/>
      <c r="KRD105" s="889"/>
      <c r="KRE105" s="889"/>
      <c r="KRF105" s="889"/>
      <c r="KRG105" s="889"/>
      <c r="KRH105" s="889"/>
      <c r="KRI105" s="889"/>
      <c r="KRJ105" s="889"/>
      <c r="KRK105" s="889"/>
      <c r="KRL105" s="889"/>
      <c r="KRM105" s="889"/>
      <c r="KRN105" s="889"/>
      <c r="KRO105" s="889"/>
      <c r="KRP105" s="889"/>
      <c r="KRQ105" s="889"/>
      <c r="KRR105" s="889"/>
      <c r="KRS105" s="889"/>
      <c r="KRT105" s="889"/>
      <c r="KRU105" s="889"/>
      <c r="KRV105" s="889"/>
      <c r="KRW105" s="889"/>
      <c r="KRX105" s="889"/>
      <c r="KRY105" s="889"/>
      <c r="KRZ105" s="889"/>
      <c r="KSA105" s="889"/>
      <c r="KSB105" s="889"/>
      <c r="KSC105" s="889"/>
      <c r="KSD105" s="889"/>
      <c r="KSE105" s="889"/>
      <c r="KSF105" s="889"/>
      <c r="KSG105" s="889"/>
      <c r="KSH105" s="889"/>
      <c r="KSI105" s="889"/>
      <c r="KSJ105" s="889"/>
      <c r="KSK105" s="889"/>
      <c r="KSL105" s="889"/>
      <c r="KSM105" s="889"/>
      <c r="KSN105" s="889"/>
      <c r="KSO105" s="889"/>
      <c r="KSP105" s="889"/>
      <c r="KSQ105" s="889"/>
      <c r="KSR105" s="889"/>
      <c r="KSS105" s="889"/>
      <c r="KST105" s="889"/>
      <c r="KSU105" s="889"/>
      <c r="KSV105" s="889"/>
      <c r="KSW105" s="889"/>
      <c r="KSX105" s="889"/>
      <c r="KSY105" s="889"/>
      <c r="KSZ105" s="889"/>
      <c r="KTA105" s="889"/>
      <c r="KTB105" s="889"/>
      <c r="KTC105" s="889"/>
      <c r="KTD105" s="889"/>
      <c r="KTE105" s="889"/>
      <c r="KTF105" s="889"/>
      <c r="KTG105" s="889"/>
      <c r="KTH105" s="889"/>
      <c r="KTI105" s="889"/>
      <c r="KTJ105" s="889"/>
      <c r="KTK105" s="889"/>
      <c r="KTL105" s="889"/>
      <c r="KTM105" s="889"/>
      <c r="KTN105" s="889"/>
      <c r="KTO105" s="889"/>
      <c r="KTP105" s="889"/>
      <c r="KTQ105" s="889"/>
      <c r="KTR105" s="889"/>
      <c r="KTS105" s="889"/>
      <c r="KTT105" s="889"/>
      <c r="KTU105" s="889"/>
      <c r="KTV105" s="889"/>
      <c r="KTW105" s="889"/>
      <c r="KTX105" s="889"/>
      <c r="KTY105" s="889"/>
      <c r="KTZ105" s="889"/>
      <c r="KUA105" s="889"/>
      <c r="KUB105" s="889"/>
      <c r="KUC105" s="889"/>
      <c r="KUD105" s="889"/>
      <c r="KUE105" s="889"/>
      <c r="KUF105" s="889"/>
      <c r="KUG105" s="889"/>
      <c r="KUH105" s="889"/>
      <c r="KUI105" s="889"/>
      <c r="KUJ105" s="889"/>
      <c r="KUK105" s="889"/>
      <c r="KUL105" s="889"/>
      <c r="KUM105" s="889"/>
      <c r="KUN105" s="889"/>
      <c r="KUO105" s="889"/>
      <c r="KUP105" s="889"/>
      <c r="KUQ105" s="889"/>
      <c r="KUR105" s="889"/>
      <c r="KUS105" s="889"/>
      <c r="KUT105" s="889"/>
      <c r="KUU105" s="889"/>
      <c r="KUV105" s="889"/>
      <c r="KUW105" s="889"/>
      <c r="KUX105" s="889"/>
      <c r="KUY105" s="889"/>
      <c r="KUZ105" s="889"/>
      <c r="KVA105" s="889"/>
      <c r="KVB105" s="889"/>
      <c r="KVC105" s="889"/>
      <c r="KVD105" s="889"/>
      <c r="KVE105" s="889"/>
      <c r="KVF105" s="889"/>
      <c r="KVG105" s="889"/>
      <c r="KVH105" s="889"/>
      <c r="KVI105" s="889"/>
      <c r="KVJ105" s="889"/>
      <c r="KVK105" s="889"/>
      <c r="KVL105" s="889"/>
      <c r="KVM105" s="889"/>
      <c r="KVN105" s="889"/>
      <c r="KVO105" s="889"/>
      <c r="KVP105" s="889"/>
      <c r="KVQ105" s="889"/>
      <c r="KVR105" s="889"/>
      <c r="KVS105" s="889"/>
      <c r="KVT105" s="889"/>
      <c r="KVU105" s="889"/>
      <c r="KVV105" s="889"/>
      <c r="KVW105" s="889"/>
      <c r="KVX105" s="889"/>
      <c r="KVY105" s="889"/>
      <c r="KVZ105" s="889"/>
      <c r="KWA105" s="889"/>
      <c r="KWB105" s="889"/>
      <c r="KWC105" s="889"/>
      <c r="KWD105" s="889"/>
      <c r="KWE105" s="889"/>
      <c r="KWF105" s="889"/>
      <c r="KWG105" s="889"/>
      <c r="KWH105" s="889"/>
      <c r="KWI105" s="889"/>
      <c r="KWJ105" s="889"/>
      <c r="KWK105" s="889"/>
      <c r="KWL105" s="889"/>
      <c r="KWM105" s="889"/>
      <c r="KWN105" s="889"/>
      <c r="KWO105" s="889"/>
      <c r="KWP105" s="889"/>
      <c r="KWQ105" s="889"/>
      <c r="KWR105" s="889"/>
      <c r="KWS105" s="889"/>
      <c r="KWT105" s="889"/>
      <c r="KWU105" s="889"/>
      <c r="KWV105" s="889"/>
      <c r="KWW105" s="889"/>
      <c r="KWX105" s="889"/>
      <c r="KWY105" s="889"/>
      <c r="KWZ105" s="889"/>
      <c r="KXA105" s="889"/>
      <c r="KXB105" s="889"/>
      <c r="KXC105" s="889"/>
      <c r="KXD105" s="889"/>
      <c r="KXE105" s="889"/>
      <c r="KXF105" s="889"/>
      <c r="KXG105" s="889"/>
      <c r="KXH105" s="889"/>
      <c r="KXI105" s="889"/>
      <c r="KXJ105" s="889"/>
      <c r="KXK105" s="889"/>
      <c r="KXL105" s="889"/>
      <c r="KXM105" s="889"/>
      <c r="KXN105" s="889"/>
      <c r="KXO105" s="889"/>
      <c r="KXP105" s="889"/>
      <c r="KXQ105" s="889"/>
      <c r="KXR105" s="889"/>
      <c r="KXS105" s="889"/>
      <c r="KXT105" s="889"/>
      <c r="KXU105" s="889"/>
      <c r="KXV105" s="889"/>
      <c r="KXW105" s="889"/>
      <c r="KXX105" s="889"/>
      <c r="KXY105" s="889"/>
      <c r="KXZ105" s="889"/>
      <c r="KYA105" s="889"/>
      <c r="KYB105" s="889"/>
      <c r="KYC105" s="889"/>
      <c r="KYD105" s="889"/>
      <c r="KYE105" s="889"/>
      <c r="KYF105" s="889"/>
      <c r="KYG105" s="889"/>
      <c r="KYH105" s="889"/>
      <c r="KYI105" s="889"/>
      <c r="KYJ105" s="889"/>
      <c r="KYK105" s="889"/>
      <c r="KYL105" s="889"/>
      <c r="KYM105" s="889"/>
      <c r="KYN105" s="889"/>
      <c r="KYO105" s="889"/>
      <c r="KYP105" s="889"/>
      <c r="KYQ105" s="889"/>
      <c r="KYR105" s="889"/>
      <c r="KYS105" s="889"/>
      <c r="KYT105" s="889"/>
      <c r="KYU105" s="889"/>
      <c r="KYV105" s="889"/>
      <c r="KYW105" s="889"/>
      <c r="KYX105" s="889"/>
      <c r="KYY105" s="889"/>
      <c r="KYZ105" s="889"/>
      <c r="KZA105" s="889"/>
      <c r="KZB105" s="889"/>
      <c r="KZC105" s="889"/>
      <c r="KZD105" s="889"/>
      <c r="KZE105" s="889"/>
      <c r="KZF105" s="889"/>
      <c r="KZG105" s="889"/>
      <c r="KZH105" s="889"/>
      <c r="KZI105" s="889"/>
      <c r="KZJ105" s="889"/>
      <c r="KZK105" s="889"/>
      <c r="KZL105" s="889"/>
      <c r="KZM105" s="889"/>
      <c r="KZN105" s="889"/>
      <c r="KZO105" s="889"/>
      <c r="KZP105" s="889"/>
      <c r="KZQ105" s="889"/>
      <c r="KZR105" s="889"/>
      <c r="KZS105" s="889"/>
      <c r="KZT105" s="889"/>
      <c r="KZU105" s="889"/>
      <c r="KZV105" s="889"/>
      <c r="KZW105" s="889"/>
      <c r="KZX105" s="889"/>
      <c r="KZY105" s="889"/>
      <c r="KZZ105" s="889"/>
      <c r="LAA105" s="889"/>
      <c r="LAB105" s="889"/>
      <c r="LAC105" s="889"/>
      <c r="LAD105" s="889"/>
      <c r="LAE105" s="889"/>
      <c r="LAF105" s="889"/>
      <c r="LAG105" s="889"/>
      <c r="LAH105" s="889"/>
      <c r="LAI105" s="889"/>
      <c r="LAJ105" s="889"/>
      <c r="LAK105" s="889"/>
      <c r="LAL105" s="889"/>
      <c r="LAM105" s="889"/>
      <c r="LAN105" s="889"/>
      <c r="LAO105" s="889"/>
      <c r="LAP105" s="889"/>
      <c r="LAQ105" s="889"/>
      <c r="LAR105" s="889"/>
      <c r="LAS105" s="889"/>
      <c r="LAT105" s="889"/>
      <c r="LAU105" s="889"/>
      <c r="LAV105" s="889"/>
      <c r="LAW105" s="889"/>
      <c r="LAX105" s="889"/>
      <c r="LAY105" s="889"/>
      <c r="LAZ105" s="889"/>
      <c r="LBA105" s="889"/>
      <c r="LBB105" s="889"/>
      <c r="LBC105" s="889"/>
      <c r="LBD105" s="889"/>
      <c r="LBE105" s="889"/>
      <c r="LBF105" s="889"/>
      <c r="LBG105" s="889"/>
      <c r="LBH105" s="889"/>
      <c r="LBI105" s="889"/>
      <c r="LBJ105" s="889"/>
      <c r="LBK105" s="889"/>
      <c r="LBL105" s="889"/>
      <c r="LBM105" s="889"/>
      <c r="LBN105" s="889"/>
      <c r="LBO105" s="889"/>
      <c r="LBP105" s="889"/>
      <c r="LBQ105" s="889"/>
      <c r="LBR105" s="889"/>
      <c r="LBS105" s="889"/>
      <c r="LBT105" s="889"/>
      <c r="LBU105" s="889"/>
      <c r="LBV105" s="889"/>
      <c r="LBW105" s="889"/>
      <c r="LBX105" s="889"/>
      <c r="LBY105" s="889"/>
      <c r="LBZ105" s="889"/>
      <c r="LCA105" s="889"/>
      <c r="LCB105" s="889"/>
      <c r="LCC105" s="889"/>
      <c r="LCD105" s="889"/>
      <c r="LCE105" s="889"/>
      <c r="LCF105" s="889"/>
      <c r="LCG105" s="889"/>
      <c r="LCH105" s="889"/>
      <c r="LCI105" s="889"/>
      <c r="LCJ105" s="889"/>
      <c r="LCK105" s="889"/>
      <c r="LCL105" s="889"/>
      <c r="LCM105" s="889"/>
      <c r="LCN105" s="889"/>
      <c r="LCO105" s="889"/>
      <c r="LCP105" s="889"/>
      <c r="LCQ105" s="889"/>
      <c r="LCR105" s="889"/>
      <c r="LCS105" s="889"/>
      <c r="LCT105" s="889"/>
      <c r="LCU105" s="889"/>
      <c r="LCV105" s="889"/>
      <c r="LCW105" s="889"/>
      <c r="LCX105" s="889"/>
      <c r="LCY105" s="889"/>
      <c r="LCZ105" s="889"/>
      <c r="LDA105" s="889"/>
      <c r="LDB105" s="889"/>
      <c r="LDC105" s="889"/>
      <c r="LDD105" s="889"/>
      <c r="LDE105" s="889"/>
      <c r="LDF105" s="889"/>
      <c r="LDG105" s="889"/>
      <c r="LDH105" s="889"/>
      <c r="LDI105" s="889"/>
      <c r="LDJ105" s="889"/>
      <c r="LDK105" s="889"/>
      <c r="LDL105" s="889"/>
      <c r="LDM105" s="889"/>
      <c r="LDN105" s="889"/>
      <c r="LDO105" s="889"/>
      <c r="LDP105" s="889"/>
      <c r="LDQ105" s="889"/>
      <c r="LDR105" s="889"/>
      <c r="LDS105" s="889"/>
      <c r="LDT105" s="889"/>
      <c r="LDU105" s="889"/>
      <c r="LDV105" s="889"/>
      <c r="LDW105" s="889"/>
      <c r="LDX105" s="889"/>
      <c r="LDY105" s="889"/>
      <c r="LDZ105" s="889"/>
      <c r="LEA105" s="889"/>
      <c r="LEB105" s="889"/>
      <c r="LEC105" s="889"/>
      <c r="LED105" s="889"/>
      <c r="LEE105" s="889"/>
      <c r="LEF105" s="889"/>
      <c r="LEG105" s="889"/>
      <c r="LEH105" s="889"/>
      <c r="LEI105" s="889"/>
      <c r="LEJ105" s="889"/>
      <c r="LEK105" s="889"/>
      <c r="LEL105" s="889"/>
      <c r="LEM105" s="889"/>
      <c r="LEN105" s="889"/>
      <c r="LEO105" s="889"/>
      <c r="LEP105" s="889"/>
      <c r="LEQ105" s="889"/>
      <c r="LER105" s="889"/>
      <c r="LES105" s="889"/>
      <c r="LET105" s="889"/>
      <c r="LEU105" s="889"/>
      <c r="LEV105" s="889"/>
      <c r="LEW105" s="889"/>
      <c r="LEX105" s="889"/>
      <c r="LEY105" s="889"/>
      <c r="LEZ105" s="889"/>
      <c r="LFA105" s="889"/>
      <c r="LFB105" s="889"/>
      <c r="LFC105" s="889"/>
      <c r="LFD105" s="889"/>
      <c r="LFE105" s="889"/>
      <c r="LFF105" s="889"/>
      <c r="LFG105" s="889"/>
      <c r="LFH105" s="889"/>
      <c r="LFI105" s="889"/>
      <c r="LFJ105" s="889"/>
      <c r="LFK105" s="889"/>
      <c r="LFL105" s="889"/>
      <c r="LFM105" s="889"/>
      <c r="LFN105" s="889"/>
      <c r="LFO105" s="889"/>
      <c r="LFP105" s="889"/>
      <c r="LFQ105" s="889"/>
      <c r="LFR105" s="889"/>
      <c r="LFS105" s="889"/>
      <c r="LFT105" s="889"/>
      <c r="LFU105" s="889"/>
      <c r="LFV105" s="889"/>
      <c r="LFW105" s="889"/>
      <c r="LFX105" s="889"/>
      <c r="LFY105" s="889"/>
      <c r="LFZ105" s="889"/>
      <c r="LGA105" s="889"/>
      <c r="LGB105" s="889"/>
      <c r="LGC105" s="889"/>
      <c r="LGD105" s="889"/>
      <c r="LGE105" s="889"/>
      <c r="LGF105" s="889"/>
      <c r="LGG105" s="889"/>
      <c r="LGH105" s="889"/>
      <c r="LGI105" s="889"/>
      <c r="LGJ105" s="889"/>
      <c r="LGK105" s="889"/>
      <c r="LGL105" s="889"/>
      <c r="LGM105" s="889"/>
      <c r="LGN105" s="889"/>
      <c r="LGO105" s="889"/>
      <c r="LGP105" s="889"/>
      <c r="LGQ105" s="889"/>
      <c r="LGR105" s="889"/>
      <c r="LGS105" s="889"/>
      <c r="LGT105" s="889"/>
      <c r="LGU105" s="889"/>
      <c r="LGV105" s="889"/>
      <c r="LGW105" s="889"/>
      <c r="LGX105" s="889"/>
      <c r="LGY105" s="889"/>
      <c r="LGZ105" s="889"/>
      <c r="LHA105" s="889"/>
      <c r="LHB105" s="889"/>
      <c r="LHC105" s="889"/>
      <c r="LHD105" s="889"/>
      <c r="LHE105" s="889"/>
      <c r="LHF105" s="889"/>
      <c r="LHG105" s="889"/>
      <c r="LHH105" s="889"/>
      <c r="LHI105" s="889"/>
      <c r="LHJ105" s="889"/>
      <c r="LHK105" s="889"/>
      <c r="LHL105" s="889"/>
      <c r="LHM105" s="889"/>
      <c r="LHN105" s="889"/>
      <c r="LHO105" s="889"/>
      <c r="LHP105" s="889"/>
      <c r="LHQ105" s="889"/>
      <c r="LHR105" s="889"/>
      <c r="LHS105" s="889"/>
      <c r="LHT105" s="889"/>
      <c r="LHU105" s="889"/>
      <c r="LHV105" s="889"/>
      <c r="LHW105" s="889"/>
      <c r="LHX105" s="889"/>
      <c r="LHY105" s="889"/>
      <c r="LHZ105" s="889"/>
      <c r="LIA105" s="889"/>
      <c r="LIB105" s="889"/>
      <c r="LIC105" s="889"/>
      <c r="LID105" s="889"/>
      <c r="LIE105" s="889"/>
      <c r="LIF105" s="889"/>
      <c r="LIG105" s="889"/>
      <c r="LIH105" s="889"/>
      <c r="LII105" s="889"/>
      <c r="LIJ105" s="889"/>
      <c r="LIK105" s="889"/>
      <c r="LIL105" s="889"/>
      <c r="LIM105" s="889"/>
      <c r="LIN105" s="889"/>
      <c r="LIO105" s="889"/>
      <c r="LIP105" s="889"/>
      <c r="LIQ105" s="889"/>
      <c r="LIR105" s="889"/>
      <c r="LIS105" s="889"/>
      <c r="LIT105" s="889"/>
      <c r="LIU105" s="889"/>
      <c r="LIV105" s="889"/>
      <c r="LIW105" s="889"/>
      <c r="LIX105" s="889"/>
      <c r="LIY105" s="889"/>
      <c r="LIZ105" s="889"/>
      <c r="LJA105" s="889"/>
      <c r="LJB105" s="889"/>
      <c r="LJC105" s="889"/>
      <c r="LJD105" s="889"/>
      <c r="LJE105" s="889"/>
      <c r="LJF105" s="889"/>
      <c r="LJG105" s="889"/>
      <c r="LJH105" s="889"/>
      <c r="LJI105" s="889"/>
      <c r="LJJ105" s="889"/>
      <c r="LJK105" s="889"/>
      <c r="LJL105" s="889"/>
      <c r="LJM105" s="889"/>
      <c r="LJN105" s="889"/>
      <c r="LJO105" s="889"/>
      <c r="LJP105" s="889"/>
      <c r="LJQ105" s="889"/>
      <c r="LJR105" s="889"/>
      <c r="LJS105" s="889"/>
      <c r="LJT105" s="889"/>
      <c r="LJU105" s="889"/>
      <c r="LJV105" s="889"/>
      <c r="LJW105" s="889"/>
      <c r="LJX105" s="889"/>
      <c r="LJY105" s="889"/>
      <c r="LJZ105" s="889"/>
      <c r="LKA105" s="889"/>
      <c r="LKB105" s="889"/>
      <c r="LKC105" s="889"/>
      <c r="LKD105" s="889"/>
      <c r="LKE105" s="889"/>
      <c r="LKF105" s="889"/>
      <c r="LKG105" s="889"/>
      <c r="LKH105" s="889"/>
      <c r="LKI105" s="889"/>
      <c r="LKJ105" s="889"/>
      <c r="LKK105" s="889"/>
      <c r="LKL105" s="889"/>
      <c r="LKM105" s="889"/>
      <c r="LKN105" s="889"/>
      <c r="LKO105" s="889"/>
      <c r="LKP105" s="889"/>
      <c r="LKQ105" s="889"/>
      <c r="LKR105" s="889"/>
      <c r="LKS105" s="889"/>
      <c r="LKT105" s="889"/>
      <c r="LKU105" s="889"/>
      <c r="LKV105" s="889"/>
      <c r="LKW105" s="889"/>
      <c r="LKX105" s="889"/>
      <c r="LKY105" s="889"/>
      <c r="LKZ105" s="889"/>
      <c r="LLA105" s="889"/>
      <c r="LLB105" s="889"/>
      <c r="LLC105" s="889"/>
      <c r="LLD105" s="889"/>
      <c r="LLE105" s="889"/>
      <c r="LLF105" s="889"/>
      <c r="LLG105" s="889"/>
      <c r="LLH105" s="889"/>
      <c r="LLI105" s="889"/>
      <c r="LLJ105" s="889"/>
      <c r="LLK105" s="889"/>
      <c r="LLL105" s="889"/>
      <c r="LLM105" s="889"/>
      <c r="LLN105" s="889"/>
      <c r="LLO105" s="889"/>
      <c r="LLP105" s="889"/>
      <c r="LLQ105" s="889"/>
      <c r="LLR105" s="889"/>
      <c r="LLS105" s="889"/>
      <c r="LLT105" s="889"/>
      <c r="LLU105" s="889"/>
      <c r="LLV105" s="889"/>
      <c r="LLW105" s="889"/>
      <c r="LLX105" s="889"/>
      <c r="LLY105" s="889"/>
      <c r="LLZ105" s="889"/>
      <c r="LMA105" s="889"/>
      <c r="LMB105" s="889"/>
      <c r="LMC105" s="889"/>
      <c r="LMD105" s="889"/>
      <c r="LME105" s="889"/>
      <c r="LMF105" s="889"/>
      <c r="LMG105" s="889"/>
      <c r="LMH105" s="889"/>
      <c r="LMI105" s="889"/>
      <c r="LMJ105" s="889"/>
      <c r="LMK105" s="889"/>
      <c r="LML105" s="889"/>
      <c r="LMM105" s="889"/>
      <c r="LMN105" s="889"/>
      <c r="LMO105" s="889"/>
      <c r="LMP105" s="889"/>
      <c r="LMQ105" s="889"/>
      <c r="LMR105" s="889"/>
      <c r="LMS105" s="889"/>
      <c r="LMT105" s="889"/>
      <c r="LMU105" s="889"/>
      <c r="LMV105" s="889"/>
      <c r="LMW105" s="889"/>
      <c r="LMX105" s="889"/>
      <c r="LMY105" s="889"/>
      <c r="LMZ105" s="889"/>
      <c r="LNA105" s="889"/>
      <c r="LNB105" s="889"/>
      <c r="LNC105" s="889"/>
      <c r="LND105" s="889"/>
      <c r="LNE105" s="889"/>
      <c r="LNF105" s="889"/>
      <c r="LNG105" s="889"/>
      <c r="LNH105" s="889"/>
      <c r="LNI105" s="889"/>
      <c r="LNJ105" s="889"/>
      <c r="LNK105" s="889"/>
      <c r="LNL105" s="889"/>
      <c r="LNM105" s="889"/>
      <c r="LNN105" s="889"/>
      <c r="LNO105" s="889"/>
      <c r="LNP105" s="889"/>
      <c r="LNQ105" s="889"/>
      <c r="LNR105" s="889"/>
      <c r="LNS105" s="889"/>
      <c r="LNT105" s="889"/>
      <c r="LNU105" s="889"/>
      <c r="LNV105" s="889"/>
      <c r="LNW105" s="889"/>
      <c r="LNX105" s="889"/>
      <c r="LNY105" s="889"/>
      <c r="LNZ105" s="889"/>
      <c r="LOA105" s="889"/>
      <c r="LOB105" s="889"/>
      <c r="LOC105" s="889"/>
      <c r="LOD105" s="889"/>
      <c r="LOE105" s="889"/>
      <c r="LOF105" s="889"/>
      <c r="LOG105" s="889"/>
      <c r="LOH105" s="889"/>
      <c r="LOI105" s="889"/>
      <c r="LOJ105" s="889"/>
      <c r="LOK105" s="889"/>
      <c r="LOL105" s="889"/>
      <c r="LOM105" s="889"/>
      <c r="LON105" s="889"/>
      <c r="LOO105" s="889"/>
      <c r="LOP105" s="889"/>
      <c r="LOQ105" s="889"/>
      <c r="LOR105" s="889"/>
      <c r="LOS105" s="889"/>
      <c r="LOT105" s="889"/>
      <c r="LOU105" s="889"/>
      <c r="LOV105" s="889"/>
      <c r="LOW105" s="889"/>
      <c r="LOX105" s="889"/>
      <c r="LOY105" s="889"/>
      <c r="LOZ105" s="889"/>
      <c r="LPA105" s="889"/>
      <c r="LPB105" s="889"/>
      <c r="LPC105" s="889"/>
      <c r="LPD105" s="889"/>
      <c r="LPE105" s="889"/>
      <c r="LPF105" s="889"/>
      <c r="LPG105" s="889"/>
      <c r="LPH105" s="889"/>
      <c r="LPI105" s="889"/>
      <c r="LPJ105" s="889"/>
      <c r="LPK105" s="889"/>
      <c r="LPL105" s="889"/>
      <c r="LPM105" s="889"/>
      <c r="LPN105" s="889"/>
      <c r="LPO105" s="889"/>
      <c r="LPP105" s="889"/>
      <c r="LPQ105" s="889"/>
      <c r="LPR105" s="889"/>
      <c r="LPS105" s="889"/>
      <c r="LPT105" s="889"/>
      <c r="LPU105" s="889"/>
      <c r="LPV105" s="889"/>
      <c r="LPW105" s="889"/>
      <c r="LPX105" s="889"/>
      <c r="LPY105" s="889"/>
      <c r="LPZ105" s="889"/>
      <c r="LQA105" s="889"/>
      <c r="LQB105" s="889"/>
      <c r="LQC105" s="889"/>
      <c r="LQD105" s="889"/>
      <c r="LQE105" s="889"/>
      <c r="LQF105" s="889"/>
      <c r="LQG105" s="889"/>
      <c r="LQH105" s="889"/>
      <c r="LQI105" s="889"/>
      <c r="LQJ105" s="889"/>
      <c r="LQK105" s="889"/>
      <c r="LQL105" s="889"/>
      <c r="LQM105" s="889"/>
      <c r="LQN105" s="889"/>
      <c r="LQO105" s="889"/>
      <c r="LQP105" s="889"/>
      <c r="LQQ105" s="889"/>
      <c r="LQR105" s="889"/>
      <c r="LQS105" s="889"/>
      <c r="LQT105" s="889"/>
      <c r="LQU105" s="889"/>
      <c r="LQV105" s="889"/>
      <c r="LQW105" s="889"/>
      <c r="LQX105" s="889"/>
      <c r="LQY105" s="889"/>
      <c r="LQZ105" s="889"/>
      <c r="LRA105" s="889"/>
      <c r="LRB105" s="889"/>
      <c r="LRC105" s="889"/>
      <c r="LRD105" s="889"/>
      <c r="LRE105" s="889"/>
      <c r="LRF105" s="889"/>
      <c r="LRG105" s="889"/>
      <c r="LRH105" s="889"/>
      <c r="LRI105" s="889"/>
      <c r="LRJ105" s="889"/>
      <c r="LRK105" s="889"/>
      <c r="LRL105" s="889"/>
      <c r="LRM105" s="889"/>
      <c r="LRN105" s="889"/>
      <c r="LRO105" s="889"/>
      <c r="LRP105" s="889"/>
      <c r="LRQ105" s="889"/>
      <c r="LRR105" s="889"/>
      <c r="LRS105" s="889"/>
      <c r="LRT105" s="889"/>
      <c r="LRU105" s="889"/>
      <c r="LRV105" s="889"/>
      <c r="LRW105" s="889"/>
      <c r="LRX105" s="889"/>
      <c r="LRY105" s="889"/>
      <c r="LRZ105" s="889"/>
      <c r="LSA105" s="889"/>
      <c r="LSB105" s="889"/>
      <c r="LSC105" s="889"/>
      <c r="LSD105" s="889"/>
      <c r="LSE105" s="889"/>
      <c r="LSF105" s="889"/>
      <c r="LSG105" s="889"/>
      <c r="LSH105" s="889"/>
      <c r="LSI105" s="889"/>
      <c r="LSJ105" s="889"/>
      <c r="LSK105" s="889"/>
      <c r="LSL105" s="889"/>
      <c r="LSM105" s="889"/>
      <c r="LSN105" s="889"/>
      <c r="LSO105" s="889"/>
      <c r="LSP105" s="889"/>
      <c r="LSQ105" s="889"/>
      <c r="LSR105" s="889"/>
      <c r="LSS105" s="889"/>
      <c r="LST105" s="889"/>
      <c r="LSU105" s="889"/>
      <c r="LSV105" s="889"/>
      <c r="LSW105" s="889"/>
      <c r="LSX105" s="889"/>
      <c r="LSY105" s="889"/>
      <c r="LSZ105" s="889"/>
      <c r="LTA105" s="889"/>
      <c r="LTB105" s="889"/>
      <c r="LTC105" s="889"/>
      <c r="LTD105" s="889"/>
      <c r="LTE105" s="889"/>
      <c r="LTF105" s="889"/>
      <c r="LTG105" s="889"/>
      <c r="LTH105" s="889"/>
      <c r="LTI105" s="889"/>
      <c r="LTJ105" s="889"/>
      <c r="LTK105" s="889"/>
      <c r="LTL105" s="889"/>
      <c r="LTM105" s="889"/>
      <c r="LTN105" s="889"/>
      <c r="LTO105" s="889"/>
      <c r="LTP105" s="889"/>
      <c r="LTQ105" s="889"/>
      <c r="LTR105" s="889"/>
      <c r="LTS105" s="889"/>
      <c r="LTT105" s="889"/>
      <c r="LTU105" s="889"/>
      <c r="LTV105" s="889"/>
      <c r="LTW105" s="889"/>
      <c r="LTX105" s="889"/>
      <c r="LTY105" s="889"/>
      <c r="LTZ105" s="889"/>
      <c r="LUA105" s="889"/>
      <c r="LUB105" s="889"/>
      <c r="LUC105" s="889"/>
      <c r="LUD105" s="889"/>
      <c r="LUE105" s="889"/>
      <c r="LUF105" s="889"/>
      <c r="LUG105" s="889"/>
      <c r="LUH105" s="889"/>
      <c r="LUI105" s="889"/>
      <c r="LUJ105" s="889"/>
      <c r="LUK105" s="889"/>
      <c r="LUL105" s="889"/>
      <c r="LUM105" s="889"/>
      <c r="LUN105" s="889"/>
      <c r="LUO105" s="889"/>
      <c r="LUP105" s="889"/>
      <c r="LUQ105" s="889"/>
      <c r="LUR105" s="889"/>
      <c r="LUS105" s="889"/>
      <c r="LUT105" s="889"/>
      <c r="LUU105" s="889"/>
      <c r="LUV105" s="889"/>
      <c r="LUW105" s="889"/>
      <c r="LUX105" s="889"/>
      <c r="LUY105" s="889"/>
      <c r="LUZ105" s="889"/>
      <c r="LVA105" s="889"/>
      <c r="LVB105" s="889"/>
      <c r="LVC105" s="889"/>
      <c r="LVD105" s="889"/>
      <c r="LVE105" s="889"/>
      <c r="LVF105" s="889"/>
      <c r="LVG105" s="889"/>
      <c r="LVH105" s="889"/>
      <c r="LVI105" s="889"/>
      <c r="LVJ105" s="889"/>
      <c r="LVK105" s="889"/>
      <c r="LVL105" s="889"/>
      <c r="LVM105" s="889"/>
      <c r="LVN105" s="889"/>
      <c r="LVO105" s="889"/>
      <c r="LVP105" s="889"/>
      <c r="LVQ105" s="889"/>
      <c r="LVR105" s="889"/>
      <c r="LVS105" s="889"/>
      <c r="LVT105" s="889"/>
      <c r="LVU105" s="889"/>
      <c r="LVV105" s="889"/>
      <c r="LVW105" s="889"/>
      <c r="LVX105" s="889"/>
      <c r="LVY105" s="889"/>
      <c r="LVZ105" s="889"/>
      <c r="LWA105" s="889"/>
      <c r="LWB105" s="889"/>
      <c r="LWC105" s="889"/>
      <c r="LWD105" s="889"/>
      <c r="LWE105" s="889"/>
      <c r="LWF105" s="889"/>
      <c r="LWG105" s="889"/>
      <c r="LWH105" s="889"/>
      <c r="LWI105" s="889"/>
      <c r="LWJ105" s="889"/>
      <c r="LWK105" s="889"/>
      <c r="LWL105" s="889"/>
      <c r="LWM105" s="889"/>
      <c r="LWN105" s="889"/>
      <c r="LWO105" s="889"/>
      <c r="LWP105" s="889"/>
      <c r="LWQ105" s="889"/>
      <c r="LWR105" s="889"/>
      <c r="LWS105" s="889"/>
      <c r="LWT105" s="889"/>
      <c r="LWU105" s="889"/>
      <c r="LWV105" s="889"/>
      <c r="LWW105" s="889"/>
      <c r="LWX105" s="889"/>
      <c r="LWY105" s="889"/>
      <c r="LWZ105" s="889"/>
      <c r="LXA105" s="889"/>
      <c r="LXB105" s="889"/>
      <c r="LXC105" s="889"/>
      <c r="LXD105" s="889"/>
      <c r="LXE105" s="889"/>
      <c r="LXF105" s="889"/>
      <c r="LXG105" s="889"/>
      <c r="LXH105" s="889"/>
      <c r="LXI105" s="889"/>
      <c r="LXJ105" s="889"/>
      <c r="LXK105" s="889"/>
      <c r="LXL105" s="889"/>
      <c r="LXM105" s="889"/>
      <c r="LXN105" s="889"/>
      <c r="LXO105" s="889"/>
      <c r="LXP105" s="889"/>
      <c r="LXQ105" s="889"/>
      <c r="LXR105" s="889"/>
      <c r="LXS105" s="889"/>
      <c r="LXT105" s="889"/>
      <c r="LXU105" s="889"/>
      <c r="LXV105" s="889"/>
      <c r="LXW105" s="889"/>
      <c r="LXX105" s="889"/>
      <c r="LXY105" s="889"/>
      <c r="LXZ105" s="889"/>
      <c r="LYA105" s="889"/>
      <c r="LYB105" s="889"/>
      <c r="LYC105" s="889"/>
      <c r="LYD105" s="889"/>
      <c r="LYE105" s="889"/>
      <c r="LYF105" s="889"/>
      <c r="LYG105" s="889"/>
      <c r="LYH105" s="889"/>
      <c r="LYI105" s="889"/>
      <c r="LYJ105" s="889"/>
      <c r="LYK105" s="889"/>
      <c r="LYL105" s="889"/>
      <c r="LYM105" s="889"/>
      <c r="LYN105" s="889"/>
      <c r="LYO105" s="889"/>
      <c r="LYP105" s="889"/>
      <c r="LYQ105" s="889"/>
      <c r="LYR105" s="889"/>
      <c r="LYS105" s="889"/>
      <c r="LYT105" s="889"/>
      <c r="LYU105" s="889"/>
      <c r="LYV105" s="889"/>
      <c r="LYW105" s="889"/>
      <c r="LYX105" s="889"/>
      <c r="LYY105" s="889"/>
      <c r="LYZ105" s="889"/>
      <c r="LZA105" s="889"/>
      <c r="LZB105" s="889"/>
      <c r="LZC105" s="889"/>
      <c r="LZD105" s="889"/>
      <c r="LZE105" s="889"/>
      <c r="LZF105" s="889"/>
      <c r="LZG105" s="889"/>
      <c r="LZH105" s="889"/>
      <c r="LZI105" s="889"/>
      <c r="LZJ105" s="889"/>
      <c r="LZK105" s="889"/>
      <c r="LZL105" s="889"/>
      <c r="LZM105" s="889"/>
      <c r="LZN105" s="889"/>
      <c r="LZO105" s="889"/>
      <c r="LZP105" s="889"/>
      <c r="LZQ105" s="889"/>
      <c r="LZR105" s="889"/>
      <c r="LZS105" s="889"/>
      <c r="LZT105" s="889"/>
      <c r="LZU105" s="889"/>
      <c r="LZV105" s="889"/>
      <c r="LZW105" s="889"/>
      <c r="LZX105" s="889"/>
      <c r="LZY105" s="889"/>
      <c r="LZZ105" s="889"/>
      <c r="MAA105" s="889"/>
      <c r="MAB105" s="889"/>
      <c r="MAC105" s="889"/>
      <c r="MAD105" s="889"/>
      <c r="MAE105" s="889"/>
      <c r="MAF105" s="889"/>
      <c r="MAG105" s="889"/>
      <c r="MAH105" s="889"/>
      <c r="MAI105" s="889"/>
      <c r="MAJ105" s="889"/>
      <c r="MAK105" s="889"/>
      <c r="MAL105" s="889"/>
      <c r="MAM105" s="889"/>
      <c r="MAN105" s="889"/>
      <c r="MAO105" s="889"/>
      <c r="MAP105" s="889"/>
      <c r="MAQ105" s="889"/>
      <c r="MAR105" s="889"/>
      <c r="MAS105" s="889"/>
      <c r="MAT105" s="889"/>
      <c r="MAU105" s="889"/>
      <c r="MAV105" s="889"/>
      <c r="MAW105" s="889"/>
      <c r="MAX105" s="889"/>
      <c r="MAY105" s="889"/>
      <c r="MAZ105" s="889"/>
      <c r="MBA105" s="889"/>
      <c r="MBB105" s="889"/>
      <c r="MBC105" s="889"/>
      <c r="MBD105" s="889"/>
      <c r="MBE105" s="889"/>
      <c r="MBF105" s="889"/>
      <c r="MBG105" s="889"/>
      <c r="MBH105" s="889"/>
      <c r="MBI105" s="889"/>
      <c r="MBJ105" s="889"/>
      <c r="MBK105" s="889"/>
      <c r="MBL105" s="889"/>
      <c r="MBM105" s="889"/>
      <c r="MBN105" s="889"/>
      <c r="MBO105" s="889"/>
      <c r="MBP105" s="889"/>
      <c r="MBQ105" s="889"/>
      <c r="MBR105" s="889"/>
      <c r="MBS105" s="889"/>
      <c r="MBT105" s="889"/>
      <c r="MBU105" s="889"/>
      <c r="MBV105" s="889"/>
      <c r="MBW105" s="889"/>
      <c r="MBX105" s="889"/>
      <c r="MBY105" s="889"/>
      <c r="MBZ105" s="889"/>
      <c r="MCA105" s="889"/>
      <c r="MCB105" s="889"/>
      <c r="MCC105" s="889"/>
      <c r="MCD105" s="889"/>
      <c r="MCE105" s="889"/>
      <c r="MCF105" s="889"/>
      <c r="MCG105" s="889"/>
      <c r="MCH105" s="889"/>
      <c r="MCI105" s="889"/>
      <c r="MCJ105" s="889"/>
      <c r="MCK105" s="889"/>
      <c r="MCL105" s="889"/>
      <c r="MCM105" s="889"/>
      <c r="MCN105" s="889"/>
      <c r="MCO105" s="889"/>
      <c r="MCP105" s="889"/>
      <c r="MCQ105" s="889"/>
      <c r="MCR105" s="889"/>
      <c r="MCS105" s="889"/>
      <c r="MCT105" s="889"/>
      <c r="MCU105" s="889"/>
      <c r="MCV105" s="889"/>
      <c r="MCW105" s="889"/>
      <c r="MCX105" s="889"/>
      <c r="MCY105" s="889"/>
      <c r="MCZ105" s="889"/>
      <c r="MDA105" s="889"/>
      <c r="MDB105" s="889"/>
      <c r="MDC105" s="889"/>
      <c r="MDD105" s="889"/>
      <c r="MDE105" s="889"/>
      <c r="MDF105" s="889"/>
      <c r="MDG105" s="889"/>
      <c r="MDH105" s="889"/>
      <c r="MDI105" s="889"/>
      <c r="MDJ105" s="889"/>
      <c r="MDK105" s="889"/>
      <c r="MDL105" s="889"/>
      <c r="MDM105" s="889"/>
      <c r="MDN105" s="889"/>
      <c r="MDO105" s="889"/>
      <c r="MDP105" s="889"/>
      <c r="MDQ105" s="889"/>
      <c r="MDR105" s="889"/>
      <c r="MDS105" s="889"/>
      <c r="MDT105" s="889"/>
      <c r="MDU105" s="889"/>
      <c r="MDV105" s="889"/>
      <c r="MDW105" s="889"/>
      <c r="MDX105" s="889"/>
      <c r="MDY105" s="889"/>
      <c r="MDZ105" s="889"/>
      <c r="MEA105" s="889"/>
      <c r="MEB105" s="889"/>
      <c r="MEC105" s="889"/>
      <c r="MED105" s="889"/>
      <c r="MEE105" s="889"/>
      <c r="MEF105" s="889"/>
      <c r="MEG105" s="889"/>
      <c r="MEH105" s="889"/>
      <c r="MEI105" s="889"/>
      <c r="MEJ105" s="889"/>
      <c r="MEK105" s="889"/>
      <c r="MEL105" s="889"/>
      <c r="MEM105" s="889"/>
      <c r="MEN105" s="889"/>
      <c r="MEO105" s="889"/>
      <c r="MEP105" s="889"/>
      <c r="MEQ105" s="889"/>
      <c r="MER105" s="889"/>
      <c r="MES105" s="889"/>
      <c r="MET105" s="889"/>
      <c r="MEU105" s="889"/>
      <c r="MEV105" s="889"/>
      <c r="MEW105" s="889"/>
      <c r="MEX105" s="889"/>
      <c r="MEY105" s="889"/>
      <c r="MEZ105" s="889"/>
      <c r="MFA105" s="889"/>
      <c r="MFB105" s="889"/>
      <c r="MFC105" s="889"/>
      <c r="MFD105" s="889"/>
      <c r="MFE105" s="889"/>
      <c r="MFF105" s="889"/>
      <c r="MFG105" s="889"/>
      <c r="MFH105" s="889"/>
      <c r="MFI105" s="889"/>
      <c r="MFJ105" s="889"/>
      <c r="MFK105" s="889"/>
      <c r="MFL105" s="889"/>
      <c r="MFM105" s="889"/>
      <c r="MFN105" s="889"/>
      <c r="MFO105" s="889"/>
      <c r="MFP105" s="889"/>
      <c r="MFQ105" s="889"/>
      <c r="MFR105" s="889"/>
      <c r="MFS105" s="889"/>
      <c r="MFT105" s="889"/>
      <c r="MFU105" s="889"/>
      <c r="MFV105" s="889"/>
      <c r="MFW105" s="889"/>
      <c r="MFX105" s="889"/>
      <c r="MFY105" s="889"/>
      <c r="MFZ105" s="889"/>
      <c r="MGA105" s="889"/>
      <c r="MGB105" s="889"/>
      <c r="MGC105" s="889"/>
      <c r="MGD105" s="889"/>
      <c r="MGE105" s="889"/>
      <c r="MGF105" s="889"/>
      <c r="MGG105" s="889"/>
      <c r="MGH105" s="889"/>
      <c r="MGI105" s="889"/>
      <c r="MGJ105" s="889"/>
      <c r="MGK105" s="889"/>
      <c r="MGL105" s="889"/>
      <c r="MGM105" s="889"/>
      <c r="MGN105" s="889"/>
      <c r="MGO105" s="889"/>
      <c r="MGP105" s="889"/>
      <c r="MGQ105" s="889"/>
      <c r="MGR105" s="889"/>
      <c r="MGS105" s="889"/>
      <c r="MGT105" s="889"/>
      <c r="MGU105" s="889"/>
      <c r="MGV105" s="889"/>
      <c r="MGW105" s="889"/>
      <c r="MGX105" s="889"/>
      <c r="MGY105" s="889"/>
      <c r="MGZ105" s="889"/>
      <c r="MHA105" s="889"/>
      <c r="MHB105" s="889"/>
      <c r="MHC105" s="889"/>
      <c r="MHD105" s="889"/>
      <c r="MHE105" s="889"/>
      <c r="MHF105" s="889"/>
      <c r="MHG105" s="889"/>
      <c r="MHH105" s="889"/>
      <c r="MHI105" s="889"/>
      <c r="MHJ105" s="889"/>
      <c r="MHK105" s="889"/>
      <c r="MHL105" s="889"/>
      <c r="MHM105" s="889"/>
      <c r="MHN105" s="889"/>
      <c r="MHO105" s="889"/>
      <c r="MHP105" s="889"/>
      <c r="MHQ105" s="889"/>
      <c r="MHR105" s="889"/>
      <c r="MHS105" s="889"/>
      <c r="MHT105" s="889"/>
      <c r="MHU105" s="889"/>
      <c r="MHV105" s="889"/>
      <c r="MHW105" s="889"/>
      <c r="MHX105" s="889"/>
      <c r="MHY105" s="889"/>
      <c r="MHZ105" s="889"/>
      <c r="MIA105" s="889"/>
      <c r="MIB105" s="889"/>
      <c r="MIC105" s="889"/>
      <c r="MID105" s="889"/>
      <c r="MIE105" s="889"/>
      <c r="MIF105" s="889"/>
      <c r="MIG105" s="889"/>
      <c r="MIH105" s="889"/>
      <c r="MII105" s="889"/>
      <c r="MIJ105" s="889"/>
      <c r="MIK105" s="889"/>
      <c r="MIL105" s="889"/>
      <c r="MIM105" s="889"/>
      <c r="MIN105" s="889"/>
      <c r="MIO105" s="889"/>
      <c r="MIP105" s="889"/>
      <c r="MIQ105" s="889"/>
      <c r="MIR105" s="889"/>
      <c r="MIS105" s="889"/>
      <c r="MIT105" s="889"/>
      <c r="MIU105" s="889"/>
      <c r="MIV105" s="889"/>
      <c r="MIW105" s="889"/>
      <c r="MIX105" s="889"/>
      <c r="MIY105" s="889"/>
      <c r="MIZ105" s="889"/>
      <c r="MJA105" s="889"/>
      <c r="MJB105" s="889"/>
      <c r="MJC105" s="889"/>
      <c r="MJD105" s="889"/>
      <c r="MJE105" s="889"/>
      <c r="MJF105" s="889"/>
      <c r="MJG105" s="889"/>
      <c r="MJH105" s="889"/>
      <c r="MJI105" s="889"/>
      <c r="MJJ105" s="889"/>
      <c r="MJK105" s="889"/>
      <c r="MJL105" s="889"/>
      <c r="MJM105" s="889"/>
      <c r="MJN105" s="889"/>
      <c r="MJO105" s="889"/>
      <c r="MJP105" s="889"/>
      <c r="MJQ105" s="889"/>
      <c r="MJR105" s="889"/>
      <c r="MJS105" s="889"/>
      <c r="MJT105" s="889"/>
      <c r="MJU105" s="889"/>
      <c r="MJV105" s="889"/>
      <c r="MJW105" s="889"/>
      <c r="MJX105" s="889"/>
      <c r="MJY105" s="889"/>
      <c r="MJZ105" s="889"/>
      <c r="MKA105" s="889"/>
      <c r="MKB105" s="889"/>
      <c r="MKC105" s="889"/>
      <c r="MKD105" s="889"/>
      <c r="MKE105" s="889"/>
      <c r="MKF105" s="889"/>
      <c r="MKG105" s="889"/>
      <c r="MKH105" s="889"/>
      <c r="MKI105" s="889"/>
      <c r="MKJ105" s="889"/>
      <c r="MKK105" s="889"/>
      <c r="MKL105" s="889"/>
      <c r="MKM105" s="889"/>
      <c r="MKN105" s="889"/>
      <c r="MKO105" s="889"/>
      <c r="MKP105" s="889"/>
      <c r="MKQ105" s="889"/>
      <c r="MKR105" s="889"/>
      <c r="MKS105" s="889"/>
      <c r="MKT105" s="889"/>
      <c r="MKU105" s="889"/>
      <c r="MKV105" s="889"/>
      <c r="MKW105" s="889"/>
      <c r="MKX105" s="889"/>
      <c r="MKY105" s="889"/>
      <c r="MKZ105" s="889"/>
      <c r="MLA105" s="889"/>
      <c r="MLB105" s="889"/>
      <c r="MLC105" s="889"/>
      <c r="MLD105" s="889"/>
      <c r="MLE105" s="889"/>
      <c r="MLF105" s="889"/>
      <c r="MLG105" s="889"/>
      <c r="MLH105" s="889"/>
      <c r="MLI105" s="889"/>
      <c r="MLJ105" s="889"/>
      <c r="MLK105" s="889"/>
      <c r="MLL105" s="889"/>
      <c r="MLM105" s="889"/>
      <c r="MLN105" s="889"/>
      <c r="MLO105" s="889"/>
      <c r="MLP105" s="889"/>
      <c r="MLQ105" s="889"/>
      <c r="MLR105" s="889"/>
      <c r="MLS105" s="889"/>
      <c r="MLT105" s="889"/>
      <c r="MLU105" s="889"/>
      <c r="MLV105" s="889"/>
      <c r="MLW105" s="889"/>
      <c r="MLX105" s="889"/>
      <c r="MLY105" s="889"/>
      <c r="MLZ105" s="889"/>
      <c r="MMA105" s="889"/>
      <c r="MMB105" s="889"/>
      <c r="MMC105" s="889"/>
      <c r="MMD105" s="889"/>
      <c r="MME105" s="889"/>
      <c r="MMF105" s="889"/>
      <c r="MMG105" s="889"/>
      <c r="MMH105" s="889"/>
      <c r="MMI105" s="889"/>
      <c r="MMJ105" s="889"/>
      <c r="MMK105" s="889"/>
      <c r="MML105" s="889"/>
      <c r="MMM105" s="889"/>
      <c r="MMN105" s="889"/>
      <c r="MMO105" s="889"/>
      <c r="MMP105" s="889"/>
      <c r="MMQ105" s="889"/>
      <c r="MMR105" s="889"/>
      <c r="MMS105" s="889"/>
      <c r="MMT105" s="889"/>
      <c r="MMU105" s="889"/>
      <c r="MMV105" s="889"/>
      <c r="MMW105" s="889"/>
      <c r="MMX105" s="889"/>
      <c r="MMY105" s="889"/>
      <c r="MMZ105" s="889"/>
      <c r="MNA105" s="889"/>
      <c r="MNB105" s="889"/>
      <c r="MNC105" s="889"/>
      <c r="MND105" s="889"/>
      <c r="MNE105" s="889"/>
      <c r="MNF105" s="889"/>
      <c r="MNG105" s="889"/>
      <c r="MNH105" s="889"/>
      <c r="MNI105" s="889"/>
      <c r="MNJ105" s="889"/>
      <c r="MNK105" s="889"/>
      <c r="MNL105" s="889"/>
      <c r="MNM105" s="889"/>
      <c r="MNN105" s="889"/>
      <c r="MNO105" s="889"/>
      <c r="MNP105" s="889"/>
      <c r="MNQ105" s="889"/>
      <c r="MNR105" s="889"/>
      <c r="MNS105" s="889"/>
      <c r="MNT105" s="889"/>
      <c r="MNU105" s="889"/>
      <c r="MNV105" s="889"/>
      <c r="MNW105" s="889"/>
      <c r="MNX105" s="889"/>
      <c r="MNY105" s="889"/>
      <c r="MNZ105" s="889"/>
      <c r="MOA105" s="889"/>
      <c r="MOB105" s="889"/>
      <c r="MOC105" s="889"/>
      <c r="MOD105" s="889"/>
      <c r="MOE105" s="889"/>
      <c r="MOF105" s="889"/>
      <c r="MOG105" s="889"/>
      <c r="MOH105" s="889"/>
      <c r="MOI105" s="889"/>
      <c r="MOJ105" s="889"/>
      <c r="MOK105" s="889"/>
      <c r="MOL105" s="889"/>
      <c r="MOM105" s="889"/>
      <c r="MON105" s="889"/>
      <c r="MOO105" s="889"/>
      <c r="MOP105" s="889"/>
      <c r="MOQ105" s="889"/>
      <c r="MOR105" s="889"/>
      <c r="MOS105" s="889"/>
      <c r="MOT105" s="889"/>
      <c r="MOU105" s="889"/>
      <c r="MOV105" s="889"/>
      <c r="MOW105" s="889"/>
      <c r="MOX105" s="889"/>
      <c r="MOY105" s="889"/>
      <c r="MOZ105" s="889"/>
      <c r="MPA105" s="889"/>
      <c r="MPB105" s="889"/>
      <c r="MPC105" s="889"/>
      <c r="MPD105" s="889"/>
      <c r="MPE105" s="889"/>
      <c r="MPF105" s="889"/>
      <c r="MPG105" s="889"/>
      <c r="MPH105" s="889"/>
      <c r="MPI105" s="889"/>
      <c r="MPJ105" s="889"/>
      <c r="MPK105" s="889"/>
      <c r="MPL105" s="889"/>
      <c r="MPM105" s="889"/>
      <c r="MPN105" s="889"/>
      <c r="MPO105" s="889"/>
      <c r="MPP105" s="889"/>
      <c r="MPQ105" s="889"/>
      <c r="MPR105" s="889"/>
      <c r="MPS105" s="889"/>
      <c r="MPT105" s="889"/>
      <c r="MPU105" s="889"/>
      <c r="MPV105" s="889"/>
      <c r="MPW105" s="889"/>
      <c r="MPX105" s="889"/>
      <c r="MPY105" s="889"/>
      <c r="MPZ105" s="889"/>
      <c r="MQA105" s="889"/>
      <c r="MQB105" s="889"/>
      <c r="MQC105" s="889"/>
      <c r="MQD105" s="889"/>
      <c r="MQE105" s="889"/>
      <c r="MQF105" s="889"/>
      <c r="MQG105" s="889"/>
      <c r="MQH105" s="889"/>
      <c r="MQI105" s="889"/>
      <c r="MQJ105" s="889"/>
      <c r="MQK105" s="889"/>
      <c r="MQL105" s="889"/>
      <c r="MQM105" s="889"/>
      <c r="MQN105" s="889"/>
      <c r="MQO105" s="889"/>
      <c r="MQP105" s="889"/>
      <c r="MQQ105" s="889"/>
      <c r="MQR105" s="889"/>
      <c r="MQS105" s="889"/>
      <c r="MQT105" s="889"/>
      <c r="MQU105" s="889"/>
      <c r="MQV105" s="889"/>
      <c r="MQW105" s="889"/>
      <c r="MQX105" s="889"/>
      <c r="MQY105" s="889"/>
      <c r="MQZ105" s="889"/>
      <c r="MRA105" s="889"/>
      <c r="MRB105" s="889"/>
      <c r="MRC105" s="889"/>
      <c r="MRD105" s="889"/>
      <c r="MRE105" s="889"/>
      <c r="MRF105" s="889"/>
      <c r="MRG105" s="889"/>
      <c r="MRH105" s="889"/>
      <c r="MRI105" s="889"/>
      <c r="MRJ105" s="889"/>
      <c r="MRK105" s="889"/>
      <c r="MRL105" s="889"/>
      <c r="MRM105" s="889"/>
      <c r="MRN105" s="889"/>
      <c r="MRO105" s="889"/>
      <c r="MRP105" s="889"/>
      <c r="MRQ105" s="889"/>
      <c r="MRR105" s="889"/>
      <c r="MRS105" s="889"/>
      <c r="MRT105" s="889"/>
      <c r="MRU105" s="889"/>
      <c r="MRV105" s="889"/>
      <c r="MRW105" s="889"/>
      <c r="MRX105" s="889"/>
      <c r="MRY105" s="889"/>
      <c r="MRZ105" s="889"/>
      <c r="MSA105" s="889"/>
      <c r="MSB105" s="889"/>
      <c r="MSC105" s="889"/>
      <c r="MSD105" s="889"/>
      <c r="MSE105" s="889"/>
      <c r="MSF105" s="889"/>
      <c r="MSG105" s="889"/>
      <c r="MSH105" s="889"/>
      <c r="MSI105" s="889"/>
      <c r="MSJ105" s="889"/>
      <c r="MSK105" s="889"/>
      <c r="MSL105" s="889"/>
      <c r="MSM105" s="889"/>
      <c r="MSN105" s="889"/>
      <c r="MSO105" s="889"/>
      <c r="MSP105" s="889"/>
      <c r="MSQ105" s="889"/>
      <c r="MSR105" s="889"/>
      <c r="MSS105" s="889"/>
      <c r="MST105" s="889"/>
      <c r="MSU105" s="889"/>
      <c r="MSV105" s="889"/>
      <c r="MSW105" s="889"/>
      <c r="MSX105" s="889"/>
      <c r="MSY105" s="889"/>
      <c r="MSZ105" s="889"/>
      <c r="MTA105" s="889"/>
      <c r="MTB105" s="889"/>
      <c r="MTC105" s="889"/>
      <c r="MTD105" s="889"/>
      <c r="MTE105" s="889"/>
      <c r="MTF105" s="889"/>
      <c r="MTG105" s="889"/>
      <c r="MTH105" s="889"/>
      <c r="MTI105" s="889"/>
      <c r="MTJ105" s="889"/>
      <c r="MTK105" s="889"/>
      <c r="MTL105" s="889"/>
      <c r="MTM105" s="889"/>
      <c r="MTN105" s="889"/>
      <c r="MTO105" s="889"/>
      <c r="MTP105" s="889"/>
      <c r="MTQ105" s="889"/>
      <c r="MTR105" s="889"/>
      <c r="MTS105" s="889"/>
      <c r="MTT105" s="889"/>
      <c r="MTU105" s="889"/>
      <c r="MTV105" s="889"/>
      <c r="MTW105" s="889"/>
      <c r="MTX105" s="889"/>
      <c r="MTY105" s="889"/>
      <c r="MTZ105" s="889"/>
      <c r="MUA105" s="889"/>
      <c r="MUB105" s="889"/>
      <c r="MUC105" s="889"/>
      <c r="MUD105" s="889"/>
      <c r="MUE105" s="889"/>
      <c r="MUF105" s="889"/>
      <c r="MUG105" s="889"/>
      <c r="MUH105" s="889"/>
      <c r="MUI105" s="889"/>
      <c r="MUJ105" s="889"/>
      <c r="MUK105" s="889"/>
      <c r="MUL105" s="889"/>
      <c r="MUM105" s="889"/>
      <c r="MUN105" s="889"/>
      <c r="MUO105" s="889"/>
      <c r="MUP105" s="889"/>
      <c r="MUQ105" s="889"/>
      <c r="MUR105" s="889"/>
      <c r="MUS105" s="889"/>
      <c r="MUT105" s="889"/>
      <c r="MUU105" s="889"/>
      <c r="MUV105" s="889"/>
      <c r="MUW105" s="889"/>
      <c r="MUX105" s="889"/>
      <c r="MUY105" s="889"/>
      <c r="MUZ105" s="889"/>
      <c r="MVA105" s="889"/>
      <c r="MVB105" s="889"/>
      <c r="MVC105" s="889"/>
      <c r="MVD105" s="889"/>
      <c r="MVE105" s="889"/>
      <c r="MVF105" s="889"/>
      <c r="MVG105" s="889"/>
      <c r="MVH105" s="889"/>
      <c r="MVI105" s="889"/>
      <c r="MVJ105" s="889"/>
      <c r="MVK105" s="889"/>
      <c r="MVL105" s="889"/>
      <c r="MVM105" s="889"/>
      <c r="MVN105" s="889"/>
      <c r="MVO105" s="889"/>
      <c r="MVP105" s="889"/>
      <c r="MVQ105" s="889"/>
      <c r="MVR105" s="889"/>
      <c r="MVS105" s="889"/>
      <c r="MVT105" s="889"/>
      <c r="MVU105" s="889"/>
      <c r="MVV105" s="889"/>
      <c r="MVW105" s="889"/>
      <c r="MVX105" s="889"/>
      <c r="MVY105" s="889"/>
      <c r="MVZ105" s="889"/>
      <c r="MWA105" s="889"/>
      <c r="MWB105" s="889"/>
      <c r="MWC105" s="889"/>
      <c r="MWD105" s="889"/>
      <c r="MWE105" s="889"/>
      <c r="MWF105" s="889"/>
      <c r="MWG105" s="889"/>
      <c r="MWH105" s="889"/>
      <c r="MWI105" s="889"/>
      <c r="MWJ105" s="889"/>
      <c r="MWK105" s="889"/>
      <c r="MWL105" s="889"/>
      <c r="MWM105" s="889"/>
      <c r="MWN105" s="889"/>
      <c r="MWO105" s="889"/>
      <c r="MWP105" s="889"/>
      <c r="MWQ105" s="889"/>
      <c r="MWR105" s="889"/>
      <c r="MWS105" s="889"/>
      <c r="MWT105" s="889"/>
      <c r="MWU105" s="889"/>
      <c r="MWV105" s="889"/>
      <c r="MWW105" s="889"/>
      <c r="MWX105" s="889"/>
      <c r="MWY105" s="889"/>
      <c r="MWZ105" s="889"/>
      <c r="MXA105" s="889"/>
      <c r="MXB105" s="889"/>
      <c r="MXC105" s="889"/>
      <c r="MXD105" s="889"/>
      <c r="MXE105" s="889"/>
      <c r="MXF105" s="889"/>
      <c r="MXG105" s="889"/>
      <c r="MXH105" s="889"/>
      <c r="MXI105" s="889"/>
      <c r="MXJ105" s="889"/>
      <c r="MXK105" s="889"/>
      <c r="MXL105" s="889"/>
      <c r="MXM105" s="889"/>
      <c r="MXN105" s="889"/>
      <c r="MXO105" s="889"/>
      <c r="MXP105" s="889"/>
      <c r="MXQ105" s="889"/>
      <c r="MXR105" s="889"/>
      <c r="MXS105" s="889"/>
      <c r="MXT105" s="889"/>
      <c r="MXU105" s="889"/>
      <c r="MXV105" s="889"/>
      <c r="MXW105" s="889"/>
      <c r="MXX105" s="889"/>
      <c r="MXY105" s="889"/>
      <c r="MXZ105" s="889"/>
      <c r="MYA105" s="889"/>
      <c r="MYB105" s="889"/>
      <c r="MYC105" s="889"/>
      <c r="MYD105" s="889"/>
      <c r="MYE105" s="889"/>
      <c r="MYF105" s="889"/>
      <c r="MYG105" s="889"/>
      <c r="MYH105" s="889"/>
      <c r="MYI105" s="889"/>
      <c r="MYJ105" s="889"/>
      <c r="MYK105" s="889"/>
      <c r="MYL105" s="889"/>
      <c r="MYM105" s="889"/>
      <c r="MYN105" s="889"/>
      <c r="MYO105" s="889"/>
      <c r="MYP105" s="889"/>
      <c r="MYQ105" s="889"/>
      <c r="MYR105" s="889"/>
      <c r="MYS105" s="889"/>
      <c r="MYT105" s="889"/>
      <c r="MYU105" s="889"/>
      <c r="MYV105" s="889"/>
      <c r="MYW105" s="889"/>
      <c r="MYX105" s="889"/>
      <c r="MYY105" s="889"/>
      <c r="MYZ105" s="889"/>
      <c r="MZA105" s="889"/>
      <c r="MZB105" s="889"/>
      <c r="MZC105" s="889"/>
      <c r="MZD105" s="889"/>
      <c r="MZE105" s="889"/>
      <c r="MZF105" s="889"/>
      <c r="MZG105" s="889"/>
      <c r="MZH105" s="889"/>
      <c r="MZI105" s="889"/>
      <c r="MZJ105" s="889"/>
      <c r="MZK105" s="889"/>
      <c r="MZL105" s="889"/>
      <c r="MZM105" s="889"/>
      <c r="MZN105" s="889"/>
      <c r="MZO105" s="889"/>
      <c r="MZP105" s="889"/>
      <c r="MZQ105" s="889"/>
      <c r="MZR105" s="889"/>
      <c r="MZS105" s="889"/>
      <c r="MZT105" s="889"/>
      <c r="MZU105" s="889"/>
      <c r="MZV105" s="889"/>
      <c r="MZW105" s="889"/>
      <c r="MZX105" s="889"/>
      <c r="MZY105" s="889"/>
      <c r="MZZ105" s="889"/>
      <c r="NAA105" s="889"/>
      <c r="NAB105" s="889"/>
      <c r="NAC105" s="889"/>
      <c r="NAD105" s="889"/>
      <c r="NAE105" s="889"/>
      <c r="NAF105" s="889"/>
      <c r="NAG105" s="889"/>
      <c r="NAH105" s="889"/>
      <c r="NAI105" s="889"/>
      <c r="NAJ105" s="889"/>
      <c r="NAK105" s="889"/>
      <c r="NAL105" s="889"/>
      <c r="NAM105" s="889"/>
      <c r="NAN105" s="889"/>
      <c r="NAO105" s="889"/>
      <c r="NAP105" s="889"/>
      <c r="NAQ105" s="889"/>
      <c r="NAR105" s="889"/>
      <c r="NAS105" s="889"/>
      <c r="NAT105" s="889"/>
      <c r="NAU105" s="889"/>
      <c r="NAV105" s="889"/>
      <c r="NAW105" s="889"/>
      <c r="NAX105" s="889"/>
      <c r="NAY105" s="889"/>
      <c r="NAZ105" s="889"/>
      <c r="NBA105" s="889"/>
      <c r="NBB105" s="889"/>
      <c r="NBC105" s="889"/>
      <c r="NBD105" s="889"/>
      <c r="NBE105" s="889"/>
      <c r="NBF105" s="889"/>
      <c r="NBG105" s="889"/>
      <c r="NBH105" s="889"/>
      <c r="NBI105" s="889"/>
      <c r="NBJ105" s="889"/>
      <c r="NBK105" s="889"/>
      <c r="NBL105" s="889"/>
      <c r="NBM105" s="889"/>
      <c r="NBN105" s="889"/>
      <c r="NBO105" s="889"/>
      <c r="NBP105" s="889"/>
      <c r="NBQ105" s="889"/>
      <c r="NBR105" s="889"/>
      <c r="NBS105" s="889"/>
      <c r="NBT105" s="889"/>
      <c r="NBU105" s="889"/>
      <c r="NBV105" s="889"/>
      <c r="NBW105" s="889"/>
      <c r="NBX105" s="889"/>
      <c r="NBY105" s="889"/>
      <c r="NBZ105" s="889"/>
      <c r="NCA105" s="889"/>
      <c r="NCB105" s="889"/>
      <c r="NCC105" s="889"/>
      <c r="NCD105" s="889"/>
      <c r="NCE105" s="889"/>
      <c r="NCF105" s="889"/>
      <c r="NCG105" s="889"/>
      <c r="NCH105" s="889"/>
      <c r="NCI105" s="889"/>
      <c r="NCJ105" s="889"/>
      <c r="NCK105" s="889"/>
      <c r="NCL105" s="889"/>
      <c r="NCM105" s="889"/>
      <c r="NCN105" s="889"/>
      <c r="NCO105" s="889"/>
      <c r="NCP105" s="889"/>
      <c r="NCQ105" s="889"/>
      <c r="NCR105" s="889"/>
      <c r="NCS105" s="889"/>
      <c r="NCT105" s="889"/>
      <c r="NCU105" s="889"/>
      <c r="NCV105" s="889"/>
      <c r="NCW105" s="889"/>
      <c r="NCX105" s="889"/>
      <c r="NCY105" s="889"/>
      <c r="NCZ105" s="889"/>
      <c r="NDA105" s="889"/>
      <c r="NDB105" s="889"/>
      <c r="NDC105" s="889"/>
      <c r="NDD105" s="889"/>
      <c r="NDE105" s="889"/>
      <c r="NDF105" s="889"/>
      <c r="NDG105" s="889"/>
      <c r="NDH105" s="889"/>
      <c r="NDI105" s="889"/>
      <c r="NDJ105" s="889"/>
      <c r="NDK105" s="889"/>
      <c r="NDL105" s="889"/>
      <c r="NDM105" s="889"/>
      <c r="NDN105" s="889"/>
      <c r="NDO105" s="889"/>
      <c r="NDP105" s="889"/>
      <c r="NDQ105" s="889"/>
      <c r="NDR105" s="889"/>
      <c r="NDS105" s="889"/>
      <c r="NDT105" s="889"/>
      <c r="NDU105" s="889"/>
      <c r="NDV105" s="889"/>
      <c r="NDW105" s="889"/>
      <c r="NDX105" s="889"/>
      <c r="NDY105" s="889"/>
      <c r="NDZ105" s="889"/>
      <c r="NEA105" s="889"/>
      <c r="NEB105" s="889"/>
      <c r="NEC105" s="889"/>
      <c r="NED105" s="889"/>
      <c r="NEE105" s="889"/>
      <c r="NEF105" s="889"/>
      <c r="NEG105" s="889"/>
      <c r="NEH105" s="889"/>
      <c r="NEI105" s="889"/>
      <c r="NEJ105" s="889"/>
      <c r="NEK105" s="889"/>
      <c r="NEL105" s="889"/>
      <c r="NEM105" s="889"/>
      <c r="NEN105" s="889"/>
      <c r="NEO105" s="889"/>
      <c r="NEP105" s="889"/>
      <c r="NEQ105" s="889"/>
      <c r="NER105" s="889"/>
      <c r="NES105" s="889"/>
      <c r="NET105" s="889"/>
      <c r="NEU105" s="889"/>
      <c r="NEV105" s="889"/>
      <c r="NEW105" s="889"/>
      <c r="NEX105" s="889"/>
      <c r="NEY105" s="889"/>
      <c r="NEZ105" s="889"/>
      <c r="NFA105" s="889"/>
      <c r="NFB105" s="889"/>
      <c r="NFC105" s="889"/>
      <c r="NFD105" s="889"/>
      <c r="NFE105" s="889"/>
      <c r="NFF105" s="889"/>
      <c r="NFG105" s="889"/>
      <c r="NFH105" s="889"/>
      <c r="NFI105" s="889"/>
      <c r="NFJ105" s="889"/>
      <c r="NFK105" s="889"/>
      <c r="NFL105" s="889"/>
      <c r="NFM105" s="889"/>
      <c r="NFN105" s="889"/>
      <c r="NFO105" s="889"/>
      <c r="NFP105" s="889"/>
      <c r="NFQ105" s="889"/>
      <c r="NFR105" s="889"/>
      <c r="NFS105" s="889"/>
      <c r="NFT105" s="889"/>
      <c r="NFU105" s="889"/>
      <c r="NFV105" s="889"/>
      <c r="NFW105" s="889"/>
      <c r="NFX105" s="889"/>
      <c r="NFY105" s="889"/>
      <c r="NFZ105" s="889"/>
      <c r="NGA105" s="889"/>
      <c r="NGB105" s="889"/>
      <c r="NGC105" s="889"/>
      <c r="NGD105" s="889"/>
      <c r="NGE105" s="889"/>
      <c r="NGF105" s="889"/>
      <c r="NGG105" s="889"/>
      <c r="NGH105" s="889"/>
      <c r="NGI105" s="889"/>
      <c r="NGJ105" s="889"/>
      <c r="NGK105" s="889"/>
      <c r="NGL105" s="889"/>
      <c r="NGM105" s="889"/>
      <c r="NGN105" s="889"/>
      <c r="NGO105" s="889"/>
      <c r="NGP105" s="889"/>
      <c r="NGQ105" s="889"/>
      <c r="NGR105" s="889"/>
      <c r="NGS105" s="889"/>
      <c r="NGT105" s="889"/>
      <c r="NGU105" s="889"/>
      <c r="NGV105" s="889"/>
      <c r="NGW105" s="889"/>
      <c r="NGX105" s="889"/>
      <c r="NGY105" s="889"/>
      <c r="NGZ105" s="889"/>
      <c r="NHA105" s="889"/>
      <c r="NHB105" s="889"/>
      <c r="NHC105" s="889"/>
      <c r="NHD105" s="889"/>
      <c r="NHE105" s="889"/>
      <c r="NHF105" s="889"/>
      <c r="NHG105" s="889"/>
      <c r="NHH105" s="889"/>
      <c r="NHI105" s="889"/>
      <c r="NHJ105" s="889"/>
      <c r="NHK105" s="889"/>
      <c r="NHL105" s="889"/>
      <c r="NHM105" s="889"/>
      <c r="NHN105" s="889"/>
      <c r="NHO105" s="889"/>
      <c r="NHP105" s="889"/>
      <c r="NHQ105" s="889"/>
      <c r="NHR105" s="889"/>
      <c r="NHS105" s="889"/>
      <c r="NHT105" s="889"/>
      <c r="NHU105" s="889"/>
      <c r="NHV105" s="889"/>
      <c r="NHW105" s="889"/>
      <c r="NHX105" s="889"/>
      <c r="NHY105" s="889"/>
      <c r="NHZ105" s="889"/>
      <c r="NIA105" s="889"/>
      <c r="NIB105" s="889"/>
      <c r="NIC105" s="889"/>
      <c r="NID105" s="889"/>
      <c r="NIE105" s="889"/>
      <c r="NIF105" s="889"/>
      <c r="NIG105" s="889"/>
      <c r="NIH105" s="889"/>
      <c r="NII105" s="889"/>
      <c r="NIJ105" s="889"/>
      <c r="NIK105" s="889"/>
      <c r="NIL105" s="889"/>
      <c r="NIM105" s="889"/>
      <c r="NIN105" s="889"/>
      <c r="NIO105" s="889"/>
      <c r="NIP105" s="889"/>
      <c r="NIQ105" s="889"/>
      <c r="NIR105" s="889"/>
      <c r="NIS105" s="889"/>
      <c r="NIT105" s="889"/>
      <c r="NIU105" s="889"/>
      <c r="NIV105" s="889"/>
      <c r="NIW105" s="889"/>
      <c r="NIX105" s="889"/>
      <c r="NIY105" s="889"/>
      <c r="NIZ105" s="889"/>
      <c r="NJA105" s="889"/>
      <c r="NJB105" s="889"/>
      <c r="NJC105" s="889"/>
      <c r="NJD105" s="889"/>
      <c r="NJE105" s="889"/>
      <c r="NJF105" s="889"/>
      <c r="NJG105" s="889"/>
      <c r="NJH105" s="889"/>
      <c r="NJI105" s="889"/>
      <c r="NJJ105" s="889"/>
      <c r="NJK105" s="889"/>
      <c r="NJL105" s="889"/>
      <c r="NJM105" s="889"/>
      <c r="NJN105" s="889"/>
      <c r="NJO105" s="889"/>
      <c r="NJP105" s="889"/>
      <c r="NJQ105" s="889"/>
      <c r="NJR105" s="889"/>
      <c r="NJS105" s="889"/>
      <c r="NJT105" s="889"/>
      <c r="NJU105" s="889"/>
      <c r="NJV105" s="889"/>
      <c r="NJW105" s="889"/>
      <c r="NJX105" s="889"/>
      <c r="NJY105" s="889"/>
      <c r="NJZ105" s="889"/>
      <c r="NKA105" s="889"/>
      <c r="NKB105" s="889"/>
      <c r="NKC105" s="889"/>
      <c r="NKD105" s="889"/>
      <c r="NKE105" s="889"/>
      <c r="NKF105" s="889"/>
      <c r="NKG105" s="889"/>
      <c r="NKH105" s="889"/>
      <c r="NKI105" s="889"/>
      <c r="NKJ105" s="889"/>
      <c r="NKK105" s="889"/>
      <c r="NKL105" s="889"/>
      <c r="NKM105" s="889"/>
      <c r="NKN105" s="889"/>
      <c r="NKO105" s="889"/>
      <c r="NKP105" s="889"/>
      <c r="NKQ105" s="889"/>
      <c r="NKR105" s="889"/>
      <c r="NKS105" s="889"/>
      <c r="NKT105" s="889"/>
      <c r="NKU105" s="889"/>
      <c r="NKV105" s="889"/>
      <c r="NKW105" s="889"/>
      <c r="NKX105" s="889"/>
      <c r="NKY105" s="889"/>
      <c r="NKZ105" s="889"/>
      <c r="NLA105" s="889"/>
      <c r="NLB105" s="889"/>
      <c r="NLC105" s="889"/>
      <c r="NLD105" s="889"/>
      <c r="NLE105" s="889"/>
      <c r="NLF105" s="889"/>
      <c r="NLG105" s="889"/>
      <c r="NLH105" s="889"/>
      <c r="NLI105" s="889"/>
      <c r="NLJ105" s="889"/>
      <c r="NLK105" s="889"/>
      <c r="NLL105" s="889"/>
      <c r="NLM105" s="889"/>
      <c r="NLN105" s="889"/>
      <c r="NLO105" s="889"/>
      <c r="NLP105" s="889"/>
      <c r="NLQ105" s="889"/>
      <c r="NLR105" s="889"/>
      <c r="NLS105" s="889"/>
      <c r="NLT105" s="889"/>
      <c r="NLU105" s="889"/>
      <c r="NLV105" s="889"/>
      <c r="NLW105" s="889"/>
      <c r="NLX105" s="889"/>
      <c r="NLY105" s="889"/>
      <c r="NLZ105" s="889"/>
      <c r="NMA105" s="889"/>
      <c r="NMB105" s="889"/>
      <c r="NMC105" s="889"/>
      <c r="NMD105" s="889"/>
      <c r="NME105" s="889"/>
      <c r="NMF105" s="889"/>
      <c r="NMG105" s="889"/>
      <c r="NMH105" s="889"/>
      <c r="NMI105" s="889"/>
      <c r="NMJ105" s="889"/>
      <c r="NMK105" s="889"/>
      <c r="NML105" s="889"/>
      <c r="NMM105" s="889"/>
      <c r="NMN105" s="889"/>
      <c r="NMO105" s="889"/>
      <c r="NMP105" s="889"/>
      <c r="NMQ105" s="889"/>
      <c r="NMR105" s="889"/>
      <c r="NMS105" s="889"/>
      <c r="NMT105" s="889"/>
      <c r="NMU105" s="889"/>
      <c r="NMV105" s="889"/>
      <c r="NMW105" s="889"/>
      <c r="NMX105" s="889"/>
      <c r="NMY105" s="889"/>
      <c r="NMZ105" s="889"/>
      <c r="NNA105" s="889"/>
      <c r="NNB105" s="889"/>
      <c r="NNC105" s="889"/>
      <c r="NND105" s="889"/>
      <c r="NNE105" s="889"/>
      <c r="NNF105" s="889"/>
      <c r="NNG105" s="889"/>
      <c r="NNH105" s="889"/>
      <c r="NNI105" s="889"/>
      <c r="NNJ105" s="889"/>
      <c r="NNK105" s="889"/>
      <c r="NNL105" s="889"/>
      <c r="NNM105" s="889"/>
      <c r="NNN105" s="889"/>
      <c r="NNO105" s="889"/>
      <c r="NNP105" s="889"/>
      <c r="NNQ105" s="889"/>
      <c r="NNR105" s="889"/>
      <c r="NNS105" s="889"/>
      <c r="NNT105" s="889"/>
      <c r="NNU105" s="889"/>
      <c r="NNV105" s="889"/>
      <c r="NNW105" s="889"/>
      <c r="NNX105" s="889"/>
      <c r="NNY105" s="889"/>
      <c r="NNZ105" s="889"/>
      <c r="NOA105" s="889"/>
      <c r="NOB105" s="889"/>
      <c r="NOC105" s="889"/>
      <c r="NOD105" s="889"/>
      <c r="NOE105" s="889"/>
      <c r="NOF105" s="889"/>
      <c r="NOG105" s="889"/>
      <c r="NOH105" s="889"/>
      <c r="NOI105" s="889"/>
      <c r="NOJ105" s="889"/>
      <c r="NOK105" s="889"/>
      <c r="NOL105" s="889"/>
      <c r="NOM105" s="889"/>
      <c r="NON105" s="889"/>
      <c r="NOO105" s="889"/>
      <c r="NOP105" s="889"/>
      <c r="NOQ105" s="889"/>
      <c r="NOR105" s="889"/>
      <c r="NOS105" s="889"/>
      <c r="NOT105" s="889"/>
      <c r="NOU105" s="889"/>
      <c r="NOV105" s="889"/>
      <c r="NOW105" s="889"/>
      <c r="NOX105" s="889"/>
      <c r="NOY105" s="889"/>
      <c r="NOZ105" s="889"/>
      <c r="NPA105" s="889"/>
      <c r="NPB105" s="889"/>
      <c r="NPC105" s="889"/>
      <c r="NPD105" s="889"/>
      <c r="NPE105" s="889"/>
      <c r="NPF105" s="889"/>
      <c r="NPG105" s="889"/>
      <c r="NPH105" s="889"/>
      <c r="NPI105" s="889"/>
      <c r="NPJ105" s="889"/>
      <c r="NPK105" s="889"/>
      <c r="NPL105" s="889"/>
      <c r="NPM105" s="889"/>
      <c r="NPN105" s="889"/>
      <c r="NPO105" s="889"/>
      <c r="NPP105" s="889"/>
      <c r="NPQ105" s="889"/>
      <c r="NPR105" s="889"/>
      <c r="NPS105" s="889"/>
      <c r="NPT105" s="889"/>
      <c r="NPU105" s="889"/>
      <c r="NPV105" s="889"/>
      <c r="NPW105" s="889"/>
      <c r="NPX105" s="889"/>
      <c r="NPY105" s="889"/>
      <c r="NPZ105" s="889"/>
      <c r="NQA105" s="889"/>
      <c r="NQB105" s="889"/>
      <c r="NQC105" s="889"/>
      <c r="NQD105" s="889"/>
      <c r="NQE105" s="889"/>
      <c r="NQF105" s="889"/>
      <c r="NQG105" s="889"/>
      <c r="NQH105" s="889"/>
      <c r="NQI105" s="889"/>
      <c r="NQJ105" s="889"/>
      <c r="NQK105" s="889"/>
      <c r="NQL105" s="889"/>
      <c r="NQM105" s="889"/>
      <c r="NQN105" s="889"/>
      <c r="NQO105" s="889"/>
      <c r="NQP105" s="889"/>
      <c r="NQQ105" s="889"/>
      <c r="NQR105" s="889"/>
      <c r="NQS105" s="889"/>
      <c r="NQT105" s="889"/>
      <c r="NQU105" s="889"/>
      <c r="NQV105" s="889"/>
      <c r="NQW105" s="889"/>
      <c r="NQX105" s="889"/>
      <c r="NQY105" s="889"/>
      <c r="NQZ105" s="889"/>
      <c r="NRA105" s="889"/>
      <c r="NRB105" s="889"/>
      <c r="NRC105" s="889"/>
      <c r="NRD105" s="889"/>
      <c r="NRE105" s="889"/>
      <c r="NRF105" s="889"/>
      <c r="NRG105" s="889"/>
      <c r="NRH105" s="889"/>
      <c r="NRI105" s="889"/>
      <c r="NRJ105" s="889"/>
      <c r="NRK105" s="889"/>
      <c r="NRL105" s="889"/>
      <c r="NRM105" s="889"/>
      <c r="NRN105" s="889"/>
      <c r="NRO105" s="889"/>
      <c r="NRP105" s="889"/>
      <c r="NRQ105" s="889"/>
      <c r="NRR105" s="889"/>
      <c r="NRS105" s="889"/>
      <c r="NRT105" s="889"/>
      <c r="NRU105" s="889"/>
      <c r="NRV105" s="889"/>
      <c r="NRW105" s="889"/>
      <c r="NRX105" s="889"/>
      <c r="NRY105" s="889"/>
      <c r="NRZ105" s="889"/>
      <c r="NSA105" s="889"/>
      <c r="NSB105" s="889"/>
      <c r="NSC105" s="889"/>
      <c r="NSD105" s="889"/>
      <c r="NSE105" s="889"/>
      <c r="NSF105" s="889"/>
      <c r="NSG105" s="889"/>
      <c r="NSH105" s="889"/>
      <c r="NSI105" s="889"/>
      <c r="NSJ105" s="889"/>
      <c r="NSK105" s="889"/>
      <c r="NSL105" s="889"/>
      <c r="NSM105" s="889"/>
      <c r="NSN105" s="889"/>
      <c r="NSO105" s="889"/>
      <c r="NSP105" s="889"/>
      <c r="NSQ105" s="889"/>
      <c r="NSR105" s="889"/>
      <c r="NSS105" s="889"/>
      <c r="NST105" s="889"/>
      <c r="NSU105" s="889"/>
      <c r="NSV105" s="889"/>
      <c r="NSW105" s="889"/>
      <c r="NSX105" s="889"/>
      <c r="NSY105" s="889"/>
      <c r="NSZ105" s="889"/>
      <c r="NTA105" s="889"/>
      <c r="NTB105" s="889"/>
      <c r="NTC105" s="889"/>
      <c r="NTD105" s="889"/>
      <c r="NTE105" s="889"/>
      <c r="NTF105" s="889"/>
      <c r="NTG105" s="889"/>
      <c r="NTH105" s="889"/>
      <c r="NTI105" s="889"/>
      <c r="NTJ105" s="889"/>
      <c r="NTK105" s="889"/>
      <c r="NTL105" s="889"/>
      <c r="NTM105" s="889"/>
      <c r="NTN105" s="889"/>
      <c r="NTO105" s="889"/>
      <c r="NTP105" s="889"/>
      <c r="NTQ105" s="889"/>
      <c r="NTR105" s="889"/>
      <c r="NTS105" s="889"/>
      <c r="NTT105" s="889"/>
      <c r="NTU105" s="889"/>
      <c r="NTV105" s="889"/>
      <c r="NTW105" s="889"/>
      <c r="NTX105" s="889"/>
      <c r="NTY105" s="889"/>
      <c r="NTZ105" s="889"/>
      <c r="NUA105" s="889"/>
      <c r="NUB105" s="889"/>
      <c r="NUC105" s="889"/>
      <c r="NUD105" s="889"/>
      <c r="NUE105" s="889"/>
      <c r="NUF105" s="889"/>
      <c r="NUG105" s="889"/>
      <c r="NUH105" s="889"/>
      <c r="NUI105" s="889"/>
      <c r="NUJ105" s="889"/>
      <c r="NUK105" s="889"/>
      <c r="NUL105" s="889"/>
      <c r="NUM105" s="889"/>
      <c r="NUN105" s="889"/>
      <c r="NUO105" s="889"/>
      <c r="NUP105" s="889"/>
      <c r="NUQ105" s="889"/>
      <c r="NUR105" s="889"/>
      <c r="NUS105" s="889"/>
      <c r="NUT105" s="889"/>
      <c r="NUU105" s="889"/>
      <c r="NUV105" s="889"/>
      <c r="NUW105" s="889"/>
      <c r="NUX105" s="889"/>
      <c r="NUY105" s="889"/>
      <c r="NUZ105" s="889"/>
      <c r="NVA105" s="889"/>
      <c r="NVB105" s="889"/>
      <c r="NVC105" s="889"/>
      <c r="NVD105" s="889"/>
      <c r="NVE105" s="889"/>
      <c r="NVF105" s="889"/>
      <c r="NVG105" s="889"/>
      <c r="NVH105" s="889"/>
      <c r="NVI105" s="889"/>
      <c r="NVJ105" s="889"/>
      <c r="NVK105" s="889"/>
      <c r="NVL105" s="889"/>
      <c r="NVM105" s="889"/>
      <c r="NVN105" s="889"/>
      <c r="NVO105" s="889"/>
      <c r="NVP105" s="889"/>
      <c r="NVQ105" s="889"/>
      <c r="NVR105" s="889"/>
      <c r="NVS105" s="889"/>
      <c r="NVT105" s="889"/>
      <c r="NVU105" s="889"/>
      <c r="NVV105" s="889"/>
      <c r="NVW105" s="889"/>
      <c r="NVX105" s="889"/>
      <c r="NVY105" s="889"/>
      <c r="NVZ105" s="889"/>
      <c r="NWA105" s="889"/>
      <c r="NWB105" s="889"/>
      <c r="NWC105" s="889"/>
      <c r="NWD105" s="889"/>
      <c r="NWE105" s="889"/>
      <c r="NWF105" s="889"/>
      <c r="NWG105" s="889"/>
      <c r="NWH105" s="889"/>
      <c r="NWI105" s="889"/>
      <c r="NWJ105" s="889"/>
      <c r="NWK105" s="889"/>
      <c r="NWL105" s="889"/>
      <c r="NWM105" s="889"/>
      <c r="NWN105" s="889"/>
      <c r="NWO105" s="889"/>
      <c r="NWP105" s="889"/>
      <c r="NWQ105" s="889"/>
      <c r="NWR105" s="889"/>
      <c r="NWS105" s="889"/>
      <c r="NWT105" s="889"/>
      <c r="NWU105" s="889"/>
      <c r="NWV105" s="889"/>
      <c r="NWW105" s="889"/>
      <c r="NWX105" s="889"/>
      <c r="NWY105" s="889"/>
      <c r="NWZ105" s="889"/>
      <c r="NXA105" s="889"/>
      <c r="NXB105" s="889"/>
      <c r="NXC105" s="889"/>
      <c r="NXD105" s="889"/>
      <c r="NXE105" s="889"/>
      <c r="NXF105" s="889"/>
      <c r="NXG105" s="889"/>
      <c r="NXH105" s="889"/>
      <c r="NXI105" s="889"/>
      <c r="NXJ105" s="889"/>
      <c r="NXK105" s="889"/>
      <c r="NXL105" s="889"/>
      <c r="NXM105" s="889"/>
      <c r="NXN105" s="889"/>
      <c r="NXO105" s="889"/>
      <c r="NXP105" s="889"/>
      <c r="NXQ105" s="889"/>
      <c r="NXR105" s="889"/>
      <c r="NXS105" s="889"/>
      <c r="NXT105" s="889"/>
      <c r="NXU105" s="889"/>
      <c r="NXV105" s="889"/>
      <c r="NXW105" s="889"/>
      <c r="NXX105" s="889"/>
      <c r="NXY105" s="889"/>
      <c r="NXZ105" s="889"/>
      <c r="NYA105" s="889"/>
      <c r="NYB105" s="889"/>
      <c r="NYC105" s="889"/>
      <c r="NYD105" s="889"/>
      <c r="NYE105" s="889"/>
      <c r="NYF105" s="889"/>
      <c r="NYG105" s="889"/>
      <c r="NYH105" s="889"/>
      <c r="NYI105" s="889"/>
      <c r="NYJ105" s="889"/>
      <c r="NYK105" s="889"/>
      <c r="NYL105" s="889"/>
      <c r="NYM105" s="889"/>
      <c r="NYN105" s="889"/>
      <c r="NYO105" s="889"/>
      <c r="NYP105" s="889"/>
      <c r="NYQ105" s="889"/>
      <c r="NYR105" s="889"/>
      <c r="NYS105" s="889"/>
      <c r="NYT105" s="889"/>
      <c r="NYU105" s="889"/>
      <c r="NYV105" s="889"/>
      <c r="NYW105" s="889"/>
      <c r="NYX105" s="889"/>
      <c r="NYY105" s="889"/>
      <c r="NYZ105" s="889"/>
      <c r="NZA105" s="889"/>
      <c r="NZB105" s="889"/>
      <c r="NZC105" s="889"/>
      <c r="NZD105" s="889"/>
      <c r="NZE105" s="889"/>
      <c r="NZF105" s="889"/>
      <c r="NZG105" s="889"/>
      <c r="NZH105" s="889"/>
      <c r="NZI105" s="889"/>
      <c r="NZJ105" s="889"/>
      <c r="NZK105" s="889"/>
      <c r="NZL105" s="889"/>
      <c r="NZM105" s="889"/>
      <c r="NZN105" s="889"/>
      <c r="NZO105" s="889"/>
      <c r="NZP105" s="889"/>
      <c r="NZQ105" s="889"/>
      <c r="NZR105" s="889"/>
      <c r="NZS105" s="889"/>
      <c r="NZT105" s="889"/>
      <c r="NZU105" s="889"/>
      <c r="NZV105" s="889"/>
      <c r="NZW105" s="889"/>
      <c r="NZX105" s="889"/>
      <c r="NZY105" s="889"/>
      <c r="NZZ105" s="889"/>
      <c r="OAA105" s="889"/>
      <c r="OAB105" s="889"/>
      <c r="OAC105" s="889"/>
      <c r="OAD105" s="889"/>
      <c r="OAE105" s="889"/>
      <c r="OAF105" s="889"/>
      <c r="OAG105" s="889"/>
      <c r="OAH105" s="889"/>
      <c r="OAI105" s="889"/>
      <c r="OAJ105" s="889"/>
      <c r="OAK105" s="889"/>
      <c r="OAL105" s="889"/>
      <c r="OAM105" s="889"/>
      <c r="OAN105" s="889"/>
      <c r="OAO105" s="889"/>
      <c r="OAP105" s="889"/>
      <c r="OAQ105" s="889"/>
      <c r="OAR105" s="889"/>
      <c r="OAS105" s="889"/>
      <c r="OAT105" s="889"/>
      <c r="OAU105" s="889"/>
      <c r="OAV105" s="889"/>
      <c r="OAW105" s="889"/>
      <c r="OAX105" s="889"/>
      <c r="OAY105" s="889"/>
      <c r="OAZ105" s="889"/>
      <c r="OBA105" s="889"/>
      <c r="OBB105" s="889"/>
      <c r="OBC105" s="889"/>
      <c r="OBD105" s="889"/>
      <c r="OBE105" s="889"/>
      <c r="OBF105" s="889"/>
      <c r="OBG105" s="889"/>
      <c r="OBH105" s="889"/>
      <c r="OBI105" s="889"/>
      <c r="OBJ105" s="889"/>
      <c r="OBK105" s="889"/>
      <c r="OBL105" s="889"/>
      <c r="OBM105" s="889"/>
      <c r="OBN105" s="889"/>
      <c r="OBO105" s="889"/>
      <c r="OBP105" s="889"/>
      <c r="OBQ105" s="889"/>
      <c r="OBR105" s="889"/>
      <c r="OBS105" s="889"/>
      <c r="OBT105" s="889"/>
      <c r="OBU105" s="889"/>
      <c r="OBV105" s="889"/>
      <c r="OBW105" s="889"/>
      <c r="OBX105" s="889"/>
      <c r="OBY105" s="889"/>
      <c r="OBZ105" s="889"/>
      <c r="OCA105" s="889"/>
      <c r="OCB105" s="889"/>
      <c r="OCC105" s="889"/>
      <c r="OCD105" s="889"/>
      <c r="OCE105" s="889"/>
      <c r="OCF105" s="889"/>
      <c r="OCG105" s="889"/>
      <c r="OCH105" s="889"/>
      <c r="OCI105" s="889"/>
      <c r="OCJ105" s="889"/>
      <c r="OCK105" s="889"/>
      <c r="OCL105" s="889"/>
      <c r="OCM105" s="889"/>
      <c r="OCN105" s="889"/>
      <c r="OCO105" s="889"/>
      <c r="OCP105" s="889"/>
      <c r="OCQ105" s="889"/>
      <c r="OCR105" s="889"/>
      <c r="OCS105" s="889"/>
      <c r="OCT105" s="889"/>
      <c r="OCU105" s="889"/>
      <c r="OCV105" s="889"/>
      <c r="OCW105" s="889"/>
      <c r="OCX105" s="889"/>
      <c r="OCY105" s="889"/>
      <c r="OCZ105" s="889"/>
      <c r="ODA105" s="889"/>
      <c r="ODB105" s="889"/>
      <c r="ODC105" s="889"/>
      <c r="ODD105" s="889"/>
      <c r="ODE105" s="889"/>
      <c r="ODF105" s="889"/>
      <c r="ODG105" s="889"/>
      <c r="ODH105" s="889"/>
      <c r="ODI105" s="889"/>
      <c r="ODJ105" s="889"/>
      <c r="ODK105" s="889"/>
      <c r="ODL105" s="889"/>
      <c r="ODM105" s="889"/>
      <c r="ODN105" s="889"/>
      <c r="ODO105" s="889"/>
      <c r="ODP105" s="889"/>
      <c r="ODQ105" s="889"/>
      <c r="ODR105" s="889"/>
      <c r="ODS105" s="889"/>
      <c r="ODT105" s="889"/>
      <c r="ODU105" s="889"/>
      <c r="ODV105" s="889"/>
      <c r="ODW105" s="889"/>
      <c r="ODX105" s="889"/>
      <c r="ODY105" s="889"/>
      <c r="ODZ105" s="889"/>
      <c r="OEA105" s="889"/>
      <c r="OEB105" s="889"/>
      <c r="OEC105" s="889"/>
      <c r="OED105" s="889"/>
      <c r="OEE105" s="889"/>
      <c r="OEF105" s="889"/>
      <c r="OEG105" s="889"/>
      <c r="OEH105" s="889"/>
      <c r="OEI105" s="889"/>
      <c r="OEJ105" s="889"/>
      <c r="OEK105" s="889"/>
      <c r="OEL105" s="889"/>
      <c r="OEM105" s="889"/>
      <c r="OEN105" s="889"/>
      <c r="OEO105" s="889"/>
      <c r="OEP105" s="889"/>
      <c r="OEQ105" s="889"/>
      <c r="OER105" s="889"/>
      <c r="OES105" s="889"/>
      <c r="OET105" s="889"/>
      <c r="OEU105" s="889"/>
      <c r="OEV105" s="889"/>
      <c r="OEW105" s="889"/>
      <c r="OEX105" s="889"/>
      <c r="OEY105" s="889"/>
      <c r="OEZ105" s="889"/>
      <c r="OFA105" s="889"/>
      <c r="OFB105" s="889"/>
      <c r="OFC105" s="889"/>
      <c r="OFD105" s="889"/>
      <c r="OFE105" s="889"/>
      <c r="OFF105" s="889"/>
      <c r="OFG105" s="889"/>
      <c r="OFH105" s="889"/>
      <c r="OFI105" s="889"/>
      <c r="OFJ105" s="889"/>
      <c r="OFK105" s="889"/>
      <c r="OFL105" s="889"/>
      <c r="OFM105" s="889"/>
      <c r="OFN105" s="889"/>
      <c r="OFO105" s="889"/>
      <c r="OFP105" s="889"/>
      <c r="OFQ105" s="889"/>
      <c r="OFR105" s="889"/>
      <c r="OFS105" s="889"/>
      <c r="OFT105" s="889"/>
      <c r="OFU105" s="889"/>
      <c r="OFV105" s="889"/>
      <c r="OFW105" s="889"/>
      <c r="OFX105" s="889"/>
      <c r="OFY105" s="889"/>
      <c r="OFZ105" s="889"/>
      <c r="OGA105" s="889"/>
      <c r="OGB105" s="889"/>
      <c r="OGC105" s="889"/>
      <c r="OGD105" s="889"/>
      <c r="OGE105" s="889"/>
      <c r="OGF105" s="889"/>
      <c r="OGG105" s="889"/>
      <c r="OGH105" s="889"/>
      <c r="OGI105" s="889"/>
      <c r="OGJ105" s="889"/>
      <c r="OGK105" s="889"/>
      <c r="OGL105" s="889"/>
      <c r="OGM105" s="889"/>
      <c r="OGN105" s="889"/>
      <c r="OGO105" s="889"/>
      <c r="OGP105" s="889"/>
      <c r="OGQ105" s="889"/>
      <c r="OGR105" s="889"/>
      <c r="OGS105" s="889"/>
      <c r="OGT105" s="889"/>
      <c r="OGU105" s="889"/>
      <c r="OGV105" s="889"/>
      <c r="OGW105" s="889"/>
      <c r="OGX105" s="889"/>
      <c r="OGY105" s="889"/>
      <c r="OGZ105" s="889"/>
      <c r="OHA105" s="889"/>
      <c r="OHB105" s="889"/>
      <c r="OHC105" s="889"/>
      <c r="OHD105" s="889"/>
      <c r="OHE105" s="889"/>
      <c r="OHF105" s="889"/>
      <c r="OHG105" s="889"/>
      <c r="OHH105" s="889"/>
      <c r="OHI105" s="889"/>
      <c r="OHJ105" s="889"/>
      <c r="OHK105" s="889"/>
      <c r="OHL105" s="889"/>
      <c r="OHM105" s="889"/>
      <c r="OHN105" s="889"/>
      <c r="OHO105" s="889"/>
      <c r="OHP105" s="889"/>
      <c r="OHQ105" s="889"/>
      <c r="OHR105" s="889"/>
      <c r="OHS105" s="889"/>
      <c r="OHT105" s="889"/>
      <c r="OHU105" s="889"/>
      <c r="OHV105" s="889"/>
      <c r="OHW105" s="889"/>
      <c r="OHX105" s="889"/>
      <c r="OHY105" s="889"/>
      <c r="OHZ105" s="889"/>
      <c r="OIA105" s="889"/>
      <c r="OIB105" s="889"/>
      <c r="OIC105" s="889"/>
      <c r="OID105" s="889"/>
      <c r="OIE105" s="889"/>
      <c r="OIF105" s="889"/>
      <c r="OIG105" s="889"/>
      <c r="OIH105" s="889"/>
      <c r="OII105" s="889"/>
      <c r="OIJ105" s="889"/>
      <c r="OIK105" s="889"/>
      <c r="OIL105" s="889"/>
      <c r="OIM105" s="889"/>
      <c r="OIN105" s="889"/>
      <c r="OIO105" s="889"/>
      <c r="OIP105" s="889"/>
      <c r="OIQ105" s="889"/>
      <c r="OIR105" s="889"/>
      <c r="OIS105" s="889"/>
      <c r="OIT105" s="889"/>
      <c r="OIU105" s="889"/>
      <c r="OIV105" s="889"/>
      <c r="OIW105" s="889"/>
      <c r="OIX105" s="889"/>
      <c r="OIY105" s="889"/>
      <c r="OIZ105" s="889"/>
      <c r="OJA105" s="889"/>
      <c r="OJB105" s="889"/>
      <c r="OJC105" s="889"/>
      <c r="OJD105" s="889"/>
      <c r="OJE105" s="889"/>
      <c r="OJF105" s="889"/>
      <c r="OJG105" s="889"/>
      <c r="OJH105" s="889"/>
      <c r="OJI105" s="889"/>
      <c r="OJJ105" s="889"/>
      <c r="OJK105" s="889"/>
      <c r="OJL105" s="889"/>
      <c r="OJM105" s="889"/>
      <c r="OJN105" s="889"/>
      <c r="OJO105" s="889"/>
      <c r="OJP105" s="889"/>
      <c r="OJQ105" s="889"/>
      <c r="OJR105" s="889"/>
      <c r="OJS105" s="889"/>
      <c r="OJT105" s="889"/>
      <c r="OJU105" s="889"/>
      <c r="OJV105" s="889"/>
      <c r="OJW105" s="889"/>
      <c r="OJX105" s="889"/>
      <c r="OJY105" s="889"/>
      <c r="OJZ105" s="889"/>
      <c r="OKA105" s="889"/>
      <c r="OKB105" s="889"/>
      <c r="OKC105" s="889"/>
      <c r="OKD105" s="889"/>
      <c r="OKE105" s="889"/>
      <c r="OKF105" s="889"/>
      <c r="OKG105" s="889"/>
      <c r="OKH105" s="889"/>
      <c r="OKI105" s="889"/>
      <c r="OKJ105" s="889"/>
      <c r="OKK105" s="889"/>
      <c r="OKL105" s="889"/>
      <c r="OKM105" s="889"/>
      <c r="OKN105" s="889"/>
      <c r="OKO105" s="889"/>
      <c r="OKP105" s="889"/>
      <c r="OKQ105" s="889"/>
      <c r="OKR105" s="889"/>
      <c r="OKS105" s="889"/>
      <c r="OKT105" s="889"/>
      <c r="OKU105" s="889"/>
      <c r="OKV105" s="889"/>
      <c r="OKW105" s="889"/>
      <c r="OKX105" s="889"/>
      <c r="OKY105" s="889"/>
      <c r="OKZ105" s="889"/>
      <c r="OLA105" s="889"/>
      <c r="OLB105" s="889"/>
      <c r="OLC105" s="889"/>
      <c r="OLD105" s="889"/>
      <c r="OLE105" s="889"/>
      <c r="OLF105" s="889"/>
      <c r="OLG105" s="889"/>
      <c r="OLH105" s="889"/>
      <c r="OLI105" s="889"/>
      <c r="OLJ105" s="889"/>
      <c r="OLK105" s="889"/>
      <c r="OLL105" s="889"/>
      <c r="OLM105" s="889"/>
      <c r="OLN105" s="889"/>
      <c r="OLO105" s="889"/>
      <c r="OLP105" s="889"/>
      <c r="OLQ105" s="889"/>
      <c r="OLR105" s="889"/>
      <c r="OLS105" s="889"/>
      <c r="OLT105" s="889"/>
      <c r="OLU105" s="889"/>
      <c r="OLV105" s="889"/>
      <c r="OLW105" s="889"/>
      <c r="OLX105" s="889"/>
      <c r="OLY105" s="889"/>
      <c r="OLZ105" s="889"/>
      <c r="OMA105" s="889"/>
      <c r="OMB105" s="889"/>
      <c r="OMC105" s="889"/>
      <c r="OMD105" s="889"/>
      <c r="OME105" s="889"/>
      <c r="OMF105" s="889"/>
      <c r="OMG105" s="889"/>
      <c r="OMH105" s="889"/>
      <c r="OMI105" s="889"/>
      <c r="OMJ105" s="889"/>
      <c r="OMK105" s="889"/>
      <c r="OML105" s="889"/>
      <c r="OMM105" s="889"/>
      <c r="OMN105" s="889"/>
      <c r="OMO105" s="889"/>
      <c r="OMP105" s="889"/>
      <c r="OMQ105" s="889"/>
      <c r="OMR105" s="889"/>
      <c r="OMS105" s="889"/>
      <c r="OMT105" s="889"/>
      <c r="OMU105" s="889"/>
      <c r="OMV105" s="889"/>
      <c r="OMW105" s="889"/>
      <c r="OMX105" s="889"/>
      <c r="OMY105" s="889"/>
      <c r="OMZ105" s="889"/>
      <c r="ONA105" s="889"/>
      <c r="ONB105" s="889"/>
      <c r="ONC105" s="889"/>
      <c r="OND105" s="889"/>
      <c r="ONE105" s="889"/>
      <c r="ONF105" s="889"/>
      <c r="ONG105" s="889"/>
      <c r="ONH105" s="889"/>
      <c r="ONI105" s="889"/>
      <c r="ONJ105" s="889"/>
      <c r="ONK105" s="889"/>
      <c r="ONL105" s="889"/>
      <c r="ONM105" s="889"/>
      <c r="ONN105" s="889"/>
      <c r="ONO105" s="889"/>
      <c r="ONP105" s="889"/>
      <c r="ONQ105" s="889"/>
      <c r="ONR105" s="889"/>
      <c r="ONS105" s="889"/>
      <c r="ONT105" s="889"/>
      <c r="ONU105" s="889"/>
      <c r="ONV105" s="889"/>
      <c r="ONW105" s="889"/>
      <c r="ONX105" s="889"/>
      <c r="ONY105" s="889"/>
      <c r="ONZ105" s="889"/>
      <c r="OOA105" s="889"/>
      <c r="OOB105" s="889"/>
      <c r="OOC105" s="889"/>
      <c r="OOD105" s="889"/>
      <c r="OOE105" s="889"/>
      <c r="OOF105" s="889"/>
      <c r="OOG105" s="889"/>
      <c r="OOH105" s="889"/>
      <c r="OOI105" s="889"/>
      <c r="OOJ105" s="889"/>
      <c r="OOK105" s="889"/>
      <c r="OOL105" s="889"/>
      <c r="OOM105" s="889"/>
      <c r="OON105" s="889"/>
      <c r="OOO105" s="889"/>
      <c r="OOP105" s="889"/>
      <c r="OOQ105" s="889"/>
      <c r="OOR105" s="889"/>
      <c r="OOS105" s="889"/>
      <c r="OOT105" s="889"/>
      <c r="OOU105" s="889"/>
      <c r="OOV105" s="889"/>
      <c r="OOW105" s="889"/>
      <c r="OOX105" s="889"/>
      <c r="OOY105" s="889"/>
      <c r="OOZ105" s="889"/>
      <c r="OPA105" s="889"/>
      <c r="OPB105" s="889"/>
      <c r="OPC105" s="889"/>
      <c r="OPD105" s="889"/>
      <c r="OPE105" s="889"/>
      <c r="OPF105" s="889"/>
      <c r="OPG105" s="889"/>
      <c r="OPH105" s="889"/>
      <c r="OPI105" s="889"/>
      <c r="OPJ105" s="889"/>
      <c r="OPK105" s="889"/>
      <c r="OPL105" s="889"/>
      <c r="OPM105" s="889"/>
      <c r="OPN105" s="889"/>
      <c r="OPO105" s="889"/>
      <c r="OPP105" s="889"/>
      <c r="OPQ105" s="889"/>
      <c r="OPR105" s="889"/>
      <c r="OPS105" s="889"/>
      <c r="OPT105" s="889"/>
      <c r="OPU105" s="889"/>
      <c r="OPV105" s="889"/>
      <c r="OPW105" s="889"/>
      <c r="OPX105" s="889"/>
      <c r="OPY105" s="889"/>
      <c r="OPZ105" s="889"/>
      <c r="OQA105" s="889"/>
      <c r="OQB105" s="889"/>
      <c r="OQC105" s="889"/>
      <c r="OQD105" s="889"/>
      <c r="OQE105" s="889"/>
      <c r="OQF105" s="889"/>
      <c r="OQG105" s="889"/>
      <c r="OQH105" s="889"/>
      <c r="OQI105" s="889"/>
      <c r="OQJ105" s="889"/>
      <c r="OQK105" s="889"/>
      <c r="OQL105" s="889"/>
      <c r="OQM105" s="889"/>
      <c r="OQN105" s="889"/>
      <c r="OQO105" s="889"/>
      <c r="OQP105" s="889"/>
      <c r="OQQ105" s="889"/>
      <c r="OQR105" s="889"/>
      <c r="OQS105" s="889"/>
      <c r="OQT105" s="889"/>
      <c r="OQU105" s="889"/>
      <c r="OQV105" s="889"/>
      <c r="OQW105" s="889"/>
      <c r="OQX105" s="889"/>
      <c r="OQY105" s="889"/>
      <c r="OQZ105" s="889"/>
      <c r="ORA105" s="889"/>
      <c r="ORB105" s="889"/>
      <c r="ORC105" s="889"/>
      <c r="ORD105" s="889"/>
      <c r="ORE105" s="889"/>
      <c r="ORF105" s="889"/>
      <c r="ORG105" s="889"/>
      <c r="ORH105" s="889"/>
      <c r="ORI105" s="889"/>
      <c r="ORJ105" s="889"/>
      <c r="ORK105" s="889"/>
      <c r="ORL105" s="889"/>
      <c r="ORM105" s="889"/>
      <c r="ORN105" s="889"/>
      <c r="ORO105" s="889"/>
      <c r="ORP105" s="889"/>
      <c r="ORQ105" s="889"/>
      <c r="ORR105" s="889"/>
      <c r="ORS105" s="889"/>
      <c r="ORT105" s="889"/>
      <c r="ORU105" s="889"/>
      <c r="ORV105" s="889"/>
      <c r="ORW105" s="889"/>
      <c r="ORX105" s="889"/>
      <c r="ORY105" s="889"/>
      <c r="ORZ105" s="889"/>
      <c r="OSA105" s="889"/>
      <c r="OSB105" s="889"/>
      <c r="OSC105" s="889"/>
      <c r="OSD105" s="889"/>
      <c r="OSE105" s="889"/>
      <c r="OSF105" s="889"/>
      <c r="OSG105" s="889"/>
      <c r="OSH105" s="889"/>
      <c r="OSI105" s="889"/>
      <c r="OSJ105" s="889"/>
      <c r="OSK105" s="889"/>
      <c r="OSL105" s="889"/>
      <c r="OSM105" s="889"/>
      <c r="OSN105" s="889"/>
      <c r="OSO105" s="889"/>
      <c r="OSP105" s="889"/>
      <c r="OSQ105" s="889"/>
      <c r="OSR105" s="889"/>
      <c r="OSS105" s="889"/>
      <c r="OST105" s="889"/>
      <c r="OSU105" s="889"/>
      <c r="OSV105" s="889"/>
      <c r="OSW105" s="889"/>
      <c r="OSX105" s="889"/>
      <c r="OSY105" s="889"/>
      <c r="OSZ105" s="889"/>
      <c r="OTA105" s="889"/>
      <c r="OTB105" s="889"/>
      <c r="OTC105" s="889"/>
      <c r="OTD105" s="889"/>
      <c r="OTE105" s="889"/>
      <c r="OTF105" s="889"/>
      <c r="OTG105" s="889"/>
      <c r="OTH105" s="889"/>
      <c r="OTI105" s="889"/>
      <c r="OTJ105" s="889"/>
      <c r="OTK105" s="889"/>
      <c r="OTL105" s="889"/>
      <c r="OTM105" s="889"/>
      <c r="OTN105" s="889"/>
      <c r="OTO105" s="889"/>
      <c r="OTP105" s="889"/>
      <c r="OTQ105" s="889"/>
      <c r="OTR105" s="889"/>
      <c r="OTS105" s="889"/>
      <c r="OTT105" s="889"/>
      <c r="OTU105" s="889"/>
      <c r="OTV105" s="889"/>
      <c r="OTW105" s="889"/>
      <c r="OTX105" s="889"/>
      <c r="OTY105" s="889"/>
      <c r="OTZ105" s="889"/>
      <c r="OUA105" s="889"/>
      <c r="OUB105" s="889"/>
      <c r="OUC105" s="889"/>
      <c r="OUD105" s="889"/>
      <c r="OUE105" s="889"/>
      <c r="OUF105" s="889"/>
      <c r="OUG105" s="889"/>
      <c r="OUH105" s="889"/>
      <c r="OUI105" s="889"/>
      <c r="OUJ105" s="889"/>
      <c r="OUK105" s="889"/>
      <c r="OUL105" s="889"/>
      <c r="OUM105" s="889"/>
      <c r="OUN105" s="889"/>
      <c r="OUO105" s="889"/>
      <c r="OUP105" s="889"/>
      <c r="OUQ105" s="889"/>
      <c r="OUR105" s="889"/>
      <c r="OUS105" s="889"/>
      <c r="OUT105" s="889"/>
      <c r="OUU105" s="889"/>
      <c r="OUV105" s="889"/>
      <c r="OUW105" s="889"/>
      <c r="OUX105" s="889"/>
      <c r="OUY105" s="889"/>
      <c r="OUZ105" s="889"/>
      <c r="OVA105" s="889"/>
      <c r="OVB105" s="889"/>
      <c r="OVC105" s="889"/>
      <c r="OVD105" s="889"/>
      <c r="OVE105" s="889"/>
      <c r="OVF105" s="889"/>
      <c r="OVG105" s="889"/>
      <c r="OVH105" s="889"/>
      <c r="OVI105" s="889"/>
      <c r="OVJ105" s="889"/>
      <c r="OVK105" s="889"/>
      <c r="OVL105" s="889"/>
      <c r="OVM105" s="889"/>
      <c r="OVN105" s="889"/>
      <c r="OVO105" s="889"/>
      <c r="OVP105" s="889"/>
      <c r="OVQ105" s="889"/>
      <c r="OVR105" s="889"/>
      <c r="OVS105" s="889"/>
      <c r="OVT105" s="889"/>
      <c r="OVU105" s="889"/>
      <c r="OVV105" s="889"/>
      <c r="OVW105" s="889"/>
      <c r="OVX105" s="889"/>
      <c r="OVY105" s="889"/>
      <c r="OVZ105" s="889"/>
      <c r="OWA105" s="889"/>
      <c r="OWB105" s="889"/>
      <c r="OWC105" s="889"/>
      <c r="OWD105" s="889"/>
      <c r="OWE105" s="889"/>
      <c r="OWF105" s="889"/>
      <c r="OWG105" s="889"/>
      <c r="OWH105" s="889"/>
      <c r="OWI105" s="889"/>
      <c r="OWJ105" s="889"/>
      <c r="OWK105" s="889"/>
      <c r="OWL105" s="889"/>
      <c r="OWM105" s="889"/>
      <c r="OWN105" s="889"/>
      <c r="OWO105" s="889"/>
      <c r="OWP105" s="889"/>
      <c r="OWQ105" s="889"/>
      <c r="OWR105" s="889"/>
      <c r="OWS105" s="889"/>
      <c r="OWT105" s="889"/>
      <c r="OWU105" s="889"/>
      <c r="OWV105" s="889"/>
      <c r="OWW105" s="889"/>
      <c r="OWX105" s="889"/>
      <c r="OWY105" s="889"/>
      <c r="OWZ105" s="889"/>
      <c r="OXA105" s="889"/>
      <c r="OXB105" s="889"/>
      <c r="OXC105" s="889"/>
      <c r="OXD105" s="889"/>
      <c r="OXE105" s="889"/>
      <c r="OXF105" s="889"/>
      <c r="OXG105" s="889"/>
      <c r="OXH105" s="889"/>
      <c r="OXI105" s="889"/>
      <c r="OXJ105" s="889"/>
      <c r="OXK105" s="889"/>
      <c r="OXL105" s="889"/>
      <c r="OXM105" s="889"/>
      <c r="OXN105" s="889"/>
      <c r="OXO105" s="889"/>
      <c r="OXP105" s="889"/>
      <c r="OXQ105" s="889"/>
      <c r="OXR105" s="889"/>
      <c r="OXS105" s="889"/>
      <c r="OXT105" s="889"/>
      <c r="OXU105" s="889"/>
      <c r="OXV105" s="889"/>
      <c r="OXW105" s="889"/>
      <c r="OXX105" s="889"/>
      <c r="OXY105" s="889"/>
      <c r="OXZ105" s="889"/>
      <c r="OYA105" s="889"/>
      <c r="OYB105" s="889"/>
      <c r="OYC105" s="889"/>
      <c r="OYD105" s="889"/>
      <c r="OYE105" s="889"/>
      <c r="OYF105" s="889"/>
      <c r="OYG105" s="889"/>
      <c r="OYH105" s="889"/>
      <c r="OYI105" s="889"/>
      <c r="OYJ105" s="889"/>
      <c r="OYK105" s="889"/>
      <c r="OYL105" s="889"/>
      <c r="OYM105" s="889"/>
      <c r="OYN105" s="889"/>
      <c r="OYO105" s="889"/>
      <c r="OYP105" s="889"/>
      <c r="OYQ105" s="889"/>
      <c r="OYR105" s="889"/>
      <c r="OYS105" s="889"/>
      <c r="OYT105" s="889"/>
      <c r="OYU105" s="889"/>
      <c r="OYV105" s="889"/>
      <c r="OYW105" s="889"/>
      <c r="OYX105" s="889"/>
      <c r="OYY105" s="889"/>
      <c r="OYZ105" s="889"/>
      <c r="OZA105" s="889"/>
      <c r="OZB105" s="889"/>
      <c r="OZC105" s="889"/>
      <c r="OZD105" s="889"/>
      <c r="OZE105" s="889"/>
      <c r="OZF105" s="889"/>
      <c r="OZG105" s="889"/>
      <c r="OZH105" s="889"/>
      <c r="OZI105" s="889"/>
      <c r="OZJ105" s="889"/>
      <c r="OZK105" s="889"/>
      <c r="OZL105" s="889"/>
      <c r="OZM105" s="889"/>
      <c r="OZN105" s="889"/>
      <c r="OZO105" s="889"/>
      <c r="OZP105" s="889"/>
      <c r="OZQ105" s="889"/>
      <c r="OZR105" s="889"/>
      <c r="OZS105" s="889"/>
      <c r="OZT105" s="889"/>
      <c r="OZU105" s="889"/>
      <c r="OZV105" s="889"/>
      <c r="OZW105" s="889"/>
      <c r="OZX105" s="889"/>
      <c r="OZY105" s="889"/>
      <c r="OZZ105" s="889"/>
      <c r="PAA105" s="889"/>
      <c r="PAB105" s="889"/>
      <c r="PAC105" s="889"/>
      <c r="PAD105" s="889"/>
      <c r="PAE105" s="889"/>
      <c r="PAF105" s="889"/>
      <c r="PAG105" s="889"/>
      <c r="PAH105" s="889"/>
      <c r="PAI105" s="889"/>
      <c r="PAJ105" s="889"/>
      <c r="PAK105" s="889"/>
      <c r="PAL105" s="889"/>
      <c r="PAM105" s="889"/>
      <c r="PAN105" s="889"/>
      <c r="PAO105" s="889"/>
      <c r="PAP105" s="889"/>
      <c r="PAQ105" s="889"/>
      <c r="PAR105" s="889"/>
      <c r="PAS105" s="889"/>
      <c r="PAT105" s="889"/>
      <c r="PAU105" s="889"/>
      <c r="PAV105" s="889"/>
      <c r="PAW105" s="889"/>
      <c r="PAX105" s="889"/>
      <c r="PAY105" s="889"/>
      <c r="PAZ105" s="889"/>
      <c r="PBA105" s="889"/>
      <c r="PBB105" s="889"/>
      <c r="PBC105" s="889"/>
      <c r="PBD105" s="889"/>
      <c r="PBE105" s="889"/>
      <c r="PBF105" s="889"/>
      <c r="PBG105" s="889"/>
      <c r="PBH105" s="889"/>
      <c r="PBI105" s="889"/>
      <c r="PBJ105" s="889"/>
      <c r="PBK105" s="889"/>
      <c r="PBL105" s="889"/>
      <c r="PBM105" s="889"/>
      <c r="PBN105" s="889"/>
      <c r="PBO105" s="889"/>
      <c r="PBP105" s="889"/>
      <c r="PBQ105" s="889"/>
      <c r="PBR105" s="889"/>
      <c r="PBS105" s="889"/>
      <c r="PBT105" s="889"/>
      <c r="PBU105" s="889"/>
      <c r="PBV105" s="889"/>
      <c r="PBW105" s="889"/>
      <c r="PBX105" s="889"/>
      <c r="PBY105" s="889"/>
      <c r="PBZ105" s="889"/>
      <c r="PCA105" s="889"/>
      <c r="PCB105" s="889"/>
      <c r="PCC105" s="889"/>
      <c r="PCD105" s="889"/>
      <c r="PCE105" s="889"/>
      <c r="PCF105" s="889"/>
      <c r="PCG105" s="889"/>
      <c r="PCH105" s="889"/>
      <c r="PCI105" s="889"/>
      <c r="PCJ105" s="889"/>
      <c r="PCK105" s="889"/>
      <c r="PCL105" s="889"/>
      <c r="PCM105" s="889"/>
      <c r="PCN105" s="889"/>
      <c r="PCO105" s="889"/>
      <c r="PCP105" s="889"/>
      <c r="PCQ105" s="889"/>
      <c r="PCR105" s="889"/>
      <c r="PCS105" s="889"/>
      <c r="PCT105" s="889"/>
      <c r="PCU105" s="889"/>
      <c r="PCV105" s="889"/>
      <c r="PCW105" s="889"/>
      <c r="PCX105" s="889"/>
      <c r="PCY105" s="889"/>
      <c r="PCZ105" s="889"/>
      <c r="PDA105" s="889"/>
      <c r="PDB105" s="889"/>
      <c r="PDC105" s="889"/>
      <c r="PDD105" s="889"/>
      <c r="PDE105" s="889"/>
      <c r="PDF105" s="889"/>
      <c r="PDG105" s="889"/>
      <c r="PDH105" s="889"/>
      <c r="PDI105" s="889"/>
      <c r="PDJ105" s="889"/>
      <c r="PDK105" s="889"/>
      <c r="PDL105" s="889"/>
      <c r="PDM105" s="889"/>
      <c r="PDN105" s="889"/>
      <c r="PDO105" s="889"/>
      <c r="PDP105" s="889"/>
      <c r="PDQ105" s="889"/>
      <c r="PDR105" s="889"/>
      <c r="PDS105" s="889"/>
      <c r="PDT105" s="889"/>
      <c r="PDU105" s="889"/>
      <c r="PDV105" s="889"/>
      <c r="PDW105" s="889"/>
      <c r="PDX105" s="889"/>
      <c r="PDY105" s="889"/>
      <c r="PDZ105" s="889"/>
      <c r="PEA105" s="889"/>
      <c r="PEB105" s="889"/>
      <c r="PEC105" s="889"/>
      <c r="PED105" s="889"/>
      <c r="PEE105" s="889"/>
      <c r="PEF105" s="889"/>
      <c r="PEG105" s="889"/>
      <c r="PEH105" s="889"/>
      <c r="PEI105" s="889"/>
      <c r="PEJ105" s="889"/>
      <c r="PEK105" s="889"/>
      <c r="PEL105" s="889"/>
      <c r="PEM105" s="889"/>
      <c r="PEN105" s="889"/>
      <c r="PEO105" s="889"/>
      <c r="PEP105" s="889"/>
      <c r="PEQ105" s="889"/>
      <c r="PER105" s="889"/>
      <c r="PES105" s="889"/>
      <c r="PET105" s="889"/>
      <c r="PEU105" s="889"/>
      <c r="PEV105" s="889"/>
      <c r="PEW105" s="889"/>
      <c r="PEX105" s="889"/>
      <c r="PEY105" s="889"/>
      <c r="PEZ105" s="889"/>
      <c r="PFA105" s="889"/>
      <c r="PFB105" s="889"/>
      <c r="PFC105" s="889"/>
      <c r="PFD105" s="889"/>
      <c r="PFE105" s="889"/>
      <c r="PFF105" s="889"/>
      <c r="PFG105" s="889"/>
      <c r="PFH105" s="889"/>
      <c r="PFI105" s="889"/>
      <c r="PFJ105" s="889"/>
      <c r="PFK105" s="889"/>
      <c r="PFL105" s="889"/>
      <c r="PFM105" s="889"/>
      <c r="PFN105" s="889"/>
      <c r="PFO105" s="889"/>
      <c r="PFP105" s="889"/>
      <c r="PFQ105" s="889"/>
      <c r="PFR105" s="889"/>
      <c r="PFS105" s="889"/>
      <c r="PFT105" s="889"/>
      <c r="PFU105" s="889"/>
      <c r="PFV105" s="889"/>
      <c r="PFW105" s="889"/>
      <c r="PFX105" s="889"/>
      <c r="PFY105" s="889"/>
      <c r="PFZ105" s="889"/>
      <c r="PGA105" s="889"/>
      <c r="PGB105" s="889"/>
      <c r="PGC105" s="889"/>
      <c r="PGD105" s="889"/>
      <c r="PGE105" s="889"/>
      <c r="PGF105" s="889"/>
      <c r="PGG105" s="889"/>
      <c r="PGH105" s="889"/>
      <c r="PGI105" s="889"/>
      <c r="PGJ105" s="889"/>
      <c r="PGK105" s="889"/>
      <c r="PGL105" s="889"/>
      <c r="PGM105" s="889"/>
      <c r="PGN105" s="889"/>
      <c r="PGO105" s="889"/>
      <c r="PGP105" s="889"/>
      <c r="PGQ105" s="889"/>
      <c r="PGR105" s="889"/>
      <c r="PGS105" s="889"/>
      <c r="PGT105" s="889"/>
      <c r="PGU105" s="889"/>
      <c r="PGV105" s="889"/>
      <c r="PGW105" s="889"/>
      <c r="PGX105" s="889"/>
      <c r="PGY105" s="889"/>
      <c r="PGZ105" s="889"/>
      <c r="PHA105" s="889"/>
      <c r="PHB105" s="889"/>
      <c r="PHC105" s="889"/>
      <c r="PHD105" s="889"/>
      <c r="PHE105" s="889"/>
      <c r="PHF105" s="889"/>
      <c r="PHG105" s="889"/>
      <c r="PHH105" s="889"/>
      <c r="PHI105" s="889"/>
      <c r="PHJ105" s="889"/>
      <c r="PHK105" s="889"/>
      <c r="PHL105" s="889"/>
      <c r="PHM105" s="889"/>
      <c r="PHN105" s="889"/>
      <c r="PHO105" s="889"/>
      <c r="PHP105" s="889"/>
      <c r="PHQ105" s="889"/>
      <c r="PHR105" s="889"/>
      <c r="PHS105" s="889"/>
      <c r="PHT105" s="889"/>
      <c r="PHU105" s="889"/>
      <c r="PHV105" s="889"/>
      <c r="PHW105" s="889"/>
      <c r="PHX105" s="889"/>
      <c r="PHY105" s="889"/>
      <c r="PHZ105" s="889"/>
      <c r="PIA105" s="889"/>
      <c r="PIB105" s="889"/>
      <c r="PIC105" s="889"/>
      <c r="PID105" s="889"/>
      <c r="PIE105" s="889"/>
      <c r="PIF105" s="889"/>
      <c r="PIG105" s="889"/>
      <c r="PIH105" s="889"/>
      <c r="PII105" s="889"/>
      <c r="PIJ105" s="889"/>
      <c r="PIK105" s="889"/>
      <c r="PIL105" s="889"/>
      <c r="PIM105" s="889"/>
      <c r="PIN105" s="889"/>
      <c r="PIO105" s="889"/>
      <c r="PIP105" s="889"/>
      <c r="PIQ105" s="889"/>
      <c r="PIR105" s="889"/>
      <c r="PIS105" s="889"/>
      <c r="PIT105" s="889"/>
      <c r="PIU105" s="889"/>
      <c r="PIV105" s="889"/>
      <c r="PIW105" s="889"/>
      <c r="PIX105" s="889"/>
      <c r="PIY105" s="889"/>
      <c r="PIZ105" s="889"/>
      <c r="PJA105" s="889"/>
      <c r="PJB105" s="889"/>
      <c r="PJC105" s="889"/>
      <c r="PJD105" s="889"/>
      <c r="PJE105" s="889"/>
      <c r="PJF105" s="889"/>
      <c r="PJG105" s="889"/>
      <c r="PJH105" s="889"/>
      <c r="PJI105" s="889"/>
      <c r="PJJ105" s="889"/>
      <c r="PJK105" s="889"/>
      <c r="PJL105" s="889"/>
      <c r="PJM105" s="889"/>
      <c r="PJN105" s="889"/>
      <c r="PJO105" s="889"/>
      <c r="PJP105" s="889"/>
      <c r="PJQ105" s="889"/>
      <c r="PJR105" s="889"/>
      <c r="PJS105" s="889"/>
      <c r="PJT105" s="889"/>
      <c r="PJU105" s="889"/>
      <c r="PJV105" s="889"/>
      <c r="PJW105" s="889"/>
      <c r="PJX105" s="889"/>
      <c r="PJY105" s="889"/>
      <c r="PJZ105" s="889"/>
      <c r="PKA105" s="889"/>
      <c r="PKB105" s="889"/>
      <c r="PKC105" s="889"/>
      <c r="PKD105" s="889"/>
      <c r="PKE105" s="889"/>
      <c r="PKF105" s="889"/>
      <c r="PKG105" s="889"/>
      <c r="PKH105" s="889"/>
      <c r="PKI105" s="889"/>
      <c r="PKJ105" s="889"/>
      <c r="PKK105" s="889"/>
      <c r="PKL105" s="889"/>
      <c r="PKM105" s="889"/>
      <c r="PKN105" s="889"/>
      <c r="PKO105" s="889"/>
      <c r="PKP105" s="889"/>
      <c r="PKQ105" s="889"/>
      <c r="PKR105" s="889"/>
      <c r="PKS105" s="889"/>
      <c r="PKT105" s="889"/>
      <c r="PKU105" s="889"/>
      <c r="PKV105" s="889"/>
      <c r="PKW105" s="889"/>
      <c r="PKX105" s="889"/>
      <c r="PKY105" s="889"/>
      <c r="PKZ105" s="889"/>
      <c r="PLA105" s="889"/>
      <c r="PLB105" s="889"/>
      <c r="PLC105" s="889"/>
      <c r="PLD105" s="889"/>
      <c r="PLE105" s="889"/>
      <c r="PLF105" s="889"/>
      <c r="PLG105" s="889"/>
      <c r="PLH105" s="889"/>
      <c r="PLI105" s="889"/>
      <c r="PLJ105" s="889"/>
      <c r="PLK105" s="889"/>
      <c r="PLL105" s="889"/>
      <c r="PLM105" s="889"/>
      <c r="PLN105" s="889"/>
      <c r="PLO105" s="889"/>
      <c r="PLP105" s="889"/>
      <c r="PLQ105" s="889"/>
      <c r="PLR105" s="889"/>
      <c r="PLS105" s="889"/>
      <c r="PLT105" s="889"/>
      <c r="PLU105" s="889"/>
      <c r="PLV105" s="889"/>
      <c r="PLW105" s="889"/>
      <c r="PLX105" s="889"/>
      <c r="PLY105" s="889"/>
      <c r="PLZ105" s="889"/>
      <c r="PMA105" s="889"/>
      <c r="PMB105" s="889"/>
      <c r="PMC105" s="889"/>
      <c r="PMD105" s="889"/>
      <c r="PME105" s="889"/>
      <c r="PMF105" s="889"/>
      <c r="PMG105" s="889"/>
      <c r="PMH105" s="889"/>
      <c r="PMI105" s="889"/>
      <c r="PMJ105" s="889"/>
      <c r="PMK105" s="889"/>
      <c r="PML105" s="889"/>
      <c r="PMM105" s="889"/>
      <c r="PMN105" s="889"/>
      <c r="PMO105" s="889"/>
      <c r="PMP105" s="889"/>
      <c r="PMQ105" s="889"/>
      <c r="PMR105" s="889"/>
      <c r="PMS105" s="889"/>
      <c r="PMT105" s="889"/>
      <c r="PMU105" s="889"/>
      <c r="PMV105" s="889"/>
      <c r="PMW105" s="889"/>
      <c r="PMX105" s="889"/>
      <c r="PMY105" s="889"/>
      <c r="PMZ105" s="889"/>
      <c r="PNA105" s="889"/>
      <c r="PNB105" s="889"/>
      <c r="PNC105" s="889"/>
      <c r="PND105" s="889"/>
      <c r="PNE105" s="889"/>
      <c r="PNF105" s="889"/>
      <c r="PNG105" s="889"/>
      <c r="PNH105" s="889"/>
      <c r="PNI105" s="889"/>
      <c r="PNJ105" s="889"/>
      <c r="PNK105" s="889"/>
      <c r="PNL105" s="889"/>
      <c r="PNM105" s="889"/>
      <c r="PNN105" s="889"/>
      <c r="PNO105" s="889"/>
      <c r="PNP105" s="889"/>
      <c r="PNQ105" s="889"/>
      <c r="PNR105" s="889"/>
      <c r="PNS105" s="889"/>
      <c r="PNT105" s="889"/>
      <c r="PNU105" s="889"/>
      <c r="PNV105" s="889"/>
      <c r="PNW105" s="889"/>
      <c r="PNX105" s="889"/>
      <c r="PNY105" s="889"/>
      <c r="PNZ105" s="889"/>
      <c r="POA105" s="889"/>
      <c r="POB105" s="889"/>
      <c r="POC105" s="889"/>
      <c r="POD105" s="889"/>
      <c r="POE105" s="889"/>
      <c r="POF105" s="889"/>
      <c r="POG105" s="889"/>
      <c r="POH105" s="889"/>
      <c r="POI105" s="889"/>
      <c r="POJ105" s="889"/>
      <c r="POK105" s="889"/>
      <c r="POL105" s="889"/>
      <c r="POM105" s="889"/>
      <c r="PON105" s="889"/>
      <c r="POO105" s="889"/>
      <c r="POP105" s="889"/>
      <c r="POQ105" s="889"/>
      <c r="POR105" s="889"/>
      <c r="POS105" s="889"/>
      <c r="POT105" s="889"/>
      <c r="POU105" s="889"/>
      <c r="POV105" s="889"/>
      <c r="POW105" s="889"/>
      <c r="POX105" s="889"/>
      <c r="POY105" s="889"/>
      <c r="POZ105" s="889"/>
      <c r="PPA105" s="889"/>
      <c r="PPB105" s="889"/>
      <c r="PPC105" s="889"/>
      <c r="PPD105" s="889"/>
      <c r="PPE105" s="889"/>
      <c r="PPF105" s="889"/>
      <c r="PPG105" s="889"/>
      <c r="PPH105" s="889"/>
      <c r="PPI105" s="889"/>
      <c r="PPJ105" s="889"/>
      <c r="PPK105" s="889"/>
      <c r="PPL105" s="889"/>
      <c r="PPM105" s="889"/>
      <c r="PPN105" s="889"/>
      <c r="PPO105" s="889"/>
      <c r="PPP105" s="889"/>
      <c r="PPQ105" s="889"/>
      <c r="PPR105" s="889"/>
      <c r="PPS105" s="889"/>
      <c r="PPT105" s="889"/>
      <c r="PPU105" s="889"/>
      <c r="PPV105" s="889"/>
      <c r="PPW105" s="889"/>
      <c r="PPX105" s="889"/>
      <c r="PPY105" s="889"/>
      <c r="PPZ105" s="889"/>
      <c r="PQA105" s="889"/>
      <c r="PQB105" s="889"/>
      <c r="PQC105" s="889"/>
      <c r="PQD105" s="889"/>
      <c r="PQE105" s="889"/>
      <c r="PQF105" s="889"/>
      <c r="PQG105" s="889"/>
      <c r="PQH105" s="889"/>
      <c r="PQI105" s="889"/>
      <c r="PQJ105" s="889"/>
      <c r="PQK105" s="889"/>
      <c r="PQL105" s="889"/>
      <c r="PQM105" s="889"/>
      <c r="PQN105" s="889"/>
      <c r="PQO105" s="889"/>
      <c r="PQP105" s="889"/>
      <c r="PQQ105" s="889"/>
      <c r="PQR105" s="889"/>
      <c r="PQS105" s="889"/>
      <c r="PQT105" s="889"/>
      <c r="PQU105" s="889"/>
      <c r="PQV105" s="889"/>
      <c r="PQW105" s="889"/>
      <c r="PQX105" s="889"/>
      <c r="PQY105" s="889"/>
      <c r="PQZ105" s="889"/>
      <c r="PRA105" s="889"/>
      <c r="PRB105" s="889"/>
      <c r="PRC105" s="889"/>
      <c r="PRD105" s="889"/>
      <c r="PRE105" s="889"/>
      <c r="PRF105" s="889"/>
      <c r="PRG105" s="889"/>
      <c r="PRH105" s="889"/>
      <c r="PRI105" s="889"/>
      <c r="PRJ105" s="889"/>
      <c r="PRK105" s="889"/>
      <c r="PRL105" s="889"/>
      <c r="PRM105" s="889"/>
      <c r="PRN105" s="889"/>
      <c r="PRO105" s="889"/>
      <c r="PRP105" s="889"/>
      <c r="PRQ105" s="889"/>
      <c r="PRR105" s="889"/>
      <c r="PRS105" s="889"/>
      <c r="PRT105" s="889"/>
      <c r="PRU105" s="889"/>
      <c r="PRV105" s="889"/>
      <c r="PRW105" s="889"/>
      <c r="PRX105" s="889"/>
      <c r="PRY105" s="889"/>
      <c r="PRZ105" s="889"/>
      <c r="PSA105" s="889"/>
      <c r="PSB105" s="889"/>
      <c r="PSC105" s="889"/>
      <c r="PSD105" s="889"/>
      <c r="PSE105" s="889"/>
      <c r="PSF105" s="889"/>
      <c r="PSG105" s="889"/>
      <c r="PSH105" s="889"/>
      <c r="PSI105" s="889"/>
      <c r="PSJ105" s="889"/>
      <c r="PSK105" s="889"/>
      <c r="PSL105" s="889"/>
      <c r="PSM105" s="889"/>
      <c r="PSN105" s="889"/>
      <c r="PSO105" s="889"/>
      <c r="PSP105" s="889"/>
      <c r="PSQ105" s="889"/>
      <c r="PSR105" s="889"/>
      <c r="PSS105" s="889"/>
      <c r="PST105" s="889"/>
      <c r="PSU105" s="889"/>
      <c r="PSV105" s="889"/>
      <c r="PSW105" s="889"/>
      <c r="PSX105" s="889"/>
      <c r="PSY105" s="889"/>
      <c r="PSZ105" s="889"/>
      <c r="PTA105" s="889"/>
      <c r="PTB105" s="889"/>
      <c r="PTC105" s="889"/>
      <c r="PTD105" s="889"/>
      <c r="PTE105" s="889"/>
      <c r="PTF105" s="889"/>
      <c r="PTG105" s="889"/>
      <c r="PTH105" s="889"/>
      <c r="PTI105" s="889"/>
      <c r="PTJ105" s="889"/>
      <c r="PTK105" s="889"/>
      <c r="PTL105" s="889"/>
      <c r="PTM105" s="889"/>
      <c r="PTN105" s="889"/>
      <c r="PTO105" s="889"/>
      <c r="PTP105" s="889"/>
      <c r="PTQ105" s="889"/>
      <c r="PTR105" s="889"/>
      <c r="PTS105" s="889"/>
      <c r="PTT105" s="889"/>
      <c r="PTU105" s="889"/>
      <c r="PTV105" s="889"/>
      <c r="PTW105" s="889"/>
      <c r="PTX105" s="889"/>
      <c r="PTY105" s="889"/>
      <c r="PTZ105" s="889"/>
      <c r="PUA105" s="889"/>
      <c r="PUB105" s="889"/>
      <c r="PUC105" s="889"/>
      <c r="PUD105" s="889"/>
      <c r="PUE105" s="889"/>
      <c r="PUF105" s="889"/>
      <c r="PUG105" s="889"/>
      <c r="PUH105" s="889"/>
      <c r="PUI105" s="889"/>
      <c r="PUJ105" s="889"/>
      <c r="PUK105" s="889"/>
      <c r="PUL105" s="889"/>
      <c r="PUM105" s="889"/>
      <c r="PUN105" s="889"/>
      <c r="PUO105" s="889"/>
      <c r="PUP105" s="889"/>
      <c r="PUQ105" s="889"/>
      <c r="PUR105" s="889"/>
      <c r="PUS105" s="889"/>
      <c r="PUT105" s="889"/>
      <c r="PUU105" s="889"/>
      <c r="PUV105" s="889"/>
      <c r="PUW105" s="889"/>
      <c r="PUX105" s="889"/>
      <c r="PUY105" s="889"/>
      <c r="PUZ105" s="889"/>
      <c r="PVA105" s="889"/>
      <c r="PVB105" s="889"/>
      <c r="PVC105" s="889"/>
      <c r="PVD105" s="889"/>
      <c r="PVE105" s="889"/>
      <c r="PVF105" s="889"/>
      <c r="PVG105" s="889"/>
      <c r="PVH105" s="889"/>
      <c r="PVI105" s="889"/>
      <c r="PVJ105" s="889"/>
      <c r="PVK105" s="889"/>
      <c r="PVL105" s="889"/>
      <c r="PVM105" s="889"/>
      <c r="PVN105" s="889"/>
      <c r="PVO105" s="889"/>
      <c r="PVP105" s="889"/>
      <c r="PVQ105" s="889"/>
      <c r="PVR105" s="889"/>
      <c r="PVS105" s="889"/>
      <c r="PVT105" s="889"/>
      <c r="PVU105" s="889"/>
      <c r="PVV105" s="889"/>
      <c r="PVW105" s="889"/>
      <c r="PVX105" s="889"/>
      <c r="PVY105" s="889"/>
      <c r="PVZ105" s="889"/>
      <c r="PWA105" s="889"/>
      <c r="PWB105" s="889"/>
      <c r="PWC105" s="889"/>
      <c r="PWD105" s="889"/>
      <c r="PWE105" s="889"/>
      <c r="PWF105" s="889"/>
      <c r="PWG105" s="889"/>
      <c r="PWH105" s="889"/>
      <c r="PWI105" s="889"/>
      <c r="PWJ105" s="889"/>
      <c r="PWK105" s="889"/>
      <c r="PWL105" s="889"/>
      <c r="PWM105" s="889"/>
      <c r="PWN105" s="889"/>
      <c r="PWO105" s="889"/>
      <c r="PWP105" s="889"/>
      <c r="PWQ105" s="889"/>
      <c r="PWR105" s="889"/>
      <c r="PWS105" s="889"/>
      <c r="PWT105" s="889"/>
      <c r="PWU105" s="889"/>
      <c r="PWV105" s="889"/>
      <c r="PWW105" s="889"/>
      <c r="PWX105" s="889"/>
      <c r="PWY105" s="889"/>
      <c r="PWZ105" s="889"/>
      <c r="PXA105" s="889"/>
      <c r="PXB105" s="889"/>
      <c r="PXC105" s="889"/>
      <c r="PXD105" s="889"/>
      <c r="PXE105" s="889"/>
      <c r="PXF105" s="889"/>
      <c r="PXG105" s="889"/>
      <c r="PXH105" s="889"/>
      <c r="PXI105" s="889"/>
      <c r="PXJ105" s="889"/>
      <c r="PXK105" s="889"/>
      <c r="PXL105" s="889"/>
      <c r="PXM105" s="889"/>
      <c r="PXN105" s="889"/>
      <c r="PXO105" s="889"/>
      <c r="PXP105" s="889"/>
      <c r="PXQ105" s="889"/>
      <c r="PXR105" s="889"/>
      <c r="PXS105" s="889"/>
      <c r="PXT105" s="889"/>
      <c r="PXU105" s="889"/>
      <c r="PXV105" s="889"/>
      <c r="PXW105" s="889"/>
      <c r="PXX105" s="889"/>
      <c r="PXY105" s="889"/>
      <c r="PXZ105" s="889"/>
      <c r="PYA105" s="889"/>
      <c r="PYB105" s="889"/>
      <c r="PYC105" s="889"/>
      <c r="PYD105" s="889"/>
      <c r="PYE105" s="889"/>
      <c r="PYF105" s="889"/>
      <c r="PYG105" s="889"/>
      <c r="PYH105" s="889"/>
      <c r="PYI105" s="889"/>
      <c r="PYJ105" s="889"/>
      <c r="PYK105" s="889"/>
      <c r="PYL105" s="889"/>
      <c r="PYM105" s="889"/>
      <c r="PYN105" s="889"/>
      <c r="PYO105" s="889"/>
      <c r="PYP105" s="889"/>
      <c r="PYQ105" s="889"/>
      <c r="PYR105" s="889"/>
      <c r="PYS105" s="889"/>
      <c r="PYT105" s="889"/>
      <c r="PYU105" s="889"/>
      <c r="PYV105" s="889"/>
      <c r="PYW105" s="889"/>
      <c r="PYX105" s="889"/>
      <c r="PYY105" s="889"/>
      <c r="PYZ105" s="889"/>
      <c r="PZA105" s="889"/>
      <c r="PZB105" s="889"/>
      <c r="PZC105" s="889"/>
      <c r="PZD105" s="889"/>
      <c r="PZE105" s="889"/>
      <c r="PZF105" s="889"/>
      <c r="PZG105" s="889"/>
      <c r="PZH105" s="889"/>
      <c r="PZI105" s="889"/>
      <c r="PZJ105" s="889"/>
      <c r="PZK105" s="889"/>
      <c r="PZL105" s="889"/>
      <c r="PZM105" s="889"/>
      <c r="PZN105" s="889"/>
      <c r="PZO105" s="889"/>
      <c r="PZP105" s="889"/>
      <c r="PZQ105" s="889"/>
      <c r="PZR105" s="889"/>
      <c r="PZS105" s="889"/>
      <c r="PZT105" s="889"/>
      <c r="PZU105" s="889"/>
      <c r="PZV105" s="889"/>
      <c r="PZW105" s="889"/>
      <c r="PZX105" s="889"/>
      <c r="PZY105" s="889"/>
      <c r="PZZ105" s="889"/>
      <c r="QAA105" s="889"/>
      <c r="QAB105" s="889"/>
      <c r="QAC105" s="889"/>
      <c r="QAD105" s="889"/>
      <c r="QAE105" s="889"/>
      <c r="QAF105" s="889"/>
      <c r="QAG105" s="889"/>
      <c r="QAH105" s="889"/>
      <c r="QAI105" s="889"/>
      <c r="QAJ105" s="889"/>
      <c r="QAK105" s="889"/>
      <c r="QAL105" s="889"/>
      <c r="QAM105" s="889"/>
      <c r="QAN105" s="889"/>
      <c r="QAO105" s="889"/>
      <c r="QAP105" s="889"/>
      <c r="QAQ105" s="889"/>
      <c r="QAR105" s="889"/>
      <c r="QAS105" s="889"/>
      <c r="QAT105" s="889"/>
      <c r="QAU105" s="889"/>
      <c r="QAV105" s="889"/>
      <c r="QAW105" s="889"/>
      <c r="QAX105" s="889"/>
      <c r="QAY105" s="889"/>
      <c r="QAZ105" s="889"/>
      <c r="QBA105" s="889"/>
      <c r="QBB105" s="889"/>
      <c r="QBC105" s="889"/>
      <c r="QBD105" s="889"/>
      <c r="QBE105" s="889"/>
      <c r="QBF105" s="889"/>
      <c r="QBG105" s="889"/>
      <c r="QBH105" s="889"/>
      <c r="QBI105" s="889"/>
      <c r="QBJ105" s="889"/>
      <c r="QBK105" s="889"/>
      <c r="QBL105" s="889"/>
      <c r="QBM105" s="889"/>
      <c r="QBN105" s="889"/>
      <c r="QBO105" s="889"/>
      <c r="QBP105" s="889"/>
      <c r="QBQ105" s="889"/>
      <c r="QBR105" s="889"/>
      <c r="QBS105" s="889"/>
      <c r="QBT105" s="889"/>
      <c r="QBU105" s="889"/>
      <c r="QBV105" s="889"/>
      <c r="QBW105" s="889"/>
      <c r="QBX105" s="889"/>
      <c r="QBY105" s="889"/>
      <c r="QBZ105" s="889"/>
      <c r="QCA105" s="889"/>
      <c r="QCB105" s="889"/>
      <c r="QCC105" s="889"/>
      <c r="QCD105" s="889"/>
      <c r="QCE105" s="889"/>
      <c r="QCF105" s="889"/>
      <c r="QCG105" s="889"/>
      <c r="QCH105" s="889"/>
      <c r="QCI105" s="889"/>
      <c r="QCJ105" s="889"/>
      <c r="QCK105" s="889"/>
      <c r="QCL105" s="889"/>
      <c r="QCM105" s="889"/>
      <c r="QCN105" s="889"/>
      <c r="QCO105" s="889"/>
      <c r="QCP105" s="889"/>
      <c r="QCQ105" s="889"/>
      <c r="QCR105" s="889"/>
      <c r="QCS105" s="889"/>
      <c r="QCT105" s="889"/>
      <c r="QCU105" s="889"/>
      <c r="QCV105" s="889"/>
      <c r="QCW105" s="889"/>
      <c r="QCX105" s="889"/>
      <c r="QCY105" s="889"/>
      <c r="QCZ105" s="889"/>
      <c r="QDA105" s="889"/>
      <c r="QDB105" s="889"/>
      <c r="QDC105" s="889"/>
      <c r="QDD105" s="889"/>
      <c r="QDE105" s="889"/>
      <c r="QDF105" s="889"/>
      <c r="QDG105" s="889"/>
      <c r="QDH105" s="889"/>
      <c r="QDI105" s="889"/>
      <c r="QDJ105" s="889"/>
      <c r="QDK105" s="889"/>
      <c r="QDL105" s="889"/>
      <c r="QDM105" s="889"/>
      <c r="QDN105" s="889"/>
      <c r="QDO105" s="889"/>
      <c r="QDP105" s="889"/>
      <c r="QDQ105" s="889"/>
      <c r="QDR105" s="889"/>
      <c r="QDS105" s="889"/>
      <c r="QDT105" s="889"/>
      <c r="QDU105" s="889"/>
      <c r="QDV105" s="889"/>
      <c r="QDW105" s="889"/>
      <c r="QDX105" s="889"/>
      <c r="QDY105" s="889"/>
      <c r="QDZ105" s="889"/>
      <c r="QEA105" s="889"/>
      <c r="QEB105" s="889"/>
      <c r="QEC105" s="889"/>
      <c r="QED105" s="889"/>
      <c r="QEE105" s="889"/>
      <c r="QEF105" s="889"/>
      <c r="QEG105" s="889"/>
      <c r="QEH105" s="889"/>
      <c r="QEI105" s="889"/>
      <c r="QEJ105" s="889"/>
      <c r="QEK105" s="889"/>
      <c r="QEL105" s="889"/>
      <c r="QEM105" s="889"/>
      <c r="QEN105" s="889"/>
      <c r="QEO105" s="889"/>
      <c r="QEP105" s="889"/>
      <c r="QEQ105" s="889"/>
      <c r="QER105" s="889"/>
      <c r="QES105" s="889"/>
      <c r="QET105" s="889"/>
      <c r="QEU105" s="889"/>
      <c r="QEV105" s="889"/>
      <c r="QEW105" s="889"/>
      <c r="QEX105" s="889"/>
      <c r="QEY105" s="889"/>
      <c r="QEZ105" s="889"/>
      <c r="QFA105" s="889"/>
      <c r="QFB105" s="889"/>
      <c r="QFC105" s="889"/>
      <c r="QFD105" s="889"/>
      <c r="QFE105" s="889"/>
      <c r="QFF105" s="889"/>
      <c r="QFG105" s="889"/>
      <c r="QFH105" s="889"/>
      <c r="QFI105" s="889"/>
      <c r="QFJ105" s="889"/>
      <c r="QFK105" s="889"/>
      <c r="QFL105" s="889"/>
      <c r="QFM105" s="889"/>
      <c r="QFN105" s="889"/>
      <c r="QFO105" s="889"/>
      <c r="QFP105" s="889"/>
      <c r="QFQ105" s="889"/>
      <c r="QFR105" s="889"/>
      <c r="QFS105" s="889"/>
      <c r="QFT105" s="889"/>
      <c r="QFU105" s="889"/>
      <c r="QFV105" s="889"/>
      <c r="QFW105" s="889"/>
      <c r="QFX105" s="889"/>
      <c r="QFY105" s="889"/>
      <c r="QFZ105" s="889"/>
      <c r="QGA105" s="889"/>
      <c r="QGB105" s="889"/>
      <c r="QGC105" s="889"/>
      <c r="QGD105" s="889"/>
      <c r="QGE105" s="889"/>
      <c r="QGF105" s="889"/>
      <c r="QGG105" s="889"/>
      <c r="QGH105" s="889"/>
      <c r="QGI105" s="889"/>
      <c r="QGJ105" s="889"/>
      <c r="QGK105" s="889"/>
      <c r="QGL105" s="889"/>
      <c r="QGM105" s="889"/>
      <c r="QGN105" s="889"/>
      <c r="QGO105" s="889"/>
      <c r="QGP105" s="889"/>
      <c r="QGQ105" s="889"/>
      <c r="QGR105" s="889"/>
      <c r="QGS105" s="889"/>
      <c r="QGT105" s="889"/>
      <c r="QGU105" s="889"/>
      <c r="QGV105" s="889"/>
      <c r="QGW105" s="889"/>
      <c r="QGX105" s="889"/>
      <c r="QGY105" s="889"/>
      <c r="QGZ105" s="889"/>
      <c r="QHA105" s="889"/>
      <c r="QHB105" s="889"/>
      <c r="QHC105" s="889"/>
      <c r="QHD105" s="889"/>
      <c r="QHE105" s="889"/>
      <c r="QHF105" s="889"/>
      <c r="QHG105" s="889"/>
      <c r="QHH105" s="889"/>
      <c r="QHI105" s="889"/>
      <c r="QHJ105" s="889"/>
      <c r="QHK105" s="889"/>
      <c r="QHL105" s="889"/>
      <c r="QHM105" s="889"/>
      <c r="QHN105" s="889"/>
      <c r="QHO105" s="889"/>
      <c r="QHP105" s="889"/>
      <c r="QHQ105" s="889"/>
      <c r="QHR105" s="889"/>
      <c r="QHS105" s="889"/>
      <c r="QHT105" s="889"/>
      <c r="QHU105" s="889"/>
      <c r="QHV105" s="889"/>
      <c r="QHW105" s="889"/>
      <c r="QHX105" s="889"/>
      <c r="QHY105" s="889"/>
      <c r="QHZ105" s="889"/>
      <c r="QIA105" s="889"/>
      <c r="QIB105" s="889"/>
      <c r="QIC105" s="889"/>
      <c r="QID105" s="889"/>
      <c r="QIE105" s="889"/>
      <c r="QIF105" s="889"/>
      <c r="QIG105" s="889"/>
      <c r="QIH105" s="889"/>
      <c r="QII105" s="889"/>
      <c r="QIJ105" s="889"/>
      <c r="QIK105" s="889"/>
      <c r="QIL105" s="889"/>
      <c r="QIM105" s="889"/>
      <c r="QIN105" s="889"/>
      <c r="QIO105" s="889"/>
      <c r="QIP105" s="889"/>
      <c r="QIQ105" s="889"/>
      <c r="QIR105" s="889"/>
      <c r="QIS105" s="889"/>
      <c r="QIT105" s="889"/>
      <c r="QIU105" s="889"/>
      <c r="QIV105" s="889"/>
      <c r="QIW105" s="889"/>
      <c r="QIX105" s="889"/>
      <c r="QIY105" s="889"/>
      <c r="QIZ105" s="889"/>
      <c r="QJA105" s="889"/>
      <c r="QJB105" s="889"/>
      <c r="QJC105" s="889"/>
      <c r="QJD105" s="889"/>
      <c r="QJE105" s="889"/>
      <c r="QJF105" s="889"/>
      <c r="QJG105" s="889"/>
      <c r="QJH105" s="889"/>
      <c r="QJI105" s="889"/>
      <c r="QJJ105" s="889"/>
      <c r="QJK105" s="889"/>
      <c r="QJL105" s="889"/>
      <c r="QJM105" s="889"/>
      <c r="QJN105" s="889"/>
      <c r="QJO105" s="889"/>
      <c r="QJP105" s="889"/>
      <c r="QJQ105" s="889"/>
      <c r="QJR105" s="889"/>
      <c r="QJS105" s="889"/>
      <c r="QJT105" s="889"/>
      <c r="QJU105" s="889"/>
      <c r="QJV105" s="889"/>
      <c r="QJW105" s="889"/>
      <c r="QJX105" s="889"/>
      <c r="QJY105" s="889"/>
      <c r="QJZ105" s="889"/>
      <c r="QKA105" s="889"/>
      <c r="QKB105" s="889"/>
      <c r="QKC105" s="889"/>
      <c r="QKD105" s="889"/>
      <c r="QKE105" s="889"/>
      <c r="QKF105" s="889"/>
      <c r="QKG105" s="889"/>
      <c r="QKH105" s="889"/>
      <c r="QKI105" s="889"/>
      <c r="QKJ105" s="889"/>
      <c r="QKK105" s="889"/>
      <c r="QKL105" s="889"/>
      <c r="QKM105" s="889"/>
      <c r="QKN105" s="889"/>
      <c r="QKO105" s="889"/>
      <c r="QKP105" s="889"/>
      <c r="QKQ105" s="889"/>
      <c r="QKR105" s="889"/>
      <c r="QKS105" s="889"/>
      <c r="QKT105" s="889"/>
      <c r="QKU105" s="889"/>
      <c r="QKV105" s="889"/>
      <c r="QKW105" s="889"/>
      <c r="QKX105" s="889"/>
      <c r="QKY105" s="889"/>
      <c r="QKZ105" s="889"/>
      <c r="QLA105" s="889"/>
      <c r="QLB105" s="889"/>
      <c r="QLC105" s="889"/>
      <c r="QLD105" s="889"/>
      <c r="QLE105" s="889"/>
      <c r="QLF105" s="889"/>
      <c r="QLG105" s="889"/>
      <c r="QLH105" s="889"/>
      <c r="QLI105" s="889"/>
      <c r="QLJ105" s="889"/>
      <c r="QLK105" s="889"/>
      <c r="QLL105" s="889"/>
      <c r="QLM105" s="889"/>
      <c r="QLN105" s="889"/>
      <c r="QLO105" s="889"/>
      <c r="QLP105" s="889"/>
      <c r="QLQ105" s="889"/>
      <c r="QLR105" s="889"/>
      <c r="QLS105" s="889"/>
      <c r="QLT105" s="889"/>
      <c r="QLU105" s="889"/>
      <c r="QLV105" s="889"/>
      <c r="QLW105" s="889"/>
      <c r="QLX105" s="889"/>
      <c r="QLY105" s="889"/>
      <c r="QLZ105" s="889"/>
      <c r="QMA105" s="889"/>
      <c r="QMB105" s="889"/>
      <c r="QMC105" s="889"/>
      <c r="QMD105" s="889"/>
      <c r="QME105" s="889"/>
      <c r="QMF105" s="889"/>
      <c r="QMG105" s="889"/>
      <c r="QMH105" s="889"/>
      <c r="QMI105" s="889"/>
      <c r="QMJ105" s="889"/>
      <c r="QMK105" s="889"/>
      <c r="QML105" s="889"/>
      <c r="QMM105" s="889"/>
      <c r="QMN105" s="889"/>
      <c r="QMO105" s="889"/>
      <c r="QMP105" s="889"/>
      <c r="QMQ105" s="889"/>
      <c r="QMR105" s="889"/>
      <c r="QMS105" s="889"/>
      <c r="QMT105" s="889"/>
      <c r="QMU105" s="889"/>
      <c r="QMV105" s="889"/>
      <c r="QMW105" s="889"/>
      <c r="QMX105" s="889"/>
      <c r="QMY105" s="889"/>
      <c r="QMZ105" s="889"/>
      <c r="QNA105" s="889"/>
      <c r="QNB105" s="889"/>
      <c r="QNC105" s="889"/>
      <c r="QND105" s="889"/>
      <c r="QNE105" s="889"/>
      <c r="QNF105" s="889"/>
      <c r="QNG105" s="889"/>
      <c r="QNH105" s="889"/>
      <c r="QNI105" s="889"/>
      <c r="QNJ105" s="889"/>
      <c r="QNK105" s="889"/>
      <c r="QNL105" s="889"/>
      <c r="QNM105" s="889"/>
      <c r="QNN105" s="889"/>
      <c r="QNO105" s="889"/>
      <c r="QNP105" s="889"/>
      <c r="QNQ105" s="889"/>
      <c r="QNR105" s="889"/>
      <c r="QNS105" s="889"/>
      <c r="QNT105" s="889"/>
      <c r="QNU105" s="889"/>
      <c r="QNV105" s="889"/>
      <c r="QNW105" s="889"/>
      <c r="QNX105" s="889"/>
      <c r="QNY105" s="889"/>
      <c r="QNZ105" s="889"/>
      <c r="QOA105" s="889"/>
      <c r="QOB105" s="889"/>
      <c r="QOC105" s="889"/>
      <c r="QOD105" s="889"/>
      <c r="QOE105" s="889"/>
      <c r="QOF105" s="889"/>
      <c r="QOG105" s="889"/>
      <c r="QOH105" s="889"/>
      <c r="QOI105" s="889"/>
      <c r="QOJ105" s="889"/>
      <c r="QOK105" s="889"/>
      <c r="QOL105" s="889"/>
      <c r="QOM105" s="889"/>
      <c r="QON105" s="889"/>
      <c r="QOO105" s="889"/>
      <c r="QOP105" s="889"/>
      <c r="QOQ105" s="889"/>
      <c r="QOR105" s="889"/>
      <c r="QOS105" s="889"/>
      <c r="QOT105" s="889"/>
      <c r="QOU105" s="889"/>
      <c r="QOV105" s="889"/>
      <c r="QOW105" s="889"/>
      <c r="QOX105" s="889"/>
      <c r="QOY105" s="889"/>
      <c r="QOZ105" s="889"/>
      <c r="QPA105" s="889"/>
      <c r="QPB105" s="889"/>
      <c r="QPC105" s="889"/>
      <c r="QPD105" s="889"/>
      <c r="QPE105" s="889"/>
      <c r="QPF105" s="889"/>
      <c r="QPG105" s="889"/>
      <c r="QPH105" s="889"/>
      <c r="QPI105" s="889"/>
      <c r="QPJ105" s="889"/>
      <c r="QPK105" s="889"/>
      <c r="QPL105" s="889"/>
      <c r="QPM105" s="889"/>
      <c r="QPN105" s="889"/>
      <c r="QPO105" s="889"/>
      <c r="QPP105" s="889"/>
      <c r="QPQ105" s="889"/>
      <c r="QPR105" s="889"/>
      <c r="QPS105" s="889"/>
      <c r="QPT105" s="889"/>
      <c r="QPU105" s="889"/>
      <c r="QPV105" s="889"/>
      <c r="QPW105" s="889"/>
      <c r="QPX105" s="889"/>
      <c r="QPY105" s="889"/>
      <c r="QPZ105" s="889"/>
      <c r="QQA105" s="889"/>
      <c r="QQB105" s="889"/>
      <c r="QQC105" s="889"/>
      <c r="QQD105" s="889"/>
      <c r="QQE105" s="889"/>
      <c r="QQF105" s="889"/>
      <c r="QQG105" s="889"/>
      <c r="QQH105" s="889"/>
      <c r="QQI105" s="889"/>
      <c r="QQJ105" s="889"/>
      <c r="QQK105" s="889"/>
      <c r="QQL105" s="889"/>
      <c r="QQM105" s="889"/>
      <c r="QQN105" s="889"/>
      <c r="QQO105" s="889"/>
      <c r="QQP105" s="889"/>
      <c r="QQQ105" s="889"/>
      <c r="QQR105" s="889"/>
      <c r="QQS105" s="889"/>
      <c r="QQT105" s="889"/>
      <c r="QQU105" s="889"/>
      <c r="QQV105" s="889"/>
      <c r="QQW105" s="889"/>
      <c r="QQX105" s="889"/>
      <c r="QQY105" s="889"/>
      <c r="QQZ105" s="889"/>
      <c r="QRA105" s="889"/>
      <c r="QRB105" s="889"/>
      <c r="QRC105" s="889"/>
      <c r="QRD105" s="889"/>
      <c r="QRE105" s="889"/>
      <c r="QRF105" s="889"/>
      <c r="QRG105" s="889"/>
      <c r="QRH105" s="889"/>
      <c r="QRI105" s="889"/>
      <c r="QRJ105" s="889"/>
      <c r="QRK105" s="889"/>
      <c r="QRL105" s="889"/>
      <c r="QRM105" s="889"/>
      <c r="QRN105" s="889"/>
      <c r="QRO105" s="889"/>
      <c r="QRP105" s="889"/>
      <c r="QRQ105" s="889"/>
      <c r="QRR105" s="889"/>
      <c r="QRS105" s="889"/>
      <c r="QRT105" s="889"/>
      <c r="QRU105" s="889"/>
      <c r="QRV105" s="889"/>
      <c r="QRW105" s="889"/>
      <c r="QRX105" s="889"/>
      <c r="QRY105" s="889"/>
      <c r="QRZ105" s="889"/>
      <c r="QSA105" s="889"/>
      <c r="QSB105" s="889"/>
      <c r="QSC105" s="889"/>
      <c r="QSD105" s="889"/>
      <c r="QSE105" s="889"/>
      <c r="QSF105" s="889"/>
      <c r="QSG105" s="889"/>
      <c r="QSH105" s="889"/>
      <c r="QSI105" s="889"/>
      <c r="QSJ105" s="889"/>
      <c r="QSK105" s="889"/>
      <c r="QSL105" s="889"/>
      <c r="QSM105" s="889"/>
      <c r="QSN105" s="889"/>
      <c r="QSO105" s="889"/>
      <c r="QSP105" s="889"/>
      <c r="QSQ105" s="889"/>
      <c r="QSR105" s="889"/>
      <c r="QSS105" s="889"/>
      <c r="QST105" s="889"/>
      <c r="QSU105" s="889"/>
      <c r="QSV105" s="889"/>
      <c r="QSW105" s="889"/>
      <c r="QSX105" s="889"/>
      <c r="QSY105" s="889"/>
      <c r="QSZ105" s="889"/>
      <c r="QTA105" s="889"/>
      <c r="QTB105" s="889"/>
      <c r="QTC105" s="889"/>
      <c r="QTD105" s="889"/>
      <c r="QTE105" s="889"/>
      <c r="QTF105" s="889"/>
      <c r="QTG105" s="889"/>
      <c r="QTH105" s="889"/>
      <c r="QTI105" s="889"/>
      <c r="QTJ105" s="889"/>
      <c r="QTK105" s="889"/>
      <c r="QTL105" s="889"/>
      <c r="QTM105" s="889"/>
      <c r="QTN105" s="889"/>
      <c r="QTO105" s="889"/>
      <c r="QTP105" s="889"/>
      <c r="QTQ105" s="889"/>
      <c r="QTR105" s="889"/>
      <c r="QTS105" s="889"/>
      <c r="QTT105" s="889"/>
      <c r="QTU105" s="889"/>
      <c r="QTV105" s="889"/>
      <c r="QTW105" s="889"/>
      <c r="QTX105" s="889"/>
      <c r="QTY105" s="889"/>
      <c r="QTZ105" s="889"/>
      <c r="QUA105" s="889"/>
      <c r="QUB105" s="889"/>
      <c r="QUC105" s="889"/>
      <c r="QUD105" s="889"/>
      <c r="QUE105" s="889"/>
      <c r="QUF105" s="889"/>
      <c r="QUG105" s="889"/>
      <c r="QUH105" s="889"/>
      <c r="QUI105" s="889"/>
      <c r="QUJ105" s="889"/>
      <c r="QUK105" s="889"/>
      <c r="QUL105" s="889"/>
      <c r="QUM105" s="889"/>
      <c r="QUN105" s="889"/>
      <c r="QUO105" s="889"/>
      <c r="QUP105" s="889"/>
      <c r="QUQ105" s="889"/>
      <c r="QUR105" s="889"/>
      <c r="QUS105" s="889"/>
      <c r="QUT105" s="889"/>
      <c r="QUU105" s="889"/>
      <c r="QUV105" s="889"/>
      <c r="QUW105" s="889"/>
      <c r="QUX105" s="889"/>
      <c r="QUY105" s="889"/>
      <c r="QUZ105" s="889"/>
      <c r="QVA105" s="889"/>
      <c r="QVB105" s="889"/>
      <c r="QVC105" s="889"/>
      <c r="QVD105" s="889"/>
      <c r="QVE105" s="889"/>
      <c r="QVF105" s="889"/>
      <c r="QVG105" s="889"/>
      <c r="QVH105" s="889"/>
      <c r="QVI105" s="889"/>
      <c r="QVJ105" s="889"/>
      <c r="QVK105" s="889"/>
      <c r="QVL105" s="889"/>
      <c r="QVM105" s="889"/>
      <c r="QVN105" s="889"/>
      <c r="QVO105" s="889"/>
      <c r="QVP105" s="889"/>
      <c r="QVQ105" s="889"/>
      <c r="QVR105" s="889"/>
      <c r="QVS105" s="889"/>
      <c r="QVT105" s="889"/>
      <c r="QVU105" s="889"/>
      <c r="QVV105" s="889"/>
      <c r="QVW105" s="889"/>
      <c r="QVX105" s="889"/>
      <c r="QVY105" s="889"/>
      <c r="QVZ105" s="889"/>
      <c r="QWA105" s="889"/>
      <c r="QWB105" s="889"/>
      <c r="QWC105" s="889"/>
      <c r="QWD105" s="889"/>
      <c r="QWE105" s="889"/>
      <c r="QWF105" s="889"/>
      <c r="QWG105" s="889"/>
      <c r="QWH105" s="889"/>
      <c r="QWI105" s="889"/>
      <c r="QWJ105" s="889"/>
      <c r="QWK105" s="889"/>
      <c r="QWL105" s="889"/>
      <c r="QWM105" s="889"/>
      <c r="QWN105" s="889"/>
      <c r="QWO105" s="889"/>
      <c r="QWP105" s="889"/>
      <c r="QWQ105" s="889"/>
      <c r="QWR105" s="889"/>
      <c r="QWS105" s="889"/>
      <c r="QWT105" s="889"/>
      <c r="QWU105" s="889"/>
      <c r="QWV105" s="889"/>
      <c r="QWW105" s="889"/>
      <c r="QWX105" s="889"/>
      <c r="QWY105" s="889"/>
      <c r="QWZ105" s="889"/>
      <c r="QXA105" s="889"/>
      <c r="QXB105" s="889"/>
      <c r="QXC105" s="889"/>
      <c r="QXD105" s="889"/>
      <c r="QXE105" s="889"/>
      <c r="QXF105" s="889"/>
      <c r="QXG105" s="889"/>
      <c r="QXH105" s="889"/>
      <c r="QXI105" s="889"/>
      <c r="QXJ105" s="889"/>
      <c r="QXK105" s="889"/>
      <c r="QXL105" s="889"/>
      <c r="QXM105" s="889"/>
      <c r="QXN105" s="889"/>
      <c r="QXO105" s="889"/>
      <c r="QXP105" s="889"/>
      <c r="QXQ105" s="889"/>
      <c r="QXR105" s="889"/>
      <c r="QXS105" s="889"/>
      <c r="QXT105" s="889"/>
      <c r="QXU105" s="889"/>
      <c r="QXV105" s="889"/>
      <c r="QXW105" s="889"/>
      <c r="QXX105" s="889"/>
      <c r="QXY105" s="889"/>
      <c r="QXZ105" s="889"/>
      <c r="QYA105" s="889"/>
      <c r="QYB105" s="889"/>
      <c r="QYC105" s="889"/>
      <c r="QYD105" s="889"/>
      <c r="QYE105" s="889"/>
      <c r="QYF105" s="889"/>
      <c r="QYG105" s="889"/>
      <c r="QYH105" s="889"/>
      <c r="QYI105" s="889"/>
      <c r="QYJ105" s="889"/>
      <c r="QYK105" s="889"/>
      <c r="QYL105" s="889"/>
      <c r="QYM105" s="889"/>
      <c r="QYN105" s="889"/>
      <c r="QYO105" s="889"/>
      <c r="QYP105" s="889"/>
      <c r="QYQ105" s="889"/>
      <c r="QYR105" s="889"/>
      <c r="QYS105" s="889"/>
      <c r="QYT105" s="889"/>
      <c r="QYU105" s="889"/>
      <c r="QYV105" s="889"/>
      <c r="QYW105" s="889"/>
      <c r="QYX105" s="889"/>
      <c r="QYY105" s="889"/>
      <c r="QYZ105" s="889"/>
      <c r="QZA105" s="889"/>
      <c r="QZB105" s="889"/>
      <c r="QZC105" s="889"/>
      <c r="QZD105" s="889"/>
      <c r="QZE105" s="889"/>
      <c r="QZF105" s="889"/>
      <c r="QZG105" s="889"/>
      <c r="QZH105" s="889"/>
      <c r="QZI105" s="889"/>
      <c r="QZJ105" s="889"/>
      <c r="QZK105" s="889"/>
      <c r="QZL105" s="889"/>
      <c r="QZM105" s="889"/>
      <c r="QZN105" s="889"/>
      <c r="QZO105" s="889"/>
      <c r="QZP105" s="889"/>
      <c r="QZQ105" s="889"/>
      <c r="QZR105" s="889"/>
      <c r="QZS105" s="889"/>
      <c r="QZT105" s="889"/>
      <c r="QZU105" s="889"/>
      <c r="QZV105" s="889"/>
      <c r="QZW105" s="889"/>
      <c r="QZX105" s="889"/>
      <c r="QZY105" s="889"/>
      <c r="QZZ105" s="889"/>
      <c r="RAA105" s="889"/>
      <c r="RAB105" s="889"/>
      <c r="RAC105" s="889"/>
      <c r="RAD105" s="889"/>
      <c r="RAE105" s="889"/>
      <c r="RAF105" s="889"/>
      <c r="RAG105" s="889"/>
      <c r="RAH105" s="889"/>
      <c r="RAI105" s="889"/>
      <c r="RAJ105" s="889"/>
      <c r="RAK105" s="889"/>
      <c r="RAL105" s="889"/>
      <c r="RAM105" s="889"/>
      <c r="RAN105" s="889"/>
      <c r="RAO105" s="889"/>
      <c r="RAP105" s="889"/>
      <c r="RAQ105" s="889"/>
      <c r="RAR105" s="889"/>
      <c r="RAS105" s="889"/>
      <c r="RAT105" s="889"/>
      <c r="RAU105" s="889"/>
      <c r="RAV105" s="889"/>
      <c r="RAW105" s="889"/>
      <c r="RAX105" s="889"/>
      <c r="RAY105" s="889"/>
      <c r="RAZ105" s="889"/>
      <c r="RBA105" s="889"/>
      <c r="RBB105" s="889"/>
      <c r="RBC105" s="889"/>
      <c r="RBD105" s="889"/>
      <c r="RBE105" s="889"/>
      <c r="RBF105" s="889"/>
      <c r="RBG105" s="889"/>
      <c r="RBH105" s="889"/>
      <c r="RBI105" s="889"/>
      <c r="RBJ105" s="889"/>
      <c r="RBK105" s="889"/>
      <c r="RBL105" s="889"/>
      <c r="RBM105" s="889"/>
      <c r="RBN105" s="889"/>
      <c r="RBO105" s="889"/>
      <c r="RBP105" s="889"/>
      <c r="RBQ105" s="889"/>
      <c r="RBR105" s="889"/>
      <c r="RBS105" s="889"/>
      <c r="RBT105" s="889"/>
      <c r="RBU105" s="889"/>
      <c r="RBV105" s="889"/>
      <c r="RBW105" s="889"/>
      <c r="RBX105" s="889"/>
      <c r="RBY105" s="889"/>
      <c r="RBZ105" s="889"/>
      <c r="RCA105" s="889"/>
      <c r="RCB105" s="889"/>
      <c r="RCC105" s="889"/>
      <c r="RCD105" s="889"/>
      <c r="RCE105" s="889"/>
      <c r="RCF105" s="889"/>
      <c r="RCG105" s="889"/>
      <c r="RCH105" s="889"/>
      <c r="RCI105" s="889"/>
      <c r="RCJ105" s="889"/>
      <c r="RCK105" s="889"/>
      <c r="RCL105" s="889"/>
      <c r="RCM105" s="889"/>
      <c r="RCN105" s="889"/>
      <c r="RCO105" s="889"/>
      <c r="RCP105" s="889"/>
      <c r="RCQ105" s="889"/>
      <c r="RCR105" s="889"/>
      <c r="RCS105" s="889"/>
      <c r="RCT105" s="889"/>
      <c r="RCU105" s="889"/>
      <c r="RCV105" s="889"/>
      <c r="RCW105" s="889"/>
      <c r="RCX105" s="889"/>
      <c r="RCY105" s="889"/>
      <c r="RCZ105" s="889"/>
      <c r="RDA105" s="889"/>
      <c r="RDB105" s="889"/>
      <c r="RDC105" s="889"/>
      <c r="RDD105" s="889"/>
      <c r="RDE105" s="889"/>
      <c r="RDF105" s="889"/>
      <c r="RDG105" s="889"/>
      <c r="RDH105" s="889"/>
      <c r="RDI105" s="889"/>
      <c r="RDJ105" s="889"/>
      <c r="RDK105" s="889"/>
      <c r="RDL105" s="889"/>
      <c r="RDM105" s="889"/>
      <c r="RDN105" s="889"/>
      <c r="RDO105" s="889"/>
      <c r="RDP105" s="889"/>
      <c r="RDQ105" s="889"/>
      <c r="RDR105" s="889"/>
      <c r="RDS105" s="889"/>
      <c r="RDT105" s="889"/>
      <c r="RDU105" s="889"/>
      <c r="RDV105" s="889"/>
      <c r="RDW105" s="889"/>
      <c r="RDX105" s="889"/>
      <c r="RDY105" s="889"/>
      <c r="RDZ105" s="889"/>
      <c r="REA105" s="889"/>
      <c r="REB105" s="889"/>
      <c r="REC105" s="889"/>
      <c r="RED105" s="889"/>
      <c r="REE105" s="889"/>
      <c r="REF105" s="889"/>
      <c r="REG105" s="889"/>
      <c r="REH105" s="889"/>
      <c r="REI105" s="889"/>
      <c r="REJ105" s="889"/>
      <c r="REK105" s="889"/>
      <c r="REL105" s="889"/>
      <c r="REM105" s="889"/>
      <c r="REN105" s="889"/>
      <c r="REO105" s="889"/>
      <c r="REP105" s="889"/>
      <c r="REQ105" s="889"/>
      <c r="RER105" s="889"/>
      <c r="RES105" s="889"/>
      <c r="RET105" s="889"/>
      <c r="REU105" s="889"/>
      <c r="REV105" s="889"/>
      <c r="REW105" s="889"/>
      <c r="REX105" s="889"/>
      <c r="REY105" s="889"/>
      <c r="REZ105" s="889"/>
      <c r="RFA105" s="889"/>
      <c r="RFB105" s="889"/>
      <c r="RFC105" s="889"/>
      <c r="RFD105" s="889"/>
      <c r="RFE105" s="889"/>
      <c r="RFF105" s="889"/>
      <c r="RFG105" s="889"/>
      <c r="RFH105" s="889"/>
      <c r="RFI105" s="889"/>
      <c r="RFJ105" s="889"/>
      <c r="RFK105" s="889"/>
      <c r="RFL105" s="889"/>
      <c r="RFM105" s="889"/>
      <c r="RFN105" s="889"/>
      <c r="RFO105" s="889"/>
      <c r="RFP105" s="889"/>
      <c r="RFQ105" s="889"/>
      <c r="RFR105" s="889"/>
      <c r="RFS105" s="889"/>
      <c r="RFT105" s="889"/>
      <c r="RFU105" s="889"/>
      <c r="RFV105" s="889"/>
      <c r="RFW105" s="889"/>
      <c r="RFX105" s="889"/>
      <c r="RFY105" s="889"/>
      <c r="RFZ105" s="889"/>
      <c r="RGA105" s="889"/>
      <c r="RGB105" s="889"/>
      <c r="RGC105" s="889"/>
      <c r="RGD105" s="889"/>
      <c r="RGE105" s="889"/>
      <c r="RGF105" s="889"/>
      <c r="RGG105" s="889"/>
      <c r="RGH105" s="889"/>
      <c r="RGI105" s="889"/>
      <c r="RGJ105" s="889"/>
      <c r="RGK105" s="889"/>
      <c r="RGL105" s="889"/>
      <c r="RGM105" s="889"/>
      <c r="RGN105" s="889"/>
      <c r="RGO105" s="889"/>
      <c r="RGP105" s="889"/>
      <c r="RGQ105" s="889"/>
      <c r="RGR105" s="889"/>
      <c r="RGS105" s="889"/>
      <c r="RGT105" s="889"/>
      <c r="RGU105" s="889"/>
      <c r="RGV105" s="889"/>
      <c r="RGW105" s="889"/>
      <c r="RGX105" s="889"/>
      <c r="RGY105" s="889"/>
      <c r="RGZ105" s="889"/>
      <c r="RHA105" s="889"/>
      <c r="RHB105" s="889"/>
      <c r="RHC105" s="889"/>
      <c r="RHD105" s="889"/>
      <c r="RHE105" s="889"/>
      <c r="RHF105" s="889"/>
      <c r="RHG105" s="889"/>
      <c r="RHH105" s="889"/>
      <c r="RHI105" s="889"/>
      <c r="RHJ105" s="889"/>
      <c r="RHK105" s="889"/>
      <c r="RHL105" s="889"/>
      <c r="RHM105" s="889"/>
      <c r="RHN105" s="889"/>
      <c r="RHO105" s="889"/>
      <c r="RHP105" s="889"/>
      <c r="RHQ105" s="889"/>
      <c r="RHR105" s="889"/>
      <c r="RHS105" s="889"/>
      <c r="RHT105" s="889"/>
      <c r="RHU105" s="889"/>
      <c r="RHV105" s="889"/>
      <c r="RHW105" s="889"/>
      <c r="RHX105" s="889"/>
      <c r="RHY105" s="889"/>
      <c r="RHZ105" s="889"/>
      <c r="RIA105" s="889"/>
      <c r="RIB105" s="889"/>
      <c r="RIC105" s="889"/>
      <c r="RID105" s="889"/>
      <c r="RIE105" s="889"/>
      <c r="RIF105" s="889"/>
      <c r="RIG105" s="889"/>
      <c r="RIH105" s="889"/>
      <c r="RII105" s="889"/>
      <c r="RIJ105" s="889"/>
      <c r="RIK105" s="889"/>
      <c r="RIL105" s="889"/>
      <c r="RIM105" s="889"/>
      <c r="RIN105" s="889"/>
      <c r="RIO105" s="889"/>
      <c r="RIP105" s="889"/>
      <c r="RIQ105" s="889"/>
      <c r="RIR105" s="889"/>
      <c r="RIS105" s="889"/>
      <c r="RIT105" s="889"/>
      <c r="RIU105" s="889"/>
      <c r="RIV105" s="889"/>
      <c r="RIW105" s="889"/>
      <c r="RIX105" s="889"/>
      <c r="RIY105" s="889"/>
      <c r="RIZ105" s="889"/>
      <c r="RJA105" s="889"/>
      <c r="RJB105" s="889"/>
      <c r="RJC105" s="889"/>
      <c r="RJD105" s="889"/>
      <c r="RJE105" s="889"/>
      <c r="RJF105" s="889"/>
      <c r="RJG105" s="889"/>
      <c r="RJH105" s="889"/>
      <c r="RJI105" s="889"/>
      <c r="RJJ105" s="889"/>
      <c r="RJK105" s="889"/>
      <c r="RJL105" s="889"/>
      <c r="RJM105" s="889"/>
      <c r="RJN105" s="889"/>
      <c r="RJO105" s="889"/>
      <c r="RJP105" s="889"/>
      <c r="RJQ105" s="889"/>
      <c r="RJR105" s="889"/>
      <c r="RJS105" s="889"/>
      <c r="RJT105" s="889"/>
      <c r="RJU105" s="889"/>
      <c r="RJV105" s="889"/>
      <c r="RJW105" s="889"/>
      <c r="RJX105" s="889"/>
      <c r="RJY105" s="889"/>
      <c r="RJZ105" s="889"/>
      <c r="RKA105" s="889"/>
      <c r="RKB105" s="889"/>
      <c r="RKC105" s="889"/>
      <c r="RKD105" s="889"/>
      <c r="RKE105" s="889"/>
      <c r="RKF105" s="889"/>
      <c r="RKG105" s="889"/>
      <c r="RKH105" s="889"/>
      <c r="RKI105" s="889"/>
      <c r="RKJ105" s="889"/>
      <c r="RKK105" s="889"/>
      <c r="RKL105" s="889"/>
      <c r="RKM105" s="889"/>
      <c r="RKN105" s="889"/>
      <c r="RKO105" s="889"/>
      <c r="RKP105" s="889"/>
      <c r="RKQ105" s="889"/>
      <c r="RKR105" s="889"/>
      <c r="RKS105" s="889"/>
      <c r="RKT105" s="889"/>
      <c r="RKU105" s="889"/>
      <c r="RKV105" s="889"/>
      <c r="RKW105" s="889"/>
      <c r="RKX105" s="889"/>
      <c r="RKY105" s="889"/>
      <c r="RKZ105" s="889"/>
      <c r="RLA105" s="889"/>
      <c r="RLB105" s="889"/>
      <c r="RLC105" s="889"/>
      <c r="RLD105" s="889"/>
      <c r="RLE105" s="889"/>
      <c r="RLF105" s="889"/>
      <c r="RLG105" s="889"/>
      <c r="RLH105" s="889"/>
      <c r="RLI105" s="889"/>
      <c r="RLJ105" s="889"/>
      <c r="RLK105" s="889"/>
      <c r="RLL105" s="889"/>
      <c r="RLM105" s="889"/>
      <c r="RLN105" s="889"/>
      <c r="RLO105" s="889"/>
      <c r="RLP105" s="889"/>
      <c r="RLQ105" s="889"/>
      <c r="RLR105" s="889"/>
      <c r="RLS105" s="889"/>
      <c r="RLT105" s="889"/>
      <c r="RLU105" s="889"/>
      <c r="RLV105" s="889"/>
      <c r="RLW105" s="889"/>
      <c r="RLX105" s="889"/>
      <c r="RLY105" s="889"/>
      <c r="RLZ105" s="889"/>
      <c r="RMA105" s="889"/>
      <c r="RMB105" s="889"/>
      <c r="RMC105" s="889"/>
      <c r="RMD105" s="889"/>
      <c r="RME105" s="889"/>
      <c r="RMF105" s="889"/>
      <c r="RMG105" s="889"/>
      <c r="RMH105" s="889"/>
      <c r="RMI105" s="889"/>
      <c r="RMJ105" s="889"/>
      <c r="RMK105" s="889"/>
      <c r="RML105" s="889"/>
      <c r="RMM105" s="889"/>
      <c r="RMN105" s="889"/>
      <c r="RMO105" s="889"/>
      <c r="RMP105" s="889"/>
      <c r="RMQ105" s="889"/>
      <c r="RMR105" s="889"/>
      <c r="RMS105" s="889"/>
      <c r="RMT105" s="889"/>
      <c r="RMU105" s="889"/>
      <c r="RMV105" s="889"/>
      <c r="RMW105" s="889"/>
      <c r="RMX105" s="889"/>
      <c r="RMY105" s="889"/>
      <c r="RMZ105" s="889"/>
      <c r="RNA105" s="889"/>
      <c r="RNB105" s="889"/>
      <c r="RNC105" s="889"/>
      <c r="RND105" s="889"/>
      <c r="RNE105" s="889"/>
      <c r="RNF105" s="889"/>
      <c r="RNG105" s="889"/>
      <c r="RNH105" s="889"/>
      <c r="RNI105" s="889"/>
      <c r="RNJ105" s="889"/>
      <c r="RNK105" s="889"/>
      <c r="RNL105" s="889"/>
      <c r="RNM105" s="889"/>
      <c r="RNN105" s="889"/>
      <c r="RNO105" s="889"/>
      <c r="RNP105" s="889"/>
      <c r="RNQ105" s="889"/>
      <c r="RNR105" s="889"/>
      <c r="RNS105" s="889"/>
      <c r="RNT105" s="889"/>
      <c r="RNU105" s="889"/>
      <c r="RNV105" s="889"/>
      <c r="RNW105" s="889"/>
      <c r="RNX105" s="889"/>
      <c r="RNY105" s="889"/>
      <c r="RNZ105" s="889"/>
      <c r="ROA105" s="889"/>
      <c r="ROB105" s="889"/>
      <c r="ROC105" s="889"/>
      <c r="ROD105" s="889"/>
      <c r="ROE105" s="889"/>
      <c r="ROF105" s="889"/>
      <c r="ROG105" s="889"/>
      <c r="ROH105" s="889"/>
      <c r="ROI105" s="889"/>
      <c r="ROJ105" s="889"/>
      <c r="ROK105" s="889"/>
      <c r="ROL105" s="889"/>
      <c r="ROM105" s="889"/>
      <c r="RON105" s="889"/>
      <c r="ROO105" s="889"/>
      <c r="ROP105" s="889"/>
      <c r="ROQ105" s="889"/>
      <c r="ROR105" s="889"/>
      <c r="ROS105" s="889"/>
      <c r="ROT105" s="889"/>
      <c r="ROU105" s="889"/>
      <c r="ROV105" s="889"/>
      <c r="ROW105" s="889"/>
      <c r="ROX105" s="889"/>
      <c r="ROY105" s="889"/>
      <c r="ROZ105" s="889"/>
      <c r="RPA105" s="889"/>
      <c r="RPB105" s="889"/>
      <c r="RPC105" s="889"/>
      <c r="RPD105" s="889"/>
      <c r="RPE105" s="889"/>
      <c r="RPF105" s="889"/>
      <c r="RPG105" s="889"/>
      <c r="RPH105" s="889"/>
      <c r="RPI105" s="889"/>
      <c r="RPJ105" s="889"/>
      <c r="RPK105" s="889"/>
      <c r="RPL105" s="889"/>
      <c r="RPM105" s="889"/>
      <c r="RPN105" s="889"/>
      <c r="RPO105" s="889"/>
      <c r="RPP105" s="889"/>
      <c r="RPQ105" s="889"/>
      <c r="RPR105" s="889"/>
      <c r="RPS105" s="889"/>
      <c r="RPT105" s="889"/>
      <c r="RPU105" s="889"/>
      <c r="RPV105" s="889"/>
      <c r="RPW105" s="889"/>
      <c r="RPX105" s="889"/>
      <c r="RPY105" s="889"/>
      <c r="RPZ105" s="889"/>
      <c r="RQA105" s="889"/>
      <c r="RQB105" s="889"/>
      <c r="RQC105" s="889"/>
      <c r="RQD105" s="889"/>
      <c r="RQE105" s="889"/>
      <c r="RQF105" s="889"/>
      <c r="RQG105" s="889"/>
      <c r="RQH105" s="889"/>
      <c r="RQI105" s="889"/>
      <c r="RQJ105" s="889"/>
      <c r="RQK105" s="889"/>
      <c r="RQL105" s="889"/>
      <c r="RQM105" s="889"/>
      <c r="RQN105" s="889"/>
      <c r="RQO105" s="889"/>
      <c r="RQP105" s="889"/>
      <c r="RQQ105" s="889"/>
      <c r="RQR105" s="889"/>
      <c r="RQS105" s="889"/>
      <c r="RQT105" s="889"/>
      <c r="RQU105" s="889"/>
      <c r="RQV105" s="889"/>
      <c r="RQW105" s="889"/>
      <c r="RQX105" s="889"/>
      <c r="RQY105" s="889"/>
      <c r="RQZ105" s="889"/>
      <c r="RRA105" s="889"/>
      <c r="RRB105" s="889"/>
      <c r="RRC105" s="889"/>
      <c r="RRD105" s="889"/>
      <c r="RRE105" s="889"/>
      <c r="RRF105" s="889"/>
      <c r="RRG105" s="889"/>
      <c r="RRH105" s="889"/>
      <c r="RRI105" s="889"/>
      <c r="RRJ105" s="889"/>
      <c r="RRK105" s="889"/>
      <c r="RRL105" s="889"/>
      <c r="RRM105" s="889"/>
      <c r="RRN105" s="889"/>
      <c r="RRO105" s="889"/>
      <c r="RRP105" s="889"/>
      <c r="RRQ105" s="889"/>
      <c r="RRR105" s="889"/>
      <c r="RRS105" s="889"/>
      <c r="RRT105" s="889"/>
      <c r="RRU105" s="889"/>
      <c r="RRV105" s="889"/>
      <c r="RRW105" s="889"/>
      <c r="RRX105" s="889"/>
      <c r="RRY105" s="889"/>
      <c r="RRZ105" s="889"/>
      <c r="RSA105" s="889"/>
      <c r="RSB105" s="889"/>
      <c r="RSC105" s="889"/>
      <c r="RSD105" s="889"/>
      <c r="RSE105" s="889"/>
      <c r="RSF105" s="889"/>
      <c r="RSG105" s="889"/>
      <c r="RSH105" s="889"/>
      <c r="RSI105" s="889"/>
      <c r="RSJ105" s="889"/>
      <c r="RSK105" s="889"/>
      <c r="RSL105" s="889"/>
      <c r="RSM105" s="889"/>
      <c r="RSN105" s="889"/>
      <c r="RSO105" s="889"/>
      <c r="RSP105" s="889"/>
      <c r="RSQ105" s="889"/>
      <c r="RSR105" s="889"/>
      <c r="RSS105" s="889"/>
      <c r="RST105" s="889"/>
      <c r="RSU105" s="889"/>
      <c r="RSV105" s="889"/>
      <c r="RSW105" s="889"/>
      <c r="RSX105" s="889"/>
      <c r="RSY105" s="889"/>
      <c r="RSZ105" s="889"/>
      <c r="RTA105" s="889"/>
      <c r="RTB105" s="889"/>
      <c r="RTC105" s="889"/>
      <c r="RTD105" s="889"/>
      <c r="RTE105" s="889"/>
      <c r="RTF105" s="889"/>
      <c r="RTG105" s="889"/>
      <c r="RTH105" s="889"/>
      <c r="RTI105" s="889"/>
      <c r="RTJ105" s="889"/>
      <c r="RTK105" s="889"/>
      <c r="RTL105" s="889"/>
      <c r="RTM105" s="889"/>
      <c r="RTN105" s="889"/>
      <c r="RTO105" s="889"/>
      <c r="RTP105" s="889"/>
      <c r="RTQ105" s="889"/>
      <c r="RTR105" s="889"/>
      <c r="RTS105" s="889"/>
      <c r="RTT105" s="889"/>
      <c r="RTU105" s="889"/>
      <c r="RTV105" s="889"/>
      <c r="RTW105" s="889"/>
      <c r="RTX105" s="889"/>
      <c r="RTY105" s="889"/>
      <c r="RTZ105" s="889"/>
      <c r="RUA105" s="889"/>
      <c r="RUB105" s="889"/>
      <c r="RUC105" s="889"/>
      <c r="RUD105" s="889"/>
      <c r="RUE105" s="889"/>
      <c r="RUF105" s="889"/>
      <c r="RUG105" s="889"/>
      <c r="RUH105" s="889"/>
      <c r="RUI105" s="889"/>
      <c r="RUJ105" s="889"/>
      <c r="RUK105" s="889"/>
      <c r="RUL105" s="889"/>
      <c r="RUM105" s="889"/>
      <c r="RUN105" s="889"/>
      <c r="RUO105" s="889"/>
      <c r="RUP105" s="889"/>
      <c r="RUQ105" s="889"/>
      <c r="RUR105" s="889"/>
      <c r="RUS105" s="889"/>
      <c r="RUT105" s="889"/>
      <c r="RUU105" s="889"/>
      <c r="RUV105" s="889"/>
      <c r="RUW105" s="889"/>
      <c r="RUX105" s="889"/>
      <c r="RUY105" s="889"/>
      <c r="RUZ105" s="889"/>
      <c r="RVA105" s="889"/>
      <c r="RVB105" s="889"/>
      <c r="RVC105" s="889"/>
      <c r="RVD105" s="889"/>
      <c r="RVE105" s="889"/>
      <c r="RVF105" s="889"/>
      <c r="RVG105" s="889"/>
      <c r="RVH105" s="889"/>
      <c r="RVI105" s="889"/>
      <c r="RVJ105" s="889"/>
      <c r="RVK105" s="889"/>
      <c r="RVL105" s="889"/>
      <c r="RVM105" s="889"/>
      <c r="RVN105" s="889"/>
      <c r="RVO105" s="889"/>
      <c r="RVP105" s="889"/>
      <c r="RVQ105" s="889"/>
      <c r="RVR105" s="889"/>
      <c r="RVS105" s="889"/>
      <c r="RVT105" s="889"/>
      <c r="RVU105" s="889"/>
      <c r="RVV105" s="889"/>
      <c r="RVW105" s="889"/>
      <c r="RVX105" s="889"/>
      <c r="RVY105" s="889"/>
      <c r="RVZ105" s="889"/>
      <c r="RWA105" s="889"/>
      <c r="RWB105" s="889"/>
      <c r="RWC105" s="889"/>
      <c r="RWD105" s="889"/>
      <c r="RWE105" s="889"/>
      <c r="RWF105" s="889"/>
      <c r="RWG105" s="889"/>
      <c r="RWH105" s="889"/>
      <c r="RWI105" s="889"/>
      <c r="RWJ105" s="889"/>
      <c r="RWK105" s="889"/>
      <c r="RWL105" s="889"/>
      <c r="RWM105" s="889"/>
      <c r="RWN105" s="889"/>
      <c r="RWO105" s="889"/>
      <c r="RWP105" s="889"/>
      <c r="RWQ105" s="889"/>
      <c r="RWR105" s="889"/>
      <c r="RWS105" s="889"/>
      <c r="RWT105" s="889"/>
      <c r="RWU105" s="889"/>
      <c r="RWV105" s="889"/>
      <c r="RWW105" s="889"/>
      <c r="RWX105" s="889"/>
      <c r="RWY105" s="889"/>
      <c r="RWZ105" s="889"/>
      <c r="RXA105" s="889"/>
      <c r="RXB105" s="889"/>
      <c r="RXC105" s="889"/>
      <c r="RXD105" s="889"/>
      <c r="RXE105" s="889"/>
      <c r="RXF105" s="889"/>
      <c r="RXG105" s="889"/>
      <c r="RXH105" s="889"/>
      <c r="RXI105" s="889"/>
      <c r="RXJ105" s="889"/>
      <c r="RXK105" s="889"/>
      <c r="RXL105" s="889"/>
      <c r="RXM105" s="889"/>
      <c r="RXN105" s="889"/>
      <c r="RXO105" s="889"/>
      <c r="RXP105" s="889"/>
      <c r="RXQ105" s="889"/>
      <c r="RXR105" s="889"/>
      <c r="RXS105" s="889"/>
      <c r="RXT105" s="889"/>
      <c r="RXU105" s="889"/>
      <c r="RXV105" s="889"/>
      <c r="RXW105" s="889"/>
      <c r="RXX105" s="889"/>
      <c r="RXY105" s="889"/>
      <c r="RXZ105" s="889"/>
      <c r="RYA105" s="889"/>
      <c r="RYB105" s="889"/>
      <c r="RYC105" s="889"/>
      <c r="RYD105" s="889"/>
      <c r="RYE105" s="889"/>
      <c r="RYF105" s="889"/>
      <c r="RYG105" s="889"/>
      <c r="RYH105" s="889"/>
      <c r="RYI105" s="889"/>
      <c r="RYJ105" s="889"/>
      <c r="RYK105" s="889"/>
      <c r="RYL105" s="889"/>
      <c r="RYM105" s="889"/>
      <c r="RYN105" s="889"/>
      <c r="RYO105" s="889"/>
      <c r="RYP105" s="889"/>
      <c r="RYQ105" s="889"/>
      <c r="RYR105" s="889"/>
      <c r="RYS105" s="889"/>
      <c r="RYT105" s="889"/>
      <c r="RYU105" s="889"/>
      <c r="RYV105" s="889"/>
      <c r="RYW105" s="889"/>
      <c r="RYX105" s="889"/>
      <c r="RYY105" s="889"/>
      <c r="RYZ105" s="889"/>
      <c r="RZA105" s="889"/>
      <c r="RZB105" s="889"/>
      <c r="RZC105" s="889"/>
      <c r="RZD105" s="889"/>
      <c r="RZE105" s="889"/>
      <c r="RZF105" s="889"/>
      <c r="RZG105" s="889"/>
      <c r="RZH105" s="889"/>
      <c r="RZI105" s="889"/>
      <c r="RZJ105" s="889"/>
      <c r="RZK105" s="889"/>
      <c r="RZL105" s="889"/>
      <c r="RZM105" s="889"/>
      <c r="RZN105" s="889"/>
      <c r="RZO105" s="889"/>
      <c r="RZP105" s="889"/>
      <c r="RZQ105" s="889"/>
      <c r="RZR105" s="889"/>
      <c r="RZS105" s="889"/>
      <c r="RZT105" s="889"/>
      <c r="RZU105" s="889"/>
      <c r="RZV105" s="889"/>
      <c r="RZW105" s="889"/>
      <c r="RZX105" s="889"/>
      <c r="RZY105" s="889"/>
      <c r="RZZ105" s="889"/>
      <c r="SAA105" s="889"/>
      <c r="SAB105" s="889"/>
      <c r="SAC105" s="889"/>
      <c r="SAD105" s="889"/>
      <c r="SAE105" s="889"/>
      <c r="SAF105" s="889"/>
      <c r="SAG105" s="889"/>
      <c r="SAH105" s="889"/>
      <c r="SAI105" s="889"/>
      <c r="SAJ105" s="889"/>
      <c r="SAK105" s="889"/>
      <c r="SAL105" s="889"/>
      <c r="SAM105" s="889"/>
      <c r="SAN105" s="889"/>
      <c r="SAO105" s="889"/>
      <c r="SAP105" s="889"/>
      <c r="SAQ105" s="889"/>
      <c r="SAR105" s="889"/>
      <c r="SAS105" s="889"/>
      <c r="SAT105" s="889"/>
      <c r="SAU105" s="889"/>
      <c r="SAV105" s="889"/>
      <c r="SAW105" s="889"/>
      <c r="SAX105" s="889"/>
      <c r="SAY105" s="889"/>
      <c r="SAZ105" s="889"/>
      <c r="SBA105" s="889"/>
      <c r="SBB105" s="889"/>
      <c r="SBC105" s="889"/>
      <c r="SBD105" s="889"/>
      <c r="SBE105" s="889"/>
      <c r="SBF105" s="889"/>
      <c r="SBG105" s="889"/>
      <c r="SBH105" s="889"/>
      <c r="SBI105" s="889"/>
      <c r="SBJ105" s="889"/>
      <c r="SBK105" s="889"/>
      <c r="SBL105" s="889"/>
      <c r="SBM105" s="889"/>
      <c r="SBN105" s="889"/>
      <c r="SBO105" s="889"/>
      <c r="SBP105" s="889"/>
      <c r="SBQ105" s="889"/>
      <c r="SBR105" s="889"/>
      <c r="SBS105" s="889"/>
      <c r="SBT105" s="889"/>
      <c r="SBU105" s="889"/>
      <c r="SBV105" s="889"/>
      <c r="SBW105" s="889"/>
      <c r="SBX105" s="889"/>
      <c r="SBY105" s="889"/>
      <c r="SBZ105" s="889"/>
      <c r="SCA105" s="889"/>
      <c r="SCB105" s="889"/>
      <c r="SCC105" s="889"/>
      <c r="SCD105" s="889"/>
      <c r="SCE105" s="889"/>
      <c r="SCF105" s="889"/>
      <c r="SCG105" s="889"/>
      <c r="SCH105" s="889"/>
      <c r="SCI105" s="889"/>
      <c r="SCJ105" s="889"/>
      <c r="SCK105" s="889"/>
      <c r="SCL105" s="889"/>
      <c r="SCM105" s="889"/>
      <c r="SCN105" s="889"/>
      <c r="SCO105" s="889"/>
      <c r="SCP105" s="889"/>
      <c r="SCQ105" s="889"/>
      <c r="SCR105" s="889"/>
      <c r="SCS105" s="889"/>
      <c r="SCT105" s="889"/>
      <c r="SCU105" s="889"/>
      <c r="SCV105" s="889"/>
      <c r="SCW105" s="889"/>
      <c r="SCX105" s="889"/>
      <c r="SCY105" s="889"/>
      <c r="SCZ105" s="889"/>
      <c r="SDA105" s="889"/>
      <c r="SDB105" s="889"/>
      <c r="SDC105" s="889"/>
      <c r="SDD105" s="889"/>
      <c r="SDE105" s="889"/>
      <c r="SDF105" s="889"/>
      <c r="SDG105" s="889"/>
      <c r="SDH105" s="889"/>
      <c r="SDI105" s="889"/>
      <c r="SDJ105" s="889"/>
      <c r="SDK105" s="889"/>
      <c r="SDL105" s="889"/>
      <c r="SDM105" s="889"/>
      <c r="SDN105" s="889"/>
      <c r="SDO105" s="889"/>
      <c r="SDP105" s="889"/>
      <c r="SDQ105" s="889"/>
      <c r="SDR105" s="889"/>
      <c r="SDS105" s="889"/>
      <c r="SDT105" s="889"/>
      <c r="SDU105" s="889"/>
      <c r="SDV105" s="889"/>
      <c r="SDW105" s="889"/>
      <c r="SDX105" s="889"/>
      <c r="SDY105" s="889"/>
      <c r="SDZ105" s="889"/>
      <c r="SEA105" s="889"/>
      <c r="SEB105" s="889"/>
      <c r="SEC105" s="889"/>
      <c r="SED105" s="889"/>
      <c r="SEE105" s="889"/>
      <c r="SEF105" s="889"/>
      <c r="SEG105" s="889"/>
      <c r="SEH105" s="889"/>
      <c r="SEI105" s="889"/>
      <c r="SEJ105" s="889"/>
      <c r="SEK105" s="889"/>
      <c r="SEL105" s="889"/>
      <c r="SEM105" s="889"/>
      <c r="SEN105" s="889"/>
      <c r="SEO105" s="889"/>
      <c r="SEP105" s="889"/>
      <c r="SEQ105" s="889"/>
      <c r="SER105" s="889"/>
      <c r="SES105" s="889"/>
      <c r="SET105" s="889"/>
      <c r="SEU105" s="889"/>
      <c r="SEV105" s="889"/>
      <c r="SEW105" s="889"/>
      <c r="SEX105" s="889"/>
      <c r="SEY105" s="889"/>
      <c r="SEZ105" s="889"/>
      <c r="SFA105" s="889"/>
      <c r="SFB105" s="889"/>
      <c r="SFC105" s="889"/>
      <c r="SFD105" s="889"/>
      <c r="SFE105" s="889"/>
      <c r="SFF105" s="889"/>
      <c r="SFG105" s="889"/>
      <c r="SFH105" s="889"/>
      <c r="SFI105" s="889"/>
      <c r="SFJ105" s="889"/>
      <c r="SFK105" s="889"/>
      <c r="SFL105" s="889"/>
      <c r="SFM105" s="889"/>
      <c r="SFN105" s="889"/>
      <c r="SFO105" s="889"/>
      <c r="SFP105" s="889"/>
      <c r="SFQ105" s="889"/>
      <c r="SFR105" s="889"/>
      <c r="SFS105" s="889"/>
      <c r="SFT105" s="889"/>
      <c r="SFU105" s="889"/>
      <c r="SFV105" s="889"/>
      <c r="SFW105" s="889"/>
      <c r="SFX105" s="889"/>
      <c r="SFY105" s="889"/>
      <c r="SFZ105" s="889"/>
      <c r="SGA105" s="889"/>
      <c r="SGB105" s="889"/>
      <c r="SGC105" s="889"/>
      <c r="SGD105" s="889"/>
      <c r="SGE105" s="889"/>
      <c r="SGF105" s="889"/>
      <c r="SGG105" s="889"/>
      <c r="SGH105" s="889"/>
      <c r="SGI105" s="889"/>
      <c r="SGJ105" s="889"/>
      <c r="SGK105" s="889"/>
      <c r="SGL105" s="889"/>
      <c r="SGM105" s="889"/>
      <c r="SGN105" s="889"/>
      <c r="SGO105" s="889"/>
      <c r="SGP105" s="889"/>
      <c r="SGQ105" s="889"/>
      <c r="SGR105" s="889"/>
      <c r="SGS105" s="889"/>
      <c r="SGT105" s="889"/>
      <c r="SGU105" s="889"/>
      <c r="SGV105" s="889"/>
      <c r="SGW105" s="889"/>
      <c r="SGX105" s="889"/>
      <c r="SGY105" s="889"/>
      <c r="SGZ105" s="889"/>
      <c r="SHA105" s="889"/>
      <c r="SHB105" s="889"/>
      <c r="SHC105" s="889"/>
      <c r="SHD105" s="889"/>
      <c r="SHE105" s="889"/>
      <c r="SHF105" s="889"/>
      <c r="SHG105" s="889"/>
      <c r="SHH105" s="889"/>
      <c r="SHI105" s="889"/>
      <c r="SHJ105" s="889"/>
      <c r="SHK105" s="889"/>
      <c r="SHL105" s="889"/>
      <c r="SHM105" s="889"/>
      <c r="SHN105" s="889"/>
      <c r="SHO105" s="889"/>
      <c r="SHP105" s="889"/>
      <c r="SHQ105" s="889"/>
      <c r="SHR105" s="889"/>
      <c r="SHS105" s="889"/>
      <c r="SHT105" s="889"/>
      <c r="SHU105" s="889"/>
      <c r="SHV105" s="889"/>
      <c r="SHW105" s="889"/>
      <c r="SHX105" s="889"/>
      <c r="SHY105" s="889"/>
      <c r="SHZ105" s="889"/>
      <c r="SIA105" s="889"/>
      <c r="SIB105" s="889"/>
      <c r="SIC105" s="889"/>
      <c r="SID105" s="889"/>
      <c r="SIE105" s="889"/>
      <c r="SIF105" s="889"/>
      <c r="SIG105" s="889"/>
      <c r="SIH105" s="889"/>
      <c r="SII105" s="889"/>
      <c r="SIJ105" s="889"/>
      <c r="SIK105" s="889"/>
      <c r="SIL105" s="889"/>
      <c r="SIM105" s="889"/>
      <c r="SIN105" s="889"/>
      <c r="SIO105" s="889"/>
      <c r="SIP105" s="889"/>
      <c r="SIQ105" s="889"/>
      <c r="SIR105" s="889"/>
      <c r="SIS105" s="889"/>
      <c r="SIT105" s="889"/>
      <c r="SIU105" s="889"/>
      <c r="SIV105" s="889"/>
      <c r="SIW105" s="889"/>
      <c r="SIX105" s="889"/>
      <c r="SIY105" s="889"/>
      <c r="SIZ105" s="889"/>
      <c r="SJA105" s="889"/>
      <c r="SJB105" s="889"/>
      <c r="SJC105" s="889"/>
      <c r="SJD105" s="889"/>
      <c r="SJE105" s="889"/>
      <c r="SJF105" s="889"/>
      <c r="SJG105" s="889"/>
      <c r="SJH105" s="889"/>
      <c r="SJI105" s="889"/>
      <c r="SJJ105" s="889"/>
      <c r="SJK105" s="889"/>
      <c r="SJL105" s="889"/>
      <c r="SJM105" s="889"/>
      <c r="SJN105" s="889"/>
      <c r="SJO105" s="889"/>
      <c r="SJP105" s="889"/>
      <c r="SJQ105" s="889"/>
      <c r="SJR105" s="889"/>
      <c r="SJS105" s="889"/>
      <c r="SJT105" s="889"/>
      <c r="SJU105" s="889"/>
      <c r="SJV105" s="889"/>
      <c r="SJW105" s="889"/>
      <c r="SJX105" s="889"/>
      <c r="SJY105" s="889"/>
      <c r="SJZ105" s="889"/>
      <c r="SKA105" s="889"/>
      <c r="SKB105" s="889"/>
      <c r="SKC105" s="889"/>
      <c r="SKD105" s="889"/>
      <c r="SKE105" s="889"/>
      <c r="SKF105" s="889"/>
      <c r="SKG105" s="889"/>
      <c r="SKH105" s="889"/>
      <c r="SKI105" s="889"/>
      <c r="SKJ105" s="889"/>
      <c r="SKK105" s="889"/>
      <c r="SKL105" s="889"/>
      <c r="SKM105" s="889"/>
      <c r="SKN105" s="889"/>
      <c r="SKO105" s="889"/>
      <c r="SKP105" s="889"/>
      <c r="SKQ105" s="889"/>
      <c r="SKR105" s="889"/>
      <c r="SKS105" s="889"/>
      <c r="SKT105" s="889"/>
      <c r="SKU105" s="889"/>
      <c r="SKV105" s="889"/>
      <c r="SKW105" s="889"/>
      <c r="SKX105" s="889"/>
      <c r="SKY105" s="889"/>
      <c r="SKZ105" s="889"/>
      <c r="SLA105" s="889"/>
      <c r="SLB105" s="889"/>
      <c r="SLC105" s="889"/>
      <c r="SLD105" s="889"/>
      <c r="SLE105" s="889"/>
      <c r="SLF105" s="889"/>
      <c r="SLG105" s="889"/>
      <c r="SLH105" s="889"/>
      <c r="SLI105" s="889"/>
      <c r="SLJ105" s="889"/>
      <c r="SLK105" s="889"/>
      <c r="SLL105" s="889"/>
      <c r="SLM105" s="889"/>
      <c r="SLN105" s="889"/>
      <c r="SLO105" s="889"/>
      <c r="SLP105" s="889"/>
      <c r="SLQ105" s="889"/>
      <c r="SLR105" s="889"/>
      <c r="SLS105" s="889"/>
      <c r="SLT105" s="889"/>
      <c r="SLU105" s="889"/>
      <c r="SLV105" s="889"/>
      <c r="SLW105" s="889"/>
      <c r="SLX105" s="889"/>
      <c r="SLY105" s="889"/>
      <c r="SLZ105" s="889"/>
      <c r="SMA105" s="889"/>
      <c r="SMB105" s="889"/>
      <c r="SMC105" s="889"/>
      <c r="SMD105" s="889"/>
      <c r="SME105" s="889"/>
      <c r="SMF105" s="889"/>
      <c r="SMG105" s="889"/>
      <c r="SMH105" s="889"/>
      <c r="SMI105" s="889"/>
      <c r="SMJ105" s="889"/>
      <c r="SMK105" s="889"/>
      <c r="SML105" s="889"/>
      <c r="SMM105" s="889"/>
      <c r="SMN105" s="889"/>
      <c r="SMO105" s="889"/>
      <c r="SMP105" s="889"/>
      <c r="SMQ105" s="889"/>
      <c r="SMR105" s="889"/>
      <c r="SMS105" s="889"/>
      <c r="SMT105" s="889"/>
      <c r="SMU105" s="889"/>
      <c r="SMV105" s="889"/>
      <c r="SMW105" s="889"/>
      <c r="SMX105" s="889"/>
      <c r="SMY105" s="889"/>
      <c r="SMZ105" s="889"/>
      <c r="SNA105" s="889"/>
      <c r="SNB105" s="889"/>
      <c r="SNC105" s="889"/>
      <c r="SND105" s="889"/>
      <c r="SNE105" s="889"/>
      <c r="SNF105" s="889"/>
      <c r="SNG105" s="889"/>
      <c r="SNH105" s="889"/>
      <c r="SNI105" s="889"/>
      <c r="SNJ105" s="889"/>
      <c r="SNK105" s="889"/>
      <c r="SNL105" s="889"/>
      <c r="SNM105" s="889"/>
      <c r="SNN105" s="889"/>
      <c r="SNO105" s="889"/>
      <c r="SNP105" s="889"/>
      <c r="SNQ105" s="889"/>
      <c r="SNR105" s="889"/>
      <c r="SNS105" s="889"/>
      <c r="SNT105" s="889"/>
      <c r="SNU105" s="889"/>
      <c r="SNV105" s="889"/>
      <c r="SNW105" s="889"/>
      <c r="SNX105" s="889"/>
      <c r="SNY105" s="889"/>
      <c r="SNZ105" s="889"/>
      <c r="SOA105" s="889"/>
      <c r="SOB105" s="889"/>
      <c r="SOC105" s="889"/>
      <c r="SOD105" s="889"/>
      <c r="SOE105" s="889"/>
      <c r="SOF105" s="889"/>
      <c r="SOG105" s="889"/>
      <c r="SOH105" s="889"/>
      <c r="SOI105" s="889"/>
      <c r="SOJ105" s="889"/>
      <c r="SOK105" s="889"/>
      <c r="SOL105" s="889"/>
      <c r="SOM105" s="889"/>
      <c r="SON105" s="889"/>
      <c r="SOO105" s="889"/>
      <c r="SOP105" s="889"/>
      <c r="SOQ105" s="889"/>
      <c r="SOR105" s="889"/>
      <c r="SOS105" s="889"/>
      <c r="SOT105" s="889"/>
      <c r="SOU105" s="889"/>
      <c r="SOV105" s="889"/>
      <c r="SOW105" s="889"/>
      <c r="SOX105" s="889"/>
      <c r="SOY105" s="889"/>
      <c r="SOZ105" s="889"/>
      <c r="SPA105" s="889"/>
      <c r="SPB105" s="889"/>
      <c r="SPC105" s="889"/>
      <c r="SPD105" s="889"/>
      <c r="SPE105" s="889"/>
      <c r="SPF105" s="889"/>
      <c r="SPG105" s="889"/>
      <c r="SPH105" s="889"/>
      <c r="SPI105" s="889"/>
      <c r="SPJ105" s="889"/>
      <c r="SPK105" s="889"/>
      <c r="SPL105" s="889"/>
      <c r="SPM105" s="889"/>
      <c r="SPN105" s="889"/>
      <c r="SPO105" s="889"/>
      <c r="SPP105" s="889"/>
      <c r="SPQ105" s="889"/>
      <c r="SPR105" s="889"/>
      <c r="SPS105" s="889"/>
      <c r="SPT105" s="889"/>
      <c r="SPU105" s="889"/>
      <c r="SPV105" s="889"/>
      <c r="SPW105" s="889"/>
      <c r="SPX105" s="889"/>
      <c r="SPY105" s="889"/>
      <c r="SPZ105" s="889"/>
      <c r="SQA105" s="889"/>
      <c r="SQB105" s="889"/>
      <c r="SQC105" s="889"/>
      <c r="SQD105" s="889"/>
      <c r="SQE105" s="889"/>
      <c r="SQF105" s="889"/>
      <c r="SQG105" s="889"/>
      <c r="SQH105" s="889"/>
      <c r="SQI105" s="889"/>
      <c r="SQJ105" s="889"/>
      <c r="SQK105" s="889"/>
      <c r="SQL105" s="889"/>
      <c r="SQM105" s="889"/>
      <c r="SQN105" s="889"/>
      <c r="SQO105" s="889"/>
      <c r="SQP105" s="889"/>
      <c r="SQQ105" s="889"/>
      <c r="SQR105" s="889"/>
      <c r="SQS105" s="889"/>
      <c r="SQT105" s="889"/>
      <c r="SQU105" s="889"/>
      <c r="SQV105" s="889"/>
      <c r="SQW105" s="889"/>
      <c r="SQX105" s="889"/>
      <c r="SQY105" s="889"/>
      <c r="SQZ105" s="889"/>
      <c r="SRA105" s="889"/>
      <c r="SRB105" s="889"/>
      <c r="SRC105" s="889"/>
      <c r="SRD105" s="889"/>
      <c r="SRE105" s="889"/>
      <c r="SRF105" s="889"/>
      <c r="SRG105" s="889"/>
      <c r="SRH105" s="889"/>
      <c r="SRI105" s="889"/>
      <c r="SRJ105" s="889"/>
      <c r="SRK105" s="889"/>
      <c r="SRL105" s="889"/>
      <c r="SRM105" s="889"/>
      <c r="SRN105" s="889"/>
      <c r="SRO105" s="889"/>
      <c r="SRP105" s="889"/>
      <c r="SRQ105" s="889"/>
      <c r="SRR105" s="889"/>
      <c r="SRS105" s="889"/>
      <c r="SRT105" s="889"/>
      <c r="SRU105" s="889"/>
      <c r="SRV105" s="889"/>
      <c r="SRW105" s="889"/>
      <c r="SRX105" s="889"/>
      <c r="SRY105" s="889"/>
      <c r="SRZ105" s="889"/>
      <c r="SSA105" s="889"/>
      <c r="SSB105" s="889"/>
      <c r="SSC105" s="889"/>
      <c r="SSD105" s="889"/>
      <c r="SSE105" s="889"/>
      <c r="SSF105" s="889"/>
      <c r="SSG105" s="889"/>
      <c r="SSH105" s="889"/>
      <c r="SSI105" s="889"/>
      <c r="SSJ105" s="889"/>
      <c r="SSK105" s="889"/>
      <c r="SSL105" s="889"/>
      <c r="SSM105" s="889"/>
      <c r="SSN105" s="889"/>
      <c r="SSO105" s="889"/>
      <c r="SSP105" s="889"/>
      <c r="SSQ105" s="889"/>
      <c r="SSR105" s="889"/>
      <c r="SSS105" s="889"/>
      <c r="SST105" s="889"/>
      <c r="SSU105" s="889"/>
      <c r="SSV105" s="889"/>
      <c r="SSW105" s="889"/>
      <c r="SSX105" s="889"/>
      <c r="SSY105" s="889"/>
      <c r="SSZ105" s="889"/>
      <c r="STA105" s="889"/>
      <c r="STB105" s="889"/>
      <c r="STC105" s="889"/>
      <c r="STD105" s="889"/>
      <c r="STE105" s="889"/>
      <c r="STF105" s="889"/>
      <c r="STG105" s="889"/>
      <c r="STH105" s="889"/>
      <c r="STI105" s="889"/>
      <c r="STJ105" s="889"/>
      <c r="STK105" s="889"/>
      <c r="STL105" s="889"/>
      <c r="STM105" s="889"/>
      <c r="STN105" s="889"/>
      <c r="STO105" s="889"/>
      <c r="STP105" s="889"/>
      <c r="STQ105" s="889"/>
      <c r="STR105" s="889"/>
      <c r="STS105" s="889"/>
      <c r="STT105" s="889"/>
      <c r="STU105" s="889"/>
      <c r="STV105" s="889"/>
      <c r="STW105" s="889"/>
      <c r="STX105" s="889"/>
      <c r="STY105" s="889"/>
      <c r="STZ105" s="889"/>
      <c r="SUA105" s="889"/>
      <c r="SUB105" s="889"/>
      <c r="SUC105" s="889"/>
      <c r="SUD105" s="889"/>
      <c r="SUE105" s="889"/>
      <c r="SUF105" s="889"/>
      <c r="SUG105" s="889"/>
      <c r="SUH105" s="889"/>
      <c r="SUI105" s="889"/>
      <c r="SUJ105" s="889"/>
      <c r="SUK105" s="889"/>
      <c r="SUL105" s="889"/>
      <c r="SUM105" s="889"/>
      <c r="SUN105" s="889"/>
      <c r="SUO105" s="889"/>
      <c r="SUP105" s="889"/>
      <c r="SUQ105" s="889"/>
      <c r="SUR105" s="889"/>
      <c r="SUS105" s="889"/>
      <c r="SUT105" s="889"/>
      <c r="SUU105" s="889"/>
      <c r="SUV105" s="889"/>
      <c r="SUW105" s="889"/>
      <c r="SUX105" s="889"/>
      <c r="SUY105" s="889"/>
      <c r="SUZ105" s="889"/>
      <c r="SVA105" s="889"/>
      <c r="SVB105" s="889"/>
      <c r="SVC105" s="889"/>
      <c r="SVD105" s="889"/>
      <c r="SVE105" s="889"/>
      <c r="SVF105" s="889"/>
      <c r="SVG105" s="889"/>
      <c r="SVH105" s="889"/>
      <c r="SVI105" s="889"/>
      <c r="SVJ105" s="889"/>
      <c r="SVK105" s="889"/>
      <c r="SVL105" s="889"/>
      <c r="SVM105" s="889"/>
      <c r="SVN105" s="889"/>
      <c r="SVO105" s="889"/>
      <c r="SVP105" s="889"/>
      <c r="SVQ105" s="889"/>
      <c r="SVR105" s="889"/>
      <c r="SVS105" s="889"/>
      <c r="SVT105" s="889"/>
      <c r="SVU105" s="889"/>
      <c r="SVV105" s="889"/>
      <c r="SVW105" s="889"/>
      <c r="SVX105" s="889"/>
      <c r="SVY105" s="889"/>
      <c r="SVZ105" s="889"/>
      <c r="SWA105" s="889"/>
      <c r="SWB105" s="889"/>
      <c r="SWC105" s="889"/>
      <c r="SWD105" s="889"/>
      <c r="SWE105" s="889"/>
      <c r="SWF105" s="889"/>
      <c r="SWG105" s="889"/>
      <c r="SWH105" s="889"/>
      <c r="SWI105" s="889"/>
      <c r="SWJ105" s="889"/>
      <c r="SWK105" s="889"/>
      <c r="SWL105" s="889"/>
      <c r="SWM105" s="889"/>
      <c r="SWN105" s="889"/>
      <c r="SWO105" s="889"/>
      <c r="SWP105" s="889"/>
      <c r="SWQ105" s="889"/>
      <c r="SWR105" s="889"/>
      <c r="SWS105" s="889"/>
      <c r="SWT105" s="889"/>
      <c r="SWU105" s="889"/>
      <c r="SWV105" s="889"/>
      <c r="SWW105" s="889"/>
      <c r="SWX105" s="889"/>
      <c r="SWY105" s="889"/>
      <c r="SWZ105" s="889"/>
      <c r="SXA105" s="889"/>
      <c r="SXB105" s="889"/>
      <c r="SXC105" s="889"/>
      <c r="SXD105" s="889"/>
      <c r="SXE105" s="889"/>
      <c r="SXF105" s="889"/>
      <c r="SXG105" s="889"/>
      <c r="SXH105" s="889"/>
      <c r="SXI105" s="889"/>
      <c r="SXJ105" s="889"/>
      <c r="SXK105" s="889"/>
      <c r="SXL105" s="889"/>
      <c r="SXM105" s="889"/>
      <c r="SXN105" s="889"/>
      <c r="SXO105" s="889"/>
      <c r="SXP105" s="889"/>
      <c r="SXQ105" s="889"/>
      <c r="SXR105" s="889"/>
      <c r="SXS105" s="889"/>
      <c r="SXT105" s="889"/>
      <c r="SXU105" s="889"/>
      <c r="SXV105" s="889"/>
      <c r="SXW105" s="889"/>
      <c r="SXX105" s="889"/>
      <c r="SXY105" s="889"/>
      <c r="SXZ105" s="889"/>
      <c r="SYA105" s="889"/>
      <c r="SYB105" s="889"/>
      <c r="SYC105" s="889"/>
      <c r="SYD105" s="889"/>
      <c r="SYE105" s="889"/>
      <c r="SYF105" s="889"/>
      <c r="SYG105" s="889"/>
      <c r="SYH105" s="889"/>
      <c r="SYI105" s="889"/>
      <c r="SYJ105" s="889"/>
      <c r="SYK105" s="889"/>
      <c r="SYL105" s="889"/>
      <c r="SYM105" s="889"/>
      <c r="SYN105" s="889"/>
      <c r="SYO105" s="889"/>
      <c r="SYP105" s="889"/>
      <c r="SYQ105" s="889"/>
      <c r="SYR105" s="889"/>
      <c r="SYS105" s="889"/>
      <c r="SYT105" s="889"/>
      <c r="SYU105" s="889"/>
      <c r="SYV105" s="889"/>
      <c r="SYW105" s="889"/>
      <c r="SYX105" s="889"/>
      <c r="SYY105" s="889"/>
      <c r="SYZ105" s="889"/>
      <c r="SZA105" s="889"/>
      <c r="SZB105" s="889"/>
      <c r="SZC105" s="889"/>
      <c r="SZD105" s="889"/>
      <c r="SZE105" s="889"/>
      <c r="SZF105" s="889"/>
      <c r="SZG105" s="889"/>
      <c r="SZH105" s="889"/>
      <c r="SZI105" s="889"/>
      <c r="SZJ105" s="889"/>
      <c r="SZK105" s="889"/>
      <c r="SZL105" s="889"/>
      <c r="SZM105" s="889"/>
      <c r="SZN105" s="889"/>
      <c r="SZO105" s="889"/>
      <c r="SZP105" s="889"/>
      <c r="SZQ105" s="889"/>
      <c r="SZR105" s="889"/>
      <c r="SZS105" s="889"/>
      <c r="SZT105" s="889"/>
      <c r="SZU105" s="889"/>
      <c r="SZV105" s="889"/>
      <c r="SZW105" s="889"/>
      <c r="SZX105" s="889"/>
      <c r="SZY105" s="889"/>
      <c r="SZZ105" s="889"/>
      <c r="TAA105" s="889"/>
      <c r="TAB105" s="889"/>
      <c r="TAC105" s="889"/>
      <c r="TAD105" s="889"/>
      <c r="TAE105" s="889"/>
      <c r="TAF105" s="889"/>
      <c r="TAG105" s="889"/>
      <c r="TAH105" s="889"/>
      <c r="TAI105" s="889"/>
      <c r="TAJ105" s="889"/>
      <c r="TAK105" s="889"/>
      <c r="TAL105" s="889"/>
      <c r="TAM105" s="889"/>
      <c r="TAN105" s="889"/>
      <c r="TAO105" s="889"/>
      <c r="TAP105" s="889"/>
      <c r="TAQ105" s="889"/>
      <c r="TAR105" s="889"/>
      <c r="TAS105" s="889"/>
      <c r="TAT105" s="889"/>
      <c r="TAU105" s="889"/>
      <c r="TAV105" s="889"/>
      <c r="TAW105" s="889"/>
      <c r="TAX105" s="889"/>
      <c r="TAY105" s="889"/>
      <c r="TAZ105" s="889"/>
      <c r="TBA105" s="889"/>
      <c r="TBB105" s="889"/>
      <c r="TBC105" s="889"/>
      <c r="TBD105" s="889"/>
      <c r="TBE105" s="889"/>
      <c r="TBF105" s="889"/>
      <c r="TBG105" s="889"/>
      <c r="TBH105" s="889"/>
      <c r="TBI105" s="889"/>
      <c r="TBJ105" s="889"/>
      <c r="TBK105" s="889"/>
      <c r="TBL105" s="889"/>
      <c r="TBM105" s="889"/>
      <c r="TBN105" s="889"/>
      <c r="TBO105" s="889"/>
      <c r="TBP105" s="889"/>
      <c r="TBQ105" s="889"/>
      <c r="TBR105" s="889"/>
      <c r="TBS105" s="889"/>
      <c r="TBT105" s="889"/>
      <c r="TBU105" s="889"/>
      <c r="TBV105" s="889"/>
      <c r="TBW105" s="889"/>
      <c r="TBX105" s="889"/>
      <c r="TBY105" s="889"/>
      <c r="TBZ105" s="889"/>
      <c r="TCA105" s="889"/>
      <c r="TCB105" s="889"/>
      <c r="TCC105" s="889"/>
      <c r="TCD105" s="889"/>
      <c r="TCE105" s="889"/>
      <c r="TCF105" s="889"/>
      <c r="TCG105" s="889"/>
      <c r="TCH105" s="889"/>
      <c r="TCI105" s="889"/>
      <c r="TCJ105" s="889"/>
      <c r="TCK105" s="889"/>
      <c r="TCL105" s="889"/>
      <c r="TCM105" s="889"/>
      <c r="TCN105" s="889"/>
      <c r="TCO105" s="889"/>
      <c r="TCP105" s="889"/>
      <c r="TCQ105" s="889"/>
      <c r="TCR105" s="889"/>
      <c r="TCS105" s="889"/>
      <c r="TCT105" s="889"/>
      <c r="TCU105" s="889"/>
      <c r="TCV105" s="889"/>
      <c r="TCW105" s="889"/>
      <c r="TCX105" s="889"/>
      <c r="TCY105" s="889"/>
      <c r="TCZ105" s="889"/>
      <c r="TDA105" s="889"/>
      <c r="TDB105" s="889"/>
      <c r="TDC105" s="889"/>
      <c r="TDD105" s="889"/>
      <c r="TDE105" s="889"/>
      <c r="TDF105" s="889"/>
      <c r="TDG105" s="889"/>
      <c r="TDH105" s="889"/>
      <c r="TDI105" s="889"/>
      <c r="TDJ105" s="889"/>
      <c r="TDK105" s="889"/>
      <c r="TDL105" s="889"/>
      <c r="TDM105" s="889"/>
      <c r="TDN105" s="889"/>
      <c r="TDO105" s="889"/>
      <c r="TDP105" s="889"/>
      <c r="TDQ105" s="889"/>
      <c r="TDR105" s="889"/>
      <c r="TDS105" s="889"/>
      <c r="TDT105" s="889"/>
      <c r="TDU105" s="889"/>
      <c r="TDV105" s="889"/>
      <c r="TDW105" s="889"/>
      <c r="TDX105" s="889"/>
      <c r="TDY105" s="889"/>
      <c r="TDZ105" s="889"/>
      <c r="TEA105" s="889"/>
      <c r="TEB105" s="889"/>
      <c r="TEC105" s="889"/>
      <c r="TED105" s="889"/>
      <c r="TEE105" s="889"/>
      <c r="TEF105" s="889"/>
      <c r="TEG105" s="889"/>
      <c r="TEH105" s="889"/>
      <c r="TEI105" s="889"/>
      <c r="TEJ105" s="889"/>
      <c r="TEK105" s="889"/>
      <c r="TEL105" s="889"/>
      <c r="TEM105" s="889"/>
      <c r="TEN105" s="889"/>
      <c r="TEO105" s="889"/>
      <c r="TEP105" s="889"/>
      <c r="TEQ105" s="889"/>
      <c r="TER105" s="889"/>
      <c r="TES105" s="889"/>
      <c r="TET105" s="889"/>
      <c r="TEU105" s="889"/>
      <c r="TEV105" s="889"/>
      <c r="TEW105" s="889"/>
      <c r="TEX105" s="889"/>
      <c r="TEY105" s="889"/>
      <c r="TEZ105" s="889"/>
      <c r="TFA105" s="889"/>
      <c r="TFB105" s="889"/>
      <c r="TFC105" s="889"/>
      <c r="TFD105" s="889"/>
      <c r="TFE105" s="889"/>
      <c r="TFF105" s="889"/>
      <c r="TFG105" s="889"/>
      <c r="TFH105" s="889"/>
      <c r="TFI105" s="889"/>
      <c r="TFJ105" s="889"/>
      <c r="TFK105" s="889"/>
      <c r="TFL105" s="889"/>
      <c r="TFM105" s="889"/>
      <c r="TFN105" s="889"/>
      <c r="TFO105" s="889"/>
      <c r="TFP105" s="889"/>
      <c r="TFQ105" s="889"/>
      <c r="TFR105" s="889"/>
      <c r="TFS105" s="889"/>
      <c r="TFT105" s="889"/>
      <c r="TFU105" s="889"/>
      <c r="TFV105" s="889"/>
      <c r="TFW105" s="889"/>
      <c r="TFX105" s="889"/>
      <c r="TFY105" s="889"/>
      <c r="TFZ105" s="889"/>
      <c r="TGA105" s="889"/>
      <c r="TGB105" s="889"/>
      <c r="TGC105" s="889"/>
      <c r="TGD105" s="889"/>
      <c r="TGE105" s="889"/>
      <c r="TGF105" s="889"/>
      <c r="TGG105" s="889"/>
      <c r="TGH105" s="889"/>
      <c r="TGI105" s="889"/>
      <c r="TGJ105" s="889"/>
      <c r="TGK105" s="889"/>
      <c r="TGL105" s="889"/>
      <c r="TGM105" s="889"/>
      <c r="TGN105" s="889"/>
      <c r="TGO105" s="889"/>
      <c r="TGP105" s="889"/>
      <c r="TGQ105" s="889"/>
      <c r="TGR105" s="889"/>
      <c r="TGS105" s="889"/>
      <c r="TGT105" s="889"/>
      <c r="TGU105" s="889"/>
      <c r="TGV105" s="889"/>
      <c r="TGW105" s="889"/>
      <c r="TGX105" s="889"/>
      <c r="TGY105" s="889"/>
      <c r="TGZ105" s="889"/>
      <c r="THA105" s="889"/>
      <c r="THB105" s="889"/>
      <c r="THC105" s="889"/>
      <c r="THD105" s="889"/>
      <c r="THE105" s="889"/>
      <c r="THF105" s="889"/>
      <c r="THG105" s="889"/>
      <c r="THH105" s="889"/>
      <c r="THI105" s="889"/>
      <c r="THJ105" s="889"/>
      <c r="THK105" s="889"/>
      <c r="THL105" s="889"/>
      <c r="THM105" s="889"/>
      <c r="THN105" s="889"/>
      <c r="THO105" s="889"/>
      <c r="THP105" s="889"/>
      <c r="THQ105" s="889"/>
      <c r="THR105" s="889"/>
      <c r="THS105" s="889"/>
      <c r="THT105" s="889"/>
      <c r="THU105" s="889"/>
      <c r="THV105" s="889"/>
      <c r="THW105" s="889"/>
      <c r="THX105" s="889"/>
      <c r="THY105" s="889"/>
      <c r="THZ105" s="889"/>
      <c r="TIA105" s="889"/>
      <c r="TIB105" s="889"/>
      <c r="TIC105" s="889"/>
      <c r="TID105" s="889"/>
      <c r="TIE105" s="889"/>
      <c r="TIF105" s="889"/>
      <c r="TIG105" s="889"/>
      <c r="TIH105" s="889"/>
      <c r="TII105" s="889"/>
      <c r="TIJ105" s="889"/>
      <c r="TIK105" s="889"/>
      <c r="TIL105" s="889"/>
      <c r="TIM105" s="889"/>
      <c r="TIN105" s="889"/>
      <c r="TIO105" s="889"/>
      <c r="TIP105" s="889"/>
      <c r="TIQ105" s="889"/>
      <c r="TIR105" s="889"/>
      <c r="TIS105" s="889"/>
      <c r="TIT105" s="889"/>
      <c r="TIU105" s="889"/>
      <c r="TIV105" s="889"/>
      <c r="TIW105" s="889"/>
      <c r="TIX105" s="889"/>
      <c r="TIY105" s="889"/>
      <c r="TIZ105" s="889"/>
      <c r="TJA105" s="889"/>
      <c r="TJB105" s="889"/>
      <c r="TJC105" s="889"/>
      <c r="TJD105" s="889"/>
      <c r="TJE105" s="889"/>
      <c r="TJF105" s="889"/>
      <c r="TJG105" s="889"/>
      <c r="TJH105" s="889"/>
      <c r="TJI105" s="889"/>
      <c r="TJJ105" s="889"/>
      <c r="TJK105" s="889"/>
      <c r="TJL105" s="889"/>
      <c r="TJM105" s="889"/>
      <c r="TJN105" s="889"/>
      <c r="TJO105" s="889"/>
      <c r="TJP105" s="889"/>
      <c r="TJQ105" s="889"/>
      <c r="TJR105" s="889"/>
      <c r="TJS105" s="889"/>
      <c r="TJT105" s="889"/>
      <c r="TJU105" s="889"/>
      <c r="TJV105" s="889"/>
      <c r="TJW105" s="889"/>
      <c r="TJX105" s="889"/>
      <c r="TJY105" s="889"/>
      <c r="TJZ105" s="889"/>
      <c r="TKA105" s="889"/>
      <c r="TKB105" s="889"/>
      <c r="TKC105" s="889"/>
      <c r="TKD105" s="889"/>
      <c r="TKE105" s="889"/>
      <c r="TKF105" s="889"/>
      <c r="TKG105" s="889"/>
      <c r="TKH105" s="889"/>
      <c r="TKI105" s="889"/>
      <c r="TKJ105" s="889"/>
      <c r="TKK105" s="889"/>
      <c r="TKL105" s="889"/>
      <c r="TKM105" s="889"/>
      <c r="TKN105" s="889"/>
      <c r="TKO105" s="889"/>
      <c r="TKP105" s="889"/>
      <c r="TKQ105" s="889"/>
      <c r="TKR105" s="889"/>
      <c r="TKS105" s="889"/>
      <c r="TKT105" s="889"/>
      <c r="TKU105" s="889"/>
      <c r="TKV105" s="889"/>
      <c r="TKW105" s="889"/>
      <c r="TKX105" s="889"/>
      <c r="TKY105" s="889"/>
      <c r="TKZ105" s="889"/>
      <c r="TLA105" s="889"/>
      <c r="TLB105" s="889"/>
      <c r="TLC105" s="889"/>
      <c r="TLD105" s="889"/>
      <c r="TLE105" s="889"/>
      <c r="TLF105" s="889"/>
      <c r="TLG105" s="889"/>
      <c r="TLH105" s="889"/>
      <c r="TLI105" s="889"/>
      <c r="TLJ105" s="889"/>
      <c r="TLK105" s="889"/>
      <c r="TLL105" s="889"/>
      <c r="TLM105" s="889"/>
      <c r="TLN105" s="889"/>
      <c r="TLO105" s="889"/>
      <c r="TLP105" s="889"/>
      <c r="TLQ105" s="889"/>
      <c r="TLR105" s="889"/>
      <c r="TLS105" s="889"/>
      <c r="TLT105" s="889"/>
      <c r="TLU105" s="889"/>
      <c r="TLV105" s="889"/>
      <c r="TLW105" s="889"/>
      <c r="TLX105" s="889"/>
      <c r="TLY105" s="889"/>
      <c r="TLZ105" s="889"/>
      <c r="TMA105" s="889"/>
      <c r="TMB105" s="889"/>
      <c r="TMC105" s="889"/>
      <c r="TMD105" s="889"/>
      <c r="TME105" s="889"/>
      <c r="TMF105" s="889"/>
      <c r="TMG105" s="889"/>
      <c r="TMH105" s="889"/>
      <c r="TMI105" s="889"/>
      <c r="TMJ105" s="889"/>
      <c r="TMK105" s="889"/>
      <c r="TML105" s="889"/>
      <c r="TMM105" s="889"/>
      <c r="TMN105" s="889"/>
      <c r="TMO105" s="889"/>
      <c r="TMP105" s="889"/>
      <c r="TMQ105" s="889"/>
      <c r="TMR105" s="889"/>
      <c r="TMS105" s="889"/>
      <c r="TMT105" s="889"/>
      <c r="TMU105" s="889"/>
      <c r="TMV105" s="889"/>
      <c r="TMW105" s="889"/>
      <c r="TMX105" s="889"/>
      <c r="TMY105" s="889"/>
      <c r="TMZ105" s="889"/>
      <c r="TNA105" s="889"/>
      <c r="TNB105" s="889"/>
      <c r="TNC105" s="889"/>
      <c r="TND105" s="889"/>
      <c r="TNE105" s="889"/>
      <c r="TNF105" s="889"/>
      <c r="TNG105" s="889"/>
      <c r="TNH105" s="889"/>
      <c r="TNI105" s="889"/>
      <c r="TNJ105" s="889"/>
      <c r="TNK105" s="889"/>
      <c r="TNL105" s="889"/>
      <c r="TNM105" s="889"/>
      <c r="TNN105" s="889"/>
      <c r="TNO105" s="889"/>
      <c r="TNP105" s="889"/>
      <c r="TNQ105" s="889"/>
      <c r="TNR105" s="889"/>
      <c r="TNS105" s="889"/>
      <c r="TNT105" s="889"/>
      <c r="TNU105" s="889"/>
      <c r="TNV105" s="889"/>
      <c r="TNW105" s="889"/>
      <c r="TNX105" s="889"/>
      <c r="TNY105" s="889"/>
      <c r="TNZ105" s="889"/>
      <c r="TOA105" s="889"/>
      <c r="TOB105" s="889"/>
      <c r="TOC105" s="889"/>
      <c r="TOD105" s="889"/>
      <c r="TOE105" s="889"/>
      <c r="TOF105" s="889"/>
      <c r="TOG105" s="889"/>
      <c r="TOH105" s="889"/>
      <c r="TOI105" s="889"/>
      <c r="TOJ105" s="889"/>
      <c r="TOK105" s="889"/>
      <c r="TOL105" s="889"/>
      <c r="TOM105" s="889"/>
      <c r="TON105" s="889"/>
      <c r="TOO105" s="889"/>
      <c r="TOP105" s="889"/>
      <c r="TOQ105" s="889"/>
      <c r="TOR105" s="889"/>
      <c r="TOS105" s="889"/>
      <c r="TOT105" s="889"/>
      <c r="TOU105" s="889"/>
      <c r="TOV105" s="889"/>
      <c r="TOW105" s="889"/>
      <c r="TOX105" s="889"/>
      <c r="TOY105" s="889"/>
      <c r="TOZ105" s="889"/>
      <c r="TPA105" s="889"/>
      <c r="TPB105" s="889"/>
      <c r="TPC105" s="889"/>
      <c r="TPD105" s="889"/>
      <c r="TPE105" s="889"/>
      <c r="TPF105" s="889"/>
      <c r="TPG105" s="889"/>
      <c r="TPH105" s="889"/>
      <c r="TPI105" s="889"/>
      <c r="TPJ105" s="889"/>
      <c r="TPK105" s="889"/>
      <c r="TPL105" s="889"/>
      <c r="TPM105" s="889"/>
      <c r="TPN105" s="889"/>
      <c r="TPO105" s="889"/>
      <c r="TPP105" s="889"/>
      <c r="TPQ105" s="889"/>
      <c r="TPR105" s="889"/>
      <c r="TPS105" s="889"/>
      <c r="TPT105" s="889"/>
      <c r="TPU105" s="889"/>
      <c r="TPV105" s="889"/>
      <c r="TPW105" s="889"/>
      <c r="TPX105" s="889"/>
      <c r="TPY105" s="889"/>
      <c r="TPZ105" s="889"/>
      <c r="TQA105" s="889"/>
      <c r="TQB105" s="889"/>
      <c r="TQC105" s="889"/>
      <c r="TQD105" s="889"/>
      <c r="TQE105" s="889"/>
      <c r="TQF105" s="889"/>
      <c r="TQG105" s="889"/>
      <c r="TQH105" s="889"/>
      <c r="TQI105" s="889"/>
      <c r="TQJ105" s="889"/>
      <c r="TQK105" s="889"/>
      <c r="TQL105" s="889"/>
      <c r="TQM105" s="889"/>
      <c r="TQN105" s="889"/>
      <c r="TQO105" s="889"/>
      <c r="TQP105" s="889"/>
      <c r="TQQ105" s="889"/>
      <c r="TQR105" s="889"/>
      <c r="TQS105" s="889"/>
      <c r="TQT105" s="889"/>
      <c r="TQU105" s="889"/>
      <c r="TQV105" s="889"/>
      <c r="TQW105" s="889"/>
      <c r="TQX105" s="889"/>
      <c r="TQY105" s="889"/>
      <c r="TQZ105" s="889"/>
      <c r="TRA105" s="889"/>
      <c r="TRB105" s="889"/>
      <c r="TRC105" s="889"/>
      <c r="TRD105" s="889"/>
      <c r="TRE105" s="889"/>
      <c r="TRF105" s="889"/>
      <c r="TRG105" s="889"/>
      <c r="TRH105" s="889"/>
      <c r="TRI105" s="889"/>
      <c r="TRJ105" s="889"/>
      <c r="TRK105" s="889"/>
      <c r="TRL105" s="889"/>
      <c r="TRM105" s="889"/>
      <c r="TRN105" s="889"/>
      <c r="TRO105" s="889"/>
      <c r="TRP105" s="889"/>
      <c r="TRQ105" s="889"/>
      <c r="TRR105" s="889"/>
      <c r="TRS105" s="889"/>
      <c r="TRT105" s="889"/>
      <c r="TRU105" s="889"/>
      <c r="TRV105" s="889"/>
      <c r="TRW105" s="889"/>
      <c r="TRX105" s="889"/>
      <c r="TRY105" s="889"/>
      <c r="TRZ105" s="889"/>
      <c r="TSA105" s="889"/>
      <c r="TSB105" s="889"/>
      <c r="TSC105" s="889"/>
      <c r="TSD105" s="889"/>
      <c r="TSE105" s="889"/>
      <c r="TSF105" s="889"/>
      <c r="TSG105" s="889"/>
      <c r="TSH105" s="889"/>
      <c r="TSI105" s="889"/>
      <c r="TSJ105" s="889"/>
      <c r="TSK105" s="889"/>
      <c r="TSL105" s="889"/>
      <c r="TSM105" s="889"/>
      <c r="TSN105" s="889"/>
      <c r="TSO105" s="889"/>
      <c r="TSP105" s="889"/>
      <c r="TSQ105" s="889"/>
      <c r="TSR105" s="889"/>
      <c r="TSS105" s="889"/>
      <c r="TST105" s="889"/>
      <c r="TSU105" s="889"/>
      <c r="TSV105" s="889"/>
      <c r="TSW105" s="889"/>
      <c r="TSX105" s="889"/>
      <c r="TSY105" s="889"/>
      <c r="TSZ105" s="889"/>
      <c r="TTA105" s="889"/>
      <c r="TTB105" s="889"/>
      <c r="TTC105" s="889"/>
      <c r="TTD105" s="889"/>
      <c r="TTE105" s="889"/>
      <c r="TTF105" s="889"/>
      <c r="TTG105" s="889"/>
      <c r="TTH105" s="889"/>
      <c r="TTI105" s="889"/>
      <c r="TTJ105" s="889"/>
      <c r="TTK105" s="889"/>
      <c r="TTL105" s="889"/>
      <c r="TTM105" s="889"/>
      <c r="TTN105" s="889"/>
      <c r="TTO105" s="889"/>
      <c r="TTP105" s="889"/>
      <c r="TTQ105" s="889"/>
      <c r="TTR105" s="889"/>
      <c r="TTS105" s="889"/>
      <c r="TTT105" s="889"/>
      <c r="TTU105" s="889"/>
      <c r="TTV105" s="889"/>
      <c r="TTW105" s="889"/>
      <c r="TTX105" s="889"/>
      <c r="TTY105" s="889"/>
      <c r="TTZ105" s="889"/>
      <c r="TUA105" s="889"/>
      <c r="TUB105" s="889"/>
      <c r="TUC105" s="889"/>
      <c r="TUD105" s="889"/>
      <c r="TUE105" s="889"/>
      <c r="TUF105" s="889"/>
      <c r="TUG105" s="889"/>
      <c r="TUH105" s="889"/>
      <c r="TUI105" s="889"/>
      <c r="TUJ105" s="889"/>
      <c r="TUK105" s="889"/>
      <c r="TUL105" s="889"/>
      <c r="TUM105" s="889"/>
      <c r="TUN105" s="889"/>
      <c r="TUO105" s="889"/>
      <c r="TUP105" s="889"/>
      <c r="TUQ105" s="889"/>
      <c r="TUR105" s="889"/>
      <c r="TUS105" s="889"/>
      <c r="TUT105" s="889"/>
      <c r="TUU105" s="889"/>
      <c r="TUV105" s="889"/>
      <c r="TUW105" s="889"/>
      <c r="TUX105" s="889"/>
      <c r="TUY105" s="889"/>
      <c r="TUZ105" s="889"/>
      <c r="TVA105" s="889"/>
      <c r="TVB105" s="889"/>
      <c r="TVC105" s="889"/>
      <c r="TVD105" s="889"/>
      <c r="TVE105" s="889"/>
      <c r="TVF105" s="889"/>
      <c r="TVG105" s="889"/>
      <c r="TVH105" s="889"/>
      <c r="TVI105" s="889"/>
      <c r="TVJ105" s="889"/>
      <c r="TVK105" s="889"/>
      <c r="TVL105" s="889"/>
      <c r="TVM105" s="889"/>
      <c r="TVN105" s="889"/>
      <c r="TVO105" s="889"/>
      <c r="TVP105" s="889"/>
      <c r="TVQ105" s="889"/>
      <c r="TVR105" s="889"/>
      <c r="TVS105" s="889"/>
      <c r="TVT105" s="889"/>
      <c r="TVU105" s="889"/>
      <c r="TVV105" s="889"/>
      <c r="TVW105" s="889"/>
      <c r="TVX105" s="889"/>
      <c r="TVY105" s="889"/>
      <c r="TVZ105" s="889"/>
      <c r="TWA105" s="889"/>
      <c r="TWB105" s="889"/>
      <c r="TWC105" s="889"/>
      <c r="TWD105" s="889"/>
      <c r="TWE105" s="889"/>
      <c r="TWF105" s="889"/>
      <c r="TWG105" s="889"/>
      <c r="TWH105" s="889"/>
      <c r="TWI105" s="889"/>
      <c r="TWJ105" s="889"/>
      <c r="TWK105" s="889"/>
      <c r="TWL105" s="889"/>
      <c r="TWM105" s="889"/>
      <c r="TWN105" s="889"/>
      <c r="TWO105" s="889"/>
      <c r="TWP105" s="889"/>
      <c r="TWQ105" s="889"/>
      <c r="TWR105" s="889"/>
      <c r="TWS105" s="889"/>
      <c r="TWT105" s="889"/>
      <c r="TWU105" s="889"/>
      <c r="TWV105" s="889"/>
      <c r="TWW105" s="889"/>
      <c r="TWX105" s="889"/>
      <c r="TWY105" s="889"/>
      <c r="TWZ105" s="889"/>
      <c r="TXA105" s="889"/>
      <c r="TXB105" s="889"/>
      <c r="TXC105" s="889"/>
      <c r="TXD105" s="889"/>
      <c r="TXE105" s="889"/>
      <c r="TXF105" s="889"/>
      <c r="TXG105" s="889"/>
      <c r="TXH105" s="889"/>
      <c r="TXI105" s="889"/>
      <c r="TXJ105" s="889"/>
      <c r="TXK105" s="889"/>
      <c r="TXL105" s="889"/>
      <c r="TXM105" s="889"/>
      <c r="TXN105" s="889"/>
      <c r="TXO105" s="889"/>
      <c r="TXP105" s="889"/>
      <c r="TXQ105" s="889"/>
      <c r="TXR105" s="889"/>
      <c r="TXS105" s="889"/>
      <c r="TXT105" s="889"/>
      <c r="TXU105" s="889"/>
      <c r="TXV105" s="889"/>
      <c r="TXW105" s="889"/>
      <c r="TXX105" s="889"/>
      <c r="TXY105" s="889"/>
      <c r="TXZ105" s="889"/>
      <c r="TYA105" s="889"/>
      <c r="TYB105" s="889"/>
      <c r="TYC105" s="889"/>
      <c r="TYD105" s="889"/>
      <c r="TYE105" s="889"/>
      <c r="TYF105" s="889"/>
      <c r="TYG105" s="889"/>
      <c r="TYH105" s="889"/>
      <c r="TYI105" s="889"/>
      <c r="TYJ105" s="889"/>
      <c r="TYK105" s="889"/>
      <c r="TYL105" s="889"/>
      <c r="TYM105" s="889"/>
      <c r="TYN105" s="889"/>
      <c r="TYO105" s="889"/>
      <c r="TYP105" s="889"/>
      <c r="TYQ105" s="889"/>
      <c r="TYR105" s="889"/>
      <c r="TYS105" s="889"/>
      <c r="TYT105" s="889"/>
      <c r="TYU105" s="889"/>
      <c r="TYV105" s="889"/>
      <c r="TYW105" s="889"/>
      <c r="TYX105" s="889"/>
      <c r="TYY105" s="889"/>
      <c r="TYZ105" s="889"/>
      <c r="TZA105" s="889"/>
      <c r="TZB105" s="889"/>
      <c r="TZC105" s="889"/>
      <c r="TZD105" s="889"/>
      <c r="TZE105" s="889"/>
      <c r="TZF105" s="889"/>
      <c r="TZG105" s="889"/>
      <c r="TZH105" s="889"/>
      <c r="TZI105" s="889"/>
      <c r="TZJ105" s="889"/>
      <c r="TZK105" s="889"/>
      <c r="TZL105" s="889"/>
      <c r="TZM105" s="889"/>
      <c r="TZN105" s="889"/>
      <c r="TZO105" s="889"/>
      <c r="TZP105" s="889"/>
      <c r="TZQ105" s="889"/>
      <c r="TZR105" s="889"/>
      <c r="TZS105" s="889"/>
      <c r="TZT105" s="889"/>
      <c r="TZU105" s="889"/>
      <c r="TZV105" s="889"/>
      <c r="TZW105" s="889"/>
      <c r="TZX105" s="889"/>
      <c r="TZY105" s="889"/>
      <c r="TZZ105" s="889"/>
      <c r="UAA105" s="889"/>
      <c r="UAB105" s="889"/>
      <c r="UAC105" s="889"/>
      <c r="UAD105" s="889"/>
      <c r="UAE105" s="889"/>
      <c r="UAF105" s="889"/>
      <c r="UAG105" s="889"/>
      <c r="UAH105" s="889"/>
      <c r="UAI105" s="889"/>
      <c r="UAJ105" s="889"/>
      <c r="UAK105" s="889"/>
      <c r="UAL105" s="889"/>
      <c r="UAM105" s="889"/>
      <c r="UAN105" s="889"/>
      <c r="UAO105" s="889"/>
      <c r="UAP105" s="889"/>
      <c r="UAQ105" s="889"/>
      <c r="UAR105" s="889"/>
      <c r="UAS105" s="889"/>
      <c r="UAT105" s="889"/>
      <c r="UAU105" s="889"/>
      <c r="UAV105" s="889"/>
      <c r="UAW105" s="889"/>
      <c r="UAX105" s="889"/>
      <c r="UAY105" s="889"/>
      <c r="UAZ105" s="889"/>
      <c r="UBA105" s="889"/>
      <c r="UBB105" s="889"/>
      <c r="UBC105" s="889"/>
      <c r="UBD105" s="889"/>
      <c r="UBE105" s="889"/>
      <c r="UBF105" s="889"/>
      <c r="UBG105" s="889"/>
      <c r="UBH105" s="889"/>
      <c r="UBI105" s="889"/>
      <c r="UBJ105" s="889"/>
      <c r="UBK105" s="889"/>
      <c r="UBL105" s="889"/>
      <c r="UBM105" s="889"/>
      <c r="UBN105" s="889"/>
      <c r="UBO105" s="889"/>
      <c r="UBP105" s="889"/>
      <c r="UBQ105" s="889"/>
      <c r="UBR105" s="889"/>
      <c r="UBS105" s="889"/>
      <c r="UBT105" s="889"/>
      <c r="UBU105" s="889"/>
      <c r="UBV105" s="889"/>
      <c r="UBW105" s="889"/>
      <c r="UBX105" s="889"/>
      <c r="UBY105" s="889"/>
      <c r="UBZ105" s="889"/>
      <c r="UCA105" s="889"/>
      <c r="UCB105" s="889"/>
      <c r="UCC105" s="889"/>
      <c r="UCD105" s="889"/>
      <c r="UCE105" s="889"/>
      <c r="UCF105" s="889"/>
      <c r="UCG105" s="889"/>
      <c r="UCH105" s="889"/>
      <c r="UCI105" s="889"/>
      <c r="UCJ105" s="889"/>
      <c r="UCK105" s="889"/>
      <c r="UCL105" s="889"/>
      <c r="UCM105" s="889"/>
      <c r="UCN105" s="889"/>
      <c r="UCO105" s="889"/>
      <c r="UCP105" s="889"/>
      <c r="UCQ105" s="889"/>
      <c r="UCR105" s="889"/>
      <c r="UCS105" s="889"/>
      <c r="UCT105" s="889"/>
      <c r="UCU105" s="889"/>
      <c r="UCV105" s="889"/>
      <c r="UCW105" s="889"/>
      <c r="UCX105" s="889"/>
      <c r="UCY105" s="889"/>
      <c r="UCZ105" s="889"/>
      <c r="UDA105" s="889"/>
      <c r="UDB105" s="889"/>
      <c r="UDC105" s="889"/>
      <c r="UDD105" s="889"/>
      <c r="UDE105" s="889"/>
      <c r="UDF105" s="889"/>
      <c r="UDG105" s="889"/>
      <c r="UDH105" s="889"/>
      <c r="UDI105" s="889"/>
      <c r="UDJ105" s="889"/>
      <c r="UDK105" s="889"/>
      <c r="UDL105" s="889"/>
      <c r="UDM105" s="889"/>
      <c r="UDN105" s="889"/>
      <c r="UDO105" s="889"/>
      <c r="UDP105" s="889"/>
      <c r="UDQ105" s="889"/>
      <c r="UDR105" s="889"/>
      <c r="UDS105" s="889"/>
      <c r="UDT105" s="889"/>
      <c r="UDU105" s="889"/>
      <c r="UDV105" s="889"/>
      <c r="UDW105" s="889"/>
      <c r="UDX105" s="889"/>
      <c r="UDY105" s="889"/>
      <c r="UDZ105" s="889"/>
      <c r="UEA105" s="889"/>
      <c r="UEB105" s="889"/>
      <c r="UEC105" s="889"/>
      <c r="UED105" s="889"/>
      <c r="UEE105" s="889"/>
      <c r="UEF105" s="889"/>
      <c r="UEG105" s="889"/>
      <c r="UEH105" s="889"/>
      <c r="UEI105" s="889"/>
      <c r="UEJ105" s="889"/>
      <c r="UEK105" s="889"/>
      <c r="UEL105" s="889"/>
      <c r="UEM105" s="889"/>
      <c r="UEN105" s="889"/>
      <c r="UEO105" s="889"/>
      <c r="UEP105" s="889"/>
      <c r="UEQ105" s="889"/>
      <c r="UER105" s="889"/>
      <c r="UES105" s="889"/>
      <c r="UET105" s="889"/>
      <c r="UEU105" s="889"/>
      <c r="UEV105" s="889"/>
      <c r="UEW105" s="889"/>
      <c r="UEX105" s="889"/>
      <c r="UEY105" s="889"/>
      <c r="UEZ105" s="889"/>
      <c r="UFA105" s="889"/>
      <c r="UFB105" s="889"/>
      <c r="UFC105" s="889"/>
      <c r="UFD105" s="889"/>
      <c r="UFE105" s="889"/>
      <c r="UFF105" s="889"/>
      <c r="UFG105" s="889"/>
      <c r="UFH105" s="889"/>
      <c r="UFI105" s="889"/>
      <c r="UFJ105" s="889"/>
      <c r="UFK105" s="889"/>
      <c r="UFL105" s="889"/>
      <c r="UFM105" s="889"/>
      <c r="UFN105" s="889"/>
      <c r="UFO105" s="889"/>
      <c r="UFP105" s="889"/>
      <c r="UFQ105" s="889"/>
      <c r="UFR105" s="889"/>
      <c r="UFS105" s="889"/>
      <c r="UFT105" s="889"/>
      <c r="UFU105" s="889"/>
      <c r="UFV105" s="889"/>
      <c r="UFW105" s="889"/>
      <c r="UFX105" s="889"/>
      <c r="UFY105" s="889"/>
      <c r="UFZ105" s="889"/>
      <c r="UGA105" s="889"/>
      <c r="UGB105" s="889"/>
      <c r="UGC105" s="889"/>
      <c r="UGD105" s="889"/>
      <c r="UGE105" s="889"/>
      <c r="UGF105" s="889"/>
      <c r="UGG105" s="889"/>
      <c r="UGH105" s="889"/>
      <c r="UGI105" s="889"/>
      <c r="UGJ105" s="889"/>
      <c r="UGK105" s="889"/>
      <c r="UGL105" s="889"/>
      <c r="UGM105" s="889"/>
      <c r="UGN105" s="889"/>
      <c r="UGO105" s="889"/>
      <c r="UGP105" s="889"/>
      <c r="UGQ105" s="889"/>
      <c r="UGR105" s="889"/>
      <c r="UGS105" s="889"/>
      <c r="UGT105" s="889"/>
      <c r="UGU105" s="889"/>
      <c r="UGV105" s="889"/>
      <c r="UGW105" s="889"/>
      <c r="UGX105" s="889"/>
      <c r="UGY105" s="889"/>
      <c r="UGZ105" s="889"/>
      <c r="UHA105" s="889"/>
      <c r="UHB105" s="889"/>
      <c r="UHC105" s="889"/>
      <c r="UHD105" s="889"/>
      <c r="UHE105" s="889"/>
      <c r="UHF105" s="889"/>
      <c r="UHG105" s="889"/>
      <c r="UHH105" s="889"/>
      <c r="UHI105" s="889"/>
      <c r="UHJ105" s="889"/>
      <c r="UHK105" s="889"/>
      <c r="UHL105" s="889"/>
      <c r="UHM105" s="889"/>
      <c r="UHN105" s="889"/>
      <c r="UHO105" s="889"/>
      <c r="UHP105" s="889"/>
      <c r="UHQ105" s="889"/>
      <c r="UHR105" s="889"/>
      <c r="UHS105" s="889"/>
      <c r="UHT105" s="889"/>
      <c r="UHU105" s="889"/>
      <c r="UHV105" s="889"/>
      <c r="UHW105" s="889"/>
      <c r="UHX105" s="889"/>
      <c r="UHY105" s="889"/>
      <c r="UHZ105" s="889"/>
      <c r="UIA105" s="889"/>
      <c r="UIB105" s="889"/>
      <c r="UIC105" s="889"/>
      <c r="UID105" s="889"/>
      <c r="UIE105" s="889"/>
      <c r="UIF105" s="889"/>
      <c r="UIG105" s="889"/>
      <c r="UIH105" s="889"/>
      <c r="UII105" s="889"/>
      <c r="UIJ105" s="889"/>
      <c r="UIK105" s="889"/>
      <c r="UIL105" s="889"/>
      <c r="UIM105" s="889"/>
      <c r="UIN105" s="889"/>
      <c r="UIO105" s="889"/>
      <c r="UIP105" s="889"/>
      <c r="UIQ105" s="889"/>
      <c r="UIR105" s="889"/>
      <c r="UIS105" s="889"/>
      <c r="UIT105" s="889"/>
      <c r="UIU105" s="889"/>
      <c r="UIV105" s="889"/>
      <c r="UIW105" s="889"/>
      <c r="UIX105" s="889"/>
      <c r="UIY105" s="889"/>
      <c r="UIZ105" s="889"/>
      <c r="UJA105" s="889"/>
      <c r="UJB105" s="889"/>
      <c r="UJC105" s="889"/>
      <c r="UJD105" s="889"/>
      <c r="UJE105" s="889"/>
      <c r="UJF105" s="889"/>
      <c r="UJG105" s="889"/>
      <c r="UJH105" s="889"/>
      <c r="UJI105" s="889"/>
      <c r="UJJ105" s="889"/>
      <c r="UJK105" s="889"/>
      <c r="UJL105" s="889"/>
      <c r="UJM105" s="889"/>
      <c r="UJN105" s="889"/>
      <c r="UJO105" s="889"/>
      <c r="UJP105" s="889"/>
      <c r="UJQ105" s="889"/>
      <c r="UJR105" s="889"/>
      <c r="UJS105" s="889"/>
      <c r="UJT105" s="889"/>
      <c r="UJU105" s="889"/>
      <c r="UJV105" s="889"/>
      <c r="UJW105" s="889"/>
      <c r="UJX105" s="889"/>
      <c r="UJY105" s="889"/>
      <c r="UJZ105" s="889"/>
      <c r="UKA105" s="889"/>
      <c r="UKB105" s="889"/>
      <c r="UKC105" s="889"/>
      <c r="UKD105" s="889"/>
      <c r="UKE105" s="889"/>
      <c r="UKF105" s="889"/>
      <c r="UKG105" s="889"/>
      <c r="UKH105" s="889"/>
      <c r="UKI105" s="889"/>
      <c r="UKJ105" s="889"/>
      <c r="UKK105" s="889"/>
      <c r="UKL105" s="889"/>
      <c r="UKM105" s="889"/>
      <c r="UKN105" s="889"/>
      <c r="UKO105" s="889"/>
      <c r="UKP105" s="889"/>
      <c r="UKQ105" s="889"/>
      <c r="UKR105" s="889"/>
      <c r="UKS105" s="889"/>
      <c r="UKT105" s="889"/>
      <c r="UKU105" s="889"/>
      <c r="UKV105" s="889"/>
      <c r="UKW105" s="889"/>
      <c r="UKX105" s="889"/>
      <c r="UKY105" s="889"/>
      <c r="UKZ105" s="889"/>
      <c r="ULA105" s="889"/>
      <c r="ULB105" s="889"/>
      <c r="ULC105" s="889"/>
      <c r="ULD105" s="889"/>
      <c r="ULE105" s="889"/>
      <c r="ULF105" s="889"/>
      <c r="ULG105" s="889"/>
      <c r="ULH105" s="889"/>
      <c r="ULI105" s="889"/>
      <c r="ULJ105" s="889"/>
      <c r="ULK105" s="889"/>
      <c r="ULL105" s="889"/>
      <c r="ULM105" s="889"/>
      <c r="ULN105" s="889"/>
      <c r="ULO105" s="889"/>
      <c r="ULP105" s="889"/>
      <c r="ULQ105" s="889"/>
      <c r="ULR105" s="889"/>
      <c r="ULS105" s="889"/>
      <c r="ULT105" s="889"/>
      <c r="ULU105" s="889"/>
      <c r="ULV105" s="889"/>
      <c r="ULW105" s="889"/>
      <c r="ULX105" s="889"/>
      <c r="ULY105" s="889"/>
      <c r="ULZ105" s="889"/>
      <c r="UMA105" s="889"/>
      <c r="UMB105" s="889"/>
      <c r="UMC105" s="889"/>
      <c r="UMD105" s="889"/>
      <c r="UME105" s="889"/>
      <c r="UMF105" s="889"/>
      <c r="UMG105" s="889"/>
      <c r="UMH105" s="889"/>
      <c r="UMI105" s="889"/>
      <c r="UMJ105" s="889"/>
      <c r="UMK105" s="889"/>
      <c r="UML105" s="889"/>
      <c r="UMM105" s="889"/>
      <c r="UMN105" s="889"/>
      <c r="UMO105" s="889"/>
      <c r="UMP105" s="889"/>
      <c r="UMQ105" s="889"/>
      <c r="UMR105" s="889"/>
      <c r="UMS105" s="889"/>
      <c r="UMT105" s="889"/>
      <c r="UMU105" s="889"/>
      <c r="UMV105" s="889"/>
      <c r="UMW105" s="889"/>
      <c r="UMX105" s="889"/>
      <c r="UMY105" s="889"/>
      <c r="UMZ105" s="889"/>
      <c r="UNA105" s="889"/>
      <c r="UNB105" s="889"/>
      <c r="UNC105" s="889"/>
      <c r="UND105" s="889"/>
      <c r="UNE105" s="889"/>
      <c r="UNF105" s="889"/>
      <c r="UNG105" s="889"/>
      <c r="UNH105" s="889"/>
      <c r="UNI105" s="889"/>
      <c r="UNJ105" s="889"/>
      <c r="UNK105" s="889"/>
      <c r="UNL105" s="889"/>
      <c r="UNM105" s="889"/>
      <c r="UNN105" s="889"/>
      <c r="UNO105" s="889"/>
      <c r="UNP105" s="889"/>
      <c r="UNQ105" s="889"/>
      <c r="UNR105" s="889"/>
      <c r="UNS105" s="889"/>
      <c r="UNT105" s="889"/>
      <c r="UNU105" s="889"/>
      <c r="UNV105" s="889"/>
      <c r="UNW105" s="889"/>
      <c r="UNX105" s="889"/>
      <c r="UNY105" s="889"/>
      <c r="UNZ105" s="889"/>
      <c r="UOA105" s="889"/>
      <c r="UOB105" s="889"/>
      <c r="UOC105" s="889"/>
      <c r="UOD105" s="889"/>
      <c r="UOE105" s="889"/>
      <c r="UOF105" s="889"/>
      <c r="UOG105" s="889"/>
      <c r="UOH105" s="889"/>
      <c r="UOI105" s="889"/>
      <c r="UOJ105" s="889"/>
      <c r="UOK105" s="889"/>
      <c r="UOL105" s="889"/>
      <c r="UOM105" s="889"/>
      <c r="UON105" s="889"/>
      <c r="UOO105" s="889"/>
      <c r="UOP105" s="889"/>
      <c r="UOQ105" s="889"/>
      <c r="UOR105" s="889"/>
      <c r="UOS105" s="889"/>
      <c r="UOT105" s="889"/>
      <c r="UOU105" s="889"/>
      <c r="UOV105" s="889"/>
      <c r="UOW105" s="889"/>
      <c r="UOX105" s="889"/>
      <c r="UOY105" s="889"/>
      <c r="UOZ105" s="889"/>
      <c r="UPA105" s="889"/>
      <c r="UPB105" s="889"/>
      <c r="UPC105" s="889"/>
      <c r="UPD105" s="889"/>
      <c r="UPE105" s="889"/>
      <c r="UPF105" s="889"/>
      <c r="UPG105" s="889"/>
      <c r="UPH105" s="889"/>
      <c r="UPI105" s="889"/>
      <c r="UPJ105" s="889"/>
      <c r="UPK105" s="889"/>
      <c r="UPL105" s="889"/>
      <c r="UPM105" s="889"/>
      <c r="UPN105" s="889"/>
      <c r="UPO105" s="889"/>
      <c r="UPP105" s="889"/>
      <c r="UPQ105" s="889"/>
      <c r="UPR105" s="889"/>
      <c r="UPS105" s="889"/>
      <c r="UPT105" s="889"/>
      <c r="UPU105" s="889"/>
      <c r="UPV105" s="889"/>
      <c r="UPW105" s="889"/>
      <c r="UPX105" s="889"/>
      <c r="UPY105" s="889"/>
      <c r="UPZ105" s="889"/>
      <c r="UQA105" s="889"/>
      <c r="UQB105" s="889"/>
      <c r="UQC105" s="889"/>
      <c r="UQD105" s="889"/>
      <c r="UQE105" s="889"/>
      <c r="UQF105" s="889"/>
      <c r="UQG105" s="889"/>
      <c r="UQH105" s="889"/>
      <c r="UQI105" s="889"/>
      <c r="UQJ105" s="889"/>
      <c r="UQK105" s="889"/>
      <c r="UQL105" s="889"/>
      <c r="UQM105" s="889"/>
      <c r="UQN105" s="889"/>
      <c r="UQO105" s="889"/>
      <c r="UQP105" s="889"/>
      <c r="UQQ105" s="889"/>
      <c r="UQR105" s="889"/>
      <c r="UQS105" s="889"/>
      <c r="UQT105" s="889"/>
      <c r="UQU105" s="889"/>
      <c r="UQV105" s="889"/>
      <c r="UQW105" s="889"/>
      <c r="UQX105" s="889"/>
      <c r="UQY105" s="889"/>
      <c r="UQZ105" s="889"/>
      <c r="URA105" s="889"/>
      <c r="URB105" s="889"/>
      <c r="URC105" s="889"/>
      <c r="URD105" s="889"/>
      <c r="URE105" s="889"/>
      <c r="URF105" s="889"/>
      <c r="URG105" s="889"/>
      <c r="URH105" s="889"/>
      <c r="URI105" s="889"/>
      <c r="URJ105" s="889"/>
      <c r="URK105" s="889"/>
      <c r="URL105" s="889"/>
      <c r="URM105" s="889"/>
      <c r="URN105" s="889"/>
      <c r="URO105" s="889"/>
      <c r="URP105" s="889"/>
      <c r="URQ105" s="889"/>
      <c r="URR105" s="889"/>
      <c r="URS105" s="889"/>
      <c r="URT105" s="889"/>
      <c r="URU105" s="889"/>
      <c r="URV105" s="889"/>
      <c r="URW105" s="889"/>
      <c r="URX105" s="889"/>
      <c r="URY105" s="889"/>
      <c r="URZ105" s="889"/>
      <c r="USA105" s="889"/>
      <c r="USB105" s="889"/>
      <c r="USC105" s="889"/>
      <c r="USD105" s="889"/>
      <c r="USE105" s="889"/>
      <c r="USF105" s="889"/>
      <c r="USG105" s="889"/>
      <c r="USH105" s="889"/>
      <c r="USI105" s="889"/>
      <c r="USJ105" s="889"/>
      <c r="USK105" s="889"/>
      <c r="USL105" s="889"/>
      <c r="USM105" s="889"/>
      <c r="USN105" s="889"/>
      <c r="USO105" s="889"/>
      <c r="USP105" s="889"/>
      <c r="USQ105" s="889"/>
      <c r="USR105" s="889"/>
      <c r="USS105" s="889"/>
      <c r="UST105" s="889"/>
      <c r="USU105" s="889"/>
      <c r="USV105" s="889"/>
      <c r="USW105" s="889"/>
      <c r="USX105" s="889"/>
      <c r="USY105" s="889"/>
      <c r="USZ105" s="889"/>
      <c r="UTA105" s="889"/>
      <c r="UTB105" s="889"/>
      <c r="UTC105" s="889"/>
      <c r="UTD105" s="889"/>
      <c r="UTE105" s="889"/>
      <c r="UTF105" s="889"/>
      <c r="UTG105" s="889"/>
      <c r="UTH105" s="889"/>
      <c r="UTI105" s="889"/>
      <c r="UTJ105" s="889"/>
      <c r="UTK105" s="889"/>
      <c r="UTL105" s="889"/>
      <c r="UTM105" s="889"/>
      <c r="UTN105" s="889"/>
      <c r="UTO105" s="889"/>
      <c r="UTP105" s="889"/>
      <c r="UTQ105" s="889"/>
      <c r="UTR105" s="889"/>
      <c r="UTS105" s="889"/>
      <c r="UTT105" s="889"/>
      <c r="UTU105" s="889"/>
      <c r="UTV105" s="889"/>
      <c r="UTW105" s="889"/>
      <c r="UTX105" s="889"/>
      <c r="UTY105" s="889"/>
      <c r="UTZ105" s="889"/>
      <c r="UUA105" s="889"/>
      <c r="UUB105" s="889"/>
      <c r="UUC105" s="889"/>
      <c r="UUD105" s="889"/>
      <c r="UUE105" s="889"/>
      <c r="UUF105" s="889"/>
      <c r="UUG105" s="889"/>
      <c r="UUH105" s="889"/>
      <c r="UUI105" s="889"/>
      <c r="UUJ105" s="889"/>
      <c r="UUK105" s="889"/>
      <c r="UUL105" s="889"/>
      <c r="UUM105" s="889"/>
      <c r="UUN105" s="889"/>
      <c r="UUO105" s="889"/>
      <c r="UUP105" s="889"/>
      <c r="UUQ105" s="889"/>
      <c r="UUR105" s="889"/>
      <c r="UUS105" s="889"/>
      <c r="UUT105" s="889"/>
      <c r="UUU105" s="889"/>
      <c r="UUV105" s="889"/>
      <c r="UUW105" s="889"/>
      <c r="UUX105" s="889"/>
      <c r="UUY105" s="889"/>
      <c r="UUZ105" s="889"/>
      <c r="UVA105" s="889"/>
      <c r="UVB105" s="889"/>
      <c r="UVC105" s="889"/>
      <c r="UVD105" s="889"/>
      <c r="UVE105" s="889"/>
      <c r="UVF105" s="889"/>
      <c r="UVG105" s="889"/>
      <c r="UVH105" s="889"/>
      <c r="UVI105" s="889"/>
      <c r="UVJ105" s="889"/>
      <c r="UVK105" s="889"/>
      <c r="UVL105" s="889"/>
      <c r="UVM105" s="889"/>
      <c r="UVN105" s="889"/>
      <c r="UVO105" s="889"/>
      <c r="UVP105" s="889"/>
      <c r="UVQ105" s="889"/>
      <c r="UVR105" s="889"/>
      <c r="UVS105" s="889"/>
      <c r="UVT105" s="889"/>
      <c r="UVU105" s="889"/>
      <c r="UVV105" s="889"/>
      <c r="UVW105" s="889"/>
      <c r="UVX105" s="889"/>
      <c r="UVY105" s="889"/>
      <c r="UVZ105" s="889"/>
      <c r="UWA105" s="889"/>
      <c r="UWB105" s="889"/>
      <c r="UWC105" s="889"/>
      <c r="UWD105" s="889"/>
      <c r="UWE105" s="889"/>
      <c r="UWF105" s="889"/>
      <c r="UWG105" s="889"/>
      <c r="UWH105" s="889"/>
      <c r="UWI105" s="889"/>
      <c r="UWJ105" s="889"/>
      <c r="UWK105" s="889"/>
      <c r="UWL105" s="889"/>
      <c r="UWM105" s="889"/>
      <c r="UWN105" s="889"/>
      <c r="UWO105" s="889"/>
      <c r="UWP105" s="889"/>
      <c r="UWQ105" s="889"/>
      <c r="UWR105" s="889"/>
      <c r="UWS105" s="889"/>
      <c r="UWT105" s="889"/>
      <c r="UWU105" s="889"/>
      <c r="UWV105" s="889"/>
      <c r="UWW105" s="889"/>
      <c r="UWX105" s="889"/>
      <c r="UWY105" s="889"/>
      <c r="UWZ105" s="889"/>
      <c r="UXA105" s="889"/>
      <c r="UXB105" s="889"/>
      <c r="UXC105" s="889"/>
      <c r="UXD105" s="889"/>
      <c r="UXE105" s="889"/>
      <c r="UXF105" s="889"/>
      <c r="UXG105" s="889"/>
      <c r="UXH105" s="889"/>
      <c r="UXI105" s="889"/>
      <c r="UXJ105" s="889"/>
      <c r="UXK105" s="889"/>
      <c r="UXL105" s="889"/>
      <c r="UXM105" s="889"/>
      <c r="UXN105" s="889"/>
      <c r="UXO105" s="889"/>
      <c r="UXP105" s="889"/>
      <c r="UXQ105" s="889"/>
      <c r="UXR105" s="889"/>
      <c r="UXS105" s="889"/>
      <c r="UXT105" s="889"/>
      <c r="UXU105" s="889"/>
      <c r="UXV105" s="889"/>
      <c r="UXW105" s="889"/>
      <c r="UXX105" s="889"/>
      <c r="UXY105" s="889"/>
      <c r="UXZ105" s="889"/>
      <c r="UYA105" s="889"/>
      <c r="UYB105" s="889"/>
      <c r="UYC105" s="889"/>
      <c r="UYD105" s="889"/>
      <c r="UYE105" s="889"/>
      <c r="UYF105" s="889"/>
      <c r="UYG105" s="889"/>
      <c r="UYH105" s="889"/>
      <c r="UYI105" s="889"/>
      <c r="UYJ105" s="889"/>
      <c r="UYK105" s="889"/>
      <c r="UYL105" s="889"/>
      <c r="UYM105" s="889"/>
      <c r="UYN105" s="889"/>
      <c r="UYO105" s="889"/>
      <c r="UYP105" s="889"/>
      <c r="UYQ105" s="889"/>
      <c r="UYR105" s="889"/>
      <c r="UYS105" s="889"/>
      <c r="UYT105" s="889"/>
      <c r="UYU105" s="889"/>
      <c r="UYV105" s="889"/>
      <c r="UYW105" s="889"/>
      <c r="UYX105" s="889"/>
      <c r="UYY105" s="889"/>
      <c r="UYZ105" s="889"/>
      <c r="UZA105" s="889"/>
      <c r="UZB105" s="889"/>
      <c r="UZC105" s="889"/>
      <c r="UZD105" s="889"/>
      <c r="UZE105" s="889"/>
      <c r="UZF105" s="889"/>
      <c r="UZG105" s="889"/>
      <c r="UZH105" s="889"/>
      <c r="UZI105" s="889"/>
      <c r="UZJ105" s="889"/>
      <c r="UZK105" s="889"/>
      <c r="UZL105" s="889"/>
      <c r="UZM105" s="889"/>
      <c r="UZN105" s="889"/>
      <c r="UZO105" s="889"/>
      <c r="UZP105" s="889"/>
      <c r="UZQ105" s="889"/>
      <c r="UZR105" s="889"/>
      <c r="UZS105" s="889"/>
      <c r="UZT105" s="889"/>
      <c r="UZU105" s="889"/>
      <c r="UZV105" s="889"/>
      <c r="UZW105" s="889"/>
      <c r="UZX105" s="889"/>
      <c r="UZY105" s="889"/>
      <c r="UZZ105" s="889"/>
      <c r="VAA105" s="889"/>
      <c r="VAB105" s="889"/>
      <c r="VAC105" s="889"/>
      <c r="VAD105" s="889"/>
      <c r="VAE105" s="889"/>
      <c r="VAF105" s="889"/>
      <c r="VAG105" s="889"/>
      <c r="VAH105" s="889"/>
      <c r="VAI105" s="889"/>
      <c r="VAJ105" s="889"/>
      <c r="VAK105" s="889"/>
      <c r="VAL105" s="889"/>
      <c r="VAM105" s="889"/>
      <c r="VAN105" s="889"/>
      <c r="VAO105" s="889"/>
      <c r="VAP105" s="889"/>
      <c r="VAQ105" s="889"/>
      <c r="VAR105" s="889"/>
      <c r="VAS105" s="889"/>
      <c r="VAT105" s="889"/>
      <c r="VAU105" s="889"/>
      <c r="VAV105" s="889"/>
      <c r="VAW105" s="889"/>
      <c r="VAX105" s="889"/>
      <c r="VAY105" s="889"/>
      <c r="VAZ105" s="889"/>
      <c r="VBA105" s="889"/>
      <c r="VBB105" s="889"/>
      <c r="VBC105" s="889"/>
      <c r="VBD105" s="889"/>
      <c r="VBE105" s="889"/>
      <c r="VBF105" s="889"/>
      <c r="VBG105" s="889"/>
      <c r="VBH105" s="889"/>
      <c r="VBI105" s="889"/>
      <c r="VBJ105" s="889"/>
      <c r="VBK105" s="889"/>
      <c r="VBL105" s="889"/>
      <c r="VBM105" s="889"/>
      <c r="VBN105" s="889"/>
      <c r="VBO105" s="889"/>
      <c r="VBP105" s="889"/>
      <c r="VBQ105" s="889"/>
      <c r="VBR105" s="889"/>
      <c r="VBS105" s="889"/>
      <c r="VBT105" s="889"/>
      <c r="VBU105" s="889"/>
      <c r="VBV105" s="889"/>
      <c r="VBW105" s="889"/>
      <c r="VBX105" s="889"/>
      <c r="VBY105" s="889"/>
      <c r="VBZ105" s="889"/>
      <c r="VCA105" s="889"/>
      <c r="VCB105" s="889"/>
      <c r="VCC105" s="889"/>
      <c r="VCD105" s="889"/>
      <c r="VCE105" s="889"/>
      <c r="VCF105" s="889"/>
      <c r="VCG105" s="889"/>
      <c r="VCH105" s="889"/>
      <c r="VCI105" s="889"/>
      <c r="VCJ105" s="889"/>
      <c r="VCK105" s="889"/>
      <c r="VCL105" s="889"/>
      <c r="VCM105" s="889"/>
      <c r="VCN105" s="889"/>
      <c r="VCO105" s="889"/>
      <c r="VCP105" s="889"/>
      <c r="VCQ105" s="889"/>
      <c r="VCR105" s="889"/>
      <c r="VCS105" s="889"/>
      <c r="VCT105" s="889"/>
      <c r="VCU105" s="889"/>
      <c r="VCV105" s="889"/>
      <c r="VCW105" s="889"/>
      <c r="VCX105" s="889"/>
      <c r="VCY105" s="889"/>
      <c r="VCZ105" s="889"/>
      <c r="VDA105" s="889"/>
      <c r="VDB105" s="889"/>
      <c r="VDC105" s="889"/>
      <c r="VDD105" s="889"/>
      <c r="VDE105" s="889"/>
      <c r="VDF105" s="889"/>
      <c r="VDG105" s="889"/>
      <c r="VDH105" s="889"/>
      <c r="VDI105" s="889"/>
      <c r="VDJ105" s="889"/>
      <c r="VDK105" s="889"/>
      <c r="VDL105" s="889"/>
      <c r="VDM105" s="889"/>
      <c r="VDN105" s="889"/>
      <c r="VDO105" s="889"/>
      <c r="VDP105" s="889"/>
      <c r="VDQ105" s="889"/>
      <c r="VDR105" s="889"/>
      <c r="VDS105" s="889"/>
      <c r="VDT105" s="889"/>
      <c r="VDU105" s="889"/>
      <c r="VDV105" s="889"/>
      <c r="VDW105" s="889"/>
      <c r="VDX105" s="889"/>
      <c r="VDY105" s="889"/>
      <c r="VDZ105" s="889"/>
      <c r="VEA105" s="889"/>
      <c r="VEB105" s="889"/>
      <c r="VEC105" s="889"/>
      <c r="VED105" s="889"/>
      <c r="VEE105" s="889"/>
      <c r="VEF105" s="889"/>
      <c r="VEG105" s="889"/>
      <c r="VEH105" s="889"/>
      <c r="VEI105" s="889"/>
      <c r="VEJ105" s="889"/>
      <c r="VEK105" s="889"/>
      <c r="VEL105" s="889"/>
      <c r="VEM105" s="889"/>
      <c r="VEN105" s="889"/>
      <c r="VEO105" s="889"/>
      <c r="VEP105" s="889"/>
      <c r="VEQ105" s="889"/>
      <c r="VER105" s="889"/>
      <c r="VES105" s="889"/>
      <c r="VET105" s="889"/>
      <c r="VEU105" s="889"/>
      <c r="VEV105" s="889"/>
      <c r="VEW105" s="889"/>
      <c r="VEX105" s="889"/>
      <c r="VEY105" s="889"/>
      <c r="VEZ105" s="889"/>
      <c r="VFA105" s="889"/>
      <c r="VFB105" s="889"/>
      <c r="VFC105" s="889"/>
      <c r="VFD105" s="889"/>
      <c r="VFE105" s="889"/>
      <c r="VFF105" s="889"/>
      <c r="VFG105" s="889"/>
      <c r="VFH105" s="889"/>
      <c r="VFI105" s="889"/>
      <c r="VFJ105" s="889"/>
      <c r="VFK105" s="889"/>
      <c r="VFL105" s="889"/>
      <c r="VFM105" s="889"/>
      <c r="VFN105" s="889"/>
      <c r="VFO105" s="889"/>
      <c r="VFP105" s="889"/>
      <c r="VFQ105" s="889"/>
      <c r="VFR105" s="889"/>
      <c r="VFS105" s="889"/>
      <c r="VFT105" s="889"/>
      <c r="VFU105" s="889"/>
      <c r="VFV105" s="889"/>
      <c r="VFW105" s="889"/>
      <c r="VFX105" s="889"/>
      <c r="VFY105" s="889"/>
      <c r="VFZ105" s="889"/>
      <c r="VGA105" s="889"/>
      <c r="VGB105" s="889"/>
      <c r="VGC105" s="889"/>
      <c r="VGD105" s="889"/>
      <c r="VGE105" s="889"/>
      <c r="VGF105" s="889"/>
      <c r="VGG105" s="889"/>
      <c r="VGH105" s="889"/>
      <c r="VGI105" s="889"/>
      <c r="VGJ105" s="889"/>
      <c r="VGK105" s="889"/>
      <c r="VGL105" s="889"/>
      <c r="VGM105" s="889"/>
      <c r="VGN105" s="889"/>
      <c r="VGO105" s="889"/>
      <c r="VGP105" s="889"/>
      <c r="VGQ105" s="889"/>
      <c r="VGR105" s="889"/>
      <c r="VGS105" s="889"/>
      <c r="VGT105" s="889"/>
      <c r="VGU105" s="889"/>
      <c r="VGV105" s="889"/>
      <c r="VGW105" s="889"/>
      <c r="VGX105" s="889"/>
      <c r="VGY105" s="889"/>
      <c r="VGZ105" s="889"/>
      <c r="VHA105" s="889"/>
      <c r="VHB105" s="889"/>
      <c r="VHC105" s="889"/>
      <c r="VHD105" s="889"/>
      <c r="VHE105" s="889"/>
      <c r="VHF105" s="889"/>
      <c r="VHG105" s="889"/>
      <c r="VHH105" s="889"/>
      <c r="VHI105" s="889"/>
      <c r="VHJ105" s="889"/>
      <c r="VHK105" s="889"/>
      <c r="VHL105" s="889"/>
      <c r="VHM105" s="889"/>
      <c r="VHN105" s="889"/>
      <c r="VHO105" s="889"/>
      <c r="VHP105" s="889"/>
      <c r="VHQ105" s="889"/>
      <c r="VHR105" s="889"/>
      <c r="VHS105" s="889"/>
      <c r="VHT105" s="889"/>
      <c r="VHU105" s="889"/>
      <c r="VHV105" s="889"/>
      <c r="VHW105" s="889"/>
      <c r="VHX105" s="889"/>
      <c r="VHY105" s="889"/>
      <c r="VHZ105" s="889"/>
      <c r="VIA105" s="889"/>
      <c r="VIB105" s="889"/>
      <c r="VIC105" s="889"/>
      <c r="VID105" s="889"/>
      <c r="VIE105" s="889"/>
      <c r="VIF105" s="889"/>
      <c r="VIG105" s="889"/>
      <c r="VIH105" s="889"/>
      <c r="VII105" s="889"/>
      <c r="VIJ105" s="889"/>
      <c r="VIK105" s="889"/>
      <c r="VIL105" s="889"/>
      <c r="VIM105" s="889"/>
      <c r="VIN105" s="889"/>
      <c r="VIO105" s="889"/>
      <c r="VIP105" s="889"/>
      <c r="VIQ105" s="889"/>
      <c r="VIR105" s="889"/>
      <c r="VIS105" s="889"/>
      <c r="VIT105" s="889"/>
      <c r="VIU105" s="889"/>
      <c r="VIV105" s="889"/>
      <c r="VIW105" s="889"/>
      <c r="VIX105" s="889"/>
      <c r="VIY105" s="889"/>
      <c r="VIZ105" s="889"/>
      <c r="VJA105" s="889"/>
      <c r="VJB105" s="889"/>
      <c r="VJC105" s="889"/>
      <c r="VJD105" s="889"/>
      <c r="VJE105" s="889"/>
      <c r="VJF105" s="889"/>
      <c r="VJG105" s="889"/>
      <c r="VJH105" s="889"/>
      <c r="VJI105" s="889"/>
      <c r="VJJ105" s="889"/>
      <c r="VJK105" s="889"/>
      <c r="VJL105" s="889"/>
      <c r="VJM105" s="889"/>
      <c r="VJN105" s="889"/>
      <c r="VJO105" s="889"/>
      <c r="VJP105" s="889"/>
      <c r="VJQ105" s="889"/>
      <c r="VJR105" s="889"/>
      <c r="VJS105" s="889"/>
      <c r="VJT105" s="889"/>
      <c r="VJU105" s="889"/>
      <c r="VJV105" s="889"/>
      <c r="VJW105" s="889"/>
      <c r="VJX105" s="889"/>
      <c r="VJY105" s="889"/>
      <c r="VJZ105" s="889"/>
      <c r="VKA105" s="889"/>
      <c r="VKB105" s="889"/>
      <c r="VKC105" s="889"/>
      <c r="VKD105" s="889"/>
      <c r="VKE105" s="889"/>
      <c r="VKF105" s="889"/>
      <c r="VKG105" s="889"/>
      <c r="VKH105" s="889"/>
      <c r="VKI105" s="889"/>
      <c r="VKJ105" s="889"/>
      <c r="VKK105" s="889"/>
      <c r="VKL105" s="889"/>
      <c r="VKM105" s="889"/>
      <c r="VKN105" s="889"/>
      <c r="VKO105" s="889"/>
      <c r="VKP105" s="889"/>
      <c r="VKQ105" s="889"/>
      <c r="VKR105" s="889"/>
      <c r="VKS105" s="889"/>
      <c r="VKT105" s="889"/>
      <c r="VKU105" s="889"/>
      <c r="VKV105" s="889"/>
      <c r="VKW105" s="889"/>
      <c r="VKX105" s="889"/>
      <c r="VKY105" s="889"/>
      <c r="VKZ105" s="889"/>
      <c r="VLA105" s="889"/>
      <c r="VLB105" s="889"/>
      <c r="VLC105" s="889"/>
      <c r="VLD105" s="889"/>
      <c r="VLE105" s="889"/>
      <c r="VLF105" s="889"/>
      <c r="VLG105" s="889"/>
      <c r="VLH105" s="889"/>
      <c r="VLI105" s="889"/>
      <c r="VLJ105" s="889"/>
      <c r="VLK105" s="889"/>
      <c r="VLL105" s="889"/>
      <c r="VLM105" s="889"/>
      <c r="VLN105" s="889"/>
      <c r="VLO105" s="889"/>
      <c r="VLP105" s="889"/>
      <c r="VLQ105" s="889"/>
      <c r="VLR105" s="889"/>
      <c r="VLS105" s="889"/>
      <c r="VLT105" s="889"/>
      <c r="VLU105" s="889"/>
      <c r="VLV105" s="889"/>
      <c r="VLW105" s="889"/>
      <c r="VLX105" s="889"/>
      <c r="VLY105" s="889"/>
      <c r="VLZ105" s="889"/>
      <c r="VMA105" s="889"/>
      <c r="VMB105" s="889"/>
      <c r="VMC105" s="889"/>
      <c r="VMD105" s="889"/>
      <c r="VME105" s="889"/>
      <c r="VMF105" s="889"/>
      <c r="VMG105" s="889"/>
      <c r="VMH105" s="889"/>
      <c r="VMI105" s="889"/>
      <c r="VMJ105" s="889"/>
      <c r="VMK105" s="889"/>
      <c r="VML105" s="889"/>
      <c r="VMM105" s="889"/>
      <c r="VMN105" s="889"/>
      <c r="VMO105" s="889"/>
      <c r="VMP105" s="889"/>
      <c r="VMQ105" s="889"/>
      <c r="VMR105" s="889"/>
      <c r="VMS105" s="889"/>
      <c r="VMT105" s="889"/>
      <c r="VMU105" s="889"/>
      <c r="VMV105" s="889"/>
      <c r="VMW105" s="889"/>
      <c r="VMX105" s="889"/>
      <c r="VMY105" s="889"/>
      <c r="VMZ105" s="889"/>
      <c r="VNA105" s="889"/>
      <c r="VNB105" s="889"/>
      <c r="VNC105" s="889"/>
      <c r="VND105" s="889"/>
      <c r="VNE105" s="889"/>
      <c r="VNF105" s="889"/>
      <c r="VNG105" s="889"/>
      <c r="VNH105" s="889"/>
      <c r="VNI105" s="889"/>
      <c r="VNJ105" s="889"/>
      <c r="VNK105" s="889"/>
      <c r="VNL105" s="889"/>
      <c r="VNM105" s="889"/>
      <c r="VNN105" s="889"/>
      <c r="VNO105" s="889"/>
      <c r="VNP105" s="889"/>
      <c r="VNQ105" s="889"/>
      <c r="VNR105" s="889"/>
      <c r="VNS105" s="889"/>
      <c r="VNT105" s="889"/>
      <c r="VNU105" s="889"/>
      <c r="VNV105" s="889"/>
      <c r="VNW105" s="889"/>
      <c r="VNX105" s="889"/>
      <c r="VNY105" s="889"/>
      <c r="VNZ105" s="889"/>
      <c r="VOA105" s="889"/>
      <c r="VOB105" s="889"/>
      <c r="VOC105" s="889"/>
      <c r="VOD105" s="889"/>
      <c r="VOE105" s="889"/>
      <c r="VOF105" s="889"/>
      <c r="VOG105" s="889"/>
      <c r="VOH105" s="889"/>
      <c r="VOI105" s="889"/>
      <c r="VOJ105" s="889"/>
      <c r="VOK105" s="889"/>
      <c r="VOL105" s="889"/>
      <c r="VOM105" s="889"/>
      <c r="VON105" s="889"/>
      <c r="VOO105" s="889"/>
      <c r="VOP105" s="889"/>
      <c r="VOQ105" s="889"/>
      <c r="VOR105" s="889"/>
      <c r="VOS105" s="889"/>
      <c r="VOT105" s="889"/>
      <c r="VOU105" s="889"/>
      <c r="VOV105" s="889"/>
      <c r="VOW105" s="889"/>
      <c r="VOX105" s="889"/>
      <c r="VOY105" s="889"/>
      <c r="VOZ105" s="889"/>
      <c r="VPA105" s="889"/>
      <c r="VPB105" s="889"/>
      <c r="VPC105" s="889"/>
      <c r="VPD105" s="889"/>
      <c r="VPE105" s="889"/>
      <c r="VPF105" s="889"/>
      <c r="VPG105" s="889"/>
      <c r="VPH105" s="889"/>
      <c r="VPI105" s="889"/>
      <c r="VPJ105" s="889"/>
      <c r="VPK105" s="889"/>
      <c r="VPL105" s="889"/>
      <c r="VPM105" s="889"/>
      <c r="VPN105" s="889"/>
      <c r="VPO105" s="889"/>
      <c r="VPP105" s="889"/>
      <c r="VPQ105" s="889"/>
      <c r="VPR105" s="889"/>
      <c r="VPS105" s="889"/>
      <c r="VPT105" s="889"/>
      <c r="VPU105" s="889"/>
      <c r="VPV105" s="889"/>
      <c r="VPW105" s="889"/>
      <c r="VPX105" s="889"/>
      <c r="VPY105" s="889"/>
      <c r="VPZ105" s="889"/>
      <c r="VQA105" s="889"/>
      <c r="VQB105" s="889"/>
      <c r="VQC105" s="889"/>
      <c r="VQD105" s="889"/>
      <c r="VQE105" s="889"/>
      <c r="VQF105" s="889"/>
      <c r="VQG105" s="889"/>
      <c r="VQH105" s="889"/>
      <c r="VQI105" s="889"/>
      <c r="VQJ105" s="889"/>
      <c r="VQK105" s="889"/>
      <c r="VQL105" s="889"/>
      <c r="VQM105" s="889"/>
      <c r="VQN105" s="889"/>
      <c r="VQO105" s="889"/>
      <c r="VQP105" s="889"/>
      <c r="VQQ105" s="889"/>
      <c r="VQR105" s="889"/>
      <c r="VQS105" s="889"/>
      <c r="VQT105" s="889"/>
      <c r="VQU105" s="889"/>
      <c r="VQV105" s="889"/>
      <c r="VQW105" s="889"/>
      <c r="VQX105" s="889"/>
      <c r="VQY105" s="889"/>
      <c r="VQZ105" s="889"/>
      <c r="VRA105" s="889"/>
      <c r="VRB105" s="889"/>
      <c r="VRC105" s="889"/>
      <c r="VRD105" s="889"/>
      <c r="VRE105" s="889"/>
      <c r="VRF105" s="889"/>
      <c r="VRG105" s="889"/>
      <c r="VRH105" s="889"/>
      <c r="VRI105" s="889"/>
      <c r="VRJ105" s="889"/>
      <c r="VRK105" s="889"/>
      <c r="VRL105" s="889"/>
      <c r="VRM105" s="889"/>
      <c r="VRN105" s="889"/>
      <c r="VRO105" s="889"/>
      <c r="VRP105" s="889"/>
      <c r="VRQ105" s="889"/>
      <c r="VRR105" s="889"/>
      <c r="VRS105" s="889"/>
      <c r="VRT105" s="889"/>
      <c r="VRU105" s="889"/>
      <c r="VRV105" s="889"/>
      <c r="VRW105" s="889"/>
      <c r="VRX105" s="889"/>
      <c r="VRY105" s="889"/>
      <c r="VRZ105" s="889"/>
      <c r="VSA105" s="889"/>
      <c r="VSB105" s="889"/>
      <c r="VSC105" s="889"/>
      <c r="VSD105" s="889"/>
      <c r="VSE105" s="889"/>
      <c r="VSF105" s="889"/>
      <c r="VSG105" s="889"/>
      <c r="VSH105" s="889"/>
      <c r="VSI105" s="889"/>
      <c r="VSJ105" s="889"/>
      <c r="VSK105" s="889"/>
      <c r="VSL105" s="889"/>
      <c r="VSM105" s="889"/>
      <c r="VSN105" s="889"/>
      <c r="VSO105" s="889"/>
      <c r="VSP105" s="889"/>
      <c r="VSQ105" s="889"/>
      <c r="VSR105" s="889"/>
      <c r="VSS105" s="889"/>
      <c r="VST105" s="889"/>
      <c r="VSU105" s="889"/>
      <c r="VSV105" s="889"/>
      <c r="VSW105" s="889"/>
      <c r="VSX105" s="889"/>
      <c r="VSY105" s="889"/>
      <c r="VSZ105" s="889"/>
      <c r="VTA105" s="889"/>
      <c r="VTB105" s="889"/>
      <c r="VTC105" s="889"/>
      <c r="VTD105" s="889"/>
      <c r="VTE105" s="889"/>
      <c r="VTF105" s="889"/>
      <c r="VTG105" s="889"/>
      <c r="VTH105" s="889"/>
      <c r="VTI105" s="889"/>
      <c r="VTJ105" s="889"/>
      <c r="VTK105" s="889"/>
      <c r="VTL105" s="889"/>
      <c r="VTM105" s="889"/>
      <c r="VTN105" s="889"/>
      <c r="VTO105" s="889"/>
      <c r="VTP105" s="889"/>
      <c r="VTQ105" s="889"/>
      <c r="VTR105" s="889"/>
      <c r="VTS105" s="889"/>
      <c r="VTT105" s="889"/>
      <c r="VTU105" s="889"/>
      <c r="VTV105" s="889"/>
      <c r="VTW105" s="889"/>
      <c r="VTX105" s="889"/>
      <c r="VTY105" s="889"/>
      <c r="VTZ105" s="889"/>
      <c r="VUA105" s="889"/>
      <c r="VUB105" s="889"/>
      <c r="VUC105" s="889"/>
      <c r="VUD105" s="889"/>
      <c r="VUE105" s="889"/>
      <c r="VUF105" s="889"/>
      <c r="VUG105" s="889"/>
      <c r="VUH105" s="889"/>
      <c r="VUI105" s="889"/>
      <c r="VUJ105" s="889"/>
      <c r="VUK105" s="889"/>
      <c r="VUL105" s="889"/>
      <c r="VUM105" s="889"/>
      <c r="VUN105" s="889"/>
      <c r="VUO105" s="889"/>
      <c r="VUP105" s="889"/>
      <c r="VUQ105" s="889"/>
      <c r="VUR105" s="889"/>
      <c r="VUS105" s="889"/>
      <c r="VUT105" s="889"/>
      <c r="VUU105" s="889"/>
      <c r="VUV105" s="889"/>
      <c r="VUW105" s="889"/>
      <c r="VUX105" s="889"/>
      <c r="VUY105" s="889"/>
      <c r="VUZ105" s="889"/>
      <c r="VVA105" s="889"/>
      <c r="VVB105" s="889"/>
      <c r="VVC105" s="889"/>
      <c r="VVD105" s="889"/>
      <c r="VVE105" s="889"/>
      <c r="VVF105" s="889"/>
      <c r="VVG105" s="889"/>
      <c r="VVH105" s="889"/>
      <c r="VVI105" s="889"/>
      <c r="VVJ105" s="889"/>
      <c r="VVK105" s="889"/>
      <c r="VVL105" s="889"/>
      <c r="VVM105" s="889"/>
      <c r="VVN105" s="889"/>
      <c r="VVO105" s="889"/>
      <c r="VVP105" s="889"/>
      <c r="VVQ105" s="889"/>
      <c r="VVR105" s="889"/>
      <c r="VVS105" s="889"/>
      <c r="VVT105" s="889"/>
      <c r="VVU105" s="889"/>
      <c r="VVV105" s="889"/>
      <c r="VVW105" s="889"/>
      <c r="VVX105" s="889"/>
      <c r="VVY105" s="889"/>
      <c r="VVZ105" s="889"/>
      <c r="VWA105" s="889"/>
      <c r="VWB105" s="889"/>
      <c r="VWC105" s="889"/>
      <c r="VWD105" s="889"/>
      <c r="VWE105" s="889"/>
      <c r="VWF105" s="889"/>
      <c r="VWG105" s="889"/>
      <c r="VWH105" s="889"/>
      <c r="VWI105" s="889"/>
      <c r="VWJ105" s="889"/>
      <c r="VWK105" s="889"/>
      <c r="VWL105" s="889"/>
      <c r="VWM105" s="889"/>
      <c r="VWN105" s="889"/>
      <c r="VWO105" s="889"/>
      <c r="VWP105" s="889"/>
      <c r="VWQ105" s="889"/>
      <c r="VWR105" s="889"/>
      <c r="VWS105" s="889"/>
      <c r="VWT105" s="889"/>
      <c r="VWU105" s="889"/>
      <c r="VWV105" s="889"/>
      <c r="VWW105" s="889"/>
      <c r="VWX105" s="889"/>
      <c r="VWY105" s="889"/>
      <c r="VWZ105" s="889"/>
      <c r="VXA105" s="889"/>
      <c r="VXB105" s="889"/>
      <c r="VXC105" s="889"/>
      <c r="VXD105" s="889"/>
      <c r="VXE105" s="889"/>
      <c r="VXF105" s="889"/>
      <c r="VXG105" s="889"/>
      <c r="VXH105" s="889"/>
      <c r="VXI105" s="889"/>
      <c r="VXJ105" s="889"/>
      <c r="VXK105" s="889"/>
      <c r="VXL105" s="889"/>
      <c r="VXM105" s="889"/>
      <c r="VXN105" s="889"/>
      <c r="VXO105" s="889"/>
      <c r="VXP105" s="889"/>
      <c r="VXQ105" s="889"/>
      <c r="VXR105" s="889"/>
      <c r="VXS105" s="889"/>
      <c r="VXT105" s="889"/>
      <c r="VXU105" s="889"/>
      <c r="VXV105" s="889"/>
      <c r="VXW105" s="889"/>
      <c r="VXX105" s="889"/>
      <c r="VXY105" s="889"/>
      <c r="VXZ105" s="889"/>
      <c r="VYA105" s="889"/>
      <c r="VYB105" s="889"/>
      <c r="VYC105" s="889"/>
      <c r="VYD105" s="889"/>
      <c r="VYE105" s="889"/>
      <c r="VYF105" s="889"/>
      <c r="VYG105" s="889"/>
      <c r="VYH105" s="889"/>
      <c r="VYI105" s="889"/>
      <c r="VYJ105" s="889"/>
      <c r="VYK105" s="889"/>
      <c r="VYL105" s="889"/>
      <c r="VYM105" s="889"/>
      <c r="VYN105" s="889"/>
      <c r="VYO105" s="889"/>
      <c r="VYP105" s="889"/>
      <c r="VYQ105" s="889"/>
      <c r="VYR105" s="889"/>
      <c r="VYS105" s="889"/>
      <c r="VYT105" s="889"/>
      <c r="VYU105" s="889"/>
      <c r="VYV105" s="889"/>
      <c r="VYW105" s="889"/>
      <c r="VYX105" s="889"/>
      <c r="VYY105" s="889"/>
      <c r="VYZ105" s="889"/>
      <c r="VZA105" s="889"/>
      <c r="VZB105" s="889"/>
      <c r="VZC105" s="889"/>
      <c r="VZD105" s="889"/>
      <c r="VZE105" s="889"/>
      <c r="VZF105" s="889"/>
      <c r="VZG105" s="889"/>
      <c r="VZH105" s="889"/>
      <c r="VZI105" s="889"/>
      <c r="VZJ105" s="889"/>
      <c r="VZK105" s="889"/>
      <c r="VZL105" s="889"/>
      <c r="VZM105" s="889"/>
      <c r="VZN105" s="889"/>
      <c r="VZO105" s="889"/>
      <c r="VZP105" s="889"/>
      <c r="VZQ105" s="889"/>
      <c r="VZR105" s="889"/>
      <c r="VZS105" s="889"/>
      <c r="VZT105" s="889"/>
      <c r="VZU105" s="889"/>
      <c r="VZV105" s="889"/>
      <c r="VZW105" s="889"/>
      <c r="VZX105" s="889"/>
      <c r="VZY105" s="889"/>
      <c r="VZZ105" s="889"/>
      <c r="WAA105" s="889"/>
      <c r="WAB105" s="889"/>
      <c r="WAC105" s="889"/>
      <c r="WAD105" s="889"/>
      <c r="WAE105" s="889"/>
      <c r="WAF105" s="889"/>
      <c r="WAG105" s="889"/>
      <c r="WAH105" s="889"/>
      <c r="WAI105" s="889"/>
      <c r="WAJ105" s="889"/>
      <c r="WAK105" s="889"/>
      <c r="WAL105" s="889"/>
      <c r="WAM105" s="889"/>
      <c r="WAN105" s="889"/>
      <c r="WAO105" s="889"/>
      <c r="WAP105" s="889"/>
      <c r="WAQ105" s="889"/>
      <c r="WAR105" s="889"/>
      <c r="WAS105" s="889"/>
      <c r="WAT105" s="889"/>
      <c r="WAU105" s="889"/>
      <c r="WAV105" s="889"/>
      <c r="WAW105" s="889"/>
      <c r="WAX105" s="889"/>
      <c r="WAY105" s="889"/>
      <c r="WAZ105" s="889"/>
      <c r="WBA105" s="889"/>
      <c r="WBB105" s="889"/>
      <c r="WBC105" s="889"/>
      <c r="WBD105" s="889"/>
      <c r="WBE105" s="889"/>
      <c r="WBF105" s="889"/>
      <c r="WBG105" s="889"/>
      <c r="WBH105" s="889"/>
      <c r="WBI105" s="889"/>
      <c r="WBJ105" s="889"/>
      <c r="WBK105" s="889"/>
      <c r="WBL105" s="889"/>
      <c r="WBM105" s="889"/>
      <c r="WBN105" s="889"/>
      <c r="WBO105" s="889"/>
      <c r="WBP105" s="889"/>
      <c r="WBQ105" s="889"/>
      <c r="WBR105" s="889"/>
      <c r="WBS105" s="889"/>
      <c r="WBT105" s="889"/>
      <c r="WBU105" s="889"/>
      <c r="WBV105" s="889"/>
      <c r="WBW105" s="889"/>
      <c r="WBX105" s="889"/>
      <c r="WBY105" s="889"/>
      <c r="WBZ105" s="889"/>
      <c r="WCA105" s="889"/>
      <c r="WCB105" s="889"/>
      <c r="WCC105" s="889"/>
      <c r="WCD105" s="889"/>
      <c r="WCE105" s="889"/>
      <c r="WCF105" s="889"/>
      <c r="WCG105" s="889"/>
      <c r="WCH105" s="889"/>
      <c r="WCI105" s="889"/>
      <c r="WCJ105" s="889"/>
      <c r="WCK105" s="889"/>
      <c r="WCL105" s="889"/>
      <c r="WCM105" s="889"/>
      <c r="WCN105" s="889"/>
      <c r="WCO105" s="889"/>
      <c r="WCP105" s="889"/>
      <c r="WCQ105" s="889"/>
      <c r="WCR105" s="889"/>
      <c r="WCS105" s="889"/>
      <c r="WCT105" s="889"/>
      <c r="WCU105" s="889"/>
      <c r="WCV105" s="889"/>
      <c r="WCW105" s="889"/>
      <c r="WCX105" s="889"/>
      <c r="WCY105" s="889"/>
      <c r="WCZ105" s="889"/>
      <c r="WDA105" s="889"/>
      <c r="WDB105" s="889"/>
      <c r="WDC105" s="889"/>
      <c r="WDD105" s="889"/>
      <c r="WDE105" s="889"/>
      <c r="WDF105" s="889"/>
      <c r="WDG105" s="889"/>
      <c r="WDH105" s="889"/>
      <c r="WDI105" s="889"/>
      <c r="WDJ105" s="889"/>
      <c r="WDK105" s="889"/>
      <c r="WDL105" s="889"/>
      <c r="WDM105" s="889"/>
      <c r="WDN105" s="889"/>
      <c r="WDO105" s="889"/>
      <c r="WDP105" s="889"/>
      <c r="WDQ105" s="889"/>
      <c r="WDR105" s="889"/>
      <c r="WDS105" s="889"/>
      <c r="WDT105" s="889"/>
      <c r="WDU105" s="889"/>
      <c r="WDV105" s="889"/>
      <c r="WDW105" s="889"/>
      <c r="WDX105" s="889"/>
      <c r="WDY105" s="889"/>
      <c r="WDZ105" s="889"/>
      <c r="WEA105" s="889"/>
      <c r="WEB105" s="889"/>
      <c r="WEC105" s="889"/>
      <c r="WED105" s="889"/>
      <c r="WEE105" s="889"/>
      <c r="WEF105" s="889"/>
      <c r="WEG105" s="889"/>
      <c r="WEH105" s="889"/>
      <c r="WEI105" s="889"/>
      <c r="WEJ105" s="889"/>
      <c r="WEK105" s="889"/>
      <c r="WEL105" s="889"/>
      <c r="WEM105" s="889"/>
      <c r="WEN105" s="889"/>
      <c r="WEO105" s="889"/>
      <c r="WEP105" s="889"/>
      <c r="WEQ105" s="889"/>
      <c r="WER105" s="889"/>
      <c r="WES105" s="889"/>
      <c r="WET105" s="889"/>
      <c r="WEU105" s="889"/>
      <c r="WEV105" s="889"/>
      <c r="WEW105" s="889"/>
      <c r="WEX105" s="889"/>
      <c r="WEY105" s="889"/>
      <c r="WEZ105" s="889"/>
      <c r="WFA105" s="889"/>
      <c r="WFB105" s="889"/>
      <c r="WFC105" s="889"/>
      <c r="WFD105" s="889"/>
      <c r="WFE105" s="889"/>
      <c r="WFF105" s="889"/>
      <c r="WFG105" s="889"/>
      <c r="WFH105" s="889"/>
      <c r="WFI105" s="889"/>
      <c r="WFJ105" s="889"/>
      <c r="WFK105" s="889"/>
      <c r="WFL105" s="889"/>
      <c r="WFM105" s="889"/>
      <c r="WFN105" s="889"/>
      <c r="WFO105" s="889"/>
      <c r="WFP105" s="889"/>
      <c r="WFQ105" s="889"/>
      <c r="WFR105" s="889"/>
      <c r="WFS105" s="889"/>
      <c r="WFT105" s="889"/>
      <c r="WFU105" s="889"/>
      <c r="WFV105" s="889"/>
      <c r="WFW105" s="889"/>
      <c r="WFX105" s="889"/>
      <c r="WFY105" s="889"/>
      <c r="WFZ105" s="889"/>
      <c r="WGA105" s="889"/>
      <c r="WGB105" s="889"/>
      <c r="WGC105" s="889"/>
      <c r="WGD105" s="889"/>
      <c r="WGE105" s="889"/>
      <c r="WGF105" s="889"/>
      <c r="WGG105" s="889"/>
      <c r="WGH105" s="889"/>
      <c r="WGI105" s="889"/>
      <c r="WGJ105" s="889"/>
      <c r="WGK105" s="889"/>
      <c r="WGL105" s="889"/>
      <c r="WGM105" s="889"/>
      <c r="WGN105" s="889"/>
      <c r="WGO105" s="889"/>
      <c r="WGP105" s="889"/>
      <c r="WGQ105" s="889"/>
      <c r="WGR105" s="889"/>
      <c r="WGS105" s="889"/>
      <c r="WGT105" s="889"/>
      <c r="WGU105" s="889"/>
      <c r="WGV105" s="889"/>
      <c r="WGW105" s="889"/>
      <c r="WGX105" s="889"/>
      <c r="WGY105" s="889"/>
      <c r="WGZ105" s="889"/>
      <c r="WHA105" s="889"/>
      <c r="WHB105" s="889"/>
      <c r="WHC105" s="889"/>
      <c r="WHD105" s="889"/>
      <c r="WHE105" s="889"/>
      <c r="WHF105" s="889"/>
      <c r="WHG105" s="889"/>
      <c r="WHH105" s="889"/>
      <c r="WHI105" s="889"/>
      <c r="WHJ105" s="889"/>
      <c r="WHK105" s="889"/>
      <c r="WHL105" s="889"/>
      <c r="WHM105" s="889"/>
      <c r="WHN105" s="889"/>
      <c r="WHO105" s="889"/>
      <c r="WHP105" s="889"/>
      <c r="WHQ105" s="889"/>
      <c r="WHR105" s="889"/>
      <c r="WHS105" s="889"/>
      <c r="WHT105" s="889"/>
      <c r="WHU105" s="889"/>
      <c r="WHV105" s="889"/>
      <c r="WHW105" s="889"/>
      <c r="WHX105" s="889"/>
      <c r="WHY105" s="889"/>
      <c r="WHZ105" s="889"/>
      <c r="WIA105" s="889"/>
      <c r="WIB105" s="889"/>
      <c r="WIC105" s="889"/>
      <c r="WID105" s="889"/>
      <c r="WIE105" s="889"/>
      <c r="WIF105" s="889"/>
      <c r="WIG105" s="889"/>
      <c r="WIH105" s="889"/>
      <c r="WII105" s="889"/>
      <c r="WIJ105" s="889"/>
      <c r="WIK105" s="889"/>
      <c r="WIL105" s="889"/>
      <c r="WIM105" s="889"/>
      <c r="WIN105" s="889"/>
      <c r="WIO105" s="889"/>
      <c r="WIP105" s="889"/>
      <c r="WIQ105" s="889"/>
      <c r="WIR105" s="889"/>
      <c r="WIS105" s="889"/>
      <c r="WIT105" s="889"/>
      <c r="WIU105" s="889"/>
      <c r="WIV105" s="889"/>
      <c r="WIW105" s="889"/>
      <c r="WIX105" s="889"/>
      <c r="WIY105" s="889"/>
      <c r="WIZ105" s="889"/>
      <c r="WJA105" s="889"/>
      <c r="WJB105" s="889"/>
      <c r="WJC105" s="889"/>
      <c r="WJD105" s="889"/>
      <c r="WJE105" s="889"/>
      <c r="WJF105" s="889"/>
      <c r="WJG105" s="889"/>
      <c r="WJH105" s="889"/>
      <c r="WJI105" s="889"/>
      <c r="WJJ105" s="889"/>
      <c r="WJK105" s="889"/>
      <c r="WJL105" s="889"/>
      <c r="WJM105" s="889"/>
      <c r="WJN105" s="889"/>
      <c r="WJO105" s="889"/>
      <c r="WJP105" s="889"/>
      <c r="WJQ105" s="889"/>
      <c r="WJR105" s="889"/>
      <c r="WJS105" s="889"/>
      <c r="WJT105" s="889"/>
      <c r="WJU105" s="889"/>
      <c r="WJV105" s="889"/>
      <c r="WJW105" s="889"/>
      <c r="WJX105" s="889"/>
      <c r="WJY105" s="889"/>
      <c r="WJZ105" s="889"/>
      <c r="WKA105" s="889"/>
      <c r="WKB105" s="889"/>
      <c r="WKC105" s="889"/>
      <c r="WKD105" s="889"/>
      <c r="WKE105" s="889"/>
      <c r="WKF105" s="889"/>
      <c r="WKG105" s="889"/>
      <c r="WKH105" s="889"/>
      <c r="WKI105" s="889"/>
      <c r="WKJ105" s="889"/>
      <c r="WKK105" s="889"/>
      <c r="WKL105" s="889"/>
      <c r="WKM105" s="889"/>
      <c r="WKN105" s="889"/>
      <c r="WKO105" s="889"/>
      <c r="WKP105" s="889"/>
      <c r="WKQ105" s="889"/>
      <c r="WKR105" s="889"/>
      <c r="WKS105" s="889"/>
      <c r="WKT105" s="889"/>
      <c r="WKU105" s="889"/>
      <c r="WKV105" s="889"/>
      <c r="WKW105" s="889"/>
      <c r="WKX105" s="889"/>
      <c r="WKY105" s="889"/>
      <c r="WKZ105" s="889"/>
      <c r="WLA105" s="889"/>
      <c r="WLB105" s="889"/>
      <c r="WLC105" s="889"/>
      <c r="WLD105" s="889"/>
      <c r="WLE105" s="889"/>
      <c r="WLF105" s="889"/>
      <c r="WLG105" s="889"/>
      <c r="WLH105" s="889"/>
      <c r="WLI105" s="889"/>
      <c r="WLJ105" s="889"/>
      <c r="WLK105" s="889"/>
      <c r="WLL105" s="889"/>
      <c r="WLM105" s="889"/>
      <c r="WLN105" s="889"/>
      <c r="WLO105" s="889"/>
      <c r="WLP105" s="889"/>
      <c r="WLQ105" s="889"/>
      <c r="WLR105" s="889"/>
      <c r="WLS105" s="889"/>
      <c r="WLT105" s="889"/>
      <c r="WLU105" s="889"/>
      <c r="WLV105" s="889"/>
      <c r="WLW105" s="889"/>
      <c r="WLX105" s="889"/>
      <c r="WLY105" s="889"/>
      <c r="WLZ105" s="889"/>
      <c r="WMA105" s="889"/>
      <c r="WMB105" s="889"/>
      <c r="WMC105" s="889"/>
      <c r="WMD105" s="889"/>
      <c r="WME105" s="889"/>
      <c r="WMF105" s="889"/>
      <c r="WMG105" s="889"/>
      <c r="WMH105" s="889"/>
      <c r="WMI105" s="889"/>
      <c r="WMJ105" s="889"/>
      <c r="WMK105" s="889"/>
      <c r="WML105" s="889"/>
      <c r="WMM105" s="889"/>
      <c r="WMN105" s="889"/>
      <c r="WMO105" s="889"/>
      <c r="WMP105" s="889"/>
      <c r="WMQ105" s="889"/>
      <c r="WMR105" s="889"/>
      <c r="WMS105" s="889"/>
      <c r="WMT105" s="889"/>
      <c r="WMU105" s="889"/>
      <c r="WMV105" s="889"/>
      <c r="WMW105" s="889"/>
      <c r="WMX105" s="889"/>
      <c r="WMY105" s="889"/>
      <c r="WMZ105" s="889"/>
      <c r="WNA105" s="889"/>
      <c r="WNB105" s="889"/>
      <c r="WNC105" s="889"/>
      <c r="WND105" s="889"/>
      <c r="WNE105" s="889"/>
      <c r="WNF105" s="889"/>
      <c r="WNG105" s="889"/>
      <c r="WNH105" s="889"/>
      <c r="WNI105" s="889"/>
      <c r="WNJ105" s="889"/>
      <c r="WNK105" s="889"/>
      <c r="WNL105" s="889"/>
      <c r="WNM105" s="889"/>
      <c r="WNN105" s="889"/>
      <c r="WNO105" s="889"/>
      <c r="WNP105" s="889"/>
      <c r="WNQ105" s="889"/>
      <c r="WNR105" s="889"/>
      <c r="WNS105" s="889"/>
      <c r="WNT105" s="889"/>
      <c r="WNU105" s="889"/>
      <c r="WNV105" s="889"/>
      <c r="WNW105" s="889"/>
      <c r="WNX105" s="889"/>
      <c r="WNY105" s="889"/>
      <c r="WNZ105" s="889"/>
      <c r="WOA105" s="889"/>
      <c r="WOB105" s="889"/>
      <c r="WOC105" s="889"/>
      <c r="WOD105" s="889"/>
      <c r="WOE105" s="889"/>
      <c r="WOF105" s="889"/>
      <c r="WOG105" s="889"/>
      <c r="WOH105" s="889"/>
      <c r="WOI105" s="889"/>
      <c r="WOJ105" s="889"/>
      <c r="WOK105" s="889"/>
      <c r="WOL105" s="889"/>
      <c r="WOM105" s="889"/>
      <c r="WON105" s="889"/>
      <c r="WOO105" s="889"/>
      <c r="WOP105" s="889"/>
      <c r="WOQ105" s="889"/>
      <c r="WOR105" s="889"/>
      <c r="WOS105" s="889"/>
      <c r="WOT105" s="889"/>
      <c r="WOU105" s="889"/>
      <c r="WOV105" s="889"/>
      <c r="WOW105" s="889"/>
      <c r="WOX105" s="889"/>
      <c r="WOY105" s="889"/>
      <c r="WOZ105" s="889"/>
      <c r="WPA105" s="889"/>
      <c r="WPB105" s="889"/>
      <c r="WPC105" s="889"/>
      <c r="WPD105" s="889"/>
      <c r="WPE105" s="889"/>
      <c r="WPF105" s="889"/>
      <c r="WPG105" s="889"/>
      <c r="WPH105" s="889"/>
      <c r="WPI105" s="889"/>
      <c r="WPJ105" s="889"/>
      <c r="WPK105" s="889"/>
      <c r="WPL105" s="889"/>
      <c r="WPM105" s="889"/>
      <c r="WPN105" s="889"/>
      <c r="WPO105" s="889"/>
      <c r="WPP105" s="889"/>
      <c r="WPQ105" s="889"/>
      <c r="WPR105" s="889"/>
      <c r="WPS105" s="889"/>
      <c r="WPT105" s="889"/>
      <c r="WPU105" s="889"/>
      <c r="WPV105" s="889"/>
      <c r="WPW105" s="889"/>
      <c r="WPX105" s="889"/>
      <c r="WPY105" s="889"/>
      <c r="WPZ105" s="889"/>
      <c r="WQA105" s="889"/>
      <c r="WQB105" s="889"/>
      <c r="WQC105" s="889"/>
      <c r="WQD105" s="889"/>
      <c r="WQE105" s="889"/>
      <c r="WQF105" s="889"/>
      <c r="WQG105" s="889"/>
      <c r="WQH105" s="889"/>
      <c r="WQI105" s="889"/>
      <c r="WQJ105" s="889"/>
      <c r="WQK105" s="889"/>
      <c r="WQL105" s="889"/>
      <c r="WQM105" s="889"/>
      <c r="WQN105" s="889"/>
      <c r="WQO105" s="889"/>
      <c r="WQP105" s="889"/>
      <c r="WQQ105" s="889"/>
      <c r="WQR105" s="889"/>
      <c r="WQS105" s="889"/>
      <c r="WQT105" s="889"/>
      <c r="WQU105" s="889"/>
      <c r="WQV105" s="889"/>
      <c r="WQW105" s="889"/>
      <c r="WQX105" s="889"/>
      <c r="WQY105" s="889"/>
      <c r="WQZ105" s="889"/>
      <c r="WRA105" s="889"/>
      <c r="WRB105" s="889"/>
      <c r="WRC105" s="889"/>
      <c r="WRD105" s="889"/>
      <c r="WRE105" s="889"/>
      <c r="WRF105" s="889"/>
      <c r="WRG105" s="889"/>
      <c r="WRH105" s="889"/>
      <c r="WRI105" s="889"/>
      <c r="WRJ105" s="889"/>
      <c r="WRK105" s="889"/>
      <c r="WRL105" s="889"/>
      <c r="WRM105" s="889"/>
      <c r="WRN105" s="889"/>
      <c r="WRO105" s="889"/>
      <c r="WRP105" s="889"/>
      <c r="WRQ105" s="889"/>
      <c r="WRR105" s="889"/>
      <c r="WRS105" s="889"/>
      <c r="WRT105" s="889"/>
      <c r="WRU105" s="889"/>
      <c r="WRV105" s="889"/>
      <c r="WRW105" s="889"/>
      <c r="WRX105" s="889"/>
      <c r="WRY105" s="889"/>
      <c r="WRZ105" s="889"/>
      <c r="WSA105" s="889"/>
      <c r="WSB105" s="889"/>
      <c r="WSC105" s="889"/>
      <c r="WSD105" s="889"/>
      <c r="WSE105" s="889"/>
      <c r="WSF105" s="889"/>
      <c r="WSG105" s="889"/>
      <c r="WSH105" s="889"/>
      <c r="WSI105" s="889"/>
      <c r="WSJ105" s="889"/>
      <c r="WSK105" s="889"/>
      <c r="WSL105" s="889"/>
      <c r="WSM105" s="889"/>
      <c r="WSN105" s="889"/>
      <c r="WSO105" s="889"/>
      <c r="WSP105" s="889"/>
      <c r="WSQ105" s="889"/>
      <c r="WSR105" s="889"/>
      <c r="WSS105" s="889"/>
      <c r="WST105" s="889"/>
      <c r="WSU105" s="889"/>
      <c r="WSV105" s="889"/>
      <c r="WSW105" s="889"/>
      <c r="WSX105" s="889"/>
      <c r="WSY105" s="889"/>
      <c r="WSZ105" s="889"/>
      <c r="WTA105" s="889"/>
      <c r="WTB105" s="889"/>
      <c r="WTC105" s="889"/>
      <c r="WTD105" s="889"/>
      <c r="WTE105" s="889"/>
      <c r="WTF105" s="889"/>
      <c r="WTG105" s="889"/>
      <c r="WTH105" s="889"/>
      <c r="WTI105" s="889"/>
      <c r="WTJ105" s="889"/>
      <c r="WTK105" s="889"/>
      <c r="WTL105" s="889"/>
      <c r="WTM105" s="889"/>
      <c r="WTN105" s="889"/>
      <c r="WTO105" s="889"/>
      <c r="WTP105" s="889"/>
      <c r="WTQ105" s="889"/>
      <c r="WTR105" s="889"/>
      <c r="WTS105" s="889"/>
      <c r="WTT105" s="889"/>
      <c r="WTU105" s="889"/>
      <c r="WTV105" s="889"/>
      <c r="WTW105" s="889"/>
      <c r="WTX105" s="889"/>
      <c r="WTY105" s="889"/>
      <c r="WTZ105" s="889"/>
      <c r="WUA105" s="889"/>
      <c r="WUB105" s="889"/>
      <c r="WUC105" s="889"/>
      <c r="WUD105" s="889"/>
      <c r="WUE105" s="889"/>
      <c r="WUF105" s="889"/>
      <c r="WUG105" s="889"/>
      <c r="WUH105" s="889"/>
      <c r="WUI105" s="889"/>
      <c r="WUJ105" s="889"/>
      <c r="WUK105" s="889"/>
      <c r="WUL105" s="889"/>
      <c r="WUM105" s="889"/>
      <c r="WUN105" s="889"/>
      <c r="WUO105" s="889"/>
      <c r="WUP105" s="889"/>
      <c r="WUQ105" s="889"/>
      <c r="WUR105" s="889"/>
      <c r="WUS105" s="889"/>
      <c r="WUT105" s="889"/>
      <c r="WUU105" s="889"/>
      <c r="WUV105" s="889"/>
      <c r="WUW105" s="889"/>
      <c r="WUX105" s="889"/>
      <c r="WUY105" s="889"/>
      <c r="WUZ105" s="889"/>
      <c r="WVA105" s="889"/>
      <c r="WVB105" s="889"/>
      <c r="WVC105" s="889"/>
      <c r="WVD105" s="889"/>
      <c r="WVE105" s="889"/>
      <c r="WVF105" s="889"/>
      <c r="WVG105" s="889"/>
      <c r="WVH105" s="889"/>
      <c r="WVI105" s="889"/>
      <c r="WVJ105" s="889"/>
      <c r="WVK105" s="889"/>
      <c r="WVL105" s="889"/>
      <c r="WVM105" s="889"/>
      <c r="WVN105" s="889"/>
      <c r="WVO105" s="889"/>
      <c r="WVP105" s="889"/>
      <c r="WVQ105" s="889"/>
      <c r="WVR105" s="889"/>
      <c r="WVS105" s="889"/>
      <c r="WVT105" s="889"/>
      <c r="WVU105" s="889"/>
      <c r="WVV105" s="889"/>
      <c r="WVW105" s="889"/>
      <c r="WVX105" s="889"/>
      <c r="WVY105" s="889"/>
      <c r="WVZ105" s="889"/>
      <c r="WWA105" s="889"/>
      <c r="WWB105" s="889"/>
      <c r="WWC105" s="889"/>
      <c r="WWD105" s="889"/>
      <c r="WWE105" s="889"/>
      <c r="WWF105" s="889"/>
      <c r="WWG105" s="889"/>
      <c r="WWH105" s="889"/>
      <c r="WWI105" s="889"/>
      <c r="WWJ105" s="889"/>
      <c r="WWK105" s="889"/>
      <c r="WWL105" s="889"/>
      <c r="WWM105" s="889"/>
      <c r="WWN105" s="889"/>
      <c r="WWO105" s="889"/>
      <c r="WWP105" s="889"/>
      <c r="WWQ105" s="889"/>
      <c r="WWR105" s="889"/>
      <c r="WWS105" s="889"/>
      <c r="WWT105" s="889"/>
      <c r="WWU105" s="889"/>
      <c r="WWV105" s="889"/>
      <c r="WWW105" s="889"/>
      <c r="WWX105" s="889"/>
      <c r="WWY105" s="889"/>
      <c r="WWZ105" s="889"/>
      <c r="WXA105" s="889"/>
      <c r="WXB105" s="889"/>
      <c r="WXC105" s="889"/>
      <c r="WXD105" s="889"/>
      <c r="WXE105" s="889"/>
      <c r="WXF105" s="889"/>
      <c r="WXG105" s="889"/>
      <c r="WXH105" s="889"/>
      <c r="WXI105" s="889"/>
      <c r="WXJ105" s="889"/>
      <c r="WXK105" s="889"/>
      <c r="WXL105" s="889"/>
      <c r="WXM105" s="889"/>
      <c r="WXN105" s="889"/>
      <c r="WXO105" s="889"/>
      <c r="WXP105" s="889"/>
      <c r="WXQ105" s="889"/>
      <c r="WXR105" s="889"/>
      <c r="WXS105" s="889"/>
      <c r="WXT105" s="889"/>
      <c r="WXU105" s="889"/>
      <c r="WXV105" s="889"/>
      <c r="WXW105" s="889"/>
      <c r="WXX105" s="889"/>
      <c r="WXY105" s="889"/>
      <c r="WXZ105" s="889"/>
      <c r="WYA105" s="889"/>
      <c r="WYB105" s="889"/>
      <c r="WYC105" s="889"/>
      <c r="WYD105" s="889"/>
      <c r="WYE105" s="889"/>
      <c r="WYF105" s="889"/>
      <c r="WYG105" s="889"/>
      <c r="WYH105" s="889"/>
      <c r="WYI105" s="889"/>
      <c r="WYJ105" s="889"/>
      <c r="WYK105" s="889"/>
      <c r="WYL105" s="889"/>
      <c r="WYM105" s="889"/>
      <c r="WYN105" s="889"/>
      <c r="WYO105" s="889"/>
      <c r="WYP105" s="889"/>
      <c r="WYQ105" s="889"/>
      <c r="WYR105" s="889"/>
      <c r="WYS105" s="889"/>
      <c r="WYT105" s="889"/>
      <c r="WYU105" s="889"/>
      <c r="WYV105" s="889"/>
      <c r="WYW105" s="889"/>
      <c r="WYX105" s="889"/>
      <c r="WYY105" s="889"/>
      <c r="WYZ105" s="889"/>
      <c r="WZA105" s="889"/>
      <c r="WZB105" s="889"/>
      <c r="WZC105" s="889"/>
      <c r="WZD105" s="889"/>
      <c r="WZE105" s="889"/>
      <c r="WZF105" s="889"/>
      <c r="WZG105" s="889"/>
      <c r="WZH105" s="889"/>
      <c r="WZI105" s="889"/>
      <c r="WZJ105" s="889"/>
      <c r="WZK105" s="889"/>
      <c r="WZL105" s="889"/>
      <c r="WZM105" s="889"/>
      <c r="WZN105" s="889"/>
      <c r="WZO105" s="889"/>
      <c r="WZP105" s="889"/>
      <c r="WZQ105" s="889"/>
      <c r="WZR105" s="889"/>
      <c r="WZS105" s="889"/>
      <c r="WZT105" s="889"/>
      <c r="WZU105" s="889"/>
      <c r="WZV105" s="889"/>
      <c r="WZW105" s="889"/>
      <c r="WZX105" s="889"/>
      <c r="WZY105" s="889"/>
      <c r="WZZ105" s="889"/>
      <c r="XAA105" s="889"/>
      <c r="XAB105" s="889"/>
      <c r="XAC105" s="889"/>
      <c r="XAD105" s="889"/>
      <c r="XAE105" s="889"/>
      <c r="XAF105" s="889"/>
      <c r="XAG105" s="889"/>
      <c r="XAH105" s="889"/>
      <c r="XAI105" s="889"/>
      <c r="XAJ105" s="889"/>
      <c r="XAK105" s="889"/>
      <c r="XAL105" s="889"/>
      <c r="XAM105" s="889"/>
      <c r="XAN105" s="889"/>
      <c r="XAO105" s="889"/>
      <c r="XAP105" s="889"/>
      <c r="XAQ105" s="889"/>
      <c r="XAR105" s="889"/>
      <c r="XAS105" s="889"/>
      <c r="XAT105" s="889"/>
      <c r="XAU105" s="889"/>
      <c r="XAV105" s="889"/>
      <c r="XAW105" s="889"/>
      <c r="XAX105" s="889"/>
      <c r="XAY105" s="889"/>
      <c r="XAZ105" s="889"/>
      <c r="XBA105" s="889"/>
      <c r="XBB105" s="889"/>
      <c r="XBC105" s="889"/>
      <c r="XBD105" s="889"/>
      <c r="XBE105" s="889"/>
      <c r="XBF105" s="889"/>
      <c r="XBG105" s="889"/>
      <c r="XBH105" s="889"/>
      <c r="XBI105" s="889"/>
      <c r="XBJ105" s="889"/>
      <c r="XBK105" s="889"/>
      <c r="XBL105" s="889"/>
      <c r="XBM105" s="889"/>
      <c r="XBN105" s="889"/>
      <c r="XBO105" s="889"/>
      <c r="XBP105" s="889"/>
      <c r="XBQ105" s="889"/>
      <c r="XBR105" s="889"/>
      <c r="XBS105" s="889"/>
      <c r="XBT105" s="889"/>
      <c r="XBU105" s="889"/>
      <c r="XBV105" s="889"/>
      <c r="XBW105" s="889"/>
      <c r="XBX105" s="889"/>
      <c r="XBY105" s="889"/>
      <c r="XBZ105" s="889"/>
      <c r="XCA105" s="889"/>
      <c r="XCB105" s="889"/>
      <c r="XCC105" s="889"/>
      <c r="XCD105" s="889"/>
      <c r="XCE105" s="889"/>
      <c r="XCF105" s="889"/>
      <c r="XCG105" s="889"/>
      <c r="XCH105" s="889"/>
      <c r="XCI105" s="889"/>
      <c r="XCJ105" s="889"/>
      <c r="XCK105" s="889"/>
      <c r="XCL105" s="889"/>
      <c r="XCM105" s="889"/>
      <c r="XCN105" s="889"/>
      <c r="XCO105" s="889"/>
      <c r="XCP105" s="889"/>
      <c r="XCQ105" s="889"/>
      <c r="XCR105" s="889"/>
      <c r="XCS105" s="889"/>
      <c r="XCT105" s="889"/>
      <c r="XCU105" s="889"/>
      <c r="XCV105" s="889"/>
      <c r="XCW105" s="889"/>
      <c r="XCX105" s="889"/>
      <c r="XCY105" s="889"/>
      <c r="XCZ105" s="889"/>
      <c r="XDA105" s="889"/>
      <c r="XDB105" s="889"/>
      <c r="XDC105" s="889"/>
      <c r="XDD105" s="889"/>
      <c r="XDE105" s="889"/>
      <c r="XDF105" s="889"/>
      <c r="XDG105" s="889"/>
      <c r="XDH105" s="889"/>
      <c r="XDI105" s="889"/>
      <c r="XDJ105" s="889"/>
      <c r="XDK105" s="889"/>
      <c r="XDL105" s="889"/>
      <c r="XDM105" s="889"/>
      <c r="XDN105" s="889"/>
      <c r="XDO105" s="889"/>
      <c r="XDP105" s="889"/>
      <c r="XDQ105" s="889"/>
      <c r="XDR105" s="889"/>
      <c r="XDS105" s="889"/>
      <c r="XDT105" s="889"/>
      <c r="XDU105" s="889"/>
      <c r="XDV105" s="889"/>
      <c r="XDW105" s="889"/>
      <c r="XDX105" s="889"/>
      <c r="XDY105" s="889"/>
      <c r="XDZ105" s="889"/>
      <c r="XEA105" s="889"/>
      <c r="XEB105" s="889"/>
      <c r="XEC105" s="889"/>
      <c r="XED105" s="889"/>
      <c r="XEE105" s="889"/>
      <c r="XEF105" s="889"/>
      <c r="XEG105" s="889"/>
      <c r="XEH105" s="889"/>
      <c r="XEI105" s="889"/>
      <c r="XEJ105" s="889"/>
      <c r="XEK105" s="889"/>
      <c r="XEL105" s="889"/>
      <c r="XEM105" s="889"/>
      <c r="XEN105" s="889"/>
      <c r="XEO105" s="889"/>
      <c r="XEP105" s="889"/>
      <c r="XEQ105" s="889"/>
      <c r="XER105" s="889"/>
      <c r="XES105" s="889"/>
      <c r="XET105" s="889"/>
      <c r="XEU105" s="889"/>
      <c r="XEV105" s="889"/>
      <c r="XEW105" s="889"/>
      <c r="XEX105" s="889"/>
      <c r="XEY105" s="889"/>
      <c r="XEZ105" s="889"/>
      <c r="XFA105" s="889"/>
      <c r="XFB105" s="889"/>
      <c r="XFC105" s="889"/>
      <c r="XFD105" s="889"/>
    </row>
    <row r="106" spans="4:16384" s="876" customFormat="1">
      <c r="D106" s="886"/>
      <c r="J106" s="886"/>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889"/>
      <c r="AH106" s="889"/>
      <c r="AI106" s="889"/>
      <c r="AJ106" s="889"/>
      <c r="AK106" s="889"/>
      <c r="AL106" s="889"/>
      <c r="AM106" s="889"/>
      <c r="AN106" s="889"/>
      <c r="AO106" s="889"/>
      <c r="AP106" s="889"/>
      <c r="AQ106" s="889"/>
      <c r="AR106" s="889"/>
      <c r="AS106" s="889"/>
      <c r="AT106" s="889"/>
      <c r="AU106" s="889"/>
      <c r="AV106" s="889"/>
      <c r="AW106" s="889"/>
      <c r="AX106" s="889"/>
      <c r="AY106" s="889"/>
      <c r="AZ106" s="889"/>
      <c r="BA106" s="889"/>
      <c r="BB106" s="889"/>
      <c r="BC106" s="889"/>
      <c r="BD106" s="889"/>
      <c r="BE106" s="889"/>
      <c r="BF106" s="889"/>
      <c r="BG106" s="889"/>
      <c r="BH106" s="889"/>
      <c r="BI106" s="889"/>
      <c r="BJ106" s="889"/>
      <c r="BK106" s="889"/>
      <c r="BL106" s="889"/>
      <c r="BM106" s="889"/>
      <c r="BN106" s="889"/>
      <c r="BO106" s="889"/>
      <c r="BP106" s="889"/>
      <c r="BQ106" s="889"/>
      <c r="BR106" s="889"/>
      <c r="BS106" s="889"/>
      <c r="BT106" s="889"/>
      <c r="BU106" s="889"/>
      <c r="BV106" s="889"/>
      <c r="BW106" s="889"/>
      <c r="BX106" s="889"/>
      <c r="BY106" s="889"/>
      <c r="BZ106" s="889"/>
      <c r="CA106" s="889"/>
      <c r="CB106" s="889"/>
      <c r="CC106" s="889"/>
      <c r="CD106" s="889"/>
      <c r="CE106" s="889"/>
      <c r="CF106" s="889"/>
      <c r="CG106" s="889"/>
      <c r="CH106" s="889"/>
      <c r="CI106" s="889"/>
      <c r="CJ106" s="889"/>
      <c r="CK106" s="889"/>
      <c r="CL106" s="889"/>
      <c r="CM106" s="889"/>
      <c r="CN106" s="889"/>
      <c r="CO106" s="889"/>
      <c r="CP106" s="889"/>
      <c r="CQ106" s="889"/>
      <c r="CR106" s="889"/>
      <c r="CS106" s="889"/>
      <c r="CT106" s="889"/>
      <c r="CU106" s="889"/>
      <c r="CV106" s="889"/>
      <c r="CW106" s="889"/>
      <c r="CX106" s="889"/>
      <c r="CY106" s="889"/>
      <c r="CZ106" s="889"/>
      <c r="DA106" s="889"/>
      <c r="DB106" s="889"/>
      <c r="DC106" s="889"/>
      <c r="DD106" s="889"/>
      <c r="DE106" s="889"/>
      <c r="DF106" s="889"/>
      <c r="DG106" s="889"/>
      <c r="DH106" s="889"/>
      <c r="DI106" s="889"/>
      <c r="DJ106" s="889"/>
      <c r="DK106" s="889"/>
      <c r="DL106" s="889"/>
      <c r="DM106" s="889"/>
      <c r="DN106" s="889"/>
      <c r="DO106" s="889"/>
      <c r="DP106" s="889"/>
      <c r="DQ106" s="889"/>
      <c r="DR106" s="889"/>
      <c r="DS106" s="889"/>
      <c r="DT106" s="889"/>
      <c r="DU106" s="889"/>
      <c r="DV106" s="889"/>
      <c r="DW106" s="889"/>
      <c r="DX106" s="889"/>
      <c r="DY106" s="889"/>
      <c r="DZ106" s="889"/>
      <c r="EA106" s="889"/>
      <c r="EB106" s="889"/>
      <c r="EC106" s="889"/>
      <c r="ED106" s="889"/>
      <c r="EE106" s="889"/>
      <c r="EF106" s="889"/>
      <c r="EG106" s="889"/>
      <c r="EH106" s="889"/>
      <c r="EI106" s="889"/>
      <c r="EJ106" s="889"/>
      <c r="EK106" s="889"/>
      <c r="EL106" s="889"/>
      <c r="EM106" s="889"/>
      <c r="EN106" s="889"/>
      <c r="EO106" s="889"/>
      <c r="EP106" s="889"/>
      <c r="EQ106" s="889"/>
      <c r="ER106" s="889"/>
      <c r="ES106" s="889"/>
      <c r="ET106" s="889"/>
      <c r="EU106" s="889"/>
      <c r="EV106" s="889"/>
      <c r="EW106" s="889"/>
      <c r="EX106" s="889"/>
      <c r="EY106" s="889"/>
      <c r="EZ106" s="889"/>
      <c r="FA106" s="889"/>
      <c r="FB106" s="889"/>
      <c r="FC106" s="889"/>
      <c r="FD106" s="889"/>
      <c r="FE106" s="889"/>
      <c r="FF106" s="889"/>
      <c r="FG106" s="889"/>
      <c r="FH106" s="889"/>
      <c r="FI106" s="889"/>
      <c r="FJ106" s="889"/>
      <c r="FK106" s="889"/>
      <c r="FL106" s="889"/>
      <c r="FM106" s="889"/>
      <c r="FN106" s="889"/>
      <c r="FO106" s="889"/>
      <c r="FP106" s="889"/>
      <c r="FQ106" s="889"/>
      <c r="FR106" s="889"/>
      <c r="FS106" s="889"/>
      <c r="FT106" s="889"/>
      <c r="FU106" s="889"/>
      <c r="FV106" s="889"/>
      <c r="FW106" s="889"/>
      <c r="FX106" s="889"/>
      <c r="FY106" s="889"/>
      <c r="FZ106" s="889"/>
      <c r="GA106" s="889"/>
      <c r="GB106" s="889"/>
      <c r="GC106" s="889"/>
      <c r="GD106" s="889"/>
      <c r="GE106" s="889"/>
      <c r="GF106" s="889"/>
      <c r="GG106" s="889"/>
      <c r="GH106" s="889"/>
      <c r="GI106" s="889"/>
      <c r="GJ106" s="889"/>
      <c r="GK106" s="889"/>
      <c r="GL106" s="889"/>
      <c r="GM106" s="889"/>
      <c r="GN106" s="889"/>
      <c r="GO106" s="889"/>
      <c r="GP106" s="889"/>
      <c r="GQ106" s="889"/>
      <c r="GR106" s="889"/>
      <c r="GS106" s="889"/>
      <c r="GT106" s="889"/>
      <c r="GU106" s="889"/>
      <c r="GV106" s="889"/>
      <c r="GW106" s="889"/>
      <c r="GX106" s="889"/>
      <c r="GY106" s="889"/>
      <c r="GZ106" s="889"/>
      <c r="HA106" s="889"/>
      <c r="HB106" s="889"/>
      <c r="HC106" s="889"/>
      <c r="HD106" s="889"/>
      <c r="HE106" s="889"/>
      <c r="HF106" s="889"/>
      <c r="HG106" s="889"/>
      <c r="HH106" s="889"/>
      <c r="HI106" s="889"/>
      <c r="HJ106" s="889"/>
      <c r="HK106" s="889"/>
      <c r="HL106" s="889"/>
      <c r="HM106" s="889"/>
      <c r="HN106" s="889"/>
      <c r="HO106" s="889"/>
      <c r="HP106" s="889"/>
      <c r="HQ106" s="889"/>
      <c r="HR106" s="889"/>
      <c r="HS106" s="889"/>
      <c r="HT106" s="889"/>
      <c r="HU106" s="889"/>
      <c r="HV106" s="889"/>
      <c r="HW106" s="889"/>
      <c r="HX106" s="889"/>
      <c r="HY106" s="889"/>
      <c r="HZ106" s="889"/>
      <c r="IA106" s="889"/>
      <c r="IB106" s="889"/>
      <c r="IC106" s="889"/>
      <c r="ID106" s="889"/>
      <c r="IE106" s="889"/>
      <c r="IF106" s="889"/>
      <c r="IG106" s="889"/>
      <c r="IH106" s="889"/>
      <c r="II106" s="889"/>
      <c r="IJ106" s="889"/>
      <c r="IK106" s="889"/>
      <c r="IL106" s="889"/>
      <c r="IM106" s="889"/>
      <c r="IN106" s="889"/>
      <c r="IO106" s="889"/>
      <c r="IP106" s="889"/>
      <c r="IQ106" s="889"/>
      <c r="IR106" s="889"/>
      <c r="IS106" s="889"/>
      <c r="IT106" s="889"/>
      <c r="IU106" s="889"/>
      <c r="IV106" s="889"/>
      <c r="IW106" s="889"/>
      <c r="IX106" s="889"/>
      <c r="IY106" s="889"/>
      <c r="IZ106" s="889"/>
      <c r="JA106" s="889"/>
      <c r="JB106" s="889"/>
      <c r="JC106" s="889"/>
      <c r="JD106" s="889"/>
      <c r="JE106" s="889"/>
      <c r="JF106" s="889"/>
      <c r="JG106" s="889"/>
      <c r="JH106" s="889"/>
      <c r="JI106" s="889"/>
      <c r="JJ106" s="889"/>
      <c r="JK106" s="889"/>
      <c r="JL106" s="889"/>
      <c r="JM106" s="889"/>
      <c r="JN106" s="889"/>
      <c r="JO106" s="889"/>
      <c r="JP106" s="889"/>
      <c r="JQ106" s="889"/>
      <c r="JR106" s="889"/>
      <c r="JS106" s="889"/>
      <c r="JT106" s="889"/>
      <c r="JU106" s="889"/>
      <c r="JV106" s="889"/>
      <c r="JW106" s="889"/>
      <c r="JX106" s="889"/>
      <c r="JY106" s="889"/>
      <c r="JZ106" s="889"/>
      <c r="KA106" s="889"/>
      <c r="KB106" s="889"/>
      <c r="KC106" s="889"/>
      <c r="KD106" s="889"/>
      <c r="KE106" s="889"/>
      <c r="KF106" s="889"/>
      <c r="KG106" s="889"/>
      <c r="KH106" s="889"/>
      <c r="KI106" s="889"/>
      <c r="KJ106" s="889"/>
      <c r="KK106" s="889"/>
      <c r="KL106" s="889"/>
      <c r="KM106" s="889"/>
      <c r="KN106" s="889"/>
      <c r="KO106" s="889"/>
      <c r="KP106" s="889"/>
      <c r="KQ106" s="889"/>
      <c r="KR106" s="889"/>
      <c r="KS106" s="889"/>
      <c r="KT106" s="889"/>
      <c r="KU106" s="889"/>
      <c r="KV106" s="889"/>
      <c r="KW106" s="889"/>
      <c r="KX106" s="889"/>
      <c r="KY106" s="889"/>
      <c r="KZ106" s="889"/>
      <c r="LA106" s="889"/>
      <c r="LB106" s="889"/>
      <c r="LC106" s="889"/>
      <c r="LD106" s="889"/>
      <c r="LE106" s="889"/>
      <c r="LF106" s="889"/>
      <c r="LG106" s="889"/>
      <c r="LH106" s="889"/>
      <c r="LI106" s="889"/>
      <c r="LJ106" s="889"/>
      <c r="LK106" s="889"/>
      <c r="LL106" s="889"/>
      <c r="LM106" s="889"/>
      <c r="LN106" s="889"/>
      <c r="LO106" s="889"/>
      <c r="LP106" s="889"/>
      <c r="LQ106" s="889"/>
      <c r="LR106" s="889"/>
      <c r="LS106" s="889"/>
      <c r="LT106" s="889"/>
      <c r="LU106" s="889"/>
      <c r="LV106" s="889"/>
      <c r="LW106" s="889"/>
      <c r="LX106" s="889"/>
      <c r="LY106" s="889"/>
      <c r="LZ106" s="889"/>
      <c r="MA106" s="889"/>
      <c r="MB106" s="889"/>
      <c r="MC106" s="889"/>
      <c r="MD106" s="889"/>
      <c r="ME106" s="889"/>
      <c r="MF106" s="889"/>
      <c r="MG106" s="889"/>
      <c r="MH106" s="889"/>
      <c r="MI106" s="889"/>
      <c r="MJ106" s="889"/>
      <c r="MK106" s="889"/>
      <c r="ML106" s="889"/>
      <c r="MM106" s="889"/>
      <c r="MN106" s="889"/>
      <c r="MO106" s="889"/>
      <c r="MP106" s="889"/>
      <c r="MQ106" s="889"/>
      <c r="MR106" s="889"/>
      <c r="MS106" s="889"/>
      <c r="MT106" s="889"/>
      <c r="MU106" s="889"/>
      <c r="MV106" s="889"/>
      <c r="MW106" s="889"/>
      <c r="MX106" s="889"/>
      <c r="MY106" s="889"/>
      <c r="MZ106" s="889"/>
      <c r="NA106" s="889"/>
      <c r="NB106" s="889"/>
      <c r="NC106" s="889"/>
      <c r="ND106" s="889"/>
      <c r="NE106" s="889"/>
      <c r="NF106" s="889"/>
      <c r="NG106" s="889"/>
      <c r="NH106" s="889"/>
      <c r="NI106" s="889"/>
      <c r="NJ106" s="889"/>
      <c r="NK106" s="889"/>
      <c r="NL106" s="889"/>
      <c r="NM106" s="889"/>
      <c r="NN106" s="889"/>
      <c r="NO106" s="889"/>
      <c r="NP106" s="889"/>
      <c r="NQ106" s="889"/>
      <c r="NR106" s="889"/>
      <c r="NS106" s="889"/>
      <c r="NT106" s="889"/>
      <c r="NU106" s="889"/>
      <c r="NV106" s="889"/>
      <c r="NW106" s="889"/>
      <c r="NX106" s="889"/>
      <c r="NY106" s="889"/>
      <c r="NZ106" s="889"/>
      <c r="OA106" s="889"/>
      <c r="OB106" s="889"/>
      <c r="OC106" s="889"/>
      <c r="OD106" s="889"/>
      <c r="OE106" s="889"/>
      <c r="OF106" s="889"/>
      <c r="OG106" s="889"/>
      <c r="OH106" s="889"/>
      <c r="OI106" s="889"/>
      <c r="OJ106" s="889"/>
      <c r="OK106" s="889"/>
      <c r="OL106" s="889"/>
      <c r="OM106" s="889"/>
      <c r="ON106" s="889"/>
      <c r="OO106" s="889"/>
      <c r="OP106" s="889"/>
      <c r="OQ106" s="889"/>
      <c r="OR106" s="889"/>
      <c r="OS106" s="889"/>
      <c r="OT106" s="889"/>
      <c r="OU106" s="889"/>
      <c r="OV106" s="889"/>
      <c r="OW106" s="889"/>
      <c r="OX106" s="889"/>
      <c r="OY106" s="889"/>
      <c r="OZ106" s="889"/>
      <c r="PA106" s="889"/>
      <c r="PB106" s="889"/>
      <c r="PC106" s="889"/>
      <c r="PD106" s="889"/>
      <c r="PE106" s="889"/>
      <c r="PF106" s="889"/>
      <c r="PG106" s="889"/>
      <c r="PH106" s="889"/>
      <c r="PI106" s="889"/>
      <c r="PJ106" s="889"/>
      <c r="PK106" s="889"/>
      <c r="PL106" s="889"/>
      <c r="PM106" s="889"/>
      <c r="PN106" s="889"/>
      <c r="PO106" s="889"/>
      <c r="PP106" s="889"/>
      <c r="PQ106" s="889"/>
      <c r="PR106" s="889"/>
      <c r="PS106" s="889"/>
      <c r="PT106" s="889"/>
      <c r="PU106" s="889"/>
      <c r="PV106" s="889"/>
      <c r="PW106" s="889"/>
      <c r="PX106" s="889"/>
      <c r="PY106" s="889"/>
      <c r="PZ106" s="889"/>
      <c r="QA106" s="889"/>
      <c r="QB106" s="889"/>
      <c r="QC106" s="889"/>
      <c r="QD106" s="889"/>
      <c r="QE106" s="889"/>
      <c r="QF106" s="889"/>
      <c r="QG106" s="889"/>
      <c r="QH106" s="889"/>
      <c r="QI106" s="889"/>
      <c r="QJ106" s="889"/>
      <c r="QK106" s="889"/>
      <c r="QL106" s="889"/>
      <c r="QM106" s="889"/>
      <c r="QN106" s="889"/>
      <c r="QO106" s="889"/>
      <c r="QP106" s="889"/>
      <c r="QQ106" s="889"/>
      <c r="QR106" s="889"/>
      <c r="QS106" s="889"/>
      <c r="QT106" s="889"/>
      <c r="QU106" s="889"/>
      <c r="QV106" s="889"/>
      <c r="QW106" s="889"/>
      <c r="QX106" s="889"/>
      <c r="QY106" s="889"/>
      <c r="QZ106" s="889"/>
      <c r="RA106" s="889"/>
      <c r="RB106" s="889"/>
      <c r="RC106" s="889"/>
      <c r="RD106" s="889"/>
      <c r="RE106" s="889"/>
      <c r="RF106" s="889"/>
      <c r="RG106" s="889"/>
      <c r="RH106" s="889"/>
      <c r="RI106" s="889"/>
      <c r="RJ106" s="889"/>
      <c r="RK106" s="889"/>
      <c r="RL106" s="889"/>
      <c r="RM106" s="889"/>
      <c r="RN106" s="889"/>
      <c r="RO106" s="889"/>
      <c r="RP106" s="889"/>
      <c r="RQ106" s="889"/>
      <c r="RR106" s="889"/>
      <c r="RS106" s="889"/>
      <c r="RT106" s="889"/>
      <c r="RU106" s="889"/>
      <c r="RV106" s="889"/>
      <c r="RW106" s="889"/>
      <c r="RX106" s="889"/>
      <c r="RY106" s="889"/>
      <c r="RZ106" s="889"/>
      <c r="SA106" s="889"/>
      <c r="SB106" s="889"/>
      <c r="SC106" s="889"/>
      <c r="SD106" s="889"/>
      <c r="SE106" s="889"/>
      <c r="SF106" s="889"/>
      <c r="SG106" s="889"/>
      <c r="SH106" s="889"/>
      <c r="SI106" s="889"/>
      <c r="SJ106" s="889"/>
      <c r="SK106" s="889"/>
      <c r="SL106" s="889"/>
      <c r="SM106" s="889"/>
      <c r="SN106" s="889"/>
      <c r="SO106" s="889"/>
      <c r="SP106" s="889"/>
      <c r="SQ106" s="889"/>
      <c r="SR106" s="889"/>
      <c r="SS106" s="889"/>
      <c r="ST106" s="889"/>
      <c r="SU106" s="889"/>
      <c r="SV106" s="889"/>
      <c r="SW106" s="889"/>
      <c r="SX106" s="889"/>
      <c r="SY106" s="889"/>
      <c r="SZ106" s="889"/>
      <c r="TA106" s="889"/>
      <c r="TB106" s="889"/>
      <c r="TC106" s="889"/>
      <c r="TD106" s="889"/>
      <c r="TE106" s="889"/>
      <c r="TF106" s="889"/>
      <c r="TG106" s="889"/>
      <c r="TH106" s="889"/>
      <c r="TI106" s="889"/>
      <c r="TJ106" s="889"/>
      <c r="TK106" s="889"/>
      <c r="TL106" s="889"/>
      <c r="TM106" s="889"/>
      <c r="TN106" s="889"/>
      <c r="TO106" s="889"/>
      <c r="TP106" s="889"/>
      <c r="TQ106" s="889"/>
      <c r="TR106" s="889"/>
      <c r="TS106" s="889"/>
      <c r="TT106" s="889"/>
      <c r="TU106" s="889"/>
      <c r="TV106" s="889"/>
      <c r="TW106" s="889"/>
      <c r="TX106" s="889"/>
      <c r="TY106" s="889"/>
      <c r="TZ106" s="889"/>
      <c r="UA106" s="889"/>
      <c r="UB106" s="889"/>
      <c r="UC106" s="889"/>
      <c r="UD106" s="889"/>
      <c r="UE106" s="889"/>
      <c r="UF106" s="889"/>
      <c r="UG106" s="889"/>
      <c r="UH106" s="889"/>
      <c r="UI106" s="889"/>
      <c r="UJ106" s="889"/>
      <c r="UK106" s="889"/>
      <c r="UL106" s="889"/>
      <c r="UM106" s="889"/>
      <c r="UN106" s="889"/>
      <c r="UO106" s="889"/>
      <c r="UP106" s="889"/>
      <c r="UQ106" s="889"/>
      <c r="UR106" s="889"/>
      <c r="US106" s="889"/>
      <c r="UT106" s="889"/>
      <c r="UU106" s="889"/>
      <c r="UV106" s="889"/>
      <c r="UW106" s="889"/>
      <c r="UX106" s="889"/>
      <c r="UY106" s="889"/>
      <c r="UZ106" s="889"/>
      <c r="VA106" s="889"/>
      <c r="VB106" s="889"/>
      <c r="VC106" s="889"/>
      <c r="VD106" s="889"/>
      <c r="VE106" s="889"/>
      <c r="VF106" s="889"/>
      <c r="VG106" s="889"/>
      <c r="VH106" s="889"/>
      <c r="VI106" s="889"/>
      <c r="VJ106" s="889"/>
      <c r="VK106" s="889"/>
      <c r="VL106" s="889"/>
      <c r="VM106" s="889"/>
      <c r="VN106" s="889"/>
      <c r="VO106" s="889"/>
      <c r="VP106" s="889"/>
      <c r="VQ106" s="889"/>
      <c r="VR106" s="889"/>
      <c r="VS106" s="889"/>
      <c r="VT106" s="889"/>
      <c r="VU106" s="889"/>
      <c r="VV106" s="889"/>
      <c r="VW106" s="889"/>
      <c r="VX106" s="889"/>
      <c r="VY106" s="889"/>
      <c r="VZ106" s="889"/>
      <c r="WA106" s="889"/>
      <c r="WB106" s="889"/>
      <c r="WC106" s="889"/>
      <c r="WD106" s="889"/>
      <c r="WE106" s="889"/>
      <c r="WF106" s="889"/>
      <c r="WG106" s="889"/>
      <c r="WH106" s="889"/>
      <c r="WI106" s="889"/>
      <c r="WJ106" s="889"/>
      <c r="WK106" s="889"/>
      <c r="WL106" s="889"/>
      <c r="WM106" s="889"/>
      <c r="WN106" s="889"/>
      <c r="WO106" s="889"/>
      <c r="WP106" s="889"/>
      <c r="WQ106" s="889"/>
      <c r="WR106" s="889"/>
      <c r="WS106" s="889"/>
      <c r="WT106" s="889"/>
      <c r="WU106" s="889"/>
      <c r="WV106" s="889"/>
      <c r="WW106" s="889"/>
      <c r="WX106" s="889"/>
      <c r="WY106" s="889"/>
      <c r="WZ106" s="889"/>
      <c r="XA106" s="889"/>
      <c r="XB106" s="889"/>
      <c r="XC106" s="889"/>
      <c r="XD106" s="889"/>
      <c r="XE106" s="889"/>
      <c r="XF106" s="889"/>
      <c r="XG106" s="889"/>
      <c r="XH106" s="889"/>
      <c r="XI106" s="889"/>
      <c r="XJ106" s="889"/>
      <c r="XK106" s="889"/>
      <c r="XL106" s="889"/>
      <c r="XM106" s="889"/>
      <c r="XN106" s="889"/>
      <c r="XO106" s="889"/>
      <c r="XP106" s="889"/>
      <c r="XQ106" s="889"/>
      <c r="XR106" s="889"/>
      <c r="XS106" s="889"/>
      <c r="XT106" s="889"/>
      <c r="XU106" s="889"/>
      <c r="XV106" s="889"/>
      <c r="XW106" s="889"/>
      <c r="XX106" s="889"/>
      <c r="XY106" s="889"/>
      <c r="XZ106" s="889"/>
      <c r="YA106" s="889"/>
      <c r="YB106" s="889"/>
      <c r="YC106" s="889"/>
      <c r="YD106" s="889"/>
      <c r="YE106" s="889"/>
      <c r="YF106" s="889"/>
      <c r="YG106" s="889"/>
      <c r="YH106" s="889"/>
      <c r="YI106" s="889"/>
      <c r="YJ106" s="889"/>
      <c r="YK106" s="889"/>
      <c r="YL106" s="889"/>
      <c r="YM106" s="889"/>
      <c r="YN106" s="889"/>
      <c r="YO106" s="889"/>
      <c r="YP106" s="889"/>
      <c r="YQ106" s="889"/>
      <c r="YR106" s="889"/>
      <c r="YS106" s="889"/>
      <c r="YT106" s="889"/>
      <c r="YU106" s="889"/>
      <c r="YV106" s="889"/>
      <c r="YW106" s="889"/>
      <c r="YX106" s="889"/>
      <c r="YY106" s="889"/>
      <c r="YZ106" s="889"/>
      <c r="ZA106" s="889"/>
      <c r="ZB106" s="889"/>
      <c r="ZC106" s="889"/>
      <c r="ZD106" s="889"/>
      <c r="ZE106" s="889"/>
      <c r="ZF106" s="889"/>
      <c r="ZG106" s="889"/>
      <c r="ZH106" s="889"/>
      <c r="ZI106" s="889"/>
      <c r="ZJ106" s="889"/>
      <c r="ZK106" s="889"/>
      <c r="ZL106" s="889"/>
      <c r="ZM106" s="889"/>
      <c r="ZN106" s="889"/>
      <c r="ZO106" s="889"/>
      <c r="ZP106" s="889"/>
      <c r="ZQ106" s="889"/>
      <c r="ZR106" s="889"/>
      <c r="ZS106" s="889"/>
      <c r="ZT106" s="889"/>
      <c r="ZU106" s="889"/>
      <c r="ZV106" s="889"/>
      <c r="ZW106" s="889"/>
      <c r="ZX106" s="889"/>
      <c r="ZY106" s="889"/>
      <c r="ZZ106" s="889"/>
      <c r="AAA106" s="889"/>
      <c r="AAB106" s="889"/>
      <c r="AAC106" s="889"/>
      <c r="AAD106" s="889"/>
      <c r="AAE106" s="889"/>
      <c r="AAF106" s="889"/>
      <c r="AAG106" s="889"/>
      <c r="AAH106" s="889"/>
      <c r="AAI106" s="889"/>
      <c r="AAJ106" s="889"/>
      <c r="AAK106" s="889"/>
      <c r="AAL106" s="889"/>
      <c r="AAM106" s="889"/>
      <c r="AAN106" s="889"/>
      <c r="AAO106" s="889"/>
      <c r="AAP106" s="889"/>
      <c r="AAQ106" s="889"/>
      <c r="AAR106" s="889"/>
      <c r="AAS106" s="889"/>
      <c r="AAT106" s="889"/>
      <c r="AAU106" s="889"/>
      <c r="AAV106" s="889"/>
      <c r="AAW106" s="889"/>
      <c r="AAX106" s="889"/>
      <c r="AAY106" s="889"/>
      <c r="AAZ106" s="889"/>
      <c r="ABA106" s="889"/>
      <c r="ABB106" s="889"/>
      <c r="ABC106" s="889"/>
      <c r="ABD106" s="889"/>
      <c r="ABE106" s="889"/>
      <c r="ABF106" s="889"/>
      <c r="ABG106" s="889"/>
      <c r="ABH106" s="889"/>
      <c r="ABI106" s="889"/>
      <c r="ABJ106" s="889"/>
      <c r="ABK106" s="889"/>
      <c r="ABL106" s="889"/>
      <c r="ABM106" s="889"/>
      <c r="ABN106" s="889"/>
      <c r="ABO106" s="889"/>
      <c r="ABP106" s="889"/>
      <c r="ABQ106" s="889"/>
      <c r="ABR106" s="889"/>
      <c r="ABS106" s="889"/>
      <c r="ABT106" s="889"/>
      <c r="ABU106" s="889"/>
      <c r="ABV106" s="889"/>
      <c r="ABW106" s="889"/>
      <c r="ABX106" s="889"/>
      <c r="ABY106" s="889"/>
      <c r="ABZ106" s="889"/>
      <c r="ACA106" s="889"/>
      <c r="ACB106" s="889"/>
      <c r="ACC106" s="889"/>
      <c r="ACD106" s="889"/>
      <c r="ACE106" s="889"/>
      <c r="ACF106" s="889"/>
      <c r="ACG106" s="889"/>
      <c r="ACH106" s="889"/>
      <c r="ACI106" s="889"/>
      <c r="ACJ106" s="889"/>
      <c r="ACK106" s="889"/>
      <c r="ACL106" s="889"/>
      <c r="ACM106" s="889"/>
      <c r="ACN106" s="889"/>
      <c r="ACO106" s="889"/>
      <c r="ACP106" s="889"/>
      <c r="ACQ106" s="889"/>
      <c r="ACR106" s="889"/>
      <c r="ACS106" s="889"/>
      <c r="ACT106" s="889"/>
      <c r="ACU106" s="889"/>
      <c r="ACV106" s="889"/>
      <c r="ACW106" s="889"/>
      <c r="ACX106" s="889"/>
      <c r="ACY106" s="889"/>
      <c r="ACZ106" s="889"/>
      <c r="ADA106" s="889"/>
      <c r="ADB106" s="889"/>
      <c r="ADC106" s="889"/>
      <c r="ADD106" s="889"/>
      <c r="ADE106" s="889"/>
      <c r="ADF106" s="889"/>
      <c r="ADG106" s="889"/>
      <c r="ADH106" s="889"/>
      <c r="ADI106" s="889"/>
      <c r="ADJ106" s="889"/>
      <c r="ADK106" s="889"/>
      <c r="ADL106" s="889"/>
      <c r="ADM106" s="889"/>
      <c r="ADN106" s="889"/>
      <c r="ADO106" s="889"/>
      <c r="ADP106" s="889"/>
      <c r="ADQ106" s="889"/>
      <c r="ADR106" s="889"/>
      <c r="ADS106" s="889"/>
      <c r="ADT106" s="889"/>
      <c r="ADU106" s="889"/>
      <c r="ADV106" s="889"/>
      <c r="ADW106" s="889"/>
      <c r="ADX106" s="889"/>
      <c r="ADY106" s="889"/>
      <c r="ADZ106" s="889"/>
      <c r="AEA106" s="889"/>
      <c r="AEB106" s="889"/>
      <c r="AEC106" s="889"/>
      <c r="AED106" s="889"/>
      <c r="AEE106" s="889"/>
      <c r="AEF106" s="889"/>
      <c r="AEG106" s="889"/>
      <c r="AEH106" s="889"/>
      <c r="AEI106" s="889"/>
      <c r="AEJ106" s="889"/>
      <c r="AEK106" s="889"/>
      <c r="AEL106" s="889"/>
      <c r="AEM106" s="889"/>
      <c r="AEN106" s="889"/>
      <c r="AEO106" s="889"/>
      <c r="AEP106" s="889"/>
      <c r="AEQ106" s="889"/>
      <c r="AER106" s="889"/>
      <c r="AES106" s="889"/>
      <c r="AET106" s="889"/>
      <c r="AEU106" s="889"/>
      <c r="AEV106" s="889"/>
      <c r="AEW106" s="889"/>
      <c r="AEX106" s="889"/>
      <c r="AEY106" s="889"/>
      <c r="AEZ106" s="889"/>
      <c r="AFA106" s="889"/>
      <c r="AFB106" s="889"/>
      <c r="AFC106" s="889"/>
      <c r="AFD106" s="889"/>
      <c r="AFE106" s="889"/>
      <c r="AFF106" s="889"/>
      <c r="AFG106" s="889"/>
      <c r="AFH106" s="889"/>
      <c r="AFI106" s="889"/>
      <c r="AFJ106" s="889"/>
      <c r="AFK106" s="889"/>
      <c r="AFL106" s="889"/>
      <c r="AFM106" s="889"/>
      <c r="AFN106" s="889"/>
      <c r="AFO106" s="889"/>
      <c r="AFP106" s="889"/>
      <c r="AFQ106" s="889"/>
      <c r="AFR106" s="889"/>
      <c r="AFS106" s="889"/>
      <c r="AFT106" s="889"/>
      <c r="AFU106" s="889"/>
      <c r="AFV106" s="889"/>
      <c r="AFW106" s="889"/>
      <c r="AFX106" s="889"/>
      <c r="AFY106" s="889"/>
      <c r="AFZ106" s="889"/>
      <c r="AGA106" s="889"/>
      <c r="AGB106" s="889"/>
      <c r="AGC106" s="889"/>
      <c r="AGD106" s="889"/>
      <c r="AGE106" s="889"/>
      <c r="AGF106" s="889"/>
      <c r="AGG106" s="889"/>
      <c r="AGH106" s="889"/>
      <c r="AGI106" s="889"/>
      <c r="AGJ106" s="889"/>
      <c r="AGK106" s="889"/>
      <c r="AGL106" s="889"/>
      <c r="AGM106" s="889"/>
      <c r="AGN106" s="889"/>
      <c r="AGO106" s="889"/>
      <c r="AGP106" s="889"/>
      <c r="AGQ106" s="889"/>
      <c r="AGR106" s="889"/>
      <c r="AGS106" s="889"/>
      <c r="AGT106" s="889"/>
      <c r="AGU106" s="889"/>
      <c r="AGV106" s="889"/>
      <c r="AGW106" s="889"/>
      <c r="AGX106" s="889"/>
      <c r="AGY106" s="889"/>
      <c r="AGZ106" s="889"/>
      <c r="AHA106" s="889"/>
      <c r="AHB106" s="889"/>
      <c r="AHC106" s="889"/>
      <c r="AHD106" s="889"/>
      <c r="AHE106" s="889"/>
      <c r="AHF106" s="889"/>
      <c r="AHG106" s="889"/>
      <c r="AHH106" s="889"/>
      <c r="AHI106" s="889"/>
      <c r="AHJ106" s="889"/>
      <c r="AHK106" s="889"/>
      <c r="AHL106" s="889"/>
      <c r="AHM106" s="889"/>
      <c r="AHN106" s="889"/>
      <c r="AHO106" s="889"/>
      <c r="AHP106" s="889"/>
      <c r="AHQ106" s="889"/>
      <c r="AHR106" s="889"/>
      <c r="AHS106" s="889"/>
      <c r="AHT106" s="889"/>
      <c r="AHU106" s="889"/>
      <c r="AHV106" s="889"/>
      <c r="AHW106" s="889"/>
      <c r="AHX106" s="889"/>
      <c r="AHY106" s="889"/>
      <c r="AHZ106" s="889"/>
      <c r="AIA106" s="889"/>
      <c r="AIB106" s="889"/>
      <c r="AIC106" s="889"/>
      <c r="AID106" s="889"/>
      <c r="AIE106" s="889"/>
      <c r="AIF106" s="889"/>
      <c r="AIG106" s="889"/>
      <c r="AIH106" s="889"/>
      <c r="AII106" s="889"/>
      <c r="AIJ106" s="889"/>
      <c r="AIK106" s="889"/>
      <c r="AIL106" s="889"/>
      <c r="AIM106" s="889"/>
      <c r="AIN106" s="889"/>
      <c r="AIO106" s="889"/>
      <c r="AIP106" s="889"/>
      <c r="AIQ106" s="889"/>
      <c r="AIR106" s="889"/>
      <c r="AIS106" s="889"/>
      <c r="AIT106" s="889"/>
      <c r="AIU106" s="889"/>
      <c r="AIV106" s="889"/>
      <c r="AIW106" s="889"/>
      <c r="AIX106" s="889"/>
      <c r="AIY106" s="889"/>
      <c r="AIZ106" s="889"/>
      <c r="AJA106" s="889"/>
      <c r="AJB106" s="889"/>
      <c r="AJC106" s="889"/>
      <c r="AJD106" s="889"/>
      <c r="AJE106" s="889"/>
      <c r="AJF106" s="889"/>
      <c r="AJG106" s="889"/>
      <c r="AJH106" s="889"/>
      <c r="AJI106" s="889"/>
      <c r="AJJ106" s="889"/>
      <c r="AJK106" s="889"/>
      <c r="AJL106" s="889"/>
      <c r="AJM106" s="889"/>
      <c r="AJN106" s="889"/>
      <c r="AJO106" s="889"/>
      <c r="AJP106" s="889"/>
      <c r="AJQ106" s="889"/>
      <c r="AJR106" s="889"/>
      <c r="AJS106" s="889"/>
      <c r="AJT106" s="889"/>
      <c r="AJU106" s="889"/>
      <c r="AJV106" s="889"/>
      <c r="AJW106" s="889"/>
      <c r="AJX106" s="889"/>
      <c r="AJY106" s="889"/>
      <c r="AJZ106" s="889"/>
      <c r="AKA106" s="889"/>
      <c r="AKB106" s="889"/>
      <c r="AKC106" s="889"/>
      <c r="AKD106" s="889"/>
      <c r="AKE106" s="889"/>
      <c r="AKF106" s="889"/>
      <c r="AKG106" s="889"/>
      <c r="AKH106" s="889"/>
      <c r="AKI106" s="889"/>
      <c r="AKJ106" s="889"/>
      <c r="AKK106" s="889"/>
      <c r="AKL106" s="889"/>
      <c r="AKM106" s="889"/>
      <c r="AKN106" s="889"/>
      <c r="AKO106" s="889"/>
      <c r="AKP106" s="889"/>
      <c r="AKQ106" s="889"/>
      <c r="AKR106" s="889"/>
      <c r="AKS106" s="889"/>
      <c r="AKT106" s="889"/>
      <c r="AKU106" s="889"/>
      <c r="AKV106" s="889"/>
      <c r="AKW106" s="889"/>
      <c r="AKX106" s="889"/>
      <c r="AKY106" s="889"/>
      <c r="AKZ106" s="889"/>
      <c r="ALA106" s="889"/>
      <c r="ALB106" s="889"/>
      <c r="ALC106" s="889"/>
      <c r="ALD106" s="889"/>
      <c r="ALE106" s="889"/>
      <c r="ALF106" s="889"/>
      <c r="ALG106" s="889"/>
      <c r="ALH106" s="889"/>
      <c r="ALI106" s="889"/>
      <c r="ALJ106" s="889"/>
      <c r="ALK106" s="889"/>
      <c r="ALL106" s="889"/>
      <c r="ALM106" s="889"/>
      <c r="ALN106" s="889"/>
      <c r="ALO106" s="889"/>
      <c r="ALP106" s="889"/>
      <c r="ALQ106" s="889"/>
      <c r="ALR106" s="889"/>
      <c r="ALS106" s="889"/>
      <c r="ALT106" s="889"/>
      <c r="ALU106" s="889"/>
      <c r="ALV106" s="889"/>
      <c r="ALW106" s="889"/>
      <c r="ALX106" s="889"/>
      <c r="ALY106" s="889"/>
      <c r="ALZ106" s="889"/>
      <c r="AMA106" s="889"/>
      <c r="AMB106" s="889"/>
      <c r="AMC106" s="889"/>
      <c r="AMD106" s="889"/>
      <c r="AME106" s="889"/>
      <c r="AMF106" s="889"/>
      <c r="AMG106" s="889"/>
      <c r="AMH106" s="889"/>
      <c r="AMI106" s="889"/>
      <c r="AMJ106" s="889"/>
      <c r="AMK106" s="889"/>
      <c r="AML106" s="889"/>
      <c r="AMM106" s="889"/>
      <c r="AMN106" s="889"/>
      <c r="AMO106" s="889"/>
      <c r="AMP106" s="889"/>
      <c r="AMQ106" s="889"/>
      <c r="AMR106" s="889"/>
      <c r="AMS106" s="889"/>
      <c r="AMT106" s="889"/>
      <c r="AMU106" s="889"/>
      <c r="AMV106" s="889"/>
      <c r="AMW106" s="889"/>
      <c r="AMX106" s="889"/>
      <c r="AMY106" s="889"/>
      <c r="AMZ106" s="889"/>
      <c r="ANA106" s="889"/>
      <c r="ANB106" s="889"/>
      <c r="ANC106" s="889"/>
      <c r="AND106" s="889"/>
      <c r="ANE106" s="889"/>
      <c r="ANF106" s="889"/>
      <c r="ANG106" s="889"/>
      <c r="ANH106" s="889"/>
      <c r="ANI106" s="889"/>
      <c r="ANJ106" s="889"/>
      <c r="ANK106" s="889"/>
      <c r="ANL106" s="889"/>
      <c r="ANM106" s="889"/>
      <c r="ANN106" s="889"/>
      <c r="ANO106" s="889"/>
      <c r="ANP106" s="889"/>
      <c r="ANQ106" s="889"/>
      <c r="ANR106" s="889"/>
      <c r="ANS106" s="889"/>
      <c r="ANT106" s="889"/>
      <c r="ANU106" s="889"/>
      <c r="ANV106" s="889"/>
      <c r="ANW106" s="889"/>
      <c r="ANX106" s="889"/>
      <c r="ANY106" s="889"/>
      <c r="ANZ106" s="889"/>
      <c r="AOA106" s="889"/>
      <c r="AOB106" s="889"/>
      <c r="AOC106" s="889"/>
      <c r="AOD106" s="889"/>
      <c r="AOE106" s="889"/>
      <c r="AOF106" s="889"/>
      <c r="AOG106" s="889"/>
      <c r="AOH106" s="889"/>
      <c r="AOI106" s="889"/>
      <c r="AOJ106" s="889"/>
      <c r="AOK106" s="889"/>
      <c r="AOL106" s="889"/>
      <c r="AOM106" s="889"/>
      <c r="AON106" s="889"/>
      <c r="AOO106" s="889"/>
      <c r="AOP106" s="889"/>
      <c r="AOQ106" s="889"/>
      <c r="AOR106" s="889"/>
      <c r="AOS106" s="889"/>
      <c r="AOT106" s="889"/>
      <c r="AOU106" s="889"/>
      <c r="AOV106" s="889"/>
      <c r="AOW106" s="889"/>
      <c r="AOX106" s="889"/>
      <c r="AOY106" s="889"/>
      <c r="AOZ106" s="889"/>
      <c r="APA106" s="889"/>
      <c r="APB106" s="889"/>
      <c r="APC106" s="889"/>
      <c r="APD106" s="889"/>
      <c r="APE106" s="889"/>
      <c r="APF106" s="889"/>
      <c r="APG106" s="889"/>
      <c r="APH106" s="889"/>
      <c r="API106" s="889"/>
      <c r="APJ106" s="889"/>
      <c r="APK106" s="889"/>
      <c r="APL106" s="889"/>
      <c r="APM106" s="889"/>
      <c r="APN106" s="889"/>
      <c r="APO106" s="889"/>
      <c r="APP106" s="889"/>
      <c r="APQ106" s="889"/>
      <c r="APR106" s="889"/>
      <c r="APS106" s="889"/>
      <c r="APT106" s="889"/>
      <c r="APU106" s="889"/>
      <c r="APV106" s="889"/>
      <c r="APW106" s="889"/>
      <c r="APX106" s="889"/>
      <c r="APY106" s="889"/>
      <c r="APZ106" s="889"/>
      <c r="AQA106" s="889"/>
      <c r="AQB106" s="889"/>
      <c r="AQC106" s="889"/>
      <c r="AQD106" s="889"/>
      <c r="AQE106" s="889"/>
      <c r="AQF106" s="889"/>
      <c r="AQG106" s="889"/>
      <c r="AQH106" s="889"/>
      <c r="AQI106" s="889"/>
      <c r="AQJ106" s="889"/>
      <c r="AQK106" s="889"/>
      <c r="AQL106" s="889"/>
      <c r="AQM106" s="889"/>
      <c r="AQN106" s="889"/>
      <c r="AQO106" s="889"/>
      <c r="AQP106" s="889"/>
      <c r="AQQ106" s="889"/>
      <c r="AQR106" s="889"/>
      <c r="AQS106" s="889"/>
      <c r="AQT106" s="889"/>
      <c r="AQU106" s="889"/>
      <c r="AQV106" s="889"/>
      <c r="AQW106" s="889"/>
      <c r="AQX106" s="889"/>
      <c r="AQY106" s="889"/>
      <c r="AQZ106" s="889"/>
      <c r="ARA106" s="889"/>
      <c r="ARB106" s="889"/>
      <c r="ARC106" s="889"/>
      <c r="ARD106" s="889"/>
      <c r="ARE106" s="889"/>
      <c r="ARF106" s="889"/>
      <c r="ARG106" s="889"/>
      <c r="ARH106" s="889"/>
      <c r="ARI106" s="889"/>
      <c r="ARJ106" s="889"/>
      <c r="ARK106" s="889"/>
      <c r="ARL106" s="889"/>
      <c r="ARM106" s="889"/>
      <c r="ARN106" s="889"/>
      <c r="ARO106" s="889"/>
      <c r="ARP106" s="889"/>
      <c r="ARQ106" s="889"/>
      <c r="ARR106" s="889"/>
      <c r="ARS106" s="889"/>
      <c r="ART106" s="889"/>
      <c r="ARU106" s="889"/>
      <c r="ARV106" s="889"/>
      <c r="ARW106" s="889"/>
      <c r="ARX106" s="889"/>
      <c r="ARY106" s="889"/>
      <c r="ARZ106" s="889"/>
      <c r="ASA106" s="889"/>
      <c r="ASB106" s="889"/>
      <c r="ASC106" s="889"/>
      <c r="ASD106" s="889"/>
      <c r="ASE106" s="889"/>
      <c r="ASF106" s="889"/>
      <c r="ASG106" s="889"/>
      <c r="ASH106" s="889"/>
      <c r="ASI106" s="889"/>
      <c r="ASJ106" s="889"/>
      <c r="ASK106" s="889"/>
      <c r="ASL106" s="889"/>
      <c r="ASM106" s="889"/>
      <c r="ASN106" s="889"/>
      <c r="ASO106" s="889"/>
      <c r="ASP106" s="889"/>
      <c r="ASQ106" s="889"/>
      <c r="ASR106" s="889"/>
      <c r="ASS106" s="889"/>
      <c r="AST106" s="889"/>
      <c r="ASU106" s="889"/>
      <c r="ASV106" s="889"/>
      <c r="ASW106" s="889"/>
      <c r="ASX106" s="889"/>
      <c r="ASY106" s="889"/>
      <c r="ASZ106" s="889"/>
      <c r="ATA106" s="889"/>
      <c r="ATB106" s="889"/>
      <c r="ATC106" s="889"/>
      <c r="ATD106" s="889"/>
      <c r="ATE106" s="889"/>
      <c r="ATF106" s="889"/>
      <c r="ATG106" s="889"/>
      <c r="ATH106" s="889"/>
      <c r="ATI106" s="889"/>
      <c r="ATJ106" s="889"/>
      <c r="ATK106" s="889"/>
      <c r="ATL106" s="889"/>
      <c r="ATM106" s="889"/>
      <c r="ATN106" s="889"/>
      <c r="ATO106" s="889"/>
      <c r="ATP106" s="889"/>
      <c r="ATQ106" s="889"/>
      <c r="ATR106" s="889"/>
      <c r="ATS106" s="889"/>
      <c r="ATT106" s="889"/>
      <c r="ATU106" s="889"/>
      <c r="ATV106" s="889"/>
      <c r="ATW106" s="889"/>
      <c r="ATX106" s="889"/>
      <c r="ATY106" s="889"/>
      <c r="ATZ106" s="889"/>
      <c r="AUA106" s="889"/>
      <c r="AUB106" s="889"/>
      <c r="AUC106" s="889"/>
      <c r="AUD106" s="889"/>
      <c r="AUE106" s="889"/>
      <c r="AUF106" s="889"/>
      <c r="AUG106" s="889"/>
      <c r="AUH106" s="889"/>
      <c r="AUI106" s="889"/>
      <c r="AUJ106" s="889"/>
      <c r="AUK106" s="889"/>
      <c r="AUL106" s="889"/>
      <c r="AUM106" s="889"/>
      <c r="AUN106" s="889"/>
      <c r="AUO106" s="889"/>
      <c r="AUP106" s="889"/>
      <c r="AUQ106" s="889"/>
      <c r="AUR106" s="889"/>
      <c r="AUS106" s="889"/>
      <c r="AUT106" s="889"/>
      <c r="AUU106" s="889"/>
      <c r="AUV106" s="889"/>
      <c r="AUW106" s="889"/>
      <c r="AUX106" s="889"/>
      <c r="AUY106" s="889"/>
      <c r="AUZ106" s="889"/>
      <c r="AVA106" s="889"/>
      <c r="AVB106" s="889"/>
      <c r="AVC106" s="889"/>
      <c r="AVD106" s="889"/>
      <c r="AVE106" s="889"/>
      <c r="AVF106" s="889"/>
      <c r="AVG106" s="889"/>
      <c r="AVH106" s="889"/>
      <c r="AVI106" s="889"/>
      <c r="AVJ106" s="889"/>
      <c r="AVK106" s="889"/>
      <c r="AVL106" s="889"/>
      <c r="AVM106" s="889"/>
      <c r="AVN106" s="889"/>
      <c r="AVO106" s="889"/>
      <c r="AVP106" s="889"/>
      <c r="AVQ106" s="889"/>
      <c r="AVR106" s="889"/>
      <c r="AVS106" s="889"/>
      <c r="AVT106" s="889"/>
      <c r="AVU106" s="889"/>
      <c r="AVV106" s="889"/>
      <c r="AVW106" s="889"/>
      <c r="AVX106" s="889"/>
      <c r="AVY106" s="889"/>
      <c r="AVZ106" s="889"/>
      <c r="AWA106" s="889"/>
      <c r="AWB106" s="889"/>
      <c r="AWC106" s="889"/>
      <c r="AWD106" s="889"/>
      <c r="AWE106" s="889"/>
      <c r="AWF106" s="889"/>
      <c r="AWG106" s="889"/>
      <c r="AWH106" s="889"/>
      <c r="AWI106" s="889"/>
      <c r="AWJ106" s="889"/>
      <c r="AWK106" s="889"/>
      <c r="AWL106" s="889"/>
      <c r="AWM106" s="889"/>
      <c r="AWN106" s="889"/>
      <c r="AWO106" s="889"/>
      <c r="AWP106" s="889"/>
      <c r="AWQ106" s="889"/>
      <c r="AWR106" s="889"/>
      <c r="AWS106" s="889"/>
      <c r="AWT106" s="889"/>
      <c r="AWU106" s="889"/>
      <c r="AWV106" s="889"/>
      <c r="AWW106" s="889"/>
      <c r="AWX106" s="889"/>
      <c r="AWY106" s="889"/>
      <c r="AWZ106" s="889"/>
      <c r="AXA106" s="889"/>
      <c r="AXB106" s="889"/>
      <c r="AXC106" s="889"/>
      <c r="AXD106" s="889"/>
      <c r="AXE106" s="889"/>
      <c r="AXF106" s="889"/>
      <c r="AXG106" s="889"/>
      <c r="AXH106" s="889"/>
      <c r="AXI106" s="889"/>
      <c r="AXJ106" s="889"/>
      <c r="AXK106" s="889"/>
      <c r="AXL106" s="889"/>
      <c r="AXM106" s="889"/>
      <c r="AXN106" s="889"/>
      <c r="AXO106" s="889"/>
      <c r="AXP106" s="889"/>
      <c r="AXQ106" s="889"/>
      <c r="AXR106" s="889"/>
      <c r="AXS106" s="889"/>
      <c r="AXT106" s="889"/>
      <c r="AXU106" s="889"/>
      <c r="AXV106" s="889"/>
      <c r="AXW106" s="889"/>
      <c r="AXX106" s="889"/>
      <c r="AXY106" s="889"/>
      <c r="AXZ106" s="889"/>
      <c r="AYA106" s="889"/>
      <c r="AYB106" s="889"/>
      <c r="AYC106" s="889"/>
      <c r="AYD106" s="889"/>
      <c r="AYE106" s="889"/>
      <c r="AYF106" s="889"/>
      <c r="AYG106" s="889"/>
      <c r="AYH106" s="889"/>
      <c r="AYI106" s="889"/>
      <c r="AYJ106" s="889"/>
      <c r="AYK106" s="889"/>
      <c r="AYL106" s="889"/>
      <c r="AYM106" s="889"/>
      <c r="AYN106" s="889"/>
      <c r="AYO106" s="889"/>
      <c r="AYP106" s="889"/>
      <c r="AYQ106" s="889"/>
      <c r="AYR106" s="889"/>
      <c r="AYS106" s="889"/>
      <c r="AYT106" s="889"/>
      <c r="AYU106" s="889"/>
      <c r="AYV106" s="889"/>
      <c r="AYW106" s="889"/>
      <c r="AYX106" s="889"/>
      <c r="AYY106" s="889"/>
      <c r="AYZ106" s="889"/>
      <c r="AZA106" s="889"/>
      <c r="AZB106" s="889"/>
      <c r="AZC106" s="889"/>
      <c r="AZD106" s="889"/>
      <c r="AZE106" s="889"/>
      <c r="AZF106" s="889"/>
      <c r="AZG106" s="889"/>
      <c r="AZH106" s="889"/>
      <c r="AZI106" s="889"/>
      <c r="AZJ106" s="889"/>
      <c r="AZK106" s="889"/>
      <c r="AZL106" s="889"/>
      <c r="AZM106" s="889"/>
      <c r="AZN106" s="889"/>
      <c r="AZO106" s="889"/>
      <c r="AZP106" s="889"/>
      <c r="AZQ106" s="889"/>
      <c r="AZR106" s="889"/>
      <c r="AZS106" s="889"/>
      <c r="AZT106" s="889"/>
      <c r="AZU106" s="889"/>
      <c r="AZV106" s="889"/>
      <c r="AZW106" s="889"/>
      <c r="AZX106" s="889"/>
      <c r="AZY106" s="889"/>
      <c r="AZZ106" s="889"/>
      <c r="BAA106" s="889"/>
      <c r="BAB106" s="889"/>
      <c r="BAC106" s="889"/>
      <c r="BAD106" s="889"/>
      <c r="BAE106" s="889"/>
      <c r="BAF106" s="889"/>
      <c r="BAG106" s="889"/>
      <c r="BAH106" s="889"/>
      <c r="BAI106" s="889"/>
      <c r="BAJ106" s="889"/>
      <c r="BAK106" s="889"/>
      <c r="BAL106" s="889"/>
      <c r="BAM106" s="889"/>
      <c r="BAN106" s="889"/>
      <c r="BAO106" s="889"/>
      <c r="BAP106" s="889"/>
      <c r="BAQ106" s="889"/>
      <c r="BAR106" s="889"/>
      <c r="BAS106" s="889"/>
      <c r="BAT106" s="889"/>
      <c r="BAU106" s="889"/>
      <c r="BAV106" s="889"/>
      <c r="BAW106" s="889"/>
      <c r="BAX106" s="889"/>
      <c r="BAY106" s="889"/>
      <c r="BAZ106" s="889"/>
      <c r="BBA106" s="889"/>
      <c r="BBB106" s="889"/>
      <c r="BBC106" s="889"/>
      <c r="BBD106" s="889"/>
      <c r="BBE106" s="889"/>
      <c r="BBF106" s="889"/>
      <c r="BBG106" s="889"/>
      <c r="BBH106" s="889"/>
      <c r="BBI106" s="889"/>
      <c r="BBJ106" s="889"/>
      <c r="BBK106" s="889"/>
      <c r="BBL106" s="889"/>
      <c r="BBM106" s="889"/>
      <c r="BBN106" s="889"/>
      <c r="BBO106" s="889"/>
      <c r="BBP106" s="889"/>
      <c r="BBQ106" s="889"/>
      <c r="BBR106" s="889"/>
      <c r="BBS106" s="889"/>
      <c r="BBT106" s="889"/>
      <c r="BBU106" s="889"/>
      <c r="BBV106" s="889"/>
      <c r="BBW106" s="889"/>
      <c r="BBX106" s="889"/>
      <c r="BBY106" s="889"/>
      <c r="BBZ106" s="889"/>
      <c r="BCA106" s="889"/>
      <c r="BCB106" s="889"/>
      <c r="BCC106" s="889"/>
      <c r="BCD106" s="889"/>
      <c r="BCE106" s="889"/>
      <c r="BCF106" s="889"/>
      <c r="BCG106" s="889"/>
      <c r="BCH106" s="889"/>
      <c r="BCI106" s="889"/>
      <c r="BCJ106" s="889"/>
      <c r="BCK106" s="889"/>
      <c r="BCL106" s="889"/>
      <c r="BCM106" s="889"/>
      <c r="BCN106" s="889"/>
      <c r="BCO106" s="889"/>
      <c r="BCP106" s="889"/>
      <c r="BCQ106" s="889"/>
      <c r="BCR106" s="889"/>
      <c r="BCS106" s="889"/>
      <c r="BCT106" s="889"/>
      <c r="BCU106" s="889"/>
      <c r="BCV106" s="889"/>
      <c r="BCW106" s="889"/>
      <c r="BCX106" s="889"/>
      <c r="BCY106" s="889"/>
      <c r="BCZ106" s="889"/>
      <c r="BDA106" s="889"/>
      <c r="BDB106" s="889"/>
      <c r="BDC106" s="889"/>
      <c r="BDD106" s="889"/>
      <c r="BDE106" s="889"/>
      <c r="BDF106" s="889"/>
      <c r="BDG106" s="889"/>
      <c r="BDH106" s="889"/>
      <c r="BDI106" s="889"/>
      <c r="BDJ106" s="889"/>
      <c r="BDK106" s="889"/>
      <c r="BDL106" s="889"/>
      <c r="BDM106" s="889"/>
      <c r="BDN106" s="889"/>
      <c r="BDO106" s="889"/>
      <c r="BDP106" s="889"/>
      <c r="BDQ106" s="889"/>
      <c r="BDR106" s="889"/>
      <c r="BDS106" s="889"/>
      <c r="BDT106" s="889"/>
      <c r="BDU106" s="889"/>
      <c r="BDV106" s="889"/>
      <c r="BDW106" s="889"/>
      <c r="BDX106" s="889"/>
      <c r="BDY106" s="889"/>
      <c r="BDZ106" s="889"/>
      <c r="BEA106" s="889"/>
      <c r="BEB106" s="889"/>
      <c r="BEC106" s="889"/>
      <c r="BED106" s="889"/>
      <c r="BEE106" s="889"/>
      <c r="BEF106" s="889"/>
      <c r="BEG106" s="889"/>
      <c r="BEH106" s="889"/>
      <c r="BEI106" s="889"/>
      <c r="BEJ106" s="889"/>
      <c r="BEK106" s="889"/>
      <c r="BEL106" s="889"/>
      <c r="BEM106" s="889"/>
      <c r="BEN106" s="889"/>
      <c r="BEO106" s="889"/>
      <c r="BEP106" s="889"/>
      <c r="BEQ106" s="889"/>
      <c r="BER106" s="889"/>
      <c r="BES106" s="889"/>
      <c r="BET106" s="889"/>
      <c r="BEU106" s="889"/>
      <c r="BEV106" s="889"/>
      <c r="BEW106" s="889"/>
      <c r="BEX106" s="889"/>
      <c r="BEY106" s="889"/>
      <c r="BEZ106" s="889"/>
      <c r="BFA106" s="889"/>
      <c r="BFB106" s="889"/>
      <c r="BFC106" s="889"/>
      <c r="BFD106" s="889"/>
      <c r="BFE106" s="889"/>
      <c r="BFF106" s="889"/>
      <c r="BFG106" s="889"/>
      <c r="BFH106" s="889"/>
      <c r="BFI106" s="889"/>
      <c r="BFJ106" s="889"/>
      <c r="BFK106" s="889"/>
      <c r="BFL106" s="889"/>
      <c r="BFM106" s="889"/>
      <c r="BFN106" s="889"/>
      <c r="BFO106" s="889"/>
      <c r="BFP106" s="889"/>
      <c r="BFQ106" s="889"/>
      <c r="BFR106" s="889"/>
      <c r="BFS106" s="889"/>
      <c r="BFT106" s="889"/>
      <c r="BFU106" s="889"/>
      <c r="BFV106" s="889"/>
      <c r="BFW106" s="889"/>
      <c r="BFX106" s="889"/>
      <c r="BFY106" s="889"/>
      <c r="BFZ106" s="889"/>
      <c r="BGA106" s="889"/>
      <c r="BGB106" s="889"/>
      <c r="BGC106" s="889"/>
      <c r="BGD106" s="889"/>
      <c r="BGE106" s="889"/>
      <c r="BGF106" s="889"/>
      <c r="BGG106" s="889"/>
      <c r="BGH106" s="889"/>
      <c r="BGI106" s="889"/>
      <c r="BGJ106" s="889"/>
      <c r="BGK106" s="889"/>
      <c r="BGL106" s="889"/>
      <c r="BGM106" s="889"/>
      <c r="BGN106" s="889"/>
      <c r="BGO106" s="889"/>
      <c r="BGP106" s="889"/>
      <c r="BGQ106" s="889"/>
      <c r="BGR106" s="889"/>
      <c r="BGS106" s="889"/>
      <c r="BGT106" s="889"/>
      <c r="BGU106" s="889"/>
      <c r="BGV106" s="889"/>
      <c r="BGW106" s="889"/>
      <c r="BGX106" s="889"/>
      <c r="BGY106" s="889"/>
      <c r="BGZ106" s="889"/>
      <c r="BHA106" s="889"/>
      <c r="BHB106" s="889"/>
      <c r="BHC106" s="889"/>
      <c r="BHD106" s="889"/>
      <c r="BHE106" s="889"/>
      <c r="BHF106" s="889"/>
      <c r="BHG106" s="889"/>
      <c r="BHH106" s="889"/>
      <c r="BHI106" s="889"/>
      <c r="BHJ106" s="889"/>
      <c r="BHK106" s="889"/>
      <c r="BHL106" s="889"/>
      <c r="BHM106" s="889"/>
      <c r="BHN106" s="889"/>
      <c r="BHO106" s="889"/>
      <c r="BHP106" s="889"/>
      <c r="BHQ106" s="889"/>
      <c r="BHR106" s="889"/>
      <c r="BHS106" s="889"/>
      <c r="BHT106" s="889"/>
      <c r="BHU106" s="889"/>
      <c r="BHV106" s="889"/>
      <c r="BHW106" s="889"/>
      <c r="BHX106" s="889"/>
      <c r="BHY106" s="889"/>
      <c r="BHZ106" s="889"/>
      <c r="BIA106" s="889"/>
      <c r="BIB106" s="889"/>
      <c r="BIC106" s="889"/>
      <c r="BID106" s="889"/>
      <c r="BIE106" s="889"/>
      <c r="BIF106" s="889"/>
      <c r="BIG106" s="889"/>
      <c r="BIH106" s="889"/>
      <c r="BII106" s="889"/>
      <c r="BIJ106" s="889"/>
      <c r="BIK106" s="889"/>
      <c r="BIL106" s="889"/>
      <c r="BIM106" s="889"/>
      <c r="BIN106" s="889"/>
      <c r="BIO106" s="889"/>
      <c r="BIP106" s="889"/>
      <c r="BIQ106" s="889"/>
      <c r="BIR106" s="889"/>
      <c r="BIS106" s="889"/>
      <c r="BIT106" s="889"/>
      <c r="BIU106" s="889"/>
      <c r="BIV106" s="889"/>
      <c r="BIW106" s="889"/>
      <c r="BIX106" s="889"/>
      <c r="BIY106" s="889"/>
      <c r="BIZ106" s="889"/>
      <c r="BJA106" s="889"/>
      <c r="BJB106" s="889"/>
      <c r="BJC106" s="889"/>
      <c r="BJD106" s="889"/>
      <c r="BJE106" s="889"/>
      <c r="BJF106" s="889"/>
      <c r="BJG106" s="889"/>
      <c r="BJH106" s="889"/>
      <c r="BJI106" s="889"/>
      <c r="BJJ106" s="889"/>
      <c r="BJK106" s="889"/>
      <c r="BJL106" s="889"/>
      <c r="BJM106" s="889"/>
      <c r="BJN106" s="889"/>
      <c r="BJO106" s="889"/>
      <c r="BJP106" s="889"/>
      <c r="BJQ106" s="889"/>
      <c r="BJR106" s="889"/>
      <c r="BJS106" s="889"/>
      <c r="BJT106" s="889"/>
      <c r="BJU106" s="889"/>
      <c r="BJV106" s="889"/>
      <c r="BJW106" s="889"/>
      <c r="BJX106" s="889"/>
      <c r="BJY106" s="889"/>
      <c r="BJZ106" s="889"/>
      <c r="BKA106" s="889"/>
      <c r="BKB106" s="889"/>
      <c r="BKC106" s="889"/>
      <c r="BKD106" s="889"/>
      <c r="BKE106" s="889"/>
      <c r="BKF106" s="889"/>
      <c r="BKG106" s="889"/>
      <c r="BKH106" s="889"/>
      <c r="BKI106" s="889"/>
      <c r="BKJ106" s="889"/>
      <c r="BKK106" s="889"/>
      <c r="BKL106" s="889"/>
      <c r="BKM106" s="889"/>
      <c r="BKN106" s="889"/>
      <c r="BKO106" s="889"/>
      <c r="BKP106" s="889"/>
      <c r="BKQ106" s="889"/>
      <c r="BKR106" s="889"/>
      <c r="BKS106" s="889"/>
      <c r="BKT106" s="889"/>
      <c r="BKU106" s="889"/>
      <c r="BKV106" s="889"/>
      <c r="BKW106" s="889"/>
      <c r="BKX106" s="889"/>
      <c r="BKY106" s="889"/>
      <c r="BKZ106" s="889"/>
      <c r="BLA106" s="889"/>
      <c r="BLB106" s="889"/>
      <c r="BLC106" s="889"/>
      <c r="BLD106" s="889"/>
      <c r="BLE106" s="889"/>
      <c r="BLF106" s="889"/>
      <c r="BLG106" s="889"/>
      <c r="BLH106" s="889"/>
      <c r="BLI106" s="889"/>
      <c r="BLJ106" s="889"/>
      <c r="BLK106" s="889"/>
      <c r="BLL106" s="889"/>
      <c r="BLM106" s="889"/>
      <c r="BLN106" s="889"/>
      <c r="BLO106" s="889"/>
      <c r="BLP106" s="889"/>
      <c r="BLQ106" s="889"/>
      <c r="BLR106" s="889"/>
      <c r="BLS106" s="889"/>
      <c r="BLT106" s="889"/>
      <c r="BLU106" s="889"/>
      <c r="BLV106" s="889"/>
      <c r="BLW106" s="889"/>
      <c r="BLX106" s="889"/>
      <c r="BLY106" s="889"/>
      <c r="BLZ106" s="889"/>
      <c r="BMA106" s="889"/>
      <c r="BMB106" s="889"/>
      <c r="BMC106" s="889"/>
      <c r="BMD106" s="889"/>
      <c r="BME106" s="889"/>
      <c r="BMF106" s="889"/>
      <c r="BMG106" s="889"/>
      <c r="BMH106" s="889"/>
      <c r="BMI106" s="889"/>
      <c r="BMJ106" s="889"/>
      <c r="BMK106" s="889"/>
      <c r="BML106" s="889"/>
      <c r="BMM106" s="889"/>
      <c r="BMN106" s="889"/>
      <c r="BMO106" s="889"/>
      <c r="BMP106" s="889"/>
      <c r="BMQ106" s="889"/>
      <c r="BMR106" s="889"/>
      <c r="BMS106" s="889"/>
      <c r="BMT106" s="889"/>
      <c r="BMU106" s="889"/>
      <c r="BMV106" s="889"/>
      <c r="BMW106" s="889"/>
      <c r="BMX106" s="889"/>
      <c r="BMY106" s="889"/>
      <c r="BMZ106" s="889"/>
      <c r="BNA106" s="889"/>
      <c r="BNB106" s="889"/>
      <c r="BNC106" s="889"/>
      <c r="BND106" s="889"/>
      <c r="BNE106" s="889"/>
      <c r="BNF106" s="889"/>
      <c r="BNG106" s="889"/>
      <c r="BNH106" s="889"/>
      <c r="BNI106" s="889"/>
      <c r="BNJ106" s="889"/>
      <c r="BNK106" s="889"/>
      <c r="BNL106" s="889"/>
      <c r="BNM106" s="889"/>
      <c r="BNN106" s="889"/>
      <c r="BNO106" s="889"/>
      <c r="BNP106" s="889"/>
      <c r="BNQ106" s="889"/>
      <c r="BNR106" s="889"/>
      <c r="BNS106" s="889"/>
      <c r="BNT106" s="889"/>
      <c r="BNU106" s="889"/>
      <c r="BNV106" s="889"/>
      <c r="BNW106" s="889"/>
      <c r="BNX106" s="889"/>
      <c r="BNY106" s="889"/>
      <c r="BNZ106" s="889"/>
      <c r="BOA106" s="889"/>
      <c r="BOB106" s="889"/>
      <c r="BOC106" s="889"/>
      <c r="BOD106" s="889"/>
      <c r="BOE106" s="889"/>
      <c r="BOF106" s="889"/>
      <c r="BOG106" s="889"/>
      <c r="BOH106" s="889"/>
      <c r="BOI106" s="889"/>
      <c r="BOJ106" s="889"/>
      <c r="BOK106" s="889"/>
      <c r="BOL106" s="889"/>
      <c r="BOM106" s="889"/>
      <c r="BON106" s="889"/>
      <c r="BOO106" s="889"/>
      <c r="BOP106" s="889"/>
      <c r="BOQ106" s="889"/>
      <c r="BOR106" s="889"/>
      <c r="BOS106" s="889"/>
      <c r="BOT106" s="889"/>
      <c r="BOU106" s="889"/>
      <c r="BOV106" s="889"/>
      <c r="BOW106" s="889"/>
      <c r="BOX106" s="889"/>
      <c r="BOY106" s="889"/>
      <c r="BOZ106" s="889"/>
      <c r="BPA106" s="889"/>
      <c r="BPB106" s="889"/>
      <c r="BPC106" s="889"/>
      <c r="BPD106" s="889"/>
      <c r="BPE106" s="889"/>
      <c r="BPF106" s="889"/>
      <c r="BPG106" s="889"/>
      <c r="BPH106" s="889"/>
      <c r="BPI106" s="889"/>
      <c r="BPJ106" s="889"/>
      <c r="BPK106" s="889"/>
      <c r="BPL106" s="889"/>
      <c r="BPM106" s="889"/>
      <c r="BPN106" s="889"/>
      <c r="BPO106" s="889"/>
      <c r="BPP106" s="889"/>
      <c r="BPQ106" s="889"/>
      <c r="BPR106" s="889"/>
      <c r="BPS106" s="889"/>
      <c r="BPT106" s="889"/>
      <c r="BPU106" s="889"/>
      <c r="BPV106" s="889"/>
      <c r="BPW106" s="889"/>
      <c r="BPX106" s="889"/>
      <c r="BPY106" s="889"/>
      <c r="BPZ106" s="889"/>
      <c r="BQA106" s="889"/>
      <c r="BQB106" s="889"/>
      <c r="BQC106" s="889"/>
      <c r="BQD106" s="889"/>
      <c r="BQE106" s="889"/>
      <c r="BQF106" s="889"/>
      <c r="BQG106" s="889"/>
      <c r="BQH106" s="889"/>
      <c r="BQI106" s="889"/>
      <c r="BQJ106" s="889"/>
      <c r="BQK106" s="889"/>
      <c r="BQL106" s="889"/>
      <c r="BQM106" s="889"/>
      <c r="BQN106" s="889"/>
      <c r="BQO106" s="889"/>
      <c r="BQP106" s="889"/>
      <c r="BQQ106" s="889"/>
      <c r="BQR106" s="889"/>
      <c r="BQS106" s="889"/>
      <c r="BQT106" s="889"/>
      <c r="BQU106" s="889"/>
      <c r="BQV106" s="889"/>
      <c r="BQW106" s="889"/>
      <c r="BQX106" s="889"/>
      <c r="BQY106" s="889"/>
      <c r="BQZ106" s="889"/>
      <c r="BRA106" s="889"/>
      <c r="BRB106" s="889"/>
      <c r="BRC106" s="889"/>
      <c r="BRD106" s="889"/>
      <c r="BRE106" s="889"/>
      <c r="BRF106" s="889"/>
      <c r="BRG106" s="889"/>
      <c r="BRH106" s="889"/>
      <c r="BRI106" s="889"/>
      <c r="BRJ106" s="889"/>
      <c r="BRK106" s="889"/>
      <c r="BRL106" s="889"/>
      <c r="BRM106" s="889"/>
      <c r="BRN106" s="889"/>
      <c r="BRO106" s="889"/>
      <c r="BRP106" s="889"/>
      <c r="BRQ106" s="889"/>
      <c r="BRR106" s="889"/>
      <c r="BRS106" s="889"/>
      <c r="BRT106" s="889"/>
      <c r="BRU106" s="889"/>
      <c r="BRV106" s="889"/>
      <c r="BRW106" s="889"/>
      <c r="BRX106" s="889"/>
      <c r="BRY106" s="889"/>
      <c r="BRZ106" s="889"/>
      <c r="BSA106" s="889"/>
      <c r="BSB106" s="889"/>
      <c r="BSC106" s="889"/>
      <c r="BSD106" s="889"/>
      <c r="BSE106" s="889"/>
      <c r="BSF106" s="889"/>
      <c r="BSG106" s="889"/>
      <c r="BSH106" s="889"/>
      <c r="BSI106" s="889"/>
      <c r="BSJ106" s="889"/>
      <c r="BSK106" s="889"/>
      <c r="BSL106" s="889"/>
      <c r="BSM106" s="889"/>
      <c r="BSN106" s="889"/>
      <c r="BSO106" s="889"/>
      <c r="BSP106" s="889"/>
      <c r="BSQ106" s="889"/>
      <c r="BSR106" s="889"/>
      <c r="BSS106" s="889"/>
      <c r="BST106" s="889"/>
      <c r="BSU106" s="889"/>
      <c r="BSV106" s="889"/>
      <c r="BSW106" s="889"/>
      <c r="BSX106" s="889"/>
      <c r="BSY106" s="889"/>
      <c r="BSZ106" s="889"/>
      <c r="BTA106" s="889"/>
      <c r="BTB106" s="889"/>
      <c r="BTC106" s="889"/>
      <c r="BTD106" s="889"/>
      <c r="BTE106" s="889"/>
      <c r="BTF106" s="889"/>
      <c r="BTG106" s="889"/>
      <c r="BTH106" s="889"/>
      <c r="BTI106" s="889"/>
      <c r="BTJ106" s="889"/>
      <c r="BTK106" s="889"/>
      <c r="BTL106" s="889"/>
      <c r="BTM106" s="889"/>
      <c r="BTN106" s="889"/>
      <c r="BTO106" s="889"/>
      <c r="BTP106" s="889"/>
      <c r="BTQ106" s="889"/>
      <c r="BTR106" s="889"/>
      <c r="BTS106" s="889"/>
      <c r="BTT106" s="889"/>
      <c r="BTU106" s="889"/>
      <c r="BTV106" s="889"/>
      <c r="BTW106" s="889"/>
      <c r="BTX106" s="889"/>
      <c r="BTY106" s="889"/>
      <c r="BTZ106" s="889"/>
      <c r="BUA106" s="889"/>
      <c r="BUB106" s="889"/>
      <c r="BUC106" s="889"/>
      <c r="BUD106" s="889"/>
      <c r="BUE106" s="889"/>
      <c r="BUF106" s="889"/>
      <c r="BUG106" s="889"/>
      <c r="BUH106" s="889"/>
      <c r="BUI106" s="889"/>
      <c r="BUJ106" s="889"/>
      <c r="BUK106" s="889"/>
      <c r="BUL106" s="889"/>
      <c r="BUM106" s="889"/>
      <c r="BUN106" s="889"/>
      <c r="BUO106" s="889"/>
      <c r="BUP106" s="889"/>
      <c r="BUQ106" s="889"/>
      <c r="BUR106" s="889"/>
      <c r="BUS106" s="889"/>
      <c r="BUT106" s="889"/>
      <c r="BUU106" s="889"/>
      <c r="BUV106" s="889"/>
      <c r="BUW106" s="889"/>
      <c r="BUX106" s="889"/>
      <c r="BUY106" s="889"/>
      <c r="BUZ106" s="889"/>
      <c r="BVA106" s="889"/>
      <c r="BVB106" s="889"/>
      <c r="BVC106" s="889"/>
      <c r="BVD106" s="889"/>
      <c r="BVE106" s="889"/>
      <c r="BVF106" s="889"/>
      <c r="BVG106" s="889"/>
      <c r="BVH106" s="889"/>
      <c r="BVI106" s="889"/>
      <c r="BVJ106" s="889"/>
      <c r="BVK106" s="889"/>
      <c r="BVL106" s="889"/>
      <c r="BVM106" s="889"/>
      <c r="BVN106" s="889"/>
      <c r="BVO106" s="889"/>
      <c r="BVP106" s="889"/>
      <c r="BVQ106" s="889"/>
      <c r="BVR106" s="889"/>
      <c r="BVS106" s="889"/>
      <c r="BVT106" s="889"/>
      <c r="BVU106" s="889"/>
      <c r="BVV106" s="889"/>
      <c r="BVW106" s="889"/>
      <c r="BVX106" s="889"/>
      <c r="BVY106" s="889"/>
      <c r="BVZ106" s="889"/>
      <c r="BWA106" s="889"/>
      <c r="BWB106" s="889"/>
      <c r="BWC106" s="889"/>
      <c r="BWD106" s="889"/>
      <c r="BWE106" s="889"/>
      <c r="BWF106" s="889"/>
      <c r="BWG106" s="889"/>
      <c r="BWH106" s="889"/>
      <c r="BWI106" s="889"/>
      <c r="BWJ106" s="889"/>
      <c r="BWK106" s="889"/>
      <c r="BWL106" s="889"/>
      <c r="BWM106" s="889"/>
      <c r="BWN106" s="889"/>
      <c r="BWO106" s="889"/>
      <c r="BWP106" s="889"/>
      <c r="BWQ106" s="889"/>
      <c r="BWR106" s="889"/>
      <c r="BWS106" s="889"/>
      <c r="BWT106" s="889"/>
      <c r="BWU106" s="889"/>
      <c r="BWV106" s="889"/>
      <c r="BWW106" s="889"/>
      <c r="BWX106" s="889"/>
      <c r="BWY106" s="889"/>
      <c r="BWZ106" s="889"/>
      <c r="BXA106" s="889"/>
      <c r="BXB106" s="889"/>
      <c r="BXC106" s="889"/>
      <c r="BXD106" s="889"/>
      <c r="BXE106" s="889"/>
      <c r="BXF106" s="889"/>
      <c r="BXG106" s="889"/>
      <c r="BXH106" s="889"/>
      <c r="BXI106" s="889"/>
      <c r="BXJ106" s="889"/>
      <c r="BXK106" s="889"/>
      <c r="BXL106" s="889"/>
      <c r="BXM106" s="889"/>
      <c r="BXN106" s="889"/>
      <c r="BXO106" s="889"/>
      <c r="BXP106" s="889"/>
      <c r="BXQ106" s="889"/>
      <c r="BXR106" s="889"/>
      <c r="BXS106" s="889"/>
      <c r="BXT106" s="889"/>
      <c r="BXU106" s="889"/>
      <c r="BXV106" s="889"/>
      <c r="BXW106" s="889"/>
      <c r="BXX106" s="889"/>
      <c r="BXY106" s="889"/>
      <c r="BXZ106" s="889"/>
      <c r="BYA106" s="889"/>
      <c r="BYB106" s="889"/>
      <c r="BYC106" s="889"/>
      <c r="BYD106" s="889"/>
      <c r="BYE106" s="889"/>
      <c r="BYF106" s="889"/>
      <c r="BYG106" s="889"/>
      <c r="BYH106" s="889"/>
      <c r="BYI106" s="889"/>
      <c r="BYJ106" s="889"/>
      <c r="BYK106" s="889"/>
      <c r="BYL106" s="889"/>
      <c r="BYM106" s="889"/>
      <c r="BYN106" s="889"/>
      <c r="BYO106" s="889"/>
      <c r="BYP106" s="889"/>
      <c r="BYQ106" s="889"/>
      <c r="BYR106" s="889"/>
      <c r="BYS106" s="889"/>
      <c r="BYT106" s="889"/>
      <c r="BYU106" s="889"/>
      <c r="BYV106" s="889"/>
      <c r="BYW106" s="889"/>
      <c r="BYX106" s="889"/>
      <c r="BYY106" s="889"/>
      <c r="BYZ106" s="889"/>
      <c r="BZA106" s="889"/>
      <c r="BZB106" s="889"/>
      <c r="BZC106" s="889"/>
      <c r="BZD106" s="889"/>
      <c r="BZE106" s="889"/>
      <c r="BZF106" s="889"/>
      <c r="BZG106" s="889"/>
      <c r="BZH106" s="889"/>
      <c r="BZI106" s="889"/>
      <c r="BZJ106" s="889"/>
      <c r="BZK106" s="889"/>
      <c r="BZL106" s="889"/>
      <c r="BZM106" s="889"/>
      <c r="BZN106" s="889"/>
      <c r="BZO106" s="889"/>
      <c r="BZP106" s="889"/>
      <c r="BZQ106" s="889"/>
      <c r="BZR106" s="889"/>
      <c r="BZS106" s="889"/>
      <c r="BZT106" s="889"/>
      <c r="BZU106" s="889"/>
      <c r="BZV106" s="889"/>
      <c r="BZW106" s="889"/>
      <c r="BZX106" s="889"/>
      <c r="BZY106" s="889"/>
      <c r="BZZ106" s="889"/>
      <c r="CAA106" s="889"/>
      <c r="CAB106" s="889"/>
      <c r="CAC106" s="889"/>
      <c r="CAD106" s="889"/>
      <c r="CAE106" s="889"/>
      <c r="CAF106" s="889"/>
      <c r="CAG106" s="889"/>
      <c r="CAH106" s="889"/>
      <c r="CAI106" s="889"/>
      <c r="CAJ106" s="889"/>
      <c r="CAK106" s="889"/>
      <c r="CAL106" s="889"/>
      <c r="CAM106" s="889"/>
      <c r="CAN106" s="889"/>
      <c r="CAO106" s="889"/>
      <c r="CAP106" s="889"/>
      <c r="CAQ106" s="889"/>
      <c r="CAR106" s="889"/>
      <c r="CAS106" s="889"/>
      <c r="CAT106" s="889"/>
      <c r="CAU106" s="889"/>
      <c r="CAV106" s="889"/>
      <c r="CAW106" s="889"/>
      <c r="CAX106" s="889"/>
      <c r="CAY106" s="889"/>
      <c r="CAZ106" s="889"/>
      <c r="CBA106" s="889"/>
      <c r="CBB106" s="889"/>
      <c r="CBC106" s="889"/>
      <c r="CBD106" s="889"/>
      <c r="CBE106" s="889"/>
      <c r="CBF106" s="889"/>
      <c r="CBG106" s="889"/>
      <c r="CBH106" s="889"/>
      <c r="CBI106" s="889"/>
      <c r="CBJ106" s="889"/>
      <c r="CBK106" s="889"/>
      <c r="CBL106" s="889"/>
      <c r="CBM106" s="889"/>
      <c r="CBN106" s="889"/>
      <c r="CBO106" s="889"/>
      <c r="CBP106" s="889"/>
      <c r="CBQ106" s="889"/>
      <c r="CBR106" s="889"/>
      <c r="CBS106" s="889"/>
      <c r="CBT106" s="889"/>
      <c r="CBU106" s="889"/>
      <c r="CBV106" s="889"/>
      <c r="CBW106" s="889"/>
      <c r="CBX106" s="889"/>
      <c r="CBY106" s="889"/>
      <c r="CBZ106" s="889"/>
      <c r="CCA106" s="889"/>
      <c r="CCB106" s="889"/>
      <c r="CCC106" s="889"/>
      <c r="CCD106" s="889"/>
      <c r="CCE106" s="889"/>
      <c r="CCF106" s="889"/>
      <c r="CCG106" s="889"/>
      <c r="CCH106" s="889"/>
      <c r="CCI106" s="889"/>
      <c r="CCJ106" s="889"/>
      <c r="CCK106" s="889"/>
      <c r="CCL106" s="889"/>
      <c r="CCM106" s="889"/>
      <c r="CCN106" s="889"/>
      <c r="CCO106" s="889"/>
      <c r="CCP106" s="889"/>
      <c r="CCQ106" s="889"/>
      <c r="CCR106" s="889"/>
      <c r="CCS106" s="889"/>
      <c r="CCT106" s="889"/>
      <c r="CCU106" s="889"/>
      <c r="CCV106" s="889"/>
      <c r="CCW106" s="889"/>
      <c r="CCX106" s="889"/>
      <c r="CCY106" s="889"/>
      <c r="CCZ106" s="889"/>
      <c r="CDA106" s="889"/>
      <c r="CDB106" s="889"/>
      <c r="CDC106" s="889"/>
      <c r="CDD106" s="889"/>
      <c r="CDE106" s="889"/>
      <c r="CDF106" s="889"/>
      <c r="CDG106" s="889"/>
      <c r="CDH106" s="889"/>
      <c r="CDI106" s="889"/>
      <c r="CDJ106" s="889"/>
      <c r="CDK106" s="889"/>
      <c r="CDL106" s="889"/>
      <c r="CDM106" s="889"/>
      <c r="CDN106" s="889"/>
      <c r="CDO106" s="889"/>
      <c r="CDP106" s="889"/>
      <c r="CDQ106" s="889"/>
      <c r="CDR106" s="889"/>
      <c r="CDS106" s="889"/>
      <c r="CDT106" s="889"/>
      <c r="CDU106" s="889"/>
      <c r="CDV106" s="889"/>
      <c r="CDW106" s="889"/>
      <c r="CDX106" s="889"/>
      <c r="CDY106" s="889"/>
      <c r="CDZ106" s="889"/>
      <c r="CEA106" s="889"/>
      <c r="CEB106" s="889"/>
      <c r="CEC106" s="889"/>
      <c r="CED106" s="889"/>
      <c r="CEE106" s="889"/>
      <c r="CEF106" s="889"/>
      <c r="CEG106" s="889"/>
      <c r="CEH106" s="889"/>
      <c r="CEI106" s="889"/>
      <c r="CEJ106" s="889"/>
      <c r="CEK106" s="889"/>
      <c r="CEL106" s="889"/>
      <c r="CEM106" s="889"/>
      <c r="CEN106" s="889"/>
      <c r="CEO106" s="889"/>
      <c r="CEP106" s="889"/>
      <c r="CEQ106" s="889"/>
      <c r="CER106" s="889"/>
      <c r="CES106" s="889"/>
      <c r="CET106" s="889"/>
      <c r="CEU106" s="889"/>
      <c r="CEV106" s="889"/>
      <c r="CEW106" s="889"/>
      <c r="CEX106" s="889"/>
      <c r="CEY106" s="889"/>
      <c r="CEZ106" s="889"/>
      <c r="CFA106" s="889"/>
      <c r="CFB106" s="889"/>
      <c r="CFC106" s="889"/>
      <c r="CFD106" s="889"/>
      <c r="CFE106" s="889"/>
      <c r="CFF106" s="889"/>
      <c r="CFG106" s="889"/>
      <c r="CFH106" s="889"/>
      <c r="CFI106" s="889"/>
      <c r="CFJ106" s="889"/>
      <c r="CFK106" s="889"/>
      <c r="CFL106" s="889"/>
      <c r="CFM106" s="889"/>
      <c r="CFN106" s="889"/>
      <c r="CFO106" s="889"/>
      <c r="CFP106" s="889"/>
      <c r="CFQ106" s="889"/>
      <c r="CFR106" s="889"/>
      <c r="CFS106" s="889"/>
      <c r="CFT106" s="889"/>
      <c r="CFU106" s="889"/>
      <c r="CFV106" s="889"/>
      <c r="CFW106" s="889"/>
      <c r="CFX106" s="889"/>
      <c r="CFY106" s="889"/>
      <c r="CFZ106" s="889"/>
      <c r="CGA106" s="889"/>
      <c r="CGB106" s="889"/>
      <c r="CGC106" s="889"/>
      <c r="CGD106" s="889"/>
      <c r="CGE106" s="889"/>
      <c r="CGF106" s="889"/>
      <c r="CGG106" s="889"/>
      <c r="CGH106" s="889"/>
      <c r="CGI106" s="889"/>
      <c r="CGJ106" s="889"/>
      <c r="CGK106" s="889"/>
      <c r="CGL106" s="889"/>
      <c r="CGM106" s="889"/>
      <c r="CGN106" s="889"/>
      <c r="CGO106" s="889"/>
      <c r="CGP106" s="889"/>
      <c r="CGQ106" s="889"/>
      <c r="CGR106" s="889"/>
      <c r="CGS106" s="889"/>
      <c r="CGT106" s="889"/>
      <c r="CGU106" s="889"/>
      <c r="CGV106" s="889"/>
      <c r="CGW106" s="889"/>
      <c r="CGX106" s="889"/>
      <c r="CGY106" s="889"/>
      <c r="CGZ106" s="889"/>
      <c r="CHA106" s="889"/>
      <c r="CHB106" s="889"/>
      <c r="CHC106" s="889"/>
      <c r="CHD106" s="889"/>
      <c r="CHE106" s="889"/>
      <c r="CHF106" s="889"/>
      <c r="CHG106" s="889"/>
      <c r="CHH106" s="889"/>
      <c r="CHI106" s="889"/>
      <c r="CHJ106" s="889"/>
      <c r="CHK106" s="889"/>
      <c r="CHL106" s="889"/>
      <c r="CHM106" s="889"/>
      <c r="CHN106" s="889"/>
      <c r="CHO106" s="889"/>
      <c r="CHP106" s="889"/>
      <c r="CHQ106" s="889"/>
      <c r="CHR106" s="889"/>
      <c r="CHS106" s="889"/>
      <c r="CHT106" s="889"/>
      <c r="CHU106" s="889"/>
      <c r="CHV106" s="889"/>
      <c r="CHW106" s="889"/>
      <c r="CHX106" s="889"/>
      <c r="CHY106" s="889"/>
      <c r="CHZ106" s="889"/>
      <c r="CIA106" s="889"/>
      <c r="CIB106" s="889"/>
      <c r="CIC106" s="889"/>
      <c r="CID106" s="889"/>
      <c r="CIE106" s="889"/>
      <c r="CIF106" s="889"/>
      <c r="CIG106" s="889"/>
      <c r="CIH106" s="889"/>
      <c r="CII106" s="889"/>
      <c r="CIJ106" s="889"/>
      <c r="CIK106" s="889"/>
      <c r="CIL106" s="889"/>
      <c r="CIM106" s="889"/>
      <c r="CIN106" s="889"/>
      <c r="CIO106" s="889"/>
      <c r="CIP106" s="889"/>
      <c r="CIQ106" s="889"/>
      <c r="CIR106" s="889"/>
      <c r="CIS106" s="889"/>
      <c r="CIT106" s="889"/>
      <c r="CIU106" s="889"/>
      <c r="CIV106" s="889"/>
      <c r="CIW106" s="889"/>
      <c r="CIX106" s="889"/>
      <c r="CIY106" s="889"/>
      <c r="CIZ106" s="889"/>
      <c r="CJA106" s="889"/>
      <c r="CJB106" s="889"/>
      <c r="CJC106" s="889"/>
      <c r="CJD106" s="889"/>
      <c r="CJE106" s="889"/>
      <c r="CJF106" s="889"/>
      <c r="CJG106" s="889"/>
      <c r="CJH106" s="889"/>
      <c r="CJI106" s="889"/>
      <c r="CJJ106" s="889"/>
      <c r="CJK106" s="889"/>
      <c r="CJL106" s="889"/>
      <c r="CJM106" s="889"/>
      <c r="CJN106" s="889"/>
      <c r="CJO106" s="889"/>
      <c r="CJP106" s="889"/>
      <c r="CJQ106" s="889"/>
      <c r="CJR106" s="889"/>
      <c r="CJS106" s="889"/>
      <c r="CJT106" s="889"/>
      <c r="CJU106" s="889"/>
      <c r="CJV106" s="889"/>
      <c r="CJW106" s="889"/>
      <c r="CJX106" s="889"/>
      <c r="CJY106" s="889"/>
      <c r="CJZ106" s="889"/>
      <c r="CKA106" s="889"/>
      <c r="CKB106" s="889"/>
      <c r="CKC106" s="889"/>
      <c r="CKD106" s="889"/>
      <c r="CKE106" s="889"/>
      <c r="CKF106" s="889"/>
      <c r="CKG106" s="889"/>
      <c r="CKH106" s="889"/>
      <c r="CKI106" s="889"/>
      <c r="CKJ106" s="889"/>
      <c r="CKK106" s="889"/>
      <c r="CKL106" s="889"/>
      <c r="CKM106" s="889"/>
      <c r="CKN106" s="889"/>
      <c r="CKO106" s="889"/>
      <c r="CKP106" s="889"/>
      <c r="CKQ106" s="889"/>
      <c r="CKR106" s="889"/>
      <c r="CKS106" s="889"/>
      <c r="CKT106" s="889"/>
      <c r="CKU106" s="889"/>
      <c r="CKV106" s="889"/>
      <c r="CKW106" s="889"/>
      <c r="CKX106" s="889"/>
      <c r="CKY106" s="889"/>
      <c r="CKZ106" s="889"/>
      <c r="CLA106" s="889"/>
      <c r="CLB106" s="889"/>
      <c r="CLC106" s="889"/>
      <c r="CLD106" s="889"/>
      <c r="CLE106" s="889"/>
      <c r="CLF106" s="889"/>
      <c r="CLG106" s="889"/>
      <c r="CLH106" s="889"/>
      <c r="CLI106" s="889"/>
      <c r="CLJ106" s="889"/>
      <c r="CLK106" s="889"/>
      <c r="CLL106" s="889"/>
      <c r="CLM106" s="889"/>
      <c r="CLN106" s="889"/>
      <c r="CLO106" s="889"/>
      <c r="CLP106" s="889"/>
      <c r="CLQ106" s="889"/>
      <c r="CLR106" s="889"/>
      <c r="CLS106" s="889"/>
      <c r="CLT106" s="889"/>
      <c r="CLU106" s="889"/>
      <c r="CLV106" s="889"/>
      <c r="CLW106" s="889"/>
      <c r="CLX106" s="889"/>
      <c r="CLY106" s="889"/>
      <c r="CLZ106" s="889"/>
      <c r="CMA106" s="889"/>
      <c r="CMB106" s="889"/>
      <c r="CMC106" s="889"/>
      <c r="CMD106" s="889"/>
      <c r="CME106" s="889"/>
      <c r="CMF106" s="889"/>
      <c r="CMG106" s="889"/>
      <c r="CMH106" s="889"/>
      <c r="CMI106" s="889"/>
      <c r="CMJ106" s="889"/>
      <c r="CMK106" s="889"/>
      <c r="CML106" s="889"/>
      <c r="CMM106" s="889"/>
      <c r="CMN106" s="889"/>
      <c r="CMO106" s="889"/>
      <c r="CMP106" s="889"/>
      <c r="CMQ106" s="889"/>
      <c r="CMR106" s="889"/>
      <c r="CMS106" s="889"/>
      <c r="CMT106" s="889"/>
      <c r="CMU106" s="889"/>
      <c r="CMV106" s="889"/>
      <c r="CMW106" s="889"/>
      <c r="CMX106" s="889"/>
      <c r="CMY106" s="889"/>
      <c r="CMZ106" s="889"/>
      <c r="CNA106" s="889"/>
      <c r="CNB106" s="889"/>
      <c r="CNC106" s="889"/>
      <c r="CND106" s="889"/>
      <c r="CNE106" s="889"/>
      <c r="CNF106" s="889"/>
      <c r="CNG106" s="889"/>
      <c r="CNH106" s="889"/>
      <c r="CNI106" s="889"/>
      <c r="CNJ106" s="889"/>
      <c r="CNK106" s="889"/>
      <c r="CNL106" s="889"/>
      <c r="CNM106" s="889"/>
      <c r="CNN106" s="889"/>
      <c r="CNO106" s="889"/>
      <c r="CNP106" s="889"/>
      <c r="CNQ106" s="889"/>
      <c r="CNR106" s="889"/>
      <c r="CNS106" s="889"/>
      <c r="CNT106" s="889"/>
      <c r="CNU106" s="889"/>
      <c r="CNV106" s="889"/>
      <c r="CNW106" s="889"/>
      <c r="CNX106" s="889"/>
      <c r="CNY106" s="889"/>
      <c r="CNZ106" s="889"/>
      <c r="COA106" s="889"/>
      <c r="COB106" s="889"/>
      <c r="COC106" s="889"/>
      <c r="COD106" s="889"/>
      <c r="COE106" s="889"/>
      <c r="COF106" s="889"/>
      <c r="COG106" s="889"/>
      <c r="COH106" s="889"/>
      <c r="COI106" s="889"/>
      <c r="COJ106" s="889"/>
      <c r="COK106" s="889"/>
      <c r="COL106" s="889"/>
      <c r="COM106" s="889"/>
      <c r="CON106" s="889"/>
      <c r="COO106" s="889"/>
      <c r="COP106" s="889"/>
      <c r="COQ106" s="889"/>
      <c r="COR106" s="889"/>
      <c r="COS106" s="889"/>
      <c r="COT106" s="889"/>
      <c r="COU106" s="889"/>
      <c r="COV106" s="889"/>
      <c r="COW106" s="889"/>
      <c r="COX106" s="889"/>
      <c r="COY106" s="889"/>
      <c r="COZ106" s="889"/>
      <c r="CPA106" s="889"/>
      <c r="CPB106" s="889"/>
      <c r="CPC106" s="889"/>
      <c r="CPD106" s="889"/>
      <c r="CPE106" s="889"/>
      <c r="CPF106" s="889"/>
      <c r="CPG106" s="889"/>
      <c r="CPH106" s="889"/>
      <c r="CPI106" s="889"/>
      <c r="CPJ106" s="889"/>
      <c r="CPK106" s="889"/>
      <c r="CPL106" s="889"/>
      <c r="CPM106" s="889"/>
      <c r="CPN106" s="889"/>
      <c r="CPO106" s="889"/>
      <c r="CPP106" s="889"/>
      <c r="CPQ106" s="889"/>
      <c r="CPR106" s="889"/>
      <c r="CPS106" s="889"/>
      <c r="CPT106" s="889"/>
      <c r="CPU106" s="889"/>
      <c r="CPV106" s="889"/>
      <c r="CPW106" s="889"/>
      <c r="CPX106" s="889"/>
      <c r="CPY106" s="889"/>
      <c r="CPZ106" s="889"/>
      <c r="CQA106" s="889"/>
      <c r="CQB106" s="889"/>
      <c r="CQC106" s="889"/>
      <c r="CQD106" s="889"/>
      <c r="CQE106" s="889"/>
      <c r="CQF106" s="889"/>
      <c r="CQG106" s="889"/>
      <c r="CQH106" s="889"/>
      <c r="CQI106" s="889"/>
      <c r="CQJ106" s="889"/>
      <c r="CQK106" s="889"/>
      <c r="CQL106" s="889"/>
      <c r="CQM106" s="889"/>
      <c r="CQN106" s="889"/>
      <c r="CQO106" s="889"/>
      <c r="CQP106" s="889"/>
      <c r="CQQ106" s="889"/>
      <c r="CQR106" s="889"/>
      <c r="CQS106" s="889"/>
      <c r="CQT106" s="889"/>
      <c r="CQU106" s="889"/>
      <c r="CQV106" s="889"/>
      <c r="CQW106" s="889"/>
      <c r="CQX106" s="889"/>
      <c r="CQY106" s="889"/>
      <c r="CQZ106" s="889"/>
      <c r="CRA106" s="889"/>
      <c r="CRB106" s="889"/>
      <c r="CRC106" s="889"/>
      <c r="CRD106" s="889"/>
      <c r="CRE106" s="889"/>
      <c r="CRF106" s="889"/>
      <c r="CRG106" s="889"/>
      <c r="CRH106" s="889"/>
      <c r="CRI106" s="889"/>
      <c r="CRJ106" s="889"/>
      <c r="CRK106" s="889"/>
      <c r="CRL106" s="889"/>
      <c r="CRM106" s="889"/>
      <c r="CRN106" s="889"/>
      <c r="CRO106" s="889"/>
      <c r="CRP106" s="889"/>
      <c r="CRQ106" s="889"/>
      <c r="CRR106" s="889"/>
      <c r="CRS106" s="889"/>
      <c r="CRT106" s="889"/>
      <c r="CRU106" s="889"/>
      <c r="CRV106" s="889"/>
      <c r="CRW106" s="889"/>
      <c r="CRX106" s="889"/>
      <c r="CRY106" s="889"/>
      <c r="CRZ106" s="889"/>
      <c r="CSA106" s="889"/>
      <c r="CSB106" s="889"/>
      <c r="CSC106" s="889"/>
      <c r="CSD106" s="889"/>
      <c r="CSE106" s="889"/>
      <c r="CSF106" s="889"/>
      <c r="CSG106" s="889"/>
      <c r="CSH106" s="889"/>
      <c r="CSI106" s="889"/>
      <c r="CSJ106" s="889"/>
      <c r="CSK106" s="889"/>
      <c r="CSL106" s="889"/>
      <c r="CSM106" s="889"/>
      <c r="CSN106" s="889"/>
      <c r="CSO106" s="889"/>
      <c r="CSP106" s="889"/>
      <c r="CSQ106" s="889"/>
      <c r="CSR106" s="889"/>
      <c r="CSS106" s="889"/>
      <c r="CST106" s="889"/>
      <c r="CSU106" s="889"/>
      <c r="CSV106" s="889"/>
      <c r="CSW106" s="889"/>
      <c r="CSX106" s="889"/>
      <c r="CSY106" s="889"/>
      <c r="CSZ106" s="889"/>
      <c r="CTA106" s="889"/>
      <c r="CTB106" s="889"/>
      <c r="CTC106" s="889"/>
      <c r="CTD106" s="889"/>
      <c r="CTE106" s="889"/>
      <c r="CTF106" s="889"/>
      <c r="CTG106" s="889"/>
      <c r="CTH106" s="889"/>
      <c r="CTI106" s="889"/>
      <c r="CTJ106" s="889"/>
      <c r="CTK106" s="889"/>
      <c r="CTL106" s="889"/>
      <c r="CTM106" s="889"/>
      <c r="CTN106" s="889"/>
      <c r="CTO106" s="889"/>
      <c r="CTP106" s="889"/>
      <c r="CTQ106" s="889"/>
      <c r="CTR106" s="889"/>
      <c r="CTS106" s="889"/>
      <c r="CTT106" s="889"/>
      <c r="CTU106" s="889"/>
      <c r="CTV106" s="889"/>
      <c r="CTW106" s="889"/>
      <c r="CTX106" s="889"/>
      <c r="CTY106" s="889"/>
      <c r="CTZ106" s="889"/>
      <c r="CUA106" s="889"/>
      <c r="CUB106" s="889"/>
      <c r="CUC106" s="889"/>
      <c r="CUD106" s="889"/>
      <c r="CUE106" s="889"/>
      <c r="CUF106" s="889"/>
      <c r="CUG106" s="889"/>
      <c r="CUH106" s="889"/>
      <c r="CUI106" s="889"/>
      <c r="CUJ106" s="889"/>
      <c r="CUK106" s="889"/>
      <c r="CUL106" s="889"/>
      <c r="CUM106" s="889"/>
      <c r="CUN106" s="889"/>
      <c r="CUO106" s="889"/>
      <c r="CUP106" s="889"/>
      <c r="CUQ106" s="889"/>
      <c r="CUR106" s="889"/>
      <c r="CUS106" s="889"/>
      <c r="CUT106" s="889"/>
      <c r="CUU106" s="889"/>
      <c r="CUV106" s="889"/>
      <c r="CUW106" s="889"/>
      <c r="CUX106" s="889"/>
      <c r="CUY106" s="889"/>
      <c r="CUZ106" s="889"/>
      <c r="CVA106" s="889"/>
      <c r="CVB106" s="889"/>
      <c r="CVC106" s="889"/>
      <c r="CVD106" s="889"/>
      <c r="CVE106" s="889"/>
      <c r="CVF106" s="889"/>
      <c r="CVG106" s="889"/>
      <c r="CVH106" s="889"/>
      <c r="CVI106" s="889"/>
      <c r="CVJ106" s="889"/>
      <c r="CVK106" s="889"/>
      <c r="CVL106" s="889"/>
      <c r="CVM106" s="889"/>
      <c r="CVN106" s="889"/>
      <c r="CVO106" s="889"/>
      <c r="CVP106" s="889"/>
      <c r="CVQ106" s="889"/>
      <c r="CVR106" s="889"/>
      <c r="CVS106" s="889"/>
      <c r="CVT106" s="889"/>
      <c r="CVU106" s="889"/>
      <c r="CVV106" s="889"/>
      <c r="CVW106" s="889"/>
      <c r="CVX106" s="889"/>
      <c r="CVY106" s="889"/>
      <c r="CVZ106" s="889"/>
      <c r="CWA106" s="889"/>
      <c r="CWB106" s="889"/>
      <c r="CWC106" s="889"/>
      <c r="CWD106" s="889"/>
      <c r="CWE106" s="889"/>
      <c r="CWF106" s="889"/>
      <c r="CWG106" s="889"/>
      <c r="CWH106" s="889"/>
      <c r="CWI106" s="889"/>
      <c r="CWJ106" s="889"/>
      <c r="CWK106" s="889"/>
      <c r="CWL106" s="889"/>
      <c r="CWM106" s="889"/>
      <c r="CWN106" s="889"/>
      <c r="CWO106" s="889"/>
      <c r="CWP106" s="889"/>
      <c r="CWQ106" s="889"/>
      <c r="CWR106" s="889"/>
      <c r="CWS106" s="889"/>
      <c r="CWT106" s="889"/>
      <c r="CWU106" s="889"/>
      <c r="CWV106" s="889"/>
      <c r="CWW106" s="889"/>
      <c r="CWX106" s="889"/>
      <c r="CWY106" s="889"/>
      <c r="CWZ106" s="889"/>
      <c r="CXA106" s="889"/>
      <c r="CXB106" s="889"/>
      <c r="CXC106" s="889"/>
      <c r="CXD106" s="889"/>
      <c r="CXE106" s="889"/>
      <c r="CXF106" s="889"/>
      <c r="CXG106" s="889"/>
      <c r="CXH106" s="889"/>
      <c r="CXI106" s="889"/>
      <c r="CXJ106" s="889"/>
      <c r="CXK106" s="889"/>
      <c r="CXL106" s="889"/>
      <c r="CXM106" s="889"/>
      <c r="CXN106" s="889"/>
      <c r="CXO106" s="889"/>
      <c r="CXP106" s="889"/>
      <c r="CXQ106" s="889"/>
      <c r="CXR106" s="889"/>
      <c r="CXS106" s="889"/>
      <c r="CXT106" s="889"/>
      <c r="CXU106" s="889"/>
      <c r="CXV106" s="889"/>
      <c r="CXW106" s="889"/>
      <c r="CXX106" s="889"/>
      <c r="CXY106" s="889"/>
      <c r="CXZ106" s="889"/>
      <c r="CYA106" s="889"/>
      <c r="CYB106" s="889"/>
      <c r="CYC106" s="889"/>
      <c r="CYD106" s="889"/>
      <c r="CYE106" s="889"/>
      <c r="CYF106" s="889"/>
      <c r="CYG106" s="889"/>
      <c r="CYH106" s="889"/>
      <c r="CYI106" s="889"/>
      <c r="CYJ106" s="889"/>
      <c r="CYK106" s="889"/>
      <c r="CYL106" s="889"/>
      <c r="CYM106" s="889"/>
      <c r="CYN106" s="889"/>
      <c r="CYO106" s="889"/>
      <c r="CYP106" s="889"/>
      <c r="CYQ106" s="889"/>
      <c r="CYR106" s="889"/>
      <c r="CYS106" s="889"/>
      <c r="CYT106" s="889"/>
      <c r="CYU106" s="889"/>
      <c r="CYV106" s="889"/>
      <c r="CYW106" s="889"/>
      <c r="CYX106" s="889"/>
      <c r="CYY106" s="889"/>
      <c r="CYZ106" s="889"/>
      <c r="CZA106" s="889"/>
      <c r="CZB106" s="889"/>
      <c r="CZC106" s="889"/>
      <c r="CZD106" s="889"/>
      <c r="CZE106" s="889"/>
      <c r="CZF106" s="889"/>
      <c r="CZG106" s="889"/>
      <c r="CZH106" s="889"/>
      <c r="CZI106" s="889"/>
      <c r="CZJ106" s="889"/>
      <c r="CZK106" s="889"/>
      <c r="CZL106" s="889"/>
      <c r="CZM106" s="889"/>
      <c r="CZN106" s="889"/>
      <c r="CZO106" s="889"/>
      <c r="CZP106" s="889"/>
      <c r="CZQ106" s="889"/>
      <c r="CZR106" s="889"/>
      <c r="CZS106" s="889"/>
      <c r="CZT106" s="889"/>
      <c r="CZU106" s="889"/>
      <c r="CZV106" s="889"/>
      <c r="CZW106" s="889"/>
      <c r="CZX106" s="889"/>
      <c r="CZY106" s="889"/>
      <c r="CZZ106" s="889"/>
      <c r="DAA106" s="889"/>
      <c r="DAB106" s="889"/>
      <c r="DAC106" s="889"/>
      <c r="DAD106" s="889"/>
      <c r="DAE106" s="889"/>
      <c r="DAF106" s="889"/>
      <c r="DAG106" s="889"/>
      <c r="DAH106" s="889"/>
      <c r="DAI106" s="889"/>
      <c r="DAJ106" s="889"/>
      <c r="DAK106" s="889"/>
      <c r="DAL106" s="889"/>
      <c r="DAM106" s="889"/>
      <c r="DAN106" s="889"/>
      <c r="DAO106" s="889"/>
      <c r="DAP106" s="889"/>
      <c r="DAQ106" s="889"/>
      <c r="DAR106" s="889"/>
      <c r="DAS106" s="889"/>
      <c r="DAT106" s="889"/>
      <c r="DAU106" s="889"/>
      <c r="DAV106" s="889"/>
      <c r="DAW106" s="889"/>
      <c r="DAX106" s="889"/>
      <c r="DAY106" s="889"/>
      <c r="DAZ106" s="889"/>
      <c r="DBA106" s="889"/>
      <c r="DBB106" s="889"/>
      <c r="DBC106" s="889"/>
      <c r="DBD106" s="889"/>
      <c r="DBE106" s="889"/>
      <c r="DBF106" s="889"/>
      <c r="DBG106" s="889"/>
      <c r="DBH106" s="889"/>
      <c r="DBI106" s="889"/>
      <c r="DBJ106" s="889"/>
      <c r="DBK106" s="889"/>
      <c r="DBL106" s="889"/>
      <c r="DBM106" s="889"/>
      <c r="DBN106" s="889"/>
      <c r="DBO106" s="889"/>
      <c r="DBP106" s="889"/>
      <c r="DBQ106" s="889"/>
      <c r="DBR106" s="889"/>
      <c r="DBS106" s="889"/>
      <c r="DBT106" s="889"/>
      <c r="DBU106" s="889"/>
      <c r="DBV106" s="889"/>
      <c r="DBW106" s="889"/>
      <c r="DBX106" s="889"/>
      <c r="DBY106" s="889"/>
      <c r="DBZ106" s="889"/>
      <c r="DCA106" s="889"/>
      <c r="DCB106" s="889"/>
      <c r="DCC106" s="889"/>
      <c r="DCD106" s="889"/>
      <c r="DCE106" s="889"/>
      <c r="DCF106" s="889"/>
      <c r="DCG106" s="889"/>
      <c r="DCH106" s="889"/>
      <c r="DCI106" s="889"/>
      <c r="DCJ106" s="889"/>
      <c r="DCK106" s="889"/>
      <c r="DCL106" s="889"/>
      <c r="DCM106" s="889"/>
      <c r="DCN106" s="889"/>
      <c r="DCO106" s="889"/>
      <c r="DCP106" s="889"/>
      <c r="DCQ106" s="889"/>
      <c r="DCR106" s="889"/>
      <c r="DCS106" s="889"/>
      <c r="DCT106" s="889"/>
      <c r="DCU106" s="889"/>
      <c r="DCV106" s="889"/>
      <c r="DCW106" s="889"/>
      <c r="DCX106" s="889"/>
      <c r="DCY106" s="889"/>
      <c r="DCZ106" s="889"/>
      <c r="DDA106" s="889"/>
      <c r="DDB106" s="889"/>
      <c r="DDC106" s="889"/>
      <c r="DDD106" s="889"/>
      <c r="DDE106" s="889"/>
      <c r="DDF106" s="889"/>
      <c r="DDG106" s="889"/>
      <c r="DDH106" s="889"/>
      <c r="DDI106" s="889"/>
      <c r="DDJ106" s="889"/>
      <c r="DDK106" s="889"/>
      <c r="DDL106" s="889"/>
      <c r="DDM106" s="889"/>
      <c r="DDN106" s="889"/>
      <c r="DDO106" s="889"/>
      <c r="DDP106" s="889"/>
      <c r="DDQ106" s="889"/>
      <c r="DDR106" s="889"/>
      <c r="DDS106" s="889"/>
      <c r="DDT106" s="889"/>
      <c r="DDU106" s="889"/>
      <c r="DDV106" s="889"/>
      <c r="DDW106" s="889"/>
      <c r="DDX106" s="889"/>
      <c r="DDY106" s="889"/>
      <c r="DDZ106" s="889"/>
      <c r="DEA106" s="889"/>
      <c r="DEB106" s="889"/>
      <c r="DEC106" s="889"/>
      <c r="DED106" s="889"/>
      <c r="DEE106" s="889"/>
      <c r="DEF106" s="889"/>
      <c r="DEG106" s="889"/>
      <c r="DEH106" s="889"/>
      <c r="DEI106" s="889"/>
      <c r="DEJ106" s="889"/>
      <c r="DEK106" s="889"/>
      <c r="DEL106" s="889"/>
      <c r="DEM106" s="889"/>
      <c r="DEN106" s="889"/>
      <c r="DEO106" s="889"/>
      <c r="DEP106" s="889"/>
      <c r="DEQ106" s="889"/>
      <c r="DER106" s="889"/>
      <c r="DES106" s="889"/>
      <c r="DET106" s="889"/>
      <c r="DEU106" s="889"/>
      <c r="DEV106" s="889"/>
      <c r="DEW106" s="889"/>
      <c r="DEX106" s="889"/>
      <c r="DEY106" s="889"/>
      <c r="DEZ106" s="889"/>
      <c r="DFA106" s="889"/>
      <c r="DFB106" s="889"/>
      <c r="DFC106" s="889"/>
      <c r="DFD106" s="889"/>
      <c r="DFE106" s="889"/>
      <c r="DFF106" s="889"/>
      <c r="DFG106" s="889"/>
      <c r="DFH106" s="889"/>
      <c r="DFI106" s="889"/>
      <c r="DFJ106" s="889"/>
      <c r="DFK106" s="889"/>
      <c r="DFL106" s="889"/>
      <c r="DFM106" s="889"/>
      <c r="DFN106" s="889"/>
      <c r="DFO106" s="889"/>
      <c r="DFP106" s="889"/>
      <c r="DFQ106" s="889"/>
      <c r="DFR106" s="889"/>
      <c r="DFS106" s="889"/>
      <c r="DFT106" s="889"/>
      <c r="DFU106" s="889"/>
      <c r="DFV106" s="889"/>
      <c r="DFW106" s="889"/>
      <c r="DFX106" s="889"/>
      <c r="DFY106" s="889"/>
      <c r="DFZ106" s="889"/>
      <c r="DGA106" s="889"/>
      <c r="DGB106" s="889"/>
      <c r="DGC106" s="889"/>
      <c r="DGD106" s="889"/>
      <c r="DGE106" s="889"/>
      <c r="DGF106" s="889"/>
      <c r="DGG106" s="889"/>
      <c r="DGH106" s="889"/>
      <c r="DGI106" s="889"/>
      <c r="DGJ106" s="889"/>
      <c r="DGK106" s="889"/>
      <c r="DGL106" s="889"/>
      <c r="DGM106" s="889"/>
      <c r="DGN106" s="889"/>
      <c r="DGO106" s="889"/>
      <c r="DGP106" s="889"/>
      <c r="DGQ106" s="889"/>
      <c r="DGR106" s="889"/>
      <c r="DGS106" s="889"/>
      <c r="DGT106" s="889"/>
      <c r="DGU106" s="889"/>
      <c r="DGV106" s="889"/>
      <c r="DGW106" s="889"/>
      <c r="DGX106" s="889"/>
      <c r="DGY106" s="889"/>
      <c r="DGZ106" s="889"/>
      <c r="DHA106" s="889"/>
      <c r="DHB106" s="889"/>
      <c r="DHC106" s="889"/>
      <c r="DHD106" s="889"/>
      <c r="DHE106" s="889"/>
      <c r="DHF106" s="889"/>
      <c r="DHG106" s="889"/>
      <c r="DHH106" s="889"/>
      <c r="DHI106" s="889"/>
      <c r="DHJ106" s="889"/>
      <c r="DHK106" s="889"/>
      <c r="DHL106" s="889"/>
      <c r="DHM106" s="889"/>
      <c r="DHN106" s="889"/>
      <c r="DHO106" s="889"/>
      <c r="DHP106" s="889"/>
      <c r="DHQ106" s="889"/>
      <c r="DHR106" s="889"/>
      <c r="DHS106" s="889"/>
      <c r="DHT106" s="889"/>
      <c r="DHU106" s="889"/>
      <c r="DHV106" s="889"/>
      <c r="DHW106" s="889"/>
      <c r="DHX106" s="889"/>
      <c r="DHY106" s="889"/>
      <c r="DHZ106" s="889"/>
      <c r="DIA106" s="889"/>
      <c r="DIB106" s="889"/>
      <c r="DIC106" s="889"/>
      <c r="DID106" s="889"/>
      <c r="DIE106" s="889"/>
      <c r="DIF106" s="889"/>
      <c r="DIG106" s="889"/>
      <c r="DIH106" s="889"/>
      <c r="DII106" s="889"/>
      <c r="DIJ106" s="889"/>
      <c r="DIK106" s="889"/>
      <c r="DIL106" s="889"/>
      <c r="DIM106" s="889"/>
      <c r="DIN106" s="889"/>
      <c r="DIO106" s="889"/>
      <c r="DIP106" s="889"/>
      <c r="DIQ106" s="889"/>
      <c r="DIR106" s="889"/>
      <c r="DIS106" s="889"/>
      <c r="DIT106" s="889"/>
      <c r="DIU106" s="889"/>
      <c r="DIV106" s="889"/>
      <c r="DIW106" s="889"/>
      <c r="DIX106" s="889"/>
      <c r="DIY106" s="889"/>
      <c r="DIZ106" s="889"/>
      <c r="DJA106" s="889"/>
      <c r="DJB106" s="889"/>
      <c r="DJC106" s="889"/>
      <c r="DJD106" s="889"/>
      <c r="DJE106" s="889"/>
      <c r="DJF106" s="889"/>
      <c r="DJG106" s="889"/>
      <c r="DJH106" s="889"/>
      <c r="DJI106" s="889"/>
      <c r="DJJ106" s="889"/>
      <c r="DJK106" s="889"/>
      <c r="DJL106" s="889"/>
      <c r="DJM106" s="889"/>
      <c r="DJN106" s="889"/>
      <c r="DJO106" s="889"/>
      <c r="DJP106" s="889"/>
      <c r="DJQ106" s="889"/>
      <c r="DJR106" s="889"/>
      <c r="DJS106" s="889"/>
      <c r="DJT106" s="889"/>
      <c r="DJU106" s="889"/>
      <c r="DJV106" s="889"/>
      <c r="DJW106" s="889"/>
      <c r="DJX106" s="889"/>
      <c r="DJY106" s="889"/>
      <c r="DJZ106" s="889"/>
      <c r="DKA106" s="889"/>
      <c r="DKB106" s="889"/>
      <c r="DKC106" s="889"/>
      <c r="DKD106" s="889"/>
      <c r="DKE106" s="889"/>
      <c r="DKF106" s="889"/>
      <c r="DKG106" s="889"/>
      <c r="DKH106" s="889"/>
      <c r="DKI106" s="889"/>
      <c r="DKJ106" s="889"/>
      <c r="DKK106" s="889"/>
      <c r="DKL106" s="889"/>
      <c r="DKM106" s="889"/>
      <c r="DKN106" s="889"/>
      <c r="DKO106" s="889"/>
      <c r="DKP106" s="889"/>
      <c r="DKQ106" s="889"/>
      <c r="DKR106" s="889"/>
      <c r="DKS106" s="889"/>
      <c r="DKT106" s="889"/>
      <c r="DKU106" s="889"/>
      <c r="DKV106" s="889"/>
      <c r="DKW106" s="889"/>
      <c r="DKX106" s="889"/>
      <c r="DKY106" s="889"/>
      <c r="DKZ106" s="889"/>
      <c r="DLA106" s="889"/>
      <c r="DLB106" s="889"/>
      <c r="DLC106" s="889"/>
      <c r="DLD106" s="889"/>
      <c r="DLE106" s="889"/>
      <c r="DLF106" s="889"/>
      <c r="DLG106" s="889"/>
      <c r="DLH106" s="889"/>
      <c r="DLI106" s="889"/>
      <c r="DLJ106" s="889"/>
      <c r="DLK106" s="889"/>
      <c r="DLL106" s="889"/>
      <c r="DLM106" s="889"/>
      <c r="DLN106" s="889"/>
      <c r="DLO106" s="889"/>
      <c r="DLP106" s="889"/>
      <c r="DLQ106" s="889"/>
      <c r="DLR106" s="889"/>
      <c r="DLS106" s="889"/>
      <c r="DLT106" s="889"/>
      <c r="DLU106" s="889"/>
      <c r="DLV106" s="889"/>
      <c r="DLW106" s="889"/>
      <c r="DLX106" s="889"/>
      <c r="DLY106" s="889"/>
      <c r="DLZ106" s="889"/>
      <c r="DMA106" s="889"/>
      <c r="DMB106" s="889"/>
      <c r="DMC106" s="889"/>
      <c r="DMD106" s="889"/>
      <c r="DME106" s="889"/>
      <c r="DMF106" s="889"/>
      <c r="DMG106" s="889"/>
      <c r="DMH106" s="889"/>
      <c r="DMI106" s="889"/>
      <c r="DMJ106" s="889"/>
      <c r="DMK106" s="889"/>
      <c r="DML106" s="889"/>
      <c r="DMM106" s="889"/>
      <c r="DMN106" s="889"/>
      <c r="DMO106" s="889"/>
      <c r="DMP106" s="889"/>
      <c r="DMQ106" s="889"/>
      <c r="DMR106" s="889"/>
      <c r="DMS106" s="889"/>
      <c r="DMT106" s="889"/>
      <c r="DMU106" s="889"/>
      <c r="DMV106" s="889"/>
      <c r="DMW106" s="889"/>
      <c r="DMX106" s="889"/>
      <c r="DMY106" s="889"/>
      <c r="DMZ106" s="889"/>
      <c r="DNA106" s="889"/>
      <c r="DNB106" s="889"/>
      <c r="DNC106" s="889"/>
      <c r="DND106" s="889"/>
      <c r="DNE106" s="889"/>
      <c r="DNF106" s="889"/>
      <c r="DNG106" s="889"/>
      <c r="DNH106" s="889"/>
      <c r="DNI106" s="889"/>
      <c r="DNJ106" s="889"/>
      <c r="DNK106" s="889"/>
      <c r="DNL106" s="889"/>
      <c r="DNM106" s="889"/>
      <c r="DNN106" s="889"/>
      <c r="DNO106" s="889"/>
      <c r="DNP106" s="889"/>
      <c r="DNQ106" s="889"/>
      <c r="DNR106" s="889"/>
      <c r="DNS106" s="889"/>
      <c r="DNT106" s="889"/>
      <c r="DNU106" s="889"/>
      <c r="DNV106" s="889"/>
      <c r="DNW106" s="889"/>
      <c r="DNX106" s="889"/>
      <c r="DNY106" s="889"/>
      <c r="DNZ106" s="889"/>
      <c r="DOA106" s="889"/>
      <c r="DOB106" s="889"/>
      <c r="DOC106" s="889"/>
      <c r="DOD106" s="889"/>
      <c r="DOE106" s="889"/>
      <c r="DOF106" s="889"/>
      <c r="DOG106" s="889"/>
      <c r="DOH106" s="889"/>
      <c r="DOI106" s="889"/>
      <c r="DOJ106" s="889"/>
      <c r="DOK106" s="889"/>
      <c r="DOL106" s="889"/>
      <c r="DOM106" s="889"/>
      <c r="DON106" s="889"/>
      <c r="DOO106" s="889"/>
      <c r="DOP106" s="889"/>
      <c r="DOQ106" s="889"/>
      <c r="DOR106" s="889"/>
      <c r="DOS106" s="889"/>
      <c r="DOT106" s="889"/>
      <c r="DOU106" s="889"/>
      <c r="DOV106" s="889"/>
      <c r="DOW106" s="889"/>
      <c r="DOX106" s="889"/>
      <c r="DOY106" s="889"/>
      <c r="DOZ106" s="889"/>
      <c r="DPA106" s="889"/>
      <c r="DPB106" s="889"/>
      <c r="DPC106" s="889"/>
      <c r="DPD106" s="889"/>
      <c r="DPE106" s="889"/>
      <c r="DPF106" s="889"/>
      <c r="DPG106" s="889"/>
      <c r="DPH106" s="889"/>
      <c r="DPI106" s="889"/>
      <c r="DPJ106" s="889"/>
      <c r="DPK106" s="889"/>
      <c r="DPL106" s="889"/>
      <c r="DPM106" s="889"/>
      <c r="DPN106" s="889"/>
      <c r="DPO106" s="889"/>
      <c r="DPP106" s="889"/>
      <c r="DPQ106" s="889"/>
      <c r="DPR106" s="889"/>
      <c r="DPS106" s="889"/>
      <c r="DPT106" s="889"/>
      <c r="DPU106" s="889"/>
      <c r="DPV106" s="889"/>
      <c r="DPW106" s="889"/>
      <c r="DPX106" s="889"/>
      <c r="DPY106" s="889"/>
      <c r="DPZ106" s="889"/>
      <c r="DQA106" s="889"/>
      <c r="DQB106" s="889"/>
      <c r="DQC106" s="889"/>
      <c r="DQD106" s="889"/>
      <c r="DQE106" s="889"/>
      <c r="DQF106" s="889"/>
      <c r="DQG106" s="889"/>
      <c r="DQH106" s="889"/>
      <c r="DQI106" s="889"/>
      <c r="DQJ106" s="889"/>
      <c r="DQK106" s="889"/>
      <c r="DQL106" s="889"/>
      <c r="DQM106" s="889"/>
      <c r="DQN106" s="889"/>
      <c r="DQO106" s="889"/>
      <c r="DQP106" s="889"/>
      <c r="DQQ106" s="889"/>
      <c r="DQR106" s="889"/>
      <c r="DQS106" s="889"/>
      <c r="DQT106" s="889"/>
      <c r="DQU106" s="889"/>
      <c r="DQV106" s="889"/>
      <c r="DQW106" s="889"/>
      <c r="DQX106" s="889"/>
      <c r="DQY106" s="889"/>
      <c r="DQZ106" s="889"/>
      <c r="DRA106" s="889"/>
      <c r="DRB106" s="889"/>
      <c r="DRC106" s="889"/>
      <c r="DRD106" s="889"/>
      <c r="DRE106" s="889"/>
      <c r="DRF106" s="889"/>
      <c r="DRG106" s="889"/>
      <c r="DRH106" s="889"/>
      <c r="DRI106" s="889"/>
      <c r="DRJ106" s="889"/>
      <c r="DRK106" s="889"/>
      <c r="DRL106" s="889"/>
      <c r="DRM106" s="889"/>
      <c r="DRN106" s="889"/>
      <c r="DRO106" s="889"/>
      <c r="DRP106" s="889"/>
      <c r="DRQ106" s="889"/>
      <c r="DRR106" s="889"/>
      <c r="DRS106" s="889"/>
      <c r="DRT106" s="889"/>
      <c r="DRU106" s="889"/>
      <c r="DRV106" s="889"/>
      <c r="DRW106" s="889"/>
      <c r="DRX106" s="889"/>
      <c r="DRY106" s="889"/>
      <c r="DRZ106" s="889"/>
      <c r="DSA106" s="889"/>
      <c r="DSB106" s="889"/>
      <c r="DSC106" s="889"/>
      <c r="DSD106" s="889"/>
      <c r="DSE106" s="889"/>
      <c r="DSF106" s="889"/>
      <c r="DSG106" s="889"/>
      <c r="DSH106" s="889"/>
      <c r="DSI106" s="889"/>
      <c r="DSJ106" s="889"/>
      <c r="DSK106" s="889"/>
      <c r="DSL106" s="889"/>
      <c r="DSM106" s="889"/>
      <c r="DSN106" s="889"/>
      <c r="DSO106" s="889"/>
      <c r="DSP106" s="889"/>
      <c r="DSQ106" s="889"/>
      <c r="DSR106" s="889"/>
      <c r="DSS106" s="889"/>
      <c r="DST106" s="889"/>
      <c r="DSU106" s="889"/>
      <c r="DSV106" s="889"/>
      <c r="DSW106" s="889"/>
      <c r="DSX106" s="889"/>
      <c r="DSY106" s="889"/>
      <c r="DSZ106" s="889"/>
      <c r="DTA106" s="889"/>
      <c r="DTB106" s="889"/>
      <c r="DTC106" s="889"/>
      <c r="DTD106" s="889"/>
      <c r="DTE106" s="889"/>
      <c r="DTF106" s="889"/>
      <c r="DTG106" s="889"/>
      <c r="DTH106" s="889"/>
      <c r="DTI106" s="889"/>
      <c r="DTJ106" s="889"/>
      <c r="DTK106" s="889"/>
      <c r="DTL106" s="889"/>
      <c r="DTM106" s="889"/>
      <c r="DTN106" s="889"/>
      <c r="DTO106" s="889"/>
      <c r="DTP106" s="889"/>
      <c r="DTQ106" s="889"/>
      <c r="DTR106" s="889"/>
      <c r="DTS106" s="889"/>
      <c r="DTT106" s="889"/>
      <c r="DTU106" s="889"/>
      <c r="DTV106" s="889"/>
      <c r="DTW106" s="889"/>
      <c r="DTX106" s="889"/>
      <c r="DTY106" s="889"/>
      <c r="DTZ106" s="889"/>
      <c r="DUA106" s="889"/>
      <c r="DUB106" s="889"/>
      <c r="DUC106" s="889"/>
      <c r="DUD106" s="889"/>
      <c r="DUE106" s="889"/>
      <c r="DUF106" s="889"/>
      <c r="DUG106" s="889"/>
      <c r="DUH106" s="889"/>
      <c r="DUI106" s="889"/>
      <c r="DUJ106" s="889"/>
      <c r="DUK106" s="889"/>
      <c r="DUL106" s="889"/>
      <c r="DUM106" s="889"/>
      <c r="DUN106" s="889"/>
      <c r="DUO106" s="889"/>
      <c r="DUP106" s="889"/>
      <c r="DUQ106" s="889"/>
      <c r="DUR106" s="889"/>
      <c r="DUS106" s="889"/>
      <c r="DUT106" s="889"/>
      <c r="DUU106" s="889"/>
      <c r="DUV106" s="889"/>
      <c r="DUW106" s="889"/>
      <c r="DUX106" s="889"/>
      <c r="DUY106" s="889"/>
      <c r="DUZ106" s="889"/>
      <c r="DVA106" s="889"/>
      <c r="DVB106" s="889"/>
      <c r="DVC106" s="889"/>
      <c r="DVD106" s="889"/>
      <c r="DVE106" s="889"/>
      <c r="DVF106" s="889"/>
      <c r="DVG106" s="889"/>
      <c r="DVH106" s="889"/>
      <c r="DVI106" s="889"/>
      <c r="DVJ106" s="889"/>
      <c r="DVK106" s="889"/>
      <c r="DVL106" s="889"/>
      <c r="DVM106" s="889"/>
      <c r="DVN106" s="889"/>
      <c r="DVO106" s="889"/>
      <c r="DVP106" s="889"/>
      <c r="DVQ106" s="889"/>
      <c r="DVR106" s="889"/>
      <c r="DVS106" s="889"/>
      <c r="DVT106" s="889"/>
      <c r="DVU106" s="889"/>
      <c r="DVV106" s="889"/>
      <c r="DVW106" s="889"/>
      <c r="DVX106" s="889"/>
      <c r="DVY106" s="889"/>
      <c r="DVZ106" s="889"/>
      <c r="DWA106" s="889"/>
      <c r="DWB106" s="889"/>
      <c r="DWC106" s="889"/>
      <c r="DWD106" s="889"/>
      <c r="DWE106" s="889"/>
      <c r="DWF106" s="889"/>
      <c r="DWG106" s="889"/>
      <c r="DWH106" s="889"/>
      <c r="DWI106" s="889"/>
      <c r="DWJ106" s="889"/>
      <c r="DWK106" s="889"/>
      <c r="DWL106" s="889"/>
      <c r="DWM106" s="889"/>
      <c r="DWN106" s="889"/>
      <c r="DWO106" s="889"/>
      <c r="DWP106" s="889"/>
      <c r="DWQ106" s="889"/>
      <c r="DWR106" s="889"/>
      <c r="DWS106" s="889"/>
      <c r="DWT106" s="889"/>
      <c r="DWU106" s="889"/>
      <c r="DWV106" s="889"/>
      <c r="DWW106" s="889"/>
      <c r="DWX106" s="889"/>
      <c r="DWY106" s="889"/>
      <c r="DWZ106" s="889"/>
      <c r="DXA106" s="889"/>
      <c r="DXB106" s="889"/>
      <c r="DXC106" s="889"/>
      <c r="DXD106" s="889"/>
      <c r="DXE106" s="889"/>
      <c r="DXF106" s="889"/>
      <c r="DXG106" s="889"/>
      <c r="DXH106" s="889"/>
      <c r="DXI106" s="889"/>
      <c r="DXJ106" s="889"/>
      <c r="DXK106" s="889"/>
      <c r="DXL106" s="889"/>
      <c r="DXM106" s="889"/>
      <c r="DXN106" s="889"/>
      <c r="DXO106" s="889"/>
      <c r="DXP106" s="889"/>
      <c r="DXQ106" s="889"/>
      <c r="DXR106" s="889"/>
      <c r="DXS106" s="889"/>
      <c r="DXT106" s="889"/>
      <c r="DXU106" s="889"/>
      <c r="DXV106" s="889"/>
      <c r="DXW106" s="889"/>
      <c r="DXX106" s="889"/>
      <c r="DXY106" s="889"/>
      <c r="DXZ106" s="889"/>
      <c r="DYA106" s="889"/>
      <c r="DYB106" s="889"/>
      <c r="DYC106" s="889"/>
      <c r="DYD106" s="889"/>
      <c r="DYE106" s="889"/>
      <c r="DYF106" s="889"/>
      <c r="DYG106" s="889"/>
      <c r="DYH106" s="889"/>
      <c r="DYI106" s="889"/>
      <c r="DYJ106" s="889"/>
      <c r="DYK106" s="889"/>
      <c r="DYL106" s="889"/>
      <c r="DYM106" s="889"/>
      <c r="DYN106" s="889"/>
      <c r="DYO106" s="889"/>
      <c r="DYP106" s="889"/>
      <c r="DYQ106" s="889"/>
      <c r="DYR106" s="889"/>
      <c r="DYS106" s="889"/>
      <c r="DYT106" s="889"/>
      <c r="DYU106" s="889"/>
      <c r="DYV106" s="889"/>
      <c r="DYW106" s="889"/>
      <c r="DYX106" s="889"/>
      <c r="DYY106" s="889"/>
      <c r="DYZ106" s="889"/>
      <c r="DZA106" s="889"/>
      <c r="DZB106" s="889"/>
      <c r="DZC106" s="889"/>
      <c r="DZD106" s="889"/>
      <c r="DZE106" s="889"/>
      <c r="DZF106" s="889"/>
      <c r="DZG106" s="889"/>
      <c r="DZH106" s="889"/>
      <c r="DZI106" s="889"/>
      <c r="DZJ106" s="889"/>
      <c r="DZK106" s="889"/>
      <c r="DZL106" s="889"/>
      <c r="DZM106" s="889"/>
      <c r="DZN106" s="889"/>
      <c r="DZO106" s="889"/>
      <c r="DZP106" s="889"/>
      <c r="DZQ106" s="889"/>
      <c r="DZR106" s="889"/>
      <c r="DZS106" s="889"/>
      <c r="DZT106" s="889"/>
      <c r="DZU106" s="889"/>
      <c r="DZV106" s="889"/>
      <c r="DZW106" s="889"/>
      <c r="DZX106" s="889"/>
      <c r="DZY106" s="889"/>
      <c r="DZZ106" s="889"/>
      <c r="EAA106" s="889"/>
      <c r="EAB106" s="889"/>
      <c r="EAC106" s="889"/>
      <c r="EAD106" s="889"/>
      <c r="EAE106" s="889"/>
      <c r="EAF106" s="889"/>
      <c r="EAG106" s="889"/>
      <c r="EAH106" s="889"/>
      <c r="EAI106" s="889"/>
      <c r="EAJ106" s="889"/>
      <c r="EAK106" s="889"/>
      <c r="EAL106" s="889"/>
      <c r="EAM106" s="889"/>
      <c r="EAN106" s="889"/>
      <c r="EAO106" s="889"/>
      <c r="EAP106" s="889"/>
      <c r="EAQ106" s="889"/>
      <c r="EAR106" s="889"/>
      <c r="EAS106" s="889"/>
      <c r="EAT106" s="889"/>
      <c r="EAU106" s="889"/>
      <c r="EAV106" s="889"/>
      <c r="EAW106" s="889"/>
      <c r="EAX106" s="889"/>
      <c r="EAY106" s="889"/>
      <c r="EAZ106" s="889"/>
      <c r="EBA106" s="889"/>
      <c r="EBB106" s="889"/>
      <c r="EBC106" s="889"/>
      <c r="EBD106" s="889"/>
      <c r="EBE106" s="889"/>
      <c r="EBF106" s="889"/>
      <c r="EBG106" s="889"/>
      <c r="EBH106" s="889"/>
      <c r="EBI106" s="889"/>
      <c r="EBJ106" s="889"/>
      <c r="EBK106" s="889"/>
      <c r="EBL106" s="889"/>
      <c r="EBM106" s="889"/>
      <c r="EBN106" s="889"/>
      <c r="EBO106" s="889"/>
      <c r="EBP106" s="889"/>
      <c r="EBQ106" s="889"/>
      <c r="EBR106" s="889"/>
      <c r="EBS106" s="889"/>
      <c r="EBT106" s="889"/>
      <c r="EBU106" s="889"/>
      <c r="EBV106" s="889"/>
      <c r="EBW106" s="889"/>
      <c r="EBX106" s="889"/>
      <c r="EBY106" s="889"/>
      <c r="EBZ106" s="889"/>
      <c r="ECA106" s="889"/>
      <c r="ECB106" s="889"/>
      <c r="ECC106" s="889"/>
      <c r="ECD106" s="889"/>
      <c r="ECE106" s="889"/>
      <c r="ECF106" s="889"/>
      <c r="ECG106" s="889"/>
      <c r="ECH106" s="889"/>
      <c r="ECI106" s="889"/>
      <c r="ECJ106" s="889"/>
      <c r="ECK106" s="889"/>
      <c r="ECL106" s="889"/>
      <c r="ECM106" s="889"/>
      <c r="ECN106" s="889"/>
      <c r="ECO106" s="889"/>
      <c r="ECP106" s="889"/>
      <c r="ECQ106" s="889"/>
      <c r="ECR106" s="889"/>
      <c r="ECS106" s="889"/>
      <c r="ECT106" s="889"/>
      <c r="ECU106" s="889"/>
      <c r="ECV106" s="889"/>
      <c r="ECW106" s="889"/>
      <c r="ECX106" s="889"/>
      <c r="ECY106" s="889"/>
      <c r="ECZ106" s="889"/>
      <c r="EDA106" s="889"/>
      <c r="EDB106" s="889"/>
      <c r="EDC106" s="889"/>
      <c r="EDD106" s="889"/>
      <c r="EDE106" s="889"/>
      <c r="EDF106" s="889"/>
      <c r="EDG106" s="889"/>
      <c r="EDH106" s="889"/>
      <c r="EDI106" s="889"/>
      <c r="EDJ106" s="889"/>
      <c r="EDK106" s="889"/>
      <c r="EDL106" s="889"/>
      <c r="EDM106" s="889"/>
      <c r="EDN106" s="889"/>
      <c r="EDO106" s="889"/>
      <c r="EDP106" s="889"/>
      <c r="EDQ106" s="889"/>
      <c r="EDR106" s="889"/>
      <c r="EDS106" s="889"/>
      <c r="EDT106" s="889"/>
      <c r="EDU106" s="889"/>
      <c r="EDV106" s="889"/>
      <c r="EDW106" s="889"/>
      <c r="EDX106" s="889"/>
      <c r="EDY106" s="889"/>
      <c r="EDZ106" s="889"/>
      <c r="EEA106" s="889"/>
      <c r="EEB106" s="889"/>
      <c r="EEC106" s="889"/>
      <c r="EED106" s="889"/>
      <c r="EEE106" s="889"/>
      <c r="EEF106" s="889"/>
      <c r="EEG106" s="889"/>
      <c r="EEH106" s="889"/>
      <c r="EEI106" s="889"/>
      <c r="EEJ106" s="889"/>
      <c r="EEK106" s="889"/>
      <c r="EEL106" s="889"/>
      <c r="EEM106" s="889"/>
      <c r="EEN106" s="889"/>
      <c r="EEO106" s="889"/>
      <c r="EEP106" s="889"/>
      <c r="EEQ106" s="889"/>
      <c r="EER106" s="889"/>
      <c r="EES106" s="889"/>
      <c r="EET106" s="889"/>
      <c r="EEU106" s="889"/>
      <c r="EEV106" s="889"/>
      <c r="EEW106" s="889"/>
      <c r="EEX106" s="889"/>
      <c r="EEY106" s="889"/>
      <c r="EEZ106" s="889"/>
      <c r="EFA106" s="889"/>
      <c r="EFB106" s="889"/>
      <c r="EFC106" s="889"/>
      <c r="EFD106" s="889"/>
      <c r="EFE106" s="889"/>
      <c r="EFF106" s="889"/>
      <c r="EFG106" s="889"/>
      <c r="EFH106" s="889"/>
      <c r="EFI106" s="889"/>
      <c r="EFJ106" s="889"/>
      <c r="EFK106" s="889"/>
      <c r="EFL106" s="889"/>
      <c r="EFM106" s="889"/>
      <c r="EFN106" s="889"/>
      <c r="EFO106" s="889"/>
      <c r="EFP106" s="889"/>
      <c r="EFQ106" s="889"/>
      <c r="EFR106" s="889"/>
      <c r="EFS106" s="889"/>
      <c r="EFT106" s="889"/>
      <c r="EFU106" s="889"/>
      <c r="EFV106" s="889"/>
      <c r="EFW106" s="889"/>
      <c r="EFX106" s="889"/>
      <c r="EFY106" s="889"/>
      <c r="EFZ106" s="889"/>
      <c r="EGA106" s="889"/>
      <c r="EGB106" s="889"/>
      <c r="EGC106" s="889"/>
      <c r="EGD106" s="889"/>
      <c r="EGE106" s="889"/>
      <c r="EGF106" s="889"/>
      <c r="EGG106" s="889"/>
      <c r="EGH106" s="889"/>
      <c r="EGI106" s="889"/>
      <c r="EGJ106" s="889"/>
      <c r="EGK106" s="889"/>
      <c r="EGL106" s="889"/>
      <c r="EGM106" s="889"/>
      <c r="EGN106" s="889"/>
      <c r="EGO106" s="889"/>
      <c r="EGP106" s="889"/>
      <c r="EGQ106" s="889"/>
      <c r="EGR106" s="889"/>
      <c r="EGS106" s="889"/>
      <c r="EGT106" s="889"/>
      <c r="EGU106" s="889"/>
      <c r="EGV106" s="889"/>
      <c r="EGW106" s="889"/>
      <c r="EGX106" s="889"/>
      <c r="EGY106" s="889"/>
      <c r="EGZ106" s="889"/>
      <c r="EHA106" s="889"/>
      <c r="EHB106" s="889"/>
      <c r="EHC106" s="889"/>
      <c r="EHD106" s="889"/>
      <c r="EHE106" s="889"/>
      <c r="EHF106" s="889"/>
      <c r="EHG106" s="889"/>
      <c r="EHH106" s="889"/>
      <c r="EHI106" s="889"/>
      <c r="EHJ106" s="889"/>
      <c r="EHK106" s="889"/>
      <c r="EHL106" s="889"/>
      <c r="EHM106" s="889"/>
      <c r="EHN106" s="889"/>
      <c r="EHO106" s="889"/>
      <c r="EHP106" s="889"/>
      <c r="EHQ106" s="889"/>
      <c r="EHR106" s="889"/>
      <c r="EHS106" s="889"/>
      <c r="EHT106" s="889"/>
      <c r="EHU106" s="889"/>
      <c r="EHV106" s="889"/>
      <c r="EHW106" s="889"/>
      <c r="EHX106" s="889"/>
      <c r="EHY106" s="889"/>
      <c r="EHZ106" s="889"/>
      <c r="EIA106" s="889"/>
      <c r="EIB106" s="889"/>
      <c r="EIC106" s="889"/>
      <c r="EID106" s="889"/>
      <c r="EIE106" s="889"/>
      <c r="EIF106" s="889"/>
      <c r="EIG106" s="889"/>
      <c r="EIH106" s="889"/>
      <c r="EII106" s="889"/>
      <c r="EIJ106" s="889"/>
      <c r="EIK106" s="889"/>
      <c r="EIL106" s="889"/>
      <c r="EIM106" s="889"/>
      <c r="EIN106" s="889"/>
      <c r="EIO106" s="889"/>
      <c r="EIP106" s="889"/>
      <c r="EIQ106" s="889"/>
      <c r="EIR106" s="889"/>
      <c r="EIS106" s="889"/>
      <c r="EIT106" s="889"/>
      <c r="EIU106" s="889"/>
      <c r="EIV106" s="889"/>
      <c r="EIW106" s="889"/>
      <c r="EIX106" s="889"/>
      <c r="EIY106" s="889"/>
      <c r="EIZ106" s="889"/>
      <c r="EJA106" s="889"/>
      <c r="EJB106" s="889"/>
      <c r="EJC106" s="889"/>
      <c r="EJD106" s="889"/>
      <c r="EJE106" s="889"/>
      <c r="EJF106" s="889"/>
      <c r="EJG106" s="889"/>
      <c r="EJH106" s="889"/>
      <c r="EJI106" s="889"/>
      <c r="EJJ106" s="889"/>
      <c r="EJK106" s="889"/>
      <c r="EJL106" s="889"/>
      <c r="EJM106" s="889"/>
      <c r="EJN106" s="889"/>
      <c r="EJO106" s="889"/>
      <c r="EJP106" s="889"/>
      <c r="EJQ106" s="889"/>
      <c r="EJR106" s="889"/>
      <c r="EJS106" s="889"/>
      <c r="EJT106" s="889"/>
      <c r="EJU106" s="889"/>
      <c r="EJV106" s="889"/>
      <c r="EJW106" s="889"/>
      <c r="EJX106" s="889"/>
      <c r="EJY106" s="889"/>
      <c r="EJZ106" s="889"/>
      <c r="EKA106" s="889"/>
      <c r="EKB106" s="889"/>
      <c r="EKC106" s="889"/>
      <c r="EKD106" s="889"/>
      <c r="EKE106" s="889"/>
      <c r="EKF106" s="889"/>
      <c r="EKG106" s="889"/>
      <c r="EKH106" s="889"/>
      <c r="EKI106" s="889"/>
      <c r="EKJ106" s="889"/>
      <c r="EKK106" s="889"/>
      <c r="EKL106" s="889"/>
      <c r="EKM106" s="889"/>
      <c r="EKN106" s="889"/>
      <c r="EKO106" s="889"/>
      <c r="EKP106" s="889"/>
      <c r="EKQ106" s="889"/>
      <c r="EKR106" s="889"/>
      <c r="EKS106" s="889"/>
      <c r="EKT106" s="889"/>
      <c r="EKU106" s="889"/>
      <c r="EKV106" s="889"/>
      <c r="EKW106" s="889"/>
      <c r="EKX106" s="889"/>
      <c r="EKY106" s="889"/>
      <c r="EKZ106" s="889"/>
      <c r="ELA106" s="889"/>
      <c r="ELB106" s="889"/>
      <c r="ELC106" s="889"/>
      <c r="ELD106" s="889"/>
      <c r="ELE106" s="889"/>
      <c r="ELF106" s="889"/>
      <c r="ELG106" s="889"/>
      <c r="ELH106" s="889"/>
      <c r="ELI106" s="889"/>
      <c r="ELJ106" s="889"/>
      <c r="ELK106" s="889"/>
      <c r="ELL106" s="889"/>
      <c r="ELM106" s="889"/>
      <c r="ELN106" s="889"/>
      <c r="ELO106" s="889"/>
      <c r="ELP106" s="889"/>
      <c r="ELQ106" s="889"/>
      <c r="ELR106" s="889"/>
      <c r="ELS106" s="889"/>
      <c r="ELT106" s="889"/>
      <c r="ELU106" s="889"/>
      <c r="ELV106" s="889"/>
      <c r="ELW106" s="889"/>
      <c r="ELX106" s="889"/>
      <c r="ELY106" s="889"/>
      <c r="ELZ106" s="889"/>
      <c r="EMA106" s="889"/>
      <c r="EMB106" s="889"/>
      <c r="EMC106" s="889"/>
      <c r="EMD106" s="889"/>
      <c r="EME106" s="889"/>
      <c r="EMF106" s="889"/>
      <c r="EMG106" s="889"/>
      <c r="EMH106" s="889"/>
      <c r="EMI106" s="889"/>
      <c r="EMJ106" s="889"/>
      <c r="EMK106" s="889"/>
      <c r="EML106" s="889"/>
      <c r="EMM106" s="889"/>
      <c r="EMN106" s="889"/>
      <c r="EMO106" s="889"/>
      <c r="EMP106" s="889"/>
      <c r="EMQ106" s="889"/>
      <c r="EMR106" s="889"/>
      <c r="EMS106" s="889"/>
      <c r="EMT106" s="889"/>
      <c r="EMU106" s="889"/>
      <c r="EMV106" s="889"/>
      <c r="EMW106" s="889"/>
      <c r="EMX106" s="889"/>
      <c r="EMY106" s="889"/>
      <c r="EMZ106" s="889"/>
      <c r="ENA106" s="889"/>
      <c r="ENB106" s="889"/>
      <c r="ENC106" s="889"/>
      <c r="END106" s="889"/>
      <c r="ENE106" s="889"/>
      <c r="ENF106" s="889"/>
      <c r="ENG106" s="889"/>
      <c r="ENH106" s="889"/>
      <c r="ENI106" s="889"/>
      <c r="ENJ106" s="889"/>
      <c r="ENK106" s="889"/>
      <c r="ENL106" s="889"/>
      <c r="ENM106" s="889"/>
      <c r="ENN106" s="889"/>
      <c r="ENO106" s="889"/>
      <c r="ENP106" s="889"/>
      <c r="ENQ106" s="889"/>
      <c r="ENR106" s="889"/>
      <c r="ENS106" s="889"/>
      <c r="ENT106" s="889"/>
      <c r="ENU106" s="889"/>
      <c r="ENV106" s="889"/>
      <c r="ENW106" s="889"/>
      <c r="ENX106" s="889"/>
      <c r="ENY106" s="889"/>
      <c r="ENZ106" s="889"/>
      <c r="EOA106" s="889"/>
      <c r="EOB106" s="889"/>
      <c r="EOC106" s="889"/>
      <c r="EOD106" s="889"/>
      <c r="EOE106" s="889"/>
      <c r="EOF106" s="889"/>
      <c r="EOG106" s="889"/>
      <c r="EOH106" s="889"/>
      <c r="EOI106" s="889"/>
      <c r="EOJ106" s="889"/>
      <c r="EOK106" s="889"/>
      <c r="EOL106" s="889"/>
      <c r="EOM106" s="889"/>
      <c r="EON106" s="889"/>
      <c r="EOO106" s="889"/>
      <c r="EOP106" s="889"/>
      <c r="EOQ106" s="889"/>
      <c r="EOR106" s="889"/>
      <c r="EOS106" s="889"/>
      <c r="EOT106" s="889"/>
      <c r="EOU106" s="889"/>
      <c r="EOV106" s="889"/>
      <c r="EOW106" s="889"/>
      <c r="EOX106" s="889"/>
      <c r="EOY106" s="889"/>
      <c r="EOZ106" s="889"/>
      <c r="EPA106" s="889"/>
      <c r="EPB106" s="889"/>
      <c r="EPC106" s="889"/>
      <c r="EPD106" s="889"/>
      <c r="EPE106" s="889"/>
      <c r="EPF106" s="889"/>
      <c r="EPG106" s="889"/>
      <c r="EPH106" s="889"/>
      <c r="EPI106" s="889"/>
      <c r="EPJ106" s="889"/>
      <c r="EPK106" s="889"/>
      <c r="EPL106" s="889"/>
      <c r="EPM106" s="889"/>
      <c r="EPN106" s="889"/>
      <c r="EPO106" s="889"/>
      <c r="EPP106" s="889"/>
      <c r="EPQ106" s="889"/>
      <c r="EPR106" s="889"/>
      <c r="EPS106" s="889"/>
      <c r="EPT106" s="889"/>
      <c r="EPU106" s="889"/>
      <c r="EPV106" s="889"/>
      <c r="EPW106" s="889"/>
      <c r="EPX106" s="889"/>
      <c r="EPY106" s="889"/>
      <c r="EPZ106" s="889"/>
      <c r="EQA106" s="889"/>
      <c r="EQB106" s="889"/>
      <c r="EQC106" s="889"/>
      <c r="EQD106" s="889"/>
      <c r="EQE106" s="889"/>
      <c r="EQF106" s="889"/>
      <c r="EQG106" s="889"/>
      <c r="EQH106" s="889"/>
      <c r="EQI106" s="889"/>
      <c r="EQJ106" s="889"/>
      <c r="EQK106" s="889"/>
      <c r="EQL106" s="889"/>
      <c r="EQM106" s="889"/>
      <c r="EQN106" s="889"/>
      <c r="EQO106" s="889"/>
      <c r="EQP106" s="889"/>
      <c r="EQQ106" s="889"/>
      <c r="EQR106" s="889"/>
      <c r="EQS106" s="889"/>
      <c r="EQT106" s="889"/>
      <c r="EQU106" s="889"/>
      <c r="EQV106" s="889"/>
      <c r="EQW106" s="889"/>
      <c r="EQX106" s="889"/>
      <c r="EQY106" s="889"/>
      <c r="EQZ106" s="889"/>
      <c r="ERA106" s="889"/>
      <c r="ERB106" s="889"/>
      <c r="ERC106" s="889"/>
      <c r="ERD106" s="889"/>
      <c r="ERE106" s="889"/>
      <c r="ERF106" s="889"/>
      <c r="ERG106" s="889"/>
      <c r="ERH106" s="889"/>
      <c r="ERI106" s="889"/>
      <c r="ERJ106" s="889"/>
      <c r="ERK106" s="889"/>
      <c r="ERL106" s="889"/>
      <c r="ERM106" s="889"/>
      <c r="ERN106" s="889"/>
      <c r="ERO106" s="889"/>
      <c r="ERP106" s="889"/>
      <c r="ERQ106" s="889"/>
      <c r="ERR106" s="889"/>
      <c r="ERS106" s="889"/>
      <c r="ERT106" s="889"/>
      <c r="ERU106" s="889"/>
      <c r="ERV106" s="889"/>
      <c r="ERW106" s="889"/>
      <c r="ERX106" s="889"/>
      <c r="ERY106" s="889"/>
      <c r="ERZ106" s="889"/>
      <c r="ESA106" s="889"/>
      <c r="ESB106" s="889"/>
      <c r="ESC106" s="889"/>
      <c r="ESD106" s="889"/>
      <c r="ESE106" s="889"/>
      <c r="ESF106" s="889"/>
      <c r="ESG106" s="889"/>
      <c r="ESH106" s="889"/>
      <c r="ESI106" s="889"/>
      <c r="ESJ106" s="889"/>
      <c r="ESK106" s="889"/>
      <c r="ESL106" s="889"/>
      <c r="ESM106" s="889"/>
      <c r="ESN106" s="889"/>
      <c r="ESO106" s="889"/>
      <c r="ESP106" s="889"/>
      <c r="ESQ106" s="889"/>
      <c r="ESR106" s="889"/>
      <c r="ESS106" s="889"/>
      <c r="EST106" s="889"/>
      <c r="ESU106" s="889"/>
      <c r="ESV106" s="889"/>
      <c r="ESW106" s="889"/>
      <c r="ESX106" s="889"/>
      <c r="ESY106" s="889"/>
      <c r="ESZ106" s="889"/>
      <c r="ETA106" s="889"/>
      <c r="ETB106" s="889"/>
      <c r="ETC106" s="889"/>
      <c r="ETD106" s="889"/>
      <c r="ETE106" s="889"/>
      <c r="ETF106" s="889"/>
      <c r="ETG106" s="889"/>
      <c r="ETH106" s="889"/>
      <c r="ETI106" s="889"/>
      <c r="ETJ106" s="889"/>
      <c r="ETK106" s="889"/>
      <c r="ETL106" s="889"/>
      <c r="ETM106" s="889"/>
      <c r="ETN106" s="889"/>
      <c r="ETO106" s="889"/>
      <c r="ETP106" s="889"/>
      <c r="ETQ106" s="889"/>
      <c r="ETR106" s="889"/>
      <c r="ETS106" s="889"/>
      <c r="ETT106" s="889"/>
      <c r="ETU106" s="889"/>
      <c r="ETV106" s="889"/>
      <c r="ETW106" s="889"/>
      <c r="ETX106" s="889"/>
      <c r="ETY106" s="889"/>
      <c r="ETZ106" s="889"/>
      <c r="EUA106" s="889"/>
      <c r="EUB106" s="889"/>
      <c r="EUC106" s="889"/>
      <c r="EUD106" s="889"/>
      <c r="EUE106" s="889"/>
      <c r="EUF106" s="889"/>
      <c r="EUG106" s="889"/>
      <c r="EUH106" s="889"/>
      <c r="EUI106" s="889"/>
      <c r="EUJ106" s="889"/>
      <c r="EUK106" s="889"/>
      <c r="EUL106" s="889"/>
      <c r="EUM106" s="889"/>
      <c r="EUN106" s="889"/>
      <c r="EUO106" s="889"/>
      <c r="EUP106" s="889"/>
      <c r="EUQ106" s="889"/>
      <c r="EUR106" s="889"/>
      <c r="EUS106" s="889"/>
      <c r="EUT106" s="889"/>
      <c r="EUU106" s="889"/>
      <c r="EUV106" s="889"/>
      <c r="EUW106" s="889"/>
      <c r="EUX106" s="889"/>
      <c r="EUY106" s="889"/>
      <c r="EUZ106" s="889"/>
      <c r="EVA106" s="889"/>
      <c r="EVB106" s="889"/>
      <c r="EVC106" s="889"/>
      <c r="EVD106" s="889"/>
      <c r="EVE106" s="889"/>
      <c r="EVF106" s="889"/>
      <c r="EVG106" s="889"/>
      <c r="EVH106" s="889"/>
      <c r="EVI106" s="889"/>
      <c r="EVJ106" s="889"/>
      <c r="EVK106" s="889"/>
      <c r="EVL106" s="889"/>
      <c r="EVM106" s="889"/>
      <c r="EVN106" s="889"/>
      <c r="EVO106" s="889"/>
      <c r="EVP106" s="889"/>
      <c r="EVQ106" s="889"/>
      <c r="EVR106" s="889"/>
      <c r="EVS106" s="889"/>
      <c r="EVT106" s="889"/>
      <c r="EVU106" s="889"/>
      <c r="EVV106" s="889"/>
      <c r="EVW106" s="889"/>
      <c r="EVX106" s="889"/>
      <c r="EVY106" s="889"/>
      <c r="EVZ106" s="889"/>
      <c r="EWA106" s="889"/>
      <c r="EWB106" s="889"/>
      <c r="EWC106" s="889"/>
      <c r="EWD106" s="889"/>
      <c r="EWE106" s="889"/>
      <c r="EWF106" s="889"/>
      <c r="EWG106" s="889"/>
      <c r="EWH106" s="889"/>
      <c r="EWI106" s="889"/>
      <c r="EWJ106" s="889"/>
      <c r="EWK106" s="889"/>
      <c r="EWL106" s="889"/>
      <c r="EWM106" s="889"/>
      <c r="EWN106" s="889"/>
      <c r="EWO106" s="889"/>
      <c r="EWP106" s="889"/>
      <c r="EWQ106" s="889"/>
      <c r="EWR106" s="889"/>
      <c r="EWS106" s="889"/>
      <c r="EWT106" s="889"/>
      <c r="EWU106" s="889"/>
      <c r="EWV106" s="889"/>
      <c r="EWW106" s="889"/>
      <c r="EWX106" s="889"/>
      <c r="EWY106" s="889"/>
      <c r="EWZ106" s="889"/>
      <c r="EXA106" s="889"/>
      <c r="EXB106" s="889"/>
      <c r="EXC106" s="889"/>
      <c r="EXD106" s="889"/>
      <c r="EXE106" s="889"/>
      <c r="EXF106" s="889"/>
      <c r="EXG106" s="889"/>
      <c r="EXH106" s="889"/>
      <c r="EXI106" s="889"/>
      <c r="EXJ106" s="889"/>
      <c r="EXK106" s="889"/>
      <c r="EXL106" s="889"/>
      <c r="EXM106" s="889"/>
      <c r="EXN106" s="889"/>
      <c r="EXO106" s="889"/>
      <c r="EXP106" s="889"/>
      <c r="EXQ106" s="889"/>
      <c r="EXR106" s="889"/>
      <c r="EXS106" s="889"/>
      <c r="EXT106" s="889"/>
      <c r="EXU106" s="889"/>
      <c r="EXV106" s="889"/>
      <c r="EXW106" s="889"/>
      <c r="EXX106" s="889"/>
      <c r="EXY106" s="889"/>
      <c r="EXZ106" s="889"/>
      <c r="EYA106" s="889"/>
      <c r="EYB106" s="889"/>
      <c r="EYC106" s="889"/>
      <c r="EYD106" s="889"/>
      <c r="EYE106" s="889"/>
      <c r="EYF106" s="889"/>
      <c r="EYG106" s="889"/>
      <c r="EYH106" s="889"/>
      <c r="EYI106" s="889"/>
      <c r="EYJ106" s="889"/>
      <c r="EYK106" s="889"/>
      <c r="EYL106" s="889"/>
      <c r="EYM106" s="889"/>
      <c r="EYN106" s="889"/>
      <c r="EYO106" s="889"/>
      <c r="EYP106" s="889"/>
      <c r="EYQ106" s="889"/>
      <c r="EYR106" s="889"/>
      <c r="EYS106" s="889"/>
      <c r="EYT106" s="889"/>
      <c r="EYU106" s="889"/>
      <c r="EYV106" s="889"/>
      <c r="EYW106" s="889"/>
      <c r="EYX106" s="889"/>
      <c r="EYY106" s="889"/>
      <c r="EYZ106" s="889"/>
      <c r="EZA106" s="889"/>
      <c r="EZB106" s="889"/>
      <c r="EZC106" s="889"/>
      <c r="EZD106" s="889"/>
      <c r="EZE106" s="889"/>
      <c r="EZF106" s="889"/>
      <c r="EZG106" s="889"/>
      <c r="EZH106" s="889"/>
      <c r="EZI106" s="889"/>
      <c r="EZJ106" s="889"/>
      <c r="EZK106" s="889"/>
      <c r="EZL106" s="889"/>
      <c r="EZM106" s="889"/>
      <c r="EZN106" s="889"/>
      <c r="EZO106" s="889"/>
      <c r="EZP106" s="889"/>
      <c r="EZQ106" s="889"/>
      <c r="EZR106" s="889"/>
      <c r="EZS106" s="889"/>
      <c r="EZT106" s="889"/>
      <c r="EZU106" s="889"/>
      <c r="EZV106" s="889"/>
      <c r="EZW106" s="889"/>
      <c r="EZX106" s="889"/>
      <c r="EZY106" s="889"/>
      <c r="EZZ106" s="889"/>
      <c r="FAA106" s="889"/>
      <c r="FAB106" s="889"/>
      <c r="FAC106" s="889"/>
      <c r="FAD106" s="889"/>
      <c r="FAE106" s="889"/>
      <c r="FAF106" s="889"/>
      <c r="FAG106" s="889"/>
      <c r="FAH106" s="889"/>
      <c r="FAI106" s="889"/>
      <c r="FAJ106" s="889"/>
      <c r="FAK106" s="889"/>
      <c r="FAL106" s="889"/>
      <c r="FAM106" s="889"/>
      <c r="FAN106" s="889"/>
      <c r="FAO106" s="889"/>
      <c r="FAP106" s="889"/>
      <c r="FAQ106" s="889"/>
      <c r="FAR106" s="889"/>
      <c r="FAS106" s="889"/>
      <c r="FAT106" s="889"/>
      <c r="FAU106" s="889"/>
      <c r="FAV106" s="889"/>
      <c r="FAW106" s="889"/>
      <c r="FAX106" s="889"/>
      <c r="FAY106" s="889"/>
      <c r="FAZ106" s="889"/>
      <c r="FBA106" s="889"/>
      <c r="FBB106" s="889"/>
      <c r="FBC106" s="889"/>
      <c r="FBD106" s="889"/>
      <c r="FBE106" s="889"/>
      <c r="FBF106" s="889"/>
      <c r="FBG106" s="889"/>
      <c r="FBH106" s="889"/>
      <c r="FBI106" s="889"/>
      <c r="FBJ106" s="889"/>
      <c r="FBK106" s="889"/>
      <c r="FBL106" s="889"/>
      <c r="FBM106" s="889"/>
      <c r="FBN106" s="889"/>
      <c r="FBO106" s="889"/>
      <c r="FBP106" s="889"/>
      <c r="FBQ106" s="889"/>
      <c r="FBR106" s="889"/>
      <c r="FBS106" s="889"/>
      <c r="FBT106" s="889"/>
      <c r="FBU106" s="889"/>
      <c r="FBV106" s="889"/>
      <c r="FBW106" s="889"/>
      <c r="FBX106" s="889"/>
      <c r="FBY106" s="889"/>
      <c r="FBZ106" s="889"/>
      <c r="FCA106" s="889"/>
      <c r="FCB106" s="889"/>
      <c r="FCC106" s="889"/>
      <c r="FCD106" s="889"/>
      <c r="FCE106" s="889"/>
      <c r="FCF106" s="889"/>
      <c r="FCG106" s="889"/>
      <c r="FCH106" s="889"/>
      <c r="FCI106" s="889"/>
      <c r="FCJ106" s="889"/>
      <c r="FCK106" s="889"/>
      <c r="FCL106" s="889"/>
      <c r="FCM106" s="889"/>
      <c r="FCN106" s="889"/>
      <c r="FCO106" s="889"/>
      <c r="FCP106" s="889"/>
      <c r="FCQ106" s="889"/>
      <c r="FCR106" s="889"/>
      <c r="FCS106" s="889"/>
      <c r="FCT106" s="889"/>
      <c r="FCU106" s="889"/>
      <c r="FCV106" s="889"/>
      <c r="FCW106" s="889"/>
      <c r="FCX106" s="889"/>
      <c r="FCY106" s="889"/>
      <c r="FCZ106" s="889"/>
      <c r="FDA106" s="889"/>
      <c r="FDB106" s="889"/>
      <c r="FDC106" s="889"/>
      <c r="FDD106" s="889"/>
      <c r="FDE106" s="889"/>
      <c r="FDF106" s="889"/>
      <c r="FDG106" s="889"/>
      <c r="FDH106" s="889"/>
      <c r="FDI106" s="889"/>
      <c r="FDJ106" s="889"/>
      <c r="FDK106" s="889"/>
      <c r="FDL106" s="889"/>
      <c r="FDM106" s="889"/>
      <c r="FDN106" s="889"/>
      <c r="FDO106" s="889"/>
      <c r="FDP106" s="889"/>
      <c r="FDQ106" s="889"/>
      <c r="FDR106" s="889"/>
      <c r="FDS106" s="889"/>
      <c r="FDT106" s="889"/>
      <c r="FDU106" s="889"/>
      <c r="FDV106" s="889"/>
      <c r="FDW106" s="889"/>
      <c r="FDX106" s="889"/>
      <c r="FDY106" s="889"/>
      <c r="FDZ106" s="889"/>
      <c r="FEA106" s="889"/>
      <c r="FEB106" s="889"/>
      <c r="FEC106" s="889"/>
      <c r="FED106" s="889"/>
      <c r="FEE106" s="889"/>
      <c r="FEF106" s="889"/>
      <c r="FEG106" s="889"/>
      <c r="FEH106" s="889"/>
      <c r="FEI106" s="889"/>
      <c r="FEJ106" s="889"/>
      <c r="FEK106" s="889"/>
      <c r="FEL106" s="889"/>
      <c r="FEM106" s="889"/>
      <c r="FEN106" s="889"/>
      <c r="FEO106" s="889"/>
      <c r="FEP106" s="889"/>
      <c r="FEQ106" s="889"/>
      <c r="FER106" s="889"/>
      <c r="FES106" s="889"/>
      <c r="FET106" s="889"/>
      <c r="FEU106" s="889"/>
      <c r="FEV106" s="889"/>
      <c r="FEW106" s="889"/>
      <c r="FEX106" s="889"/>
      <c r="FEY106" s="889"/>
      <c r="FEZ106" s="889"/>
      <c r="FFA106" s="889"/>
      <c r="FFB106" s="889"/>
      <c r="FFC106" s="889"/>
      <c r="FFD106" s="889"/>
      <c r="FFE106" s="889"/>
      <c r="FFF106" s="889"/>
      <c r="FFG106" s="889"/>
      <c r="FFH106" s="889"/>
      <c r="FFI106" s="889"/>
      <c r="FFJ106" s="889"/>
      <c r="FFK106" s="889"/>
      <c r="FFL106" s="889"/>
      <c r="FFM106" s="889"/>
      <c r="FFN106" s="889"/>
      <c r="FFO106" s="889"/>
      <c r="FFP106" s="889"/>
      <c r="FFQ106" s="889"/>
      <c r="FFR106" s="889"/>
      <c r="FFS106" s="889"/>
      <c r="FFT106" s="889"/>
      <c r="FFU106" s="889"/>
      <c r="FFV106" s="889"/>
      <c r="FFW106" s="889"/>
      <c r="FFX106" s="889"/>
      <c r="FFY106" s="889"/>
      <c r="FFZ106" s="889"/>
      <c r="FGA106" s="889"/>
      <c r="FGB106" s="889"/>
      <c r="FGC106" s="889"/>
      <c r="FGD106" s="889"/>
      <c r="FGE106" s="889"/>
      <c r="FGF106" s="889"/>
      <c r="FGG106" s="889"/>
      <c r="FGH106" s="889"/>
      <c r="FGI106" s="889"/>
      <c r="FGJ106" s="889"/>
      <c r="FGK106" s="889"/>
      <c r="FGL106" s="889"/>
      <c r="FGM106" s="889"/>
      <c r="FGN106" s="889"/>
      <c r="FGO106" s="889"/>
      <c r="FGP106" s="889"/>
      <c r="FGQ106" s="889"/>
      <c r="FGR106" s="889"/>
      <c r="FGS106" s="889"/>
      <c r="FGT106" s="889"/>
      <c r="FGU106" s="889"/>
      <c r="FGV106" s="889"/>
      <c r="FGW106" s="889"/>
      <c r="FGX106" s="889"/>
      <c r="FGY106" s="889"/>
      <c r="FGZ106" s="889"/>
      <c r="FHA106" s="889"/>
      <c r="FHB106" s="889"/>
      <c r="FHC106" s="889"/>
      <c r="FHD106" s="889"/>
      <c r="FHE106" s="889"/>
      <c r="FHF106" s="889"/>
      <c r="FHG106" s="889"/>
      <c r="FHH106" s="889"/>
      <c r="FHI106" s="889"/>
      <c r="FHJ106" s="889"/>
      <c r="FHK106" s="889"/>
      <c r="FHL106" s="889"/>
      <c r="FHM106" s="889"/>
      <c r="FHN106" s="889"/>
      <c r="FHO106" s="889"/>
      <c r="FHP106" s="889"/>
      <c r="FHQ106" s="889"/>
      <c r="FHR106" s="889"/>
      <c r="FHS106" s="889"/>
      <c r="FHT106" s="889"/>
      <c r="FHU106" s="889"/>
      <c r="FHV106" s="889"/>
      <c r="FHW106" s="889"/>
      <c r="FHX106" s="889"/>
      <c r="FHY106" s="889"/>
      <c r="FHZ106" s="889"/>
      <c r="FIA106" s="889"/>
      <c r="FIB106" s="889"/>
      <c r="FIC106" s="889"/>
      <c r="FID106" s="889"/>
      <c r="FIE106" s="889"/>
      <c r="FIF106" s="889"/>
      <c r="FIG106" s="889"/>
      <c r="FIH106" s="889"/>
      <c r="FII106" s="889"/>
      <c r="FIJ106" s="889"/>
      <c r="FIK106" s="889"/>
      <c r="FIL106" s="889"/>
      <c r="FIM106" s="889"/>
      <c r="FIN106" s="889"/>
      <c r="FIO106" s="889"/>
      <c r="FIP106" s="889"/>
      <c r="FIQ106" s="889"/>
      <c r="FIR106" s="889"/>
      <c r="FIS106" s="889"/>
      <c r="FIT106" s="889"/>
      <c r="FIU106" s="889"/>
      <c r="FIV106" s="889"/>
      <c r="FIW106" s="889"/>
      <c r="FIX106" s="889"/>
      <c r="FIY106" s="889"/>
      <c r="FIZ106" s="889"/>
      <c r="FJA106" s="889"/>
      <c r="FJB106" s="889"/>
      <c r="FJC106" s="889"/>
      <c r="FJD106" s="889"/>
      <c r="FJE106" s="889"/>
      <c r="FJF106" s="889"/>
      <c r="FJG106" s="889"/>
      <c r="FJH106" s="889"/>
      <c r="FJI106" s="889"/>
      <c r="FJJ106" s="889"/>
      <c r="FJK106" s="889"/>
      <c r="FJL106" s="889"/>
      <c r="FJM106" s="889"/>
      <c r="FJN106" s="889"/>
      <c r="FJO106" s="889"/>
      <c r="FJP106" s="889"/>
      <c r="FJQ106" s="889"/>
      <c r="FJR106" s="889"/>
      <c r="FJS106" s="889"/>
      <c r="FJT106" s="889"/>
      <c r="FJU106" s="889"/>
      <c r="FJV106" s="889"/>
      <c r="FJW106" s="889"/>
      <c r="FJX106" s="889"/>
      <c r="FJY106" s="889"/>
      <c r="FJZ106" s="889"/>
      <c r="FKA106" s="889"/>
      <c r="FKB106" s="889"/>
      <c r="FKC106" s="889"/>
      <c r="FKD106" s="889"/>
      <c r="FKE106" s="889"/>
      <c r="FKF106" s="889"/>
      <c r="FKG106" s="889"/>
      <c r="FKH106" s="889"/>
      <c r="FKI106" s="889"/>
      <c r="FKJ106" s="889"/>
      <c r="FKK106" s="889"/>
      <c r="FKL106" s="889"/>
      <c r="FKM106" s="889"/>
      <c r="FKN106" s="889"/>
      <c r="FKO106" s="889"/>
      <c r="FKP106" s="889"/>
      <c r="FKQ106" s="889"/>
      <c r="FKR106" s="889"/>
      <c r="FKS106" s="889"/>
      <c r="FKT106" s="889"/>
      <c r="FKU106" s="889"/>
      <c r="FKV106" s="889"/>
      <c r="FKW106" s="889"/>
      <c r="FKX106" s="889"/>
      <c r="FKY106" s="889"/>
      <c r="FKZ106" s="889"/>
      <c r="FLA106" s="889"/>
      <c r="FLB106" s="889"/>
      <c r="FLC106" s="889"/>
      <c r="FLD106" s="889"/>
      <c r="FLE106" s="889"/>
      <c r="FLF106" s="889"/>
      <c r="FLG106" s="889"/>
      <c r="FLH106" s="889"/>
      <c r="FLI106" s="889"/>
      <c r="FLJ106" s="889"/>
      <c r="FLK106" s="889"/>
      <c r="FLL106" s="889"/>
      <c r="FLM106" s="889"/>
      <c r="FLN106" s="889"/>
      <c r="FLO106" s="889"/>
      <c r="FLP106" s="889"/>
      <c r="FLQ106" s="889"/>
      <c r="FLR106" s="889"/>
      <c r="FLS106" s="889"/>
      <c r="FLT106" s="889"/>
      <c r="FLU106" s="889"/>
      <c r="FLV106" s="889"/>
      <c r="FLW106" s="889"/>
      <c r="FLX106" s="889"/>
      <c r="FLY106" s="889"/>
      <c r="FLZ106" s="889"/>
      <c r="FMA106" s="889"/>
      <c r="FMB106" s="889"/>
      <c r="FMC106" s="889"/>
      <c r="FMD106" s="889"/>
      <c r="FME106" s="889"/>
      <c r="FMF106" s="889"/>
      <c r="FMG106" s="889"/>
      <c r="FMH106" s="889"/>
      <c r="FMI106" s="889"/>
      <c r="FMJ106" s="889"/>
      <c r="FMK106" s="889"/>
      <c r="FML106" s="889"/>
      <c r="FMM106" s="889"/>
      <c r="FMN106" s="889"/>
      <c r="FMO106" s="889"/>
      <c r="FMP106" s="889"/>
      <c r="FMQ106" s="889"/>
      <c r="FMR106" s="889"/>
      <c r="FMS106" s="889"/>
      <c r="FMT106" s="889"/>
      <c r="FMU106" s="889"/>
      <c r="FMV106" s="889"/>
      <c r="FMW106" s="889"/>
      <c r="FMX106" s="889"/>
      <c r="FMY106" s="889"/>
      <c r="FMZ106" s="889"/>
      <c r="FNA106" s="889"/>
      <c r="FNB106" s="889"/>
      <c r="FNC106" s="889"/>
      <c r="FND106" s="889"/>
      <c r="FNE106" s="889"/>
      <c r="FNF106" s="889"/>
      <c r="FNG106" s="889"/>
      <c r="FNH106" s="889"/>
      <c r="FNI106" s="889"/>
      <c r="FNJ106" s="889"/>
      <c r="FNK106" s="889"/>
      <c r="FNL106" s="889"/>
      <c r="FNM106" s="889"/>
      <c r="FNN106" s="889"/>
      <c r="FNO106" s="889"/>
      <c r="FNP106" s="889"/>
      <c r="FNQ106" s="889"/>
      <c r="FNR106" s="889"/>
      <c r="FNS106" s="889"/>
      <c r="FNT106" s="889"/>
      <c r="FNU106" s="889"/>
      <c r="FNV106" s="889"/>
      <c r="FNW106" s="889"/>
      <c r="FNX106" s="889"/>
      <c r="FNY106" s="889"/>
      <c r="FNZ106" s="889"/>
      <c r="FOA106" s="889"/>
      <c r="FOB106" s="889"/>
      <c r="FOC106" s="889"/>
      <c r="FOD106" s="889"/>
      <c r="FOE106" s="889"/>
      <c r="FOF106" s="889"/>
      <c r="FOG106" s="889"/>
      <c r="FOH106" s="889"/>
      <c r="FOI106" s="889"/>
      <c r="FOJ106" s="889"/>
      <c r="FOK106" s="889"/>
      <c r="FOL106" s="889"/>
      <c r="FOM106" s="889"/>
      <c r="FON106" s="889"/>
      <c r="FOO106" s="889"/>
      <c r="FOP106" s="889"/>
      <c r="FOQ106" s="889"/>
      <c r="FOR106" s="889"/>
      <c r="FOS106" s="889"/>
      <c r="FOT106" s="889"/>
      <c r="FOU106" s="889"/>
      <c r="FOV106" s="889"/>
      <c r="FOW106" s="889"/>
      <c r="FOX106" s="889"/>
      <c r="FOY106" s="889"/>
      <c r="FOZ106" s="889"/>
      <c r="FPA106" s="889"/>
      <c r="FPB106" s="889"/>
      <c r="FPC106" s="889"/>
      <c r="FPD106" s="889"/>
      <c r="FPE106" s="889"/>
      <c r="FPF106" s="889"/>
      <c r="FPG106" s="889"/>
      <c r="FPH106" s="889"/>
      <c r="FPI106" s="889"/>
      <c r="FPJ106" s="889"/>
      <c r="FPK106" s="889"/>
      <c r="FPL106" s="889"/>
      <c r="FPM106" s="889"/>
      <c r="FPN106" s="889"/>
      <c r="FPO106" s="889"/>
      <c r="FPP106" s="889"/>
      <c r="FPQ106" s="889"/>
      <c r="FPR106" s="889"/>
      <c r="FPS106" s="889"/>
      <c r="FPT106" s="889"/>
      <c r="FPU106" s="889"/>
      <c r="FPV106" s="889"/>
      <c r="FPW106" s="889"/>
      <c r="FPX106" s="889"/>
      <c r="FPY106" s="889"/>
      <c r="FPZ106" s="889"/>
      <c r="FQA106" s="889"/>
      <c r="FQB106" s="889"/>
      <c r="FQC106" s="889"/>
      <c r="FQD106" s="889"/>
      <c r="FQE106" s="889"/>
      <c r="FQF106" s="889"/>
      <c r="FQG106" s="889"/>
      <c r="FQH106" s="889"/>
      <c r="FQI106" s="889"/>
      <c r="FQJ106" s="889"/>
      <c r="FQK106" s="889"/>
      <c r="FQL106" s="889"/>
      <c r="FQM106" s="889"/>
      <c r="FQN106" s="889"/>
      <c r="FQO106" s="889"/>
      <c r="FQP106" s="889"/>
      <c r="FQQ106" s="889"/>
      <c r="FQR106" s="889"/>
      <c r="FQS106" s="889"/>
      <c r="FQT106" s="889"/>
      <c r="FQU106" s="889"/>
      <c r="FQV106" s="889"/>
      <c r="FQW106" s="889"/>
      <c r="FQX106" s="889"/>
      <c r="FQY106" s="889"/>
      <c r="FQZ106" s="889"/>
      <c r="FRA106" s="889"/>
      <c r="FRB106" s="889"/>
      <c r="FRC106" s="889"/>
      <c r="FRD106" s="889"/>
      <c r="FRE106" s="889"/>
      <c r="FRF106" s="889"/>
      <c r="FRG106" s="889"/>
      <c r="FRH106" s="889"/>
      <c r="FRI106" s="889"/>
      <c r="FRJ106" s="889"/>
      <c r="FRK106" s="889"/>
      <c r="FRL106" s="889"/>
      <c r="FRM106" s="889"/>
      <c r="FRN106" s="889"/>
      <c r="FRO106" s="889"/>
      <c r="FRP106" s="889"/>
      <c r="FRQ106" s="889"/>
      <c r="FRR106" s="889"/>
      <c r="FRS106" s="889"/>
      <c r="FRT106" s="889"/>
      <c r="FRU106" s="889"/>
      <c r="FRV106" s="889"/>
      <c r="FRW106" s="889"/>
      <c r="FRX106" s="889"/>
      <c r="FRY106" s="889"/>
      <c r="FRZ106" s="889"/>
      <c r="FSA106" s="889"/>
      <c r="FSB106" s="889"/>
      <c r="FSC106" s="889"/>
      <c r="FSD106" s="889"/>
      <c r="FSE106" s="889"/>
      <c r="FSF106" s="889"/>
      <c r="FSG106" s="889"/>
      <c r="FSH106" s="889"/>
      <c r="FSI106" s="889"/>
      <c r="FSJ106" s="889"/>
      <c r="FSK106" s="889"/>
      <c r="FSL106" s="889"/>
      <c r="FSM106" s="889"/>
      <c r="FSN106" s="889"/>
      <c r="FSO106" s="889"/>
      <c r="FSP106" s="889"/>
      <c r="FSQ106" s="889"/>
      <c r="FSR106" s="889"/>
      <c r="FSS106" s="889"/>
      <c r="FST106" s="889"/>
      <c r="FSU106" s="889"/>
      <c r="FSV106" s="889"/>
      <c r="FSW106" s="889"/>
      <c r="FSX106" s="889"/>
      <c r="FSY106" s="889"/>
      <c r="FSZ106" s="889"/>
      <c r="FTA106" s="889"/>
      <c r="FTB106" s="889"/>
      <c r="FTC106" s="889"/>
      <c r="FTD106" s="889"/>
      <c r="FTE106" s="889"/>
      <c r="FTF106" s="889"/>
      <c r="FTG106" s="889"/>
      <c r="FTH106" s="889"/>
      <c r="FTI106" s="889"/>
      <c r="FTJ106" s="889"/>
      <c r="FTK106" s="889"/>
      <c r="FTL106" s="889"/>
      <c r="FTM106" s="889"/>
      <c r="FTN106" s="889"/>
      <c r="FTO106" s="889"/>
      <c r="FTP106" s="889"/>
      <c r="FTQ106" s="889"/>
      <c r="FTR106" s="889"/>
      <c r="FTS106" s="889"/>
      <c r="FTT106" s="889"/>
      <c r="FTU106" s="889"/>
      <c r="FTV106" s="889"/>
      <c r="FTW106" s="889"/>
      <c r="FTX106" s="889"/>
      <c r="FTY106" s="889"/>
      <c r="FTZ106" s="889"/>
      <c r="FUA106" s="889"/>
      <c r="FUB106" s="889"/>
      <c r="FUC106" s="889"/>
      <c r="FUD106" s="889"/>
      <c r="FUE106" s="889"/>
      <c r="FUF106" s="889"/>
      <c r="FUG106" s="889"/>
      <c r="FUH106" s="889"/>
      <c r="FUI106" s="889"/>
      <c r="FUJ106" s="889"/>
      <c r="FUK106" s="889"/>
      <c r="FUL106" s="889"/>
      <c r="FUM106" s="889"/>
      <c r="FUN106" s="889"/>
      <c r="FUO106" s="889"/>
      <c r="FUP106" s="889"/>
      <c r="FUQ106" s="889"/>
      <c r="FUR106" s="889"/>
      <c r="FUS106" s="889"/>
      <c r="FUT106" s="889"/>
      <c r="FUU106" s="889"/>
      <c r="FUV106" s="889"/>
      <c r="FUW106" s="889"/>
      <c r="FUX106" s="889"/>
      <c r="FUY106" s="889"/>
      <c r="FUZ106" s="889"/>
      <c r="FVA106" s="889"/>
      <c r="FVB106" s="889"/>
      <c r="FVC106" s="889"/>
      <c r="FVD106" s="889"/>
      <c r="FVE106" s="889"/>
      <c r="FVF106" s="889"/>
      <c r="FVG106" s="889"/>
      <c r="FVH106" s="889"/>
      <c r="FVI106" s="889"/>
      <c r="FVJ106" s="889"/>
      <c r="FVK106" s="889"/>
      <c r="FVL106" s="889"/>
      <c r="FVM106" s="889"/>
      <c r="FVN106" s="889"/>
      <c r="FVO106" s="889"/>
      <c r="FVP106" s="889"/>
      <c r="FVQ106" s="889"/>
      <c r="FVR106" s="889"/>
      <c r="FVS106" s="889"/>
      <c r="FVT106" s="889"/>
      <c r="FVU106" s="889"/>
      <c r="FVV106" s="889"/>
      <c r="FVW106" s="889"/>
      <c r="FVX106" s="889"/>
      <c r="FVY106" s="889"/>
      <c r="FVZ106" s="889"/>
      <c r="FWA106" s="889"/>
      <c r="FWB106" s="889"/>
      <c r="FWC106" s="889"/>
      <c r="FWD106" s="889"/>
      <c r="FWE106" s="889"/>
      <c r="FWF106" s="889"/>
      <c r="FWG106" s="889"/>
      <c r="FWH106" s="889"/>
      <c r="FWI106" s="889"/>
      <c r="FWJ106" s="889"/>
      <c r="FWK106" s="889"/>
      <c r="FWL106" s="889"/>
      <c r="FWM106" s="889"/>
      <c r="FWN106" s="889"/>
      <c r="FWO106" s="889"/>
      <c r="FWP106" s="889"/>
      <c r="FWQ106" s="889"/>
      <c r="FWR106" s="889"/>
      <c r="FWS106" s="889"/>
      <c r="FWT106" s="889"/>
      <c r="FWU106" s="889"/>
      <c r="FWV106" s="889"/>
      <c r="FWW106" s="889"/>
      <c r="FWX106" s="889"/>
      <c r="FWY106" s="889"/>
      <c r="FWZ106" s="889"/>
      <c r="FXA106" s="889"/>
      <c r="FXB106" s="889"/>
      <c r="FXC106" s="889"/>
      <c r="FXD106" s="889"/>
      <c r="FXE106" s="889"/>
      <c r="FXF106" s="889"/>
      <c r="FXG106" s="889"/>
      <c r="FXH106" s="889"/>
      <c r="FXI106" s="889"/>
      <c r="FXJ106" s="889"/>
      <c r="FXK106" s="889"/>
      <c r="FXL106" s="889"/>
      <c r="FXM106" s="889"/>
      <c r="FXN106" s="889"/>
      <c r="FXO106" s="889"/>
      <c r="FXP106" s="889"/>
      <c r="FXQ106" s="889"/>
      <c r="FXR106" s="889"/>
      <c r="FXS106" s="889"/>
      <c r="FXT106" s="889"/>
      <c r="FXU106" s="889"/>
      <c r="FXV106" s="889"/>
      <c r="FXW106" s="889"/>
      <c r="FXX106" s="889"/>
      <c r="FXY106" s="889"/>
      <c r="FXZ106" s="889"/>
      <c r="FYA106" s="889"/>
      <c r="FYB106" s="889"/>
      <c r="FYC106" s="889"/>
      <c r="FYD106" s="889"/>
      <c r="FYE106" s="889"/>
      <c r="FYF106" s="889"/>
      <c r="FYG106" s="889"/>
      <c r="FYH106" s="889"/>
      <c r="FYI106" s="889"/>
      <c r="FYJ106" s="889"/>
      <c r="FYK106" s="889"/>
      <c r="FYL106" s="889"/>
      <c r="FYM106" s="889"/>
      <c r="FYN106" s="889"/>
      <c r="FYO106" s="889"/>
      <c r="FYP106" s="889"/>
      <c r="FYQ106" s="889"/>
      <c r="FYR106" s="889"/>
      <c r="FYS106" s="889"/>
      <c r="FYT106" s="889"/>
      <c r="FYU106" s="889"/>
      <c r="FYV106" s="889"/>
      <c r="FYW106" s="889"/>
      <c r="FYX106" s="889"/>
      <c r="FYY106" s="889"/>
      <c r="FYZ106" s="889"/>
      <c r="FZA106" s="889"/>
      <c r="FZB106" s="889"/>
      <c r="FZC106" s="889"/>
      <c r="FZD106" s="889"/>
      <c r="FZE106" s="889"/>
      <c r="FZF106" s="889"/>
      <c r="FZG106" s="889"/>
      <c r="FZH106" s="889"/>
      <c r="FZI106" s="889"/>
      <c r="FZJ106" s="889"/>
      <c r="FZK106" s="889"/>
      <c r="FZL106" s="889"/>
      <c r="FZM106" s="889"/>
      <c r="FZN106" s="889"/>
      <c r="FZO106" s="889"/>
      <c r="FZP106" s="889"/>
      <c r="FZQ106" s="889"/>
      <c r="FZR106" s="889"/>
      <c r="FZS106" s="889"/>
      <c r="FZT106" s="889"/>
      <c r="FZU106" s="889"/>
      <c r="FZV106" s="889"/>
      <c r="FZW106" s="889"/>
      <c r="FZX106" s="889"/>
      <c r="FZY106" s="889"/>
      <c r="FZZ106" s="889"/>
      <c r="GAA106" s="889"/>
      <c r="GAB106" s="889"/>
      <c r="GAC106" s="889"/>
      <c r="GAD106" s="889"/>
      <c r="GAE106" s="889"/>
      <c r="GAF106" s="889"/>
      <c r="GAG106" s="889"/>
      <c r="GAH106" s="889"/>
      <c r="GAI106" s="889"/>
      <c r="GAJ106" s="889"/>
      <c r="GAK106" s="889"/>
      <c r="GAL106" s="889"/>
      <c r="GAM106" s="889"/>
      <c r="GAN106" s="889"/>
      <c r="GAO106" s="889"/>
      <c r="GAP106" s="889"/>
      <c r="GAQ106" s="889"/>
      <c r="GAR106" s="889"/>
      <c r="GAS106" s="889"/>
      <c r="GAT106" s="889"/>
      <c r="GAU106" s="889"/>
      <c r="GAV106" s="889"/>
      <c r="GAW106" s="889"/>
      <c r="GAX106" s="889"/>
      <c r="GAY106" s="889"/>
      <c r="GAZ106" s="889"/>
      <c r="GBA106" s="889"/>
      <c r="GBB106" s="889"/>
      <c r="GBC106" s="889"/>
      <c r="GBD106" s="889"/>
      <c r="GBE106" s="889"/>
      <c r="GBF106" s="889"/>
      <c r="GBG106" s="889"/>
      <c r="GBH106" s="889"/>
      <c r="GBI106" s="889"/>
      <c r="GBJ106" s="889"/>
      <c r="GBK106" s="889"/>
      <c r="GBL106" s="889"/>
      <c r="GBM106" s="889"/>
      <c r="GBN106" s="889"/>
      <c r="GBO106" s="889"/>
      <c r="GBP106" s="889"/>
      <c r="GBQ106" s="889"/>
      <c r="GBR106" s="889"/>
      <c r="GBS106" s="889"/>
      <c r="GBT106" s="889"/>
      <c r="GBU106" s="889"/>
      <c r="GBV106" s="889"/>
      <c r="GBW106" s="889"/>
      <c r="GBX106" s="889"/>
      <c r="GBY106" s="889"/>
      <c r="GBZ106" s="889"/>
      <c r="GCA106" s="889"/>
      <c r="GCB106" s="889"/>
      <c r="GCC106" s="889"/>
      <c r="GCD106" s="889"/>
      <c r="GCE106" s="889"/>
      <c r="GCF106" s="889"/>
      <c r="GCG106" s="889"/>
      <c r="GCH106" s="889"/>
      <c r="GCI106" s="889"/>
      <c r="GCJ106" s="889"/>
      <c r="GCK106" s="889"/>
      <c r="GCL106" s="889"/>
      <c r="GCM106" s="889"/>
      <c r="GCN106" s="889"/>
      <c r="GCO106" s="889"/>
      <c r="GCP106" s="889"/>
      <c r="GCQ106" s="889"/>
      <c r="GCR106" s="889"/>
      <c r="GCS106" s="889"/>
      <c r="GCT106" s="889"/>
      <c r="GCU106" s="889"/>
      <c r="GCV106" s="889"/>
      <c r="GCW106" s="889"/>
      <c r="GCX106" s="889"/>
      <c r="GCY106" s="889"/>
      <c r="GCZ106" s="889"/>
      <c r="GDA106" s="889"/>
      <c r="GDB106" s="889"/>
      <c r="GDC106" s="889"/>
      <c r="GDD106" s="889"/>
      <c r="GDE106" s="889"/>
      <c r="GDF106" s="889"/>
      <c r="GDG106" s="889"/>
      <c r="GDH106" s="889"/>
      <c r="GDI106" s="889"/>
      <c r="GDJ106" s="889"/>
      <c r="GDK106" s="889"/>
      <c r="GDL106" s="889"/>
      <c r="GDM106" s="889"/>
      <c r="GDN106" s="889"/>
      <c r="GDO106" s="889"/>
      <c r="GDP106" s="889"/>
      <c r="GDQ106" s="889"/>
      <c r="GDR106" s="889"/>
      <c r="GDS106" s="889"/>
      <c r="GDT106" s="889"/>
      <c r="GDU106" s="889"/>
      <c r="GDV106" s="889"/>
      <c r="GDW106" s="889"/>
      <c r="GDX106" s="889"/>
      <c r="GDY106" s="889"/>
      <c r="GDZ106" s="889"/>
      <c r="GEA106" s="889"/>
      <c r="GEB106" s="889"/>
      <c r="GEC106" s="889"/>
      <c r="GED106" s="889"/>
      <c r="GEE106" s="889"/>
      <c r="GEF106" s="889"/>
      <c r="GEG106" s="889"/>
      <c r="GEH106" s="889"/>
      <c r="GEI106" s="889"/>
      <c r="GEJ106" s="889"/>
      <c r="GEK106" s="889"/>
      <c r="GEL106" s="889"/>
      <c r="GEM106" s="889"/>
      <c r="GEN106" s="889"/>
      <c r="GEO106" s="889"/>
      <c r="GEP106" s="889"/>
      <c r="GEQ106" s="889"/>
      <c r="GER106" s="889"/>
      <c r="GES106" s="889"/>
      <c r="GET106" s="889"/>
      <c r="GEU106" s="889"/>
      <c r="GEV106" s="889"/>
      <c r="GEW106" s="889"/>
      <c r="GEX106" s="889"/>
      <c r="GEY106" s="889"/>
      <c r="GEZ106" s="889"/>
      <c r="GFA106" s="889"/>
      <c r="GFB106" s="889"/>
      <c r="GFC106" s="889"/>
      <c r="GFD106" s="889"/>
      <c r="GFE106" s="889"/>
      <c r="GFF106" s="889"/>
      <c r="GFG106" s="889"/>
      <c r="GFH106" s="889"/>
      <c r="GFI106" s="889"/>
      <c r="GFJ106" s="889"/>
      <c r="GFK106" s="889"/>
      <c r="GFL106" s="889"/>
      <c r="GFM106" s="889"/>
      <c r="GFN106" s="889"/>
      <c r="GFO106" s="889"/>
      <c r="GFP106" s="889"/>
      <c r="GFQ106" s="889"/>
      <c r="GFR106" s="889"/>
      <c r="GFS106" s="889"/>
      <c r="GFT106" s="889"/>
      <c r="GFU106" s="889"/>
      <c r="GFV106" s="889"/>
      <c r="GFW106" s="889"/>
      <c r="GFX106" s="889"/>
      <c r="GFY106" s="889"/>
      <c r="GFZ106" s="889"/>
      <c r="GGA106" s="889"/>
      <c r="GGB106" s="889"/>
      <c r="GGC106" s="889"/>
      <c r="GGD106" s="889"/>
      <c r="GGE106" s="889"/>
      <c r="GGF106" s="889"/>
      <c r="GGG106" s="889"/>
      <c r="GGH106" s="889"/>
      <c r="GGI106" s="889"/>
      <c r="GGJ106" s="889"/>
      <c r="GGK106" s="889"/>
      <c r="GGL106" s="889"/>
      <c r="GGM106" s="889"/>
      <c r="GGN106" s="889"/>
      <c r="GGO106" s="889"/>
      <c r="GGP106" s="889"/>
      <c r="GGQ106" s="889"/>
      <c r="GGR106" s="889"/>
      <c r="GGS106" s="889"/>
      <c r="GGT106" s="889"/>
      <c r="GGU106" s="889"/>
      <c r="GGV106" s="889"/>
      <c r="GGW106" s="889"/>
      <c r="GGX106" s="889"/>
      <c r="GGY106" s="889"/>
      <c r="GGZ106" s="889"/>
      <c r="GHA106" s="889"/>
      <c r="GHB106" s="889"/>
      <c r="GHC106" s="889"/>
      <c r="GHD106" s="889"/>
      <c r="GHE106" s="889"/>
      <c r="GHF106" s="889"/>
      <c r="GHG106" s="889"/>
      <c r="GHH106" s="889"/>
      <c r="GHI106" s="889"/>
      <c r="GHJ106" s="889"/>
      <c r="GHK106" s="889"/>
      <c r="GHL106" s="889"/>
      <c r="GHM106" s="889"/>
      <c r="GHN106" s="889"/>
      <c r="GHO106" s="889"/>
      <c r="GHP106" s="889"/>
      <c r="GHQ106" s="889"/>
      <c r="GHR106" s="889"/>
      <c r="GHS106" s="889"/>
      <c r="GHT106" s="889"/>
      <c r="GHU106" s="889"/>
      <c r="GHV106" s="889"/>
      <c r="GHW106" s="889"/>
      <c r="GHX106" s="889"/>
      <c r="GHY106" s="889"/>
      <c r="GHZ106" s="889"/>
      <c r="GIA106" s="889"/>
      <c r="GIB106" s="889"/>
      <c r="GIC106" s="889"/>
      <c r="GID106" s="889"/>
      <c r="GIE106" s="889"/>
      <c r="GIF106" s="889"/>
      <c r="GIG106" s="889"/>
      <c r="GIH106" s="889"/>
      <c r="GII106" s="889"/>
      <c r="GIJ106" s="889"/>
      <c r="GIK106" s="889"/>
      <c r="GIL106" s="889"/>
      <c r="GIM106" s="889"/>
      <c r="GIN106" s="889"/>
      <c r="GIO106" s="889"/>
      <c r="GIP106" s="889"/>
      <c r="GIQ106" s="889"/>
      <c r="GIR106" s="889"/>
      <c r="GIS106" s="889"/>
      <c r="GIT106" s="889"/>
      <c r="GIU106" s="889"/>
      <c r="GIV106" s="889"/>
      <c r="GIW106" s="889"/>
      <c r="GIX106" s="889"/>
      <c r="GIY106" s="889"/>
      <c r="GIZ106" s="889"/>
      <c r="GJA106" s="889"/>
      <c r="GJB106" s="889"/>
      <c r="GJC106" s="889"/>
      <c r="GJD106" s="889"/>
      <c r="GJE106" s="889"/>
      <c r="GJF106" s="889"/>
      <c r="GJG106" s="889"/>
      <c r="GJH106" s="889"/>
      <c r="GJI106" s="889"/>
      <c r="GJJ106" s="889"/>
      <c r="GJK106" s="889"/>
      <c r="GJL106" s="889"/>
      <c r="GJM106" s="889"/>
      <c r="GJN106" s="889"/>
      <c r="GJO106" s="889"/>
      <c r="GJP106" s="889"/>
      <c r="GJQ106" s="889"/>
      <c r="GJR106" s="889"/>
      <c r="GJS106" s="889"/>
      <c r="GJT106" s="889"/>
      <c r="GJU106" s="889"/>
      <c r="GJV106" s="889"/>
      <c r="GJW106" s="889"/>
      <c r="GJX106" s="889"/>
      <c r="GJY106" s="889"/>
      <c r="GJZ106" s="889"/>
      <c r="GKA106" s="889"/>
      <c r="GKB106" s="889"/>
      <c r="GKC106" s="889"/>
      <c r="GKD106" s="889"/>
      <c r="GKE106" s="889"/>
      <c r="GKF106" s="889"/>
      <c r="GKG106" s="889"/>
      <c r="GKH106" s="889"/>
      <c r="GKI106" s="889"/>
      <c r="GKJ106" s="889"/>
      <c r="GKK106" s="889"/>
      <c r="GKL106" s="889"/>
      <c r="GKM106" s="889"/>
      <c r="GKN106" s="889"/>
      <c r="GKO106" s="889"/>
      <c r="GKP106" s="889"/>
      <c r="GKQ106" s="889"/>
      <c r="GKR106" s="889"/>
      <c r="GKS106" s="889"/>
      <c r="GKT106" s="889"/>
      <c r="GKU106" s="889"/>
      <c r="GKV106" s="889"/>
      <c r="GKW106" s="889"/>
      <c r="GKX106" s="889"/>
      <c r="GKY106" s="889"/>
      <c r="GKZ106" s="889"/>
      <c r="GLA106" s="889"/>
      <c r="GLB106" s="889"/>
      <c r="GLC106" s="889"/>
      <c r="GLD106" s="889"/>
      <c r="GLE106" s="889"/>
      <c r="GLF106" s="889"/>
      <c r="GLG106" s="889"/>
      <c r="GLH106" s="889"/>
      <c r="GLI106" s="889"/>
      <c r="GLJ106" s="889"/>
      <c r="GLK106" s="889"/>
      <c r="GLL106" s="889"/>
      <c r="GLM106" s="889"/>
      <c r="GLN106" s="889"/>
      <c r="GLO106" s="889"/>
      <c r="GLP106" s="889"/>
      <c r="GLQ106" s="889"/>
      <c r="GLR106" s="889"/>
      <c r="GLS106" s="889"/>
      <c r="GLT106" s="889"/>
      <c r="GLU106" s="889"/>
      <c r="GLV106" s="889"/>
      <c r="GLW106" s="889"/>
      <c r="GLX106" s="889"/>
      <c r="GLY106" s="889"/>
      <c r="GLZ106" s="889"/>
      <c r="GMA106" s="889"/>
      <c r="GMB106" s="889"/>
      <c r="GMC106" s="889"/>
      <c r="GMD106" s="889"/>
      <c r="GME106" s="889"/>
      <c r="GMF106" s="889"/>
      <c r="GMG106" s="889"/>
      <c r="GMH106" s="889"/>
      <c r="GMI106" s="889"/>
      <c r="GMJ106" s="889"/>
      <c r="GMK106" s="889"/>
      <c r="GML106" s="889"/>
      <c r="GMM106" s="889"/>
      <c r="GMN106" s="889"/>
      <c r="GMO106" s="889"/>
      <c r="GMP106" s="889"/>
      <c r="GMQ106" s="889"/>
      <c r="GMR106" s="889"/>
      <c r="GMS106" s="889"/>
      <c r="GMT106" s="889"/>
      <c r="GMU106" s="889"/>
      <c r="GMV106" s="889"/>
      <c r="GMW106" s="889"/>
      <c r="GMX106" s="889"/>
      <c r="GMY106" s="889"/>
      <c r="GMZ106" s="889"/>
      <c r="GNA106" s="889"/>
      <c r="GNB106" s="889"/>
      <c r="GNC106" s="889"/>
      <c r="GND106" s="889"/>
      <c r="GNE106" s="889"/>
      <c r="GNF106" s="889"/>
      <c r="GNG106" s="889"/>
      <c r="GNH106" s="889"/>
      <c r="GNI106" s="889"/>
      <c r="GNJ106" s="889"/>
      <c r="GNK106" s="889"/>
      <c r="GNL106" s="889"/>
      <c r="GNM106" s="889"/>
      <c r="GNN106" s="889"/>
      <c r="GNO106" s="889"/>
      <c r="GNP106" s="889"/>
      <c r="GNQ106" s="889"/>
      <c r="GNR106" s="889"/>
      <c r="GNS106" s="889"/>
      <c r="GNT106" s="889"/>
      <c r="GNU106" s="889"/>
      <c r="GNV106" s="889"/>
      <c r="GNW106" s="889"/>
      <c r="GNX106" s="889"/>
      <c r="GNY106" s="889"/>
      <c r="GNZ106" s="889"/>
      <c r="GOA106" s="889"/>
      <c r="GOB106" s="889"/>
      <c r="GOC106" s="889"/>
      <c r="GOD106" s="889"/>
      <c r="GOE106" s="889"/>
      <c r="GOF106" s="889"/>
      <c r="GOG106" s="889"/>
      <c r="GOH106" s="889"/>
      <c r="GOI106" s="889"/>
      <c r="GOJ106" s="889"/>
      <c r="GOK106" s="889"/>
      <c r="GOL106" s="889"/>
      <c r="GOM106" s="889"/>
      <c r="GON106" s="889"/>
      <c r="GOO106" s="889"/>
      <c r="GOP106" s="889"/>
      <c r="GOQ106" s="889"/>
      <c r="GOR106" s="889"/>
      <c r="GOS106" s="889"/>
      <c r="GOT106" s="889"/>
      <c r="GOU106" s="889"/>
      <c r="GOV106" s="889"/>
      <c r="GOW106" s="889"/>
      <c r="GOX106" s="889"/>
      <c r="GOY106" s="889"/>
      <c r="GOZ106" s="889"/>
      <c r="GPA106" s="889"/>
      <c r="GPB106" s="889"/>
      <c r="GPC106" s="889"/>
      <c r="GPD106" s="889"/>
      <c r="GPE106" s="889"/>
      <c r="GPF106" s="889"/>
      <c r="GPG106" s="889"/>
      <c r="GPH106" s="889"/>
      <c r="GPI106" s="889"/>
      <c r="GPJ106" s="889"/>
      <c r="GPK106" s="889"/>
      <c r="GPL106" s="889"/>
      <c r="GPM106" s="889"/>
      <c r="GPN106" s="889"/>
      <c r="GPO106" s="889"/>
      <c r="GPP106" s="889"/>
      <c r="GPQ106" s="889"/>
      <c r="GPR106" s="889"/>
      <c r="GPS106" s="889"/>
      <c r="GPT106" s="889"/>
      <c r="GPU106" s="889"/>
      <c r="GPV106" s="889"/>
      <c r="GPW106" s="889"/>
      <c r="GPX106" s="889"/>
      <c r="GPY106" s="889"/>
      <c r="GPZ106" s="889"/>
      <c r="GQA106" s="889"/>
      <c r="GQB106" s="889"/>
      <c r="GQC106" s="889"/>
      <c r="GQD106" s="889"/>
      <c r="GQE106" s="889"/>
      <c r="GQF106" s="889"/>
      <c r="GQG106" s="889"/>
      <c r="GQH106" s="889"/>
      <c r="GQI106" s="889"/>
      <c r="GQJ106" s="889"/>
      <c r="GQK106" s="889"/>
      <c r="GQL106" s="889"/>
      <c r="GQM106" s="889"/>
      <c r="GQN106" s="889"/>
      <c r="GQO106" s="889"/>
      <c r="GQP106" s="889"/>
      <c r="GQQ106" s="889"/>
      <c r="GQR106" s="889"/>
      <c r="GQS106" s="889"/>
      <c r="GQT106" s="889"/>
      <c r="GQU106" s="889"/>
      <c r="GQV106" s="889"/>
      <c r="GQW106" s="889"/>
      <c r="GQX106" s="889"/>
      <c r="GQY106" s="889"/>
      <c r="GQZ106" s="889"/>
      <c r="GRA106" s="889"/>
      <c r="GRB106" s="889"/>
      <c r="GRC106" s="889"/>
      <c r="GRD106" s="889"/>
      <c r="GRE106" s="889"/>
      <c r="GRF106" s="889"/>
      <c r="GRG106" s="889"/>
      <c r="GRH106" s="889"/>
      <c r="GRI106" s="889"/>
      <c r="GRJ106" s="889"/>
      <c r="GRK106" s="889"/>
      <c r="GRL106" s="889"/>
      <c r="GRM106" s="889"/>
      <c r="GRN106" s="889"/>
      <c r="GRO106" s="889"/>
      <c r="GRP106" s="889"/>
      <c r="GRQ106" s="889"/>
      <c r="GRR106" s="889"/>
      <c r="GRS106" s="889"/>
      <c r="GRT106" s="889"/>
      <c r="GRU106" s="889"/>
      <c r="GRV106" s="889"/>
      <c r="GRW106" s="889"/>
      <c r="GRX106" s="889"/>
      <c r="GRY106" s="889"/>
      <c r="GRZ106" s="889"/>
      <c r="GSA106" s="889"/>
      <c r="GSB106" s="889"/>
      <c r="GSC106" s="889"/>
      <c r="GSD106" s="889"/>
      <c r="GSE106" s="889"/>
      <c r="GSF106" s="889"/>
      <c r="GSG106" s="889"/>
      <c r="GSH106" s="889"/>
      <c r="GSI106" s="889"/>
      <c r="GSJ106" s="889"/>
      <c r="GSK106" s="889"/>
      <c r="GSL106" s="889"/>
      <c r="GSM106" s="889"/>
      <c r="GSN106" s="889"/>
      <c r="GSO106" s="889"/>
      <c r="GSP106" s="889"/>
      <c r="GSQ106" s="889"/>
      <c r="GSR106" s="889"/>
      <c r="GSS106" s="889"/>
      <c r="GST106" s="889"/>
      <c r="GSU106" s="889"/>
      <c r="GSV106" s="889"/>
      <c r="GSW106" s="889"/>
      <c r="GSX106" s="889"/>
      <c r="GSY106" s="889"/>
      <c r="GSZ106" s="889"/>
      <c r="GTA106" s="889"/>
      <c r="GTB106" s="889"/>
      <c r="GTC106" s="889"/>
      <c r="GTD106" s="889"/>
      <c r="GTE106" s="889"/>
      <c r="GTF106" s="889"/>
      <c r="GTG106" s="889"/>
      <c r="GTH106" s="889"/>
      <c r="GTI106" s="889"/>
      <c r="GTJ106" s="889"/>
      <c r="GTK106" s="889"/>
      <c r="GTL106" s="889"/>
      <c r="GTM106" s="889"/>
      <c r="GTN106" s="889"/>
      <c r="GTO106" s="889"/>
      <c r="GTP106" s="889"/>
      <c r="GTQ106" s="889"/>
      <c r="GTR106" s="889"/>
      <c r="GTS106" s="889"/>
      <c r="GTT106" s="889"/>
      <c r="GTU106" s="889"/>
      <c r="GTV106" s="889"/>
      <c r="GTW106" s="889"/>
      <c r="GTX106" s="889"/>
      <c r="GTY106" s="889"/>
      <c r="GTZ106" s="889"/>
      <c r="GUA106" s="889"/>
      <c r="GUB106" s="889"/>
      <c r="GUC106" s="889"/>
      <c r="GUD106" s="889"/>
      <c r="GUE106" s="889"/>
      <c r="GUF106" s="889"/>
      <c r="GUG106" s="889"/>
      <c r="GUH106" s="889"/>
      <c r="GUI106" s="889"/>
      <c r="GUJ106" s="889"/>
      <c r="GUK106" s="889"/>
      <c r="GUL106" s="889"/>
      <c r="GUM106" s="889"/>
      <c r="GUN106" s="889"/>
      <c r="GUO106" s="889"/>
      <c r="GUP106" s="889"/>
      <c r="GUQ106" s="889"/>
      <c r="GUR106" s="889"/>
      <c r="GUS106" s="889"/>
      <c r="GUT106" s="889"/>
      <c r="GUU106" s="889"/>
      <c r="GUV106" s="889"/>
      <c r="GUW106" s="889"/>
      <c r="GUX106" s="889"/>
      <c r="GUY106" s="889"/>
      <c r="GUZ106" s="889"/>
      <c r="GVA106" s="889"/>
      <c r="GVB106" s="889"/>
      <c r="GVC106" s="889"/>
      <c r="GVD106" s="889"/>
      <c r="GVE106" s="889"/>
      <c r="GVF106" s="889"/>
      <c r="GVG106" s="889"/>
      <c r="GVH106" s="889"/>
      <c r="GVI106" s="889"/>
      <c r="GVJ106" s="889"/>
      <c r="GVK106" s="889"/>
      <c r="GVL106" s="889"/>
      <c r="GVM106" s="889"/>
      <c r="GVN106" s="889"/>
      <c r="GVO106" s="889"/>
      <c r="GVP106" s="889"/>
      <c r="GVQ106" s="889"/>
      <c r="GVR106" s="889"/>
      <c r="GVS106" s="889"/>
      <c r="GVT106" s="889"/>
      <c r="GVU106" s="889"/>
      <c r="GVV106" s="889"/>
      <c r="GVW106" s="889"/>
      <c r="GVX106" s="889"/>
      <c r="GVY106" s="889"/>
      <c r="GVZ106" s="889"/>
      <c r="GWA106" s="889"/>
      <c r="GWB106" s="889"/>
      <c r="GWC106" s="889"/>
      <c r="GWD106" s="889"/>
      <c r="GWE106" s="889"/>
      <c r="GWF106" s="889"/>
      <c r="GWG106" s="889"/>
      <c r="GWH106" s="889"/>
      <c r="GWI106" s="889"/>
      <c r="GWJ106" s="889"/>
      <c r="GWK106" s="889"/>
      <c r="GWL106" s="889"/>
      <c r="GWM106" s="889"/>
      <c r="GWN106" s="889"/>
      <c r="GWO106" s="889"/>
      <c r="GWP106" s="889"/>
      <c r="GWQ106" s="889"/>
      <c r="GWR106" s="889"/>
      <c r="GWS106" s="889"/>
      <c r="GWT106" s="889"/>
      <c r="GWU106" s="889"/>
      <c r="GWV106" s="889"/>
      <c r="GWW106" s="889"/>
      <c r="GWX106" s="889"/>
      <c r="GWY106" s="889"/>
      <c r="GWZ106" s="889"/>
      <c r="GXA106" s="889"/>
      <c r="GXB106" s="889"/>
      <c r="GXC106" s="889"/>
      <c r="GXD106" s="889"/>
      <c r="GXE106" s="889"/>
      <c r="GXF106" s="889"/>
      <c r="GXG106" s="889"/>
      <c r="GXH106" s="889"/>
      <c r="GXI106" s="889"/>
      <c r="GXJ106" s="889"/>
      <c r="GXK106" s="889"/>
      <c r="GXL106" s="889"/>
      <c r="GXM106" s="889"/>
      <c r="GXN106" s="889"/>
      <c r="GXO106" s="889"/>
      <c r="GXP106" s="889"/>
      <c r="GXQ106" s="889"/>
      <c r="GXR106" s="889"/>
      <c r="GXS106" s="889"/>
      <c r="GXT106" s="889"/>
      <c r="GXU106" s="889"/>
      <c r="GXV106" s="889"/>
      <c r="GXW106" s="889"/>
      <c r="GXX106" s="889"/>
      <c r="GXY106" s="889"/>
      <c r="GXZ106" s="889"/>
      <c r="GYA106" s="889"/>
      <c r="GYB106" s="889"/>
      <c r="GYC106" s="889"/>
      <c r="GYD106" s="889"/>
      <c r="GYE106" s="889"/>
      <c r="GYF106" s="889"/>
      <c r="GYG106" s="889"/>
      <c r="GYH106" s="889"/>
      <c r="GYI106" s="889"/>
      <c r="GYJ106" s="889"/>
      <c r="GYK106" s="889"/>
      <c r="GYL106" s="889"/>
      <c r="GYM106" s="889"/>
      <c r="GYN106" s="889"/>
      <c r="GYO106" s="889"/>
      <c r="GYP106" s="889"/>
      <c r="GYQ106" s="889"/>
      <c r="GYR106" s="889"/>
      <c r="GYS106" s="889"/>
      <c r="GYT106" s="889"/>
      <c r="GYU106" s="889"/>
      <c r="GYV106" s="889"/>
      <c r="GYW106" s="889"/>
      <c r="GYX106" s="889"/>
      <c r="GYY106" s="889"/>
      <c r="GYZ106" s="889"/>
      <c r="GZA106" s="889"/>
      <c r="GZB106" s="889"/>
      <c r="GZC106" s="889"/>
      <c r="GZD106" s="889"/>
      <c r="GZE106" s="889"/>
      <c r="GZF106" s="889"/>
      <c r="GZG106" s="889"/>
      <c r="GZH106" s="889"/>
      <c r="GZI106" s="889"/>
      <c r="GZJ106" s="889"/>
      <c r="GZK106" s="889"/>
      <c r="GZL106" s="889"/>
      <c r="GZM106" s="889"/>
      <c r="GZN106" s="889"/>
      <c r="GZO106" s="889"/>
      <c r="GZP106" s="889"/>
      <c r="GZQ106" s="889"/>
      <c r="GZR106" s="889"/>
      <c r="GZS106" s="889"/>
      <c r="GZT106" s="889"/>
      <c r="GZU106" s="889"/>
      <c r="GZV106" s="889"/>
      <c r="GZW106" s="889"/>
      <c r="GZX106" s="889"/>
      <c r="GZY106" s="889"/>
      <c r="GZZ106" s="889"/>
      <c r="HAA106" s="889"/>
      <c r="HAB106" s="889"/>
      <c r="HAC106" s="889"/>
      <c r="HAD106" s="889"/>
      <c r="HAE106" s="889"/>
      <c r="HAF106" s="889"/>
      <c r="HAG106" s="889"/>
      <c r="HAH106" s="889"/>
      <c r="HAI106" s="889"/>
      <c r="HAJ106" s="889"/>
      <c r="HAK106" s="889"/>
      <c r="HAL106" s="889"/>
      <c r="HAM106" s="889"/>
      <c r="HAN106" s="889"/>
      <c r="HAO106" s="889"/>
      <c r="HAP106" s="889"/>
      <c r="HAQ106" s="889"/>
      <c r="HAR106" s="889"/>
      <c r="HAS106" s="889"/>
      <c r="HAT106" s="889"/>
      <c r="HAU106" s="889"/>
      <c r="HAV106" s="889"/>
      <c r="HAW106" s="889"/>
      <c r="HAX106" s="889"/>
      <c r="HAY106" s="889"/>
      <c r="HAZ106" s="889"/>
      <c r="HBA106" s="889"/>
      <c r="HBB106" s="889"/>
      <c r="HBC106" s="889"/>
      <c r="HBD106" s="889"/>
      <c r="HBE106" s="889"/>
      <c r="HBF106" s="889"/>
      <c r="HBG106" s="889"/>
      <c r="HBH106" s="889"/>
      <c r="HBI106" s="889"/>
      <c r="HBJ106" s="889"/>
      <c r="HBK106" s="889"/>
      <c r="HBL106" s="889"/>
      <c r="HBM106" s="889"/>
      <c r="HBN106" s="889"/>
      <c r="HBO106" s="889"/>
      <c r="HBP106" s="889"/>
      <c r="HBQ106" s="889"/>
      <c r="HBR106" s="889"/>
      <c r="HBS106" s="889"/>
      <c r="HBT106" s="889"/>
      <c r="HBU106" s="889"/>
      <c r="HBV106" s="889"/>
      <c r="HBW106" s="889"/>
      <c r="HBX106" s="889"/>
      <c r="HBY106" s="889"/>
      <c r="HBZ106" s="889"/>
      <c r="HCA106" s="889"/>
      <c r="HCB106" s="889"/>
      <c r="HCC106" s="889"/>
      <c r="HCD106" s="889"/>
      <c r="HCE106" s="889"/>
      <c r="HCF106" s="889"/>
      <c r="HCG106" s="889"/>
      <c r="HCH106" s="889"/>
      <c r="HCI106" s="889"/>
      <c r="HCJ106" s="889"/>
      <c r="HCK106" s="889"/>
      <c r="HCL106" s="889"/>
      <c r="HCM106" s="889"/>
      <c r="HCN106" s="889"/>
      <c r="HCO106" s="889"/>
      <c r="HCP106" s="889"/>
      <c r="HCQ106" s="889"/>
      <c r="HCR106" s="889"/>
      <c r="HCS106" s="889"/>
      <c r="HCT106" s="889"/>
      <c r="HCU106" s="889"/>
      <c r="HCV106" s="889"/>
      <c r="HCW106" s="889"/>
      <c r="HCX106" s="889"/>
      <c r="HCY106" s="889"/>
      <c r="HCZ106" s="889"/>
      <c r="HDA106" s="889"/>
      <c r="HDB106" s="889"/>
      <c r="HDC106" s="889"/>
      <c r="HDD106" s="889"/>
      <c r="HDE106" s="889"/>
      <c r="HDF106" s="889"/>
      <c r="HDG106" s="889"/>
      <c r="HDH106" s="889"/>
      <c r="HDI106" s="889"/>
      <c r="HDJ106" s="889"/>
      <c r="HDK106" s="889"/>
      <c r="HDL106" s="889"/>
      <c r="HDM106" s="889"/>
      <c r="HDN106" s="889"/>
      <c r="HDO106" s="889"/>
      <c r="HDP106" s="889"/>
      <c r="HDQ106" s="889"/>
      <c r="HDR106" s="889"/>
      <c r="HDS106" s="889"/>
      <c r="HDT106" s="889"/>
      <c r="HDU106" s="889"/>
      <c r="HDV106" s="889"/>
      <c r="HDW106" s="889"/>
      <c r="HDX106" s="889"/>
      <c r="HDY106" s="889"/>
      <c r="HDZ106" s="889"/>
      <c r="HEA106" s="889"/>
      <c r="HEB106" s="889"/>
      <c r="HEC106" s="889"/>
      <c r="HED106" s="889"/>
      <c r="HEE106" s="889"/>
      <c r="HEF106" s="889"/>
      <c r="HEG106" s="889"/>
      <c r="HEH106" s="889"/>
      <c r="HEI106" s="889"/>
      <c r="HEJ106" s="889"/>
      <c r="HEK106" s="889"/>
      <c r="HEL106" s="889"/>
      <c r="HEM106" s="889"/>
      <c r="HEN106" s="889"/>
      <c r="HEO106" s="889"/>
      <c r="HEP106" s="889"/>
      <c r="HEQ106" s="889"/>
      <c r="HER106" s="889"/>
      <c r="HES106" s="889"/>
      <c r="HET106" s="889"/>
      <c r="HEU106" s="889"/>
      <c r="HEV106" s="889"/>
      <c r="HEW106" s="889"/>
      <c r="HEX106" s="889"/>
      <c r="HEY106" s="889"/>
      <c r="HEZ106" s="889"/>
      <c r="HFA106" s="889"/>
      <c r="HFB106" s="889"/>
      <c r="HFC106" s="889"/>
      <c r="HFD106" s="889"/>
      <c r="HFE106" s="889"/>
      <c r="HFF106" s="889"/>
      <c r="HFG106" s="889"/>
      <c r="HFH106" s="889"/>
      <c r="HFI106" s="889"/>
      <c r="HFJ106" s="889"/>
      <c r="HFK106" s="889"/>
      <c r="HFL106" s="889"/>
      <c r="HFM106" s="889"/>
      <c r="HFN106" s="889"/>
      <c r="HFO106" s="889"/>
      <c r="HFP106" s="889"/>
      <c r="HFQ106" s="889"/>
      <c r="HFR106" s="889"/>
      <c r="HFS106" s="889"/>
      <c r="HFT106" s="889"/>
      <c r="HFU106" s="889"/>
      <c r="HFV106" s="889"/>
      <c r="HFW106" s="889"/>
      <c r="HFX106" s="889"/>
      <c r="HFY106" s="889"/>
      <c r="HFZ106" s="889"/>
      <c r="HGA106" s="889"/>
      <c r="HGB106" s="889"/>
      <c r="HGC106" s="889"/>
      <c r="HGD106" s="889"/>
      <c r="HGE106" s="889"/>
      <c r="HGF106" s="889"/>
      <c r="HGG106" s="889"/>
      <c r="HGH106" s="889"/>
      <c r="HGI106" s="889"/>
      <c r="HGJ106" s="889"/>
      <c r="HGK106" s="889"/>
      <c r="HGL106" s="889"/>
      <c r="HGM106" s="889"/>
      <c r="HGN106" s="889"/>
      <c r="HGO106" s="889"/>
      <c r="HGP106" s="889"/>
      <c r="HGQ106" s="889"/>
      <c r="HGR106" s="889"/>
      <c r="HGS106" s="889"/>
      <c r="HGT106" s="889"/>
      <c r="HGU106" s="889"/>
      <c r="HGV106" s="889"/>
      <c r="HGW106" s="889"/>
      <c r="HGX106" s="889"/>
      <c r="HGY106" s="889"/>
      <c r="HGZ106" s="889"/>
      <c r="HHA106" s="889"/>
      <c r="HHB106" s="889"/>
      <c r="HHC106" s="889"/>
      <c r="HHD106" s="889"/>
      <c r="HHE106" s="889"/>
      <c r="HHF106" s="889"/>
      <c r="HHG106" s="889"/>
      <c r="HHH106" s="889"/>
      <c r="HHI106" s="889"/>
      <c r="HHJ106" s="889"/>
      <c r="HHK106" s="889"/>
      <c r="HHL106" s="889"/>
      <c r="HHM106" s="889"/>
      <c r="HHN106" s="889"/>
      <c r="HHO106" s="889"/>
      <c r="HHP106" s="889"/>
      <c r="HHQ106" s="889"/>
      <c r="HHR106" s="889"/>
      <c r="HHS106" s="889"/>
      <c r="HHT106" s="889"/>
      <c r="HHU106" s="889"/>
      <c r="HHV106" s="889"/>
      <c r="HHW106" s="889"/>
      <c r="HHX106" s="889"/>
      <c r="HHY106" s="889"/>
      <c r="HHZ106" s="889"/>
      <c r="HIA106" s="889"/>
      <c r="HIB106" s="889"/>
      <c r="HIC106" s="889"/>
      <c r="HID106" s="889"/>
      <c r="HIE106" s="889"/>
      <c r="HIF106" s="889"/>
      <c r="HIG106" s="889"/>
      <c r="HIH106" s="889"/>
      <c r="HII106" s="889"/>
      <c r="HIJ106" s="889"/>
      <c r="HIK106" s="889"/>
      <c r="HIL106" s="889"/>
      <c r="HIM106" s="889"/>
      <c r="HIN106" s="889"/>
      <c r="HIO106" s="889"/>
      <c r="HIP106" s="889"/>
      <c r="HIQ106" s="889"/>
      <c r="HIR106" s="889"/>
      <c r="HIS106" s="889"/>
      <c r="HIT106" s="889"/>
      <c r="HIU106" s="889"/>
      <c r="HIV106" s="889"/>
      <c r="HIW106" s="889"/>
      <c r="HIX106" s="889"/>
      <c r="HIY106" s="889"/>
      <c r="HIZ106" s="889"/>
      <c r="HJA106" s="889"/>
      <c r="HJB106" s="889"/>
      <c r="HJC106" s="889"/>
      <c r="HJD106" s="889"/>
      <c r="HJE106" s="889"/>
      <c r="HJF106" s="889"/>
      <c r="HJG106" s="889"/>
      <c r="HJH106" s="889"/>
      <c r="HJI106" s="889"/>
      <c r="HJJ106" s="889"/>
      <c r="HJK106" s="889"/>
      <c r="HJL106" s="889"/>
      <c r="HJM106" s="889"/>
      <c r="HJN106" s="889"/>
      <c r="HJO106" s="889"/>
      <c r="HJP106" s="889"/>
      <c r="HJQ106" s="889"/>
      <c r="HJR106" s="889"/>
      <c r="HJS106" s="889"/>
      <c r="HJT106" s="889"/>
      <c r="HJU106" s="889"/>
      <c r="HJV106" s="889"/>
      <c r="HJW106" s="889"/>
      <c r="HJX106" s="889"/>
      <c r="HJY106" s="889"/>
      <c r="HJZ106" s="889"/>
      <c r="HKA106" s="889"/>
      <c r="HKB106" s="889"/>
      <c r="HKC106" s="889"/>
      <c r="HKD106" s="889"/>
      <c r="HKE106" s="889"/>
      <c r="HKF106" s="889"/>
      <c r="HKG106" s="889"/>
      <c r="HKH106" s="889"/>
      <c r="HKI106" s="889"/>
      <c r="HKJ106" s="889"/>
      <c r="HKK106" s="889"/>
      <c r="HKL106" s="889"/>
      <c r="HKM106" s="889"/>
      <c r="HKN106" s="889"/>
      <c r="HKO106" s="889"/>
      <c r="HKP106" s="889"/>
      <c r="HKQ106" s="889"/>
      <c r="HKR106" s="889"/>
      <c r="HKS106" s="889"/>
      <c r="HKT106" s="889"/>
      <c r="HKU106" s="889"/>
      <c r="HKV106" s="889"/>
      <c r="HKW106" s="889"/>
      <c r="HKX106" s="889"/>
      <c r="HKY106" s="889"/>
      <c r="HKZ106" s="889"/>
      <c r="HLA106" s="889"/>
      <c r="HLB106" s="889"/>
      <c r="HLC106" s="889"/>
      <c r="HLD106" s="889"/>
      <c r="HLE106" s="889"/>
      <c r="HLF106" s="889"/>
      <c r="HLG106" s="889"/>
      <c r="HLH106" s="889"/>
      <c r="HLI106" s="889"/>
      <c r="HLJ106" s="889"/>
      <c r="HLK106" s="889"/>
      <c r="HLL106" s="889"/>
      <c r="HLM106" s="889"/>
      <c r="HLN106" s="889"/>
      <c r="HLO106" s="889"/>
      <c r="HLP106" s="889"/>
      <c r="HLQ106" s="889"/>
      <c r="HLR106" s="889"/>
      <c r="HLS106" s="889"/>
      <c r="HLT106" s="889"/>
      <c r="HLU106" s="889"/>
      <c r="HLV106" s="889"/>
      <c r="HLW106" s="889"/>
      <c r="HLX106" s="889"/>
      <c r="HLY106" s="889"/>
      <c r="HLZ106" s="889"/>
      <c r="HMA106" s="889"/>
      <c r="HMB106" s="889"/>
      <c r="HMC106" s="889"/>
      <c r="HMD106" s="889"/>
      <c r="HME106" s="889"/>
      <c r="HMF106" s="889"/>
      <c r="HMG106" s="889"/>
      <c r="HMH106" s="889"/>
      <c r="HMI106" s="889"/>
      <c r="HMJ106" s="889"/>
      <c r="HMK106" s="889"/>
      <c r="HML106" s="889"/>
      <c r="HMM106" s="889"/>
      <c r="HMN106" s="889"/>
      <c r="HMO106" s="889"/>
      <c r="HMP106" s="889"/>
      <c r="HMQ106" s="889"/>
      <c r="HMR106" s="889"/>
      <c r="HMS106" s="889"/>
      <c r="HMT106" s="889"/>
      <c r="HMU106" s="889"/>
      <c r="HMV106" s="889"/>
      <c r="HMW106" s="889"/>
      <c r="HMX106" s="889"/>
      <c r="HMY106" s="889"/>
      <c r="HMZ106" s="889"/>
      <c r="HNA106" s="889"/>
      <c r="HNB106" s="889"/>
      <c r="HNC106" s="889"/>
      <c r="HND106" s="889"/>
      <c r="HNE106" s="889"/>
      <c r="HNF106" s="889"/>
      <c r="HNG106" s="889"/>
      <c r="HNH106" s="889"/>
      <c r="HNI106" s="889"/>
      <c r="HNJ106" s="889"/>
      <c r="HNK106" s="889"/>
      <c r="HNL106" s="889"/>
      <c r="HNM106" s="889"/>
      <c r="HNN106" s="889"/>
      <c r="HNO106" s="889"/>
      <c r="HNP106" s="889"/>
      <c r="HNQ106" s="889"/>
      <c r="HNR106" s="889"/>
      <c r="HNS106" s="889"/>
      <c r="HNT106" s="889"/>
      <c r="HNU106" s="889"/>
      <c r="HNV106" s="889"/>
      <c r="HNW106" s="889"/>
      <c r="HNX106" s="889"/>
      <c r="HNY106" s="889"/>
      <c r="HNZ106" s="889"/>
      <c r="HOA106" s="889"/>
      <c r="HOB106" s="889"/>
      <c r="HOC106" s="889"/>
      <c r="HOD106" s="889"/>
      <c r="HOE106" s="889"/>
      <c r="HOF106" s="889"/>
      <c r="HOG106" s="889"/>
      <c r="HOH106" s="889"/>
      <c r="HOI106" s="889"/>
      <c r="HOJ106" s="889"/>
      <c r="HOK106" s="889"/>
      <c r="HOL106" s="889"/>
      <c r="HOM106" s="889"/>
      <c r="HON106" s="889"/>
      <c r="HOO106" s="889"/>
      <c r="HOP106" s="889"/>
      <c r="HOQ106" s="889"/>
      <c r="HOR106" s="889"/>
      <c r="HOS106" s="889"/>
      <c r="HOT106" s="889"/>
      <c r="HOU106" s="889"/>
      <c r="HOV106" s="889"/>
      <c r="HOW106" s="889"/>
      <c r="HOX106" s="889"/>
      <c r="HOY106" s="889"/>
      <c r="HOZ106" s="889"/>
      <c r="HPA106" s="889"/>
      <c r="HPB106" s="889"/>
      <c r="HPC106" s="889"/>
      <c r="HPD106" s="889"/>
      <c r="HPE106" s="889"/>
      <c r="HPF106" s="889"/>
      <c r="HPG106" s="889"/>
      <c r="HPH106" s="889"/>
      <c r="HPI106" s="889"/>
      <c r="HPJ106" s="889"/>
      <c r="HPK106" s="889"/>
      <c r="HPL106" s="889"/>
      <c r="HPM106" s="889"/>
      <c r="HPN106" s="889"/>
      <c r="HPO106" s="889"/>
      <c r="HPP106" s="889"/>
      <c r="HPQ106" s="889"/>
      <c r="HPR106" s="889"/>
      <c r="HPS106" s="889"/>
      <c r="HPT106" s="889"/>
      <c r="HPU106" s="889"/>
      <c r="HPV106" s="889"/>
      <c r="HPW106" s="889"/>
      <c r="HPX106" s="889"/>
      <c r="HPY106" s="889"/>
      <c r="HPZ106" s="889"/>
      <c r="HQA106" s="889"/>
      <c r="HQB106" s="889"/>
      <c r="HQC106" s="889"/>
      <c r="HQD106" s="889"/>
      <c r="HQE106" s="889"/>
      <c r="HQF106" s="889"/>
      <c r="HQG106" s="889"/>
      <c r="HQH106" s="889"/>
      <c r="HQI106" s="889"/>
      <c r="HQJ106" s="889"/>
      <c r="HQK106" s="889"/>
      <c r="HQL106" s="889"/>
      <c r="HQM106" s="889"/>
      <c r="HQN106" s="889"/>
      <c r="HQO106" s="889"/>
      <c r="HQP106" s="889"/>
      <c r="HQQ106" s="889"/>
      <c r="HQR106" s="889"/>
      <c r="HQS106" s="889"/>
      <c r="HQT106" s="889"/>
      <c r="HQU106" s="889"/>
      <c r="HQV106" s="889"/>
      <c r="HQW106" s="889"/>
      <c r="HQX106" s="889"/>
      <c r="HQY106" s="889"/>
      <c r="HQZ106" s="889"/>
      <c r="HRA106" s="889"/>
      <c r="HRB106" s="889"/>
      <c r="HRC106" s="889"/>
      <c r="HRD106" s="889"/>
      <c r="HRE106" s="889"/>
      <c r="HRF106" s="889"/>
      <c r="HRG106" s="889"/>
      <c r="HRH106" s="889"/>
      <c r="HRI106" s="889"/>
      <c r="HRJ106" s="889"/>
      <c r="HRK106" s="889"/>
      <c r="HRL106" s="889"/>
      <c r="HRM106" s="889"/>
      <c r="HRN106" s="889"/>
      <c r="HRO106" s="889"/>
      <c r="HRP106" s="889"/>
      <c r="HRQ106" s="889"/>
      <c r="HRR106" s="889"/>
      <c r="HRS106" s="889"/>
      <c r="HRT106" s="889"/>
      <c r="HRU106" s="889"/>
      <c r="HRV106" s="889"/>
      <c r="HRW106" s="889"/>
      <c r="HRX106" s="889"/>
      <c r="HRY106" s="889"/>
      <c r="HRZ106" s="889"/>
      <c r="HSA106" s="889"/>
      <c r="HSB106" s="889"/>
      <c r="HSC106" s="889"/>
      <c r="HSD106" s="889"/>
      <c r="HSE106" s="889"/>
      <c r="HSF106" s="889"/>
      <c r="HSG106" s="889"/>
      <c r="HSH106" s="889"/>
      <c r="HSI106" s="889"/>
      <c r="HSJ106" s="889"/>
      <c r="HSK106" s="889"/>
      <c r="HSL106" s="889"/>
      <c r="HSM106" s="889"/>
      <c r="HSN106" s="889"/>
      <c r="HSO106" s="889"/>
      <c r="HSP106" s="889"/>
      <c r="HSQ106" s="889"/>
      <c r="HSR106" s="889"/>
      <c r="HSS106" s="889"/>
      <c r="HST106" s="889"/>
      <c r="HSU106" s="889"/>
      <c r="HSV106" s="889"/>
      <c r="HSW106" s="889"/>
      <c r="HSX106" s="889"/>
      <c r="HSY106" s="889"/>
      <c r="HSZ106" s="889"/>
      <c r="HTA106" s="889"/>
      <c r="HTB106" s="889"/>
      <c r="HTC106" s="889"/>
      <c r="HTD106" s="889"/>
      <c r="HTE106" s="889"/>
      <c r="HTF106" s="889"/>
      <c r="HTG106" s="889"/>
      <c r="HTH106" s="889"/>
      <c r="HTI106" s="889"/>
      <c r="HTJ106" s="889"/>
      <c r="HTK106" s="889"/>
      <c r="HTL106" s="889"/>
      <c r="HTM106" s="889"/>
      <c r="HTN106" s="889"/>
      <c r="HTO106" s="889"/>
      <c r="HTP106" s="889"/>
      <c r="HTQ106" s="889"/>
      <c r="HTR106" s="889"/>
      <c r="HTS106" s="889"/>
      <c r="HTT106" s="889"/>
      <c r="HTU106" s="889"/>
      <c r="HTV106" s="889"/>
      <c r="HTW106" s="889"/>
      <c r="HTX106" s="889"/>
      <c r="HTY106" s="889"/>
      <c r="HTZ106" s="889"/>
      <c r="HUA106" s="889"/>
      <c r="HUB106" s="889"/>
      <c r="HUC106" s="889"/>
      <c r="HUD106" s="889"/>
      <c r="HUE106" s="889"/>
      <c r="HUF106" s="889"/>
      <c r="HUG106" s="889"/>
      <c r="HUH106" s="889"/>
      <c r="HUI106" s="889"/>
      <c r="HUJ106" s="889"/>
      <c r="HUK106" s="889"/>
      <c r="HUL106" s="889"/>
      <c r="HUM106" s="889"/>
      <c r="HUN106" s="889"/>
      <c r="HUO106" s="889"/>
      <c r="HUP106" s="889"/>
      <c r="HUQ106" s="889"/>
      <c r="HUR106" s="889"/>
      <c r="HUS106" s="889"/>
      <c r="HUT106" s="889"/>
      <c r="HUU106" s="889"/>
      <c r="HUV106" s="889"/>
      <c r="HUW106" s="889"/>
      <c r="HUX106" s="889"/>
      <c r="HUY106" s="889"/>
      <c r="HUZ106" s="889"/>
      <c r="HVA106" s="889"/>
      <c r="HVB106" s="889"/>
      <c r="HVC106" s="889"/>
      <c r="HVD106" s="889"/>
      <c r="HVE106" s="889"/>
      <c r="HVF106" s="889"/>
      <c r="HVG106" s="889"/>
      <c r="HVH106" s="889"/>
      <c r="HVI106" s="889"/>
      <c r="HVJ106" s="889"/>
      <c r="HVK106" s="889"/>
      <c r="HVL106" s="889"/>
      <c r="HVM106" s="889"/>
      <c r="HVN106" s="889"/>
      <c r="HVO106" s="889"/>
      <c r="HVP106" s="889"/>
      <c r="HVQ106" s="889"/>
      <c r="HVR106" s="889"/>
      <c r="HVS106" s="889"/>
      <c r="HVT106" s="889"/>
      <c r="HVU106" s="889"/>
      <c r="HVV106" s="889"/>
      <c r="HVW106" s="889"/>
      <c r="HVX106" s="889"/>
      <c r="HVY106" s="889"/>
      <c r="HVZ106" s="889"/>
      <c r="HWA106" s="889"/>
      <c r="HWB106" s="889"/>
      <c r="HWC106" s="889"/>
      <c r="HWD106" s="889"/>
      <c r="HWE106" s="889"/>
      <c r="HWF106" s="889"/>
      <c r="HWG106" s="889"/>
      <c r="HWH106" s="889"/>
      <c r="HWI106" s="889"/>
      <c r="HWJ106" s="889"/>
      <c r="HWK106" s="889"/>
      <c r="HWL106" s="889"/>
      <c r="HWM106" s="889"/>
      <c r="HWN106" s="889"/>
      <c r="HWO106" s="889"/>
      <c r="HWP106" s="889"/>
      <c r="HWQ106" s="889"/>
      <c r="HWR106" s="889"/>
      <c r="HWS106" s="889"/>
      <c r="HWT106" s="889"/>
      <c r="HWU106" s="889"/>
      <c r="HWV106" s="889"/>
      <c r="HWW106" s="889"/>
      <c r="HWX106" s="889"/>
      <c r="HWY106" s="889"/>
      <c r="HWZ106" s="889"/>
      <c r="HXA106" s="889"/>
      <c r="HXB106" s="889"/>
      <c r="HXC106" s="889"/>
      <c r="HXD106" s="889"/>
      <c r="HXE106" s="889"/>
      <c r="HXF106" s="889"/>
      <c r="HXG106" s="889"/>
      <c r="HXH106" s="889"/>
      <c r="HXI106" s="889"/>
      <c r="HXJ106" s="889"/>
      <c r="HXK106" s="889"/>
      <c r="HXL106" s="889"/>
      <c r="HXM106" s="889"/>
      <c r="HXN106" s="889"/>
      <c r="HXO106" s="889"/>
      <c r="HXP106" s="889"/>
      <c r="HXQ106" s="889"/>
      <c r="HXR106" s="889"/>
      <c r="HXS106" s="889"/>
      <c r="HXT106" s="889"/>
      <c r="HXU106" s="889"/>
      <c r="HXV106" s="889"/>
      <c r="HXW106" s="889"/>
      <c r="HXX106" s="889"/>
      <c r="HXY106" s="889"/>
      <c r="HXZ106" s="889"/>
      <c r="HYA106" s="889"/>
      <c r="HYB106" s="889"/>
      <c r="HYC106" s="889"/>
      <c r="HYD106" s="889"/>
      <c r="HYE106" s="889"/>
      <c r="HYF106" s="889"/>
      <c r="HYG106" s="889"/>
      <c r="HYH106" s="889"/>
      <c r="HYI106" s="889"/>
      <c r="HYJ106" s="889"/>
      <c r="HYK106" s="889"/>
      <c r="HYL106" s="889"/>
      <c r="HYM106" s="889"/>
      <c r="HYN106" s="889"/>
      <c r="HYO106" s="889"/>
      <c r="HYP106" s="889"/>
      <c r="HYQ106" s="889"/>
      <c r="HYR106" s="889"/>
      <c r="HYS106" s="889"/>
      <c r="HYT106" s="889"/>
      <c r="HYU106" s="889"/>
      <c r="HYV106" s="889"/>
      <c r="HYW106" s="889"/>
      <c r="HYX106" s="889"/>
      <c r="HYY106" s="889"/>
      <c r="HYZ106" s="889"/>
      <c r="HZA106" s="889"/>
      <c r="HZB106" s="889"/>
      <c r="HZC106" s="889"/>
      <c r="HZD106" s="889"/>
      <c r="HZE106" s="889"/>
      <c r="HZF106" s="889"/>
      <c r="HZG106" s="889"/>
      <c r="HZH106" s="889"/>
      <c r="HZI106" s="889"/>
      <c r="HZJ106" s="889"/>
      <c r="HZK106" s="889"/>
      <c r="HZL106" s="889"/>
      <c r="HZM106" s="889"/>
      <c r="HZN106" s="889"/>
      <c r="HZO106" s="889"/>
      <c r="HZP106" s="889"/>
      <c r="HZQ106" s="889"/>
      <c r="HZR106" s="889"/>
      <c r="HZS106" s="889"/>
      <c r="HZT106" s="889"/>
      <c r="HZU106" s="889"/>
      <c r="HZV106" s="889"/>
      <c r="HZW106" s="889"/>
      <c r="HZX106" s="889"/>
      <c r="HZY106" s="889"/>
      <c r="HZZ106" s="889"/>
      <c r="IAA106" s="889"/>
      <c r="IAB106" s="889"/>
      <c r="IAC106" s="889"/>
      <c r="IAD106" s="889"/>
      <c r="IAE106" s="889"/>
      <c r="IAF106" s="889"/>
      <c r="IAG106" s="889"/>
      <c r="IAH106" s="889"/>
      <c r="IAI106" s="889"/>
      <c r="IAJ106" s="889"/>
      <c r="IAK106" s="889"/>
      <c r="IAL106" s="889"/>
      <c r="IAM106" s="889"/>
      <c r="IAN106" s="889"/>
      <c r="IAO106" s="889"/>
      <c r="IAP106" s="889"/>
      <c r="IAQ106" s="889"/>
      <c r="IAR106" s="889"/>
      <c r="IAS106" s="889"/>
      <c r="IAT106" s="889"/>
      <c r="IAU106" s="889"/>
      <c r="IAV106" s="889"/>
      <c r="IAW106" s="889"/>
      <c r="IAX106" s="889"/>
      <c r="IAY106" s="889"/>
      <c r="IAZ106" s="889"/>
      <c r="IBA106" s="889"/>
      <c r="IBB106" s="889"/>
      <c r="IBC106" s="889"/>
      <c r="IBD106" s="889"/>
      <c r="IBE106" s="889"/>
      <c r="IBF106" s="889"/>
      <c r="IBG106" s="889"/>
      <c r="IBH106" s="889"/>
      <c r="IBI106" s="889"/>
      <c r="IBJ106" s="889"/>
      <c r="IBK106" s="889"/>
      <c r="IBL106" s="889"/>
      <c r="IBM106" s="889"/>
      <c r="IBN106" s="889"/>
      <c r="IBO106" s="889"/>
      <c r="IBP106" s="889"/>
      <c r="IBQ106" s="889"/>
      <c r="IBR106" s="889"/>
      <c r="IBS106" s="889"/>
      <c r="IBT106" s="889"/>
      <c r="IBU106" s="889"/>
      <c r="IBV106" s="889"/>
      <c r="IBW106" s="889"/>
      <c r="IBX106" s="889"/>
      <c r="IBY106" s="889"/>
      <c r="IBZ106" s="889"/>
      <c r="ICA106" s="889"/>
      <c r="ICB106" s="889"/>
      <c r="ICC106" s="889"/>
      <c r="ICD106" s="889"/>
      <c r="ICE106" s="889"/>
      <c r="ICF106" s="889"/>
      <c r="ICG106" s="889"/>
      <c r="ICH106" s="889"/>
      <c r="ICI106" s="889"/>
      <c r="ICJ106" s="889"/>
      <c r="ICK106" s="889"/>
      <c r="ICL106" s="889"/>
      <c r="ICM106" s="889"/>
      <c r="ICN106" s="889"/>
      <c r="ICO106" s="889"/>
      <c r="ICP106" s="889"/>
      <c r="ICQ106" s="889"/>
      <c r="ICR106" s="889"/>
      <c r="ICS106" s="889"/>
      <c r="ICT106" s="889"/>
      <c r="ICU106" s="889"/>
      <c r="ICV106" s="889"/>
      <c r="ICW106" s="889"/>
      <c r="ICX106" s="889"/>
      <c r="ICY106" s="889"/>
      <c r="ICZ106" s="889"/>
      <c r="IDA106" s="889"/>
      <c r="IDB106" s="889"/>
      <c r="IDC106" s="889"/>
      <c r="IDD106" s="889"/>
      <c r="IDE106" s="889"/>
      <c r="IDF106" s="889"/>
      <c r="IDG106" s="889"/>
      <c r="IDH106" s="889"/>
      <c r="IDI106" s="889"/>
      <c r="IDJ106" s="889"/>
      <c r="IDK106" s="889"/>
      <c r="IDL106" s="889"/>
      <c r="IDM106" s="889"/>
      <c r="IDN106" s="889"/>
      <c r="IDO106" s="889"/>
      <c r="IDP106" s="889"/>
      <c r="IDQ106" s="889"/>
      <c r="IDR106" s="889"/>
      <c r="IDS106" s="889"/>
      <c r="IDT106" s="889"/>
      <c r="IDU106" s="889"/>
      <c r="IDV106" s="889"/>
      <c r="IDW106" s="889"/>
      <c r="IDX106" s="889"/>
      <c r="IDY106" s="889"/>
      <c r="IDZ106" s="889"/>
      <c r="IEA106" s="889"/>
      <c r="IEB106" s="889"/>
      <c r="IEC106" s="889"/>
      <c r="IED106" s="889"/>
      <c r="IEE106" s="889"/>
      <c r="IEF106" s="889"/>
      <c r="IEG106" s="889"/>
      <c r="IEH106" s="889"/>
      <c r="IEI106" s="889"/>
      <c r="IEJ106" s="889"/>
      <c r="IEK106" s="889"/>
      <c r="IEL106" s="889"/>
      <c r="IEM106" s="889"/>
      <c r="IEN106" s="889"/>
      <c r="IEO106" s="889"/>
      <c r="IEP106" s="889"/>
      <c r="IEQ106" s="889"/>
      <c r="IER106" s="889"/>
      <c r="IES106" s="889"/>
      <c r="IET106" s="889"/>
      <c r="IEU106" s="889"/>
      <c r="IEV106" s="889"/>
      <c r="IEW106" s="889"/>
      <c r="IEX106" s="889"/>
      <c r="IEY106" s="889"/>
      <c r="IEZ106" s="889"/>
      <c r="IFA106" s="889"/>
      <c r="IFB106" s="889"/>
      <c r="IFC106" s="889"/>
      <c r="IFD106" s="889"/>
      <c r="IFE106" s="889"/>
      <c r="IFF106" s="889"/>
      <c r="IFG106" s="889"/>
      <c r="IFH106" s="889"/>
      <c r="IFI106" s="889"/>
      <c r="IFJ106" s="889"/>
      <c r="IFK106" s="889"/>
      <c r="IFL106" s="889"/>
      <c r="IFM106" s="889"/>
      <c r="IFN106" s="889"/>
      <c r="IFO106" s="889"/>
      <c r="IFP106" s="889"/>
      <c r="IFQ106" s="889"/>
      <c r="IFR106" s="889"/>
      <c r="IFS106" s="889"/>
      <c r="IFT106" s="889"/>
      <c r="IFU106" s="889"/>
      <c r="IFV106" s="889"/>
      <c r="IFW106" s="889"/>
      <c r="IFX106" s="889"/>
      <c r="IFY106" s="889"/>
      <c r="IFZ106" s="889"/>
      <c r="IGA106" s="889"/>
      <c r="IGB106" s="889"/>
      <c r="IGC106" s="889"/>
      <c r="IGD106" s="889"/>
      <c r="IGE106" s="889"/>
      <c r="IGF106" s="889"/>
      <c r="IGG106" s="889"/>
      <c r="IGH106" s="889"/>
      <c r="IGI106" s="889"/>
      <c r="IGJ106" s="889"/>
      <c r="IGK106" s="889"/>
      <c r="IGL106" s="889"/>
      <c r="IGM106" s="889"/>
      <c r="IGN106" s="889"/>
      <c r="IGO106" s="889"/>
      <c r="IGP106" s="889"/>
      <c r="IGQ106" s="889"/>
      <c r="IGR106" s="889"/>
      <c r="IGS106" s="889"/>
      <c r="IGT106" s="889"/>
      <c r="IGU106" s="889"/>
      <c r="IGV106" s="889"/>
      <c r="IGW106" s="889"/>
      <c r="IGX106" s="889"/>
      <c r="IGY106" s="889"/>
      <c r="IGZ106" s="889"/>
      <c r="IHA106" s="889"/>
      <c r="IHB106" s="889"/>
      <c r="IHC106" s="889"/>
      <c r="IHD106" s="889"/>
      <c r="IHE106" s="889"/>
      <c r="IHF106" s="889"/>
      <c r="IHG106" s="889"/>
      <c r="IHH106" s="889"/>
      <c r="IHI106" s="889"/>
      <c r="IHJ106" s="889"/>
      <c r="IHK106" s="889"/>
      <c r="IHL106" s="889"/>
      <c r="IHM106" s="889"/>
      <c r="IHN106" s="889"/>
      <c r="IHO106" s="889"/>
      <c r="IHP106" s="889"/>
      <c r="IHQ106" s="889"/>
      <c r="IHR106" s="889"/>
      <c r="IHS106" s="889"/>
      <c r="IHT106" s="889"/>
      <c r="IHU106" s="889"/>
      <c r="IHV106" s="889"/>
      <c r="IHW106" s="889"/>
      <c r="IHX106" s="889"/>
      <c r="IHY106" s="889"/>
      <c r="IHZ106" s="889"/>
      <c r="IIA106" s="889"/>
      <c r="IIB106" s="889"/>
      <c r="IIC106" s="889"/>
      <c r="IID106" s="889"/>
      <c r="IIE106" s="889"/>
      <c r="IIF106" s="889"/>
      <c r="IIG106" s="889"/>
      <c r="IIH106" s="889"/>
      <c r="III106" s="889"/>
      <c r="IIJ106" s="889"/>
      <c r="IIK106" s="889"/>
      <c r="IIL106" s="889"/>
      <c r="IIM106" s="889"/>
      <c r="IIN106" s="889"/>
      <c r="IIO106" s="889"/>
      <c r="IIP106" s="889"/>
      <c r="IIQ106" s="889"/>
      <c r="IIR106" s="889"/>
      <c r="IIS106" s="889"/>
      <c r="IIT106" s="889"/>
      <c r="IIU106" s="889"/>
      <c r="IIV106" s="889"/>
      <c r="IIW106" s="889"/>
      <c r="IIX106" s="889"/>
      <c r="IIY106" s="889"/>
      <c r="IIZ106" s="889"/>
      <c r="IJA106" s="889"/>
      <c r="IJB106" s="889"/>
      <c r="IJC106" s="889"/>
      <c r="IJD106" s="889"/>
      <c r="IJE106" s="889"/>
      <c r="IJF106" s="889"/>
      <c r="IJG106" s="889"/>
      <c r="IJH106" s="889"/>
      <c r="IJI106" s="889"/>
      <c r="IJJ106" s="889"/>
      <c r="IJK106" s="889"/>
      <c r="IJL106" s="889"/>
      <c r="IJM106" s="889"/>
      <c r="IJN106" s="889"/>
      <c r="IJO106" s="889"/>
      <c r="IJP106" s="889"/>
      <c r="IJQ106" s="889"/>
      <c r="IJR106" s="889"/>
      <c r="IJS106" s="889"/>
      <c r="IJT106" s="889"/>
      <c r="IJU106" s="889"/>
      <c r="IJV106" s="889"/>
      <c r="IJW106" s="889"/>
      <c r="IJX106" s="889"/>
      <c r="IJY106" s="889"/>
      <c r="IJZ106" s="889"/>
      <c r="IKA106" s="889"/>
      <c r="IKB106" s="889"/>
      <c r="IKC106" s="889"/>
      <c r="IKD106" s="889"/>
      <c r="IKE106" s="889"/>
      <c r="IKF106" s="889"/>
      <c r="IKG106" s="889"/>
      <c r="IKH106" s="889"/>
      <c r="IKI106" s="889"/>
      <c r="IKJ106" s="889"/>
      <c r="IKK106" s="889"/>
      <c r="IKL106" s="889"/>
      <c r="IKM106" s="889"/>
      <c r="IKN106" s="889"/>
      <c r="IKO106" s="889"/>
      <c r="IKP106" s="889"/>
      <c r="IKQ106" s="889"/>
      <c r="IKR106" s="889"/>
      <c r="IKS106" s="889"/>
      <c r="IKT106" s="889"/>
      <c r="IKU106" s="889"/>
      <c r="IKV106" s="889"/>
      <c r="IKW106" s="889"/>
      <c r="IKX106" s="889"/>
      <c r="IKY106" s="889"/>
      <c r="IKZ106" s="889"/>
      <c r="ILA106" s="889"/>
      <c r="ILB106" s="889"/>
      <c r="ILC106" s="889"/>
      <c r="ILD106" s="889"/>
      <c r="ILE106" s="889"/>
      <c r="ILF106" s="889"/>
      <c r="ILG106" s="889"/>
      <c r="ILH106" s="889"/>
      <c r="ILI106" s="889"/>
      <c r="ILJ106" s="889"/>
      <c r="ILK106" s="889"/>
      <c r="ILL106" s="889"/>
      <c r="ILM106" s="889"/>
      <c r="ILN106" s="889"/>
      <c r="ILO106" s="889"/>
      <c r="ILP106" s="889"/>
      <c r="ILQ106" s="889"/>
      <c r="ILR106" s="889"/>
      <c r="ILS106" s="889"/>
      <c r="ILT106" s="889"/>
      <c r="ILU106" s="889"/>
      <c r="ILV106" s="889"/>
      <c r="ILW106" s="889"/>
      <c r="ILX106" s="889"/>
      <c r="ILY106" s="889"/>
      <c r="ILZ106" s="889"/>
      <c r="IMA106" s="889"/>
      <c r="IMB106" s="889"/>
      <c r="IMC106" s="889"/>
      <c r="IMD106" s="889"/>
      <c r="IME106" s="889"/>
      <c r="IMF106" s="889"/>
      <c r="IMG106" s="889"/>
      <c r="IMH106" s="889"/>
      <c r="IMI106" s="889"/>
      <c r="IMJ106" s="889"/>
      <c r="IMK106" s="889"/>
      <c r="IML106" s="889"/>
      <c r="IMM106" s="889"/>
      <c r="IMN106" s="889"/>
      <c r="IMO106" s="889"/>
      <c r="IMP106" s="889"/>
      <c r="IMQ106" s="889"/>
      <c r="IMR106" s="889"/>
      <c r="IMS106" s="889"/>
      <c r="IMT106" s="889"/>
      <c r="IMU106" s="889"/>
      <c r="IMV106" s="889"/>
      <c r="IMW106" s="889"/>
      <c r="IMX106" s="889"/>
      <c r="IMY106" s="889"/>
      <c r="IMZ106" s="889"/>
      <c r="INA106" s="889"/>
      <c r="INB106" s="889"/>
      <c r="INC106" s="889"/>
      <c r="IND106" s="889"/>
      <c r="INE106" s="889"/>
      <c r="INF106" s="889"/>
      <c r="ING106" s="889"/>
      <c r="INH106" s="889"/>
      <c r="INI106" s="889"/>
      <c r="INJ106" s="889"/>
      <c r="INK106" s="889"/>
      <c r="INL106" s="889"/>
      <c r="INM106" s="889"/>
      <c r="INN106" s="889"/>
      <c r="INO106" s="889"/>
      <c r="INP106" s="889"/>
      <c r="INQ106" s="889"/>
      <c r="INR106" s="889"/>
      <c r="INS106" s="889"/>
      <c r="INT106" s="889"/>
      <c r="INU106" s="889"/>
      <c r="INV106" s="889"/>
      <c r="INW106" s="889"/>
      <c r="INX106" s="889"/>
      <c r="INY106" s="889"/>
      <c r="INZ106" s="889"/>
      <c r="IOA106" s="889"/>
      <c r="IOB106" s="889"/>
      <c r="IOC106" s="889"/>
      <c r="IOD106" s="889"/>
      <c r="IOE106" s="889"/>
      <c r="IOF106" s="889"/>
      <c r="IOG106" s="889"/>
      <c r="IOH106" s="889"/>
      <c r="IOI106" s="889"/>
      <c r="IOJ106" s="889"/>
      <c r="IOK106" s="889"/>
      <c r="IOL106" s="889"/>
      <c r="IOM106" s="889"/>
      <c r="ION106" s="889"/>
      <c r="IOO106" s="889"/>
      <c r="IOP106" s="889"/>
      <c r="IOQ106" s="889"/>
      <c r="IOR106" s="889"/>
      <c r="IOS106" s="889"/>
      <c r="IOT106" s="889"/>
      <c r="IOU106" s="889"/>
      <c r="IOV106" s="889"/>
      <c r="IOW106" s="889"/>
      <c r="IOX106" s="889"/>
      <c r="IOY106" s="889"/>
      <c r="IOZ106" s="889"/>
      <c r="IPA106" s="889"/>
      <c r="IPB106" s="889"/>
      <c r="IPC106" s="889"/>
      <c r="IPD106" s="889"/>
      <c r="IPE106" s="889"/>
      <c r="IPF106" s="889"/>
      <c r="IPG106" s="889"/>
      <c r="IPH106" s="889"/>
      <c r="IPI106" s="889"/>
      <c r="IPJ106" s="889"/>
      <c r="IPK106" s="889"/>
      <c r="IPL106" s="889"/>
      <c r="IPM106" s="889"/>
      <c r="IPN106" s="889"/>
      <c r="IPO106" s="889"/>
      <c r="IPP106" s="889"/>
      <c r="IPQ106" s="889"/>
      <c r="IPR106" s="889"/>
      <c r="IPS106" s="889"/>
      <c r="IPT106" s="889"/>
      <c r="IPU106" s="889"/>
      <c r="IPV106" s="889"/>
      <c r="IPW106" s="889"/>
      <c r="IPX106" s="889"/>
      <c r="IPY106" s="889"/>
      <c r="IPZ106" s="889"/>
      <c r="IQA106" s="889"/>
      <c r="IQB106" s="889"/>
      <c r="IQC106" s="889"/>
      <c r="IQD106" s="889"/>
      <c r="IQE106" s="889"/>
      <c r="IQF106" s="889"/>
      <c r="IQG106" s="889"/>
      <c r="IQH106" s="889"/>
      <c r="IQI106" s="889"/>
      <c r="IQJ106" s="889"/>
      <c r="IQK106" s="889"/>
      <c r="IQL106" s="889"/>
      <c r="IQM106" s="889"/>
      <c r="IQN106" s="889"/>
      <c r="IQO106" s="889"/>
      <c r="IQP106" s="889"/>
      <c r="IQQ106" s="889"/>
      <c r="IQR106" s="889"/>
      <c r="IQS106" s="889"/>
      <c r="IQT106" s="889"/>
      <c r="IQU106" s="889"/>
      <c r="IQV106" s="889"/>
      <c r="IQW106" s="889"/>
      <c r="IQX106" s="889"/>
      <c r="IQY106" s="889"/>
      <c r="IQZ106" s="889"/>
      <c r="IRA106" s="889"/>
      <c r="IRB106" s="889"/>
      <c r="IRC106" s="889"/>
      <c r="IRD106" s="889"/>
      <c r="IRE106" s="889"/>
      <c r="IRF106" s="889"/>
      <c r="IRG106" s="889"/>
      <c r="IRH106" s="889"/>
      <c r="IRI106" s="889"/>
      <c r="IRJ106" s="889"/>
      <c r="IRK106" s="889"/>
      <c r="IRL106" s="889"/>
      <c r="IRM106" s="889"/>
      <c r="IRN106" s="889"/>
      <c r="IRO106" s="889"/>
      <c r="IRP106" s="889"/>
      <c r="IRQ106" s="889"/>
      <c r="IRR106" s="889"/>
      <c r="IRS106" s="889"/>
      <c r="IRT106" s="889"/>
      <c r="IRU106" s="889"/>
      <c r="IRV106" s="889"/>
      <c r="IRW106" s="889"/>
      <c r="IRX106" s="889"/>
      <c r="IRY106" s="889"/>
      <c r="IRZ106" s="889"/>
      <c r="ISA106" s="889"/>
      <c r="ISB106" s="889"/>
      <c r="ISC106" s="889"/>
      <c r="ISD106" s="889"/>
      <c r="ISE106" s="889"/>
      <c r="ISF106" s="889"/>
      <c r="ISG106" s="889"/>
      <c r="ISH106" s="889"/>
      <c r="ISI106" s="889"/>
      <c r="ISJ106" s="889"/>
      <c r="ISK106" s="889"/>
      <c r="ISL106" s="889"/>
      <c r="ISM106" s="889"/>
      <c r="ISN106" s="889"/>
      <c r="ISO106" s="889"/>
      <c r="ISP106" s="889"/>
      <c r="ISQ106" s="889"/>
      <c r="ISR106" s="889"/>
      <c r="ISS106" s="889"/>
      <c r="IST106" s="889"/>
      <c r="ISU106" s="889"/>
      <c r="ISV106" s="889"/>
      <c r="ISW106" s="889"/>
      <c r="ISX106" s="889"/>
      <c r="ISY106" s="889"/>
      <c r="ISZ106" s="889"/>
      <c r="ITA106" s="889"/>
      <c r="ITB106" s="889"/>
      <c r="ITC106" s="889"/>
      <c r="ITD106" s="889"/>
      <c r="ITE106" s="889"/>
      <c r="ITF106" s="889"/>
      <c r="ITG106" s="889"/>
      <c r="ITH106" s="889"/>
      <c r="ITI106" s="889"/>
      <c r="ITJ106" s="889"/>
      <c r="ITK106" s="889"/>
      <c r="ITL106" s="889"/>
      <c r="ITM106" s="889"/>
      <c r="ITN106" s="889"/>
      <c r="ITO106" s="889"/>
      <c r="ITP106" s="889"/>
      <c r="ITQ106" s="889"/>
      <c r="ITR106" s="889"/>
      <c r="ITS106" s="889"/>
      <c r="ITT106" s="889"/>
      <c r="ITU106" s="889"/>
      <c r="ITV106" s="889"/>
      <c r="ITW106" s="889"/>
      <c r="ITX106" s="889"/>
      <c r="ITY106" s="889"/>
      <c r="ITZ106" s="889"/>
      <c r="IUA106" s="889"/>
      <c r="IUB106" s="889"/>
      <c r="IUC106" s="889"/>
      <c r="IUD106" s="889"/>
      <c r="IUE106" s="889"/>
      <c r="IUF106" s="889"/>
      <c r="IUG106" s="889"/>
      <c r="IUH106" s="889"/>
      <c r="IUI106" s="889"/>
      <c r="IUJ106" s="889"/>
      <c r="IUK106" s="889"/>
      <c r="IUL106" s="889"/>
      <c r="IUM106" s="889"/>
      <c r="IUN106" s="889"/>
      <c r="IUO106" s="889"/>
      <c r="IUP106" s="889"/>
      <c r="IUQ106" s="889"/>
      <c r="IUR106" s="889"/>
      <c r="IUS106" s="889"/>
      <c r="IUT106" s="889"/>
      <c r="IUU106" s="889"/>
      <c r="IUV106" s="889"/>
      <c r="IUW106" s="889"/>
      <c r="IUX106" s="889"/>
      <c r="IUY106" s="889"/>
      <c r="IUZ106" s="889"/>
      <c r="IVA106" s="889"/>
      <c r="IVB106" s="889"/>
      <c r="IVC106" s="889"/>
      <c r="IVD106" s="889"/>
      <c r="IVE106" s="889"/>
      <c r="IVF106" s="889"/>
      <c r="IVG106" s="889"/>
      <c r="IVH106" s="889"/>
      <c r="IVI106" s="889"/>
      <c r="IVJ106" s="889"/>
      <c r="IVK106" s="889"/>
      <c r="IVL106" s="889"/>
      <c r="IVM106" s="889"/>
      <c r="IVN106" s="889"/>
      <c r="IVO106" s="889"/>
      <c r="IVP106" s="889"/>
      <c r="IVQ106" s="889"/>
      <c r="IVR106" s="889"/>
      <c r="IVS106" s="889"/>
      <c r="IVT106" s="889"/>
      <c r="IVU106" s="889"/>
      <c r="IVV106" s="889"/>
      <c r="IVW106" s="889"/>
      <c r="IVX106" s="889"/>
      <c r="IVY106" s="889"/>
      <c r="IVZ106" s="889"/>
      <c r="IWA106" s="889"/>
      <c r="IWB106" s="889"/>
      <c r="IWC106" s="889"/>
      <c r="IWD106" s="889"/>
      <c r="IWE106" s="889"/>
      <c r="IWF106" s="889"/>
      <c r="IWG106" s="889"/>
      <c r="IWH106" s="889"/>
      <c r="IWI106" s="889"/>
      <c r="IWJ106" s="889"/>
      <c r="IWK106" s="889"/>
      <c r="IWL106" s="889"/>
      <c r="IWM106" s="889"/>
      <c r="IWN106" s="889"/>
      <c r="IWO106" s="889"/>
      <c r="IWP106" s="889"/>
      <c r="IWQ106" s="889"/>
      <c r="IWR106" s="889"/>
      <c r="IWS106" s="889"/>
      <c r="IWT106" s="889"/>
      <c r="IWU106" s="889"/>
      <c r="IWV106" s="889"/>
      <c r="IWW106" s="889"/>
      <c r="IWX106" s="889"/>
      <c r="IWY106" s="889"/>
      <c r="IWZ106" s="889"/>
      <c r="IXA106" s="889"/>
      <c r="IXB106" s="889"/>
      <c r="IXC106" s="889"/>
      <c r="IXD106" s="889"/>
      <c r="IXE106" s="889"/>
      <c r="IXF106" s="889"/>
      <c r="IXG106" s="889"/>
      <c r="IXH106" s="889"/>
      <c r="IXI106" s="889"/>
      <c r="IXJ106" s="889"/>
      <c r="IXK106" s="889"/>
      <c r="IXL106" s="889"/>
      <c r="IXM106" s="889"/>
      <c r="IXN106" s="889"/>
      <c r="IXO106" s="889"/>
      <c r="IXP106" s="889"/>
      <c r="IXQ106" s="889"/>
      <c r="IXR106" s="889"/>
      <c r="IXS106" s="889"/>
      <c r="IXT106" s="889"/>
      <c r="IXU106" s="889"/>
      <c r="IXV106" s="889"/>
      <c r="IXW106" s="889"/>
      <c r="IXX106" s="889"/>
      <c r="IXY106" s="889"/>
      <c r="IXZ106" s="889"/>
      <c r="IYA106" s="889"/>
      <c r="IYB106" s="889"/>
      <c r="IYC106" s="889"/>
      <c r="IYD106" s="889"/>
      <c r="IYE106" s="889"/>
      <c r="IYF106" s="889"/>
      <c r="IYG106" s="889"/>
      <c r="IYH106" s="889"/>
      <c r="IYI106" s="889"/>
      <c r="IYJ106" s="889"/>
      <c r="IYK106" s="889"/>
      <c r="IYL106" s="889"/>
      <c r="IYM106" s="889"/>
      <c r="IYN106" s="889"/>
      <c r="IYO106" s="889"/>
      <c r="IYP106" s="889"/>
      <c r="IYQ106" s="889"/>
      <c r="IYR106" s="889"/>
      <c r="IYS106" s="889"/>
      <c r="IYT106" s="889"/>
      <c r="IYU106" s="889"/>
      <c r="IYV106" s="889"/>
      <c r="IYW106" s="889"/>
      <c r="IYX106" s="889"/>
      <c r="IYY106" s="889"/>
      <c r="IYZ106" s="889"/>
      <c r="IZA106" s="889"/>
      <c r="IZB106" s="889"/>
      <c r="IZC106" s="889"/>
      <c r="IZD106" s="889"/>
      <c r="IZE106" s="889"/>
      <c r="IZF106" s="889"/>
      <c r="IZG106" s="889"/>
      <c r="IZH106" s="889"/>
      <c r="IZI106" s="889"/>
      <c r="IZJ106" s="889"/>
      <c r="IZK106" s="889"/>
      <c r="IZL106" s="889"/>
      <c r="IZM106" s="889"/>
      <c r="IZN106" s="889"/>
      <c r="IZO106" s="889"/>
      <c r="IZP106" s="889"/>
      <c r="IZQ106" s="889"/>
      <c r="IZR106" s="889"/>
      <c r="IZS106" s="889"/>
      <c r="IZT106" s="889"/>
      <c r="IZU106" s="889"/>
      <c r="IZV106" s="889"/>
      <c r="IZW106" s="889"/>
      <c r="IZX106" s="889"/>
      <c r="IZY106" s="889"/>
      <c r="IZZ106" s="889"/>
      <c r="JAA106" s="889"/>
      <c r="JAB106" s="889"/>
      <c r="JAC106" s="889"/>
      <c r="JAD106" s="889"/>
      <c r="JAE106" s="889"/>
      <c r="JAF106" s="889"/>
      <c r="JAG106" s="889"/>
      <c r="JAH106" s="889"/>
      <c r="JAI106" s="889"/>
      <c r="JAJ106" s="889"/>
      <c r="JAK106" s="889"/>
      <c r="JAL106" s="889"/>
      <c r="JAM106" s="889"/>
      <c r="JAN106" s="889"/>
      <c r="JAO106" s="889"/>
      <c r="JAP106" s="889"/>
      <c r="JAQ106" s="889"/>
      <c r="JAR106" s="889"/>
      <c r="JAS106" s="889"/>
      <c r="JAT106" s="889"/>
      <c r="JAU106" s="889"/>
      <c r="JAV106" s="889"/>
      <c r="JAW106" s="889"/>
      <c r="JAX106" s="889"/>
      <c r="JAY106" s="889"/>
      <c r="JAZ106" s="889"/>
      <c r="JBA106" s="889"/>
      <c r="JBB106" s="889"/>
      <c r="JBC106" s="889"/>
      <c r="JBD106" s="889"/>
      <c r="JBE106" s="889"/>
      <c r="JBF106" s="889"/>
      <c r="JBG106" s="889"/>
      <c r="JBH106" s="889"/>
      <c r="JBI106" s="889"/>
      <c r="JBJ106" s="889"/>
      <c r="JBK106" s="889"/>
      <c r="JBL106" s="889"/>
      <c r="JBM106" s="889"/>
      <c r="JBN106" s="889"/>
      <c r="JBO106" s="889"/>
      <c r="JBP106" s="889"/>
      <c r="JBQ106" s="889"/>
      <c r="JBR106" s="889"/>
      <c r="JBS106" s="889"/>
      <c r="JBT106" s="889"/>
      <c r="JBU106" s="889"/>
      <c r="JBV106" s="889"/>
      <c r="JBW106" s="889"/>
      <c r="JBX106" s="889"/>
      <c r="JBY106" s="889"/>
      <c r="JBZ106" s="889"/>
      <c r="JCA106" s="889"/>
      <c r="JCB106" s="889"/>
      <c r="JCC106" s="889"/>
      <c r="JCD106" s="889"/>
      <c r="JCE106" s="889"/>
      <c r="JCF106" s="889"/>
      <c r="JCG106" s="889"/>
      <c r="JCH106" s="889"/>
      <c r="JCI106" s="889"/>
      <c r="JCJ106" s="889"/>
      <c r="JCK106" s="889"/>
      <c r="JCL106" s="889"/>
      <c r="JCM106" s="889"/>
      <c r="JCN106" s="889"/>
      <c r="JCO106" s="889"/>
      <c r="JCP106" s="889"/>
      <c r="JCQ106" s="889"/>
      <c r="JCR106" s="889"/>
      <c r="JCS106" s="889"/>
      <c r="JCT106" s="889"/>
      <c r="JCU106" s="889"/>
      <c r="JCV106" s="889"/>
      <c r="JCW106" s="889"/>
      <c r="JCX106" s="889"/>
      <c r="JCY106" s="889"/>
      <c r="JCZ106" s="889"/>
      <c r="JDA106" s="889"/>
      <c r="JDB106" s="889"/>
      <c r="JDC106" s="889"/>
      <c r="JDD106" s="889"/>
      <c r="JDE106" s="889"/>
      <c r="JDF106" s="889"/>
      <c r="JDG106" s="889"/>
      <c r="JDH106" s="889"/>
      <c r="JDI106" s="889"/>
      <c r="JDJ106" s="889"/>
      <c r="JDK106" s="889"/>
      <c r="JDL106" s="889"/>
      <c r="JDM106" s="889"/>
      <c r="JDN106" s="889"/>
      <c r="JDO106" s="889"/>
      <c r="JDP106" s="889"/>
      <c r="JDQ106" s="889"/>
      <c r="JDR106" s="889"/>
      <c r="JDS106" s="889"/>
      <c r="JDT106" s="889"/>
      <c r="JDU106" s="889"/>
      <c r="JDV106" s="889"/>
      <c r="JDW106" s="889"/>
      <c r="JDX106" s="889"/>
      <c r="JDY106" s="889"/>
      <c r="JDZ106" s="889"/>
      <c r="JEA106" s="889"/>
      <c r="JEB106" s="889"/>
      <c r="JEC106" s="889"/>
      <c r="JED106" s="889"/>
      <c r="JEE106" s="889"/>
      <c r="JEF106" s="889"/>
      <c r="JEG106" s="889"/>
      <c r="JEH106" s="889"/>
      <c r="JEI106" s="889"/>
      <c r="JEJ106" s="889"/>
      <c r="JEK106" s="889"/>
      <c r="JEL106" s="889"/>
      <c r="JEM106" s="889"/>
      <c r="JEN106" s="889"/>
      <c r="JEO106" s="889"/>
      <c r="JEP106" s="889"/>
      <c r="JEQ106" s="889"/>
      <c r="JER106" s="889"/>
      <c r="JES106" s="889"/>
      <c r="JET106" s="889"/>
      <c r="JEU106" s="889"/>
      <c r="JEV106" s="889"/>
      <c r="JEW106" s="889"/>
      <c r="JEX106" s="889"/>
      <c r="JEY106" s="889"/>
      <c r="JEZ106" s="889"/>
      <c r="JFA106" s="889"/>
      <c r="JFB106" s="889"/>
      <c r="JFC106" s="889"/>
      <c r="JFD106" s="889"/>
      <c r="JFE106" s="889"/>
      <c r="JFF106" s="889"/>
      <c r="JFG106" s="889"/>
      <c r="JFH106" s="889"/>
      <c r="JFI106" s="889"/>
      <c r="JFJ106" s="889"/>
      <c r="JFK106" s="889"/>
      <c r="JFL106" s="889"/>
      <c r="JFM106" s="889"/>
      <c r="JFN106" s="889"/>
      <c r="JFO106" s="889"/>
      <c r="JFP106" s="889"/>
      <c r="JFQ106" s="889"/>
      <c r="JFR106" s="889"/>
      <c r="JFS106" s="889"/>
      <c r="JFT106" s="889"/>
      <c r="JFU106" s="889"/>
      <c r="JFV106" s="889"/>
      <c r="JFW106" s="889"/>
      <c r="JFX106" s="889"/>
      <c r="JFY106" s="889"/>
      <c r="JFZ106" s="889"/>
      <c r="JGA106" s="889"/>
      <c r="JGB106" s="889"/>
      <c r="JGC106" s="889"/>
      <c r="JGD106" s="889"/>
      <c r="JGE106" s="889"/>
      <c r="JGF106" s="889"/>
      <c r="JGG106" s="889"/>
      <c r="JGH106" s="889"/>
      <c r="JGI106" s="889"/>
      <c r="JGJ106" s="889"/>
      <c r="JGK106" s="889"/>
      <c r="JGL106" s="889"/>
      <c r="JGM106" s="889"/>
      <c r="JGN106" s="889"/>
      <c r="JGO106" s="889"/>
      <c r="JGP106" s="889"/>
      <c r="JGQ106" s="889"/>
      <c r="JGR106" s="889"/>
      <c r="JGS106" s="889"/>
      <c r="JGT106" s="889"/>
      <c r="JGU106" s="889"/>
      <c r="JGV106" s="889"/>
      <c r="JGW106" s="889"/>
      <c r="JGX106" s="889"/>
      <c r="JGY106" s="889"/>
      <c r="JGZ106" s="889"/>
      <c r="JHA106" s="889"/>
      <c r="JHB106" s="889"/>
      <c r="JHC106" s="889"/>
      <c r="JHD106" s="889"/>
      <c r="JHE106" s="889"/>
      <c r="JHF106" s="889"/>
      <c r="JHG106" s="889"/>
      <c r="JHH106" s="889"/>
      <c r="JHI106" s="889"/>
      <c r="JHJ106" s="889"/>
      <c r="JHK106" s="889"/>
      <c r="JHL106" s="889"/>
      <c r="JHM106" s="889"/>
      <c r="JHN106" s="889"/>
      <c r="JHO106" s="889"/>
      <c r="JHP106" s="889"/>
      <c r="JHQ106" s="889"/>
      <c r="JHR106" s="889"/>
      <c r="JHS106" s="889"/>
      <c r="JHT106" s="889"/>
      <c r="JHU106" s="889"/>
      <c r="JHV106" s="889"/>
      <c r="JHW106" s="889"/>
      <c r="JHX106" s="889"/>
      <c r="JHY106" s="889"/>
      <c r="JHZ106" s="889"/>
      <c r="JIA106" s="889"/>
      <c r="JIB106" s="889"/>
      <c r="JIC106" s="889"/>
      <c r="JID106" s="889"/>
      <c r="JIE106" s="889"/>
      <c r="JIF106" s="889"/>
      <c r="JIG106" s="889"/>
      <c r="JIH106" s="889"/>
      <c r="JII106" s="889"/>
      <c r="JIJ106" s="889"/>
      <c r="JIK106" s="889"/>
      <c r="JIL106" s="889"/>
      <c r="JIM106" s="889"/>
      <c r="JIN106" s="889"/>
      <c r="JIO106" s="889"/>
      <c r="JIP106" s="889"/>
      <c r="JIQ106" s="889"/>
      <c r="JIR106" s="889"/>
      <c r="JIS106" s="889"/>
      <c r="JIT106" s="889"/>
      <c r="JIU106" s="889"/>
      <c r="JIV106" s="889"/>
      <c r="JIW106" s="889"/>
      <c r="JIX106" s="889"/>
      <c r="JIY106" s="889"/>
      <c r="JIZ106" s="889"/>
      <c r="JJA106" s="889"/>
      <c r="JJB106" s="889"/>
      <c r="JJC106" s="889"/>
      <c r="JJD106" s="889"/>
      <c r="JJE106" s="889"/>
      <c r="JJF106" s="889"/>
      <c r="JJG106" s="889"/>
      <c r="JJH106" s="889"/>
      <c r="JJI106" s="889"/>
      <c r="JJJ106" s="889"/>
      <c r="JJK106" s="889"/>
      <c r="JJL106" s="889"/>
      <c r="JJM106" s="889"/>
      <c r="JJN106" s="889"/>
      <c r="JJO106" s="889"/>
      <c r="JJP106" s="889"/>
      <c r="JJQ106" s="889"/>
      <c r="JJR106" s="889"/>
      <c r="JJS106" s="889"/>
      <c r="JJT106" s="889"/>
      <c r="JJU106" s="889"/>
      <c r="JJV106" s="889"/>
      <c r="JJW106" s="889"/>
      <c r="JJX106" s="889"/>
      <c r="JJY106" s="889"/>
      <c r="JJZ106" s="889"/>
      <c r="JKA106" s="889"/>
      <c r="JKB106" s="889"/>
      <c r="JKC106" s="889"/>
      <c r="JKD106" s="889"/>
      <c r="JKE106" s="889"/>
      <c r="JKF106" s="889"/>
      <c r="JKG106" s="889"/>
      <c r="JKH106" s="889"/>
      <c r="JKI106" s="889"/>
      <c r="JKJ106" s="889"/>
      <c r="JKK106" s="889"/>
      <c r="JKL106" s="889"/>
      <c r="JKM106" s="889"/>
      <c r="JKN106" s="889"/>
      <c r="JKO106" s="889"/>
      <c r="JKP106" s="889"/>
      <c r="JKQ106" s="889"/>
      <c r="JKR106" s="889"/>
      <c r="JKS106" s="889"/>
      <c r="JKT106" s="889"/>
      <c r="JKU106" s="889"/>
      <c r="JKV106" s="889"/>
      <c r="JKW106" s="889"/>
      <c r="JKX106" s="889"/>
      <c r="JKY106" s="889"/>
      <c r="JKZ106" s="889"/>
      <c r="JLA106" s="889"/>
      <c r="JLB106" s="889"/>
      <c r="JLC106" s="889"/>
      <c r="JLD106" s="889"/>
      <c r="JLE106" s="889"/>
      <c r="JLF106" s="889"/>
      <c r="JLG106" s="889"/>
      <c r="JLH106" s="889"/>
      <c r="JLI106" s="889"/>
      <c r="JLJ106" s="889"/>
      <c r="JLK106" s="889"/>
      <c r="JLL106" s="889"/>
      <c r="JLM106" s="889"/>
      <c r="JLN106" s="889"/>
      <c r="JLO106" s="889"/>
      <c r="JLP106" s="889"/>
      <c r="JLQ106" s="889"/>
      <c r="JLR106" s="889"/>
      <c r="JLS106" s="889"/>
      <c r="JLT106" s="889"/>
      <c r="JLU106" s="889"/>
      <c r="JLV106" s="889"/>
      <c r="JLW106" s="889"/>
      <c r="JLX106" s="889"/>
      <c r="JLY106" s="889"/>
      <c r="JLZ106" s="889"/>
      <c r="JMA106" s="889"/>
      <c r="JMB106" s="889"/>
      <c r="JMC106" s="889"/>
      <c r="JMD106" s="889"/>
      <c r="JME106" s="889"/>
      <c r="JMF106" s="889"/>
      <c r="JMG106" s="889"/>
      <c r="JMH106" s="889"/>
      <c r="JMI106" s="889"/>
      <c r="JMJ106" s="889"/>
      <c r="JMK106" s="889"/>
      <c r="JML106" s="889"/>
      <c r="JMM106" s="889"/>
      <c r="JMN106" s="889"/>
      <c r="JMO106" s="889"/>
      <c r="JMP106" s="889"/>
      <c r="JMQ106" s="889"/>
      <c r="JMR106" s="889"/>
      <c r="JMS106" s="889"/>
      <c r="JMT106" s="889"/>
      <c r="JMU106" s="889"/>
      <c r="JMV106" s="889"/>
      <c r="JMW106" s="889"/>
      <c r="JMX106" s="889"/>
      <c r="JMY106" s="889"/>
      <c r="JMZ106" s="889"/>
      <c r="JNA106" s="889"/>
      <c r="JNB106" s="889"/>
      <c r="JNC106" s="889"/>
      <c r="JND106" s="889"/>
      <c r="JNE106" s="889"/>
      <c r="JNF106" s="889"/>
      <c r="JNG106" s="889"/>
      <c r="JNH106" s="889"/>
      <c r="JNI106" s="889"/>
      <c r="JNJ106" s="889"/>
      <c r="JNK106" s="889"/>
      <c r="JNL106" s="889"/>
      <c r="JNM106" s="889"/>
      <c r="JNN106" s="889"/>
      <c r="JNO106" s="889"/>
      <c r="JNP106" s="889"/>
      <c r="JNQ106" s="889"/>
      <c r="JNR106" s="889"/>
      <c r="JNS106" s="889"/>
      <c r="JNT106" s="889"/>
      <c r="JNU106" s="889"/>
      <c r="JNV106" s="889"/>
      <c r="JNW106" s="889"/>
      <c r="JNX106" s="889"/>
      <c r="JNY106" s="889"/>
      <c r="JNZ106" s="889"/>
      <c r="JOA106" s="889"/>
      <c r="JOB106" s="889"/>
      <c r="JOC106" s="889"/>
      <c r="JOD106" s="889"/>
      <c r="JOE106" s="889"/>
      <c r="JOF106" s="889"/>
      <c r="JOG106" s="889"/>
      <c r="JOH106" s="889"/>
      <c r="JOI106" s="889"/>
      <c r="JOJ106" s="889"/>
      <c r="JOK106" s="889"/>
      <c r="JOL106" s="889"/>
      <c r="JOM106" s="889"/>
      <c r="JON106" s="889"/>
      <c r="JOO106" s="889"/>
      <c r="JOP106" s="889"/>
      <c r="JOQ106" s="889"/>
      <c r="JOR106" s="889"/>
      <c r="JOS106" s="889"/>
      <c r="JOT106" s="889"/>
      <c r="JOU106" s="889"/>
      <c r="JOV106" s="889"/>
      <c r="JOW106" s="889"/>
      <c r="JOX106" s="889"/>
      <c r="JOY106" s="889"/>
      <c r="JOZ106" s="889"/>
      <c r="JPA106" s="889"/>
      <c r="JPB106" s="889"/>
      <c r="JPC106" s="889"/>
      <c r="JPD106" s="889"/>
      <c r="JPE106" s="889"/>
      <c r="JPF106" s="889"/>
      <c r="JPG106" s="889"/>
      <c r="JPH106" s="889"/>
      <c r="JPI106" s="889"/>
      <c r="JPJ106" s="889"/>
      <c r="JPK106" s="889"/>
      <c r="JPL106" s="889"/>
      <c r="JPM106" s="889"/>
      <c r="JPN106" s="889"/>
      <c r="JPO106" s="889"/>
      <c r="JPP106" s="889"/>
      <c r="JPQ106" s="889"/>
      <c r="JPR106" s="889"/>
      <c r="JPS106" s="889"/>
      <c r="JPT106" s="889"/>
      <c r="JPU106" s="889"/>
      <c r="JPV106" s="889"/>
      <c r="JPW106" s="889"/>
      <c r="JPX106" s="889"/>
      <c r="JPY106" s="889"/>
      <c r="JPZ106" s="889"/>
      <c r="JQA106" s="889"/>
      <c r="JQB106" s="889"/>
      <c r="JQC106" s="889"/>
      <c r="JQD106" s="889"/>
      <c r="JQE106" s="889"/>
      <c r="JQF106" s="889"/>
      <c r="JQG106" s="889"/>
      <c r="JQH106" s="889"/>
      <c r="JQI106" s="889"/>
      <c r="JQJ106" s="889"/>
      <c r="JQK106" s="889"/>
      <c r="JQL106" s="889"/>
      <c r="JQM106" s="889"/>
      <c r="JQN106" s="889"/>
      <c r="JQO106" s="889"/>
      <c r="JQP106" s="889"/>
      <c r="JQQ106" s="889"/>
      <c r="JQR106" s="889"/>
      <c r="JQS106" s="889"/>
      <c r="JQT106" s="889"/>
      <c r="JQU106" s="889"/>
      <c r="JQV106" s="889"/>
      <c r="JQW106" s="889"/>
      <c r="JQX106" s="889"/>
      <c r="JQY106" s="889"/>
      <c r="JQZ106" s="889"/>
      <c r="JRA106" s="889"/>
      <c r="JRB106" s="889"/>
      <c r="JRC106" s="889"/>
      <c r="JRD106" s="889"/>
      <c r="JRE106" s="889"/>
      <c r="JRF106" s="889"/>
      <c r="JRG106" s="889"/>
      <c r="JRH106" s="889"/>
      <c r="JRI106" s="889"/>
      <c r="JRJ106" s="889"/>
      <c r="JRK106" s="889"/>
      <c r="JRL106" s="889"/>
      <c r="JRM106" s="889"/>
      <c r="JRN106" s="889"/>
      <c r="JRO106" s="889"/>
      <c r="JRP106" s="889"/>
      <c r="JRQ106" s="889"/>
      <c r="JRR106" s="889"/>
      <c r="JRS106" s="889"/>
      <c r="JRT106" s="889"/>
      <c r="JRU106" s="889"/>
      <c r="JRV106" s="889"/>
      <c r="JRW106" s="889"/>
      <c r="JRX106" s="889"/>
      <c r="JRY106" s="889"/>
      <c r="JRZ106" s="889"/>
      <c r="JSA106" s="889"/>
      <c r="JSB106" s="889"/>
      <c r="JSC106" s="889"/>
      <c r="JSD106" s="889"/>
      <c r="JSE106" s="889"/>
      <c r="JSF106" s="889"/>
      <c r="JSG106" s="889"/>
      <c r="JSH106" s="889"/>
      <c r="JSI106" s="889"/>
      <c r="JSJ106" s="889"/>
      <c r="JSK106" s="889"/>
      <c r="JSL106" s="889"/>
      <c r="JSM106" s="889"/>
      <c r="JSN106" s="889"/>
      <c r="JSO106" s="889"/>
      <c r="JSP106" s="889"/>
      <c r="JSQ106" s="889"/>
      <c r="JSR106" s="889"/>
      <c r="JSS106" s="889"/>
      <c r="JST106" s="889"/>
      <c r="JSU106" s="889"/>
      <c r="JSV106" s="889"/>
      <c r="JSW106" s="889"/>
      <c r="JSX106" s="889"/>
      <c r="JSY106" s="889"/>
      <c r="JSZ106" s="889"/>
      <c r="JTA106" s="889"/>
      <c r="JTB106" s="889"/>
      <c r="JTC106" s="889"/>
      <c r="JTD106" s="889"/>
      <c r="JTE106" s="889"/>
      <c r="JTF106" s="889"/>
      <c r="JTG106" s="889"/>
      <c r="JTH106" s="889"/>
      <c r="JTI106" s="889"/>
      <c r="JTJ106" s="889"/>
      <c r="JTK106" s="889"/>
      <c r="JTL106" s="889"/>
      <c r="JTM106" s="889"/>
      <c r="JTN106" s="889"/>
      <c r="JTO106" s="889"/>
      <c r="JTP106" s="889"/>
      <c r="JTQ106" s="889"/>
      <c r="JTR106" s="889"/>
      <c r="JTS106" s="889"/>
      <c r="JTT106" s="889"/>
      <c r="JTU106" s="889"/>
      <c r="JTV106" s="889"/>
      <c r="JTW106" s="889"/>
      <c r="JTX106" s="889"/>
      <c r="JTY106" s="889"/>
      <c r="JTZ106" s="889"/>
      <c r="JUA106" s="889"/>
      <c r="JUB106" s="889"/>
      <c r="JUC106" s="889"/>
      <c r="JUD106" s="889"/>
      <c r="JUE106" s="889"/>
      <c r="JUF106" s="889"/>
      <c r="JUG106" s="889"/>
      <c r="JUH106" s="889"/>
      <c r="JUI106" s="889"/>
      <c r="JUJ106" s="889"/>
      <c r="JUK106" s="889"/>
      <c r="JUL106" s="889"/>
      <c r="JUM106" s="889"/>
      <c r="JUN106" s="889"/>
      <c r="JUO106" s="889"/>
      <c r="JUP106" s="889"/>
      <c r="JUQ106" s="889"/>
      <c r="JUR106" s="889"/>
      <c r="JUS106" s="889"/>
      <c r="JUT106" s="889"/>
      <c r="JUU106" s="889"/>
      <c r="JUV106" s="889"/>
      <c r="JUW106" s="889"/>
      <c r="JUX106" s="889"/>
      <c r="JUY106" s="889"/>
      <c r="JUZ106" s="889"/>
      <c r="JVA106" s="889"/>
      <c r="JVB106" s="889"/>
      <c r="JVC106" s="889"/>
      <c r="JVD106" s="889"/>
      <c r="JVE106" s="889"/>
      <c r="JVF106" s="889"/>
      <c r="JVG106" s="889"/>
      <c r="JVH106" s="889"/>
      <c r="JVI106" s="889"/>
      <c r="JVJ106" s="889"/>
      <c r="JVK106" s="889"/>
      <c r="JVL106" s="889"/>
      <c r="JVM106" s="889"/>
      <c r="JVN106" s="889"/>
      <c r="JVO106" s="889"/>
      <c r="JVP106" s="889"/>
      <c r="JVQ106" s="889"/>
      <c r="JVR106" s="889"/>
      <c r="JVS106" s="889"/>
      <c r="JVT106" s="889"/>
      <c r="JVU106" s="889"/>
      <c r="JVV106" s="889"/>
      <c r="JVW106" s="889"/>
      <c r="JVX106" s="889"/>
      <c r="JVY106" s="889"/>
      <c r="JVZ106" s="889"/>
      <c r="JWA106" s="889"/>
      <c r="JWB106" s="889"/>
      <c r="JWC106" s="889"/>
      <c r="JWD106" s="889"/>
      <c r="JWE106" s="889"/>
      <c r="JWF106" s="889"/>
      <c r="JWG106" s="889"/>
      <c r="JWH106" s="889"/>
      <c r="JWI106" s="889"/>
      <c r="JWJ106" s="889"/>
      <c r="JWK106" s="889"/>
      <c r="JWL106" s="889"/>
      <c r="JWM106" s="889"/>
      <c r="JWN106" s="889"/>
      <c r="JWO106" s="889"/>
      <c r="JWP106" s="889"/>
      <c r="JWQ106" s="889"/>
      <c r="JWR106" s="889"/>
      <c r="JWS106" s="889"/>
      <c r="JWT106" s="889"/>
      <c r="JWU106" s="889"/>
      <c r="JWV106" s="889"/>
      <c r="JWW106" s="889"/>
      <c r="JWX106" s="889"/>
      <c r="JWY106" s="889"/>
      <c r="JWZ106" s="889"/>
      <c r="JXA106" s="889"/>
      <c r="JXB106" s="889"/>
      <c r="JXC106" s="889"/>
      <c r="JXD106" s="889"/>
      <c r="JXE106" s="889"/>
      <c r="JXF106" s="889"/>
      <c r="JXG106" s="889"/>
      <c r="JXH106" s="889"/>
      <c r="JXI106" s="889"/>
      <c r="JXJ106" s="889"/>
      <c r="JXK106" s="889"/>
      <c r="JXL106" s="889"/>
      <c r="JXM106" s="889"/>
      <c r="JXN106" s="889"/>
      <c r="JXO106" s="889"/>
      <c r="JXP106" s="889"/>
      <c r="JXQ106" s="889"/>
      <c r="JXR106" s="889"/>
      <c r="JXS106" s="889"/>
      <c r="JXT106" s="889"/>
      <c r="JXU106" s="889"/>
      <c r="JXV106" s="889"/>
      <c r="JXW106" s="889"/>
      <c r="JXX106" s="889"/>
      <c r="JXY106" s="889"/>
      <c r="JXZ106" s="889"/>
      <c r="JYA106" s="889"/>
      <c r="JYB106" s="889"/>
      <c r="JYC106" s="889"/>
      <c r="JYD106" s="889"/>
      <c r="JYE106" s="889"/>
      <c r="JYF106" s="889"/>
      <c r="JYG106" s="889"/>
      <c r="JYH106" s="889"/>
      <c r="JYI106" s="889"/>
      <c r="JYJ106" s="889"/>
      <c r="JYK106" s="889"/>
      <c r="JYL106" s="889"/>
      <c r="JYM106" s="889"/>
      <c r="JYN106" s="889"/>
      <c r="JYO106" s="889"/>
      <c r="JYP106" s="889"/>
      <c r="JYQ106" s="889"/>
      <c r="JYR106" s="889"/>
      <c r="JYS106" s="889"/>
      <c r="JYT106" s="889"/>
      <c r="JYU106" s="889"/>
      <c r="JYV106" s="889"/>
      <c r="JYW106" s="889"/>
      <c r="JYX106" s="889"/>
      <c r="JYY106" s="889"/>
      <c r="JYZ106" s="889"/>
      <c r="JZA106" s="889"/>
      <c r="JZB106" s="889"/>
      <c r="JZC106" s="889"/>
      <c r="JZD106" s="889"/>
      <c r="JZE106" s="889"/>
      <c r="JZF106" s="889"/>
      <c r="JZG106" s="889"/>
      <c r="JZH106" s="889"/>
      <c r="JZI106" s="889"/>
      <c r="JZJ106" s="889"/>
      <c r="JZK106" s="889"/>
      <c r="JZL106" s="889"/>
      <c r="JZM106" s="889"/>
      <c r="JZN106" s="889"/>
      <c r="JZO106" s="889"/>
      <c r="JZP106" s="889"/>
      <c r="JZQ106" s="889"/>
      <c r="JZR106" s="889"/>
      <c r="JZS106" s="889"/>
      <c r="JZT106" s="889"/>
      <c r="JZU106" s="889"/>
      <c r="JZV106" s="889"/>
      <c r="JZW106" s="889"/>
      <c r="JZX106" s="889"/>
      <c r="JZY106" s="889"/>
      <c r="JZZ106" s="889"/>
      <c r="KAA106" s="889"/>
      <c r="KAB106" s="889"/>
      <c r="KAC106" s="889"/>
      <c r="KAD106" s="889"/>
      <c r="KAE106" s="889"/>
      <c r="KAF106" s="889"/>
      <c r="KAG106" s="889"/>
      <c r="KAH106" s="889"/>
      <c r="KAI106" s="889"/>
      <c r="KAJ106" s="889"/>
      <c r="KAK106" s="889"/>
      <c r="KAL106" s="889"/>
      <c r="KAM106" s="889"/>
      <c r="KAN106" s="889"/>
      <c r="KAO106" s="889"/>
      <c r="KAP106" s="889"/>
      <c r="KAQ106" s="889"/>
      <c r="KAR106" s="889"/>
      <c r="KAS106" s="889"/>
      <c r="KAT106" s="889"/>
      <c r="KAU106" s="889"/>
      <c r="KAV106" s="889"/>
      <c r="KAW106" s="889"/>
      <c r="KAX106" s="889"/>
      <c r="KAY106" s="889"/>
      <c r="KAZ106" s="889"/>
      <c r="KBA106" s="889"/>
      <c r="KBB106" s="889"/>
      <c r="KBC106" s="889"/>
      <c r="KBD106" s="889"/>
      <c r="KBE106" s="889"/>
      <c r="KBF106" s="889"/>
      <c r="KBG106" s="889"/>
      <c r="KBH106" s="889"/>
      <c r="KBI106" s="889"/>
      <c r="KBJ106" s="889"/>
      <c r="KBK106" s="889"/>
      <c r="KBL106" s="889"/>
      <c r="KBM106" s="889"/>
      <c r="KBN106" s="889"/>
      <c r="KBO106" s="889"/>
      <c r="KBP106" s="889"/>
      <c r="KBQ106" s="889"/>
      <c r="KBR106" s="889"/>
      <c r="KBS106" s="889"/>
      <c r="KBT106" s="889"/>
      <c r="KBU106" s="889"/>
      <c r="KBV106" s="889"/>
      <c r="KBW106" s="889"/>
      <c r="KBX106" s="889"/>
      <c r="KBY106" s="889"/>
      <c r="KBZ106" s="889"/>
      <c r="KCA106" s="889"/>
      <c r="KCB106" s="889"/>
      <c r="KCC106" s="889"/>
      <c r="KCD106" s="889"/>
      <c r="KCE106" s="889"/>
      <c r="KCF106" s="889"/>
      <c r="KCG106" s="889"/>
      <c r="KCH106" s="889"/>
      <c r="KCI106" s="889"/>
      <c r="KCJ106" s="889"/>
      <c r="KCK106" s="889"/>
      <c r="KCL106" s="889"/>
      <c r="KCM106" s="889"/>
      <c r="KCN106" s="889"/>
      <c r="KCO106" s="889"/>
      <c r="KCP106" s="889"/>
      <c r="KCQ106" s="889"/>
      <c r="KCR106" s="889"/>
      <c r="KCS106" s="889"/>
      <c r="KCT106" s="889"/>
      <c r="KCU106" s="889"/>
      <c r="KCV106" s="889"/>
      <c r="KCW106" s="889"/>
      <c r="KCX106" s="889"/>
      <c r="KCY106" s="889"/>
      <c r="KCZ106" s="889"/>
      <c r="KDA106" s="889"/>
      <c r="KDB106" s="889"/>
      <c r="KDC106" s="889"/>
      <c r="KDD106" s="889"/>
      <c r="KDE106" s="889"/>
      <c r="KDF106" s="889"/>
      <c r="KDG106" s="889"/>
      <c r="KDH106" s="889"/>
      <c r="KDI106" s="889"/>
      <c r="KDJ106" s="889"/>
      <c r="KDK106" s="889"/>
      <c r="KDL106" s="889"/>
      <c r="KDM106" s="889"/>
      <c r="KDN106" s="889"/>
      <c r="KDO106" s="889"/>
      <c r="KDP106" s="889"/>
      <c r="KDQ106" s="889"/>
      <c r="KDR106" s="889"/>
      <c r="KDS106" s="889"/>
      <c r="KDT106" s="889"/>
      <c r="KDU106" s="889"/>
      <c r="KDV106" s="889"/>
      <c r="KDW106" s="889"/>
      <c r="KDX106" s="889"/>
      <c r="KDY106" s="889"/>
      <c r="KDZ106" s="889"/>
      <c r="KEA106" s="889"/>
      <c r="KEB106" s="889"/>
      <c r="KEC106" s="889"/>
      <c r="KED106" s="889"/>
      <c r="KEE106" s="889"/>
      <c r="KEF106" s="889"/>
      <c r="KEG106" s="889"/>
      <c r="KEH106" s="889"/>
      <c r="KEI106" s="889"/>
      <c r="KEJ106" s="889"/>
      <c r="KEK106" s="889"/>
      <c r="KEL106" s="889"/>
      <c r="KEM106" s="889"/>
      <c r="KEN106" s="889"/>
      <c r="KEO106" s="889"/>
      <c r="KEP106" s="889"/>
      <c r="KEQ106" s="889"/>
      <c r="KER106" s="889"/>
      <c r="KES106" s="889"/>
      <c r="KET106" s="889"/>
      <c r="KEU106" s="889"/>
      <c r="KEV106" s="889"/>
      <c r="KEW106" s="889"/>
      <c r="KEX106" s="889"/>
      <c r="KEY106" s="889"/>
      <c r="KEZ106" s="889"/>
      <c r="KFA106" s="889"/>
      <c r="KFB106" s="889"/>
      <c r="KFC106" s="889"/>
      <c r="KFD106" s="889"/>
      <c r="KFE106" s="889"/>
      <c r="KFF106" s="889"/>
      <c r="KFG106" s="889"/>
      <c r="KFH106" s="889"/>
      <c r="KFI106" s="889"/>
      <c r="KFJ106" s="889"/>
      <c r="KFK106" s="889"/>
      <c r="KFL106" s="889"/>
      <c r="KFM106" s="889"/>
      <c r="KFN106" s="889"/>
      <c r="KFO106" s="889"/>
      <c r="KFP106" s="889"/>
      <c r="KFQ106" s="889"/>
      <c r="KFR106" s="889"/>
      <c r="KFS106" s="889"/>
      <c r="KFT106" s="889"/>
      <c r="KFU106" s="889"/>
      <c r="KFV106" s="889"/>
      <c r="KFW106" s="889"/>
      <c r="KFX106" s="889"/>
      <c r="KFY106" s="889"/>
      <c r="KFZ106" s="889"/>
      <c r="KGA106" s="889"/>
      <c r="KGB106" s="889"/>
      <c r="KGC106" s="889"/>
      <c r="KGD106" s="889"/>
      <c r="KGE106" s="889"/>
      <c r="KGF106" s="889"/>
      <c r="KGG106" s="889"/>
      <c r="KGH106" s="889"/>
      <c r="KGI106" s="889"/>
      <c r="KGJ106" s="889"/>
      <c r="KGK106" s="889"/>
      <c r="KGL106" s="889"/>
      <c r="KGM106" s="889"/>
      <c r="KGN106" s="889"/>
      <c r="KGO106" s="889"/>
      <c r="KGP106" s="889"/>
      <c r="KGQ106" s="889"/>
      <c r="KGR106" s="889"/>
      <c r="KGS106" s="889"/>
      <c r="KGT106" s="889"/>
      <c r="KGU106" s="889"/>
      <c r="KGV106" s="889"/>
      <c r="KGW106" s="889"/>
      <c r="KGX106" s="889"/>
      <c r="KGY106" s="889"/>
      <c r="KGZ106" s="889"/>
      <c r="KHA106" s="889"/>
      <c r="KHB106" s="889"/>
      <c r="KHC106" s="889"/>
      <c r="KHD106" s="889"/>
      <c r="KHE106" s="889"/>
      <c r="KHF106" s="889"/>
      <c r="KHG106" s="889"/>
      <c r="KHH106" s="889"/>
      <c r="KHI106" s="889"/>
      <c r="KHJ106" s="889"/>
      <c r="KHK106" s="889"/>
      <c r="KHL106" s="889"/>
      <c r="KHM106" s="889"/>
      <c r="KHN106" s="889"/>
      <c r="KHO106" s="889"/>
      <c r="KHP106" s="889"/>
      <c r="KHQ106" s="889"/>
      <c r="KHR106" s="889"/>
      <c r="KHS106" s="889"/>
      <c r="KHT106" s="889"/>
      <c r="KHU106" s="889"/>
      <c r="KHV106" s="889"/>
      <c r="KHW106" s="889"/>
      <c r="KHX106" s="889"/>
      <c r="KHY106" s="889"/>
      <c r="KHZ106" s="889"/>
      <c r="KIA106" s="889"/>
      <c r="KIB106" s="889"/>
      <c r="KIC106" s="889"/>
      <c r="KID106" s="889"/>
      <c r="KIE106" s="889"/>
      <c r="KIF106" s="889"/>
      <c r="KIG106" s="889"/>
      <c r="KIH106" s="889"/>
      <c r="KII106" s="889"/>
      <c r="KIJ106" s="889"/>
      <c r="KIK106" s="889"/>
      <c r="KIL106" s="889"/>
      <c r="KIM106" s="889"/>
      <c r="KIN106" s="889"/>
      <c r="KIO106" s="889"/>
      <c r="KIP106" s="889"/>
      <c r="KIQ106" s="889"/>
      <c r="KIR106" s="889"/>
      <c r="KIS106" s="889"/>
      <c r="KIT106" s="889"/>
      <c r="KIU106" s="889"/>
      <c r="KIV106" s="889"/>
      <c r="KIW106" s="889"/>
      <c r="KIX106" s="889"/>
      <c r="KIY106" s="889"/>
      <c r="KIZ106" s="889"/>
      <c r="KJA106" s="889"/>
      <c r="KJB106" s="889"/>
      <c r="KJC106" s="889"/>
      <c r="KJD106" s="889"/>
      <c r="KJE106" s="889"/>
      <c r="KJF106" s="889"/>
      <c r="KJG106" s="889"/>
      <c r="KJH106" s="889"/>
      <c r="KJI106" s="889"/>
      <c r="KJJ106" s="889"/>
      <c r="KJK106" s="889"/>
      <c r="KJL106" s="889"/>
      <c r="KJM106" s="889"/>
      <c r="KJN106" s="889"/>
      <c r="KJO106" s="889"/>
      <c r="KJP106" s="889"/>
      <c r="KJQ106" s="889"/>
      <c r="KJR106" s="889"/>
      <c r="KJS106" s="889"/>
      <c r="KJT106" s="889"/>
      <c r="KJU106" s="889"/>
      <c r="KJV106" s="889"/>
      <c r="KJW106" s="889"/>
      <c r="KJX106" s="889"/>
      <c r="KJY106" s="889"/>
      <c r="KJZ106" s="889"/>
      <c r="KKA106" s="889"/>
      <c r="KKB106" s="889"/>
      <c r="KKC106" s="889"/>
      <c r="KKD106" s="889"/>
      <c r="KKE106" s="889"/>
      <c r="KKF106" s="889"/>
      <c r="KKG106" s="889"/>
      <c r="KKH106" s="889"/>
      <c r="KKI106" s="889"/>
      <c r="KKJ106" s="889"/>
      <c r="KKK106" s="889"/>
      <c r="KKL106" s="889"/>
      <c r="KKM106" s="889"/>
      <c r="KKN106" s="889"/>
      <c r="KKO106" s="889"/>
      <c r="KKP106" s="889"/>
      <c r="KKQ106" s="889"/>
      <c r="KKR106" s="889"/>
      <c r="KKS106" s="889"/>
      <c r="KKT106" s="889"/>
      <c r="KKU106" s="889"/>
      <c r="KKV106" s="889"/>
      <c r="KKW106" s="889"/>
      <c r="KKX106" s="889"/>
      <c r="KKY106" s="889"/>
      <c r="KKZ106" s="889"/>
      <c r="KLA106" s="889"/>
      <c r="KLB106" s="889"/>
      <c r="KLC106" s="889"/>
      <c r="KLD106" s="889"/>
      <c r="KLE106" s="889"/>
      <c r="KLF106" s="889"/>
      <c r="KLG106" s="889"/>
      <c r="KLH106" s="889"/>
      <c r="KLI106" s="889"/>
      <c r="KLJ106" s="889"/>
      <c r="KLK106" s="889"/>
      <c r="KLL106" s="889"/>
      <c r="KLM106" s="889"/>
      <c r="KLN106" s="889"/>
      <c r="KLO106" s="889"/>
      <c r="KLP106" s="889"/>
      <c r="KLQ106" s="889"/>
      <c r="KLR106" s="889"/>
      <c r="KLS106" s="889"/>
      <c r="KLT106" s="889"/>
      <c r="KLU106" s="889"/>
      <c r="KLV106" s="889"/>
      <c r="KLW106" s="889"/>
      <c r="KLX106" s="889"/>
      <c r="KLY106" s="889"/>
      <c r="KLZ106" s="889"/>
      <c r="KMA106" s="889"/>
      <c r="KMB106" s="889"/>
      <c r="KMC106" s="889"/>
      <c r="KMD106" s="889"/>
      <c r="KME106" s="889"/>
      <c r="KMF106" s="889"/>
      <c r="KMG106" s="889"/>
      <c r="KMH106" s="889"/>
      <c r="KMI106" s="889"/>
      <c r="KMJ106" s="889"/>
      <c r="KMK106" s="889"/>
      <c r="KML106" s="889"/>
      <c r="KMM106" s="889"/>
      <c r="KMN106" s="889"/>
      <c r="KMO106" s="889"/>
      <c r="KMP106" s="889"/>
      <c r="KMQ106" s="889"/>
      <c r="KMR106" s="889"/>
      <c r="KMS106" s="889"/>
      <c r="KMT106" s="889"/>
      <c r="KMU106" s="889"/>
      <c r="KMV106" s="889"/>
      <c r="KMW106" s="889"/>
      <c r="KMX106" s="889"/>
      <c r="KMY106" s="889"/>
      <c r="KMZ106" s="889"/>
      <c r="KNA106" s="889"/>
      <c r="KNB106" s="889"/>
      <c r="KNC106" s="889"/>
      <c r="KND106" s="889"/>
      <c r="KNE106" s="889"/>
      <c r="KNF106" s="889"/>
      <c r="KNG106" s="889"/>
      <c r="KNH106" s="889"/>
      <c r="KNI106" s="889"/>
      <c r="KNJ106" s="889"/>
      <c r="KNK106" s="889"/>
      <c r="KNL106" s="889"/>
      <c r="KNM106" s="889"/>
      <c r="KNN106" s="889"/>
      <c r="KNO106" s="889"/>
      <c r="KNP106" s="889"/>
      <c r="KNQ106" s="889"/>
      <c r="KNR106" s="889"/>
      <c r="KNS106" s="889"/>
      <c r="KNT106" s="889"/>
      <c r="KNU106" s="889"/>
      <c r="KNV106" s="889"/>
      <c r="KNW106" s="889"/>
      <c r="KNX106" s="889"/>
      <c r="KNY106" s="889"/>
      <c r="KNZ106" s="889"/>
      <c r="KOA106" s="889"/>
      <c r="KOB106" s="889"/>
      <c r="KOC106" s="889"/>
      <c r="KOD106" s="889"/>
      <c r="KOE106" s="889"/>
      <c r="KOF106" s="889"/>
      <c r="KOG106" s="889"/>
      <c r="KOH106" s="889"/>
      <c r="KOI106" s="889"/>
      <c r="KOJ106" s="889"/>
      <c r="KOK106" s="889"/>
      <c r="KOL106" s="889"/>
      <c r="KOM106" s="889"/>
      <c r="KON106" s="889"/>
      <c r="KOO106" s="889"/>
      <c r="KOP106" s="889"/>
      <c r="KOQ106" s="889"/>
      <c r="KOR106" s="889"/>
      <c r="KOS106" s="889"/>
      <c r="KOT106" s="889"/>
      <c r="KOU106" s="889"/>
      <c r="KOV106" s="889"/>
      <c r="KOW106" s="889"/>
      <c r="KOX106" s="889"/>
      <c r="KOY106" s="889"/>
      <c r="KOZ106" s="889"/>
      <c r="KPA106" s="889"/>
      <c r="KPB106" s="889"/>
      <c r="KPC106" s="889"/>
      <c r="KPD106" s="889"/>
      <c r="KPE106" s="889"/>
      <c r="KPF106" s="889"/>
      <c r="KPG106" s="889"/>
      <c r="KPH106" s="889"/>
      <c r="KPI106" s="889"/>
      <c r="KPJ106" s="889"/>
      <c r="KPK106" s="889"/>
      <c r="KPL106" s="889"/>
      <c r="KPM106" s="889"/>
      <c r="KPN106" s="889"/>
      <c r="KPO106" s="889"/>
      <c r="KPP106" s="889"/>
      <c r="KPQ106" s="889"/>
      <c r="KPR106" s="889"/>
      <c r="KPS106" s="889"/>
      <c r="KPT106" s="889"/>
      <c r="KPU106" s="889"/>
      <c r="KPV106" s="889"/>
      <c r="KPW106" s="889"/>
      <c r="KPX106" s="889"/>
      <c r="KPY106" s="889"/>
      <c r="KPZ106" s="889"/>
      <c r="KQA106" s="889"/>
      <c r="KQB106" s="889"/>
      <c r="KQC106" s="889"/>
      <c r="KQD106" s="889"/>
      <c r="KQE106" s="889"/>
      <c r="KQF106" s="889"/>
      <c r="KQG106" s="889"/>
      <c r="KQH106" s="889"/>
      <c r="KQI106" s="889"/>
      <c r="KQJ106" s="889"/>
      <c r="KQK106" s="889"/>
      <c r="KQL106" s="889"/>
      <c r="KQM106" s="889"/>
      <c r="KQN106" s="889"/>
      <c r="KQO106" s="889"/>
      <c r="KQP106" s="889"/>
      <c r="KQQ106" s="889"/>
      <c r="KQR106" s="889"/>
      <c r="KQS106" s="889"/>
      <c r="KQT106" s="889"/>
      <c r="KQU106" s="889"/>
      <c r="KQV106" s="889"/>
      <c r="KQW106" s="889"/>
      <c r="KQX106" s="889"/>
      <c r="KQY106" s="889"/>
      <c r="KQZ106" s="889"/>
      <c r="KRA106" s="889"/>
      <c r="KRB106" s="889"/>
      <c r="KRC106" s="889"/>
      <c r="KRD106" s="889"/>
      <c r="KRE106" s="889"/>
      <c r="KRF106" s="889"/>
      <c r="KRG106" s="889"/>
      <c r="KRH106" s="889"/>
      <c r="KRI106" s="889"/>
      <c r="KRJ106" s="889"/>
      <c r="KRK106" s="889"/>
      <c r="KRL106" s="889"/>
      <c r="KRM106" s="889"/>
      <c r="KRN106" s="889"/>
      <c r="KRO106" s="889"/>
      <c r="KRP106" s="889"/>
      <c r="KRQ106" s="889"/>
      <c r="KRR106" s="889"/>
      <c r="KRS106" s="889"/>
      <c r="KRT106" s="889"/>
      <c r="KRU106" s="889"/>
      <c r="KRV106" s="889"/>
      <c r="KRW106" s="889"/>
      <c r="KRX106" s="889"/>
      <c r="KRY106" s="889"/>
      <c r="KRZ106" s="889"/>
      <c r="KSA106" s="889"/>
      <c r="KSB106" s="889"/>
      <c r="KSC106" s="889"/>
      <c r="KSD106" s="889"/>
      <c r="KSE106" s="889"/>
      <c r="KSF106" s="889"/>
      <c r="KSG106" s="889"/>
      <c r="KSH106" s="889"/>
      <c r="KSI106" s="889"/>
      <c r="KSJ106" s="889"/>
      <c r="KSK106" s="889"/>
      <c r="KSL106" s="889"/>
      <c r="KSM106" s="889"/>
      <c r="KSN106" s="889"/>
      <c r="KSO106" s="889"/>
      <c r="KSP106" s="889"/>
      <c r="KSQ106" s="889"/>
      <c r="KSR106" s="889"/>
      <c r="KSS106" s="889"/>
      <c r="KST106" s="889"/>
      <c r="KSU106" s="889"/>
      <c r="KSV106" s="889"/>
      <c r="KSW106" s="889"/>
      <c r="KSX106" s="889"/>
      <c r="KSY106" s="889"/>
      <c r="KSZ106" s="889"/>
      <c r="KTA106" s="889"/>
      <c r="KTB106" s="889"/>
      <c r="KTC106" s="889"/>
      <c r="KTD106" s="889"/>
      <c r="KTE106" s="889"/>
      <c r="KTF106" s="889"/>
      <c r="KTG106" s="889"/>
      <c r="KTH106" s="889"/>
      <c r="KTI106" s="889"/>
      <c r="KTJ106" s="889"/>
      <c r="KTK106" s="889"/>
      <c r="KTL106" s="889"/>
      <c r="KTM106" s="889"/>
      <c r="KTN106" s="889"/>
      <c r="KTO106" s="889"/>
      <c r="KTP106" s="889"/>
      <c r="KTQ106" s="889"/>
      <c r="KTR106" s="889"/>
      <c r="KTS106" s="889"/>
      <c r="KTT106" s="889"/>
      <c r="KTU106" s="889"/>
      <c r="KTV106" s="889"/>
      <c r="KTW106" s="889"/>
      <c r="KTX106" s="889"/>
      <c r="KTY106" s="889"/>
      <c r="KTZ106" s="889"/>
      <c r="KUA106" s="889"/>
      <c r="KUB106" s="889"/>
      <c r="KUC106" s="889"/>
      <c r="KUD106" s="889"/>
      <c r="KUE106" s="889"/>
      <c r="KUF106" s="889"/>
      <c r="KUG106" s="889"/>
      <c r="KUH106" s="889"/>
      <c r="KUI106" s="889"/>
      <c r="KUJ106" s="889"/>
      <c r="KUK106" s="889"/>
      <c r="KUL106" s="889"/>
      <c r="KUM106" s="889"/>
      <c r="KUN106" s="889"/>
      <c r="KUO106" s="889"/>
      <c r="KUP106" s="889"/>
      <c r="KUQ106" s="889"/>
      <c r="KUR106" s="889"/>
      <c r="KUS106" s="889"/>
      <c r="KUT106" s="889"/>
      <c r="KUU106" s="889"/>
      <c r="KUV106" s="889"/>
      <c r="KUW106" s="889"/>
      <c r="KUX106" s="889"/>
      <c r="KUY106" s="889"/>
      <c r="KUZ106" s="889"/>
      <c r="KVA106" s="889"/>
      <c r="KVB106" s="889"/>
      <c r="KVC106" s="889"/>
      <c r="KVD106" s="889"/>
      <c r="KVE106" s="889"/>
      <c r="KVF106" s="889"/>
      <c r="KVG106" s="889"/>
      <c r="KVH106" s="889"/>
      <c r="KVI106" s="889"/>
      <c r="KVJ106" s="889"/>
      <c r="KVK106" s="889"/>
      <c r="KVL106" s="889"/>
      <c r="KVM106" s="889"/>
      <c r="KVN106" s="889"/>
      <c r="KVO106" s="889"/>
      <c r="KVP106" s="889"/>
      <c r="KVQ106" s="889"/>
      <c r="KVR106" s="889"/>
      <c r="KVS106" s="889"/>
      <c r="KVT106" s="889"/>
      <c r="KVU106" s="889"/>
      <c r="KVV106" s="889"/>
      <c r="KVW106" s="889"/>
      <c r="KVX106" s="889"/>
      <c r="KVY106" s="889"/>
      <c r="KVZ106" s="889"/>
      <c r="KWA106" s="889"/>
      <c r="KWB106" s="889"/>
      <c r="KWC106" s="889"/>
      <c r="KWD106" s="889"/>
      <c r="KWE106" s="889"/>
      <c r="KWF106" s="889"/>
      <c r="KWG106" s="889"/>
      <c r="KWH106" s="889"/>
      <c r="KWI106" s="889"/>
      <c r="KWJ106" s="889"/>
      <c r="KWK106" s="889"/>
      <c r="KWL106" s="889"/>
      <c r="KWM106" s="889"/>
      <c r="KWN106" s="889"/>
      <c r="KWO106" s="889"/>
      <c r="KWP106" s="889"/>
      <c r="KWQ106" s="889"/>
      <c r="KWR106" s="889"/>
      <c r="KWS106" s="889"/>
      <c r="KWT106" s="889"/>
      <c r="KWU106" s="889"/>
      <c r="KWV106" s="889"/>
      <c r="KWW106" s="889"/>
      <c r="KWX106" s="889"/>
      <c r="KWY106" s="889"/>
      <c r="KWZ106" s="889"/>
      <c r="KXA106" s="889"/>
      <c r="KXB106" s="889"/>
      <c r="KXC106" s="889"/>
      <c r="KXD106" s="889"/>
      <c r="KXE106" s="889"/>
      <c r="KXF106" s="889"/>
      <c r="KXG106" s="889"/>
      <c r="KXH106" s="889"/>
      <c r="KXI106" s="889"/>
      <c r="KXJ106" s="889"/>
      <c r="KXK106" s="889"/>
      <c r="KXL106" s="889"/>
      <c r="KXM106" s="889"/>
      <c r="KXN106" s="889"/>
      <c r="KXO106" s="889"/>
      <c r="KXP106" s="889"/>
      <c r="KXQ106" s="889"/>
      <c r="KXR106" s="889"/>
      <c r="KXS106" s="889"/>
      <c r="KXT106" s="889"/>
      <c r="KXU106" s="889"/>
      <c r="KXV106" s="889"/>
      <c r="KXW106" s="889"/>
      <c r="KXX106" s="889"/>
      <c r="KXY106" s="889"/>
      <c r="KXZ106" s="889"/>
      <c r="KYA106" s="889"/>
      <c r="KYB106" s="889"/>
      <c r="KYC106" s="889"/>
      <c r="KYD106" s="889"/>
      <c r="KYE106" s="889"/>
      <c r="KYF106" s="889"/>
      <c r="KYG106" s="889"/>
      <c r="KYH106" s="889"/>
      <c r="KYI106" s="889"/>
      <c r="KYJ106" s="889"/>
      <c r="KYK106" s="889"/>
      <c r="KYL106" s="889"/>
      <c r="KYM106" s="889"/>
      <c r="KYN106" s="889"/>
      <c r="KYO106" s="889"/>
      <c r="KYP106" s="889"/>
      <c r="KYQ106" s="889"/>
      <c r="KYR106" s="889"/>
      <c r="KYS106" s="889"/>
      <c r="KYT106" s="889"/>
      <c r="KYU106" s="889"/>
      <c r="KYV106" s="889"/>
      <c r="KYW106" s="889"/>
      <c r="KYX106" s="889"/>
      <c r="KYY106" s="889"/>
      <c r="KYZ106" s="889"/>
      <c r="KZA106" s="889"/>
      <c r="KZB106" s="889"/>
      <c r="KZC106" s="889"/>
      <c r="KZD106" s="889"/>
      <c r="KZE106" s="889"/>
      <c r="KZF106" s="889"/>
      <c r="KZG106" s="889"/>
      <c r="KZH106" s="889"/>
      <c r="KZI106" s="889"/>
      <c r="KZJ106" s="889"/>
      <c r="KZK106" s="889"/>
      <c r="KZL106" s="889"/>
      <c r="KZM106" s="889"/>
      <c r="KZN106" s="889"/>
      <c r="KZO106" s="889"/>
      <c r="KZP106" s="889"/>
      <c r="KZQ106" s="889"/>
      <c r="KZR106" s="889"/>
      <c r="KZS106" s="889"/>
      <c r="KZT106" s="889"/>
      <c r="KZU106" s="889"/>
      <c r="KZV106" s="889"/>
      <c r="KZW106" s="889"/>
      <c r="KZX106" s="889"/>
      <c r="KZY106" s="889"/>
      <c r="KZZ106" s="889"/>
      <c r="LAA106" s="889"/>
      <c r="LAB106" s="889"/>
      <c r="LAC106" s="889"/>
      <c r="LAD106" s="889"/>
      <c r="LAE106" s="889"/>
      <c r="LAF106" s="889"/>
      <c r="LAG106" s="889"/>
      <c r="LAH106" s="889"/>
      <c r="LAI106" s="889"/>
      <c r="LAJ106" s="889"/>
      <c r="LAK106" s="889"/>
      <c r="LAL106" s="889"/>
      <c r="LAM106" s="889"/>
      <c r="LAN106" s="889"/>
      <c r="LAO106" s="889"/>
      <c r="LAP106" s="889"/>
      <c r="LAQ106" s="889"/>
      <c r="LAR106" s="889"/>
      <c r="LAS106" s="889"/>
      <c r="LAT106" s="889"/>
      <c r="LAU106" s="889"/>
      <c r="LAV106" s="889"/>
      <c r="LAW106" s="889"/>
      <c r="LAX106" s="889"/>
      <c r="LAY106" s="889"/>
      <c r="LAZ106" s="889"/>
      <c r="LBA106" s="889"/>
      <c r="LBB106" s="889"/>
      <c r="LBC106" s="889"/>
      <c r="LBD106" s="889"/>
      <c r="LBE106" s="889"/>
      <c r="LBF106" s="889"/>
      <c r="LBG106" s="889"/>
      <c r="LBH106" s="889"/>
      <c r="LBI106" s="889"/>
      <c r="LBJ106" s="889"/>
      <c r="LBK106" s="889"/>
      <c r="LBL106" s="889"/>
      <c r="LBM106" s="889"/>
      <c r="LBN106" s="889"/>
      <c r="LBO106" s="889"/>
      <c r="LBP106" s="889"/>
      <c r="LBQ106" s="889"/>
      <c r="LBR106" s="889"/>
      <c r="LBS106" s="889"/>
      <c r="LBT106" s="889"/>
      <c r="LBU106" s="889"/>
      <c r="LBV106" s="889"/>
      <c r="LBW106" s="889"/>
      <c r="LBX106" s="889"/>
      <c r="LBY106" s="889"/>
      <c r="LBZ106" s="889"/>
      <c r="LCA106" s="889"/>
      <c r="LCB106" s="889"/>
      <c r="LCC106" s="889"/>
      <c r="LCD106" s="889"/>
      <c r="LCE106" s="889"/>
      <c r="LCF106" s="889"/>
      <c r="LCG106" s="889"/>
      <c r="LCH106" s="889"/>
      <c r="LCI106" s="889"/>
      <c r="LCJ106" s="889"/>
      <c r="LCK106" s="889"/>
      <c r="LCL106" s="889"/>
      <c r="LCM106" s="889"/>
      <c r="LCN106" s="889"/>
      <c r="LCO106" s="889"/>
      <c r="LCP106" s="889"/>
      <c r="LCQ106" s="889"/>
      <c r="LCR106" s="889"/>
      <c r="LCS106" s="889"/>
      <c r="LCT106" s="889"/>
      <c r="LCU106" s="889"/>
      <c r="LCV106" s="889"/>
      <c r="LCW106" s="889"/>
      <c r="LCX106" s="889"/>
      <c r="LCY106" s="889"/>
      <c r="LCZ106" s="889"/>
      <c r="LDA106" s="889"/>
      <c r="LDB106" s="889"/>
      <c r="LDC106" s="889"/>
      <c r="LDD106" s="889"/>
      <c r="LDE106" s="889"/>
      <c r="LDF106" s="889"/>
      <c r="LDG106" s="889"/>
      <c r="LDH106" s="889"/>
      <c r="LDI106" s="889"/>
      <c r="LDJ106" s="889"/>
      <c r="LDK106" s="889"/>
      <c r="LDL106" s="889"/>
      <c r="LDM106" s="889"/>
      <c r="LDN106" s="889"/>
      <c r="LDO106" s="889"/>
      <c r="LDP106" s="889"/>
      <c r="LDQ106" s="889"/>
      <c r="LDR106" s="889"/>
      <c r="LDS106" s="889"/>
      <c r="LDT106" s="889"/>
      <c r="LDU106" s="889"/>
      <c r="LDV106" s="889"/>
      <c r="LDW106" s="889"/>
      <c r="LDX106" s="889"/>
      <c r="LDY106" s="889"/>
      <c r="LDZ106" s="889"/>
      <c r="LEA106" s="889"/>
      <c r="LEB106" s="889"/>
      <c r="LEC106" s="889"/>
      <c r="LED106" s="889"/>
      <c r="LEE106" s="889"/>
      <c r="LEF106" s="889"/>
      <c r="LEG106" s="889"/>
      <c r="LEH106" s="889"/>
      <c r="LEI106" s="889"/>
      <c r="LEJ106" s="889"/>
      <c r="LEK106" s="889"/>
      <c r="LEL106" s="889"/>
      <c r="LEM106" s="889"/>
      <c r="LEN106" s="889"/>
      <c r="LEO106" s="889"/>
      <c r="LEP106" s="889"/>
      <c r="LEQ106" s="889"/>
      <c r="LER106" s="889"/>
      <c r="LES106" s="889"/>
      <c r="LET106" s="889"/>
      <c r="LEU106" s="889"/>
      <c r="LEV106" s="889"/>
      <c r="LEW106" s="889"/>
      <c r="LEX106" s="889"/>
      <c r="LEY106" s="889"/>
      <c r="LEZ106" s="889"/>
      <c r="LFA106" s="889"/>
      <c r="LFB106" s="889"/>
      <c r="LFC106" s="889"/>
      <c r="LFD106" s="889"/>
      <c r="LFE106" s="889"/>
      <c r="LFF106" s="889"/>
      <c r="LFG106" s="889"/>
      <c r="LFH106" s="889"/>
      <c r="LFI106" s="889"/>
      <c r="LFJ106" s="889"/>
      <c r="LFK106" s="889"/>
      <c r="LFL106" s="889"/>
      <c r="LFM106" s="889"/>
      <c r="LFN106" s="889"/>
      <c r="LFO106" s="889"/>
      <c r="LFP106" s="889"/>
      <c r="LFQ106" s="889"/>
      <c r="LFR106" s="889"/>
      <c r="LFS106" s="889"/>
      <c r="LFT106" s="889"/>
      <c r="LFU106" s="889"/>
      <c r="LFV106" s="889"/>
      <c r="LFW106" s="889"/>
      <c r="LFX106" s="889"/>
      <c r="LFY106" s="889"/>
      <c r="LFZ106" s="889"/>
      <c r="LGA106" s="889"/>
      <c r="LGB106" s="889"/>
      <c r="LGC106" s="889"/>
      <c r="LGD106" s="889"/>
      <c r="LGE106" s="889"/>
      <c r="LGF106" s="889"/>
      <c r="LGG106" s="889"/>
      <c r="LGH106" s="889"/>
      <c r="LGI106" s="889"/>
      <c r="LGJ106" s="889"/>
      <c r="LGK106" s="889"/>
      <c r="LGL106" s="889"/>
      <c r="LGM106" s="889"/>
      <c r="LGN106" s="889"/>
      <c r="LGO106" s="889"/>
      <c r="LGP106" s="889"/>
      <c r="LGQ106" s="889"/>
      <c r="LGR106" s="889"/>
      <c r="LGS106" s="889"/>
      <c r="LGT106" s="889"/>
      <c r="LGU106" s="889"/>
      <c r="LGV106" s="889"/>
      <c r="LGW106" s="889"/>
      <c r="LGX106" s="889"/>
      <c r="LGY106" s="889"/>
      <c r="LGZ106" s="889"/>
      <c r="LHA106" s="889"/>
      <c r="LHB106" s="889"/>
      <c r="LHC106" s="889"/>
      <c r="LHD106" s="889"/>
      <c r="LHE106" s="889"/>
      <c r="LHF106" s="889"/>
      <c r="LHG106" s="889"/>
      <c r="LHH106" s="889"/>
      <c r="LHI106" s="889"/>
      <c r="LHJ106" s="889"/>
      <c r="LHK106" s="889"/>
      <c r="LHL106" s="889"/>
      <c r="LHM106" s="889"/>
      <c r="LHN106" s="889"/>
      <c r="LHO106" s="889"/>
      <c r="LHP106" s="889"/>
      <c r="LHQ106" s="889"/>
      <c r="LHR106" s="889"/>
      <c r="LHS106" s="889"/>
      <c r="LHT106" s="889"/>
      <c r="LHU106" s="889"/>
      <c r="LHV106" s="889"/>
      <c r="LHW106" s="889"/>
      <c r="LHX106" s="889"/>
      <c r="LHY106" s="889"/>
      <c r="LHZ106" s="889"/>
      <c r="LIA106" s="889"/>
      <c r="LIB106" s="889"/>
      <c r="LIC106" s="889"/>
      <c r="LID106" s="889"/>
      <c r="LIE106" s="889"/>
      <c r="LIF106" s="889"/>
      <c r="LIG106" s="889"/>
      <c r="LIH106" s="889"/>
      <c r="LII106" s="889"/>
      <c r="LIJ106" s="889"/>
      <c r="LIK106" s="889"/>
      <c r="LIL106" s="889"/>
      <c r="LIM106" s="889"/>
      <c r="LIN106" s="889"/>
      <c r="LIO106" s="889"/>
      <c r="LIP106" s="889"/>
      <c r="LIQ106" s="889"/>
      <c r="LIR106" s="889"/>
      <c r="LIS106" s="889"/>
      <c r="LIT106" s="889"/>
      <c r="LIU106" s="889"/>
      <c r="LIV106" s="889"/>
      <c r="LIW106" s="889"/>
      <c r="LIX106" s="889"/>
      <c r="LIY106" s="889"/>
      <c r="LIZ106" s="889"/>
      <c r="LJA106" s="889"/>
      <c r="LJB106" s="889"/>
      <c r="LJC106" s="889"/>
      <c r="LJD106" s="889"/>
      <c r="LJE106" s="889"/>
      <c r="LJF106" s="889"/>
      <c r="LJG106" s="889"/>
      <c r="LJH106" s="889"/>
      <c r="LJI106" s="889"/>
      <c r="LJJ106" s="889"/>
      <c r="LJK106" s="889"/>
      <c r="LJL106" s="889"/>
      <c r="LJM106" s="889"/>
      <c r="LJN106" s="889"/>
      <c r="LJO106" s="889"/>
      <c r="LJP106" s="889"/>
      <c r="LJQ106" s="889"/>
      <c r="LJR106" s="889"/>
      <c r="LJS106" s="889"/>
      <c r="LJT106" s="889"/>
      <c r="LJU106" s="889"/>
      <c r="LJV106" s="889"/>
      <c r="LJW106" s="889"/>
      <c r="LJX106" s="889"/>
      <c r="LJY106" s="889"/>
      <c r="LJZ106" s="889"/>
      <c r="LKA106" s="889"/>
      <c r="LKB106" s="889"/>
      <c r="LKC106" s="889"/>
      <c r="LKD106" s="889"/>
      <c r="LKE106" s="889"/>
      <c r="LKF106" s="889"/>
      <c r="LKG106" s="889"/>
      <c r="LKH106" s="889"/>
      <c r="LKI106" s="889"/>
      <c r="LKJ106" s="889"/>
      <c r="LKK106" s="889"/>
      <c r="LKL106" s="889"/>
      <c r="LKM106" s="889"/>
      <c r="LKN106" s="889"/>
      <c r="LKO106" s="889"/>
      <c r="LKP106" s="889"/>
      <c r="LKQ106" s="889"/>
      <c r="LKR106" s="889"/>
      <c r="LKS106" s="889"/>
      <c r="LKT106" s="889"/>
      <c r="LKU106" s="889"/>
      <c r="LKV106" s="889"/>
      <c r="LKW106" s="889"/>
      <c r="LKX106" s="889"/>
      <c r="LKY106" s="889"/>
      <c r="LKZ106" s="889"/>
      <c r="LLA106" s="889"/>
      <c r="LLB106" s="889"/>
      <c r="LLC106" s="889"/>
      <c r="LLD106" s="889"/>
      <c r="LLE106" s="889"/>
      <c r="LLF106" s="889"/>
      <c r="LLG106" s="889"/>
      <c r="LLH106" s="889"/>
      <c r="LLI106" s="889"/>
      <c r="LLJ106" s="889"/>
      <c r="LLK106" s="889"/>
      <c r="LLL106" s="889"/>
      <c r="LLM106" s="889"/>
      <c r="LLN106" s="889"/>
      <c r="LLO106" s="889"/>
      <c r="LLP106" s="889"/>
      <c r="LLQ106" s="889"/>
      <c r="LLR106" s="889"/>
      <c r="LLS106" s="889"/>
      <c r="LLT106" s="889"/>
      <c r="LLU106" s="889"/>
      <c r="LLV106" s="889"/>
      <c r="LLW106" s="889"/>
      <c r="LLX106" s="889"/>
      <c r="LLY106" s="889"/>
      <c r="LLZ106" s="889"/>
      <c r="LMA106" s="889"/>
      <c r="LMB106" s="889"/>
      <c r="LMC106" s="889"/>
      <c r="LMD106" s="889"/>
      <c r="LME106" s="889"/>
      <c r="LMF106" s="889"/>
      <c r="LMG106" s="889"/>
      <c r="LMH106" s="889"/>
      <c r="LMI106" s="889"/>
      <c r="LMJ106" s="889"/>
      <c r="LMK106" s="889"/>
      <c r="LML106" s="889"/>
      <c r="LMM106" s="889"/>
      <c r="LMN106" s="889"/>
      <c r="LMO106" s="889"/>
      <c r="LMP106" s="889"/>
      <c r="LMQ106" s="889"/>
      <c r="LMR106" s="889"/>
      <c r="LMS106" s="889"/>
      <c r="LMT106" s="889"/>
      <c r="LMU106" s="889"/>
      <c r="LMV106" s="889"/>
      <c r="LMW106" s="889"/>
      <c r="LMX106" s="889"/>
      <c r="LMY106" s="889"/>
      <c r="LMZ106" s="889"/>
      <c r="LNA106" s="889"/>
      <c r="LNB106" s="889"/>
      <c r="LNC106" s="889"/>
      <c r="LND106" s="889"/>
      <c r="LNE106" s="889"/>
      <c r="LNF106" s="889"/>
      <c r="LNG106" s="889"/>
      <c r="LNH106" s="889"/>
      <c r="LNI106" s="889"/>
      <c r="LNJ106" s="889"/>
      <c r="LNK106" s="889"/>
      <c r="LNL106" s="889"/>
      <c r="LNM106" s="889"/>
      <c r="LNN106" s="889"/>
      <c r="LNO106" s="889"/>
      <c r="LNP106" s="889"/>
      <c r="LNQ106" s="889"/>
      <c r="LNR106" s="889"/>
      <c r="LNS106" s="889"/>
      <c r="LNT106" s="889"/>
      <c r="LNU106" s="889"/>
      <c r="LNV106" s="889"/>
      <c r="LNW106" s="889"/>
      <c r="LNX106" s="889"/>
      <c r="LNY106" s="889"/>
      <c r="LNZ106" s="889"/>
      <c r="LOA106" s="889"/>
      <c r="LOB106" s="889"/>
      <c r="LOC106" s="889"/>
      <c r="LOD106" s="889"/>
      <c r="LOE106" s="889"/>
      <c r="LOF106" s="889"/>
      <c r="LOG106" s="889"/>
      <c r="LOH106" s="889"/>
      <c r="LOI106" s="889"/>
      <c r="LOJ106" s="889"/>
      <c r="LOK106" s="889"/>
      <c r="LOL106" s="889"/>
      <c r="LOM106" s="889"/>
      <c r="LON106" s="889"/>
      <c r="LOO106" s="889"/>
      <c r="LOP106" s="889"/>
      <c r="LOQ106" s="889"/>
      <c r="LOR106" s="889"/>
      <c r="LOS106" s="889"/>
      <c r="LOT106" s="889"/>
      <c r="LOU106" s="889"/>
      <c r="LOV106" s="889"/>
      <c r="LOW106" s="889"/>
      <c r="LOX106" s="889"/>
      <c r="LOY106" s="889"/>
      <c r="LOZ106" s="889"/>
      <c r="LPA106" s="889"/>
      <c r="LPB106" s="889"/>
      <c r="LPC106" s="889"/>
      <c r="LPD106" s="889"/>
      <c r="LPE106" s="889"/>
      <c r="LPF106" s="889"/>
      <c r="LPG106" s="889"/>
      <c r="LPH106" s="889"/>
      <c r="LPI106" s="889"/>
      <c r="LPJ106" s="889"/>
      <c r="LPK106" s="889"/>
      <c r="LPL106" s="889"/>
      <c r="LPM106" s="889"/>
      <c r="LPN106" s="889"/>
      <c r="LPO106" s="889"/>
      <c r="LPP106" s="889"/>
      <c r="LPQ106" s="889"/>
      <c r="LPR106" s="889"/>
      <c r="LPS106" s="889"/>
      <c r="LPT106" s="889"/>
      <c r="LPU106" s="889"/>
      <c r="LPV106" s="889"/>
      <c r="LPW106" s="889"/>
      <c r="LPX106" s="889"/>
      <c r="LPY106" s="889"/>
      <c r="LPZ106" s="889"/>
      <c r="LQA106" s="889"/>
      <c r="LQB106" s="889"/>
      <c r="LQC106" s="889"/>
      <c r="LQD106" s="889"/>
      <c r="LQE106" s="889"/>
      <c r="LQF106" s="889"/>
      <c r="LQG106" s="889"/>
      <c r="LQH106" s="889"/>
      <c r="LQI106" s="889"/>
      <c r="LQJ106" s="889"/>
      <c r="LQK106" s="889"/>
      <c r="LQL106" s="889"/>
      <c r="LQM106" s="889"/>
      <c r="LQN106" s="889"/>
      <c r="LQO106" s="889"/>
      <c r="LQP106" s="889"/>
      <c r="LQQ106" s="889"/>
      <c r="LQR106" s="889"/>
      <c r="LQS106" s="889"/>
      <c r="LQT106" s="889"/>
      <c r="LQU106" s="889"/>
      <c r="LQV106" s="889"/>
      <c r="LQW106" s="889"/>
      <c r="LQX106" s="889"/>
      <c r="LQY106" s="889"/>
      <c r="LQZ106" s="889"/>
      <c r="LRA106" s="889"/>
      <c r="LRB106" s="889"/>
      <c r="LRC106" s="889"/>
      <c r="LRD106" s="889"/>
      <c r="LRE106" s="889"/>
      <c r="LRF106" s="889"/>
      <c r="LRG106" s="889"/>
      <c r="LRH106" s="889"/>
      <c r="LRI106" s="889"/>
      <c r="LRJ106" s="889"/>
      <c r="LRK106" s="889"/>
      <c r="LRL106" s="889"/>
      <c r="LRM106" s="889"/>
      <c r="LRN106" s="889"/>
      <c r="LRO106" s="889"/>
      <c r="LRP106" s="889"/>
      <c r="LRQ106" s="889"/>
      <c r="LRR106" s="889"/>
      <c r="LRS106" s="889"/>
      <c r="LRT106" s="889"/>
      <c r="LRU106" s="889"/>
      <c r="LRV106" s="889"/>
      <c r="LRW106" s="889"/>
      <c r="LRX106" s="889"/>
      <c r="LRY106" s="889"/>
      <c r="LRZ106" s="889"/>
      <c r="LSA106" s="889"/>
      <c r="LSB106" s="889"/>
      <c r="LSC106" s="889"/>
      <c r="LSD106" s="889"/>
      <c r="LSE106" s="889"/>
      <c r="LSF106" s="889"/>
      <c r="LSG106" s="889"/>
      <c r="LSH106" s="889"/>
      <c r="LSI106" s="889"/>
      <c r="LSJ106" s="889"/>
      <c r="LSK106" s="889"/>
      <c r="LSL106" s="889"/>
      <c r="LSM106" s="889"/>
      <c r="LSN106" s="889"/>
      <c r="LSO106" s="889"/>
      <c r="LSP106" s="889"/>
      <c r="LSQ106" s="889"/>
      <c r="LSR106" s="889"/>
      <c r="LSS106" s="889"/>
      <c r="LST106" s="889"/>
      <c r="LSU106" s="889"/>
      <c r="LSV106" s="889"/>
      <c r="LSW106" s="889"/>
      <c r="LSX106" s="889"/>
      <c r="LSY106" s="889"/>
      <c r="LSZ106" s="889"/>
      <c r="LTA106" s="889"/>
      <c r="LTB106" s="889"/>
      <c r="LTC106" s="889"/>
      <c r="LTD106" s="889"/>
      <c r="LTE106" s="889"/>
      <c r="LTF106" s="889"/>
      <c r="LTG106" s="889"/>
      <c r="LTH106" s="889"/>
      <c r="LTI106" s="889"/>
      <c r="LTJ106" s="889"/>
      <c r="LTK106" s="889"/>
      <c r="LTL106" s="889"/>
      <c r="LTM106" s="889"/>
      <c r="LTN106" s="889"/>
      <c r="LTO106" s="889"/>
      <c r="LTP106" s="889"/>
      <c r="LTQ106" s="889"/>
      <c r="LTR106" s="889"/>
      <c r="LTS106" s="889"/>
      <c r="LTT106" s="889"/>
      <c r="LTU106" s="889"/>
      <c r="LTV106" s="889"/>
      <c r="LTW106" s="889"/>
      <c r="LTX106" s="889"/>
      <c r="LTY106" s="889"/>
      <c r="LTZ106" s="889"/>
      <c r="LUA106" s="889"/>
      <c r="LUB106" s="889"/>
      <c r="LUC106" s="889"/>
      <c r="LUD106" s="889"/>
      <c r="LUE106" s="889"/>
      <c r="LUF106" s="889"/>
      <c r="LUG106" s="889"/>
      <c r="LUH106" s="889"/>
      <c r="LUI106" s="889"/>
      <c r="LUJ106" s="889"/>
      <c r="LUK106" s="889"/>
      <c r="LUL106" s="889"/>
      <c r="LUM106" s="889"/>
      <c r="LUN106" s="889"/>
      <c r="LUO106" s="889"/>
      <c r="LUP106" s="889"/>
      <c r="LUQ106" s="889"/>
      <c r="LUR106" s="889"/>
      <c r="LUS106" s="889"/>
      <c r="LUT106" s="889"/>
      <c r="LUU106" s="889"/>
      <c r="LUV106" s="889"/>
      <c r="LUW106" s="889"/>
      <c r="LUX106" s="889"/>
      <c r="LUY106" s="889"/>
      <c r="LUZ106" s="889"/>
      <c r="LVA106" s="889"/>
      <c r="LVB106" s="889"/>
      <c r="LVC106" s="889"/>
      <c r="LVD106" s="889"/>
      <c r="LVE106" s="889"/>
      <c r="LVF106" s="889"/>
      <c r="LVG106" s="889"/>
      <c r="LVH106" s="889"/>
      <c r="LVI106" s="889"/>
      <c r="LVJ106" s="889"/>
      <c r="LVK106" s="889"/>
      <c r="LVL106" s="889"/>
      <c r="LVM106" s="889"/>
      <c r="LVN106" s="889"/>
      <c r="LVO106" s="889"/>
      <c r="LVP106" s="889"/>
      <c r="LVQ106" s="889"/>
      <c r="LVR106" s="889"/>
      <c r="LVS106" s="889"/>
      <c r="LVT106" s="889"/>
      <c r="LVU106" s="889"/>
      <c r="LVV106" s="889"/>
      <c r="LVW106" s="889"/>
      <c r="LVX106" s="889"/>
      <c r="LVY106" s="889"/>
      <c r="LVZ106" s="889"/>
      <c r="LWA106" s="889"/>
      <c r="LWB106" s="889"/>
      <c r="LWC106" s="889"/>
      <c r="LWD106" s="889"/>
      <c r="LWE106" s="889"/>
      <c r="LWF106" s="889"/>
      <c r="LWG106" s="889"/>
      <c r="LWH106" s="889"/>
      <c r="LWI106" s="889"/>
      <c r="LWJ106" s="889"/>
      <c r="LWK106" s="889"/>
      <c r="LWL106" s="889"/>
      <c r="LWM106" s="889"/>
      <c r="LWN106" s="889"/>
      <c r="LWO106" s="889"/>
      <c r="LWP106" s="889"/>
      <c r="LWQ106" s="889"/>
      <c r="LWR106" s="889"/>
      <c r="LWS106" s="889"/>
      <c r="LWT106" s="889"/>
      <c r="LWU106" s="889"/>
      <c r="LWV106" s="889"/>
      <c r="LWW106" s="889"/>
      <c r="LWX106" s="889"/>
      <c r="LWY106" s="889"/>
      <c r="LWZ106" s="889"/>
      <c r="LXA106" s="889"/>
      <c r="LXB106" s="889"/>
      <c r="LXC106" s="889"/>
      <c r="LXD106" s="889"/>
      <c r="LXE106" s="889"/>
      <c r="LXF106" s="889"/>
      <c r="LXG106" s="889"/>
      <c r="LXH106" s="889"/>
      <c r="LXI106" s="889"/>
      <c r="LXJ106" s="889"/>
      <c r="LXK106" s="889"/>
      <c r="LXL106" s="889"/>
      <c r="LXM106" s="889"/>
      <c r="LXN106" s="889"/>
      <c r="LXO106" s="889"/>
      <c r="LXP106" s="889"/>
      <c r="LXQ106" s="889"/>
      <c r="LXR106" s="889"/>
      <c r="LXS106" s="889"/>
      <c r="LXT106" s="889"/>
      <c r="LXU106" s="889"/>
      <c r="LXV106" s="889"/>
      <c r="LXW106" s="889"/>
      <c r="LXX106" s="889"/>
      <c r="LXY106" s="889"/>
      <c r="LXZ106" s="889"/>
      <c r="LYA106" s="889"/>
      <c r="LYB106" s="889"/>
      <c r="LYC106" s="889"/>
      <c r="LYD106" s="889"/>
      <c r="LYE106" s="889"/>
      <c r="LYF106" s="889"/>
      <c r="LYG106" s="889"/>
      <c r="LYH106" s="889"/>
      <c r="LYI106" s="889"/>
      <c r="LYJ106" s="889"/>
      <c r="LYK106" s="889"/>
      <c r="LYL106" s="889"/>
      <c r="LYM106" s="889"/>
      <c r="LYN106" s="889"/>
      <c r="LYO106" s="889"/>
      <c r="LYP106" s="889"/>
      <c r="LYQ106" s="889"/>
      <c r="LYR106" s="889"/>
      <c r="LYS106" s="889"/>
      <c r="LYT106" s="889"/>
      <c r="LYU106" s="889"/>
      <c r="LYV106" s="889"/>
      <c r="LYW106" s="889"/>
      <c r="LYX106" s="889"/>
      <c r="LYY106" s="889"/>
      <c r="LYZ106" s="889"/>
      <c r="LZA106" s="889"/>
      <c r="LZB106" s="889"/>
      <c r="LZC106" s="889"/>
      <c r="LZD106" s="889"/>
      <c r="LZE106" s="889"/>
      <c r="LZF106" s="889"/>
      <c r="LZG106" s="889"/>
      <c r="LZH106" s="889"/>
      <c r="LZI106" s="889"/>
      <c r="LZJ106" s="889"/>
      <c r="LZK106" s="889"/>
      <c r="LZL106" s="889"/>
      <c r="LZM106" s="889"/>
      <c r="LZN106" s="889"/>
      <c r="LZO106" s="889"/>
      <c r="LZP106" s="889"/>
      <c r="LZQ106" s="889"/>
      <c r="LZR106" s="889"/>
      <c r="LZS106" s="889"/>
      <c r="LZT106" s="889"/>
      <c r="LZU106" s="889"/>
      <c r="LZV106" s="889"/>
      <c r="LZW106" s="889"/>
      <c r="LZX106" s="889"/>
      <c r="LZY106" s="889"/>
      <c r="LZZ106" s="889"/>
      <c r="MAA106" s="889"/>
      <c r="MAB106" s="889"/>
      <c r="MAC106" s="889"/>
      <c r="MAD106" s="889"/>
      <c r="MAE106" s="889"/>
      <c r="MAF106" s="889"/>
      <c r="MAG106" s="889"/>
      <c r="MAH106" s="889"/>
      <c r="MAI106" s="889"/>
      <c r="MAJ106" s="889"/>
      <c r="MAK106" s="889"/>
      <c r="MAL106" s="889"/>
      <c r="MAM106" s="889"/>
      <c r="MAN106" s="889"/>
      <c r="MAO106" s="889"/>
      <c r="MAP106" s="889"/>
      <c r="MAQ106" s="889"/>
      <c r="MAR106" s="889"/>
      <c r="MAS106" s="889"/>
      <c r="MAT106" s="889"/>
      <c r="MAU106" s="889"/>
      <c r="MAV106" s="889"/>
      <c r="MAW106" s="889"/>
      <c r="MAX106" s="889"/>
      <c r="MAY106" s="889"/>
      <c r="MAZ106" s="889"/>
      <c r="MBA106" s="889"/>
      <c r="MBB106" s="889"/>
      <c r="MBC106" s="889"/>
      <c r="MBD106" s="889"/>
      <c r="MBE106" s="889"/>
      <c r="MBF106" s="889"/>
      <c r="MBG106" s="889"/>
      <c r="MBH106" s="889"/>
      <c r="MBI106" s="889"/>
      <c r="MBJ106" s="889"/>
      <c r="MBK106" s="889"/>
      <c r="MBL106" s="889"/>
      <c r="MBM106" s="889"/>
      <c r="MBN106" s="889"/>
      <c r="MBO106" s="889"/>
      <c r="MBP106" s="889"/>
      <c r="MBQ106" s="889"/>
      <c r="MBR106" s="889"/>
      <c r="MBS106" s="889"/>
      <c r="MBT106" s="889"/>
      <c r="MBU106" s="889"/>
      <c r="MBV106" s="889"/>
      <c r="MBW106" s="889"/>
      <c r="MBX106" s="889"/>
      <c r="MBY106" s="889"/>
      <c r="MBZ106" s="889"/>
      <c r="MCA106" s="889"/>
      <c r="MCB106" s="889"/>
      <c r="MCC106" s="889"/>
      <c r="MCD106" s="889"/>
      <c r="MCE106" s="889"/>
      <c r="MCF106" s="889"/>
      <c r="MCG106" s="889"/>
      <c r="MCH106" s="889"/>
      <c r="MCI106" s="889"/>
      <c r="MCJ106" s="889"/>
      <c r="MCK106" s="889"/>
      <c r="MCL106" s="889"/>
      <c r="MCM106" s="889"/>
      <c r="MCN106" s="889"/>
      <c r="MCO106" s="889"/>
      <c r="MCP106" s="889"/>
      <c r="MCQ106" s="889"/>
      <c r="MCR106" s="889"/>
      <c r="MCS106" s="889"/>
      <c r="MCT106" s="889"/>
      <c r="MCU106" s="889"/>
      <c r="MCV106" s="889"/>
      <c r="MCW106" s="889"/>
      <c r="MCX106" s="889"/>
      <c r="MCY106" s="889"/>
      <c r="MCZ106" s="889"/>
      <c r="MDA106" s="889"/>
      <c r="MDB106" s="889"/>
      <c r="MDC106" s="889"/>
      <c r="MDD106" s="889"/>
      <c r="MDE106" s="889"/>
      <c r="MDF106" s="889"/>
      <c r="MDG106" s="889"/>
      <c r="MDH106" s="889"/>
      <c r="MDI106" s="889"/>
      <c r="MDJ106" s="889"/>
      <c r="MDK106" s="889"/>
      <c r="MDL106" s="889"/>
      <c r="MDM106" s="889"/>
      <c r="MDN106" s="889"/>
      <c r="MDO106" s="889"/>
      <c r="MDP106" s="889"/>
      <c r="MDQ106" s="889"/>
      <c r="MDR106" s="889"/>
      <c r="MDS106" s="889"/>
      <c r="MDT106" s="889"/>
      <c r="MDU106" s="889"/>
      <c r="MDV106" s="889"/>
      <c r="MDW106" s="889"/>
      <c r="MDX106" s="889"/>
      <c r="MDY106" s="889"/>
      <c r="MDZ106" s="889"/>
      <c r="MEA106" s="889"/>
      <c r="MEB106" s="889"/>
      <c r="MEC106" s="889"/>
      <c r="MED106" s="889"/>
      <c r="MEE106" s="889"/>
      <c r="MEF106" s="889"/>
      <c r="MEG106" s="889"/>
      <c r="MEH106" s="889"/>
      <c r="MEI106" s="889"/>
      <c r="MEJ106" s="889"/>
      <c r="MEK106" s="889"/>
      <c r="MEL106" s="889"/>
      <c r="MEM106" s="889"/>
      <c r="MEN106" s="889"/>
      <c r="MEO106" s="889"/>
      <c r="MEP106" s="889"/>
      <c r="MEQ106" s="889"/>
      <c r="MER106" s="889"/>
      <c r="MES106" s="889"/>
      <c r="MET106" s="889"/>
      <c r="MEU106" s="889"/>
      <c r="MEV106" s="889"/>
      <c r="MEW106" s="889"/>
      <c r="MEX106" s="889"/>
      <c r="MEY106" s="889"/>
      <c r="MEZ106" s="889"/>
      <c r="MFA106" s="889"/>
      <c r="MFB106" s="889"/>
      <c r="MFC106" s="889"/>
      <c r="MFD106" s="889"/>
      <c r="MFE106" s="889"/>
      <c r="MFF106" s="889"/>
      <c r="MFG106" s="889"/>
      <c r="MFH106" s="889"/>
      <c r="MFI106" s="889"/>
      <c r="MFJ106" s="889"/>
      <c r="MFK106" s="889"/>
      <c r="MFL106" s="889"/>
      <c r="MFM106" s="889"/>
      <c r="MFN106" s="889"/>
      <c r="MFO106" s="889"/>
      <c r="MFP106" s="889"/>
      <c r="MFQ106" s="889"/>
      <c r="MFR106" s="889"/>
      <c r="MFS106" s="889"/>
      <c r="MFT106" s="889"/>
      <c r="MFU106" s="889"/>
      <c r="MFV106" s="889"/>
      <c r="MFW106" s="889"/>
      <c r="MFX106" s="889"/>
      <c r="MFY106" s="889"/>
      <c r="MFZ106" s="889"/>
      <c r="MGA106" s="889"/>
      <c r="MGB106" s="889"/>
      <c r="MGC106" s="889"/>
      <c r="MGD106" s="889"/>
      <c r="MGE106" s="889"/>
      <c r="MGF106" s="889"/>
      <c r="MGG106" s="889"/>
      <c r="MGH106" s="889"/>
      <c r="MGI106" s="889"/>
      <c r="MGJ106" s="889"/>
      <c r="MGK106" s="889"/>
      <c r="MGL106" s="889"/>
      <c r="MGM106" s="889"/>
      <c r="MGN106" s="889"/>
      <c r="MGO106" s="889"/>
      <c r="MGP106" s="889"/>
      <c r="MGQ106" s="889"/>
      <c r="MGR106" s="889"/>
      <c r="MGS106" s="889"/>
      <c r="MGT106" s="889"/>
      <c r="MGU106" s="889"/>
      <c r="MGV106" s="889"/>
      <c r="MGW106" s="889"/>
      <c r="MGX106" s="889"/>
      <c r="MGY106" s="889"/>
      <c r="MGZ106" s="889"/>
      <c r="MHA106" s="889"/>
      <c r="MHB106" s="889"/>
      <c r="MHC106" s="889"/>
      <c r="MHD106" s="889"/>
      <c r="MHE106" s="889"/>
      <c r="MHF106" s="889"/>
      <c r="MHG106" s="889"/>
      <c r="MHH106" s="889"/>
      <c r="MHI106" s="889"/>
      <c r="MHJ106" s="889"/>
      <c r="MHK106" s="889"/>
      <c r="MHL106" s="889"/>
      <c r="MHM106" s="889"/>
      <c r="MHN106" s="889"/>
      <c r="MHO106" s="889"/>
      <c r="MHP106" s="889"/>
      <c r="MHQ106" s="889"/>
      <c r="MHR106" s="889"/>
      <c r="MHS106" s="889"/>
      <c r="MHT106" s="889"/>
      <c r="MHU106" s="889"/>
      <c r="MHV106" s="889"/>
      <c r="MHW106" s="889"/>
      <c r="MHX106" s="889"/>
      <c r="MHY106" s="889"/>
      <c r="MHZ106" s="889"/>
      <c r="MIA106" s="889"/>
      <c r="MIB106" s="889"/>
      <c r="MIC106" s="889"/>
      <c r="MID106" s="889"/>
      <c r="MIE106" s="889"/>
      <c r="MIF106" s="889"/>
      <c r="MIG106" s="889"/>
      <c r="MIH106" s="889"/>
      <c r="MII106" s="889"/>
      <c r="MIJ106" s="889"/>
      <c r="MIK106" s="889"/>
      <c r="MIL106" s="889"/>
      <c r="MIM106" s="889"/>
      <c r="MIN106" s="889"/>
      <c r="MIO106" s="889"/>
      <c r="MIP106" s="889"/>
      <c r="MIQ106" s="889"/>
      <c r="MIR106" s="889"/>
      <c r="MIS106" s="889"/>
      <c r="MIT106" s="889"/>
      <c r="MIU106" s="889"/>
      <c r="MIV106" s="889"/>
      <c r="MIW106" s="889"/>
      <c r="MIX106" s="889"/>
      <c r="MIY106" s="889"/>
      <c r="MIZ106" s="889"/>
      <c r="MJA106" s="889"/>
      <c r="MJB106" s="889"/>
      <c r="MJC106" s="889"/>
      <c r="MJD106" s="889"/>
      <c r="MJE106" s="889"/>
      <c r="MJF106" s="889"/>
      <c r="MJG106" s="889"/>
      <c r="MJH106" s="889"/>
      <c r="MJI106" s="889"/>
      <c r="MJJ106" s="889"/>
      <c r="MJK106" s="889"/>
      <c r="MJL106" s="889"/>
      <c r="MJM106" s="889"/>
      <c r="MJN106" s="889"/>
      <c r="MJO106" s="889"/>
      <c r="MJP106" s="889"/>
      <c r="MJQ106" s="889"/>
      <c r="MJR106" s="889"/>
      <c r="MJS106" s="889"/>
      <c r="MJT106" s="889"/>
      <c r="MJU106" s="889"/>
      <c r="MJV106" s="889"/>
      <c r="MJW106" s="889"/>
      <c r="MJX106" s="889"/>
      <c r="MJY106" s="889"/>
      <c r="MJZ106" s="889"/>
      <c r="MKA106" s="889"/>
      <c r="MKB106" s="889"/>
      <c r="MKC106" s="889"/>
      <c r="MKD106" s="889"/>
      <c r="MKE106" s="889"/>
      <c r="MKF106" s="889"/>
      <c r="MKG106" s="889"/>
      <c r="MKH106" s="889"/>
      <c r="MKI106" s="889"/>
      <c r="MKJ106" s="889"/>
      <c r="MKK106" s="889"/>
      <c r="MKL106" s="889"/>
      <c r="MKM106" s="889"/>
      <c r="MKN106" s="889"/>
      <c r="MKO106" s="889"/>
      <c r="MKP106" s="889"/>
      <c r="MKQ106" s="889"/>
      <c r="MKR106" s="889"/>
      <c r="MKS106" s="889"/>
      <c r="MKT106" s="889"/>
      <c r="MKU106" s="889"/>
      <c r="MKV106" s="889"/>
      <c r="MKW106" s="889"/>
      <c r="MKX106" s="889"/>
      <c r="MKY106" s="889"/>
      <c r="MKZ106" s="889"/>
      <c r="MLA106" s="889"/>
      <c r="MLB106" s="889"/>
      <c r="MLC106" s="889"/>
      <c r="MLD106" s="889"/>
      <c r="MLE106" s="889"/>
      <c r="MLF106" s="889"/>
      <c r="MLG106" s="889"/>
      <c r="MLH106" s="889"/>
      <c r="MLI106" s="889"/>
      <c r="MLJ106" s="889"/>
      <c r="MLK106" s="889"/>
      <c r="MLL106" s="889"/>
      <c r="MLM106" s="889"/>
      <c r="MLN106" s="889"/>
      <c r="MLO106" s="889"/>
      <c r="MLP106" s="889"/>
      <c r="MLQ106" s="889"/>
      <c r="MLR106" s="889"/>
      <c r="MLS106" s="889"/>
      <c r="MLT106" s="889"/>
      <c r="MLU106" s="889"/>
      <c r="MLV106" s="889"/>
      <c r="MLW106" s="889"/>
      <c r="MLX106" s="889"/>
      <c r="MLY106" s="889"/>
      <c r="MLZ106" s="889"/>
      <c r="MMA106" s="889"/>
      <c r="MMB106" s="889"/>
      <c r="MMC106" s="889"/>
      <c r="MMD106" s="889"/>
      <c r="MME106" s="889"/>
      <c r="MMF106" s="889"/>
      <c r="MMG106" s="889"/>
      <c r="MMH106" s="889"/>
      <c r="MMI106" s="889"/>
      <c r="MMJ106" s="889"/>
      <c r="MMK106" s="889"/>
      <c r="MML106" s="889"/>
      <c r="MMM106" s="889"/>
      <c r="MMN106" s="889"/>
      <c r="MMO106" s="889"/>
      <c r="MMP106" s="889"/>
      <c r="MMQ106" s="889"/>
      <c r="MMR106" s="889"/>
      <c r="MMS106" s="889"/>
      <c r="MMT106" s="889"/>
      <c r="MMU106" s="889"/>
      <c r="MMV106" s="889"/>
      <c r="MMW106" s="889"/>
      <c r="MMX106" s="889"/>
      <c r="MMY106" s="889"/>
      <c r="MMZ106" s="889"/>
      <c r="MNA106" s="889"/>
      <c r="MNB106" s="889"/>
      <c r="MNC106" s="889"/>
      <c r="MND106" s="889"/>
      <c r="MNE106" s="889"/>
      <c r="MNF106" s="889"/>
      <c r="MNG106" s="889"/>
      <c r="MNH106" s="889"/>
      <c r="MNI106" s="889"/>
      <c r="MNJ106" s="889"/>
      <c r="MNK106" s="889"/>
      <c r="MNL106" s="889"/>
      <c r="MNM106" s="889"/>
      <c r="MNN106" s="889"/>
      <c r="MNO106" s="889"/>
      <c r="MNP106" s="889"/>
      <c r="MNQ106" s="889"/>
      <c r="MNR106" s="889"/>
      <c r="MNS106" s="889"/>
      <c r="MNT106" s="889"/>
      <c r="MNU106" s="889"/>
      <c r="MNV106" s="889"/>
      <c r="MNW106" s="889"/>
      <c r="MNX106" s="889"/>
      <c r="MNY106" s="889"/>
      <c r="MNZ106" s="889"/>
      <c r="MOA106" s="889"/>
      <c r="MOB106" s="889"/>
      <c r="MOC106" s="889"/>
      <c r="MOD106" s="889"/>
      <c r="MOE106" s="889"/>
      <c r="MOF106" s="889"/>
      <c r="MOG106" s="889"/>
      <c r="MOH106" s="889"/>
      <c r="MOI106" s="889"/>
      <c r="MOJ106" s="889"/>
      <c r="MOK106" s="889"/>
      <c r="MOL106" s="889"/>
      <c r="MOM106" s="889"/>
      <c r="MON106" s="889"/>
      <c r="MOO106" s="889"/>
      <c r="MOP106" s="889"/>
      <c r="MOQ106" s="889"/>
      <c r="MOR106" s="889"/>
      <c r="MOS106" s="889"/>
      <c r="MOT106" s="889"/>
      <c r="MOU106" s="889"/>
      <c r="MOV106" s="889"/>
      <c r="MOW106" s="889"/>
      <c r="MOX106" s="889"/>
      <c r="MOY106" s="889"/>
      <c r="MOZ106" s="889"/>
      <c r="MPA106" s="889"/>
      <c r="MPB106" s="889"/>
      <c r="MPC106" s="889"/>
      <c r="MPD106" s="889"/>
      <c r="MPE106" s="889"/>
      <c r="MPF106" s="889"/>
      <c r="MPG106" s="889"/>
      <c r="MPH106" s="889"/>
      <c r="MPI106" s="889"/>
      <c r="MPJ106" s="889"/>
      <c r="MPK106" s="889"/>
      <c r="MPL106" s="889"/>
      <c r="MPM106" s="889"/>
      <c r="MPN106" s="889"/>
      <c r="MPO106" s="889"/>
      <c r="MPP106" s="889"/>
      <c r="MPQ106" s="889"/>
      <c r="MPR106" s="889"/>
      <c r="MPS106" s="889"/>
      <c r="MPT106" s="889"/>
      <c r="MPU106" s="889"/>
      <c r="MPV106" s="889"/>
      <c r="MPW106" s="889"/>
      <c r="MPX106" s="889"/>
      <c r="MPY106" s="889"/>
      <c r="MPZ106" s="889"/>
      <c r="MQA106" s="889"/>
      <c r="MQB106" s="889"/>
      <c r="MQC106" s="889"/>
      <c r="MQD106" s="889"/>
      <c r="MQE106" s="889"/>
      <c r="MQF106" s="889"/>
      <c r="MQG106" s="889"/>
      <c r="MQH106" s="889"/>
      <c r="MQI106" s="889"/>
      <c r="MQJ106" s="889"/>
      <c r="MQK106" s="889"/>
      <c r="MQL106" s="889"/>
      <c r="MQM106" s="889"/>
      <c r="MQN106" s="889"/>
      <c r="MQO106" s="889"/>
      <c r="MQP106" s="889"/>
      <c r="MQQ106" s="889"/>
      <c r="MQR106" s="889"/>
      <c r="MQS106" s="889"/>
      <c r="MQT106" s="889"/>
      <c r="MQU106" s="889"/>
      <c r="MQV106" s="889"/>
      <c r="MQW106" s="889"/>
      <c r="MQX106" s="889"/>
      <c r="MQY106" s="889"/>
      <c r="MQZ106" s="889"/>
      <c r="MRA106" s="889"/>
      <c r="MRB106" s="889"/>
      <c r="MRC106" s="889"/>
      <c r="MRD106" s="889"/>
      <c r="MRE106" s="889"/>
      <c r="MRF106" s="889"/>
      <c r="MRG106" s="889"/>
      <c r="MRH106" s="889"/>
      <c r="MRI106" s="889"/>
      <c r="MRJ106" s="889"/>
      <c r="MRK106" s="889"/>
      <c r="MRL106" s="889"/>
      <c r="MRM106" s="889"/>
      <c r="MRN106" s="889"/>
      <c r="MRO106" s="889"/>
      <c r="MRP106" s="889"/>
      <c r="MRQ106" s="889"/>
      <c r="MRR106" s="889"/>
      <c r="MRS106" s="889"/>
      <c r="MRT106" s="889"/>
      <c r="MRU106" s="889"/>
      <c r="MRV106" s="889"/>
      <c r="MRW106" s="889"/>
      <c r="MRX106" s="889"/>
      <c r="MRY106" s="889"/>
      <c r="MRZ106" s="889"/>
      <c r="MSA106" s="889"/>
      <c r="MSB106" s="889"/>
      <c r="MSC106" s="889"/>
      <c r="MSD106" s="889"/>
      <c r="MSE106" s="889"/>
      <c r="MSF106" s="889"/>
      <c r="MSG106" s="889"/>
      <c r="MSH106" s="889"/>
      <c r="MSI106" s="889"/>
      <c r="MSJ106" s="889"/>
      <c r="MSK106" s="889"/>
      <c r="MSL106" s="889"/>
      <c r="MSM106" s="889"/>
      <c r="MSN106" s="889"/>
      <c r="MSO106" s="889"/>
      <c r="MSP106" s="889"/>
      <c r="MSQ106" s="889"/>
      <c r="MSR106" s="889"/>
      <c r="MSS106" s="889"/>
      <c r="MST106" s="889"/>
      <c r="MSU106" s="889"/>
      <c r="MSV106" s="889"/>
      <c r="MSW106" s="889"/>
      <c r="MSX106" s="889"/>
      <c r="MSY106" s="889"/>
      <c r="MSZ106" s="889"/>
      <c r="MTA106" s="889"/>
      <c r="MTB106" s="889"/>
      <c r="MTC106" s="889"/>
      <c r="MTD106" s="889"/>
      <c r="MTE106" s="889"/>
      <c r="MTF106" s="889"/>
      <c r="MTG106" s="889"/>
      <c r="MTH106" s="889"/>
      <c r="MTI106" s="889"/>
      <c r="MTJ106" s="889"/>
      <c r="MTK106" s="889"/>
      <c r="MTL106" s="889"/>
      <c r="MTM106" s="889"/>
      <c r="MTN106" s="889"/>
      <c r="MTO106" s="889"/>
      <c r="MTP106" s="889"/>
      <c r="MTQ106" s="889"/>
      <c r="MTR106" s="889"/>
      <c r="MTS106" s="889"/>
      <c r="MTT106" s="889"/>
      <c r="MTU106" s="889"/>
      <c r="MTV106" s="889"/>
      <c r="MTW106" s="889"/>
      <c r="MTX106" s="889"/>
      <c r="MTY106" s="889"/>
      <c r="MTZ106" s="889"/>
      <c r="MUA106" s="889"/>
      <c r="MUB106" s="889"/>
      <c r="MUC106" s="889"/>
      <c r="MUD106" s="889"/>
      <c r="MUE106" s="889"/>
      <c r="MUF106" s="889"/>
      <c r="MUG106" s="889"/>
      <c r="MUH106" s="889"/>
      <c r="MUI106" s="889"/>
      <c r="MUJ106" s="889"/>
      <c r="MUK106" s="889"/>
      <c r="MUL106" s="889"/>
      <c r="MUM106" s="889"/>
      <c r="MUN106" s="889"/>
      <c r="MUO106" s="889"/>
      <c r="MUP106" s="889"/>
      <c r="MUQ106" s="889"/>
      <c r="MUR106" s="889"/>
      <c r="MUS106" s="889"/>
      <c r="MUT106" s="889"/>
      <c r="MUU106" s="889"/>
      <c r="MUV106" s="889"/>
      <c r="MUW106" s="889"/>
      <c r="MUX106" s="889"/>
      <c r="MUY106" s="889"/>
      <c r="MUZ106" s="889"/>
      <c r="MVA106" s="889"/>
      <c r="MVB106" s="889"/>
      <c r="MVC106" s="889"/>
      <c r="MVD106" s="889"/>
      <c r="MVE106" s="889"/>
      <c r="MVF106" s="889"/>
      <c r="MVG106" s="889"/>
      <c r="MVH106" s="889"/>
      <c r="MVI106" s="889"/>
      <c r="MVJ106" s="889"/>
      <c r="MVK106" s="889"/>
      <c r="MVL106" s="889"/>
      <c r="MVM106" s="889"/>
      <c r="MVN106" s="889"/>
      <c r="MVO106" s="889"/>
      <c r="MVP106" s="889"/>
      <c r="MVQ106" s="889"/>
      <c r="MVR106" s="889"/>
      <c r="MVS106" s="889"/>
      <c r="MVT106" s="889"/>
      <c r="MVU106" s="889"/>
      <c r="MVV106" s="889"/>
      <c r="MVW106" s="889"/>
      <c r="MVX106" s="889"/>
      <c r="MVY106" s="889"/>
      <c r="MVZ106" s="889"/>
      <c r="MWA106" s="889"/>
      <c r="MWB106" s="889"/>
      <c r="MWC106" s="889"/>
      <c r="MWD106" s="889"/>
      <c r="MWE106" s="889"/>
      <c r="MWF106" s="889"/>
      <c r="MWG106" s="889"/>
      <c r="MWH106" s="889"/>
      <c r="MWI106" s="889"/>
      <c r="MWJ106" s="889"/>
      <c r="MWK106" s="889"/>
      <c r="MWL106" s="889"/>
      <c r="MWM106" s="889"/>
      <c r="MWN106" s="889"/>
      <c r="MWO106" s="889"/>
      <c r="MWP106" s="889"/>
      <c r="MWQ106" s="889"/>
      <c r="MWR106" s="889"/>
      <c r="MWS106" s="889"/>
      <c r="MWT106" s="889"/>
      <c r="MWU106" s="889"/>
      <c r="MWV106" s="889"/>
      <c r="MWW106" s="889"/>
      <c r="MWX106" s="889"/>
      <c r="MWY106" s="889"/>
      <c r="MWZ106" s="889"/>
      <c r="MXA106" s="889"/>
      <c r="MXB106" s="889"/>
      <c r="MXC106" s="889"/>
      <c r="MXD106" s="889"/>
      <c r="MXE106" s="889"/>
      <c r="MXF106" s="889"/>
      <c r="MXG106" s="889"/>
      <c r="MXH106" s="889"/>
      <c r="MXI106" s="889"/>
      <c r="MXJ106" s="889"/>
      <c r="MXK106" s="889"/>
      <c r="MXL106" s="889"/>
      <c r="MXM106" s="889"/>
      <c r="MXN106" s="889"/>
      <c r="MXO106" s="889"/>
      <c r="MXP106" s="889"/>
      <c r="MXQ106" s="889"/>
      <c r="MXR106" s="889"/>
      <c r="MXS106" s="889"/>
      <c r="MXT106" s="889"/>
      <c r="MXU106" s="889"/>
      <c r="MXV106" s="889"/>
      <c r="MXW106" s="889"/>
      <c r="MXX106" s="889"/>
      <c r="MXY106" s="889"/>
      <c r="MXZ106" s="889"/>
      <c r="MYA106" s="889"/>
      <c r="MYB106" s="889"/>
      <c r="MYC106" s="889"/>
      <c r="MYD106" s="889"/>
      <c r="MYE106" s="889"/>
      <c r="MYF106" s="889"/>
      <c r="MYG106" s="889"/>
      <c r="MYH106" s="889"/>
      <c r="MYI106" s="889"/>
      <c r="MYJ106" s="889"/>
      <c r="MYK106" s="889"/>
      <c r="MYL106" s="889"/>
      <c r="MYM106" s="889"/>
      <c r="MYN106" s="889"/>
      <c r="MYO106" s="889"/>
      <c r="MYP106" s="889"/>
      <c r="MYQ106" s="889"/>
      <c r="MYR106" s="889"/>
      <c r="MYS106" s="889"/>
      <c r="MYT106" s="889"/>
      <c r="MYU106" s="889"/>
      <c r="MYV106" s="889"/>
      <c r="MYW106" s="889"/>
      <c r="MYX106" s="889"/>
      <c r="MYY106" s="889"/>
      <c r="MYZ106" s="889"/>
      <c r="MZA106" s="889"/>
      <c r="MZB106" s="889"/>
      <c r="MZC106" s="889"/>
      <c r="MZD106" s="889"/>
      <c r="MZE106" s="889"/>
      <c r="MZF106" s="889"/>
      <c r="MZG106" s="889"/>
      <c r="MZH106" s="889"/>
      <c r="MZI106" s="889"/>
      <c r="MZJ106" s="889"/>
      <c r="MZK106" s="889"/>
      <c r="MZL106" s="889"/>
      <c r="MZM106" s="889"/>
      <c r="MZN106" s="889"/>
      <c r="MZO106" s="889"/>
      <c r="MZP106" s="889"/>
      <c r="MZQ106" s="889"/>
      <c r="MZR106" s="889"/>
      <c r="MZS106" s="889"/>
      <c r="MZT106" s="889"/>
      <c r="MZU106" s="889"/>
      <c r="MZV106" s="889"/>
      <c r="MZW106" s="889"/>
      <c r="MZX106" s="889"/>
      <c r="MZY106" s="889"/>
      <c r="MZZ106" s="889"/>
      <c r="NAA106" s="889"/>
      <c r="NAB106" s="889"/>
      <c r="NAC106" s="889"/>
      <c r="NAD106" s="889"/>
      <c r="NAE106" s="889"/>
      <c r="NAF106" s="889"/>
      <c r="NAG106" s="889"/>
      <c r="NAH106" s="889"/>
      <c r="NAI106" s="889"/>
      <c r="NAJ106" s="889"/>
      <c r="NAK106" s="889"/>
      <c r="NAL106" s="889"/>
      <c r="NAM106" s="889"/>
      <c r="NAN106" s="889"/>
      <c r="NAO106" s="889"/>
      <c r="NAP106" s="889"/>
      <c r="NAQ106" s="889"/>
      <c r="NAR106" s="889"/>
      <c r="NAS106" s="889"/>
      <c r="NAT106" s="889"/>
      <c r="NAU106" s="889"/>
      <c r="NAV106" s="889"/>
      <c r="NAW106" s="889"/>
      <c r="NAX106" s="889"/>
      <c r="NAY106" s="889"/>
      <c r="NAZ106" s="889"/>
      <c r="NBA106" s="889"/>
      <c r="NBB106" s="889"/>
      <c r="NBC106" s="889"/>
      <c r="NBD106" s="889"/>
      <c r="NBE106" s="889"/>
      <c r="NBF106" s="889"/>
      <c r="NBG106" s="889"/>
      <c r="NBH106" s="889"/>
      <c r="NBI106" s="889"/>
      <c r="NBJ106" s="889"/>
      <c r="NBK106" s="889"/>
      <c r="NBL106" s="889"/>
      <c r="NBM106" s="889"/>
      <c r="NBN106" s="889"/>
      <c r="NBO106" s="889"/>
      <c r="NBP106" s="889"/>
      <c r="NBQ106" s="889"/>
      <c r="NBR106" s="889"/>
      <c r="NBS106" s="889"/>
      <c r="NBT106" s="889"/>
      <c r="NBU106" s="889"/>
      <c r="NBV106" s="889"/>
      <c r="NBW106" s="889"/>
      <c r="NBX106" s="889"/>
      <c r="NBY106" s="889"/>
      <c r="NBZ106" s="889"/>
      <c r="NCA106" s="889"/>
      <c r="NCB106" s="889"/>
      <c r="NCC106" s="889"/>
      <c r="NCD106" s="889"/>
      <c r="NCE106" s="889"/>
      <c r="NCF106" s="889"/>
      <c r="NCG106" s="889"/>
      <c r="NCH106" s="889"/>
      <c r="NCI106" s="889"/>
      <c r="NCJ106" s="889"/>
      <c r="NCK106" s="889"/>
      <c r="NCL106" s="889"/>
      <c r="NCM106" s="889"/>
      <c r="NCN106" s="889"/>
      <c r="NCO106" s="889"/>
      <c r="NCP106" s="889"/>
      <c r="NCQ106" s="889"/>
      <c r="NCR106" s="889"/>
      <c r="NCS106" s="889"/>
      <c r="NCT106" s="889"/>
      <c r="NCU106" s="889"/>
      <c r="NCV106" s="889"/>
      <c r="NCW106" s="889"/>
      <c r="NCX106" s="889"/>
      <c r="NCY106" s="889"/>
      <c r="NCZ106" s="889"/>
      <c r="NDA106" s="889"/>
      <c r="NDB106" s="889"/>
      <c r="NDC106" s="889"/>
      <c r="NDD106" s="889"/>
      <c r="NDE106" s="889"/>
      <c r="NDF106" s="889"/>
      <c r="NDG106" s="889"/>
      <c r="NDH106" s="889"/>
      <c r="NDI106" s="889"/>
      <c r="NDJ106" s="889"/>
      <c r="NDK106" s="889"/>
      <c r="NDL106" s="889"/>
      <c r="NDM106" s="889"/>
      <c r="NDN106" s="889"/>
      <c r="NDO106" s="889"/>
      <c r="NDP106" s="889"/>
      <c r="NDQ106" s="889"/>
      <c r="NDR106" s="889"/>
      <c r="NDS106" s="889"/>
      <c r="NDT106" s="889"/>
      <c r="NDU106" s="889"/>
      <c r="NDV106" s="889"/>
      <c r="NDW106" s="889"/>
      <c r="NDX106" s="889"/>
      <c r="NDY106" s="889"/>
      <c r="NDZ106" s="889"/>
      <c r="NEA106" s="889"/>
      <c r="NEB106" s="889"/>
      <c r="NEC106" s="889"/>
      <c r="NED106" s="889"/>
      <c r="NEE106" s="889"/>
      <c r="NEF106" s="889"/>
      <c r="NEG106" s="889"/>
      <c r="NEH106" s="889"/>
      <c r="NEI106" s="889"/>
      <c r="NEJ106" s="889"/>
      <c r="NEK106" s="889"/>
      <c r="NEL106" s="889"/>
      <c r="NEM106" s="889"/>
      <c r="NEN106" s="889"/>
      <c r="NEO106" s="889"/>
      <c r="NEP106" s="889"/>
      <c r="NEQ106" s="889"/>
      <c r="NER106" s="889"/>
      <c r="NES106" s="889"/>
      <c r="NET106" s="889"/>
      <c r="NEU106" s="889"/>
      <c r="NEV106" s="889"/>
      <c r="NEW106" s="889"/>
      <c r="NEX106" s="889"/>
      <c r="NEY106" s="889"/>
      <c r="NEZ106" s="889"/>
      <c r="NFA106" s="889"/>
      <c r="NFB106" s="889"/>
      <c r="NFC106" s="889"/>
      <c r="NFD106" s="889"/>
      <c r="NFE106" s="889"/>
      <c r="NFF106" s="889"/>
      <c r="NFG106" s="889"/>
      <c r="NFH106" s="889"/>
      <c r="NFI106" s="889"/>
      <c r="NFJ106" s="889"/>
      <c r="NFK106" s="889"/>
      <c r="NFL106" s="889"/>
      <c r="NFM106" s="889"/>
      <c r="NFN106" s="889"/>
      <c r="NFO106" s="889"/>
      <c r="NFP106" s="889"/>
      <c r="NFQ106" s="889"/>
      <c r="NFR106" s="889"/>
      <c r="NFS106" s="889"/>
      <c r="NFT106" s="889"/>
      <c r="NFU106" s="889"/>
      <c r="NFV106" s="889"/>
      <c r="NFW106" s="889"/>
      <c r="NFX106" s="889"/>
      <c r="NFY106" s="889"/>
      <c r="NFZ106" s="889"/>
      <c r="NGA106" s="889"/>
      <c r="NGB106" s="889"/>
      <c r="NGC106" s="889"/>
      <c r="NGD106" s="889"/>
      <c r="NGE106" s="889"/>
      <c r="NGF106" s="889"/>
      <c r="NGG106" s="889"/>
      <c r="NGH106" s="889"/>
      <c r="NGI106" s="889"/>
      <c r="NGJ106" s="889"/>
      <c r="NGK106" s="889"/>
      <c r="NGL106" s="889"/>
      <c r="NGM106" s="889"/>
      <c r="NGN106" s="889"/>
      <c r="NGO106" s="889"/>
      <c r="NGP106" s="889"/>
      <c r="NGQ106" s="889"/>
      <c r="NGR106" s="889"/>
      <c r="NGS106" s="889"/>
      <c r="NGT106" s="889"/>
      <c r="NGU106" s="889"/>
      <c r="NGV106" s="889"/>
      <c r="NGW106" s="889"/>
      <c r="NGX106" s="889"/>
      <c r="NGY106" s="889"/>
      <c r="NGZ106" s="889"/>
      <c r="NHA106" s="889"/>
      <c r="NHB106" s="889"/>
      <c r="NHC106" s="889"/>
      <c r="NHD106" s="889"/>
      <c r="NHE106" s="889"/>
      <c r="NHF106" s="889"/>
      <c r="NHG106" s="889"/>
      <c r="NHH106" s="889"/>
      <c r="NHI106" s="889"/>
      <c r="NHJ106" s="889"/>
      <c r="NHK106" s="889"/>
      <c r="NHL106" s="889"/>
      <c r="NHM106" s="889"/>
      <c r="NHN106" s="889"/>
      <c r="NHO106" s="889"/>
      <c r="NHP106" s="889"/>
      <c r="NHQ106" s="889"/>
      <c r="NHR106" s="889"/>
      <c r="NHS106" s="889"/>
      <c r="NHT106" s="889"/>
      <c r="NHU106" s="889"/>
      <c r="NHV106" s="889"/>
      <c r="NHW106" s="889"/>
      <c r="NHX106" s="889"/>
      <c r="NHY106" s="889"/>
      <c r="NHZ106" s="889"/>
      <c r="NIA106" s="889"/>
      <c r="NIB106" s="889"/>
      <c r="NIC106" s="889"/>
      <c r="NID106" s="889"/>
      <c r="NIE106" s="889"/>
      <c r="NIF106" s="889"/>
      <c r="NIG106" s="889"/>
      <c r="NIH106" s="889"/>
      <c r="NII106" s="889"/>
      <c r="NIJ106" s="889"/>
      <c r="NIK106" s="889"/>
      <c r="NIL106" s="889"/>
      <c r="NIM106" s="889"/>
      <c r="NIN106" s="889"/>
      <c r="NIO106" s="889"/>
      <c r="NIP106" s="889"/>
      <c r="NIQ106" s="889"/>
      <c r="NIR106" s="889"/>
      <c r="NIS106" s="889"/>
      <c r="NIT106" s="889"/>
      <c r="NIU106" s="889"/>
      <c r="NIV106" s="889"/>
      <c r="NIW106" s="889"/>
      <c r="NIX106" s="889"/>
      <c r="NIY106" s="889"/>
      <c r="NIZ106" s="889"/>
      <c r="NJA106" s="889"/>
      <c r="NJB106" s="889"/>
      <c r="NJC106" s="889"/>
      <c r="NJD106" s="889"/>
      <c r="NJE106" s="889"/>
      <c r="NJF106" s="889"/>
      <c r="NJG106" s="889"/>
      <c r="NJH106" s="889"/>
      <c r="NJI106" s="889"/>
      <c r="NJJ106" s="889"/>
      <c r="NJK106" s="889"/>
      <c r="NJL106" s="889"/>
      <c r="NJM106" s="889"/>
      <c r="NJN106" s="889"/>
      <c r="NJO106" s="889"/>
      <c r="NJP106" s="889"/>
      <c r="NJQ106" s="889"/>
      <c r="NJR106" s="889"/>
      <c r="NJS106" s="889"/>
      <c r="NJT106" s="889"/>
      <c r="NJU106" s="889"/>
      <c r="NJV106" s="889"/>
      <c r="NJW106" s="889"/>
      <c r="NJX106" s="889"/>
      <c r="NJY106" s="889"/>
      <c r="NJZ106" s="889"/>
      <c r="NKA106" s="889"/>
      <c r="NKB106" s="889"/>
      <c r="NKC106" s="889"/>
      <c r="NKD106" s="889"/>
      <c r="NKE106" s="889"/>
      <c r="NKF106" s="889"/>
      <c r="NKG106" s="889"/>
      <c r="NKH106" s="889"/>
      <c r="NKI106" s="889"/>
      <c r="NKJ106" s="889"/>
      <c r="NKK106" s="889"/>
      <c r="NKL106" s="889"/>
      <c r="NKM106" s="889"/>
      <c r="NKN106" s="889"/>
      <c r="NKO106" s="889"/>
      <c r="NKP106" s="889"/>
      <c r="NKQ106" s="889"/>
      <c r="NKR106" s="889"/>
      <c r="NKS106" s="889"/>
      <c r="NKT106" s="889"/>
      <c r="NKU106" s="889"/>
      <c r="NKV106" s="889"/>
      <c r="NKW106" s="889"/>
      <c r="NKX106" s="889"/>
      <c r="NKY106" s="889"/>
      <c r="NKZ106" s="889"/>
      <c r="NLA106" s="889"/>
      <c r="NLB106" s="889"/>
      <c r="NLC106" s="889"/>
      <c r="NLD106" s="889"/>
      <c r="NLE106" s="889"/>
      <c r="NLF106" s="889"/>
      <c r="NLG106" s="889"/>
      <c r="NLH106" s="889"/>
      <c r="NLI106" s="889"/>
      <c r="NLJ106" s="889"/>
      <c r="NLK106" s="889"/>
      <c r="NLL106" s="889"/>
      <c r="NLM106" s="889"/>
      <c r="NLN106" s="889"/>
      <c r="NLO106" s="889"/>
      <c r="NLP106" s="889"/>
      <c r="NLQ106" s="889"/>
      <c r="NLR106" s="889"/>
      <c r="NLS106" s="889"/>
      <c r="NLT106" s="889"/>
      <c r="NLU106" s="889"/>
      <c r="NLV106" s="889"/>
      <c r="NLW106" s="889"/>
      <c r="NLX106" s="889"/>
      <c r="NLY106" s="889"/>
      <c r="NLZ106" s="889"/>
      <c r="NMA106" s="889"/>
      <c r="NMB106" s="889"/>
      <c r="NMC106" s="889"/>
      <c r="NMD106" s="889"/>
      <c r="NME106" s="889"/>
      <c r="NMF106" s="889"/>
      <c r="NMG106" s="889"/>
      <c r="NMH106" s="889"/>
      <c r="NMI106" s="889"/>
      <c r="NMJ106" s="889"/>
      <c r="NMK106" s="889"/>
      <c r="NML106" s="889"/>
      <c r="NMM106" s="889"/>
      <c r="NMN106" s="889"/>
      <c r="NMO106" s="889"/>
      <c r="NMP106" s="889"/>
      <c r="NMQ106" s="889"/>
      <c r="NMR106" s="889"/>
      <c r="NMS106" s="889"/>
      <c r="NMT106" s="889"/>
      <c r="NMU106" s="889"/>
      <c r="NMV106" s="889"/>
      <c r="NMW106" s="889"/>
      <c r="NMX106" s="889"/>
      <c r="NMY106" s="889"/>
      <c r="NMZ106" s="889"/>
      <c r="NNA106" s="889"/>
      <c r="NNB106" s="889"/>
      <c r="NNC106" s="889"/>
      <c r="NND106" s="889"/>
      <c r="NNE106" s="889"/>
      <c r="NNF106" s="889"/>
      <c r="NNG106" s="889"/>
      <c r="NNH106" s="889"/>
      <c r="NNI106" s="889"/>
      <c r="NNJ106" s="889"/>
      <c r="NNK106" s="889"/>
      <c r="NNL106" s="889"/>
      <c r="NNM106" s="889"/>
      <c r="NNN106" s="889"/>
      <c r="NNO106" s="889"/>
      <c r="NNP106" s="889"/>
      <c r="NNQ106" s="889"/>
      <c r="NNR106" s="889"/>
      <c r="NNS106" s="889"/>
      <c r="NNT106" s="889"/>
      <c r="NNU106" s="889"/>
      <c r="NNV106" s="889"/>
      <c r="NNW106" s="889"/>
      <c r="NNX106" s="889"/>
      <c r="NNY106" s="889"/>
      <c r="NNZ106" s="889"/>
      <c r="NOA106" s="889"/>
      <c r="NOB106" s="889"/>
      <c r="NOC106" s="889"/>
      <c r="NOD106" s="889"/>
      <c r="NOE106" s="889"/>
      <c r="NOF106" s="889"/>
      <c r="NOG106" s="889"/>
      <c r="NOH106" s="889"/>
      <c r="NOI106" s="889"/>
      <c r="NOJ106" s="889"/>
      <c r="NOK106" s="889"/>
      <c r="NOL106" s="889"/>
      <c r="NOM106" s="889"/>
      <c r="NON106" s="889"/>
      <c r="NOO106" s="889"/>
      <c r="NOP106" s="889"/>
      <c r="NOQ106" s="889"/>
      <c r="NOR106" s="889"/>
      <c r="NOS106" s="889"/>
      <c r="NOT106" s="889"/>
      <c r="NOU106" s="889"/>
      <c r="NOV106" s="889"/>
      <c r="NOW106" s="889"/>
      <c r="NOX106" s="889"/>
      <c r="NOY106" s="889"/>
      <c r="NOZ106" s="889"/>
      <c r="NPA106" s="889"/>
      <c r="NPB106" s="889"/>
      <c r="NPC106" s="889"/>
      <c r="NPD106" s="889"/>
      <c r="NPE106" s="889"/>
      <c r="NPF106" s="889"/>
      <c r="NPG106" s="889"/>
      <c r="NPH106" s="889"/>
      <c r="NPI106" s="889"/>
      <c r="NPJ106" s="889"/>
      <c r="NPK106" s="889"/>
      <c r="NPL106" s="889"/>
      <c r="NPM106" s="889"/>
      <c r="NPN106" s="889"/>
      <c r="NPO106" s="889"/>
      <c r="NPP106" s="889"/>
      <c r="NPQ106" s="889"/>
      <c r="NPR106" s="889"/>
      <c r="NPS106" s="889"/>
      <c r="NPT106" s="889"/>
      <c r="NPU106" s="889"/>
      <c r="NPV106" s="889"/>
      <c r="NPW106" s="889"/>
      <c r="NPX106" s="889"/>
      <c r="NPY106" s="889"/>
      <c r="NPZ106" s="889"/>
      <c r="NQA106" s="889"/>
      <c r="NQB106" s="889"/>
      <c r="NQC106" s="889"/>
      <c r="NQD106" s="889"/>
      <c r="NQE106" s="889"/>
      <c r="NQF106" s="889"/>
      <c r="NQG106" s="889"/>
      <c r="NQH106" s="889"/>
      <c r="NQI106" s="889"/>
      <c r="NQJ106" s="889"/>
      <c r="NQK106" s="889"/>
      <c r="NQL106" s="889"/>
      <c r="NQM106" s="889"/>
      <c r="NQN106" s="889"/>
      <c r="NQO106" s="889"/>
      <c r="NQP106" s="889"/>
      <c r="NQQ106" s="889"/>
      <c r="NQR106" s="889"/>
      <c r="NQS106" s="889"/>
      <c r="NQT106" s="889"/>
      <c r="NQU106" s="889"/>
      <c r="NQV106" s="889"/>
      <c r="NQW106" s="889"/>
      <c r="NQX106" s="889"/>
      <c r="NQY106" s="889"/>
      <c r="NQZ106" s="889"/>
      <c r="NRA106" s="889"/>
      <c r="NRB106" s="889"/>
      <c r="NRC106" s="889"/>
      <c r="NRD106" s="889"/>
      <c r="NRE106" s="889"/>
      <c r="NRF106" s="889"/>
      <c r="NRG106" s="889"/>
      <c r="NRH106" s="889"/>
      <c r="NRI106" s="889"/>
      <c r="NRJ106" s="889"/>
      <c r="NRK106" s="889"/>
      <c r="NRL106" s="889"/>
      <c r="NRM106" s="889"/>
      <c r="NRN106" s="889"/>
      <c r="NRO106" s="889"/>
      <c r="NRP106" s="889"/>
      <c r="NRQ106" s="889"/>
      <c r="NRR106" s="889"/>
      <c r="NRS106" s="889"/>
      <c r="NRT106" s="889"/>
      <c r="NRU106" s="889"/>
      <c r="NRV106" s="889"/>
      <c r="NRW106" s="889"/>
      <c r="NRX106" s="889"/>
      <c r="NRY106" s="889"/>
      <c r="NRZ106" s="889"/>
      <c r="NSA106" s="889"/>
      <c r="NSB106" s="889"/>
      <c r="NSC106" s="889"/>
      <c r="NSD106" s="889"/>
      <c r="NSE106" s="889"/>
      <c r="NSF106" s="889"/>
      <c r="NSG106" s="889"/>
      <c r="NSH106" s="889"/>
      <c r="NSI106" s="889"/>
      <c r="NSJ106" s="889"/>
      <c r="NSK106" s="889"/>
      <c r="NSL106" s="889"/>
      <c r="NSM106" s="889"/>
      <c r="NSN106" s="889"/>
      <c r="NSO106" s="889"/>
      <c r="NSP106" s="889"/>
      <c r="NSQ106" s="889"/>
      <c r="NSR106" s="889"/>
      <c r="NSS106" s="889"/>
      <c r="NST106" s="889"/>
      <c r="NSU106" s="889"/>
      <c r="NSV106" s="889"/>
      <c r="NSW106" s="889"/>
      <c r="NSX106" s="889"/>
      <c r="NSY106" s="889"/>
      <c r="NSZ106" s="889"/>
      <c r="NTA106" s="889"/>
      <c r="NTB106" s="889"/>
      <c r="NTC106" s="889"/>
      <c r="NTD106" s="889"/>
      <c r="NTE106" s="889"/>
      <c r="NTF106" s="889"/>
      <c r="NTG106" s="889"/>
      <c r="NTH106" s="889"/>
      <c r="NTI106" s="889"/>
      <c r="NTJ106" s="889"/>
      <c r="NTK106" s="889"/>
      <c r="NTL106" s="889"/>
      <c r="NTM106" s="889"/>
      <c r="NTN106" s="889"/>
      <c r="NTO106" s="889"/>
      <c r="NTP106" s="889"/>
      <c r="NTQ106" s="889"/>
      <c r="NTR106" s="889"/>
      <c r="NTS106" s="889"/>
      <c r="NTT106" s="889"/>
      <c r="NTU106" s="889"/>
      <c r="NTV106" s="889"/>
      <c r="NTW106" s="889"/>
      <c r="NTX106" s="889"/>
      <c r="NTY106" s="889"/>
      <c r="NTZ106" s="889"/>
      <c r="NUA106" s="889"/>
      <c r="NUB106" s="889"/>
      <c r="NUC106" s="889"/>
      <c r="NUD106" s="889"/>
      <c r="NUE106" s="889"/>
      <c r="NUF106" s="889"/>
      <c r="NUG106" s="889"/>
      <c r="NUH106" s="889"/>
      <c r="NUI106" s="889"/>
      <c r="NUJ106" s="889"/>
      <c r="NUK106" s="889"/>
      <c r="NUL106" s="889"/>
      <c r="NUM106" s="889"/>
      <c r="NUN106" s="889"/>
      <c r="NUO106" s="889"/>
      <c r="NUP106" s="889"/>
      <c r="NUQ106" s="889"/>
      <c r="NUR106" s="889"/>
      <c r="NUS106" s="889"/>
      <c r="NUT106" s="889"/>
      <c r="NUU106" s="889"/>
      <c r="NUV106" s="889"/>
      <c r="NUW106" s="889"/>
      <c r="NUX106" s="889"/>
      <c r="NUY106" s="889"/>
      <c r="NUZ106" s="889"/>
      <c r="NVA106" s="889"/>
      <c r="NVB106" s="889"/>
      <c r="NVC106" s="889"/>
      <c r="NVD106" s="889"/>
      <c r="NVE106" s="889"/>
      <c r="NVF106" s="889"/>
      <c r="NVG106" s="889"/>
      <c r="NVH106" s="889"/>
      <c r="NVI106" s="889"/>
      <c r="NVJ106" s="889"/>
      <c r="NVK106" s="889"/>
      <c r="NVL106" s="889"/>
      <c r="NVM106" s="889"/>
      <c r="NVN106" s="889"/>
      <c r="NVO106" s="889"/>
      <c r="NVP106" s="889"/>
      <c r="NVQ106" s="889"/>
      <c r="NVR106" s="889"/>
      <c r="NVS106" s="889"/>
      <c r="NVT106" s="889"/>
      <c r="NVU106" s="889"/>
      <c r="NVV106" s="889"/>
      <c r="NVW106" s="889"/>
      <c r="NVX106" s="889"/>
      <c r="NVY106" s="889"/>
      <c r="NVZ106" s="889"/>
      <c r="NWA106" s="889"/>
      <c r="NWB106" s="889"/>
      <c r="NWC106" s="889"/>
      <c r="NWD106" s="889"/>
      <c r="NWE106" s="889"/>
      <c r="NWF106" s="889"/>
      <c r="NWG106" s="889"/>
      <c r="NWH106" s="889"/>
      <c r="NWI106" s="889"/>
      <c r="NWJ106" s="889"/>
      <c r="NWK106" s="889"/>
      <c r="NWL106" s="889"/>
      <c r="NWM106" s="889"/>
      <c r="NWN106" s="889"/>
      <c r="NWO106" s="889"/>
      <c r="NWP106" s="889"/>
      <c r="NWQ106" s="889"/>
      <c r="NWR106" s="889"/>
      <c r="NWS106" s="889"/>
      <c r="NWT106" s="889"/>
      <c r="NWU106" s="889"/>
      <c r="NWV106" s="889"/>
      <c r="NWW106" s="889"/>
      <c r="NWX106" s="889"/>
      <c r="NWY106" s="889"/>
      <c r="NWZ106" s="889"/>
      <c r="NXA106" s="889"/>
      <c r="NXB106" s="889"/>
      <c r="NXC106" s="889"/>
      <c r="NXD106" s="889"/>
      <c r="NXE106" s="889"/>
      <c r="NXF106" s="889"/>
      <c r="NXG106" s="889"/>
      <c r="NXH106" s="889"/>
      <c r="NXI106" s="889"/>
      <c r="NXJ106" s="889"/>
      <c r="NXK106" s="889"/>
      <c r="NXL106" s="889"/>
      <c r="NXM106" s="889"/>
      <c r="NXN106" s="889"/>
      <c r="NXO106" s="889"/>
      <c r="NXP106" s="889"/>
      <c r="NXQ106" s="889"/>
      <c r="NXR106" s="889"/>
      <c r="NXS106" s="889"/>
      <c r="NXT106" s="889"/>
      <c r="NXU106" s="889"/>
      <c r="NXV106" s="889"/>
      <c r="NXW106" s="889"/>
      <c r="NXX106" s="889"/>
      <c r="NXY106" s="889"/>
      <c r="NXZ106" s="889"/>
      <c r="NYA106" s="889"/>
      <c r="NYB106" s="889"/>
      <c r="NYC106" s="889"/>
      <c r="NYD106" s="889"/>
      <c r="NYE106" s="889"/>
      <c r="NYF106" s="889"/>
      <c r="NYG106" s="889"/>
      <c r="NYH106" s="889"/>
      <c r="NYI106" s="889"/>
      <c r="NYJ106" s="889"/>
      <c r="NYK106" s="889"/>
      <c r="NYL106" s="889"/>
      <c r="NYM106" s="889"/>
      <c r="NYN106" s="889"/>
      <c r="NYO106" s="889"/>
      <c r="NYP106" s="889"/>
      <c r="NYQ106" s="889"/>
      <c r="NYR106" s="889"/>
      <c r="NYS106" s="889"/>
      <c r="NYT106" s="889"/>
      <c r="NYU106" s="889"/>
      <c r="NYV106" s="889"/>
      <c r="NYW106" s="889"/>
      <c r="NYX106" s="889"/>
      <c r="NYY106" s="889"/>
      <c r="NYZ106" s="889"/>
      <c r="NZA106" s="889"/>
      <c r="NZB106" s="889"/>
      <c r="NZC106" s="889"/>
      <c r="NZD106" s="889"/>
      <c r="NZE106" s="889"/>
      <c r="NZF106" s="889"/>
      <c r="NZG106" s="889"/>
      <c r="NZH106" s="889"/>
      <c r="NZI106" s="889"/>
      <c r="NZJ106" s="889"/>
      <c r="NZK106" s="889"/>
      <c r="NZL106" s="889"/>
      <c r="NZM106" s="889"/>
      <c r="NZN106" s="889"/>
      <c r="NZO106" s="889"/>
      <c r="NZP106" s="889"/>
      <c r="NZQ106" s="889"/>
      <c r="NZR106" s="889"/>
      <c r="NZS106" s="889"/>
      <c r="NZT106" s="889"/>
      <c r="NZU106" s="889"/>
      <c r="NZV106" s="889"/>
      <c r="NZW106" s="889"/>
      <c r="NZX106" s="889"/>
      <c r="NZY106" s="889"/>
      <c r="NZZ106" s="889"/>
      <c r="OAA106" s="889"/>
      <c r="OAB106" s="889"/>
      <c r="OAC106" s="889"/>
      <c r="OAD106" s="889"/>
      <c r="OAE106" s="889"/>
      <c r="OAF106" s="889"/>
      <c r="OAG106" s="889"/>
      <c r="OAH106" s="889"/>
      <c r="OAI106" s="889"/>
      <c r="OAJ106" s="889"/>
      <c r="OAK106" s="889"/>
      <c r="OAL106" s="889"/>
      <c r="OAM106" s="889"/>
      <c r="OAN106" s="889"/>
      <c r="OAO106" s="889"/>
      <c r="OAP106" s="889"/>
      <c r="OAQ106" s="889"/>
      <c r="OAR106" s="889"/>
      <c r="OAS106" s="889"/>
      <c r="OAT106" s="889"/>
      <c r="OAU106" s="889"/>
      <c r="OAV106" s="889"/>
      <c r="OAW106" s="889"/>
      <c r="OAX106" s="889"/>
      <c r="OAY106" s="889"/>
      <c r="OAZ106" s="889"/>
      <c r="OBA106" s="889"/>
      <c r="OBB106" s="889"/>
      <c r="OBC106" s="889"/>
      <c r="OBD106" s="889"/>
      <c r="OBE106" s="889"/>
      <c r="OBF106" s="889"/>
      <c r="OBG106" s="889"/>
      <c r="OBH106" s="889"/>
      <c r="OBI106" s="889"/>
      <c r="OBJ106" s="889"/>
      <c r="OBK106" s="889"/>
      <c r="OBL106" s="889"/>
      <c r="OBM106" s="889"/>
      <c r="OBN106" s="889"/>
      <c r="OBO106" s="889"/>
      <c r="OBP106" s="889"/>
      <c r="OBQ106" s="889"/>
      <c r="OBR106" s="889"/>
      <c r="OBS106" s="889"/>
      <c r="OBT106" s="889"/>
      <c r="OBU106" s="889"/>
      <c r="OBV106" s="889"/>
      <c r="OBW106" s="889"/>
      <c r="OBX106" s="889"/>
      <c r="OBY106" s="889"/>
      <c r="OBZ106" s="889"/>
      <c r="OCA106" s="889"/>
      <c r="OCB106" s="889"/>
      <c r="OCC106" s="889"/>
      <c r="OCD106" s="889"/>
      <c r="OCE106" s="889"/>
      <c r="OCF106" s="889"/>
      <c r="OCG106" s="889"/>
      <c r="OCH106" s="889"/>
      <c r="OCI106" s="889"/>
      <c r="OCJ106" s="889"/>
      <c r="OCK106" s="889"/>
      <c r="OCL106" s="889"/>
      <c r="OCM106" s="889"/>
      <c r="OCN106" s="889"/>
      <c r="OCO106" s="889"/>
      <c r="OCP106" s="889"/>
      <c r="OCQ106" s="889"/>
      <c r="OCR106" s="889"/>
      <c r="OCS106" s="889"/>
      <c r="OCT106" s="889"/>
      <c r="OCU106" s="889"/>
      <c r="OCV106" s="889"/>
      <c r="OCW106" s="889"/>
      <c r="OCX106" s="889"/>
      <c r="OCY106" s="889"/>
      <c r="OCZ106" s="889"/>
      <c r="ODA106" s="889"/>
      <c r="ODB106" s="889"/>
      <c r="ODC106" s="889"/>
      <c r="ODD106" s="889"/>
      <c r="ODE106" s="889"/>
      <c r="ODF106" s="889"/>
      <c r="ODG106" s="889"/>
      <c r="ODH106" s="889"/>
      <c r="ODI106" s="889"/>
      <c r="ODJ106" s="889"/>
      <c r="ODK106" s="889"/>
      <c r="ODL106" s="889"/>
      <c r="ODM106" s="889"/>
      <c r="ODN106" s="889"/>
      <c r="ODO106" s="889"/>
      <c r="ODP106" s="889"/>
      <c r="ODQ106" s="889"/>
      <c r="ODR106" s="889"/>
      <c r="ODS106" s="889"/>
      <c r="ODT106" s="889"/>
      <c r="ODU106" s="889"/>
      <c r="ODV106" s="889"/>
      <c r="ODW106" s="889"/>
      <c r="ODX106" s="889"/>
      <c r="ODY106" s="889"/>
      <c r="ODZ106" s="889"/>
      <c r="OEA106" s="889"/>
      <c r="OEB106" s="889"/>
      <c r="OEC106" s="889"/>
      <c r="OED106" s="889"/>
      <c r="OEE106" s="889"/>
      <c r="OEF106" s="889"/>
      <c r="OEG106" s="889"/>
      <c r="OEH106" s="889"/>
      <c r="OEI106" s="889"/>
      <c r="OEJ106" s="889"/>
      <c r="OEK106" s="889"/>
      <c r="OEL106" s="889"/>
      <c r="OEM106" s="889"/>
      <c r="OEN106" s="889"/>
      <c r="OEO106" s="889"/>
      <c r="OEP106" s="889"/>
      <c r="OEQ106" s="889"/>
      <c r="OER106" s="889"/>
      <c r="OES106" s="889"/>
      <c r="OET106" s="889"/>
      <c r="OEU106" s="889"/>
      <c r="OEV106" s="889"/>
      <c r="OEW106" s="889"/>
      <c r="OEX106" s="889"/>
      <c r="OEY106" s="889"/>
      <c r="OEZ106" s="889"/>
      <c r="OFA106" s="889"/>
      <c r="OFB106" s="889"/>
      <c r="OFC106" s="889"/>
      <c r="OFD106" s="889"/>
      <c r="OFE106" s="889"/>
      <c r="OFF106" s="889"/>
      <c r="OFG106" s="889"/>
      <c r="OFH106" s="889"/>
      <c r="OFI106" s="889"/>
      <c r="OFJ106" s="889"/>
      <c r="OFK106" s="889"/>
      <c r="OFL106" s="889"/>
      <c r="OFM106" s="889"/>
      <c r="OFN106" s="889"/>
      <c r="OFO106" s="889"/>
      <c r="OFP106" s="889"/>
      <c r="OFQ106" s="889"/>
      <c r="OFR106" s="889"/>
      <c r="OFS106" s="889"/>
      <c r="OFT106" s="889"/>
      <c r="OFU106" s="889"/>
      <c r="OFV106" s="889"/>
      <c r="OFW106" s="889"/>
      <c r="OFX106" s="889"/>
      <c r="OFY106" s="889"/>
      <c r="OFZ106" s="889"/>
      <c r="OGA106" s="889"/>
      <c r="OGB106" s="889"/>
      <c r="OGC106" s="889"/>
      <c r="OGD106" s="889"/>
      <c r="OGE106" s="889"/>
      <c r="OGF106" s="889"/>
      <c r="OGG106" s="889"/>
      <c r="OGH106" s="889"/>
      <c r="OGI106" s="889"/>
      <c r="OGJ106" s="889"/>
      <c r="OGK106" s="889"/>
      <c r="OGL106" s="889"/>
      <c r="OGM106" s="889"/>
      <c r="OGN106" s="889"/>
      <c r="OGO106" s="889"/>
      <c r="OGP106" s="889"/>
      <c r="OGQ106" s="889"/>
      <c r="OGR106" s="889"/>
      <c r="OGS106" s="889"/>
      <c r="OGT106" s="889"/>
      <c r="OGU106" s="889"/>
      <c r="OGV106" s="889"/>
      <c r="OGW106" s="889"/>
      <c r="OGX106" s="889"/>
      <c r="OGY106" s="889"/>
      <c r="OGZ106" s="889"/>
      <c r="OHA106" s="889"/>
      <c r="OHB106" s="889"/>
      <c r="OHC106" s="889"/>
      <c r="OHD106" s="889"/>
      <c r="OHE106" s="889"/>
      <c r="OHF106" s="889"/>
      <c r="OHG106" s="889"/>
      <c r="OHH106" s="889"/>
      <c r="OHI106" s="889"/>
      <c r="OHJ106" s="889"/>
      <c r="OHK106" s="889"/>
      <c r="OHL106" s="889"/>
      <c r="OHM106" s="889"/>
      <c r="OHN106" s="889"/>
      <c r="OHO106" s="889"/>
      <c r="OHP106" s="889"/>
      <c r="OHQ106" s="889"/>
      <c r="OHR106" s="889"/>
      <c r="OHS106" s="889"/>
      <c r="OHT106" s="889"/>
      <c r="OHU106" s="889"/>
      <c r="OHV106" s="889"/>
      <c r="OHW106" s="889"/>
      <c r="OHX106" s="889"/>
      <c r="OHY106" s="889"/>
      <c r="OHZ106" s="889"/>
      <c r="OIA106" s="889"/>
      <c r="OIB106" s="889"/>
      <c r="OIC106" s="889"/>
      <c r="OID106" s="889"/>
      <c r="OIE106" s="889"/>
      <c r="OIF106" s="889"/>
      <c r="OIG106" s="889"/>
      <c r="OIH106" s="889"/>
      <c r="OII106" s="889"/>
      <c r="OIJ106" s="889"/>
      <c r="OIK106" s="889"/>
      <c r="OIL106" s="889"/>
      <c r="OIM106" s="889"/>
      <c r="OIN106" s="889"/>
      <c r="OIO106" s="889"/>
      <c r="OIP106" s="889"/>
      <c r="OIQ106" s="889"/>
      <c r="OIR106" s="889"/>
      <c r="OIS106" s="889"/>
      <c r="OIT106" s="889"/>
      <c r="OIU106" s="889"/>
      <c r="OIV106" s="889"/>
      <c r="OIW106" s="889"/>
      <c r="OIX106" s="889"/>
      <c r="OIY106" s="889"/>
      <c r="OIZ106" s="889"/>
      <c r="OJA106" s="889"/>
      <c r="OJB106" s="889"/>
      <c r="OJC106" s="889"/>
      <c r="OJD106" s="889"/>
      <c r="OJE106" s="889"/>
      <c r="OJF106" s="889"/>
      <c r="OJG106" s="889"/>
      <c r="OJH106" s="889"/>
      <c r="OJI106" s="889"/>
      <c r="OJJ106" s="889"/>
      <c r="OJK106" s="889"/>
      <c r="OJL106" s="889"/>
      <c r="OJM106" s="889"/>
      <c r="OJN106" s="889"/>
      <c r="OJO106" s="889"/>
      <c r="OJP106" s="889"/>
      <c r="OJQ106" s="889"/>
      <c r="OJR106" s="889"/>
      <c r="OJS106" s="889"/>
      <c r="OJT106" s="889"/>
      <c r="OJU106" s="889"/>
      <c r="OJV106" s="889"/>
      <c r="OJW106" s="889"/>
      <c r="OJX106" s="889"/>
      <c r="OJY106" s="889"/>
      <c r="OJZ106" s="889"/>
      <c r="OKA106" s="889"/>
      <c r="OKB106" s="889"/>
      <c r="OKC106" s="889"/>
      <c r="OKD106" s="889"/>
      <c r="OKE106" s="889"/>
      <c r="OKF106" s="889"/>
      <c r="OKG106" s="889"/>
      <c r="OKH106" s="889"/>
      <c r="OKI106" s="889"/>
      <c r="OKJ106" s="889"/>
      <c r="OKK106" s="889"/>
      <c r="OKL106" s="889"/>
      <c r="OKM106" s="889"/>
      <c r="OKN106" s="889"/>
      <c r="OKO106" s="889"/>
      <c r="OKP106" s="889"/>
      <c r="OKQ106" s="889"/>
      <c r="OKR106" s="889"/>
      <c r="OKS106" s="889"/>
      <c r="OKT106" s="889"/>
      <c r="OKU106" s="889"/>
      <c r="OKV106" s="889"/>
      <c r="OKW106" s="889"/>
      <c r="OKX106" s="889"/>
      <c r="OKY106" s="889"/>
      <c r="OKZ106" s="889"/>
      <c r="OLA106" s="889"/>
      <c r="OLB106" s="889"/>
      <c r="OLC106" s="889"/>
      <c r="OLD106" s="889"/>
      <c r="OLE106" s="889"/>
      <c r="OLF106" s="889"/>
      <c r="OLG106" s="889"/>
      <c r="OLH106" s="889"/>
      <c r="OLI106" s="889"/>
      <c r="OLJ106" s="889"/>
      <c r="OLK106" s="889"/>
      <c r="OLL106" s="889"/>
      <c r="OLM106" s="889"/>
      <c r="OLN106" s="889"/>
      <c r="OLO106" s="889"/>
      <c r="OLP106" s="889"/>
      <c r="OLQ106" s="889"/>
      <c r="OLR106" s="889"/>
      <c r="OLS106" s="889"/>
      <c r="OLT106" s="889"/>
      <c r="OLU106" s="889"/>
      <c r="OLV106" s="889"/>
      <c r="OLW106" s="889"/>
      <c r="OLX106" s="889"/>
      <c r="OLY106" s="889"/>
      <c r="OLZ106" s="889"/>
      <c r="OMA106" s="889"/>
      <c r="OMB106" s="889"/>
      <c r="OMC106" s="889"/>
      <c r="OMD106" s="889"/>
      <c r="OME106" s="889"/>
      <c r="OMF106" s="889"/>
      <c r="OMG106" s="889"/>
      <c r="OMH106" s="889"/>
      <c r="OMI106" s="889"/>
      <c r="OMJ106" s="889"/>
      <c r="OMK106" s="889"/>
      <c r="OML106" s="889"/>
      <c r="OMM106" s="889"/>
      <c r="OMN106" s="889"/>
      <c r="OMO106" s="889"/>
      <c r="OMP106" s="889"/>
      <c r="OMQ106" s="889"/>
      <c r="OMR106" s="889"/>
      <c r="OMS106" s="889"/>
      <c r="OMT106" s="889"/>
      <c r="OMU106" s="889"/>
      <c r="OMV106" s="889"/>
      <c r="OMW106" s="889"/>
      <c r="OMX106" s="889"/>
      <c r="OMY106" s="889"/>
      <c r="OMZ106" s="889"/>
      <c r="ONA106" s="889"/>
      <c r="ONB106" s="889"/>
      <c r="ONC106" s="889"/>
      <c r="OND106" s="889"/>
      <c r="ONE106" s="889"/>
      <c r="ONF106" s="889"/>
      <c r="ONG106" s="889"/>
      <c r="ONH106" s="889"/>
      <c r="ONI106" s="889"/>
      <c r="ONJ106" s="889"/>
      <c r="ONK106" s="889"/>
      <c r="ONL106" s="889"/>
      <c r="ONM106" s="889"/>
      <c r="ONN106" s="889"/>
      <c r="ONO106" s="889"/>
      <c r="ONP106" s="889"/>
      <c r="ONQ106" s="889"/>
      <c r="ONR106" s="889"/>
      <c r="ONS106" s="889"/>
      <c r="ONT106" s="889"/>
      <c r="ONU106" s="889"/>
      <c r="ONV106" s="889"/>
      <c r="ONW106" s="889"/>
      <c r="ONX106" s="889"/>
      <c r="ONY106" s="889"/>
      <c r="ONZ106" s="889"/>
      <c r="OOA106" s="889"/>
      <c r="OOB106" s="889"/>
      <c r="OOC106" s="889"/>
      <c r="OOD106" s="889"/>
      <c r="OOE106" s="889"/>
      <c r="OOF106" s="889"/>
      <c r="OOG106" s="889"/>
      <c r="OOH106" s="889"/>
      <c r="OOI106" s="889"/>
      <c r="OOJ106" s="889"/>
      <c r="OOK106" s="889"/>
      <c r="OOL106" s="889"/>
      <c r="OOM106" s="889"/>
      <c r="OON106" s="889"/>
      <c r="OOO106" s="889"/>
      <c r="OOP106" s="889"/>
      <c r="OOQ106" s="889"/>
      <c r="OOR106" s="889"/>
      <c r="OOS106" s="889"/>
      <c r="OOT106" s="889"/>
      <c r="OOU106" s="889"/>
      <c r="OOV106" s="889"/>
      <c r="OOW106" s="889"/>
      <c r="OOX106" s="889"/>
      <c r="OOY106" s="889"/>
      <c r="OOZ106" s="889"/>
      <c r="OPA106" s="889"/>
      <c r="OPB106" s="889"/>
      <c r="OPC106" s="889"/>
      <c r="OPD106" s="889"/>
      <c r="OPE106" s="889"/>
      <c r="OPF106" s="889"/>
      <c r="OPG106" s="889"/>
      <c r="OPH106" s="889"/>
      <c r="OPI106" s="889"/>
      <c r="OPJ106" s="889"/>
      <c r="OPK106" s="889"/>
      <c r="OPL106" s="889"/>
      <c r="OPM106" s="889"/>
      <c r="OPN106" s="889"/>
      <c r="OPO106" s="889"/>
      <c r="OPP106" s="889"/>
      <c r="OPQ106" s="889"/>
      <c r="OPR106" s="889"/>
      <c r="OPS106" s="889"/>
      <c r="OPT106" s="889"/>
      <c r="OPU106" s="889"/>
      <c r="OPV106" s="889"/>
      <c r="OPW106" s="889"/>
      <c r="OPX106" s="889"/>
      <c r="OPY106" s="889"/>
      <c r="OPZ106" s="889"/>
      <c r="OQA106" s="889"/>
      <c r="OQB106" s="889"/>
      <c r="OQC106" s="889"/>
      <c r="OQD106" s="889"/>
      <c r="OQE106" s="889"/>
      <c r="OQF106" s="889"/>
      <c r="OQG106" s="889"/>
      <c r="OQH106" s="889"/>
      <c r="OQI106" s="889"/>
      <c r="OQJ106" s="889"/>
      <c r="OQK106" s="889"/>
      <c r="OQL106" s="889"/>
      <c r="OQM106" s="889"/>
      <c r="OQN106" s="889"/>
      <c r="OQO106" s="889"/>
      <c r="OQP106" s="889"/>
      <c r="OQQ106" s="889"/>
      <c r="OQR106" s="889"/>
      <c r="OQS106" s="889"/>
      <c r="OQT106" s="889"/>
      <c r="OQU106" s="889"/>
      <c r="OQV106" s="889"/>
      <c r="OQW106" s="889"/>
      <c r="OQX106" s="889"/>
      <c r="OQY106" s="889"/>
      <c r="OQZ106" s="889"/>
      <c r="ORA106" s="889"/>
      <c r="ORB106" s="889"/>
      <c r="ORC106" s="889"/>
      <c r="ORD106" s="889"/>
      <c r="ORE106" s="889"/>
      <c r="ORF106" s="889"/>
      <c r="ORG106" s="889"/>
      <c r="ORH106" s="889"/>
      <c r="ORI106" s="889"/>
      <c r="ORJ106" s="889"/>
      <c r="ORK106" s="889"/>
      <c r="ORL106" s="889"/>
      <c r="ORM106" s="889"/>
      <c r="ORN106" s="889"/>
      <c r="ORO106" s="889"/>
      <c r="ORP106" s="889"/>
      <c r="ORQ106" s="889"/>
      <c r="ORR106" s="889"/>
      <c r="ORS106" s="889"/>
      <c r="ORT106" s="889"/>
      <c r="ORU106" s="889"/>
      <c r="ORV106" s="889"/>
      <c r="ORW106" s="889"/>
      <c r="ORX106" s="889"/>
      <c r="ORY106" s="889"/>
      <c r="ORZ106" s="889"/>
      <c r="OSA106" s="889"/>
      <c r="OSB106" s="889"/>
      <c r="OSC106" s="889"/>
      <c r="OSD106" s="889"/>
      <c r="OSE106" s="889"/>
      <c r="OSF106" s="889"/>
      <c r="OSG106" s="889"/>
      <c r="OSH106" s="889"/>
      <c r="OSI106" s="889"/>
      <c r="OSJ106" s="889"/>
      <c r="OSK106" s="889"/>
      <c r="OSL106" s="889"/>
      <c r="OSM106" s="889"/>
      <c r="OSN106" s="889"/>
      <c r="OSO106" s="889"/>
      <c r="OSP106" s="889"/>
      <c r="OSQ106" s="889"/>
      <c r="OSR106" s="889"/>
      <c r="OSS106" s="889"/>
      <c r="OST106" s="889"/>
      <c r="OSU106" s="889"/>
      <c r="OSV106" s="889"/>
      <c r="OSW106" s="889"/>
      <c r="OSX106" s="889"/>
      <c r="OSY106" s="889"/>
      <c r="OSZ106" s="889"/>
      <c r="OTA106" s="889"/>
      <c r="OTB106" s="889"/>
      <c r="OTC106" s="889"/>
      <c r="OTD106" s="889"/>
      <c r="OTE106" s="889"/>
      <c r="OTF106" s="889"/>
      <c r="OTG106" s="889"/>
      <c r="OTH106" s="889"/>
      <c r="OTI106" s="889"/>
      <c r="OTJ106" s="889"/>
      <c r="OTK106" s="889"/>
      <c r="OTL106" s="889"/>
      <c r="OTM106" s="889"/>
      <c r="OTN106" s="889"/>
      <c r="OTO106" s="889"/>
      <c r="OTP106" s="889"/>
      <c r="OTQ106" s="889"/>
      <c r="OTR106" s="889"/>
      <c r="OTS106" s="889"/>
      <c r="OTT106" s="889"/>
      <c r="OTU106" s="889"/>
      <c r="OTV106" s="889"/>
      <c r="OTW106" s="889"/>
      <c r="OTX106" s="889"/>
      <c r="OTY106" s="889"/>
      <c r="OTZ106" s="889"/>
      <c r="OUA106" s="889"/>
      <c r="OUB106" s="889"/>
      <c r="OUC106" s="889"/>
      <c r="OUD106" s="889"/>
      <c r="OUE106" s="889"/>
      <c r="OUF106" s="889"/>
      <c r="OUG106" s="889"/>
      <c r="OUH106" s="889"/>
      <c r="OUI106" s="889"/>
      <c r="OUJ106" s="889"/>
      <c r="OUK106" s="889"/>
      <c r="OUL106" s="889"/>
      <c r="OUM106" s="889"/>
      <c r="OUN106" s="889"/>
      <c r="OUO106" s="889"/>
      <c r="OUP106" s="889"/>
      <c r="OUQ106" s="889"/>
      <c r="OUR106" s="889"/>
      <c r="OUS106" s="889"/>
      <c r="OUT106" s="889"/>
      <c r="OUU106" s="889"/>
      <c r="OUV106" s="889"/>
      <c r="OUW106" s="889"/>
      <c r="OUX106" s="889"/>
      <c r="OUY106" s="889"/>
      <c r="OUZ106" s="889"/>
      <c r="OVA106" s="889"/>
      <c r="OVB106" s="889"/>
      <c r="OVC106" s="889"/>
      <c r="OVD106" s="889"/>
      <c r="OVE106" s="889"/>
      <c r="OVF106" s="889"/>
      <c r="OVG106" s="889"/>
      <c r="OVH106" s="889"/>
      <c r="OVI106" s="889"/>
      <c r="OVJ106" s="889"/>
      <c r="OVK106" s="889"/>
      <c r="OVL106" s="889"/>
      <c r="OVM106" s="889"/>
      <c r="OVN106" s="889"/>
      <c r="OVO106" s="889"/>
      <c r="OVP106" s="889"/>
      <c r="OVQ106" s="889"/>
      <c r="OVR106" s="889"/>
      <c r="OVS106" s="889"/>
      <c r="OVT106" s="889"/>
      <c r="OVU106" s="889"/>
      <c r="OVV106" s="889"/>
      <c r="OVW106" s="889"/>
      <c r="OVX106" s="889"/>
      <c r="OVY106" s="889"/>
      <c r="OVZ106" s="889"/>
      <c r="OWA106" s="889"/>
      <c r="OWB106" s="889"/>
      <c r="OWC106" s="889"/>
      <c r="OWD106" s="889"/>
      <c r="OWE106" s="889"/>
      <c r="OWF106" s="889"/>
      <c r="OWG106" s="889"/>
      <c r="OWH106" s="889"/>
      <c r="OWI106" s="889"/>
      <c r="OWJ106" s="889"/>
      <c r="OWK106" s="889"/>
      <c r="OWL106" s="889"/>
      <c r="OWM106" s="889"/>
      <c r="OWN106" s="889"/>
      <c r="OWO106" s="889"/>
      <c r="OWP106" s="889"/>
      <c r="OWQ106" s="889"/>
      <c r="OWR106" s="889"/>
      <c r="OWS106" s="889"/>
      <c r="OWT106" s="889"/>
      <c r="OWU106" s="889"/>
      <c r="OWV106" s="889"/>
      <c r="OWW106" s="889"/>
      <c r="OWX106" s="889"/>
      <c r="OWY106" s="889"/>
      <c r="OWZ106" s="889"/>
      <c r="OXA106" s="889"/>
      <c r="OXB106" s="889"/>
      <c r="OXC106" s="889"/>
      <c r="OXD106" s="889"/>
      <c r="OXE106" s="889"/>
      <c r="OXF106" s="889"/>
      <c r="OXG106" s="889"/>
      <c r="OXH106" s="889"/>
      <c r="OXI106" s="889"/>
      <c r="OXJ106" s="889"/>
      <c r="OXK106" s="889"/>
      <c r="OXL106" s="889"/>
      <c r="OXM106" s="889"/>
      <c r="OXN106" s="889"/>
      <c r="OXO106" s="889"/>
      <c r="OXP106" s="889"/>
      <c r="OXQ106" s="889"/>
      <c r="OXR106" s="889"/>
      <c r="OXS106" s="889"/>
      <c r="OXT106" s="889"/>
      <c r="OXU106" s="889"/>
      <c r="OXV106" s="889"/>
      <c r="OXW106" s="889"/>
      <c r="OXX106" s="889"/>
      <c r="OXY106" s="889"/>
      <c r="OXZ106" s="889"/>
      <c r="OYA106" s="889"/>
      <c r="OYB106" s="889"/>
      <c r="OYC106" s="889"/>
      <c r="OYD106" s="889"/>
      <c r="OYE106" s="889"/>
      <c r="OYF106" s="889"/>
      <c r="OYG106" s="889"/>
      <c r="OYH106" s="889"/>
      <c r="OYI106" s="889"/>
      <c r="OYJ106" s="889"/>
      <c r="OYK106" s="889"/>
      <c r="OYL106" s="889"/>
      <c r="OYM106" s="889"/>
      <c r="OYN106" s="889"/>
      <c r="OYO106" s="889"/>
      <c r="OYP106" s="889"/>
      <c r="OYQ106" s="889"/>
      <c r="OYR106" s="889"/>
      <c r="OYS106" s="889"/>
      <c r="OYT106" s="889"/>
      <c r="OYU106" s="889"/>
      <c r="OYV106" s="889"/>
      <c r="OYW106" s="889"/>
      <c r="OYX106" s="889"/>
      <c r="OYY106" s="889"/>
      <c r="OYZ106" s="889"/>
      <c r="OZA106" s="889"/>
      <c r="OZB106" s="889"/>
      <c r="OZC106" s="889"/>
      <c r="OZD106" s="889"/>
      <c r="OZE106" s="889"/>
      <c r="OZF106" s="889"/>
      <c r="OZG106" s="889"/>
      <c r="OZH106" s="889"/>
      <c r="OZI106" s="889"/>
      <c r="OZJ106" s="889"/>
      <c r="OZK106" s="889"/>
      <c r="OZL106" s="889"/>
      <c r="OZM106" s="889"/>
      <c r="OZN106" s="889"/>
      <c r="OZO106" s="889"/>
      <c r="OZP106" s="889"/>
      <c r="OZQ106" s="889"/>
      <c r="OZR106" s="889"/>
      <c r="OZS106" s="889"/>
      <c r="OZT106" s="889"/>
      <c r="OZU106" s="889"/>
      <c r="OZV106" s="889"/>
      <c r="OZW106" s="889"/>
      <c r="OZX106" s="889"/>
      <c r="OZY106" s="889"/>
      <c r="OZZ106" s="889"/>
      <c r="PAA106" s="889"/>
      <c r="PAB106" s="889"/>
      <c r="PAC106" s="889"/>
      <c r="PAD106" s="889"/>
      <c r="PAE106" s="889"/>
      <c r="PAF106" s="889"/>
      <c r="PAG106" s="889"/>
      <c r="PAH106" s="889"/>
      <c r="PAI106" s="889"/>
      <c r="PAJ106" s="889"/>
      <c r="PAK106" s="889"/>
      <c r="PAL106" s="889"/>
      <c r="PAM106" s="889"/>
      <c r="PAN106" s="889"/>
      <c r="PAO106" s="889"/>
      <c r="PAP106" s="889"/>
      <c r="PAQ106" s="889"/>
      <c r="PAR106" s="889"/>
      <c r="PAS106" s="889"/>
      <c r="PAT106" s="889"/>
      <c r="PAU106" s="889"/>
      <c r="PAV106" s="889"/>
      <c r="PAW106" s="889"/>
      <c r="PAX106" s="889"/>
      <c r="PAY106" s="889"/>
      <c r="PAZ106" s="889"/>
      <c r="PBA106" s="889"/>
      <c r="PBB106" s="889"/>
      <c r="PBC106" s="889"/>
      <c r="PBD106" s="889"/>
      <c r="PBE106" s="889"/>
      <c r="PBF106" s="889"/>
      <c r="PBG106" s="889"/>
      <c r="PBH106" s="889"/>
      <c r="PBI106" s="889"/>
      <c r="PBJ106" s="889"/>
      <c r="PBK106" s="889"/>
      <c r="PBL106" s="889"/>
      <c r="PBM106" s="889"/>
      <c r="PBN106" s="889"/>
      <c r="PBO106" s="889"/>
      <c r="PBP106" s="889"/>
      <c r="PBQ106" s="889"/>
      <c r="PBR106" s="889"/>
      <c r="PBS106" s="889"/>
      <c r="PBT106" s="889"/>
      <c r="PBU106" s="889"/>
      <c r="PBV106" s="889"/>
      <c r="PBW106" s="889"/>
      <c r="PBX106" s="889"/>
      <c r="PBY106" s="889"/>
      <c r="PBZ106" s="889"/>
      <c r="PCA106" s="889"/>
      <c r="PCB106" s="889"/>
      <c r="PCC106" s="889"/>
      <c r="PCD106" s="889"/>
      <c r="PCE106" s="889"/>
      <c r="PCF106" s="889"/>
      <c r="PCG106" s="889"/>
      <c r="PCH106" s="889"/>
      <c r="PCI106" s="889"/>
      <c r="PCJ106" s="889"/>
      <c r="PCK106" s="889"/>
      <c r="PCL106" s="889"/>
      <c r="PCM106" s="889"/>
      <c r="PCN106" s="889"/>
      <c r="PCO106" s="889"/>
      <c r="PCP106" s="889"/>
      <c r="PCQ106" s="889"/>
      <c r="PCR106" s="889"/>
      <c r="PCS106" s="889"/>
      <c r="PCT106" s="889"/>
      <c r="PCU106" s="889"/>
      <c r="PCV106" s="889"/>
      <c r="PCW106" s="889"/>
      <c r="PCX106" s="889"/>
      <c r="PCY106" s="889"/>
      <c r="PCZ106" s="889"/>
      <c r="PDA106" s="889"/>
      <c r="PDB106" s="889"/>
      <c r="PDC106" s="889"/>
      <c r="PDD106" s="889"/>
      <c r="PDE106" s="889"/>
      <c r="PDF106" s="889"/>
      <c r="PDG106" s="889"/>
      <c r="PDH106" s="889"/>
      <c r="PDI106" s="889"/>
      <c r="PDJ106" s="889"/>
      <c r="PDK106" s="889"/>
      <c r="PDL106" s="889"/>
      <c r="PDM106" s="889"/>
      <c r="PDN106" s="889"/>
      <c r="PDO106" s="889"/>
      <c r="PDP106" s="889"/>
      <c r="PDQ106" s="889"/>
      <c r="PDR106" s="889"/>
      <c r="PDS106" s="889"/>
      <c r="PDT106" s="889"/>
      <c r="PDU106" s="889"/>
      <c r="PDV106" s="889"/>
      <c r="PDW106" s="889"/>
      <c r="PDX106" s="889"/>
      <c r="PDY106" s="889"/>
      <c r="PDZ106" s="889"/>
      <c r="PEA106" s="889"/>
      <c r="PEB106" s="889"/>
      <c r="PEC106" s="889"/>
      <c r="PED106" s="889"/>
      <c r="PEE106" s="889"/>
      <c r="PEF106" s="889"/>
      <c r="PEG106" s="889"/>
      <c r="PEH106" s="889"/>
      <c r="PEI106" s="889"/>
      <c r="PEJ106" s="889"/>
      <c r="PEK106" s="889"/>
      <c r="PEL106" s="889"/>
      <c r="PEM106" s="889"/>
      <c r="PEN106" s="889"/>
      <c r="PEO106" s="889"/>
      <c r="PEP106" s="889"/>
      <c r="PEQ106" s="889"/>
      <c r="PER106" s="889"/>
      <c r="PES106" s="889"/>
      <c r="PET106" s="889"/>
      <c r="PEU106" s="889"/>
      <c r="PEV106" s="889"/>
      <c r="PEW106" s="889"/>
      <c r="PEX106" s="889"/>
      <c r="PEY106" s="889"/>
      <c r="PEZ106" s="889"/>
      <c r="PFA106" s="889"/>
      <c r="PFB106" s="889"/>
      <c r="PFC106" s="889"/>
      <c r="PFD106" s="889"/>
      <c r="PFE106" s="889"/>
      <c r="PFF106" s="889"/>
      <c r="PFG106" s="889"/>
      <c r="PFH106" s="889"/>
      <c r="PFI106" s="889"/>
      <c r="PFJ106" s="889"/>
      <c r="PFK106" s="889"/>
      <c r="PFL106" s="889"/>
      <c r="PFM106" s="889"/>
      <c r="PFN106" s="889"/>
      <c r="PFO106" s="889"/>
      <c r="PFP106" s="889"/>
      <c r="PFQ106" s="889"/>
      <c r="PFR106" s="889"/>
      <c r="PFS106" s="889"/>
      <c r="PFT106" s="889"/>
      <c r="PFU106" s="889"/>
      <c r="PFV106" s="889"/>
      <c r="PFW106" s="889"/>
      <c r="PFX106" s="889"/>
      <c r="PFY106" s="889"/>
      <c r="PFZ106" s="889"/>
      <c r="PGA106" s="889"/>
      <c r="PGB106" s="889"/>
      <c r="PGC106" s="889"/>
      <c r="PGD106" s="889"/>
      <c r="PGE106" s="889"/>
      <c r="PGF106" s="889"/>
      <c r="PGG106" s="889"/>
      <c r="PGH106" s="889"/>
      <c r="PGI106" s="889"/>
      <c r="PGJ106" s="889"/>
      <c r="PGK106" s="889"/>
      <c r="PGL106" s="889"/>
      <c r="PGM106" s="889"/>
      <c r="PGN106" s="889"/>
      <c r="PGO106" s="889"/>
      <c r="PGP106" s="889"/>
      <c r="PGQ106" s="889"/>
      <c r="PGR106" s="889"/>
      <c r="PGS106" s="889"/>
      <c r="PGT106" s="889"/>
      <c r="PGU106" s="889"/>
      <c r="PGV106" s="889"/>
      <c r="PGW106" s="889"/>
      <c r="PGX106" s="889"/>
      <c r="PGY106" s="889"/>
      <c r="PGZ106" s="889"/>
      <c r="PHA106" s="889"/>
      <c r="PHB106" s="889"/>
      <c r="PHC106" s="889"/>
      <c r="PHD106" s="889"/>
      <c r="PHE106" s="889"/>
      <c r="PHF106" s="889"/>
      <c r="PHG106" s="889"/>
      <c r="PHH106" s="889"/>
      <c r="PHI106" s="889"/>
      <c r="PHJ106" s="889"/>
      <c r="PHK106" s="889"/>
      <c r="PHL106" s="889"/>
      <c r="PHM106" s="889"/>
      <c r="PHN106" s="889"/>
      <c r="PHO106" s="889"/>
      <c r="PHP106" s="889"/>
      <c r="PHQ106" s="889"/>
      <c r="PHR106" s="889"/>
      <c r="PHS106" s="889"/>
      <c r="PHT106" s="889"/>
      <c r="PHU106" s="889"/>
      <c r="PHV106" s="889"/>
      <c r="PHW106" s="889"/>
      <c r="PHX106" s="889"/>
      <c r="PHY106" s="889"/>
      <c r="PHZ106" s="889"/>
      <c r="PIA106" s="889"/>
      <c r="PIB106" s="889"/>
      <c r="PIC106" s="889"/>
      <c r="PID106" s="889"/>
      <c r="PIE106" s="889"/>
      <c r="PIF106" s="889"/>
      <c r="PIG106" s="889"/>
      <c r="PIH106" s="889"/>
      <c r="PII106" s="889"/>
      <c r="PIJ106" s="889"/>
      <c r="PIK106" s="889"/>
      <c r="PIL106" s="889"/>
      <c r="PIM106" s="889"/>
      <c r="PIN106" s="889"/>
      <c r="PIO106" s="889"/>
      <c r="PIP106" s="889"/>
      <c r="PIQ106" s="889"/>
      <c r="PIR106" s="889"/>
      <c r="PIS106" s="889"/>
      <c r="PIT106" s="889"/>
      <c r="PIU106" s="889"/>
      <c r="PIV106" s="889"/>
      <c r="PIW106" s="889"/>
      <c r="PIX106" s="889"/>
      <c r="PIY106" s="889"/>
      <c r="PIZ106" s="889"/>
      <c r="PJA106" s="889"/>
      <c r="PJB106" s="889"/>
      <c r="PJC106" s="889"/>
      <c r="PJD106" s="889"/>
      <c r="PJE106" s="889"/>
      <c r="PJF106" s="889"/>
      <c r="PJG106" s="889"/>
      <c r="PJH106" s="889"/>
      <c r="PJI106" s="889"/>
      <c r="PJJ106" s="889"/>
      <c r="PJK106" s="889"/>
      <c r="PJL106" s="889"/>
      <c r="PJM106" s="889"/>
      <c r="PJN106" s="889"/>
      <c r="PJO106" s="889"/>
      <c r="PJP106" s="889"/>
      <c r="PJQ106" s="889"/>
      <c r="PJR106" s="889"/>
      <c r="PJS106" s="889"/>
      <c r="PJT106" s="889"/>
      <c r="PJU106" s="889"/>
      <c r="PJV106" s="889"/>
      <c r="PJW106" s="889"/>
      <c r="PJX106" s="889"/>
      <c r="PJY106" s="889"/>
      <c r="PJZ106" s="889"/>
      <c r="PKA106" s="889"/>
      <c r="PKB106" s="889"/>
      <c r="PKC106" s="889"/>
      <c r="PKD106" s="889"/>
      <c r="PKE106" s="889"/>
      <c r="PKF106" s="889"/>
      <c r="PKG106" s="889"/>
      <c r="PKH106" s="889"/>
      <c r="PKI106" s="889"/>
      <c r="PKJ106" s="889"/>
      <c r="PKK106" s="889"/>
      <c r="PKL106" s="889"/>
      <c r="PKM106" s="889"/>
      <c r="PKN106" s="889"/>
      <c r="PKO106" s="889"/>
      <c r="PKP106" s="889"/>
      <c r="PKQ106" s="889"/>
      <c r="PKR106" s="889"/>
      <c r="PKS106" s="889"/>
      <c r="PKT106" s="889"/>
      <c r="PKU106" s="889"/>
      <c r="PKV106" s="889"/>
      <c r="PKW106" s="889"/>
      <c r="PKX106" s="889"/>
      <c r="PKY106" s="889"/>
      <c r="PKZ106" s="889"/>
      <c r="PLA106" s="889"/>
      <c r="PLB106" s="889"/>
      <c r="PLC106" s="889"/>
      <c r="PLD106" s="889"/>
      <c r="PLE106" s="889"/>
      <c r="PLF106" s="889"/>
      <c r="PLG106" s="889"/>
      <c r="PLH106" s="889"/>
      <c r="PLI106" s="889"/>
      <c r="PLJ106" s="889"/>
      <c r="PLK106" s="889"/>
      <c r="PLL106" s="889"/>
      <c r="PLM106" s="889"/>
      <c r="PLN106" s="889"/>
      <c r="PLO106" s="889"/>
      <c r="PLP106" s="889"/>
      <c r="PLQ106" s="889"/>
      <c r="PLR106" s="889"/>
      <c r="PLS106" s="889"/>
      <c r="PLT106" s="889"/>
      <c r="PLU106" s="889"/>
      <c r="PLV106" s="889"/>
      <c r="PLW106" s="889"/>
      <c r="PLX106" s="889"/>
      <c r="PLY106" s="889"/>
      <c r="PLZ106" s="889"/>
      <c r="PMA106" s="889"/>
      <c r="PMB106" s="889"/>
      <c r="PMC106" s="889"/>
      <c r="PMD106" s="889"/>
      <c r="PME106" s="889"/>
      <c r="PMF106" s="889"/>
      <c r="PMG106" s="889"/>
      <c r="PMH106" s="889"/>
      <c r="PMI106" s="889"/>
      <c r="PMJ106" s="889"/>
      <c r="PMK106" s="889"/>
      <c r="PML106" s="889"/>
      <c r="PMM106" s="889"/>
      <c r="PMN106" s="889"/>
      <c r="PMO106" s="889"/>
      <c r="PMP106" s="889"/>
      <c r="PMQ106" s="889"/>
      <c r="PMR106" s="889"/>
      <c r="PMS106" s="889"/>
      <c r="PMT106" s="889"/>
      <c r="PMU106" s="889"/>
      <c r="PMV106" s="889"/>
      <c r="PMW106" s="889"/>
      <c r="PMX106" s="889"/>
      <c r="PMY106" s="889"/>
      <c r="PMZ106" s="889"/>
      <c r="PNA106" s="889"/>
      <c r="PNB106" s="889"/>
      <c r="PNC106" s="889"/>
      <c r="PND106" s="889"/>
      <c r="PNE106" s="889"/>
      <c r="PNF106" s="889"/>
      <c r="PNG106" s="889"/>
      <c r="PNH106" s="889"/>
      <c r="PNI106" s="889"/>
      <c r="PNJ106" s="889"/>
      <c r="PNK106" s="889"/>
      <c r="PNL106" s="889"/>
      <c r="PNM106" s="889"/>
      <c r="PNN106" s="889"/>
      <c r="PNO106" s="889"/>
      <c r="PNP106" s="889"/>
      <c r="PNQ106" s="889"/>
      <c r="PNR106" s="889"/>
      <c r="PNS106" s="889"/>
      <c r="PNT106" s="889"/>
      <c r="PNU106" s="889"/>
      <c r="PNV106" s="889"/>
      <c r="PNW106" s="889"/>
      <c r="PNX106" s="889"/>
      <c r="PNY106" s="889"/>
      <c r="PNZ106" s="889"/>
      <c r="POA106" s="889"/>
      <c r="POB106" s="889"/>
      <c r="POC106" s="889"/>
      <c r="POD106" s="889"/>
      <c r="POE106" s="889"/>
      <c r="POF106" s="889"/>
      <c r="POG106" s="889"/>
      <c r="POH106" s="889"/>
      <c r="POI106" s="889"/>
      <c r="POJ106" s="889"/>
      <c r="POK106" s="889"/>
      <c r="POL106" s="889"/>
      <c r="POM106" s="889"/>
      <c r="PON106" s="889"/>
      <c r="POO106" s="889"/>
      <c r="POP106" s="889"/>
      <c r="POQ106" s="889"/>
      <c r="POR106" s="889"/>
      <c r="POS106" s="889"/>
      <c r="POT106" s="889"/>
      <c r="POU106" s="889"/>
      <c r="POV106" s="889"/>
      <c r="POW106" s="889"/>
      <c r="POX106" s="889"/>
      <c r="POY106" s="889"/>
      <c r="POZ106" s="889"/>
      <c r="PPA106" s="889"/>
      <c r="PPB106" s="889"/>
      <c r="PPC106" s="889"/>
      <c r="PPD106" s="889"/>
      <c r="PPE106" s="889"/>
      <c r="PPF106" s="889"/>
      <c r="PPG106" s="889"/>
      <c r="PPH106" s="889"/>
      <c r="PPI106" s="889"/>
      <c r="PPJ106" s="889"/>
      <c r="PPK106" s="889"/>
      <c r="PPL106" s="889"/>
      <c r="PPM106" s="889"/>
      <c r="PPN106" s="889"/>
      <c r="PPO106" s="889"/>
      <c r="PPP106" s="889"/>
      <c r="PPQ106" s="889"/>
      <c r="PPR106" s="889"/>
      <c r="PPS106" s="889"/>
      <c r="PPT106" s="889"/>
      <c r="PPU106" s="889"/>
      <c r="PPV106" s="889"/>
      <c r="PPW106" s="889"/>
      <c r="PPX106" s="889"/>
      <c r="PPY106" s="889"/>
      <c r="PPZ106" s="889"/>
      <c r="PQA106" s="889"/>
      <c r="PQB106" s="889"/>
      <c r="PQC106" s="889"/>
      <c r="PQD106" s="889"/>
      <c r="PQE106" s="889"/>
      <c r="PQF106" s="889"/>
      <c r="PQG106" s="889"/>
      <c r="PQH106" s="889"/>
      <c r="PQI106" s="889"/>
      <c r="PQJ106" s="889"/>
      <c r="PQK106" s="889"/>
      <c r="PQL106" s="889"/>
      <c r="PQM106" s="889"/>
      <c r="PQN106" s="889"/>
      <c r="PQO106" s="889"/>
      <c r="PQP106" s="889"/>
      <c r="PQQ106" s="889"/>
      <c r="PQR106" s="889"/>
      <c r="PQS106" s="889"/>
      <c r="PQT106" s="889"/>
      <c r="PQU106" s="889"/>
      <c r="PQV106" s="889"/>
      <c r="PQW106" s="889"/>
      <c r="PQX106" s="889"/>
      <c r="PQY106" s="889"/>
      <c r="PQZ106" s="889"/>
      <c r="PRA106" s="889"/>
      <c r="PRB106" s="889"/>
      <c r="PRC106" s="889"/>
      <c r="PRD106" s="889"/>
      <c r="PRE106" s="889"/>
      <c r="PRF106" s="889"/>
      <c r="PRG106" s="889"/>
      <c r="PRH106" s="889"/>
      <c r="PRI106" s="889"/>
      <c r="PRJ106" s="889"/>
      <c r="PRK106" s="889"/>
      <c r="PRL106" s="889"/>
      <c r="PRM106" s="889"/>
      <c r="PRN106" s="889"/>
      <c r="PRO106" s="889"/>
      <c r="PRP106" s="889"/>
      <c r="PRQ106" s="889"/>
      <c r="PRR106" s="889"/>
      <c r="PRS106" s="889"/>
      <c r="PRT106" s="889"/>
      <c r="PRU106" s="889"/>
      <c r="PRV106" s="889"/>
      <c r="PRW106" s="889"/>
      <c r="PRX106" s="889"/>
      <c r="PRY106" s="889"/>
      <c r="PRZ106" s="889"/>
      <c r="PSA106" s="889"/>
      <c r="PSB106" s="889"/>
      <c r="PSC106" s="889"/>
      <c r="PSD106" s="889"/>
      <c r="PSE106" s="889"/>
      <c r="PSF106" s="889"/>
      <c r="PSG106" s="889"/>
      <c r="PSH106" s="889"/>
      <c r="PSI106" s="889"/>
      <c r="PSJ106" s="889"/>
      <c r="PSK106" s="889"/>
      <c r="PSL106" s="889"/>
      <c r="PSM106" s="889"/>
      <c r="PSN106" s="889"/>
      <c r="PSO106" s="889"/>
      <c r="PSP106" s="889"/>
      <c r="PSQ106" s="889"/>
      <c r="PSR106" s="889"/>
      <c r="PSS106" s="889"/>
      <c r="PST106" s="889"/>
      <c r="PSU106" s="889"/>
      <c r="PSV106" s="889"/>
      <c r="PSW106" s="889"/>
      <c r="PSX106" s="889"/>
      <c r="PSY106" s="889"/>
      <c r="PSZ106" s="889"/>
      <c r="PTA106" s="889"/>
      <c r="PTB106" s="889"/>
      <c r="PTC106" s="889"/>
      <c r="PTD106" s="889"/>
      <c r="PTE106" s="889"/>
      <c r="PTF106" s="889"/>
      <c r="PTG106" s="889"/>
      <c r="PTH106" s="889"/>
      <c r="PTI106" s="889"/>
      <c r="PTJ106" s="889"/>
      <c r="PTK106" s="889"/>
      <c r="PTL106" s="889"/>
      <c r="PTM106" s="889"/>
      <c r="PTN106" s="889"/>
      <c r="PTO106" s="889"/>
      <c r="PTP106" s="889"/>
      <c r="PTQ106" s="889"/>
      <c r="PTR106" s="889"/>
      <c r="PTS106" s="889"/>
      <c r="PTT106" s="889"/>
      <c r="PTU106" s="889"/>
      <c r="PTV106" s="889"/>
      <c r="PTW106" s="889"/>
      <c r="PTX106" s="889"/>
      <c r="PTY106" s="889"/>
      <c r="PTZ106" s="889"/>
      <c r="PUA106" s="889"/>
      <c r="PUB106" s="889"/>
      <c r="PUC106" s="889"/>
      <c r="PUD106" s="889"/>
      <c r="PUE106" s="889"/>
      <c r="PUF106" s="889"/>
      <c r="PUG106" s="889"/>
      <c r="PUH106" s="889"/>
      <c r="PUI106" s="889"/>
      <c r="PUJ106" s="889"/>
      <c r="PUK106" s="889"/>
      <c r="PUL106" s="889"/>
      <c r="PUM106" s="889"/>
      <c r="PUN106" s="889"/>
      <c r="PUO106" s="889"/>
      <c r="PUP106" s="889"/>
      <c r="PUQ106" s="889"/>
      <c r="PUR106" s="889"/>
      <c r="PUS106" s="889"/>
      <c r="PUT106" s="889"/>
      <c r="PUU106" s="889"/>
      <c r="PUV106" s="889"/>
      <c r="PUW106" s="889"/>
      <c r="PUX106" s="889"/>
      <c r="PUY106" s="889"/>
      <c r="PUZ106" s="889"/>
      <c r="PVA106" s="889"/>
      <c r="PVB106" s="889"/>
      <c r="PVC106" s="889"/>
      <c r="PVD106" s="889"/>
      <c r="PVE106" s="889"/>
      <c r="PVF106" s="889"/>
      <c r="PVG106" s="889"/>
      <c r="PVH106" s="889"/>
      <c r="PVI106" s="889"/>
      <c r="PVJ106" s="889"/>
      <c r="PVK106" s="889"/>
      <c r="PVL106" s="889"/>
      <c r="PVM106" s="889"/>
      <c r="PVN106" s="889"/>
      <c r="PVO106" s="889"/>
      <c r="PVP106" s="889"/>
      <c r="PVQ106" s="889"/>
      <c r="PVR106" s="889"/>
      <c r="PVS106" s="889"/>
      <c r="PVT106" s="889"/>
      <c r="PVU106" s="889"/>
      <c r="PVV106" s="889"/>
      <c r="PVW106" s="889"/>
      <c r="PVX106" s="889"/>
      <c r="PVY106" s="889"/>
      <c r="PVZ106" s="889"/>
      <c r="PWA106" s="889"/>
      <c r="PWB106" s="889"/>
      <c r="PWC106" s="889"/>
      <c r="PWD106" s="889"/>
      <c r="PWE106" s="889"/>
      <c r="PWF106" s="889"/>
      <c r="PWG106" s="889"/>
      <c r="PWH106" s="889"/>
      <c r="PWI106" s="889"/>
      <c r="PWJ106" s="889"/>
      <c r="PWK106" s="889"/>
      <c r="PWL106" s="889"/>
      <c r="PWM106" s="889"/>
      <c r="PWN106" s="889"/>
      <c r="PWO106" s="889"/>
      <c r="PWP106" s="889"/>
      <c r="PWQ106" s="889"/>
      <c r="PWR106" s="889"/>
      <c r="PWS106" s="889"/>
      <c r="PWT106" s="889"/>
      <c r="PWU106" s="889"/>
      <c r="PWV106" s="889"/>
      <c r="PWW106" s="889"/>
      <c r="PWX106" s="889"/>
      <c r="PWY106" s="889"/>
      <c r="PWZ106" s="889"/>
      <c r="PXA106" s="889"/>
      <c r="PXB106" s="889"/>
      <c r="PXC106" s="889"/>
      <c r="PXD106" s="889"/>
      <c r="PXE106" s="889"/>
      <c r="PXF106" s="889"/>
      <c r="PXG106" s="889"/>
      <c r="PXH106" s="889"/>
      <c r="PXI106" s="889"/>
      <c r="PXJ106" s="889"/>
      <c r="PXK106" s="889"/>
      <c r="PXL106" s="889"/>
      <c r="PXM106" s="889"/>
      <c r="PXN106" s="889"/>
      <c r="PXO106" s="889"/>
      <c r="PXP106" s="889"/>
      <c r="PXQ106" s="889"/>
      <c r="PXR106" s="889"/>
      <c r="PXS106" s="889"/>
      <c r="PXT106" s="889"/>
      <c r="PXU106" s="889"/>
      <c r="PXV106" s="889"/>
      <c r="PXW106" s="889"/>
      <c r="PXX106" s="889"/>
      <c r="PXY106" s="889"/>
      <c r="PXZ106" s="889"/>
      <c r="PYA106" s="889"/>
      <c r="PYB106" s="889"/>
      <c r="PYC106" s="889"/>
      <c r="PYD106" s="889"/>
      <c r="PYE106" s="889"/>
      <c r="PYF106" s="889"/>
      <c r="PYG106" s="889"/>
      <c r="PYH106" s="889"/>
      <c r="PYI106" s="889"/>
      <c r="PYJ106" s="889"/>
      <c r="PYK106" s="889"/>
      <c r="PYL106" s="889"/>
      <c r="PYM106" s="889"/>
      <c r="PYN106" s="889"/>
      <c r="PYO106" s="889"/>
      <c r="PYP106" s="889"/>
      <c r="PYQ106" s="889"/>
      <c r="PYR106" s="889"/>
      <c r="PYS106" s="889"/>
      <c r="PYT106" s="889"/>
      <c r="PYU106" s="889"/>
      <c r="PYV106" s="889"/>
      <c r="PYW106" s="889"/>
      <c r="PYX106" s="889"/>
      <c r="PYY106" s="889"/>
      <c r="PYZ106" s="889"/>
      <c r="PZA106" s="889"/>
      <c r="PZB106" s="889"/>
      <c r="PZC106" s="889"/>
      <c r="PZD106" s="889"/>
      <c r="PZE106" s="889"/>
      <c r="PZF106" s="889"/>
      <c r="PZG106" s="889"/>
      <c r="PZH106" s="889"/>
      <c r="PZI106" s="889"/>
      <c r="PZJ106" s="889"/>
      <c r="PZK106" s="889"/>
      <c r="PZL106" s="889"/>
      <c r="PZM106" s="889"/>
      <c r="PZN106" s="889"/>
      <c r="PZO106" s="889"/>
      <c r="PZP106" s="889"/>
      <c r="PZQ106" s="889"/>
      <c r="PZR106" s="889"/>
      <c r="PZS106" s="889"/>
      <c r="PZT106" s="889"/>
      <c r="PZU106" s="889"/>
      <c r="PZV106" s="889"/>
      <c r="PZW106" s="889"/>
      <c r="PZX106" s="889"/>
      <c r="PZY106" s="889"/>
      <c r="PZZ106" s="889"/>
      <c r="QAA106" s="889"/>
      <c r="QAB106" s="889"/>
      <c r="QAC106" s="889"/>
      <c r="QAD106" s="889"/>
      <c r="QAE106" s="889"/>
      <c r="QAF106" s="889"/>
      <c r="QAG106" s="889"/>
      <c r="QAH106" s="889"/>
      <c r="QAI106" s="889"/>
      <c r="QAJ106" s="889"/>
      <c r="QAK106" s="889"/>
      <c r="QAL106" s="889"/>
      <c r="QAM106" s="889"/>
      <c r="QAN106" s="889"/>
      <c r="QAO106" s="889"/>
      <c r="QAP106" s="889"/>
      <c r="QAQ106" s="889"/>
      <c r="QAR106" s="889"/>
      <c r="QAS106" s="889"/>
      <c r="QAT106" s="889"/>
      <c r="QAU106" s="889"/>
      <c r="QAV106" s="889"/>
      <c r="QAW106" s="889"/>
      <c r="QAX106" s="889"/>
      <c r="QAY106" s="889"/>
      <c r="QAZ106" s="889"/>
      <c r="QBA106" s="889"/>
      <c r="QBB106" s="889"/>
      <c r="QBC106" s="889"/>
      <c r="QBD106" s="889"/>
      <c r="QBE106" s="889"/>
      <c r="QBF106" s="889"/>
      <c r="QBG106" s="889"/>
      <c r="QBH106" s="889"/>
      <c r="QBI106" s="889"/>
      <c r="QBJ106" s="889"/>
      <c r="QBK106" s="889"/>
      <c r="QBL106" s="889"/>
      <c r="QBM106" s="889"/>
      <c r="QBN106" s="889"/>
      <c r="QBO106" s="889"/>
      <c r="QBP106" s="889"/>
      <c r="QBQ106" s="889"/>
      <c r="QBR106" s="889"/>
      <c r="QBS106" s="889"/>
      <c r="QBT106" s="889"/>
      <c r="QBU106" s="889"/>
      <c r="QBV106" s="889"/>
      <c r="QBW106" s="889"/>
      <c r="QBX106" s="889"/>
      <c r="QBY106" s="889"/>
      <c r="QBZ106" s="889"/>
      <c r="QCA106" s="889"/>
      <c r="QCB106" s="889"/>
      <c r="QCC106" s="889"/>
      <c r="QCD106" s="889"/>
      <c r="QCE106" s="889"/>
      <c r="QCF106" s="889"/>
      <c r="QCG106" s="889"/>
      <c r="QCH106" s="889"/>
      <c r="QCI106" s="889"/>
      <c r="QCJ106" s="889"/>
      <c r="QCK106" s="889"/>
      <c r="QCL106" s="889"/>
      <c r="QCM106" s="889"/>
      <c r="QCN106" s="889"/>
      <c r="QCO106" s="889"/>
      <c r="QCP106" s="889"/>
      <c r="QCQ106" s="889"/>
      <c r="QCR106" s="889"/>
      <c r="QCS106" s="889"/>
      <c r="QCT106" s="889"/>
      <c r="QCU106" s="889"/>
      <c r="QCV106" s="889"/>
      <c r="QCW106" s="889"/>
      <c r="QCX106" s="889"/>
      <c r="QCY106" s="889"/>
      <c r="QCZ106" s="889"/>
      <c r="QDA106" s="889"/>
      <c r="QDB106" s="889"/>
      <c r="QDC106" s="889"/>
      <c r="QDD106" s="889"/>
      <c r="QDE106" s="889"/>
      <c r="QDF106" s="889"/>
      <c r="QDG106" s="889"/>
      <c r="QDH106" s="889"/>
      <c r="QDI106" s="889"/>
      <c r="QDJ106" s="889"/>
      <c r="QDK106" s="889"/>
      <c r="QDL106" s="889"/>
      <c r="QDM106" s="889"/>
      <c r="QDN106" s="889"/>
      <c r="QDO106" s="889"/>
      <c r="QDP106" s="889"/>
      <c r="QDQ106" s="889"/>
      <c r="QDR106" s="889"/>
      <c r="QDS106" s="889"/>
      <c r="QDT106" s="889"/>
      <c r="QDU106" s="889"/>
      <c r="QDV106" s="889"/>
      <c r="QDW106" s="889"/>
      <c r="QDX106" s="889"/>
      <c r="QDY106" s="889"/>
      <c r="QDZ106" s="889"/>
      <c r="QEA106" s="889"/>
      <c r="QEB106" s="889"/>
      <c r="QEC106" s="889"/>
      <c r="QED106" s="889"/>
      <c r="QEE106" s="889"/>
      <c r="QEF106" s="889"/>
      <c r="QEG106" s="889"/>
      <c r="QEH106" s="889"/>
      <c r="QEI106" s="889"/>
      <c r="QEJ106" s="889"/>
      <c r="QEK106" s="889"/>
      <c r="QEL106" s="889"/>
      <c r="QEM106" s="889"/>
      <c r="QEN106" s="889"/>
      <c r="QEO106" s="889"/>
      <c r="QEP106" s="889"/>
      <c r="QEQ106" s="889"/>
      <c r="QER106" s="889"/>
      <c r="QES106" s="889"/>
      <c r="QET106" s="889"/>
      <c r="QEU106" s="889"/>
      <c r="QEV106" s="889"/>
      <c r="QEW106" s="889"/>
      <c r="QEX106" s="889"/>
      <c r="QEY106" s="889"/>
      <c r="QEZ106" s="889"/>
      <c r="QFA106" s="889"/>
      <c r="QFB106" s="889"/>
      <c r="QFC106" s="889"/>
      <c r="QFD106" s="889"/>
      <c r="QFE106" s="889"/>
      <c r="QFF106" s="889"/>
      <c r="QFG106" s="889"/>
      <c r="QFH106" s="889"/>
      <c r="QFI106" s="889"/>
      <c r="QFJ106" s="889"/>
      <c r="QFK106" s="889"/>
      <c r="QFL106" s="889"/>
      <c r="QFM106" s="889"/>
      <c r="QFN106" s="889"/>
      <c r="QFO106" s="889"/>
      <c r="QFP106" s="889"/>
      <c r="QFQ106" s="889"/>
      <c r="QFR106" s="889"/>
      <c r="QFS106" s="889"/>
      <c r="QFT106" s="889"/>
      <c r="QFU106" s="889"/>
      <c r="QFV106" s="889"/>
      <c r="QFW106" s="889"/>
      <c r="QFX106" s="889"/>
      <c r="QFY106" s="889"/>
      <c r="QFZ106" s="889"/>
      <c r="QGA106" s="889"/>
      <c r="QGB106" s="889"/>
      <c r="QGC106" s="889"/>
      <c r="QGD106" s="889"/>
      <c r="QGE106" s="889"/>
      <c r="QGF106" s="889"/>
      <c r="QGG106" s="889"/>
      <c r="QGH106" s="889"/>
      <c r="QGI106" s="889"/>
      <c r="QGJ106" s="889"/>
      <c r="QGK106" s="889"/>
      <c r="QGL106" s="889"/>
      <c r="QGM106" s="889"/>
      <c r="QGN106" s="889"/>
      <c r="QGO106" s="889"/>
      <c r="QGP106" s="889"/>
      <c r="QGQ106" s="889"/>
      <c r="QGR106" s="889"/>
      <c r="QGS106" s="889"/>
      <c r="QGT106" s="889"/>
      <c r="QGU106" s="889"/>
      <c r="QGV106" s="889"/>
      <c r="QGW106" s="889"/>
      <c r="QGX106" s="889"/>
      <c r="QGY106" s="889"/>
      <c r="QGZ106" s="889"/>
      <c r="QHA106" s="889"/>
      <c r="QHB106" s="889"/>
      <c r="QHC106" s="889"/>
      <c r="QHD106" s="889"/>
      <c r="QHE106" s="889"/>
      <c r="QHF106" s="889"/>
      <c r="QHG106" s="889"/>
      <c r="QHH106" s="889"/>
      <c r="QHI106" s="889"/>
      <c r="QHJ106" s="889"/>
      <c r="QHK106" s="889"/>
      <c r="QHL106" s="889"/>
      <c r="QHM106" s="889"/>
      <c r="QHN106" s="889"/>
      <c r="QHO106" s="889"/>
      <c r="QHP106" s="889"/>
      <c r="QHQ106" s="889"/>
      <c r="QHR106" s="889"/>
      <c r="QHS106" s="889"/>
      <c r="QHT106" s="889"/>
      <c r="QHU106" s="889"/>
      <c r="QHV106" s="889"/>
      <c r="QHW106" s="889"/>
      <c r="QHX106" s="889"/>
      <c r="QHY106" s="889"/>
      <c r="QHZ106" s="889"/>
      <c r="QIA106" s="889"/>
      <c r="QIB106" s="889"/>
      <c r="QIC106" s="889"/>
      <c r="QID106" s="889"/>
      <c r="QIE106" s="889"/>
      <c r="QIF106" s="889"/>
      <c r="QIG106" s="889"/>
      <c r="QIH106" s="889"/>
      <c r="QII106" s="889"/>
      <c r="QIJ106" s="889"/>
      <c r="QIK106" s="889"/>
      <c r="QIL106" s="889"/>
      <c r="QIM106" s="889"/>
      <c r="QIN106" s="889"/>
      <c r="QIO106" s="889"/>
      <c r="QIP106" s="889"/>
      <c r="QIQ106" s="889"/>
      <c r="QIR106" s="889"/>
      <c r="QIS106" s="889"/>
      <c r="QIT106" s="889"/>
      <c r="QIU106" s="889"/>
      <c r="QIV106" s="889"/>
      <c r="QIW106" s="889"/>
      <c r="QIX106" s="889"/>
      <c r="QIY106" s="889"/>
      <c r="QIZ106" s="889"/>
      <c r="QJA106" s="889"/>
      <c r="QJB106" s="889"/>
      <c r="QJC106" s="889"/>
      <c r="QJD106" s="889"/>
      <c r="QJE106" s="889"/>
      <c r="QJF106" s="889"/>
      <c r="QJG106" s="889"/>
      <c r="QJH106" s="889"/>
      <c r="QJI106" s="889"/>
      <c r="QJJ106" s="889"/>
      <c r="QJK106" s="889"/>
      <c r="QJL106" s="889"/>
      <c r="QJM106" s="889"/>
      <c r="QJN106" s="889"/>
      <c r="QJO106" s="889"/>
      <c r="QJP106" s="889"/>
      <c r="QJQ106" s="889"/>
      <c r="QJR106" s="889"/>
      <c r="QJS106" s="889"/>
      <c r="QJT106" s="889"/>
      <c r="QJU106" s="889"/>
      <c r="QJV106" s="889"/>
      <c r="QJW106" s="889"/>
      <c r="QJX106" s="889"/>
      <c r="QJY106" s="889"/>
      <c r="QJZ106" s="889"/>
      <c r="QKA106" s="889"/>
      <c r="QKB106" s="889"/>
      <c r="QKC106" s="889"/>
      <c r="QKD106" s="889"/>
      <c r="QKE106" s="889"/>
      <c r="QKF106" s="889"/>
      <c r="QKG106" s="889"/>
      <c r="QKH106" s="889"/>
      <c r="QKI106" s="889"/>
      <c r="QKJ106" s="889"/>
      <c r="QKK106" s="889"/>
      <c r="QKL106" s="889"/>
      <c r="QKM106" s="889"/>
      <c r="QKN106" s="889"/>
      <c r="QKO106" s="889"/>
      <c r="QKP106" s="889"/>
      <c r="QKQ106" s="889"/>
      <c r="QKR106" s="889"/>
      <c r="QKS106" s="889"/>
      <c r="QKT106" s="889"/>
      <c r="QKU106" s="889"/>
      <c r="QKV106" s="889"/>
      <c r="QKW106" s="889"/>
      <c r="QKX106" s="889"/>
      <c r="QKY106" s="889"/>
      <c r="QKZ106" s="889"/>
      <c r="QLA106" s="889"/>
      <c r="QLB106" s="889"/>
      <c r="QLC106" s="889"/>
      <c r="QLD106" s="889"/>
      <c r="QLE106" s="889"/>
      <c r="QLF106" s="889"/>
      <c r="QLG106" s="889"/>
      <c r="QLH106" s="889"/>
      <c r="QLI106" s="889"/>
      <c r="QLJ106" s="889"/>
      <c r="QLK106" s="889"/>
      <c r="QLL106" s="889"/>
      <c r="QLM106" s="889"/>
      <c r="QLN106" s="889"/>
      <c r="QLO106" s="889"/>
      <c r="QLP106" s="889"/>
      <c r="QLQ106" s="889"/>
      <c r="QLR106" s="889"/>
      <c r="QLS106" s="889"/>
      <c r="QLT106" s="889"/>
      <c r="QLU106" s="889"/>
      <c r="QLV106" s="889"/>
      <c r="QLW106" s="889"/>
      <c r="QLX106" s="889"/>
      <c r="QLY106" s="889"/>
      <c r="QLZ106" s="889"/>
      <c r="QMA106" s="889"/>
      <c r="QMB106" s="889"/>
      <c r="QMC106" s="889"/>
      <c r="QMD106" s="889"/>
      <c r="QME106" s="889"/>
      <c r="QMF106" s="889"/>
      <c r="QMG106" s="889"/>
      <c r="QMH106" s="889"/>
      <c r="QMI106" s="889"/>
      <c r="QMJ106" s="889"/>
      <c r="QMK106" s="889"/>
      <c r="QML106" s="889"/>
      <c r="QMM106" s="889"/>
      <c r="QMN106" s="889"/>
      <c r="QMO106" s="889"/>
      <c r="QMP106" s="889"/>
      <c r="QMQ106" s="889"/>
      <c r="QMR106" s="889"/>
      <c r="QMS106" s="889"/>
      <c r="QMT106" s="889"/>
      <c r="QMU106" s="889"/>
      <c r="QMV106" s="889"/>
      <c r="QMW106" s="889"/>
      <c r="QMX106" s="889"/>
      <c r="QMY106" s="889"/>
      <c r="QMZ106" s="889"/>
      <c r="QNA106" s="889"/>
      <c r="QNB106" s="889"/>
      <c r="QNC106" s="889"/>
      <c r="QND106" s="889"/>
      <c r="QNE106" s="889"/>
      <c r="QNF106" s="889"/>
      <c r="QNG106" s="889"/>
      <c r="QNH106" s="889"/>
      <c r="QNI106" s="889"/>
      <c r="QNJ106" s="889"/>
      <c r="QNK106" s="889"/>
      <c r="QNL106" s="889"/>
      <c r="QNM106" s="889"/>
      <c r="QNN106" s="889"/>
      <c r="QNO106" s="889"/>
      <c r="QNP106" s="889"/>
      <c r="QNQ106" s="889"/>
      <c r="QNR106" s="889"/>
      <c r="QNS106" s="889"/>
      <c r="QNT106" s="889"/>
      <c r="QNU106" s="889"/>
      <c r="QNV106" s="889"/>
      <c r="QNW106" s="889"/>
      <c r="QNX106" s="889"/>
      <c r="QNY106" s="889"/>
      <c r="QNZ106" s="889"/>
      <c r="QOA106" s="889"/>
      <c r="QOB106" s="889"/>
      <c r="QOC106" s="889"/>
      <c r="QOD106" s="889"/>
      <c r="QOE106" s="889"/>
      <c r="QOF106" s="889"/>
      <c r="QOG106" s="889"/>
      <c r="QOH106" s="889"/>
      <c r="QOI106" s="889"/>
      <c r="QOJ106" s="889"/>
      <c r="QOK106" s="889"/>
      <c r="QOL106" s="889"/>
      <c r="QOM106" s="889"/>
      <c r="QON106" s="889"/>
      <c r="QOO106" s="889"/>
      <c r="QOP106" s="889"/>
      <c r="QOQ106" s="889"/>
      <c r="QOR106" s="889"/>
      <c r="QOS106" s="889"/>
      <c r="QOT106" s="889"/>
      <c r="QOU106" s="889"/>
      <c r="QOV106" s="889"/>
      <c r="QOW106" s="889"/>
      <c r="QOX106" s="889"/>
      <c r="QOY106" s="889"/>
      <c r="QOZ106" s="889"/>
      <c r="QPA106" s="889"/>
      <c r="QPB106" s="889"/>
      <c r="QPC106" s="889"/>
      <c r="QPD106" s="889"/>
      <c r="QPE106" s="889"/>
      <c r="QPF106" s="889"/>
      <c r="QPG106" s="889"/>
      <c r="QPH106" s="889"/>
      <c r="QPI106" s="889"/>
      <c r="QPJ106" s="889"/>
      <c r="QPK106" s="889"/>
      <c r="QPL106" s="889"/>
      <c r="QPM106" s="889"/>
      <c r="QPN106" s="889"/>
      <c r="QPO106" s="889"/>
      <c r="QPP106" s="889"/>
      <c r="QPQ106" s="889"/>
      <c r="QPR106" s="889"/>
      <c r="QPS106" s="889"/>
      <c r="QPT106" s="889"/>
      <c r="QPU106" s="889"/>
      <c r="QPV106" s="889"/>
      <c r="QPW106" s="889"/>
      <c r="QPX106" s="889"/>
      <c r="QPY106" s="889"/>
      <c r="QPZ106" s="889"/>
      <c r="QQA106" s="889"/>
      <c r="QQB106" s="889"/>
      <c r="QQC106" s="889"/>
      <c r="QQD106" s="889"/>
      <c r="QQE106" s="889"/>
      <c r="QQF106" s="889"/>
      <c r="QQG106" s="889"/>
      <c r="QQH106" s="889"/>
      <c r="QQI106" s="889"/>
      <c r="QQJ106" s="889"/>
      <c r="QQK106" s="889"/>
      <c r="QQL106" s="889"/>
      <c r="QQM106" s="889"/>
      <c r="QQN106" s="889"/>
      <c r="QQO106" s="889"/>
      <c r="QQP106" s="889"/>
      <c r="QQQ106" s="889"/>
      <c r="QQR106" s="889"/>
      <c r="QQS106" s="889"/>
      <c r="QQT106" s="889"/>
      <c r="QQU106" s="889"/>
      <c r="QQV106" s="889"/>
      <c r="QQW106" s="889"/>
      <c r="QQX106" s="889"/>
      <c r="QQY106" s="889"/>
      <c r="QQZ106" s="889"/>
      <c r="QRA106" s="889"/>
      <c r="QRB106" s="889"/>
      <c r="QRC106" s="889"/>
      <c r="QRD106" s="889"/>
      <c r="QRE106" s="889"/>
      <c r="QRF106" s="889"/>
      <c r="QRG106" s="889"/>
      <c r="QRH106" s="889"/>
      <c r="QRI106" s="889"/>
      <c r="QRJ106" s="889"/>
      <c r="QRK106" s="889"/>
      <c r="QRL106" s="889"/>
      <c r="QRM106" s="889"/>
      <c r="QRN106" s="889"/>
      <c r="QRO106" s="889"/>
      <c r="QRP106" s="889"/>
      <c r="QRQ106" s="889"/>
      <c r="QRR106" s="889"/>
      <c r="QRS106" s="889"/>
      <c r="QRT106" s="889"/>
      <c r="QRU106" s="889"/>
      <c r="QRV106" s="889"/>
      <c r="QRW106" s="889"/>
      <c r="QRX106" s="889"/>
      <c r="QRY106" s="889"/>
      <c r="QRZ106" s="889"/>
      <c r="QSA106" s="889"/>
      <c r="QSB106" s="889"/>
      <c r="QSC106" s="889"/>
      <c r="QSD106" s="889"/>
      <c r="QSE106" s="889"/>
      <c r="QSF106" s="889"/>
      <c r="QSG106" s="889"/>
      <c r="QSH106" s="889"/>
      <c r="QSI106" s="889"/>
      <c r="QSJ106" s="889"/>
      <c r="QSK106" s="889"/>
      <c r="QSL106" s="889"/>
      <c r="QSM106" s="889"/>
      <c r="QSN106" s="889"/>
      <c r="QSO106" s="889"/>
      <c r="QSP106" s="889"/>
      <c r="QSQ106" s="889"/>
      <c r="QSR106" s="889"/>
      <c r="QSS106" s="889"/>
      <c r="QST106" s="889"/>
      <c r="QSU106" s="889"/>
      <c r="QSV106" s="889"/>
      <c r="QSW106" s="889"/>
      <c r="QSX106" s="889"/>
      <c r="QSY106" s="889"/>
      <c r="QSZ106" s="889"/>
      <c r="QTA106" s="889"/>
      <c r="QTB106" s="889"/>
      <c r="QTC106" s="889"/>
      <c r="QTD106" s="889"/>
      <c r="QTE106" s="889"/>
      <c r="QTF106" s="889"/>
      <c r="QTG106" s="889"/>
      <c r="QTH106" s="889"/>
      <c r="QTI106" s="889"/>
      <c r="QTJ106" s="889"/>
      <c r="QTK106" s="889"/>
      <c r="QTL106" s="889"/>
      <c r="QTM106" s="889"/>
      <c r="QTN106" s="889"/>
      <c r="QTO106" s="889"/>
      <c r="QTP106" s="889"/>
      <c r="QTQ106" s="889"/>
      <c r="QTR106" s="889"/>
      <c r="QTS106" s="889"/>
      <c r="QTT106" s="889"/>
      <c r="QTU106" s="889"/>
      <c r="QTV106" s="889"/>
      <c r="QTW106" s="889"/>
      <c r="QTX106" s="889"/>
      <c r="QTY106" s="889"/>
      <c r="QTZ106" s="889"/>
      <c r="QUA106" s="889"/>
      <c r="QUB106" s="889"/>
      <c r="QUC106" s="889"/>
      <c r="QUD106" s="889"/>
      <c r="QUE106" s="889"/>
      <c r="QUF106" s="889"/>
      <c r="QUG106" s="889"/>
      <c r="QUH106" s="889"/>
      <c r="QUI106" s="889"/>
      <c r="QUJ106" s="889"/>
      <c r="QUK106" s="889"/>
      <c r="QUL106" s="889"/>
      <c r="QUM106" s="889"/>
      <c r="QUN106" s="889"/>
      <c r="QUO106" s="889"/>
      <c r="QUP106" s="889"/>
      <c r="QUQ106" s="889"/>
      <c r="QUR106" s="889"/>
      <c r="QUS106" s="889"/>
      <c r="QUT106" s="889"/>
      <c r="QUU106" s="889"/>
      <c r="QUV106" s="889"/>
      <c r="QUW106" s="889"/>
      <c r="QUX106" s="889"/>
      <c r="QUY106" s="889"/>
      <c r="QUZ106" s="889"/>
      <c r="QVA106" s="889"/>
      <c r="QVB106" s="889"/>
      <c r="QVC106" s="889"/>
      <c r="QVD106" s="889"/>
      <c r="QVE106" s="889"/>
      <c r="QVF106" s="889"/>
      <c r="QVG106" s="889"/>
      <c r="QVH106" s="889"/>
      <c r="QVI106" s="889"/>
      <c r="QVJ106" s="889"/>
      <c r="QVK106" s="889"/>
      <c r="QVL106" s="889"/>
      <c r="QVM106" s="889"/>
      <c r="QVN106" s="889"/>
      <c r="QVO106" s="889"/>
      <c r="QVP106" s="889"/>
      <c r="QVQ106" s="889"/>
      <c r="QVR106" s="889"/>
      <c r="QVS106" s="889"/>
      <c r="QVT106" s="889"/>
      <c r="QVU106" s="889"/>
      <c r="QVV106" s="889"/>
      <c r="QVW106" s="889"/>
      <c r="QVX106" s="889"/>
      <c r="QVY106" s="889"/>
      <c r="QVZ106" s="889"/>
      <c r="QWA106" s="889"/>
      <c r="QWB106" s="889"/>
      <c r="QWC106" s="889"/>
      <c r="QWD106" s="889"/>
      <c r="QWE106" s="889"/>
      <c r="QWF106" s="889"/>
      <c r="QWG106" s="889"/>
      <c r="QWH106" s="889"/>
      <c r="QWI106" s="889"/>
      <c r="QWJ106" s="889"/>
      <c r="QWK106" s="889"/>
      <c r="QWL106" s="889"/>
      <c r="QWM106" s="889"/>
      <c r="QWN106" s="889"/>
      <c r="QWO106" s="889"/>
      <c r="QWP106" s="889"/>
      <c r="QWQ106" s="889"/>
      <c r="QWR106" s="889"/>
      <c r="QWS106" s="889"/>
      <c r="QWT106" s="889"/>
      <c r="QWU106" s="889"/>
      <c r="QWV106" s="889"/>
      <c r="QWW106" s="889"/>
      <c r="QWX106" s="889"/>
      <c r="QWY106" s="889"/>
      <c r="QWZ106" s="889"/>
      <c r="QXA106" s="889"/>
      <c r="QXB106" s="889"/>
      <c r="QXC106" s="889"/>
      <c r="QXD106" s="889"/>
      <c r="QXE106" s="889"/>
      <c r="QXF106" s="889"/>
      <c r="QXG106" s="889"/>
      <c r="QXH106" s="889"/>
      <c r="QXI106" s="889"/>
      <c r="QXJ106" s="889"/>
      <c r="QXK106" s="889"/>
      <c r="QXL106" s="889"/>
      <c r="QXM106" s="889"/>
      <c r="QXN106" s="889"/>
      <c r="QXO106" s="889"/>
      <c r="QXP106" s="889"/>
      <c r="QXQ106" s="889"/>
      <c r="QXR106" s="889"/>
      <c r="QXS106" s="889"/>
      <c r="QXT106" s="889"/>
      <c r="QXU106" s="889"/>
      <c r="QXV106" s="889"/>
      <c r="QXW106" s="889"/>
      <c r="QXX106" s="889"/>
      <c r="QXY106" s="889"/>
      <c r="QXZ106" s="889"/>
      <c r="QYA106" s="889"/>
      <c r="QYB106" s="889"/>
      <c r="QYC106" s="889"/>
      <c r="QYD106" s="889"/>
      <c r="QYE106" s="889"/>
      <c r="QYF106" s="889"/>
      <c r="QYG106" s="889"/>
      <c r="QYH106" s="889"/>
      <c r="QYI106" s="889"/>
      <c r="QYJ106" s="889"/>
      <c r="QYK106" s="889"/>
      <c r="QYL106" s="889"/>
      <c r="QYM106" s="889"/>
      <c r="QYN106" s="889"/>
      <c r="QYO106" s="889"/>
      <c r="QYP106" s="889"/>
      <c r="QYQ106" s="889"/>
      <c r="QYR106" s="889"/>
      <c r="QYS106" s="889"/>
      <c r="QYT106" s="889"/>
      <c r="QYU106" s="889"/>
      <c r="QYV106" s="889"/>
      <c r="QYW106" s="889"/>
      <c r="QYX106" s="889"/>
      <c r="QYY106" s="889"/>
      <c r="QYZ106" s="889"/>
      <c r="QZA106" s="889"/>
      <c r="QZB106" s="889"/>
      <c r="QZC106" s="889"/>
      <c r="QZD106" s="889"/>
      <c r="QZE106" s="889"/>
      <c r="QZF106" s="889"/>
      <c r="QZG106" s="889"/>
      <c r="QZH106" s="889"/>
      <c r="QZI106" s="889"/>
      <c r="QZJ106" s="889"/>
      <c r="QZK106" s="889"/>
      <c r="QZL106" s="889"/>
      <c r="QZM106" s="889"/>
      <c r="QZN106" s="889"/>
      <c r="QZO106" s="889"/>
      <c r="QZP106" s="889"/>
      <c r="QZQ106" s="889"/>
      <c r="QZR106" s="889"/>
      <c r="QZS106" s="889"/>
      <c r="QZT106" s="889"/>
      <c r="QZU106" s="889"/>
      <c r="QZV106" s="889"/>
      <c r="QZW106" s="889"/>
      <c r="QZX106" s="889"/>
      <c r="QZY106" s="889"/>
      <c r="QZZ106" s="889"/>
      <c r="RAA106" s="889"/>
      <c r="RAB106" s="889"/>
      <c r="RAC106" s="889"/>
      <c r="RAD106" s="889"/>
      <c r="RAE106" s="889"/>
      <c r="RAF106" s="889"/>
      <c r="RAG106" s="889"/>
      <c r="RAH106" s="889"/>
      <c r="RAI106" s="889"/>
      <c r="RAJ106" s="889"/>
      <c r="RAK106" s="889"/>
      <c r="RAL106" s="889"/>
      <c r="RAM106" s="889"/>
      <c r="RAN106" s="889"/>
      <c r="RAO106" s="889"/>
      <c r="RAP106" s="889"/>
      <c r="RAQ106" s="889"/>
      <c r="RAR106" s="889"/>
      <c r="RAS106" s="889"/>
      <c r="RAT106" s="889"/>
      <c r="RAU106" s="889"/>
      <c r="RAV106" s="889"/>
      <c r="RAW106" s="889"/>
      <c r="RAX106" s="889"/>
      <c r="RAY106" s="889"/>
      <c r="RAZ106" s="889"/>
      <c r="RBA106" s="889"/>
      <c r="RBB106" s="889"/>
      <c r="RBC106" s="889"/>
      <c r="RBD106" s="889"/>
      <c r="RBE106" s="889"/>
      <c r="RBF106" s="889"/>
      <c r="RBG106" s="889"/>
      <c r="RBH106" s="889"/>
      <c r="RBI106" s="889"/>
      <c r="RBJ106" s="889"/>
      <c r="RBK106" s="889"/>
      <c r="RBL106" s="889"/>
      <c r="RBM106" s="889"/>
      <c r="RBN106" s="889"/>
      <c r="RBO106" s="889"/>
      <c r="RBP106" s="889"/>
      <c r="RBQ106" s="889"/>
      <c r="RBR106" s="889"/>
      <c r="RBS106" s="889"/>
      <c r="RBT106" s="889"/>
      <c r="RBU106" s="889"/>
      <c r="RBV106" s="889"/>
      <c r="RBW106" s="889"/>
      <c r="RBX106" s="889"/>
      <c r="RBY106" s="889"/>
      <c r="RBZ106" s="889"/>
      <c r="RCA106" s="889"/>
      <c r="RCB106" s="889"/>
      <c r="RCC106" s="889"/>
      <c r="RCD106" s="889"/>
      <c r="RCE106" s="889"/>
      <c r="RCF106" s="889"/>
      <c r="RCG106" s="889"/>
      <c r="RCH106" s="889"/>
      <c r="RCI106" s="889"/>
      <c r="RCJ106" s="889"/>
      <c r="RCK106" s="889"/>
      <c r="RCL106" s="889"/>
      <c r="RCM106" s="889"/>
      <c r="RCN106" s="889"/>
      <c r="RCO106" s="889"/>
      <c r="RCP106" s="889"/>
      <c r="RCQ106" s="889"/>
      <c r="RCR106" s="889"/>
      <c r="RCS106" s="889"/>
      <c r="RCT106" s="889"/>
      <c r="RCU106" s="889"/>
      <c r="RCV106" s="889"/>
      <c r="RCW106" s="889"/>
      <c r="RCX106" s="889"/>
      <c r="RCY106" s="889"/>
      <c r="RCZ106" s="889"/>
      <c r="RDA106" s="889"/>
      <c r="RDB106" s="889"/>
      <c r="RDC106" s="889"/>
      <c r="RDD106" s="889"/>
      <c r="RDE106" s="889"/>
      <c r="RDF106" s="889"/>
      <c r="RDG106" s="889"/>
      <c r="RDH106" s="889"/>
      <c r="RDI106" s="889"/>
      <c r="RDJ106" s="889"/>
      <c r="RDK106" s="889"/>
      <c r="RDL106" s="889"/>
      <c r="RDM106" s="889"/>
      <c r="RDN106" s="889"/>
      <c r="RDO106" s="889"/>
      <c r="RDP106" s="889"/>
      <c r="RDQ106" s="889"/>
      <c r="RDR106" s="889"/>
      <c r="RDS106" s="889"/>
      <c r="RDT106" s="889"/>
      <c r="RDU106" s="889"/>
      <c r="RDV106" s="889"/>
      <c r="RDW106" s="889"/>
      <c r="RDX106" s="889"/>
      <c r="RDY106" s="889"/>
      <c r="RDZ106" s="889"/>
      <c r="REA106" s="889"/>
      <c r="REB106" s="889"/>
      <c r="REC106" s="889"/>
      <c r="RED106" s="889"/>
      <c r="REE106" s="889"/>
      <c r="REF106" s="889"/>
      <c r="REG106" s="889"/>
      <c r="REH106" s="889"/>
      <c r="REI106" s="889"/>
      <c r="REJ106" s="889"/>
      <c r="REK106" s="889"/>
      <c r="REL106" s="889"/>
      <c r="REM106" s="889"/>
      <c r="REN106" s="889"/>
      <c r="REO106" s="889"/>
      <c r="REP106" s="889"/>
      <c r="REQ106" s="889"/>
      <c r="RER106" s="889"/>
      <c r="RES106" s="889"/>
      <c r="RET106" s="889"/>
      <c r="REU106" s="889"/>
      <c r="REV106" s="889"/>
      <c r="REW106" s="889"/>
      <c r="REX106" s="889"/>
      <c r="REY106" s="889"/>
      <c r="REZ106" s="889"/>
      <c r="RFA106" s="889"/>
      <c r="RFB106" s="889"/>
      <c r="RFC106" s="889"/>
      <c r="RFD106" s="889"/>
      <c r="RFE106" s="889"/>
      <c r="RFF106" s="889"/>
      <c r="RFG106" s="889"/>
      <c r="RFH106" s="889"/>
      <c r="RFI106" s="889"/>
      <c r="RFJ106" s="889"/>
      <c r="RFK106" s="889"/>
      <c r="RFL106" s="889"/>
      <c r="RFM106" s="889"/>
      <c r="RFN106" s="889"/>
      <c r="RFO106" s="889"/>
      <c r="RFP106" s="889"/>
      <c r="RFQ106" s="889"/>
      <c r="RFR106" s="889"/>
      <c r="RFS106" s="889"/>
      <c r="RFT106" s="889"/>
      <c r="RFU106" s="889"/>
      <c r="RFV106" s="889"/>
      <c r="RFW106" s="889"/>
      <c r="RFX106" s="889"/>
      <c r="RFY106" s="889"/>
      <c r="RFZ106" s="889"/>
      <c r="RGA106" s="889"/>
      <c r="RGB106" s="889"/>
      <c r="RGC106" s="889"/>
      <c r="RGD106" s="889"/>
      <c r="RGE106" s="889"/>
      <c r="RGF106" s="889"/>
      <c r="RGG106" s="889"/>
      <c r="RGH106" s="889"/>
      <c r="RGI106" s="889"/>
      <c r="RGJ106" s="889"/>
      <c r="RGK106" s="889"/>
      <c r="RGL106" s="889"/>
      <c r="RGM106" s="889"/>
      <c r="RGN106" s="889"/>
      <c r="RGO106" s="889"/>
      <c r="RGP106" s="889"/>
      <c r="RGQ106" s="889"/>
      <c r="RGR106" s="889"/>
      <c r="RGS106" s="889"/>
      <c r="RGT106" s="889"/>
      <c r="RGU106" s="889"/>
      <c r="RGV106" s="889"/>
      <c r="RGW106" s="889"/>
      <c r="RGX106" s="889"/>
      <c r="RGY106" s="889"/>
      <c r="RGZ106" s="889"/>
      <c r="RHA106" s="889"/>
      <c r="RHB106" s="889"/>
      <c r="RHC106" s="889"/>
      <c r="RHD106" s="889"/>
      <c r="RHE106" s="889"/>
      <c r="RHF106" s="889"/>
      <c r="RHG106" s="889"/>
      <c r="RHH106" s="889"/>
      <c r="RHI106" s="889"/>
      <c r="RHJ106" s="889"/>
      <c r="RHK106" s="889"/>
      <c r="RHL106" s="889"/>
      <c r="RHM106" s="889"/>
      <c r="RHN106" s="889"/>
      <c r="RHO106" s="889"/>
      <c r="RHP106" s="889"/>
      <c r="RHQ106" s="889"/>
      <c r="RHR106" s="889"/>
      <c r="RHS106" s="889"/>
      <c r="RHT106" s="889"/>
      <c r="RHU106" s="889"/>
      <c r="RHV106" s="889"/>
      <c r="RHW106" s="889"/>
      <c r="RHX106" s="889"/>
      <c r="RHY106" s="889"/>
      <c r="RHZ106" s="889"/>
      <c r="RIA106" s="889"/>
      <c r="RIB106" s="889"/>
      <c r="RIC106" s="889"/>
      <c r="RID106" s="889"/>
      <c r="RIE106" s="889"/>
      <c r="RIF106" s="889"/>
      <c r="RIG106" s="889"/>
      <c r="RIH106" s="889"/>
      <c r="RII106" s="889"/>
      <c r="RIJ106" s="889"/>
      <c r="RIK106" s="889"/>
      <c r="RIL106" s="889"/>
      <c r="RIM106" s="889"/>
      <c r="RIN106" s="889"/>
      <c r="RIO106" s="889"/>
      <c r="RIP106" s="889"/>
      <c r="RIQ106" s="889"/>
      <c r="RIR106" s="889"/>
      <c r="RIS106" s="889"/>
      <c r="RIT106" s="889"/>
      <c r="RIU106" s="889"/>
      <c r="RIV106" s="889"/>
      <c r="RIW106" s="889"/>
      <c r="RIX106" s="889"/>
      <c r="RIY106" s="889"/>
      <c r="RIZ106" s="889"/>
      <c r="RJA106" s="889"/>
      <c r="RJB106" s="889"/>
      <c r="RJC106" s="889"/>
      <c r="RJD106" s="889"/>
      <c r="RJE106" s="889"/>
      <c r="RJF106" s="889"/>
      <c r="RJG106" s="889"/>
      <c r="RJH106" s="889"/>
      <c r="RJI106" s="889"/>
      <c r="RJJ106" s="889"/>
      <c r="RJK106" s="889"/>
      <c r="RJL106" s="889"/>
      <c r="RJM106" s="889"/>
      <c r="RJN106" s="889"/>
      <c r="RJO106" s="889"/>
      <c r="RJP106" s="889"/>
      <c r="RJQ106" s="889"/>
      <c r="RJR106" s="889"/>
      <c r="RJS106" s="889"/>
      <c r="RJT106" s="889"/>
      <c r="RJU106" s="889"/>
      <c r="RJV106" s="889"/>
      <c r="RJW106" s="889"/>
      <c r="RJX106" s="889"/>
      <c r="RJY106" s="889"/>
      <c r="RJZ106" s="889"/>
      <c r="RKA106" s="889"/>
      <c r="RKB106" s="889"/>
      <c r="RKC106" s="889"/>
      <c r="RKD106" s="889"/>
      <c r="RKE106" s="889"/>
      <c r="RKF106" s="889"/>
      <c r="RKG106" s="889"/>
      <c r="RKH106" s="889"/>
      <c r="RKI106" s="889"/>
      <c r="RKJ106" s="889"/>
      <c r="RKK106" s="889"/>
      <c r="RKL106" s="889"/>
      <c r="RKM106" s="889"/>
      <c r="RKN106" s="889"/>
      <c r="RKO106" s="889"/>
      <c r="RKP106" s="889"/>
      <c r="RKQ106" s="889"/>
      <c r="RKR106" s="889"/>
      <c r="RKS106" s="889"/>
      <c r="RKT106" s="889"/>
      <c r="RKU106" s="889"/>
      <c r="RKV106" s="889"/>
      <c r="RKW106" s="889"/>
      <c r="RKX106" s="889"/>
      <c r="RKY106" s="889"/>
      <c r="RKZ106" s="889"/>
      <c r="RLA106" s="889"/>
      <c r="RLB106" s="889"/>
      <c r="RLC106" s="889"/>
      <c r="RLD106" s="889"/>
      <c r="RLE106" s="889"/>
      <c r="RLF106" s="889"/>
      <c r="RLG106" s="889"/>
      <c r="RLH106" s="889"/>
      <c r="RLI106" s="889"/>
      <c r="RLJ106" s="889"/>
      <c r="RLK106" s="889"/>
      <c r="RLL106" s="889"/>
      <c r="RLM106" s="889"/>
      <c r="RLN106" s="889"/>
      <c r="RLO106" s="889"/>
      <c r="RLP106" s="889"/>
      <c r="RLQ106" s="889"/>
      <c r="RLR106" s="889"/>
      <c r="RLS106" s="889"/>
      <c r="RLT106" s="889"/>
      <c r="RLU106" s="889"/>
      <c r="RLV106" s="889"/>
      <c r="RLW106" s="889"/>
      <c r="RLX106" s="889"/>
      <c r="RLY106" s="889"/>
      <c r="RLZ106" s="889"/>
      <c r="RMA106" s="889"/>
      <c r="RMB106" s="889"/>
      <c r="RMC106" s="889"/>
      <c r="RMD106" s="889"/>
      <c r="RME106" s="889"/>
      <c r="RMF106" s="889"/>
      <c r="RMG106" s="889"/>
      <c r="RMH106" s="889"/>
      <c r="RMI106" s="889"/>
      <c r="RMJ106" s="889"/>
      <c r="RMK106" s="889"/>
      <c r="RML106" s="889"/>
      <c r="RMM106" s="889"/>
      <c r="RMN106" s="889"/>
      <c r="RMO106" s="889"/>
      <c r="RMP106" s="889"/>
      <c r="RMQ106" s="889"/>
      <c r="RMR106" s="889"/>
      <c r="RMS106" s="889"/>
      <c r="RMT106" s="889"/>
      <c r="RMU106" s="889"/>
      <c r="RMV106" s="889"/>
      <c r="RMW106" s="889"/>
      <c r="RMX106" s="889"/>
      <c r="RMY106" s="889"/>
      <c r="RMZ106" s="889"/>
      <c r="RNA106" s="889"/>
      <c r="RNB106" s="889"/>
      <c r="RNC106" s="889"/>
      <c r="RND106" s="889"/>
      <c r="RNE106" s="889"/>
      <c r="RNF106" s="889"/>
      <c r="RNG106" s="889"/>
      <c r="RNH106" s="889"/>
      <c r="RNI106" s="889"/>
      <c r="RNJ106" s="889"/>
      <c r="RNK106" s="889"/>
      <c r="RNL106" s="889"/>
      <c r="RNM106" s="889"/>
      <c r="RNN106" s="889"/>
      <c r="RNO106" s="889"/>
      <c r="RNP106" s="889"/>
      <c r="RNQ106" s="889"/>
      <c r="RNR106" s="889"/>
      <c r="RNS106" s="889"/>
      <c r="RNT106" s="889"/>
      <c r="RNU106" s="889"/>
      <c r="RNV106" s="889"/>
      <c r="RNW106" s="889"/>
      <c r="RNX106" s="889"/>
      <c r="RNY106" s="889"/>
      <c r="RNZ106" s="889"/>
      <c r="ROA106" s="889"/>
      <c r="ROB106" s="889"/>
      <c r="ROC106" s="889"/>
      <c r="ROD106" s="889"/>
      <c r="ROE106" s="889"/>
      <c r="ROF106" s="889"/>
      <c r="ROG106" s="889"/>
      <c r="ROH106" s="889"/>
      <c r="ROI106" s="889"/>
      <c r="ROJ106" s="889"/>
      <c r="ROK106" s="889"/>
      <c r="ROL106" s="889"/>
      <c r="ROM106" s="889"/>
      <c r="RON106" s="889"/>
      <c r="ROO106" s="889"/>
      <c r="ROP106" s="889"/>
      <c r="ROQ106" s="889"/>
      <c r="ROR106" s="889"/>
      <c r="ROS106" s="889"/>
      <c r="ROT106" s="889"/>
      <c r="ROU106" s="889"/>
      <c r="ROV106" s="889"/>
      <c r="ROW106" s="889"/>
      <c r="ROX106" s="889"/>
      <c r="ROY106" s="889"/>
      <c r="ROZ106" s="889"/>
      <c r="RPA106" s="889"/>
      <c r="RPB106" s="889"/>
      <c r="RPC106" s="889"/>
      <c r="RPD106" s="889"/>
      <c r="RPE106" s="889"/>
      <c r="RPF106" s="889"/>
      <c r="RPG106" s="889"/>
      <c r="RPH106" s="889"/>
      <c r="RPI106" s="889"/>
      <c r="RPJ106" s="889"/>
      <c r="RPK106" s="889"/>
      <c r="RPL106" s="889"/>
      <c r="RPM106" s="889"/>
      <c r="RPN106" s="889"/>
      <c r="RPO106" s="889"/>
      <c r="RPP106" s="889"/>
      <c r="RPQ106" s="889"/>
      <c r="RPR106" s="889"/>
      <c r="RPS106" s="889"/>
      <c r="RPT106" s="889"/>
      <c r="RPU106" s="889"/>
      <c r="RPV106" s="889"/>
      <c r="RPW106" s="889"/>
      <c r="RPX106" s="889"/>
      <c r="RPY106" s="889"/>
      <c r="RPZ106" s="889"/>
      <c r="RQA106" s="889"/>
      <c r="RQB106" s="889"/>
      <c r="RQC106" s="889"/>
      <c r="RQD106" s="889"/>
      <c r="RQE106" s="889"/>
      <c r="RQF106" s="889"/>
      <c r="RQG106" s="889"/>
      <c r="RQH106" s="889"/>
      <c r="RQI106" s="889"/>
      <c r="RQJ106" s="889"/>
      <c r="RQK106" s="889"/>
      <c r="RQL106" s="889"/>
      <c r="RQM106" s="889"/>
      <c r="RQN106" s="889"/>
      <c r="RQO106" s="889"/>
      <c r="RQP106" s="889"/>
      <c r="RQQ106" s="889"/>
      <c r="RQR106" s="889"/>
      <c r="RQS106" s="889"/>
      <c r="RQT106" s="889"/>
      <c r="RQU106" s="889"/>
      <c r="RQV106" s="889"/>
      <c r="RQW106" s="889"/>
      <c r="RQX106" s="889"/>
      <c r="RQY106" s="889"/>
      <c r="RQZ106" s="889"/>
      <c r="RRA106" s="889"/>
      <c r="RRB106" s="889"/>
      <c r="RRC106" s="889"/>
      <c r="RRD106" s="889"/>
      <c r="RRE106" s="889"/>
      <c r="RRF106" s="889"/>
      <c r="RRG106" s="889"/>
      <c r="RRH106" s="889"/>
      <c r="RRI106" s="889"/>
      <c r="RRJ106" s="889"/>
      <c r="RRK106" s="889"/>
      <c r="RRL106" s="889"/>
      <c r="RRM106" s="889"/>
      <c r="RRN106" s="889"/>
      <c r="RRO106" s="889"/>
      <c r="RRP106" s="889"/>
      <c r="RRQ106" s="889"/>
      <c r="RRR106" s="889"/>
      <c r="RRS106" s="889"/>
      <c r="RRT106" s="889"/>
      <c r="RRU106" s="889"/>
      <c r="RRV106" s="889"/>
      <c r="RRW106" s="889"/>
      <c r="RRX106" s="889"/>
      <c r="RRY106" s="889"/>
      <c r="RRZ106" s="889"/>
      <c r="RSA106" s="889"/>
      <c r="RSB106" s="889"/>
      <c r="RSC106" s="889"/>
      <c r="RSD106" s="889"/>
      <c r="RSE106" s="889"/>
      <c r="RSF106" s="889"/>
      <c r="RSG106" s="889"/>
      <c r="RSH106" s="889"/>
      <c r="RSI106" s="889"/>
      <c r="RSJ106" s="889"/>
      <c r="RSK106" s="889"/>
      <c r="RSL106" s="889"/>
      <c r="RSM106" s="889"/>
      <c r="RSN106" s="889"/>
      <c r="RSO106" s="889"/>
      <c r="RSP106" s="889"/>
      <c r="RSQ106" s="889"/>
      <c r="RSR106" s="889"/>
      <c r="RSS106" s="889"/>
      <c r="RST106" s="889"/>
      <c r="RSU106" s="889"/>
      <c r="RSV106" s="889"/>
      <c r="RSW106" s="889"/>
      <c r="RSX106" s="889"/>
      <c r="RSY106" s="889"/>
      <c r="RSZ106" s="889"/>
      <c r="RTA106" s="889"/>
      <c r="RTB106" s="889"/>
      <c r="RTC106" s="889"/>
      <c r="RTD106" s="889"/>
      <c r="RTE106" s="889"/>
      <c r="RTF106" s="889"/>
      <c r="RTG106" s="889"/>
      <c r="RTH106" s="889"/>
      <c r="RTI106" s="889"/>
      <c r="RTJ106" s="889"/>
      <c r="RTK106" s="889"/>
      <c r="RTL106" s="889"/>
      <c r="RTM106" s="889"/>
      <c r="RTN106" s="889"/>
      <c r="RTO106" s="889"/>
      <c r="RTP106" s="889"/>
      <c r="RTQ106" s="889"/>
      <c r="RTR106" s="889"/>
      <c r="RTS106" s="889"/>
      <c r="RTT106" s="889"/>
      <c r="RTU106" s="889"/>
      <c r="RTV106" s="889"/>
      <c r="RTW106" s="889"/>
      <c r="RTX106" s="889"/>
      <c r="RTY106" s="889"/>
      <c r="RTZ106" s="889"/>
      <c r="RUA106" s="889"/>
      <c r="RUB106" s="889"/>
      <c r="RUC106" s="889"/>
      <c r="RUD106" s="889"/>
      <c r="RUE106" s="889"/>
      <c r="RUF106" s="889"/>
      <c r="RUG106" s="889"/>
      <c r="RUH106" s="889"/>
      <c r="RUI106" s="889"/>
      <c r="RUJ106" s="889"/>
      <c r="RUK106" s="889"/>
      <c r="RUL106" s="889"/>
      <c r="RUM106" s="889"/>
      <c r="RUN106" s="889"/>
      <c r="RUO106" s="889"/>
      <c r="RUP106" s="889"/>
      <c r="RUQ106" s="889"/>
      <c r="RUR106" s="889"/>
      <c r="RUS106" s="889"/>
      <c r="RUT106" s="889"/>
      <c r="RUU106" s="889"/>
      <c r="RUV106" s="889"/>
      <c r="RUW106" s="889"/>
      <c r="RUX106" s="889"/>
      <c r="RUY106" s="889"/>
      <c r="RUZ106" s="889"/>
      <c r="RVA106" s="889"/>
      <c r="RVB106" s="889"/>
      <c r="RVC106" s="889"/>
      <c r="RVD106" s="889"/>
      <c r="RVE106" s="889"/>
      <c r="RVF106" s="889"/>
      <c r="RVG106" s="889"/>
      <c r="RVH106" s="889"/>
      <c r="RVI106" s="889"/>
      <c r="RVJ106" s="889"/>
      <c r="RVK106" s="889"/>
      <c r="RVL106" s="889"/>
      <c r="RVM106" s="889"/>
      <c r="RVN106" s="889"/>
      <c r="RVO106" s="889"/>
      <c r="RVP106" s="889"/>
      <c r="RVQ106" s="889"/>
      <c r="RVR106" s="889"/>
      <c r="RVS106" s="889"/>
      <c r="RVT106" s="889"/>
      <c r="RVU106" s="889"/>
      <c r="RVV106" s="889"/>
      <c r="RVW106" s="889"/>
      <c r="RVX106" s="889"/>
      <c r="RVY106" s="889"/>
      <c r="RVZ106" s="889"/>
      <c r="RWA106" s="889"/>
      <c r="RWB106" s="889"/>
      <c r="RWC106" s="889"/>
      <c r="RWD106" s="889"/>
      <c r="RWE106" s="889"/>
      <c r="RWF106" s="889"/>
      <c r="RWG106" s="889"/>
      <c r="RWH106" s="889"/>
      <c r="RWI106" s="889"/>
      <c r="RWJ106" s="889"/>
      <c r="RWK106" s="889"/>
      <c r="RWL106" s="889"/>
      <c r="RWM106" s="889"/>
      <c r="RWN106" s="889"/>
      <c r="RWO106" s="889"/>
      <c r="RWP106" s="889"/>
      <c r="RWQ106" s="889"/>
      <c r="RWR106" s="889"/>
      <c r="RWS106" s="889"/>
      <c r="RWT106" s="889"/>
      <c r="RWU106" s="889"/>
      <c r="RWV106" s="889"/>
      <c r="RWW106" s="889"/>
      <c r="RWX106" s="889"/>
      <c r="RWY106" s="889"/>
      <c r="RWZ106" s="889"/>
      <c r="RXA106" s="889"/>
      <c r="RXB106" s="889"/>
      <c r="RXC106" s="889"/>
      <c r="RXD106" s="889"/>
      <c r="RXE106" s="889"/>
      <c r="RXF106" s="889"/>
      <c r="RXG106" s="889"/>
      <c r="RXH106" s="889"/>
      <c r="RXI106" s="889"/>
      <c r="RXJ106" s="889"/>
      <c r="RXK106" s="889"/>
      <c r="RXL106" s="889"/>
      <c r="RXM106" s="889"/>
      <c r="RXN106" s="889"/>
      <c r="RXO106" s="889"/>
      <c r="RXP106" s="889"/>
      <c r="RXQ106" s="889"/>
      <c r="RXR106" s="889"/>
      <c r="RXS106" s="889"/>
      <c r="RXT106" s="889"/>
      <c r="RXU106" s="889"/>
      <c r="RXV106" s="889"/>
      <c r="RXW106" s="889"/>
      <c r="RXX106" s="889"/>
      <c r="RXY106" s="889"/>
      <c r="RXZ106" s="889"/>
      <c r="RYA106" s="889"/>
      <c r="RYB106" s="889"/>
      <c r="RYC106" s="889"/>
      <c r="RYD106" s="889"/>
      <c r="RYE106" s="889"/>
      <c r="RYF106" s="889"/>
      <c r="RYG106" s="889"/>
      <c r="RYH106" s="889"/>
      <c r="RYI106" s="889"/>
      <c r="RYJ106" s="889"/>
      <c r="RYK106" s="889"/>
      <c r="RYL106" s="889"/>
      <c r="RYM106" s="889"/>
      <c r="RYN106" s="889"/>
      <c r="RYO106" s="889"/>
      <c r="RYP106" s="889"/>
      <c r="RYQ106" s="889"/>
      <c r="RYR106" s="889"/>
      <c r="RYS106" s="889"/>
      <c r="RYT106" s="889"/>
      <c r="RYU106" s="889"/>
      <c r="RYV106" s="889"/>
      <c r="RYW106" s="889"/>
      <c r="RYX106" s="889"/>
      <c r="RYY106" s="889"/>
      <c r="RYZ106" s="889"/>
      <c r="RZA106" s="889"/>
      <c r="RZB106" s="889"/>
      <c r="RZC106" s="889"/>
      <c r="RZD106" s="889"/>
      <c r="RZE106" s="889"/>
      <c r="RZF106" s="889"/>
      <c r="RZG106" s="889"/>
      <c r="RZH106" s="889"/>
      <c r="RZI106" s="889"/>
      <c r="RZJ106" s="889"/>
      <c r="RZK106" s="889"/>
      <c r="RZL106" s="889"/>
      <c r="RZM106" s="889"/>
      <c r="RZN106" s="889"/>
      <c r="RZO106" s="889"/>
      <c r="RZP106" s="889"/>
      <c r="RZQ106" s="889"/>
      <c r="RZR106" s="889"/>
      <c r="RZS106" s="889"/>
      <c r="RZT106" s="889"/>
      <c r="RZU106" s="889"/>
      <c r="RZV106" s="889"/>
      <c r="RZW106" s="889"/>
      <c r="RZX106" s="889"/>
      <c r="RZY106" s="889"/>
      <c r="RZZ106" s="889"/>
      <c r="SAA106" s="889"/>
      <c r="SAB106" s="889"/>
      <c r="SAC106" s="889"/>
      <c r="SAD106" s="889"/>
      <c r="SAE106" s="889"/>
      <c r="SAF106" s="889"/>
      <c r="SAG106" s="889"/>
      <c r="SAH106" s="889"/>
      <c r="SAI106" s="889"/>
      <c r="SAJ106" s="889"/>
      <c r="SAK106" s="889"/>
      <c r="SAL106" s="889"/>
      <c r="SAM106" s="889"/>
      <c r="SAN106" s="889"/>
      <c r="SAO106" s="889"/>
      <c r="SAP106" s="889"/>
      <c r="SAQ106" s="889"/>
      <c r="SAR106" s="889"/>
      <c r="SAS106" s="889"/>
      <c r="SAT106" s="889"/>
      <c r="SAU106" s="889"/>
      <c r="SAV106" s="889"/>
      <c r="SAW106" s="889"/>
      <c r="SAX106" s="889"/>
      <c r="SAY106" s="889"/>
      <c r="SAZ106" s="889"/>
      <c r="SBA106" s="889"/>
      <c r="SBB106" s="889"/>
      <c r="SBC106" s="889"/>
      <c r="SBD106" s="889"/>
      <c r="SBE106" s="889"/>
      <c r="SBF106" s="889"/>
      <c r="SBG106" s="889"/>
      <c r="SBH106" s="889"/>
      <c r="SBI106" s="889"/>
      <c r="SBJ106" s="889"/>
      <c r="SBK106" s="889"/>
      <c r="SBL106" s="889"/>
      <c r="SBM106" s="889"/>
      <c r="SBN106" s="889"/>
      <c r="SBO106" s="889"/>
      <c r="SBP106" s="889"/>
      <c r="SBQ106" s="889"/>
      <c r="SBR106" s="889"/>
      <c r="SBS106" s="889"/>
      <c r="SBT106" s="889"/>
      <c r="SBU106" s="889"/>
      <c r="SBV106" s="889"/>
      <c r="SBW106" s="889"/>
      <c r="SBX106" s="889"/>
      <c r="SBY106" s="889"/>
      <c r="SBZ106" s="889"/>
      <c r="SCA106" s="889"/>
      <c r="SCB106" s="889"/>
      <c r="SCC106" s="889"/>
      <c r="SCD106" s="889"/>
      <c r="SCE106" s="889"/>
      <c r="SCF106" s="889"/>
      <c r="SCG106" s="889"/>
      <c r="SCH106" s="889"/>
      <c r="SCI106" s="889"/>
      <c r="SCJ106" s="889"/>
      <c r="SCK106" s="889"/>
      <c r="SCL106" s="889"/>
      <c r="SCM106" s="889"/>
      <c r="SCN106" s="889"/>
      <c r="SCO106" s="889"/>
      <c r="SCP106" s="889"/>
      <c r="SCQ106" s="889"/>
      <c r="SCR106" s="889"/>
      <c r="SCS106" s="889"/>
      <c r="SCT106" s="889"/>
      <c r="SCU106" s="889"/>
      <c r="SCV106" s="889"/>
      <c r="SCW106" s="889"/>
      <c r="SCX106" s="889"/>
      <c r="SCY106" s="889"/>
      <c r="SCZ106" s="889"/>
      <c r="SDA106" s="889"/>
      <c r="SDB106" s="889"/>
      <c r="SDC106" s="889"/>
      <c r="SDD106" s="889"/>
      <c r="SDE106" s="889"/>
      <c r="SDF106" s="889"/>
      <c r="SDG106" s="889"/>
      <c r="SDH106" s="889"/>
      <c r="SDI106" s="889"/>
      <c r="SDJ106" s="889"/>
      <c r="SDK106" s="889"/>
      <c r="SDL106" s="889"/>
      <c r="SDM106" s="889"/>
      <c r="SDN106" s="889"/>
      <c r="SDO106" s="889"/>
      <c r="SDP106" s="889"/>
      <c r="SDQ106" s="889"/>
      <c r="SDR106" s="889"/>
      <c r="SDS106" s="889"/>
      <c r="SDT106" s="889"/>
      <c r="SDU106" s="889"/>
      <c r="SDV106" s="889"/>
      <c r="SDW106" s="889"/>
      <c r="SDX106" s="889"/>
      <c r="SDY106" s="889"/>
      <c r="SDZ106" s="889"/>
      <c r="SEA106" s="889"/>
      <c r="SEB106" s="889"/>
      <c r="SEC106" s="889"/>
      <c r="SED106" s="889"/>
      <c r="SEE106" s="889"/>
      <c r="SEF106" s="889"/>
      <c r="SEG106" s="889"/>
      <c r="SEH106" s="889"/>
      <c r="SEI106" s="889"/>
      <c r="SEJ106" s="889"/>
      <c r="SEK106" s="889"/>
      <c r="SEL106" s="889"/>
      <c r="SEM106" s="889"/>
      <c r="SEN106" s="889"/>
      <c r="SEO106" s="889"/>
      <c r="SEP106" s="889"/>
      <c r="SEQ106" s="889"/>
      <c r="SER106" s="889"/>
      <c r="SES106" s="889"/>
      <c r="SET106" s="889"/>
      <c r="SEU106" s="889"/>
      <c r="SEV106" s="889"/>
      <c r="SEW106" s="889"/>
      <c r="SEX106" s="889"/>
      <c r="SEY106" s="889"/>
      <c r="SEZ106" s="889"/>
      <c r="SFA106" s="889"/>
      <c r="SFB106" s="889"/>
      <c r="SFC106" s="889"/>
      <c r="SFD106" s="889"/>
      <c r="SFE106" s="889"/>
      <c r="SFF106" s="889"/>
      <c r="SFG106" s="889"/>
      <c r="SFH106" s="889"/>
      <c r="SFI106" s="889"/>
      <c r="SFJ106" s="889"/>
      <c r="SFK106" s="889"/>
      <c r="SFL106" s="889"/>
      <c r="SFM106" s="889"/>
      <c r="SFN106" s="889"/>
      <c r="SFO106" s="889"/>
      <c r="SFP106" s="889"/>
      <c r="SFQ106" s="889"/>
      <c r="SFR106" s="889"/>
      <c r="SFS106" s="889"/>
      <c r="SFT106" s="889"/>
      <c r="SFU106" s="889"/>
      <c r="SFV106" s="889"/>
      <c r="SFW106" s="889"/>
      <c r="SFX106" s="889"/>
      <c r="SFY106" s="889"/>
      <c r="SFZ106" s="889"/>
      <c r="SGA106" s="889"/>
      <c r="SGB106" s="889"/>
      <c r="SGC106" s="889"/>
      <c r="SGD106" s="889"/>
      <c r="SGE106" s="889"/>
      <c r="SGF106" s="889"/>
      <c r="SGG106" s="889"/>
      <c r="SGH106" s="889"/>
      <c r="SGI106" s="889"/>
      <c r="SGJ106" s="889"/>
      <c r="SGK106" s="889"/>
      <c r="SGL106" s="889"/>
      <c r="SGM106" s="889"/>
      <c r="SGN106" s="889"/>
      <c r="SGO106" s="889"/>
      <c r="SGP106" s="889"/>
      <c r="SGQ106" s="889"/>
      <c r="SGR106" s="889"/>
      <c r="SGS106" s="889"/>
      <c r="SGT106" s="889"/>
      <c r="SGU106" s="889"/>
      <c r="SGV106" s="889"/>
      <c r="SGW106" s="889"/>
      <c r="SGX106" s="889"/>
      <c r="SGY106" s="889"/>
      <c r="SGZ106" s="889"/>
      <c r="SHA106" s="889"/>
      <c r="SHB106" s="889"/>
      <c r="SHC106" s="889"/>
      <c r="SHD106" s="889"/>
      <c r="SHE106" s="889"/>
      <c r="SHF106" s="889"/>
      <c r="SHG106" s="889"/>
      <c r="SHH106" s="889"/>
      <c r="SHI106" s="889"/>
      <c r="SHJ106" s="889"/>
      <c r="SHK106" s="889"/>
      <c r="SHL106" s="889"/>
      <c r="SHM106" s="889"/>
      <c r="SHN106" s="889"/>
      <c r="SHO106" s="889"/>
      <c r="SHP106" s="889"/>
      <c r="SHQ106" s="889"/>
      <c r="SHR106" s="889"/>
      <c r="SHS106" s="889"/>
      <c r="SHT106" s="889"/>
      <c r="SHU106" s="889"/>
      <c r="SHV106" s="889"/>
      <c r="SHW106" s="889"/>
      <c r="SHX106" s="889"/>
      <c r="SHY106" s="889"/>
      <c r="SHZ106" s="889"/>
      <c r="SIA106" s="889"/>
      <c r="SIB106" s="889"/>
      <c r="SIC106" s="889"/>
      <c r="SID106" s="889"/>
      <c r="SIE106" s="889"/>
      <c r="SIF106" s="889"/>
      <c r="SIG106" s="889"/>
      <c r="SIH106" s="889"/>
      <c r="SII106" s="889"/>
      <c r="SIJ106" s="889"/>
      <c r="SIK106" s="889"/>
      <c r="SIL106" s="889"/>
      <c r="SIM106" s="889"/>
      <c r="SIN106" s="889"/>
      <c r="SIO106" s="889"/>
      <c r="SIP106" s="889"/>
      <c r="SIQ106" s="889"/>
      <c r="SIR106" s="889"/>
      <c r="SIS106" s="889"/>
      <c r="SIT106" s="889"/>
      <c r="SIU106" s="889"/>
      <c r="SIV106" s="889"/>
      <c r="SIW106" s="889"/>
      <c r="SIX106" s="889"/>
      <c r="SIY106" s="889"/>
      <c r="SIZ106" s="889"/>
      <c r="SJA106" s="889"/>
      <c r="SJB106" s="889"/>
      <c r="SJC106" s="889"/>
      <c r="SJD106" s="889"/>
      <c r="SJE106" s="889"/>
      <c r="SJF106" s="889"/>
      <c r="SJG106" s="889"/>
      <c r="SJH106" s="889"/>
      <c r="SJI106" s="889"/>
      <c r="SJJ106" s="889"/>
      <c r="SJK106" s="889"/>
      <c r="SJL106" s="889"/>
      <c r="SJM106" s="889"/>
      <c r="SJN106" s="889"/>
      <c r="SJO106" s="889"/>
      <c r="SJP106" s="889"/>
      <c r="SJQ106" s="889"/>
      <c r="SJR106" s="889"/>
      <c r="SJS106" s="889"/>
      <c r="SJT106" s="889"/>
      <c r="SJU106" s="889"/>
      <c r="SJV106" s="889"/>
      <c r="SJW106" s="889"/>
      <c r="SJX106" s="889"/>
      <c r="SJY106" s="889"/>
      <c r="SJZ106" s="889"/>
      <c r="SKA106" s="889"/>
      <c r="SKB106" s="889"/>
      <c r="SKC106" s="889"/>
      <c r="SKD106" s="889"/>
      <c r="SKE106" s="889"/>
      <c r="SKF106" s="889"/>
      <c r="SKG106" s="889"/>
      <c r="SKH106" s="889"/>
      <c r="SKI106" s="889"/>
      <c r="SKJ106" s="889"/>
      <c r="SKK106" s="889"/>
      <c r="SKL106" s="889"/>
      <c r="SKM106" s="889"/>
      <c r="SKN106" s="889"/>
      <c r="SKO106" s="889"/>
      <c r="SKP106" s="889"/>
      <c r="SKQ106" s="889"/>
      <c r="SKR106" s="889"/>
      <c r="SKS106" s="889"/>
      <c r="SKT106" s="889"/>
      <c r="SKU106" s="889"/>
      <c r="SKV106" s="889"/>
      <c r="SKW106" s="889"/>
      <c r="SKX106" s="889"/>
      <c r="SKY106" s="889"/>
      <c r="SKZ106" s="889"/>
      <c r="SLA106" s="889"/>
      <c r="SLB106" s="889"/>
      <c r="SLC106" s="889"/>
      <c r="SLD106" s="889"/>
      <c r="SLE106" s="889"/>
      <c r="SLF106" s="889"/>
      <c r="SLG106" s="889"/>
      <c r="SLH106" s="889"/>
      <c r="SLI106" s="889"/>
      <c r="SLJ106" s="889"/>
      <c r="SLK106" s="889"/>
      <c r="SLL106" s="889"/>
      <c r="SLM106" s="889"/>
      <c r="SLN106" s="889"/>
      <c r="SLO106" s="889"/>
      <c r="SLP106" s="889"/>
      <c r="SLQ106" s="889"/>
      <c r="SLR106" s="889"/>
      <c r="SLS106" s="889"/>
      <c r="SLT106" s="889"/>
      <c r="SLU106" s="889"/>
      <c r="SLV106" s="889"/>
      <c r="SLW106" s="889"/>
      <c r="SLX106" s="889"/>
      <c r="SLY106" s="889"/>
      <c r="SLZ106" s="889"/>
      <c r="SMA106" s="889"/>
      <c r="SMB106" s="889"/>
      <c r="SMC106" s="889"/>
      <c r="SMD106" s="889"/>
      <c r="SME106" s="889"/>
      <c r="SMF106" s="889"/>
      <c r="SMG106" s="889"/>
      <c r="SMH106" s="889"/>
      <c r="SMI106" s="889"/>
      <c r="SMJ106" s="889"/>
      <c r="SMK106" s="889"/>
      <c r="SML106" s="889"/>
      <c r="SMM106" s="889"/>
      <c r="SMN106" s="889"/>
      <c r="SMO106" s="889"/>
      <c r="SMP106" s="889"/>
      <c r="SMQ106" s="889"/>
      <c r="SMR106" s="889"/>
      <c r="SMS106" s="889"/>
      <c r="SMT106" s="889"/>
      <c r="SMU106" s="889"/>
      <c r="SMV106" s="889"/>
      <c r="SMW106" s="889"/>
      <c r="SMX106" s="889"/>
      <c r="SMY106" s="889"/>
      <c r="SMZ106" s="889"/>
      <c r="SNA106" s="889"/>
      <c r="SNB106" s="889"/>
      <c r="SNC106" s="889"/>
      <c r="SND106" s="889"/>
      <c r="SNE106" s="889"/>
      <c r="SNF106" s="889"/>
      <c r="SNG106" s="889"/>
      <c r="SNH106" s="889"/>
      <c r="SNI106" s="889"/>
      <c r="SNJ106" s="889"/>
      <c r="SNK106" s="889"/>
      <c r="SNL106" s="889"/>
      <c r="SNM106" s="889"/>
      <c r="SNN106" s="889"/>
      <c r="SNO106" s="889"/>
      <c r="SNP106" s="889"/>
      <c r="SNQ106" s="889"/>
      <c r="SNR106" s="889"/>
      <c r="SNS106" s="889"/>
      <c r="SNT106" s="889"/>
      <c r="SNU106" s="889"/>
      <c r="SNV106" s="889"/>
      <c r="SNW106" s="889"/>
      <c r="SNX106" s="889"/>
      <c r="SNY106" s="889"/>
      <c r="SNZ106" s="889"/>
      <c r="SOA106" s="889"/>
      <c r="SOB106" s="889"/>
      <c r="SOC106" s="889"/>
      <c r="SOD106" s="889"/>
      <c r="SOE106" s="889"/>
      <c r="SOF106" s="889"/>
      <c r="SOG106" s="889"/>
      <c r="SOH106" s="889"/>
      <c r="SOI106" s="889"/>
      <c r="SOJ106" s="889"/>
      <c r="SOK106" s="889"/>
      <c r="SOL106" s="889"/>
      <c r="SOM106" s="889"/>
      <c r="SON106" s="889"/>
      <c r="SOO106" s="889"/>
      <c r="SOP106" s="889"/>
      <c r="SOQ106" s="889"/>
      <c r="SOR106" s="889"/>
      <c r="SOS106" s="889"/>
      <c r="SOT106" s="889"/>
      <c r="SOU106" s="889"/>
      <c r="SOV106" s="889"/>
      <c r="SOW106" s="889"/>
      <c r="SOX106" s="889"/>
      <c r="SOY106" s="889"/>
      <c r="SOZ106" s="889"/>
      <c r="SPA106" s="889"/>
      <c r="SPB106" s="889"/>
      <c r="SPC106" s="889"/>
      <c r="SPD106" s="889"/>
      <c r="SPE106" s="889"/>
      <c r="SPF106" s="889"/>
      <c r="SPG106" s="889"/>
      <c r="SPH106" s="889"/>
      <c r="SPI106" s="889"/>
      <c r="SPJ106" s="889"/>
      <c r="SPK106" s="889"/>
      <c r="SPL106" s="889"/>
      <c r="SPM106" s="889"/>
      <c r="SPN106" s="889"/>
      <c r="SPO106" s="889"/>
      <c r="SPP106" s="889"/>
      <c r="SPQ106" s="889"/>
      <c r="SPR106" s="889"/>
      <c r="SPS106" s="889"/>
      <c r="SPT106" s="889"/>
      <c r="SPU106" s="889"/>
      <c r="SPV106" s="889"/>
      <c r="SPW106" s="889"/>
      <c r="SPX106" s="889"/>
      <c r="SPY106" s="889"/>
      <c r="SPZ106" s="889"/>
      <c r="SQA106" s="889"/>
      <c r="SQB106" s="889"/>
      <c r="SQC106" s="889"/>
      <c r="SQD106" s="889"/>
      <c r="SQE106" s="889"/>
      <c r="SQF106" s="889"/>
      <c r="SQG106" s="889"/>
      <c r="SQH106" s="889"/>
      <c r="SQI106" s="889"/>
      <c r="SQJ106" s="889"/>
      <c r="SQK106" s="889"/>
      <c r="SQL106" s="889"/>
      <c r="SQM106" s="889"/>
      <c r="SQN106" s="889"/>
      <c r="SQO106" s="889"/>
      <c r="SQP106" s="889"/>
      <c r="SQQ106" s="889"/>
      <c r="SQR106" s="889"/>
      <c r="SQS106" s="889"/>
      <c r="SQT106" s="889"/>
      <c r="SQU106" s="889"/>
      <c r="SQV106" s="889"/>
      <c r="SQW106" s="889"/>
      <c r="SQX106" s="889"/>
      <c r="SQY106" s="889"/>
      <c r="SQZ106" s="889"/>
      <c r="SRA106" s="889"/>
      <c r="SRB106" s="889"/>
      <c r="SRC106" s="889"/>
      <c r="SRD106" s="889"/>
      <c r="SRE106" s="889"/>
      <c r="SRF106" s="889"/>
      <c r="SRG106" s="889"/>
      <c r="SRH106" s="889"/>
      <c r="SRI106" s="889"/>
      <c r="SRJ106" s="889"/>
      <c r="SRK106" s="889"/>
      <c r="SRL106" s="889"/>
      <c r="SRM106" s="889"/>
      <c r="SRN106" s="889"/>
      <c r="SRO106" s="889"/>
      <c r="SRP106" s="889"/>
      <c r="SRQ106" s="889"/>
      <c r="SRR106" s="889"/>
      <c r="SRS106" s="889"/>
      <c r="SRT106" s="889"/>
      <c r="SRU106" s="889"/>
      <c r="SRV106" s="889"/>
      <c r="SRW106" s="889"/>
      <c r="SRX106" s="889"/>
      <c r="SRY106" s="889"/>
      <c r="SRZ106" s="889"/>
      <c r="SSA106" s="889"/>
      <c r="SSB106" s="889"/>
      <c r="SSC106" s="889"/>
      <c r="SSD106" s="889"/>
      <c r="SSE106" s="889"/>
      <c r="SSF106" s="889"/>
      <c r="SSG106" s="889"/>
      <c r="SSH106" s="889"/>
      <c r="SSI106" s="889"/>
      <c r="SSJ106" s="889"/>
      <c r="SSK106" s="889"/>
      <c r="SSL106" s="889"/>
      <c r="SSM106" s="889"/>
      <c r="SSN106" s="889"/>
      <c r="SSO106" s="889"/>
      <c r="SSP106" s="889"/>
      <c r="SSQ106" s="889"/>
      <c r="SSR106" s="889"/>
      <c r="SSS106" s="889"/>
      <c r="SST106" s="889"/>
      <c r="SSU106" s="889"/>
      <c r="SSV106" s="889"/>
      <c r="SSW106" s="889"/>
      <c r="SSX106" s="889"/>
      <c r="SSY106" s="889"/>
      <c r="SSZ106" s="889"/>
      <c r="STA106" s="889"/>
      <c r="STB106" s="889"/>
      <c r="STC106" s="889"/>
      <c r="STD106" s="889"/>
      <c r="STE106" s="889"/>
      <c r="STF106" s="889"/>
      <c r="STG106" s="889"/>
      <c r="STH106" s="889"/>
      <c r="STI106" s="889"/>
      <c r="STJ106" s="889"/>
      <c r="STK106" s="889"/>
      <c r="STL106" s="889"/>
      <c r="STM106" s="889"/>
      <c r="STN106" s="889"/>
      <c r="STO106" s="889"/>
      <c r="STP106" s="889"/>
      <c r="STQ106" s="889"/>
      <c r="STR106" s="889"/>
      <c r="STS106" s="889"/>
      <c r="STT106" s="889"/>
      <c r="STU106" s="889"/>
      <c r="STV106" s="889"/>
      <c r="STW106" s="889"/>
      <c r="STX106" s="889"/>
      <c r="STY106" s="889"/>
      <c r="STZ106" s="889"/>
      <c r="SUA106" s="889"/>
      <c r="SUB106" s="889"/>
      <c r="SUC106" s="889"/>
      <c r="SUD106" s="889"/>
      <c r="SUE106" s="889"/>
      <c r="SUF106" s="889"/>
      <c r="SUG106" s="889"/>
      <c r="SUH106" s="889"/>
      <c r="SUI106" s="889"/>
      <c r="SUJ106" s="889"/>
      <c r="SUK106" s="889"/>
      <c r="SUL106" s="889"/>
      <c r="SUM106" s="889"/>
      <c r="SUN106" s="889"/>
      <c r="SUO106" s="889"/>
      <c r="SUP106" s="889"/>
      <c r="SUQ106" s="889"/>
      <c r="SUR106" s="889"/>
      <c r="SUS106" s="889"/>
      <c r="SUT106" s="889"/>
      <c r="SUU106" s="889"/>
      <c r="SUV106" s="889"/>
      <c r="SUW106" s="889"/>
      <c r="SUX106" s="889"/>
      <c r="SUY106" s="889"/>
      <c r="SUZ106" s="889"/>
      <c r="SVA106" s="889"/>
      <c r="SVB106" s="889"/>
      <c r="SVC106" s="889"/>
      <c r="SVD106" s="889"/>
      <c r="SVE106" s="889"/>
      <c r="SVF106" s="889"/>
      <c r="SVG106" s="889"/>
      <c r="SVH106" s="889"/>
      <c r="SVI106" s="889"/>
      <c r="SVJ106" s="889"/>
      <c r="SVK106" s="889"/>
      <c r="SVL106" s="889"/>
      <c r="SVM106" s="889"/>
      <c r="SVN106" s="889"/>
      <c r="SVO106" s="889"/>
      <c r="SVP106" s="889"/>
      <c r="SVQ106" s="889"/>
      <c r="SVR106" s="889"/>
      <c r="SVS106" s="889"/>
      <c r="SVT106" s="889"/>
      <c r="SVU106" s="889"/>
      <c r="SVV106" s="889"/>
      <c r="SVW106" s="889"/>
      <c r="SVX106" s="889"/>
      <c r="SVY106" s="889"/>
      <c r="SVZ106" s="889"/>
      <c r="SWA106" s="889"/>
      <c r="SWB106" s="889"/>
      <c r="SWC106" s="889"/>
      <c r="SWD106" s="889"/>
      <c r="SWE106" s="889"/>
      <c r="SWF106" s="889"/>
      <c r="SWG106" s="889"/>
      <c r="SWH106" s="889"/>
      <c r="SWI106" s="889"/>
      <c r="SWJ106" s="889"/>
      <c r="SWK106" s="889"/>
      <c r="SWL106" s="889"/>
      <c r="SWM106" s="889"/>
      <c r="SWN106" s="889"/>
      <c r="SWO106" s="889"/>
      <c r="SWP106" s="889"/>
      <c r="SWQ106" s="889"/>
      <c r="SWR106" s="889"/>
      <c r="SWS106" s="889"/>
      <c r="SWT106" s="889"/>
      <c r="SWU106" s="889"/>
      <c r="SWV106" s="889"/>
      <c r="SWW106" s="889"/>
      <c r="SWX106" s="889"/>
      <c r="SWY106" s="889"/>
      <c r="SWZ106" s="889"/>
      <c r="SXA106" s="889"/>
      <c r="SXB106" s="889"/>
      <c r="SXC106" s="889"/>
      <c r="SXD106" s="889"/>
      <c r="SXE106" s="889"/>
      <c r="SXF106" s="889"/>
      <c r="SXG106" s="889"/>
      <c r="SXH106" s="889"/>
      <c r="SXI106" s="889"/>
      <c r="SXJ106" s="889"/>
      <c r="SXK106" s="889"/>
      <c r="SXL106" s="889"/>
      <c r="SXM106" s="889"/>
      <c r="SXN106" s="889"/>
      <c r="SXO106" s="889"/>
      <c r="SXP106" s="889"/>
      <c r="SXQ106" s="889"/>
      <c r="SXR106" s="889"/>
      <c r="SXS106" s="889"/>
      <c r="SXT106" s="889"/>
      <c r="SXU106" s="889"/>
      <c r="SXV106" s="889"/>
      <c r="SXW106" s="889"/>
      <c r="SXX106" s="889"/>
      <c r="SXY106" s="889"/>
      <c r="SXZ106" s="889"/>
      <c r="SYA106" s="889"/>
      <c r="SYB106" s="889"/>
      <c r="SYC106" s="889"/>
      <c r="SYD106" s="889"/>
      <c r="SYE106" s="889"/>
      <c r="SYF106" s="889"/>
      <c r="SYG106" s="889"/>
      <c r="SYH106" s="889"/>
      <c r="SYI106" s="889"/>
      <c r="SYJ106" s="889"/>
      <c r="SYK106" s="889"/>
      <c r="SYL106" s="889"/>
      <c r="SYM106" s="889"/>
      <c r="SYN106" s="889"/>
      <c r="SYO106" s="889"/>
      <c r="SYP106" s="889"/>
      <c r="SYQ106" s="889"/>
      <c r="SYR106" s="889"/>
      <c r="SYS106" s="889"/>
      <c r="SYT106" s="889"/>
      <c r="SYU106" s="889"/>
      <c r="SYV106" s="889"/>
      <c r="SYW106" s="889"/>
      <c r="SYX106" s="889"/>
      <c r="SYY106" s="889"/>
      <c r="SYZ106" s="889"/>
      <c r="SZA106" s="889"/>
      <c r="SZB106" s="889"/>
      <c r="SZC106" s="889"/>
      <c r="SZD106" s="889"/>
      <c r="SZE106" s="889"/>
      <c r="SZF106" s="889"/>
      <c r="SZG106" s="889"/>
      <c r="SZH106" s="889"/>
      <c r="SZI106" s="889"/>
      <c r="SZJ106" s="889"/>
      <c r="SZK106" s="889"/>
      <c r="SZL106" s="889"/>
      <c r="SZM106" s="889"/>
      <c r="SZN106" s="889"/>
      <c r="SZO106" s="889"/>
      <c r="SZP106" s="889"/>
      <c r="SZQ106" s="889"/>
      <c r="SZR106" s="889"/>
      <c r="SZS106" s="889"/>
      <c r="SZT106" s="889"/>
      <c r="SZU106" s="889"/>
      <c r="SZV106" s="889"/>
      <c r="SZW106" s="889"/>
      <c r="SZX106" s="889"/>
      <c r="SZY106" s="889"/>
      <c r="SZZ106" s="889"/>
      <c r="TAA106" s="889"/>
      <c r="TAB106" s="889"/>
      <c r="TAC106" s="889"/>
      <c r="TAD106" s="889"/>
      <c r="TAE106" s="889"/>
      <c r="TAF106" s="889"/>
      <c r="TAG106" s="889"/>
      <c r="TAH106" s="889"/>
      <c r="TAI106" s="889"/>
      <c r="TAJ106" s="889"/>
      <c r="TAK106" s="889"/>
      <c r="TAL106" s="889"/>
      <c r="TAM106" s="889"/>
      <c r="TAN106" s="889"/>
      <c r="TAO106" s="889"/>
      <c r="TAP106" s="889"/>
      <c r="TAQ106" s="889"/>
      <c r="TAR106" s="889"/>
      <c r="TAS106" s="889"/>
      <c r="TAT106" s="889"/>
      <c r="TAU106" s="889"/>
      <c r="TAV106" s="889"/>
      <c r="TAW106" s="889"/>
      <c r="TAX106" s="889"/>
      <c r="TAY106" s="889"/>
      <c r="TAZ106" s="889"/>
      <c r="TBA106" s="889"/>
      <c r="TBB106" s="889"/>
      <c r="TBC106" s="889"/>
      <c r="TBD106" s="889"/>
      <c r="TBE106" s="889"/>
      <c r="TBF106" s="889"/>
      <c r="TBG106" s="889"/>
      <c r="TBH106" s="889"/>
      <c r="TBI106" s="889"/>
      <c r="TBJ106" s="889"/>
      <c r="TBK106" s="889"/>
      <c r="TBL106" s="889"/>
      <c r="TBM106" s="889"/>
      <c r="TBN106" s="889"/>
      <c r="TBO106" s="889"/>
      <c r="TBP106" s="889"/>
      <c r="TBQ106" s="889"/>
      <c r="TBR106" s="889"/>
      <c r="TBS106" s="889"/>
      <c r="TBT106" s="889"/>
      <c r="TBU106" s="889"/>
      <c r="TBV106" s="889"/>
      <c r="TBW106" s="889"/>
      <c r="TBX106" s="889"/>
      <c r="TBY106" s="889"/>
      <c r="TBZ106" s="889"/>
      <c r="TCA106" s="889"/>
      <c r="TCB106" s="889"/>
      <c r="TCC106" s="889"/>
      <c r="TCD106" s="889"/>
      <c r="TCE106" s="889"/>
      <c r="TCF106" s="889"/>
      <c r="TCG106" s="889"/>
      <c r="TCH106" s="889"/>
      <c r="TCI106" s="889"/>
      <c r="TCJ106" s="889"/>
      <c r="TCK106" s="889"/>
      <c r="TCL106" s="889"/>
      <c r="TCM106" s="889"/>
      <c r="TCN106" s="889"/>
      <c r="TCO106" s="889"/>
      <c r="TCP106" s="889"/>
      <c r="TCQ106" s="889"/>
      <c r="TCR106" s="889"/>
      <c r="TCS106" s="889"/>
      <c r="TCT106" s="889"/>
      <c r="TCU106" s="889"/>
      <c r="TCV106" s="889"/>
      <c r="TCW106" s="889"/>
      <c r="TCX106" s="889"/>
      <c r="TCY106" s="889"/>
      <c r="TCZ106" s="889"/>
      <c r="TDA106" s="889"/>
      <c r="TDB106" s="889"/>
      <c r="TDC106" s="889"/>
      <c r="TDD106" s="889"/>
      <c r="TDE106" s="889"/>
      <c r="TDF106" s="889"/>
      <c r="TDG106" s="889"/>
      <c r="TDH106" s="889"/>
      <c r="TDI106" s="889"/>
      <c r="TDJ106" s="889"/>
      <c r="TDK106" s="889"/>
      <c r="TDL106" s="889"/>
      <c r="TDM106" s="889"/>
      <c r="TDN106" s="889"/>
      <c r="TDO106" s="889"/>
      <c r="TDP106" s="889"/>
      <c r="TDQ106" s="889"/>
      <c r="TDR106" s="889"/>
      <c r="TDS106" s="889"/>
      <c r="TDT106" s="889"/>
      <c r="TDU106" s="889"/>
      <c r="TDV106" s="889"/>
      <c r="TDW106" s="889"/>
      <c r="TDX106" s="889"/>
      <c r="TDY106" s="889"/>
      <c r="TDZ106" s="889"/>
      <c r="TEA106" s="889"/>
      <c r="TEB106" s="889"/>
      <c r="TEC106" s="889"/>
      <c r="TED106" s="889"/>
      <c r="TEE106" s="889"/>
      <c r="TEF106" s="889"/>
      <c r="TEG106" s="889"/>
      <c r="TEH106" s="889"/>
      <c r="TEI106" s="889"/>
      <c r="TEJ106" s="889"/>
      <c r="TEK106" s="889"/>
      <c r="TEL106" s="889"/>
      <c r="TEM106" s="889"/>
      <c r="TEN106" s="889"/>
      <c r="TEO106" s="889"/>
      <c r="TEP106" s="889"/>
      <c r="TEQ106" s="889"/>
      <c r="TER106" s="889"/>
      <c r="TES106" s="889"/>
      <c r="TET106" s="889"/>
      <c r="TEU106" s="889"/>
      <c r="TEV106" s="889"/>
      <c r="TEW106" s="889"/>
      <c r="TEX106" s="889"/>
      <c r="TEY106" s="889"/>
      <c r="TEZ106" s="889"/>
      <c r="TFA106" s="889"/>
      <c r="TFB106" s="889"/>
      <c r="TFC106" s="889"/>
      <c r="TFD106" s="889"/>
      <c r="TFE106" s="889"/>
      <c r="TFF106" s="889"/>
      <c r="TFG106" s="889"/>
      <c r="TFH106" s="889"/>
      <c r="TFI106" s="889"/>
      <c r="TFJ106" s="889"/>
      <c r="TFK106" s="889"/>
      <c r="TFL106" s="889"/>
      <c r="TFM106" s="889"/>
      <c r="TFN106" s="889"/>
      <c r="TFO106" s="889"/>
      <c r="TFP106" s="889"/>
      <c r="TFQ106" s="889"/>
      <c r="TFR106" s="889"/>
      <c r="TFS106" s="889"/>
      <c r="TFT106" s="889"/>
      <c r="TFU106" s="889"/>
      <c r="TFV106" s="889"/>
      <c r="TFW106" s="889"/>
      <c r="TFX106" s="889"/>
      <c r="TFY106" s="889"/>
      <c r="TFZ106" s="889"/>
      <c r="TGA106" s="889"/>
      <c r="TGB106" s="889"/>
      <c r="TGC106" s="889"/>
      <c r="TGD106" s="889"/>
      <c r="TGE106" s="889"/>
      <c r="TGF106" s="889"/>
      <c r="TGG106" s="889"/>
      <c r="TGH106" s="889"/>
      <c r="TGI106" s="889"/>
      <c r="TGJ106" s="889"/>
      <c r="TGK106" s="889"/>
      <c r="TGL106" s="889"/>
      <c r="TGM106" s="889"/>
      <c r="TGN106" s="889"/>
      <c r="TGO106" s="889"/>
      <c r="TGP106" s="889"/>
      <c r="TGQ106" s="889"/>
      <c r="TGR106" s="889"/>
      <c r="TGS106" s="889"/>
      <c r="TGT106" s="889"/>
      <c r="TGU106" s="889"/>
      <c r="TGV106" s="889"/>
      <c r="TGW106" s="889"/>
      <c r="TGX106" s="889"/>
      <c r="TGY106" s="889"/>
      <c r="TGZ106" s="889"/>
      <c r="THA106" s="889"/>
      <c r="THB106" s="889"/>
      <c r="THC106" s="889"/>
      <c r="THD106" s="889"/>
      <c r="THE106" s="889"/>
      <c r="THF106" s="889"/>
      <c r="THG106" s="889"/>
      <c r="THH106" s="889"/>
      <c r="THI106" s="889"/>
      <c r="THJ106" s="889"/>
      <c r="THK106" s="889"/>
      <c r="THL106" s="889"/>
      <c r="THM106" s="889"/>
      <c r="THN106" s="889"/>
      <c r="THO106" s="889"/>
      <c r="THP106" s="889"/>
      <c r="THQ106" s="889"/>
      <c r="THR106" s="889"/>
      <c r="THS106" s="889"/>
      <c r="THT106" s="889"/>
      <c r="THU106" s="889"/>
      <c r="THV106" s="889"/>
      <c r="THW106" s="889"/>
      <c r="THX106" s="889"/>
      <c r="THY106" s="889"/>
      <c r="THZ106" s="889"/>
      <c r="TIA106" s="889"/>
      <c r="TIB106" s="889"/>
      <c r="TIC106" s="889"/>
      <c r="TID106" s="889"/>
      <c r="TIE106" s="889"/>
      <c r="TIF106" s="889"/>
      <c r="TIG106" s="889"/>
      <c r="TIH106" s="889"/>
      <c r="TII106" s="889"/>
      <c r="TIJ106" s="889"/>
      <c r="TIK106" s="889"/>
      <c r="TIL106" s="889"/>
      <c r="TIM106" s="889"/>
      <c r="TIN106" s="889"/>
      <c r="TIO106" s="889"/>
      <c r="TIP106" s="889"/>
      <c r="TIQ106" s="889"/>
      <c r="TIR106" s="889"/>
      <c r="TIS106" s="889"/>
      <c r="TIT106" s="889"/>
      <c r="TIU106" s="889"/>
      <c r="TIV106" s="889"/>
      <c r="TIW106" s="889"/>
      <c r="TIX106" s="889"/>
      <c r="TIY106" s="889"/>
      <c r="TIZ106" s="889"/>
      <c r="TJA106" s="889"/>
      <c r="TJB106" s="889"/>
      <c r="TJC106" s="889"/>
      <c r="TJD106" s="889"/>
      <c r="TJE106" s="889"/>
      <c r="TJF106" s="889"/>
      <c r="TJG106" s="889"/>
      <c r="TJH106" s="889"/>
      <c r="TJI106" s="889"/>
      <c r="TJJ106" s="889"/>
      <c r="TJK106" s="889"/>
      <c r="TJL106" s="889"/>
      <c r="TJM106" s="889"/>
      <c r="TJN106" s="889"/>
      <c r="TJO106" s="889"/>
      <c r="TJP106" s="889"/>
      <c r="TJQ106" s="889"/>
      <c r="TJR106" s="889"/>
      <c r="TJS106" s="889"/>
      <c r="TJT106" s="889"/>
      <c r="TJU106" s="889"/>
      <c r="TJV106" s="889"/>
      <c r="TJW106" s="889"/>
      <c r="TJX106" s="889"/>
      <c r="TJY106" s="889"/>
      <c r="TJZ106" s="889"/>
      <c r="TKA106" s="889"/>
      <c r="TKB106" s="889"/>
      <c r="TKC106" s="889"/>
      <c r="TKD106" s="889"/>
      <c r="TKE106" s="889"/>
      <c r="TKF106" s="889"/>
      <c r="TKG106" s="889"/>
      <c r="TKH106" s="889"/>
      <c r="TKI106" s="889"/>
      <c r="TKJ106" s="889"/>
      <c r="TKK106" s="889"/>
      <c r="TKL106" s="889"/>
      <c r="TKM106" s="889"/>
      <c r="TKN106" s="889"/>
      <c r="TKO106" s="889"/>
      <c r="TKP106" s="889"/>
      <c r="TKQ106" s="889"/>
      <c r="TKR106" s="889"/>
      <c r="TKS106" s="889"/>
      <c r="TKT106" s="889"/>
      <c r="TKU106" s="889"/>
      <c r="TKV106" s="889"/>
      <c r="TKW106" s="889"/>
      <c r="TKX106" s="889"/>
      <c r="TKY106" s="889"/>
      <c r="TKZ106" s="889"/>
      <c r="TLA106" s="889"/>
      <c r="TLB106" s="889"/>
      <c r="TLC106" s="889"/>
      <c r="TLD106" s="889"/>
      <c r="TLE106" s="889"/>
      <c r="TLF106" s="889"/>
      <c r="TLG106" s="889"/>
      <c r="TLH106" s="889"/>
      <c r="TLI106" s="889"/>
      <c r="TLJ106" s="889"/>
      <c r="TLK106" s="889"/>
      <c r="TLL106" s="889"/>
      <c r="TLM106" s="889"/>
      <c r="TLN106" s="889"/>
      <c r="TLO106" s="889"/>
      <c r="TLP106" s="889"/>
      <c r="TLQ106" s="889"/>
      <c r="TLR106" s="889"/>
      <c r="TLS106" s="889"/>
      <c r="TLT106" s="889"/>
      <c r="TLU106" s="889"/>
      <c r="TLV106" s="889"/>
      <c r="TLW106" s="889"/>
      <c r="TLX106" s="889"/>
      <c r="TLY106" s="889"/>
      <c r="TLZ106" s="889"/>
      <c r="TMA106" s="889"/>
      <c r="TMB106" s="889"/>
      <c r="TMC106" s="889"/>
      <c r="TMD106" s="889"/>
      <c r="TME106" s="889"/>
      <c r="TMF106" s="889"/>
      <c r="TMG106" s="889"/>
      <c r="TMH106" s="889"/>
      <c r="TMI106" s="889"/>
      <c r="TMJ106" s="889"/>
      <c r="TMK106" s="889"/>
      <c r="TML106" s="889"/>
      <c r="TMM106" s="889"/>
      <c r="TMN106" s="889"/>
      <c r="TMO106" s="889"/>
      <c r="TMP106" s="889"/>
      <c r="TMQ106" s="889"/>
      <c r="TMR106" s="889"/>
      <c r="TMS106" s="889"/>
      <c r="TMT106" s="889"/>
      <c r="TMU106" s="889"/>
      <c r="TMV106" s="889"/>
      <c r="TMW106" s="889"/>
      <c r="TMX106" s="889"/>
      <c r="TMY106" s="889"/>
      <c r="TMZ106" s="889"/>
      <c r="TNA106" s="889"/>
      <c r="TNB106" s="889"/>
      <c r="TNC106" s="889"/>
      <c r="TND106" s="889"/>
      <c r="TNE106" s="889"/>
      <c r="TNF106" s="889"/>
      <c r="TNG106" s="889"/>
      <c r="TNH106" s="889"/>
      <c r="TNI106" s="889"/>
      <c r="TNJ106" s="889"/>
      <c r="TNK106" s="889"/>
      <c r="TNL106" s="889"/>
      <c r="TNM106" s="889"/>
      <c r="TNN106" s="889"/>
      <c r="TNO106" s="889"/>
      <c r="TNP106" s="889"/>
      <c r="TNQ106" s="889"/>
      <c r="TNR106" s="889"/>
      <c r="TNS106" s="889"/>
      <c r="TNT106" s="889"/>
      <c r="TNU106" s="889"/>
      <c r="TNV106" s="889"/>
      <c r="TNW106" s="889"/>
      <c r="TNX106" s="889"/>
      <c r="TNY106" s="889"/>
      <c r="TNZ106" s="889"/>
      <c r="TOA106" s="889"/>
      <c r="TOB106" s="889"/>
      <c r="TOC106" s="889"/>
      <c r="TOD106" s="889"/>
      <c r="TOE106" s="889"/>
      <c r="TOF106" s="889"/>
      <c r="TOG106" s="889"/>
      <c r="TOH106" s="889"/>
      <c r="TOI106" s="889"/>
      <c r="TOJ106" s="889"/>
      <c r="TOK106" s="889"/>
      <c r="TOL106" s="889"/>
      <c r="TOM106" s="889"/>
      <c r="TON106" s="889"/>
      <c r="TOO106" s="889"/>
      <c r="TOP106" s="889"/>
      <c r="TOQ106" s="889"/>
      <c r="TOR106" s="889"/>
      <c r="TOS106" s="889"/>
      <c r="TOT106" s="889"/>
      <c r="TOU106" s="889"/>
      <c r="TOV106" s="889"/>
      <c r="TOW106" s="889"/>
      <c r="TOX106" s="889"/>
      <c r="TOY106" s="889"/>
      <c r="TOZ106" s="889"/>
      <c r="TPA106" s="889"/>
      <c r="TPB106" s="889"/>
      <c r="TPC106" s="889"/>
      <c r="TPD106" s="889"/>
      <c r="TPE106" s="889"/>
      <c r="TPF106" s="889"/>
      <c r="TPG106" s="889"/>
      <c r="TPH106" s="889"/>
      <c r="TPI106" s="889"/>
      <c r="TPJ106" s="889"/>
      <c r="TPK106" s="889"/>
      <c r="TPL106" s="889"/>
      <c r="TPM106" s="889"/>
      <c r="TPN106" s="889"/>
      <c r="TPO106" s="889"/>
      <c r="TPP106" s="889"/>
      <c r="TPQ106" s="889"/>
      <c r="TPR106" s="889"/>
      <c r="TPS106" s="889"/>
      <c r="TPT106" s="889"/>
      <c r="TPU106" s="889"/>
      <c r="TPV106" s="889"/>
      <c r="TPW106" s="889"/>
      <c r="TPX106" s="889"/>
      <c r="TPY106" s="889"/>
      <c r="TPZ106" s="889"/>
      <c r="TQA106" s="889"/>
      <c r="TQB106" s="889"/>
      <c r="TQC106" s="889"/>
      <c r="TQD106" s="889"/>
      <c r="TQE106" s="889"/>
      <c r="TQF106" s="889"/>
      <c r="TQG106" s="889"/>
      <c r="TQH106" s="889"/>
      <c r="TQI106" s="889"/>
      <c r="TQJ106" s="889"/>
      <c r="TQK106" s="889"/>
      <c r="TQL106" s="889"/>
      <c r="TQM106" s="889"/>
      <c r="TQN106" s="889"/>
      <c r="TQO106" s="889"/>
      <c r="TQP106" s="889"/>
      <c r="TQQ106" s="889"/>
      <c r="TQR106" s="889"/>
      <c r="TQS106" s="889"/>
      <c r="TQT106" s="889"/>
      <c r="TQU106" s="889"/>
      <c r="TQV106" s="889"/>
      <c r="TQW106" s="889"/>
      <c r="TQX106" s="889"/>
      <c r="TQY106" s="889"/>
      <c r="TQZ106" s="889"/>
      <c r="TRA106" s="889"/>
      <c r="TRB106" s="889"/>
      <c r="TRC106" s="889"/>
      <c r="TRD106" s="889"/>
      <c r="TRE106" s="889"/>
      <c r="TRF106" s="889"/>
      <c r="TRG106" s="889"/>
      <c r="TRH106" s="889"/>
      <c r="TRI106" s="889"/>
      <c r="TRJ106" s="889"/>
      <c r="TRK106" s="889"/>
      <c r="TRL106" s="889"/>
      <c r="TRM106" s="889"/>
      <c r="TRN106" s="889"/>
      <c r="TRO106" s="889"/>
      <c r="TRP106" s="889"/>
      <c r="TRQ106" s="889"/>
      <c r="TRR106" s="889"/>
      <c r="TRS106" s="889"/>
      <c r="TRT106" s="889"/>
      <c r="TRU106" s="889"/>
      <c r="TRV106" s="889"/>
      <c r="TRW106" s="889"/>
      <c r="TRX106" s="889"/>
      <c r="TRY106" s="889"/>
      <c r="TRZ106" s="889"/>
      <c r="TSA106" s="889"/>
      <c r="TSB106" s="889"/>
      <c r="TSC106" s="889"/>
      <c r="TSD106" s="889"/>
      <c r="TSE106" s="889"/>
      <c r="TSF106" s="889"/>
      <c r="TSG106" s="889"/>
      <c r="TSH106" s="889"/>
      <c r="TSI106" s="889"/>
      <c r="TSJ106" s="889"/>
      <c r="TSK106" s="889"/>
      <c r="TSL106" s="889"/>
      <c r="TSM106" s="889"/>
      <c r="TSN106" s="889"/>
      <c r="TSO106" s="889"/>
      <c r="TSP106" s="889"/>
      <c r="TSQ106" s="889"/>
      <c r="TSR106" s="889"/>
      <c r="TSS106" s="889"/>
      <c r="TST106" s="889"/>
      <c r="TSU106" s="889"/>
      <c r="TSV106" s="889"/>
      <c r="TSW106" s="889"/>
      <c r="TSX106" s="889"/>
      <c r="TSY106" s="889"/>
      <c r="TSZ106" s="889"/>
      <c r="TTA106" s="889"/>
      <c r="TTB106" s="889"/>
      <c r="TTC106" s="889"/>
      <c r="TTD106" s="889"/>
      <c r="TTE106" s="889"/>
      <c r="TTF106" s="889"/>
      <c r="TTG106" s="889"/>
      <c r="TTH106" s="889"/>
      <c r="TTI106" s="889"/>
      <c r="TTJ106" s="889"/>
      <c r="TTK106" s="889"/>
      <c r="TTL106" s="889"/>
      <c r="TTM106" s="889"/>
      <c r="TTN106" s="889"/>
      <c r="TTO106" s="889"/>
      <c r="TTP106" s="889"/>
      <c r="TTQ106" s="889"/>
      <c r="TTR106" s="889"/>
      <c r="TTS106" s="889"/>
      <c r="TTT106" s="889"/>
      <c r="TTU106" s="889"/>
      <c r="TTV106" s="889"/>
      <c r="TTW106" s="889"/>
      <c r="TTX106" s="889"/>
      <c r="TTY106" s="889"/>
      <c r="TTZ106" s="889"/>
      <c r="TUA106" s="889"/>
      <c r="TUB106" s="889"/>
      <c r="TUC106" s="889"/>
      <c r="TUD106" s="889"/>
      <c r="TUE106" s="889"/>
      <c r="TUF106" s="889"/>
      <c r="TUG106" s="889"/>
      <c r="TUH106" s="889"/>
      <c r="TUI106" s="889"/>
      <c r="TUJ106" s="889"/>
      <c r="TUK106" s="889"/>
      <c r="TUL106" s="889"/>
      <c r="TUM106" s="889"/>
      <c r="TUN106" s="889"/>
      <c r="TUO106" s="889"/>
      <c r="TUP106" s="889"/>
      <c r="TUQ106" s="889"/>
      <c r="TUR106" s="889"/>
      <c r="TUS106" s="889"/>
      <c r="TUT106" s="889"/>
      <c r="TUU106" s="889"/>
      <c r="TUV106" s="889"/>
      <c r="TUW106" s="889"/>
      <c r="TUX106" s="889"/>
      <c r="TUY106" s="889"/>
      <c r="TUZ106" s="889"/>
      <c r="TVA106" s="889"/>
      <c r="TVB106" s="889"/>
      <c r="TVC106" s="889"/>
      <c r="TVD106" s="889"/>
      <c r="TVE106" s="889"/>
      <c r="TVF106" s="889"/>
      <c r="TVG106" s="889"/>
      <c r="TVH106" s="889"/>
      <c r="TVI106" s="889"/>
      <c r="TVJ106" s="889"/>
      <c r="TVK106" s="889"/>
      <c r="TVL106" s="889"/>
      <c r="TVM106" s="889"/>
      <c r="TVN106" s="889"/>
      <c r="TVO106" s="889"/>
      <c r="TVP106" s="889"/>
      <c r="TVQ106" s="889"/>
      <c r="TVR106" s="889"/>
      <c r="TVS106" s="889"/>
      <c r="TVT106" s="889"/>
      <c r="TVU106" s="889"/>
      <c r="TVV106" s="889"/>
      <c r="TVW106" s="889"/>
      <c r="TVX106" s="889"/>
      <c r="TVY106" s="889"/>
      <c r="TVZ106" s="889"/>
      <c r="TWA106" s="889"/>
      <c r="TWB106" s="889"/>
      <c r="TWC106" s="889"/>
      <c r="TWD106" s="889"/>
      <c r="TWE106" s="889"/>
      <c r="TWF106" s="889"/>
      <c r="TWG106" s="889"/>
      <c r="TWH106" s="889"/>
      <c r="TWI106" s="889"/>
      <c r="TWJ106" s="889"/>
      <c r="TWK106" s="889"/>
      <c r="TWL106" s="889"/>
      <c r="TWM106" s="889"/>
      <c r="TWN106" s="889"/>
      <c r="TWO106" s="889"/>
      <c r="TWP106" s="889"/>
      <c r="TWQ106" s="889"/>
      <c r="TWR106" s="889"/>
      <c r="TWS106" s="889"/>
      <c r="TWT106" s="889"/>
      <c r="TWU106" s="889"/>
      <c r="TWV106" s="889"/>
      <c r="TWW106" s="889"/>
      <c r="TWX106" s="889"/>
      <c r="TWY106" s="889"/>
      <c r="TWZ106" s="889"/>
      <c r="TXA106" s="889"/>
      <c r="TXB106" s="889"/>
      <c r="TXC106" s="889"/>
      <c r="TXD106" s="889"/>
      <c r="TXE106" s="889"/>
      <c r="TXF106" s="889"/>
      <c r="TXG106" s="889"/>
      <c r="TXH106" s="889"/>
      <c r="TXI106" s="889"/>
      <c r="TXJ106" s="889"/>
      <c r="TXK106" s="889"/>
      <c r="TXL106" s="889"/>
      <c r="TXM106" s="889"/>
      <c r="TXN106" s="889"/>
      <c r="TXO106" s="889"/>
      <c r="TXP106" s="889"/>
      <c r="TXQ106" s="889"/>
      <c r="TXR106" s="889"/>
      <c r="TXS106" s="889"/>
      <c r="TXT106" s="889"/>
      <c r="TXU106" s="889"/>
      <c r="TXV106" s="889"/>
      <c r="TXW106" s="889"/>
      <c r="TXX106" s="889"/>
      <c r="TXY106" s="889"/>
      <c r="TXZ106" s="889"/>
      <c r="TYA106" s="889"/>
      <c r="TYB106" s="889"/>
      <c r="TYC106" s="889"/>
      <c r="TYD106" s="889"/>
      <c r="TYE106" s="889"/>
      <c r="TYF106" s="889"/>
      <c r="TYG106" s="889"/>
      <c r="TYH106" s="889"/>
      <c r="TYI106" s="889"/>
      <c r="TYJ106" s="889"/>
      <c r="TYK106" s="889"/>
      <c r="TYL106" s="889"/>
      <c r="TYM106" s="889"/>
      <c r="TYN106" s="889"/>
      <c r="TYO106" s="889"/>
      <c r="TYP106" s="889"/>
      <c r="TYQ106" s="889"/>
      <c r="TYR106" s="889"/>
      <c r="TYS106" s="889"/>
      <c r="TYT106" s="889"/>
      <c r="TYU106" s="889"/>
      <c r="TYV106" s="889"/>
      <c r="TYW106" s="889"/>
      <c r="TYX106" s="889"/>
      <c r="TYY106" s="889"/>
      <c r="TYZ106" s="889"/>
      <c r="TZA106" s="889"/>
      <c r="TZB106" s="889"/>
      <c r="TZC106" s="889"/>
      <c r="TZD106" s="889"/>
      <c r="TZE106" s="889"/>
      <c r="TZF106" s="889"/>
      <c r="TZG106" s="889"/>
      <c r="TZH106" s="889"/>
      <c r="TZI106" s="889"/>
      <c r="TZJ106" s="889"/>
      <c r="TZK106" s="889"/>
      <c r="TZL106" s="889"/>
      <c r="TZM106" s="889"/>
      <c r="TZN106" s="889"/>
      <c r="TZO106" s="889"/>
      <c r="TZP106" s="889"/>
      <c r="TZQ106" s="889"/>
      <c r="TZR106" s="889"/>
      <c r="TZS106" s="889"/>
      <c r="TZT106" s="889"/>
      <c r="TZU106" s="889"/>
      <c r="TZV106" s="889"/>
      <c r="TZW106" s="889"/>
      <c r="TZX106" s="889"/>
      <c r="TZY106" s="889"/>
      <c r="TZZ106" s="889"/>
      <c r="UAA106" s="889"/>
      <c r="UAB106" s="889"/>
      <c r="UAC106" s="889"/>
      <c r="UAD106" s="889"/>
      <c r="UAE106" s="889"/>
      <c r="UAF106" s="889"/>
      <c r="UAG106" s="889"/>
      <c r="UAH106" s="889"/>
      <c r="UAI106" s="889"/>
      <c r="UAJ106" s="889"/>
      <c r="UAK106" s="889"/>
      <c r="UAL106" s="889"/>
      <c r="UAM106" s="889"/>
      <c r="UAN106" s="889"/>
      <c r="UAO106" s="889"/>
      <c r="UAP106" s="889"/>
      <c r="UAQ106" s="889"/>
      <c r="UAR106" s="889"/>
      <c r="UAS106" s="889"/>
      <c r="UAT106" s="889"/>
      <c r="UAU106" s="889"/>
      <c r="UAV106" s="889"/>
      <c r="UAW106" s="889"/>
      <c r="UAX106" s="889"/>
      <c r="UAY106" s="889"/>
      <c r="UAZ106" s="889"/>
      <c r="UBA106" s="889"/>
      <c r="UBB106" s="889"/>
      <c r="UBC106" s="889"/>
      <c r="UBD106" s="889"/>
      <c r="UBE106" s="889"/>
      <c r="UBF106" s="889"/>
      <c r="UBG106" s="889"/>
      <c r="UBH106" s="889"/>
      <c r="UBI106" s="889"/>
      <c r="UBJ106" s="889"/>
      <c r="UBK106" s="889"/>
      <c r="UBL106" s="889"/>
      <c r="UBM106" s="889"/>
      <c r="UBN106" s="889"/>
      <c r="UBO106" s="889"/>
      <c r="UBP106" s="889"/>
      <c r="UBQ106" s="889"/>
      <c r="UBR106" s="889"/>
      <c r="UBS106" s="889"/>
      <c r="UBT106" s="889"/>
      <c r="UBU106" s="889"/>
      <c r="UBV106" s="889"/>
      <c r="UBW106" s="889"/>
      <c r="UBX106" s="889"/>
      <c r="UBY106" s="889"/>
      <c r="UBZ106" s="889"/>
      <c r="UCA106" s="889"/>
      <c r="UCB106" s="889"/>
      <c r="UCC106" s="889"/>
      <c r="UCD106" s="889"/>
      <c r="UCE106" s="889"/>
      <c r="UCF106" s="889"/>
      <c r="UCG106" s="889"/>
      <c r="UCH106" s="889"/>
      <c r="UCI106" s="889"/>
      <c r="UCJ106" s="889"/>
      <c r="UCK106" s="889"/>
      <c r="UCL106" s="889"/>
      <c r="UCM106" s="889"/>
      <c r="UCN106" s="889"/>
      <c r="UCO106" s="889"/>
      <c r="UCP106" s="889"/>
      <c r="UCQ106" s="889"/>
      <c r="UCR106" s="889"/>
      <c r="UCS106" s="889"/>
      <c r="UCT106" s="889"/>
      <c r="UCU106" s="889"/>
      <c r="UCV106" s="889"/>
      <c r="UCW106" s="889"/>
      <c r="UCX106" s="889"/>
      <c r="UCY106" s="889"/>
      <c r="UCZ106" s="889"/>
      <c r="UDA106" s="889"/>
      <c r="UDB106" s="889"/>
      <c r="UDC106" s="889"/>
      <c r="UDD106" s="889"/>
      <c r="UDE106" s="889"/>
      <c r="UDF106" s="889"/>
      <c r="UDG106" s="889"/>
      <c r="UDH106" s="889"/>
      <c r="UDI106" s="889"/>
      <c r="UDJ106" s="889"/>
      <c r="UDK106" s="889"/>
      <c r="UDL106" s="889"/>
      <c r="UDM106" s="889"/>
      <c r="UDN106" s="889"/>
      <c r="UDO106" s="889"/>
      <c r="UDP106" s="889"/>
      <c r="UDQ106" s="889"/>
      <c r="UDR106" s="889"/>
      <c r="UDS106" s="889"/>
      <c r="UDT106" s="889"/>
      <c r="UDU106" s="889"/>
      <c r="UDV106" s="889"/>
      <c r="UDW106" s="889"/>
      <c r="UDX106" s="889"/>
      <c r="UDY106" s="889"/>
      <c r="UDZ106" s="889"/>
      <c r="UEA106" s="889"/>
      <c r="UEB106" s="889"/>
      <c r="UEC106" s="889"/>
      <c r="UED106" s="889"/>
      <c r="UEE106" s="889"/>
      <c r="UEF106" s="889"/>
      <c r="UEG106" s="889"/>
      <c r="UEH106" s="889"/>
      <c r="UEI106" s="889"/>
      <c r="UEJ106" s="889"/>
      <c r="UEK106" s="889"/>
      <c r="UEL106" s="889"/>
      <c r="UEM106" s="889"/>
      <c r="UEN106" s="889"/>
      <c r="UEO106" s="889"/>
      <c r="UEP106" s="889"/>
      <c r="UEQ106" s="889"/>
      <c r="UER106" s="889"/>
      <c r="UES106" s="889"/>
      <c r="UET106" s="889"/>
      <c r="UEU106" s="889"/>
      <c r="UEV106" s="889"/>
      <c r="UEW106" s="889"/>
      <c r="UEX106" s="889"/>
      <c r="UEY106" s="889"/>
      <c r="UEZ106" s="889"/>
      <c r="UFA106" s="889"/>
      <c r="UFB106" s="889"/>
      <c r="UFC106" s="889"/>
      <c r="UFD106" s="889"/>
      <c r="UFE106" s="889"/>
      <c r="UFF106" s="889"/>
      <c r="UFG106" s="889"/>
      <c r="UFH106" s="889"/>
      <c r="UFI106" s="889"/>
      <c r="UFJ106" s="889"/>
      <c r="UFK106" s="889"/>
      <c r="UFL106" s="889"/>
      <c r="UFM106" s="889"/>
      <c r="UFN106" s="889"/>
      <c r="UFO106" s="889"/>
      <c r="UFP106" s="889"/>
      <c r="UFQ106" s="889"/>
      <c r="UFR106" s="889"/>
      <c r="UFS106" s="889"/>
      <c r="UFT106" s="889"/>
      <c r="UFU106" s="889"/>
      <c r="UFV106" s="889"/>
      <c r="UFW106" s="889"/>
      <c r="UFX106" s="889"/>
      <c r="UFY106" s="889"/>
      <c r="UFZ106" s="889"/>
      <c r="UGA106" s="889"/>
      <c r="UGB106" s="889"/>
      <c r="UGC106" s="889"/>
      <c r="UGD106" s="889"/>
      <c r="UGE106" s="889"/>
      <c r="UGF106" s="889"/>
      <c r="UGG106" s="889"/>
      <c r="UGH106" s="889"/>
      <c r="UGI106" s="889"/>
      <c r="UGJ106" s="889"/>
      <c r="UGK106" s="889"/>
      <c r="UGL106" s="889"/>
      <c r="UGM106" s="889"/>
      <c r="UGN106" s="889"/>
      <c r="UGO106" s="889"/>
      <c r="UGP106" s="889"/>
      <c r="UGQ106" s="889"/>
      <c r="UGR106" s="889"/>
      <c r="UGS106" s="889"/>
      <c r="UGT106" s="889"/>
      <c r="UGU106" s="889"/>
      <c r="UGV106" s="889"/>
      <c r="UGW106" s="889"/>
      <c r="UGX106" s="889"/>
      <c r="UGY106" s="889"/>
      <c r="UGZ106" s="889"/>
      <c r="UHA106" s="889"/>
      <c r="UHB106" s="889"/>
      <c r="UHC106" s="889"/>
      <c r="UHD106" s="889"/>
      <c r="UHE106" s="889"/>
      <c r="UHF106" s="889"/>
      <c r="UHG106" s="889"/>
      <c r="UHH106" s="889"/>
      <c r="UHI106" s="889"/>
      <c r="UHJ106" s="889"/>
      <c r="UHK106" s="889"/>
      <c r="UHL106" s="889"/>
      <c r="UHM106" s="889"/>
      <c r="UHN106" s="889"/>
      <c r="UHO106" s="889"/>
      <c r="UHP106" s="889"/>
      <c r="UHQ106" s="889"/>
      <c r="UHR106" s="889"/>
      <c r="UHS106" s="889"/>
      <c r="UHT106" s="889"/>
      <c r="UHU106" s="889"/>
      <c r="UHV106" s="889"/>
      <c r="UHW106" s="889"/>
      <c r="UHX106" s="889"/>
      <c r="UHY106" s="889"/>
      <c r="UHZ106" s="889"/>
      <c r="UIA106" s="889"/>
      <c r="UIB106" s="889"/>
      <c r="UIC106" s="889"/>
      <c r="UID106" s="889"/>
      <c r="UIE106" s="889"/>
      <c r="UIF106" s="889"/>
      <c r="UIG106" s="889"/>
      <c r="UIH106" s="889"/>
      <c r="UII106" s="889"/>
      <c r="UIJ106" s="889"/>
      <c r="UIK106" s="889"/>
      <c r="UIL106" s="889"/>
      <c r="UIM106" s="889"/>
      <c r="UIN106" s="889"/>
      <c r="UIO106" s="889"/>
      <c r="UIP106" s="889"/>
      <c r="UIQ106" s="889"/>
      <c r="UIR106" s="889"/>
      <c r="UIS106" s="889"/>
      <c r="UIT106" s="889"/>
      <c r="UIU106" s="889"/>
      <c r="UIV106" s="889"/>
      <c r="UIW106" s="889"/>
      <c r="UIX106" s="889"/>
      <c r="UIY106" s="889"/>
      <c r="UIZ106" s="889"/>
      <c r="UJA106" s="889"/>
      <c r="UJB106" s="889"/>
      <c r="UJC106" s="889"/>
      <c r="UJD106" s="889"/>
      <c r="UJE106" s="889"/>
      <c r="UJF106" s="889"/>
      <c r="UJG106" s="889"/>
      <c r="UJH106" s="889"/>
      <c r="UJI106" s="889"/>
      <c r="UJJ106" s="889"/>
      <c r="UJK106" s="889"/>
      <c r="UJL106" s="889"/>
      <c r="UJM106" s="889"/>
      <c r="UJN106" s="889"/>
      <c r="UJO106" s="889"/>
      <c r="UJP106" s="889"/>
      <c r="UJQ106" s="889"/>
      <c r="UJR106" s="889"/>
      <c r="UJS106" s="889"/>
      <c r="UJT106" s="889"/>
      <c r="UJU106" s="889"/>
      <c r="UJV106" s="889"/>
      <c r="UJW106" s="889"/>
      <c r="UJX106" s="889"/>
      <c r="UJY106" s="889"/>
      <c r="UJZ106" s="889"/>
      <c r="UKA106" s="889"/>
      <c r="UKB106" s="889"/>
      <c r="UKC106" s="889"/>
      <c r="UKD106" s="889"/>
      <c r="UKE106" s="889"/>
      <c r="UKF106" s="889"/>
      <c r="UKG106" s="889"/>
      <c r="UKH106" s="889"/>
      <c r="UKI106" s="889"/>
      <c r="UKJ106" s="889"/>
      <c r="UKK106" s="889"/>
      <c r="UKL106" s="889"/>
      <c r="UKM106" s="889"/>
      <c r="UKN106" s="889"/>
      <c r="UKO106" s="889"/>
      <c r="UKP106" s="889"/>
      <c r="UKQ106" s="889"/>
      <c r="UKR106" s="889"/>
      <c r="UKS106" s="889"/>
      <c r="UKT106" s="889"/>
      <c r="UKU106" s="889"/>
      <c r="UKV106" s="889"/>
      <c r="UKW106" s="889"/>
      <c r="UKX106" s="889"/>
      <c r="UKY106" s="889"/>
      <c r="UKZ106" s="889"/>
      <c r="ULA106" s="889"/>
      <c r="ULB106" s="889"/>
      <c r="ULC106" s="889"/>
      <c r="ULD106" s="889"/>
      <c r="ULE106" s="889"/>
      <c r="ULF106" s="889"/>
      <c r="ULG106" s="889"/>
      <c r="ULH106" s="889"/>
      <c r="ULI106" s="889"/>
      <c r="ULJ106" s="889"/>
      <c r="ULK106" s="889"/>
      <c r="ULL106" s="889"/>
      <c r="ULM106" s="889"/>
      <c r="ULN106" s="889"/>
      <c r="ULO106" s="889"/>
      <c r="ULP106" s="889"/>
      <c r="ULQ106" s="889"/>
      <c r="ULR106" s="889"/>
      <c r="ULS106" s="889"/>
      <c r="ULT106" s="889"/>
      <c r="ULU106" s="889"/>
      <c r="ULV106" s="889"/>
      <c r="ULW106" s="889"/>
      <c r="ULX106" s="889"/>
      <c r="ULY106" s="889"/>
      <c r="ULZ106" s="889"/>
      <c r="UMA106" s="889"/>
      <c r="UMB106" s="889"/>
      <c r="UMC106" s="889"/>
      <c r="UMD106" s="889"/>
      <c r="UME106" s="889"/>
      <c r="UMF106" s="889"/>
      <c r="UMG106" s="889"/>
      <c r="UMH106" s="889"/>
      <c r="UMI106" s="889"/>
      <c r="UMJ106" s="889"/>
      <c r="UMK106" s="889"/>
      <c r="UML106" s="889"/>
      <c r="UMM106" s="889"/>
      <c r="UMN106" s="889"/>
      <c r="UMO106" s="889"/>
      <c r="UMP106" s="889"/>
      <c r="UMQ106" s="889"/>
      <c r="UMR106" s="889"/>
      <c r="UMS106" s="889"/>
      <c r="UMT106" s="889"/>
      <c r="UMU106" s="889"/>
      <c r="UMV106" s="889"/>
      <c r="UMW106" s="889"/>
      <c r="UMX106" s="889"/>
      <c r="UMY106" s="889"/>
      <c r="UMZ106" s="889"/>
      <c r="UNA106" s="889"/>
      <c r="UNB106" s="889"/>
      <c r="UNC106" s="889"/>
      <c r="UND106" s="889"/>
      <c r="UNE106" s="889"/>
      <c r="UNF106" s="889"/>
      <c r="UNG106" s="889"/>
      <c r="UNH106" s="889"/>
      <c r="UNI106" s="889"/>
      <c r="UNJ106" s="889"/>
      <c r="UNK106" s="889"/>
      <c r="UNL106" s="889"/>
      <c r="UNM106" s="889"/>
      <c r="UNN106" s="889"/>
      <c r="UNO106" s="889"/>
      <c r="UNP106" s="889"/>
      <c r="UNQ106" s="889"/>
      <c r="UNR106" s="889"/>
      <c r="UNS106" s="889"/>
      <c r="UNT106" s="889"/>
      <c r="UNU106" s="889"/>
      <c r="UNV106" s="889"/>
      <c r="UNW106" s="889"/>
      <c r="UNX106" s="889"/>
      <c r="UNY106" s="889"/>
      <c r="UNZ106" s="889"/>
      <c r="UOA106" s="889"/>
      <c r="UOB106" s="889"/>
      <c r="UOC106" s="889"/>
      <c r="UOD106" s="889"/>
      <c r="UOE106" s="889"/>
      <c r="UOF106" s="889"/>
      <c r="UOG106" s="889"/>
      <c r="UOH106" s="889"/>
      <c r="UOI106" s="889"/>
      <c r="UOJ106" s="889"/>
      <c r="UOK106" s="889"/>
      <c r="UOL106" s="889"/>
      <c r="UOM106" s="889"/>
      <c r="UON106" s="889"/>
      <c r="UOO106" s="889"/>
      <c r="UOP106" s="889"/>
      <c r="UOQ106" s="889"/>
      <c r="UOR106" s="889"/>
      <c r="UOS106" s="889"/>
      <c r="UOT106" s="889"/>
      <c r="UOU106" s="889"/>
      <c r="UOV106" s="889"/>
      <c r="UOW106" s="889"/>
      <c r="UOX106" s="889"/>
      <c r="UOY106" s="889"/>
      <c r="UOZ106" s="889"/>
      <c r="UPA106" s="889"/>
      <c r="UPB106" s="889"/>
      <c r="UPC106" s="889"/>
      <c r="UPD106" s="889"/>
      <c r="UPE106" s="889"/>
      <c r="UPF106" s="889"/>
      <c r="UPG106" s="889"/>
      <c r="UPH106" s="889"/>
      <c r="UPI106" s="889"/>
      <c r="UPJ106" s="889"/>
      <c r="UPK106" s="889"/>
      <c r="UPL106" s="889"/>
      <c r="UPM106" s="889"/>
      <c r="UPN106" s="889"/>
      <c r="UPO106" s="889"/>
      <c r="UPP106" s="889"/>
      <c r="UPQ106" s="889"/>
      <c r="UPR106" s="889"/>
      <c r="UPS106" s="889"/>
      <c r="UPT106" s="889"/>
      <c r="UPU106" s="889"/>
      <c r="UPV106" s="889"/>
      <c r="UPW106" s="889"/>
      <c r="UPX106" s="889"/>
      <c r="UPY106" s="889"/>
      <c r="UPZ106" s="889"/>
      <c r="UQA106" s="889"/>
      <c r="UQB106" s="889"/>
      <c r="UQC106" s="889"/>
      <c r="UQD106" s="889"/>
      <c r="UQE106" s="889"/>
      <c r="UQF106" s="889"/>
      <c r="UQG106" s="889"/>
      <c r="UQH106" s="889"/>
      <c r="UQI106" s="889"/>
      <c r="UQJ106" s="889"/>
      <c r="UQK106" s="889"/>
      <c r="UQL106" s="889"/>
      <c r="UQM106" s="889"/>
      <c r="UQN106" s="889"/>
      <c r="UQO106" s="889"/>
      <c r="UQP106" s="889"/>
      <c r="UQQ106" s="889"/>
      <c r="UQR106" s="889"/>
      <c r="UQS106" s="889"/>
      <c r="UQT106" s="889"/>
      <c r="UQU106" s="889"/>
      <c r="UQV106" s="889"/>
      <c r="UQW106" s="889"/>
      <c r="UQX106" s="889"/>
      <c r="UQY106" s="889"/>
      <c r="UQZ106" s="889"/>
      <c r="URA106" s="889"/>
      <c r="URB106" s="889"/>
      <c r="URC106" s="889"/>
      <c r="URD106" s="889"/>
      <c r="URE106" s="889"/>
      <c r="URF106" s="889"/>
      <c r="URG106" s="889"/>
      <c r="URH106" s="889"/>
      <c r="URI106" s="889"/>
      <c r="URJ106" s="889"/>
      <c r="URK106" s="889"/>
      <c r="URL106" s="889"/>
      <c r="URM106" s="889"/>
      <c r="URN106" s="889"/>
      <c r="URO106" s="889"/>
      <c r="URP106" s="889"/>
      <c r="URQ106" s="889"/>
      <c r="URR106" s="889"/>
      <c r="URS106" s="889"/>
      <c r="URT106" s="889"/>
      <c r="URU106" s="889"/>
      <c r="URV106" s="889"/>
      <c r="URW106" s="889"/>
      <c r="URX106" s="889"/>
      <c r="URY106" s="889"/>
      <c r="URZ106" s="889"/>
      <c r="USA106" s="889"/>
      <c r="USB106" s="889"/>
      <c r="USC106" s="889"/>
      <c r="USD106" s="889"/>
      <c r="USE106" s="889"/>
      <c r="USF106" s="889"/>
      <c r="USG106" s="889"/>
      <c r="USH106" s="889"/>
      <c r="USI106" s="889"/>
      <c r="USJ106" s="889"/>
      <c r="USK106" s="889"/>
      <c r="USL106" s="889"/>
      <c r="USM106" s="889"/>
      <c r="USN106" s="889"/>
      <c r="USO106" s="889"/>
      <c r="USP106" s="889"/>
      <c r="USQ106" s="889"/>
      <c r="USR106" s="889"/>
      <c r="USS106" s="889"/>
      <c r="UST106" s="889"/>
      <c r="USU106" s="889"/>
      <c r="USV106" s="889"/>
      <c r="USW106" s="889"/>
      <c r="USX106" s="889"/>
      <c r="USY106" s="889"/>
      <c r="USZ106" s="889"/>
      <c r="UTA106" s="889"/>
      <c r="UTB106" s="889"/>
      <c r="UTC106" s="889"/>
      <c r="UTD106" s="889"/>
      <c r="UTE106" s="889"/>
      <c r="UTF106" s="889"/>
      <c r="UTG106" s="889"/>
      <c r="UTH106" s="889"/>
      <c r="UTI106" s="889"/>
      <c r="UTJ106" s="889"/>
      <c r="UTK106" s="889"/>
      <c r="UTL106" s="889"/>
      <c r="UTM106" s="889"/>
      <c r="UTN106" s="889"/>
      <c r="UTO106" s="889"/>
      <c r="UTP106" s="889"/>
      <c r="UTQ106" s="889"/>
      <c r="UTR106" s="889"/>
      <c r="UTS106" s="889"/>
      <c r="UTT106" s="889"/>
      <c r="UTU106" s="889"/>
      <c r="UTV106" s="889"/>
      <c r="UTW106" s="889"/>
      <c r="UTX106" s="889"/>
      <c r="UTY106" s="889"/>
      <c r="UTZ106" s="889"/>
      <c r="UUA106" s="889"/>
      <c r="UUB106" s="889"/>
      <c r="UUC106" s="889"/>
      <c r="UUD106" s="889"/>
      <c r="UUE106" s="889"/>
      <c r="UUF106" s="889"/>
      <c r="UUG106" s="889"/>
      <c r="UUH106" s="889"/>
      <c r="UUI106" s="889"/>
      <c r="UUJ106" s="889"/>
      <c r="UUK106" s="889"/>
      <c r="UUL106" s="889"/>
      <c r="UUM106" s="889"/>
      <c r="UUN106" s="889"/>
      <c r="UUO106" s="889"/>
      <c r="UUP106" s="889"/>
      <c r="UUQ106" s="889"/>
      <c r="UUR106" s="889"/>
      <c r="UUS106" s="889"/>
      <c r="UUT106" s="889"/>
      <c r="UUU106" s="889"/>
      <c r="UUV106" s="889"/>
      <c r="UUW106" s="889"/>
      <c r="UUX106" s="889"/>
      <c r="UUY106" s="889"/>
      <c r="UUZ106" s="889"/>
      <c r="UVA106" s="889"/>
      <c r="UVB106" s="889"/>
      <c r="UVC106" s="889"/>
      <c r="UVD106" s="889"/>
      <c r="UVE106" s="889"/>
      <c r="UVF106" s="889"/>
      <c r="UVG106" s="889"/>
      <c r="UVH106" s="889"/>
      <c r="UVI106" s="889"/>
      <c r="UVJ106" s="889"/>
      <c r="UVK106" s="889"/>
      <c r="UVL106" s="889"/>
      <c r="UVM106" s="889"/>
      <c r="UVN106" s="889"/>
      <c r="UVO106" s="889"/>
      <c r="UVP106" s="889"/>
      <c r="UVQ106" s="889"/>
      <c r="UVR106" s="889"/>
      <c r="UVS106" s="889"/>
      <c r="UVT106" s="889"/>
      <c r="UVU106" s="889"/>
      <c r="UVV106" s="889"/>
      <c r="UVW106" s="889"/>
      <c r="UVX106" s="889"/>
      <c r="UVY106" s="889"/>
      <c r="UVZ106" s="889"/>
      <c r="UWA106" s="889"/>
      <c r="UWB106" s="889"/>
      <c r="UWC106" s="889"/>
      <c r="UWD106" s="889"/>
      <c r="UWE106" s="889"/>
      <c r="UWF106" s="889"/>
      <c r="UWG106" s="889"/>
      <c r="UWH106" s="889"/>
      <c r="UWI106" s="889"/>
      <c r="UWJ106" s="889"/>
      <c r="UWK106" s="889"/>
      <c r="UWL106" s="889"/>
      <c r="UWM106" s="889"/>
      <c r="UWN106" s="889"/>
      <c r="UWO106" s="889"/>
      <c r="UWP106" s="889"/>
      <c r="UWQ106" s="889"/>
      <c r="UWR106" s="889"/>
      <c r="UWS106" s="889"/>
      <c r="UWT106" s="889"/>
      <c r="UWU106" s="889"/>
      <c r="UWV106" s="889"/>
      <c r="UWW106" s="889"/>
      <c r="UWX106" s="889"/>
      <c r="UWY106" s="889"/>
      <c r="UWZ106" s="889"/>
      <c r="UXA106" s="889"/>
      <c r="UXB106" s="889"/>
      <c r="UXC106" s="889"/>
      <c r="UXD106" s="889"/>
      <c r="UXE106" s="889"/>
      <c r="UXF106" s="889"/>
      <c r="UXG106" s="889"/>
      <c r="UXH106" s="889"/>
      <c r="UXI106" s="889"/>
      <c r="UXJ106" s="889"/>
      <c r="UXK106" s="889"/>
      <c r="UXL106" s="889"/>
      <c r="UXM106" s="889"/>
      <c r="UXN106" s="889"/>
      <c r="UXO106" s="889"/>
      <c r="UXP106" s="889"/>
      <c r="UXQ106" s="889"/>
      <c r="UXR106" s="889"/>
      <c r="UXS106" s="889"/>
      <c r="UXT106" s="889"/>
      <c r="UXU106" s="889"/>
      <c r="UXV106" s="889"/>
      <c r="UXW106" s="889"/>
      <c r="UXX106" s="889"/>
      <c r="UXY106" s="889"/>
      <c r="UXZ106" s="889"/>
      <c r="UYA106" s="889"/>
      <c r="UYB106" s="889"/>
      <c r="UYC106" s="889"/>
      <c r="UYD106" s="889"/>
      <c r="UYE106" s="889"/>
      <c r="UYF106" s="889"/>
      <c r="UYG106" s="889"/>
      <c r="UYH106" s="889"/>
      <c r="UYI106" s="889"/>
      <c r="UYJ106" s="889"/>
      <c r="UYK106" s="889"/>
      <c r="UYL106" s="889"/>
      <c r="UYM106" s="889"/>
      <c r="UYN106" s="889"/>
      <c r="UYO106" s="889"/>
      <c r="UYP106" s="889"/>
      <c r="UYQ106" s="889"/>
      <c r="UYR106" s="889"/>
      <c r="UYS106" s="889"/>
      <c r="UYT106" s="889"/>
      <c r="UYU106" s="889"/>
      <c r="UYV106" s="889"/>
      <c r="UYW106" s="889"/>
      <c r="UYX106" s="889"/>
      <c r="UYY106" s="889"/>
      <c r="UYZ106" s="889"/>
      <c r="UZA106" s="889"/>
      <c r="UZB106" s="889"/>
      <c r="UZC106" s="889"/>
      <c r="UZD106" s="889"/>
      <c r="UZE106" s="889"/>
      <c r="UZF106" s="889"/>
      <c r="UZG106" s="889"/>
      <c r="UZH106" s="889"/>
      <c r="UZI106" s="889"/>
      <c r="UZJ106" s="889"/>
      <c r="UZK106" s="889"/>
      <c r="UZL106" s="889"/>
      <c r="UZM106" s="889"/>
      <c r="UZN106" s="889"/>
      <c r="UZO106" s="889"/>
      <c r="UZP106" s="889"/>
      <c r="UZQ106" s="889"/>
      <c r="UZR106" s="889"/>
      <c r="UZS106" s="889"/>
      <c r="UZT106" s="889"/>
      <c r="UZU106" s="889"/>
      <c r="UZV106" s="889"/>
      <c r="UZW106" s="889"/>
      <c r="UZX106" s="889"/>
      <c r="UZY106" s="889"/>
      <c r="UZZ106" s="889"/>
      <c r="VAA106" s="889"/>
      <c r="VAB106" s="889"/>
      <c r="VAC106" s="889"/>
      <c r="VAD106" s="889"/>
      <c r="VAE106" s="889"/>
      <c r="VAF106" s="889"/>
      <c r="VAG106" s="889"/>
      <c r="VAH106" s="889"/>
      <c r="VAI106" s="889"/>
      <c r="VAJ106" s="889"/>
      <c r="VAK106" s="889"/>
      <c r="VAL106" s="889"/>
      <c r="VAM106" s="889"/>
      <c r="VAN106" s="889"/>
      <c r="VAO106" s="889"/>
      <c r="VAP106" s="889"/>
      <c r="VAQ106" s="889"/>
      <c r="VAR106" s="889"/>
      <c r="VAS106" s="889"/>
      <c r="VAT106" s="889"/>
      <c r="VAU106" s="889"/>
      <c r="VAV106" s="889"/>
      <c r="VAW106" s="889"/>
      <c r="VAX106" s="889"/>
      <c r="VAY106" s="889"/>
      <c r="VAZ106" s="889"/>
      <c r="VBA106" s="889"/>
      <c r="VBB106" s="889"/>
      <c r="VBC106" s="889"/>
      <c r="VBD106" s="889"/>
      <c r="VBE106" s="889"/>
      <c r="VBF106" s="889"/>
      <c r="VBG106" s="889"/>
      <c r="VBH106" s="889"/>
      <c r="VBI106" s="889"/>
      <c r="VBJ106" s="889"/>
      <c r="VBK106" s="889"/>
      <c r="VBL106" s="889"/>
      <c r="VBM106" s="889"/>
      <c r="VBN106" s="889"/>
      <c r="VBO106" s="889"/>
      <c r="VBP106" s="889"/>
      <c r="VBQ106" s="889"/>
      <c r="VBR106" s="889"/>
      <c r="VBS106" s="889"/>
      <c r="VBT106" s="889"/>
      <c r="VBU106" s="889"/>
      <c r="VBV106" s="889"/>
      <c r="VBW106" s="889"/>
      <c r="VBX106" s="889"/>
      <c r="VBY106" s="889"/>
      <c r="VBZ106" s="889"/>
      <c r="VCA106" s="889"/>
      <c r="VCB106" s="889"/>
      <c r="VCC106" s="889"/>
      <c r="VCD106" s="889"/>
      <c r="VCE106" s="889"/>
      <c r="VCF106" s="889"/>
      <c r="VCG106" s="889"/>
      <c r="VCH106" s="889"/>
      <c r="VCI106" s="889"/>
      <c r="VCJ106" s="889"/>
      <c r="VCK106" s="889"/>
      <c r="VCL106" s="889"/>
      <c r="VCM106" s="889"/>
      <c r="VCN106" s="889"/>
      <c r="VCO106" s="889"/>
      <c r="VCP106" s="889"/>
      <c r="VCQ106" s="889"/>
      <c r="VCR106" s="889"/>
      <c r="VCS106" s="889"/>
      <c r="VCT106" s="889"/>
      <c r="VCU106" s="889"/>
      <c r="VCV106" s="889"/>
      <c r="VCW106" s="889"/>
      <c r="VCX106" s="889"/>
      <c r="VCY106" s="889"/>
      <c r="VCZ106" s="889"/>
      <c r="VDA106" s="889"/>
      <c r="VDB106" s="889"/>
      <c r="VDC106" s="889"/>
      <c r="VDD106" s="889"/>
      <c r="VDE106" s="889"/>
      <c r="VDF106" s="889"/>
      <c r="VDG106" s="889"/>
      <c r="VDH106" s="889"/>
      <c r="VDI106" s="889"/>
      <c r="VDJ106" s="889"/>
      <c r="VDK106" s="889"/>
      <c r="VDL106" s="889"/>
      <c r="VDM106" s="889"/>
      <c r="VDN106" s="889"/>
      <c r="VDO106" s="889"/>
      <c r="VDP106" s="889"/>
      <c r="VDQ106" s="889"/>
      <c r="VDR106" s="889"/>
      <c r="VDS106" s="889"/>
      <c r="VDT106" s="889"/>
      <c r="VDU106" s="889"/>
      <c r="VDV106" s="889"/>
      <c r="VDW106" s="889"/>
      <c r="VDX106" s="889"/>
      <c r="VDY106" s="889"/>
      <c r="VDZ106" s="889"/>
      <c r="VEA106" s="889"/>
      <c r="VEB106" s="889"/>
      <c r="VEC106" s="889"/>
      <c r="VED106" s="889"/>
      <c r="VEE106" s="889"/>
      <c r="VEF106" s="889"/>
      <c r="VEG106" s="889"/>
      <c r="VEH106" s="889"/>
      <c r="VEI106" s="889"/>
      <c r="VEJ106" s="889"/>
      <c r="VEK106" s="889"/>
      <c r="VEL106" s="889"/>
      <c r="VEM106" s="889"/>
      <c r="VEN106" s="889"/>
      <c r="VEO106" s="889"/>
      <c r="VEP106" s="889"/>
      <c r="VEQ106" s="889"/>
      <c r="VER106" s="889"/>
      <c r="VES106" s="889"/>
      <c r="VET106" s="889"/>
      <c r="VEU106" s="889"/>
      <c r="VEV106" s="889"/>
      <c r="VEW106" s="889"/>
      <c r="VEX106" s="889"/>
      <c r="VEY106" s="889"/>
      <c r="VEZ106" s="889"/>
      <c r="VFA106" s="889"/>
      <c r="VFB106" s="889"/>
      <c r="VFC106" s="889"/>
      <c r="VFD106" s="889"/>
      <c r="VFE106" s="889"/>
      <c r="VFF106" s="889"/>
      <c r="VFG106" s="889"/>
      <c r="VFH106" s="889"/>
      <c r="VFI106" s="889"/>
      <c r="VFJ106" s="889"/>
      <c r="VFK106" s="889"/>
      <c r="VFL106" s="889"/>
      <c r="VFM106" s="889"/>
      <c r="VFN106" s="889"/>
      <c r="VFO106" s="889"/>
      <c r="VFP106" s="889"/>
      <c r="VFQ106" s="889"/>
      <c r="VFR106" s="889"/>
      <c r="VFS106" s="889"/>
      <c r="VFT106" s="889"/>
      <c r="VFU106" s="889"/>
      <c r="VFV106" s="889"/>
      <c r="VFW106" s="889"/>
      <c r="VFX106" s="889"/>
      <c r="VFY106" s="889"/>
      <c r="VFZ106" s="889"/>
      <c r="VGA106" s="889"/>
      <c r="VGB106" s="889"/>
      <c r="VGC106" s="889"/>
      <c r="VGD106" s="889"/>
      <c r="VGE106" s="889"/>
      <c r="VGF106" s="889"/>
      <c r="VGG106" s="889"/>
      <c r="VGH106" s="889"/>
      <c r="VGI106" s="889"/>
      <c r="VGJ106" s="889"/>
      <c r="VGK106" s="889"/>
      <c r="VGL106" s="889"/>
      <c r="VGM106" s="889"/>
      <c r="VGN106" s="889"/>
      <c r="VGO106" s="889"/>
      <c r="VGP106" s="889"/>
      <c r="VGQ106" s="889"/>
      <c r="VGR106" s="889"/>
      <c r="VGS106" s="889"/>
      <c r="VGT106" s="889"/>
      <c r="VGU106" s="889"/>
      <c r="VGV106" s="889"/>
      <c r="VGW106" s="889"/>
      <c r="VGX106" s="889"/>
      <c r="VGY106" s="889"/>
      <c r="VGZ106" s="889"/>
      <c r="VHA106" s="889"/>
      <c r="VHB106" s="889"/>
      <c r="VHC106" s="889"/>
      <c r="VHD106" s="889"/>
      <c r="VHE106" s="889"/>
      <c r="VHF106" s="889"/>
      <c r="VHG106" s="889"/>
      <c r="VHH106" s="889"/>
      <c r="VHI106" s="889"/>
      <c r="VHJ106" s="889"/>
      <c r="VHK106" s="889"/>
      <c r="VHL106" s="889"/>
      <c r="VHM106" s="889"/>
      <c r="VHN106" s="889"/>
      <c r="VHO106" s="889"/>
      <c r="VHP106" s="889"/>
      <c r="VHQ106" s="889"/>
      <c r="VHR106" s="889"/>
      <c r="VHS106" s="889"/>
      <c r="VHT106" s="889"/>
      <c r="VHU106" s="889"/>
      <c r="VHV106" s="889"/>
      <c r="VHW106" s="889"/>
      <c r="VHX106" s="889"/>
      <c r="VHY106" s="889"/>
      <c r="VHZ106" s="889"/>
      <c r="VIA106" s="889"/>
      <c r="VIB106" s="889"/>
      <c r="VIC106" s="889"/>
      <c r="VID106" s="889"/>
      <c r="VIE106" s="889"/>
      <c r="VIF106" s="889"/>
      <c r="VIG106" s="889"/>
      <c r="VIH106" s="889"/>
      <c r="VII106" s="889"/>
      <c r="VIJ106" s="889"/>
      <c r="VIK106" s="889"/>
      <c r="VIL106" s="889"/>
      <c r="VIM106" s="889"/>
      <c r="VIN106" s="889"/>
      <c r="VIO106" s="889"/>
      <c r="VIP106" s="889"/>
      <c r="VIQ106" s="889"/>
      <c r="VIR106" s="889"/>
      <c r="VIS106" s="889"/>
      <c r="VIT106" s="889"/>
      <c r="VIU106" s="889"/>
      <c r="VIV106" s="889"/>
      <c r="VIW106" s="889"/>
      <c r="VIX106" s="889"/>
      <c r="VIY106" s="889"/>
      <c r="VIZ106" s="889"/>
      <c r="VJA106" s="889"/>
      <c r="VJB106" s="889"/>
      <c r="VJC106" s="889"/>
      <c r="VJD106" s="889"/>
      <c r="VJE106" s="889"/>
      <c r="VJF106" s="889"/>
      <c r="VJG106" s="889"/>
      <c r="VJH106" s="889"/>
      <c r="VJI106" s="889"/>
      <c r="VJJ106" s="889"/>
      <c r="VJK106" s="889"/>
      <c r="VJL106" s="889"/>
      <c r="VJM106" s="889"/>
      <c r="VJN106" s="889"/>
      <c r="VJO106" s="889"/>
      <c r="VJP106" s="889"/>
      <c r="VJQ106" s="889"/>
      <c r="VJR106" s="889"/>
      <c r="VJS106" s="889"/>
      <c r="VJT106" s="889"/>
      <c r="VJU106" s="889"/>
      <c r="VJV106" s="889"/>
      <c r="VJW106" s="889"/>
      <c r="VJX106" s="889"/>
      <c r="VJY106" s="889"/>
      <c r="VJZ106" s="889"/>
      <c r="VKA106" s="889"/>
      <c r="VKB106" s="889"/>
      <c r="VKC106" s="889"/>
      <c r="VKD106" s="889"/>
      <c r="VKE106" s="889"/>
      <c r="VKF106" s="889"/>
      <c r="VKG106" s="889"/>
      <c r="VKH106" s="889"/>
      <c r="VKI106" s="889"/>
      <c r="VKJ106" s="889"/>
      <c r="VKK106" s="889"/>
      <c r="VKL106" s="889"/>
      <c r="VKM106" s="889"/>
      <c r="VKN106" s="889"/>
      <c r="VKO106" s="889"/>
      <c r="VKP106" s="889"/>
      <c r="VKQ106" s="889"/>
      <c r="VKR106" s="889"/>
      <c r="VKS106" s="889"/>
      <c r="VKT106" s="889"/>
      <c r="VKU106" s="889"/>
      <c r="VKV106" s="889"/>
      <c r="VKW106" s="889"/>
      <c r="VKX106" s="889"/>
      <c r="VKY106" s="889"/>
      <c r="VKZ106" s="889"/>
      <c r="VLA106" s="889"/>
      <c r="VLB106" s="889"/>
      <c r="VLC106" s="889"/>
      <c r="VLD106" s="889"/>
      <c r="VLE106" s="889"/>
      <c r="VLF106" s="889"/>
      <c r="VLG106" s="889"/>
      <c r="VLH106" s="889"/>
      <c r="VLI106" s="889"/>
      <c r="VLJ106" s="889"/>
      <c r="VLK106" s="889"/>
      <c r="VLL106" s="889"/>
      <c r="VLM106" s="889"/>
      <c r="VLN106" s="889"/>
      <c r="VLO106" s="889"/>
      <c r="VLP106" s="889"/>
      <c r="VLQ106" s="889"/>
      <c r="VLR106" s="889"/>
      <c r="VLS106" s="889"/>
      <c r="VLT106" s="889"/>
      <c r="VLU106" s="889"/>
      <c r="VLV106" s="889"/>
      <c r="VLW106" s="889"/>
      <c r="VLX106" s="889"/>
      <c r="VLY106" s="889"/>
      <c r="VLZ106" s="889"/>
      <c r="VMA106" s="889"/>
      <c r="VMB106" s="889"/>
      <c r="VMC106" s="889"/>
      <c r="VMD106" s="889"/>
      <c r="VME106" s="889"/>
      <c r="VMF106" s="889"/>
      <c r="VMG106" s="889"/>
      <c r="VMH106" s="889"/>
      <c r="VMI106" s="889"/>
      <c r="VMJ106" s="889"/>
      <c r="VMK106" s="889"/>
      <c r="VML106" s="889"/>
      <c r="VMM106" s="889"/>
      <c r="VMN106" s="889"/>
      <c r="VMO106" s="889"/>
      <c r="VMP106" s="889"/>
      <c r="VMQ106" s="889"/>
      <c r="VMR106" s="889"/>
      <c r="VMS106" s="889"/>
      <c r="VMT106" s="889"/>
      <c r="VMU106" s="889"/>
      <c r="VMV106" s="889"/>
      <c r="VMW106" s="889"/>
      <c r="VMX106" s="889"/>
      <c r="VMY106" s="889"/>
      <c r="VMZ106" s="889"/>
      <c r="VNA106" s="889"/>
      <c r="VNB106" s="889"/>
      <c r="VNC106" s="889"/>
      <c r="VND106" s="889"/>
      <c r="VNE106" s="889"/>
      <c r="VNF106" s="889"/>
      <c r="VNG106" s="889"/>
      <c r="VNH106" s="889"/>
      <c r="VNI106" s="889"/>
      <c r="VNJ106" s="889"/>
      <c r="VNK106" s="889"/>
      <c r="VNL106" s="889"/>
      <c r="VNM106" s="889"/>
      <c r="VNN106" s="889"/>
      <c r="VNO106" s="889"/>
      <c r="VNP106" s="889"/>
      <c r="VNQ106" s="889"/>
      <c r="VNR106" s="889"/>
      <c r="VNS106" s="889"/>
      <c r="VNT106" s="889"/>
      <c r="VNU106" s="889"/>
      <c r="VNV106" s="889"/>
      <c r="VNW106" s="889"/>
      <c r="VNX106" s="889"/>
      <c r="VNY106" s="889"/>
      <c r="VNZ106" s="889"/>
      <c r="VOA106" s="889"/>
      <c r="VOB106" s="889"/>
      <c r="VOC106" s="889"/>
      <c r="VOD106" s="889"/>
      <c r="VOE106" s="889"/>
      <c r="VOF106" s="889"/>
      <c r="VOG106" s="889"/>
      <c r="VOH106" s="889"/>
      <c r="VOI106" s="889"/>
      <c r="VOJ106" s="889"/>
      <c r="VOK106" s="889"/>
      <c r="VOL106" s="889"/>
      <c r="VOM106" s="889"/>
      <c r="VON106" s="889"/>
      <c r="VOO106" s="889"/>
      <c r="VOP106" s="889"/>
      <c r="VOQ106" s="889"/>
      <c r="VOR106" s="889"/>
      <c r="VOS106" s="889"/>
      <c r="VOT106" s="889"/>
      <c r="VOU106" s="889"/>
      <c r="VOV106" s="889"/>
      <c r="VOW106" s="889"/>
      <c r="VOX106" s="889"/>
      <c r="VOY106" s="889"/>
      <c r="VOZ106" s="889"/>
      <c r="VPA106" s="889"/>
      <c r="VPB106" s="889"/>
      <c r="VPC106" s="889"/>
      <c r="VPD106" s="889"/>
      <c r="VPE106" s="889"/>
      <c r="VPF106" s="889"/>
      <c r="VPG106" s="889"/>
      <c r="VPH106" s="889"/>
      <c r="VPI106" s="889"/>
      <c r="VPJ106" s="889"/>
      <c r="VPK106" s="889"/>
      <c r="VPL106" s="889"/>
      <c r="VPM106" s="889"/>
      <c r="VPN106" s="889"/>
      <c r="VPO106" s="889"/>
      <c r="VPP106" s="889"/>
      <c r="VPQ106" s="889"/>
      <c r="VPR106" s="889"/>
      <c r="VPS106" s="889"/>
      <c r="VPT106" s="889"/>
      <c r="VPU106" s="889"/>
      <c r="VPV106" s="889"/>
      <c r="VPW106" s="889"/>
      <c r="VPX106" s="889"/>
      <c r="VPY106" s="889"/>
      <c r="VPZ106" s="889"/>
      <c r="VQA106" s="889"/>
      <c r="VQB106" s="889"/>
      <c r="VQC106" s="889"/>
      <c r="VQD106" s="889"/>
      <c r="VQE106" s="889"/>
      <c r="VQF106" s="889"/>
      <c r="VQG106" s="889"/>
      <c r="VQH106" s="889"/>
      <c r="VQI106" s="889"/>
      <c r="VQJ106" s="889"/>
      <c r="VQK106" s="889"/>
      <c r="VQL106" s="889"/>
      <c r="VQM106" s="889"/>
      <c r="VQN106" s="889"/>
      <c r="VQO106" s="889"/>
      <c r="VQP106" s="889"/>
      <c r="VQQ106" s="889"/>
      <c r="VQR106" s="889"/>
      <c r="VQS106" s="889"/>
      <c r="VQT106" s="889"/>
      <c r="VQU106" s="889"/>
      <c r="VQV106" s="889"/>
      <c r="VQW106" s="889"/>
      <c r="VQX106" s="889"/>
      <c r="VQY106" s="889"/>
      <c r="VQZ106" s="889"/>
      <c r="VRA106" s="889"/>
      <c r="VRB106" s="889"/>
      <c r="VRC106" s="889"/>
      <c r="VRD106" s="889"/>
      <c r="VRE106" s="889"/>
      <c r="VRF106" s="889"/>
      <c r="VRG106" s="889"/>
      <c r="VRH106" s="889"/>
      <c r="VRI106" s="889"/>
      <c r="VRJ106" s="889"/>
      <c r="VRK106" s="889"/>
      <c r="VRL106" s="889"/>
      <c r="VRM106" s="889"/>
      <c r="VRN106" s="889"/>
      <c r="VRO106" s="889"/>
      <c r="VRP106" s="889"/>
      <c r="VRQ106" s="889"/>
      <c r="VRR106" s="889"/>
      <c r="VRS106" s="889"/>
      <c r="VRT106" s="889"/>
      <c r="VRU106" s="889"/>
      <c r="VRV106" s="889"/>
      <c r="VRW106" s="889"/>
      <c r="VRX106" s="889"/>
      <c r="VRY106" s="889"/>
      <c r="VRZ106" s="889"/>
      <c r="VSA106" s="889"/>
      <c r="VSB106" s="889"/>
      <c r="VSC106" s="889"/>
      <c r="VSD106" s="889"/>
      <c r="VSE106" s="889"/>
      <c r="VSF106" s="889"/>
      <c r="VSG106" s="889"/>
      <c r="VSH106" s="889"/>
      <c r="VSI106" s="889"/>
      <c r="VSJ106" s="889"/>
      <c r="VSK106" s="889"/>
      <c r="VSL106" s="889"/>
      <c r="VSM106" s="889"/>
      <c r="VSN106" s="889"/>
      <c r="VSO106" s="889"/>
      <c r="VSP106" s="889"/>
      <c r="VSQ106" s="889"/>
      <c r="VSR106" s="889"/>
      <c r="VSS106" s="889"/>
      <c r="VST106" s="889"/>
      <c r="VSU106" s="889"/>
      <c r="VSV106" s="889"/>
      <c r="VSW106" s="889"/>
      <c r="VSX106" s="889"/>
      <c r="VSY106" s="889"/>
      <c r="VSZ106" s="889"/>
      <c r="VTA106" s="889"/>
      <c r="VTB106" s="889"/>
      <c r="VTC106" s="889"/>
      <c r="VTD106" s="889"/>
      <c r="VTE106" s="889"/>
      <c r="VTF106" s="889"/>
      <c r="VTG106" s="889"/>
      <c r="VTH106" s="889"/>
      <c r="VTI106" s="889"/>
      <c r="VTJ106" s="889"/>
      <c r="VTK106" s="889"/>
      <c r="VTL106" s="889"/>
      <c r="VTM106" s="889"/>
      <c r="VTN106" s="889"/>
      <c r="VTO106" s="889"/>
      <c r="VTP106" s="889"/>
      <c r="VTQ106" s="889"/>
      <c r="VTR106" s="889"/>
      <c r="VTS106" s="889"/>
      <c r="VTT106" s="889"/>
      <c r="VTU106" s="889"/>
      <c r="VTV106" s="889"/>
      <c r="VTW106" s="889"/>
      <c r="VTX106" s="889"/>
      <c r="VTY106" s="889"/>
      <c r="VTZ106" s="889"/>
      <c r="VUA106" s="889"/>
      <c r="VUB106" s="889"/>
      <c r="VUC106" s="889"/>
      <c r="VUD106" s="889"/>
      <c r="VUE106" s="889"/>
      <c r="VUF106" s="889"/>
      <c r="VUG106" s="889"/>
      <c r="VUH106" s="889"/>
      <c r="VUI106" s="889"/>
      <c r="VUJ106" s="889"/>
      <c r="VUK106" s="889"/>
      <c r="VUL106" s="889"/>
      <c r="VUM106" s="889"/>
      <c r="VUN106" s="889"/>
      <c r="VUO106" s="889"/>
      <c r="VUP106" s="889"/>
      <c r="VUQ106" s="889"/>
      <c r="VUR106" s="889"/>
      <c r="VUS106" s="889"/>
      <c r="VUT106" s="889"/>
      <c r="VUU106" s="889"/>
      <c r="VUV106" s="889"/>
      <c r="VUW106" s="889"/>
      <c r="VUX106" s="889"/>
      <c r="VUY106" s="889"/>
      <c r="VUZ106" s="889"/>
      <c r="VVA106" s="889"/>
      <c r="VVB106" s="889"/>
      <c r="VVC106" s="889"/>
      <c r="VVD106" s="889"/>
      <c r="VVE106" s="889"/>
      <c r="VVF106" s="889"/>
      <c r="VVG106" s="889"/>
      <c r="VVH106" s="889"/>
      <c r="VVI106" s="889"/>
      <c r="VVJ106" s="889"/>
      <c r="VVK106" s="889"/>
      <c r="VVL106" s="889"/>
      <c r="VVM106" s="889"/>
      <c r="VVN106" s="889"/>
      <c r="VVO106" s="889"/>
      <c r="VVP106" s="889"/>
      <c r="VVQ106" s="889"/>
      <c r="VVR106" s="889"/>
      <c r="VVS106" s="889"/>
      <c r="VVT106" s="889"/>
      <c r="VVU106" s="889"/>
      <c r="VVV106" s="889"/>
      <c r="VVW106" s="889"/>
      <c r="VVX106" s="889"/>
      <c r="VVY106" s="889"/>
      <c r="VVZ106" s="889"/>
      <c r="VWA106" s="889"/>
      <c r="VWB106" s="889"/>
      <c r="VWC106" s="889"/>
      <c r="VWD106" s="889"/>
      <c r="VWE106" s="889"/>
      <c r="VWF106" s="889"/>
      <c r="VWG106" s="889"/>
      <c r="VWH106" s="889"/>
      <c r="VWI106" s="889"/>
      <c r="VWJ106" s="889"/>
      <c r="VWK106" s="889"/>
      <c r="VWL106" s="889"/>
      <c r="VWM106" s="889"/>
      <c r="VWN106" s="889"/>
      <c r="VWO106" s="889"/>
      <c r="VWP106" s="889"/>
      <c r="VWQ106" s="889"/>
      <c r="VWR106" s="889"/>
      <c r="VWS106" s="889"/>
      <c r="VWT106" s="889"/>
      <c r="VWU106" s="889"/>
      <c r="VWV106" s="889"/>
      <c r="VWW106" s="889"/>
      <c r="VWX106" s="889"/>
      <c r="VWY106" s="889"/>
      <c r="VWZ106" s="889"/>
      <c r="VXA106" s="889"/>
      <c r="VXB106" s="889"/>
      <c r="VXC106" s="889"/>
      <c r="VXD106" s="889"/>
      <c r="VXE106" s="889"/>
      <c r="VXF106" s="889"/>
      <c r="VXG106" s="889"/>
      <c r="VXH106" s="889"/>
      <c r="VXI106" s="889"/>
      <c r="VXJ106" s="889"/>
      <c r="VXK106" s="889"/>
      <c r="VXL106" s="889"/>
      <c r="VXM106" s="889"/>
      <c r="VXN106" s="889"/>
      <c r="VXO106" s="889"/>
      <c r="VXP106" s="889"/>
      <c r="VXQ106" s="889"/>
      <c r="VXR106" s="889"/>
      <c r="VXS106" s="889"/>
      <c r="VXT106" s="889"/>
      <c r="VXU106" s="889"/>
      <c r="VXV106" s="889"/>
      <c r="VXW106" s="889"/>
      <c r="VXX106" s="889"/>
      <c r="VXY106" s="889"/>
      <c r="VXZ106" s="889"/>
      <c r="VYA106" s="889"/>
      <c r="VYB106" s="889"/>
      <c r="VYC106" s="889"/>
      <c r="VYD106" s="889"/>
      <c r="VYE106" s="889"/>
      <c r="VYF106" s="889"/>
      <c r="VYG106" s="889"/>
      <c r="VYH106" s="889"/>
      <c r="VYI106" s="889"/>
      <c r="VYJ106" s="889"/>
      <c r="VYK106" s="889"/>
      <c r="VYL106" s="889"/>
      <c r="VYM106" s="889"/>
      <c r="VYN106" s="889"/>
      <c r="VYO106" s="889"/>
      <c r="VYP106" s="889"/>
      <c r="VYQ106" s="889"/>
      <c r="VYR106" s="889"/>
      <c r="VYS106" s="889"/>
      <c r="VYT106" s="889"/>
      <c r="VYU106" s="889"/>
      <c r="VYV106" s="889"/>
      <c r="VYW106" s="889"/>
      <c r="VYX106" s="889"/>
      <c r="VYY106" s="889"/>
      <c r="VYZ106" s="889"/>
      <c r="VZA106" s="889"/>
      <c r="VZB106" s="889"/>
      <c r="VZC106" s="889"/>
      <c r="VZD106" s="889"/>
      <c r="VZE106" s="889"/>
      <c r="VZF106" s="889"/>
      <c r="VZG106" s="889"/>
      <c r="VZH106" s="889"/>
      <c r="VZI106" s="889"/>
      <c r="VZJ106" s="889"/>
      <c r="VZK106" s="889"/>
      <c r="VZL106" s="889"/>
      <c r="VZM106" s="889"/>
      <c r="VZN106" s="889"/>
      <c r="VZO106" s="889"/>
      <c r="VZP106" s="889"/>
      <c r="VZQ106" s="889"/>
      <c r="VZR106" s="889"/>
      <c r="VZS106" s="889"/>
      <c r="VZT106" s="889"/>
      <c r="VZU106" s="889"/>
      <c r="VZV106" s="889"/>
      <c r="VZW106" s="889"/>
      <c r="VZX106" s="889"/>
      <c r="VZY106" s="889"/>
      <c r="VZZ106" s="889"/>
      <c r="WAA106" s="889"/>
      <c r="WAB106" s="889"/>
      <c r="WAC106" s="889"/>
      <c r="WAD106" s="889"/>
      <c r="WAE106" s="889"/>
      <c r="WAF106" s="889"/>
      <c r="WAG106" s="889"/>
      <c r="WAH106" s="889"/>
      <c r="WAI106" s="889"/>
      <c r="WAJ106" s="889"/>
      <c r="WAK106" s="889"/>
      <c r="WAL106" s="889"/>
      <c r="WAM106" s="889"/>
      <c r="WAN106" s="889"/>
      <c r="WAO106" s="889"/>
      <c r="WAP106" s="889"/>
      <c r="WAQ106" s="889"/>
      <c r="WAR106" s="889"/>
      <c r="WAS106" s="889"/>
      <c r="WAT106" s="889"/>
      <c r="WAU106" s="889"/>
      <c r="WAV106" s="889"/>
      <c r="WAW106" s="889"/>
      <c r="WAX106" s="889"/>
      <c r="WAY106" s="889"/>
      <c r="WAZ106" s="889"/>
      <c r="WBA106" s="889"/>
      <c r="WBB106" s="889"/>
      <c r="WBC106" s="889"/>
      <c r="WBD106" s="889"/>
      <c r="WBE106" s="889"/>
      <c r="WBF106" s="889"/>
      <c r="WBG106" s="889"/>
      <c r="WBH106" s="889"/>
      <c r="WBI106" s="889"/>
      <c r="WBJ106" s="889"/>
      <c r="WBK106" s="889"/>
      <c r="WBL106" s="889"/>
      <c r="WBM106" s="889"/>
      <c r="WBN106" s="889"/>
      <c r="WBO106" s="889"/>
      <c r="WBP106" s="889"/>
      <c r="WBQ106" s="889"/>
      <c r="WBR106" s="889"/>
      <c r="WBS106" s="889"/>
      <c r="WBT106" s="889"/>
      <c r="WBU106" s="889"/>
      <c r="WBV106" s="889"/>
      <c r="WBW106" s="889"/>
      <c r="WBX106" s="889"/>
      <c r="WBY106" s="889"/>
      <c r="WBZ106" s="889"/>
      <c r="WCA106" s="889"/>
      <c r="WCB106" s="889"/>
      <c r="WCC106" s="889"/>
      <c r="WCD106" s="889"/>
      <c r="WCE106" s="889"/>
      <c r="WCF106" s="889"/>
      <c r="WCG106" s="889"/>
      <c r="WCH106" s="889"/>
      <c r="WCI106" s="889"/>
      <c r="WCJ106" s="889"/>
      <c r="WCK106" s="889"/>
      <c r="WCL106" s="889"/>
      <c r="WCM106" s="889"/>
      <c r="WCN106" s="889"/>
      <c r="WCO106" s="889"/>
      <c r="WCP106" s="889"/>
      <c r="WCQ106" s="889"/>
      <c r="WCR106" s="889"/>
      <c r="WCS106" s="889"/>
      <c r="WCT106" s="889"/>
      <c r="WCU106" s="889"/>
      <c r="WCV106" s="889"/>
      <c r="WCW106" s="889"/>
      <c r="WCX106" s="889"/>
      <c r="WCY106" s="889"/>
      <c r="WCZ106" s="889"/>
      <c r="WDA106" s="889"/>
      <c r="WDB106" s="889"/>
      <c r="WDC106" s="889"/>
      <c r="WDD106" s="889"/>
      <c r="WDE106" s="889"/>
      <c r="WDF106" s="889"/>
      <c r="WDG106" s="889"/>
      <c r="WDH106" s="889"/>
      <c r="WDI106" s="889"/>
      <c r="WDJ106" s="889"/>
      <c r="WDK106" s="889"/>
      <c r="WDL106" s="889"/>
      <c r="WDM106" s="889"/>
      <c r="WDN106" s="889"/>
      <c r="WDO106" s="889"/>
      <c r="WDP106" s="889"/>
      <c r="WDQ106" s="889"/>
      <c r="WDR106" s="889"/>
      <c r="WDS106" s="889"/>
      <c r="WDT106" s="889"/>
      <c r="WDU106" s="889"/>
      <c r="WDV106" s="889"/>
      <c r="WDW106" s="889"/>
      <c r="WDX106" s="889"/>
      <c r="WDY106" s="889"/>
      <c r="WDZ106" s="889"/>
      <c r="WEA106" s="889"/>
      <c r="WEB106" s="889"/>
      <c r="WEC106" s="889"/>
      <c r="WED106" s="889"/>
      <c r="WEE106" s="889"/>
      <c r="WEF106" s="889"/>
      <c r="WEG106" s="889"/>
      <c r="WEH106" s="889"/>
      <c r="WEI106" s="889"/>
      <c r="WEJ106" s="889"/>
      <c r="WEK106" s="889"/>
      <c r="WEL106" s="889"/>
      <c r="WEM106" s="889"/>
      <c r="WEN106" s="889"/>
      <c r="WEO106" s="889"/>
      <c r="WEP106" s="889"/>
      <c r="WEQ106" s="889"/>
      <c r="WER106" s="889"/>
      <c r="WES106" s="889"/>
      <c r="WET106" s="889"/>
      <c r="WEU106" s="889"/>
      <c r="WEV106" s="889"/>
      <c r="WEW106" s="889"/>
      <c r="WEX106" s="889"/>
      <c r="WEY106" s="889"/>
      <c r="WEZ106" s="889"/>
      <c r="WFA106" s="889"/>
      <c r="WFB106" s="889"/>
      <c r="WFC106" s="889"/>
      <c r="WFD106" s="889"/>
      <c r="WFE106" s="889"/>
      <c r="WFF106" s="889"/>
      <c r="WFG106" s="889"/>
      <c r="WFH106" s="889"/>
      <c r="WFI106" s="889"/>
      <c r="WFJ106" s="889"/>
      <c r="WFK106" s="889"/>
      <c r="WFL106" s="889"/>
      <c r="WFM106" s="889"/>
      <c r="WFN106" s="889"/>
      <c r="WFO106" s="889"/>
      <c r="WFP106" s="889"/>
      <c r="WFQ106" s="889"/>
      <c r="WFR106" s="889"/>
      <c r="WFS106" s="889"/>
      <c r="WFT106" s="889"/>
      <c r="WFU106" s="889"/>
      <c r="WFV106" s="889"/>
      <c r="WFW106" s="889"/>
      <c r="WFX106" s="889"/>
      <c r="WFY106" s="889"/>
      <c r="WFZ106" s="889"/>
      <c r="WGA106" s="889"/>
      <c r="WGB106" s="889"/>
      <c r="WGC106" s="889"/>
      <c r="WGD106" s="889"/>
      <c r="WGE106" s="889"/>
      <c r="WGF106" s="889"/>
      <c r="WGG106" s="889"/>
      <c r="WGH106" s="889"/>
      <c r="WGI106" s="889"/>
      <c r="WGJ106" s="889"/>
      <c r="WGK106" s="889"/>
      <c r="WGL106" s="889"/>
      <c r="WGM106" s="889"/>
      <c r="WGN106" s="889"/>
      <c r="WGO106" s="889"/>
      <c r="WGP106" s="889"/>
      <c r="WGQ106" s="889"/>
      <c r="WGR106" s="889"/>
      <c r="WGS106" s="889"/>
      <c r="WGT106" s="889"/>
      <c r="WGU106" s="889"/>
      <c r="WGV106" s="889"/>
      <c r="WGW106" s="889"/>
      <c r="WGX106" s="889"/>
      <c r="WGY106" s="889"/>
      <c r="WGZ106" s="889"/>
      <c r="WHA106" s="889"/>
      <c r="WHB106" s="889"/>
      <c r="WHC106" s="889"/>
      <c r="WHD106" s="889"/>
      <c r="WHE106" s="889"/>
      <c r="WHF106" s="889"/>
      <c r="WHG106" s="889"/>
      <c r="WHH106" s="889"/>
      <c r="WHI106" s="889"/>
      <c r="WHJ106" s="889"/>
      <c r="WHK106" s="889"/>
      <c r="WHL106" s="889"/>
      <c r="WHM106" s="889"/>
      <c r="WHN106" s="889"/>
      <c r="WHO106" s="889"/>
      <c r="WHP106" s="889"/>
      <c r="WHQ106" s="889"/>
      <c r="WHR106" s="889"/>
      <c r="WHS106" s="889"/>
      <c r="WHT106" s="889"/>
      <c r="WHU106" s="889"/>
      <c r="WHV106" s="889"/>
      <c r="WHW106" s="889"/>
      <c r="WHX106" s="889"/>
      <c r="WHY106" s="889"/>
      <c r="WHZ106" s="889"/>
      <c r="WIA106" s="889"/>
      <c r="WIB106" s="889"/>
      <c r="WIC106" s="889"/>
      <c r="WID106" s="889"/>
      <c r="WIE106" s="889"/>
      <c r="WIF106" s="889"/>
      <c r="WIG106" s="889"/>
      <c r="WIH106" s="889"/>
      <c r="WII106" s="889"/>
      <c r="WIJ106" s="889"/>
      <c r="WIK106" s="889"/>
      <c r="WIL106" s="889"/>
      <c r="WIM106" s="889"/>
      <c r="WIN106" s="889"/>
      <c r="WIO106" s="889"/>
      <c r="WIP106" s="889"/>
      <c r="WIQ106" s="889"/>
      <c r="WIR106" s="889"/>
      <c r="WIS106" s="889"/>
      <c r="WIT106" s="889"/>
      <c r="WIU106" s="889"/>
      <c r="WIV106" s="889"/>
      <c r="WIW106" s="889"/>
      <c r="WIX106" s="889"/>
      <c r="WIY106" s="889"/>
      <c r="WIZ106" s="889"/>
      <c r="WJA106" s="889"/>
      <c r="WJB106" s="889"/>
      <c r="WJC106" s="889"/>
      <c r="WJD106" s="889"/>
      <c r="WJE106" s="889"/>
      <c r="WJF106" s="889"/>
      <c r="WJG106" s="889"/>
      <c r="WJH106" s="889"/>
      <c r="WJI106" s="889"/>
      <c r="WJJ106" s="889"/>
      <c r="WJK106" s="889"/>
      <c r="WJL106" s="889"/>
      <c r="WJM106" s="889"/>
      <c r="WJN106" s="889"/>
      <c r="WJO106" s="889"/>
      <c r="WJP106" s="889"/>
      <c r="WJQ106" s="889"/>
      <c r="WJR106" s="889"/>
      <c r="WJS106" s="889"/>
      <c r="WJT106" s="889"/>
      <c r="WJU106" s="889"/>
      <c r="WJV106" s="889"/>
      <c r="WJW106" s="889"/>
      <c r="WJX106" s="889"/>
      <c r="WJY106" s="889"/>
      <c r="WJZ106" s="889"/>
      <c r="WKA106" s="889"/>
      <c r="WKB106" s="889"/>
      <c r="WKC106" s="889"/>
      <c r="WKD106" s="889"/>
      <c r="WKE106" s="889"/>
      <c r="WKF106" s="889"/>
      <c r="WKG106" s="889"/>
      <c r="WKH106" s="889"/>
      <c r="WKI106" s="889"/>
      <c r="WKJ106" s="889"/>
      <c r="WKK106" s="889"/>
      <c r="WKL106" s="889"/>
      <c r="WKM106" s="889"/>
      <c r="WKN106" s="889"/>
      <c r="WKO106" s="889"/>
      <c r="WKP106" s="889"/>
      <c r="WKQ106" s="889"/>
      <c r="WKR106" s="889"/>
      <c r="WKS106" s="889"/>
      <c r="WKT106" s="889"/>
      <c r="WKU106" s="889"/>
      <c r="WKV106" s="889"/>
      <c r="WKW106" s="889"/>
      <c r="WKX106" s="889"/>
      <c r="WKY106" s="889"/>
      <c r="WKZ106" s="889"/>
      <c r="WLA106" s="889"/>
      <c r="WLB106" s="889"/>
      <c r="WLC106" s="889"/>
      <c r="WLD106" s="889"/>
      <c r="WLE106" s="889"/>
      <c r="WLF106" s="889"/>
      <c r="WLG106" s="889"/>
      <c r="WLH106" s="889"/>
      <c r="WLI106" s="889"/>
      <c r="WLJ106" s="889"/>
      <c r="WLK106" s="889"/>
      <c r="WLL106" s="889"/>
      <c r="WLM106" s="889"/>
      <c r="WLN106" s="889"/>
      <c r="WLO106" s="889"/>
      <c r="WLP106" s="889"/>
      <c r="WLQ106" s="889"/>
      <c r="WLR106" s="889"/>
      <c r="WLS106" s="889"/>
      <c r="WLT106" s="889"/>
      <c r="WLU106" s="889"/>
      <c r="WLV106" s="889"/>
      <c r="WLW106" s="889"/>
      <c r="WLX106" s="889"/>
      <c r="WLY106" s="889"/>
      <c r="WLZ106" s="889"/>
      <c r="WMA106" s="889"/>
      <c r="WMB106" s="889"/>
      <c r="WMC106" s="889"/>
      <c r="WMD106" s="889"/>
      <c r="WME106" s="889"/>
      <c r="WMF106" s="889"/>
      <c r="WMG106" s="889"/>
      <c r="WMH106" s="889"/>
      <c r="WMI106" s="889"/>
      <c r="WMJ106" s="889"/>
      <c r="WMK106" s="889"/>
      <c r="WML106" s="889"/>
      <c r="WMM106" s="889"/>
      <c r="WMN106" s="889"/>
      <c r="WMO106" s="889"/>
      <c r="WMP106" s="889"/>
      <c r="WMQ106" s="889"/>
      <c r="WMR106" s="889"/>
      <c r="WMS106" s="889"/>
      <c r="WMT106" s="889"/>
      <c r="WMU106" s="889"/>
      <c r="WMV106" s="889"/>
      <c r="WMW106" s="889"/>
      <c r="WMX106" s="889"/>
      <c r="WMY106" s="889"/>
      <c r="WMZ106" s="889"/>
      <c r="WNA106" s="889"/>
      <c r="WNB106" s="889"/>
      <c r="WNC106" s="889"/>
      <c r="WND106" s="889"/>
      <c r="WNE106" s="889"/>
      <c r="WNF106" s="889"/>
      <c r="WNG106" s="889"/>
      <c r="WNH106" s="889"/>
      <c r="WNI106" s="889"/>
      <c r="WNJ106" s="889"/>
      <c r="WNK106" s="889"/>
      <c r="WNL106" s="889"/>
      <c r="WNM106" s="889"/>
      <c r="WNN106" s="889"/>
      <c r="WNO106" s="889"/>
      <c r="WNP106" s="889"/>
      <c r="WNQ106" s="889"/>
      <c r="WNR106" s="889"/>
      <c r="WNS106" s="889"/>
      <c r="WNT106" s="889"/>
      <c r="WNU106" s="889"/>
      <c r="WNV106" s="889"/>
      <c r="WNW106" s="889"/>
      <c r="WNX106" s="889"/>
      <c r="WNY106" s="889"/>
      <c r="WNZ106" s="889"/>
      <c r="WOA106" s="889"/>
      <c r="WOB106" s="889"/>
      <c r="WOC106" s="889"/>
      <c r="WOD106" s="889"/>
      <c r="WOE106" s="889"/>
      <c r="WOF106" s="889"/>
      <c r="WOG106" s="889"/>
      <c r="WOH106" s="889"/>
      <c r="WOI106" s="889"/>
      <c r="WOJ106" s="889"/>
      <c r="WOK106" s="889"/>
      <c r="WOL106" s="889"/>
      <c r="WOM106" s="889"/>
      <c r="WON106" s="889"/>
      <c r="WOO106" s="889"/>
      <c r="WOP106" s="889"/>
      <c r="WOQ106" s="889"/>
      <c r="WOR106" s="889"/>
      <c r="WOS106" s="889"/>
      <c r="WOT106" s="889"/>
      <c r="WOU106" s="889"/>
      <c r="WOV106" s="889"/>
      <c r="WOW106" s="889"/>
      <c r="WOX106" s="889"/>
      <c r="WOY106" s="889"/>
      <c r="WOZ106" s="889"/>
      <c r="WPA106" s="889"/>
      <c r="WPB106" s="889"/>
      <c r="WPC106" s="889"/>
      <c r="WPD106" s="889"/>
      <c r="WPE106" s="889"/>
      <c r="WPF106" s="889"/>
      <c r="WPG106" s="889"/>
      <c r="WPH106" s="889"/>
      <c r="WPI106" s="889"/>
      <c r="WPJ106" s="889"/>
      <c r="WPK106" s="889"/>
      <c r="WPL106" s="889"/>
      <c r="WPM106" s="889"/>
      <c r="WPN106" s="889"/>
      <c r="WPO106" s="889"/>
      <c r="WPP106" s="889"/>
      <c r="WPQ106" s="889"/>
      <c r="WPR106" s="889"/>
      <c r="WPS106" s="889"/>
      <c r="WPT106" s="889"/>
      <c r="WPU106" s="889"/>
      <c r="WPV106" s="889"/>
      <c r="WPW106" s="889"/>
      <c r="WPX106" s="889"/>
      <c r="WPY106" s="889"/>
      <c r="WPZ106" s="889"/>
      <c r="WQA106" s="889"/>
      <c r="WQB106" s="889"/>
      <c r="WQC106" s="889"/>
      <c r="WQD106" s="889"/>
      <c r="WQE106" s="889"/>
      <c r="WQF106" s="889"/>
      <c r="WQG106" s="889"/>
      <c r="WQH106" s="889"/>
      <c r="WQI106" s="889"/>
      <c r="WQJ106" s="889"/>
      <c r="WQK106" s="889"/>
      <c r="WQL106" s="889"/>
      <c r="WQM106" s="889"/>
      <c r="WQN106" s="889"/>
      <c r="WQO106" s="889"/>
      <c r="WQP106" s="889"/>
      <c r="WQQ106" s="889"/>
      <c r="WQR106" s="889"/>
      <c r="WQS106" s="889"/>
      <c r="WQT106" s="889"/>
      <c r="WQU106" s="889"/>
      <c r="WQV106" s="889"/>
      <c r="WQW106" s="889"/>
      <c r="WQX106" s="889"/>
      <c r="WQY106" s="889"/>
      <c r="WQZ106" s="889"/>
      <c r="WRA106" s="889"/>
      <c r="WRB106" s="889"/>
      <c r="WRC106" s="889"/>
      <c r="WRD106" s="889"/>
      <c r="WRE106" s="889"/>
      <c r="WRF106" s="889"/>
      <c r="WRG106" s="889"/>
      <c r="WRH106" s="889"/>
      <c r="WRI106" s="889"/>
      <c r="WRJ106" s="889"/>
      <c r="WRK106" s="889"/>
      <c r="WRL106" s="889"/>
      <c r="WRM106" s="889"/>
      <c r="WRN106" s="889"/>
      <c r="WRO106" s="889"/>
      <c r="WRP106" s="889"/>
      <c r="WRQ106" s="889"/>
      <c r="WRR106" s="889"/>
      <c r="WRS106" s="889"/>
      <c r="WRT106" s="889"/>
      <c r="WRU106" s="889"/>
      <c r="WRV106" s="889"/>
      <c r="WRW106" s="889"/>
      <c r="WRX106" s="889"/>
      <c r="WRY106" s="889"/>
      <c r="WRZ106" s="889"/>
      <c r="WSA106" s="889"/>
      <c r="WSB106" s="889"/>
      <c r="WSC106" s="889"/>
      <c r="WSD106" s="889"/>
      <c r="WSE106" s="889"/>
      <c r="WSF106" s="889"/>
      <c r="WSG106" s="889"/>
      <c r="WSH106" s="889"/>
      <c r="WSI106" s="889"/>
      <c r="WSJ106" s="889"/>
      <c r="WSK106" s="889"/>
      <c r="WSL106" s="889"/>
      <c r="WSM106" s="889"/>
      <c r="WSN106" s="889"/>
      <c r="WSO106" s="889"/>
      <c r="WSP106" s="889"/>
      <c r="WSQ106" s="889"/>
      <c r="WSR106" s="889"/>
      <c r="WSS106" s="889"/>
      <c r="WST106" s="889"/>
      <c r="WSU106" s="889"/>
      <c r="WSV106" s="889"/>
      <c r="WSW106" s="889"/>
      <c r="WSX106" s="889"/>
      <c r="WSY106" s="889"/>
      <c r="WSZ106" s="889"/>
      <c r="WTA106" s="889"/>
      <c r="WTB106" s="889"/>
      <c r="WTC106" s="889"/>
      <c r="WTD106" s="889"/>
      <c r="WTE106" s="889"/>
      <c r="WTF106" s="889"/>
      <c r="WTG106" s="889"/>
      <c r="WTH106" s="889"/>
      <c r="WTI106" s="889"/>
      <c r="WTJ106" s="889"/>
      <c r="WTK106" s="889"/>
      <c r="WTL106" s="889"/>
      <c r="WTM106" s="889"/>
      <c r="WTN106" s="889"/>
      <c r="WTO106" s="889"/>
      <c r="WTP106" s="889"/>
      <c r="WTQ106" s="889"/>
      <c r="WTR106" s="889"/>
      <c r="WTS106" s="889"/>
      <c r="WTT106" s="889"/>
      <c r="WTU106" s="889"/>
      <c r="WTV106" s="889"/>
      <c r="WTW106" s="889"/>
      <c r="WTX106" s="889"/>
      <c r="WTY106" s="889"/>
      <c r="WTZ106" s="889"/>
      <c r="WUA106" s="889"/>
      <c r="WUB106" s="889"/>
      <c r="WUC106" s="889"/>
      <c r="WUD106" s="889"/>
      <c r="WUE106" s="889"/>
      <c r="WUF106" s="889"/>
      <c r="WUG106" s="889"/>
      <c r="WUH106" s="889"/>
      <c r="WUI106" s="889"/>
      <c r="WUJ106" s="889"/>
      <c r="WUK106" s="889"/>
      <c r="WUL106" s="889"/>
      <c r="WUM106" s="889"/>
      <c r="WUN106" s="889"/>
      <c r="WUO106" s="889"/>
      <c r="WUP106" s="889"/>
      <c r="WUQ106" s="889"/>
      <c r="WUR106" s="889"/>
      <c r="WUS106" s="889"/>
      <c r="WUT106" s="889"/>
      <c r="WUU106" s="889"/>
      <c r="WUV106" s="889"/>
      <c r="WUW106" s="889"/>
      <c r="WUX106" s="889"/>
      <c r="WUY106" s="889"/>
      <c r="WUZ106" s="889"/>
      <c r="WVA106" s="889"/>
      <c r="WVB106" s="889"/>
      <c r="WVC106" s="889"/>
      <c r="WVD106" s="889"/>
      <c r="WVE106" s="889"/>
      <c r="WVF106" s="889"/>
      <c r="WVG106" s="889"/>
      <c r="WVH106" s="889"/>
      <c r="WVI106" s="889"/>
      <c r="WVJ106" s="889"/>
      <c r="WVK106" s="889"/>
      <c r="WVL106" s="889"/>
      <c r="WVM106" s="889"/>
      <c r="WVN106" s="889"/>
      <c r="WVO106" s="889"/>
      <c r="WVP106" s="889"/>
      <c r="WVQ106" s="889"/>
      <c r="WVR106" s="889"/>
      <c r="WVS106" s="889"/>
      <c r="WVT106" s="889"/>
      <c r="WVU106" s="889"/>
      <c r="WVV106" s="889"/>
      <c r="WVW106" s="889"/>
      <c r="WVX106" s="889"/>
      <c r="WVY106" s="889"/>
      <c r="WVZ106" s="889"/>
      <c r="WWA106" s="889"/>
      <c r="WWB106" s="889"/>
      <c r="WWC106" s="889"/>
      <c r="WWD106" s="889"/>
      <c r="WWE106" s="889"/>
      <c r="WWF106" s="889"/>
      <c r="WWG106" s="889"/>
      <c r="WWH106" s="889"/>
      <c r="WWI106" s="889"/>
      <c r="WWJ106" s="889"/>
      <c r="WWK106" s="889"/>
      <c r="WWL106" s="889"/>
      <c r="WWM106" s="889"/>
      <c r="WWN106" s="889"/>
      <c r="WWO106" s="889"/>
      <c r="WWP106" s="889"/>
      <c r="WWQ106" s="889"/>
      <c r="WWR106" s="889"/>
      <c r="WWS106" s="889"/>
      <c r="WWT106" s="889"/>
      <c r="WWU106" s="889"/>
      <c r="WWV106" s="889"/>
      <c r="WWW106" s="889"/>
      <c r="WWX106" s="889"/>
      <c r="WWY106" s="889"/>
      <c r="WWZ106" s="889"/>
      <c r="WXA106" s="889"/>
      <c r="WXB106" s="889"/>
      <c r="WXC106" s="889"/>
      <c r="WXD106" s="889"/>
      <c r="WXE106" s="889"/>
      <c r="WXF106" s="889"/>
      <c r="WXG106" s="889"/>
      <c r="WXH106" s="889"/>
      <c r="WXI106" s="889"/>
      <c r="WXJ106" s="889"/>
      <c r="WXK106" s="889"/>
      <c r="WXL106" s="889"/>
      <c r="WXM106" s="889"/>
      <c r="WXN106" s="889"/>
      <c r="WXO106" s="889"/>
      <c r="WXP106" s="889"/>
      <c r="WXQ106" s="889"/>
      <c r="WXR106" s="889"/>
      <c r="WXS106" s="889"/>
      <c r="WXT106" s="889"/>
      <c r="WXU106" s="889"/>
      <c r="WXV106" s="889"/>
      <c r="WXW106" s="889"/>
      <c r="WXX106" s="889"/>
      <c r="WXY106" s="889"/>
      <c r="WXZ106" s="889"/>
      <c r="WYA106" s="889"/>
      <c r="WYB106" s="889"/>
      <c r="WYC106" s="889"/>
      <c r="WYD106" s="889"/>
      <c r="WYE106" s="889"/>
      <c r="WYF106" s="889"/>
      <c r="WYG106" s="889"/>
      <c r="WYH106" s="889"/>
      <c r="WYI106" s="889"/>
      <c r="WYJ106" s="889"/>
      <c r="WYK106" s="889"/>
      <c r="WYL106" s="889"/>
      <c r="WYM106" s="889"/>
      <c r="WYN106" s="889"/>
      <c r="WYO106" s="889"/>
      <c r="WYP106" s="889"/>
      <c r="WYQ106" s="889"/>
      <c r="WYR106" s="889"/>
      <c r="WYS106" s="889"/>
      <c r="WYT106" s="889"/>
      <c r="WYU106" s="889"/>
      <c r="WYV106" s="889"/>
      <c r="WYW106" s="889"/>
      <c r="WYX106" s="889"/>
      <c r="WYY106" s="889"/>
      <c r="WYZ106" s="889"/>
      <c r="WZA106" s="889"/>
      <c r="WZB106" s="889"/>
      <c r="WZC106" s="889"/>
      <c r="WZD106" s="889"/>
      <c r="WZE106" s="889"/>
      <c r="WZF106" s="889"/>
      <c r="WZG106" s="889"/>
      <c r="WZH106" s="889"/>
      <c r="WZI106" s="889"/>
      <c r="WZJ106" s="889"/>
      <c r="WZK106" s="889"/>
      <c r="WZL106" s="889"/>
      <c r="WZM106" s="889"/>
      <c r="WZN106" s="889"/>
      <c r="WZO106" s="889"/>
      <c r="WZP106" s="889"/>
      <c r="WZQ106" s="889"/>
      <c r="WZR106" s="889"/>
      <c r="WZS106" s="889"/>
      <c r="WZT106" s="889"/>
      <c r="WZU106" s="889"/>
      <c r="WZV106" s="889"/>
      <c r="WZW106" s="889"/>
      <c r="WZX106" s="889"/>
      <c r="WZY106" s="889"/>
      <c r="WZZ106" s="889"/>
      <c r="XAA106" s="889"/>
      <c r="XAB106" s="889"/>
      <c r="XAC106" s="889"/>
      <c r="XAD106" s="889"/>
      <c r="XAE106" s="889"/>
      <c r="XAF106" s="889"/>
      <c r="XAG106" s="889"/>
      <c r="XAH106" s="889"/>
      <c r="XAI106" s="889"/>
      <c r="XAJ106" s="889"/>
      <c r="XAK106" s="889"/>
      <c r="XAL106" s="889"/>
      <c r="XAM106" s="889"/>
      <c r="XAN106" s="889"/>
      <c r="XAO106" s="889"/>
      <c r="XAP106" s="889"/>
      <c r="XAQ106" s="889"/>
      <c r="XAR106" s="889"/>
      <c r="XAS106" s="889"/>
      <c r="XAT106" s="889"/>
      <c r="XAU106" s="889"/>
      <c r="XAV106" s="889"/>
      <c r="XAW106" s="889"/>
      <c r="XAX106" s="889"/>
      <c r="XAY106" s="889"/>
      <c r="XAZ106" s="889"/>
      <c r="XBA106" s="889"/>
      <c r="XBB106" s="889"/>
      <c r="XBC106" s="889"/>
      <c r="XBD106" s="889"/>
      <c r="XBE106" s="889"/>
      <c r="XBF106" s="889"/>
      <c r="XBG106" s="889"/>
      <c r="XBH106" s="889"/>
      <c r="XBI106" s="889"/>
      <c r="XBJ106" s="889"/>
      <c r="XBK106" s="889"/>
      <c r="XBL106" s="889"/>
      <c r="XBM106" s="889"/>
      <c r="XBN106" s="889"/>
      <c r="XBO106" s="889"/>
      <c r="XBP106" s="889"/>
      <c r="XBQ106" s="889"/>
      <c r="XBR106" s="889"/>
      <c r="XBS106" s="889"/>
      <c r="XBT106" s="889"/>
      <c r="XBU106" s="889"/>
      <c r="XBV106" s="889"/>
      <c r="XBW106" s="889"/>
      <c r="XBX106" s="889"/>
      <c r="XBY106" s="889"/>
      <c r="XBZ106" s="889"/>
      <c r="XCA106" s="889"/>
      <c r="XCB106" s="889"/>
      <c r="XCC106" s="889"/>
      <c r="XCD106" s="889"/>
      <c r="XCE106" s="889"/>
      <c r="XCF106" s="889"/>
      <c r="XCG106" s="889"/>
      <c r="XCH106" s="889"/>
      <c r="XCI106" s="889"/>
      <c r="XCJ106" s="889"/>
      <c r="XCK106" s="889"/>
      <c r="XCL106" s="889"/>
      <c r="XCM106" s="889"/>
      <c r="XCN106" s="889"/>
      <c r="XCO106" s="889"/>
      <c r="XCP106" s="889"/>
      <c r="XCQ106" s="889"/>
      <c r="XCR106" s="889"/>
      <c r="XCS106" s="889"/>
      <c r="XCT106" s="889"/>
      <c r="XCU106" s="889"/>
      <c r="XCV106" s="889"/>
      <c r="XCW106" s="889"/>
      <c r="XCX106" s="889"/>
      <c r="XCY106" s="889"/>
      <c r="XCZ106" s="889"/>
      <c r="XDA106" s="889"/>
      <c r="XDB106" s="889"/>
      <c r="XDC106" s="889"/>
      <c r="XDD106" s="889"/>
      <c r="XDE106" s="889"/>
      <c r="XDF106" s="889"/>
      <c r="XDG106" s="889"/>
      <c r="XDH106" s="889"/>
      <c r="XDI106" s="889"/>
      <c r="XDJ106" s="889"/>
      <c r="XDK106" s="889"/>
      <c r="XDL106" s="889"/>
      <c r="XDM106" s="889"/>
      <c r="XDN106" s="889"/>
      <c r="XDO106" s="889"/>
      <c r="XDP106" s="889"/>
      <c r="XDQ106" s="889"/>
      <c r="XDR106" s="889"/>
      <c r="XDS106" s="889"/>
      <c r="XDT106" s="889"/>
      <c r="XDU106" s="889"/>
      <c r="XDV106" s="889"/>
      <c r="XDW106" s="889"/>
      <c r="XDX106" s="889"/>
      <c r="XDY106" s="889"/>
      <c r="XDZ106" s="889"/>
      <c r="XEA106" s="889"/>
      <c r="XEB106" s="889"/>
      <c r="XEC106" s="889"/>
      <c r="XED106" s="889"/>
      <c r="XEE106" s="889"/>
      <c r="XEF106" s="889"/>
      <c r="XEG106" s="889"/>
      <c r="XEH106" s="889"/>
      <c r="XEI106" s="889"/>
      <c r="XEJ106" s="889"/>
      <c r="XEK106" s="889"/>
      <c r="XEL106" s="889"/>
      <c r="XEM106" s="889"/>
      <c r="XEN106" s="889"/>
      <c r="XEO106" s="889"/>
      <c r="XEP106" s="889"/>
      <c r="XEQ106" s="889"/>
      <c r="XER106" s="889"/>
      <c r="XES106" s="889"/>
      <c r="XET106" s="889"/>
      <c r="XEU106" s="889"/>
      <c r="XEV106" s="889"/>
      <c r="XEW106" s="889"/>
      <c r="XEX106" s="889"/>
      <c r="XEY106" s="889"/>
      <c r="XEZ106" s="889"/>
      <c r="XFA106" s="889"/>
      <c r="XFB106" s="889"/>
      <c r="XFC106" s="889"/>
      <c r="XFD106" s="889"/>
    </row>
    <row r="107" spans="4:16384" s="876" customFormat="1">
      <c r="D107" s="886"/>
      <c r="J107" s="886"/>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c r="AG107" s="889"/>
      <c r="AH107" s="889"/>
      <c r="AI107" s="889"/>
      <c r="AJ107" s="889"/>
      <c r="AK107" s="889"/>
      <c r="AL107" s="889"/>
      <c r="AM107" s="889"/>
      <c r="AN107" s="889"/>
      <c r="AO107" s="889"/>
      <c r="AP107" s="889"/>
      <c r="AQ107" s="889"/>
      <c r="AR107" s="889"/>
      <c r="AS107" s="889"/>
      <c r="AT107" s="889"/>
      <c r="AU107" s="889"/>
      <c r="AV107" s="889"/>
      <c r="AW107" s="889"/>
      <c r="AX107" s="889"/>
      <c r="AY107" s="889"/>
      <c r="AZ107" s="889"/>
      <c r="BA107" s="889"/>
      <c r="BB107" s="889"/>
      <c r="BC107" s="889"/>
      <c r="BD107" s="889"/>
      <c r="BE107" s="889"/>
      <c r="BF107" s="889"/>
      <c r="BG107" s="889"/>
      <c r="BH107" s="889"/>
      <c r="BI107" s="889"/>
      <c r="BJ107" s="889"/>
      <c r="BK107" s="889"/>
      <c r="BL107" s="889"/>
      <c r="BM107" s="889"/>
      <c r="BN107" s="889"/>
      <c r="BO107" s="889"/>
      <c r="BP107" s="889"/>
      <c r="BQ107" s="889"/>
      <c r="BR107" s="889"/>
      <c r="BS107" s="889"/>
      <c r="BT107" s="889"/>
      <c r="BU107" s="889"/>
      <c r="BV107" s="889"/>
      <c r="BW107" s="889"/>
      <c r="BX107" s="889"/>
      <c r="BY107" s="889"/>
      <c r="BZ107" s="889"/>
      <c r="CA107" s="889"/>
      <c r="CB107" s="889"/>
      <c r="CC107" s="889"/>
      <c r="CD107" s="889"/>
      <c r="CE107" s="889"/>
      <c r="CF107" s="889"/>
      <c r="CG107" s="889"/>
      <c r="CH107" s="889"/>
      <c r="CI107" s="889"/>
      <c r="CJ107" s="889"/>
      <c r="CK107" s="889"/>
      <c r="CL107" s="889"/>
      <c r="CM107" s="889"/>
      <c r="CN107" s="889"/>
      <c r="CO107" s="889"/>
      <c r="CP107" s="889"/>
      <c r="CQ107" s="889"/>
      <c r="CR107" s="889"/>
      <c r="CS107" s="889"/>
      <c r="CT107" s="889"/>
      <c r="CU107" s="889"/>
      <c r="CV107" s="889"/>
      <c r="CW107" s="889"/>
      <c r="CX107" s="889"/>
      <c r="CY107" s="889"/>
      <c r="CZ107" s="889"/>
      <c r="DA107" s="889"/>
      <c r="DB107" s="889"/>
      <c r="DC107" s="889"/>
      <c r="DD107" s="889"/>
      <c r="DE107" s="889"/>
      <c r="DF107" s="889"/>
      <c r="DG107" s="889"/>
      <c r="DH107" s="889"/>
      <c r="DI107" s="889"/>
      <c r="DJ107" s="889"/>
      <c r="DK107" s="889"/>
      <c r="DL107" s="889"/>
      <c r="DM107" s="889"/>
      <c r="DN107" s="889"/>
      <c r="DO107" s="889"/>
      <c r="DP107" s="889"/>
      <c r="DQ107" s="889"/>
      <c r="DR107" s="889"/>
      <c r="DS107" s="889"/>
      <c r="DT107" s="889"/>
      <c r="DU107" s="889"/>
      <c r="DV107" s="889"/>
      <c r="DW107" s="889"/>
      <c r="DX107" s="889"/>
      <c r="DY107" s="889"/>
      <c r="DZ107" s="889"/>
      <c r="EA107" s="889"/>
      <c r="EB107" s="889"/>
      <c r="EC107" s="889"/>
      <c r="ED107" s="889"/>
      <c r="EE107" s="889"/>
      <c r="EF107" s="889"/>
      <c r="EG107" s="889"/>
      <c r="EH107" s="889"/>
      <c r="EI107" s="889"/>
      <c r="EJ107" s="889"/>
      <c r="EK107" s="889"/>
      <c r="EL107" s="889"/>
      <c r="EM107" s="889"/>
      <c r="EN107" s="889"/>
      <c r="EO107" s="889"/>
      <c r="EP107" s="889"/>
      <c r="EQ107" s="889"/>
      <c r="ER107" s="889"/>
      <c r="ES107" s="889"/>
      <c r="ET107" s="889"/>
      <c r="EU107" s="889"/>
      <c r="EV107" s="889"/>
      <c r="EW107" s="889"/>
      <c r="EX107" s="889"/>
      <c r="EY107" s="889"/>
      <c r="EZ107" s="889"/>
      <c r="FA107" s="889"/>
      <c r="FB107" s="889"/>
      <c r="FC107" s="889"/>
      <c r="FD107" s="889"/>
      <c r="FE107" s="889"/>
      <c r="FF107" s="889"/>
      <c r="FG107" s="889"/>
      <c r="FH107" s="889"/>
      <c r="FI107" s="889"/>
      <c r="FJ107" s="889"/>
      <c r="FK107" s="889"/>
      <c r="FL107" s="889"/>
      <c r="FM107" s="889"/>
      <c r="FN107" s="889"/>
      <c r="FO107" s="889"/>
      <c r="FP107" s="889"/>
      <c r="FQ107" s="889"/>
      <c r="FR107" s="889"/>
      <c r="FS107" s="889"/>
      <c r="FT107" s="889"/>
      <c r="FU107" s="889"/>
      <c r="FV107" s="889"/>
      <c r="FW107" s="889"/>
      <c r="FX107" s="889"/>
      <c r="FY107" s="889"/>
      <c r="FZ107" s="889"/>
      <c r="GA107" s="889"/>
      <c r="GB107" s="889"/>
      <c r="GC107" s="889"/>
      <c r="GD107" s="889"/>
      <c r="GE107" s="889"/>
      <c r="GF107" s="889"/>
      <c r="GG107" s="889"/>
      <c r="GH107" s="889"/>
      <c r="GI107" s="889"/>
      <c r="GJ107" s="889"/>
      <c r="GK107" s="889"/>
      <c r="GL107" s="889"/>
      <c r="GM107" s="889"/>
      <c r="GN107" s="889"/>
      <c r="GO107" s="889"/>
      <c r="GP107" s="889"/>
      <c r="GQ107" s="889"/>
      <c r="GR107" s="889"/>
      <c r="GS107" s="889"/>
      <c r="GT107" s="889"/>
      <c r="GU107" s="889"/>
      <c r="GV107" s="889"/>
      <c r="GW107" s="889"/>
      <c r="GX107" s="889"/>
      <c r="GY107" s="889"/>
      <c r="GZ107" s="889"/>
      <c r="HA107" s="889"/>
      <c r="HB107" s="889"/>
      <c r="HC107" s="889"/>
      <c r="HD107" s="889"/>
      <c r="HE107" s="889"/>
      <c r="HF107" s="889"/>
      <c r="HG107" s="889"/>
      <c r="HH107" s="889"/>
      <c r="HI107" s="889"/>
      <c r="HJ107" s="889"/>
      <c r="HK107" s="889"/>
      <c r="HL107" s="889"/>
      <c r="HM107" s="889"/>
      <c r="HN107" s="889"/>
      <c r="HO107" s="889"/>
      <c r="HP107" s="889"/>
      <c r="HQ107" s="889"/>
      <c r="HR107" s="889"/>
      <c r="HS107" s="889"/>
      <c r="HT107" s="889"/>
      <c r="HU107" s="889"/>
      <c r="HV107" s="889"/>
      <c r="HW107" s="889"/>
      <c r="HX107" s="889"/>
      <c r="HY107" s="889"/>
      <c r="HZ107" s="889"/>
      <c r="IA107" s="889"/>
      <c r="IB107" s="889"/>
      <c r="IC107" s="889"/>
      <c r="ID107" s="889"/>
      <c r="IE107" s="889"/>
      <c r="IF107" s="889"/>
      <c r="IG107" s="889"/>
      <c r="IH107" s="889"/>
      <c r="II107" s="889"/>
      <c r="IJ107" s="889"/>
      <c r="IK107" s="889"/>
      <c r="IL107" s="889"/>
      <c r="IM107" s="889"/>
      <c r="IN107" s="889"/>
      <c r="IO107" s="889"/>
      <c r="IP107" s="889"/>
      <c r="IQ107" s="889"/>
      <c r="IR107" s="889"/>
      <c r="IS107" s="889"/>
      <c r="IT107" s="889"/>
      <c r="IU107" s="889"/>
      <c r="IV107" s="889"/>
      <c r="IW107" s="889"/>
      <c r="IX107" s="889"/>
      <c r="IY107" s="889"/>
      <c r="IZ107" s="889"/>
      <c r="JA107" s="889"/>
      <c r="JB107" s="889"/>
      <c r="JC107" s="889"/>
      <c r="JD107" s="889"/>
      <c r="JE107" s="889"/>
      <c r="JF107" s="889"/>
      <c r="JG107" s="889"/>
      <c r="JH107" s="889"/>
      <c r="JI107" s="889"/>
      <c r="JJ107" s="889"/>
      <c r="JK107" s="889"/>
      <c r="JL107" s="889"/>
      <c r="JM107" s="889"/>
      <c r="JN107" s="889"/>
      <c r="JO107" s="889"/>
      <c r="JP107" s="889"/>
      <c r="JQ107" s="889"/>
      <c r="JR107" s="889"/>
      <c r="JS107" s="889"/>
      <c r="JT107" s="889"/>
      <c r="JU107" s="889"/>
      <c r="JV107" s="889"/>
      <c r="JW107" s="889"/>
      <c r="JX107" s="889"/>
      <c r="JY107" s="889"/>
      <c r="JZ107" s="889"/>
      <c r="KA107" s="889"/>
      <c r="KB107" s="889"/>
      <c r="KC107" s="889"/>
      <c r="KD107" s="889"/>
      <c r="KE107" s="889"/>
      <c r="KF107" s="889"/>
      <c r="KG107" s="889"/>
      <c r="KH107" s="889"/>
      <c r="KI107" s="889"/>
      <c r="KJ107" s="889"/>
      <c r="KK107" s="889"/>
      <c r="KL107" s="889"/>
      <c r="KM107" s="889"/>
      <c r="KN107" s="889"/>
      <c r="KO107" s="889"/>
      <c r="KP107" s="889"/>
      <c r="KQ107" s="889"/>
      <c r="KR107" s="889"/>
      <c r="KS107" s="889"/>
      <c r="KT107" s="889"/>
      <c r="KU107" s="889"/>
      <c r="KV107" s="889"/>
      <c r="KW107" s="889"/>
      <c r="KX107" s="889"/>
      <c r="KY107" s="889"/>
      <c r="KZ107" s="889"/>
      <c r="LA107" s="889"/>
      <c r="LB107" s="889"/>
      <c r="LC107" s="889"/>
      <c r="LD107" s="889"/>
      <c r="LE107" s="889"/>
      <c r="LF107" s="889"/>
      <c r="LG107" s="889"/>
      <c r="LH107" s="889"/>
      <c r="LI107" s="889"/>
      <c r="LJ107" s="889"/>
      <c r="LK107" s="889"/>
      <c r="LL107" s="889"/>
      <c r="LM107" s="889"/>
      <c r="LN107" s="889"/>
      <c r="LO107" s="889"/>
      <c r="LP107" s="889"/>
      <c r="LQ107" s="889"/>
      <c r="LR107" s="889"/>
      <c r="LS107" s="889"/>
      <c r="LT107" s="889"/>
      <c r="LU107" s="889"/>
      <c r="LV107" s="889"/>
      <c r="LW107" s="889"/>
      <c r="LX107" s="889"/>
      <c r="LY107" s="889"/>
      <c r="LZ107" s="889"/>
      <c r="MA107" s="889"/>
      <c r="MB107" s="889"/>
      <c r="MC107" s="889"/>
      <c r="MD107" s="889"/>
      <c r="ME107" s="889"/>
      <c r="MF107" s="889"/>
      <c r="MG107" s="889"/>
      <c r="MH107" s="889"/>
      <c r="MI107" s="889"/>
      <c r="MJ107" s="889"/>
      <c r="MK107" s="889"/>
      <c r="ML107" s="889"/>
      <c r="MM107" s="889"/>
      <c r="MN107" s="889"/>
      <c r="MO107" s="889"/>
      <c r="MP107" s="889"/>
      <c r="MQ107" s="889"/>
      <c r="MR107" s="889"/>
      <c r="MS107" s="889"/>
      <c r="MT107" s="889"/>
      <c r="MU107" s="889"/>
      <c r="MV107" s="889"/>
      <c r="MW107" s="889"/>
      <c r="MX107" s="889"/>
      <c r="MY107" s="889"/>
      <c r="MZ107" s="889"/>
      <c r="NA107" s="889"/>
      <c r="NB107" s="889"/>
      <c r="NC107" s="889"/>
      <c r="ND107" s="889"/>
      <c r="NE107" s="889"/>
      <c r="NF107" s="889"/>
      <c r="NG107" s="889"/>
      <c r="NH107" s="889"/>
      <c r="NI107" s="889"/>
      <c r="NJ107" s="889"/>
      <c r="NK107" s="889"/>
      <c r="NL107" s="889"/>
      <c r="NM107" s="889"/>
      <c r="NN107" s="889"/>
      <c r="NO107" s="889"/>
      <c r="NP107" s="889"/>
      <c r="NQ107" s="889"/>
      <c r="NR107" s="889"/>
      <c r="NS107" s="889"/>
      <c r="NT107" s="889"/>
      <c r="NU107" s="889"/>
      <c r="NV107" s="889"/>
      <c r="NW107" s="889"/>
      <c r="NX107" s="889"/>
      <c r="NY107" s="889"/>
      <c r="NZ107" s="889"/>
      <c r="OA107" s="889"/>
      <c r="OB107" s="889"/>
      <c r="OC107" s="889"/>
      <c r="OD107" s="889"/>
      <c r="OE107" s="889"/>
      <c r="OF107" s="889"/>
      <c r="OG107" s="889"/>
      <c r="OH107" s="889"/>
      <c r="OI107" s="889"/>
      <c r="OJ107" s="889"/>
      <c r="OK107" s="889"/>
      <c r="OL107" s="889"/>
      <c r="OM107" s="889"/>
      <c r="ON107" s="889"/>
      <c r="OO107" s="889"/>
      <c r="OP107" s="889"/>
      <c r="OQ107" s="889"/>
      <c r="OR107" s="889"/>
      <c r="OS107" s="889"/>
      <c r="OT107" s="889"/>
      <c r="OU107" s="889"/>
      <c r="OV107" s="889"/>
      <c r="OW107" s="889"/>
      <c r="OX107" s="889"/>
      <c r="OY107" s="889"/>
      <c r="OZ107" s="889"/>
      <c r="PA107" s="889"/>
      <c r="PB107" s="889"/>
      <c r="PC107" s="889"/>
      <c r="PD107" s="889"/>
      <c r="PE107" s="889"/>
      <c r="PF107" s="889"/>
      <c r="PG107" s="889"/>
      <c r="PH107" s="889"/>
      <c r="PI107" s="889"/>
      <c r="PJ107" s="889"/>
      <c r="PK107" s="889"/>
      <c r="PL107" s="889"/>
      <c r="PM107" s="889"/>
      <c r="PN107" s="889"/>
      <c r="PO107" s="889"/>
      <c r="PP107" s="889"/>
      <c r="PQ107" s="889"/>
      <c r="PR107" s="889"/>
      <c r="PS107" s="889"/>
      <c r="PT107" s="889"/>
      <c r="PU107" s="889"/>
      <c r="PV107" s="889"/>
      <c r="PW107" s="889"/>
      <c r="PX107" s="889"/>
      <c r="PY107" s="889"/>
      <c r="PZ107" s="889"/>
      <c r="QA107" s="889"/>
      <c r="QB107" s="889"/>
      <c r="QC107" s="889"/>
      <c r="QD107" s="889"/>
      <c r="QE107" s="889"/>
      <c r="QF107" s="889"/>
      <c r="QG107" s="889"/>
      <c r="QH107" s="889"/>
      <c r="QI107" s="889"/>
      <c r="QJ107" s="889"/>
      <c r="QK107" s="889"/>
      <c r="QL107" s="889"/>
      <c r="QM107" s="889"/>
      <c r="QN107" s="889"/>
      <c r="QO107" s="889"/>
      <c r="QP107" s="889"/>
      <c r="QQ107" s="889"/>
      <c r="QR107" s="889"/>
      <c r="QS107" s="889"/>
      <c r="QT107" s="889"/>
      <c r="QU107" s="889"/>
      <c r="QV107" s="889"/>
      <c r="QW107" s="889"/>
      <c r="QX107" s="889"/>
      <c r="QY107" s="889"/>
      <c r="QZ107" s="889"/>
      <c r="RA107" s="889"/>
      <c r="RB107" s="889"/>
      <c r="RC107" s="889"/>
      <c r="RD107" s="889"/>
      <c r="RE107" s="889"/>
      <c r="RF107" s="889"/>
      <c r="RG107" s="889"/>
      <c r="RH107" s="889"/>
      <c r="RI107" s="889"/>
      <c r="RJ107" s="889"/>
      <c r="RK107" s="889"/>
      <c r="RL107" s="889"/>
      <c r="RM107" s="889"/>
      <c r="RN107" s="889"/>
      <c r="RO107" s="889"/>
      <c r="RP107" s="889"/>
      <c r="RQ107" s="889"/>
      <c r="RR107" s="889"/>
      <c r="RS107" s="889"/>
      <c r="RT107" s="889"/>
      <c r="RU107" s="889"/>
      <c r="RV107" s="889"/>
      <c r="RW107" s="889"/>
      <c r="RX107" s="889"/>
      <c r="RY107" s="889"/>
      <c r="RZ107" s="889"/>
      <c r="SA107" s="889"/>
      <c r="SB107" s="889"/>
      <c r="SC107" s="889"/>
      <c r="SD107" s="889"/>
      <c r="SE107" s="889"/>
      <c r="SF107" s="889"/>
      <c r="SG107" s="889"/>
      <c r="SH107" s="889"/>
      <c r="SI107" s="889"/>
      <c r="SJ107" s="889"/>
      <c r="SK107" s="889"/>
      <c r="SL107" s="889"/>
      <c r="SM107" s="889"/>
      <c r="SN107" s="889"/>
      <c r="SO107" s="889"/>
      <c r="SP107" s="889"/>
      <c r="SQ107" s="889"/>
      <c r="SR107" s="889"/>
      <c r="SS107" s="889"/>
      <c r="ST107" s="889"/>
      <c r="SU107" s="889"/>
      <c r="SV107" s="889"/>
      <c r="SW107" s="889"/>
      <c r="SX107" s="889"/>
      <c r="SY107" s="889"/>
      <c r="SZ107" s="889"/>
      <c r="TA107" s="889"/>
      <c r="TB107" s="889"/>
      <c r="TC107" s="889"/>
      <c r="TD107" s="889"/>
      <c r="TE107" s="889"/>
      <c r="TF107" s="889"/>
      <c r="TG107" s="889"/>
      <c r="TH107" s="889"/>
      <c r="TI107" s="889"/>
      <c r="TJ107" s="889"/>
      <c r="TK107" s="889"/>
      <c r="TL107" s="889"/>
      <c r="TM107" s="889"/>
      <c r="TN107" s="889"/>
      <c r="TO107" s="889"/>
      <c r="TP107" s="889"/>
      <c r="TQ107" s="889"/>
      <c r="TR107" s="889"/>
      <c r="TS107" s="889"/>
      <c r="TT107" s="889"/>
      <c r="TU107" s="889"/>
      <c r="TV107" s="889"/>
      <c r="TW107" s="889"/>
      <c r="TX107" s="889"/>
      <c r="TY107" s="889"/>
      <c r="TZ107" s="889"/>
      <c r="UA107" s="889"/>
      <c r="UB107" s="889"/>
      <c r="UC107" s="889"/>
      <c r="UD107" s="889"/>
      <c r="UE107" s="889"/>
      <c r="UF107" s="889"/>
      <c r="UG107" s="889"/>
      <c r="UH107" s="889"/>
      <c r="UI107" s="889"/>
      <c r="UJ107" s="889"/>
      <c r="UK107" s="889"/>
      <c r="UL107" s="889"/>
      <c r="UM107" s="889"/>
      <c r="UN107" s="889"/>
      <c r="UO107" s="889"/>
      <c r="UP107" s="889"/>
      <c r="UQ107" s="889"/>
      <c r="UR107" s="889"/>
      <c r="US107" s="889"/>
      <c r="UT107" s="889"/>
      <c r="UU107" s="889"/>
      <c r="UV107" s="889"/>
      <c r="UW107" s="889"/>
      <c r="UX107" s="889"/>
      <c r="UY107" s="889"/>
      <c r="UZ107" s="889"/>
      <c r="VA107" s="889"/>
      <c r="VB107" s="889"/>
      <c r="VC107" s="889"/>
      <c r="VD107" s="889"/>
      <c r="VE107" s="889"/>
      <c r="VF107" s="889"/>
      <c r="VG107" s="889"/>
      <c r="VH107" s="889"/>
      <c r="VI107" s="889"/>
      <c r="VJ107" s="889"/>
      <c r="VK107" s="889"/>
      <c r="VL107" s="889"/>
      <c r="VM107" s="889"/>
      <c r="VN107" s="889"/>
      <c r="VO107" s="889"/>
      <c r="VP107" s="889"/>
      <c r="VQ107" s="889"/>
      <c r="VR107" s="889"/>
      <c r="VS107" s="889"/>
      <c r="VT107" s="889"/>
      <c r="VU107" s="889"/>
      <c r="VV107" s="889"/>
      <c r="VW107" s="889"/>
      <c r="VX107" s="889"/>
      <c r="VY107" s="889"/>
      <c r="VZ107" s="889"/>
      <c r="WA107" s="889"/>
      <c r="WB107" s="889"/>
      <c r="WC107" s="889"/>
      <c r="WD107" s="889"/>
      <c r="WE107" s="889"/>
      <c r="WF107" s="889"/>
      <c r="WG107" s="889"/>
      <c r="WH107" s="889"/>
      <c r="WI107" s="889"/>
      <c r="WJ107" s="889"/>
      <c r="WK107" s="889"/>
      <c r="WL107" s="889"/>
      <c r="WM107" s="889"/>
      <c r="WN107" s="889"/>
      <c r="WO107" s="889"/>
      <c r="WP107" s="889"/>
      <c r="WQ107" s="889"/>
      <c r="WR107" s="889"/>
      <c r="WS107" s="889"/>
      <c r="WT107" s="889"/>
      <c r="WU107" s="889"/>
      <c r="WV107" s="889"/>
      <c r="WW107" s="889"/>
      <c r="WX107" s="889"/>
      <c r="WY107" s="889"/>
      <c r="WZ107" s="889"/>
      <c r="XA107" s="889"/>
      <c r="XB107" s="889"/>
      <c r="XC107" s="889"/>
      <c r="XD107" s="889"/>
      <c r="XE107" s="889"/>
      <c r="XF107" s="889"/>
      <c r="XG107" s="889"/>
      <c r="XH107" s="889"/>
      <c r="XI107" s="889"/>
      <c r="XJ107" s="889"/>
      <c r="XK107" s="889"/>
      <c r="XL107" s="889"/>
      <c r="XM107" s="889"/>
      <c r="XN107" s="889"/>
      <c r="XO107" s="889"/>
      <c r="XP107" s="889"/>
      <c r="XQ107" s="889"/>
      <c r="XR107" s="889"/>
      <c r="XS107" s="889"/>
      <c r="XT107" s="889"/>
      <c r="XU107" s="889"/>
      <c r="XV107" s="889"/>
      <c r="XW107" s="889"/>
      <c r="XX107" s="889"/>
      <c r="XY107" s="889"/>
      <c r="XZ107" s="889"/>
      <c r="YA107" s="889"/>
      <c r="YB107" s="889"/>
      <c r="YC107" s="889"/>
      <c r="YD107" s="889"/>
      <c r="YE107" s="889"/>
      <c r="YF107" s="889"/>
      <c r="YG107" s="889"/>
      <c r="YH107" s="889"/>
      <c r="YI107" s="889"/>
      <c r="YJ107" s="889"/>
      <c r="YK107" s="889"/>
      <c r="YL107" s="889"/>
      <c r="YM107" s="889"/>
      <c r="YN107" s="889"/>
      <c r="YO107" s="889"/>
      <c r="YP107" s="889"/>
      <c r="YQ107" s="889"/>
      <c r="YR107" s="889"/>
      <c r="YS107" s="889"/>
      <c r="YT107" s="889"/>
      <c r="YU107" s="889"/>
      <c r="YV107" s="889"/>
      <c r="YW107" s="889"/>
      <c r="YX107" s="889"/>
      <c r="YY107" s="889"/>
      <c r="YZ107" s="889"/>
      <c r="ZA107" s="889"/>
      <c r="ZB107" s="889"/>
      <c r="ZC107" s="889"/>
      <c r="ZD107" s="889"/>
      <c r="ZE107" s="889"/>
      <c r="ZF107" s="889"/>
      <c r="ZG107" s="889"/>
      <c r="ZH107" s="889"/>
      <c r="ZI107" s="889"/>
      <c r="ZJ107" s="889"/>
      <c r="ZK107" s="889"/>
      <c r="ZL107" s="889"/>
      <c r="ZM107" s="889"/>
      <c r="ZN107" s="889"/>
      <c r="ZO107" s="889"/>
      <c r="ZP107" s="889"/>
      <c r="ZQ107" s="889"/>
      <c r="ZR107" s="889"/>
      <c r="ZS107" s="889"/>
      <c r="ZT107" s="889"/>
      <c r="ZU107" s="889"/>
      <c r="ZV107" s="889"/>
      <c r="ZW107" s="889"/>
      <c r="ZX107" s="889"/>
      <c r="ZY107" s="889"/>
      <c r="ZZ107" s="889"/>
      <c r="AAA107" s="889"/>
      <c r="AAB107" s="889"/>
      <c r="AAC107" s="889"/>
      <c r="AAD107" s="889"/>
      <c r="AAE107" s="889"/>
      <c r="AAF107" s="889"/>
      <c r="AAG107" s="889"/>
      <c r="AAH107" s="889"/>
      <c r="AAI107" s="889"/>
      <c r="AAJ107" s="889"/>
      <c r="AAK107" s="889"/>
      <c r="AAL107" s="889"/>
      <c r="AAM107" s="889"/>
      <c r="AAN107" s="889"/>
      <c r="AAO107" s="889"/>
      <c r="AAP107" s="889"/>
      <c r="AAQ107" s="889"/>
      <c r="AAR107" s="889"/>
      <c r="AAS107" s="889"/>
      <c r="AAT107" s="889"/>
      <c r="AAU107" s="889"/>
      <c r="AAV107" s="889"/>
      <c r="AAW107" s="889"/>
      <c r="AAX107" s="889"/>
      <c r="AAY107" s="889"/>
      <c r="AAZ107" s="889"/>
      <c r="ABA107" s="889"/>
      <c r="ABB107" s="889"/>
      <c r="ABC107" s="889"/>
      <c r="ABD107" s="889"/>
      <c r="ABE107" s="889"/>
      <c r="ABF107" s="889"/>
      <c r="ABG107" s="889"/>
      <c r="ABH107" s="889"/>
      <c r="ABI107" s="889"/>
      <c r="ABJ107" s="889"/>
      <c r="ABK107" s="889"/>
      <c r="ABL107" s="889"/>
      <c r="ABM107" s="889"/>
      <c r="ABN107" s="889"/>
      <c r="ABO107" s="889"/>
      <c r="ABP107" s="889"/>
      <c r="ABQ107" s="889"/>
      <c r="ABR107" s="889"/>
      <c r="ABS107" s="889"/>
      <c r="ABT107" s="889"/>
      <c r="ABU107" s="889"/>
      <c r="ABV107" s="889"/>
      <c r="ABW107" s="889"/>
      <c r="ABX107" s="889"/>
      <c r="ABY107" s="889"/>
      <c r="ABZ107" s="889"/>
      <c r="ACA107" s="889"/>
      <c r="ACB107" s="889"/>
      <c r="ACC107" s="889"/>
      <c r="ACD107" s="889"/>
      <c r="ACE107" s="889"/>
      <c r="ACF107" s="889"/>
      <c r="ACG107" s="889"/>
      <c r="ACH107" s="889"/>
      <c r="ACI107" s="889"/>
      <c r="ACJ107" s="889"/>
      <c r="ACK107" s="889"/>
      <c r="ACL107" s="889"/>
      <c r="ACM107" s="889"/>
      <c r="ACN107" s="889"/>
      <c r="ACO107" s="889"/>
      <c r="ACP107" s="889"/>
      <c r="ACQ107" s="889"/>
      <c r="ACR107" s="889"/>
      <c r="ACS107" s="889"/>
      <c r="ACT107" s="889"/>
      <c r="ACU107" s="889"/>
      <c r="ACV107" s="889"/>
      <c r="ACW107" s="889"/>
      <c r="ACX107" s="889"/>
      <c r="ACY107" s="889"/>
      <c r="ACZ107" s="889"/>
      <c r="ADA107" s="889"/>
      <c r="ADB107" s="889"/>
      <c r="ADC107" s="889"/>
      <c r="ADD107" s="889"/>
      <c r="ADE107" s="889"/>
      <c r="ADF107" s="889"/>
      <c r="ADG107" s="889"/>
      <c r="ADH107" s="889"/>
      <c r="ADI107" s="889"/>
      <c r="ADJ107" s="889"/>
      <c r="ADK107" s="889"/>
      <c r="ADL107" s="889"/>
      <c r="ADM107" s="889"/>
      <c r="ADN107" s="889"/>
      <c r="ADO107" s="889"/>
      <c r="ADP107" s="889"/>
      <c r="ADQ107" s="889"/>
      <c r="ADR107" s="889"/>
      <c r="ADS107" s="889"/>
      <c r="ADT107" s="889"/>
      <c r="ADU107" s="889"/>
      <c r="ADV107" s="889"/>
      <c r="ADW107" s="889"/>
      <c r="ADX107" s="889"/>
      <c r="ADY107" s="889"/>
      <c r="ADZ107" s="889"/>
      <c r="AEA107" s="889"/>
      <c r="AEB107" s="889"/>
      <c r="AEC107" s="889"/>
      <c r="AED107" s="889"/>
      <c r="AEE107" s="889"/>
      <c r="AEF107" s="889"/>
      <c r="AEG107" s="889"/>
      <c r="AEH107" s="889"/>
      <c r="AEI107" s="889"/>
      <c r="AEJ107" s="889"/>
      <c r="AEK107" s="889"/>
      <c r="AEL107" s="889"/>
      <c r="AEM107" s="889"/>
      <c r="AEN107" s="889"/>
      <c r="AEO107" s="889"/>
      <c r="AEP107" s="889"/>
      <c r="AEQ107" s="889"/>
      <c r="AER107" s="889"/>
      <c r="AES107" s="889"/>
      <c r="AET107" s="889"/>
      <c r="AEU107" s="889"/>
      <c r="AEV107" s="889"/>
      <c r="AEW107" s="889"/>
      <c r="AEX107" s="889"/>
      <c r="AEY107" s="889"/>
      <c r="AEZ107" s="889"/>
      <c r="AFA107" s="889"/>
      <c r="AFB107" s="889"/>
      <c r="AFC107" s="889"/>
      <c r="AFD107" s="889"/>
      <c r="AFE107" s="889"/>
      <c r="AFF107" s="889"/>
      <c r="AFG107" s="889"/>
      <c r="AFH107" s="889"/>
      <c r="AFI107" s="889"/>
      <c r="AFJ107" s="889"/>
      <c r="AFK107" s="889"/>
      <c r="AFL107" s="889"/>
      <c r="AFM107" s="889"/>
      <c r="AFN107" s="889"/>
      <c r="AFO107" s="889"/>
      <c r="AFP107" s="889"/>
      <c r="AFQ107" s="889"/>
      <c r="AFR107" s="889"/>
      <c r="AFS107" s="889"/>
      <c r="AFT107" s="889"/>
      <c r="AFU107" s="889"/>
      <c r="AFV107" s="889"/>
      <c r="AFW107" s="889"/>
      <c r="AFX107" s="889"/>
      <c r="AFY107" s="889"/>
      <c r="AFZ107" s="889"/>
      <c r="AGA107" s="889"/>
      <c r="AGB107" s="889"/>
      <c r="AGC107" s="889"/>
      <c r="AGD107" s="889"/>
      <c r="AGE107" s="889"/>
      <c r="AGF107" s="889"/>
      <c r="AGG107" s="889"/>
      <c r="AGH107" s="889"/>
      <c r="AGI107" s="889"/>
      <c r="AGJ107" s="889"/>
      <c r="AGK107" s="889"/>
      <c r="AGL107" s="889"/>
      <c r="AGM107" s="889"/>
      <c r="AGN107" s="889"/>
      <c r="AGO107" s="889"/>
      <c r="AGP107" s="889"/>
      <c r="AGQ107" s="889"/>
      <c r="AGR107" s="889"/>
      <c r="AGS107" s="889"/>
      <c r="AGT107" s="889"/>
      <c r="AGU107" s="889"/>
      <c r="AGV107" s="889"/>
      <c r="AGW107" s="889"/>
      <c r="AGX107" s="889"/>
      <c r="AGY107" s="889"/>
      <c r="AGZ107" s="889"/>
      <c r="AHA107" s="889"/>
      <c r="AHB107" s="889"/>
      <c r="AHC107" s="889"/>
      <c r="AHD107" s="889"/>
      <c r="AHE107" s="889"/>
      <c r="AHF107" s="889"/>
      <c r="AHG107" s="889"/>
      <c r="AHH107" s="889"/>
      <c r="AHI107" s="889"/>
      <c r="AHJ107" s="889"/>
      <c r="AHK107" s="889"/>
      <c r="AHL107" s="889"/>
      <c r="AHM107" s="889"/>
      <c r="AHN107" s="889"/>
      <c r="AHO107" s="889"/>
      <c r="AHP107" s="889"/>
      <c r="AHQ107" s="889"/>
      <c r="AHR107" s="889"/>
      <c r="AHS107" s="889"/>
      <c r="AHT107" s="889"/>
      <c r="AHU107" s="889"/>
      <c r="AHV107" s="889"/>
      <c r="AHW107" s="889"/>
      <c r="AHX107" s="889"/>
      <c r="AHY107" s="889"/>
      <c r="AHZ107" s="889"/>
      <c r="AIA107" s="889"/>
      <c r="AIB107" s="889"/>
      <c r="AIC107" s="889"/>
      <c r="AID107" s="889"/>
      <c r="AIE107" s="889"/>
      <c r="AIF107" s="889"/>
      <c r="AIG107" s="889"/>
      <c r="AIH107" s="889"/>
      <c r="AII107" s="889"/>
      <c r="AIJ107" s="889"/>
      <c r="AIK107" s="889"/>
      <c r="AIL107" s="889"/>
      <c r="AIM107" s="889"/>
      <c r="AIN107" s="889"/>
      <c r="AIO107" s="889"/>
      <c r="AIP107" s="889"/>
      <c r="AIQ107" s="889"/>
      <c r="AIR107" s="889"/>
      <c r="AIS107" s="889"/>
      <c r="AIT107" s="889"/>
      <c r="AIU107" s="889"/>
      <c r="AIV107" s="889"/>
      <c r="AIW107" s="889"/>
      <c r="AIX107" s="889"/>
      <c r="AIY107" s="889"/>
      <c r="AIZ107" s="889"/>
      <c r="AJA107" s="889"/>
      <c r="AJB107" s="889"/>
      <c r="AJC107" s="889"/>
      <c r="AJD107" s="889"/>
      <c r="AJE107" s="889"/>
      <c r="AJF107" s="889"/>
      <c r="AJG107" s="889"/>
      <c r="AJH107" s="889"/>
      <c r="AJI107" s="889"/>
      <c r="AJJ107" s="889"/>
      <c r="AJK107" s="889"/>
      <c r="AJL107" s="889"/>
      <c r="AJM107" s="889"/>
      <c r="AJN107" s="889"/>
      <c r="AJO107" s="889"/>
      <c r="AJP107" s="889"/>
      <c r="AJQ107" s="889"/>
      <c r="AJR107" s="889"/>
      <c r="AJS107" s="889"/>
      <c r="AJT107" s="889"/>
      <c r="AJU107" s="889"/>
      <c r="AJV107" s="889"/>
      <c r="AJW107" s="889"/>
      <c r="AJX107" s="889"/>
      <c r="AJY107" s="889"/>
      <c r="AJZ107" s="889"/>
      <c r="AKA107" s="889"/>
      <c r="AKB107" s="889"/>
      <c r="AKC107" s="889"/>
      <c r="AKD107" s="889"/>
      <c r="AKE107" s="889"/>
      <c r="AKF107" s="889"/>
      <c r="AKG107" s="889"/>
      <c r="AKH107" s="889"/>
      <c r="AKI107" s="889"/>
      <c r="AKJ107" s="889"/>
      <c r="AKK107" s="889"/>
      <c r="AKL107" s="889"/>
      <c r="AKM107" s="889"/>
      <c r="AKN107" s="889"/>
      <c r="AKO107" s="889"/>
      <c r="AKP107" s="889"/>
      <c r="AKQ107" s="889"/>
      <c r="AKR107" s="889"/>
      <c r="AKS107" s="889"/>
      <c r="AKT107" s="889"/>
      <c r="AKU107" s="889"/>
      <c r="AKV107" s="889"/>
      <c r="AKW107" s="889"/>
      <c r="AKX107" s="889"/>
      <c r="AKY107" s="889"/>
      <c r="AKZ107" s="889"/>
      <c r="ALA107" s="889"/>
      <c r="ALB107" s="889"/>
      <c r="ALC107" s="889"/>
      <c r="ALD107" s="889"/>
      <c r="ALE107" s="889"/>
      <c r="ALF107" s="889"/>
      <c r="ALG107" s="889"/>
      <c r="ALH107" s="889"/>
      <c r="ALI107" s="889"/>
      <c r="ALJ107" s="889"/>
      <c r="ALK107" s="889"/>
      <c r="ALL107" s="889"/>
      <c r="ALM107" s="889"/>
      <c r="ALN107" s="889"/>
      <c r="ALO107" s="889"/>
      <c r="ALP107" s="889"/>
      <c r="ALQ107" s="889"/>
      <c r="ALR107" s="889"/>
      <c r="ALS107" s="889"/>
      <c r="ALT107" s="889"/>
      <c r="ALU107" s="889"/>
      <c r="ALV107" s="889"/>
      <c r="ALW107" s="889"/>
      <c r="ALX107" s="889"/>
      <c r="ALY107" s="889"/>
      <c r="ALZ107" s="889"/>
      <c r="AMA107" s="889"/>
      <c r="AMB107" s="889"/>
      <c r="AMC107" s="889"/>
      <c r="AMD107" s="889"/>
      <c r="AME107" s="889"/>
      <c r="AMF107" s="889"/>
      <c r="AMG107" s="889"/>
      <c r="AMH107" s="889"/>
      <c r="AMI107" s="889"/>
      <c r="AMJ107" s="889"/>
      <c r="AMK107" s="889"/>
      <c r="AML107" s="889"/>
      <c r="AMM107" s="889"/>
      <c r="AMN107" s="889"/>
      <c r="AMO107" s="889"/>
      <c r="AMP107" s="889"/>
      <c r="AMQ107" s="889"/>
      <c r="AMR107" s="889"/>
      <c r="AMS107" s="889"/>
      <c r="AMT107" s="889"/>
      <c r="AMU107" s="889"/>
      <c r="AMV107" s="889"/>
      <c r="AMW107" s="889"/>
      <c r="AMX107" s="889"/>
      <c r="AMY107" s="889"/>
      <c r="AMZ107" s="889"/>
      <c r="ANA107" s="889"/>
      <c r="ANB107" s="889"/>
      <c r="ANC107" s="889"/>
      <c r="AND107" s="889"/>
      <c r="ANE107" s="889"/>
      <c r="ANF107" s="889"/>
      <c r="ANG107" s="889"/>
      <c r="ANH107" s="889"/>
      <c r="ANI107" s="889"/>
      <c r="ANJ107" s="889"/>
      <c r="ANK107" s="889"/>
      <c r="ANL107" s="889"/>
      <c r="ANM107" s="889"/>
      <c r="ANN107" s="889"/>
      <c r="ANO107" s="889"/>
      <c r="ANP107" s="889"/>
      <c r="ANQ107" s="889"/>
      <c r="ANR107" s="889"/>
      <c r="ANS107" s="889"/>
      <c r="ANT107" s="889"/>
      <c r="ANU107" s="889"/>
      <c r="ANV107" s="889"/>
      <c r="ANW107" s="889"/>
      <c r="ANX107" s="889"/>
      <c r="ANY107" s="889"/>
      <c r="ANZ107" s="889"/>
      <c r="AOA107" s="889"/>
      <c r="AOB107" s="889"/>
      <c r="AOC107" s="889"/>
      <c r="AOD107" s="889"/>
      <c r="AOE107" s="889"/>
      <c r="AOF107" s="889"/>
      <c r="AOG107" s="889"/>
      <c r="AOH107" s="889"/>
      <c r="AOI107" s="889"/>
      <c r="AOJ107" s="889"/>
      <c r="AOK107" s="889"/>
      <c r="AOL107" s="889"/>
      <c r="AOM107" s="889"/>
      <c r="AON107" s="889"/>
      <c r="AOO107" s="889"/>
      <c r="AOP107" s="889"/>
      <c r="AOQ107" s="889"/>
      <c r="AOR107" s="889"/>
      <c r="AOS107" s="889"/>
      <c r="AOT107" s="889"/>
      <c r="AOU107" s="889"/>
      <c r="AOV107" s="889"/>
      <c r="AOW107" s="889"/>
      <c r="AOX107" s="889"/>
      <c r="AOY107" s="889"/>
      <c r="AOZ107" s="889"/>
      <c r="APA107" s="889"/>
      <c r="APB107" s="889"/>
      <c r="APC107" s="889"/>
      <c r="APD107" s="889"/>
      <c r="APE107" s="889"/>
      <c r="APF107" s="889"/>
      <c r="APG107" s="889"/>
      <c r="APH107" s="889"/>
      <c r="API107" s="889"/>
      <c r="APJ107" s="889"/>
      <c r="APK107" s="889"/>
      <c r="APL107" s="889"/>
      <c r="APM107" s="889"/>
      <c r="APN107" s="889"/>
      <c r="APO107" s="889"/>
      <c r="APP107" s="889"/>
      <c r="APQ107" s="889"/>
      <c r="APR107" s="889"/>
      <c r="APS107" s="889"/>
      <c r="APT107" s="889"/>
      <c r="APU107" s="889"/>
      <c r="APV107" s="889"/>
      <c r="APW107" s="889"/>
      <c r="APX107" s="889"/>
      <c r="APY107" s="889"/>
      <c r="APZ107" s="889"/>
      <c r="AQA107" s="889"/>
      <c r="AQB107" s="889"/>
      <c r="AQC107" s="889"/>
      <c r="AQD107" s="889"/>
      <c r="AQE107" s="889"/>
      <c r="AQF107" s="889"/>
      <c r="AQG107" s="889"/>
      <c r="AQH107" s="889"/>
      <c r="AQI107" s="889"/>
      <c r="AQJ107" s="889"/>
      <c r="AQK107" s="889"/>
      <c r="AQL107" s="889"/>
      <c r="AQM107" s="889"/>
      <c r="AQN107" s="889"/>
      <c r="AQO107" s="889"/>
      <c r="AQP107" s="889"/>
      <c r="AQQ107" s="889"/>
      <c r="AQR107" s="889"/>
      <c r="AQS107" s="889"/>
      <c r="AQT107" s="889"/>
      <c r="AQU107" s="889"/>
      <c r="AQV107" s="889"/>
      <c r="AQW107" s="889"/>
      <c r="AQX107" s="889"/>
      <c r="AQY107" s="889"/>
      <c r="AQZ107" s="889"/>
      <c r="ARA107" s="889"/>
      <c r="ARB107" s="889"/>
      <c r="ARC107" s="889"/>
      <c r="ARD107" s="889"/>
      <c r="ARE107" s="889"/>
      <c r="ARF107" s="889"/>
      <c r="ARG107" s="889"/>
      <c r="ARH107" s="889"/>
      <c r="ARI107" s="889"/>
      <c r="ARJ107" s="889"/>
      <c r="ARK107" s="889"/>
      <c r="ARL107" s="889"/>
      <c r="ARM107" s="889"/>
      <c r="ARN107" s="889"/>
      <c r="ARO107" s="889"/>
      <c r="ARP107" s="889"/>
      <c r="ARQ107" s="889"/>
      <c r="ARR107" s="889"/>
      <c r="ARS107" s="889"/>
      <c r="ART107" s="889"/>
      <c r="ARU107" s="889"/>
      <c r="ARV107" s="889"/>
      <c r="ARW107" s="889"/>
      <c r="ARX107" s="889"/>
      <c r="ARY107" s="889"/>
      <c r="ARZ107" s="889"/>
      <c r="ASA107" s="889"/>
      <c r="ASB107" s="889"/>
      <c r="ASC107" s="889"/>
      <c r="ASD107" s="889"/>
      <c r="ASE107" s="889"/>
      <c r="ASF107" s="889"/>
      <c r="ASG107" s="889"/>
      <c r="ASH107" s="889"/>
      <c r="ASI107" s="889"/>
      <c r="ASJ107" s="889"/>
      <c r="ASK107" s="889"/>
      <c r="ASL107" s="889"/>
      <c r="ASM107" s="889"/>
      <c r="ASN107" s="889"/>
      <c r="ASO107" s="889"/>
      <c r="ASP107" s="889"/>
      <c r="ASQ107" s="889"/>
      <c r="ASR107" s="889"/>
      <c r="ASS107" s="889"/>
      <c r="AST107" s="889"/>
      <c r="ASU107" s="889"/>
      <c r="ASV107" s="889"/>
      <c r="ASW107" s="889"/>
      <c r="ASX107" s="889"/>
      <c r="ASY107" s="889"/>
      <c r="ASZ107" s="889"/>
      <c r="ATA107" s="889"/>
      <c r="ATB107" s="889"/>
      <c r="ATC107" s="889"/>
      <c r="ATD107" s="889"/>
      <c r="ATE107" s="889"/>
      <c r="ATF107" s="889"/>
      <c r="ATG107" s="889"/>
      <c r="ATH107" s="889"/>
      <c r="ATI107" s="889"/>
      <c r="ATJ107" s="889"/>
      <c r="ATK107" s="889"/>
      <c r="ATL107" s="889"/>
      <c r="ATM107" s="889"/>
      <c r="ATN107" s="889"/>
      <c r="ATO107" s="889"/>
      <c r="ATP107" s="889"/>
      <c r="ATQ107" s="889"/>
      <c r="ATR107" s="889"/>
      <c r="ATS107" s="889"/>
      <c r="ATT107" s="889"/>
      <c r="ATU107" s="889"/>
      <c r="ATV107" s="889"/>
      <c r="ATW107" s="889"/>
      <c r="ATX107" s="889"/>
      <c r="ATY107" s="889"/>
      <c r="ATZ107" s="889"/>
      <c r="AUA107" s="889"/>
      <c r="AUB107" s="889"/>
      <c r="AUC107" s="889"/>
      <c r="AUD107" s="889"/>
      <c r="AUE107" s="889"/>
      <c r="AUF107" s="889"/>
      <c r="AUG107" s="889"/>
      <c r="AUH107" s="889"/>
      <c r="AUI107" s="889"/>
      <c r="AUJ107" s="889"/>
      <c r="AUK107" s="889"/>
      <c r="AUL107" s="889"/>
      <c r="AUM107" s="889"/>
      <c r="AUN107" s="889"/>
      <c r="AUO107" s="889"/>
      <c r="AUP107" s="889"/>
      <c r="AUQ107" s="889"/>
      <c r="AUR107" s="889"/>
      <c r="AUS107" s="889"/>
      <c r="AUT107" s="889"/>
      <c r="AUU107" s="889"/>
      <c r="AUV107" s="889"/>
      <c r="AUW107" s="889"/>
      <c r="AUX107" s="889"/>
      <c r="AUY107" s="889"/>
      <c r="AUZ107" s="889"/>
      <c r="AVA107" s="889"/>
      <c r="AVB107" s="889"/>
      <c r="AVC107" s="889"/>
      <c r="AVD107" s="889"/>
      <c r="AVE107" s="889"/>
      <c r="AVF107" s="889"/>
      <c r="AVG107" s="889"/>
      <c r="AVH107" s="889"/>
      <c r="AVI107" s="889"/>
      <c r="AVJ107" s="889"/>
      <c r="AVK107" s="889"/>
      <c r="AVL107" s="889"/>
      <c r="AVM107" s="889"/>
      <c r="AVN107" s="889"/>
      <c r="AVO107" s="889"/>
      <c r="AVP107" s="889"/>
      <c r="AVQ107" s="889"/>
      <c r="AVR107" s="889"/>
      <c r="AVS107" s="889"/>
      <c r="AVT107" s="889"/>
      <c r="AVU107" s="889"/>
      <c r="AVV107" s="889"/>
      <c r="AVW107" s="889"/>
      <c r="AVX107" s="889"/>
      <c r="AVY107" s="889"/>
      <c r="AVZ107" s="889"/>
      <c r="AWA107" s="889"/>
      <c r="AWB107" s="889"/>
      <c r="AWC107" s="889"/>
      <c r="AWD107" s="889"/>
      <c r="AWE107" s="889"/>
      <c r="AWF107" s="889"/>
      <c r="AWG107" s="889"/>
      <c r="AWH107" s="889"/>
      <c r="AWI107" s="889"/>
      <c r="AWJ107" s="889"/>
      <c r="AWK107" s="889"/>
      <c r="AWL107" s="889"/>
      <c r="AWM107" s="889"/>
      <c r="AWN107" s="889"/>
      <c r="AWO107" s="889"/>
      <c r="AWP107" s="889"/>
      <c r="AWQ107" s="889"/>
      <c r="AWR107" s="889"/>
      <c r="AWS107" s="889"/>
      <c r="AWT107" s="889"/>
      <c r="AWU107" s="889"/>
      <c r="AWV107" s="889"/>
      <c r="AWW107" s="889"/>
      <c r="AWX107" s="889"/>
      <c r="AWY107" s="889"/>
      <c r="AWZ107" s="889"/>
      <c r="AXA107" s="889"/>
      <c r="AXB107" s="889"/>
      <c r="AXC107" s="889"/>
      <c r="AXD107" s="889"/>
      <c r="AXE107" s="889"/>
      <c r="AXF107" s="889"/>
      <c r="AXG107" s="889"/>
      <c r="AXH107" s="889"/>
      <c r="AXI107" s="889"/>
      <c r="AXJ107" s="889"/>
      <c r="AXK107" s="889"/>
      <c r="AXL107" s="889"/>
      <c r="AXM107" s="889"/>
      <c r="AXN107" s="889"/>
      <c r="AXO107" s="889"/>
      <c r="AXP107" s="889"/>
      <c r="AXQ107" s="889"/>
      <c r="AXR107" s="889"/>
      <c r="AXS107" s="889"/>
      <c r="AXT107" s="889"/>
      <c r="AXU107" s="889"/>
      <c r="AXV107" s="889"/>
      <c r="AXW107" s="889"/>
      <c r="AXX107" s="889"/>
      <c r="AXY107" s="889"/>
      <c r="AXZ107" s="889"/>
      <c r="AYA107" s="889"/>
      <c r="AYB107" s="889"/>
      <c r="AYC107" s="889"/>
      <c r="AYD107" s="889"/>
      <c r="AYE107" s="889"/>
      <c r="AYF107" s="889"/>
      <c r="AYG107" s="889"/>
      <c r="AYH107" s="889"/>
      <c r="AYI107" s="889"/>
      <c r="AYJ107" s="889"/>
      <c r="AYK107" s="889"/>
      <c r="AYL107" s="889"/>
      <c r="AYM107" s="889"/>
      <c r="AYN107" s="889"/>
      <c r="AYO107" s="889"/>
      <c r="AYP107" s="889"/>
      <c r="AYQ107" s="889"/>
      <c r="AYR107" s="889"/>
      <c r="AYS107" s="889"/>
      <c r="AYT107" s="889"/>
      <c r="AYU107" s="889"/>
      <c r="AYV107" s="889"/>
      <c r="AYW107" s="889"/>
      <c r="AYX107" s="889"/>
      <c r="AYY107" s="889"/>
      <c r="AYZ107" s="889"/>
      <c r="AZA107" s="889"/>
      <c r="AZB107" s="889"/>
      <c r="AZC107" s="889"/>
      <c r="AZD107" s="889"/>
      <c r="AZE107" s="889"/>
      <c r="AZF107" s="889"/>
      <c r="AZG107" s="889"/>
      <c r="AZH107" s="889"/>
      <c r="AZI107" s="889"/>
      <c r="AZJ107" s="889"/>
      <c r="AZK107" s="889"/>
      <c r="AZL107" s="889"/>
      <c r="AZM107" s="889"/>
      <c r="AZN107" s="889"/>
      <c r="AZO107" s="889"/>
      <c r="AZP107" s="889"/>
      <c r="AZQ107" s="889"/>
      <c r="AZR107" s="889"/>
      <c r="AZS107" s="889"/>
      <c r="AZT107" s="889"/>
      <c r="AZU107" s="889"/>
      <c r="AZV107" s="889"/>
      <c r="AZW107" s="889"/>
      <c r="AZX107" s="889"/>
      <c r="AZY107" s="889"/>
      <c r="AZZ107" s="889"/>
      <c r="BAA107" s="889"/>
      <c r="BAB107" s="889"/>
      <c r="BAC107" s="889"/>
      <c r="BAD107" s="889"/>
      <c r="BAE107" s="889"/>
      <c r="BAF107" s="889"/>
      <c r="BAG107" s="889"/>
      <c r="BAH107" s="889"/>
      <c r="BAI107" s="889"/>
      <c r="BAJ107" s="889"/>
      <c r="BAK107" s="889"/>
      <c r="BAL107" s="889"/>
      <c r="BAM107" s="889"/>
      <c r="BAN107" s="889"/>
      <c r="BAO107" s="889"/>
      <c r="BAP107" s="889"/>
      <c r="BAQ107" s="889"/>
      <c r="BAR107" s="889"/>
      <c r="BAS107" s="889"/>
      <c r="BAT107" s="889"/>
      <c r="BAU107" s="889"/>
      <c r="BAV107" s="889"/>
      <c r="BAW107" s="889"/>
      <c r="BAX107" s="889"/>
      <c r="BAY107" s="889"/>
      <c r="BAZ107" s="889"/>
      <c r="BBA107" s="889"/>
      <c r="BBB107" s="889"/>
      <c r="BBC107" s="889"/>
      <c r="BBD107" s="889"/>
      <c r="BBE107" s="889"/>
      <c r="BBF107" s="889"/>
      <c r="BBG107" s="889"/>
      <c r="BBH107" s="889"/>
      <c r="BBI107" s="889"/>
      <c r="BBJ107" s="889"/>
      <c r="BBK107" s="889"/>
      <c r="BBL107" s="889"/>
      <c r="BBM107" s="889"/>
      <c r="BBN107" s="889"/>
      <c r="BBO107" s="889"/>
      <c r="BBP107" s="889"/>
      <c r="BBQ107" s="889"/>
      <c r="BBR107" s="889"/>
      <c r="BBS107" s="889"/>
      <c r="BBT107" s="889"/>
      <c r="BBU107" s="889"/>
      <c r="BBV107" s="889"/>
      <c r="BBW107" s="889"/>
      <c r="BBX107" s="889"/>
      <c r="BBY107" s="889"/>
      <c r="BBZ107" s="889"/>
      <c r="BCA107" s="889"/>
      <c r="BCB107" s="889"/>
      <c r="BCC107" s="889"/>
      <c r="BCD107" s="889"/>
      <c r="BCE107" s="889"/>
      <c r="BCF107" s="889"/>
      <c r="BCG107" s="889"/>
      <c r="BCH107" s="889"/>
      <c r="BCI107" s="889"/>
      <c r="BCJ107" s="889"/>
      <c r="BCK107" s="889"/>
      <c r="BCL107" s="889"/>
      <c r="BCM107" s="889"/>
      <c r="BCN107" s="889"/>
      <c r="BCO107" s="889"/>
      <c r="BCP107" s="889"/>
      <c r="BCQ107" s="889"/>
      <c r="BCR107" s="889"/>
      <c r="BCS107" s="889"/>
      <c r="BCT107" s="889"/>
      <c r="BCU107" s="889"/>
      <c r="BCV107" s="889"/>
      <c r="BCW107" s="889"/>
      <c r="BCX107" s="889"/>
      <c r="BCY107" s="889"/>
      <c r="BCZ107" s="889"/>
      <c r="BDA107" s="889"/>
      <c r="BDB107" s="889"/>
      <c r="BDC107" s="889"/>
      <c r="BDD107" s="889"/>
      <c r="BDE107" s="889"/>
      <c r="BDF107" s="889"/>
      <c r="BDG107" s="889"/>
      <c r="BDH107" s="889"/>
      <c r="BDI107" s="889"/>
      <c r="BDJ107" s="889"/>
      <c r="BDK107" s="889"/>
      <c r="BDL107" s="889"/>
      <c r="BDM107" s="889"/>
      <c r="BDN107" s="889"/>
      <c r="BDO107" s="889"/>
      <c r="BDP107" s="889"/>
      <c r="BDQ107" s="889"/>
      <c r="BDR107" s="889"/>
      <c r="BDS107" s="889"/>
      <c r="BDT107" s="889"/>
      <c r="BDU107" s="889"/>
      <c r="BDV107" s="889"/>
      <c r="BDW107" s="889"/>
      <c r="BDX107" s="889"/>
      <c r="BDY107" s="889"/>
      <c r="BDZ107" s="889"/>
      <c r="BEA107" s="889"/>
      <c r="BEB107" s="889"/>
      <c r="BEC107" s="889"/>
      <c r="BED107" s="889"/>
      <c r="BEE107" s="889"/>
      <c r="BEF107" s="889"/>
      <c r="BEG107" s="889"/>
      <c r="BEH107" s="889"/>
      <c r="BEI107" s="889"/>
      <c r="BEJ107" s="889"/>
      <c r="BEK107" s="889"/>
      <c r="BEL107" s="889"/>
      <c r="BEM107" s="889"/>
      <c r="BEN107" s="889"/>
      <c r="BEO107" s="889"/>
      <c r="BEP107" s="889"/>
      <c r="BEQ107" s="889"/>
      <c r="BER107" s="889"/>
      <c r="BES107" s="889"/>
      <c r="BET107" s="889"/>
      <c r="BEU107" s="889"/>
      <c r="BEV107" s="889"/>
      <c r="BEW107" s="889"/>
      <c r="BEX107" s="889"/>
      <c r="BEY107" s="889"/>
      <c r="BEZ107" s="889"/>
      <c r="BFA107" s="889"/>
      <c r="BFB107" s="889"/>
      <c r="BFC107" s="889"/>
      <c r="BFD107" s="889"/>
      <c r="BFE107" s="889"/>
      <c r="BFF107" s="889"/>
      <c r="BFG107" s="889"/>
      <c r="BFH107" s="889"/>
      <c r="BFI107" s="889"/>
      <c r="BFJ107" s="889"/>
      <c r="BFK107" s="889"/>
      <c r="BFL107" s="889"/>
      <c r="BFM107" s="889"/>
      <c r="BFN107" s="889"/>
      <c r="BFO107" s="889"/>
      <c r="BFP107" s="889"/>
      <c r="BFQ107" s="889"/>
      <c r="BFR107" s="889"/>
      <c r="BFS107" s="889"/>
      <c r="BFT107" s="889"/>
      <c r="BFU107" s="889"/>
      <c r="BFV107" s="889"/>
      <c r="BFW107" s="889"/>
      <c r="BFX107" s="889"/>
      <c r="BFY107" s="889"/>
      <c r="BFZ107" s="889"/>
      <c r="BGA107" s="889"/>
      <c r="BGB107" s="889"/>
      <c r="BGC107" s="889"/>
      <c r="BGD107" s="889"/>
      <c r="BGE107" s="889"/>
      <c r="BGF107" s="889"/>
      <c r="BGG107" s="889"/>
      <c r="BGH107" s="889"/>
      <c r="BGI107" s="889"/>
      <c r="BGJ107" s="889"/>
      <c r="BGK107" s="889"/>
      <c r="BGL107" s="889"/>
      <c r="BGM107" s="889"/>
      <c r="BGN107" s="889"/>
      <c r="BGO107" s="889"/>
      <c r="BGP107" s="889"/>
      <c r="BGQ107" s="889"/>
      <c r="BGR107" s="889"/>
      <c r="BGS107" s="889"/>
      <c r="BGT107" s="889"/>
      <c r="BGU107" s="889"/>
      <c r="BGV107" s="889"/>
      <c r="BGW107" s="889"/>
      <c r="BGX107" s="889"/>
      <c r="BGY107" s="889"/>
      <c r="BGZ107" s="889"/>
      <c r="BHA107" s="889"/>
      <c r="BHB107" s="889"/>
      <c r="BHC107" s="889"/>
      <c r="BHD107" s="889"/>
      <c r="BHE107" s="889"/>
      <c r="BHF107" s="889"/>
      <c r="BHG107" s="889"/>
      <c r="BHH107" s="889"/>
      <c r="BHI107" s="889"/>
      <c r="BHJ107" s="889"/>
      <c r="BHK107" s="889"/>
      <c r="BHL107" s="889"/>
      <c r="BHM107" s="889"/>
      <c r="BHN107" s="889"/>
      <c r="BHO107" s="889"/>
      <c r="BHP107" s="889"/>
      <c r="BHQ107" s="889"/>
      <c r="BHR107" s="889"/>
      <c r="BHS107" s="889"/>
      <c r="BHT107" s="889"/>
      <c r="BHU107" s="889"/>
      <c r="BHV107" s="889"/>
      <c r="BHW107" s="889"/>
      <c r="BHX107" s="889"/>
      <c r="BHY107" s="889"/>
      <c r="BHZ107" s="889"/>
      <c r="BIA107" s="889"/>
      <c r="BIB107" s="889"/>
      <c r="BIC107" s="889"/>
      <c r="BID107" s="889"/>
      <c r="BIE107" s="889"/>
      <c r="BIF107" s="889"/>
      <c r="BIG107" s="889"/>
      <c r="BIH107" s="889"/>
      <c r="BII107" s="889"/>
      <c r="BIJ107" s="889"/>
      <c r="BIK107" s="889"/>
      <c r="BIL107" s="889"/>
      <c r="BIM107" s="889"/>
      <c r="BIN107" s="889"/>
      <c r="BIO107" s="889"/>
      <c r="BIP107" s="889"/>
      <c r="BIQ107" s="889"/>
      <c r="BIR107" s="889"/>
      <c r="BIS107" s="889"/>
      <c r="BIT107" s="889"/>
      <c r="BIU107" s="889"/>
      <c r="BIV107" s="889"/>
      <c r="BIW107" s="889"/>
      <c r="BIX107" s="889"/>
      <c r="BIY107" s="889"/>
      <c r="BIZ107" s="889"/>
      <c r="BJA107" s="889"/>
      <c r="BJB107" s="889"/>
      <c r="BJC107" s="889"/>
      <c r="BJD107" s="889"/>
      <c r="BJE107" s="889"/>
      <c r="BJF107" s="889"/>
      <c r="BJG107" s="889"/>
      <c r="BJH107" s="889"/>
      <c r="BJI107" s="889"/>
      <c r="BJJ107" s="889"/>
      <c r="BJK107" s="889"/>
      <c r="BJL107" s="889"/>
      <c r="BJM107" s="889"/>
      <c r="BJN107" s="889"/>
      <c r="BJO107" s="889"/>
      <c r="BJP107" s="889"/>
      <c r="BJQ107" s="889"/>
      <c r="BJR107" s="889"/>
      <c r="BJS107" s="889"/>
      <c r="BJT107" s="889"/>
      <c r="BJU107" s="889"/>
      <c r="BJV107" s="889"/>
      <c r="BJW107" s="889"/>
      <c r="BJX107" s="889"/>
      <c r="BJY107" s="889"/>
      <c r="BJZ107" s="889"/>
      <c r="BKA107" s="889"/>
      <c r="BKB107" s="889"/>
      <c r="BKC107" s="889"/>
      <c r="BKD107" s="889"/>
      <c r="BKE107" s="889"/>
      <c r="BKF107" s="889"/>
      <c r="BKG107" s="889"/>
      <c r="BKH107" s="889"/>
      <c r="BKI107" s="889"/>
      <c r="BKJ107" s="889"/>
      <c r="BKK107" s="889"/>
      <c r="BKL107" s="889"/>
      <c r="BKM107" s="889"/>
      <c r="BKN107" s="889"/>
      <c r="BKO107" s="889"/>
      <c r="BKP107" s="889"/>
      <c r="BKQ107" s="889"/>
      <c r="BKR107" s="889"/>
      <c r="BKS107" s="889"/>
      <c r="BKT107" s="889"/>
      <c r="BKU107" s="889"/>
      <c r="BKV107" s="889"/>
      <c r="BKW107" s="889"/>
      <c r="BKX107" s="889"/>
      <c r="BKY107" s="889"/>
      <c r="BKZ107" s="889"/>
      <c r="BLA107" s="889"/>
      <c r="BLB107" s="889"/>
      <c r="BLC107" s="889"/>
      <c r="BLD107" s="889"/>
      <c r="BLE107" s="889"/>
      <c r="BLF107" s="889"/>
      <c r="BLG107" s="889"/>
      <c r="BLH107" s="889"/>
      <c r="BLI107" s="889"/>
      <c r="BLJ107" s="889"/>
      <c r="BLK107" s="889"/>
      <c r="BLL107" s="889"/>
      <c r="BLM107" s="889"/>
      <c r="BLN107" s="889"/>
      <c r="BLO107" s="889"/>
      <c r="BLP107" s="889"/>
      <c r="BLQ107" s="889"/>
      <c r="BLR107" s="889"/>
      <c r="BLS107" s="889"/>
      <c r="BLT107" s="889"/>
      <c r="BLU107" s="889"/>
      <c r="BLV107" s="889"/>
      <c r="BLW107" s="889"/>
      <c r="BLX107" s="889"/>
      <c r="BLY107" s="889"/>
      <c r="BLZ107" s="889"/>
      <c r="BMA107" s="889"/>
      <c r="BMB107" s="889"/>
      <c r="BMC107" s="889"/>
      <c r="BMD107" s="889"/>
      <c r="BME107" s="889"/>
      <c r="BMF107" s="889"/>
      <c r="BMG107" s="889"/>
      <c r="BMH107" s="889"/>
      <c r="BMI107" s="889"/>
      <c r="BMJ107" s="889"/>
      <c r="BMK107" s="889"/>
      <c r="BML107" s="889"/>
      <c r="BMM107" s="889"/>
      <c r="BMN107" s="889"/>
      <c r="BMO107" s="889"/>
      <c r="BMP107" s="889"/>
      <c r="BMQ107" s="889"/>
      <c r="BMR107" s="889"/>
      <c r="BMS107" s="889"/>
      <c r="BMT107" s="889"/>
      <c r="BMU107" s="889"/>
      <c r="BMV107" s="889"/>
      <c r="BMW107" s="889"/>
      <c r="BMX107" s="889"/>
      <c r="BMY107" s="889"/>
      <c r="BMZ107" s="889"/>
      <c r="BNA107" s="889"/>
      <c r="BNB107" s="889"/>
      <c r="BNC107" s="889"/>
      <c r="BND107" s="889"/>
      <c r="BNE107" s="889"/>
      <c r="BNF107" s="889"/>
      <c r="BNG107" s="889"/>
      <c r="BNH107" s="889"/>
      <c r="BNI107" s="889"/>
      <c r="BNJ107" s="889"/>
      <c r="BNK107" s="889"/>
      <c r="BNL107" s="889"/>
      <c r="BNM107" s="889"/>
      <c r="BNN107" s="889"/>
      <c r="BNO107" s="889"/>
      <c r="BNP107" s="889"/>
      <c r="BNQ107" s="889"/>
      <c r="BNR107" s="889"/>
      <c r="BNS107" s="889"/>
      <c r="BNT107" s="889"/>
      <c r="BNU107" s="889"/>
      <c r="BNV107" s="889"/>
      <c r="BNW107" s="889"/>
      <c r="BNX107" s="889"/>
      <c r="BNY107" s="889"/>
      <c r="BNZ107" s="889"/>
      <c r="BOA107" s="889"/>
      <c r="BOB107" s="889"/>
      <c r="BOC107" s="889"/>
      <c r="BOD107" s="889"/>
      <c r="BOE107" s="889"/>
      <c r="BOF107" s="889"/>
      <c r="BOG107" s="889"/>
      <c r="BOH107" s="889"/>
      <c r="BOI107" s="889"/>
      <c r="BOJ107" s="889"/>
      <c r="BOK107" s="889"/>
      <c r="BOL107" s="889"/>
      <c r="BOM107" s="889"/>
      <c r="BON107" s="889"/>
      <c r="BOO107" s="889"/>
      <c r="BOP107" s="889"/>
      <c r="BOQ107" s="889"/>
      <c r="BOR107" s="889"/>
      <c r="BOS107" s="889"/>
      <c r="BOT107" s="889"/>
      <c r="BOU107" s="889"/>
      <c r="BOV107" s="889"/>
      <c r="BOW107" s="889"/>
      <c r="BOX107" s="889"/>
      <c r="BOY107" s="889"/>
      <c r="BOZ107" s="889"/>
      <c r="BPA107" s="889"/>
      <c r="BPB107" s="889"/>
      <c r="BPC107" s="889"/>
      <c r="BPD107" s="889"/>
      <c r="BPE107" s="889"/>
      <c r="BPF107" s="889"/>
      <c r="BPG107" s="889"/>
      <c r="BPH107" s="889"/>
      <c r="BPI107" s="889"/>
      <c r="BPJ107" s="889"/>
      <c r="BPK107" s="889"/>
      <c r="BPL107" s="889"/>
      <c r="BPM107" s="889"/>
      <c r="BPN107" s="889"/>
      <c r="BPO107" s="889"/>
      <c r="BPP107" s="889"/>
      <c r="BPQ107" s="889"/>
      <c r="BPR107" s="889"/>
      <c r="BPS107" s="889"/>
      <c r="BPT107" s="889"/>
      <c r="BPU107" s="889"/>
      <c r="BPV107" s="889"/>
      <c r="BPW107" s="889"/>
      <c r="BPX107" s="889"/>
      <c r="BPY107" s="889"/>
      <c r="BPZ107" s="889"/>
      <c r="BQA107" s="889"/>
      <c r="BQB107" s="889"/>
      <c r="BQC107" s="889"/>
      <c r="BQD107" s="889"/>
      <c r="BQE107" s="889"/>
      <c r="BQF107" s="889"/>
      <c r="BQG107" s="889"/>
      <c r="BQH107" s="889"/>
      <c r="BQI107" s="889"/>
      <c r="BQJ107" s="889"/>
      <c r="BQK107" s="889"/>
      <c r="BQL107" s="889"/>
      <c r="BQM107" s="889"/>
      <c r="BQN107" s="889"/>
      <c r="BQO107" s="889"/>
      <c r="BQP107" s="889"/>
      <c r="BQQ107" s="889"/>
      <c r="BQR107" s="889"/>
      <c r="BQS107" s="889"/>
      <c r="BQT107" s="889"/>
      <c r="BQU107" s="889"/>
      <c r="BQV107" s="889"/>
      <c r="BQW107" s="889"/>
      <c r="BQX107" s="889"/>
      <c r="BQY107" s="889"/>
      <c r="BQZ107" s="889"/>
      <c r="BRA107" s="889"/>
      <c r="BRB107" s="889"/>
      <c r="BRC107" s="889"/>
      <c r="BRD107" s="889"/>
      <c r="BRE107" s="889"/>
      <c r="BRF107" s="889"/>
      <c r="BRG107" s="889"/>
      <c r="BRH107" s="889"/>
      <c r="BRI107" s="889"/>
      <c r="BRJ107" s="889"/>
      <c r="BRK107" s="889"/>
      <c r="BRL107" s="889"/>
      <c r="BRM107" s="889"/>
      <c r="BRN107" s="889"/>
      <c r="BRO107" s="889"/>
      <c r="BRP107" s="889"/>
      <c r="BRQ107" s="889"/>
      <c r="BRR107" s="889"/>
      <c r="BRS107" s="889"/>
      <c r="BRT107" s="889"/>
      <c r="BRU107" s="889"/>
      <c r="BRV107" s="889"/>
      <c r="BRW107" s="889"/>
      <c r="BRX107" s="889"/>
      <c r="BRY107" s="889"/>
      <c r="BRZ107" s="889"/>
      <c r="BSA107" s="889"/>
      <c r="BSB107" s="889"/>
      <c r="BSC107" s="889"/>
      <c r="BSD107" s="889"/>
      <c r="BSE107" s="889"/>
      <c r="BSF107" s="889"/>
      <c r="BSG107" s="889"/>
      <c r="BSH107" s="889"/>
      <c r="BSI107" s="889"/>
      <c r="BSJ107" s="889"/>
      <c r="BSK107" s="889"/>
      <c r="BSL107" s="889"/>
      <c r="BSM107" s="889"/>
      <c r="BSN107" s="889"/>
      <c r="BSO107" s="889"/>
      <c r="BSP107" s="889"/>
      <c r="BSQ107" s="889"/>
      <c r="BSR107" s="889"/>
      <c r="BSS107" s="889"/>
      <c r="BST107" s="889"/>
      <c r="BSU107" s="889"/>
      <c r="BSV107" s="889"/>
      <c r="BSW107" s="889"/>
      <c r="BSX107" s="889"/>
      <c r="BSY107" s="889"/>
      <c r="BSZ107" s="889"/>
      <c r="BTA107" s="889"/>
      <c r="BTB107" s="889"/>
      <c r="BTC107" s="889"/>
      <c r="BTD107" s="889"/>
      <c r="BTE107" s="889"/>
      <c r="BTF107" s="889"/>
      <c r="BTG107" s="889"/>
      <c r="BTH107" s="889"/>
      <c r="BTI107" s="889"/>
      <c r="BTJ107" s="889"/>
      <c r="BTK107" s="889"/>
      <c r="BTL107" s="889"/>
      <c r="BTM107" s="889"/>
      <c r="BTN107" s="889"/>
      <c r="BTO107" s="889"/>
      <c r="BTP107" s="889"/>
      <c r="BTQ107" s="889"/>
      <c r="BTR107" s="889"/>
      <c r="BTS107" s="889"/>
      <c r="BTT107" s="889"/>
      <c r="BTU107" s="889"/>
      <c r="BTV107" s="889"/>
      <c r="BTW107" s="889"/>
      <c r="BTX107" s="889"/>
      <c r="BTY107" s="889"/>
      <c r="BTZ107" s="889"/>
      <c r="BUA107" s="889"/>
      <c r="BUB107" s="889"/>
      <c r="BUC107" s="889"/>
      <c r="BUD107" s="889"/>
      <c r="BUE107" s="889"/>
      <c r="BUF107" s="889"/>
      <c r="BUG107" s="889"/>
      <c r="BUH107" s="889"/>
      <c r="BUI107" s="889"/>
      <c r="BUJ107" s="889"/>
      <c r="BUK107" s="889"/>
      <c r="BUL107" s="889"/>
      <c r="BUM107" s="889"/>
      <c r="BUN107" s="889"/>
      <c r="BUO107" s="889"/>
      <c r="BUP107" s="889"/>
      <c r="BUQ107" s="889"/>
      <c r="BUR107" s="889"/>
      <c r="BUS107" s="889"/>
      <c r="BUT107" s="889"/>
      <c r="BUU107" s="889"/>
      <c r="BUV107" s="889"/>
      <c r="BUW107" s="889"/>
      <c r="BUX107" s="889"/>
      <c r="BUY107" s="889"/>
      <c r="BUZ107" s="889"/>
      <c r="BVA107" s="889"/>
      <c r="BVB107" s="889"/>
      <c r="BVC107" s="889"/>
      <c r="BVD107" s="889"/>
      <c r="BVE107" s="889"/>
      <c r="BVF107" s="889"/>
      <c r="BVG107" s="889"/>
      <c r="BVH107" s="889"/>
      <c r="BVI107" s="889"/>
      <c r="BVJ107" s="889"/>
      <c r="BVK107" s="889"/>
      <c r="BVL107" s="889"/>
      <c r="BVM107" s="889"/>
      <c r="BVN107" s="889"/>
      <c r="BVO107" s="889"/>
      <c r="BVP107" s="889"/>
      <c r="BVQ107" s="889"/>
      <c r="BVR107" s="889"/>
      <c r="BVS107" s="889"/>
      <c r="BVT107" s="889"/>
      <c r="BVU107" s="889"/>
      <c r="BVV107" s="889"/>
      <c r="BVW107" s="889"/>
      <c r="BVX107" s="889"/>
      <c r="BVY107" s="889"/>
      <c r="BVZ107" s="889"/>
      <c r="BWA107" s="889"/>
      <c r="BWB107" s="889"/>
      <c r="BWC107" s="889"/>
      <c r="BWD107" s="889"/>
      <c r="BWE107" s="889"/>
      <c r="BWF107" s="889"/>
      <c r="BWG107" s="889"/>
      <c r="BWH107" s="889"/>
      <c r="BWI107" s="889"/>
      <c r="BWJ107" s="889"/>
      <c r="BWK107" s="889"/>
      <c r="BWL107" s="889"/>
      <c r="BWM107" s="889"/>
      <c r="BWN107" s="889"/>
      <c r="BWO107" s="889"/>
      <c r="BWP107" s="889"/>
      <c r="BWQ107" s="889"/>
      <c r="BWR107" s="889"/>
      <c r="BWS107" s="889"/>
      <c r="BWT107" s="889"/>
      <c r="BWU107" s="889"/>
      <c r="BWV107" s="889"/>
      <c r="BWW107" s="889"/>
      <c r="BWX107" s="889"/>
      <c r="BWY107" s="889"/>
      <c r="BWZ107" s="889"/>
      <c r="BXA107" s="889"/>
      <c r="BXB107" s="889"/>
      <c r="BXC107" s="889"/>
      <c r="BXD107" s="889"/>
      <c r="BXE107" s="889"/>
      <c r="BXF107" s="889"/>
      <c r="BXG107" s="889"/>
      <c r="BXH107" s="889"/>
      <c r="BXI107" s="889"/>
      <c r="BXJ107" s="889"/>
      <c r="BXK107" s="889"/>
      <c r="BXL107" s="889"/>
      <c r="BXM107" s="889"/>
      <c r="BXN107" s="889"/>
      <c r="BXO107" s="889"/>
      <c r="BXP107" s="889"/>
      <c r="BXQ107" s="889"/>
      <c r="BXR107" s="889"/>
      <c r="BXS107" s="889"/>
      <c r="BXT107" s="889"/>
      <c r="BXU107" s="889"/>
      <c r="BXV107" s="889"/>
      <c r="BXW107" s="889"/>
      <c r="BXX107" s="889"/>
      <c r="BXY107" s="889"/>
      <c r="BXZ107" s="889"/>
      <c r="BYA107" s="889"/>
      <c r="BYB107" s="889"/>
      <c r="BYC107" s="889"/>
      <c r="BYD107" s="889"/>
      <c r="BYE107" s="889"/>
      <c r="BYF107" s="889"/>
      <c r="BYG107" s="889"/>
      <c r="BYH107" s="889"/>
      <c r="BYI107" s="889"/>
      <c r="BYJ107" s="889"/>
      <c r="BYK107" s="889"/>
      <c r="BYL107" s="889"/>
      <c r="BYM107" s="889"/>
      <c r="BYN107" s="889"/>
      <c r="BYO107" s="889"/>
      <c r="BYP107" s="889"/>
      <c r="BYQ107" s="889"/>
      <c r="BYR107" s="889"/>
      <c r="BYS107" s="889"/>
      <c r="BYT107" s="889"/>
      <c r="BYU107" s="889"/>
      <c r="BYV107" s="889"/>
      <c r="BYW107" s="889"/>
      <c r="BYX107" s="889"/>
      <c r="BYY107" s="889"/>
      <c r="BYZ107" s="889"/>
      <c r="BZA107" s="889"/>
      <c r="BZB107" s="889"/>
      <c r="BZC107" s="889"/>
      <c r="BZD107" s="889"/>
      <c r="BZE107" s="889"/>
      <c r="BZF107" s="889"/>
      <c r="BZG107" s="889"/>
      <c r="BZH107" s="889"/>
      <c r="BZI107" s="889"/>
      <c r="BZJ107" s="889"/>
      <c r="BZK107" s="889"/>
      <c r="BZL107" s="889"/>
      <c r="BZM107" s="889"/>
      <c r="BZN107" s="889"/>
      <c r="BZO107" s="889"/>
      <c r="BZP107" s="889"/>
      <c r="BZQ107" s="889"/>
      <c r="BZR107" s="889"/>
      <c r="BZS107" s="889"/>
      <c r="BZT107" s="889"/>
      <c r="BZU107" s="889"/>
      <c r="BZV107" s="889"/>
      <c r="BZW107" s="889"/>
      <c r="BZX107" s="889"/>
      <c r="BZY107" s="889"/>
      <c r="BZZ107" s="889"/>
      <c r="CAA107" s="889"/>
      <c r="CAB107" s="889"/>
      <c r="CAC107" s="889"/>
      <c r="CAD107" s="889"/>
      <c r="CAE107" s="889"/>
      <c r="CAF107" s="889"/>
      <c r="CAG107" s="889"/>
      <c r="CAH107" s="889"/>
      <c r="CAI107" s="889"/>
      <c r="CAJ107" s="889"/>
      <c r="CAK107" s="889"/>
      <c r="CAL107" s="889"/>
      <c r="CAM107" s="889"/>
      <c r="CAN107" s="889"/>
      <c r="CAO107" s="889"/>
      <c r="CAP107" s="889"/>
      <c r="CAQ107" s="889"/>
      <c r="CAR107" s="889"/>
      <c r="CAS107" s="889"/>
      <c r="CAT107" s="889"/>
      <c r="CAU107" s="889"/>
      <c r="CAV107" s="889"/>
      <c r="CAW107" s="889"/>
      <c r="CAX107" s="889"/>
      <c r="CAY107" s="889"/>
      <c r="CAZ107" s="889"/>
      <c r="CBA107" s="889"/>
      <c r="CBB107" s="889"/>
      <c r="CBC107" s="889"/>
      <c r="CBD107" s="889"/>
      <c r="CBE107" s="889"/>
      <c r="CBF107" s="889"/>
      <c r="CBG107" s="889"/>
      <c r="CBH107" s="889"/>
      <c r="CBI107" s="889"/>
      <c r="CBJ107" s="889"/>
      <c r="CBK107" s="889"/>
      <c r="CBL107" s="889"/>
      <c r="CBM107" s="889"/>
      <c r="CBN107" s="889"/>
      <c r="CBO107" s="889"/>
      <c r="CBP107" s="889"/>
      <c r="CBQ107" s="889"/>
      <c r="CBR107" s="889"/>
      <c r="CBS107" s="889"/>
      <c r="CBT107" s="889"/>
      <c r="CBU107" s="889"/>
      <c r="CBV107" s="889"/>
      <c r="CBW107" s="889"/>
      <c r="CBX107" s="889"/>
      <c r="CBY107" s="889"/>
      <c r="CBZ107" s="889"/>
      <c r="CCA107" s="889"/>
      <c r="CCB107" s="889"/>
      <c r="CCC107" s="889"/>
      <c r="CCD107" s="889"/>
      <c r="CCE107" s="889"/>
      <c r="CCF107" s="889"/>
      <c r="CCG107" s="889"/>
      <c r="CCH107" s="889"/>
      <c r="CCI107" s="889"/>
      <c r="CCJ107" s="889"/>
      <c r="CCK107" s="889"/>
      <c r="CCL107" s="889"/>
      <c r="CCM107" s="889"/>
      <c r="CCN107" s="889"/>
      <c r="CCO107" s="889"/>
      <c r="CCP107" s="889"/>
      <c r="CCQ107" s="889"/>
      <c r="CCR107" s="889"/>
      <c r="CCS107" s="889"/>
      <c r="CCT107" s="889"/>
      <c r="CCU107" s="889"/>
      <c r="CCV107" s="889"/>
      <c r="CCW107" s="889"/>
      <c r="CCX107" s="889"/>
      <c r="CCY107" s="889"/>
      <c r="CCZ107" s="889"/>
      <c r="CDA107" s="889"/>
      <c r="CDB107" s="889"/>
      <c r="CDC107" s="889"/>
      <c r="CDD107" s="889"/>
      <c r="CDE107" s="889"/>
      <c r="CDF107" s="889"/>
      <c r="CDG107" s="889"/>
      <c r="CDH107" s="889"/>
      <c r="CDI107" s="889"/>
      <c r="CDJ107" s="889"/>
      <c r="CDK107" s="889"/>
      <c r="CDL107" s="889"/>
      <c r="CDM107" s="889"/>
      <c r="CDN107" s="889"/>
      <c r="CDO107" s="889"/>
      <c r="CDP107" s="889"/>
      <c r="CDQ107" s="889"/>
      <c r="CDR107" s="889"/>
      <c r="CDS107" s="889"/>
      <c r="CDT107" s="889"/>
      <c r="CDU107" s="889"/>
      <c r="CDV107" s="889"/>
      <c r="CDW107" s="889"/>
      <c r="CDX107" s="889"/>
      <c r="CDY107" s="889"/>
      <c r="CDZ107" s="889"/>
      <c r="CEA107" s="889"/>
      <c r="CEB107" s="889"/>
      <c r="CEC107" s="889"/>
      <c r="CED107" s="889"/>
      <c r="CEE107" s="889"/>
      <c r="CEF107" s="889"/>
      <c r="CEG107" s="889"/>
      <c r="CEH107" s="889"/>
      <c r="CEI107" s="889"/>
      <c r="CEJ107" s="889"/>
      <c r="CEK107" s="889"/>
      <c r="CEL107" s="889"/>
      <c r="CEM107" s="889"/>
      <c r="CEN107" s="889"/>
      <c r="CEO107" s="889"/>
      <c r="CEP107" s="889"/>
      <c r="CEQ107" s="889"/>
      <c r="CER107" s="889"/>
      <c r="CES107" s="889"/>
      <c r="CET107" s="889"/>
      <c r="CEU107" s="889"/>
      <c r="CEV107" s="889"/>
      <c r="CEW107" s="889"/>
      <c r="CEX107" s="889"/>
      <c r="CEY107" s="889"/>
      <c r="CEZ107" s="889"/>
      <c r="CFA107" s="889"/>
      <c r="CFB107" s="889"/>
      <c r="CFC107" s="889"/>
      <c r="CFD107" s="889"/>
      <c r="CFE107" s="889"/>
      <c r="CFF107" s="889"/>
      <c r="CFG107" s="889"/>
      <c r="CFH107" s="889"/>
      <c r="CFI107" s="889"/>
      <c r="CFJ107" s="889"/>
      <c r="CFK107" s="889"/>
      <c r="CFL107" s="889"/>
      <c r="CFM107" s="889"/>
      <c r="CFN107" s="889"/>
      <c r="CFO107" s="889"/>
      <c r="CFP107" s="889"/>
      <c r="CFQ107" s="889"/>
      <c r="CFR107" s="889"/>
      <c r="CFS107" s="889"/>
      <c r="CFT107" s="889"/>
      <c r="CFU107" s="889"/>
      <c r="CFV107" s="889"/>
      <c r="CFW107" s="889"/>
      <c r="CFX107" s="889"/>
      <c r="CFY107" s="889"/>
      <c r="CFZ107" s="889"/>
      <c r="CGA107" s="889"/>
      <c r="CGB107" s="889"/>
      <c r="CGC107" s="889"/>
      <c r="CGD107" s="889"/>
      <c r="CGE107" s="889"/>
      <c r="CGF107" s="889"/>
      <c r="CGG107" s="889"/>
      <c r="CGH107" s="889"/>
      <c r="CGI107" s="889"/>
      <c r="CGJ107" s="889"/>
      <c r="CGK107" s="889"/>
      <c r="CGL107" s="889"/>
      <c r="CGM107" s="889"/>
      <c r="CGN107" s="889"/>
      <c r="CGO107" s="889"/>
      <c r="CGP107" s="889"/>
      <c r="CGQ107" s="889"/>
      <c r="CGR107" s="889"/>
      <c r="CGS107" s="889"/>
      <c r="CGT107" s="889"/>
      <c r="CGU107" s="889"/>
      <c r="CGV107" s="889"/>
      <c r="CGW107" s="889"/>
      <c r="CGX107" s="889"/>
      <c r="CGY107" s="889"/>
      <c r="CGZ107" s="889"/>
      <c r="CHA107" s="889"/>
      <c r="CHB107" s="889"/>
      <c r="CHC107" s="889"/>
      <c r="CHD107" s="889"/>
      <c r="CHE107" s="889"/>
      <c r="CHF107" s="889"/>
      <c r="CHG107" s="889"/>
      <c r="CHH107" s="889"/>
      <c r="CHI107" s="889"/>
      <c r="CHJ107" s="889"/>
      <c r="CHK107" s="889"/>
      <c r="CHL107" s="889"/>
      <c r="CHM107" s="889"/>
      <c r="CHN107" s="889"/>
      <c r="CHO107" s="889"/>
      <c r="CHP107" s="889"/>
      <c r="CHQ107" s="889"/>
      <c r="CHR107" s="889"/>
      <c r="CHS107" s="889"/>
      <c r="CHT107" s="889"/>
      <c r="CHU107" s="889"/>
      <c r="CHV107" s="889"/>
      <c r="CHW107" s="889"/>
      <c r="CHX107" s="889"/>
      <c r="CHY107" s="889"/>
      <c r="CHZ107" s="889"/>
      <c r="CIA107" s="889"/>
      <c r="CIB107" s="889"/>
      <c r="CIC107" s="889"/>
      <c r="CID107" s="889"/>
      <c r="CIE107" s="889"/>
      <c r="CIF107" s="889"/>
      <c r="CIG107" s="889"/>
      <c r="CIH107" s="889"/>
      <c r="CII107" s="889"/>
      <c r="CIJ107" s="889"/>
      <c r="CIK107" s="889"/>
      <c r="CIL107" s="889"/>
      <c r="CIM107" s="889"/>
      <c r="CIN107" s="889"/>
      <c r="CIO107" s="889"/>
      <c r="CIP107" s="889"/>
      <c r="CIQ107" s="889"/>
      <c r="CIR107" s="889"/>
      <c r="CIS107" s="889"/>
      <c r="CIT107" s="889"/>
      <c r="CIU107" s="889"/>
      <c r="CIV107" s="889"/>
      <c r="CIW107" s="889"/>
      <c r="CIX107" s="889"/>
      <c r="CIY107" s="889"/>
      <c r="CIZ107" s="889"/>
      <c r="CJA107" s="889"/>
      <c r="CJB107" s="889"/>
      <c r="CJC107" s="889"/>
      <c r="CJD107" s="889"/>
      <c r="CJE107" s="889"/>
      <c r="CJF107" s="889"/>
      <c r="CJG107" s="889"/>
      <c r="CJH107" s="889"/>
      <c r="CJI107" s="889"/>
      <c r="CJJ107" s="889"/>
      <c r="CJK107" s="889"/>
      <c r="CJL107" s="889"/>
      <c r="CJM107" s="889"/>
      <c r="CJN107" s="889"/>
      <c r="CJO107" s="889"/>
      <c r="CJP107" s="889"/>
      <c r="CJQ107" s="889"/>
      <c r="CJR107" s="889"/>
      <c r="CJS107" s="889"/>
      <c r="CJT107" s="889"/>
      <c r="CJU107" s="889"/>
      <c r="CJV107" s="889"/>
      <c r="CJW107" s="889"/>
      <c r="CJX107" s="889"/>
      <c r="CJY107" s="889"/>
      <c r="CJZ107" s="889"/>
      <c r="CKA107" s="889"/>
      <c r="CKB107" s="889"/>
      <c r="CKC107" s="889"/>
      <c r="CKD107" s="889"/>
      <c r="CKE107" s="889"/>
      <c r="CKF107" s="889"/>
      <c r="CKG107" s="889"/>
      <c r="CKH107" s="889"/>
      <c r="CKI107" s="889"/>
      <c r="CKJ107" s="889"/>
      <c r="CKK107" s="889"/>
      <c r="CKL107" s="889"/>
      <c r="CKM107" s="889"/>
      <c r="CKN107" s="889"/>
      <c r="CKO107" s="889"/>
      <c r="CKP107" s="889"/>
      <c r="CKQ107" s="889"/>
      <c r="CKR107" s="889"/>
      <c r="CKS107" s="889"/>
      <c r="CKT107" s="889"/>
      <c r="CKU107" s="889"/>
      <c r="CKV107" s="889"/>
      <c r="CKW107" s="889"/>
      <c r="CKX107" s="889"/>
      <c r="CKY107" s="889"/>
      <c r="CKZ107" s="889"/>
      <c r="CLA107" s="889"/>
      <c r="CLB107" s="889"/>
      <c r="CLC107" s="889"/>
      <c r="CLD107" s="889"/>
      <c r="CLE107" s="889"/>
      <c r="CLF107" s="889"/>
      <c r="CLG107" s="889"/>
      <c r="CLH107" s="889"/>
      <c r="CLI107" s="889"/>
      <c r="CLJ107" s="889"/>
      <c r="CLK107" s="889"/>
      <c r="CLL107" s="889"/>
      <c r="CLM107" s="889"/>
      <c r="CLN107" s="889"/>
      <c r="CLO107" s="889"/>
      <c r="CLP107" s="889"/>
      <c r="CLQ107" s="889"/>
      <c r="CLR107" s="889"/>
      <c r="CLS107" s="889"/>
      <c r="CLT107" s="889"/>
      <c r="CLU107" s="889"/>
      <c r="CLV107" s="889"/>
      <c r="CLW107" s="889"/>
      <c r="CLX107" s="889"/>
      <c r="CLY107" s="889"/>
      <c r="CLZ107" s="889"/>
      <c r="CMA107" s="889"/>
      <c r="CMB107" s="889"/>
      <c r="CMC107" s="889"/>
      <c r="CMD107" s="889"/>
      <c r="CME107" s="889"/>
      <c r="CMF107" s="889"/>
      <c r="CMG107" s="889"/>
      <c r="CMH107" s="889"/>
      <c r="CMI107" s="889"/>
      <c r="CMJ107" s="889"/>
      <c r="CMK107" s="889"/>
      <c r="CML107" s="889"/>
      <c r="CMM107" s="889"/>
      <c r="CMN107" s="889"/>
      <c r="CMO107" s="889"/>
      <c r="CMP107" s="889"/>
      <c r="CMQ107" s="889"/>
      <c r="CMR107" s="889"/>
      <c r="CMS107" s="889"/>
      <c r="CMT107" s="889"/>
      <c r="CMU107" s="889"/>
      <c r="CMV107" s="889"/>
      <c r="CMW107" s="889"/>
      <c r="CMX107" s="889"/>
      <c r="CMY107" s="889"/>
      <c r="CMZ107" s="889"/>
      <c r="CNA107" s="889"/>
      <c r="CNB107" s="889"/>
      <c r="CNC107" s="889"/>
      <c r="CND107" s="889"/>
      <c r="CNE107" s="889"/>
      <c r="CNF107" s="889"/>
      <c r="CNG107" s="889"/>
      <c r="CNH107" s="889"/>
      <c r="CNI107" s="889"/>
      <c r="CNJ107" s="889"/>
      <c r="CNK107" s="889"/>
      <c r="CNL107" s="889"/>
      <c r="CNM107" s="889"/>
      <c r="CNN107" s="889"/>
      <c r="CNO107" s="889"/>
      <c r="CNP107" s="889"/>
      <c r="CNQ107" s="889"/>
      <c r="CNR107" s="889"/>
      <c r="CNS107" s="889"/>
      <c r="CNT107" s="889"/>
      <c r="CNU107" s="889"/>
      <c r="CNV107" s="889"/>
      <c r="CNW107" s="889"/>
      <c r="CNX107" s="889"/>
      <c r="CNY107" s="889"/>
      <c r="CNZ107" s="889"/>
      <c r="COA107" s="889"/>
      <c r="COB107" s="889"/>
      <c r="COC107" s="889"/>
      <c r="COD107" s="889"/>
      <c r="COE107" s="889"/>
      <c r="COF107" s="889"/>
      <c r="COG107" s="889"/>
      <c r="COH107" s="889"/>
      <c r="COI107" s="889"/>
      <c r="COJ107" s="889"/>
      <c r="COK107" s="889"/>
      <c r="COL107" s="889"/>
      <c r="COM107" s="889"/>
      <c r="CON107" s="889"/>
      <c r="COO107" s="889"/>
      <c r="COP107" s="889"/>
      <c r="COQ107" s="889"/>
      <c r="COR107" s="889"/>
      <c r="COS107" s="889"/>
      <c r="COT107" s="889"/>
      <c r="COU107" s="889"/>
      <c r="COV107" s="889"/>
      <c r="COW107" s="889"/>
      <c r="COX107" s="889"/>
      <c r="COY107" s="889"/>
      <c r="COZ107" s="889"/>
      <c r="CPA107" s="889"/>
      <c r="CPB107" s="889"/>
      <c r="CPC107" s="889"/>
      <c r="CPD107" s="889"/>
      <c r="CPE107" s="889"/>
      <c r="CPF107" s="889"/>
      <c r="CPG107" s="889"/>
      <c r="CPH107" s="889"/>
      <c r="CPI107" s="889"/>
      <c r="CPJ107" s="889"/>
      <c r="CPK107" s="889"/>
      <c r="CPL107" s="889"/>
      <c r="CPM107" s="889"/>
      <c r="CPN107" s="889"/>
      <c r="CPO107" s="889"/>
      <c r="CPP107" s="889"/>
      <c r="CPQ107" s="889"/>
      <c r="CPR107" s="889"/>
      <c r="CPS107" s="889"/>
      <c r="CPT107" s="889"/>
      <c r="CPU107" s="889"/>
      <c r="CPV107" s="889"/>
      <c r="CPW107" s="889"/>
      <c r="CPX107" s="889"/>
      <c r="CPY107" s="889"/>
      <c r="CPZ107" s="889"/>
      <c r="CQA107" s="889"/>
      <c r="CQB107" s="889"/>
      <c r="CQC107" s="889"/>
      <c r="CQD107" s="889"/>
      <c r="CQE107" s="889"/>
      <c r="CQF107" s="889"/>
      <c r="CQG107" s="889"/>
      <c r="CQH107" s="889"/>
      <c r="CQI107" s="889"/>
      <c r="CQJ107" s="889"/>
      <c r="CQK107" s="889"/>
      <c r="CQL107" s="889"/>
      <c r="CQM107" s="889"/>
      <c r="CQN107" s="889"/>
      <c r="CQO107" s="889"/>
      <c r="CQP107" s="889"/>
      <c r="CQQ107" s="889"/>
      <c r="CQR107" s="889"/>
      <c r="CQS107" s="889"/>
      <c r="CQT107" s="889"/>
      <c r="CQU107" s="889"/>
      <c r="CQV107" s="889"/>
      <c r="CQW107" s="889"/>
      <c r="CQX107" s="889"/>
      <c r="CQY107" s="889"/>
      <c r="CQZ107" s="889"/>
      <c r="CRA107" s="889"/>
      <c r="CRB107" s="889"/>
      <c r="CRC107" s="889"/>
      <c r="CRD107" s="889"/>
      <c r="CRE107" s="889"/>
      <c r="CRF107" s="889"/>
      <c r="CRG107" s="889"/>
      <c r="CRH107" s="889"/>
      <c r="CRI107" s="889"/>
      <c r="CRJ107" s="889"/>
      <c r="CRK107" s="889"/>
      <c r="CRL107" s="889"/>
      <c r="CRM107" s="889"/>
      <c r="CRN107" s="889"/>
      <c r="CRO107" s="889"/>
      <c r="CRP107" s="889"/>
      <c r="CRQ107" s="889"/>
      <c r="CRR107" s="889"/>
      <c r="CRS107" s="889"/>
      <c r="CRT107" s="889"/>
      <c r="CRU107" s="889"/>
      <c r="CRV107" s="889"/>
      <c r="CRW107" s="889"/>
      <c r="CRX107" s="889"/>
      <c r="CRY107" s="889"/>
      <c r="CRZ107" s="889"/>
      <c r="CSA107" s="889"/>
      <c r="CSB107" s="889"/>
      <c r="CSC107" s="889"/>
      <c r="CSD107" s="889"/>
      <c r="CSE107" s="889"/>
      <c r="CSF107" s="889"/>
      <c r="CSG107" s="889"/>
      <c r="CSH107" s="889"/>
      <c r="CSI107" s="889"/>
      <c r="CSJ107" s="889"/>
      <c r="CSK107" s="889"/>
      <c r="CSL107" s="889"/>
      <c r="CSM107" s="889"/>
      <c r="CSN107" s="889"/>
      <c r="CSO107" s="889"/>
      <c r="CSP107" s="889"/>
      <c r="CSQ107" s="889"/>
      <c r="CSR107" s="889"/>
      <c r="CSS107" s="889"/>
      <c r="CST107" s="889"/>
      <c r="CSU107" s="889"/>
      <c r="CSV107" s="889"/>
      <c r="CSW107" s="889"/>
      <c r="CSX107" s="889"/>
      <c r="CSY107" s="889"/>
      <c r="CSZ107" s="889"/>
      <c r="CTA107" s="889"/>
      <c r="CTB107" s="889"/>
      <c r="CTC107" s="889"/>
      <c r="CTD107" s="889"/>
      <c r="CTE107" s="889"/>
      <c r="CTF107" s="889"/>
      <c r="CTG107" s="889"/>
      <c r="CTH107" s="889"/>
      <c r="CTI107" s="889"/>
      <c r="CTJ107" s="889"/>
      <c r="CTK107" s="889"/>
      <c r="CTL107" s="889"/>
      <c r="CTM107" s="889"/>
      <c r="CTN107" s="889"/>
      <c r="CTO107" s="889"/>
      <c r="CTP107" s="889"/>
      <c r="CTQ107" s="889"/>
      <c r="CTR107" s="889"/>
      <c r="CTS107" s="889"/>
      <c r="CTT107" s="889"/>
      <c r="CTU107" s="889"/>
      <c r="CTV107" s="889"/>
      <c r="CTW107" s="889"/>
      <c r="CTX107" s="889"/>
      <c r="CTY107" s="889"/>
      <c r="CTZ107" s="889"/>
      <c r="CUA107" s="889"/>
      <c r="CUB107" s="889"/>
      <c r="CUC107" s="889"/>
      <c r="CUD107" s="889"/>
      <c r="CUE107" s="889"/>
      <c r="CUF107" s="889"/>
      <c r="CUG107" s="889"/>
      <c r="CUH107" s="889"/>
      <c r="CUI107" s="889"/>
      <c r="CUJ107" s="889"/>
      <c r="CUK107" s="889"/>
      <c r="CUL107" s="889"/>
      <c r="CUM107" s="889"/>
      <c r="CUN107" s="889"/>
      <c r="CUO107" s="889"/>
      <c r="CUP107" s="889"/>
      <c r="CUQ107" s="889"/>
      <c r="CUR107" s="889"/>
      <c r="CUS107" s="889"/>
      <c r="CUT107" s="889"/>
      <c r="CUU107" s="889"/>
      <c r="CUV107" s="889"/>
      <c r="CUW107" s="889"/>
      <c r="CUX107" s="889"/>
      <c r="CUY107" s="889"/>
      <c r="CUZ107" s="889"/>
      <c r="CVA107" s="889"/>
      <c r="CVB107" s="889"/>
      <c r="CVC107" s="889"/>
      <c r="CVD107" s="889"/>
      <c r="CVE107" s="889"/>
      <c r="CVF107" s="889"/>
      <c r="CVG107" s="889"/>
      <c r="CVH107" s="889"/>
      <c r="CVI107" s="889"/>
      <c r="CVJ107" s="889"/>
      <c r="CVK107" s="889"/>
      <c r="CVL107" s="889"/>
      <c r="CVM107" s="889"/>
      <c r="CVN107" s="889"/>
      <c r="CVO107" s="889"/>
      <c r="CVP107" s="889"/>
      <c r="CVQ107" s="889"/>
      <c r="CVR107" s="889"/>
      <c r="CVS107" s="889"/>
      <c r="CVT107" s="889"/>
      <c r="CVU107" s="889"/>
      <c r="CVV107" s="889"/>
      <c r="CVW107" s="889"/>
      <c r="CVX107" s="889"/>
      <c r="CVY107" s="889"/>
      <c r="CVZ107" s="889"/>
      <c r="CWA107" s="889"/>
      <c r="CWB107" s="889"/>
      <c r="CWC107" s="889"/>
      <c r="CWD107" s="889"/>
      <c r="CWE107" s="889"/>
      <c r="CWF107" s="889"/>
      <c r="CWG107" s="889"/>
      <c r="CWH107" s="889"/>
      <c r="CWI107" s="889"/>
      <c r="CWJ107" s="889"/>
      <c r="CWK107" s="889"/>
      <c r="CWL107" s="889"/>
      <c r="CWM107" s="889"/>
      <c r="CWN107" s="889"/>
      <c r="CWO107" s="889"/>
      <c r="CWP107" s="889"/>
      <c r="CWQ107" s="889"/>
      <c r="CWR107" s="889"/>
      <c r="CWS107" s="889"/>
      <c r="CWT107" s="889"/>
      <c r="CWU107" s="889"/>
      <c r="CWV107" s="889"/>
      <c r="CWW107" s="889"/>
      <c r="CWX107" s="889"/>
      <c r="CWY107" s="889"/>
      <c r="CWZ107" s="889"/>
      <c r="CXA107" s="889"/>
      <c r="CXB107" s="889"/>
      <c r="CXC107" s="889"/>
      <c r="CXD107" s="889"/>
      <c r="CXE107" s="889"/>
      <c r="CXF107" s="889"/>
      <c r="CXG107" s="889"/>
      <c r="CXH107" s="889"/>
      <c r="CXI107" s="889"/>
      <c r="CXJ107" s="889"/>
      <c r="CXK107" s="889"/>
      <c r="CXL107" s="889"/>
      <c r="CXM107" s="889"/>
      <c r="CXN107" s="889"/>
      <c r="CXO107" s="889"/>
      <c r="CXP107" s="889"/>
      <c r="CXQ107" s="889"/>
      <c r="CXR107" s="889"/>
      <c r="CXS107" s="889"/>
      <c r="CXT107" s="889"/>
      <c r="CXU107" s="889"/>
      <c r="CXV107" s="889"/>
      <c r="CXW107" s="889"/>
      <c r="CXX107" s="889"/>
      <c r="CXY107" s="889"/>
      <c r="CXZ107" s="889"/>
      <c r="CYA107" s="889"/>
      <c r="CYB107" s="889"/>
      <c r="CYC107" s="889"/>
      <c r="CYD107" s="889"/>
      <c r="CYE107" s="889"/>
      <c r="CYF107" s="889"/>
      <c r="CYG107" s="889"/>
      <c r="CYH107" s="889"/>
      <c r="CYI107" s="889"/>
      <c r="CYJ107" s="889"/>
      <c r="CYK107" s="889"/>
      <c r="CYL107" s="889"/>
      <c r="CYM107" s="889"/>
      <c r="CYN107" s="889"/>
      <c r="CYO107" s="889"/>
      <c r="CYP107" s="889"/>
      <c r="CYQ107" s="889"/>
      <c r="CYR107" s="889"/>
      <c r="CYS107" s="889"/>
      <c r="CYT107" s="889"/>
      <c r="CYU107" s="889"/>
      <c r="CYV107" s="889"/>
      <c r="CYW107" s="889"/>
      <c r="CYX107" s="889"/>
      <c r="CYY107" s="889"/>
      <c r="CYZ107" s="889"/>
      <c r="CZA107" s="889"/>
      <c r="CZB107" s="889"/>
      <c r="CZC107" s="889"/>
      <c r="CZD107" s="889"/>
      <c r="CZE107" s="889"/>
      <c r="CZF107" s="889"/>
      <c r="CZG107" s="889"/>
      <c r="CZH107" s="889"/>
      <c r="CZI107" s="889"/>
      <c r="CZJ107" s="889"/>
      <c r="CZK107" s="889"/>
      <c r="CZL107" s="889"/>
      <c r="CZM107" s="889"/>
      <c r="CZN107" s="889"/>
      <c r="CZO107" s="889"/>
      <c r="CZP107" s="889"/>
      <c r="CZQ107" s="889"/>
      <c r="CZR107" s="889"/>
      <c r="CZS107" s="889"/>
      <c r="CZT107" s="889"/>
      <c r="CZU107" s="889"/>
      <c r="CZV107" s="889"/>
      <c r="CZW107" s="889"/>
      <c r="CZX107" s="889"/>
      <c r="CZY107" s="889"/>
      <c r="CZZ107" s="889"/>
      <c r="DAA107" s="889"/>
      <c r="DAB107" s="889"/>
      <c r="DAC107" s="889"/>
      <c r="DAD107" s="889"/>
      <c r="DAE107" s="889"/>
      <c r="DAF107" s="889"/>
      <c r="DAG107" s="889"/>
      <c r="DAH107" s="889"/>
      <c r="DAI107" s="889"/>
      <c r="DAJ107" s="889"/>
      <c r="DAK107" s="889"/>
      <c r="DAL107" s="889"/>
      <c r="DAM107" s="889"/>
      <c r="DAN107" s="889"/>
      <c r="DAO107" s="889"/>
      <c r="DAP107" s="889"/>
      <c r="DAQ107" s="889"/>
      <c r="DAR107" s="889"/>
      <c r="DAS107" s="889"/>
      <c r="DAT107" s="889"/>
      <c r="DAU107" s="889"/>
      <c r="DAV107" s="889"/>
      <c r="DAW107" s="889"/>
      <c r="DAX107" s="889"/>
      <c r="DAY107" s="889"/>
      <c r="DAZ107" s="889"/>
      <c r="DBA107" s="889"/>
      <c r="DBB107" s="889"/>
      <c r="DBC107" s="889"/>
      <c r="DBD107" s="889"/>
      <c r="DBE107" s="889"/>
      <c r="DBF107" s="889"/>
      <c r="DBG107" s="889"/>
      <c r="DBH107" s="889"/>
      <c r="DBI107" s="889"/>
      <c r="DBJ107" s="889"/>
      <c r="DBK107" s="889"/>
      <c r="DBL107" s="889"/>
      <c r="DBM107" s="889"/>
      <c r="DBN107" s="889"/>
      <c r="DBO107" s="889"/>
      <c r="DBP107" s="889"/>
      <c r="DBQ107" s="889"/>
      <c r="DBR107" s="889"/>
      <c r="DBS107" s="889"/>
      <c r="DBT107" s="889"/>
      <c r="DBU107" s="889"/>
      <c r="DBV107" s="889"/>
      <c r="DBW107" s="889"/>
      <c r="DBX107" s="889"/>
      <c r="DBY107" s="889"/>
      <c r="DBZ107" s="889"/>
      <c r="DCA107" s="889"/>
      <c r="DCB107" s="889"/>
      <c r="DCC107" s="889"/>
      <c r="DCD107" s="889"/>
      <c r="DCE107" s="889"/>
      <c r="DCF107" s="889"/>
      <c r="DCG107" s="889"/>
      <c r="DCH107" s="889"/>
      <c r="DCI107" s="889"/>
      <c r="DCJ107" s="889"/>
      <c r="DCK107" s="889"/>
      <c r="DCL107" s="889"/>
      <c r="DCM107" s="889"/>
      <c r="DCN107" s="889"/>
      <c r="DCO107" s="889"/>
      <c r="DCP107" s="889"/>
      <c r="DCQ107" s="889"/>
      <c r="DCR107" s="889"/>
      <c r="DCS107" s="889"/>
      <c r="DCT107" s="889"/>
      <c r="DCU107" s="889"/>
      <c r="DCV107" s="889"/>
      <c r="DCW107" s="889"/>
      <c r="DCX107" s="889"/>
      <c r="DCY107" s="889"/>
      <c r="DCZ107" s="889"/>
      <c r="DDA107" s="889"/>
      <c r="DDB107" s="889"/>
      <c r="DDC107" s="889"/>
      <c r="DDD107" s="889"/>
      <c r="DDE107" s="889"/>
      <c r="DDF107" s="889"/>
      <c r="DDG107" s="889"/>
      <c r="DDH107" s="889"/>
      <c r="DDI107" s="889"/>
      <c r="DDJ107" s="889"/>
      <c r="DDK107" s="889"/>
      <c r="DDL107" s="889"/>
      <c r="DDM107" s="889"/>
      <c r="DDN107" s="889"/>
      <c r="DDO107" s="889"/>
      <c r="DDP107" s="889"/>
      <c r="DDQ107" s="889"/>
      <c r="DDR107" s="889"/>
      <c r="DDS107" s="889"/>
      <c r="DDT107" s="889"/>
      <c r="DDU107" s="889"/>
      <c r="DDV107" s="889"/>
      <c r="DDW107" s="889"/>
      <c r="DDX107" s="889"/>
      <c r="DDY107" s="889"/>
      <c r="DDZ107" s="889"/>
      <c r="DEA107" s="889"/>
      <c r="DEB107" s="889"/>
      <c r="DEC107" s="889"/>
      <c r="DED107" s="889"/>
      <c r="DEE107" s="889"/>
      <c r="DEF107" s="889"/>
      <c r="DEG107" s="889"/>
      <c r="DEH107" s="889"/>
      <c r="DEI107" s="889"/>
      <c r="DEJ107" s="889"/>
      <c r="DEK107" s="889"/>
      <c r="DEL107" s="889"/>
      <c r="DEM107" s="889"/>
      <c r="DEN107" s="889"/>
      <c r="DEO107" s="889"/>
      <c r="DEP107" s="889"/>
      <c r="DEQ107" s="889"/>
      <c r="DER107" s="889"/>
      <c r="DES107" s="889"/>
      <c r="DET107" s="889"/>
      <c r="DEU107" s="889"/>
      <c r="DEV107" s="889"/>
      <c r="DEW107" s="889"/>
      <c r="DEX107" s="889"/>
      <c r="DEY107" s="889"/>
      <c r="DEZ107" s="889"/>
      <c r="DFA107" s="889"/>
      <c r="DFB107" s="889"/>
      <c r="DFC107" s="889"/>
      <c r="DFD107" s="889"/>
      <c r="DFE107" s="889"/>
      <c r="DFF107" s="889"/>
      <c r="DFG107" s="889"/>
      <c r="DFH107" s="889"/>
      <c r="DFI107" s="889"/>
      <c r="DFJ107" s="889"/>
      <c r="DFK107" s="889"/>
      <c r="DFL107" s="889"/>
      <c r="DFM107" s="889"/>
      <c r="DFN107" s="889"/>
      <c r="DFO107" s="889"/>
      <c r="DFP107" s="889"/>
      <c r="DFQ107" s="889"/>
      <c r="DFR107" s="889"/>
      <c r="DFS107" s="889"/>
      <c r="DFT107" s="889"/>
      <c r="DFU107" s="889"/>
      <c r="DFV107" s="889"/>
      <c r="DFW107" s="889"/>
      <c r="DFX107" s="889"/>
      <c r="DFY107" s="889"/>
      <c r="DFZ107" s="889"/>
      <c r="DGA107" s="889"/>
      <c r="DGB107" s="889"/>
      <c r="DGC107" s="889"/>
      <c r="DGD107" s="889"/>
      <c r="DGE107" s="889"/>
      <c r="DGF107" s="889"/>
      <c r="DGG107" s="889"/>
      <c r="DGH107" s="889"/>
      <c r="DGI107" s="889"/>
      <c r="DGJ107" s="889"/>
      <c r="DGK107" s="889"/>
      <c r="DGL107" s="889"/>
      <c r="DGM107" s="889"/>
      <c r="DGN107" s="889"/>
      <c r="DGO107" s="889"/>
      <c r="DGP107" s="889"/>
      <c r="DGQ107" s="889"/>
      <c r="DGR107" s="889"/>
      <c r="DGS107" s="889"/>
      <c r="DGT107" s="889"/>
      <c r="DGU107" s="889"/>
      <c r="DGV107" s="889"/>
      <c r="DGW107" s="889"/>
      <c r="DGX107" s="889"/>
      <c r="DGY107" s="889"/>
      <c r="DGZ107" s="889"/>
      <c r="DHA107" s="889"/>
      <c r="DHB107" s="889"/>
      <c r="DHC107" s="889"/>
      <c r="DHD107" s="889"/>
      <c r="DHE107" s="889"/>
      <c r="DHF107" s="889"/>
      <c r="DHG107" s="889"/>
      <c r="DHH107" s="889"/>
      <c r="DHI107" s="889"/>
      <c r="DHJ107" s="889"/>
      <c r="DHK107" s="889"/>
      <c r="DHL107" s="889"/>
      <c r="DHM107" s="889"/>
      <c r="DHN107" s="889"/>
      <c r="DHO107" s="889"/>
      <c r="DHP107" s="889"/>
      <c r="DHQ107" s="889"/>
      <c r="DHR107" s="889"/>
      <c r="DHS107" s="889"/>
      <c r="DHT107" s="889"/>
      <c r="DHU107" s="889"/>
      <c r="DHV107" s="889"/>
      <c r="DHW107" s="889"/>
      <c r="DHX107" s="889"/>
      <c r="DHY107" s="889"/>
      <c r="DHZ107" s="889"/>
      <c r="DIA107" s="889"/>
      <c r="DIB107" s="889"/>
      <c r="DIC107" s="889"/>
      <c r="DID107" s="889"/>
      <c r="DIE107" s="889"/>
      <c r="DIF107" s="889"/>
      <c r="DIG107" s="889"/>
      <c r="DIH107" s="889"/>
      <c r="DII107" s="889"/>
      <c r="DIJ107" s="889"/>
      <c r="DIK107" s="889"/>
      <c r="DIL107" s="889"/>
      <c r="DIM107" s="889"/>
      <c r="DIN107" s="889"/>
      <c r="DIO107" s="889"/>
      <c r="DIP107" s="889"/>
      <c r="DIQ107" s="889"/>
      <c r="DIR107" s="889"/>
      <c r="DIS107" s="889"/>
      <c r="DIT107" s="889"/>
      <c r="DIU107" s="889"/>
      <c r="DIV107" s="889"/>
      <c r="DIW107" s="889"/>
      <c r="DIX107" s="889"/>
      <c r="DIY107" s="889"/>
      <c r="DIZ107" s="889"/>
      <c r="DJA107" s="889"/>
      <c r="DJB107" s="889"/>
      <c r="DJC107" s="889"/>
      <c r="DJD107" s="889"/>
      <c r="DJE107" s="889"/>
      <c r="DJF107" s="889"/>
      <c r="DJG107" s="889"/>
      <c r="DJH107" s="889"/>
      <c r="DJI107" s="889"/>
      <c r="DJJ107" s="889"/>
      <c r="DJK107" s="889"/>
      <c r="DJL107" s="889"/>
      <c r="DJM107" s="889"/>
      <c r="DJN107" s="889"/>
      <c r="DJO107" s="889"/>
      <c r="DJP107" s="889"/>
      <c r="DJQ107" s="889"/>
      <c r="DJR107" s="889"/>
      <c r="DJS107" s="889"/>
      <c r="DJT107" s="889"/>
      <c r="DJU107" s="889"/>
      <c r="DJV107" s="889"/>
      <c r="DJW107" s="889"/>
      <c r="DJX107" s="889"/>
      <c r="DJY107" s="889"/>
      <c r="DJZ107" s="889"/>
      <c r="DKA107" s="889"/>
      <c r="DKB107" s="889"/>
      <c r="DKC107" s="889"/>
      <c r="DKD107" s="889"/>
      <c r="DKE107" s="889"/>
      <c r="DKF107" s="889"/>
      <c r="DKG107" s="889"/>
      <c r="DKH107" s="889"/>
      <c r="DKI107" s="889"/>
      <c r="DKJ107" s="889"/>
      <c r="DKK107" s="889"/>
      <c r="DKL107" s="889"/>
      <c r="DKM107" s="889"/>
      <c r="DKN107" s="889"/>
      <c r="DKO107" s="889"/>
      <c r="DKP107" s="889"/>
      <c r="DKQ107" s="889"/>
      <c r="DKR107" s="889"/>
      <c r="DKS107" s="889"/>
      <c r="DKT107" s="889"/>
      <c r="DKU107" s="889"/>
      <c r="DKV107" s="889"/>
      <c r="DKW107" s="889"/>
      <c r="DKX107" s="889"/>
      <c r="DKY107" s="889"/>
      <c r="DKZ107" s="889"/>
      <c r="DLA107" s="889"/>
      <c r="DLB107" s="889"/>
      <c r="DLC107" s="889"/>
      <c r="DLD107" s="889"/>
      <c r="DLE107" s="889"/>
      <c r="DLF107" s="889"/>
      <c r="DLG107" s="889"/>
      <c r="DLH107" s="889"/>
      <c r="DLI107" s="889"/>
      <c r="DLJ107" s="889"/>
      <c r="DLK107" s="889"/>
      <c r="DLL107" s="889"/>
      <c r="DLM107" s="889"/>
      <c r="DLN107" s="889"/>
      <c r="DLO107" s="889"/>
      <c r="DLP107" s="889"/>
      <c r="DLQ107" s="889"/>
      <c r="DLR107" s="889"/>
      <c r="DLS107" s="889"/>
      <c r="DLT107" s="889"/>
      <c r="DLU107" s="889"/>
      <c r="DLV107" s="889"/>
      <c r="DLW107" s="889"/>
      <c r="DLX107" s="889"/>
      <c r="DLY107" s="889"/>
      <c r="DLZ107" s="889"/>
      <c r="DMA107" s="889"/>
      <c r="DMB107" s="889"/>
      <c r="DMC107" s="889"/>
      <c r="DMD107" s="889"/>
      <c r="DME107" s="889"/>
      <c r="DMF107" s="889"/>
      <c r="DMG107" s="889"/>
      <c r="DMH107" s="889"/>
      <c r="DMI107" s="889"/>
      <c r="DMJ107" s="889"/>
      <c r="DMK107" s="889"/>
      <c r="DML107" s="889"/>
      <c r="DMM107" s="889"/>
      <c r="DMN107" s="889"/>
      <c r="DMO107" s="889"/>
      <c r="DMP107" s="889"/>
      <c r="DMQ107" s="889"/>
      <c r="DMR107" s="889"/>
      <c r="DMS107" s="889"/>
      <c r="DMT107" s="889"/>
      <c r="DMU107" s="889"/>
      <c r="DMV107" s="889"/>
      <c r="DMW107" s="889"/>
      <c r="DMX107" s="889"/>
      <c r="DMY107" s="889"/>
      <c r="DMZ107" s="889"/>
      <c r="DNA107" s="889"/>
      <c r="DNB107" s="889"/>
      <c r="DNC107" s="889"/>
      <c r="DND107" s="889"/>
      <c r="DNE107" s="889"/>
      <c r="DNF107" s="889"/>
      <c r="DNG107" s="889"/>
      <c r="DNH107" s="889"/>
      <c r="DNI107" s="889"/>
      <c r="DNJ107" s="889"/>
      <c r="DNK107" s="889"/>
      <c r="DNL107" s="889"/>
      <c r="DNM107" s="889"/>
      <c r="DNN107" s="889"/>
      <c r="DNO107" s="889"/>
      <c r="DNP107" s="889"/>
      <c r="DNQ107" s="889"/>
      <c r="DNR107" s="889"/>
      <c r="DNS107" s="889"/>
      <c r="DNT107" s="889"/>
      <c r="DNU107" s="889"/>
      <c r="DNV107" s="889"/>
      <c r="DNW107" s="889"/>
      <c r="DNX107" s="889"/>
      <c r="DNY107" s="889"/>
      <c r="DNZ107" s="889"/>
      <c r="DOA107" s="889"/>
      <c r="DOB107" s="889"/>
      <c r="DOC107" s="889"/>
      <c r="DOD107" s="889"/>
      <c r="DOE107" s="889"/>
      <c r="DOF107" s="889"/>
      <c r="DOG107" s="889"/>
      <c r="DOH107" s="889"/>
      <c r="DOI107" s="889"/>
      <c r="DOJ107" s="889"/>
      <c r="DOK107" s="889"/>
      <c r="DOL107" s="889"/>
      <c r="DOM107" s="889"/>
      <c r="DON107" s="889"/>
      <c r="DOO107" s="889"/>
      <c r="DOP107" s="889"/>
      <c r="DOQ107" s="889"/>
      <c r="DOR107" s="889"/>
      <c r="DOS107" s="889"/>
      <c r="DOT107" s="889"/>
      <c r="DOU107" s="889"/>
      <c r="DOV107" s="889"/>
      <c r="DOW107" s="889"/>
      <c r="DOX107" s="889"/>
      <c r="DOY107" s="889"/>
      <c r="DOZ107" s="889"/>
      <c r="DPA107" s="889"/>
      <c r="DPB107" s="889"/>
      <c r="DPC107" s="889"/>
      <c r="DPD107" s="889"/>
      <c r="DPE107" s="889"/>
      <c r="DPF107" s="889"/>
      <c r="DPG107" s="889"/>
      <c r="DPH107" s="889"/>
      <c r="DPI107" s="889"/>
      <c r="DPJ107" s="889"/>
      <c r="DPK107" s="889"/>
      <c r="DPL107" s="889"/>
      <c r="DPM107" s="889"/>
      <c r="DPN107" s="889"/>
      <c r="DPO107" s="889"/>
      <c r="DPP107" s="889"/>
      <c r="DPQ107" s="889"/>
      <c r="DPR107" s="889"/>
      <c r="DPS107" s="889"/>
      <c r="DPT107" s="889"/>
      <c r="DPU107" s="889"/>
      <c r="DPV107" s="889"/>
      <c r="DPW107" s="889"/>
      <c r="DPX107" s="889"/>
      <c r="DPY107" s="889"/>
      <c r="DPZ107" s="889"/>
      <c r="DQA107" s="889"/>
      <c r="DQB107" s="889"/>
      <c r="DQC107" s="889"/>
      <c r="DQD107" s="889"/>
      <c r="DQE107" s="889"/>
      <c r="DQF107" s="889"/>
      <c r="DQG107" s="889"/>
      <c r="DQH107" s="889"/>
      <c r="DQI107" s="889"/>
      <c r="DQJ107" s="889"/>
      <c r="DQK107" s="889"/>
      <c r="DQL107" s="889"/>
      <c r="DQM107" s="889"/>
      <c r="DQN107" s="889"/>
      <c r="DQO107" s="889"/>
      <c r="DQP107" s="889"/>
      <c r="DQQ107" s="889"/>
      <c r="DQR107" s="889"/>
      <c r="DQS107" s="889"/>
      <c r="DQT107" s="889"/>
      <c r="DQU107" s="889"/>
      <c r="DQV107" s="889"/>
      <c r="DQW107" s="889"/>
      <c r="DQX107" s="889"/>
      <c r="DQY107" s="889"/>
      <c r="DQZ107" s="889"/>
      <c r="DRA107" s="889"/>
      <c r="DRB107" s="889"/>
      <c r="DRC107" s="889"/>
      <c r="DRD107" s="889"/>
      <c r="DRE107" s="889"/>
      <c r="DRF107" s="889"/>
      <c r="DRG107" s="889"/>
      <c r="DRH107" s="889"/>
      <c r="DRI107" s="889"/>
      <c r="DRJ107" s="889"/>
      <c r="DRK107" s="889"/>
      <c r="DRL107" s="889"/>
      <c r="DRM107" s="889"/>
      <c r="DRN107" s="889"/>
      <c r="DRO107" s="889"/>
      <c r="DRP107" s="889"/>
      <c r="DRQ107" s="889"/>
      <c r="DRR107" s="889"/>
      <c r="DRS107" s="889"/>
      <c r="DRT107" s="889"/>
      <c r="DRU107" s="889"/>
      <c r="DRV107" s="889"/>
      <c r="DRW107" s="889"/>
      <c r="DRX107" s="889"/>
      <c r="DRY107" s="889"/>
      <c r="DRZ107" s="889"/>
      <c r="DSA107" s="889"/>
      <c r="DSB107" s="889"/>
      <c r="DSC107" s="889"/>
      <c r="DSD107" s="889"/>
      <c r="DSE107" s="889"/>
      <c r="DSF107" s="889"/>
      <c r="DSG107" s="889"/>
      <c r="DSH107" s="889"/>
      <c r="DSI107" s="889"/>
      <c r="DSJ107" s="889"/>
      <c r="DSK107" s="889"/>
      <c r="DSL107" s="889"/>
      <c r="DSM107" s="889"/>
      <c r="DSN107" s="889"/>
      <c r="DSO107" s="889"/>
      <c r="DSP107" s="889"/>
      <c r="DSQ107" s="889"/>
      <c r="DSR107" s="889"/>
      <c r="DSS107" s="889"/>
      <c r="DST107" s="889"/>
      <c r="DSU107" s="889"/>
      <c r="DSV107" s="889"/>
      <c r="DSW107" s="889"/>
      <c r="DSX107" s="889"/>
      <c r="DSY107" s="889"/>
      <c r="DSZ107" s="889"/>
      <c r="DTA107" s="889"/>
      <c r="DTB107" s="889"/>
      <c r="DTC107" s="889"/>
      <c r="DTD107" s="889"/>
      <c r="DTE107" s="889"/>
      <c r="DTF107" s="889"/>
      <c r="DTG107" s="889"/>
      <c r="DTH107" s="889"/>
      <c r="DTI107" s="889"/>
      <c r="DTJ107" s="889"/>
      <c r="DTK107" s="889"/>
      <c r="DTL107" s="889"/>
      <c r="DTM107" s="889"/>
      <c r="DTN107" s="889"/>
      <c r="DTO107" s="889"/>
      <c r="DTP107" s="889"/>
      <c r="DTQ107" s="889"/>
      <c r="DTR107" s="889"/>
      <c r="DTS107" s="889"/>
      <c r="DTT107" s="889"/>
      <c r="DTU107" s="889"/>
      <c r="DTV107" s="889"/>
      <c r="DTW107" s="889"/>
      <c r="DTX107" s="889"/>
      <c r="DTY107" s="889"/>
      <c r="DTZ107" s="889"/>
      <c r="DUA107" s="889"/>
      <c r="DUB107" s="889"/>
      <c r="DUC107" s="889"/>
      <c r="DUD107" s="889"/>
      <c r="DUE107" s="889"/>
      <c r="DUF107" s="889"/>
      <c r="DUG107" s="889"/>
      <c r="DUH107" s="889"/>
      <c r="DUI107" s="889"/>
      <c r="DUJ107" s="889"/>
      <c r="DUK107" s="889"/>
      <c r="DUL107" s="889"/>
      <c r="DUM107" s="889"/>
      <c r="DUN107" s="889"/>
      <c r="DUO107" s="889"/>
      <c r="DUP107" s="889"/>
      <c r="DUQ107" s="889"/>
      <c r="DUR107" s="889"/>
      <c r="DUS107" s="889"/>
      <c r="DUT107" s="889"/>
      <c r="DUU107" s="889"/>
      <c r="DUV107" s="889"/>
      <c r="DUW107" s="889"/>
      <c r="DUX107" s="889"/>
      <c r="DUY107" s="889"/>
      <c r="DUZ107" s="889"/>
      <c r="DVA107" s="889"/>
      <c r="DVB107" s="889"/>
      <c r="DVC107" s="889"/>
      <c r="DVD107" s="889"/>
      <c r="DVE107" s="889"/>
      <c r="DVF107" s="889"/>
      <c r="DVG107" s="889"/>
      <c r="DVH107" s="889"/>
      <c r="DVI107" s="889"/>
      <c r="DVJ107" s="889"/>
      <c r="DVK107" s="889"/>
      <c r="DVL107" s="889"/>
      <c r="DVM107" s="889"/>
      <c r="DVN107" s="889"/>
      <c r="DVO107" s="889"/>
      <c r="DVP107" s="889"/>
      <c r="DVQ107" s="889"/>
      <c r="DVR107" s="889"/>
      <c r="DVS107" s="889"/>
      <c r="DVT107" s="889"/>
      <c r="DVU107" s="889"/>
      <c r="DVV107" s="889"/>
      <c r="DVW107" s="889"/>
      <c r="DVX107" s="889"/>
      <c r="DVY107" s="889"/>
      <c r="DVZ107" s="889"/>
      <c r="DWA107" s="889"/>
      <c r="DWB107" s="889"/>
      <c r="DWC107" s="889"/>
      <c r="DWD107" s="889"/>
      <c r="DWE107" s="889"/>
      <c r="DWF107" s="889"/>
      <c r="DWG107" s="889"/>
      <c r="DWH107" s="889"/>
      <c r="DWI107" s="889"/>
      <c r="DWJ107" s="889"/>
      <c r="DWK107" s="889"/>
      <c r="DWL107" s="889"/>
      <c r="DWM107" s="889"/>
      <c r="DWN107" s="889"/>
      <c r="DWO107" s="889"/>
      <c r="DWP107" s="889"/>
      <c r="DWQ107" s="889"/>
      <c r="DWR107" s="889"/>
      <c r="DWS107" s="889"/>
      <c r="DWT107" s="889"/>
      <c r="DWU107" s="889"/>
      <c r="DWV107" s="889"/>
      <c r="DWW107" s="889"/>
      <c r="DWX107" s="889"/>
      <c r="DWY107" s="889"/>
      <c r="DWZ107" s="889"/>
      <c r="DXA107" s="889"/>
      <c r="DXB107" s="889"/>
      <c r="DXC107" s="889"/>
      <c r="DXD107" s="889"/>
      <c r="DXE107" s="889"/>
      <c r="DXF107" s="889"/>
      <c r="DXG107" s="889"/>
      <c r="DXH107" s="889"/>
      <c r="DXI107" s="889"/>
      <c r="DXJ107" s="889"/>
      <c r="DXK107" s="889"/>
      <c r="DXL107" s="889"/>
      <c r="DXM107" s="889"/>
      <c r="DXN107" s="889"/>
      <c r="DXO107" s="889"/>
      <c r="DXP107" s="889"/>
      <c r="DXQ107" s="889"/>
      <c r="DXR107" s="889"/>
      <c r="DXS107" s="889"/>
      <c r="DXT107" s="889"/>
      <c r="DXU107" s="889"/>
      <c r="DXV107" s="889"/>
      <c r="DXW107" s="889"/>
      <c r="DXX107" s="889"/>
      <c r="DXY107" s="889"/>
      <c r="DXZ107" s="889"/>
      <c r="DYA107" s="889"/>
      <c r="DYB107" s="889"/>
      <c r="DYC107" s="889"/>
      <c r="DYD107" s="889"/>
      <c r="DYE107" s="889"/>
      <c r="DYF107" s="889"/>
      <c r="DYG107" s="889"/>
      <c r="DYH107" s="889"/>
      <c r="DYI107" s="889"/>
      <c r="DYJ107" s="889"/>
      <c r="DYK107" s="889"/>
      <c r="DYL107" s="889"/>
      <c r="DYM107" s="889"/>
      <c r="DYN107" s="889"/>
      <c r="DYO107" s="889"/>
      <c r="DYP107" s="889"/>
      <c r="DYQ107" s="889"/>
      <c r="DYR107" s="889"/>
      <c r="DYS107" s="889"/>
      <c r="DYT107" s="889"/>
      <c r="DYU107" s="889"/>
      <c r="DYV107" s="889"/>
      <c r="DYW107" s="889"/>
      <c r="DYX107" s="889"/>
      <c r="DYY107" s="889"/>
      <c r="DYZ107" s="889"/>
      <c r="DZA107" s="889"/>
      <c r="DZB107" s="889"/>
      <c r="DZC107" s="889"/>
      <c r="DZD107" s="889"/>
      <c r="DZE107" s="889"/>
      <c r="DZF107" s="889"/>
      <c r="DZG107" s="889"/>
      <c r="DZH107" s="889"/>
      <c r="DZI107" s="889"/>
      <c r="DZJ107" s="889"/>
      <c r="DZK107" s="889"/>
      <c r="DZL107" s="889"/>
      <c r="DZM107" s="889"/>
      <c r="DZN107" s="889"/>
      <c r="DZO107" s="889"/>
      <c r="DZP107" s="889"/>
      <c r="DZQ107" s="889"/>
      <c r="DZR107" s="889"/>
      <c r="DZS107" s="889"/>
      <c r="DZT107" s="889"/>
      <c r="DZU107" s="889"/>
      <c r="DZV107" s="889"/>
      <c r="DZW107" s="889"/>
      <c r="DZX107" s="889"/>
      <c r="DZY107" s="889"/>
      <c r="DZZ107" s="889"/>
      <c r="EAA107" s="889"/>
      <c r="EAB107" s="889"/>
      <c r="EAC107" s="889"/>
      <c r="EAD107" s="889"/>
      <c r="EAE107" s="889"/>
      <c r="EAF107" s="889"/>
      <c r="EAG107" s="889"/>
      <c r="EAH107" s="889"/>
      <c r="EAI107" s="889"/>
      <c r="EAJ107" s="889"/>
      <c r="EAK107" s="889"/>
      <c r="EAL107" s="889"/>
      <c r="EAM107" s="889"/>
      <c r="EAN107" s="889"/>
      <c r="EAO107" s="889"/>
      <c r="EAP107" s="889"/>
      <c r="EAQ107" s="889"/>
      <c r="EAR107" s="889"/>
      <c r="EAS107" s="889"/>
      <c r="EAT107" s="889"/>
      <c r="EAU107" s="889"/>
      <c r="EAV107" s="889"/>
      <c r="EAW107" s="889"/>
      <c r="EAX107" s="889"/>
      <c r="EAY107" s="889"/>
      <c r="EAZ107" s="889"/>
      <c r="EBA107" s="889"/>
      <c r="EBB107" s="889"/>
      <c r="EBC107" s="889"/>
      <c r="EBD107" s="889"/>
      <c r="EBE107" s="889"/>
      <c r="EBF107" s="889"/>
      <c r="EBG107" s="889"/>
      <c r="EBH107" s="889"/>
      <c r="EBI107" s="889"/>
      <c r="EBJ107" s="889"/>
      <c r="EBK107" s="889"/>
      <c r="EBL107" s="889"/>
      <c r="EBM107" s="889"/>
      <c r="EBN107" s="889"/>
      <c r="EBO107" s="889"/>
      <c r="EBP107" s="889"/>
      <c r="EBQ107" s="889"/>
      <c r="EBR107" s="889"/>
      <c r="EBS107" s="889"/>
      <c r="EBT107" s="889"/>
      <c r="EBU107" s="889"/>
      <c r="EBV107" s="889"/>
      <c r="EBW107" s="889"/>
      <c r="EBX107" s="889"/>
      <c r="EBY107" s="889"/>
      <c r="EBZ107" s="889"/>
      <c r="ECA107" s="889"/>
      <c r="ECB107" s="889"/>
      <c r="ECC107" s="889"/>
      <c r="ECD107" s="889"/>
      <c r="ECE107" s="889"/>
      <c r="ECF107" s="889"/>
      <c r="ECG107" s="889"/>
      <c r="ECH107" s="889"/>
      <c r="ECI107" s="889"/>
      <c r="ECJ107" s="889"/>
      <c r="ECK107" s="889"/>
      <c r="ECL107" s="889"/>
      <c r="ECM107" s="889"/>
      <c r="ECN107" s="889"/>
      <c r="ECO107" s="889"/>
      <c r="ECP107" s="889"/>
      <c r="ECQ107" s="889"/>
      <c r="ECR107" s="889"/>
      <c r="ECS107" s="889"/>
      <c r="ECT107" s="889"/>
      <c r="ECU107" s="889"/>
      <c r="ECV107" s="889"/>
      <c r="ECW107" s="889"/>
      <c r="ECX107" s="889"/>
      <c r="ECY107" s="889"/>
      <c r="ECZ107" s="889"/>
      <c r="EDA107" s="889"/>
      <c r="EDB107" s="889"/>
      <c r="EDC107" s="889"/>
      <c r="EDD107" s="889"/>
      <c r="EDE107" s="889"/>
      <c r="EDF107" s="889"/>
      <c r="EDG107" s="889"/>
      <c r="EDH107" s="889"/>
      <c r="EDI107" s="889"/>
      <c r="EDJ107" s="889"/>
      <c r="EDK107" s="889"/>
      <c r="EDL107" s="889"/>
      <c r="EDM107" s="889"/>
      <c r="EDN107" s="889"/>
      <c r="EDO107" s="889"/>
      <c r="EDP107" s="889"/>
      <c r="EDQ107" s="889"/>
      <c r="EDR107" s="889"/>
      <c r="EDS107" s="889"/>
      <c r="EDT107" s="889"/>
      <c r="EDU107" s="889"/>
      <c r="EDV107" s="889"/>
      <c r="EDW107" s="889"/>
      <c r="EDX107" s="889"/>
      <c r="EDY107" s="889"/>
      <c r="EDZ107" s="889"/>
      <c r="EEA107" s="889"/>
      <c r="EEB107" s="889"/>
      <c r="EEC107" s="889"/>
      <c r="EED107" s="889"/>
      <c r="EEE107" s="889"/>
      <c r="EEF107" s="889"/>
      <c r="EEG107" s="889"/>
      <c r="EEH107" s="889"/>
      <c r="EEI107" s="889"/>
      <c r="EEJ107" s="889"/>
      <c r="EEK107" s="889"/>
      <c r="EEL107" s="889"/>
      <c r="EEM107" s="889"/>
      <c r="EEN107" s="889"/>
      <c r="EEO107" s="889"/>
      <c r="EEP107" s="889"/>
      <c r="EEQ107" s="889"/>
      <c r="EER107" s="889"/>
      <c r="EES107" s="889"/>
      <c r="EET107" s="889"/>
      <c r="EEU107" s="889"/>
      <c r="EEV107" s="889"/>
      <c r="EEW107" s="889"/>
      <c r="EEX107" s="889"/>
      <c r="EEY107" s="889"/>
      <c r="EEZ107" s="889"/>
      <c r="EFA107" s="889"/>
      <c r="EFB107" s="889"/>
      <c r="EFC107" s="889"/>
      <c r="EFD107" s="889"/>
      <c r="EFE107" s="889"/>
      <c r="EFF107" s="889"/>
      <c r="EFG107" s="889"/>
      <c r="EFH107" s="889"/>
      <c r="EFI107" s="889"/>
      <c r="EFJ107" s="889"/>
      <c r="EFK107" s="889"/>
      <c r="EFL107" s="889"/>
      <c r="EFM107" s="889"/>
      <c r="EFN107" s="889"/>
      <c r="EFO107" s="889"/>
      <c r="EFP107" s="889"/>
      <c r="EFQ107" s="889"/>
      <c r="EFR107" s="889"/>
      <c r="EFS107" s="889"/>
      <c r="EFT107" s="889"/>
      <c r="EFU107" s="889"/>
      <c r="EFV107" s="889"/>
      <c r="EFW107" s="889"/>
      <c r="EFX107" s="889"/>
      <c r="EFY107" s="889"/>
      <c r="EFZ107" s="889"/>
      <c r="EGA107" s="889"/>
      <c r="EGB107" s="889"/>
      <c r="EGC107" s="889"/>
      <c r="EGD107" s="889"/>
      <c r="EGE107" s="889"/>
      <c r="EGF107" s="889"/>
      <c r="EGG107" s="889"/>
      <c r="EGH107" s="889"/>
      <c r="EGI107" s="889"/>
      <c r="EGJ107" s="889"/>
      <c r="EGK107" s="889"/>
      <c r="EGL107" s="889"/>
      <c r="EGM107" s="889"/>
      <c r="EGN107" s="889"/>
      <c r="EGO107" s="889"/>
      <c r="EGP107" s="889"/>
      <c r="EGQ107" s="889"/>
      <c r="EGR107" s="889"/>
      <c r="EGS107" s="889"/>
      <c r="EGT107" s="889"/>
      <c r="EGU107" s="889"/>
      <c r="EGV107" s="889"/>
      <c r="EGW107" s="889"/>
      <c r="EGX107" s="889"/>
      <c r="EGY107" s="889"/>
      <c r="EGZ107" s="889"/>
      <c r="EHA107" s="889"/>
      <c r="EHB107" s="889"/>
      <c r="EHC107" s="889"/>
      <c r="EHD107" s="889"/>
      <c r="EHE107" s="889"/>
      <c r="EHF107" s="889"/>
      <c r="EHG107" s="889"/>
      <c r="EHH107" s="889"/>
      <c r="EHI107" s="889"/>
      <c r="EHJ107" s="889"/>
      <c r="EHK107" s="889"/>
      <c r="EHL107" s="889"/>
      <c r="EHM107" s="889"/>
      <c r="EHN107" s="889"/>
      <c r="EHO107" s="889"/>
      <c r="EHP107" s="889"/>
      <c r="EHQ107" s="889"/>
      <c r="EHR107" s="889"/>
      <c r="EHS107" s="889"/>
      <c r="EHT107" s="889"/>
      <c r="EHU107" s="889"/>
      <c r="EHV107" s="889"/>
      <c r="EHW107" s="889"/>
      <c r="EHX107" s="889"/>
      <c r="EHY107" s="889"/>
      <c r="EHZ107" s="889"/>
      <c r="EIA107" s="889"/>
      <c r="EIB107" s="889"/>
      <c r="EIC107" s="889"/>
      <c r="EID107" s="889"/>
      <c r="EIE107" s="889"/>
      <c r="EIF107" s="889"/>
      <c r="EIG107" s="889"/>
      <c r="EIH107" s="889"/>
      <c r="EII107" s="889"/>
      <c r="EIJ107" s="889"/>
      <c r="EIK107" s="889"/>
      <c r="EIL107" s="889"/>
      <c r="EIM107" s="889"/>
      <c r="EIN107" s="889"/>
      <c r="EIO107" s="889"/>
      <c r="EIP107" s="889"/>
      <c r="EIQ107" s="889"/>
      <c r="EIR107" s="889"/>
      <c r="EIS107" s="889"/>
      <c r="EIT107" s="889"/>
      <c r="EIU107" s="889"/>
      <c r="EIV107" s="889"/>
      <c r="EIW107" s="889"/>
      <c r="EIX107" s="889"/>
      <c r="EIY107" s="889"/>
      <c r="EIZ107" s="889"/>
      <c r="EJA107" s="889"/>
      <c r="EJB107" s="889"/>
      <c r="EJC107" s="889"/>
      <c r="EJD107" s="889"/>
      <c r="EJE107" s="889"/>
      <c r="EJF107" s="889"/>
      <c r="EJG107" s="889"/>
      <c r="EJH107" s="889"/>
      <c r="EJI107" s="889"/>
      <c r="EJJ107" s="889"/>
      <c r="EJK107" s="889"/>
      <c r="EJL107" s="889"/>
      <c r="EJM107" s="889"/>
      <c r="EJN107" s="889"/>
      <c r="EJO107" s="889"/>
      <c r="EJP107" s="889"/>
      <c r="EJQ107" s="889"/>
      <c r="EJR107" s="889"/>
      <c r="EJS107" s="889"/>
      <c r="EJT107" s="889"/>
      <c r="EJU107" s="889"/>
      <c r="EJV107" s="889"/>
      <c r="EJW107" s="889"/>
      <c r="EJX107" s="889"/>
      <c r="EJY107" s="889"/>
      <c r="EJZ107" s="889"/>
      <c r="EKA107" s="889"/>
      <c r="EKB107" s="889"/>
      <c r="EKC107" s="889"/>
      <c r="EKD107" s="889"/>
      <c r="EKE107" s="889"/>
      <c r="EKF107" s="889"/>
      <c r="EKG107" s="889"/>
      <c r="EKH107" s="889"/>
      <c r="EKI107" s="889"/>
      <c r="EKJ107" s="889"/>
      <c r="EKK107" s="889"/>
      <c r="EKL107" s="889"/>
      <c r="EKM107" s="889"/>
      <c r="EKN107" s="889"/>
      <c r="EKO107" s="889"/>
      <c r="EKP107" s="889"/>
      <c r="EKQ107" s="889"/>
      <c r="EKR107" s="889"/>
      <c r="EKS107" s="889"/>
      <c r="EKT107" s="889"/>
      <c r="EKU107" s="889"/>
      <c r="EKV107" s="889"/>
      <c r="EKW107" s="889"/>
      <c r="EKX107" s="889"/>
      <c r="EKY107" s="889"/>
      <c r="EKZ107" s="889"/>
      <c r="ELA107" s="889"/>
      <c r="ELB107" s="889"/>
      <c r="ELC107" s="889"/>
      <c r="ELD107" s="889"/>
      <c r="ELE107" s="889"/>
      <c r="ELF107" s="889"/>
      <c r="ELG107" s="889"/>
      <c r="ELH107" s="889"/>
      <c r="ELI107" s="889"/>
      <c r="ELJ107" s="889"/>
      <c r="ELK107" s="889"/>
      <c r="ELL107" s="889"/>
      <c r="ELM107" s="889"/>
      <c r="ELN107" s="889"/>
      <c r="ELO107" s="889"/>
      <c r="ELP107" s="889"/>
      <c r="ELQ107" s="889"/>
      <c r="ELR107" s="889"/>
      <c r="ELS107" s="889"/>
      <c r="ELT107" s="889"/>
      <c r="ELU107" s="889"/>
      <c r="ELV107" s="889"/>
      <c r="ELW107" s="889"/>
      <c r="ELX107" s="889"/>
      <c r="ELY107" s="889"/>
      <c r="ELZ107" s="889"/>
      <c r="EMA107" s="889"/>
      <c r="EMB107" s="889"/>
      <c r="EMC107" s="889"/>
      <c r="EMD107" s="889"/>
      <c r="EME107" s="889"/>
      <c r="EMF107" s="889"/>
      <c r="EMG107" s="889"/>
      <c r="EMH107" s="889"/>
      <c r="EMI107" s="889"/>
      <c r="EMJ107" s="889"/>
      <c r="EMK107" s="889"/>
      <c r="EML107" s="889"/>
      <c r="EMM107" s="889"/>
      <c r="EMN107" s="889"/>
      <c r="EMO107" s="889"/>
      <c r="EMP107" s="889"/>
      <c r="EMQ107" s="889"/>
      <c r="EMR107" s="889"/>
      <c r="EMS107" s="889"/>
      <c r="EMT107" s="889"/>
      <c r="EMU107" s="889"/>
      <c r="EMV107" s="889"/>
      <c r="EMW107" s="889"/>
      <c r="EMX107" s="889"/>
      <c r="EMY107" s="889"/>
      <c r="EMZ107" s="889"/>
      <c r="ENA107" s="889"/>
      <c r="ENB107" s="889"/>
      <c r="ENC107" s="889"/>
      <c r="END107" s="889"/>
      <c r="ENE107" s="889"/>
      <c r="ENF107" s="889"/>
      <c r="ENG107" s="889"/>
      <c r="ENH107" s="889"/>
      <c r="ENI107" s="889"/>
      <c r="ENJ107" s="889"/>
      <c r="ENK107" s="889"/>
      <c r="ENL107" s="889"/>
      <c r="ENM107" s="889"/>
      <c r="ENN107" s="889"/>
      <c r="ENO107" s="889"/>
      <c r="ENP107" s="889"/>
      <c r="ENQ107" s="889"/>
      <c r="ENR107" s="889"/>
      <c r="ENS107" s="889"/>
      <c r="ENT107" s="889"/>
      <c r="ENU107" s="889"/>
      <c r="ENV107" s="889"/>
      <c r="ENW107" s="889"/>
      <c r="ENX107" s="889"/>
      <c r="ENY107" s="889"/>
      <c r="ENZ107" s="889"/>
      <c r="EOA107" s="889"/>
      <c r="EOB107" s="889"/>
      <c r="EOC107" s="889"/>
      <c r="EOD107" s="889"/>
      <c r="EOE107" s="889"/>
      <c r="EOF107" s="889"/>
      <c r="EOG107" s="889"/>
      <c r="EOH107" s="889"/>
      <c r="EOI107" s="889"/>
      <c r="EOJ107" s="889"/>
      <c r="EOK107" s="889"/>
      <c r="EOL107" s="889"/>
      <c r="EOM107" s="889"/>
      <c r="EON107" s="889"/>
      <c r="EOO107" s="889"/>
      <c r="EOP107" s="889"/>
      <c r="EOQ107" s="889"/>
      <c r="EOR107" s="889"/>
      <c r="EOS107" s="889"/>
      <c r="EOT107" s="889"/>
      <c r="EOU107" s="889"/>
      <c r="EOV107" s="889"/>
      <c r="EOW107" s="889"/>
      <c r="EOX107" s="889"/>
      <c r="EOY107" s="889"/>
      <c r="EOZ107" s="889"/>
      <c r="EPA107" s="889"/>
      <c r="EPB107" s="889"/>
      <c r="EPC107" s="889"/>
      <c r="EPD107" s="889"/>
      <c r="EPE107" s="889"/>
      <c r="EPF107" s="889"/>
      <c r="EPG107" s="889"/>
      <c r="EPH107" s="889"/>
      <c r="EPI107" s="889"/>
      <c r="EPJ107" s="889"/>
      <c r="EPK107" s="889"/>
      <c r="EPL107" s="889"/>
      <c r="EPM107" s="889"/>
      <c r="EPN107" s="889"/>
      <c r="EPO107" s="889"/>
      <c r="EPP107" s="889"/>
      <c r="EPQ107" s="889"/>
      <c r="EPR107" s="889"/>
      <c r="EPS107" s="889"/>
      <c r="EPT107" s="889"/>
      <c r="EPU107" s="889"/>
      <c r="EPV107" s="889"/>
      <c r="EPW107" s="889"/>
      <c r="EPX107" s="889"/>
      <c r="EPY107" s="889"/>
      <c r="EPZ107" s="889"/>
      <c r="EQA107" s="889"/>
      <c r="EQB107" s="889"/>
      <c r="EQC107" s="889"/>
      <c r="EQD107" s="889"/>
      <c r="EQE107" s="889"/>
      <c r="EQF107" s="889"/>
      <c r="EQG107" s="889"/>
      <c r="EQH107" s="889"/>
      <c r="EQI107" s="889"/>
      <c r="EQJ107" s="889"/>
      <c r="EQK107" s="889"/>
      <c r="EQL107" s="889"/>
      <c r="EQM107" s="889"/>
      <c r="EQN107" s="889"/>
      <c r="EQO107" s="889"/>
      <c r="EQP107" s="889"/>
      <c r="EQQ107" s="889"/>
      <c r="EQR107" s="889"/>
      <c r="EQS107" s="889"/>
      <c r="EQT107" s="889"/>
      <c r="EQU107" s="889"/>
      <c r="EQV107" s="889"/>
      <c r="EQW107" s="889"/>
      <c r="EQX107" s="889"/>
      <c r="EQY107" s="889"/>
      <c r="EQZ107" s="889"/>
      <c r="ERA107" s="889"/>
      <c r="ERB107" s="889"/>
      <c r="ERC107" s="889"/>
      <c r="ERD107" s="889"/>
      <c r="ERE107" s="889"/>
      <c r="ERF107" s="889"/>
      <c r="ERG107" s="889"/>
      <c r="ERH107" s="889"/>
      <c r="ERI107" s="889"/>
      <c r="ERJ107" s="889"/>
      <c r="ERK107" s="889"/>
      <c r="ERL107" s="889"/>
      <c r="ERM107" s="889"/>
      <c r="ERN107" s="889"/>
      <c r="ERO107" s="889"/>
      <c r="ERP107" s="889"/>
      <c r="ERQ107" s="889"/>
      <c r="ERR107" s="889"/>
      <c r="ERS107" s="889"/>
      <c r="ERT107" s="889"/>
      <c r="ERU107" s="889"/>
      <c r="ERV107" s="889"/>
      <c r="ERW107" s="889"/>
      <c r="ERX107" s="889"/>
      <c r="ERY107" s="889"/>
      <c r="ERZ107" s="889"/>
      <c r="ESA107" s="889"/>
      <c r="ESB107" s="889"/>
      <c r="ESC107" s="889"/>
      <c r="ESD107" s="889"/>
      <c r="ESE107" s="889"/>
      <c r="ESF107" s="889"/>
      <c r="ESG107" s="889"/>
      <c r="ESH107" s="889"/>
      <c r="ESI107" s="889"/>
      <c r="ESJ107" s="889"/>
      <c r="ESK107" s="889"/>
      <c r="ESL107" s="889"/>
      <c r="ESM107" s="889"/>
      <c r="ESN107" s="889"/>
      <c r="ESO107" s="889"/>
      <c r="ESP107" s="889"/>
      <c r="ESQ107" s="889"/>
      <c r="ESR107" s="889"/>
      <c r="ESS107" s="889"/>
      <c r="EST107" s="889"/>
      <c r="ESU107" s="889"/>
      <c r="ESV107" s="889"/>
      <c r="ESW107" s="889"/>
      <c r="ESX107" s="889"/>
      <c r="ESY107" s="889"/>
      <c r="ESZ107" s="889"/>
      <c r="ETA107" s="889"/>
      <c r="ETB107" s="889"/>
      <c r="ETC107" s="889"/>
      <c r="ETD107" s="889"/>
      <c r="ETE107" s="889"/>
      <c r="ETF107" s="889"/>
      <c r="ETG107" s="889"/>
      <c r="ETH107" s="889"/>
      <c r="ETI107" s="889"/>
      <c r="ETJ107" s="889"/>
      <c r="ETK107" s="889"/>
      <c r="ETL107" s="889"/>
      <c r="ETM107" s="889"/>
      <c r="ETN107" s="889"/>
      <c r="ETO107" s="889"/>
      <c r="ETP107" s="889"/>
      <c r="ETQ107" s="889"/>
      <c r="ETR107" s="889"/>
      <c r="ETS107" s="889"/>
      <c r="ETT107" s="889"/>
      <c r="ETU107" s="889"/>
      <c r="ETV107" s="889"/>
      <c r="ETW107" s="889"/>
      <c r="ETX107" s="889"/>
      <c r="ETY107" s="889"/>
      <c r="ETZ107" s="889"/>
      <c r="EUA107" s="889"/>
      <c r="EUB107" s="889"/>
      <c r="EUC107" s="889"/>
      <c r="EUD107" s="889"/>
      <c r="EUE107" s="889"/>
      <c r="EUF107" s="889"/>
      <c r="EUG107" s="889"/>
      <c r="EUH107" s="889"/>
      <c r="EUI107" s="889"/>
      <c r="EUJ107" s="889"/>
      <c r="EUK107" s="889"/>
      <c r="EUL107" s="889"/>
      <c r="EUM107" s="889"/>
      <c r="EUN107" s="889"/>
      <c r="EUO107" s="889"/>
      <c r="EUP107" s="889"/>
      <c r="EUQ107" s="889"/>
      <c r="EUR107" s="889"/>
      <c r="EUS107" s="889"/>
      <c r="EUT107" s="889"/>
      <c r="EUU107" s="889"/>
      <c r="EUV107" s="889"/>
      <c r="EUW107" s="889"/>
      <c r="EUX107" s="889"/>
      <c r="EUY107" s="889"/>
      <c r="EUZ107" s="889"/>
      <c r="EVA107" s="889"/>
      <c r="EVB107" s="889"/>
      <c r="EVC107" s="889"/>
      <c r="EVD107" s="889"/>
      <c r="EVE107" s="889"/>
      <c r="EVF107" s="889"/>
      <c r="EVG107" s="889"/>
      <c r="EVH107" s="889"/>
      <c r="EVI107" s="889"/>
      <c r="EVJ107" s="889"/>
      <c r="EVK107" s="889"/>
      <c r="EVL107" s="889"/>
      <c r="EVM107" s="889"/>
      <c r="EVN107" s="889"/>
      <c r="EVO107" s="889"/>
      <c r="EVP107" s="889"/>
      <c r="EVQ107" s="889"/>
      <c r="EVR107" s="889"/>
      <c r="EVS107" s="889"/>
      <c r="EVT107" s="889"/>
      <c r="EVU107" s="889"/>
      <c r="EVV107" s="889"/>
      <c r="EVW107" s="889"/>
      <c r="EVX107" s="889"/>
      <c r="EVY107" s="889"/>
      <c r="EVZ107" s="889"/>
      <c r="EWA107" s="889"/>
      <c r="EWB107" s="889"/>
      <c r="EWC107" s="889"/>
      <c r="EWD107" s="889"/>
      <c r="EWE107" s="889"/>
      <c r="EWF107" s="889"/>
      <c r="EWG107" s="889"/>
      <c r="EWH107" s="889"/>
      <c r="EWI107" s="889"/>
      <c r="EWJ107" s="889"/>
      <c r="EWK107" s="889"/>
      <c r="EWL107" s="889"/>
      <c r="EWM107" s="889"/>
      <c r="EWN107" s="889"/>
      <c r="EWO107" s="889"/>
      <c r="EWP107" s="889"/>
      <c r="EWQ107" s="889"/>
      <c r="EWR107" s="889"/>
      <c r="EWS107" s="889"/>
      <c r="EWT107" s="889"/>
      <c r="EWU107" s="889"/>
      <c r="EWV107" s="889"/>
      <c r="EWW107" s="889"/>
      <c r="EWX107" s="889"/>
      <c r="EWY107" s="889"/>
      <c r="EWZ107" s="889"/>
      <c r="EXA107" s="889"/>
      <c r="EXB107" s="889"/>
      <c r="EXC107" s="889"/>
      <c r="EXD107" s="889"/>
      <c r="EXE107" s="889"/>
      <c r="EXF107" s="889"/>
      <c r="EXG107" s="889"/>
      <c r="EXH107" s="889"/>
      <c r="EXI107" s="889"/>
      <c r="EXJ107" s="889"/>
      <c r="EXK107" s="889"/>
      <c r="EXL107" s="889"/>
      <c r="EXM107" s="889"/>
      <c r="EXN107" s="889"/>
      <c r="EXO107" s="889"/>
      <c r="EXP107" s="889"/>
      <c r="EXQ107" s="889"/>
      <c r="EXR107" s="889"/>
      <c r="EXS107" s="889"/>
      <c r="EXT107" s="889"/>
      <c r="EXU107" s="889"/>
      <c r="EXV107" s="889"/>
      <c r="EXW107" s="889"/>
      <c r="EXX107" s="889"/>
      <c r="EXY107" s="889"/>
      <c r="EXZ107" s="889"/>
      <c r="EYA107" s="889"/>
      <c r="EYB107" s="889"/>
      <c r="EYC107" s="889"/>
      <c r="EYD107" s="889"/>
      <c r="EYE107" s="889"/>
      <c r="EYF107" s="889"/>
      <c r="EYG107" s="889"/>
      <c r="EYH107" s="889"/>
      <c r="EYI107" s="889"/>
      <c r="EYJ107" s="889"/>
      <c r="EYK107" s="889"/>
      <c r="EYL107" s="889"/>
      <c r="EYM107" s="889"/>
      <c r="EYN107" s="889"/>
      <c r="EYO107" s="889"/>
      <c r="EYP107" s="889"/>
      <c r="EYQ107" s="889"/>
      <c r="EYR107" s="889"/>
      <c r="EYS107" s="889"/>
      <c r="EYT107" s="889"/>
      <c r="EYU107" s="889"/>
      <c r="EYV107" s="889"/>
      <c r="EYW107" s="889"/>
      <c r="EYX107" s="889"/>
      <c r="EYY107" s="889"/>
      <c r="EYZ107" s="889"/>
      <c r="EZA107" s="889"/>
      <c r="EZB107" s="889"/>
      <c r="EZC107" s="889"/>
      <c r="EZD107" s="889"/>
      <c r="EZE107" s="889"/>
      <c r="EZF107" s="889"/>
      <c r="EZG107" s="889"/>
      <c r="EZH107" s="889"/>
      <c r="EZI107" s="889"/>
      <c r="EZJ107" s="889"/>
      <c r="EZK107" s="889"/>
      <c r="EZL107" s="889"/>
      <c r="EZM107" s="889"/>
      <c r="EZN107" s="889"/>
      <c r="EZO107" s="889"/>
      <c r="EZP107" s="889"/>
      <c r="EZQ107" s="889"/>
      <c r="EZR107" s="889"/>
      <c r="EZS107" s="889"/>
      <c r="EZT107" s="889"/>
      <c r="EZU107" s="889"/>
      <c r="EZV107" s="889"/>
      <c r="EZW107" s="889"/>
      <c r="EZX107" s="889"/>
      <c r="EZY107" s="889"/>
      <c r="EZZ107" s="889"/>
      <c r="FAA107" s="889"/>
      <c r="FAB107" s="889"/>
      <c r="FAC107" s="889"/>
      <c r="FAD107" s="889"/>
      <c r="FAE107" s="889"/>
      <c r="FAF107" s="889"/>
      <c r="FAG107" s="889"/>
      <c r="FAH107" s="889"/>
      <c r="FAI107" s="889"/>
      <c r="FAJ107" s="889"/>
      <c r="FAK107" s="889"/>
      <c r="FAL107" s="889"/>
      <c r="FAM107" s="889"/>
      <c r="FAN107" s="889"/>
      <c r="FAO107" s="889"/>
      <c r="FAP107" s="889"/>
      <c r="FAQ107" s="889"/>
      <c r="FAR107" s="889"/>
      <c r="FAS107" s="889"/>
      <c r="FAT107" s="889"/>
      <c r="FAU107" s="889"/>
      <c r="FAV107" s="889"/>
      <c r="FAW107" s="889"/>
      <c r="FAX107" s="889"/>
      <c r="FAY107" s="889"/>
      <c r="FAZ107" s="889"/>
      <c r="FBA107" s="889"/>
      <c r="FBB107" s="889"/>
      <c r="FBC107" s="889"/>
      <c r="FBD107" s="889"/>
      <c r="FBE107" s="889"/>
      <c r="FBF107" s="889"/>
      <c r="FBG107" s="889"/>
      <c r="FBH107" s="889"/>
      <c r="FBI107" s="889"/>
      <c r="FBJ107" s="889"/>
      <c r="FBK107" s="889"/>
      <c r="FBL107" s="889"/>
      <c r="FBM107" s="889"/>
      <c r="FBN107" s="889"/>
      <c r="FBO107" s="889"/>
      <c r="FBP107" s="889"/>
      <c r="FBQ107" s="889"/>
      <c r="FBR107" s="889"/>
      <c r="FBS107" s="889"/>
      <c r="FBT107" s="889"/>
      <c r="FBU107" s="889"/>
      <c r="FBV107" s="889"/>
      <c r="FBW107" s="889"/>
      <c r="FBX107" s="889"/>
      <c r="FBY107" s="889"/>
      <c r="FBZ107" s="889"/>
      <c r="FCA107" s="889"/>
      <c r="FCB107" s="889"/>
      <c r="FCC107" s="889"/>
      <c r="FCD107" s="889"/>
      <c r="FCE107" s="889"/>
      <c r="FCF107" s="889"/>
      <c r="FCG107" s="889"/>
      <c r="FCH107" s="889"/>
      <c r="FCI107" s="889"/>
      <c r="FCJ107" s="889"/>
      <c r="FCK107" s="889"/>
      <c r="FCL107" s="889"/>
      <c r="FCM107" s="889"/>
      <c r="FCN107" s="889"/>
      <c r="FCO107" s="889"/>
      <c r="FCP107" s="889"/>
      <c r="FCQ107" s="889"/>
      <c r="FCR107" s="889"/>
      <c r="FCS107" s="889"/>
      <c r="FCT107" s="889"/>
      <c r="FCU107" s="889"/>
      <c r="FCV107" s="889"/>
      <c r="FCW107" s="889"/>
      <c r="FCX107" s="889"/>
      <c r="FCY107" s="889"/>
      <c r="FCZ107" s="889"/>
      <c r="FDA107" s="889"/>
      <c r="FDB107" s="889"/>
      <c r="FDC107" s="889"/>
      <c r="FDD107" s="889"/>
      <c r="FDE107" s="889"/>
      <c r="FDF107" s="889"/>
      <c r="FDG107" s="889"/>
      <c r="FDH107" s="889"/>
      <c r="FDI107" s="889"/>
      <c r="FDJ107" s="889"/>
      <c r="FDK107" s="889"/>
      <c r="FDL107" s="889"/>
      <c r="FDM107" s="889"/>
      <c r="FDN107" s="889"/>
      <c r="FDO107" s="889"/>
      <c r="FDP107" s="889"/>
      <c r="FDQ107" s="889"/>
      <c r="FDR107" s="889"/>
      <c r="FDS107" s="889"/>
      <c r="FDT107" s="889"/>
      <c r="FDU107" s="889"/>
      <c r="FDV107" s="889"/>
      <c r="FDW107" s="889"/>
      <c r="FDX107" s="889"/>
      <c r="FDY107" s="889"/>
      <c r="FDZ107" s="889"/>
      <c r="FEA107" s="889"/>
      <c r="FEB107" s="889"/>
      <c r="FEC107" s="889"/>
      <c r="FED107" s="889"/>
      <c r="FEE107" s="889"/>
      <c r="FEF107" s="889"/>
      <c r="FEG107" s="889"/>
      <c r="FEH107" s="889"/>
      <c r="FEI107" s="889"/>
      <c r="FEJ107" s="889"/>
      <c r="FEK107" s="889"/>
      <c r="FEL107" s="889"/>
      <c r="FEM107" s="889"/>
      <c r="FEN107" s="889"/>
      <c r="FEO107" s="889"/>
      <c r="FEP107" s="889"/>
      <c r="FEQ107" s="889"/>
      <c r="FER107" s="889"/>
      <c r="FES107" s="889"/>
      <c r="FET107" s="889"/>
      <c r="FEU107" s="889"/>
      <c r="FEV107" s="889"/>
      <c r="FEW107" s="889"/>
      <c r="FEX107" s="889"/>
      <c r="FEY107" s="889"/>
      <c r="FEZ107" s="889"/>
      <c r="FFA107" s="889"/>
      <c r="FFB107" s="889"/>
      <c r="FFC107" s="889"/>
      <c r="FFD107" s="889"/>
      <c r="FFE107" s="889"/>
      <c r="FFF107" s="889"/>
      <c r="FFG107" s="889"/>
      <c r="FFH107" s="889"/>
      <c r="FFI107" s="889"/>
      <c r="FFJ107" s="889"/>
      <c r="FFK107" s="889"/>
      <c r="FFL107" s="889"/>
      <c r="FFM107" s="889"/>
      <c r="FFN107" s="889"/>
      <c r="FFO107" s="889"/>
      <c r="FFP107" s="889"/>
      <c r="FFQ107" s="889"/>
      <c r="FFR107" s="889"/>
      <c r="FFS107" s="889"/>
      <c r="FFT107" s="889"/>
      <c r="FFU107" s="889"/>
      <c r="FFV107" s="889"/>
      <c r="FFW107" s="889"/>
      <c r="FFX107" s="889"/>
      <c r="FFY107" s="889"/>
      <c r="FFZ107" s="889"/>
      <c r="FGA107" s="889"/>
      <c r="FGB107" s="889"/>
      <c r="FGC107" s="889"/>
      <c r="FGD107" s="889"/>
      <c r="FGE107" s="889"/>
      <c r="FGF107" s="889"/>
      <c r="FGG107" s="889"/>
      <c r="FGH107" s="889"/>
      <c r="FGI107" s="889"/>
      <c r="FGJ107" s="889"/>
      <c r="FGK107" s="889"/>
      <c r="FGL107" s="889"/>
      <c r="FGM107" s="889"/>
      <c r="FGN107" s="889"/>
      <c r="FGO107" s="889"/>
      <c r="FGP107" s="889"/>
      <c r="FGQ107" s="889"/>
      <c r="FGR107" s="889"/>
      <c r="FGS107" s="889"/>
      <c r="FGT107" s="889"/>
      <c r="FGU107" s="889"/>
      <c r="FGV107" s="889"/>
      <c r="FGW107" s="889"/>
      <c r="FGX107" s="889"/>
      <c r="FGY107" s="889"/>
      <c r="FGZ107" s="889"/>
      <c r="FHA107" s="889"/>
      <c r="FHB107" s="889"/>
      <c r="FHC107" s="889"/>
      <c r="FHD107" s="889"/>
      <c r="FHE107" s="889"/>
      <c r="FHF107" s="889"/>
      <c r="FHG107" s="889"/>
      <c r="FHH107" s="889"/>
      <c r="FHI107" s="889"/>
      <c r="FHJ107" s="889"/>
      <c r="FHK107" s="889"/>
      <c r="FHL107" s="889"/>
      <c r="FHM107" s="889"/>
      <c r="FHN107" s="889"/>
      <c r="FHO107" s="889"/>
      <c r="FHP107" s="889"/>
      <c r="FHQ107" s="889"/>
      <c r="FHR107" s="889"/>
      <c r="FHS107" s="889"/>
      <c r="FHT107" s="889"/>
      <c r="FHU107" s="889"/>
      <c r="FHV107" s="889"/>
      <c r="FHW107" s="889"/>
      <c r="FHX107" s="889"/>
      <c r="FHY107" s="889"/>
      <c r="FHZ107" s="889"/>
      <c r="FIA107" s="889"/>
      <c r="FIB107" s="889"/>
      <c r="FIC107" s="889"/>
      <c r="FID107" s="889"/>
      <c r="FIE107" s="889"/>
      <c r="FIF107" s="889"/>
      <c r="FIG107" s="889"/>
      <c r="FIH107" s="889"/>
      <c r="FII107" s="889"/>
      <c r="FIJ107" s="889"/>
      <c r="FIK107" s="889"/>
      <c r="FIL107" s="889"/>
      <c r="FIM107" s="889"/>
      <c r="FIN107" s="889"/>
      <c r="FIO107" s="889"/>
      <c r="FIP107" s="889"/>
      <c r="FIQ107" s="889"/>
      <c r="FIR107" s="889"/>
      <c r="FIS107" s="889"/>
      <c r="FIT107" s="889"/>
      <c r="FIU107" s="889"/>
      <c r="FIV107" s="889"/>
      <c r="FIW107" s="889"/>
      <c r="FIX107" s="889"/>
      <c r="FIY107" s="889"/>
      <c r="FIZ107" s="889"/>
      <c r="FJA107" s="889"/>
      <c r="FJB107" s="889"/>
      <c r="FJC107" s="889"/>
      <c r="FJD107" s="889"/>
      <c r="FJE107" s="889"/>
      <c r="FJF107" s="889"/>
      <c r="FJG107" s="889"/>
      <c r="FJH107" s="889"/>
      <c r="FJI107" s="889"/>
      <c r="FJJ107" s="889"/>
      <c r="FJK107" s="889"/>
      <c r="FJL107" s="889"/>
      <c r="FJM107" s="889"/>
      <c r="FJN107" s="889"/>
      <c r="FJO107" s="889"/>
      <c r="FJP107" s="889"/>
      <c r="FJQ107" s="889"/>
      <c r="FJR107" s="889"/>
      <c r="FJS107" s="889"/>
      <c r="FJT107" s="889"/>
      <c r="FJU107" s="889"/>
      <c r="FJV107" s="889"/>
      <c r="FJW107" s="889"/>
      <c r="FJX107" s="889"/>
      <c r="FJY107" s="889"/>
      <c r="FJZ107" s="889"/>
      <c r="FKA107" s="889"/>
      <c r="FKB107" s="889"/>
      <c r="FKC107" s="889"/>
      <c r="FKD107" s="889"/>
      <c r="FKE107" s="889"/>
      <c r="FKF107" s="889"/>
      <c r="FKG107" s="889"/>
      <c r="FKH107" s="889"/>
      <c r="FKI107" s="889"/>
      <c r="FKJ107" s="889"/>
      <c r="FKK107" s="889"/>
      <c r="FKL107" s="889"/>
      <c r="FKM107" s="889"/>
      <c r="FKN107" s="889"/>
      <c r="FKO107" s="889"/>
      <c r="FKP107" s="889"/>
      <c r="FKQ107" s="889"/>
      <c r="FKR107" s="889"/>
      <c r="FKS107" s="889"/>
      <c r="FKT107" s="889"/>
      <c r="FKU107" s="889"/>
      <c r="FKV107" s="889"/>
      <c r="FKW107" s="889"/>
      <c r="FKX107" s="889"/>
      <c r="FKY107" s="889"/>
      <c r="FKZ107" s="889"/>
      <c r="FLA107" s="889"/>
      <c r="FLB107" s="889"/>
      <c r="FLC107" s="889"/>
      <c r="FLD107" s="889"/>
      <c r="FLE107" s="889"/>
      <c r="FLF107" s="889"/>
      <c r="FLG107" s="889"/>
      <c r="FLH107" s="889"/>
      <c r="FLI107" s="889"/>
      <c r="FLJ107" s="889"/>
      <c r="FLK107" s="889"/>
      <c r="FLL107" s="889"/>
      <c r="FLM107" s="889"/>
      <c r="FLN107" s="889"/>
      <c r="FLO107" s="889"/>
      <c r="FLP107" s="889"/>
      <c r="FLQ107" s="889"/>
      <c r="FLR107" s="889"/>
      <c r="FLS107" s="889"/>
      <c r="FLT107" s="889"/>
      <c r="FLU107" s="889"/>
      <c r="FLV107" s="889"/>
      <c r="FLW107" s="889"/>
      <c r="FLX107" s="889"/>
      <c r="FLY107" s="889"/>
      <c r="FLZ107" s="889"/>
      <c r="FMA107" s="889"/>
      <c r="FMB107" s="889"/>
      <c r="FMC107" s="889"/>
      <c r="FMD107" s="889"/>
      <c r="FME107" s="889"/>
      <c r="FMF107" s="889"/>
      <c r="FMG107" s="889"/>
      <c r="FMH107" s="889"/>
      <c r="FMI107" s="889"/>
      <c r="FMJ107" s="889"/>
      <c r="FMK107" s="889"/>
      <c r="FML107" s="889"/>
      <c r="FMM107" s="889"/>
      <c r="FMN107" s="889"/>
      <c r="FMO107" s="889"/>
      <c r="FMP107" s="889"/>
      <c r="FMQ107" s="889"/>
      <c r="FMR107" s="889"/>
      <c r="FMS107" s="889"/>
      <c r="FMT107" s="889"/>
      <c r="FMU107" s="889"/>
      <c r="FMV107" s="889"/>
      <c r="FMW107" s="889"/>
      <c r="FMX107" s="889"/>
      <c r="FMY107" s="889"/>
      <c r="FMZ107" s="889"/>
      <c r="FNA107" s="889"/>
      <c r="FNB107" s="889"/>
      <c r="FNC107" s="889"/>
      <c r="FND107" s="889"/>
      <c r="FNE107" s="889"/>
      <c r="FNF107" s="889"/>
      <c r="FNG107" s="889"/>
      <c r="FNH107" s="889"/>
      <c r="FNI107" s="889"/>
      <c r="FNJ107" s="889"/>
      <c r="FNK107" s="889"/>
      <c r="FNL107" s="889"/>
      <c r="FNM107" s="889"/>
      <c r="FNN107" s="889"/>
      <c r="FNO107" s="889"/>
      <c r="FNP107" s="889"/>
      <c r="FNQ107" s="889"/>
      <c r="FNR107" s="889"/>
      <c r="FNS107" s="889"/>
      <c r="FNT107" s="889"/>
      <c r="FNU107" s="889"/>
      <c r="FNV107" s="889"/>
      <c r="FNW107" s="889"/>
      <c r="FNX107" s="889"/>
      <c r="FNY107" s="889"/>
      <c r="FNZ107" s="889"/>
      <c r="FOA107" s="889"/>
      <c r="FOB107" s="889"/>
      <c r="FOC107" s="889"/>
      <c r="FOD107" s="889"/>
      <c r="FOE107" s="889"/>
      <c r="FOF107" s="889"/>
      <c r="FOG107" s="889"/>
      <c r="FOH107" s="889"/>
      <c r="FOI107" s="889"/>
      <c r="FOJ107" s="889"/>
      <c r="FOK107" s="889"/>
      <c r="FOL107" s="889"/>
      <c r="FOM107" s="889"/>
      <c r="FON107" s="889"/>
      <c r="FOO107" s="889"/>
      <c r="FOP107" s="889"/>
      <c r="FOQ107" s="889"/>
      <c r="FOR107" s="889"/>
      <c r="FOS107" s="889"/>
      <c r="FOT107" s="889"/>
      <c r="FOU107" s="889"/>
      <c r="FOV107" s="889"/>
      <c r="FOW107" s="889"/>
      <c r="FOX107" s="889"/>
      <c r="FOY107" s="889"/>
      <c r="FOZ107" s="889"/>
      <c r="FPA107" s="889"/>
      <c r="FPB107" s="889"/>
      <c r="FPC107" s="889"/>
      <c r="FPD107" s="889"/>
      <c r="FPE107" s="889"/>
      <c r="FPF107" s="889"/>
      <c r="FPG107" s="889"/>
      <c r="FPH107" s="889"/>
      <c r="FPI107" s="889"/>
      <c r="FPJ107" s="889"/>
      <c r="FPK107" s="889"/>
      <c r="FPL107" s="889"/>
      <c r="FPM107" s="889"/>
      <c r="FPN107" s="889"/>
      <c r="FPO107" s="889"/>
      <c r="FPP107" s="889"/>
      <c r="FPQ107" s="889"/>
      <c r="FPR107" s="889"/>
      <c r="FPS107" s="889"/>
      <c r="FPT107" s="889"/>
      <c r="FPU107" s="889"/>
      <c r="FPV107" s="889"/>
      <c r="FPW107" s="889"/>
      <c r="FPX107" s="889"/>
      <c r="FPY107" s="889"/>
      <c r="FPZ107" s="889"/>
      <c r="FQA107" s="889"/>
      <c r="FQB107" s="889"/>
      <c r="FQC107" s="889"/>
      <c r="FQD107" s="889"/>
      <c r="FQE107" s="889"/>
      <c r="FQF107" s="889"/>
      <c r="FQG107" s="889"/>
      <c r="FQH107" s="889"/>
      <c r="FQI107" s="889"/>
      <c r="FQJ107" s="889"/>
      <c r="FQK107" s="889"/>
      <c r="FQL107" s="889"/>
      <c r="FQM107" s="889"/>
      <c r="FQN107" s="889"/>
      <c r="FQO107" s="889"/>
      <c r="FQP107" s="889"/>
      <c r="FQQ107" s="889"/>
      <c r="FQR107" s="889"/>
      <c r="FQS107" s="889"/>
      <c r="FQT107" s="889"/>
      <c r="FQU107" s="889"/>
      <c r="FQV107" s="889"/>
      <c r="FQW107" s="889"/>
      <c r="FQX107" s="889"/>
      <c r="FQY107" s="889"/>
      <c r="FQZ107" s="889"/>
      <c r="FRA107" s="889"/>
      <c r="FRB107" s="889"/>
      <c r="FRC107" s="889"/>
      <c r="FRD107" s="889"/>
      <c r="FRE107" s="889"/>
      <c r="FRF107" s="889"/>
      <c r="FRG107" s="889"/>
      <c r="FRH107" s="889"/>
      <c r="FRI107" s="889"/>
      <c r="FRJ107" s="889"/>
      <c r="FRK107" s="889"/>
      <c r="FRL107" s="889"/>
      <c r="FRM107" s="889"/>
      <c r="FRN107" s="889"/>
      <c r="FRO107" s="889"/>
      <c r="FRP107" s="889"/>
      <c r="FRQ107" s="889"/>
      <c r="FRR107" s="889"/>
      <c r="FRS107" s="889"/>
      <c r="FRT107" s="889"/>
      <c r="FRU107" s="889"/>
      <c r="FRV107" s="889"/>
      <c r="FRW107" s="889"/>
      <c r="FRX107" s="889"/>
      <c r="FRY107" s="889"/>
      <c r="FRZ107" s="889"/>
      <c r="FSA107" s="889"/>
      <c r="FSB107" s="889"/>
      <c r="FSC107" s="889"/>
      <c r="FSD107" s="889"/>
      <c r="FSE107" s="889"/>
      <c r="FSF107" s="889"/>
      <c r="FSG107" s="889"/>
      <c r="FSH107" s="889"/>
      <c r="FSI107" s="889"/>
      <c r="FSJ107" s="889"/>
      <c r="FSK107" s="889"/>
      <c r="FSL107" s="889"/>
      <c r="FSM107" s="889"/>
      <c r="FSN107" s="889"/>
      <c r="FSO107" s="889"/>
      <c r="FSP107" s="889"/>
      <c r="FSQ107" s="889"/>
      <c r="FSR107" s="889"/>
      <c r="FSS107" s="889"/>
      <c r="FST107" s="889"/>
      <c r="FSU107" s="889"/>
      <c r="FSV107" s="889"/>
      <c r="FSW107" s="889"/>
      <c r="FSX107" s="889"/>
      <c r="FSY107" s="889"/>
      <c r="FSZ107" s="889"/>
      <c r="FTA107" s="889"/>
      <c r="FTB107" s="889"/>
      <c r="FTC107" s="889"/>
      <c r="FTD107" s="889"/>
      <c r="FTE107" s="889"/>
      <c r="FTF107" s="889"/>
      <c r="FTG107" s="889"/>
      <c r="FTH107" s="889"/>
      <c r="FTI107" s="889"/>
      <c r="FTJ107" s="889"/>
      <c r="FTK107" s="889"/>
      <c r="FTL107" s="889"/>
      <c r="FTM107" s="889"/>
      <c r="FTN107" s="889"/>
      <c r="FTO107" s="889"/>
      <c r="FTP107" s="889"/>
      <c r="FTQ107" s="889"/>
      <c r="FTR107" s="889"/>
      <c r="FTS107" s="889"/>
      <c r="FTT107" s="889"/>
      <c r="FTU107" s="889"/>
      <c r="FTV107" s="889"/>
      <c r="FTW107" s="889"/>
      <c r="FTX107" s="889"/>
      <c r="FTY107" s="889"/>
      <c r="FTZ107" s="889"/>
      <c r="FUA107" s="889"/>
      <c r="FUB107" s="889"/>
      <c r="FUC107" s="889"/>
      <c r="FUD107" s="889"/>
      <c r="FUE107" s="889"/>
      <c r="FUF107" s="889"/>
      <c r="FUG107" s="889"/>
      <c r="FUH107" s="889"/>
      <c r="FUI107" s="889"/>
      <c r="FUJ107" s="889"/>
      <c r="FUK107" s="889"/>
      <c r="FUL107" s="889"/>
      <c r="FUM107" s="889"/>
      <c r="FUN107" s="889"/>
      <c r="FUO107" s="889"/>
      <c r="FUP107" s="889"/>
      <c r="FUQ107" s="889"/>
      <c r="FUR107" s="889"/>
      <c r="FUS107" s="889"/>
      <c r="FUT107" s="889"/>
      <c r="FUU107" s="889"/>
      <c r="FUV107" s="889"/>
      <c r="FUW107" s="889"/>
      <c r="FUX107" s="889"/>
      <c r="FUY107" s="889"/>
      <c r="FUZ107" s="889"/>
      <c r="FVA107" s="889"/>
      <c r="FVB107" s="889"/>
      <c r="FVC107" s="889"/>
      <c r="FVD107" s="889"/>
      <c r="FVE107" s="889"/>
      <c r="FVF107" s="889"/>
      <c r="FVG107" s="889"/>
      <c r="FVH107" s="889"/>
      <c r="FVI107" s="889"/>
      <c r="FVJ107" s="889"/>
      <c r="FVK107" s="889"/>
      <c r="FVL107" s="889"/>
      <c r="FVM107" s="889"/>
      <c r="FVN107" s="889"/>
      <c r="FVO107" s="889"/>
      <c r="FVP107" s="889"/>
      <c r="FVQ107" s="889"/>
      <c r="FVR107" s="889"/>
      <c r="FVS107" s="889"/>
      <c r="FVT107" s="889"/>
      <c r="FVU107" s="889"/>
      <c r="FVV107" s="889"/>
      <c r="FVW107" s="889"/>
      <c r="FVX107" s="889"/>
      <c r="FVY107" s="889"/>
      <c r="FVZ107" s="889"/>
      <c r="FWA107" s="889"/>
      <c r="FWB107" s="889"/>
      <c r="FWC107" s="889"/>
      <c r="FWD107" s="889"/>
      <c r="FWE107" s="889"/>
      <c r="FWF107" s="889"/>
      <c r="FWG107" s="889"/>
      <c r="FWH107" s="889"/>
      <c r="FWI107" s="889"/>
      <c r="FWJ107" s="889"/>
      <c r="FWK107" s="889"/>
      <c r="FWL107" s="889"/>
      <c r="FWM107" s="889"/>
      <c r="FWN107" s="889"/>
      <c r="FWO107" s="889"/>
      <c r="FWP107" s="889"/>
      <c r="FWQ107" s="889"/>
      <c r="FWR107" s="889"/>
      <c r="FWS107" s="889"/>
      <c r="FWT107" s="889"/>
      <c r="FWU107" s="889"/>
      <c r="FWV107" s="889"/>
      <c r="FWW107" s="889"/>
      <c r="FWX107" s="889"/>
      <c r="FWY107" s="889"/>
      <c r="FWZ107" s="889"/>
      <c r="FXA107" s="889"/>
      <c r="FXB107" s="889"/>
      <c r="FXC107" s="889"/>
      <c r="FXD107" s="889"/>
      <c r="FXE107" s="889"/>
      <c r="FXF107" s="889"/>
      <c r="FXG107" s="889"/>
      <c r="FXH107" s="889"/>
      <c r="FXI107" s="889"/>
      <c r="FXJ107" s="889"/>
      <c r="FXK107" s="889"/>
      <c r="FXL107" s="889"/>
      <c r="FXM107" s="889"/>
      <c r="FXN107" s="889"/>
      <c r="FXO107" s="889"/>
      <c r="FXP107" s="889"/>
      <c r="FXQ107" s="889"/>
      <c r="FXR107" s="889"/>
      <c r="FXS107" s="889"/>
      <c r="FXT107" s="889"/>
      <c r="FXU107" s="889"/>
      <c r="FXV107" s="889"/>
      <c r="FXW107" s="889"/>
      <c r="FXX107" s="889"/>
      <c r="FXY107" s="889"/>
      <c r="FXZ107" s="889"/>
      <c r="FYA107" s="889"/>
      <c r="FYB107" s="889"/>
      <c r="FYC107" s="889"/>
      <c r="FYD107" s="889"/>
      <c r="FYE107" s="889"/>
      <c r="FYF107" s="889"/>
      <c r="FYG107" s="889"/>
      <c r="FYH107" s="889"/>
      <c r="FYI107" s="889"/>
      <c r="FYJ107" s="889"/>
      <c r="FYK107" s="889"/>
      <c r="FYL107" s="889"/>
      <c r="FYM107" s="889"/>
      <c r="FYN107" s="889"/>
      <c r="FYO107" s="889"/>
      <c r="FYP107" s="889"/>
      <c r="FYQ107" s="889"/>
      <c r="FYR107" s="889"/>
      <c r="FYS107" s="889"/>
      <c r="FYT107" s="889"/>
      <c r="FYU107" s="889"/>
      <c r="FYV107" s="889"/>
      <c r="FYW107" s="889"/>
      <c r="FYX107" s="889"/>
      <c r="FYY107" s="889"/>
      <c r="FYZ107" s="889"/>
      <c r="FZA107" s="889"/>
      <c r="FZB107" s="889"/>
      <c r="FZC107" s="889"/>
      <c r="FZD107" s="889"/>
      <c r="FZE107" s="889"/>
      <c r="FZF107" s="889"/>
      <c r="FZG107" s="889"/>
      <c r="FZH107" s="889"/>
      <c r="FZI107" s="889"/>
      <c r="FZJ107" s="889"/>
      <c r="FZK107" s="889"/>
      <c r="FZL107" s="889"/>
      <c r="FZM107" s="889"/>
      <c r="FZN107" s="889"/>
      <c r="FZO107" s="889"/>
      <c r="FZP107" s="889"/>
      <c r="FZQ107" s="889"/>
      <c r="FZR107" s="889"/>
      <c r="FZS107" s="889"/>
      <c r="FZT107" s="889"/>
      <c r="FZU107" s="889"/>
      <c r="FZV107" s="889"/>
      <c r="FZW107" s="889"/>
      <c r="FZX107" s="889"/>
      <c r="FZY107" s="889"/>
      <c r="FZZ107" s="889"/>
      <c r="GAA107" s="889"/>
      <c r="GAB107" s="889"/>
      <c r="GAC107" s="889"/>
      <c r="GAD107" s="889"/>
      <c r="GAE107" s="889"/>
      <c r="GAF107" s="889"/>
      <c r="GAG107" s="889"/>
      <c r="GAH107" s="889"/>
      <c r="GAI107" s="889"/>
      <c r="GAJ107" s="889"/>
      <c r="GAK107" s="889"/>
      <c r="GAL107" s="889"/>
      <c r="GAM107" s="889"/>
      <c r="GAN107" s="889"/>
      <c r="GAO107" s="889"/>
      <c r="GAP107" s="889"/>
      <c r="GAQ107" s="889"/>
      <c r="GAR107" s="889"/>
      <c r="GAS107" s="889"/>
      <c r="GAT107" s="889"/>
      <c r="GAU107" s="889"/>
      <c r="GAV107" s="889"/>
      <c r="GAW107" s="889"/>
      <c r="GAX107" s="889"/>
      <c r="GAY107" s="889"/>
      <c r="GAZ107" s="889"/>
      <c r="GBA107" s="889"/>
      <c r="GBB107" s="889"/>
      <c r="GBC107" s="889"/>
      <c r="GBD107" s="889"/>
      <c r="GBE107" s="889"/>
      <c r="GBF107" s="889"/>
      <c r="GBG107" s="889"/>
      <c r="GBH107" s="889"/>
      <c r="GBI107" s="889"/>
      <c r="GBJ107" s="889"/>
      <c r="GBK107" s="889"/>
      <c r="GBL107" s="889"/>
      <c r="GBM107" s="889"/>
      <c r="GBN107" s="889"/>
      <c r="GBO107" s="889"/>
      <c r="GBP107" s="889"/>
      <c r="GBQ107" s="889"/>
      <c r="GBR107" s="889"/>
      <c r="GBS107" s="889"/>
      <c r="GBT107" s="889"/>
      <c r="GBU107" s="889"/>
      <c r="GBV107" s="889"/>
      <c r="GBW107" s="889"/>
      <c r="GBX107" s="889"/>
      <c r="GBY107" s="889"/>
      <c r="GBZ107" s="889"/>
      <c r="GCA107" s="889"/>
      <c r="GCB107" s="889"/>
      <c r="GCC107" s="889"/>
      <c r="GCD107" s="889"/>
      <c r="GCE107" s="889"/>
      <c r="GCF107" s="889"/>
      <c r="GCG107" s="889"/>
      <c r="GCH107" s="889"/>
      <c r="GCI107" s="889"/>
      <c r="GCJ107" s="889"/>
      <c r="GCK107" s="889"/>
      <c r="GCL107" s="889"/>
      <c r="GCM107" s="889"/>
      <c r="GCN107" s="889"/>
      <c r="GCO107" s="889"/>
      <c r="GCP107" s="889"/>
      <c r="GCQ107" s="889"/>
      <c r="GCR107" s="889"/>
      <c r="GCS107" s="889"/>
      <c r="GCT107" s="889"/>
      <c r="GCU107" s="889"/>
      <c r="GCV107" s="889"/>
      <c r="GCW107" s="889"/>
      <c r="GCX107" s="889"/>
      <c r="GCY107" s="889"/>
      <c r="GCZ107" s="889"/>
      <c r="GDA107" s="889"/>
      <c r="GDB107" s="889"/>
      <c r="GDC107" s="889"/>
      <c r="GDD107" s="889"/>
      <c r="GDE107" s="889"/>
      <c r="GDF107" s="889"/>
      <c r="GDG107" s="889"/>
      <c r="GDH107" s="889"/>
      <c r="GDI107" s="889"/>
      <c r="GDJ107" s="889"/>
      <c r="GDK107" s="889"/>
      <c r="GDL107" s="889"/>
      <c r="GDM107" s="889"/>
      <c r="GDN107" s="889"/>
      <c r="GDO107" s="889"/>
      <c r="GDP107" s="889"/>
      <c r="GDQ107" s="889"/>
      <c r="GDR107" s="889"/>
      <c r="GDS107" s="889"/>
      <c r="GDT107" s="889"/>
      <c r="GDU107" s="889"/>
      <c r="GDV107" s="889"/>
      <c r="GDW107" s="889"/>
      <c r="GDX107" s="889"/>
      <c r="GDY107" s="889"/>
      <c r="GDZ107" s="889"/>
      <c r="GEA107" s="889"/>
      <c r="GEB107" s="889"/>
      <c r="GEC107" s="889"/>
      <c r="GED107" s="889"/>
      <c r="GEE107" s="889"/>
      <c r="GEF107" s="889"/>
      <c r="GEG107" s="889"/>
      <c r="GEH107" s="889"/>
      <c r="GEI107" s="889"/>
      <c r="GEJ107" s="889"/>
      <c r="GEK107" s="889"/>
      <c r="GEL107" s="889"/>
      <c r="GEM107" s="889"/>
      <c r="GEN107" s="889"/>
      <c r="GEO107" s="889"/>
      <c r="GEP107" s="889"/>
      <c r="GEQ107" s="889"/>
      <c r="GER107" s="889"/>
      <c r="GES107" s="889"/>
      <c r="GET107" s="889"/>
      <c r="GEU107" s="889"/>
      <c r="GEV107" s="889"/>
      <c r="GEW107" s="889"/>
      <c r="GEX107" s="889"/>
      <c r="GEY107" s="889"/>
      <c r="GEZ107" s="889"/>
      <c r="GFA107" s="889"/>
      <c r="GFB107" s="889"/>
      <c r="GFC107" s="889"/>
      <c r="GFD107" s="889"/>
      <c r="GFE107" s="889"/>
      <c r="GFF107" s="889"/>
      <c r="GFG107" s="889"/>
      <c r="GFH107" s="889"/>
      <c r="GFI107" s="889"/>
      <c r="GFJ107" s="889"/>
      <c r="GFK107" s="889"/>
      <c r="GFL107" s="889"/>
      <c r="GFM107" s="889"/>
      <c r="GFN107" s="889"/>
      <c r="GFO107" s="889"/>
      <c r="GFP107" s="889"/>
      <c r="GFQ107" s="889"/>
      <c r="GFR107" s="889"/>
      <c r="GFS107" s="889"/>
      <c r="GFT107" s="889"/>
      <c r="GFU107" s="889"/>
      <c r="GFV107" s="889"/>
      <c r="GFW107" s="889"/>
      <c r="GFX107" s="889"/>
      <c r="GFY107" s="889"/>
      <c r="GFZ107" s="889"/>
      <c r="GGA107" s="889"/>
      <c r="GGB107" s="889"/>
      <c r="GGC107" s="889"/>
      <c r="GGD107" s="889"/>
      <c r="GGE107" s="889"/>
      <c r="GGF107" s="889"/>
      <c r="GGG107" s="889"/>
      <c r="GGH107" s="889"/>
      <c r="GGI107" s="889"/>
      <c r="GGJ107" s="889"/>
      <c r="GGK107" s="889"/>
      <c r="GGL107" s="889"/>
      <c r="GGM107" s="889"/>
      <c r="GGN107" s="889"/>
      <c r="GGO107" s="889"/>
      <c r="GGP107" s="889"/>
      <c r="GGQ107" s="889"/>
      <c r="GGR107" s="889"/>
      <c r="GGS107" s="889"/>
      <c r="GGT107" s="889"/>
      <c r="GGU107" s="889"/>
      <c r="GGV107" s="889"/>
      <c r="GGW107" s="889"/>
      <c r="GGX107" s="889"/>
      <c r="GGY107" s="889"/>
      <c r="GGZ107" s="889"/>
      <c r="GHA107" s="889"/>
      <c r="GHB107" s="889"/>
      <c r="GHC107" s="889"/>
      <c r="GHD107" s="889"/>
      <c r="GHE107" s="889"/>
      <c r="GHF107" s="889"/>
      <c r="GHG107" s="889"/>
      <c r="GHH107" s="889"/>
      <c r="GHI107" s="889"/>
      <c r="GHJ107" s="889"/>
      <c r="GHK107" s="889"/>
      <c r="GHL107" s="889"/>
      <c r="GHM107" s="889"/>
      <c r="GHN107" s="889"/>
      <c r="GHO107" s="889"/>
      <c r="GHP107" s="889"/>
      <c r="GHQ107" s="889"/>
      <c r="GHR107" s="889"/>
      <c r="GHS107" s="889"/>
      <c r="GHT107" s="889"/>
      <c r="GHU107" s="889"/>
      <c r="GHV107" s="889"/>
      <c r="GHW107" s="889"/>
      <c r="GHX107" s="889"/>
      <c r="GHY107" s="889"/>
      <c r="GHZ107" s="889"/>
      <c r="GIA107" s="889"/>
      <c r="GIB107" s="889"/>
      <c r="GIC107" s="889"/>
      <c r="GID107" s="889"/>
      <c r="GIE107" s="889"/>
      <c r="GIF107" s="889"/>
      <c r="GIG107" s="889"/>
      <c r="GIH107" s="889"/>
      <c r="GII107" s="889"/>
      <c r="GIJ107" s="889"/>
      <c r="GIK107" s="889"/>
      <c r="GIL107" s="889"/>
      <c r="GIM107" s="889"/>
      <c r="GIN107" s="889"/>
      <c r="GIO107" s="889"/>
      <c r="GIP107" s="889"/>
      <c r="GIQ107" s="889"/>
      <c r="GIR107" s="889"/>
      <c r="GIS107" s="889"/>
      <c r="GIT107" s="889"/>
      <c r="GIU107" s="889"/>
      <c r="GIV107" s="889"/>
      <c r="GIW107" s="889"/>
      <c r="GIX107" s="889"/>
      <c r="GIY107" s="889"/>
      <c r="GIZ107" s="889"/>
      <c r="GJA107" s="889"/>
      <c r="GJB107" s="889"/>
      <c r="GJC107" s="889"/>
      <c r="GJD107" s="889"/>
      <c r="GJE107" s="889"/>
      <c r="GJF107" s="889"/>
      <c r="GJG107" s="889"/>
      <c r="GJH107" s="889"/>
      <c r="GJI107" s="889"/>
      <c r="GJJ107" s="889"/>
      <c r="GJK107" s="889"/>
      <c r="GJL107" s="889"/>
      <c r="GJM107" s="889"/>
      <c r="GJN107" s="889"/>
      <c r="GJO107" s="889"/>
      <c r="GJP107" s="889"/>
      <c r="GJQ107" s="889"/>
      <c r="GJR107" s="889"/>
      <c r="GJS107" s="889"/>
      <c r="GJT107" s="889"/>
      <c r="GJU107" s="889"/>
      <c r="GJV107" s="889"/>
      <c r="GJW107" s="889"/>
      <c r="GJX107" s="889"/>
      <c r="GJY107" s="889"/>
      <c r="GJZ107" s="889"/>
      <c r="GKA107" s="889"/>
      <c r="GKB107" s="889"/>
      <c r="GKC107" s="889"/>
      <c r="GKD107" s="889"/>
      <c r="GKE107" s="889"/>
      <c r="GKF107" s="889"/>
      <c r="GKG107" s="889"/>
      <c r="GKH107" s="889"/>
      <c r="GKI107" s="889"/>
      <c r="GKJ107" s="889"/>
      <c r="GKK107" s="889"/>
      <c r="GKL107" s="889"/>
      <c r="GKM107" s="889"/>
      <c r="GKN107" s="889"/>
      <c r="GKO107" s="889"/>
      <c r="GKP107" s="889"/>
      <c r="GKQ107" s="889"/>
      <c r="GKR107" s="889"/>
      <c r="GKS107" s="889"/>
      <c r="GKT107" s="889"/>
      <c r="GKU107" s="889"/>
      <c r="GKV107" s="889"/>
      <c r="GKW107" s="889"/>
      <c r="GKX107" s="889"/>
      <c r="GKY107" s="889"/>
      <c r="GKZ107" s="889"/>
      <c r="GLA107" s="889"/>
      <c r="GLB107" s="889"/>
      <c r="GLC107" s="889"/>
      <c r="GLD107" s="889"/>
      <c r="GLE107" s="889"/>
      <c r="GLF107" s="889"/>
      <c r="GLG107" s="889"/>
      <c r="GLH107" s="889"/>
      <c r="GLI107" s="889"/>
      <c r="GLJ107" s="889"/>
      <c r="GLK107" s="889"/>
      <c r="GLL107" s="889"/>
      <c r="GLM107" s="889"/>
      <c r="GLN107" s="889"/>
      <c r="GLO107" s="889"/>
      <c r="GLP107" s="889"/>
      <c r="GLQ107" s="889"/>
      <c r="GLR107" s="889"/>
      <c r="GLS107" s="889"/>
      <c r="GLT107" s="889"/>
      <c r="GLU107" s="889"/>
      <c r="GLV107" s="889"/>
      <c r="GLW107" s="889"/>
      <c r="GLX107" s="889"/>
      <c r="GLY107" s="889"/>
      <c r="GLZ107" s="889"/>
      <c r="GMA107" s="889"/>
      <c r="GMB107" s="889"/>
      <c r="GMC107" s="889"/>
      <c r="GMD107" s="889"/>
      <c r="GME107" s="889"/>
      <c r="GMF107" s="889"/>
      <c r="GMG107" s="889"/>
      <c r="GMH107" s="889"/>
      <c r="GMI107" s="889"/>
      <c r="GMJ107" s="889"/>
      <c r="GMK107" s="889"/>
      <c r="GML107" s="889"/>
      <c r="GMM107" s="889"/>
      <c r="GMN107" s="889"/>
      <c r="GMO107" s="889"/>
      <c r="GMP107" s="889"/>
      <c r="GMQ107" s="889"/>
      <c r="GMR107" s="889"/>
      <c r="GMS107" s="889"/>
      <c r="GMT107" s="889"/>
      <c r="GMU107" s="889"/>
      <c r="GMV107" s="889"/>
      <c r="GMW107" s="889"/>
      <c r="GMX107" s="889"/>
      <c r="GMY107" s="889"/>
      <c r="GMZ107" s="889"/>
      <c r="GNA107" s="889"/>
      <c r="GNB107" s="889"/>
      <c r="GNC107" s="889"/>
      <c r="GND107" s="889"/>
      <c r="GNE107" s="889"/>
      <c r="GNF107" s="889"/>
      <c r="GNG107" s="889"/>
      <c r="GNH107" s="889"/>
      <c r="GNI107" s="889"/>
      <c r="GNJ107" s="889"/>
      <c r="GNK107" s="889"/>
      <c r="GNL107" s="889"/>
      <c r="GNM107" s="889"/>
      <c r="GNN107" s="889"/>
      <c r="GNO107" s="889"/>
      <c r="GNP107" s="889"/>
      <c r="GNQ107" s="889"/>
      <c r="GNR107" s="889"/>
      <c r="GNS107" s="889"/>
      <c r="GNT107" s="889"/>
      <c r="GNU107" s="889"/>
      <c r="GNV107" s="889"/>
      <c r="GNW107" s="889"/>
      <c r="GNX107" s="889"/>
      <c r="GNY107" s="889"/>
      <c r="GNZ107" s="889"/>
      <c r="GOA107" s="889"/>
      <c r="GOB107" s="889"/>
      <c r="GOC107" s="889"/>
      <c r="GOD107" s="889"/>
      <c r="GOE107" s="889"/>
      <c r="GOF107" s="889"/>
      <c r="GOG107" s="889"/>
      <c r="GOH107" s="889"/>
      <c r="GOI107" s="889"/>
      <c r="GOJ107" s="889"/>
      <c r="GOK107" s="889"/>
      <c r="GOL107" s="889"/>
      <c r="GOM107" s="889"/>
      <c r="GON107" s="889"/>
      <c r="GOO107" s="889"/>
      <c r="GOP107" s="889"/>
      <c r="GOQ107" s="889"/>
      <c r="GOR107" s="889"/>
      <c r="GOS107" s="889"/>
      <c r="GOT107" s="889"/>
      <c r="GOU107" s="889"/>
      <c r="GOV107" s="889"/>
      <c r="GOW107" s="889"/>
      <c r="GOX107" s="889"/>
      <c r="GOY107" s="889"/>
      <c r="GOZ107" s="889"/>
      <c r="GPA107" s="889"/>
      <c r="GPB107" s="889"/>
      <c r="GPC107" s="889"/>
      <c r="GPD107" s="889"/>
      <c r="GPE107" s="889"/>
      <c r="GPF107" s="889"/>
      <c r="GPG107" s="889"/>
      <c r="GPH107" s="889"/>
      <c r="GPI107" s="889"/>
      <c r="GPJ107" s="889"/>
      <c r="GPK107" s="889"/>
      <c r="GPL107" s="889"/>
      <c r="GPM107" s="889"/>
      <c r="GPN107" s="889"/>
      <c r="GPO107" s="889"/>
      <c r="GPP107" s="889"/>
      <c r="GPQ107" s="889"/>
      <c r="GPR107" s="889"/>
      <c r="GPS107" s="889"/>
      <c r="GPT107" s="889"/>
      <c r="GPU107" s="889"/>
      <c r="GPV107" s="889"/>
      <c r="GPW107" s="889"/>
      <c r="GPX107" s="889"/>
      <c r="GPY107" s="889"/>
      <c r="GPZ107" s="889"/>
      <c r="GQA107" s="889"/>
      <c r="GQB107" s="889"/>
      <c r="GQC107" s="889"/>
      <c r="GQD107" s="889"/>
      <c r="GQE107" s="889"/>
      <c r="GQF107" s="889"/>
      <c r="GQG107" s="889"/>
      <c r="GQH107" s="889"/>
      <c r="GQI107" s="889"/>
      <c r="GQJ107" s="889"/>
      <c r="GQK107" s="889"/>
      <c r="GQL107" s="889"/>
      <c r="GQM107" s="889"/>
      <c r="GQN107" s="889"/>
      <c r="GQO107" s="889"/>
      <c r="GQP107" s="889"/>
      <c r="GQQ107" s="889"/>
      <c r="GQR107" s="889"/>
      <c r="GQS107" s="889"/>
      <c r="GQT107" s="889"/>
      <c r="GQU107" s="889"/>
      <c r="GQV107" s="889"/>
      <c r="GQW107" s="889"/>
      <c r="GQX107" s="889"/>
      <c r="GQY107" s="889"/>
      <c r="GQZ107" s="889"/>
      <c r="GRA107" s="889"/>
      <c r="GRB107" s="889"/>
      <c r="GRC107" s="889"/>
      <c r="GRD107" s="889"/>
      <c r="GRE107" s="889"/>
      <c r="GRF107" s="889"/>
      <c r="GRG107" s="889"/>
      <c r="GRH107" s="889"/>
      <c r="GRI107" s="889"/>
      <c r="GRJ107" s="889"/>
      <c r="GRK107" s="889"/>
      <c r="GRL107" s="889"/>
      <c r="GRM107" s="889"/>
      <c r="GRN107" s="889"/>
      <c r="GRO107" s="889"/>
      <c r="GRP107" s="889"/>
      <c r="GRQ107" s="889"/>
      <c r="GRR107" s="889"/>
      <c r="GRS107" s="889"/>
      <c r="GRT107" s="889"/>
      <c r="GRU107" s="889"/>
      <c r="GRV107" s="889"/>
      <c r="GRW107" s="889"/>
      <c r="GRX107" s="889"/>
      <c r="GRY107" s="889"/>
      <c r="GRZ107" s="889"/>
      <c r="GSA107" s="889"/>
      <c r="GSB107" s="889"/>
      <c r="GSC107" s="889"/>
      <c r="GSD107" s="889"/>
      <c r="GSE107" s="889"/>
      <c r="GSF107" s="889"/>
      <c r="GSG107" s="889"/>
      <c r="GSH107" s="889"/>
      <c r="GSI107" s="889"/>
      <c r="GSJ107" s="889"/>
      <c r="GSK107" s="889"/>
      <c r="GSL107" s="889"/>
      <c r="GSM107" s="889"/>
      <c r="GSN107" s="889"/>
      <c r="GSO107" s="889"/>
      <c r="GSP107" s="889"/>
      <c r="GSQ107" s="889"/>
      <c r="GSR107" s="889"/>
      <c r="GSS107" s="889"/>
      <c r="GST107" s="889"/>
      <c r="GSU107" s="889"/>
      <c r="GSV107" s="889"/>
      <c r="GSW107" s="889"/>
      <c r="GSX107" s="889"/>
      <c r="GSY107" s="889"/>
      <c r="GSZ107" s="889"/>
      <c r="GTA107" s="889"/>
      <c r="GTB107" s="889"/>
      <c r="GTC107" s="889"/>
      <c r="GTD107" s="889"/>
      <c r="GTE107" s="889"/>
      <c r="GTF107" s="889"/>
      <c r="GTG107" s="889"/>
      <c r="GTH107" s="889"/>
      <c r="GTI107" s="889"/>
      <c r="GTJ107" s="889"/>
      <c r="GTK107" s="889"/>
      <c r="GTL107" s="889"/>
      <c r="GTM107" s="889"/>
      <c r="GTN107" s="889"/>
      <c r="GTO107" s="889"/>
      <c r="GTP107" s="889"/>
      <c r="GTQ107" s="889"/>
      <c r="GTR107" s="889"/>
      <c r="GTS107" s="889"/>
      <c r="GTT107" s="889"/>
      <c r="GTU107" s="889"/>
      <c r="GTV107" s="889"/>
      <c r="GTW107" s="889"/>
      <c r="GTX107" s="889"/>
      <c r="GTY107" s="889"/>
      <c r="GTZ107" s="889"/>
      <c r="GUA107" s="889"/>
      <c r="GUB107" s="889"/>
      <c r="GUC107" s="889"/>
      <c r="GUD107" s="889"/>
      <c r="GUE107" s="889"/>
      <c r="GUF107" s="889"/>
      <c r="GUG107" s="889"/>
      <c r="GUH107" s="889"/>
      <c r="GUI107" s="889"/>
      <c r="GUJ107" s="889"/>
      <c r="GUK107" s="889"/>
      <c r="GUL107" s="889"/>
      <c r="GUM107" s="889"/>
      <c r="GUN107" s="889"/>
      <c r="GUO107" s="889"/>
      <c r="GUP107" s="889"/>
      <c r="GUQ107" s="889"/>
      <c r="GUR107" s="889"/>
      <c r="GUS107" s="889"/>
      <c r="GUT107" s="889"/>
      <c r="GUU107" s="889"/>
      <c r="GUV107" s="889"/>
      <c r="GUW107" s="889"/>
      <c r="GUX107" s="889"/>
      <c r="GUY107" s="889"/>
      <c r="GUZ107" s="889"/>
      <c r="GVA107" s="889"/>
      <c r="GVB107" s="889"/>
      <c r="GVC107" s="889"/>
      <c r="GVD107" s="889"/>
      <c r="GVE107" s="889"/>
      <c r="GVF107" s="889"/>
      <c r="GVG107" s="889"/>
      <c r="GVH107" s="889"/>
      <c r="GVI107" s="889"/>
      <c r="GVJ107" s="889"/>
      <c r="GVK107" s="889"/>
      <c r="GVL107" s="889"/>
      <c r="GVM107" s="889"/>
      <c r="GVN107" s="889"/>
      <c r="GVO107" s="889"/>
      <c r="GVP107" s="889"/>
      <c r="GVQ107" s="889"/>
      <c r="GVR107" s="889"/>
      <c r="GVS107" s="889"/>
      <c r="GVT107" s="889"/>
      <c r="GVU107" s="889"/>
      <c r="GVV107" s="889"/>
      <c r="GVW107" s="889"/>
      <c r="GVX107" s="889"/>
      <c r="GVY107" s="889"/>
      <c r="GVZ107" s="889"/>
      <c r="GWA107" s="889"/>
      <c r="GWB107" s="889"/>
      <c r="GWC107" s="889"/>
      <c r="GWD107" s="889"/>
      <c r="GWE107" s="889"/>
      <c r="GWF107" s="889"/>
      <c r="GWG107" s="889"/>
      <c r="GWH107" s="889"/>
      <c r="GWI107" s="889"/>
      <c r="GWJ107" s="889"/>
      <c r="GWK107" s="889"/>
      <c r="GWL107" s="889"/>
      <c r="GWM107" s="889"/>
      <c r="GWN107" s="889"/>
      <c r="GWO107" s="889"/>
      <c r="GWP107" s="889"/>
      <c r="GWQ107" s="889"/>
      <c r="GWR107" s="889"/>
      <c r="GWS107" s="889"/>
      <c r="GWT107" s="889"/>
      <c r="GWU107" s="889"/>
      <c r="GWV107" s="889"/>
      <c r="GWW107" s="889"/>
      <c r="GWX107" s="889"/>
      <c r="GWY107" s="889"/>
      <c r="GWZ107" s="889"/>
      <c r="GXA107" s="889"/>
      <c r="GXB107" s="889"/>
      <c r="GXC107" s="889"/>
      <c r="GXD107" s="889"/>
      <c r="GXE107" s="889"/>
      <c r="GXF107" s="889"/>
      <c r="GXG107" s="889"/>
      <c r="GXH107" s="889"/>
      <c r="GXI107" s="889"/>
      <c r="GXJ107" s="889"/>
      <c r="GXK107" s="889"/>
      <c r="GXL107" s="889"/>
      <c r="GXM107" s="889"/>
      <c r="GXN107" s="889"/>
      <c r="GXO107" s="889"/>
      <c r="GXP107" s="889"/>
      <c r="GXQ107" s="889"/>
      <c r="GXR107" s="889"/>
      <c r="GXS107" s="889"/>
      <c r="GXT107" s="889"/>
      <c r="GXU107" s="889"/>
      <c r="GXV107" s="889"/>
      <c r="GXW107" s="889"/>
      <c r="GXX107" s="889"/>
      <c r="GXY107" s="889"/>
      <c r="GXZ107" s="889"/>
      <c r="GYA107" s="889"/>
      <c r="GYB107" s="889"/>
      <c r="GYC107" s="889"/>
      <c r="GYD107" s="889"/>
      <c r="GYE107" s="889"/>
      <c r="GYF107" s="889"/>
      <c r="GYG107" s="889"/>
      <c r="GYH107" s="889"/>
      <c r="GYI107" s="889"/>
      <c r="GYJ107" s="889"/>
      <c r="GYK107" s="889"/>
      <c r="GYL107" s="889"/>
      <c r="GYM107" s="889"/>
      <c r="GYN107" s="889"/>
      <c r="GYO107" s="889"/>
      <c r="GYP107" s="889"/>
      <c r="GYQ107" s="889"/>
      <c r="GYR107" s="889"/>
      <c r="GYS107" s="889"/>
      <c r="GYT107" s="889"/>
      <c r="GYU107" s="889"/>
      <c r="GYV107" s="889"/>
      <c r="GYW107" s="889"/>
      <c r="GYX107" s="889"/>
      <c r="GYY107" s="889"/>
      <c r="GYZ107" s="889"/>
      <c r="GZA107" s="889"/>
      <c r="GZB107" s="889"/>
      <c r="GZC107" s="889"/>
      <c r="GZD107" s="889"/>
      <c r="GZE107" s="889"/>
      <c r="GZF107" s="889"/>
      <c r="GZG107" s="889"/>
      <c r="GZH107" s="889"/>
      <c r="GZI107" s="889"/>
      <c r="GZJ107" s="889"/>
      <c r="GZK107" s="889"/>
      <c r="GZL107" s="889"/>
      <c r="GZM107" s="889"/>
      <c r="GZN107" s="889"/>
      <c r="GZO107" s="889"/>
      <c r="GZP107" s="889"/>
      <c r="GZQ107" s="889"/>
      <c r="GZR107" s="889"/>
      <c r="GZS107" s="889"/>
      <c r="GZT107" s="889"/>
      <c r="GZU107" s="889"/>
      <c r="GZV107" s="889"/>
      <c r="GZW107" s="889"/>
      <c r="GZX107" s="889"/>
      <c r="GZY107" s="889"/>
      <c r="GZZ107" s="889"/>
      <c r="HAA107" s="889"/>
      <c r="HAB107" s="889"/>
      <c r="HAC107" s="889"/>
      <c r="HAD107" s="889"/>
      <c r="HAE107" s="889"/>
      <c r="HAF107" s="889"/>
      <c r="HAG107" s="889"/>
      <c r="HAH107" s="889"/>
      <c r="HAI107" s="889"/>
      <c r="HAJ107" s="889"/>
      <c r="HAK107" s="889"/>
      <c r="HAL107" s="889"/>
      <c r="HAM107" s="889"/>
      <c r="HAN107" s="889"/>
      <c r="HAO107" s="889"/>
      <c r="HAP107" s="889"/>
      <c r="HAQ107" s="889"/>
      <c r="HAR107" s="889"/>
      <c r="HAS107" s="889"/>
      <c r="HAT107" s="889"/>
      <c r="HAU107" s="889"/>
      <c r="HAV107" s="889"/>
      <c r="HAW107" s="889"/>
      <c r="HAX107" s="889"/>
      <c r="HAY107" s="889"/>
      <c r="HAZ107" s="889"/>
      <c r="HBA107" s="889"/>
      <c r="HBB107" s="889"/>
      <c r="HBC107" s="889"/>
      <c r="HBD107" s="889"/>
      <c r="HBE107" s="889"/>
      <c r="HBF107" s="889"/>
      <c r="HBG107" s="889"/>
      <c r="HBH107" s="889"/>
      <c r="HBI107" s="889"/>
      <c r="HBJ107" s="889"/>
      <c r="HBK107" s="889"/>
      <c r="HBL107" s="889"/>
      <c r="HBM107" s="889"/>
      <c r="HBN107" s="889"/>
      <c r="HBO107" s="889"/>
      <c r="HBP107" s="889"/>
      <c r="HBQ107" s="889"/>
      <c r="HBR107" s="889"/>
      <c r="HBS107" s="889"/>
      <c r="HBT107" s="889"/>
      <c r="HBU107" s="889"/>
      <c r="HBV107" s="889"/>
      <c r="HBW107" s="889"/>
      <c r="HBX107" s="889"/>
      <c r="HBY107" s="889"/>
      <c r="HBZ107" s="889"/>
      <c r="HCA107" s="889"/>
      <c r="HCB107" s="889"/>
      <c r="HCC107" s="889"/>
      <c r="HCD107" s="889"/>
      <c r="HCE107" s="889"/>
      <c r="HCF107" s="889"/>
      <c r="HCG107" s="889"/>
      <c r="HCH107" s="889"/>
      <c r="HCI107" s="889"/>
      <c r="HCJ107" s="889"/>
      <c r="HCK107" s="889"/>
      <c r="HCL107" s="889"/>
      <c r="HCM107" s="889"/>
      <c r="HCN107" s="889"/>
      <c r="HCO107" s="889"/>
      <c r="HCP107" s="889"/>
      <c r="HCQ107" s="889"/>
      <c r="HCR107" s="889"/>
      <c r="HCS107" s="889"/>
      <c r="HCT107" s="889"/>
      <c r="HCU107" s="889"/>
      <c r="HCV107" s="889"/>
      <c r="HCW107" s="889"/>
      <c r="HCX107" s="889"/>
      <c r="HCY107" s="889"/>
      <c r="HCZ107" s="889"/>
      <c r="HDA107" s="889"/>
      <c r="HDB107" s="889"/>
      <c r="HDC107" s="889"/>
      <c r="HDD107" s="889"/>
      <c r="HDE107" s="889"/>
      <c r="HDF107" s="889"/>
      <c r="HDG107" s="889"/>
      <c r="HDH107" s="889"/>
      <c r="HDI107" s="889"/>
      <c r="HDJ107" s="889"/>
      <c r="HDK107" s="889"/>
      <c r="HDL107" s="889"/>
      <c r="HDM107" s="889"/>
      <c r="HDN107" s="889"/>
      <c r="HDO107" s="889"/>
      <c r="HDP107" s="889"/>
      <c r="HDQ107" s="889"/>
      <c r="HDR107" s="889"/>
      <c r="HDS107" s="889"/>
      <c r="HDT107" s="889"/>
      <c r="HDU107" s="889"/>
      <c r="HDV107" s="889"/>
      <c r="HDW107" s="889"/>
      <c r="HDX107" s="889"/>
      <c r="HDY107" s="889"/>
      <c r="HDZ107" s="889"/>
      <c r="HEA107" s="889"/>
      <c r="HEB107" s="889"/>
      <c r="HEC107" s="889"/>
      <c r="HED107" s="889"/>
      <c r="HEE107" s="889"/>
      <c r="HEF107" s="889"/>
      <c r="HEG107" s="889"/>
      <c r="HEH107" s="889"/>
      <c r="HEI107" s="889"/>
      <c r="HEJ107" s="889"/>
      <c r="HEK107" s="889"/>
      <c r="HEL107" s="889"/>
      <c r="HEM107" s="889"/>
      <c r="HEN107" s="889"/>
      <c r="HEO107" s="889"/>
      <c r="HEP107" s="889"/>
      <c r="HEQ107" s="889"/>
      <c r="HER107" s="889"/>
      <c r="HES107" s="889"/>
      <c r="HET107" s="889"/>
      <c r="HEU107" s="889"/>
      <c r="HEV107" s="889"/>
      <c r="HEW107" s="889"/>
      <c r="HEX107" s="889"/>
      <c r="HEY107" s="889"/>
      <c r="HEZ107" s="889"/>
      <c r="HFA107" s="889"/>
      <c r="HFB107" s="889"/>
      <c r="HFC107" s="889"/>
      <c r="HFD107" s="889"/>
      <c r="HFE107" s="889"/>
      <c r="HFF107" s="889"/>
      <c r="HFG107" s="889"/>
      <c r="HFH107" s="889"/>
      <c r="HFI107" s="889"/>
      <c r="HFJ107" s="889"/>
      <c r="HFK107" s="889"/>
      <c r="HFL107" s="889"/>
      <c r="HFM107" s="889"/>
      <c r="HFN107" s="889"/>
      <c r="HFO107" s="889"/>
      <c r="HFP107" s="889"/>
      <c r="HFQ107" s="889"/>
      <c r="HFR107" s="889"/>
      <c r="HFS107" s="889"/>
      <c r="HFT107" s="889"/>
      <c r="HFU107" s="889"/>
      <c r="HFV107" s="889"/>
      <c r="HFW107" s="889"/>
      <c r="HFX107" s="889"/>
      <c r="HFY107" s="889"/>
      <c r="HFZ107" s="889"/>
      <c r="HGA107" s="889"/>
      <c r="HGB107" s="889"/>
      <c r="HGC107" s="889"/>
      <c r="HGD107" s="889"/>
      <c r="HGE107" s="889"/>
      <c r="HGF107" s="889"/>
      <c r="HGG107" s="889"/>
      <c r="HGH107" s="889"/>
      <c r="HGI107" s="889"/>
      <c r="HGJ107" s="889"/>
      <c r="HGK107" s="889"/>
      <c r="HGL107" s="889"/>
      <c r="HGM107" s="889"/>
      <c r="HGN107" s="889"/>
      <c r="HGO107" s="889"/>
      <c r="HGP107" s="889"/>
      <c r="HGQ107" s="889"/>
      <c r="HGR107" s="889"/>
      <c r="HGS107" s="889"/>
      <c r="HGT107" s="889"/>
      <c r="HGU107" s="889"/>
      <c r="HGV107" s="889"/>
      <c r="HGW107" s="889"/>
      <c r="HGX107" s="889"/>
      <c r="HGY107" s="889"/>
      <c r="HGZ107" s="889"/>
      <c r="HHA107" s="889"/>
      <c r="HHB107" s="889"/>
      <c r="HHC107" s="889"/>
      <c r="HHD107" s="889"/>
      <c r="HHE107" s="889"/>
      <c r="HHF107" s="889"/>
      <c r="HHG107" s="889"/>
      <c r="HHH107" s="889"/>
      <c r="HHI107" s="889"/>
      <c r="HHJ107" s="889"/>
      <c r="HHK107" s="889"/>
      <c r="HHL107" s="889"/>
      <c r="HHM107" s="889"/>
      <c r="HHN107" s="889"/>
      <c r="HHO107" s="889"/>
      <c r="HHP107" s="889"/>
      <c r="HHQ107" s="889"/>
      <c r="HHR107" s="889"/>
      <c r="HHS107" s="889"/>
      <c r="HHT107" s="889"/>
      <c r="HHU107" s="889"/>
      <c r="HHV107" s="889"/>
      <c r="HHW107" s="889"/>
      <c r="HHX107" s="889"/>
      <c r="HHY107" s="889"/>
      <c r="HHZ107" s="889"/>
      <c r="HIA107" s="889"/>
      <c r="HIB107" s="889"/>
      <c r="HIC107" s="889"/>
      <c r="HID107" s="889"/>
      <c r="HIE107" s="889"/>
      <c r="HIF107" s="889"/>
      <c r="HIG107" s="889"/>
      <c r="HIH107" s="889"/>
      <c r="HII107" s="889"/>
      <c r="HIJ107" s="889"/>
      <c r="HIK107" s="889"/>
      <c r="HIL107" s="889"/>
      <c r="HIM107" s="889"/>
      <c r="HIN107" s="889"/>
      <c r="HIO107" s="889"/>
      <c r="HIP107" s="889"/>
      <c r="HIQ107" s="889"/>
      <c r="HIR107" s="889"/>
      <c r="HIS107" s="889"/>
      <c r="HIT107" s="889"/>
      <c r="HIU107" s="889"/>
      <c r="HIV107" s="889"/>
      <c r="HIW107" s="889"/>
      <c r="HIX107" s="889"/>
      <c r="HIY107" s="889"/>
      <c r="HIZ107" s="889"/>
      <c r="HJA107" s="889"/>
      <c r="HJB107" s="889"/>
      <c r="HJC107" s="889"/>
      <c r="HJD107" s="889"/>
      <c r="HJE107" s="889"/>
      <c r="HJF107" s="889"/>
      <c r="HJG107" s="889"/>
      <c r="HJH107" s="889"/>
      <c r="HJI107" s="889"/>
      <c r="HJJ107" s="889"/>
      <c r="HJK107" s="889"/>
      <c r="HJL107" s="889"/>
      <c r="HJM107" s="889"/>
      <c r="HJN107" s="889"/>
      <c r="HJO107" s="889"/>
      <c r="HJP107" s="889"/>
      <c r="HJQ107" s="889"/>
      <c r="HJR107" s="889"/>
      <c r="HJS107" s="889"/>
      <c r="HJT107" s="889"/>
      <c r="HJU107" s="889"/>
      <c r="HJV107" s="889"/>
      <c r="HJW107" s="889"/>
      <c r="HJX107" s="889"/>
      <c r="HJY107" s="889"/>
      <c r="HJZ107" s="889"/>
      <c r="HKA107" s="889"/>
      <c r="HKB107" s="889"/>
      <c r="HKC107" s="889"/>
      <c r="HKD107" s="889"/>
      <c r="HKE107" s="889"/>
      <c r="HKF107" s="889"/>
      <c r="HKG107" s="889"/>
      <c r="HKH107" s="889"/>
      <c r="HKI107" s="889"/>
      <c r="HKJ107" s="889"/>
      <c r="HKK107" s="889"/>
      <c r="HKL107" s="889"/>
      <c r="HKM107" s="889"/>
      <c r="HKN107" s="889"/>
      <c r="HKO107" s="889"/>
      <c r="HKP107" s="889"/>
      <c r="HKQ107" s="889"/>
      <c r="HKR107" s="889"/>
      <c r="HKS107" s="889"/>
      <c r="HKT107" s="889"/>
      <c r="HKU107" s="889"/>
      <c r="HKV107" s="889"/>
      <c r="HKW107" s="889"/>
      <c r="HKX107" s="889"/>
      <c r="HKY107" s="889"/>
      <c r="HKZ107" s="889"/>
      <c r="HLA107" s="889"/>
      <c r="HLB107" s="889"/>
      <c r="HLC107" s="889"/>
      <c r="HLD107" s="889"/>
      <c r="HLE107" s="889"/>
      <c r="HLF107" s="889"/>
      <c r="HLG107" s="889"/>
      <c r="HLH107" s="889"/>
      <c r="HLI107" s="889"/>
      <c r="HLJ107" s="889"/>
      <c r="HLK107" s="889"/>
      <c r="HLL107" s="889"/>
      <c r="HLM107" s="889"/>
      <c r="HLN107" s="889"/>
      <c r="HLO107" s="889"/>
      <c r="HLP107" s="889"/>
      <c r="HLQ107" s="889"/>
      <c r="HLR107" s="889"/>
      <c r="HLS107" s="889"/>
      <c r="HLT107" s="889"/>
      <c r="HLU107" s="889"/>
      <c r="HLV107" s="889"/>
      <c r="HLW107" s="889"/>
      <c r="HLX107" s="889"/>
      <c r="HLY107" s="889"/>
      <c r="HLZ107" s="889"/>
      <c r="HMA107" s="889"/>
      <c r="HMB107" s="889"/>
      <c r="HMC107" s="889"/>
      <c r="HMD107" s="889"/>
      <c r="HME107" s="889"/>
      <c r="HMF107" s="889"/>
      <c r="HMG107" s="889"/>
      <c r="HMH107" s="889"/>
      <c r="HMI107" s="889"/>
      <c r="HMJ107" s="889"/>
      <c r="HMK107" s="889"/>
      <c r="HML107" s="889"/>
      <c r="HMM107" s="889"/>
      <c r="HMN107" s="889"/>
      <c r="HMO107" s="889"/>
      <c r="HMP107" s="889"/>
      <c r="HMQ107" s="889"/>
      <c r="HMR107" s="889"/>
      <c r="HMS107" s="889"/>
      <c r="HMT107" s="889"/>
      <c r="HMU107" s="889"/>
      <c r="HMV107" s="889"/>
      <c r="HMW107" s="889"/>
      <c r="HMX107" s="889"/>
      <c r="HMY107" s="889"/>
      <c r="HMZ107" s="889"/>
      <c r="HNA107" s="889"/>
      <c r="HNB107" s="889"/>
      <c r="HNC107" s="889"/>
      <c r="HND107" s="889"/>
      <c r="HNE107" s="889"/>
      <c r="HNF107" s="889"/>
      <c r="HNG107" s="889"/>
      <c r="HNH107" s="889"/>
      <c r="HNI107" s="889"/>
      <c r="HNJ107" s="889"/>
      <c r="HNK107" s="889"/>
      <c r="HNL107" s="889"/>
      <c r="HNM107" s="889"/>
      <c r="HNN107" s="889"/>
      <c r="HNO107" s="889"/>
      <c r="HNP107" s="889"/>
      <c r="HNQ107" s="889"/>
      <c r="HNR107" s="889"/>
      <c r="HNS107" s="889"/>
      <c r="HNT107" s="889"/>
      <c r="HNU107" s="889"/>
      <c r="HNV107" s="889"/>
      <c r="HNW107" s="889"/>
      <c r="HNX107" s="889"/>
      <c r="HNY107" s="889"/>
      <c r="HNZ107" s="889"/>
      <c r="HOA107" s="889"/>
      <c r="HOB107" s="889"/>
      <c r="HOC107" s="889"/>
      <c r="HOD107" s="889"/>
      <c r="HOE107" s="889"/>
      <c r="HOF107" s="889"/>
      <c r="HOG107" s="889"/>
      <c r="HOH107" s="889"/>
      <c r="HOI107" s="889"/>
      <c r="HOJ107" s="889"/>
      <c r="HOK107" s="889"/>
      <c r="HOL107" s="889"/>
      <c r="HOM107" s="889"/>
      <c r="HON107" s="889"/>
      <c r="HOO107" s="889"/>
      <c r="HOP107" s="889"/>
      <c r="HOQ107" s="889"/>
      <c r="HOR107" s="889"/>
      <c r="HOS107" s="889"/>
      <c r="HOT107" s="889"/>
      <c r="HOU107" s="889"/>
      <c r="HOV107" s="889"/>
      <c r="HOW107" s="889"/>
      <c r="HOX107" s="889"/>
      <c r="HOY107" s="889"/>
      <c r="HOZ107" s="889"/>
      <c r="HPA107" s="889"/>
      <c r="HPB107" s="889"/>
      <c r="HPC107" s="889"/>
      <c r="HPD107" s="889"/>
      <c r="HPE107" s="889"/>
      <c r="HPF107" s="889"/>
      <c r="HPG107" s="889"/>
      <c r="HPH107" s="889"/>
      <c r="HPI107" s="889"/>
      <c r="HPJ107" s="889"/>
      <c r="HPK107" s="889"/>
      <c r="HPL107" s="889"/>
      <c r="HPM107" s="889"/>
      <c r="HPN107" s="889"/>
      <c r="HPO107" s="889"/>
      <c r="HPP107" s="889"/>
      <c r="HPQ107" s="889"/>
      <c r="HPR107" s="889"/>
      <c r="HPS107" s="889"/>
      <c r="HPT107" s="889"/>
      <c r="HPU107" s="889"/>
      <c r="HPV107" s="889"/>
      <c r="HPW107" s="889"/>
      <c r="HPX107" s="889"/>
      <c r="HPY107" s="889"/>
      <c r="HPZ107" s="889"/>
      <c r="HQA107" s="889"/>
      <c r="HQB107" s="889"/>
      <c r="HQC107" s="889"/>
      <c r="HQD107" s="889"/>
      <c r="HQE107" s="889"/>
      <c r="HQF107" s="889"/>
      <c r="HQG107" s="889"/>
      <c r="HQH107" s="889"/>
      <c r="HQI107" s="889"/>
      <c r="HQJ107" s="889"/>
      <c r="HQK107" s="889"/>
      <c r="HQL107" s="889"/>
      <c r="HQM107" s="889"/>
      <c r="HQN107" s="889"/>
      <c r="HQO107" s="889"/>
      <c r="HQP107" s="889"/>
      <c r="HQQ107" s="889"/>
      <c r="HQR107" s="889"/>
      <c r="HQS107" s="889"/>
      <c r="HQT107" s="889"/>
      <c r="HQU107" s="889"/>
      <c r="HQV107" s="889"/>
      <c r="HQW107" s="889"/>
      <c r="HQX107" s="889"/>
      <c r="HQY107" s="889"/>
      <c r="HQZ107" s="889"/>
      <c r="HRA107" s="889"/>
      <c r="HRB107" s="889"/>
      <c r="HRC107" s="889"/>
      <c r="HRD107" s="889"/>
      <c r="HRE107" s="889"/>
      <c r="HRF107" s="889"/>
      <c r="HRG107" s="889"/>
      <c r="HRH107" s="889"/>
      <c r="HRI107" s="889"/>
      <c r="HRJ107" s="889"/>
      <c r="HRK107" s="889"/>
      <c r="HRL107" s="889"/>
      <c r="HRM107" s="889"/>
      <c r="HRN107" s="889"/>
      <c r="HRO107" s="889"/>
      <c r="HRP107" s="889"/>
      <c r="HRQ107" s="889"/>
      <c r="HRR107" s="889"/>
      <c r="HRS107" s="889"/>
      <c r="HRT107" s="889"/>
      <c r="HRU107" s="889"/>
      <c r="HRV107" s="889"/>
      <c r="HRW107" s="889"/>
      <c r="HRX107" s="889"/>
      <c r="HRY107" s="889"/>
      <c r="HRZ107" s="889"/>
      <c r="HSA107" s="889"/>
      <c r="HSB107" s="889"/>
      <c r="HSC107" s="889"/>
      <c r="HSD107" s="889"/>
      <c r="HSE107" s="889"/>
      <c r="HSF107" s="889"/>
      <c r="HSG107" s="889"/>
      <c r="HSH107" s="889"/>
      <c r="HSI107" s="889"/>
      <c r="HSJ107" s="889"/>
      <c r="HSK107" s="889"/>
      <c r="HSL107" s="889"/>
      <c r="HSM107" s="889"/>
      <c r="HSN107" s="889"/>
      <c r="HSO107" s="889"/>
      <c r="HSP107" s="889"/>
      <c r="HSQ107" s="889"/>
      <c r="HSR107" s="889"/>
      <c r="HSS107" s="889"/>
      <c r="HST107" s="889"/>
      <c r="HSU107" s="889"/>
      <c r="HSV107" s="889"/>
      <c r="HSW107" s="889"/>
      <c r="HSX107" s="889"/>
      <c r="HSY107" s="889"/>
      <c r="HSZ107" s="889"/>
      <c r="HTA107" s="889"/>
      <c r="HTB107" s="889"/>
      <c r="HTC107" s="889"/>
      <c r="HTD107" s="889"/>
      <c r="HTE107" s="889"/>
      <c r="HTF107" s="889"/>
      <c r="HTG107" s="889"/>
      <c r="HTH107" s="889"/>
      <c r="HTI107" s="889"/>
      <c r="HTJ107" s="889"/>
      <c r="HTK107" s="889"/>
      <c r="HTL107" s="889"/>
      <c r="HTM107" s="889"/>
      <c r="HTN107" s="889"/>
      <c r="HTO107" s="889"/>
      <c r="HTP107" s="889"/>
      <c r="HTQ107" s="889"/>
      <c r="HTR107" s="889"/>
      <c r="HTS107" s="889"/>
      <c r="HTT107" s="889"/>
      <c r="HTU107" s="889"/>
      <c r="HTV107" s="889"/>
      <c r="HTW107" s="889"/>
      <c r="HTX107" s="889"/>
      <c r="HTY107" s="889"/>
      <c r="HTZ107" s="889"/>
      <c r="HUA107" s="889"/>
      <c r="HUB107" s="889"/>
      <c r="HUC107" s="889"/>
      <c r="HUD107" s="889"/>
      <c r="HUE107" s="889"/>
      <c r="HUF107" s="889"/>
      <c r="HUG107" s="889"/>
      <c r="HUH107" s="889"/>
      <c r="HUI107" s="889"/>
      <c r="HUJ107" s="889"/>
      <c r="HUK107" s="889"/>
      <c r="HUL107" s="889"/>
      <c r="HUM107" s="889"/>
      <c r="HUN107" s="889"/>
      <c r="HUO107" s="889"/>
      <c r="HUP107" s="889"/>
      <c r="HUQ107" s="889"/>
      <c r="HUR107" s="889"/>
      <c r="HUS107" s="889"/>
      <c r="HUT107" s="889"/>
      <c r="HUU107" s="889"/>
      <c r="HUV107" s="889"/>
      <c r="HUW107" s="889"/>
      <c r="HUX107" s="889"/>
      <c r="HUY107" s="889"/>
      <c r="HUZ107" s="889"/>
      <c r="HVA107" s="889"/>
      <c r="HVB107" s="889"/>
      <c r="HVC107" s="889"/>
      <c r="HVD107" s="889"/>
      <c r="HVE107" s="889"/>
      <c r="HVF107" s="889"/>
      <c r="HVG107" s="889"/>
      <c r="HVH107" s="889"/>
      <c r="HVI107" s="889"/>
      <c r="HVJ107" s="889"/>
      <c r="HVK107" s="889"/>
      <c r="HVL107" s="889"/>
      <c r="HVM107" s="889"/>
      <c r="HVN107" s="889"/>
      <c r="HVO107" s="889"/>
      <c r="HVP107" s="889"/>
      <c r="HVQ107" s="889"/>
      <c r="HVR107" s="889"/>
      <c r="HVS107" s="889"/>
      <c r="HVT107" s="889"/>
      <c r="HVU107" s="889"/>
      <c r="HVV107" s="889"/>
      <c r="HVW107" s="889"/>
      <c r="HVX107" s="889"/>
      <c r="HVY107" s="889"/>
      <c r="HVZ107" s="889"/>
      <c r="HWA107" s="889"/>
      <c r="HWB107" s="889"/>
      <c r="HWC107" s="889"/>
      <c r="HWD107" s="889"/>
      <c r="HWE107" s="889"/>
      <c r="HWF107" s="889"/>
      <c r="HWG107" s="889"/>
      <c r="HWH107" s="889"/>
      <c r="HWI107" s="889"/>
      <c r="HWJ107" s="889"/>
      <c r="HWK107" s="889"/>
      <c r="HWL107" s="889"/>
      <c r="HWM107" s="889"/>
      <c r="HWN107" s="889"/>
      <c r="HWO107" s="889"/>
      <c r="HWP107" s="889"/>
      <c r="HWQ107" s="889"/>
      <c r="HWR107" s="889"/>
      <c r="HWS107" s="889"/>
      <c r="HWT107" s="889"/>
      <c r="HWU107" s="889"/>
      <c r="HWV107" s="889"/>
      <c r="HWW107" s="889"/>
      <c r="HWX107" s="889"/>
      <c r="HWY107" s="889"/>
      <c r="HWZ107" s="889"/>
      <c r="HXA107" s="889"/>
      <c r="HXB107" s="889"/>
      <c r="HXC107" s="889"/>
      <c r="HXD107" s="889"/>
      <c r="HXE107" s="889"/>
      <c r="HXF107" s="889"/>
      <c r="HXG107" s="889"/>
      <c r="HXH107" s="889"/>
      <c r="HXI107" s="889"/>
      <c r="HXJ107" s="889"/>
      <c r="HXK107" s="889"/>
      <c r="HXL107" s="889"/>
      <c r="HXM107" s="889"/>
      <c r="HXN107" s="889"/>
      <c r="HXO107" s="889"/>
      <c r="HXP107" s="889"/>
      <c r="HXQ107" s="889"/>
      <c r="HXR107" s="889"/>
      <c r="HXS107" s="889"/>
      <c r="HXT107" s="889"/>
      <c r="HXU107" s="889"/>
      <c r="HXV107" s="889"/>
      <c r="HXW107" s="889"/>
      <c r="HXX107" s="889"/>
      <c r="HXY107" s="889"/>
      <c r="HXZ107" s="889"/>
      <c r="HYA107" s="889"/>
      <c r="HYB107" s="889"/>
      <c r="HYC107" s="889"/>
      <c r="HYD107" s="889"/>
      <c r="HYE107" s="889"/>
      <c r="HYF107" s="889"/>
      <c r="HYG107" s="889"/>
      <c r="HYH107" s="889"/>
      <c r="HYI107" s="889"/>
      <c r="HYJ107" s="889"/>
      <c r="HYK107" s="889"/>
      <c r="HYL107" s="889"/>
      <c r="HYM107" s="889"/>
      <c r="HYN107" s="889"/>
      <c r="HYO107" s="889"/>
      <c r="HYP107" s="889"/>
      <c r="HYQ107" s="889"/>
      <c r="HYR107" s="889"/>
      <c r="HYS107" s="889"/>
      <c r="HYT107" s="889"/>
      <c r="HYU107" s="889"/>
      <c r="HYV107" s="889"/>
      <c r="HYW107" s="889"/>
      <c r="HYX107" s="889"/>
      <c r="HYY107" s="889"/>
      <c r="HYZ107" s="889"/>
      <c r="HZA107" s="889"/>
      <c r="HZB107" s="889"/>
      <c r="HZC107" s="889"/>
      <c r="HZD107" s="889"/>
      <c r="HZE107" s="889"/>
      <c r="HZF107" s="889"/>
      <c r="HZG107" s="889"/>
      <c r="HZH107" s="889"/>
      <c r="HZI107" s="889"/>
      <c r="HZJ107" s="889"/>
      <c r="HZK107" s="889"/>
      <c r="HZL107" s="889"/>
      <c r="HZM107" s="889"/>
      <c r="HZN107" s="889"/>
      <c r="HZO107" s="889"/>
      <c r="HZP107" s="889"/>
      <c r="HZQ107" s="889"/>
      <c r="HZR107" s="889"/>
      <c r="HZS107" s="889"/>
      <c r="HZT107" s="889"/>
      <c r="HZU107" s="889"/>
      <c r="HZV107" s="889"/>
      <c r="HZW107" s="889"/>
      <c r="HZX107" s="889"/>
      <c r="HZY107" s="889"/>
      <c r="HZZ107" s="889"/>
      <c r="IAA107" s="889"/>
      <c r="IAB107" s="889"/>
      <c r="IAC107" s="889"/>
      <c r="IAD107" s="889"/>
      <c r="IAE107" s="889"/>
      <c r="IAF107" s="889"/>
      <c r="IAG107" s="889"/>
      <c r="IAH107" s="889"/>
      <c r="IAI107" s="889"/>
      <c r="IAJ107" s="889"/>
      <c r="IAK107" s="889"/>
      <c r="IAL107" s="889"/>
      <c r="IAM107" s="889"/>
      <c r="IAN107" s="889"/>
      <c r="IAO107" s="889"/>
      <c r="IAP107" s="889"/>
      <c r="IAQ107" s="889"/>
      <c r="IAR107" s="889"/>
      <c r="IAS107" s="889"/>
      <c r="IAT107" s="889"/>
      <c r="IAU107" s="889"/>
      <c r="IAV107" s="889"/>
      <c r="IAW107" s="889"/>
      <c r="IAX107" s="889"/>
      <c r="IAY107" s="889"/>
      <c r="IAZ107" s="889"/>
      <c r="IBA107" s="889"/>
      <c r="IBB107" s="889"/>
      <c r="IBC107" s="889"/>
      <c r="IBD107" s="889"/>
      <c r="IBE107" s="889"/>
      <c r="IBF107" s="889"/>
      <c r="IBG107" s="889"/>
      <c r="IBH107" s="889"/>
      <c r="IBI107" s="889"/>
      <c r="IBJ107" s="889"/>
      <c r="IBK107" s="889"/>
      <c r="IBL107" s="889"/>
      <c r="IBM107" s="889"/>
      <c r="IBN107" s="889"/>
      <c r="IBO107" s="889"/>
      <c r="IBP107" s="889"/>
      <c r="IBQ107" s="889"/>
      <c r="IBR107" s="889"/>
      <c r="IBS107" s="889"/>
      <c r="IBT107" s="889"/>
      <c r="IBU107" s="889"/>
      <c r="IBV107" s="889"/>
      <c r="IBW107" s="889"/>
      <c r="IBX107" s="889"/>
      <c r="IBY107" s="889"/>
      <c r="IBZ107" s="889"/>
      <c r="ICA107" s="889"/>
      <c r="ICB107" s="889"/>
      <c r="ICC107" s="889"/>
      <c r="ICD107" s="889"/>
      <c r="ICE107" s="889"/>
      <c r="ICF107" s="889"/>
      <c r="ICG107" s="889"/>
      <c r="ICH107" s="889"/>
      <c r="ICI107" s="889"/>
      <c r="ICJ107" s="889"/>
      <c r="ICK107" s="889"/>
      <c r="ICL107" s="889"/>
      <c r="ICM107" s="889"/>
      <c r="ICN107" s="889"/>
      <c r="ICO107" s="889"/>
      <c r="ICP107" s="889"/>
      <c r="ICQ107" s="889"/>
      <c r="ICR107" s="889"/>
      <c r="ICS107" s="889"/>
      <c r="ICT107" s="889"/>
      <c r="ICU107" s="889"/>
      <c r="ICV107" s="889"/>
      <c r="ICW107" s="889"/>
      <c r="ICX107" s="889"/>
      <c r="ICY107" s="889"/>
      <c r="ICZ107" s="889"/>
      <c r="IDA107" s="889"/>
      <c r="IDB107" s="889"/>
      <c r="IDC107" s="889"/>
      <c r="IDD107" s="889"/>
      <c r="IDE107" s="889"/>
      <c r="IDF107" s="889"/>
      <c r="IDG107" s="889"/>
      <c r="IDH107" s="889"/>
      <c r="IDI107" s="889"/>
      <c r="IDJ107" s="889"/>
      <c r="IDK107" s="889"/>
      <c r="IDL107" s="889"/>
      <c r="IDM107" s="889"/>
      <c r="IDN107" s="889"/>
      <c r="IDO107" s="889"/>
      <c r="IDP107" s="889"/>
      <c r="IDQ107" s="889"/>
      <c r="IDR107" s="889"/>
      <c r="IDS107" s="889"/>
      <c r="IDT107" s="889"/>
      <c r="IDU107" s="889"/>
      <c r="IDV107" s="889"/>
      <c r="IDW107" s="889"/>
      <c r="IDX107" s="889"/>
      <c r="IDY107" s="889"/>
      <c r="IDZ107" s="889"/>
      <c r="IEA107" s="889"/>
      <c r="IEB107" s="889"/>
      <c r="IEC107" s="889"/>
      <c r="IED107" s="889"/>
      <c r="IEE107" s="889"/>
      <c r="IEF107" s="889"/>
      <c r="IEG107" s="889"/>
      <c r="IEH107" s="889"/>
      <c r="IEI107" s="889"/>
      <c r="IEJ107" s="889"/>
      <c r="IEK107" s="889"/>
      <c r="IEL107" s="889"/>
      <c r="IEM107" s="889"/>
      <c r="IEN107" s="889"/>
      <c r="IEO107" s="889"/>
      <c r="IEP107" s="889"/>
      <c r="IEQ107" s="889"/>
      <c r="IER107" s="889"/>
      <c r="IES107" s="889"/>
      <c r="IET107" s="889"/>
      <c r="IEU107" s="889"/>
      <c r="IEV107" s="889"/>
      <c r="IEW107" s="889"/>
      <c r="IEX107" s="889"/>
      <c r="IEY107" s="889"/>
      <c r="IEZ107" s="889"/>
      <c r="IFA107" s="889"/>
      <c r="IFB107" s="889"/>
      <c r="IFC107" s="889"/>
      <c r="IFD107" s="889"/>
      <c r="IFE107" s="889"/>
      <c r="IFF107" s="889"/>
      <c r="IFG107" s="889"/>
      <c r="IFH107" s="889"/>
      <c r="IFI107" s="889"/>
      <c r="IFJ107" s="889"/>
      <c r="IFK107" s="889"/>
      <c r="IFL107" s="889"/>
      <c r="IFM107" s="889"/>
      <c r="IFN107" s="889"/>
      <c r="IFO107" s="889"/>
      <c r="IFP107" s="889"/>
      <c r="IFQ107" s="889"/>
      <c r="IFR107" s="889"/>
      <c r="IFS107" s="889"/>
      <c r="IFT107" s="889"/>
      <c r="IFU107" s="889"/>
      <c r="IFV107" s="889"/>
      <c r="IFW107" s="889"/>
      <c r="IFX107" s="889"/>
      <c r="IFY107" s="889"/>
      <c r="IFZ107" s="889"/>
      <c r="IGA107" s="889"/>
      <c r="IGB107" s="889"/>
      <c r="IGC107" s="889"/>
      <c r="IGD107" s="889"/>
      <c r="IGE107" s="889"/>
      <c r="IGF107" s="889"/>
      <c r="IGG107" s="889"/>
      <c r="IGH107" s="889"/>
      <c r="IGI107" s="889"/>
      <c r="IGJ107" s="889"/>
      <c r="IGK107" s="889"/>
      <c r="IGL107" s="889"/>
      <c r="IGM107" s="889"/>
      <c r="IGN107" s="889"/>
      <c r="IGO107" s="889"/>
      <c r="IGP107" s="889"/>
      <c r="IGQ107" s="889"/>
      <c r="IGR107" s="889"/>
      <c r="IGS107" s="889"/>
      <c r="IGT107" s="889"/>
      <c r="IGU107" s="889"/>
      <c r="IGV107" s="889"/>
      <c r="IGW107" s="889"/>
      <c r="IGX107" s="889"/>
      <c r="IGY107" s="889"/>
      <c r="IGZ107" s="889"/>
      <c r="IHA107" s="889"/>
      <c r="IHB107" s="889"/>
      <c r="IHC107" s="889"/>
      <c r="IHD107" s="889"/>
      <c r="IHE107" s="889"/>
      <c r="IHF107" s="889"/>
      <c r="IHG107" s="889"/>
      <c r="IHH107" s="889"/>
      <c r="IHI107" s="889"/>
      <c r="IHJ107" s="889"/>
      <c r="IHK107" s="889"/>
      <c r="IHL107" s="889"/>
      <c r="IHM107" s="889"/>
      <c r="IHN107" s="889"/>
      <c r="IHO107" s="889"/>
      <c r="IHP107" s="889"/>
      <c r="IHQ107" s="889"/>
      <c r="IHR107" s="889"/>
      <c r="IHS107" s="889"/>
      <c r="IHT107" s="889"/>
      <c r="IHU107" s="889"/>
      <c r="IHV107" s="889"/>
      <c r="IHW107" s="889"/>
      <c r="IHX107" s="889"/>
      <c r="IHY107" s="889"/>
      <c r="IHZ107" s="889"/>
      <c r="IIA107" s="889"/>
      <c r="IIB107" s="889"/>
      <c r="IIC107" s="889"/>
      <c r="IID107" s="889"/>
      <c r="IIE107" s="889"/>
      <c r="IIF107" s="889"/>
      <c r="IIG107" s="889"/>
      <c r="IIH107" s="889"/>
      <c r="III107" s="889"/>
      <c r="IIJ107" s="889"/>
      <c r="IIK107" s="889"/>
      <c r="IIL107" s="889"/>
      <c r="IIM107" s="889"/>
      <c r="IIN107" s="889"/>
      <c r="IIO107" s="889"/>
      <c r="IIP107" s="889"/>
      <c r="IIQ107" s="889"/>
      <c r="IIR107" s="889"/>
      <c r="IIS107" s="889"/>
      <c r="IIT107" s="889"/>
      <c r="IIU107" s="889"/>
      <c r="IIV107" s="889"/>
      <c r="IIW107" s="889"/>
      <c r="IIX107" s="889"/>
      <c r="IIY107" s="889"/>
      <c r="IIZ107" s="889"/>
      <c r="IJA107" s="889"/>
      <c r="IJB107" s="889"/>
      <c r="IJC107" s="889"/>
      <c r="IJD107" s="889"/>
      <c r="IJE107" s="889"/>
      <c r="IJF107" s="889"/>
      <c r="IJG107" s="889"/>
      <c r="IJH107" s="889"/>
      <c r="IJI107" s="889"/>
      <c r="IJJ107" s="889"/>
      <c r="IJK107" s="889"/>
      <c r="IJL107" s="889"/>
      <c r="IJM107" s="889"/>
      <c r="IJN107" s="889"/>
      <c r="IJO107" s="889"/>
      <c r="IJP107" s="889"/>
      <c r="IJQ107" s="889"/>
      <c r="IJR107" s="889"/>
      <c r="IJS107" s="889"/>
      <c r="IJT107" s="889"/>
      <c r="IJU107" s="889"/>
      <c r="IJV107" s="889"/>
      <c r="IJW107" s="889"/>
      <c r="IJX107" s="889"/>
      <c r="IJY107" s="889"/>
      <c r="IJZ107" s="889"/>
      <c r="IKA107" s="889"/>
      <c r="IKB107" s="889"/>
      <c r="IKC107" s="889"/>
      <c r="IKD107" s="889"/>
      <c r="IKE107" s="889"/>
      <c r="IKF107" s="889"/>
      <c r="IKG107" s="889"/>
      <c r="IKH107" s="889"/>
      <c r="IKI107" s="889"/>
      <c r="IKJ107" s="889"/>
      <c r="IKK107" s="889"/>
      <c r="IKL107" s="889"/>
      <c r="IKM107" s="889"/>
      <c r="IKN107" s="889"/>
      <c r="IKO107" s="889"/>
      <c r="IKP107" s="889"/>
      <c r="IKQ107" s="889"/>
      <c r="IKR107" s="889"/>
      <c r="IKS107" s="889"/>
      <c r="IKT107" s="889"/>
      <c r="IKU107" s="889"/>
      <c r="IKV107" s="889"/>
      <c r="IKW107" s="889"/>
      <c r="IKX107" s="889"/>
      <c r="IKY107" s="889"/>
      <c r="IKZ107" s="889"/>
      <c r="ILA107" s="889"/>
      <c r="ILB107" s="889"/>
      <c r="ILC107" s="889"/>
      <c r="ILD107" s="889"/>
      <c r="ILE107" s="889"/>
      <c r="ILF107" s="889"/>
      <c r="ILG107" s="889"/>
      <c r="ILH107" s="889"/>
      <c r="ILI107" s="889"/>
      <c r="ILJ107" s="889"/>
      <c r="ILK107" s="889"/>
      <c r="ILL107" s="889"/>
      <c r="ILM107" s="889"/>
      <c r="ILN107" s="889"/>
      <c r="ILO107" s="889"/>
      <c r="ILP107" s="889"/>
      <c r="ILQ107" s="889"/>
      <c r="ILR107" s="889"/>
      <c r="ILS107" s="889"/>
      <c r="ILT107" s="889"/>
      <c r="ILU107" s="889"/>
      <c r="ILV107" s="889"/>
      <c r="ILW107" s="889"/>
      <c r="ILX107" s="889"/>
      <c r="ILY107" s="889"/>
      <c r="ILZ107" s="889"/>
      <c r="IMA107" s="889"/>
      <c r="IMB107" s="889"/>
      <c r="IMC107" s="889"/>
      <c r="IMD107" s="889"/>
      <c r="IME107" s="889"/>
      <c r="IMF107" s="889"/>
      <c r="IMG107" s="889"/>
      <c r="IMH107" s="889"/>
      <c r="IMI107" s="889"/>
      <c r="IMJ107" s="889"/>
      <c r="IMK107" s="889"/>
      <c r="IML107" s="889"/>
      <c r="IMM107" s="889"/>
      <c r="IMN107" s="889"/>
      <c r="IMO107" s="889"/>
      <c r="IMP107" s="889"/>
      <c r="IMQ107" s="889"/>
      <c r="IMR107" s="889"/>
      <c r="IMS107" s="889"/>
      <c r="IMT107" s="889"/>
      <c r="IMU107" s="889"/>
      <c r="IMV107" s="889"/>
      <c r="IMW107" s="889"/>
      <c r="IMX107" s="889"/>
      <c r="IMY107" s="889"/>
      <c r="IMZ107" s="889"/>
      <c r="INA107" s="889"/>
      <c r="INB107" s="889"/>
      <c r="INC107" s="889"/>
      <c r="IND107" s="889"/>
      <c r="INE107" s="889"/>
      <c r="INF107" s="889"/>
      <c r="ING107" s="889"/>
      <c r="INH107" s="889"/>
      <c r="INI107" s="889"/>
      <c r="INJ107" s="889"/>
      <c r="INK107" s="889"/>
      <c r="INL107" s="889"/>
      <c r="INM107" s="889"/>
      <c r="INN107" s="889"/>
      <c r="INO107" s="889"/>
      <c r="INP107" s="889"/>
      <c r="INQ107" s="889"/>
      <c r="INR107" s="889"/>
      <c r="INS107" s="889"/>
      <c r="INT107" s="889"/>
      <c r="INU107" s="889"/>
      <c r="INV107" s="889"/>
      <c r="INW107" s="889"/>
      <c r="INX107" s="889"/>
      <c r="INY107" s="889"/>
      <c r="INZ107" s="889"/>
      <c r="IOA107" s="889"/>
      <c r="IOB107" s="889"/>
      <c r="IOC107" s="889"/>
      <c r="IOD107" s="889"/>
      <c r="IOE107" s="889"/>
      <c r="IOF107" s="889"/>
      <c r="IOG107" s="889"/>
      <c r="IOH107" s="889"/>
      <c r="IOI107" s="889"/>
      <c r="IOJ107" s="889"/>
      <c r="IOK107" s="889"/>
      <c r="IOL107" s="889"/>
      <c r="IOM107" s="889"/>
      <c r="ION107" s="889"/>
      <c r="IOO107" s="889"/>
      <c r="IOP107" s="889"/>
      <c r="IOQ107" s="889"/>
      <c r="IOR107" s="889"/>
      <c r="IOS107" s="889"/>
      <c r="IOT107" s="889"/>
      <c r="IOU107" s="889"/>
      <c r="IOV107" s="889"/>
      <c r="IOW107" s="889"/>
      <c r="IOX107" s="889"/>
      <c r="IOY107" s="889"/>
      <c r="IOZ107" s="889"/>
      <c r="IPA107" s="889"/>
      <c r="IPB107" s="889"/>
      <c r="IPC107" s="889"/>
      <c r="IPD107" s="889"/>
      <c r="IPE107" s="889"/>
      <c r="IPF107" s="889"/>
      <c r="IPG107" s="889"/>
      <c r="IPH107" s="889"/>
      <c r="IPI107" s="889"/>
      <c r="IPJ107" s="889"/>
      <c r="IPK107" s="889"/>
      <c r="IPL107" s="889"/>
      <c r="IPM107" s="889"/>
      <c r="IPN107" s="889"/>
      <c r="IPO107" s="889"/>
      <c r="IPP107" s="889"/>
      <c r="IPQ107" s="889"/>
      <c r="IPR107" s="889"/>
      <c r="IPS107" s="889"/>
      <c r="IPT107" s="889"/>
      <c r="IPU107" s="889"/>
      <c r="IPV107" s="889"/>
      <c r="IPW107" s="889"/>
      <c r="IPX107" s="889"/>
      <c r="IPY107" s="889"/>
      <c r="IPZ107" s="889"/>
      <c r="IQA107" s="889"/>
      <c r="IQB107" s="889"/>
      <c r="IQC107" s="889"/>
      <c r="IQD107" s="889"/>
      <c r="IQE107" s="889"/>
      <c r="IQF107" s="889"/>
      <c r="IQG107" s="889"/>
      <c r="IQH107" s="889"/>
      <c r="IQI107" s="889"/>
      <c r="IQJ107" s="889"/>
      <c r="IQK107" s="889"/>
      <c r="IQL107" s="889"/>
      <c r="IQM107" s="889"/>
      <c r="IQN107" s="889"/>
      <c r="IQO107" s="889"/>
      <c r="IQP107" s="889"/>
      <c r="IQQ107" s="889"/>
      <c r="IQR107" s="889"/>
      <c r="IQS107" s="889"/>
      <c r="IQT107" s="889"/>
      <c r="IQU107" s="889"/>
      <c r="IQV107" s="889"/>
      <c r="IQW107" s="889"/>
      <c r="IQX107" s="889"/>
      <c r="IQY107" s="889"/>
      <c r="IQZ107" s="889"/>
      <c r="IRA107" s="889"/>
      <c r="IRB107" s="889"/>
      <c r="IRC107" s="889"/>
      <c r="IRD107" s="889"/>
      <c r="IRE107" s="889"/>
      <c r="IRF107" s="889"/>
      <c r="IRG107" s="889"/>
      <c r="IRH107" s="889"/>
      <c r="IRI107" s="889"/>
      <c r="IRJ107" s="889"/>
      <c r="IRK107" s="889"/>
      <c r="IRL107" s="889"/>
      <c r="IRM107" s="889"/>
      <c r="IRN107" s="889"/>
      <c r="IRO107" s="889"/>
      <c r="IRP107" s="889"/>
      <c r="IRQ107" s="889"/>
      <c r="IRR107" s="889"/>
      <c r="IRS107" s="889"/>
      <c r="IRT107" s="889"/>
      <c r="IRU107" s="889"/>
      <c r="IRV107" s="889"/>
      <c r="IRW107" s="889"/>
      <c r="IRX107" s="889"/>
      <c r="IRY107" s="889"/>
      <c r="IRZ107" s="889"/>
      <c r="ISA107" s="889"/>
      <c r="ISB107" s="889"/>
      <c r="ISC107" s="889"/>
      <c r="ISD107" s="889"/>
      <c r="ISE107" s="889"/>
      <c r="ISF107" s="889"/>
      <c r="ISG107" s="889"/>
      <c r="ISH107" s="889"/>
      <c r="ISI107" s="889"/>
      <c r="ISJ107" s="889"/>
      <c r="ISK107" s="889"/>
      <c r="ISL107" s="889"/>
      <c r="ISM107" s="889"/>
      <c r="ISN107" s="889"/>
      <c r="ISO107" s="889"/>
      <c r="ISP107" s="889"/>
      <c r="ISQ107" s="889"/>
      <c r="ISR107" s="889"/>
      <c r="ISS107" s="889"/>
      <c r="IST107" s="889"/>
      <c r="ISU107" s="889"/>
      <c r="ISV107" s="889"/>
      <c r="ISW107" s="889"/>
      <c r="ISX107" s="889"/>
      <c r="ISY107" s="889"/>
      <c r="ISZ107" s="889"/>
      <c r="ITA107" s="889"/>
      <c r="ITB107" s="889"/>
      <c r="ITC107" s="889"/>
      <c r="ITD107" s="889"/>
      <c r="ITE107" s="889"/>
      <c r="ITF107" s="889"/>
      <c r="ITG107" s="889"/>
      <c r="ITH107" s="889"/>
      <c r="ITI107" s="889"/>
      <c r="ITJ107" s="889"/>
      <c r="ITK107" s="889"/>
      <c r="ITL107" s="889"/>
      <c r="ITM107" s="889"/>
      <c r="ITN107" s="889"/>
      <c r="ITO107" s="889"/>
      <c r="ITP107" s="889"/>
      <c r="ITQ107" s="889"/>
      <c r="ITR107" s="889"/>
      <c r="ITS107" s="889"/>
      <c r="ITT107" s="889"/>
      <c r="ITU107" s="889"/>
      <c r="ITV107" s="889"/>
      <c r="ITW107" s="889"/>
      <c r="ITX107" s="889"/>
      <c r="ITY107" s="889"/>
      <c r="ITZ107" s="889"/>
      <c r="IUA107" s="889"/>
      <c r="IUB107" s="889"/>
      <c r="IUC107" s="889"/>
      <c r="IUD107" s="889"/>
      <c r="IUE107" s="889"/>
      <c r="IUF107" s="889"/>
      <c r="IUG107" s="889"/>
      <c r="IUH107" s="889"/>
      <c r="IUI107" s="889"/>
      <c r="IUJ107" s="889"/>
      <c r="IUK107" s="889"/>
      <c r="IUL107" s="889"/>
      <c r="IUM107" s="889"/>
      <c r="IUN107" s="889"/>
      <c r="IUO107" s="889"/>
      <c r="IUP107" s="889"/>
      <c r="IUQ107" s="889"/>
      <c r="IUR107" s="889"/>
      <c r="IUS107" s="889"/>
      <c r="IUT107" s="889"/>
      <c r="IUU107" s="889"/>
      <c r="IUV107" s="889"/>
      <c r="IUW107" s="889"/>
      <c r="IUX107" s="889"/>
      <c r="IUY107" s="889"/>
      <c r="IUZ107" s="889"/>
      <c r="IVA107" s="889"/>
      <c r="IVB107" s="889"/>
      <c r="IVC107" s="889"/>
      <c r="IVD107" s="889"/>
      <c r="IVE107" s="889"/>
      <c r="IVF107" s="889"/>
      <c r="IVG107" s="889"/>
      <c r="IVH107" s="889"/>
      <c r="IVI107" s="889"/>
      <c r="IVJ107" s="889"/>
      <c r="IVK107" s="889"/>
      <c r="IVL107" s="889"/>
      <c r="IVM107" s="889"/>
      <c r="IVN107" s="889"/>
      <c r="IVO107" s="889"/>
      <c r="IVP107" s="889"/>
      <c r="IVQ107" s="889"/>
      <c r="IVR107" s="889"/>
      <c r="IVS107" s="889"/>
      <c r="IVT107" s="889"/>
      <c r="IVU107" s="889"/>
      <c r="IVV107" s="889"/>
      <c r="IVW107" s="889"/>
      <c r="IVX107" s="889"/>
      <c r="IVY107" s="889"/>
      <c r="IVZ107" s="889"/>
      <c r="IWA107" s="889"/>
      <c r="IWB107" s="889"/>
      <c r="IWC107" s="889"/>
      <c r="IWD107" s="889"/>
      <c r="IWE107" s="889"/>
      <c r="IWF107" s="889"/>
      <c r="IWG107" s="889"/>
      <c r="IWH107" s="889"/>
      <c r="IWI107" s="889"/>
      <c r="IWJ107" s="889"/>
      <c r="IWK107" s="889"/>
      <c r="IWL107" s="889"/>
      <c r="IWM107" s="889"/>
      <c r="IWN107" s="889"/>
      <c r="IWO107" s="889"/>
      <c r="IWP107" s="889"/>
      <c r="IWQ107" s="889"/>
      <c r="IWR107" s="889"/>
      <c r="IWS107" s="889"/>
      <c r="IWT107" s="889"/>
      <c r="IWU107" s="889"/>
      <c r="IWV107" s="889"/>
      <c r="IWW107" s="889"/>
      <c r="IWX107" s="889"/>
      <c r="IWY107" s="889"/>
      <c r="IWZ107" s="889"/>
      <c r="IXA107" s="889"/>
      <c r="IXB107" s="889"/>
      <c r="IXC107" s="889"/>
      <c r="IXD107" s="889"/>
      <c r="IXE107" s="889"/>
      <c r="IXF107" s="889"/>
      <c r="IXG107" s="889"/>
      <c r="IXH107" s="889"/>
      <c r="IXI107" s="889"/>
      <c r="IXJ107" s="889"/>
      <c r="IXK107" s="889"/>
      <c r="IXL107" s="889"/>
      <c r="IXM107" s="889"/>
      <c r="IXN107" s="889"/>
      <c r="IXO107" s="889"/>
      <c r="IXP107" s="889"/>
      <c r="IXQ107" s="889"/>
      <c r="IXR107" s="889"/>
      <c r="IXS107" s="889"/>
      <c r="IXT107" s="889"/>
      <c r="IXU107" s="889"/>
      <c r="IXV107" s="889"/>
      <c r="IXW107" s="889"/>
      <c r="IXX107" s="889"/>
      <c r="IXY107" s="889"/>
      <c r="IXZ107" s="889"/>
      <c r="IYA107" s="889"/>
      <c r="IYB107" s="889"/>
      <c r="IYC107" s="889"/>
      <c r="IYD107" s="889"/>
      <c r="IYE107" s="889"/>
      <c r="IYF107" s="889"/>
      <c r="IYG107" s="889"/>
      <c r="IYH107" s="889"/>
      <c r="IYI107" s="889"/>
      <c r="IYJ107" s="889"/>
      <c r="IYK107" s="889"/>
      <c r="IYL107" s="889"/>
      <c r="IYM107" s="889"/>
      <c r="IYN107" s="889"/>
      <c r="IYO107" s="889"/>
      <c r="IYP107" s="889"/>
      <c r="IYQ107" s="889"/>
      <c r="IYR107" s="889"/>
      <c r="IYS107" s="889"/>
      <c r="IYT107" s="889"/>
      <c r="IYU107" s="889"/>
      <c r="IYV107" s="889"/>
      <c r="IYW107" s="889"/>
      <c r="IYX107" s="889"/>
      <c r="IYY107" s="889"/>
      <c r="IYZ107" s="889"/>
      <c r="IZA107" s="889"/>
      <c r="IZB107" s="889"/>
      <c r="IZC107" s="889"/>
      <c r="IZD107" s="889"/>
      <c r="IZE107" s="889"/>
      <c r="IZF107" s="889"/>
      <c r="IZG107" s="889"/>
      <c r="IZH107" s="889"/>
      <c r="IZI107" s="889"/>
      <c r="IZJ107" s="889"/>
      <c r="IZK107" s="889"/>
      <c r="IZL107" s="889"/>
      <c r="IZM107" s="889"/>
      <c r="IZN107" s="889"/>
      <c r="IZO107" s="889"/>
      <c r="IZP107" s="889"/>
      <c r="IZQ107" s="889"/>
      <c r="IZR107" s="889"/>
      <c r="IZS107" s="889"/>
      <c r="IZT107" s="889"/>
      <c r="IZU107" s="889"/>
      <c r="IZV107" s="889"/>
      <c r="IZW107" s="889"/>
      <c r="IZX107" s="889"/>
      <c r="IZY107" s="889"/>
      <c r="IZZ107" s="889"/>
      <c r="JAA107" s="889"/>
      <c r="JAB107" s="889"/>
      <c r="JAC107" s="889"/>
      <c r="JAD107" s="889"/>
      <c r="JAE107" s="889"/>
      <c r="JAF107" s="889"/>
      <c r="JAG107" s="889"/>
      <c r="JAH107" s="889"/>
      <c r="JAI107" s="889"/>
      <c r="JAJ107" s="889"/>
      <c r="JAK107" s="889"/>
      <c r="JAL107" s="889"/>
      <c r="JAM107" s="889"/>
      <c r="JAN107" s="889"/>
      <c r="JAO107" s="889"/>
      <c r="JAP107" s="889"/>
      <c r="JAQ107" s="889"/>
      <c r="JAR107" s="889"/>
      <c r="JAS107" s="889"/>
      <c r="JAT107" s="889"/>
      <c r="JAU107" s="889"/>
      <c r="JAV107" s="889"/>
      <c r="JAW107" s="889"/>
      <c r="JAX107" s="889"/>
      <c r="JAY107" s="889"/>
      <c r="JAZ107" s="889"/>
      <c r="JBA107" s="889"/>
      <c r="JBB107" s="889"/>
      <c r="JBC107" s="889"/>
      <c r="JBD107" s="889"/>
      <c r="JBE107" s="889"/>
      <c r="JBF107" s="889"/>
      <c r="JBG107" s="889"/>
      <c r="JBH107" s="889"/>
      <c r="JBI107" s="889"/>
      <c r="JBJ107" s="889"/>
      <c r="JBK107" s="889"/>
      <c r="JBL107" s="889"/>
      <c r="JBM107" s="889"/>
      <c r="JBN107" s="889"/>
      <c r="JBO107" s="889"/>
      <c r="JBP107" s="889"/>
      <c r="JBQ107" s="889"/>
      <c r="JBR107" s="889"/>
      <c r="JBS107" s="889"/>
      <c r="JBT107" s="889"/>
      <c r="JBU107" s="889"/>
      <c r="JBV107" s="889"/>
      <c r="JBW107" s="889"/>
      <c r="JBX107" s="889"/>
      <c r="JBY107" s="889"/>
      <c r="JBZ107" s="889"/>
      <c r="JCA107" s="889"/>
      <c r="JCB107" s="889"/>
      <c r="JCC107" s="889"/>
      <c r="JCD107" s="889"/>
      <c r="JCE107" s="889"/>
      <c r="JCF107" s="889"/>
      <c r="JCG107" s="889"/>
      <c r="JCH107" s="889"/>
      <c r="JCI107" s="889"/>
      <c r="JCJ107" s="889"/>
      <c r="JCK107" s="889"/>
      <c r="JCL107" s="889"/>
      <c r="JCM107" s="889"/>
      <c r="JCN107" s="889"/>
      <c r="JCO107" s="889"/>
      <c r="JCP107" s="889"/>
      <c r="JCQ107" s="889"/>
      <c r="JCR107" s="889"/>
      <c r="JCS107" s="889"/>
      <c r="JCT107" s="889"/>
      <c r="JCU107" s="889"/>
      <c r="JCV107" s="889"/>
      <c r="JCW107" s="889"/>
      <c r="JCX107" s="889"/>
      <c r="JCY107" s="889"/>
      <c r="JCZ107" s="889"/>
      <c r="JDA107" s="889"/>
      <c r="JDB107" s="889"/>
      <c r="JDC107" s="889"/>
      <c r="JDD107" s="889"/>
      <c r="JDE107" s="889"/>
      <c r="JDF107" s="889"/>
      <c r="JDG107" s="889"/>
      <c r="JDH107" s="889"/>
      <c r="JDI107" s="889"/>
      <c r="JDJ107" s="889"/>
      <c r="JDK107" s="889"/>
      <c r="JDL107" s="889"/>
      <c r="JDM107" s="889"/>
      <c r="JDN107" s="889"/>
      <c r="JDO107" s="889"/>
      <c r="JDP107" s="889"/>
      <c r="JDQ107" s="889"/>
      <c r="JDR107" s="889"/>
      <c r="JDS107" s="889"/>
      <c r="JDT107" s="889"/>
      <c r="JDU107" s="889"/>
      <c r="JDV107" s="889"/>
      <c r="JDW107" s="889"/>
      <c r="JDX107" s="889"/>
      <c r="JDY107" s="889"/>
      <c r="JDZ107" s="889"/>
      <c r="JEA107" s="889"/>
      <c r="JEB107" s="889"/>
      <c r="JEC107" s="889"/>
      <c r="JED107" s="889"/>
      <c r="JEE107" s="889"/>
      <c r="JEF107" s="889"/>
      <c r="JEG107" s="889"/>
      <c r="JEH107" s="889"/>
      <c r="JEI107" s="889"/>
      <c r="JEJ107" s="889"/>
      <c r="JEK107" s="889"/>
      <c r="JEL107" s="889"/>
      <c r="JEM107" s="889"/>
      <c r="JEN107" s="889"/>
      <c r="JEO107" s="889"/>
      <c r="JEP107" s="889"/>
      <c r="JEQ107" s="889"/>
      <c r="JER107" s="889"/>
      <c r="JES107" s="889"/>
      <c r="JET107" s="889"/>
      <c r="JEU107" s="889"/>
      <c r="JEV107" s="889"/>
      <c r="JEW107" s="889"/>
      <c r="JEX107" s="889"/>
      <c r="JEY107" s="889"/>
      <c r="JEZ107" s="889"/>
      <c r="JFA107" s="889"/>
      <c r="JFB107" s="889"/>
      <c r="JFC107" s="889"/>
      <c r="JFD107" s="889"/>
      <c r="JFE107" s="889"/>
      <c r="JFF107" s="889"/>
      <c r="JFG107" s="889"/>
      <c r="JFH107" s="889"/>
      <c r="JFI107" s="889"/>
      <c r="JFJ107" s="889"/>
      <c r="JFK107" s="889"/>
      <c r="JFL107" s="889"/>
      <c r="JFM107" s="889"/>
      <c r="JFN107" s="889"/>
      <c r="JFO107" s="889"/>
      <c r="JFP107" s="889"/>
      <c r="JFQ107" s="889"/>
      <c r="JFR107" s="889"/>
      <c r="JFS107" s="889"/>
      <c r="JFT107" s="889"/>
      <c r="JFU107" s="889"/>
      <c r="JFV107" s="889"/>
      <c r="JFW107" s="889"/>
      <c r="JFX107" s="889"/>
      <c r="JFY107" s="889"/>
      <c r="JFZ107" s="889"/>
      <c r="JGA107" s="889"/>
      <c r="JGB107" s="889"/>
      <c r="JGC107" s="889"/>
      <c r="JGD107" s="889"/>
      <c r="JGE107" s="889"/>
      <c r="JGF107" s="889"/>
      <c r="JGG107" s="889"/>
      <c r="JGH107" s="889"/>
      <c r="JGI107" s="889"/>
      <c r="JGJ107" s="889"/>
      <c r="JGK107" s="889"/>
      <c r="JGL107" s="889"/>
      <c r="JGM107" s="889"/>
      <c r="JGN107" s="889"/>
      <c r="JGO107" s="889"/>
      <c r="JGP107" s="889"/>
      <c r="JGQ107" s="889"/>
      <c r="JGR107" s="889"/>
      <c r="JGS107" s="889"/>
      <c r="JGT107" s="889"/>
      <c r="JGU107" s="889"/>
      <c r="JGV107" s="889"/>
      <c r="JGW107" s="889"/>
      <c r="JGX107" s="889"/>
      <c r="JGY107" s="889"/>
      <c r="JGZ107" s="889"/>
      <c r="JHA107" s="889"/>
      <c r="JHB107" s="889"/>
      <c r="JHC107" s="889"/>
      <c r="JHD107" s="889"/>
      <c r="JHE107" s="889"/>
      <c r="JHF107" s="889"/>
      <c r="JHG107" s="889"/>
      <c r="JHH107" s="889"/>
      <c r="JHI107" s="889"/>
      <c r="JHJ107" s="889"/>
      <c r="JHK107" s="889"/>
      <c r="JHL107" s="889"/>
      <c r="JHM107" s="889"/>
      <c r="JHN107" s="889"/>
      <c r="JHO107" s="889"/>
      <c r="JHP107" s="889"/>
      <c r="JHQ107" s="889"/>
      <c r="JHR107" s="889"/>
      <c r="JHS107" s="889"/>
      <c r="JHT107" s="889"/>
      <c r="JHU107" s="889"/>
      <c r="JHV107" s="889"/>
      <c r="JHW107" s="889"/>
      <c r="JHX107" s="889"/>
      <c r="JHY107" s="889"/>
      <c r="JHZ107" s="889"/>
      <c r="JIA107" s="889"/>
      <c r="JIB107" s="889"/>
      <c r="JIC107" s="889"/>
      <c r="JID107" s="889"/>
      <c r="JIE107" s="889"/>
      <c r="JIF107" s="889"/>
      <c r="JIG107" s="889"/>
      <c r="JIH107" s="889"/>
      <c r="JII107" s="889"/>
      <c r="JIJ107" s="889"/>
      <c r="JIK107" s="889"/>
      <c r="JIL107" s="889"/>
      <c r="JIM107" s="889"/>
      <c r="JIN107" s="889"/>
      <c r="JIO107" s="889"/>
      <c r="JIP107" s="889"/>
      <c r="JIQ107" s="889"/>
      <c r="JIR107" s="889"/>
      <c r="JIS107" s="889"/>
      <c r="JIT107" s="889"/>
      <c r="JIU107" s="889"/>
      <c r="JIV107" s="889"/>
      <c r="JIW107" s="889"/>
      <c r="JIX107" s="889"/>
      <c r="JIY107" s="889"/>
      <c r="JIZ107" s="889"/>
      <c r="JJA107" s="889"/>
      <c r="JJB107" s="889"/>
      <c r="JJC107" s="889"/>
      <c r="JJD107" s="889"/>
      <c r="JJE107" s="889"/>
      <c r="JJF107" s="889"/>
      <c r="JJG107" s="889"/>
      <c r="JJH107" s="889"/>
      <c r="JJI107" s="889"/>
      <c r="JJJ107" s="889"/>
      <c r="JJK107" s="889"/>
      <c r="JJL107" s="889"/>
      <c r="JJM107" s="889"/>
      <c r="JJN107" s="889"/>
      <c r="JJO107" s="889"/>
      <c r="JJP107" s="889"/>
      <c r="JJQ107" s="889"/>
      <c r="JJR107" s="889"/>
      <c r="JJS107" s="889"/>
      <c r="JJT107" s="889"/>
      <c r="JJU107" s="889"/>
      <c r="JJV107" s="889"/>
      <c r="JJW107" s="889"/>
      <c r="JJX107" s="889"/>
      <c r="JJY107" s="889"/>
      <c r="JJZ107" s="889"/>
      <c r="JKA107" s="889"/>
      <c r="JKB107" s="889"/>
      <c r="JKC107" s="889"/>
      <c r="JKD107" s="889"/>
      <c r="JKE107" s="889"/>
      <c r="JKF107" s="889"/>
      <c r="JKG107" s="889"/>
      <c r="JKH107" s="889"/>
      <c r="JKI107" s="889"/>
      <c r="JKJ107" s="889"/>
      <c r="JKK107" s="889"/>
      <c r="JKL107" s="889"/>
      <c r="JKM107" s="889"/>
      <c r="JKN107" s="889"/>
      <c r="JKO107" s="889"/>
      <c r="JKP107" s="889"/>
      <c r="JKQ107" s="889"/>
      <c r="JKR107" s="889"/>
      <c r="JKS107" s="889"/>
      <c r="JKT107" s="889"/>
      <c r="JKU107" s="889"/>
      <c r="JKV107" s="889"/>
      <c r="JKW107" s="889"/>
      <c r="JKX107" s="889"/>
      <c r="JKY107" s="889"/>
      <c r="JKZ107" s="889"/>
      <c r="JLA107" s="889"/>
      <c r="JLB107" s="889"/>
      <c r="JLC107" s="889"/>
      <c r="JLD107" s="889"/>
      <c r="JLE107" s="889"/>
      <c r="JLF107" s="889"/>
      <c r="JLG107" s="889"/>
      <c r="JLH107" s="889"/>
      <c r="JLI107" s="889"/>
      <c r="JLJ107" s="889"/>
      <c r="JLK107" s="889"/>
      <c r="JLL107" s="889"/>
      <c r="JLM107" s="889"/>
      <c r="JLN107" s="889"/>
      <c r="JLO107" s="889"/>
      <c r="JLP107" s="889"/>
      <c r="JLQ107" s="889"/>
      <c r="JLR107" s="889"/>
      <c r="JLS107" s="889"/>
      <c r="JLT107" s="889"/>
      <c r="JLU107" s="889"/>
      <c r="JLV107" s="889"/>
      <c r="JLW107" s="889"/>
      <c r="JLX107" s="889"/>
      <c r="JLY107" s="889"/>
      <c r="JLZ107" s="889"/>
      <c r="JMA107" s="889"/>
      <c r="JMB107" s="889"/>
      <c r="JMC107" s="889"/>
      <c r="JMD107" s="889"/>
      <c r="JME107" s="889"/>
      <c r="JMF107" s="889"/>
      <c r="JMG107" s="889"/>
      <c r="JMH107" s="889"/>
      <c r="JMI107" s="889"/>
      <c r="JMJ107" s="889"/>
      <c r="JMK107" s="889"/>
      <c r="JML107" s="889"/>
      <c r="JMM107" s="889"/>
      <c r="JMN107" s="889"/>
      <c r="JMO107" s="889"/>
      <c r="JMP107" s="889"/>
      <c r="JMQ107" s="889"/>
      <c r="JMR107" s="889"/>
      <c r="JMS107" s="889"/>
      <c r="JMT107" s="889"/>
      <c r="JMU107" s="889"/>
      <c r="JMV107" s="889"/>
      <c r="JMW107" s="889"/>
      <c r="JMX107" s="889"/>
      <c r="JMY107" s="889"/>
      <c r="JMZ107" s="889"/>
      <c r="JNA107" s="889"/>
      <c r="JNB107" s="889"/>
      <c r="JNC107" s="889"/>
      <c r="JND107" s="889"/>
      <c r="JNE107" s="889"/>
      <c r="JNF107" s="889"/>
      <c r="JNG107" s="889"/>
      <c r="JNH107" s="889"/>
      <c r="JNI107" s="889"/>
      <c r="JNJ107" s="889"/>
      <c r="JNK107" s="889"/>
      <c r="JNL107" s="889"/>
      <c r="JNM107" s="889"/>
      <c r="JNN107" s="889"/>
      <c r="JNO107" s="889"/>
      <c r="JNP107" s="889"/>
      <c r="JNQ107" s="889"/>
      <c r="JNR107" s="889"/>
      <c r="JNS107" s="889"/>
      <c r="JNT107" s="889"/>
      <c r="JNU107" s="889"/>
      <c r="JNV107" s="889"/>
      <c r="JNW107" s="889"/>
      <c r="JNX107" s="889"/>
      <c r="JNY107" s="889"/>
      <c r="JNZ107" s="889"/>
      <c r="JOA107" s="889"/>
      <c r="JOB107" s="889"/>
      <c r="JOC107" s="889"/>
      <c r="JOD107" s="889"/>
      <c r="JOE107" s="889"/>
      <c r="JOF107" s="889"/>
      <c r="JOG107" s="889"/>
      <c r="JOH107" s="889"/>
      <c r="JOI107" s="889"/>
      <c r="JOJ107" s="889"/>
      <c r="JOK107" s="889"/>
      <c r="JOL107" s="889"/>
      <c r="JOM107" s="889"/>
      <c r="JON107" s="889"/>
      <c r="JOO107" s="889"/>
      <c r="JOP107" s="889"/>
      <c r="JOQ107" s="889"/>
      <c r="JOR107" s="889"/>
      <c r="JOS107" s="889"/>
      <c r="JOT107" s="889"/>
      <c r="JOU107" s="889"/>
      <c r="JOV107" s="889"/>
      <c r="JOW107" s="889"/>
      <c r="JOX107" s="889"/>
      <c r="JOY107" s="889"/>
      <c r="JOZ107" s="889"/>
      <c r="JPA107" s="889"/>
      <c r="JPB107" s="889"/>
      <c r="JPC107" s="889"/>
      <c r="JPD107" s="889"/>
      <c r="JPE107" s="889"/>
      <c r="JPF107" s="889"/>
      <c r="JPG107" s="889"/>
      <c r="JPH107" s="889"/>
      <c r="JPI107" s="889"/>
      <c r="JPJ107" s="889"/>
      <c r="JPK107" s="889"/>
      <c r="JPL107" s="889"/>
      <c r="JPM107" s="889"/>
      <c r="JPN107" s="889"/>
      <c r="JPO107" s="889"/>
      <c r="JPP107" s="889"/>
      <c r="JPQ107" s="889"/>
      <c r="JPR107" s="889"/>
      <c r="JPS107" s="889"/>
      <c r="JPT107" s="889"/>
      <c r="JPU107" s="889"/>
      <c r="JPV107" s="889"/>
      <c r="JPW107" s="889"/>
      <c r="JPX107" s="889"/>
      <c r="JPY107" s="889"/>
      <c r="JPZ107" s="889"/>
      <c r="JQA107" s="889"/>
      <c r="JQB107" s="889"/>
      <c r="JQC107" s="889"/>
      <c r="JQD107" s="889"/>
      <c r="JQE107" s="889"/>
      <c r="JQF107" s="889"/>
      <c r="JQG107" s="889"/>
      <c r="JQH107" s="889"/>
      <c r="JQI107" s="889"/>
      <c r="JQJ107" s="889"/>
      <c r="JQK107" s="889"/>
      <c r="JQL107" s="889"/>
      <c r="JQM107" s="889"/>
      <c r="JQN107" s="889"/>
      <c r="JQO107" s="889"/>
      <c r="JQP107" s="889"/>
      <c r="JQQ107" s="889"/>
      <c r="JQR107" s="889"/>
      <c r="JQS107" s="889"/>
      <c r="JQT107" s="889"/>
      <c r="JQU107" s="889"/>
      <c r="JQV107" s="889"/>
      <c r="JQW107" s="889"/>
      <c r="JQX107" s="889"/>
      <c r="JQY107" s="889"/>
      <c r="JQZ107" s="889"/>
      <c r="JRA107" s="889"/>
      <c r="JRB107" s="889"/>
      <c r="JRC107" s="889"/>
      <c r="JRD107" s="889"/>
      <c r="JRE107" s="889"/>
      <c r="JRF107" s="889"/>
      <c r="JRG107" s="889"/>
      <c r="JRH107" s="889"/>
      <c r="JRI107" s="889"/>
      <c r="JRJ107" s="889"/>
      <c r="JRK107" s="889"/>
      <c r="JRL107" s="889"/>
      <c r="JRM107" s="889"/>
      <c r="JRN107" s="889"/>
      <c r="JRO107" s="889"/>
      <c r="JRP107" s="889"/>
      <c r="JRQ107" s="889"/>
      <c r="JRR107" s="889"/>
      <c r="JRS107" s="889"/>
      <c r="JRT107" s="889"/>
      <c r="JRU107" s="889"/>
      <c r="JRV107" s="889"/>
      <c r="JRW107" s="889"/>
      <c r="JRX107" s="889"/>
      <c r="JRY107" s="889"/>
      <c r="JRZ107" s="889"/>
      <c r="JSA107" s="889"/>
      <c r="JSB107" s="889"/>
      <c r="JSC107" s="889"/>
      <c r="JSD107" s="889"/>
      <c r="JSE107" s="889"/>
      <c r="JSF107" s="889"/>
      <c r="JSG107" s="889"/>
      <c r="JSH107" s="889"/>
      <c r="JSI107" s="889"/>
      <c r="JSJ107" s="889"/>
      <c r="JSK107" s="889"/>
      <c r="JSL107" s="889"/>
      <c r="JSM107" s="889"/>
      <c r="JSN107" s="889"/>
      <c r="JSO107" s="889"/>
      <c r="JSP107" s="889"/>
      <c r="JSQ107" s="889"/>
      <c r="JSR107" s="889"/>
      <c r="JSS107" s="889"/>
      <c r="JST107" s="889"/>
      <c r="JSU107" s="889"/>
      <c r="JSV107" s="889"/>
      <c r="JSW107" s="889"/>
      <c r="JSX107" s="889"/>
      <c r="JSY107" s="889"/>
      <c r="JSZ107" s="889"/>
      <c r="JTA107" s="889"/>
      <c r="JTB107" s="889"/>
      <c r="JTC107" s="889"/>
      <c r="JTD107" s="889"/>
      <c r="JTE107" s="889"/>
      <c r="JTF107" s="889"/>
      <c r="JTG107" s="889"/>
      <c r="JTH107" s="889"/>
      <c r="JTI107" s="889"/>
      <c r="JTJ107" s="889"/>
      <c r="JTK107" s="889"/>
      <c r="JTL107" s="889"/>
      <c r="JTM107" s="889"/>
      <c r="JTN107" s="889"/>
      <c r="JTO107" s="889"/>
      <c r="JTP107" s="889"/>
      <c r="JTQ107" s="889"/>
      <c r="JTR107" s="889"/>
      <c r="JTS107" s="889"/>
      <c r="JTT107" s="889"/>
      <c r="JTU107" s="889"/>
      <c r="JTV107" s="889"/>
      <c r="JTW107" s="889"/>
      <c r="JTX107" s="889"/>
      <c r="JTY107" s="889"/>
      <c r="JTZ107" s="889"/>
      <c r="JUA107" s="889"/>
      <c r="JUB107" s="889"/>
      <c r="JUC107" s="889"/>
      <c r="JUD107" s="889"/>
      <c r="JUE107" s="889"/>
      <c r="JUF107" s="889"/>
      <c r="JUG107" s="889"/>
      <c r="JUH107" s="889"/>
      <c r="JUI107" s="889"/>
      <c r="JUJ107" s="889"/>
      <c r="JUK107" s="889"/>
      <c r="JUL107" s="889"/>
      <c r="JUM107" s="889"/>
      <c r="JUN107" s="889"/>
      <c r="JUO107" s="889"/>
      <c r="JUP107" s="889"/>
      <c r="JUQ107" s="889"/>
      <c r="JUR107" s="889"/>
      <c r="JUS107" s="889"/>
      <c r="JUT107" s="889"/>
      <c r="JUU107" s="889"/>
      <c r="JUV107" s="889"/>
      <c r="JUW107" s="889"/>
      <c r="JUX107" s="889"/>
      <c r="JUY107" s="889"/>
      <c r="JUZ107" s="889"/>
      <c r="JVA107" s="889"/>
      <c r="JVB107" s="889"/>
      <c r="JVC107" s="889"/>
      <c r="JVD107" s="889"/>
      <c r="JVE107" s="889"/>
      <c r="JVF107" s="889"/>
      <c r="JVG107" s="889"/>
      <c r="JVH107" s="889"/>
      <c r="JVI107" s="889"/>
      <c r="JVJ107" s="889"/>
      <c r="JVK107" s="889"/>
      <c r="JVL107" s="889"/>
      <c r="JVM107" s="889"/>
      <c r="JVN107" s="889"/>
      <c r="JVO107" s="889"/>
      <c r="JVP107" s="889"/>
      <c r="JVQ107" s="889"/>
      <c r="JVR107" s="889"/>
      <c r="JVS107" s="889"/>
      <c r="JVT107" s="889"/>
      <c r="JVU107" s="889"/>
      <c r="JVV107" s="889"/>
      <c r="JVW107" s="889"/>
      <c r="JVX107" s="889"/>
      <c r="JVY107" s="889"/>
      <c r="JVZ107" s="889"/>
      <c r="JWA107" s="889"/>
      <c r="JWB107" s="889"/>
      <c r="JWC107" s="889"/>
      <c r="JWD107" s="889"/>
      <c r="JWE107" s="889"/>
      <c r="JWF107" s="889"/>
      <c r="JWG107" s="889"/>
      <c r="JWH107" s="889"/>
      <c r="JWI107" s="889"/>
      <c r="JWJ107" s="889"/>
      <c r="JWK107" s="889"/>
      <c r="JWL107" s="889"/>
      <c r="JWM107" s="889"/>
      <c r="JWN107" s="889"/>
      <c r="JWO107" s="889"/>
      <c r="JWP107" s="889"/>
      <c r="JWQ107" s="889"/>
      <c r="JWR107" s="889"/>
      <c r="JWS107" s="889"/>
      <c r="JWT107" s="889"/>
      <c r="JWU107" s="889"/>
      <c r="JWV107" s="889"/>
      <c r="JWW107" s="889"/>
      <c r="JWX107" s="889"/>
      <c r="JWY107" s="889"/>
      <c r="JWZ107" s="889"/>
      <c r="JXA107" s="889"/>
      <c r="JXB107" s="889"/>
      <c r="JXC107" s="889"/>
      <c r="JXD107" s="889"/>
      <c r="JXE107" s="889"/>
      <c r="JXF107" s="889"/>
      <c r="JXG107" s="889"/>
      <c r="JXH107" s="889"/>
      <c r="JXI107" s="889"/>
      <c r="JXJ107" s="889"/>
      <c r="JXK107" s="889"/>
      <c r="JXL107" s="889"/>
      <c r="JXM107" s="889"/>
      <c r="JXN107" s="889"/>
      <c r="JXO107" s="889"/>
      <c r="JXP107" s="889"/>
      <c r="JXQ107" s="889"/>
      <c r="JXR107" s="889"/>
      <c r="JXS107" s="889"/>
      <c r="JXT107" s="889"/>
      <c r="JXU107" s="889"/>
      <c r="JXV107" s="889"/>
      <c r="JXW107" s="889"/>
      <c r="JXX107" s="889"/>
      <c r="JXY107" s="889"/>
      <c r="JXZ107" s="889"/>
      <c r="JYA107" s="889"/>
      <c r="JYB107" s="889"/>
      <c r="JYC107" s="889"/>
      <c r="JYD107" s="889"/>
      <c r="JYE107" s="889"/>
      <c r="JYF107" s="889"/>
      <c r="JYG107" s="889"/>
      <c r="JYH107" s="889"/>
      <c r="JYI107" s="889"/>
      <c r="JYJ107" s="889"/>
      <c r="JYK107" s="889"/>
      <c r="JYL107" s="889"/>
      <c r="JYM107" s="889"/>
      <c r="JYN107" s="889"/>
      <c r="JYO107" s="889"/>
      <c r="JYP107" s="889"/>
      <c r="JYQ107" s="889"/>
      <c r="JYR107" s="889"/>
      <c r="JYS107" s="889"/>
      <c r="JYT107" s="889"/>
      <c r="JYU107" s="889"/>
      <c r="JYV107" s="889"/>
      <c r="JYW107" s="889"/>
      <c r="JYX107" s="889"/>
      <c r="JYY107" s="889"/>
      <c r="JYZ107" s="889"/>
      <c r="JZA107" s="889"/>
      <c r="JZB107" s="889"/>
      <c r="JZC107" s="889"/>
      <c r="JZD107" s="889"/>
      <c r="JZE107" s="889"/>
      <c r="JZF107" s="889"/>
      <c r="JZG107" s="889"/>
      <c r="JZH107" s="889"/>
      <c r="JZI107" s="889"/>
      <c r="JZJ107" s="889"/>
      <c r="JZK107" s="889"/>
      <c r="JZL107" s="889"/>
      <c r="JZM107" s="889"/>
      <c r="JZN107" s="889"/>
      <c r="JZO107" s="889"/>
      <c r="JZP107" s="889"/>
      <c r="JZQ107" s="889"/>
      <c r="JZR107" s="889"/>
      <c r="JZS107" s="889"/>
      <c r="JZT107" s="889"/>
      <c r="JZU107" s="889"/>
      <c r="JZV107" s="889"/>
      <c r="JZW107" s="889"/>
      <c r="JZX107" s="889"/>
      <c r="JZY107" s="889"/>
      <c r="JZZ107" s="889"/>
      <c r="KAA107" s="889"/>
      <c r="KAB107" s="889"/>
      <c r="KAC107" s="889"/>
      <c r="KAD107" s="889"/>
      <c r="KAE107" s="889"/>
      <c r="KAF107" s="889"/>
      <c r="KAG107" s="889"/>
      <c r="KAH107" s="889"/>
      <c r="KAI107" s="889"/>
      <c r="KAJ107" s="889"/>
      <c r="KAK107" s="889"/>
      <c r="KAL107" s="889"/>
      <c r="KAM107" s="889"/>
      <c r="KAN107" s="889"/>
      <c r="KAO107" s="889"/>
      <c r="KAP107" s="889"/>
      <c r="KAQ107" s="889"/>
      <c r="KAR107" s="889"/>
      <c r="KAS107" s="889"/>
      <c r="KAT107" s="889"/>
      <c r="KAU107" s="889"/>
      <c r="KAV107" s="889"/>
      <c r="KAW107" s="889"/>
      <c r="KAX107" s="889"/>
      <c r="KAY107" s="889"/>
      <c r="KAZ107" s="889"/>
      <c r="KBA107" s="889"/>
      <c r="KBB107" s="889"/>
      <c r="KBC107" s="889"/>
      <c r="KBD107" s="889"/>
      <c r="KBE107" s="889"/>
      <c r="KBF107" s="889"/>
      <c r="KBG107" s="889"/>
      <c r="KBH107" s="889"/>
      <c r="KBI107" s="889"/>
      <c r="KBJ107" s="889"/>
      <c r="KBK107" s="889"/>
      <c r="KBL107" s="889"/>
      <c r="KBM107" s="889"/>
      <c r="KBN107" s="889"/>
      <c r="KBO107" s="889"/>
      <c r="KBP107" s="889"/>
      <c r="KBQ107" s="889"/>
      <c r="KBR107" s="889"/>
      <c r="KBS107" s="889"/>
      <c r="KBT107" s="889"/>
      <c r="KBU107" s="889"/>
      <c r="KBV107" s="889"/>
      <c r="KBW107" s="889"/>
      <c r="KBX107" s="889"/>
      <c r="KBY107" s="889"/>
      <c r="KBZ107" s="889"/>
      <c r="KCA107" s="889"/>
      <c r="KCB107" s="889"/>
      <c r="KCC107" s="889"/>
      <c r="KCD107" s="889"/>
      <c r="KCE107" s="889"/>
      <c r="KCF107" s="889"/>
      <c r="KCG107" s="889"/>
      <c r="KCH107" s="889"/>
      <c r="KCI107" s="889"/>
      <c r="KCJ107" s="889"/>
      <c r="KCK107" s="889"/>
      <c r="KCL107" s="889"/>
      <c r="KCM107" s="889"/>
      <c r="KCN107" s="889"/>
      <c r="KCO107" s="889"/>
      <c r="KCP107" s="889"/>
      <c r="KCQ107" s="889"/>
      <c r="KCR107" s="889"/>
      <c r="KCS107" s="889"/>
      <c r="KCT107" s="889"/>
      <c r="KCU107" s="889"/>
      <c r="KCV107" s="889"/>
      <c r="KCW107" s="889"/>
      <c r="KCX107" s="889"/>
      <c r="KCY107" s="889"/>
      <c r="KCZ107" s="889"/>
      <c r="KDA107" s="889"/>
      <c r="KDB107" s="889"/>
      <c r="KDC107" s="889"/>
      <c r="KDD107" s="889"/>
      <c r="KDE107" s="889"/>
      <c r="KDF107" s="889"/>
      <c r="KDG107" s="889"/>
      <c r="KDH107" s="889"/>
      <c r="KDI107" s="889"/>
      <c r="KDJ107" s="889"/>
      <c r="KDK107" s="889"/>
      <c r="KDL107" s="889"/>
      <c r="KDM107" s="889"/>
      <c r="KDN107" s="889"/>
      <c r="KDO107" s="889"/>
      <c r="KDP107" s="889"/>
      <c r="KDQ107" s="889"/>
      <c r="KDR107" s="889"/>
      <c r="KDS107" s="889"/>
      <c r="KDT107" s="889"/>
      <c r="KDU107" s="889"/>
      <c r="KDV107" s="889"/>
      <c r="KDW107" s="889"/>
      <c r="KDX107" s="889"/>
      <c r="KDY107" s="889"/>
      <c r="KDZ107" s="889"/>
      <c r="KEA107" s="889"/>
      <c r="KEB107" s="889"/>
      <c r="KEC107" s="889"/>
      <c r="KED107" s="889"/>
      <c r="KEE107" s="889"/>
      <c r="KEF107" s="889"/>
      <c r="KEG107" s="889"/>
      <c r="KEH107" s="889"/>
      <c r="KEI107" s="889"/>
      <c r="KEJ107" s="889"/>
      <c r="KEK107" s="889"/>
      <c r="KEL107" s="889"/>
      <c r="KEM107" s="889"/>
      <c r="KEN107" s="889"/>
      <c r="KEO107" s="889"/>
      <c r="KEP107" s="889"/>
      <c r="KEQ107" s="889"/>
      <c r="KER107" s="889"/>
      <c r="KES107" s="889"/>
      <c r="KET107" s="889"/>
      <c r="KEU107" s="889"/>
      <c r="KEV107" s="889"/>
      <c r="KEW107" s="889"/>
      <c r="KEX107" s="889"/>
      <c r="KEY107" s="889"/>
      <c r="KEZ107" s="889"/>
      <c r="KFA107" s="889"/>
      <c r="KFB107" s="889"/>
      <c r="KFC107" s="889"/>
      <c r="KFD107" s="889"/>
      <c r="KFE107" s="889"/>
      <c r="KFF107" s="889"/>
      <c r="KFG107" s="889"/>
      <c r="KFH107" s="889"/>
      <c r="KFI107" s="889"/>
      <c r="KFJ107" s="889"/>
      <c r="KFK107" s="889"/>
      <c r="KFL107" s="889"/>
      <c r="KFM107" s="889"/>
      <c r="KFN107" s="889"/>
      <c r="KFO107" s="889"/>
      <c r="KFP107" s="889"/>
      <c r="KFQ107" s="889"/>
      <c r="KFR107" s="889"/>
      <c r="KFS107" s="889"/>
      <c r="KFT107" s="889"/>
      <c r="KFU107" s="889"/>
      <c r="KFV107" s="889"/>
      <c r="KFW107" s="889"/>
      <c r="KFX107" s="889"/>
      <c r="KFY107" s="889"/>
      <c r="KFZ107" s="889"/>
      <c r="KGA107" s="889"/>
      <c r="KGB107" s="889"/>
      <c r="KGC107" s="889"/>
      <c r="KGD107" s="889"/>
      <c r="KGE107" s="889"/>
      <c r="KGF107" s="889"/>
      <c r="KGG107" s="889"/>
      <c r="KGH107" s="889"/>
      <c r="KGI107" s="889"/>
      <c r="KGJ107" s="889"/>
      <c r="KGK107" s="889"/>
      <c r="KGL107" s="889"/>
      <c r="KGM107" s="889"/>
      <c r="KGN107" s="889"/>
      <c r="KGO107" s="889"/>
      <c r="KGP107" s="889"/>
      <c r="KGQ107" s="889"/>
      <c r="KGR107" s="889"/>
      <c r="KGS107" s="889"/>
      <c r="KGT107" s="889"/>
      <c r="KGU107" s="889"/>
      <c r="KGV107" s="889"/>
      <c r="KGW107" s="889"/>
      <c r="KGX107" s="889"/>
      <c r="KGY107" s="889"/>
      <c r="KGZ107" s="889"/>
      <c r="KHA107" s="889"/>
      <c r="KHB107" s="889"/>
      <c r="KHC107" s="889"/>
      <c r="KHD107" s="889"/>
      <c r="KHE107" s="889"/>
      <c r="KHF107" s="889"/>
      <c r="KHG107" s="889"/>
      <c r="KHH107" s="889"/>
      <c r="KHI107" s="889"/>
      <c r="KHJ107" s="889"/>
      <c r="KHK107" s="889"/>
      <c r="KHL107" s="889"/>
      <c r="KHM107" s="889"/>
      <c r="KHN107" s="889"/>
      <c r="KHO107" s="889"/>
      <c r="KHP107" s="889"/>
      <c r="KHQ107" s="889"/>
      <c r="KHR107" s="889"/>
      <c r="KHS107" s="889"/>
      <c r="KHT107" s="889"/>
      <c r="KHU107" s="889"/>
      <c r="KHV107" s="889"/>
      <c r="KHW107" s="889"/>
      <c r="KHX107" s="889"/>
      <c r="KHY107" s="889"/>
      <c r="KHZ107" s="889"/>
      <c r="KIA107" s="889"/>
      <c r="KIB107" s="889"/>
      <c r="KIC107" s="889"/>
      <c r="KID107" s="889"/>
      <c r="KIE107" s="889"/>
      <c r="KIF107" s="889"/>
      <c r="KIG107" s="889"/>
      <c r="KIH107" s="889"/>
      <c r="KII107" s="889"/>
      <c r="KIJ107" s="889"/>
      <c r="KIK107" s="889"/>
      <c r="KIL107" s="889"/>
      <c r="KIM107" s="889"/>
      <c r="KIN107" s="889"/>
      <c r="KIO107" s="889"/>
      <c r="KIP107" s="889"/>
      <c r="KIQ107" s="889"/>
      <c r="KIR107" s="889"/>
      <c r="KIS107" s="889"/>
      <c r="KIT107" s="889"/>
      <c r="KIU107" s="889"/>
      <c r="KIV107" s="889"/>
      <c r="KIW107" s="889"/>
      <c r="KIX107" s="889"/>
      <c r="KIY107" s="889"/>
      <c r="KIZ107" s="889"/>
      <c r="KJA107" s="889"/>
      <c r="KJB107" s="889"/>
      <c r="KJC107" s="889"/>
      <c r="KJD107" s="889"/>
      <c r="KJE107" s="889"/>
      <c r="KJF107" s="889"/>
      <c r="KJG107" s="889"/>
      <c r="KJH107" s="889"/>
      <c r="KJI107" s="889"/>
      <c r="KJJ107" s="889"/>
      <c r="KJK107" s="889"/>
      <c r="KJL107" s="889"/>
      <c r="KJM107" s="889"/>
      <c r="KJN107" s="889"/>
      <c r="KJO107" s="889"/>
      <c r="KJP107" s="889"/>
      <c r="KJQ107" s="889"/>
      <c r="KJR107" s="889"/>
      <c r="KJS107" s="889"/>
      <c r="KJT107" s="889"/>
      <c r="KJU107" s="889"/>
      <c r="KJV107" s="889"/>
      <c r="KJW107" s="889"/>
      <c r="KJX107" s="889"/>
      <c r="KJY107" s="889"/>
      <c r="KJZ107" s="889"/>
      <c r="KKA107" s="889"/>
      <c r="KKB107" s="889"/>
      <c r="KKC107" s="889"/>
      <c r="KKD107" s="889"/>
      <c r="KKE107" s="889"/>
      <c r="KKF107" s="889"/>
      <c r="KKG107" s="889"/>
      <c r="KKH107" s="889"/>
      <c r="KKI107" s="889"/>
      <c r="KKJ107" s="889"/>
      <c r="KKK107" s="889"/>
      <c r="KKL107" s="889"/>
      <c r="KKM107" s="889"/>
      <c r="KKN107" s="889"/>
      <c r="KKO107" s="889"/>
      <c r="KKP107" s="889"/>
      <c r="KKQ107" s="889"/>
      <c r="KKR107" s="889"/>
      <c r="KKS107" s="889"/>
      <c r="KKT107" s="889"/>
      <c r="KKU107" s="889"/>
      <c r="KKV107" s="889"/>
      <c r="KKW107" s="889"/>
      <c r="KKX107" s="889"/>
      <c r="KKY107" s="889"/>
      <c r="KKZ107" s="889"/>
      <c r="KLA107" s="889"/>
      <c r="KLB107" s="889"/>
      <c r="KLC107" s="889"/>
      <c r="KLD107" s="889"/>
      <c r="KLE107" s="889"/>
      <c r="KLF107" s="889"/>
      <c r="KLG107" s="889"/>
      <c r="KLH107" s="889"/>
      <c r="KLI107" s="889"/>
      <c r="KLJ107" s="889"/>
      <c r="KLK107" s="889"/>
      <c r="KLL107" s="889"/>
      <c r="KLM107" s="889"/>
      <c r="KLN107" s="889"/>
      <c r="KLO107" s="889"/>
      <c r="KLP107" s="889"/>
      <c r="KLQ107" s="889"/>
      <c r="KLR107" s="889"/>
      <c r="KLS107" s="889"/>
      <c r="KLT107" s="889"/>
      <c r="KLU107" s="889"/>
      <c r="KLV107" s="889"/>
      <c r="KLW107" s="889"/>
      <c r="KLX107" s="889"/>
      <c r="KLY107" s="889"/>
      <c r="KLZ107" s="889"/>
      <c r="KMA107" s="889"/>
      <c r="KMB107" s="889"/>
      <c r="KMC107" s="889"/>
      <c r="KMD107" s="889"/>
      <c r="KME107" s="889"/>
      <c r="KMF107" s="889"/>
      <c r="KMG107" s="889"/>
      <c r="KMH107" s="889"/>
      <c r="KMI107" s="889"/>
      <c r="KMJ107" s="889"/>
      <c r="KMK107" s="889"/>
      <c r="KML107" s="889"/>
      <c r="KMM107" s="889"/>
      <c r="KMN107" s="889"/>
      <c r="KMO107" s="889"/>
      <c r="KMP107" s="889"/>
      <c r="KMQ107" s="889"/>
      <c r="KMR107" s="889"/>
      <c r="KMS107" s="889"/>
      <c r="KMT107" s="889"/>
      <c r="KMU107" s="889"/>
      <c r="KMV107" s="889"/>
      <c r="KMW107" s="889"/>
      <c r="KMX107" s="889"/>
      <c r="KMY107" s="889"/>
      <c r="KMZ107" s="889"/>
      <c r="KNA107" s="889"/>
      <c r="KNB107" s="889"/>
      <c r="KNC107" s="889"/>
      <c r="KND107" s="889"/>
      <c r="KNE107" s="889"/>
      <c r="KNF107" s="889"/>
      <c r="KNG107" s="889"/>
      <c r="KNH107" s="889"/>
      <c r="KNI107" s="889"/>
      <c r="KNJ107" s="889"/>
      <c r="KNK107" s="889"/>
      <c r="KNL107" s="889"/>
      <c r="KNM107" s="889"/>
      <c r="KNN107" s="889"/>
      <c r="KNO107" s="889"/>
      <c r="KNP107" s="889"/>
      <c r="KNQ107" s="889"/>
      <c r="KNR107" s="889"/>
      <c r="KNS107" s="889"/>
      <c r="KNT107" s="889"/>
      <c r="KNU107" s="889"/>
      <c r="KNV107" s="889"/>
      <c r="KNW107" s="889"/>
      <c r="KNX107" s="889"/>
      <c r="KNY107" s="889"/>
      <c r="KNZ107" s="889"/>
      <c r="KOA107" s="889"/>
      <c r="KOB107" s="889"/>
      <c r="KOC107" s="889"/>
      <c r="KOD107" s="889"/>
      <c r="KOE107" s="889"/>
      <c r="KOF107" s="889"/>
      <c r="KOG107" s="889"/>
      <c r="KOH107" s="889"/>
      <c r="KOI107" s="889"/>
      <c r="KOJ107" s="889"/>
      <c r="KOK107" s="889"/>
      <c r="KOL107" s="889"/>
      <c r="KOM107" s="889"/>
      <c r="KON107" s="889"/>
      <c r="KOO107" s="889"/>
      <c r="KOP107" s="889"/>
      <c r="KOQ107" s="889"/>
      <c r="KOR107" s="889"/>
      <c r="KOS107" s="889"/>
      <c r="KOT107" s="889"/>
      <c r="KOU107" s="889"/>
      <c r="KOV107" s="889"/>
      <c r="KOW107" s="889"/>
      <c r="KOX107" s="889"/>
      <c r="KOY107" s="889"/>
      <c r="KOZ107" s="889"/>
      <c r="KPA107" s="889"/>
      <c r="KPB107" s="889"/>
      <c r="KPC107" s="889"/>
      <c r="KPD107" s="889"/>
      <c r="KPE107" s="889"/>
      <c r="KPF107" s="889"/>
      <c r="KPG107" s="889"/>
      <c r="KPH107" s="889"/>
      <c r="KPI107" s="889"/>
      <c r="KPJ107" s="889"/>
      <c r="KPK107" s="889"/>
      <c r="KPL107" s="889"/>
      <c r="KPM107" s="889"/>
      <c r="KPN107" s="889"/>
      <c r="KPO107" s="889"/>
      <c r="KPP107" s="889"/>
      <c r="KPQ107" s="889"/>
      <c r="KPR107" s="889"/>
      <c r="KPS107" s="889"/>
      <c r="KPT107" s="889"/>
      <c r="KPU107" s="889"/>
      <c r="KPV107" s="889"/>
      <c r="KPW107" s="889"/>
      <c r="KPX107" s="889"/>
      <c r="KPY107" s="889"/>
      <c r="KPZ107" s="889"/>
      <c r="KQA107" s="889"/>
      <c r="KQB107" s="889"/>
      <c r="KQC107" s="889"/>
      <c r="KQD107" s="889"/>
      <c r="KQE107" s="889"/>
      <c r="KQF107" s="889"/>
      <c r="KQG107" s="889"/>
      <c r="KQH107" s="889"/>
      <c r="KQI107" s="889"/>
      <c r="KQJ107" s="889"/>
      <c r="KQK107" s="889"/>
      <c r="KQL107" s="889"/>
      <c r="KQM107" s="889"/>
      <c r="KQN107" s="889"/>
      <c r="KQO107" s="889"/>
      <c r="KQP107" s="889"/>
      <c r="KQQ107" s="889"/>
      <c r="KQR107" s="889"/>
      <c r="KQS107" s="889"/>
      <c r="KQT107" s="889"/>
      <c r="KQU107" s="889"/>
      <c r="KQV107" s="889"/>
      <c r="KQW107" s="889"/>
      <c r="KQX107" s="889"/>
      <c r="KQY107" s="889"/>
      <c r="KQZ107" s="889"/>
      <c r="KRA107" s="889"/>
      <c r="KRB107" s="889"/>
      <c r="KRC107" s="889"/>
      <c r="KRD107" s="889"/>
      <c r="KRE107" s="889"/>
      <c r="KRF107" s="889"/>
      <c r="KRG107" s="889"/>
      <c r="KRH107" s="889"/>
      <c r="KRI107" s="889"/>
      <c r="KRJ107" s="889"/>
      <c r="KRK107" s="889"/>
      <c r="KRL107" s="889"/>
      <c r="KRM107" s="889"/>
      <c r="KRN107" s="889"/>
      <c r="KRO107" s="889"/>
      <c r="KRP107" s="889"/>
      <c r="KRQ107" s="889"/>
      <c r="KRR107" s="889"/>
      <c r="KRS107" s="889"/>
      <c r="KRT107" s="889"/>
      <c r="KRU107" s="889"/>
      <c r="KRV107" s="889"/>
      <c r="KRW107" s="889"/>
      <c r="KRX107" s="889"/>
      <c r="KRY107" s="889"/>
      <c r="KRZ107" s="889"/>
      <c r="KSA107" s="889"/>
      <c r="KSB107" s="889"/>
      <c r="KSC107" s="889"/>
      <c r="KSD107" s="889"/>
      <c r="KSE107" s="889"/>
      <c r="KSF107" s="889"/>
      <c r="KSG107" s="889"/>
      <c r="KSH107" s="889"/>
      <c r="KSI107" s="889"/>
      <c r="KSJ107" s="889"/>
      <c r="KSK107" s="889"/>
      <c r="KSL107" s="889"/>
      <c r="KSM107" s="889"/>
      <c r="KSN107" s="889"/>
      <c r="KSO107" s="889"/>
      <c r="KSP107" s="889"/>
      <c r="KSQ107" s="889"/>
      <c r="KSR107" s="889"/>
      <c r="KSS107" s="889"/>
      <c r="KST107" s="889"/>
      <c r="KSU107" s="889"/>
      <c r="KSV107" s="889"/>
      <c r="KSW107" s="889"/>
      <c r="KSX107" s="889"/>
      <c r="KSY107" s="889"/>
      <c r="KSZ107" s="889"/>
      <c r="KTA107" s="889"/>
      <c r="KTB107" s="889"/>
      <c r="KTC107" s="889"/>
      <c r="KTD107" s="889"/>
      <c r="KTE107" s="889"/>
      <c r="KTF107" s="889"/>
      <c r="KTG107" s="889"/>
      <c r="KTH107" s="889"/>
      <c r="KTI107" s="889"/>
      <c r="KTJ107" s="889"/>
      <c r="KTK107" s="889"/>
      <c r="KTL107" s="889"/>
      <c r="KTM107" s="889"/>
      <c r="KTN107" s="889"/>
      <c r="KTO107" s="889"/>
      <c r="KTP107" s="889"/>
      <c r="KTQ107" s="889"/>
      <c r="KTR107" s="889"/>
      <c r="KTS107" s="889"/>
      <c r="KTT107" s="889"/>
      <c r="KTU107" s="889"/>
      <c r="KTV107" s="889"/>
      <c r="KTW107" s="889"/>
      <c r="KTX107" s="889"/>
      <c r="KTY107" s="889"/>
      <c r="KTZ107" s="889"/>
      <c r="KUA107" s="889"/>
      <c r="KUB107" s="889"/>
      <c r="KUC107" s="889"/>
      <c r="KUD107" s="889"/>
      <c r="KUE107" s="889"/>
      <c r="KUF107" s="889"/>
      <c r="KUG107" s="889"/>
      <c r="KUH107" s="889"/>
      <c r="KUI107" s="889"/>
      <c r="KUJ107" s="889"/>
      <c r="KUK107" s="889"/>
      <c r="KUL107" s="889"/>
      <c r="KUM107" s="889"/>
      <c r="KUN107" s="889"/>
      <c r="KUO107" s="889"/>
      <c r="KUP107" s="889"/>
      <c r="KUQ107" s="889"/>
      <c r="KUR107" s="889"/>
      <c r="KUS107" s="889"/>
      <c r="KUT107" s="889"/>
      <c r="KUU107" s="889"/>
      <c r="KUV107" s="889"/>
      <c r="KUW107" s="889"/>
      <c r="KUX107" s="889"/>
      <c r="KUY107" s="889"/>
      <c r="KUZ107" s="889"/>
      <c r="KVA107" s="889"/>
      <c r="KVB107" s="889"/>
      <c r="KVC107" s="889"/>
      <c r="KVD107" s="889"/>
      <c r="KVE107" s="889"/>
      <c r="KVF107" s="889"/>
      <c r="KVG107" s="889"/>
      <c r="KVH107" s="889"/>
      <c r="KVI107" s="889"/>
      <c r="KVJ107" s="889"/>
      <c r="KVK107" s="889"/>
      <c r="KVL107" s="889"/>
      <c r="KVM107" s="889"/>
      <c r="KVN107" s="889"/>
      <c r="KVO107" s="889"/>
      <c r="KVP107" s="889"/>
      <c r="KVQ107" s="889"/>
      <c r="KVR107" s="889"/>
      <c r="KVS107" s="889"/>
      <c r="KVT107" s="889"/>
      <c r="KVU107" s="889"/>
      <c r="KVV107" s="889"/>
      <c r="KVW107" s="889"/>
      <c r="KVX107" s="889"/>
      <c r="KVY107" s="889"/>
      <c r="KVZ107" s="889"/>
      <c r="KWA107" s="889"/>
      <c r="KWB107" s="889"/>
      <c r="KWC107" s="889"/>
      <c r="KWD107" s="889"/>
      <c r="KWE107" s="889"/>
      <c r="KWF107" s="889"/>
      <c r="KWG107" s="889"/>
      <c r="KWH107" s="889"/>
      <c r="KWI107" s="889"/>
      <c r="KWJ107" s="889"/>
      <c r="KWK107" s="889"/>
      <c r="KWL107" s="889"/>
      <c r="KWM107" s="889"/>
      <c r="KWN107" s="889"/>
      <c r="KWO107" s="889"/>
      <c r="KWP107" s="889"/>
      <c r="KWQ107" s="889"/>
      <c r="KWR107" s="889"/>
      <c r="KWS107" s="889"/>
      <c r="KWT107" s="889"/>
      <c r="KWU107" s="889"/>
      <c r="KWV107" s="889"/>
      <c r="KWW107" s="889"/>
      <c r="KWX107" s="889"/>
      <c r="KWY107" s="889"/>
      <c r="KWZ107" s="889"/>
      <c r="KXA107" s="889"/>
      <c r="KXB107" s="889"/>
      <c r="KXC107" s="889"/>
      <c r="KXD107" s="889"/>
      <c r="KXE107" s="889"/>
      <c r="KXF107" s="889"/>
      <c r="KXG107" s="889"/>
      <c r="KXH107" s="889"/>
      <c r="KXI107" s="889"/>
      <c r="KXJ107" s="889"/>
      <c r="KXK107" s="889"/>
      <c r="KXL107" s="889"/>
      <c r="KXM107" s="889"/>
      <c r="KXN107" s="889"/>
      <c r="KXO107" s="889"/>
      <c r="KXP107" s="889"/>
      <c r="KXQ107" s="889"/>
      <c r="KXR107" s="889"/>
      <c r="KXS107" s="889"/>
      <c r="KXT107" s="889"/>
      <c r="KXU107" s="889"/>
      <c r="KXV107" s="889"/>
      <c r="KXW107" s="889"/>
      <c r="KXX107" s="889"/>
      <c r="KXY107" s="889"/>
      <c r="KXZ107" s="889"/>
      <c r="KYA107" s="889"/>
      <c r="KYB107" s="889"/>
      <c r="KYC107" s="889"/>
      <c r="KYD107" s="889"/>
      <c r="KYE107" s="889"/>
      <c r="KYF107" s="889"/>
      <c r="KYG107" s="889"/>
      <c r="KYH107" s="889"/>
      <c r="KYI107" s="889"/>
      <c r="KYJ107" s="889"/>
      <c r="KYK107" s="889"/>
      <c r="KYL107" s="889"/>
      <c r="KYM107" s="889"/>
      <c r="KYN107" s="889"/>
      <c r="KYO107" s="889"/>
      <c r="KYP107" s="889"/>
      <c r="KYQ107" s="889"/>
      <c r="KYR107" s="889"/>
      <c r="KYS107" s="889"/>
      <c r="KYT107" s="889"/>
      <c r="KYU107" s="889"/>
      <c r="KYV107" s="889"/>
      <c r="KYW107" s="889"/>
      <c r="KYX107" s="889"/>
      <c r="KYY107" s="889"/>
      <c r="KYZ107" s="889"/>
      <c r="KZA107" s="889"/>
      <c r="KZB107" s="889"/>
      <c r="KZC107" s="889"/>
      <c r="KZD107" s="889"/>
      <c r="KZE107" s="889"/>
      <c r="KZF107" s="889"/>
      <c r="KZG107" s="889"/>
      <c r="KZH107" s="889"/>
      <c r="KZI107" s="889"/>
      <c r="KZJ107" s="889"/>
      <c r="KZK107" s="889"/>
      <c r="KZL107" s="889"/>
      <c r="KZM107" s="889"/>
      <c r="KZN107" s="889"/>
      <c r="KZO107" s="889"/>
      <c r="KZP107" s="889"/>
      <c r="KZQ107" s="889"/>
      <c r="KZR107" s="889"/>
      <c r="KZS107" s="889"/>
      <c r="KZT107" s="889"/>
      <c r="KZU107" s="889"/>
      <c r="KZV107" s="889"/>
      <c r="KZW107" s="889"/>
      <c r="KZX107" s="889"/>
      <c r="KZY107" s="889"/>
      <c r="KZZ107" s="889"/>
      <c r="LAA107" s="889"/>
      <c r="LAB107" s="889"/>
      <c r="LAC107" s="889"/>
      <c r="LAD107" s="889"/>
      <c r="LAE107" s="889"/>
      <c r="LAF107" s="889"/>
      <c r="LAG107" s="889"/>
      <c r="LAH107" s="889"/>
      <c r="LAI107" s="889"/>
      <c r="LAJ107" s="889"/>
      <c r="LAK107" s="889"/>
      <c r="LAL107" s="889"/>
      <c r="LAM107" s="889"/>
      <c r="LAN107" s="889"/>
      <c r="LAO107" s="889"/>
      <c r="LAP107" s="889"/>
      <c r="LAQ107" s="889"/>
      <c r="LAR107" s="889"/>
      <c r="LAS107" s="889"/>
      <c r="LAT107" s="889"/>
      <c r="LAU107" s="889"/>
      <c r="LAV107" s="889"/>
      <c r="LAW107" s="889"/>
      <c r="LAX107" s="889"/>
      <c r="LAY107" s="889"/>
      <c r="LAZ107" s="889"/>
      <c r="LBA107" s="889"/>
      <c r="LBB107" s="889"/>
      <c r="LBC107" s="889"/>
      <c r="LBD107" s="889"/>
      <c r="LBE107" s="889"/>
      <c r="LBF107" s="889"/>
      <c r="LBG107" s="889"/>
      <c r="LBH107" s="889"/>
      <c r="LBI107" s="889"/>
      <c r="LBJ107" s="889"/>
      <c r="LBK107" s="889"/>
      <c r="LBL107" s="889"/>
      <c r="LBM107" s="889"/>
      <c r="LBN107" s="889"/>
      <c r="LBO107" s="889"/>
      <c r="LBP107" s="889"/>
      <c r="LBQ107" s="889"/>
      <c r="LBR107" s="889"/>
      <c r="LBS107" s="889"/>
      <c r="LBT107" s="889"/>
      <c r="LBU107" s="889"/>
      <c r="LBV107" s="889"/>
      <c r="LBW107" s="889"/>
      <c r="LBX107" s="889"/>
      <c r="LBY107" s="889"/>
      <c r="LBZ107" s="889"/>
      <c r="LCA107" s="889"/>
      <c r="LCB107" s="889"/>
      <c r="LCC107" s="889"/>
      <c r="LCD107" s="889"/>
      <c r="LCE107" s="889"/>
      <c r="LCF107" s="889"/>
      <c r="LCG107" s="889"/>
      <c r="LCH107" s="889"/>
      <c r="LCI107" s="889"/>
      <c r="LCJ107" s="889"/>
      <c r="LCK107" s="889"/>
      <c r="LCL107" s="889"/>
      <c r="LCM107" s="889"/>
      <c r="LCN107" s="889"/>
      <c r="LCO107" s="889"/>
      <c r="LCP107" s="889"/>
      <c r="LCQ107" s="889"/>
      <c r="LCR107" s="889"/>
      <c r="LCS107" s="889"/>
      <c r="LCT107" s="889"/>
      <c r="LCU107" s="889"/>
      <c r="LCV107" s="889"/>
      <c r="LCW107" s="889"/>
      <c r="LCX107" s="889"/>
      <c r="LCY107" s="889"/>
      <c r="LCZ107" s="889"/>
      <c r="LDA107" s="889"/>
      <c r="LDB107" s="889"/>
      <c r="LDC107" s="889"/>
      <c r="LDD107" s="889"/>
      <c r="LDE107" s="889"/>
      <c r="LDF107" s="889"/>
      <c r="LDG107" s="889"/>
      <c r="LDH107" s="889"/>
      <c r="LDI107" s="889"/>
      <c r="LDJ107" s="889"/>
      <c r="LDK107" s="889"/>
      <c r="LDL107" s="889"/>
      <c r="LDM107" s="889"/>
      <c r="LDN107" s="889"/>
      <c r="LDO107" s="889"/>
      <c r="LDP107" s="889"/>
      <c r="LDQ107" s="889"/>
      <c r="LDR107" s="889"/>
      <c r="LDS107" s="889"/>
      <c r="LDT107" s="889"/>
      <c r="LDU107" s="889"/>
      <c r="LDV107" s="889"/>
      <c r="LDW107" s="889"/>
      <c r="LDX107" s="889"/>
      <c r="LDY107" s="889"/>
      <c r="LDZ107" s="889"/>
      <c r="LEA107" s="889"/>
      <c r="LEB107" s="889"/>
      <c r="LEC107" s="889"/>
      <c r="LED107" s="889"/>
      <c r="LEE107" s="889"/>
      <c r="LEF107" s="889"/>
      <c r="LEG107" s="889"/>
      <c r="LEH107" s="889"/>
      <c r="LEI107" s="889"/>
      <c r="LEJ107" s="889"/>
      <c r="LEK107" s="889"/>
      <c r="LEL107" s="889"/>
      <c r="LEM107" s="889"/>
      <c r="LEN107" s="889"/>
      <c r="LEO107" s="889"/>
      <c r="LEP107" s="889"/>
      <c r="LEQ107" s="889"/>
      <c r="LER107" s="889"/>
      <c r="LES107" s="889"/>
      <c r="LET107" s="889"/>
      <c r="LEU107" s="889"/>
      <c r="LEV107" s="889"/>
      <c r="LEW107" s="889"/>
      <c r="LEX107" s="889"/>
      <c r="LEY107" s="889"/>
      <c r="LEZ107" s="889"/>
      <c r="LFA107" s="889"/>
      <c r="LFB107" s="889"/>
      <c r="LFC107" s="889"/>
      <c r="LFD107" s="889"/>
      <c r="LFE107" s="889"/>
      <c r="LFF107" s="889"/>
      <c r="LFG107" s="889"/>
      <c r="LFH107" s="889"/>
      <c r="LFI107" s="889"/>
      <c r="LFJ107" s="889"/>
      <c r="LFK107" s="889"/>
      <c r="LFL107" s="889"/>
      <c r="LFM107" s="889"/>
      <c r="LFN107" s="889"/>
      <c r="LFO107" s="889"/>
      <c r="LFP107" s="889"/>
      <c r="LFQ107" s="889"/>
      <c r="LFR107" s="889"/>
      <c r="LFS107" s="889"/>
      <c r="LFT107" s="889"/>
      <c r="LFU107" s="889"/>
      <c r="LFV107" s="889"/>
      <c r="LFW107" s="889"/>
      <c r="LFX107" s="889"/>
      <c r="LFY107" s="889"/>
      <c r="LFZ107" s="889"/>
      <c r="LGA107" s="889"/>
      <c r="LGB107" s="889"/>
      <c r="LGC107" s="889"/>
      <c r="LGD107" s="889"/>
      <c r="LGE107" s="889"/>
      <c r="LGF107" s="889"/>
      <c r="LGG107" s="889"/>
      <c r="LGH107" s="889"/>
      <c r="LGI107" s="889"/>
      <c r="LGJ107" s="889"/>
      <c r="LGK107" s="889"/>
      <c r="LGL107" s="889"/>
      <c r="LGM107" s="889"/>
      <c r="LGN107" s="889"/>
      <c r="LGO107" s="889"/>
      <c r="LGP107" s="889"/>
      <c r="LGQ107" s="889"/>
      <c r="LGR107" s="889"/>
      <c r="LGS107" s="889"/>
      <c r="LGT107" s="889"/>
      <c r="LGU107" s="889"/>
      <c r="LGV107" s="889"/>
      <c r="LGW107" s="889"/>
      <c r="LGX107" s="889"/>
      <c r="LGY107" s="889"/>
      <c r="LGZ107" s="889"/>
      <c r="LHA107" s="889"/>
      <c r="LHB107" s="889"/>
      <c r="LHC107" s="889"/>
      <c r="LHD107" s="889"/>
      <c r="LHE107" s="889"/>
      <c r="LHF107" s="889"/>
      <c r="LHG107" s="889"/>
      <c r="LHH107" s="889"/>
      <c r="LHI107" s="889"/>
      <c r="LHJ107" s="889"/>
      <c r="LHK107" s="889"/>
      <c r="LHL107" s="889"/>
      <c r="LHM107" s="889"/>
      <c r="LHN107" s="889"/>
      <c r="LHO107" s="889"/>
      <c r="LHP107" s="889"/>
      <c r="LHQ107" s="889"/>
      <c r="LHR107" s="889"/>
      <c r="LHS107" s="889"/>
      <c r="LHT107" s="889"/>
      <c r="LHU107" s="889"/>
      <c r="LHV107" s="889"/>
      <c r="LHW107" s="889"/>
      <c r="LHX107" s="889"/>
      <c r="LHY107" s="889"/>
      <c r="LHZ107" s="889"/>
      <c r="LIA107" s="889"/>
      <c r="LIB107" s="889"/>
      <c r="LIC107" s="889"/>
      <c r="LID107" s="889"/>
      <c r="LIE107" s="889"/>
      <c r="LIF107" s="889"/>
      <c r="LIG107" s="889"/>
      <c r="LIH107" s="889"/>
      <c r="LII107" s="889"/>
      <c r="LIJ107" s="889"/>
      <c r="LIK107" s="889"/>
      <c r="LIL107" s="889"/>
      <c r="LIM107" s="889"/>
      <c r="LIN107" s="889"/>
      <c r="LIO107" s="889"/>
      <c r="LIP107" s="889"/>
      <c r="LIQ107" s="889"/>
      <c r="LIR107" s="889"/>
      <c r="LIS107" s="889"/>
      <c r="LIT107" s="889"/>
      <c r="LIU107" s="889"/>
      <c r="LIV107" s="889"/>
      <c r="LIW107" s="889"/>
      <c r="LIX107" s="889"/>
      <c r="LIY107" s="889"/>
      <c r="LIZ107" s="889"/>
      <c r="LJA107" s="889"/>
      <c r="LJB107" s="889"/>
      <c r="LJC107" s="889"/>
      <c r="LJD107" s="889"/>
      <c r="LJE107" s="889"/>
      <c r="LJF107" s="889"/>
      <c r="LJG107" s="889"/>
      <c r="LJH107" s="889"/>
      <c r="LJI107" s="889"/>
      <c r="LJJ107" s="889"/>
      <c r="LJK107" s="889"/>
      <c r="LJL107" s="889"/>
      <c r="LJM107" s="889"/>
      <c r="LJN107" s="889"/>
      <c r="LJO107" s="889"/>
      <c r="LJP107" s="889"/>
      <c r="LJQ107" s="889"/>
      <c r="LJR107" s="889"/>
      <c r="LJS107" s="889"/>
      <c r="LJT107" s="889"/>
      <c r="LJU107" s="889"/>
      <c r="LJV107" s="889"/>
      <c r="LJW107" s="889"/>
      <c r="LJX107" s="889"/>
      <c r="LJY107" s="889"/>
      <c r="LJZ107" s="889"/>
      <c r="LKA107" s="889"/>
      <c r="LKB107" s="889"/>
      <c r="LKC107" s="889"/>
      <c r="LKD107" s="889"/>
      <c r="LKE107" s="889"/>
      <c r="LKF107" s="889"/>
      <c r="LKG107" s="889"/>
      <c r="LKH107" s="889"/>
      <c r="LKI107" s="889"/>
      <c r="LKJ107" s="889"/>
      <c r="LKK107" s="889"/>
      <c r="LKL107" s="889"/>
      <c r="LKM107" s="889"/>
      <c r="LKN107" s="889"/>
      <c r="LKO107" s="889"/>
      <c r="LKP107" s="889"/>
      <c r="LKQ107" s="889"/>
      <c r="LKR107" s="889"/>
      <c r="LKS107" s="889"/>
      <c r="LKT107" s="889"/>
      <c r="LKU107" s="889"/>
      <c r="LKV107" s="889"/>
      <c r="LKW107" s="889"/>
      <c r="LKX107" s="889"/>
      <c r="LKY107" s="889"/>
      <c r="LKZ107" s="889"/>
      <c r="LLA107" s="889"/>
      <c r="LLB107" s="889"/>
      <c r="LLC107" s="889"/>
      <c r="LLD107" s="889"/>
      <c r="LLE107" s="889"/>
      <c r="LLF107" s="889"/>
      <c r="LLG107" s="889"/>
      <c r="LLH107" s="889"/>
      <c r="LLI107" s="889"/>
      <c r="LLJ107" s="889"/>
      <c r="LLK107" s="889"/>
      <c r="LLL107" s="889"/>
      <c r="LLM107" s="889"/>
      <c r="LLN107" s="889"/>
      <c r="LLO107" s="889"/>
      <c r="LLP107" s="889"/>
      <c r="LLQ107" s="889"/>
      <c r="LLR107" s="889"/>
      <c r="LLS107" s="889"/>
      <c r="LLT107" s="889"/>
      <c r="LLU107" s="889"/>
      <c r="LLV107" s="889"/>
      <c r="LLW107" s="889"/>
      <c r="LLX107" s="889"/>
      <c r="LLY107" s="889"/>
      <c r="LLZ107" s="889"/>
      <c r="LMA107" s="889"/>
      <c r="LMB107" s="889"/>
      <c r="LMC107" s="889"/>
      <c r="LMD107" s="889"/>
      <c r="LME107" s="889"/>
      <c r="LMF107" s="889"/>
      <c r="LMG107" s="889"/>
      <c r="LMH107" s="889"/>
      <c r="LMI107" s="889"/>
      <c r="LMJ107" s="889"/>
      <c r="LMK107" s="889"/>
      <c r="LML107" s="889"/>
      <c r="LMM107" s="889"/>
      <c r="LMN107" s="889"/>
      <c r="LMO107" s="889"/>
      <c r="LMP107" s="889"/>
      <c r="LMQ107" s="889"/>
      <c r="LMR107" s="889"/>
      <c r="LMS107" s="889"/>
      <c r="LMT107" s="889"/>
      <c r="LMU107" s="889"/>
      <c r="LMV107" s="889"/>
      <c r="LMW107" s="889"/>
      <c r="LMX107" s="889"/>
      <c r="LMY107" s="889"/>
      <c r="LMZ107" s="889"/>
      <c r="LNA107" s="889"/>
      <c r="LNB107" s="889"/>
      <c r="LNC107" s="889"/>
      <c r="LND107" s="889"/>
      <c r="LNE107" s="889"/>
      <c r="LNF107" s="889"/>
      <c r="LNG107" s="889"/>
      <c r="LNH107" s="889"/>
      <c r="LNI107" s="889"/>
      <c r="LNJ107" s="889"/>
      <c r="LNK107" s="889"/>
      <c r="LNL107" s="889"/>
      <c r="LNM107" s="889"/>
      <c r="LNN107" s="889"/>
      <c r="LNO107" s="889"/>
      <c r="LNP107" s="889"/>
      <c r="LNQ107" s="889"/>
      <c r="LNR107" s="889"/>
      <c r="LNS107" s="889"/>
      <c r="LNT107" s="889"/>
      <c r="LNU107" s="889"/>
      <c r="LNV107" s="889"/>
      <c r="LNW107" s="889"/>
      <c r="LNX107" s="889"/>
      <c r="LNY107" s="889"/>
      <c r="LNZ107" s="889"/>
      <c r="LOA107" s="889"/>
      <c r="LOB107" s="889"/>
      <c r="LOC107" s="889"/>
      <c r="LOD107" s="889"/>
      <c r="LOE107" s="889"/>
      <c r="LOF107" s="889"/>
      <c r="LOG107" s="889"/>
      <c r="LOH107" s="889"/>
      <c r="LOI107" s="889"/>
      <c r="LOJ107" s="889"/>
      <c r="LOK107" s="889"/>
      <c r="LOL107" s="889"/>
      <c r="LOM107" s="889"/>
      <c r="LON107" s="889"/>
      <c r="LOO107" s="889"/>
      <c r="LOP107" s="889"/>
      <c r="LOQ107" s="889"/>
      <c r="LOR107" s="889"/>
      <c r="LOS107" s="889"/>
      <c r="LOT107" s="889"/>
      <c r="LOU107" s="889"/>
      <c r="LOV107" s="889"/>
      <c r="LOW107" s="889"/>
      <c r="LOX107" s="889"/>
      <c r="LOY107" s="889"/>
      <c r="LOZ107" s="889"/>
      <c r="LPA107" s="889"/>
      <c r="LPB107" s="889"/>
      <c r="LPC107" s="889"/>
      <c r="LPD107" s="889"/>
      <c r="LPE107" s="889"/>
      <c r="LPF107" s="889"/>
      <c r="LPG107" s="889"/>
      <c r="LPH107" s="889"/>
      <c r="LPI107" s="889"/>
      <c r="LPJ107" s="889"/>
      <c r="LPK107" s="889"/>
      <c r="LPL107" s="889"/>
      <c r="LPM107" s="889"/>
      <c r="LPN107" s="889"/>
      <c r="LPO107" s="889"/>
      <c r="LPP107" s="889"/>
      <c r="LPQ107" s="889"/>
      <c r="LPR107" s="889"/>
      <c r="LPS107" s="889"/>
      <c r="LPT107" s="889"/>
      <c r="LPU107" s="889"/>
      <c r="LPV107" s="889"/>
      <c r="LPW107" s="889"/>
      <c r="LPX107" s="889"/>
      <c r="LPY107" s="889"/>
      <c r="LPZ107" s="889"/>
      <c r="LQA107" s="889"/>
      <c r="LQB107" s="889"/>
      <c r="LQC107" s="889"/>
      <c r="LQD107" s="889"/>
      <c r="LQE107" s="889"/>
      <c r="LQF107" s="889"/>
      <c r="LQG107" s="889"/>
      <c r="LQH107" s="889"/>
      <c r="LQI107" s="889"/>
      <c r="LQJ107" s="889"/>
      <c r="LQK107" s="889"/>
      <c r="LQL107" s="889"/>
      <c r="LQM107" s="889"/>
      <c r="LQN107" s="889"/>
      <c r="LQO107" s="889"/>
      <c r="LQP107" s="889"/>
      <c r="LQQ107" s="889"/>
      <c r="LQR107" s="889"/>
      <c r="LQS107" s="889"/>
      <c r="LQT107" s="889"/>
      <c r="LQU107" s="889"/>
      <c r="LQV107" s="889"/>
      <c r="LQW107" s="889"/>
      <c r="LQX107" s="889"/>
      <c r="LQY107" s="889"/>
      <c r="LQZ107" s="889"/>
      <c r="LRA107" s="889"/>
      <c r="LRB107" s="889"/>
      <c r="LRC107" s="889"/>
      <c r="LRD107" s="889"/>
      <c r="LRE107" s="889"/>
      <c r="LRF107" s="889"/>
      <c r="LRG107" s="889"/>
      <c r="LRH107" s="889"/>
      <c r="LRI107" s="889"/>
      <c r="LRJ107" s="889"/>
      <c r="LRK107" s="889"/>
      <c r="LRL107" s="889"/>
      <c r="LRM107" s="889"/>
      <c r="LRN107" s="889"/>
      <c r="LRO107" s="889"/>
      <c r="LRP107" s="889"/>
      <c r="LRQ107" s="889"/>
      <c r="LRR107" s="889"/>
      <c r="LRS107" s="889"/>
      <c r="LRT107" s="889"/>
      <c r="LRU107" s="889"/>
      <c r="LRV107" s="889"/>
      <c r="LRW107" s="889"/>
      <c r="LRX107" s="889"/>
      <c r="LRY107" s="889"/>
      <c r="LRZ107" s="889"/>
      <c r="LSA107" s="889"/>
      <c r="LSB107" s="889"/>
      <c r="LSC107" s="889"/>
      <c r="LSD107" s="889"/>
      <c r="LSE107" s="889"/>
      <c r="LSF107" s="889"/>
      <c r="LSG107" s="889"/>
      <c r="LSH107" s="889"/>
      <c r="LSI107" s="889"/>
      <c r="LSJ107" s="889"/>
      <c r="LSK107" s="889"/>
      <c r="LSL107" s="889"/>
      <c r="LSM107" s="889"/>
      <c r="LSN107" s="889"/>
      <c r="LSO107" s="889"/>
      <c r="LSP107" s="889"/>
      <c r="LSQ107" s="889"/>
      <c r="LSR107" s="889"/>
      <c r="LSS107" s="889"/>
      <c r="LST107" s="889"/>
      <c r="LSU107" s="889"/>
      <c r="LSV107" s="889"/>
      <c r="LSW107" s="889"/>
      <c r="LSX107" s="889"/>
      <c r="LSY107" s="889"/>
      <c r="LSZ107" s="889"/>
      <c r="LTA107" s="889"/>
      <c r="LTB107" s="889"/>
      <c r="LTC107" s="889"/>
      <c r="LTD107" s="889"/>
      <c r="LTE107" s="889"/>
      <c r="LTF107" s="889"/>
      <c r="LTG107" s="889"/>
      <c r="LTH107" s="889"/>
      <c r="LTI107" s="889"/>
      <c r="LTJ107" s="889"/>
      <c r="LTK107" s="889"/>
      <c r="LTL107" s="889"/>
      <c r="LTM107" s="889"/>
      <c r="LTN107" s="889"/>
      <c r="LTO107" s="889"/>
      <c r="LTP107" s="889"/>
      <c r="LTQ107" s="889"/>
      <c r="LTR107" s="889"/>
      <c r="LTS107" s="889"/>
      <c r="LTT107" s="889"/>
      <c r="LTU107" s="889"/>
      <c r="LTV107" s="889"/>
      <c r="LTW107" s="889"/>
      <c r="LTX107" s="889"/>
      <c r="LTY107" s="889"/>
      <c r="LTZ107" s="889"/>
      <c r="LUA107" s="889"/>
      <c r="LUB107" s="889"/>
      <c r="LUC107" s="889"/>
      <c r="LUD107" s="889"/>
      <c r="LUE107" s="889"/>
      <c r="LUF107" s="889"/>
      <c r="LUG107" s="889"/>
      <c r="LUH107" s="889"/>
      <c r="LUI107" s="889"/>
      <c r="LUJ107" s="889"/>
      <c r="LUK107" s="889"/>
      <c r="LUL107" s="889"/>
      <c r="LUM107" s="889"/>
      <c r="LUN107" s="889"/>
      <c r="LUO107" s="889"/>
      <c r="LUP107" s="889"/>
      <c r="LUQ107" s="889"/>
      <c r="LUR107" s="889"/>
      <c r="LUS107" s="889"/>
      <c r="LUT107" s="889"/>
      <c r="LUU107" s="889"/>
      <c r="LUV107" s="889"/>
      <c r="LUW107" s="889"/>
      <c r="LUX107" s="889"/>
      <c r="LUY107" s="889"/>
      <c r="LUZ107" s="889"/>
      <c r="LVA107" s="889"/>
      <c r="LVB107" s="889"/>
      <c r="LVC107" s="889"/>
      <c r="LVD107" s="889"/>
      <c r="LVE107" s="889"/>
      <c r="LVF107" s="889"/>
      <c r="LVG107" s="889"/>
      <c r="LVH107" s="889"/>
      <c r="LVI107" s="889"/>
      <c r="LVJ107" s="889"/>
      <c r="LVK107" s="889"/>
      <c r="LVL107" s="889"/>
      <c r="LVM107" s="889"/>
      <c r="LVN107" s="889"/>
      <c r="LVO107" s="889"/>
      <c r="LVP107" s="889"/>
      <c r="LVQ107" s="889"/>
      <c r="LVR107" s="889"/>
      <c r="LVS107" s="889"/>
      <c r="LVT107" s="889"/>
      <c r="LVU107" s="889"/>
      <c r="LVV107" s="889"/>
      <c r="LVW107" s="889"/>
      <c r="LVX107" s="889"/>
      <c r="LVY107" s="889"/>
      <c r="LVZ107" s="889"/>
      <c r="LWA107" s="889"/>
      <c r="LWB107" s="889"/>
      <c r="LWC107" s="889"/>
      <c r="LWD107" s="889"/>
      <c r="LWE107" s="889"/>
      <c r="LWF107" s="889"/>
      <c r="LWG107" s="889"/>
      <c r="LWH107" s="889"/>
      <c r="LWI107" s="889"/>
      <c r="LWJ107" s="889"/>
      <c r="LWK107" s="889"/>
      <c r="LWL107" s="889"/>
      <c r="LWM107" s="889"/>
      <c r="LWN107" s="889"/>
      <c r="LWO107" s="889"/>
      <c r="LWP107" s="889"/>
      <c r="LWQ107" s="889"/>
      <c r="LWR107" s="889"/>
      <c r="LWS107" s="889"/>
      <c r="LWT107" s="889"/>
      <c r="LWU107" s="889"/>
      <c r="LWV107" s="889"/>
      <c r="LWW107" s="889"/>
      <c r="LWX107" s="889"/>
      <c r="LWY107" s="889"/>
      <c r="LWZ107" s="889"/>
      <c r="LXA107" s="889"/>
      <c r="LXB107" s="889"/>
      <c r="LXC107" s="889"/>
      <c r="LXD107" s="889"/>
      <c r="LXE107" s="889"/>
      <c r="LXF107" s="889"/>
      <c r="LXG107" s="889"/>
      <c r="LXH107" s="889"/>
      <c r="LXI107" s="889"/>
      <c r="LXJ107" s="889"/>
      <c r="LXK107" s="889"/>
      <c r="LXL107" s="889"/>
      <c r="LXM107" s="889"/>
      <c r="LXN107" s="889"/>
      <c r="LXO107" s="889"/>
      <c r="LXP107" s="889"/>
      <c r="LXQ107" s="889"/>
      <c r="LXR107" s="889"/>
      <c r="LXS107" s="889"/>
      <c r="LXT107" s="889"/>
      <c r="LXU107" s="889"/>
      <c r="LXV107" s="889"/>
      <c r="LXW107" s="889"/>
      <c r="LXX107" s="889"/>
      <c r="LXY107" s="889"/>
      <c r="LXZ107" s="889"/>
      <c r="LYA107" s="889"/>
      <c r="LYB107" s="889"/>
      <c r="LYC107" s="889"/>
      <c r="LYD107" s="889"/>
      <c r="LYE107" s="889"/>
      <c r="LYF107" s="889"/>
      <c r="LYG107" s="889"/>
      <c r="LYH107" s="889"/>
      <c r="LYI107" s="889"/>
      <c r="LYJ107" s="889"/>
      <c r="LYK107" s="889"/>
      <c r="LYL107" s="889"/>
      <c r="LYM107" s="889"/>
      <c r="LYN107" s="889"/>
      <c r="LYO107" s="889"/>
      <c r="LYP107" s="889"/>
      <c r="LYQ107" s="889"/>
      <c r="LYR107" s="889"/>
      <c r="LYS107" s="889"/>
      <c r="LYT107" s="889"/>
      <c r="LYU107" s="889"/>
      <c r="LYV107" s="889"/>
      <c r="LYW107" s="889"/>
      <c r="LYX107" s="889"/>
      <c r="LYY107" s="889"/>
      <c r="LYZ107" s="889"/>
      <c r="LZA107" s="889"/>
      <c r="LZB107" s="889"/>
      <c r="LZC107" s="889"/>
      <c r="LZD107" s="889"/>
      <c r="LZE107" s="889"/>
      <c r="LZF107" s="889"/>
      <c r="LZG107" s="889"/>
      <c r="LZH107" s="889"/>
      <c r="LZI107" s="889"/>
      <c r="LZJ107" s="889"/>
      <c r="LZK107" s="889"/>
      <c r="LZL107" s="889"/>
      <c r="LZM107" s="889"/>
      <c r="LZN107" s="889"/>
      <c r="LZO107" s="889"/>
      <c r="LZP107" s="889"/>
      <c r="LZQ107" s="889"/>
      <c r="LZR107" s="889"/>
      <c r="LZS107" s="889"/>
      <c r="LZT107" s="889"/>
      <c r="LZU107" s="889"/>
      <c r="LZV107" s="889"/>
      <c r="LZW107" s="889"/>
      <c r="LZX107" s="889"/>
      <c r="LZY107" s="889"/>
      <c r="LZZ107" s="889"/>
      <c r="MAA107" s="889"/>
      <c r="MAB107" s="889"/>
      <c r="MAC107" s="889"/>
      <c r="MAD107" s="889"/>
      <c r="MAE107" s="889"/>
      <c r="MAF107" s="889"/>
      <c r="MAG107" s="889"/>
      <c r="MAH107" s="889"/>
      <c r="MAI107" s="889"/>
      <c r="MAJ107" s="889"/>
      <c r="MAK107" s="889"/>
      <c r="MAL107" s="889"/>
      <c r="MAM107" s="889"/>
      <c r="MAN107" s="889"/>
      <c r="MAO107" s="889"/>
      <c r="MAP107" s="889"/>
      <c r="MAQ107" s="889"/>
      <c r="MAR107" s="889"/>
      <c r="MAS107" s="889"/>
      <c r="MAT107" s="889"/>
      <c r="MAU107" s="889"/>
      <c r="MAV107" s="889"/>
      <c r="MAW107" s="889"/>
      <c r="MAX107" s="889"/>
      <c r="MAY107" s="889"/>
      <c r="MAZ107" s="889"/>
      <c r="MBA107" s="889"/>
      <c r="MBB107" s="889"/>
      <c r="MBC107" s="889"/>
      <c r="MBD107" s="889"/>
      <c r="MBE107" s="889"/>
      <c r="MBF107" s="889"/>
      <c r="MBG107" s="889"/>
      <c r="MBH107" s="889"/>
      <c r="MBI107" s="889"/>
      <c r="MBJ107" s="889"/>
      <c r="MBK107" s="889"/>
      <c r="MBL107" s="889"/>
      <c r="MBM107" s="889"/>
      <c r="MBN107" s="889"/>
      <c r="MBO107" s="889"/>
      <c r="MBP107" s="889"/>
      <c r="MBQ107" s="889"/>
      <c r="MBR107" s="889"/>
      <c r="MBS107" s="889"/>
      <c r="MBT107" s="889"/>
      <c r="MBU107" s="889"/>
      <c r="MBV107" s="889"/>
      <c r="MBW107" s="889"/>
      <c r="MBX107" s="889"/>
      <c r="MBY107" s="889"/>
      <c r="MBZ107" s="889"/>
      <c r="MCA107" s="889"/>
      <c r="MCB107" s="889"/>
      <c r="MCC107" s="889"/>
      <c r="MCD107" s="889"/>
      <c r="MCE107" s="889"/>
      <c r="MCF107" s="889"/>
      <c r="MCG107" s="889"/>
      <c r="MCH107" s="889"/>
      <c r="MCI107" s="889"/>
      <c r="MCJ107" s="889"/>
      <c r="MCK107" s="889"/>
      <c r="MCL107" s="889"/>
      <c r="MCM107" s="889"/>
      <c r="MCN107" s="889"/>
      <c r="MCO107" s="889"/>
      <c r="MCP107" s="889"/>
      <c r="MCQ107" s="889"/>
      <c r="MCR107" s="889"/>
      <c r="MCS107" s="889"/>
      <c r="MCT107" s="889"/>
      <c r="MCU107" s="889"/>
      <c r="MCV107" s="889"/>
      <c r="MCW107" s="889"/>
      <c r="MCX107" s="889"/>
      <c r="MCY107" s="889"/>
      <c r="MCZ107" s="889"/>
      <c r="MDA107" s="889"/>
      <c r="MDB107" s="889"/>
      <c r="MDC107" s="889"/>
      <c r="MDD107" s="889"/>
      <c r="MDE107" s="889"/>
      <c r="MDF107" s="889"/>
      <c r="MDG107" s="889"/>
      <c r="MDH107" s="889"/>
      <c r="MDI107" s="889"/>
      <c r="MDJ107" s="889"/>
      <c r="MDK107" s="889"/>
      <c r="MDL107" s="889"/>
      <c r="MDM107" s="889"/>
      <c r="MDN107" s="889"/>
      <c r="MDO107" s="889"/>
      <c r="MDP107" s="889"/>
      <c r="MDQ107" s="889"/>
      <c r="MDR107" s="889"/>
      <c r="MDS107" s="889"/>
      <c r="MDT107" s="889"/>
      <c r="MDU107" s="889"/>
      <c r="MDV107" s="889"/>
      <c r="MDW107" s="889"/>
      <c r="MDX107" s="889"/>
      <c r="MDY107" s="889"/>
      <c r="MDZ107" s="889"/>
      <c r="MEA107" s="889"/>
      <c r="MEB107" s="889"/>
      <c r="MEC107" s="889"/>
      <c r="MED107" s="889"/>
      <c r="MEE107" s="889"/>
      <c r="MEF107" s="889"/>
      <c r="MEG107" s="889"/>
      <c r="MEH107" s="889"/>
      <c r="MEI107" s="889"/>
      <c r="MEJ107" s="889"/>
      <c r="MEK107" s="889"/>
      <c r="MEL107" s="889"/>
      <c r="MEM107" s="889"/>
      <c r="MEN107" s="889"/>
      <c r="MEO107" s="889"/>
      <c r="MEP107" s="889"/>
      <c r="MEQ107" s="889"/>
      <c r="MER107" s="889"/>
      <c r="MES107" s="889"/>
      <c r="MET107" s="889"/>
      <c r="MEU107" s="889"/>
      <c r="MEV107" s="889"/>
      <c r="MEW107" s="889"/>
      <c r="MEX107" s="889"/>
      <c r="MEY107" s="889"/>
      <c r="MEZ107" s="889"/>
      <c r="MFA107" s="889"/>
      <c r="MFB107" s="889"/>
      <c r="MFC107" s="889"/>
      <c r="MFD107" s="889"/>
      <c r="MFE107" s="889"/>
      <c r="MFF107" s="889"/>
      <c r="MFG107" s="889"/>
      <c r="MFH107" s="889"/>
      <c r="MFI107" s="889"/>
      <c r="MFJ107" s="889"/>
      <c r="MFK107" s="889"/>
      <c r="MFL107" s="889"/>
      <c r="MFM107" s="889"/>
      <c r="MFN107" s="889"/>
      <c r="MFO107" s="889"/>
      <c r="MFP107" s="889"/>
      <c r="MFQ107" s="889"/>
      <c r="MFR107" s="889"/>
      <c r="MFS107" s="889"/>
      <c r="MFT107" s="889"/>
      <c r="MFU107" s="889"/>
      <c r="MFV107" s="889"/>
      <c r="MFW107" s="889"/>
      <c r="MFX107" s="889"/>
      <c r="MFY107" s="889"/>
      <c r="MFZ107" s="889"/>
      <c r="MGA107" s="889"/>
      <c r="MGB107" s="889"/>
      <c r="MGC107" s="889"/>
      <c r="MGD107" s="889"/>
      <c r="MGE107" s="889"/>
      <c r="MGF107" s="889"/>
      <c r="MGG107" s="889"/>
      <c r="MGH107" s="889"/>
      <c r="MGI107" s="889"/>
      <c r="MGJ107" s="889"/>
      <c r="MGK107" s="889"/>
      <c r="MGL107" s="889"/>
      <c r="MGM107" s="889"/>
      <c r="MGN107" s="889"/>
      <c r="MGO107" s="889"/>
      <c r="MGP107" s="889"/>
      <c r="MGQ107" s="889"/>
      <c r="MGR107" s="889"/>
      <c r="MGS107" s="889"/>
      <c r="MGT107" s="889"/>
      <c r="MGU107" s="889"/>
      <c r="MGV107" s="889"/>
      <c r="MGW107" s="889"/>
      <c r="MGX107" s="889"/>
      <c r="MGY107" s="889"/>
      <c r="MGZ107" s="889"/>
      <c r="MHA107" s="889"/>
      <c r="MHB107" s="889"/>
      <c r="MHC107" s="889"/>
      <c r="MHD107" s="889"/>
      <c r="MHE107" s="889"/>
      <c r="MHF107" s="889"/>
      <c r="MHG107" s="889"/>
      <c r="MHH107" s="889"/>
      <c r="MHI107" s="889"/>
      <c r="MHJ107" s="889"/>
      <c r="MHK107" s="889"/>
      <c r="MHL107" s="889"/>
      <c r="MHM107" s="889"/>
      <c r="MHN107" s="889"/>
      <c r="MHO107" s="889"/>
      <c r="MHP107" s="889"/>
      <c r="MHQ107" s="889"/>
      <c r="MHR107" s="889"/>
      <c r="MHS107" s="889"/>
      <c r="MHT107" s="889"/>
      <c r="MHU107" s="889"/>
      <c r="MHV107" s="889"/>
      <c r="MHW107" s="889"/>
      <c r="MHX107" s="889"/>
      <c r="MHY107" s="889"/>
      <c r="MHZ107" s="889"/>
      <c r="MIA107" s="889"/>
      <c r="MIB107" s="889"/>
      <c r="MIC107" s="889"/>
      <c r="MID107" s="889"/>
      <c r="MIE107" s="889"/>
      <c r="MIF107" s="889"/>
      <c r="MIG107" s="889"/>
      <c r="MIH107" s="889"/>
      <c r="MII107" s="889"/>
      <c r="MIJ107" s="889"/>
      <c r="MIK107" s="889"/>
      <c r="MIL107" s="889"/>
      <c r="MIM107" s="889"/>
      <c r="MIN107" s="889"/>
      <c r="MIO107" s="889"/>
      <c r="MIP107" s="889"/>
      <c r="MIQ107" s="889"/>
      <c r="MIR107" s="889"/>
      <c r="MIS107" s="889"/>
      <c r="MIT107" s="889"/>
      <c r="MIU107" s="889"/>
      <c r="MIV107" s="889"/>
      <c r="MIW107" s="889"/>
      <c r="MIX107" s="889"/>
      <c r="MIY107" s="889"/>
      <c r="MIZ107" s="889"/>
      <c r="MJA107" s="889"/>
      <c r="MJB107" s="889"/>
      <c r="MJC107" s="889"/>
      <c r="MJD107" s="889"/>
      <c r="MJE107" s="889"/>
      <c r="MJF107" s="889"/>
      <c r="MJG107" s="889"/>
      <c r="MJH107" s="889"/>
      <c r="MJI107" s="889"/>
      <c r="MJJ107" s="889"/>
      <c r="MJK107" s="889"/>
      <c r="MJL107" s="889"/>
      <c r="MJM107" s="889"/>
      <c r="MJN107" s="889"/>
      <c r="MJO107" s="889"/>
      <c r="MJP107" s="889"/>
      <c r="MJQ107" s="889"/>
      <c r="MJR107" s="889"/>
      <c r="MJS107" s="889"/>
      <c r="MJT107" s="889"/>
      <c r="MJU107" s="889"/>
      <c r="MJV107" s="889"/>
      <c r="MJW107" s="889"/>
      <c r="MJX107" s="889"/>
      <c r="MJY107" s="889"/>
      <c r="MJZ107" s="889"/>
      <c r="MKA107" s="889"/>
      <c r="MKB107" s="889"/>
      <c r="MKC107" s="889"/>
      <c r="MKD107" s="889"/>
      <c r="MKE107" s="889"/>
      <c r="MKF107" s="889"/>
      <c r="MKG107" s="889"/>
      <c r="MKH107" s="889"/>
      <c r="MKI107" s="889"/>
      <c r="MKJ107" s="889"/>
      <c r="MKK107" s="889"/>
      <c r="MKL107" s="889"/>
      <c r="MKM107" s="889"/>
      <c r="MKN107" s="889"/>
      <c r="MKO107" s="889"/>
      <c r="MKP107" s="889"/>
      <c r="MKQ107" s="889"/>
      <c r="MKR107" s="889"/>
      <c r="MKS107" s="889"/>
      <c r="MKT107" s="889"/>
      <c r="MKU107" s="889"/>
      <c r="MKV107" s="889"/>
      <c r="MKW107" s="889"/>
      <c r="MKX107" s="889"/>
      <c r="MKY107" s="889"/>
      <c r="MKZ107" s="889"/>
      <c r="MLA107" s="889"/>
      <c r="MLB107" s="889"/>
      <c r="MLC107" s="889"/>
      <c r="MLD107" s="889"/>
      <c r="MLE107" s="889"/>
      <c r="MLF107" s="889"/>
      <c r="MLG107" s="889"/>
      <c r="MLH107" s="889"/>
      <c r="MLI107" s="889"/>
      <c r="MLJ107" s="889"/>
      <c r="MLK107" s="889"/>
      <c r="MLL107" s="889"/>
      <c r="MLM107" s="889"/>
      <c r="MLN107" s="889"/>
      <c r="MLO107" s="889"/>
      <c r="MLP107" s="889"/>
      <c r="MLQ107" s="889"/>
      <c r="MLR107" s="889"/>
      <c r="MLS107" s="889"/>
      <c r="MLT107" s="889"/>
      <c r="MLU107" s="889"/>
      <c r="MLV107" s="889"/>
      <c r="MLW107" s="889"/>
      <c r="MLX107" s="889"/>
      <c r="MLY107" s="889"/>
      <c r="MLZ107" s="889"/>
      <c r="MMA107" s="889"/>
      <c r="MMB107" s="889"/>
      <c r="MMC107" s="889"/>
      <c r="MMD107" s="889"/>
      <c r="MME107" s="889"/>
      <c r="MMF107" s="889"/>
      <c r="MMG107" s="889"/>
      <c r="MMH107" s="889"/>
      <c r="MMI107" s="889"/>
      <c r="MMJ107" s="889"/>
      <c r="MMK107" s="889"/>
      <c r="MML107" s="889"/>
      <c r="MMM107" s="889"/>
      <c r="MMN107" s="889"/>
      <c r="MMO107" s="889"/>
      <c r="MMP107" s="889"/>
      <c r="MMQ107" s="889"/>
      <c r="MMR107" s="889"/>
      <c r="MMS107" s="889"/>
      <c r="MMT107" s="889"/>
      <c r="MMU107" s="889"/>
      <c r="MMV107" s="889"/>
      <c r="MMW107" s="889"/>
      <c r="MMX107" s="889"/>
      <c r="MMY107" s="889"/>
      <c r="MMZ107" s="889"/>
      <c r="MNA107" s="889"/>
      <c r="MNB107" s="889"/>
      <c r="MNC107" s="889"/>
      <c r="MND107" s="889"/>
      <c r="MNE107" s="889"/>
      <c r="MNF107" s="889"/>
      <c r="MNG107" s="889"/>
      <c r="MNH107" s="889"/>
      <c r="MNI107" s="889"/>
      <c r="MNJ107" s="889"/>
      <c r="MNK107" s="889"/>
      <c r="MNL107" s="889"/>
      <c r="MNM107" s="889"/>
      <c r="MNN107" s="889"/>
      <c r="MNO107" s="889"/>
      <c r="MNP107" s="889"/>
      <c r="MNQ107" s="889"/>
      <c r="MNR107" s="889"/>
      <c r="MNS107" s="889"/>
      <c r="MNT107" s="889"/>
      <c r="MNU107" s="889"/>
      <c r="MNV107" s="889"/>
      <c r="MNW107" s="889"/>
      <c r="MNX107" s="889"/>
      <c r="MNY107" s="889"/>
      <c r="MNZ107" s="889"/>
      <c r="MOA107" s="889"/>
      <c r="MOB107" s="889"/>
      <c r="MOC107" s="889"/>
      <c r="MOD107" s="889"/>
      <c r="MOE107" s="889"/>
      <c r="MOF107" s="889"/>
      <c r="MOG107" s="889"/>
      <c r="MOH107" s="889"/>
      <c r="MOI107" s="889"/>
      <c r="MOJ107" s="889"/>
      <c r="MOK107" s="889"/>
      <c r="MOL107" s="889"/>
      <c r="MOM107" s="889"/>
      <c r="MON107" s="889"/>
      <c r="MOO107" s="889"/>
      <c r="MOP107" s="889"/>
      <c r="MOQ107" s="889"/>
      <c r="MOR107" s="889"/>
      <c r="MOS107" s="889"/>
      <c r="MOT107" s="889"/>
      <c r="MOU107" s="889"/>
      <c r="MOV107" s="889"/>
      <c r="MOW107" s="889"/>
      <c r="MOX107" s="889"/>
      <c r="MOY107" s="889"/>
      <c r="MOZ107" s="889"/>
      <c r="MPA107" s="889"/>
      <c r="MPB107" s="889"/>
      <c r="MPC107" s="889"/>
      <c r="MPD107" s="889"/>
      <c r="MPE107" s="889"/>
      <c r="MPF107" s="889"/>
      <c r="MPG107" s="889"/>
      <c r="MPH107" s="889"/>
      <c r="MPI107" s="889"/>
      <c r="MPJ107" s="889"/>
      <c r="MPK107" s="889"/>
      <c r="MPL107" s="889"/>
      <c r="MPM107" s="889"/>
      <c r="MPN107" s="889"/>
      <c r="MPO107" s="889"/>
      <c r="MPP107" s="889"/>
      <c r="MPQ107" s="889"/>
      <c r="MPR107" s="889"/>
      <c r="MPS107" s="889"/>
      <c r="MPT107" s="889"/>
      <c r="MPU107" s="889"/>
      <c r="MPV107" s="889"/>
      <c r="MPW107" s="889"/>
      <c r="MPX107" s="889"/>
      <c r="MPY107" s="889"/>
      <c r="MPZ107" s="889"/>
      <c r="MQA107" s="889"/>
      <c r="MQB107" s="889"/>
      <c r="MQC107" s="889"/>
      <c r="MQD107" s="889"/>
      <c r="MQE107" s="889"/>
      <c r="MQF107" s="889"/>
      <c r="MQG107" s="889"/>
      <c r="MQH107" s="889"/>
      <c r="MQI107" s="889"/>
      <c r="MQJ107" s="889"/>
      <c r="MQK107" s="889"/>
      <c r="MQL107" s="889"/>
      <c r="MQM107" s="889"/>
      <c r="MQN107" s="889"/>
      <c r="MQO107" s="889"/>
      <c r="MQP107" s="889"/>
      <c r="MQQ107" s="889"/>
      <c r="MQR107" s="889"/>
      <c r="MQS107" s="889"/>
      <c r="MQT107" s="889"/>
      <c r="MQU107" s="889"/>
      <c r="MQV107" s="889"/>
      <c r="MQW107" s="889"/>
      <c r="MQX107" s="889"/>
      <c r="MQY107" s="889"/>
      <c r="MQZ107" s="889"/>
      <c r="MRA107" s="889"/>
      <c r="MRB107" s="889"/>
      <c r="MRC107" s="889"/>
      <c r="MRD107" s="889"/>
      <c r="MRE107" s="889"/>
      <c r="MRF107" s="889"/>
      <c r="MRG107" s="889"/>
      <c r="MRH107" s="889"/>
      <c r="MRI107" s="889"/>
      <c r="MRJ107" s="889"/>
      <c r="MRK107" s="889"/>
      <c r="MRL107" s="889"/>
      <c r="MRM107" s="889"/>
      <c r="MRN107" s="889"/>
      <c r="MRO107" s="889"/>
      <c r="MRP107" s="889"/>
      <c r="MRQ107" s="889"/>
      <c r="MRR107" s="889"/>
      <c r="MRS107" s="889"/>
      <c r="MRT107" s="889"/>
      <c r="MRU107" s="889"/>
      <c r="MRV107" s="889"/>
      <c r="MRW107" s="889"/>
      <c r="MRX107" s="889"/>
      <c r="MRY107" s="889"/>
      <c r="MRZ107" s="889"/>
      <c r="MSA107" s="889"/>
      <c r="MSB107" s="889"/>
      <c r="MSC107" s="889"/>
      <c r="MSD107" s="889"/>
      <c r="MSE107" s="889"/>
      <c r="MSF107" s="889"/>
      <c r="MSG107" s="889"/>
      <c r="MSH107" s="889"/>
      <c r="MSI107" s="889"/>
      <c r="MSJ107" s="889"/>
      <c r="MSK107" s="889"/>
      <c r="MSL107" s="889"/>
      <c r="MSM107" s="889"/>
      <c r="MSN107" s="889"/>
      <c r="MSO107" s="889"/>
      <c r="MSP107" s="889"/>
      <c r="MSQ107" s="889"/>
      <c r="MSR107" s="889"/>
      <c r="MSS107" s="889"/>
      <c r="MST107" s="889"/>
      <c r="MSU107" s="889"/>
      <c r="MSV107" s="889"/>
      <c r="MSW107" s="889"/>
      <c r="MSX107" s="889"/>
      <c r="MSY107" s="889"/>
      <c r="MSZ107" s="889"/>
      <c r="MTA107" s="889"/>
      <c r="MTB107" s="889"/>
      <c r="MTC107" s="889"/>
      <c r="MTD107" s="889"/>
      <c r="MTE107" s="889"/>
      <c r="MTF107" s="889"/>
      <c r="MTG107" s="889"/>
      <c r="MTH107" s="889"/>
      <c r="MTI107" s="889"/>
      <c r="MTJ107" s="889"/>
      <c r="MTK107" s="889"/>
      <c r="MTL107" s="889"/>
      <c r="MTM107" s="889"/>
      <c r="MTN107" s="889"/>
      <c r="MTO107" s="889"/>
      <c r="MTP107" s="889"/>
      <c r="MTQ107" s="889"/>
      <c r="MTR107" s="889"/>
      <c r="MTS107" s="889"/>
      <c r="MTT107" s="889"/>
      <c r="MTU107" s="889"/>
      <c r="MTV107" s="889"/>
      <c r="MTW107" s="889"/>
      <c r="MTX107" s="889"/>
      <c r="MTY107" s="889"/>
      <c r="MTZ107" s="889"/>
      <c r="MUA107" s="889"/>
      <c r="MUB107" s="889"/>
      <c r="MUC107" s="889"/>
      <c r="MUD107" s="889"/>
      <c r="MUE107" s="889"/>
      <c r="MUF107" s="889"/>
      <c r="MUG107" s="889"/>
      <c r="MUH107" s="889"/>
      <c r="MUI107" s="889"/>
      <c r="MUJ107" s="889"/>
      <c r="MUK107" s="889"/>
      <c r="MUL107" s="889"/>
      <c r="MUM107" s="889"/>
      <c r="MUN107" s="889"/>
      <c r="MUO107" s="889"/>
      <c r="MUP107" s="889"/>
      <c r="MUQ107" s="889"/>
      <c r="MUR107" s="889"/>
      <c r="MUS107" s="889"/>
      <c r="MUT107" s="889"/>
      <c r="MUU107" s="889"/>
      <c r="MUV107" s="889"/>
      <c r="MUW107" s="889"/>
      <c r="MUX107" s="889"/>
      <c r="MUY107" s="889"/>
      <c r="MUZ107" s="889"/>
      <c r="MVA107" s="889"/>
      <c r="MVB107" s="889"/>
      <c r="MVC107" s="889"/>
      <c r="MVD107" s="889"/>
      <c r="MVE107" s="889"/>
      <c r="MVF107" s="889"/>
      <c r="MVG107" s="889"/>
      <c r="MVH107" s="889"/>
      <c r="MVI107" s="889"/>
      <c r="MVJ107" s="889"/>
      <c r="MVK107" s="889"/>
      <c r="MVL107" s="889"/>
      <c r="MVM107" s="889"/>
      <c r="MVN107" s="889"/>
      <c r="MVO107" s="889"/>
      <c r="MVP107" s="889"/>
      <c r="MVQ107" s="889"/>
      <c r="MVR107" s="889"/>
      <c r="MVS107" s="889"/>
      <c r="MVT107" s="889"/>
      <c r="MVU107" s="889"/>
      <c r="MVV107" s="889"/>
      <c r="MVW107" s="889"/>
      <c r="MVX107" s="889"/>
      <c r="MVY107" s="889"/>
      <c r="MVZ107" s="889"/>
      <c r="MWA107" s="889"/>
      <c r="MWB107" s="889"/>
      <c r="MWC107" s="889"/>
      <c r="MWD107" s="889"/>
      <c r="MWE107" s="889"/>
      <c r="MWF107" s="889"/>
      <c r="MWG107" s="889"/>
      <c r="MWH107" s="889"/>
      <c r="MWI107" s="889"/>
      <c r="MWJ107" s="889"/>
      <c r="MWK107" s="889"/>
      <c r="MWL107" s="889"/>
      <c r="MWM107" s="889"/>
      <c r="MWN107" s="889"/>
      <c r="MWO107" s="889"/>
      <c r="MWP107" s="889"/>
      <c r="MWQ107" s="889"/>
      <c r="MWR107" s="889"/>
      <c r="MWS107" s="889"/>
      <c r="MWT107" s="889"/>
      <c r="MWU107" s="889"/>
      <c r="MWV107" s="889"/>
      <c r="MWW107" s="889"/>
      <c r="MWX107" s="889"/>
      <c r="MWY107" s="889"/>
      <c r="MWZ107" s="889"/>
      <c r="MXA107" s="889"/>
      <c r="MXB107" s="889"/>
      <c r="MXC107" s="889"/>
      <c r="MXD107" s="889"/>
      <c r="MXE107" s="889"/>
      <c r="MXF107" s="889"/>
      <c r="MXG107" s="889"/>
      <c r="MXH107" s="889"/>
      <c r="MXI107" s="889"/>
      <c r="MXJ107" s="889"/>
      <c r="MXK107" s="889"/>
      <c r="MXL107" s="889"/>
      <c r="MXM107" s="889"/>
      <c r="MXN107" s="889"/>
      <c r="MXO107" s="889"/>
      <c r="MXP107" s="889"/>
      <c r="MXQ107" s="889"/>
      <c r="MXR107" s="889"/>
      <c r="MXS107" s="889"/>
      <c r="MXT107" s="889"/>
      <c r="MXU107" s="889"/>
      <c r="MXV107" s="889"/>
      <c r="MXW107" s="889"/>
      <c r="MXX107" s="889"/>
      <c r="MXY107" s="889"/>
      <c r="MXZ107" s="889"/>
      <c r="MYA107" s="889"/>
      <c r="MYB107" s="889"/>
      <c r="MYC107" s="889"/>
      <c r="MYD107" s="889"/>
      <c r="MYE107" s="889"/>
      <c r="MYF107" s="889"/>
      <c r="MYG107" s="889"/>
      <c r="MYH107" s="889"/>
      <c r="MYI107" s="889"/>
      <c r="MYJ107" s="889"/>
      <c r="MYK107" s="889"/>
      <c r="MYL107" s="889"/>
      <c r="MYM107" s="889"/>
      <c r="MYN107" s="889"/>
      <c r="MYO107" s="889"/>
      <c r="MYP107" s="889"/>
      <c r="MYQ107" s="889"/>
      <c r="MYR107" s="889"/>
      <c r="MYS107" s="889"/>
      <c r="MYT107" s="889"/>
      <c r="MYU107" s="889"/>
      <c r="MYV107" s="889"/>
      <c r="MYW107" s="889"/>
      <c r="MYX107" s="889"/>
      <c r="MYY107" s="889"/>
      <c r="MYZ107" s="889"/>
      <c r="MZA107" s="889"/>
      <c r="MZB107" s="889"/>
      <c r="MZC107" s="889"/>
      <c r="MZD107" s="889"/>
      <c r="MZE107" s="889"/>
      <c r="MZF107" s="889"/>
      <c r="MZG107" s="889"/>
      <c r="MZH107" s="889"/>
      <c r="MZI107" s="889"/>
      <c r="MZJ107" s="889"/>
      <c r="MZK107" s="889"/>
      <c r="MZL107" s="889"/>
      <c r="MZM107" s="889"/>
      <c r="MZN107" s="889"/>
      <c r="MZO107" s="889"/>
      <c r="MZP107" s="889"/>
      <c r="MZQ107" s="889"/>
      <c r="MZR107" s="889"/>
      <c r="MZS107" s="889"/>
      <c r="MZT107" s="889"/>
      <c r="MZU107" s="889"/>
      <c r="MZV107" s="889"/>
      <c r="MZW107" s="889"/>
      <c r="MZX107" s="889"/>
      <c r="MZY107" s="889"/>
      <c r="MZZ107" s="889"/>
      <c r="NAA107" s="889"/>
      <c r="NAB107" s="889"/>
      <c r="NAC107" s="889"/>
      <c r="NAD107" s="889"/>
      <c r="NAE107" s="889"/>
      <c r="NAF107" s="889"/>
      <c r="NAG107" s="889"/>
      <c r="NAH107" s="889"/>
      <c r="NAI107" s="889"/>
      <c r="NAJ107" s="889"/>
      <c r="NAK107" s="889"/>
      <c r="NAL107" s="889"/>
      <c r="NAM107" s="889"/>
      <c r="NAN107" s="889"/>
      <c r="NAO107" s="889"/>
      <c r="NAP107" s="889"/>
      <c r="NAQ107" s="889"/>
      <c r="NAR107" s="889"/>
      <c r="NAS107" s="889"/>
      <c r="NAT107" s="889"/>
      <c r="NAU107" s="889"/>
      <c r="NAV107" s="889"/>
      <c r="NAW107" s="889"/>
      <c r="NAX107" s="889"/>
      <c r="NAY107" s="889"/>
      <c r="NAZ107" s="889"/>
      <c r="NBA107" s="889"/>
      <c r="NBB107" s="889"/>
      <c r="NBC107" s="889"/>
      <c r="NBD107" s="889"/>
      <c r="NBE107" s="889"/>
      <c r="NBF107" s="889"/>
      <c r="NBG107" s="889"/>
      <c r="NBH107" s="889"/>
      <c r="NBI107" s="889"/>
      <c r="NBJ107" s="889"/>
      <c r="NBK107" s="889"/>
      <c r="NBL107" s="889"/>
      <c r="NBM107" s="889"/>
      <c r="NBN107" s="889"/>
      <c r="NBO107" s="889"/>
      <c r="NBP107" s="889"/>
      <c r="NBQ107" s="889"/>
      <c r="NBR107" s="889"/>
      <c r="NBS107" s="889"/>
      <c r="NBT107" s="889"/>
      <c r="NBU107" s="889"/>
      <c r="NBV107" s="889"/>
      <c r="NBW107" s="889"/>
      <c r="NBX107" s="889"/>
      <c r="NBY107" s="889"/>
      <c r="NBZ107" s="889"/>
      <c r="NCA107" s="889"/>
      <c r="NCB107" s="889"/>
      <c r="NCC107" s="889"/>
      <c r="NCD107" s="889"/>
      <c r="NCE107" s="889"/>
      <c r="NCF107" s="889"/>
      <c r="NCG107" s="889"/>
      <c r="NCH107" s="889"/>
      <c r="NCI107" s="889"/>
      <c r="NCJ107" s="889"/>
      <c r="NCK107" s="889"/>
      <c r="NCL107" s="889"/>
      <c r="NCM107" s="889"/>
      <c r="NCN107" s="889"/>
      <c r="NCO107" s="889"/>
      <c r="NCP107" s="889"/>
      <c r="NCQ107" s="889"/>
      <c r="NCR107" s="889"/>
      <c r="NCS107" s="889"/>
      <c r="NCT107" s="889"/>
      <c r="NCU107" s="889"/>
      <c r="NCV107" s="889"/>
      <c r="NCW107" s="889"/>
      <c r="NCX107" s="889"/>
      <c r="NCY107" s="889"/>
      <c r="NCZ107" s="889"/>
      <c r="NDA107" s="889"/>
      <c r="NDB107" s="889"/>
      <c r="NDC107" s="889"/>
      <c r="NDD107" s="889"/>
      <c r="NDE107" s="889"/>
      <c r="NDF107" s="889"/>
      <c r="NDG107" s="889"/>
      <c r="NDH107" s="889"/>
      <c r="NDI107" s="889"/>
      <c r="NDJ107" s="889"/>
      <c r="NDK107" s="889"/>
      <c r="NDL107" s="889"/>
      <c r="NDM107" s="889"/>
      <c r="NDN107" s="889"/>
      <c r="NDO107" s="889"/>
      <c r="NDP107" s="889"/>
      <c r="NDQ107" s="889"/>
      <c r="NDR107" s="889"/>
      <c r="NDS107" s="889"/>
      <c r="NDT107" s="889"/>
      <c r="NDU107" s="889"/>
      <c r="NDV107" s="889"/>
      <c r="NDW107" s="889"/>
      <c r="NDX107" s="889"/>
      <c r="NDY107" s="889"/>
      <c r="NDZ107" s="889"/>
      <c r="NEA107" s="889"/>
      <c r="NEB107" s="889"/>
      <c r="NEC107" s="889"/>
      <c r="NED107" s="889"/>
      <c r="NEE107" s="889"/>
      <c r="NEF107" s="889"/>
      <c r="NEG107" s="889"/>
      <c r="NEH107" s="889"/>
      <c r="NEI107" s="889"/>
      <c r="NEJ107" s="889"/>
      <c r="NEK107" s="889"/>
      <c r="NEL107" s="889"/>
      <c r="NEM107" s="889"/>
      <c r="NEN107" s="889"/>
      <c r="NEO107" s="889"/>
      <c r="NEP107" s="889"/>
      <c r="NEQ107" s="889"/>
      <c r="NER107" s="889"/>
      <c r="NES107" s="889"/>
      <c r="NET107" s="889"/>
      <c r="NEU107" s="889"/>
      <c r="NEV107" s="889"/>
      <c r="NEW107" s="889"/>
      <c r="NEX107" s="889"/>
      <c r="NEY107" s="889"/>
      <c r="NEZ107" s="889"/>
      <c r="NFA107" s="889"/>
      <c r="NFB107" s="889"/>
      <c r="NFC107" s="889"/>
      <c r="NFD107" s="889"/>
      <c r="NFE107" s="889"/>
      <c r="NFF107" s="889"/>
      <c r="NFG107" s="889"/>
      <c r="NFH107" s="889"/>
      <c r="NFI107" s="889"/>
      <c r="NFJ107" s="889"/>
      <c r="NFK107" s="889"/>
      <c r="NFL107" s="889"/>
      <c r="NFM107" s="889"/>
      <c r="NFN107" s="889"/>
      <c r="NFO107" s="889"/>
      <c r="NFP107" s="889"/>
      <c r="NFQ107" s="889"/>
      <c r="NFR107" s="889"/>
      <c r="NFS107" s="889"/>
      <c r="NFT107" s="889"/>
      <c r="NFU107" s="889"/>
      <c r="NFV107" s="889"/>
      <c r="NFW107" s="889"/>
      <c r="NFX107" s="889"/>
      <c r="NFY107" s="889"/>
      <c r="NFZ107" s="889"/>
      <c r="NGA107" s="889"/>
      <c r="NGB107" s="889"/>
      <c r="NGC107" s="889"/>
      <c r="NGD107" s="889"/>
      <c r="NGE107" s="889"/>
      <c r="NGF107" s="889"/>
      <c r="NGG107" s="889"/>
      <c r="NGH107" s="889"/>
      <c r="NGI107" s="889"/>
      <c r="NGJ107" s="889"/>
      <c r="NGK107" s="889"/>
      <c r="NGL107" s="889"/>
      <c r="NGM107" s="889"/>
      <c r="NGN107" s="889"/>
      <c r="NGO107" s="889"/>
      <c r="NGP107" s="889"/>
      <c r="NGQ107" s="889"/>
      <c r="NGR107" s="889"/>
      <c r="NGS107" s="889"/>
      <c r="NGT107" s="889"/>
      <c r="NGU107" s="889"/>
      <c r="NGV107" s="889"/>
      <c r="NGW107" s="889"/>
      <c r="NGX107" s="889"/>
      <c r="NGY107" s="889"/>
      <c r="NGZ107" s="889"/>
      <c r="NHA107" s="889"/>
      <c r="NHB107" s="889"/>
      <c r="NHC107" s="889"/>
      <c r="NHD107" s="889"/>
      <c r="NHE107" s="889"/>
      <c r="NHF107" s="889"/>
      <c r="NHG107" s="889"/>
      <c r="NHH107" s="889"/>
      <c r="NHI107" s="889"/>
      <c r="NHJ107" s="889"/>
      <c r="NHK107" s="889"/>
      <c r="NHL107" s="889"/>
      <c r="NHM107" s="889"/>
      <c r="NHN107" s="889"/>
      <c r="NHO107" s="889"/>
      <c r="NHP107" s="889"/>
      <c r="NHQ107" s="889"/>
      <c r="NHR107" s="889"/>
      <c r="NHS107" s="889"/>
      <c r="NHT107" s="889"/>
      <c r="NHU107" s="889"/>
      <c r="NHV107" s="889"/>
      <c r="NHW107" s="889"/>
      <c r="NHX107" s="889"/>
      <c r="NHY107" s="889"/>
      <c r="NHZ107" s="889"/>
      <c r="NIA107" s="889"/>
      <c r="NIB107" s="889"/>
      <c r="NIC107" s="889"/>
      <c r="NID107" s="889"/>
      <c r="NIE107" s="889"/>
      <c r="NIF107" s="889"/>
      <c r="NIG107" s="889"/>
      <c r="NIH107" s="889"/>
      <c r="NII107" s="889"/>
      <c r="NIJ107" s="889"/>
      <c r="NIK107" s="889"/>
      <c r="NIL107" s="889"/>
      <c r="NIM107" s="889"/>
      <c r="NIN107" s="889"/>
      <c r="NIO107" s="889"/>
      <c r="NIP107" s="889"/>
      <c r="NIQ107" s="889"/>
      <c r="NIR107" s="889"/>
      <c r="NIS107" s="889"/>
      <c r="NIT107" s="889"/>
      <c r="NIU107" s="889"/>
      <c r="NIV107" s="889"/>
      <c r="NIW107" s="889"/>
      <c r="NIX107" s="889"/>
      <c r="NIY107" s="889"/>
      <c r="NIZ107" s="889"/>
      <c r="NJA107" s="889"/>
      <c r="NJB107" s="889"/>
      <c r="NJC107" s="889"/>
      <c r="NJD107" s="889"/>
      <c r="NJE107" s="889"/>
      <c r="NJF107" s="889"/>
      <c r="NJG107" s="889"/>
      <c r="NJH107" s="889"/>
      <c r="NJI107" s="889"/>
      <c r="NJJ107" s="889"/>
      <c r="NJK107" s="889"/>
      <c r="NJL107" s="889"/>
      <c r="NJM107" s="889"/>
      <c r="NJN107" s="889"/>
      <c r="NJO107" s="889"/>
      <c r="NJP107" s="889"/>
      <c r="NJQ107" s="889"/>
      <c r="NJR107" s="889"/>
      <c r="NJS107" s="889"/>
      <c r="NJT107" s="889"/>
      <c r="NJU107" s="889"/>
      <c r="NJV107" s="889"/>
      <c r="NJW107" s="889"/>
      <c r="NJX107" s="889"/>
      <c r="NJY107" s="889"/>
      <c r="NJZ107" s="889"/>
      <c r="NKA107" s="889"/>
      <c r="NKB107" s="889"/>
      <c r="NKC107" s="889"/>
      <c r="NKD107" s="889"/>
      <c r="NKE107" s="889"/>
      <c r="NKF107" s="889"/>
      <c r="NKG107" s="889"/>
      <c r="NKH107" s="889"/>
      <c r="NKI107" s="889"/>
      <c r="NKJ107" s="889"/>
      <c r="NKK107" s="889"/>
      <c r="NKL107" s="889"/>
      <c r="NKM107" s="889"/>
      <c r="NKN107" s="889"/>
      <c r="NKO107" s="889"/>
      <c r="NKP107" s="889"/>
      <c r="NKQ107" s="889"/>
      <c r="NKR107" s="889"/>
      <c r="NKS107" s="889"/>
      <c r="NKT107" s="889"/>
      <c r="NKU107" s="889"/>
      <c r="NKV107" s="889"/>
      <c r="NKW107" s="889"/>
      <c r="NKX107" s="889"/>
      <c r="NKY107" s="889"/>
      <c r="NKZ107" s="889"/>
      <c r="NLA107" s="889"/>
      <c r="NLB107" s="889"/>
      <c r="NLC107" s="889"/>
      <c r="NLD107" s="889"/>
      <c r="NLE107" s="889"/>
      <c r="NLF107" s="889"/>
      <c r="NLG107" s="889"/>
      <c r="NLH107" s="889"/>
      <c r="NLI107" s="889"/>
      <c r="NLJ107" s="889"/>
      <c r="NLK107" s="889"/>
      <c r="NLL107" s="889"/>
      <c r="NLM107" s="889"/>
      <c r="NLN107" s="889"/>
      <c r="NLO107" s="889"/>
      <c r="NLP107" s="889"/>
      <c r="NLQ107" s="889"/>
      <c r="NLR107" s="889"/>
      <c r="NLS107" s="889"/>
      <c r="NLT107" s="889"/>
      <c r="NLU107" s="889"/>
      <c r="NLV107" s="889"/>
      <c r="NLW107" s="889"/>
      <c r="NLX107" s="889"/>
      <c r="NLY107" s="889"/>
      <c r="NLZ107" s="889"/>
      <c r="NMA107" s="889"/>
      <c r="NMB107" s="889"/>
      <c r="NMC107" s="889"/>
      <c r="NMD107" s="889"/>
      <c r="NME107" s="889"/>
      <c r="NMF107" s="889"/>
      <c r="NMG107" s="889"/>
      <c r="NMH107" s="889"/>
      <c r="NMI107" s="889"/>
      <c r="NMJ107" s="889"/>
      <c r="NMK107" s="889"/>
      <c r="NML107" s="889"/>
      <c r="NMM107" s="889"/>
      <c r="NMN107" s="889"/>
      <c r="NMO107" s="889"/>
      <c r="NMP107" s="889"/>
      <c r="NMQ107" s="889"/>
      <c r="NMR107" s="889"/>
      <c r="NMS107" s="889"/>
      <c r="NMT107" s="889"/>
      <c r="NMU107" s="889"/>
      <c r="NMV107" s="889"/>
      <c r="NMW107" s="889"/>
      <c r="NMX107" s="889"/>
      <c r="NMY107" s="889"/>
      <c r="NMZ107" s="889"/>
      <c r="NNA107" s="889"/>
      <c r="NNB107" s="889"/>
      <c r="NNC107" s="889"/>
      <c r="NND107" s="889"/>
      <c r="NNE107" s="889"/>
      <c r="NNF107" s="889"/>
      <c r="NNG107" s="889"/>
      <c r="NNH107" s="889"/>
      <c r="NNI107" s="889"/>
      <c r="NNJ107" s="889"/>
      <c r="NNK107" s="889"/>
      <c r="NNL107" s="889"/>
      <c r="NNM107" s="889"/>
      <c r="NNN107" s="889"/>
      <c r="NNO107" s="889"/>
      <c r="NNP107" s="889"/>
      <c r="NNQ107" s="889"/>
      <c r="NNR107" s="889"/>
      <c r="NNS107" s="889"/>
      <c r="NNT107" s="889"/>
      <c r="NNU107" s="889"/>
      <c r="NNV107" s="889"/>
      <c r="NNW107" s="889"/>
      <c r="NNX107" s="889"/>
      <c r="NNY107" s="889"/>
      <c r="NNZ107" s="889"/>
      <c r="NOA107" s="889"/>
      <c r="NOB107" s="889"/>
      <c r="NOC107" s="889"/>
      <c r="NOD107" s="889"/>
      <c r="NOE107" s="889"/>
      <c r="NOF107" s="889"/>
      <c r="NOG107" s="889"/>
      <c r="NOH107" s="889"/>
      <c r="NOI107" s="889"/>
      <c r="NOJ107" s="889"/>
      <c r="NOK107" s="889"/>
      <c r="NOL107" s="889"/>
      <c r="NOM107" s="889"/>
      <c r="NON107" s="889"/>
      <c r="NOO107" s="889"/>
      <c r="NOP107" s="889"/>
      <c r="NOQ107" s="889"/>
      <c r="NOR107" s="889"/>
      <c r="NOS107" s="889"/>
      <c r="NOT107" s="889"/>
      <c r="NOU107" s="889"/>
      <c r="NOV107" s="889"/>
      <c r="NOW107" s="889"/>
      <c r="NOX107" s="889"/>
      <c r="NOY107" s="889"/>
      <c r="NOZ107" s="889"/>
      <c r="NPA107" s="889"/>
      <c r="NPB107" s="889"/>
      <c r="NPC107" s="889"/>
      <c r="NPD107" s="889"/>
      <c r="NPE107" s="889"/>
      <c r="NPF107" s="889"/>
      <c r="NPG107" s="889"/>
      <c r="NPH107" s="889"/>
      <c r="NPI107" s="889"/>
      <c r="NPJ107" s="889"/>
      <c r="NPK107" s="889"/>
      <c r="NPL107" s="889"/>
      <c r="NPM107" s="889"/>
      <c r="NPN107" s="889"/>
      <c r="NPO107" s="889"/>
      <c r="NPP107" s="889"/>
      <c r="NPQ107" s="889"/>
      <c r="NPR107" s="889"/>
      <c r="NPS107" s="889"/>
      <c r="NPT107" s="889"/>
      <c r="NPU107" s="889"/>
      <c r="NPV107" s="889"/>
      <c r="NPW107" s="889"/>
      <c r="NPX107" s="889"/>
      <c r="NPY107" s="889"/>
      <c r="NPZ107" s="889"/>
      <c r="NQA107" s="889"/>
      <c r="NQB107" s="889"/>
      <c r="NQC107" s="889"/>
      <c r="NQD107" s="889"/>
      <c r="NQE107" s="889"/>
      <c r="NQF107" s="889"/>
      <c r="NQG107" s="889"/>
      <c r="NQH107" s="889"/>
      <c r="NQI107" s="889"/>
      <c r="NQJ107" s="889"/>
      <c r="NQK107" s="889"/>
      <c r="NQL107" s="889"/>
      <c r="NQM107" s="889"/>
      <c r="NQN107" s="889"/>
      <c r="NQO107" s="889"/>
      <c r="NQP107" s="889"/>
      <c r="NQQ107" s="889"/>
      <c r="NQR107" s="889"/>
      <c r="NQS107" s="889"/>
      <c r="NQT107" s="889"/>
      <c r="NQU107" s="889"/>
      <c r="NQV107" s="889"/>
      <c r="NQW107" s="889"/>
      <c r="NQX107" s="889"/>
      <c r="NQY107" s="889"/>
      <c r="NQZ107" s="889"/>
      <c r="NRA107" s="889"/>
      <c r="NRB107" s="889"/>
      <c r="NRC107" s="889"/>
      <c r="NRD107" s="889"/>
      <c r="NRE107" s="889"/>
      <c r="NRF107" s="889"/>
      <c r="NRG107" s="889"/>
      <c r="NRH107" s="889"/>
      <c r="NRI107" s="889"/>
      <c r="NRJ107" s="889"/>
      <c r="NRK107" s="889"/>
      <c r="NRL107" s="889"/>
      <c r="NRM107" s="889"/>
      <c r="NRN107" s="889"/>
      <c r="NRO107" s="889"/>
      <c r="NRP107" s="889"/>
      <c r="NRQ107" s="889"/>
      <c r="NRR107" s="889"/>
      <c r="NRS107" s="889"/>
      <c r="NRT107" s="889"/>
      <c r="NRU107" s="889"/>
      <c r="NRV107" s="889"/>
      <c r="NRW107" s="889"/>
      <c r="NRX107" s="889"/>
      <c r="NRY107" s="889"/>
      <c r="NRZ107" s="889"/>
      <c r="NSA107" s="889"/>
      <c r="NSB107" s="889"/>
      <c r="NSC107" s="889"/>
      <c r="NSD107" s="889"/>
      <c r="NSE107" s="889"/>
      <c r="NSF107" s="889"/>
      <c r="NSG107" s="889"/>
      <c r="NSH107" s="889"/>
      <c r="NSI107" s="889"/>
      <c r="NSJ107" s="889"/>
      <c r="NSK107" s="889"/>
      <c r="NSL107" s="889"/>
      <c r="NSM107" s="889"/>
      <c r="NSN107" s="889"/>
      <c r="NSO107" s="889"/>
      <c r="NSP107" s="889"/>
      <c r="NSQ107" s="889"/>
      <c r="NSR107" s="889"/>
      <c r="NSS107" s="889"/>
      <c r="NST107" s="889"/>
      <c r="NSU107" s="889"/>
      <c r="NSV107" s="889"/>
      <c r="NSW107" s="889"/>
      <c r="NSX107" s="889"/>
      <c r="NSY107" s="889"/>
      <c r="NSZ107" s="889"/>
      <c r="NTA107" s="889"/>
      <c r="NTB107" s="889"/>
      <c r="NTC107" s="889"/>
      <c r="NTD107" s="889"/>
      <c r="NTE107" s="889"/>
      <c r="NTF107" s="889"/>
      <c r="NTG107" s="889"/>
      <c r="NTH107" s="889"/>
      <c r="NTI107" s="889"/>
      <c r="NTJ107" s="889"/>
      <c r="NTK107" s="889"/>
      <c r="NTL107" s="889"/>
      <c r="NTM107" s="889"/>
      <c r="NTN107" s="889"/>
      <c r="NTO107" s="889"/>
      <c r="NTP107" s="889"/>
      <c r="NTQ107" s="889"/>
      <c r="NTR107" s="889"/>
      <c r="NTS107" s="889"/>
      <c r="NTT107" s="889"/>
      <c r="NTU107" s="889"/>
      <c r="NTV107" s="889"/>
      <c r="NTW107" s="889"/>
      <c r="NTX107" s="889"/>
      <c r="NTY107" s="889"/>
      <c r="NTZ107" s="889"/>
      <c r="NUA107" s="889"/>
      <c r="NUB107" s="889"/>
      <c r="NUC107" s="889"/>
      <c r="NUD107" s="889"/>
      <c r="NUE107" s="889"/>
      <c r="NUF107" s="889"/>
      <c r="NUG107" s="889"/>
      <c r="NUH107" s="889"/>
      <c r="NUI107" s="889"/>
      <c r="NUJ107" s="889"/>
      <c r="NUK107" s="889"/>
      <c r="NUL107" s="889"/>
      <c r="NUM107" s="889"/>
      <c r="NUN107" s="889"/>
      <c r="NUO107" s="889"/>
      <c r="NUP107" s="889"/>
      <c r="NUQ107" s="889"/>
      <c r="NUR107" s="889"/>
      <c r="NUS107" s="889"/>
      <c r="NUT107" s="889"/>
      <c r="NUU107" s="889"/>
      <c r="NUV107" s="889"/>
      <c r="NUW107" s="889"/>
      <c r="NUX107" s="889"/>
      <c r="NUY107" s="889"/>
      <c r="NUZ107" s="889"/>
      <c r="NVA107" s="889"/>
      <c r="NVB107" s="889"/>
      <c r="NVC107" s="889"/>
      <c r="NVD107" s="889"/>
      <c r="NVE107" s="889"/>
      <c r="NVF107" s="889"/>
      <c r="NVG107" s="889"/>
      <c r="NVH107" s="889"/>
      <c r="NVI107" s="889"/>
      <c r="NVJ107" s="889"/>
      <c r="NVK107" s="889"/>
      <c r="NVL107" s="889"/>
      <c r="NVM107" s="889"/>
      <c r="NVN107" s="889"/>
      <c r="NVO107" s="889"/>
      <c r="NVP107" s="889"/>
      <c r="NVQ107" s="889"/>
      <c r="NVR107" s="889"/>
      <c r="NVS107" s="889"/>
      <c r="NVT107" s="889"/>
      <c r="NVU107" s="889"/>
      <c r="NVV107" s="889"/>
      <c r="NVW107" s="889"/>
      <c r="NVX107" s="889"/>
      <c r="NVY107" s="889"/>
      <c r="NVZ107" s="889"/>
      <c r="NWA107" s="889"/>
      <c r="NWB107" s="889"/>
      <c r="NWC107" s="889"/>
      <c r="NWD107" s="889"/>
      <c r="NWE107" s="889"/>
      <c r="NWF107" s="889"/>
      <c r="NWG107" s="889"/>
      <c r="NWH107" s="889"/>
      <c r="NWI107" s="889"/>
      <c r="NWJ107" s="889"/>
      <c r="NWK107" s="889"/>
      <c r="NWL107" s="889"/>
      <c r="NWM107" s="889"/>
      <c r="NWN107" s="889"/>
      <c r="NWO107" s="889"/>
      <c r="NWP107" s="889"/>
      <c r="NWQ107" s="889"/>
      <c r="NWR107" s="889"/>
      <c r="NWS107" s="889"/>
      <c r="NWT107" s="889"/>
      <c r="NWU107" s="889"/>
      <c r="NWV107" s="889"/>
      <c r="NWW107" s="889"/>
      <c r="NWX107" s="889"/>
      <c r="NWY107" s="889"/>
      <c r="NWZ107" s="889"/>
      <c r="NXA107" s="889"/>
      <c r="NXB107" s="889"/>
      <c r="NXC107" s="889"/>
      <c r="NXD107" s="889"/>
      <c r="NXE107" s="889"/>
      <c r="NXF107" s="889"/>
      <c r="NXG107" s="889"/>
      <c r="NXH107" s="889"/>
      <c r="NXI107" s="889"/>
      <c r="NXJ107" s="889"/>
      <c r="NXK107" s="889"/>
      <c r="NXL107" s="889"/>
      <c r="NXM107" s="889"/>
      <c r="NXN107" s="889"/>
      <c r="NXO107" s="889"/>
      <c r="NXP107" s="889"/>
      <c r="NXQ107" s="889"/>
      <c r="NXR107" s="889"/>
      <c r="NXS107" s="889"/>
      <c r="NXT107" s="889"/>
      <c r="NXU107" s="889"/>
      <c r="NXV107" s="889"/>
      <c r="NXW107" s="889"/>
      <c r="NXX107" s="889"/>
      <c r="NXY107" s="889"/>
      <c r="NXZ107" s="889"/>
      <c r="NYA107" s="889"/>
      <c r="NYB107" s="889"/>
      <c r="NYC107" s="889"/>
      <c r="NYD107" s="889"/>
      <c r="NYE107" s="889"/>
      <c r="NYF107" s="889"/>
      <c r="NYG107" s="889"/>
      <c r="NYH107" s="889"/>
      <c r="NYI107" s="889"/>
      <c r="NYJ107" s="889"/>
      <c r="NYK107" s="889"/>
      <c r="NYL107" s="889"/>
      <c r="NYM107" s="889"/>
      <c r="NYN107" s="889"/>
      <c r="NYO107" s="889"/>
      <c r="NYP107" s="889"/>
      <c r="NYQ107" s="889"/>
      <c r="NYR107" s="889"/>
      <c r="NYS107" s="889"/>
      <c r="NYT107" s="889"/>
      <c r="NYU107" s="889"/>
      <c r="NYV107" s="889"/>
      <c r="NYW107" s="889"/>
      <c r="NYX107" s="889"/>
      <c r="NYY107" s="889"/>
      <c r="NYZ107" s="889"/>
      <c r="NZA107" s="889"/>
      <c r="NZB107" s="889"/>
      <c r="NZC107" s="889"/>
      <c r="NZD107" s="889"/>
      <c r="NZE107" s="889"/>
      <c r="NZF107" s="889"/>
      <c r="NZG107" s="889"/>
      <c r="NZH107" s="889"/>
      <c r="NZI107" s="889"/>
      <c r="NZJ107" s="889"/>
      <c r="NZK107" s="889"/>
      <c r="NZL107" s="889"/>
      <c r="NZM107" s="889"/>
      <c r="NZN107" s="889"/>
      <c r="NZO107" s="889"/>
      <c r="NZP107" s="889"/>
      <c r="NZQ107" s="889"/>
      <c r="NZR107" s="889"/>
      <c r="NZS107" s="889"/>
      <c r="NZT107" s="889"/>
      <c r="NZU107" s="889"/>
      <c r="NZV107" s="889"/>
      <c r="NZW107" s="889"/>
      <c r="NZX107" s="889"/>
      <c r="NZY107" s="889"/>
      <c r="NZZ107" s="889"/>
      <c r="OAA107" s="889"/>
      <c r="OAB107" s="889"/>
      <c r="OAC107" s="889"/>
      <c r="OAD107" s="889"/>
      <c r="OAE107" s="889"/>
      <c r="OAF107" s="889"/>
      <c r="OAG107" s="889"/>
      <c r="OAH107" s="889"/>
      <c r="OAI107" s="889"/>
      <c r="OAJ107" s="889"/>
      <c r="OAK107" s="889"/>
      <c r="OAL107" s="889"/>
      <c r="OAM107" s="889"/>
      <c r="OAN107" s="889"/>
      <c r="OAO107" s="889"/>
      <c r="OAP107" s="889"/>
      <c r="OAQ107" s="889"/>
      <c r="OAR107" s="889"/>
      <c r="OAS107" s="889"/>
      <c r="OAT107" s="889"/>
      <c r="OAU107" s="889"/>
      <c r="OAV107" s="889"/>
      <c r="OAW107" s="889"/>
      <c r="OAX107" s="889"/>
      <c r="OAY107" s="889"/>
      <c r="OAZ107" s="889"/>
      <c r="OBA107" s="889"/>
      <c r="OBB107" s="889"/>
      <c r="OBC107" s="889"/>
      <c r="OBD107" s="889"/>
      <c r="OBE107" s="889"/>
      <c r="OBF107" s="889"/>
      <c r="OBG107" s="889"/>
      <c r="OBH107" s="889"/>
      <c r="OBI107" s="889"/>
      <c r="OBJ107" s="889"/>
      <c r="OBK107" s="889"/>
      <c r="OBL107" s="889"/>
      <c r="OBM107" s="889"/>
      <c r="OBN107" s="889"/>
      <c r="OBO107" s="889"/>
      <c r="OBP107" s="889"/>
      <c r="OBQ107" s="889"/>
      <c r="OBR107" s="889"/>
      <c r="OBS107" s="889"/>
      <c r="OBT107" s="889"/>
      <c r="OBU107" s="889"/>
      <c r="OBV107" s="889"/>
      <c r="OBW107" s="889"/>
      <c r="OBX107" s="889"/>
      <c r="OBY107" s="889"/>
      <c r="OBZ107" s="889"/>
      <c r="OCA107" s="889"/>
      <c r="OCB107" s="889"/>
      <c r="OCC107" s="889"/>
      <c r="OCD107" s="889"/>
      <c r="OCE107" s="889"/>
      <c r="OCF107" s="889"/>
      <c r="OCG107" s="889"/>
      <c r="OCH107" s="889"/>
      <c r="OCI107" s="889"/>
      <c r="OCJ107" s="889"/>
      <c r="OCK107" s="889"/>
      <c r="OCL107" s="889"/>
      <c r="OCM107" s="889"/>
      <c r="OCN107" s="889"/>
      <c r="OCO107" s="889"/>
      <c r="OCP107" s="889"/>
      <c r="OCQ107" s="889"/>
      <c r="OCR107" s="889"/>
      <c r="OCS107" s="889"/>
      <c r="OCT107" s="889"/>
      <c r="OCU107" s="889"/>
      <c r="OCV107" s="889"/>
      <c r="OCW107" s="889"/>
      <c r="OCX107" s="889"/>
      <c r="OCY107" s="889"/>
      <c r="OCZ107" s="889"/>
      <c r="ODA107" s="889"/>
      <c r="ODB107" s="889"/>
      <c r="ODC107" s="889"/>
      <c r="ODD107" s="889"/>
      <c r="ODE107" s="889"/>
      <c r="ODF107" s="889"/>
      <c r="ODG107" s="889"/>
      <c r="ODH107" s="889"/>
      <c r="ODI107" s="889"/>
      <c r="ODJ107" s="889"/>
      <c r="ODK107" s="889"/>
      <c r="ODL107" s="889"/>
      <c r="ODM107" s="889"/>
      <c r="ODN107" s="889"/>
      <c r="ODO107" s="889"/>
      <c r="ODP107" s="889"/>
      <c r="ODQ107" s="889"/>
      <c r="ODR107" s="889"/>
      <c r="ODS107" s="889"/>
      <c r="ODT107" s="889"/>
      <c r="ODU107" s="889"/>
      <c r="ODV107" s="889"/>
      <c r="ODW107" s="889"/>
      <c r="ODX107" s="889"/>
      <c r="ODY107" s="889"/>
      <c r="ODZ107" s="889"/>
      <c r="OEA107" s="889"/>
      <c r="OEB107" s="889"/>
      <c r="OEC107" s="889"/>
      <c r="OED107" s="889"/>
      <c r="OEE107" s="889"/>
      <c r="OEF107" s="889"/>
      <c r="OEG107" s="889"/>
      <c r="OEH107" s="889"/>
      <c r="OEI107" s="889"/>
      <c r="OEJ107" s="889"/>
      <c r="OEK107" s="889"/>
      <c r="OEL107" s="889"/>
      <c r="OEM107" s="889"/>
      <c r="OEN107" s="889"/>
      <c r="OEO107" s="889"/>
      <c r="OEP107" s="889"/>
      <c r="OEQ107" s="889"/>
      <c r="OER107" s="889"/>
      <c r="OES107" s="889"/>
      <c r="OET107" s="889"/>
      <c r="OEU107" s="889"/>
      <c r="OEV107" s="889"/>
      <c r="OEW107" s="889"/>
      <c r="OEX107" s="889"/>
      <c r="OEY107" s="889"/>
      <c r="OEZ107" s="889"/>
      <c r="OFA107" s="889"/>
      <c r="OFB107" s="889"/>
      <c r="OFC107" s="889"/>
      <c r="OFD107" s="889"/>
      <c r="OFE107" s="889"/>
      <c r="OFF107" s="889"/>
      <c r="OFG107" s="889"/>
      <c r="OFH107" s="889"/>
      <c r="OFI107" s="889"/>
      <c r="OFJ107" s="889"/>
      <c r="OFK107" s="889"/>
      <c r="OFL107" s="889"/>
      <c r="OFM107" s="889"/>
      <c r="OFN107" s="889"/>
      <c r="OFO107" s="889"/>
      <c r="OFP107" s="889"/>
      <c r="OFQ107" s="889"/>
      <c r="OFR107" s="889"/>
      <c r="OFS107" s="889"/>
      <c r="OFT107" s="889"/>
      <c r="OFU107" s="889"/>
      <c r="OFV107" s="889"/>
      <c r="OFW107" s="889"/>
      <c r="OFX107" s="889"/>
      <c r="OFY107" s="889"/>
      <c r="OFZ107" s="889"/>
      <c r="OGA107" s="889"/>
      <c r="OGB107" s="889"/>
      <c r="OGC107" s="889"/>
      <c r="OGD107" s="889"/>
      <c r="OGE107" s="889"/>
      <c r="OGF107" s="889"/>
      <c r="OGG107" s="889"/>
      <c r="OGH107" s="889"/>
      <c r="OGI107" s="889"/>
      <c r="OGJ107" s="889"/>
      <c r="OGK107" s="889"/>
      <c r="OGL107" s="889"/>
      <c r="OGM107" s="889"/>
      <c r="OGN107" s="889"/>
      <c r="OGO107" s="889"/>
      <c r="OGP107" s="889"/>
      <c r="OGQ107" s="889"/>
      <c r="OGR107" s="889"/>
      <c r="OGS107" s="889"/>
      <c r="OGT107" s="889"/>
      <c r="OGU107" s="889"/>
      <c r="OGV107" s="889"/>
      <c r="OGW107" s="889"/>
      <c r="OGX107" s="889"/>
      <c r="OGY107" s="889"/>
      <c r="OGZ107" s="889"/>
      <c r="OHA107" s="889"/>
      <c r="OHB107" s="889"/>
      <c r="OHC107" s="889"/>
      <c r="OHD107" s="889"/>
      <c r="OHE107" s="889"/>
      <c r="OHF107" s="889"/>
      <c r="OHG107" s="889"/>
      <c r="OHH107" s="889"/>
      <c r="OHI107" s="889"/>
      <c r="OHJ107" s="889"/>
      <c r="OHK107" s="889"/>
      <c r="OHL107" s="889"/>
      <c r="OHM107" s="889"/>
      <c r="OHN107" s="889"/>
      <c r="OHO107" s="889"/>
      <c r="OHP107" s="889"/>
      <c r="OHQ107" s="889"/>
      <c r="OHR107" s="889"/>
      <c r="OHS107" s="889"/>
      <c r="OHT107" s="889"/>
      <c r="OHU107" s="889"/>
      <c r="OHV107" s="889"/>
      <c r="OHW107" s="889"/>
      <c r="OHX107" s="889"/>
      <c r="OHY107" s="889"/>
      <c r="OHZ107" s="889"/>
      <c r="OIA107" s="889"/>
      <c r="OIB107" s="889"/>
      <c r="OIC107" s="889"/>
      <c r="OID107" s="889"/>
      <c r="OIE107" s="889"/>
      <c r="OIF107" s="889"/>
      <c r="OIG107" s="889"/>
      <c r="OIH107" s="889"/>
      <c r="OII107" s="889"/>
      <c r="OIJ107" s="889"/>
      <c r="OIK107" s="889"/>
      <c r="OIL107" s="889"/>
      <c r="OIM107" s="889"/>
      <c r="OIN107" s="889"/>
      <c r="OIO107" s="889"/>
      <c r="OIP107" s="889"/>
      <c r="OIQ107" s="889"/>
      <c r="OIR107" s="889"/>
      <c r="OIS107" s="889"/>
      <c r="OIT107" s="889"/>
      <c r="OIU107" s="889"/>
      <c r="OIV107" s="889"/>
      <c r="OIW107" s="889"/>
      <c r="OIX107" s="889"/>
      <c r="OIY107" s="889"/>
      <c r="OIZ107" s="889"/>
      <c r="OJA107" s="889"/>
      <c r="OJB107" s="889"/>
      <c r="OJC107" s="889"/>
      <c r="OJD107" s="889"/>
      <c r="OJE107" s="889"/>
      <c r="OJF107" s="889"/>
      <c r="OJG107" s="889"/>
      <c r="OJH107" s="889"/>
      <c r="OJI107" s="889"/>
      <c r="OJJ107" s="889"/>
      <c r="OJK107" s="889"/>
      <c r="OJL107" s="889"/>
      <c r="OJM107" s="889"/>
      <c r="OJN107" s="889"/>
      <c r="OJO107" s="889"/>
      <c r="OJP107" s="889"/>
      <c r="OJQ107" s="889"/>
      <c r="OJR107" s="889"/>
      <c r="OJS107" s="889"/>
      <c r="OJT107" s="889"/>
      <c r="OJU107" s="889"/>
      <c r="OJV107" s="889"/>
      <c r="OJW107" s="889"/>
      <c r="OJX107" s="889"/>
      <c r="OJY107" s="889"/>
      <c r="OJZ107" s="889"/>
      <c r="OKA107" s="889"/>
      <c r="OKB107" s="889"/>
      <c r="OKC107" s="889"/>
      <c r="OKD107" s="889"/>
      <c r="OKE107" s="889"/>
      <c r="OKF107" s="889"/>
      <c r="OKG107" s="889"/>
      <c r="OKH107" s="889"/>
      <c r="OKI107" s="889"/>
      <c r="OKJ107" s="889"/>
      <c r="OKK107" s="889"/>
      <c r="OKL107" s="889"/>
      <c r="OKM107" s="889"/>
      <c r="OKN107" s="889"/>
      <c r="OKO107" s="889"/>
      <c r="OKP107" s="889"/>
      <c r="OKQ107" s="889"/>
      <c r="OKR107" s="889"/>
      <c r="OKS107" s="889"/>
      <c r="OKT107" s="889"/>
      <c r="OKU107" s="889"/>
      <c r="OKV107" s="889"/>
      <c r="OKW107" s="889"/>
      <c r="OKX107" s="889"/>
      <c r="OKY107" s="889"/>
      <c r="OKZ107" s="889"/>
      <c r="OLA107" s="889"/>
      <c r="OLB107" s="889"/>
      <c r="OLC107" s="889"/>
      <c r="OLD107" s="889"/>
      <c r="OLE107" s="889"/>
      <c r="OLF107" s="889"/>
      <c r="OLG107" s="889"/>
      <c r="OLH107" s="889"/>
      <c r="OLI107" s="889"/>
      <c r="OLJ107" s="889"/>
      <c r="OLK107" s="889"/>
      <c r="OLL107" s="889"/>
      <c r="OLM107" s="889"/>
      <c r="OLN107" s="889"/>
      <c r="OLO107" s="889"/>
      <c r="OLP107" s="889"/>
      <c r="OLQ107" s="889"/>
      <c r="OLR107" s="889"/>
      <c r="OLS107" s="889"/>
      <c r="OLT107" s="889"/>
      <c r="OLU107" s="889"/>
      <c r="OLV107" s="889"/>
      <c r="OLW107" s="889"/>
      <c r="OLX107" s="889"/>
      <c r="OLY107" s="889"/>
      <c r="OLZ107" s="889"/>
      <c r="OMA107" s="889"/>
      <c r="OMB107" s="889"/>
      <c r="OMC107" s="889"/>
      <c r="OMD107" s="889"/>
      <c r="OME107" s="889"/>
      <c r="OMF107" s="889"/>
      <c r="OMG107" s="889"/>
      <c r="OMH107" s="889"/>
      <c r="OMI107" s="889"/>
      <c r="OMJ107" s="889"/>
      <c r="OMK107" s="889"/>
      <c r="OML107" s="889"/>
      <c r="OMM107" s="889"/>
      <c r="OMN107" s="889"/>
      <c r="OMO107" s="889"/>
      <c r="OMP107" s="889"/>
      <c r="OMQ107" s="889"/>
      <c r="OMR107" s="889"/>
      <c r="OMS107" s="889"/>
      <c r="OMT107" s="889"/>
      <c r="OMU107" s="889"/>
      <c r="OMV107" s="889"/>
      <c r="OMW107" s="889"/>
      <c r="OMX107" s="889"/>
      <c r="OMY107" s="889"/>
      <c r="OMZ107" s="889"/>
      <c r="ONA107" s="889"/>
      <c r="ONB107" s="889"/>
      <c r="ONC107" s="889"/>
      <c r="OND107" s="889"/>
      <c r="ONE107" s="889"/>
      <c r="ONF107" s="889"/>
      <c r="ONG107" s="889"/>
      <c r="ONH107" s="889"/>
      <c r="ONI107" s="889"/>
      <c r="ONJ107" s="889"/>
      <c r="ONK107" s="889"/>
      <c r="ONL107" s="889"/>
      <c r="ONM107" s="889"/>
      <c r="ONN107" s="889"/>
      <c r="ONO107" s="889"/>
      <c r="ONP107" s="889"/>
      <c r="ONQ107" s="889"/>
      <c r="ONR107" s="889"/>
      <c r="ONS107" s="889"/>
      <c r="ONT107" s="889"/>
      <c r="ONU107" s="889"/>
      <c r="ONV107" s="889"/>
      <c r="ONW107" s="889"/>
      <c r="ONX107" s="889"/>
      <c r="ONY107" s="889"/>
      <c r="ONZ107" s="889"/>
      <c r="OOA107" s="889"/>
      <c r="OOB107" s="889"/>
      <c r="OOC107" s="889"/>
      <c r="OOD107" s="889"/>
      <c r="OOE107" s="889"/>
      <c r="OOF107" s="889"/>
      <c r="OOG107" s="889"/>
      <c r="OOH107" s="889"/>
      <c r="OOI107" s="889"/>
      <c r="OOJ107" s="889"/>
      <c r="OOK107" s="889"/>
      <c r="OOL107" s="889"/>
      <c r="OOM107" s="889"/>
      <c r="OON107" s="889"/>
      <c r="OOO107" s="889"/>
      <c r="OOP107" s="889"/>
      <c r="OOQ107" s="889"/>
      <c r="OOR107" s="889"/>
      <c r="OOS107" s="889"/>
      <c r="OOT107" s="889"/>
      <c r="OOU107" s="889"/>
      <c r="OOV107" s="889"/>
      <c r="OOW107" s="889"/>
      <c r="OOX107" s="889"/>
      <c r="OOY107" s="889"/>
      <c r="OOZ107" s="889"/>
      <c r="OPA107" s="889"/>
      <c r="OPB107" s="889"/>
      <c r="OPC107" s="889"/>
      <c r="OPD107" s="889"/>
      <c r="OPE107" s="889"/>
      <c r="OPF107" s="889"/>
      <c r="OPG107" s="889"/>
      <c r="OPH107" s="889"/>
      <c r="OPI107" s="889"/>
      <c r="OPJ107" s="889"/>
      <c r="OPK107" s="889"/>
      <c r="OPL107" s="889"/>
      <c r="OPM107" s="889"/>
      <c r="OPN107" s="889"/>
      <c r="OPO107" s="889"/>
      <c r="OPP107" s="889"/>
      <c r="OPQ107" s="889"/>
      <c r="OPR107" s="889"/>
      <c r="OPS107" s="889"/>
      <c r="OPT107" s="889"/>
      <c r="OPU107" s="889"/>
      <c r="OPV107" s="889"/>
      <c r="OPW107" s="889"/>
      <c r="OPX107" s="889"/>
      <c r="OPY107" s="889"/>
      <c r="OPZ107" s="889"/>
      <c r="OQA107" s="889"/>
      <c r="OQB107" s="889"/>
      <c r="OQC107" s="889"/>
      <c r="OQD107" s="889"/>
      <c r="OQE107" s="889"/>
      <c r="OQF107" s="889"/>
      <c r="OQG107" s="889"/>
      <c r="OQH107" s="889"/>
      <c r="OQI107" s="889"/>
      <c r="OQJ107" s="889"/>
      <c r="OQK107" s="889"/>
      <c r="OQL107" s="889"/>
      <c r="OQM107" s="889"/>
      <c r="OQN107" s="889"/>
      <c r="OQO107" s="889"/>
      <c r="OQP107" s="889"/>
      <c r="OQQ107" s="889"/>
      <c r="OQR107" s="889"/>
      <c r="OQS107" s="889"/>
      <c r="OQT107" s="889"/>
      <c r="OQU107" s="889"/>
      <c r="OQV107" s="889"/>
      <c r="OQW107" s="889"/>
      <c r="OQX107" s="889"/>
      <c r="OQY107" s="889"/>
      <c r="OQZ107" s="889"/>
      <c r="ORA107" s="889"/>
      <c r="ORB107" s="889"/>
      <c r="ORC107" s="889"/>
      <c r="ORD107" s="889"/>
      <c r="ORE107" s="889"/>
      <c r="ORF107" s="889"/>
      <c r="ORG107" s="889"/>
      <c r="ORH107" s="889"/>
      <c r="ORI107" s="889"/>
      <c r="ORJ107" s="889"/>
      <c r="ORK107" s="889"/>
      <c r="ORL107" s="889"/>
      <c r="ORM107" s="889"/>
      <c r="ORN107" s="889"/>
      <c r="ORO107" s="889"/>
      <c r="ORP107" s="889"/>
      <c r="ORQ107" s="889"/>
      <c r="ORR107" s="889"/>
      <c r="ORS107" s="889"/>
      <c r="ORT107" s="889"/>
      <c r="ORU107" s="889"/>
      <c r="ORV107" s="889"/>
      <c r="ORW107" s="889"/>
      <c r="ORX107" s="889"/>
      <c r="ORY107" s="889"/>
      <c r="ORZ107" s="889"/>
      <c r="OSA107" s="889"/>
      <c r="OSB107" s="889"/>
      <c r="OSC107" s="889"/>
      <c r="OSD107" s="889"/>
      <c r="OSE107" s="889"/>
      <c r="OSF107" s="889"/>
      <c r="OSG107" s="889"/>
      <c r="OSH107" s="889"/>
      <c r="OSI107" s="889"/>
      <c r="OSJ107" s="889"/>
      <c r="OSK107" s="889"/>
      <c r="OSL107" s="889"/>
      <c r="OSM107" s="889"/>
      <c r="OSN107" s="889"/>
      <c r="OSO107" s="889"/>
      <c r="OSP107" s="889"/>
      <c r="OSQ107" s="889"/>
      <c r="OSR107" s="889"/>
      <c r="OSS107" s="889"/>
      <c r="OST107" s="889"/>
      <c r="OSU107" s="889"/>
      <c r="OSV107" s="889"/>
      <c r="OSW107" s="889"/>
      <c r="OSX107" s="889"/>
      <c r="OSY107" s="889"/>
      <c r="OSZ107" s="889"/>
      <c r="OTA107" s="889"/>
      <c r="OTB107" s="889"/>
      <c r="OTC107" s="889"/>
      <c r="OTD107" s="889"/>
      <c r="OTE107" s="889"/>
      <c r="OTF107" s="889"/>
      <c r="OTG107" s="889"/>
      <c r="OTH107" s="889"/>
      <c r="OTI107" s="889"/>
      <c r="OTJ107" s="889"/>
      <c r="OTK107" s="889"/>
      <c r="OTL107" s="889"/>
      <c r="OTM107" s="889"/>
      <c r="OTN107" s="889"/>
      <c r="OTO107" s="889"/>
      <c r="OTP107" s="889"/>
      <c r="OTQ107" s="889"/>
      <c r="OTR107" s="889"/>
      <c r="OTS107" s="889"/>
      <c r="OTT107" s="889"/>
      <c r="OTU107" s="889"/>
      <c r="OTV107" s="889"/>
      <c r="OTW107" s="889"/>
      <c r="OTX107" s="889"/>
      <c r="OTY107" s="889"/>
      <c r="OTZ107" s="889"/>
      <c r="OUA107" s="889"/>
      <c r="OUB107" s="889"/>
      <c r="OUC107" s="889"/>
      <c r="OUD107" s="889"/>
      <c r="OUE107" s="889"/>
      <c r="OUF107" s="889"/>
      <c r="OUG107" s="889"/>
      <c r="OUH107" s="889"/>
      <c r="OUI107" s="889"/>
      <c r="OUJ107" s="889"/>
      <c r="OUK107" s="889"/>
      <c r="OUL107" s="889"/>
      <c r="OUM107" s="889"/>
      <c r="OUN107" s="889"/>
      <c r="OUO107" s="889"/>
      <c r="OUP107" s="889"/>
      <c r="OUQ107" s="889"/>
      <c r="OUR107" s="889"/>
      <c r="OUS107" s="889"/>
      <c r="OUT107" s="889"/>
      <c r="OUU107" s="889"/>
      <c r="OUV107" s="889"/>
      <c r="OUW107" s="889"/>
      <c r="OUX107" s="889"/>
      <c r="OUY107" s="889"/>
      <c r="OUZ107" s="889"/>
      <c r="OVA107" s="889"/>
      <c r="OVB107" s="889"/>
      <c r="OVC107" s="889"/>
      <c r="OVD107" s="889"/>
      <c r="OVE107" s="889"/>
      <c r="OVF107" s="889"/>
      <c r="OVG107" s="889"/>
      <c r="OVH107" s="889"/>
      <c r="OVI107" s="889"/>
      <c r="OVJ107" s="889"/>
      <c r="OVK107" s="889"/>
      <c r="OVL107" s="889"/>
      <c r="OVM107" s="889"/>
      <c r="OVN107" s="889"/>
      <c r="OVO107" s="889"/>
      <c r="OVP107" s="889"/>
      <c r="OVQ107" s="889"/>
      <c r="OVR107" s="889"/>
      <c r="OVS107" s="889"/>
      <c r="OVT107" s="889"/>
      <c r="OVU107" s="889"/>
      <c r="OVV107" s="889"/>
      <c r="OVW107" s="889"/>
      <c r="OVX107" s="889"/>
      <c r="OVY107" s="889"/>
      <c r="OVZ107" s="889"/>
      <c r="OWA107" s="889"/>
      <c r="OWB107" s="889"/>
      <c r="OWC107" s="889"/>
      <c r="OWD107" s="889"/>
      <c r="OWE107" s="889"/>
      <c r="OWF107" s="889"/>
      <c r="OWG107" s="889"/>
      <c r="OWH107" s="889"/>
      <c r="OWI107" s="889"/>
      <c r="OWJ107" s="889"/>
      <c r="OWK107" s="889"/>
      <c r="OWL107" s="889"/>
      <c r="OWM107" s="889"/>
      <c r="OWN107" s="889"/>
      <c r="OWO107" s="889"/>
      <c r="OWP107" s="889"/>
      <c r="OWQ107" s="889"/>
      <c r="OWR107" s="889"/>
      <c r="OWS107" s="889"/>
      <c r="OWT107" s="889"/>
      <c r="OWU107" s="889"/>
      <c r="OWV107" s="889"/>
      <c r="OWW107" s="889"/>
      <c r="OWX107" s="889"/>
      <c r="OWY107" s="889"/>
      <c r="OWZ107" s="889"/>
      <c r="OXA107" s="889"/>
      <c r="OXB107" s="889"/>
      <c r="OXC107" s="889"/>
      <c r="OXD107" s="889"/>
      <c r="OXE107" s="889"/>
      <c r="OXF107" s="889"/>
      <c r="OXG107" s="889"/>
      <c r="OXH107" s="889"/>
      <c r="OXI107" s="889"/>
      <c r="OXJ107" s="889"/>
      <c r="OXK107" s="889"/>
      <c r="OXL107" s="889"/>
      <c r="OXM107" s="889"/>
      <c r="OXN107" s="889"/>
      <c r="OXO107" s="889"/>
      <c r="OXP107" s="889"/>
      <c r="OXQ107" s="889"/>
      <c r="OXR107" s="889"/>
      <c r="OXS107" s="889"/>
      <c r="OXT107" s="889"/>
      <c r="OXU107" s="889"/>
      <c r="OXV107" s="889"/>
      <c r="OXW107" s="889"/>
      <c r="OXX107" s="889"/>
      <c r="OXY107" s="889"/>
      <c r="OXZ107" s="889"/>
      <c r="OYA107" s="889"/>
      <c r="OYB107" s="889"/>
      <c r="OYC107" s="889"/>
      <c r="OYD107" s="889"/>
      <c r="OYE107" s="889"/>
      <c r="OYF107" s="889"/>
      <c r="OYG107" s="889"/>
      <c r="OYH107" s="889"/>
      <c r="OYI107" s="889"/>
      <c r="OYJ107" s="889"/>
      <c r="OYK107" s="889"/>
      <c r="OYL107" s="889"/>
      <c r="OYM107" s="889"/>
      <c r="OYN107" s="889"/>
      <c r="OYO107" s="889"/>
      <c r="OYP107" s="889"/>
      <c r="OYQ107" s="889"/>
      <c r="OYR107" s="889"/>
      <c r="OYS107" s="889"/>
      <c r="OYT107" s="889"/>
      <c r="OYU107" s="889"/>
      <c r="OYV107" s="889"/>
      <c r="OYW107" s="889"/>
      <c r="OYX107" s="889"/>
      <c r="OYY107" s="889"/>
      <c r="OYZ107" s="889"/>
      <c r="OZA107" s="889"/>
      <c r="OZB107" s="889"/>
      <c r="OZC107" s="889"/>
      <c r="OZD107" s="889"/>
      <c r="OZE107" s="889"/>
      <c r="OZF107" s="889"/>
      <c r="OZG107" s="889"/>
      <c r="OZH107" s="889"/>
      <c r="OZI107" s="889"/>
      <c r="OZJ107" s="889"/>
      <c r="OZK107" s="889"/>
      <c r="OZL107" s="889"/>
      <c r="OZM107" s="889"/>
      <c r="OZN107" s="889"/>
      <c r="OZO107" s="889"/>
      <c r="OZP107" s="889"/>
      <c r="OZQ107" s="889"/>
      <c r="OZR107" s="889"/>
      <c r="OZS107" s="889"/>
      <c r="OZT107" s="889"/>
      <c r="OZU107" s="889"/>
      <c r="OZV107" s="889"/>
      <c r="OZW107" s="889"/>
      <c r="OZX107" s="889"/>
      <c r="OZY107" s="889"/>
      <c r="OZZ107" s="889"/>
      <c r="PAA107" s="889"/>
      <c r="PAB107" s="889"/>
      <c r="PAC107" s="889"/>
      <c r="PAD107" s="889"/>
      <c r="PAE107" s="889"/>
      <c r="PAF107" s="889"/>
      <c r="PAG107" s="889"/>
      <c r="PAH107" s="889"/>
      <c r="PAI107" s="889"/>
      <c r="PAJ107" s="889"/>
      <c r="PAK107" s="889"/>
      <c r="PAL107" s="889"/>
      <c r="PAM107" s="889"/>
      <c r="PAN107" s="889"/>
      <c r="PAO107" s="889"/>
      <c r="PAP107" s="889"/>
      <c r="PAQ107" s="889"/>
      <c r="PAR107" s="889"/>
      <c r="PAS107" s="889"/>
      <c r="PAT107" s="889"/>
      <c r="PAU107" s="889"/>
      <c r="PAV107" s="889"/>
      <c r="PAW107" s="889"/>
      <c r="PAX107" s="889"/>
      <c r="PAY107" s="889"/>
      <c r="PAZ107" s="889"/>
      <c r="PBA107" s="889"/>
      <c r="PBB107" s="889"/>
      <c r="PBC107" s="889"/>
      <c r="PBD107" s="889"/>
      <c r="PBE107" s="889"/>
      <c r="PBF107" s="889"/>
      <c r="PBG107" s="889"/>
      <c r="PBH107" s="889"/>
      <c r="PBI107" s="889"/>
      <c r="PBJ107" s="889"/>
      <c r="PBK107" s="889"/>
      <c r="PBL107" s="889"/>
      <c r="PBM107" s="889"/>
      <c r="PBN107" s="889"/>
      <c r="PBO107" s="889"/>
      <c r="PBP107" s="889"/>
      <c r="PBQ107" s="889"/>
      <c r="PBR107" s="889"/>
      <c r="PBS107" s="889"/>
      <c r="PBT107" s="889"/>
      <c r="PBU107" s="889"/>
      <c r="PBV107" s="889"/>
      <c r="PBW107" s="889"/>
      <c r="PBX107" s="889"/>
      <c r="PBY107" s="889"/>
      <c r="PBZ107" s="889"/>
      <c r="PCA107" s="889"/>
      <c r="PCB107" s="889"/>
      <c r="PCC107" s="889"/>
      <c r="PCD107" s="889"/>
      <c r="PCE107" s="889"/>
      <c r="PCF107" s="889"/>
      <c r="PCG107" s="889"/>
      <c r="PCH107" s="889"/>
      <c r="PCI107" s="889"/>
      <c r="PCJ107" s="889"/>
      <c r="PCK107" s="889"/>
      <c r="PCL107" s="889"/>
      <c r="PCM107" s="889"/>
      <c r="PCN107" s="889"/>
      <c r="PCO107" s="889"/>
      <c r="PCP107" s="889"/>
      <c r="PCQ107" s="889"/>
      <c r="PCR107" s="889"/>
      <c r="PCS107" s="889"/>
      <c r="PCT107" s="889"/>
      <c r="PCU107" s="889"/>
      <c r="PCV107" s="889"/>
      <c r="PCW107" s="889"/>
      <c r="PCX107" s="889"/>
      <c r="PCY107" s="889"/>
      <c r="PCZ107" s="889"/>
      <c r="PDA107" s="889"/>
      <c r="PDB107" s="889"/>
      <c r="PDC107" s="889"/>
      <c r="PDD107" s="889"/>
      <c r="PDE107" s="889"/>
      <c r="PDF107" s="889"/>
      <c r="PDG107" s="889"/>
      <c r="PDH107" s="889"/>
      <c r="PDI107" s="889"/>
      <c r="PDJ107" s="889"/>
      <c r="PDK107" s="889"/>
      <c r="PDL107" s="889"/>
      <c r="PDM107" s="889"/>
      <c r="PDN107" s="889"/>
      <c r="PDO107" s="889"/>
      <c r="PDP107" s="889"/>
      <c r="PDQ107" s="889"/>
      <c r="PDR107" s="889"/>
      <c r="PDS107" s="889"/>
      <c r="PDT107" s="889"/>
      <c r="PDU107" s="889"/>
      <c r="PDV107" s="889"/>
      <c r="PDW107" s="889"/>
      <c r="PDX107" s="889"/>
      <c r="PDY107" s="889"/>
      <c r="PDZ107" s="889"/>
      <c r="PEA107" s="889"/>
      <c r="PEB107" s="889"/>
      <c r="PEC107" s="889"/>
      <c r="PED107" s="889"/>
      <c r="PEE107" s="889"/>
      <c r="PEF107" s="889"/>
      <c r="PEG107" s="889"/>
      <c r="PEH107" s="889"/>
      <c r="PEI107" s="889"/>
      <c r="PEJ107" s="889"/>
      <c r="PEK107" s="889"/>
      <c r="PEL107" s="889"/>
      <c r="PEM107" s="889"/>
      <c r="PEN107" s="889"/>
      <c r="PEO107" s="889"/>
      <c r="PEP107" s="889"/>
      <c r="PEQ107" s="889"/>
      <c r="PER107" s="889"/>
      <c r="PES107" s="889"/>
      <c r="PET107" s="889"/>
      <c r="PEU107" s="889"/>
      <c r="PEV107" s="889"/>
      <c r="PEW107" s="889"/>
      <c r="PEX107" s="889"/>
      <c r="PEY107" s="889"/>
      <c r="PEZ107" s="889"/>
      <c r="PFA107" s="889"/>
      <c r="PFB107" s="889"/>
      <c r="PFC107" s="889"/>
      <c r="PFD107" s="889"/>
      <c r="PFE107" s="889"/>
      <c r="PFF107" s="889"/>
      <c r="PFG107" s="889"/>
      <c r="PFH107" s="889"/>
      <c r="PFI107" s="889"/>
      <c r="PFJ107" s="889"/>
      <c r="PFK107" s="889"/>
      <c r="PFL107" s="889"/>
      <c r="PFM107" s="889"/>
      <c r="PFN107" s="889"/>
      <c r="PFO107" s="889"/>
      <c r="PFP107" s="889"/>
      <c r="PFQ107" s="889"/>
      <c r="PFR107" s="889"/>
      <c r="PFS107" s="889"/>
      <c r="PFT107" s="889"/>
      <c r="PFU107" s="889"/>
      <c r="PFV107" s="889"/>
      <c r="PFW107" s="889"/>
      <c r="PFX107" s="889"/>
      <c r="PFY107" s="889"/>
      <c r="PFZ107" s="889"/>
      <c r="PGA107" s="889"/>
      <c r="PGB107" s="889"/>
      <c r="PGC107" s="889"/>
      <c r="PGD107" s="889"/>
      <c r="PGE107" s="889"/>
      <c r="PGF107" s="889"/>
      <c r="PGG107" s="889"/>
      <c r="PGH107" s="889"/>
      <c r="PGI107" s="889"/>
      <c r="PGJ107" s="889"/>
      <c r="PGK107" s="889"/>
      <c r="PGL107" s="889"/>
      <c r="PGM107" s="889"/>
      <c r="PGN107" s="889"/>
      <c r="PGO107" s="889"/>
      <c r="PGP107" s="889"/>
      <c r="PGQ107" s="889"/>
      <c r="PGR107" s="889"/>
      <c r="PGS107" s="889"/>
      <c r="PGT107" s="889"/>
      <c r="PGU107" s="889"/>
      <c r="PGV107" s="889"/>
      <c r="PGW107" s="889"/>
      <c r="PGX107" s="889"/>
      <c r="PGY107" s="889"/>
      <c r="PGZ107" s="889"/>
      <c r="PHA107" s="889"/>
      <c r="PHB107" s="889"/>
      <c r="PHC107" s="889"/>
      <c r="PHD107" s="889"/>
      <c r="PHE107" s="889"/>
      <c r="PHF107" s="889"/>
      <c r="PHG107" s="889"/>
      <c r="PHH107" s="889"/>
      <c r="PHI107" s="889"/>
      <c r="PHJ107" s="889"/>
      <c r="PHK107" s="889"/>
      <c r="PHL107" s="889"/>
      <c r="PHM107" s="889"/>
      <c r="PHN107" s="889"/>
      <c r="PHO107" s="889"/>
      <c r="PHP107" s="889"/>
      <c r="PHQ107" s="889"/>
      <c r="PHR107" s="889"/>
      <c r="PHS107" s="889"/>
      <c r="PHT107" s="889"/>
      <c r="PHU107" s="889"/>
      <c r="PHV107" s="889"/>
      <c r="PHW107" s="889"/>
      <c r="PHX107" s="889"/>
      <c r="PHY107" s="889"/>
      <c r="PHZ107" s="889"/>
      <c r="PIA107" s="889"/>
      <c r="PIB107" s="889"/>
      <c r="PIC107" s="889"/>
      <c r="PID107" s="889"/>
      <c r="PIE107" s="889"/>
      <c r="PIF107" s="889"/>
      <c r="PIG107" s="889"/>
      <c r="PIH107" s="889"/>
      <c r="PII107" s="889"/>
      <c r="PIJ107" s="889"/>
      <c r="PIK107" s="889"/>
      <c r="PIL107" s="889"/>
      <c r="PIM107" s="889"/>
      <c r="PIN107" s="889"/>
      <c r="PIO107" s="889"/>
      <c r="PIP107" s="889"/>
      <c r="PIQ107" s="889"/>
      <c r="PIR107" s="889"/>
      <c r="PIS107" s="889"/>
      <c r="PIT107" s="889"/>
      <c r="PIU107" s="889"/>
      <c r="PIV107" s="889"/>
      <c r="PIW107" s="889"/>
      <c r="PIX107" s="889"/>
      <c r="PIY107" s="889"/>
      <c r="PIZ107" s="889"/>
      <c r="PJA107" s="889"/>
      <c r="PJB107" s="889"/>
      <c r="PJC107" s="889"/>
      <c r="PJD107" s="889"/>
      <c r="PJE107" s="889"/>
      <c r="PJF107" s="889"/>
      <c r="PJG107" s="889"/>
      <c r="PJH107" s="889"/>
      <c r="PJI107" s="889"/>
      <c r="PJJ107" s="889"/>
      <c r="PJK107" s="889"/>
      <c r="PJL107" s="889"/>
      <c r="PJM107" s="889"/>
      <c r="PJN107" s="889"/>
      <c r="PJO107" s="889"/>
      <c r="PJP107" s="889"/>
      <c r="PJQ107" s="889"/>
      <c r="PJR107" s="889"/>
      <c r="PJS107" s="889"/>
      <c r="PJT107" s="889"/>
      <c r="PJU107" s="889"/>
      <c r="PJV107" s="889"/>
      <c r="PJW107" s="889"/>
      <c r="PJX107" s="889"/>
      <c r="PJY107" s="889"/>
      <c r="PJZ107" s="889"/>
      <c r="PKA107" s="889"/>
      <c r="PKB107" s="889"/>
      <c r="PKC107" s="889"/>
      <c r="PKD107" s="889"/>
      <c r="PKE107" s="889"/>
      <c r="PKF107" s="889"/>
      <c r="PKG107" s="889"/>
      <c r="PKH107" s="889"/>
      <c r="PKI107" s="889"/>
      <c r="PKJ107" s="889"/>
      <c r="PKK107" s="889"/>
      <c r="PKL107" s="889"/>
      <c r="PKM107" s="889"/>
      <c r="PKN107" s="889"/>
      <c r="PKO107" s="889"/>
      <c r="PKP107" s="889"/>
      <c r="PKQ107" s="889"/>
      <c r="PKR107" s="889"/>
      <c r="PKS107" s="889"/>
      <c r="PKT107" s="889"/>
      <c r="PKU107" s="889"/>
      <c r="PKV107" s="889"/>
      <c r="PKW107" s="889"/>
      <c r="PKX107" s="889"/>
      <c r="PKY107" s="889"/>
      <c r="PKZ107" s="889"/>
      <c r="PLA107" s="889"/>
      <c r="PLB107" s="889"/>
      <c r="PLC107" s="889"/>
      <c r="PLD107" s="889"/>
      <c r="PLE107" s="889"/>
      <c r="PLF107" s="889"/>
      <c r="PLG107" s="889"/>
      <c r="PLH107" s="889"/>
      <c r="PLI107" s="889"/>
      <c r="PLJ107" s="889"/>
      <c r="PLK107" s="889"/>
      <c r="PLL107" s="889"/>
      <c r="PLM107" s="889"/>
      <c r="PLN107" s="889"/>
      <c r="PLO107" s="889"/>
      <c r="PLP107" s="889"/>
      <c r="PLQ107" s="889"/>
      <c r="PLR107" s="889"/>
      <c r="PLS107" s="889"/>
      <c r="PLT107" s="889"/>
      <c r="PLU107" s="889"/>
      <c r="PLV107" s="889"/>
      <c r="PLW107" s="889"/>
      <c r="PLX107" s="889"/>
      <c r="PLY107" s="889"/>
      <c r="PLZ107" s="889"/>
      <c r="PMA107" s="889"/>
      <c r="PMB107" s="889"/>
      <c r="PMC107" s="889"/>
      <c r="PMD107" s="889"/>
      <c r="PME107" s="889"/>
      <c r="PMF107" s="889"/>
      <c r="PMG107" s="889"/>
      <c r="PMH107" s="889"/>
      <c r="PMI107" s="889"/>
      <c r="PMJ107" s="889"/>
      <c r="PMK107" s="889"/>
      <c r="PML107" s="889"/>
      <c r="PMM107" s="889"/>
      <c r="PMN107" s="889"/>
      <c r="PMO107" s="889"/>
      <c r="PMP107" s="889"/>
      <c r="PMQ107" s="889"/>
      <c r="PMR107" s="889"/>
      <c r="PMS107" s="889"/>
      <c r="PMT107" s="889"/>
      <c r="PMU107" s="889"/>
      <c r="PMV107" s="889"/>
      <c r="PMW107" s="889"/>
      <c r="PMX107" s="889"/>
      <c r="PMY107" s="889"/>
      <c r="PMZ107" s="889"/>
      <c r="PNA107" s="889"/>
      <c r="PNB107" s="889"/>
      <c r="PNC107" s="889"/>
      <c r="PND107" s="889"/>
      <c r="PNE107" s="889"/>
      <c r="PNF107" s="889"/>
      <c r="PNG107" s="889"/>
      <c r="PNH107" s="889"/>
      <c r="PNI107" s="889"/>
      <c r="PNJ107" s="889"/>
      <c r="PNK107" s="889"/>
      <c r="PNL107" s="889"/>
      <c r="PNM107" s="889"/>
      <c r="PNN107" s="889"/>
      <c r="PNO107" s="889"/>
      <c r="PNP107" s="889"/>
      <c r="PNQ107" s="889"/>
      <c r="PNR107" s="889"/>
      <c r="PNS107" s="889"/>
      <c r="PNT107" s="889"/>
      <c r="PNU107" s="889"/>
      <c r="PNV107" s="889"/>
      <c r="PNW107" s="889"/>
      <c r="PNX107" s="889"/>
      <c r="PNY107" s="889"/>
      <c r="PNZ107" s="889"/>
      <c r="POA107" s="889"/>
      <c r="POB107" s="889"/>
      <c r="POC107" s="889"/>
      <c r="POD107" s="889"/>
      <c r="POE107" s="889"/>
      <c r="POF107" s="889"/>
      <c r="POG107" s="889"/>
      <c r="POH107" s="889"/>
      <c r="POI107" s="889"/>
      <c r="POJ107" s="889"/>
      <c r="POK107" s="889"/>
      <c r="POL107" s="889"/>
      <c r="POM107" s="889"/>
      <c r="PON107" s="889"/>
      <c r="POO107" s="889"/>
      <c r="POP107" s="889"/>
      <c r="POQ107" s="889"/>
      <c r="POR107" s="889"/>
      <c r="POS107" s="889"/>
      <c r="POT107" s="889"/>
      <c r="POU107" s="889"/>
      <c r="POV107" s="889"/>
      <c r="POW107" s="889"/>
      <c r="POX107" s="889"/>
      <c r="POY107" s="889"/>
      <c r="POZ107" s="889"/>
      <c r="PPA107" s="889"/>
      <c r="PPB107" s="889"/>
      <c r="PPC107" s="889"/>
      <c r="PPD107" s="889"/>
      <c r="PPE107" s="889"/>
      <c r="PPF107" s="889"/>
      <c r="PPG107" s="889"/>
      <c r="PPH107" s="889"/>
      <c r="PPI107" s="889"/>
      <c r="PPJ107" s="889"/>
      <c r="PPK107" s="889"/>
      <c r="PPL107" s="889"/>
      <c r="PPM107" s="889"/>
      <c r="PPN107" s="889"/>
      <c r="PPO107" s="889"/>
      <c r="PPP107" s="889"/>
      <c r="PPQ107" s="889"/>
      <c r="PPR107" s="889"/>
      <c r="PPS107" s="889"/>
      <c r="PPT107" s="889"/>
      <c r="PPU107" s="889"/>
      <c r="PPV107" s="889"/>
      <c r="PPW107" s="889"/>
      <c r="PPX107" s="889"/>
      <c r="PPY107" s="889"/>
      <c r="PPZ107" s="889"/>
      <c r="PQA107" s="889"/>
      <c r="PQB107" s="889"/>
      <c r="PQC107" s="889"/>
      <c r="PQD107" s="889"/>
      <c r="PQE107" s="889"/>
      <c r="PQF107" s="889"/>
      <c r="PQG107" s="889"/>
      <c r="PQH107" s="889"/>
      <c r="PQI107" s="889"/>
      <c r="PQJ107" s="889"/>
      <c r="PQK107" s="889"/>
      <c r="PQL107" s="889"/>
      <c r="PQM107" s="889"/>
      <c r="PQN107" s="889"/>
      <c r="PQO107" s="889"/>
      <c r="PQP107" s="889"/>
      <c r="PQQ107" s="889"/>
      <c r="PQR107" s="889"/>
      <c r="PQS107" s="889"/>
      <c r="PQT107" s="889"/>
      <c r="PQU107" s="889"/>
      <c r="PQV107" s="889"/>
      <c r="PQW107" s="889"/>
      <c r="PQX107" s="889"/>
      <c r="PQY107" s="889"/>
      <c r="PQZ107" s="889"/>
      <c r="PRA107" s="889"/>
      <c r="PRB107" s="889"/>
      <c r="PRC107" s="889"/>
      <c r="PRD107" s="889"/>
      <c r="PRE107" s="889"/>
      <c r="PRF107" s="889"/>
      <c r="PRG107" s="889"/>
      <c r="PRH107" s="889"/>
      <c r="PRI107" s="889"/>
      <c r="PRJ107" s="889"/>
      <c r="PRK107" s="889"/>
      <c r="PRL107" s="889"/>
      <c r="PRM107" s="889"/>
      <c r="PRN107" s="889"/>
      <c r="PRO107" s="889"/>
      <c r="PRP107" s="889"/>
      <c r="PRQ107" s="889"/>
      <c r="PRR107" s="889"/>
      <c r="PRS107" s="889"/>
      <c r="PRT107" s="889"/>
      <c r="PRU107" s="889"/>
      <c r="PRV107" s="889"/>
      <c r="PRW107" s="889"/>
      <c r="PRX107" s="889"/>
      <c r="PRY107" s="889"/>
      <c r="PRZ107" s="889"/>
      <c r="PSA107" s="889"/>
      <c r="PSB107" s="889"/>
      <c r="PSC107" s="889"/>
      <c r="PSD107" s="889"/>
      <c r="PSE107" s="889"/>
      <c r="PSF107" s="889"/>
      <c r="PSG107" s="889"/>
      <c r="PSH107" s="889"/>
      <c r="PSI107" s="889"/>
      <c r="PSJ107" s="889"/>
      <c r="PSK107" s="889"/>
      <c r="PSL107" s="889"/>
      <c r="PSM107" s="889"/>
      <c r="PSN107" s="889"/>
      <c r="PSO107" s="889"/>
      <c r="PSP107" s="889"/>
      <c r="PSQ107" s="889"/>
      <c r="PSR107" s="889"/>
      <c r="PSS107" s="889"/>
      <c r="PST107" s="889"/>
      <c r="PSU107" s="889"/>
      <c r="PSV107" s="889"/>
      <c r="PSW107" s="889"/>
      <c r="PSX107" s="889"/>
      <c r="PSY107" s="889"/>
      <c r="PSZ107" s="889"/>
      <c r="PTA107" s="889"/>
      <c r="PTB107" s="889"/>
      <c r="PTC107" s="889"/>
      <c r="PTD107" s="889"/>
      <c r="PTE107" s="889"/>
      <c r="PTF107" s="889"/>
      <c r="PTG107" s="889"/>
      <c r="PTH107" s="889"/>
      <c r="PTI107" s="889"/>
      <c r="PTJ107" s="889"/>
      <c r="PTK107" s="889"/>
      <c r="PTL107" s="889"/>
      <c r="PTM107" s="889"/>
      <c r="PTN107" s="889"/>
      <c r="PTO107" s="889"/>
      <c r="PTP107" s="889"/>
      <c r="PTQ107" s="889"/>
      <c r="PTR107" s="889"/>
      <c r="PTS107" s="889"/>
      <c r="PTT107" s="889"/>
      <c r="PTU107" s="889"/>
      <c r="PTV107" s="889"/>
      <c r="PTW107" s="889"/>
      <c r="PTX107" s="889"/>
      <c r="PTY107" s="889"/>
      <c r="PTZ107" s="889"/>
      <c r="PUA107" s="889"/>
      <c r="PUB107" s="889"/>
      <c r="PUC107" s="889"/>
      <c r="PUD107" s="889"/>
      <c r="PUE107" s="889"/>
      <c r="PUF107" s="889"/>
      <c r="PUG107" s="889"/>
      <c r="PUH107" s="889"/>
      <c r="PUI107" s="889"/>
      <c r="PUJ107" s="889"/>
      <c r="PUK107" s="889"/>
      <c r="PUL107" s="889"/>
      <c r="PUM107" s="889"/>
      <c r="PUN107" s="889"/>
      <c r="PUO107" s="889"/>
      <c r="PUP107" s="889"/>
      <c r="PUQ107" s="889"/>
      <c r="PUR107" s="889"/>
      <c r="PUS107" s="889"/>
      <c r="PUT107" s="889"/>
      <c r="PUU107" s="889"/>
      <c r="PUV107" s="889"/>
      <c r="PUW107" s="889"/>
      <c r="PUX107" s="889"/>
      <c r="PUY107" s="889"/>
      <c r="PUZ107" s="889"/>
      <c r="PVA107" s="889"/>
      <c r="PVB107" s="889"/>
      <c r="PVC107" s="889"/>
      <c r="PVD107" s="889"/>
      <c r="PVE107" s="889"/>
      <c r="PVF107" s="889"/>
      <c r="PVG107" s="889"/>
      <c r="PVH107" s="889"/>
      <c r="PVI107" s="889"/>
      <c r="PVJ107" s="889"/>
      <c r="PVK107" s="889"/>
      <c r="PVL107" s="889"/>
      <c r="PVM107" s="889"/>
      <c r="PVN107" s="889"/>
      <c r="PVO107" s="889"/>
      <c r="PVP107" s="889"/>
      <c r="PVQ107" s="889"/>
      <c r="PVR107" s="889"/>
      <c r="PVS107" s="889"/>
      <c r="PVT107" s="889"/>
      <c r="PVU107" s="889"/>
      <c r="PVV107" s="889"/>
      <c r="PVW107" s="889"/>
      <c r="PVX107" s="889"/>
      <c r="PVY107" s="889"/>
      <c r="PVZ107" s="889"/>
      <c r="PWA107" s="889"/>
      <c r="PWB107" s="889"/>
      <c r="PWC107" s="889"/>
      <c r="PWD107" s="889"/>
      <c r="PWE107" s="889"/>
      <c r="PWF107" s="889"/>
      <c r="PWG107" s="889"/>
      <c r="PWH107" s="889"/>
      <c r="PWI107" s="889"/>
      <c r="PWJ107" s="889"/>
      <c r="PWK107" s="889"/>
      <c r="PWL107" s="889"/>
      <c r="PWM107" s="889"/>
      <c r="PWN107" s="889"/>
      <c r="PWO107" s="889"/>
      <c r="PWP107" s="889"/>
      <c r="PWQ107" s="889"/>
      <c r="PWR107" s="889"/>
      <c r="PWS107" s="889"/>
      <c r="PWT107" s="889"/>
      <c r="PWU107" s="889"/>
      <c r="PWV107" s="889"/>
      <c r="PWW107" s="889"/>
      <c r="PWX107" s="889"/>
      <c r="PWY107" s="889"/>
      <c r="PWZ107" s="889"/>
      <c r="PXA107" s="889"/>
      <c r="PXB107" s="889"/>
      <c r="PXC107" s="889"/>
      <c r="PXD107" s="889"/>
      <c r="PXE107" s="889"/>
      <c r="PXF107" s="889"/>
      <c r="PXG107" s="889"/>
      <c r="PXH107" s="889"/>
      <c r="PXI107" s="889"/>
      <c r="PXJ107" s="889"/>
      <c r="PXK107" s="889"/>
      <c r="PXL107" s="889"/>
      <c r="PXM107" s="889"/>
      <c r="PXN107" s="889"/>
      <c r="PXO107" s="889"/>
      <c r="PXP107" s="889"/>
      <c r="PXQ107" s="889"/>
      <c r="PXR107" s="889"/>
      <c r="PXS107" s="889"/>
      <c r="PXT107" s="889"/>
      <c r="PXU107" s="889"/>
      <c r="PXV107" s="889"/>
      <c r="PXW107" s="889"/>
      <c r="PXX107" s="889"/>
      <c r="PXY107" s="889"/>
      <c r="PXZ107" s="889"/>
      <c r="PYA107" s="889"/>
      <c r="PYB107" s="889"/>
      <c r="PYC107" s="889"/>
      <c r="PYD107" s="889"/>
      <c r="PYE107" s="889"/>
      <c r="PYF107" s="889"/>
      <c r="PYG107" s="889"/>
      <c r="PYH107" s="889"/>
      <c r="PYI107" s="889"/>
      <c r="PYJ107" s="889"/>
      <c r="PYK107" s="889"/>
      <c r="PYL107" s="889"/>
      <c r="PYM107" s="889"/>
      <c r="PYN107" s="889"/>
      <c r="PYO107" s="889"/>
      <c r="PYP107" s="889"/>
      <c r="PYQ107" s="889"/>
      <c r="PYR107" s="889"/>
      <c r="PYS107" s="889"/>
      <c r="PYT107" s="889"/>
      <c r="PYU107" s="889"/>
      <c r="PYV107" s="889"/>
      <c r="PYW107" s="889"/>
      <c r="PYX107" s="889"/>
      <c r="PYY107" s="889"/>
      <c r="PYZ107" s="889"/>
      <c r="PZA107" s="889"/>
      <c r="PZB107" s="889"/>
      <c r="PZC107" s="889"/>
      <c r="PZD107" s="889"/>
      <c r="PZE107" s="889"/>
      <c r="PZF107" s="889"/>
      <c r="PZG107" s="889"/>
      <c r="PZH107" s="889"/>
      <c r="PZI107" s="889"/>
      <c r="PZJ107" s="889"/>
      <c r="PZK107" s="889"/>
      <c r="PZL107" s="889"/>
      <c r="PZM107" s="889"/>
      <c r="PZN107" s="889"/>
      <c r="PZO107" s="889"/>
      <c r="PZP107" s="889"/>
      <c r="PZQ107" s="889"/>
      <c r="PZR107" s="889"/>
      <c r="PZS107" s="889"/>
      <c r="PZT107" s="889"/>
      <c r="PZU107" s="889"/>
      <c r="PZV107" s="889"/>
      <c r="PZW107" s="889"/>
      <c r="PZX107" s="889"/>
      <c r="PZY107" s="889"/>
      <c r="PZZ107" s="889"/>
      <c r="QAA107" s="889"/>
      <c r="QAB107" s="889"/>
      <c r="QAC107" s="889"/>
      <c r="QAD107" s="889"/>
      <c r="QAE107" s="889"/>
      <c r="QAF107" s="889"/>
      <c r="QAG107" s="889"/>
      <c r="QAH107" s="889"/>
      <c r="QAI107" s="889"/>
      <c r="QAJ107" s="889"/>
      <c r="QAK107" s="889"/>
      <c r="QAL107" s="889"/>
      <c r="QAM107" s="889"/>
      <c r="QAN107" s="889"/>
      <c r="QAO107" s="889"/>
      <c r="QAP107" s="889"/>
      <c r="QAQ107" s="889"/>
      <c r="QAR107" s="889"/>
      <c r="QAS107" s="889"/>
      <c r="QAT107" s="889"/>
      <c r="QAU107" s="889"/>
      <c r="QAV107" s="889"/>
      <c r="QAW107" s="889"/>
      <c r="QAX107" s="889"/>
      <c r="QAY107" s="889"/>
      <c r="QAZ107" s="889"/>
      <c r="QBA107" s="889"/>
      <c r="QBB107" s="889"/>
      <c r="QBC107" s="889"/>
      <c r="QBD107" s="889"/>
      <c r="QBE107" s="889"/>
      <c r="QBF107" s="889"/>
      <c r="QBG107" s="889"/>
      <c r="QBH107" s="889"/>
      <c r="QBI107" s="889"/>
      <c r="QBJ107" s="889"/>
      <c r="QBK107" s="889"/>
      <c r="QBL107" s="889"/>
      <c r="QBM107" s="889"/>
      <c r="QBN107" s="889"/>
      <c r="QBO107" s="889"/>
      <c r="QBP107" s="889"/>
      <c r="QBQ107" s="889"/>
      <c r="QBR107" s="889"/>
      <c r="QBS107" s="889"/>
      <c r="QBT107" s="889"/>
      <c r="QBU107" s="889"/>
      <c r="QBV107" s="889"/>
      <c r="QBW107" s="889"/>
      <c r="QBX107" s="889"/>
      <c r="QBY107" s="889"/>
      <c r="QBZ107" s="889"/>
      <c r="QCA107" s="889"/>
      <c r="QCB107" s="889"/>
      <c r="QCC107" s="889"/>
      <c r="QCD107" s="889"/>
      <c r="QCE107" s="889"/>
      <c r="QCF107" s="889"/>
      <c r="QCG107" s="889"/>
      <c r="QCH107" s="889"/>
      <c r="QCI107" s="889"/>
      <c r="QCJ107" s="889"/>
      <c r="QCK107" s="889"/>
      <c r="QCL107" s="889"/>
      <c r="QCM107" s="889"/>
      <c r="QCN107" s="889"/>
      <c r="QCO107" s="889"/>
      <c r="QCP107" s="889"/>
      <c r="QCQ107" s="889"/>
      <c r="QCR107" s="889"/>
      <c r="QCS107" s="889"/>
      <c r="QCT107" s="889"/>
      <c r="QCU107" s="889"/>
      <c r="QCV107" s="889"/>
      <c r="QCW107" s="889"/>
      <c r="QCX107" s="889"/>
      <c r="QCY107" s="889"/>
      <c r="QCZ107" s="889"/>
      <c r="QDA107" s="889"/>
      <c r="QDB107" s="889"/>
      <c r="QDC107" s="889"/>
      <c r="QDD107" s="889"/>
      <c r="QDE107" s="889"/>
      <c r="QDF107" s="889"/>
      <c r="QDG107" s="889"/>
      <c r="QDH107" s="889"/>
      <c r="QDI107" s="889"/>
      <c r="QDJ107" s="889"/>
      <c r="QDK107" s="889"/>
      <c r="QDL107" s="889"/>
      <c r="QDM107" s="889"/>
      <c r="QDN107" s="889"/>
      <c r="QDO107" s="889"/>
      <c r="QDP107" s="889"/>
      <c r="QDQ107" s="889"/>
      <c r="QDR107" s="889"/>
      <c r="QDS107" s="889"/>
      <c r="QDT107" s="889"/>
      <c r="QDU107" s="889"/>
      <c r="QDV107" s="889"/>
      <c r="QDW107" s="889"/>
      <c r="QDX107" s="889"/>
      <c r="QDY107" s="889"/>
      <c r="QDZ107" s="889"/>
      <c r="QEA107" s="889"/>
      <c r="QEB107" s="889"/>
      <c r="QEC107" s="889"/>
      <c r="QED107" s="889"/>
      <c r="QEE107" s="889"/>
      <c r="QEF107" s="889"/>
      <c r="QEG107" s="889"/>
      <c r="QEH107" s="889"/>
      <c r="QEI107" s="889"/>
      <c r="QEJ107" s="889"/>
      <c r="QEK107" s="889"/>
      <c r="QEL107" s="889"/>
      <c r="QEM107" s="889"/>
      <c r="QEN107" s="889"/>
      <c r="QEO107" s="889"/>
      <c r="QEP107" s="889"/>
      <c r="QEQ107" s="889"/>
      <c r="QER107" s="889"/>
      <c r="QES107" s="889"/>
      <c r="QET107" s="889"/>
      <c r="QEU107" s="889"/>
      <c r="QEV107" s="889"/>
      <c r="QEW107" s="889"/>
      <c r="QEX107" s="889"/>
      <c r="QEY107" s="889"/>
      <c r="QEZ107" s="889"/>
      <c r="QFA107" s="889"/>
      <c r="QFB107" s="889"/>
      <c r="QFC107" s="889"/>
      <c r="QFD107" s="889"/>
      <c r="QFE107" s="889"/>
      <c r="QFF107" s="889"/>
      <c r="QFG107" s="889"/>
      <c r="QFH107" s="889"/>
      <c r="QFI107" s="889"/>
      <c r="QFJ107" s="889"/>
      <c r="QFK107" s="889"/>
      <c r="QFL107" s="889"/>
      <c r="QFM107" s="889"/>
      <c r="QFN107" s="889"/>
      <c r="QFO107" s="889"/>
      <c r="QFP107" s="889"/>
      <c r="QFQ107" s="889"/>
      <c r="QFR107" s="889"/>
      <c r="QFS107" s="889"/>
      <c r="QFT107" s="889"/>
      <c r="QFU107" s="889"/>
      <c r="QFV107" s="889"/>
      <c r="QFW107" s="889"/>
      <c r="QFX107" s="889"/>
      <c r="QFY107" s="889"/>
      <c r="QFZ107" s="889"/>
      <c r="QGA107" s="889"/>
      <c r="QGB107" s="889"/>
      <c r="QGC107" s="889"/>
      <c r="QGD107" s="889"/>
      <c r="QGE107" s="889"/>
      <c r="QGF107" s="889"/>
      <c r="QGG107" s="889"/>
      <c r="QGH107" s="889"/>
      <c r="QGI107" s="889"/>
      <c r="QGJ107" s="889"/>
      <c r="QGK107" s="889"/>
      <c r="QGL107" s="889"/>
      <c r="QGM107" s="889"/>
      <c r="QGN107" s="889"/>
      <c r="QGO107" s="889"/>
      <c r="QGP107" s="889"/>
      <c r="QGQ107" s="889"/>
      <c r="QGR107" s="889"/>
      <c r="QGS107" s="889"/>
      <c r="QGT107" s="889"/>
      <c r="QGU107" s="889"/>
      <c r="QGV107" s="889"/>
      <c r="QGW107" s="889"/>
      <c r="QGX107" s="889"/>
      <c r="QGY107" s="889"/>
      <c r="QGZ107" s="889"/>
      <c r="QHA107" s="889"/>
      <c r="QHB107" s="889"/>
      <c r="QHC107" s="889"/>
      <c r="QHD107" s="889"/>
      <c r="QHE107" s="889"/>
      <c r="QHF107" s="889"/>
      <c r="QHG107" s="889"/>
      <c r="QHH107" s="889"/>
      <c r="QHI107" s="889"/>
      <c r="QHJ107" s="889"/>
      <c r="QHK107" s="889"/>
      <c r="QHL107" s="889"/>
      <c r="QHM107" s="889"/>
      <c r="QHN107" s="889"/>
      <c r="QHO107" s="889"/>
      <c r="QHP107" s="889"/>
      <c r="QHQ107" s="889"/>
      <c r="QHR107" s="889"/>
      <c r="QHS107" s="889"/>
      <c r="QHT107" s="889"/>
      <c r="QHU107" s="889"/>
      <c r="QHV107" s="889"/>
      <c r="QHW107" s="889"/>
      <c r="QHX107" s="889"/>
      <c r="QHY107" s="889"/>
      <c r="QHZ107" s="889"/>
      <c r="QIA107" s="889"/>
      <c r="QIB107" s="889"/>
      <c r="QIC107" s="889"/>
      <c r="QID107" s="889"/>
      <c r="QIE107" s="889"/>
      <c r="QIF107" s="889"/>
      <c r="QIG107" s="889"/>
      <c r="QIH107" s="889"/>
      <c r="QII107" s="889"/>
      <c r="QIJ107" s="889"/>
      <c r="QIK107" s="889"/>
      <c r="QIL107" s="889"/>
      <c r="QIM107" s="889"/>
      <c r="QIN107" s="889"/>
      <c r="QIO107" s="889"/>
      <c r="QIP107" s="889"/>
      <c r="QIQ107" s="889"/>
      <c r="QIR107" s="889"/>
      <c r="QIS107" s="889"/>
      <c r="QIT107" s="889"/>
      <c r="QIU107" s="889"/>
      <c r="QIV107" s="889"/>
      <c r="QIW107" s="889"/>
      <c r="QIX107" s="889"/>
      <c r="QIY107" s="889"/>
      <c r="QIZ107" s="889"/>
      <c r="QJA107" s="889"/>
      <c r="QJB107" s="889"/>
      <c r="QJC107" s="889"/>
      <c r="QJD107" s="889"/>
      <c r="QJE107" s="889"/>
      <c r="QJF107" s="889"/>
      <c r="QJG107" s="889"/>
      <c r="QJH107" s="889"/>
      <c r="QJI107" s="889"/>
      <c r="QJJ107" s="889"/>
      <c r="QJK107" s="889"/>
      <c r="QJL107" s="889"/>
      <c r="QJM107" s="889"/>
      <c r="QJN107" s="889"/>
      <c r="QJO107" s="889"/>
      <c r="QJP107" s="889"/>
      <c r="QJQ107" s="889"/>
      <c r="QJR107" s="889"/>
      <c r="QJS107" s="889"/>
      <c r="QJT107" s="889"/>
      <c r="QJU107" s="889"/>
      <c r="QJV107" s="889"/>
      <c r="QJW107" s="889"/>
      <c r="QJX107" s="889"/>
      <c r="QJY107" s="889"/>
      <c r="QJZ107" s="889"/>
      <c r="QKA107" s="889"/>
      <c r="QKB107" s="889"/>
      <c r="QKC107" s="889"/>
      <c r="QKD107" s="889"/>
      <c r="QKE107" s="889"/>
      <c r="QKF107" s="889"/>
      <c r="QKG107" s="889"/>
      <c r="QKH107" s="889"/>
      <c r="QKI107" s="889"/>
      <c r="QKJ107" s="889"/>
      <c r="QKK107" s="889"/>
      <c r="QKL107" s="889"/>
      <c r="QKM107" s="889"/>
      <c r="QKN107" s="889"/>
      <c r="QKO107" s="889"/>
      <c r="QKP107" s="889"/>
      <c r="QKQ107" s="889"/>
      <c r="QKR107" s="889"/>
      <c r="QKS107" s="889"/>
      <c r="QKT107" s="889"/>
      <c r="QKU107" s="889"/>
      <c r="QKV107" s="889"/>
      <c r="QKW107" s="889"/>
      <c r="QKX107" s="889"/>
      <c r="QKY107" s="889"/>
      <c r="QKZ107" s="889"/>
      <c r="QLA107" s="889"/>
      <c r="QLB107" s="889"/>
      <c r="QLC107" s="889"/>
      <c r="QLD107" s="889"/>
      <c r="QLE107" s="889"/>
      <c r="QLF107" s="889"/>
      <c r="QLG107" s="889"/>
      <c r="QLH107" s="889"/>
      <c r="QLI107" s="889"/>
      <c r="QLJ107" s="889"/>
      <c r="QLK107" s="889"/>
      <c r="QLL107" s="889"/>
      <c r="QLM107" s="889"/>
      <c r="QLN107" s="889"/>
      <c r="QLO107" s="889"/>
      <c r="QLP107" s="889"/>
      <c r="QLQ107" s="889"/>
      <c r="QLR107" s="889"/>
      <c r="QLS107" s="889"/>
      <c r="QLT107" s="889"/>
      <c r="QLU107" s="889"/>
      <c r="QLV107" s="889"/>
      <c r="QLW107" s="889"/>
      <c r="QLX107" s="889"/>
      <c r="QLY107" s="889"/>
      <c r="QLZ107" s="889"/>
      <c r="QMA107" s="889"/>
      <c r="QMB107" s="889"/>
      <c r="QMC107" s="889"/>
      <c r="QMD107" s="889"/>
      <c r="QME107" s="889"/>
      <c r="QMF107" s="889"/>
      <c r="QMG107" s="889"/>
      <c r="QMH107" s="889"/>
      <c r="QMI107" s="889"/>
      <c r="QMJ107" s="889"/>
      <c r="QMK107" s="889"/>
      <c r="QML107" s="889"/>
      <c r="QMM107" s="889"/>
      <c r="QMN107" s="889"/>
      <c r="QMO107" s="889"/>
      <c r="QMP107" s="889"/>
      <c r="QMQ107" s="889"/>
      <c r="QMR107" s="889"/>
      <c r="QMS107" s="889"/>
      <c r="QMT107" s="889"/>
      <c r="QMU107" s="889"/>
      <c r="QMV107" s="889"/>
      <c r="QMW107" s="889"/>
      <c r="QMX107" s="889"/>
      <c r="QMY107" s="889"/>
      <c r="QMZ107" s="889"/>
      <c r="QNA107" s="889"/>
      <c r="QNB107" s="889"/>
      <c r="QNC107" s="889"/>
      <c r="QND107" s="889"/>
      <c r="QNE107" s="889"/>
      <c r="QNF107" s="889"/>
      <c r="QNG107" s="889"/>
      <c r="QNH107" s="889"/>
      <c r="QNI107" s="889"/>
      <c r="QNJ107" s="889"/>
      <c r="QNK107" s="889"/>
      <c r="QNL107" s="889"/>
      <c r="QNM107" s="889"/>
      <c r="QNN107" s="889"/>
      <c r="QNO107" s="889"/>
      <c r="QNP107" s="889"/>
      <c r="QNQ107" s="889"/>
      <c r="QNR107" s="889"/>
      <c r="QNS107" s="889"/>
      <c r="QNT107" s="889"/>
      <c r="QNU107" s="889"/>
      <c r="QNV107" s="889"/>
      <c r="QNW107" s="889"/>
      <c r="QNX107" s="889"/>
      <c r="QNY107" s="889"/>
      <c r="QNZ107" s="889"/>
      <c r="QOA107" s="889"/>
      <c r="QOB107" s="889"/>
      <c r="QOC107" s="889"/>
      <c r="QOD107" s="889"/>
      <c r="QOE107" s="889"/>
      <c r="QOF107" s="889"/>
      <c r="QOG107" s="889"/>
      <c r="QOH107" s="889"/>
      <c r="QOI107" s="889"/>
      <c r="QOJ107" s="889"/>
      <c r="QOK107" s="889"/>
      <c r="QOL107" s="889"/>
      <c r="QOM107" s="889"/>
      <c r="QON107" s="889"/>
      <c r="QOO107" s="889"/>
      <c r="QOP107" s="889"/>
      <c r="QOQ107" s="889"/>
      <c r="QOR107" s="889"/>
      <c r="QOS107" s="889"/>
      <c r="QOT107" s="889"/>
      <c r="QOU107" s="889"/>
      <c r="QOV107" s="889"/>
      <c r="QOW107" s="889"/>
      <c r="QOX107" s="889"/>
      <c r="QOY107" s="889"/>
      <c r="QOZ107" s="889"/>
      <c r="QPA107" s="889"/>
      <c r="QPB107" s="889"/>
      <c r="QPC107" s="889"/>
      <c r="QPD107" s="889"/>
      <c r="QPE107" s="889"/>
      <c r="QPF107" s="889"/>
      <c r="QPG107" s="889"/>
      <c r="QPH107" s="889"/>
      <c r="QPI107" s="889"/>
      <c r="QPJ107" s="889"/>
      <c r="QPK107" s="889"/>
      <c r="QPL107" s="889"/>
      <c r="QPM107" s="889"/>
      <c r="QPN107" s="889"/>
      <c r="QPO107" s="889"/>
      <c r="QPP107" s="889"/>
      <c r="QPQ107" s="889"/>
      <c r="QPR107" s="889"/>
      <c r="QPS107" s="889"/>
      <c r="QPT107" s="889"/>
      <c r="QPU107" s="889"/>
      <c r="QPV107" s="889"/>
      <c r="QPW107" s="889"/>
      <c r="QPX107" s="889"/>
      <c r="QPY107" s="889"/>
      <c r="QPZ107" s="889"/>
      <c r="QQA107" s="889"/>
      <c r="QQB107" s="889"/>
      <c r="QQC107" s="889"/>
      <c r="QQD107" s="889"/>
      <c r="QQE107" s="889"/>
      <c r="QQF107" s="889"/>
      <c r="QQG107" s="889"/>
      <c r="QQH107" s="889"/>
      <c r="QQI107" s="889"/>
      <c r="QQJ107" s="889"/>
      <c r="QQK107" s="889"/>
      <c r="QQL107" s="889"/>
      <c r="QQM107" s="889"/>
      <c r="QQN107" s="889"/>
      <c r="QQO107" s="889"/>
      <c r="QQP107" s="889"/>
      <c r="QQQ107" s="889"/>
      <c r="QQR107" s="889"/>
      <c r="QQS107" s="889"/>
      <c r="QQT107" s="889"/>
      <c r="QQU107" s="889"/>
      <c r="QQV107" s="889"/>
      <c r="QQW107" s="889"/>
      <c r="QQX107" s="889"/>
      <c r="QQY107" s="889"/>
      <c r="QQZ107" s="889"/>
      <c r="QRA107" s="889"/>
      <c r="QRB107" s="889"/>
      <c r="QRC107" s="889"/>
      <c r="QRD107" s="889"/>
      <c r="QRE107" s="889"/>
      <c r="QRF107" s="889"/>
      <c r="QRG107" s="889"/>
      <c r="QRH107" s="889"/>
      <c r="QRI107" s="889"/>
      <c r="QRJ107" s="889"/>
      <c r="QRK107" s="889"/>
      <c r="QRL107" s="889"/>
      <c r="QRM107" s="889"/>
      <c r="QRN107" s="889"/>
      <c r="QRO107" s="889"/>
      <c r="QRP107" s="889"/>
      <c r="QRQ107" s="889"/>
      <c r="QRR107" s="889"/>
      <c r="QRS107" s="889"/>
      <c r="QRT107" s="889"/>
      <c r="QRU107" s="889"/>
      <c r="QRV107" s="889"/>
      <c r="QRW107" s="889"/>
      <c r="QRX107" s="889"/>
      <c r="QRY107" s="889"/>
      <c r="QRZ107" s="889"/>
      <c r="QSA107" s="889"/>
      <c r="QSB107" s="889"/>
      <c r="QSC107" s="889"/>
      <c r="QSD107" s="889"/>
      <c r="QSE107" s="889"/>
      <c r="QSF107" s="889"/>
      <c r="QSG107" s="889"/>
      <c r="QSH107" s="889"/>
      <c r="QSI107" s="889"/>
      <c r="QSJ107" s="889"/>
      <c r="QSK107" s="889"/>
      <c r="QSL107" s="889"/>
      <c r="QSM107" s="889"/>
      <c r="QSN107" s="889"/>
      <c r="QSO107" s="889"/>
      <c r="QSP107" s="889"/>
      <c r="QSQ107" s="889"/>
      <c r="QSR107" s="889"/>
      <c r="QSS107" s="889"/>
      <c r="QST107" s="889"/>
      <c r="QSU107" s="889"/>
      <c r="QSV107" s="889"/>
      <c r="QSW107" s="889"/>
      <c r="QSX107" s="889"/>
      <c r="QSY107" s="889"/>
      <c r="QSZ107" s="889"/>
      <c r="QTA107" s="889"/>
      <c r="QTB107" s="889"/>
      <c r="QTC107" s="889"/>
      <c r="QTD107" s="889"/>
      <c r="QTE107" s="889"/>
      <c r="QTF107" s="889"/>
      <c r="QTG107" s="889"/>
      <c r="QTH107" s="889"/>
      <c r="QTI107" s="889"/>
      <c r="QTJ107" s="889"/>
      <c r="QTK107" s="889"/>
      <c r="QTL107" s="889"/>
      <c r="QTM107" s="889"/>
      <c r="QTN107" s="889"/>
      <c r="QTO107" s="889"/>
      <c r="QTP107" s="889"/>
      <c r="QTQ107" s="889"/>
      <c r="QTR107" s="889"/>
      <c r="QTS107" s="889"/>
      <c r="QTT107" s="889"/>
      <c r="QTU107" s="889"/>
      <c r="QTV107" s="889"/>
      <c r="QTW107" s="889"/>
      <c r="QTX107" s="889"/>
      <c r="QTY107" s="889"/>
      <c r="QTZ107" s="889"/>
      <c r="QUA107" s="889"/>
      <c r="QUB107" s="889"/>
      <c r="QUC107" s="889"/>
      <c r="QUD107" s="889"/>
      <c r="QUE107" s="889"/>
      <c r="QUF107" s="889"/>
      <c r="QUG107" s="889"/>
      <c r="QUH107" s="889"/>
      <c r="QUI107" s="889"/>
      <c r="QUJ107" s="889"/>
      <c r="QUK107" s="889"/>
      <c r="QUL107" s="889"/>
      <c r="QUM107" s="889"/>
      <c r="QUN107" s="889"/>
      <c r="QUO107" s="889"/>
      <c r="QUP107" s="889"/>
      <c r="QUQ107" s="889"/>
      <c r="QUR107" s="889"/>
      <c r="QUS107" s="889"/>
      <c r="QUT107" s="889"/>
      <c r="QUU107" s="889"/>
      <c r="QUV107" s="889"/>
      <c r="QUW107" s="889"/>
      <c r="QUX107" s="889"/>
      <c r="QUY107" s="889"/>
      <c r="QUZ107" s="889"/>
      <c r="QVA107" s="889"/>
      <c r="QVB107" s="889"/>
      <c r="QVC107" s="889"/>
      <c r="QVD107" s="889"/>
      <c r="QVE107" s="889"/>
      <c r="QVF107" s="889"/>
      <c r="QVG107" s="889"/>
      <c r="QVH107" s="889"/>
      <c r="QVI107" s="889"/>
      <c r="QVJ107" s="889"/>
      <c r="QVK107" s="889"/>
      <c r="QVL107" s="889"/>
      <c r="QVM107" s="889"/>
      <c r="QVN107" s="889"/>
      <c r="QVO107" s="889"/>
      <c r="QVP107" s="889"/>
      <c r="QVQ107" s="889"/>
      <c r="QVR107" s="889"/>
      <c r="QVS107" s="889"/>
      <c r="QVT107" s="889"/>
      <c r="QVU107" s="889"/>
      <c r="QVV107" s="889"/>
      <c r="QVW107" s="889"/>
      <c r="QVX107" s="889"/>
      <c r="QVY107" s="889"/>
      <c r="QVZ107" s="889"/>
      <c r="QWA107" s="889"/>
      <c r="QWB107" s="889"/>
      <c r="QWC107" s="889"/>
      <c r="QWD107" s="889"/>
      <c r="QWE107" s="889"/>
      <c r="QWF107" s="889"/>
      <c r="QWG107" s="889"/>
      <c r="QWH107" s="889"/>
      <c r="QWI107" s="889"/>
      <c r="QWJ107" s="889"/>
      <c r="QWK107" s="889"/>
      <c r="QWL107" s="889"/>
      <c r="QWM107" s="889"/>
      <c r="QWN107" s="889"/>
      <c r="QWO107" s="889"/>
      <c r="QWP107" s="889"/>
      <c r="QWQ107" s="889"/>
      <c r="QWR107" s="889"/>
      <c r="QWS107" s="889"/>
      <c r="QWT107" s="889"/>
      <c r="QWU107" s="889"/>
      <c r="QWV107" s="889"/>
      <c r="QWW107" s="889"/>
      <c r="QWX107" s="889"/>
      <c r="QWY107" s="889"/>
      <c r="QWZ107" s="889"/>
      <c r="QXA107" s="889"/>
      <c r="QXB107" s="889"/>
      <c r="QXC107" s="889"/>
      <c r="QXD107" s="889"/>
      <c r="QXE107" s="889"/>
      <c r="QXF107" s="889"/>
      <c r="QXG107" s="889"/>
      <c r="QXH107" s="889"/>
      <c r="QXI107" s="889"/>
      <c r="QXJ107" s="889"/>
      <c r="QXK107" s="889"/>
      <c r="QXL107" s="889"/>
      <c r="QXM107" s="889"/>
      <c r="QXN107" s="889"/>
      <c r="QXO107" s="889"/>
      <c r="QXP107" s="889"/>
      <c r="QXQ107" s="889"/>
      <c r="QXR107" s="889"/>
      <c r="QXS107" s="889"/>
      <c r="QXT107" s="889"/>
      <c r="QXU107" s="889"/>
      <c r="QXV107" s="889"/>
      <c r="QXW107" s="889"/>
      <c r="QXX107" s="889"/>
      <c r="QXY107" s="889"/>
      <c r="QXZ107" s="889"/>
      <c r="QYA107" s="889"/>
      <c r="QYB107" s="889"/>
      <c r="QYC107" s="889"/>
      <c r="QYD107" s="889"/>
      <c r="QYE107" s="889"/>
      <c r="QYF107" s="889"/>
      <c r="QYG107" s="889"/>
      <c r="QYH107" s="889"/>
      <c r="QYI107" s="889"/>
      <c r="QYJ107" s="889"/>
      <c r="QYK107" s="889"/>
      <c r="QYL107" s="889"/>
      <c r="QYM107" s="889"/>
      <c r="QYN107" s="889"/>
      <c r="QYO107" s="889"/>
      <c r="QYP107" s="889"/>
      <c r="QYQ107" s="889"/>
      <c r="QYR107" s="889"/>
      <c r="QYS107" s="889"/>
      <c r="QYT107" s="889"/>
      <c r="QYU107" s="889"/>
      <c r="QYV107" s="889"/>
      <c r="QYW107" s="889"/>
      <c r="QYX107" s="889"/>
      <c r="QYY107" s="889"/>
      <c r="QYZ107" s="889"/>
      <c r="QZA107" s="889"/>
      <c r="QZB107" s="889"/>
      <c r="QZC107" s="889"/>
      <c r="QZD107" s="889"/>
      <c r="QZE107" s="889"/>
      <c r="QZF107" s="889"/>
      <c r="QZG107" s="889"/>
      <c r="QZH107" s="889"/>
      <c r="QZI107" s="889"/>
      <c r="QZJ107" s="889"/>
      <c r="QZK107" s="889"/>
      <c r="QZL107" s="889"/>
      <c r="QZM107" s="889"/>
      <c r="QZN107" s="889"/>
      <c r="QZO107" s="889"/>
      <c r="QZP107" s="889"/>
      <c r="QZQ107" s="889"/>
      <c r="QZR107" s="889"/>
      <c r="QZS107" s="889"/>
      <c r="QZT107" s="889"/>
      <c r="QZU107" s="889"/>
      <c r="QZV107" s="889"/>
      <c r="QZW107" s="889"/>
      <c r="QZX107" s="889"/>
      <c r="QZY107" s="889"/>
      <c r="QZZ107" s="889"/>
      <c r="RAA107" s="889"/>
      <c r="RAB107" s="889"/>
      <c r="RAC107" s="889"/>
      <c r="RAD107" s="889"/>
      <c r="RAE107" s="889"/>
      <c r="RAF107" s="889"/>
      <c r="RAG107" s="889"/>
      <c r="RAH107" s="889"/>
      <c r="RAI107" s="889"/>
      <c r="RAJ107" s="889"/>
      <c r="RAK107" s="889"/>
      <c r="RAL107" s="889"/>
      <c r="RAM107" s="889"/>
      <c r="RAN107" s="889"/>
      <c r="RAO107" s="889"/>
      <c r="RAP107" s="889"/>
      <c r="RAQ107" s="889"/>
      <c r="RAR107" s="889"/>
      <c r="RAS107" s="889"/>
      <c r="RAT107" s="889"/>
      <c r="RAU107" s="889"/>
      <c r="RAV107" s="889"/>
      <c r="RAW107" s="889"/>
      <c r="RAX107" s="889"/>
      <c r="RAY107" s="889"/>
      <c r="RAZ107" s="889"/>
      <c r="RBA107" s="889"/>
      <c r="RBB107" s="889"/>
      <c r="RBC107" s="889"/>
      <c r="RBD107" s="889"/>
      <c r="RBE107" s="889"/>
      <c r="RBF107" s="889"/>
      <c r="RBG107" s="889"/>
      <c r="RBH107" s="889"/>
      <c r="RBI107" s="889"/>
      <c r="RBJ107" s="889"/>
      <c r="RBK107" s="889"/>
      <c r="RBL107" s="889"/>
      <c r="RBM107" s="889"/>
      <c r="RBN107" s="889"/>
      <c r="RBO107" s="889"/>
      <c r="RBP107" s="889"/>
      <c r="RBQ107" s="889"/>
      <c r="RBR107" s="889"/>
      <c r="RBS107" s="889"/>
      <c r="RBT107" s="889"/>
      <c r="RBU107" s="889"/>
      <c r="RBV107" s="889"/>
      <c r="RBW107" s="889"/>
      <c r="RBX107" s="889"/>
      <c r="RBY107" s="889"/>
      <c r="RBZ107" s="889"/>
      <c r="RCA107" s="889"/>
      <c r="RCB107" s="889"/>
      <c r="RCC107" s="889"/>
      <c r="RCD107" s="889"/>
      <c r="RCE107" s="889"/>
      <c r="RCF107" s="889"/>
      <c r="RCG107" s="889"/>
      <c r="RCH107" s="889"/>
      <c r="RCI107" s="889"/>
      <c r="RCJ107" s="889"/>
      <c r="RCK107" s="889"/>
      <c r="RCL107" s="889"/>
      <c r="RCM107" s="889"/>
      <c r="RCN107" s="889"/>
      <c r="RCO107" s="889"/>
      <c r="RCP107" s="889"/>
      <c r="RCQ107" s="889"/>
      <c r="RCR107" s="889"/>
      <c r="RCS107" s="889"/>
      <c r="RCT107" s="889"/>
      <c r="RCU107" s="889"/>
      <c r="RCV107" s="889"/>
      <c r="RCW107" s="889"/>
      <c r="RCX107" s="889"/>
      <c r="RCY107" s="889"/>
      <c r="RCZ107" s="889"/>
      <c r="RDA107" s="889"/>
      <c r="RDB107" s="889"/>
      <c r="RDC107" s="889"/>
      <c r="RDD107" s="889"/>
      <c r="RDE107" s="889"/>
      <c r="RDF107" s="889"/>
      <c r="RDG107" s="889"/>
      <c r="RDH107" s="889"/>
      <c r="RDI107" s="889"/>
      <c r="RDJ107" s="889"/>
      <c r="RDK107" s="889"/>
      <c r="RDL107" s="889"/>
      <c r="RDM107" s="889"/>
      <c r="RDN107" s="889"/>
      <c r="RDO107" s="889"/>
      <c r="RDP107" s="889"/>
      <c r="RDQ107" s="889"/>
      <c r="RDR107" s="889"/>
      <c r="RDS107" s="889"/>
      <c r="RDT107" s="889"/>
      <c r="RDU107" s="889"/>
      <c r="RDV107" s="889"/>
      <c r="RDW107" s="889"/>
      <c r="RDX107" s="889"/>
      <c r="RDY107" s="889"/>
      <c r="RDZ107" s="889"/>
      <c r="REA107" s="889"/>
      <c r="REB107" s="889"/>
      <c r="REC107" s="889"/>
      <c r="RED107" s="889"/>
      <c r="REE107" s="889"/>
      <c r="REF107" s="889"/>
      <c r="REG107" s="889"/>
      <c r="REH107" s="889"/>
      <c r="REI107" s="889"/>
      <c r="REJ107" s="889"/>
      <c r="REK107" s="889"/>
      <c r="REL107" s="889"/>
      <c r="REM107" s="889"/>
      <c r="REN107" s="889"/>
      <c r="REO107" s="889"/>
      <c r="REP107" s="889"/>
      <c r="REQ107" s="889"/>
      <c r="RER107" s="889"/>
      <c r="RES107" s="889"/>
      <c r="RET107" s="889"/>
      <c r="REU107" s="889"/>
      <c r="REV107" s="889"/>
      <c r="REW107" s="889"/>
      <c r="REX107" s="889"/>
      <c r="REY107" s="889"/>
      <c r="REZ107" s="889"/>
      <c r="RFA107" s="889"/>
      <c r="RFB107" s="889"/>
      <c r="RFC107" s="889"/>
      <c r="RFD107" s="889"/>
      <c r="RFE107" s="889"/>
      <c r="RFF107" s="889"/>
      <c r="RFG107" s="889"/>
      <c r="RFH107" s="889"/>
      <c r="RFI107" s="889"/>
      <c r="RFJ107" s="889"/>
      <c r="RFK107" s="889"/>
      <c r="RFL107" s="889"/>
      <c r="RFM107" s="889"/>
      <c r="RFN107" s="889"/>
      <c r="RFO107" s="889"/>
      <c r="RFP107" s="889"/>
      <c r="RFQ107" s="889"/>
      <c r="RFR107" s="889"/>
      <c r="RFS107" s="889"/>
      <c r="RFT107" s="889"/>
      <c r="RFU107" s="889"/>
      <c r="RFV107" s="889"/>
      <c r="RFW107" s="889"/>
      <c r="RFX107" s="889"/>
      <c r="RFY107" s="889"/>
      <c r="RFZ107" s="889"/>
      <c r="RGA107" s="889"/>
      <c r="RGB107" s="889"/>
      <c r="RGC107" s="889"/>
      <c r="RGD107" s="889"/>
      <c r="RGE107" s="889"/>
      <c r="RGF107" s="889"/>
      <c r="RGG107" s="889"/>
      <c r="RGH107" s="889"/>
      <c r="RGI107" s="889"/>
      <c r="RGJ107" s="889"/>
      <c r="RGK107" s="889"/>
      <c r="RGL107" s="889"/>
      <c r="RGM107" s="889"/>
      <c r="RGN107" s="889"/>
      <c r="RGO107" s="889"/>
      <c r="RGP107" s="889"/>
      <c r="RGQ107" s="889"/>
      <c r="RGR107" s="889"/>
      <c r="RGS107" s="889"/>
      <c r="RGT107" s="889"/>
      <c r="RGU107" s="889"/>
      <c r="RGV107" s="889"/>
      <c r="RGW107" s="889"/>
      <c r="RGX107" s="889"/>
      <c r="RGY107" s="889"/>
      <c r="RGZ107" s="889"/>
      <c r="RHA107" s="889"/>
      <c r="RHB107" s="889"/>
      <c r="RHC107" s="889"/>
      <c r="RHD107" s="889"/>
      <c r="RHE107" s="889"/>
      <c r="RHF107" s="889"/>
      <c r="RHG107" s="889"/>
      <c r="RHH107" s="889"/>
      <c r="RHI107" s="889"/>
      <c r="RHJ107" s="889"/>
      <c r="RHK107" s="889"/>
      <c r="RHL107" s="889"/>
      <c r="RHM107" s="889"/>
      <c r="RHN107" s="889"/>
      <c r="RHO107" s="889"/>
      <c r="RHP107" s="889"/>
      <c r="RHQ107" s="889"/>
      <c r="RHR107" s="889"/>
      <c r="RHS107" s="889"/>
      <c r="RHT107" s="889"/>
      <c r="RHU107" s="889"/>
      <c r="RHV107" s="889"/>
      <c r="RHW107" s="889"/>
      <c r="RHX107" s="889"/>
      <c r="RHY107" s="889"/>
      <c r="RHZ107" s="889"/>
      <c r="RIA107" s="889"/>
      <c r="RIB107" s="889"/>
      <c r="RIC107" s="889"/>
      <c r="RID107" s="889"/>
      <c r="RIE107" s="889"/>
      <c r="RIF107" s="889"/>
      <c r="RIG107" s="889"/>
      <c r="RIH107" s="889"/>
      <c r="RII107" s="889"/>
      <c r="RIJ107" s="889"/>
      <c r="RIK107" s="889"/>
      <c r="RIL107" s="889"/>
      <c r="RIM107" s="889"/>
      <c r="RIN107" s="889"/>
      <c r="RIO107" s="889"/>
      <c r="RIP107" s="889"/>
      <c r="RIQ107" s="889"/>
      <c r="RIR107" s="889"/>
      <c r="RIS107" s="889"/>
      <c r="RIT107" s="889"/>
      <c r="RIU107" s="889"/>
      <c r="RIV107" s="889"/>
      <c r="RIW107" s="889"/>
      <c r="RIX107" s="889"/>
      <c r="RIY107" s="889"/>
      <c r="RIZ107" s="889"/>
      <c r="RJA107" s="889"/>
      <c r="RJB107" s="889"/>
      <c r="RJC107" s="889"/>
      <c r="RJD107" s="889"/>
      <c r="RJE107" s="889"/>
      <c r="RJF107" s="889"/>
      <c r="RJG107" s="889"/>
      <c r="RJH107" s="889"/>
      <c r="RJI107" s="889"/>
      <c r="RJJ107" s="889"/>
      <c r="RJK107" s="889"/>
      <c r="RJL107" s="889"/>
      <c r="RJM107" s="889"/>
      <c r="RJN107" s="889"/>
      <c r="RJO107" s="889"/>
      <c r="RJP107" s="889"/>
      <c r="RJQ107" s="889"/>
      <c r="RJR107" s="889"/>
      <c r="RJS107" s="889"/>
      <c r="RJT107" s="889"/>
      <c r="RJU107" s="889"/>
      <c r="RJV107" s="889"/>
      <c r="RJW107" s="889"/>
      <c r="RJX107" s="889"/>
      <c r="RJY107" s="889"/>
      <c r="RJZ107" s="889"/>
      <c r="RKA107" s="889"/>
      <c r="RKB107" s="889"/>
      <c r="RKC107" s="889"/>
      <c r="RKD107" s="889"/>
      <c r="RKE107" s="889"/>
      <c r="RKF107" s="889"/>
      <c r="RKG107" s="889"/>
      <c r="RKH107" s="889"/>
      <c r="RKI107" s="889"/>
      <c r="RKJ107" s="889"/>
      <c r="RKK107" s="889"/>
      <c r="RKL107" s="889"/>
      <c r="RKM107" s="889"/>
      <c r="RKN107" s="889"/>
      <c r="RKO107" s="889"/>
      <c r="RKP107" s="889"/>
      <c r="RKQ107" s="889"/>
      <c r="RKR107" s="889"/>
      <c r="RKS107" s="889"/>
      <c r="RKT107" s="889"/>
      <c r="RKU107" s="889"/>
      <c r="RKV107" s="889"/>
      <c r="RKW107" s="889"/>
      <c r="RKX107" s="889"/>
      <c r="RKY107" s="889"/>
      <c r="RKZ107" s="889"/>
      <c r="RLA107" s="889"/>
      <c r="RLB107" s="889"/>
      <c r="RLC107" s="889"/>
      <c r="RLD107" s="889"/>
      <c r="RLE107" s="889"/>
      <c r="RLF107" s="889"/>
      <c r="RLG107" s="889"/>
      <c r="RLH107" s="889"/>
      <c r="RLI107" s="889"/>
      <c r="RLJ107" s="889"/>
      <c r="RLK107" s="889"/>
      <c r="RLL107" s="889"/>
      <c r="RLM107" s="889"/>
      <c r="RLN107" s="889"/>
      <c r="RLO107" s="889"/>
      <c r="RLP107" s="889"/>
      <c r="RLQ107" s="889"/>
      <c r="RLR107" s="889"/>
      <c r="RLS107" s="889"/>
      <c r="RLT107" s="889"/>
      <c r="RLU107" s="889"/>
      <c r="RLV107" s="889"/>
      <c r="RLW107" s="889"/>
      <c r="RLX107" s="889"/>
      <c r="RLY107" s="889"/>
      <c r="RLZ107" s="889"/>
      <c r="RMA107" s="889"/>
      <c r="RMB107" s="889"/>
      <c r="RMC107" s="889"/>
      <c r="RMD107" s="889"/>
      <c r="RME107" s="889"/>
      <c r="RMF107" s="889"/>
      <c r="RMG107" s="889"/>
      <c r="RMH107" s="889"/>
      <c r="RMI107" s="889"/>
      <c r="RMJ107" s="889"/>
      <c r="RMK107" s="889"/>
      <c r="RML107" s="889"/>
      <c r="RMM107" s="889"/>
      <c r="RMN107" s="889"/>
      <c r="RMO107" s="889"/>
      <c r="RMP107" s="889"/>
      <c r="RMQ107" s="889"/>
      <c r="RMR107" s="889"/>
      <c r="RMS107" s="889"/>
      <c r="RMT107" s="889"/>
      <c r="RMU107" s="889"/>
      <c r="RMV107" s="889"/>
      <c r="RMW107" s="889"/>
      <c r="RMX107" s="889"/>
      <c r="RMY107" s="889"/>
      <c r="RMZ107" s="889"/>
      <c r="RNA107" s="889"/>
      <c r="RNB107" s="889"/>
      <c r="RNC107" s="889"/>
      <c r="RND107" s="889"/>
      <c r="RNE107" s="889"/>
      <c r="RNF107" s="889"/>
      <c r="RNG107" s="889"/>
      <c r="RNH107" s="889"/>
      <c r="RNI107" s="889"/>
      <c r="RNJ107" s="889"/>
      <c r="RNK107" s="889"/>
      <c r="RNL107" s="889"/>
      <c r="RNM107" s="889"/>
      <c r="RNN107" s="889"/>
      <c r="RNO107" s="889"/>
      <c r="RNP107" s="889"/>
      <c r="RNQ107" s="889"/>
      <c r="RNR107" s="889"/>
      <c r="RNS107" s="889"/>
      <c r="RNT107" s="889"/>
      <c r="RNU107" s="889"/>
      <c r="RNV107" s="889"/>
      <c r="RNW107" s="889"/>
      <c r="RNX107" s="889"/>
      <c r="RNY107" s="889"/>
      <c r="RNZ107" s="889"/>
      <c r="ROA107" s="889"/>
      <c r="ROB107" s="889"/>
      <c r="ROC107" s="889"/>
      <c r="ROD107" s="889"/>
      <c r="ROE107" s="889"/>
      <c r="ROF107" s="889"/>
      <c r="ROG107" s="889"/>
      <c r="ROH107" s="889"/>
      <c r="ROI107" s="889"/>
      <c r="ROJ107" s="889"/>
      <c r="ROK107" s="889"/>
      <c r="ROL107" s="889"/>
      <c r="ROM107" s="889"/>
      <c r="RON107" s="889"/>
      <c r="ROO107" s="889"/>
      <c r="ROP107" s="889"/>
      <c r="ROQ107" s="889"/>
      <c r="ROR107" s="889"/>
      <c r="ROS107" s="889"/>
      <c r="ROT107" s="889"/>
      <c r="ROU107" s="889"/>
      <c r="ROV107" s="889"/>
      <c r="ROW107" s="889"/>
      <c r="ROX107" s="889"/>
      <c r="ROY107" s="889"/>
      <c r="ROZ107" s="889"/>
      <c r="RPA107" s="889"/>
      <c r="RPB107" s="889"/>
      <c r="RPC107" s="889"/>
      <c r="RPD107" s="889"/>
      <c r="RPE107" s="889"/>
      <c r="RPF107" s="889"/>
      <c r="RPG107" s="889"/>
      <c r="RPH107" s="889"/>
      <c r="RPI107" s="889"/>
      <c r="RPJ107" s="889"/>
      <c r="RPK107" s="889"/>
      <c r="RPL107" s="889"/>
      <c r="RPM107" s="889"/>
      <c r="RPN107" s="889"/>
      <c r="RPO107" s="889"/>
      <c r="RPP107" s="889"/>
      <c r="RPQ107" s="889"/>
      <c r="RPR107" s="889"/>
      <c r="RPS107" s="889"/>
      <c r="RPT107" s="889"/>
      <c r="RPU107" s="889"/>
      <c r="RPV107" s="889"/>
      <c r="RPW107" s="889"/>
      <c r="RPX107" s="889"/>
      <c r="RPY107" s="889"/>
      <c r="RPZ107" s="889"/>
      <c r="RQA107" s="889"/>
      <c r="RQB107" s="889"/>
      <c r="RQC107" s="889"/>
      <c r="RQD107" s="889"/>
      <c r="RQE107" s="889"/>
      <c r="RQF107" s="889"/>
      <c r="RQG107" s="889"/>
      <c r="RQH107" s="889"/>
      <c r="RQI107" s="889"/>
      <c r="RQJ107" s="889"/>
      <c r="RQK107" s="889"/>
      <c r="RQL107" s="889"/>
      <c r="RQM107" s="889"/>
      <c r="RQN107" s="889"/>
      <c r="RQO107" s="889"/>
      <c r="RQP107" s="889"/>
      <c r="RQQ107" s="889"/>
      <c r="RQR107" s="889"/>
      <c r="RQS107" s="889"/>
      <c r="RQT107" s="889"/>
      <c r="RQU107" s="889"/>
      <c r="RQV107" s="889"/>
      <c r="RQW107" s="889"/>
      <c r="RQX107" s="889"/>
      <c r="RQY107" s="889"/>
      <c r="RQZ107" s="889"/>
      <c r="RRA107" s="889"/>
      <c r="RRB107" s="889"/>
      <c r="RRC107" s="889"/>
      <c r="RRD107" s="889"/>
      <c r="RRE107" s="889"/>
      <c r="RRF107" s="889"/>
      <c r="RRG107" s="889"/>
      <c r="RRH107" s="889"/>
      <c r="RRI107" s="889"/>
      <c r="RRJ107" s="889"/>
      <c r="RRK107" s="889"/>
      <c r="RRL107" s="889"/>
      <c r="RRM107" s="889"/>
      <c r="RRN107" s="889"/>
      <c r="RRO107" s="889"/>
      <c r="RRP107" s="889"/>
      <c r="RRQ107" s="889"/>
      <c r="RRR107" s="889"/>
      <c r="RRS107" s="889"/>
      <c r="RRT107" s="889"/>
      <c r="RRU107" s="889"/>
      <c r="RRV107" s="889"/>
      <c r="RRW107" s="889"/>
      <c r="RRX107" s="889"/>
      <c r="RRY107" s="889"/>
      <c r="RRZ107" s="889"/>
      <c r="RSA107" s="889"/>
      <c r="RSB107" s="889"/>
      <c r="RSC107" s="889"/>
      <c r="RSD107" s="889"/>
      <c r="RSE107" s="889"/>
      <c r="RSF107" s="889"/>
      <c r="RSG107" s="889"/>
      <c r="RSH107" s="889"/>
      <c r="RSI107" s="889"/>
      <c r="RSJ107" s="889"/>
      <c r="RSK107" s="889"/>
      <c r="RSL107" s="889"/>
      <c r="RSM107" s="889"/>
      <c r="RSN107" s="889"/>
      <c r="RSO107" s="889"/>
      <c r="RSP107" s="889"/>
      <c r="RSQ107" s="889"/>
      <c r="RSR107" s="889"/>
      <c r="RSS107" s="889"/>
      <c r="RST107" s="889"/>
      <c r="RSU107" s="889"/>
      <c r="RSV107" s="889"/>
      <c r="RSW107" s="889"/>
      <c r="RSX107" s="889"/>
      <c r="RSY107" s="889"/>
      <c r="RSZ107" s="889"/>
      <c r="RTA107" s="889"/>
      <c r="RTB107" s="889"/>
      <c r="RTC107" s="889"/>
      <c r="RTD107" s="889"/>
      <c r="RTE107" s="889"/>
      <c r="RTF107" s="889"/>
      <c r="RTG107" s="889"/>
      <c r="RTH107" s="889"/>
      <c r="RTI107" s="889"/>
      <c r="RTJ107" s="889"/>
      <c r="RTK107" s="889"/>
      <c r="RTL107" s="889"/>
      <c r="RTM107" s="889"/>
      <c r="RTN107" s="889"/>
      <c r="RTO107" s="889"/>
      <c r="RTP107" s="889"/>
      <c r="RTQ107" s="889"/>
      <c r="RTR107" s="889"/>
      <c r="RTS107" s="889"/>
      <c r="RTT107" s="889"/>
      <c r="RTU107" s="889"/>
      <c r="RTV107" s="889"/>
      <c r="RTW107" s="889"/>
      <c r="RTX107" s="889"/>
      <c r="RTY107" s="889"/>
      <c r="RTZ107" s="889"/>
      <c r="RUA107" s="889"/>
      <c r="RUB107" s="889"/>
      <c r="RUC107" s="889"/>
      <c r="RUD107" s="889"/>
      <c r="RUE107" s="889"/>
      <c r="RUF107" s="889"/>
      <c r="RUG107" s="889"/>
      <c r="RUH107" s="889"/>
      <c r="RUI107" s="889"/>
      <c r="RUJ107" s="889"/>
      <c r="RUK107" s="889"/>
      <c r="RUL107" s="889"/>
      <c r="RUM107" s="889"/>
      <c r="RUN107" s="889"/>
      <c r="RUO107" s="889"/>
      <c r="RUP107" s="889"/>
      <c r="RUQ107" s="889"/>
      <c r="RUR107" s="889"/>
      <c r="RUS107" s="889"/>
      <c r="RUT107" s="889"/>
      <c r="RUU107" s="889"/>
      <c r="RUV107" s="889"/>
      <c r="RUW107" s="889"/>
      <c r="RUX107" s="889"/>
      <c r="RUY107" s="889"/>
      <c r="RUZ107" s="889"/>
      <c r="RVA107" s="889"/>
      <c r="RVB107" s="889"/>
      <c r="RVC107" s="889"/>
      <c r="RVD107" s="889"/>
      <c r="RVE107" s="889"/>
      <c r="RVF107" s="889"/>
      <c r="RVG107" s="889"/>
      <c r="RVH107" s="889"/>
      <c r="RVI107" s="889"/>
      <c r="RVJ107" s="889"/>
      <c r="RVK107" s="889"/>
      <c r="RVL107" s="889"/>
      <c r="RVM107" s="889"/>
      <c r="RVN107" s="889"/>
      <c r="RVO107" s="889"/>
      <c r="RVP107" s="889"/>
      <c r="RVQ107" s="889"/>
      <c r="RVR107" s="889"/>
      <c r="RVS107" s="889"/>
      <c r="RVT107" s="889"/>
      <c r="RVU107" s="889"/>
      <c r="RVV107" s="889"/>
      <c r="RVW107" s="889"/>
      <c r="RVX107" s="889"/>
      <c r="RVY107" s="889"/>
      <c r="RVZ107" s="889"/>
      <c r="RWA107" s="889"/>
      <c r="RWB107" s="889"/>
      <c r="RWC107" s="889"/>
      <c r="RWD107" s="889"/>
      <c r="RWE107" s="889"/>
      <c r="RWF107" s="889"/>
      <c r="RWG107" s="889"/>
      <c r="RWH107" s="889"/>
      <c r="RWI107" s="889"/>
      <c r="RWJ107" s="889"/>
      <c r="RWK107" s="889"/>
      <c r="RWL107" s="889"/>
      <c r="RWM107" s="889"/>
      <c r="RWN107" s="889"/>
      <c r="RWO107" s="889"/>
      <c r="RWP107" s="889"/>
      <c r="RWQ107" s="889"/>
      <c r="RWR107" s="889"/>
      <c r="RWS107" s="889"/>
      <c r="RWT107" s="889"/>
      <c r="RWU107" s="889"/>
      <c r="RWV107" s="889"/>
      <c r="RWW107" s="889"/>
      <c r="RWX107" s="889"/>
      <c r="RWY107" s="889"/>
      <c r="RWZ107" s="889"/>
      <c r="RXA107" s="889"/>
      <c r="RXB107" s="889"/>
      <c r="RXC107" s="889"/>
      <c r="RXD107" s="889"/>
      <c r="RXE107" s="889"/>
      <c r="RXF107" s="889"/>
      <c r="RXG107" s="889"/>
      <c r="RXH107" s="889"/>
      <c r="RXI107" s="889"/>
      <c r="RXJ107" s="889"/>
      <c r="RXK107" s="889"/>
      <c r="RXL107" s="889"/>
      <c r="RXM107" s="889"/>
      <c r="RXN107" s="889"/>
      <c r="RXO107" s="889"/>
      <c r="RXP107" s="889"/>
      <c r="RXQ107" s="889"/>
      <c r="RXR107" s="889"/>
      <c r="RXS107" s="889"/>
      <c r="RXT107" s="889"/>
      <c r="RXU107" s="889"/>
      <c r="RXV107" s="889"/>
      <c r="RXW107" s="889"/>
      <c r="RXX107" s="889"/>
      <c r="RXY107" s="889"/>
      <c r="RXZ107" s="889"/>
      <c r="RYA107" s="889"/>
      <c r="RYB107" s="889"/>
      <c r="RYC107" s="889"/>
      <c r="RYD107" s="889"/>
      <c r="RYE107" s="889"/>
      <c r="RYF107" s="889"/>
      <c r="RYG107" s="889"/>
      <c r="RYH107" s="889"/>
      <c r="RYI107" s="889"/>
      <c r="RYJ107" s="889"/>
      <c r="RYK107" s="889"/>
      <c r="RYL107" s="889"/>
      <c r="RYM107" s="889"/>
      <c r="RYN107" s="889"/>
      <c r="RYO107" s="889"/>
      <c r="RYP107" s="889"/>
      <c r="RYQ107" s="889"/>
      <c r="RYR107" s="889"/>
      <c r="RYS107" s="889"/>
      <c r="RYT107" s="889"/>
      <c r="RYU107" s="889"/>
      <c r="RYV107" s="889"/>
      <c r="RYW107" s="889"/>
      <c r="RYX107" s="889"/>
      <c r="RYY107" s="889"/>
      <c r="RYZ107" s="889"/>
      <c r="RZA107" s="889"/>
      <c r="RZB107" s="889"/>
      <c r="RZC107" s="889"/>
      <c r="RZD107" s="889"/>
      <c r="RZE107" s="889"/>
      <c r="RZF107" s="889"/>
      <c r="RZG107" s="889"/>
      <c r="RZH107" s="889"/>
      <c r="RZI107" s="889"/>
      <c r="RZJ107" s="889"/>
      <c r="RZK107" s="889"/>
      <c r="RZL107" s="889"/>
      <c r="RZM107" s="889"/>
      <c r="RZN107" s="889"/>
      <c r="RZO107" s="889"/>
      <c r="RZP107" s="889"/>
      <c r="RZQ107" s="889"/>
      <c r="RZR107" s="889"/>
      <c r="RZS107" s="889"/>
      <c r="RZT107" s="889"/>
      <c r="RZU107" s="889"/>
      <c r="RZV107" s="889"/>
      <c r="RZW107" s="889"/>
      <c r="RZX107" s="889"/>
      <c r="RZY107" s="889"/>
      <c r="RZZ107" s="889"/>
      <c r="SAA107" s="889"/>
      <c r="SAB107" s="889"/>
      <c r="SAC107" s="889"/>
      <c r="SAD107" s="889"/>
      <c r="SAE107" s="889"/>
      <c r="SAF107" s="889"/>
      <c r="SAG107" s="889"/>
      <c r="SAH107" s="889"/>
      <c r="SAI107" s="889"/>
      <c r="SAJ107" s="889"/>
      <c r="SAK107" s="889"/>
      <c r="SAL107" s="889"/>
      <c r="SAM107" s="889"/>
      <c r="SAN107" s="889"/>
      <c r="SAO107" s="889"/>
      <c r="SAP107" s="889"/>
      <c r="SAQ107" s="889"/>
      <c r="SAR107" s="889"/>
      <c r="SAS107" s="889"/>
      <c r="SAT107" s="889"/>
      <c r="SAU107" s="889"/>
      <c r="SAV107" s="889"/>
      <c r="SAW107" s="889"/>
      <c r="SAX107" s="889"/>
      <c r="SAY107" s="889"/>
      <c r="SAZ107" s="889"/>
      <c r="SBA107" s="889"/>
      <c r="SBB107" s="889"/>
      <c r="SBC107" s="889"/>
      <c r="SBD107" s="889"/>
      <c r="SBE107" s="889"/>
      <c r="SBF107" s="889"/>
      <c r="SBG107" s="889"/>
      <c r="SBH107" s="889"/>
      <c r="SBI107" s="889"/>
      <c r="SBJ107" s="889"/>
      <c r="SBK107" s="889"/>
      <c r="SBL107" s="889"/>
      <c r="SBM107" s="889"/>
      <c r="SBN107" s="889"/>
      <c r="SBO107" s="889"/>
      <c r="SBP107" s="889"/>
      <c r="SBQ107" s="889"/>
      <c r="SBR107" s="889"/>
      <c r="SBS107" s="889"/>
      <c r="SBT107" s="889"/>
      <c r="SBU107" s="889"/>
      <c r="SBV107" s="889"/>
      <c r="SBW107" s="889"/>
      <c r="SBX107" s="889"/>
      <c r="SBY107" s="889"/>
      <c r="SBZ107" s="889"/>
      <c r="SCA107" s="889"/>
      <c r="SCB107" s="889"/>
      <c r="SCC107" s="889"/>
      <c r="SCD107" s="889"/>
      <c r="SCE107" s="889"/>
      <c r="SCF107" s="889"/>
      <c r="SCG107" s="889"/>
      <c r="SCH107" s="889"/>
      <c r="SCI107" s="889"/>
      <c r="SCJ107" s="889"/>
      <c r="SCK107" s="889"/>
      <c r="SCL107" s="889"/>
      <c r="SCM107" s="889"/>
      <c r="SCN107" s="889"/>
      <c r="SCO107" s="889"/>
      <c r="SCP107" s="889"/>
      <c r="SCQ107" s="889"/>
      <c r="SCR107" s="889"/>
      <c r="SCS107" s="889"/>
      <c r="SCT107" s="889"/>
      <c r="SCU107" s="889"/>
      <c r="SCV107" s="889"/>
      <c r="SCW107" s="889"/>
      <c r="SCX107" s="889"/>
      <c r="SCY107" s="889"/>
      <c r="SCZ107" s="889"/>
      <c r="SDA107" s="889"/>
      <c r="SDB107" s="889"/>
      <c r="SDC107" s="889"/>
      <c r="SDD107" s="889"/>
      <c r="SDE107" s="889"/>
      <c r="SDF107" s="889"/>
      <c r="SDG107" s="889"/>
      <c r="SDH107" s="889"/>
      <c r="SDI107" s="889"/>
      <c r="SDJ107" s="889"/>
      <c r="SDK107" s="889"/>
      <c r="SDL107" s="889"/>
      <c r="SDM107" s="889"/>
      <c r="SDN107" s="889"/>
      <c r="SDO107" s="889"/>
      <c r="SDP107" s="889"/>
      <c r="SDQ107" s="889"/>
      <c r="SDR107" s="889"/>
      <c r="SDS107" s="889"/>
      <c r="SDT107" s="889"/>
      <c r="SDU107" s="889"/>
      <c r="SDV107" s="889"/>
      <c r="SDW107" s="889"/>
      <c r="SDX107" s="889"/>
      <c r="SDY107" s="889"/>
      <c r="SDZ107" s="889"/>
      <c r="SEA107" s="889"/>
      <c r="SEB107" s="889"/>
      <c r="SEC107" s="889"/>
      <c r="SED107" s="889"/>
      <c r="SEE107" s="889"/>
      <c r="SEF107" s="889"/>
      <c r="SEG107" s="889"/>
      <c r="SEH107" s="889"/>
      <c r="SEI107" s="889"/>
      <c r="SEJ107" s="889"/>
      <c r="SEK107" s="889"/>
      <c r="SEL107" s="889"/>
      <c r="SEM107" s="889"/>
      <c r="SEN107" s="889"/>
      <c r="SEO107" s="889"/>
      <c r="SEP107" s="889"/>
      <c r="SEQ107" s="889"/>
      <c r="SER107" s="889"/>
      <c r="SES107" s="889"/>
      <c r="SET107" s="889"/>
      <c r="SEU107" s="889"/>
      <c r="SEV107" s="889"/>
      <c r="SEW107" s="889"/>
      <c r="SEX107" s="889"/>
      <c r="SEY107" s="889"/>
      <c r="SEZ107" s="889"/>
      <c r="SFA107" s="889"/>
      <c r="SFB107" s="889"/>
      <c r="SFC107" s="889"/>
      <c r="SFD107" s="889"/>
      <c r="SFE107" s="889"/>
      <c r="SFF107" s="889"/>
      <c r="SFG107" s="889"/>
      <c r="SFH107" s="889"/>
      <c r="SFI107" s="889"/>
      <c r="SFJ107" s="889"/>
      <c r="SFK107" s="889"/>
      <c r="SFL107" s="889"/>
      <c r="SFM107" s="889"/>
      <c r="SFN107" s="889"/>
      <c r="SFO107" s="889"/>
      <c r="SFP107" s="889"/>
      <c r="SFQ107" s="889"/>
      <c r="SFR107" s="889"/>
      <c r="SFS107" s="889"/>
      <c r="SFT107" s="889"/>
      <c r="SFU107" s="889"/>
      <c r="SFV107" s="889"/>
      <c r="SFW107" s="889"/>
      <c r="SFX107" s="889"/>
      <c r="SFY107" s="889"/>
      <c r="SFZ107" s="889"/>
      <c r="SGA107" s="889"/>
      <c r="SGB107" s="889"/>
      <c r="SGC107" s="889"/>
      <c r="SGD107" s="889"/>
      <c r="SGE107" s="889"/>
      <c r="SGF107" s="889"/>
      <c r="SGG107" s="889"/>
      <c r="SGH107" s="889"/>
      <c r="SGI107" s="889"/>
      <c r="SGJ107" s="889"/>
      <c r="SGK107" s="889"/>
      <c r="SGL107" s="889"/>
      <c r="SGM107" s="889"/>
      <c r="SGN107" s="889"/>
      <c r="SGO107" s="889"/>
      <c r="SGP107" s="889"/>
      <c r="SGQ107" s="889"/>
      <c r="SGR107" s="889"/>
      <c r="SGS107" s="889"/>
      <c r="SGT107" s="889"/>
      <c r="SGU107" s="889"/>
      <c r="SGV107" s="889"/>
      <c r="SGW107" s="889"/>
      <c r="SGX107" s="889"/>
      <c r="SGY107" s="889"/>
      <c r="SGZ107" s="889"/>
      <c r="SHA107" s="889"/>
      <c r="SHB107" s="889"/>
      <c r="SHC107" s="889"/>
      <c r="SHD107" s="889"/>
      <c r="SHE107" s="889"/>
      <c r="SHF107" s="889"/>
      <c r="SHG107" s="889"/>
      <c r="SHH107" s="889"/>
      <c r="SHI107" s="889"/>
      <c r="SHJ107" s="889"/>
      <c r="SHK107" s="889"/>
      <c r="SHL107" s="889"/>
      <c r="SHM107" s="889"/>
      <c r="SHN107" s="889"/>
      <c r="SHO107" s="889"/>
      <c r="SHP107" s="889"/>
      <c r="SHQ107" s="889"/>
      <c r="SHR107" s="889"/>
      <c r="SHS107" s="889"/>
      <c r="SHT107" s="889"/>
      <c r="SHU107" s="889"/>
      <c r="SHV107" s="889"/>
      <c r="SHW107" s="889"/>
      <c r="SHX107" s="889"/>
      <c r="SHY107" s="889"/>
      <c r="SHZ107" s="889"/>
      <c r="SIA107" s="889"/>
      <c r="SIB107" s="889"/>
      <c r="SIC107" s="889"/>
      <c r="SID107" s="889"/>
      <c r="SIE107" s="889"/>
      <c r="SIF107" s="889"/>
      <c r="SIG107" s="889"/>
      <c r="SIH107" s="889"/>
      <c r="SII107" s="889"/>
      <c r="SIJ107" s="889"/>
      <c r="SIK107" s="889"/>
      <c r="SIL107" s="889"/>
      <c r="SIM107" s="889"/>
      <c r="SIN107" s="889"/>
      <c r="SIO107" s="889"/>
      <c r="SIP107" s="889"/>
      <c r="SIQ107" s="889"/>
      <c r="SIR107" s="889"/>
      <c r="SIS107" s="889"/>
      <c r="SIT107" s="889"/>
      <c r="SIU107" s="889"/>
      <c r="SIV107" s="889"/>
      <c r="SIW107" s="889"/>
      <c r="SIX107" s="889"/>
      <c r="SIY107" s="889"/>
      <c r="SIZ107" s="889"/>
      <c r="SJA107" s="889"/>
      <c r="SJB107" s="889"/>
      <c r="SJC107" s="889"/>
      <c r="SJD107" s="889"/>
      <c r="SJE107" s="889"/>
      <c r="SJF107" s="889"/>
      <c r="SJG107" s="889"/>
      <c r="SJH107" s="889"/>
      <c r="SJI107" s="889"/>
      <c r="SJJ107" s="889"/>
      <c r="SJK107" s="889"/>
      <c r="SJL107" s="889"/>
      <c r="SJM107" s="889"/>
      <c r="SJN107" s="889"/>
      <c r="SJO107" s="889"/>
      <c r="SJP107" s="889"/>
      <c r="SJQ107" s="889"/>
      <c r="SJR107" s="889"/>
      <c r="SJS107" s="889"/>
      <c r="SJT107" s="889"/>
      <c r="SJU107" s="889"/>
      <c r="SJV107" s="889"/>
      <c r="SJW107" s="889"/>
      <c r="SJX107" s="889"/>
      <c r="SJY107" s="889"/>
      <c r="SJZ107" s="889"/>
      <c r="SKA107" s="889"/>
      <c r="SKB107" s="889"/>
      <c r="SKC107" s="889"/>
      <c r="SKD107" s="889"/>
      <c r="SKE107" s="889"/>
      <c r="SKF107" s="889"/>
      <c r="SKG107" s="889"/>
      <c r="SKH107" s="889"/>
      <c r="SKI107" s="889"/>
      <c r="SKJ107" s="889"/>
      <c r="SKK107" s="889"/>
      <c r="SKL107" s="889"/>
      <c r="SKM107" s="889"/>
      <c r="SKN107" s="889"/>
      <c r="SKO107" s="889"/>
      <c r="SKP107" s="889"/>
      <c r="SKQ107" s="889"/>
      <c r="SKR107" s="889"/>
      <c r="SKS107" s="889"/>
      <c r="SKT107" s="889"/>
      <c r="SKU107" s="889"/>
      <c r="SKV107" s="889"/>
      <c r="SKW107" s="889"/>
      <c r="SKX107" s="889"/>
      <c r="SKY107" s="889"/>
      <c r="SKZ107" s="889"/>
      <c r="SLA107" s="889"/>
      <c r="SLB107" s="889"/>
      <c r="SLC107" s="889"/>
      <c r="SLD107" s="889"/>
      <c r="SLE107" s="889"/>
      <c r="SLF107" s="889"/>
      <c r="SLG107" s="889"/>
      <c r="SLH107" s="889"/>
      <c r="SLI107" s="889"/>
      <c r="SLJ107" s="889"/>
      <c r="SLK107" s="889"/>
      <c r="SLL107" s="889"/>
      <c r="SLM107" s="889"/>
      <c r="SLN107" s="889"/>
      <c r="SLO107" s="889"/>
      <c r="SLP107" s="889"/>
      <c r="SLQ107" s="889"/>
      <c r="SLR107" s="889"/>
      <c r="SLS107" s="889"/>
      <c r="SLT107" s="889"/>
      <c r="SLU107" s="889"/>
      <c r="SLV107" s="889"/>
      <c r="SLW107" s="889"/>
      <c r="SLX107" s="889"/>
      <c r="SLY107" s="889"/>
      <c r="SLZ107" s="889"/>
      <c r="SMA107" s="889"/>
      <c r="SMB107" s="889"/>
      <c r="SMC107" s="889"/>
      <c r="SMD107" s="889"/>
      <c r="SME107" s="889"/>
      <c r="SMF107" s="889"/>
      <c r="SMG107" s="889"/>
      <c r="SMH107" s="889"/>
      <c r="SMI107" s="889"/>
      <c r="SMJ107" s="889"/>
      <c r="SMK107" s="889"/>
      <c r="SML107" s="889"/>
      <c r="SMM107" s="889"/>
      <c r="SMN107" s="889"/>
      <c r="SMO107" s="889"/>
      <c r="SMP107" s="889"/>
      <c r="SMQ107" s="889"/>
      <c r="SMR107" s="889"/>
      <c r="SMS107" s="889"/>
      <c r="SMT107" s="889"/>
      <c r="SMU107" s="889"/>
      <c r="SMV107" s="889"/>
      <c r="SMW107" s="889"/>
      <c r="SMX107" s="889"/>
      <c r="SMY107" s="889"/>
      <c r="SMZ107" s="889"/>
      <c r="SNA107" s="889"/>
      <c r="SNB107" s="889"/>
      <c r="SNC107" s="889"/>
      <c r="SND107" s="889"/>
      <c r="SNE107" s="889"/>
      <c r="SNF107" s="889"/>
      <c r="SNG107" s="889"/>
      <c r="SNH107" s="889"/>
      <c r="SNI107" s="889"/>
      <c r="SNJ107" s="889"/>
      <c r="SNK107" s="889"/>
      <c r="SNL107" s="889"/>
      <c r="SNM107" s="889"/>
      <c r="SNN107" s="889"/>
      <c r="SNO107" s="889"/>
      <c r="SNP107" s="889"/>
      <c r="SNQ107" s="889"/>
      <c r="SNR107" s="889"/>
      <c r="SNS107" s="889"/>
      <c r="SNT107" s="889"/>
      <c r="SNU107" s="889"/>
      <c r="SNV107" s="889"/>
      <c r="SNW107" s="889"/>
      <c r="SNX107" s="889"/>
      <c r="SNY107" s="889"/>
      <c r="SNZ107" s="889"/>
      <c r="SOA107" s="889"/>
      <c r="SOB107" s="889"/>
      <c r="SOC107" s="889"/>
      <c r="SOD107" s="889"/>
      <c r="SOE107" s="889"/>
      <c r="SOF107" s="889"/>
      <c r="SOG107" s="889"/>
      <c r="SOH107" s="889"/>
      <c r="SOI107" s="889"/>
      <c r="SOJ107" s="889"/>
      <c r="SOK107" s="889"/>
      <c r="SOL107" s="889"/>
      <c r="SOM107" s="889"/>
      <c r="SON107" s="889"/>
      <c r="SOO107" s="889"/>
      <c r="SOP107" s="889"/>
      <c r="SOQ107" s="889"/>
      <c r="SOR107" s="889"/>
      <c r="SOS107" s="889"/>
      <c r="SOT107" s="889"/>
      <c r="SOU107" s="889"/>
      <c r="SOV107" s="889"/>
      <c r="SOW107" s="889"/>
      <c r="SOX107" s="889"/>
      <c r="SOY107" s="889"/>
      <c r="SOZ107" s="889"/>
      <c r="SPA107" s="889"/>
      <c r="SPB107" s="889"/>
      <c r="SPC107" s="889"/>
      <c r="SPD107" s="889"/>
      <c r="SPE107" s="889"/>
      <c r="SPF107" s="889"/>
      <c r="SPG107" s="889"/>
      <c r="SPH107" s="889"/>
      <c r="SPI107" s="889"/>
      <c r="SPJ107" s="889"/>
      <c r="SPK107" s="889"/>
      <c r="SPL107" s="889"/>
      <c r="SPM107" s="889"/>
      <c r="SPN107" s="889"/>
      <c r="SPO107" s="889"/>
      <c r="SPP107" s="889"/>
      <c r="SPQ107" s="889"/>
      <c r="SPR107" s="889"/>
      <c r="SPS107" s="889"/>
      <c r="SPT107" s="889"/>
      <c r="SPU107" s="889"/>
      <c r="SPV107" s="889"/>
      <c r="SPW107" s="889"/>
      <c r="SPX107" s="889"/>
      <c r="SPY107" s="889"/>
      <c r="SPZ107" s="889"/>
      <c r="SQA107" s="889"/>
      <c r="SQB107" s="889"/>
      <c r="SQC107" s="889"/>
      <c r="SQD107" s="889"/>
      <c r="SQE107" s="889"/>
      <c r="SQF107" s="889"/>
      <c r="SQG107" s="889"/>
      <c r="SQH107" s="889"/>
      <c r="SQI107" s="889"/>
      <c r="SQJ107" s="889"/>
      <c r="SQK107" s="889"/>
      <c r="SQL107" s="889"/>
      <c r="SQM107" s="889"/>
      <c r="SQN107" s="889"/>
      <c r="SQO107" s="889"/>
      <c r="SQP107" s="889"/>
      <c r="SQQ107" s="889"/>
      <c r="SQR107" s="889"/>
      <c r="SQS107" s="889"/>
      <c r="SQT107" s="889"/>
      <c r="SQU107" s="889"/>
      <c r="SQV107" s="889"/>
      <c r="SQW107" s="889"/>
      <c r="SQX107" s="889"/>
      <c r="SQY107" s="889"/>
      <c r="SQZ107" s="889"/>
      <c r="SRA107" s="889"/>
      <c r="SRB107" s="889"/>
      <c r="SRC107" s="889"/>
      <c r="SRD107" s="889"/>
      <c r="SRE107" s="889"/>
      <c r="SRF107" s="889"/>
      <c r="SRG107" s="889"/>
      <c r="SRH107" s="889"/>
      <c r="SRI107" s="889"/>
      <c r="SRJ107" s="889"/>
      <c r="SRK107" s="889"/>
      <c r="SRL107" s="889"/>
      <c r="SRM107" s="889"/>
      <c r="SRN107" s="889"/>
      <c r="SRO107" s="889"/>
      <c r="SRP107" s="889"/>
      <c r="SRQ107" s="889"/>
      <c r="SRR107" s="889"/>
      <c r="SRS107" s="889"/>
      <c r="SRT107" s="889"/>
      <c r="SRU107" s="889"/>
      <c r="SRV107" s="889"/>
      <c r="SRW107" s="889"/>
      <c r="SRX107" s="889"/>
      <c r="SRY107" s="889"/>
      <c r="SRZ107" s="889"/>
      <c r="SSA107" s="889"/>
      <c r="SSB107" s="889"/>
      <c r="SSC107" s="889"/>
      <c r="SSD107" s="889"/>
      <c r="SSE107" s="889"/>
      <c r="SSF107" s="889"/>
      <c r="SSG107" s="889"/>
      <c r="SSH107" s="889"/>
      <c r="SSI107" s="889"/>
      <c r="SSJ107" s="889"/>
      <c r="SSK107" s="889"/>
      <c r="SSL107" s="889"/>
      <c r="SSM107" s="889"/>
      <c r="SSN107" s="889"/>
      <c r="SSO107" s="889"/>
      <c r="SSP107" s="889"/>
      <c r="SSQ107" s="889"/>
      <c r="SSR107" s="889"/>
      <c r="SSS107" s="889"/>
      <c r="SST107" s="889"/>
      <c r="SSU107" s="889"/>
      <c r="SSV107" s="889"/>
      <c r="SSW107" s="889"/>
      <c r="SSX107" s="889"/>
      <c r="SSY107" s="889"/>
      <c r="SSZ107" s="889"/>
      <c r="STA107" s="889"/>
      <c r="STB107" s="889"/>
      <c r="STC107" s="889"/>
      <c r="STD107" s="889"/>
      <c r="STE107" s="889"/>
      <c r="STF107" s="889"/>
      <c r="STG107" s="889"/>
      <c r="STH107" s="889"/>
      <c r="STI107" s="889"/>
      <c r="STJ107" s="889"/>
      <c r="STK107" s="889"/>
      <c r="STL107" s="889"/>
      <c r="STM107" s="889"/>
      <c r="STN107" s="889"/>
      <c r="STO107" s="889"/>
      <c r="STP107" s="889"/>
      <c r="STQ107" s="889"/>
      <c r="STR107" s="889"/>
      <c r="STS107" s="889"/>
      <c r="STT107" s="889"/>
      <c r="STU107" s="889"/>
      <c r="STV107" s="889"/>
      <c r="STW107" s="889"/>
      <c r="STX107" s="889"/>
      <c r="STY107" s="889"/>
      <c r="STZ107" s="889"/>
      <c r="SUA107" s="889"/>
      <c r="SUB107" s="889"/>
      <c r="SUC107" s="889"/>
      <c r="SUD107" s="889"/>
      <c r="SUE107" s="889"/>
      <c r="SUF107" s="889"/>
      <c r="SUG107" s="889"/>
      <c r="SUH107" s="889"/>
      <c r="SUI107" s="889"/>
      <c r="SUJ107" s="889"/>
      <c r="SUK107" s="889"/>
      <c r="SUL107" s="889"/>
      <c r="SUM107" s="889"/>
      <c r="SUN107" s="889"/>
      <c r="SUO107" s="889"/>
      <c r="SUP107" s="889"/>
      <c r="SUQ107" s="889"/>
      <c r="SUR107" s="889"/>
      <c r="SUS107" s="889"/>
      <c r="SUT107" s="889"/>
      <c r="SUU107" s="889"/>
      <c r="SUV107" s="889"/>
      <c r="SUW107" s="889"/>
      <c r="SUX107" s="889"/>
      <c r="SUY107" s="889"/>
      <c r="SUZ107" s="889"/>
      <c r="SVA107" s="889"/>
      <c r="SVB107" s="889"/>
      <c r="SVC107" s="889"/>
      <c r="SVD107" s="889"/>
      <c r="SVE107" s="889"/>
      <c r="SVF107" s="889"/>
      <c r="SVG107" s="889"/>
      <c r="SVH107" s="889"/>
      <c r="SVI107" s="889"/>
      <c r="SVJ107" s="889"/>
      <c r="SVK107" s="889"/>
      <c r="SVL107" s="889"/>
      <c r="SVM107" s="889"/>
      <c r="SVN107" s="889"/>
      <c r="SVO107" s="889"/>
      <c r="SVP107" s="889"/>
      <c r="SVQ107" s="889"/>
      <c r="SVR107" s="889"/>
      <c r="SVS107" s="889"/>
      <c r="SVT107" s="889"/>
      <c r="SVU107" s="889"/>
      <c r="SVV107" s="889"/>
      <c r="SVW107" s="889"/>
      <c r="SVX107" s="889"/>
      <c r="SVY107" s="889"/>
      <c r="SVZ107" s="889"/>
      <c r="SWA107" s="889"/>
      <c r="SWB107" s="889"/>
      <c r="SWC107" s="889"/>
      <c r="SWD107" s="889"/>
      <c r="SWE107" s="889"/>
      <c r="SWF107" s="889"/>
      <c r="SWG107" s="889"/>
      <c r="SWH107" s="889"/>
      <c r="SWI107" s="889"/>
      <c r="SWJ107" s="889"/>
      <c r="SWK107" s="889"/>
      <c r="SWL107" s="889"/>
      <c r="SWM107" s="889"/>
      <c r="SWN107" s="889"/>
      <c r="SWO107" s="889"/>
      <c r="SWP107" s="889"/>
      <c r="SWQ107" s="889"/>
      <c r="SWR107" s="889"/>
      <c r="SWS107" s="889"/>
      <c r="SWT107" s="889"/>
      <c r="SWU107" s="889"/>
      <c r="SWV107" s="889"/>
      <c r="SWW107" s="889"/>
      <c r="SWX107" s="889"/>
      <c r="SWY107" s="889"/>
      <c r="SWZ107" s="889"/>
      <c r="SXA107" s="889"/>
      <c r="SXB107" s="889"/>
      <c r="SXC107" s="889"/>
      <c r="SXD107" s="889"/>
      <c r="SXE107" s="889"/>
      <c r="SXF107" s="889"/>
      <c r="SXG107" s="889"/>
      <c r="SXH107" s="889"/>
      <c r="SXI107" s="889"/>
      <c r="SXJ107" s="889"/>
      <c r="SXK107" s="889"/>
      <c r="SXL107" s="889"/>
      <c r="SXM107" s="889"/>
      <c r="SXN107" s="889"/>
      <c r="SXO107" s="889"/>
      <c r="SXP107" s="889"/>
      <c r="SXQ107" s="889"/>
      <c r="SXR107" s="889"/>
      <c r="SXS107" s="889"/>
      <c r="SXT107" s="889"/>
      <c r="SXU107" s="889"/>
      <c r="SXV107" s="889"/>
      <c r="SXW107" s="889"/>
      <c r="SXX107" s="889"/>
      <c r="SXY107" s="889"/>
      <c r="SXZ107" s="889"/>
      <c r="SYA107" s="889"/>
      <c r="SYB107" s="889"/>
      <c r="SYC107" s="889"/>
      <c r="SYD107" s="889"/>
      <c r="SYE107" s="889"/>
      <c r="SYF107" s="889"/>
      <c r="SYG107" s="889"/>
      <c r="SYH107" s="889"/>
      <c r="SYI107" s="889"/>
      <c r="SYJ107" s="889"/>
      <c r="SYK107" s="889"/>
      <c r="SYL107" s="889"/>
      <c r="SYM107" s="889"/>
      <c r="SYN107" s="889"/>
      <c r="SYO107" s="889"/>
      <c r="SYP107" s="889"/>
      <c r="SYQ107" s="889"/>
      <c r="SYR107" s="889"/>
      <c r="SYS107" s="889"/>
      <c r="SYT107" s="889"/>
      <c r="SYU107" s="889"/>
      <c r="SYV107" s="889"/>
      <c r="SYW107" s="889"/>
      <c r="SYX107" s="889"/>
      <c r="SYY107" s="889"/>
      <c r="SYZ107" s="889"/>
      <c r="SZA107" s="889"/>
      <c r="SZB107" s="889"/>
      <c r="SZC107" s="889"/>
      <c r="SZD107" s="889"/>
      <c r="SZE107" s="889"/>
      <c r="SZF107" s="889"/>
      <c r="SZG107" s="889"/>
      <c r="SZH107" s="889"/>
      <c r="SZI107" s="889"/>
      <c r="SZJ107" s="889"/>
      <c r="SZK107" s="889"/>
      <c r="SZL107" s="889"/>
      <c r="SZM107" s="889"/>
      <c r="SZN107" s="889"/>
      <c r="SZO107" s="889"/>
      <c r="SZP107" s="889"/>
      <c r="SZQ107" s="889"/>
      <c r="SZR107" s="889"/>
      <c r="SZS107" s="889"/>
      <c r="SZT107" s="889"/>
      <c r="SZU107" s="889"/>
      <c r="SZV107" s="889"/>
      <c r="SZW107" s="889"/>
      <c r="SZX107" s="889"/>
      <c r="SZY107" s="889"/>
      <c r="SZZ107" s="889"/>
      <c r="TAA107" s="889"/>
      <c r="TAB107" s="889"/>
      <c r="TAC107" s="889"/>
      <c r="TAD107" s="889"/>
      <c r="TAE107" s="889"/>
      <c r="TAF107" s="889"/>
      <c r="TAG107" s="889"/>
      <c r="TAH107" s="889"/>
      <c r="TAI107" s="889"/>
      <c r="TAJ107" s="889"/>
      <c r="TAK107" s="889"/>
      <c r="TAL107" s="889"/>
      <c r="TAM107" s="889"/>
      <c r="TAN107" s="889"/>
      <c r="TAO107" s="889"/>
      <c r="TAP107" s="889"/>
      <c r="TAQ107" s="889"/>
      <c r="TAR107" s="889"/>
      <c r="TAS107" s="889"/>
      <c r="TAT107" s="889"/>
      <c r="TAU107" s="889"/>
      <c r="TAV107" s="889"/>
      <c r="TAW107" s="889"/>
      <c r="TAX107" s="889"/>
      <c r="TAY107" s="889"/>
      <c r="TAZ107" s="889"/>
      <c r="TBA107" s="889"/>
      <c r="TBB107" s="889"/>
      <c r="TBC107" s="889"/>
      <c r="TBD107" s="889"/>
      <c r="TBE107" s="889"/>
      <c r="TBF107" s="889"/>
      <c r="TBG107" s="889"/>
      <c r="TBH107" s="889"/>
      <c r="TBI107" s="889"/>
      <c r="TBJ107" s="889"/>
      <c r="TBK107" s="889"/>
      <c r="TBL107" s="889"/>
      <c r="TBM107" s="889"/>
      <c r="TBN107" s="889"/>
      <c r="TBO107" s="889"/>
      <c r="TBP107" s="889"/>
      <c r="TBQ107" s="889"/>
      <c r="TBR107" s="889"/>
      <c r="TBS107" s="889"/>
      <c r="TBT107" s="889"/>
      <c r="TBU107" s="889"/>
      <c r="TBV107" s="889"/>
      <c r="TBW107" s="889"/>
      <c r="TBX107" s="889"/>
      <c r="TBY107" s="889"/>
      <c r="TBZ107" s="889"/>
      <c r="TCA107" s="889"/>
      <c r="TCB107" s="889"/>
      <c r="TCC107" s="889"/>
      <c r="TCD107" s="889"/>
      <c r="TCE107" s="889"/>
      <c r="TCF107" s="889"/>
      <c r="TCG107" s="889"/>
      <c r="TCH107" s="889"/>
      <c r="TCI107" s="889"/>
      <c r="TCJ107" s="889"/>
      <c r="TCK107" s="889"/>
      <c r="TCL107" s="889"/>
      <c r="TCM107" s="889"/>
      <c r="TCN107" s="889"/>
      <c r="TCO107" s="889"/>
      <c r="TCP107" s="889"/>
      <c r="TCQ107" s="889"/>
      <c r="TCR107" s="889"/>
      <c r="TCS107" s="889"/>
      <c r="TCT107" s="889"/>
      <c r="TCU107" s="889"/>
      <c r="TCV107" s="889"/>
      <c r="TCW107" s="889"/>
      <c r="TCX107" s="889"/>
      <c r="TCY107" s="889"/>
      <c r="TCZ107" s="889"/>
      <c r="TDA107" s="889"/>
      <c r="TDB107" s="889"/>
      <c r="TDC107" s="889"/>
      <c r="TDD107" s="889"/>
      <c r="TDE107" s="889"/>
      <c r="TDF107" s="889"/>
      <c r="TDG107" s="889"/>
      <c r="TDH107" s="889"/>
      <c r="TDI107" s="889"/>
      <c r="TDJ107" s="889"/>
      <c r="TDK107" s="889"/>
      <c r="TDL107" s="889"/>
      <c r="TDM107" s="889"/>
      <c r="TDN107" s="889"/>
      <c r="TDO107" s="889"/>
      <c r="TDP107" s="889"/>
      <c r="TDQ107" s="889"/>
      <c r="TDR107" s="889"/>
      <c r="TDS107" s="889"/>
      <c r="TDT107" s="889"/>
      <c r="TDU107" s="889"/>
      <c r="TDV107" s="889"/>
      <c r="TDW107" s="889"/>
      <c r="TDX107" s="889"/>
      <c r="TDY107" s="889"/>
      <c r="TDZ107" s="889"/>
      <c r="TEA107" s="889"/>
      <c r="TEB107" s="889"/>
      <c r="TEC107" s="889"/>
      <c r="TED107" s="889"/>
      <c r="TEE107" s="889"/>
      <c r="TEF107" s="889"/>
      <c r="TEG107" s="889"/>
      <c r="TEH107" s="889"/>
      <c r="TEI107" s="889"/>
      <c r="TEJ107" s="889"/>
      <c r="TEK107" s="889"/>
      <c r="TEL107" s="889"/>
      <c r="TEM107" s="889"/>
      <c r="TEN107" s="889"/>
      <c r="TEO107" s="889"/>
      <c r="TEP107" s="889"/>
      <c r="TEQ107" s="889"/>
      <c r="TER107" s="889"/>
      <c r="TES107" s="889"/>
      <c r="TET107" s="889"/>
      <c r="TEU107" s="889"/>
      <c r="TEV107" s="889"/>
      <c r="TEW107" s="889"/>
      <c r="TEX107" s="889"/>
      <c r="TEY107" s="889"/>
      <c r="TEZ107" s="889"/>
      <c r="TFA107" s="889"/>
      <c r="TFB107" s="889"/>
      <c r="TFC107" s="889"/>
      <c r="TFD107" s="889"/>
      <c r="TFE107" s="889"/>
      <c r="TFF107" s="889"/>
      <c r="TFG107" s="889"/>
      <c r="TFH107" s="889"/>
      <c r="TFI107" s="889"/>
      <c r="TFJ107" s="889"/>
      <c r="TFK107" s="889"/>
      <c r="TFL107" s="889"/>
      <c r="TFM107" s="889"/>
      <c r="TFN107" s="889"/>
      <c r="TFO107" s="889"/>
      <c r="TFP107" s="889"/>
      <c r="TFQ107" s="889"/>
      <c r="TFR107" s="889"/>
      <c r="TFS107" s="889"/>
      <c r="TFT107" s="889"/>
      <c r="TFU107" s="889"/>
      <c r="TFV107" s="889"/>
      <c r="TFW107" s="889"/>
      <c r="TFX107" s="889"/>
      <c r="TFY107" s="889"/>
      <c r="TFZ107" s="889"/>
      <c r="TGA107" s="889"/>
      <c r="TGB107" s="889"/>
      <c r="TGC107" s="889"/>
      <c r="TGD107" s="889"/>
      <c r="TGE107" s="889"/>
      <c r="TGF107" s="889"/>
      <c r="TGG107" s="889"/>
      <c r="TGH107" s="889"/>
      <c r="TGI107" s="889"/>
      <c r="TGJ107" s="889"/>
      <c r="TGK107" s="889"/>
      <c r="TGL107" s="889"/>
      <c r="TGM107" s="889"/>
      <c r="TGN107" s="889"/>
      <c r="TGO107" s="889"/>
      <c r="TGP107" s="889"/>
      <c r="TGQ107" s="889"/>
      <c r="TGR107" s="889"/>
      <c r="TGS107" s="889"/>
      <c r="TGT107" s="889"/>
      <c r="TGU107" s="889"/>
      <c r="TGV107" s="889"/>
      <c r="TGW107" s="889"/>
      <c r="TGX107" s="889"/>
      <c r="TGY107" s="889"/>
      <c r="TGZ107" s="889"/>
      <c r="THA107" s="889"/>
      <c r="THB107" s="889"/>
      <c r="THC107" s="889"/>
      <c r="THD107" s="889"/>
      <c r="THE107" s="889"/>
      <c r="THF107" s="889"/>
      <c r="THG107" s="889"/>
      <c r="THH107" s="889"/>
      <c r="THI107" s="889"/>
      <c r="THJ107" s="889"/>
      <c r="THK107" s="889"/>
      <c r="THL107" s="889"/>
      <c r="THM107" s="889"/>
      <c r="THN107" s="889"/>
      <c r="THO107" s="889"/>
      <c r="THP107" s="889"/>
      <c r="THQ107" s="889"/>
      <c r="THR107" s="889"/>
      <c r="THS107" s="889"/>
      <c r="THT107" s="889"/>
      <c r="THU107" s="889"/>
      <c r="THV107" s="889"/>
      <c r="THW107" s="889"/>
      <c r="THX107" s="889"/>
      <c r="THY107" s="889"/>
      <c r="THZ107" s="889"/>
      <c r="TIA107" s="889"/>
      <c r="TIB107" s="889"/>
      <c r="TIC107" s="889"/>
      <c r="TID107" s="889"/>
      <c r="TIE107" s="889"/>
      <c r="TIF107" s="889"/>
      <c r="TIG107" s="889"/>
      <c r="TIH107" s="889"/>
      <c r="TII107" s="889"/>
      <c r="TIJ107" s="889"/>
      <c r="TIK107" s="889"/>
      <c r="TIL107" s="889"/>
      <c r="TIM107" s="889"/>
      <c r="TIN107" s="889"/>
      <c r="TIO107" s="889"/>
      <c r="TIP107" s="889"/>
      <c r="TIQ107" s="889"/>
      <c r="TIR107" s="889"/>
      <c r="TIS107" s="889"/>
      <c r="TIT107" s="889"/>
      <c r="TIU107" s="889"/>
      <c r="TIV107" s="889"/>
      <c r="TIW107" s="889"/>
      <c r="TIX107" s="889"/>
      <c r="TIY107" s="889"/>
      <c r="TIZ107" s="889"/>
      <c r="TJA107" s="889"/>
      <c r="TJB107" s="889"/>
      <c r="TJC107" s="889"/>
      <c r="TJD107" s="889"/>
      <c r="TJE107" s="889"/>
      <c r="TJF107" s="889"/>
      <c r="TJG107" s="889"/>
      <c r="TJH107" s="889"/>
      <c r="TJI107" s="889"/>
      <c r="TJJ107" s="889"/>
      <c r="TJK107" s="889"/>
      <c r="TJL107" s="889"/>
      <c r="TJM107" s="889"/>
      <c r="TJN107" s="889"/>
      <c r="TJO107" s="889"/>
      <c r="TJP107" s="889"/>
      <c r="TJQ107" s="889"/>
      <c r="TJR107" s="889"/>
      <c r="TJS107" s="889"/>
      <c r="TJT107" s="889"/>
      <c r="TJU107" s="889"/>
      <c r="TJV107" s="889"/>
      <c r="TJW107" s="889"/>
      <c r="TJX107" s="889"/>
      <c r="TJY107" s="889"/>
      <c r="TJZ107" s="889"/>
      <c r="TKA107" s="889"/>
      <c r="TKB107" s="889"/>
      <c r="TKC107" s="889"/>
      <c r="TKD107" s="889"/>
      <c r="TKE107" s="889"/>
      <c r="TKF107" s="889"/>
      <c r="TKG107" s="889"/>
      <c r="TKH107" s="889"/>
      <c r="TKI107" s="889"/>
      <c r="TKJ107" s="889"/>
      <c r="TKK107" s="889"/>
      <c r="TKL107" s="889"/>
      <c r="TKM107" s="889"/>
      <c r="TKN107" s="889"/>
      <c r="TKO107" s="889"/>
      <c r="TKP107" s="889"/>
      <c r="TKQ107" s="889"/>
      <c r="TKR107" s="889"/>
      <c r="TKS107" s="889"/>
      <c r="TKT107" s="889"/>
      <c r="TKU107" s="889"/>
      <c r="TKV107" s="889"/>
      <c r="TKW107" s="889"/>
      <c r="TKX107" s="889"/>
      <c r="TKY107" s="889"/>
      <c r="TKZ107" s="889"/>
      <c r="TLA107" s="889"/>
      <c r="TLB107" s="889"/>
      <c r="TLC107" s="889"/>
      <c r="TLD107" s="889"/>
      <c r="TLE107" s="889"/>
      <c r="TLF107" s="889"/>
      <c r="TLG107" s="889"/>
      <c r="TLH107" s="889"/>
      <c r="TLI107" s="889"/>
      <c r="TLJ107" s="889"/>
      <c r="TLK107" s="889"/>
      <c r="TLL107" s="889"/>
      <c r="TLM107" s="889"/>
      <c r="TLN107" s="889"/>
      <c r="TLO107" s="889"/>
      <c r="TLP107" s="889"/>
      <c r="TLQ107" s="889"/>
      <c r="TLR107" s="889"/>
      <c r="TLS107" s="889"/>
      <c r="TLT107" s="889"/>
      <c r="TLU107" s="889"/>
      <c r="TLV107" s="889"/>
      <c r="TLW107" s="889"/>
      <c r="TLX107" s="889"/>
      <c r="TLY107" s="889"/>
      <c r="TLZ107" s="889"/>
      <c r="TMA107" s="889"/>
      <c r="TMB107" s="889"/>
      <c r="TMC107" s="889"/>
      <c r="TMD107" s="889"/>
      <c r="TME107" s="889"/>
      <c r="TMF107" s="889"/>
      <c r="TMG107" s="889"/>
      <c r="TMH107" s="889"/>
      <c r="TMI107" s="889"/>
      <c r="TMJ107" s="889"/>
      <c r="TMK107" s="889"/>
      <c r="TML107" s="889"/>
      <c r="TMM107" s="889"/>
      <c r="TMN107" s="889"/>
      <c r="TMO107" s="889"/>
      <c r="TMP107" s="889"/>
      <c r="TMQ107" s="889"/>
      <c r="TMR107" s="889"/>
      <c r="TMS107" s="889"/>
      <c r="TMT107" s="889"/>
      <c r="TMU107" s="889"/>
      <c r="TMV107" s="889"/>
      <c r="TMW107" s="889"/>
      <c r="TMX107" s="889"/>
      <c r="TMY107" s="889"/>
      <c r="TMZ107" s="889"/>
      <c r="TNA107" s="889"/>
      <c r="TNB107" s="889"/>
      <c r="TNC107" s="889"/>
      <c r="TND107" s="889"/>
      <c r="TNE107" s="889"/>
      <c r="TNF107" s="889"/>
      <c r="TNG107" s="889"/>
      <c r="TNH107" s="889"/>
      <c r="TNI107" s="889"/>
      <c r="TNJ107" s="889"/>
      <c r="TNK107" s="889"/>
      <c r="TNL107" s="889"/>
      <c r="TNM107" s="889"/>
      <c r="TNN107" s="889"/>
      <c r="TNO107" s="889"/>
      <c r="TNP107" s="889"/>
      <c r="TNQ107" s="889"/>
      <c r="TNR107" s="889"/>
      <c r="TNS107" s="889"/>
      <c r="TNT107" s="889"/>
      <c r="TNU107" s="889"/>
      <c r="TNV107" s="889"/>
      <c r="TNW107" s="889"/>
      <c r="TNX107" s="889"/>
      <c r="TNY107" s="889"/>
      <c r="TNZ107" s="889"/>
      <c r="TOA107" s="889"/>
      <c r="TOB107" s="889"/>
      <c r="TOC107" s="889"/>
      <c r="TOD107" s="889"/>
      <c r="TOE107" s="889"/>
      <c r="TOF107" s="889"/>
      <c r="TOG107" s="889"/>
      <c r="TOH107" s="889"/>
      <c r="TOI107" s="889"/>
      <c r="TOJ107" s="889"/>
      <c r="TOK107" s="889"/>
      <c r="TOL107" s="889"/>
      <c r="TOM107" s="889"/>
      <c r="TON107" s="889"/>
      <c r="TOO107" s="889"/>
      <c r="TOP107" s="889"/>
      <c r="TOQ107" s="889"/>
      <c r="TOR107" s="889"/>
      <c r="TOS107" s="889"/>
      <c r="TOT107" s="889"/>
      <c r="TOU107" s="889"/>
      <c r="TOV107" s="889"/>
      <c r="TOW107" s="889"/>
      <c r="TOX107" s="889"/>
      <c r="TOY107" s="889"/>
      <c r="TOZ107" s="889"/>
      <c r="TPA107" s="889"/>
      <c r="TPB107" s="889"/>
      <c r="TPC107" s="889"/>
      <c r="TPD107" s="889"/>
      <c r="TPE107" s="889"/>
      <c r="TPF107" s="889"/>
      <c r="TPG107" s="889"/>
      <c r="TPH107" s="889"/>
      <c r="TPI107" s="889"/>
      <c r="TPJ107" s="889"/>
      <c r="TPK107" s="889"/>
      <c r="TPL107" s="889"/>
      <c r="TPM107" s="889"/>
      <c r="TPN107" s="889"/>
      <c r="TPO107" s="889"/>
      <c r="TPP107" s="889"/>
      <c r="TPQ107" s="889"/>
      <c r="TPR107" s="889"/>
      <c r="TPS107" s="889"/>
      <c r="TPT107" s="889"/>
      <c r="TPU107" s="889"/>
      <c r="TPV107" s="889"/>
      <c r="TPW107" s="889"/>
      <c r="TPX107" s="889"/>
      <c r="TPY107" s="889"/>
      <c r="TPZ107" s="889"/>
      <c r="TQA107" s="889"/>
      <c r="TQB107" s="889"/>
      <c r="TQC107" s="889"/>
      <c r="TQD107" s="889"/>
      <c r="TQE107" s="889"/>
      <c r="TQF107" s="889"/>
      <c r="TQG107" s="889"/>
      <c r="TQH107" s="889"/>
      <c r="TQI107" s="889"/>
      <c r="TQJ107" s="889"/>
      <c r="TQK107" s="889"/>
      <c r="TQL107" s="889"/>
      <c r="TQM107" s="889"/>
      <c r="TQN107" s="889"/>
      <c r="TQO107" s="889"/>
      <c r="TQP107" s="889"/>
      <c r="TQQ107" s="889"/>
      <c r="TQR107" s="889"/>
      <c r="TQS107" s="889"/>
      <c r="TQT107" s="889"/>
      <c r="TQU107" s="889"/>
      <c r="TQV107" s="889"/>
      <c r="TQW107" s="889"/>
      <c r="TQX107" s="889"/>
      <c r="TQY107" s="889"/>
      <c r="TQZ107" s="889"/>
      <c r="TRA107" s="889"/>
      <c r="TRB107" s="889"/>
      <c r="TRC107" s="889"/>
      <c r="TRD107" s="889"/>
      <c r="TRE107" s="889"/>
      <c r="TRF107" s="889"/>
      <c r="TRG107" s="889"/>
      <c r="TRH107" s="889"/>
      <c r="TRI107" s="889"/>
      <c r="TRJ107" s="889"/>
      <c r="TRK107" s="889"/>
      <c r="TRL107" s="889"/>
      <c r="TRM107" s="889"/>
      <c r="TRN107" s="889"/>
      <c r="TRO107" s="889"/>
      <c r="TRP107" s="889"/>
      <c r="TRQ107" s="889"/>
      <c r="TRR107" s="889"/>
      <c r="TRS107" s="889"/>
      <c r="TRT107" s="889"/>
      <c r="TRU107" s="889"/>
      <c r="TRV107" s="889"/>
      <c r="TRW107" s="889"/>
      <c r="TRX107" s="889"/>
      <c r="TRY107" s="889"/>
      <c r="TRZ107" s="889"/>
      <c r="TSA107" s="889"/>
      <c r="TSB107" s="889"/>
      <c r="TSC107" s="889"/>
      <c r="TSD107" s="889"/>
      <c r="TSE107" s="889"/>
      <c r="TSF107" s="889"/>
      <c r="TSG107" s="889"/>
      <c r="TSH107" s="889"/>
      <c r="TSI107" s="889"/>
      <c r="TSJ107" s="889"/>
      <c r="TSK107" s="889"/>
      <c r="TSL107" s="889"/>
      <c r="TSM107" s="889"/>
      <c r="TSN107" s="889"/>
      <c r="TSO107" s="889"/>
      <c r="TSP107" s="889"/>
      <c r="TSQ107" s="889"/>
      <c r="TSR107" s="889"/>
      <c r="TSS107" s="889"/>
      <c r="TST107" s="889"/>
      <c r="TSU107" s="889"/>
      <c r="TSV107" s="889"/>
      <c r="TSW107" s="889"/>
      <c r="TSX107" s="889"/>
      <c r="TSY107" s="889"/>
      <c r="TSZ107" s="889"/>
      <c r="TTA107" s="889"/>
      <c r="TTB107" s="889"/>
      <c r="TTC107" s="889"/>
      <c r="TTD107" s="889"/>
      <c r="TTE107" s="889"/>
      <c r="TTF107" s="889"/>
      <c r="TTG107" s="889"/>
      <c r="TTH107" s="889"/>
      <c r="TTI107" s="889"/>
      <c r="TTJ107" s="889"/>
      <c r="TTK107" s="889"/>
      <c r="TTL107" s="889"/>
      <c r="TTM107" s="889"/>
      <c r="TTN107" s="889"/>
      <c r="TTO107" s="889"/>
      <c r="TTP107" s="889"/>
      <c r="TTQ107" s="889"/>
      <c r="TTR107" s="889"/>
      <c r="TTS107" s="889"/>
      <c r="TTT107" s="889"/>
      <c r="TTU107" s="889"/>
      <c r="TTV107" s="889"/>
      <c r="TTW107" s="889"/>
      <c r="TTX107" s="889"/>
      <c r="TTY107" s="889"/>
      <c r="TTZ107" s="889"/>
      <c r="TUA107" s="889"/>
      <c r="TUB107" s="889"/>
      <c r="TUC107" s="889"/>
      <c r="TUD107" s="889"/>
      <c r="TUE107" s="889"/>
      <c r="TUF107" s="889"/>
      <c r="TUG107" s="889"/>
      <c r="TUH107" s="889"/>
      <c r="TUI107" s="889"/>
      <c r="TUJ107" s="889"/>
      <c r="TUK107" s="889"/>
      <c r="TUL107" s="889"/>
      <c r="TUM107" s="889"/>
      <c r="TUN107" s="889"/>
      <c r="TUO107" s="889"/>
      <c r="TUP107" s="889"/>
      <c r="TUQ107" s="889"/>
      <c r="TUR107" s="889"/>
      <c r="TUS107" s="889"/>
      <c r="TUT107" s="889"/>
      <c r="TUU107" s="889"/>
      <c r="TUV107" s="889"/>
      <c r="TUW107" s="889"/>
      <c r="TUX107" s="889"/>
      <c r="TUY107" s="889"/>
      <c r="TUZ107" s="889"/>
      <c r="TVA107" s="889"/>
      <c r="TVB107" s="889"/>
      <c r="TVC107" s="889"/>
      <c r="TVD107" s="889"/>
      <c r="TVE107" s="889"/>
      <c r="TVF107" s="889"/>
      <c r="TVG107" s="889"/>
      <c r="TVH107" s="889"/>
      <c r="TVI107" s="889"/>
      <c r="TVJ107" s="889"/>
      <c r="TVK107" s="889"/>
      <c r="TVL107" s="889"/>
      <c r="TVM107" s="889"/>
      <c r="TVN107" s="889"/>
      <c r="TVO107" s="889"/>
      <c r="TVP107" s="889"/>
      <c r="TVQ107" s="889"/>
      <c r="TVR107" s="889"/>
      <c r="TVS107" s="889"/>
      <c r="TVT107" s="889"/>
      <c r="TVU107" s="889"/>
      <c r="TVV107" s="889"/>
      <c r="TVW107" s="889"/>
      <c r="TVX107" s="889"/>
      <c r="TVY107" s="889"/>
      <c r="TVZ107" s="889"/>
      <c r="TWA107" s="889"/>
      <c r="TWB107" s="889"/>
      <c r="TWC107" s="889"/>
      <c r="TWD107" s="889"/>
      <c r="TWE107" s="889"/>
      <c r="TWF107" s="889"/>
      <c r="TWG107" s="889"/>
      <c r="TWH107" s="889"/>
      <c r="TWI107" s="889"/>
      <c r="TWJ107" s="889"/>
      <c r="TWK107" s="889"/>
      <c r="TWL107" s="889"/>
      <c r="TWM107" s="889"/>
      <c r="TWN107" s="889"/>
      <c r="TWO107" s="889"/>
      <c r="TWP107" s="889"/>
      <c r="TWQ107" s="889"/>
      <c r="TWR107" s="889"/>
      <c r="TWS107" s="889"/>
      <c r="TWT107" s="889"/>
      <c r="TWU107" s="889"/>
      <c r="TWV107" s="889"/>
      <c r="TWW107" s="889"/>
      <c r="TWX107" s="889"/>
      <c r="TWY107" s="889"/>
      <c r="TWZ107" s="889"/>
      <c r="TXA107" s="889"/>
      <c r="TXB107" s="889"/>
      <c r="TXC107" s="889"/>
      <c r="TXD107" s="889"/>
      <c r="TXE107" s="889"/>
      <c r="TXF107" s="889"/>
      <c r="TXG107" s="889"/>
      <c r="TXH107" s="889"/>
      <c r="TXI107" s="889"/>
      <c r="TXJ107" s="889"/>
      <c r="TXK107" s="889"/>
      <c r="TXL107" s="889"/>
      <c r="TXM107" s="889"/>
      <c r="TXN107" s="889"/>
      <c r="TXO107" s="889"/>
      <c r="TXP107" s="889"/>
      <c r="TXQ107" s="889"/>
      <c r="TXR107" s="889"/>
      <c r="TXS107" s="889"/>
      <c r="TXT107" s="889"/>
      <c r="TXU107" s="889"/>
      <c r="TXV107" s="889"/>
      <c r="TXW107" s="889"/>
      <c r="TXX107" s="889"/>
      <c r="TXY107" s="889"/>
      <c r="TXZ107" s="889"/>
      <c r="TYA107" s="889"/>
      <c r="TYB107" s="889"/>
      <c r="TYC107" s="889"/>
      <c r="TYD107" s="889"/>
      <c r="TYE107" s="889"/>
      <c r="TYF107" s="889"/>
      <c r="TYG107" s="889"/>
      <c r="TYH107" s="889"/>
      <c r="TYI107" s="889"/>
      <c r="TYJ107" s="889"/>
      <c r="TYK107" s="889"/>
      <c r="TYL107" s="889"/>
      <c r="TYM107" s="889"/>
      <c r="TYN107" s="889"/>
      <c r="TYO107" s="889"/>
      <c r="TYP107" s="889"/>
      <c r="TYQ107" s="889"/>
      <c r="TYR107" s="889"/>
      <c r="TYS107" s="889"/>
      <c r="TYT107" s="889"/>
      <c r="TYU107" s="889"/>
      <c r="TYV107" s="889"/>
      <c r="TYW107" s="889"/>
      <c r="TYX107" s="889"/>
      <c r="TYY107" s="889"/>
      <c r="TYZ107" s="889"/>
      <c r="TZA107" s="889"/>
      <c r="TZB107" s="889"/>
      <c r="TZC107" s="889"/>
      <c r="TZD107" s="889"/>
      <c r="TZE107" s="889"/>
      <c r="TZF107" s="889"/>
      <c r="TZG107" s="889"/>
      <c r="TZH107" s="889"/>
      <c r="TZI107" s="889"/>
      <c r="TZJ107" s="889"/>
      <c r="TZK107" s="889"/>
      <c r="TZL107" s="889"/>
      <c r="TZM107" s="889"/>
      <c r="TZN107" s="889"/>
      <c r="TZO107" s="889"/>
      <c r="TZP107" s="889"/>
      <c r="TZQ107" s="889"/>
      <c r="TZR107" s="889"/>
      <c r="TZS107" s="889"/>
      <c r="TZT107" s="889"/>
      <c r="TZU107" s="889"/>
      <c r="TZV107" s="889"/>
      <c r="TZW107" s="889"/>
      <c r="TZX107" s="889"/>
      <c r="TZY107" s="889"/>
      <c r="TZZ107" s="889"/>
      <c r="UAA107" s="889"/>
      <c r="UAB107" s="889"/>
      <c r="UAC107" s="889"/>
      <c r="UAD107" s="889"/>
      <c r="UAE107" s="889"/>
      <c r="UAF107" s="889"/>
      <c r="UAG107" s="889"/>
      <c r="UAH107" s="889"/>
      <c r="UAI107" s="889"/>
      <c r="UAJ107" s="889"/>
      <c r="UAK107" s="889"/>
      <c r="UAL107" s="889"/>
      <c r="UAM107" s="889"/>
      <c r="UAN107" s="889"/>
      <c r="UAO107" s="889"/>
      <c r="UAP107" s="889"/>
      <c r="UAQ107" s="889"/>
      <c r="UAR107" s="889"/>
      <c r="UAS107" s="889"/>
      <c r="UAT107" s="889"/>
      <c r="UAU107" s="889"/>
      <c r="UAV107" s="889"/>
      <c r="UAW107" s="889"/>
      <c r="UAX107" s="889"/>
      <c r="UAY107" s="889"/>
      <c r="UAZ107" s="889"/>
      <c r="UBA107" s="889"/>
      <c r="UBB107" s="889"/>
      <c r="UBC107" s="889"/>
      <c r="UBD107" s="889"/>
      <c r="UBE107" s="889"/>
      <c r="UBF107" s="889"/>
      <c r="UBG107" s="889"/>
      <c r="UBH107" s="889"/>
      <c r="UBI107" s="889"/>
      <c r="UBJ107" s="889"/>
      <c r="UBK107" s="889"/>
      <c r="UBL107" s="889"/>
      <c r="UBM107" s="889"/>
      <c r="UBN107" s="889"/>
      <c r="UBO107" s="889"/>
      <c r="UBP107" s="889"/>
      <c r="UBQ107" s="889"/>
      <c r="UBR107" s="889"/>
      <c r="UBS107" s="889"/>
      <c r="UBT107" s="889"/>
      <c r="UBU107" s="889"/>
      <c r="UBV107" s="889"/>
      <c r="UBW107" s="889"/>
      <c r="UBX107" s="889"/>
      <c r="UBY107" s="889"/>
      <c r="UBZ107" s="889"/>
      <c r="UCA107" s="889"/>
      <c r="UCB107" s="889"/>
      <c r="UCC107" s="889"/>
      <c r="UCD107" s="889"/>
      <c r="UCE107" s="889"/>
      <c r="UCF107" s="889"/>
      <c r="UCG107" s="889"/>
      <c r="UCH107" s="889"/>
      <c r="UCI107" s="889"/>
      <c r="UCJ107" s="889"/>
      <c r="UCK107" s="889"/>
      <c r="UCL107" s="889"/>
      <c r="UCM107" s="889"/>
      <c r="UCN107" s="889"/>
      <c r="UCO107" s="889"/>
      <c r="UCP107" s="889"/>
      <c r="UCQ107" s="889"/>
      <c r="UCR107" s="889"/>
      <c r="UCS107" s="889"/>
      <c r="UCT107" s="889"/>
      <c r="UCU107" s="889"/>
      <c r="UCV107" s="889"/>
      <c r="UCW107" s="889"/>
      <c r="UCX107" s="889"/>
      <c r="UCY107" s="889"/>
      <c r="UCZ107" s="889"/>
      <c r="UDA107" s="889"/>
      <c r="UDB107" s="889"/>
      <c r="UDC107" s="889"/>
      <c r="UDD107" s="889"/>
      <c r="UDE107" s="889"/>
      <c r="UDF107" s="889"/>
      <c r="UDG107" s="889"/>
      <c r="UDH107" s="889"/>
      <c r="UDI107" s="889"/>
      <c r="UDJ107" s="889"/>
      <c r="UDK107" s="889"/>
      <c r="UDL107" s="889"/>
      <c r="UDM107" s="889"/>
      <c r="UDN107" s="889"/>
      <c r="UDO107" s="889"/>
      <c r="UDP107" s="889"/>
      <c r="UDQ107" s="889"/>
      <c r="UDR107" s="889"/>
      <c r="UDS107" s="889"/>
      <c r="UDT107" s="889"/>
      <c r="UDU107" s="889"/>
      <c r="UDV107" s="889"/>
      <c r="UDW107" s="889"/>
      <c r="UDX107" s="889"/>
      <c r="UDY107" s="889"/>
      <c r="UDZ107" s="889"/>
      <c r="UEA107" s="889"/>
      <c r="UEB107" s="889"/>
      <c r="UEC107" s="889"/>
      <c r="UED107" s="889"/>
      <c r="UEE107" s="889"/>
      <c r="UEF107" s="889"/>
      <c r="UEG107" s="889"/>
      <c r="UEH107" s="889"/>
      <c r="UEI107" s="889"/>
      <c r="UEJ107" s="889"/>
      <c r="UEK107" s="889"/>
      <c r="UEL107" s="889"/>
      <c r="UEM107" s="889"/>
      <c r="UEN107" s="889"/>
      <c r="UEO107" s="889"/>
      <c r="UEP107" s="889"/>
      <c r="UEQ107" s="889"/>
      <c r="UER107" s="889"/>
      <c r="UES107" s="889"/>
      <c r="UET107" s="889"/>
      <c r="UEU107" s="889"/>
      <c r="UEV107" s="889"/>
      <c r="UEW107" s="889"/>
      <c r="UEX107" s="889"/>
      <c r="UEY107" s="889"/>
      <c r="UEZ107" s="889"/>
      <c r="UFA107" s="889"/>
      <c r="UFB107" s="889"/>
      <c r="UFC107" s="889"/>
      <c r="UFD107" s="889"/>
      <c r="UFE107" s="889"/>
      <c r="UFF107" s="889"/>
      <c r="UFG107" s="889"/>
      <c r="UFH107" s="889"/>
      <c r="UFI107" s="889"/>
      <c r="UFJ107" s="889"/>
      <c r="UFK107" s="889"/>
      <c r="UFL107" s="889"/>
      <c r="UFM107" s="889"/>
      <c r="UFN107" s="889"/>
      <c r="UFO107" s="889"/>
      <c r="UFP107" s="889"/>
      <c r="UFQ107" s="889"/>
      <c r="UFR107" s="889"/>
      <c r="UFS107" s="889"/>
      <c r="UFT107" s="889"/>
      <c r="UFU107" s="889"/>
      <c r="UFV107" s="889"/>
      <c r="UFW107" s="889"/>
      <c r="UFX107" s="889"/>
      <c r="UFY107" s="889"/>
      <c r="UFZ107" s="889"/>
      <c r="UGA107" s="889"/>
      <c r="UGB107" s="889"/>
      <c r="UGC107" s="889"/>
      <c r="UGD107" s="889"/>
      <c r="UGE107" s="889"/>
      <c r="UGF107" s="889"/>
      <c r="UGG107" s="889"/>
      <c r="UGH107" s="889"/>
      <c r="UGI107" s="889"/>
      <c r="UGJ107" s="889"/>
      <c r="UGK107" s="889"/>
      <c r="UGL107" s="889"/>
      <c r="UGM107" s="889"/>
      <c r="UGN107" s="889"/>
      <c r="UGO107" s="889"/>
      <c r="UGP107" s="889"/>
      <c r="UGQ107" s="889"/>
      <c r="UGR107" s="889"/>
      <c r="UGS107" s="889"/>
      <c r="UGT107" s="889"/>
      <c r="UGU107" s="889"/>
      <c r="UGV107" s="889"/>
      <c r="UGW107" s="889"/>
      <c r="UGX107" s="889"/>
      <c r="UGY107" s="889"/>
      <c r="UGZ107" s="889"/>
      <c r="UHA107" s="889"/>
      <c r="UHB107" s="889"/>
      <c r="UHC107" s="889"/>
      <c r="UHD107" s="889"/>
      <c r="UHE107" s="889"/>
      <c r="UHF107" s="889"/>
      <c r="UHG107" s="889"/>
      <c r="UHH107" s="889"/>
      <c r="UHI107" s="889"/>
      <c r="UHJ107" s="889"/>
      <c r="UHK107" s="889"/>
      <c r="UHL107" s="889"/>
      <c r="UHM107" s="889"/>
      <c r="UHN107" s="889"/>
      <c r="UHO107" s="889"/>
      <c r="UHP107" s="889"/>
      <c r="UHQ107" s="889"/>
      <c r="UHR107" s="889"/>
      <c r="UHS107" s="889"/>
      <c r="UHT107" s="889"/>
      <c r="UHU107" s="889"/>
      <c r="UHV107" s="889"/>
      <c r="UHW107" s="889"/>
      <c r="UHX107" s="889"/>
      <c r="UHY107" s="889"/>
      <c r="UHZ107" s="889"/>
      <c r="UIA107" s="889"/>
      <c r="UIB107" s="889"/>
      <c r="UIC107" s="889"/>
      <c r="UID107" s="889"/>
      <c r="UIE107" s="889"/>
      <c r="UIF107" s="889"/>
      <c r="UIG107" s="889"/>
      <c r="UIH107" s="889"/>
      <c r="UII107" s="889"/>
      <c r="UIJ107" s="889"/>
      <c r="UIK107" s="889"/>
      <c r="UIL107" s="889"/>
      <c r="UIM107" s="889"/>
      <c r="UIN107" s="889"/>
      <c r="UIO107" s="889"/>
      <c r="UIP107" s="889"/>
      <c r="UIQ107" s="889"/>
      <c r="UIR107" s="889"/>
      <c r="UIS107" s="889"/>
      <c r="UIT107" s="889"/>
      <c r="UIU107" s="889"/>
      <c r="UIV107" s="889"/>
      <c r="UIW107" s="889"/>
      <c r="UIX107" s="889"/>
      <c r="UIY107" s="889"/>
      <c r="UIZ107" s="889"/>
      <c r="UJA107" s="889"/>
      <c r="UJB107" s="889"/>
      <c r="UJC107" s="889"/>
      <c r="UJD107" s="889"/>
      <c r="UJE107" s="889"/>
      <c r="UJF107" s="889"/>
      <c r="UJG107" s="889"/>
      <c r="UJH107" s="889"/>
      <c r="UJI107" s="889"/>
      <c r="UJJ107" s="889"/>
      <c r="UJK107" s="889"/>
      <c r="UJL107" s="889"/>
      <c r="UJM107" s="889"/>
      <c r="UJN107" s="889"/>
      <c r="UJO107" s="889"/>
      <c r="UJP107" s="889"/>
      <c r="UJQ107" s="889"/>
      <c r="UJR107" s="889"/>
      <c r="UJS107" s="889"/>
      <c r="UJT107" s="889"/>
      <c r="UJU107" s="889"/>
      <c r="UJV107" s="889"/>
      <c r="UJW107" s="889"/>
      <c r="UJX107" s="889"/>
      <c r="UJY107" s="889"/>
      <c r="UJZ107" s="889"/>
      <c r="UKA107" s="889"/>
      <c r="UKB107" s="889"/>
      <c r="UKC107" s="889"/>
      <c r="UKD107" s="889"/>
      <c r="UKE107" s="889"/>
      <c r="UKF107" s="889"/>
      <c r="UKG107" s="889"/>
      <c r="UKH107" s="889"/>
      <c r="UKI107" s="889"/>
      <c r="UKJ107" s="889"/>
      <c r="UKK107" s="889"/>
      <c r="UKL107" s="889"/>
      <c r="UKM107" s="889"/>
      <c r="UKN107" s="889"/>
      <c r="UKO107" s="889"/>
      <c r="UKP107" s="889"/>
      <c r="UKQ107" s="889"/>
      <c r="UKR107" s="889"/>
      <c r="UKS107" s="889"/>
      <c r="UKT107" s="889"/>
      <c r="UKU107" s="889"/>
      <c r="UKV107" s="889"/>
      <c r="UKW107" s="889"/>
      <c r="UKX107" s="889"/>
      <c r="UKY107" s="889"/>
      <c r="UKZ107" s="889"/>
      <c r="ULA107" s="889"/>
      <c r="ULB107" s="889"/>
      <c r="ULC107" s="889"/>
      <c r="ULD107" s="889"/>
      <c r="ULE107" s="889"/>
      <c r="ULF107" s="889"/>
      <c r="ULG107" s="889"/>
      <c r="ULH107" s="889"/>
      <c r="ULI107" s="889"/>
      <c r="ULJ107" s="889"/>
      <c r="ULK107" s="889"/>
      <c r="ULL107" s="889"/>
      <c r="ULM107" s="889"/>
      <c r="ULN107" s="889"/>
      <c r="ULO107" s="889"/>
      <c r="ULP107" s="889"/>
      <c r="ULQ107" s="889"/>
      <c r="ULR107" s="889"/>
      <c r="ULS107" s="889"/>
      <c r="ULT107" s="889"/>
      <c r="ULU107" s="889"/>
      <c r="ULV107" s="889"/>
      <c r="ULW107" s="889"/>
      <c r="ULX107" s="889"/>
      <c r="ULY107" s="889"/>
      <c r="ULZ107" s="889"/>
      <c r="UMA107" s="889"/>
      <c r="UMB107" s="889"/>
      <c r="UMC107" s="889"/>
      <c r="UMD107" s="889"/>
      <c r="UME107" s="889"/>
      <c r="UMF107" s="889"/>
      <c r="UMG107" s="889"/>
      <c r="UMH107" s="889"/>
      <c r="UMI107" s="889"/>
      <c r="UMJ107" s="889"/>
      <c r="UMK107" s="889"/>
      <c r="UML107" s="889"/>
      <c r="UMM107" s="889"/>
      <c r="UMN107" s="889"/>
      <c r="UMO107" s="889"/>
      <c r="UMP107" s="889"/>
      <c r="UMQ107" s="889"/>
      <c r="UMR107" s="889"/>
      <c r="UMS107" s="889"/>
      <c r="UMT107" s="889"/>
      <c r="UMU107" s="889"/>
      <c r="UMV107" s="889"/>
      <c r="UMW107" s="889"/>
      <c r="UMX107" s="889"/>
      <c r="UMY107" s="889"/>
      <c r="UMZ107" s="889"/>
      <c r="UNA107" s="889"/>
      <c r="UNB107" s="889"/>
      <c r="UNC107" s="889"/>
      <c r="UND107" s="889"/>
      <c r="UNE107" s="889"/>
      <c r="UNF107" s="889"/>
      <c r="UNG107" s="889"/>
      <c r="UNH107" s="889"/>
      <c r="UNI107" s="889"/>
      <c r="UNJ107" s="889"/>
      <c r="UNK107" s="889"/>
      <c r="UNL107" s="889"/>
      <c r="UNM107" s="889"/>
      <c r="UNN107" s="889"/>
      <c r="UNO107" s="889"/>
      <c r="UNP107" s="889"/>
      <c r="UNQ107" s="889"/>
      <c r="UNR107" s="889"/>
      <c r="UNS107" s="889"/>
      <c r="UNT107" s="889"/>
      <c r="UNU107" s="889"/>
      <c r="UNV107" s="889"/>
      <c r="UNW107" s="889"/>
      <c r="UNX107" s="889"/>
      <c r="UNY107" s="889"/>
      <c r="UNZ107" s="889"/>
      <c r="UOA107" s="889"/>
      <c r="UOB107" s="889"/>
      <c r="UOC107" s="889"/>
      <c r="UOD107" s="889"/>
      <c r="UOE107" s="889"/>
      <c r="UOF107" s="889"/>
      <c r="UOG107" s="889"/>
      <c r="UOH107" s="889"/>
      <c r="UOI107" s="889"/>
      <c r="UOJ107" s="889"/>
      <c r="UOK107" s="889"/>
      <c r="UOL107" s="889"/>
      <c r="UOM107" s="889"/>
      <c r="UON107" s="889"/>
      <c r="UOO107" s="889"/>
      <c r="UOP107" s="889"/>
      <c r="UOQ107" s="889"/>
      <c r="UOR107" s="889"/>
      <c r="UOS107" s="889"/>
      <c r="UOT107" s="889"/>
      <c r="UOU107" s="889"/>
      <c r="UOV107" s="889"/>
      <c r="UOW107" s="889"/>
      <c r="UOX107" s="889"/>
      <c r="UOY107" s="889"/>
      <c r="UOZ107" s="889"/>
      <c r="UPA107" s="889"/>
      <c r="UPB107" s="889"/>
      <c r="UPC107" s="889"/>
      <c r="UPD107" s="889"/>
      <c r="UPE107" s="889"/>
      <c r="UPF107" s="889"/>
      <c r="UPG107" s="889"/>
      <c r="UPH107" s="889"/>
      <c r="UPI107" s="889"/>
      <c r="UPJ107" s="889"/>
      <c r="UPK107" s="889"/>
      <c r="UPL107" s="889"/>
      <c r="UPM107" s="889"/>
      <c r="UPN107" s="889"/>
      <c r="UPO107" s="889"/>
      <c r="UPP107" s="889"/>
      <c r="UPQ107" s="889"/>
      <c r="UPR107" s="889"/>
      <c r="UPS107" s="889"/>
      <c r="UPT107" s="889"/>
      <c r="UPU107" s="889"/>
      <c r="UPV107" s="889"/>
      <c r="UPW107" s="889"/>
      <c r="UPX107" s="889"/>
      <c r="UPY107" s="889"/>
      <c r="UPZ107" s="889"/>
      <c r="UQA107" s="889"/>
      <c r="UQB107" s="889"/>
      <c r="UQC107" s="889"/>
      <c r="UQD107" s="889"/>
      <c r="UQE107" s="889"/>
      <c r="UQF107" s="889"/>
      <c r="UQG107" s="889"/>
      <c r="UQH107" s="889"/>
      <c r="UQI107" s="889"/>
      <c r="UQJ107" s="889"/>
      <c r="UQK107" s="889"/>
      <c r="UQL107" s="889"/>
      <c r="UQM107" s="889"/>
      <c r="UQN107" s="889"/>
      <c r="UQO107" s="889"/>
      <c r="UQP107" s="889"/>
      <c r="UQQ107" s="889"/>
      <c r="UQR107" s="889"/>
      <c r="UQS107" s="889"/>
      <c r="UQT107" s="889"/>
      <c r="UQU107" s="889"/>
      <c r="UQV107" s="889"/>
      <c r="UQW107" s="889"/>
      <c r="UQX107" s="889"/>
      <c r="UQY107" s="889"/>
      <c r="UQZ107" s="889"/>
      <c r="URA107" s="889"/>
      <c r="URB107" s="889"/>
      <c r="URC107" s="889"/>
      <c r="URD107" s="889"/>
      <c r="URE107" s="889"/>
      <c r="URF107" s="889"/>
      <c r="URG107" s="889"/>
      <c r="URH107" s="889"/>
      <c r="URI107" s="889"/>
      <c r="URJ107" s="889"/>
      <c r="URK107" s="889"/>
      <c r="URL107" s="889"/>
      <c r="URM107" s="889"/>
      <c r="URN107" s="889"/>
      <c r="URO107" s="889"/>
      <c r="URP107" s="889"/>
      <c r="URQ107" s="889"/>
      <c r="URR107" s="889"/>
      <c r="URS107" s="889"/>
      <c r="URT107" s="889"/>
      <c r="URU107" s="889"/>
      <c r="URV107" s="889"/>
      <c r="URW107" s="889"/>
      <c r="URX107" s="889"/>
      <c r="URY107" s="889"/>
      <c r="URZ107" s="889"/>
      <c r="USA107" s="889"/>
      <c r="USB107" s="889"/>
      <c r="USC107" s="889"/>
      <c r="USD107" s="889"/>
      <c r="USE107" s="889"/>
      <c r="USF107" s="889"/>
      <c r="USG107" s="889"/>
      <c r="USH107" s="889"/>
      <c r="USI107" s="889"/>
      <c r="USJ107" s="889"/>
      <c r="USK107" s="889"/>
      <c r="USL107" s="889"/>
      <c r="USM107" s="889"/>
      <c r="USN107" s="889"/>
      <c r="USO107" s="889"/>
      <c r="USP107" s="889"/>
      <c r="USQ107" s="889"/>
      <c r="USR107" s="889"/>
      <c r="USS107" s="889"/>
      <c r="UST107" s="889"/>
      <c r="USU107" s="889"/>
      <c r="USV107" s="889"/>
      <c r="USW107" s="889"/>
      <c r="USX107" s="889"/>
      <c r="USY107" s="889"/>
      <c r="USZ107" s="889"/>
      <c r="UTA107" s="889"/>
      <c r="UTB107" s="889"/>
      <c r="UTC107" s="889"/>
      <c r="UTD107" s="889"/>
      <c r="UTE107" s="889"/>
      <c r="UTF107" s="889"/>
      <c r="UTG107" s="889"/>
      <c r="UTH107" s="889"/>
      <c r="UTI107" s="889"/>
      <c r="UTJ107" s="889"/>
      <c r="UTK107" s="889"/>
      <c r="UTL107" s="889"/>
      <c r="UTM107" s="889"/>
      <c r="UTN107" s="889"/>
      <c r="UTO107" s="889"/>
      <c r="UTP107" s="889"/>
      <c r="UTQ107" s="889"/>
      <c r="UTR107" s="889"/>
      <c r="UTS107" s="889"/>
      <c r="UTT107" s="889"/>
      <c r="UTU107" s="889"/>
      <c r="UTV107" s="889"/>
      <c r="UTW107" s="889"/>
      <c r="UTX107" s="889"/>
      <c r="UTY107" s="889"/>
      <c r="UTZ107" s="889"/>
      <c r="UUA107" s="889"/>
      <c r="UUB107" s="889"/>
      <c r="UUC107" s="889"/>
      <c r="UUD107" s="889"/>
      <c r="UUE107" s="889"/>
      <c r="UUF107" s="889"/>
      <c r="UUG107" s="889"/>
      <c r="UUH107" s="889"/>
      <c r="UUI107" s="889"/>
      <c r="UUJ107" s="889"/>
      <c r="UUK107" s="889"/>
      <c r="UUL107" s="889"/>
      <c r="UUM107" s="889"/>
      <c r="UUN107" s="889"/>
      <c r="UUO107" s="889"/>
      <c r="UUP107" s="889"/>
      <c r="UUQ107" s="889"/>
      <c r="UUR107" s="889"/>
      <c r="UUS107" s="889"/>
      <c r="UUT107" s="889"/>
      <c r="UUU107" s="889"/>
      <c r="UUV107" s="889"/>
      <c r="UUW107" s="889"/>
      <c r="UUX107" s="889"/>
      <c r="UUY107" s="889"/>
      <c r="UUZ107" s="889"/>
      <c r="UVA107" s="889"/>
      <c r="UVB107" s="889"/>
      <c r="UVC107" s="889"/>
      <c r="UVD107" s="889"/>
      <c r="UVE107" s="889"/>
      <c r="UVF107" s="889"/>
      <c r="UVG107" s="889"/>
      <c r="UVH107" s="889"/>
      <c r="UVI107" s="889"/>
      <c r="UVJ107" s="889"/>
      <c r="UVK107" s="889"/>
      <c r="UVL107" s="889"/>
      <c r="UVM107" s="889"/>
      <c r="UVN107" s="889"/>
      <c r="UVO107" s="889"/>
      <c r="UVP107" s="889"/>
      <c r="UVQ107" s="889"/>
      <c r="UVR107" s="889"/>
      <c r="UVS107" s="889"/>
      <c r="UVT107" s="889"/>
      <c r="UVU107" s="889"/>
      <c r="UVV107" s="889"/>
      <c r="UVW107" s="889"/>
      <c r="UVX107" s="889"/>
      <c r="UVY107" s="889"/>
      <c r="UVZ107" s="889"/>
      <c r="UWA107" s="889"/>
      <c r="UWB107" s="889"/>
      <c r="UWC107" s="889"/>
      <c r="UWD107" s="889"/>
      <c r="UWE107" s="889"/>
      <c r="UWF107" s="889"/>
      <c r="UWG107" s="889"/>
      <c r="UWH107" s="889"/>
      <c r="UWI107" s="889"/>
      <c r="UWJ107" s="889"/>
      <c r="UWK107" s="889"/>
      <c r="UWL107" s="889"/>
      <c r="UWM107" s="889"/>
      <c r="UWN107" s="889"/>
      <c r="UWO107" s="889"/>
      <c r="UWP107" s="889"/>
      <c r="UWQ107" s="889"/>
      <c r="UWR107" s="889"/>
      <c r="UWS107" s="889"/>
      <c r="UWT107" s="889"/>
      <c r="UWU107" s="889"/>
      <c r="UWV107" s="889"/>
      <c r="UWW107" s="889"/>
      <c r="UWX107" s="889"/>
      <c r="UWY107" s="889"/>
      <c r="UWZ107" s="889"/>
      <c r="UXA107" s="889"/>
      <c r="UXB107" s="889"/>
      <c r="UXC107" s="889"/>
      <c r="UXD107" s="889"/>
      <c r="UXE107" s="889"/>
      <c r="UXF107" s="889"/>
      <c r="UXG107" s="889"/>
      <c r="UXH107" s="889"/>
      <c r="UXI107" s="889"/>
      <c r="UXJ107" s="889"/>
      <c r="UXK107" s="889"/>
      <c r="UXL107" s="889"/>
      <c r="UXM107" s="889"/>
      <c r="UXN107" s="889"/>
      <c r="UXO107" s="889"/>
      <c r="UXP107" s="889"/>
      <c r="UXQ107" s="889"/>
      <c r="UXR107" s="889"/>
      <c r="UXS107" s="889"/>
      <c r="UXT107" s="889"/>
      <c r="UXU107" s="889"/>
      <c r="UXV107" s="889"/>
      <c r="UXW107" s="889"/>
      <c r="UXX107" s="889"/>
      <c r="UXY107" s="889"/>
      <c r="UXZ107" s="889"/>
      <c r="UYA107" s="889"/>
      <c r="UYB107" s="889"/>
      <c r="UYC107" s="889"/>
      <c r="UYD107" s="889"/>
      <c r="UYE107" s="889"/>
      <c r="UYF107" s="889"/>
      <c r="UYG107" s="889"/>
      <c r="UYH107" s="889"/>
      <c r="UYI107" s="889"/>
      <c r="UYJ107" s="889"/>
      <c r="UYK107" s="889"/>
      <c r="UYL107" s="889"/>
      <c r="UYM107" s="889"/>
      <c r="UYN107" s="889"/>
      <c r="UYO107" s="889"/>
      <c r="UYP107" s="889"/>
      <c r="UYQ107" s="889"/>
      <c r="UYR107" s="889"/>
      <c r="UYS107" s="889"/>
      <c r="UYT107" s="889"/>
      <c r="UYU107" s="889"/>
      <c r="UYV107" s="889"/>
      <c r="UYW107" s="889"/>
      <c r="UYX107" s="889"/>
      <c r="UYY107" s="889"/>
      <c r="UYZ107" s="889"/>
      <c r="UZA107" s="889"/>
      <c r="UZB107" s="889"/>
      <c r="UZC107" s="889"/>
      <c r="UZD107" s="889"/>
      <c r="UZE107" s="889"/>
      <c r="UZF107" s="889"/>
      <c r="UZG107" s="889"/>
      <c r="UZH107" s="889"/>
      <c r="UZI107" s="889"/>
      <c r="UZJ107" s="889"/>
      <c r="UZK107" s="889"/>
      <c r="UZL107" s="889"/>
      <c r="UZM107" s="889"/>
      <c r="UZN107" s="889"/>
      <c r="UZO107" s="889"/>
      <c r="UZP107" s="889"/>
      <c r="UZQ107" s="889"/>
      <c r="UZR107" s="889"/>
      <c r="UZS107" s="889"/>
      <c r="UZT107" s="889"/>
      <c r="UZU107" s="889"/>
      <c r="UZV107" s="889"/>
      <c r="UZW107" s="889"/>
      <c r="UZX107" s="889"/>
      <c r="UZY107" s="889"/>
      <c r="UZZ107" s="889"/>
      <c r="VAA107" s="889"/>
      <c r="VAB107" s="889"/>
      <c r="VAC107" s="889"/>
      <c r="VAD107" s="889"/>
      <c r="VAE107" s="889"/>
      <c r="VAF107" s="889"/>
      <c r="VAG107" s="889"/>
      <c r="VAH107" s="889"/>
      <c r="VAI107" s="889"/>
      <c r="VAJ107" s="889"/>
      <c r="VAK107" s="889"/>
      <c r="VAL107" s="889"/>
      <c r="VAM107" s="889"/>
      <c r="VAN107" s="889"/>
      <c r="VAO107" s="889"/>
      <c r="VAP107" s="889"/>
      <c r="VAQ107" s="889"/>
      <c r="VAR107" s="889"/>
      <c r="VAS107" s="889"/>
      <c r="VAT107" s="889"/>
      <c r="VAU107" s="889"/>
      <c r="VAV107" s="889"/>
      <c r="VAW107" s="889"/>
      <c r="VAX107" s="889"/>
      <c r="VAY107" s="889"/>
      <c r="VAZ107" s="889"/>
      <c r="VBA107" s="889"/>
      <c r="VBB107" s="889"/>
      <c r="VBC107" s="889"/>
      <c r="VBD107" s="889"/>
      <c r="VBE107" s="889"/>
      <c r="VBF107" s="889"/>
      <c r="VBG107" s="889"/>
      <c r="VBH107" s="889"/>
      <c r="VBI107" s="889"/>
      <c r="VBJ107" s="889"/>
      <c r="VBK107" s="889"/>
      <c r="VBL107" s="889"/>
      <c r="VBM107" s="889"/>
      <c r="VBN107" s="889"/>
      <c r="VBO107" s="889"/>
      <c r="VBP107" s="889"/>
      <c r="VBQ107" s="889"/>
      <c r="VBR107" s="889"/>
      <c r="VBS107" s="889"/>
      <c r="VBT107" s="889"/>
      <c r="VBU107" s="889"/>
      <c r="VBV107" s="889"/>
      <c r="VBW107" s="889"/>
      <c r="VBX107" s="889"/>
      <c r="VBY107" s="889"/>
      <c r="VBZ107" s="889"/>
      <c r="VCA107" s="889"/>
      <c r="VCB107" s="889"/>
      <c r="VCC107" s="889"/>
      <c r="VCD107" s="889"/>
      <c r="VCE107" s="889"/>
      <c r="VCF107" s="889"/>
      <c r="VCG107" s="889"/>
      <c r="VCH107" s="889"/>
      <c r="VCI107" s="889"/>
      <c r="VCJ107" s="889"/>
      <c r="VCK107" s="889"/>
      <c r="VCL107" s="889"/>
      <c r="VCM107" s="889"/>
      <c r="VCN107" s="889"/>
      <c r="VCO107" s="889"/>
      <c r="VCP107" s="889"/>
      <c r="VCQ107" s="889"/>
      <c r="VCR107" s="889"/>
      <c r="VCS107" s="889"/>
      <c r="VCT107" s="889"/>
      <c r="VCU107" s="889"/>
      <c r="VCV107" s="889"/>
      <c r="VCW107" s="889"/>
      <c r="VCX107" s="889"/>
      <c r="VCY107" s="889"/>
      <c r="VCZ107" s="889"/>
      <c r="VDA107" s="889"/>
      <c r="VDB107" s="889"/>
      <c r="VDC107" s="889"/>
      <c r="VDD107" s="889"/>
      <c r="VDE107" s="889"/>
      <c r="VDF107" s="889"/>
      <c r="VDG107" s="889"/>
      <c r="VDH107" s="889"/>
      <c r="VDI107" s="889"/>
      <c r="VDJ107" s="889"/>
      <c r="VDK107" s="889"/>
      <c r="VDL107" s="889"/>
      <c r="VDM107" s="889"/>
      <c r="VDN107" s="889"/>
      <c r="VDO107" s="889"/>
      <c r="VDP107" s="889"/>
      <c r="VDQ107" s="889"/>
      <c r="VDR107" s="889"/>
      <c r="VDS107" s="889"/>
      <c r="VDT107" s="889"/>
      <c r="VDU107" s="889"/>
      <c r="VDV107" s="889"/>
      <c r="VDW107" s="889"/>
      <c r="VDX107" s="889"/>
      <c r="VDY107" s="889"/>
      <c r="VDZ107" s="889"/>
      <c r="VEA107" s="889"/>
      <c r="VEB107" s="889"/>
      <c r="VEC107" s="889"/>
      <c r="VED107" s="889"/>
      <c r="VEE107" s="889"/>
      <c r="VEF107" s="889"/>
      <c r="VEG107" s="889"/>
      <c r="VEH107" s="889"/>
      <c r="VEI107" s="889"/>
      <c r="VEJ107" s="889"/>
      <c r="VEK107" s="889"/>
      <c r="VEL107" s="889"/>
      <c r="VEM107" s="889"/>
      <c r="VEN107" s="889"/>
      <c r="VEO107" s="889"/>
      <c r="VEP107" s="889"/>
      <c r="VEQ107" s="889"/>
      <c r="VER107" s="889"/>
      <c r="VES107" s="889"/>
      <c r="VET107" s="889"/>
      <c r="VEU107" s="889"/>
      <c r="VEV107" s="889"/>
      <c r="VEW107" s="889"/>
      <c r="VEX107" s="889"/>
      <c r="VEY107" s="889"/>
      <c r="VEZ107" s="889"/>
      <c r="VFA107" s="889"/>
      <c r="VFB107" s="889"/>
      <c r="VFC107" s="889"/>
      <c r="VFD107" s="889"/>
      <c r="VFE107" s="889"/>
      <c r="VFF107" s="889"/>
      <c r="VFG107" s="889"/>
      <c r="VFH107" s="889"/>
      <c r="VFI107" s="889"/>
      <c r="VFJ107" s="889"/>
      <c r="VFK107" s="889"/>
      <c r="VFL107" s="889"/>
      <c r="VFM107" s="889"/>
      <c r="VFN107" s="889"/>
      <c r="VFO107" s="889"/>
      <c r="VFP107" s="889"/>
      <c r="VFQ107" s="889"/>
      <c r="VFR107" s="889"/>
      <c r="VFS107" s="889"/>
      <c r="VFT107" s="889"/>
      <c r="VFU107" s="889"/>
      <c r="VFV107" s="889"/>
      <c r="VFW107" s="889"/>
      <c r="VFX107" s="889"/>
      <c r="VFY107" s="889"/>
      <c r="VFZ107" s="889"/>
      <c r="VGA107" s="889"/>
      <c r="VGB107" s="889"/>
      <c r="VGC107" s="889"/>
      <c r="VGD107" s="889"/>
      <c r="VGE107" s="889"/>
      <c r="VGF107" s="889"/>
      <c r="VGG107" s="889"/>
      <c r="VGH107" s="889"/>
      <c r="VGI107" s="889"/>
      <c r="VGJ107" s="889"/>
      <c r="VGK107" s="889"/>
      <c r="VGL107" s="889"/>
      <c r="VGM107" s="889"/>
      <c r="VGN107" s="889"/>
      <c r="VGO107" s="889"/>
      <c r="VGP107" s="889"/>
      <c r="VGQ107" s="889"/>
      <c r="VGR107" s="889"/>
      <c r="VGS107" s="889"/>
      <c r="VGT107" s="889"/>
      <c r="VGU107" s="889"/>
      <c r="VGV107" s="889"/>
      <c r="VGW107" s="889"/>
      <c r="VGX107" s="889"/>
      <c r="VGY107" s="889"/>
      <c r="VGZ107" s="889"/>
      <c r="VHA107" s="889"/>
      <c r="VHB107" s="889"/>
      <c r="VHC107" s="889"/>
      <c r="VHD107" s="889"/>
      <c r="VHE107" s="889"/>
      <c r="VHF107" s="889"/>
      <c r="VHG107" s="889"/>
      <c r="VHH107" s="889"/>
      <c r="VHI107" s="889"/>
      <c r="VHJ107" s="889"/>
      <c r="VHK107" s="889"/>
      <c r="VHL107" s="889"/>
      <c r="VHM107" s="889"/>
      <c r="VHN107" s="889"/>
      <c r="VHO107" s="889"/>
      <c r="VHP107" s="889"/>
      <c r="VHQ107" s="889"/>
      <c r="VHR107" s="889"/>
      <c r="VHS107" s="889"/>
      <c r="VHT107" s="889"/>
      <c r="VHU107" s="889"/>
      <c r="VHV107" s="889"/>
      <c r="VHW107" s="889"/>
      <c r="VHX107" s="889"/>
      <c r="VHY107" s="889"/>
      <c r="VHZ107" s="889"/>
      <c r="VIA107" s="889"/>
      <c r="VIB107" s="889"/>
      <c r="VIC107" s="889"/>
      <c r="VID107" s="889"/>
      <c r="VIE107" s="889"/>
      <c r="VIF107" s="889"/>
      <c r="VIG107" s="889"/>
      <c r="VIH107" s="889"/>
      <c r="VII107" s="889"/>
      <c r="VIJ107" s="889"/>
      <c r="VIK107" s="889"/>
      <c r="VIL107" s="889"/>
      <c r="VIM107" s="889"/>
      <c r="VIN107" s="889"/>
      <c r="VIO107" s="889"/>
      <c r="VIP107" s="889"/>
      <c r="VIQ107" s="889"/>
      <c r="VIR107" s="889"/>
      <c r="VIS107" s="889"/>
      <c r="VIT107" s="889"/>
      <c r="VIU107" s="889"/>
      <c r="VIV107" s="889"/>
      <c r="VIW107" s="889"/>
      <c r="VIX107" s="889"/>
      <c r="VIY107" s="889"/>
      <c r="VIZ107" s="889"/>
      <c r="VJA107" s="889"/>
      <c r="VJB107" s="889"/>
      <c r="VJC107" s="889"/>
      <c r="VJD107" s="889"/>
      <c r="VJE107" s="889"/>
      <c r="VJF107" s="889"/>
      <c r="VJG107" s="889"/>
      <c r="VJH107" s="889"/>
      <c r="VJI107" s="889"/>
      <c r="VJJ107" s="889"/>
      <c r="VJK107" s="889"/>
      <c r="VJL107" s="889"/>
      <c r="VJM107" s="889"/>
      <c r="VJN107" s="889"/>
      <c r="VJO107" s="889"/>
      <c r="VJP107" s="889"/>
      <c r="VJQ107" s="889"/>
      <c r="VJR107" s="889"/>
      <c r="VJS107" s="889"/>
      <c r="VJT107" s="889"/>
      <c r="VJU107" s="889"/>
      <c r="VJV107" s="889"/>
      <c r="VJW107" s="889"/>
      <c r="VJX107" s="889"/>
      <c r="VJY107" s="889"/>
      <c r="VJZ107" s="889"/>
      <c r="VKA107" s="889"/>
      <c r="VKB107" s="889"/>
      <c r="VKC107" s="889"/>
      <c r="VKD107" s="889"/>
      <c r="VKE107" s="889"/>
      <c r="VKF107" s="889"/>
      <c r="VKG107" s="889"/>
      <c r="VKH107" s="889"/>
      <c r="VKI107" s="889"/>
      <c r="VKJ107" s="889"/>
      <c r="VKK107" s="889"/>
      <c r="VKL107" s="889"/>
      <c r="VKM107" s="889"/>
      <c r="VKN107" s="889"/>
      <c r="VKO107" s="889"/>
      <c r="VKP107" s="889"/>
      <c r="VKQ107" s="889"/>
      <c r="VKR107" s="889"/>
      <c r="VKS107" s="889"/>
      <c r="VKT107" s="889"/>
      <c r="VKU107" s="889"/>
      <c r="VKV107" s="889"/>
      <c r="VKW107" s="889"/>
      <c r="VKX107" s="889"/>
      <c r="VKY107" s="889"/>
      <c r="VKZ107" s="889"/>
      <c r="VLA107" s="889"/>
      <c r="VLB107" s="889"/>
      <c r="VLC107" s="889"/>
      <c r="VLD107" s="889"/>
      <c r="VLE107" s="889"/>
      <c r="VLF107" s="889"/>
      <c r="VLG107" s="889"/>
      <c r="VLH107" s="889"/>
      <c r="VLI107" s="889"/>
      <c r="VLJ107" s="889"/>
      <c r="VLK107" s="889"/>
      <c r="VLL107" s="889"/>
      <c r="VLM107" s="889"/>
      <c r="VLN107" s="889"/>
      <c r="VLO107" s="889"/>
      <c r="VLP107" s="889"/>
      <c r="VLQ107" s="889"/>
      <c r="VLR107" s="889"/>
      <c r="VLS107" s="889"/>
      <c r="VLT107" s="889"/>
      <c r="VLU107" s="889"/>
      <c r="VLV107" s="889"/>
      <c r="VLW107" s="889"/>
      <c r="VLX107" s="889"/>
      <c r="VLY107" s="889"/>
      <c r="VLZ107" s="889"/>
      <c r="VMA107" s="889"/>
      <c r="VMB107" s="889"/>
      <c r="VMC107" s="889"/>
      <c r="VMD107" s="889"/>
      <c r="VME107" s="889"/>
      <c r="VMF107" s="889"/>
      <c r="VMG107" s="889"/>
      <c r="VMH107" s="889"/>
      <c r="VMI107" s="889"/>
      <c r="VMJ107" s="889"/>
      <c r="VMK107" s="889"/>
      <c r="VML107" s="889"/>
      <c r="VMM107" s="889"/>
      <c r="VMN107" s="889"/>
      <c r="VMO107" s="889"/>
      <c r="VMP107" s="889"/>
      <c r="VMQ107" s="889"/>
      <c r="VMR107" s="889"/>
      <c r="VMS107" s="889"/>
      <c r="VMT107" s="889"/>
      <c r="VMU107" s="889"/>
      <c r="VMV107" s="889"/>
      <c r="VMW107" s="889"/>
      <c r="VMX107" s="889"/>
      <c r="VMY107" s="889"/>
      <c r="VMZ107" s="889"/>
      <c r="VNA107" s="889"/>
      <c r="VNB107" s="889"/>
      <c r="VNC107" s="889"/>
      <c r="VND107" s="889"/>
      <c r="VNE107" s="889"/>
      <c r="VNF107" s="889"/>
      <c r="VNG107" s="889"/>
      <c r="VNH107" s="889"/>
      <c r="VNI107" s="889"/>
      <c r="VNJ107" s="889"/>
      <c r="VNK107" s="889"/>
      <c r="VNL107" s="889"/>
      <c r="VNM107" s="889"/>
      <c r="VNN107" s="889"/>
      <c r="VNO107" s="889"/>
      <c r="VNP107" s="889"/>
      <c r="VNQ107" s="889"/>
      <c r="VNR107" s="889"/>
      <c r="VNS107" s="889"/>
      <c r="VNT107" s="889"/>
      <c r="VNU107" s="889"/>
      <c r="VNV107" s="889"/>
      <c r="VNW107" s="889"/>
      <c r="VNX107" s="889"/>
      <c r="VNY107" s="889"/>
      <c r="VNZ107" s="889"/>
      <c r="VOA107" s="889"/>
      <c r="VOB107" s="889"/>
      <c r="VOC107" s="889"/>
      <c r="VOD107" s="889"/>
      <c r="VOE107" s="889"/>
      <c r="VOF107" s="889"/>
      <c r="VOG107" s="889"/>
      <c r="VOH107" s="889"/>
      <c r="VOI107" s="889"/>
      <c r="VOJ107" s="889"/>
      <c r="VOK107" s="889"/>
      <c r="VOL107" s="889"/>
      <c r="VOM107" s="889"/>
      <c r="VON107" s="889"/>
      <c r="VOO107" s="889"/>
      <c r="VOP107" s="889"/>
      <c r="VOQ107" s="889"/>
      <c r="VOR107" s="889"/>
      <c r="VOS107" s="889"/>
      <c r="VOT107" s="889"/>
      <c r="VOU107" s="889"/>
      <c r="VOV107" s="889"/>
      <c r="VOW107" s="889"/>
      <c r="VOX107" s="889"/>
      <c r="VOY107" s="889"/>
      <c r="VOZ107" s="889"/>
      <c r="VPA107" s="889"/>
      <c r="VPB107" s="889"/>
      <c r="VPC107" s="889"/>
      <c r="VPD107" s="889"/>
      <c r="VPE107" s="889"/>
      <c r="VPF107" s="889"/>
      <c r="VPG107" s="889"/>
      <c r="VPH107" s="889"/>
      <c r="VPI107" s="889"/>
      <c r="VPJ107" s="889"/>
      <c r="VPK107" s="889"/>
      <c r="VPL107" s="889"/>
      <c r="VPM107" s="889"/>
      <c r="VPN107" s="889"/>
      <c r="VPO107" s="889"/>
      <c r="VPP107" s="889"/>
      <c r="VPQ107" s="889"/>
      <c r="VPR107" s="889"/>
      <c r="VPS107" s="889"/>
      <c r="VPT107" s="889"/>
      <c r="VPU107" s="889"/>
      <c r="VPV107" s="889"/>
      <c r="VPW107" s="889"/>
      <c r="VPX107" s="889"/>
      <c r="VPY107" s="889"/>
      <c r="VPZ107" s="889"/>
      <c r="VQA107" s="889"/>
      <c r="VQB107" s="889"/>
      <c r="VQC107" s="889"/>
      <c r="VQD107" s="889"/>
      <c r="VQE107" s="889"/>
      <c r="VQF107" s="889"/>
      <c r="VQG107" s="889"/>
      <c r="VQH107" s="889"/>
      <c r="VQI107" s="889"/>
      <c r="VQJ107" s="889"/>
      <c r="VQK107" s="889"/>
      <c r="VQL107" s="889"/>
      <c r="VQM107" s="889"/>
      <c r="VQN107" s="889"/>
      <c r="VQO107" s="889"/>
      <c r="VQP107" s="889"/>
      <c r="VQQ107" s="889"/>
      <c r="VQR107" s="889"/>
      <c r="VQS107" s="889"/>
      <c r="VQT107" s="889"/>
      <c r="VQU107" s="889"/>
      <c r="VQV107" s="889"/>
      <c r="VQW107" s="889"/>
      <c r="VQX107" s="889"/>
      <c r="VQY107" s="889"/>
      <c r="VQZ107" s="889"/>
      <c r="VRA107" s="889"/>
      <c r="VRB107" s="889"/>
      <c r="VRC107" s="889"/>
      <c r="VRD107" s="889"/>
      <c r="VRE107" s="889"/>
      <c r="VRF107" s="889"/>
      <c r="VRG107" s="889"/>
      <c r="VRH107" s="889"/>
      <c r="VRI107" s="889"/>
      <c r="VRJ107" s="889"/>
      <c r="VRK107" s="889"/>
      <c r="VRL107" s="889"/>
      <c r="VRM107" s="889"/>
      <c r="VRN107" s="889"/>
      <c r="VRO107" s="889"/>
      <c r="VRP107" s="889"/>
      <c r="VRQ107" s="889"/>
      <c r="VRR107" s="889"/>
      <c r="VRS107" s="889"/>
      <c r="VRT107" s="889"/>
      <c r="VRU107" s="889"/>
      <c r="VRV107" s="889"/>
      <c r="VRW107" s="889"/>
      <c r="VRX107" s="889"/>
      <c r="VRY107" s="889"/>
      <c r="VRZ107" s="889"/>
      <c r="VSA107" s="889"/>
      <c r="VSB107" s="889"/>
      <c r="VSC107" s="889"/>
      <c r="VSD107" s="889"/>
      <c r="VSE107" s="889"/>
      <c r="VSF107" s="889"/>
      <c r="VSG107" s="889"/>
      <c r="VSH107" s="889"/>
      <c r="VSI107" s="889"/>
      <c r="VSJ107" s="889"/>
      <c r="VSK107" s="889"/>
      <c r="VSL107" s="889"/>
      <c r="VSM107" s="889"/>
      <c r="VSN107" s="889"/>
      <c r="VSO107" s="889"/>
      <c r="VSP107" s="889"/>
      <c r="VSQ107" s="889"/>
      <c r="VSR107" s="889"/>
      <c r="VSS107" s="889"/>
      <c r="VST107" s="889"/>
      <c r="VSU107" s="889"/>
      <c r="VSV107" s="889"/>
      <c r="VSW107" s="889"/>
      <c r="VSX107" s="889"/>
      <c r="VSY107" s="889"/>
      <c r="VSZ107" s="889"/>
      <c r="VTA107" s="889"/>
      <c r="VTB107" s="889"/>
      <c r="VTC107" s="889"/>
      <c r="VTD107" s="889"/>
      <c r="VTE107" s="889"/>
      <c r="VTF107" s="889"/>
      <c r="VTG107" s="889"/>
      <c r="VTH107" s="889"/>
      <c r="VTI107" s="889"/>
      <c r="VTJ107" s="889"/>
      <c r="VTK107" s="889"/>
      <c r="VTL107" s="889"/>
      <c r="VTM107" s="889"/>
      <c r="VTN107" s="889"/>
      <c r="VTO107" s="889"/>
      <c r="VTP107" s="889"/>
      <c r="VTQ107" s="889"/>
      <c r="VTR107" s="889"/>
      <c r="VTS107" s="889"/>
      <c r="VTT107" s="889"/>
      <c r="VTU107" s="889"/>
      <c r="VTV107" s="889"/>
      <c r="VTW107" s="889"/>
      <c r="VTX107" s="889"/>
      <c r="VTY107" s="889"/>
      <c r="VTZ107" s="889"/>
      <c r="VUA107" s="889"/>
      <c r="VUB107" s="889"/>
      <c r="VUC107" s="889"/>
      <c r="VUD107" s="889"/>
      <c r="VUE107" s="889"/>
      <c r="VUF107" s="889"/>
      <c r="VUG107" s="889"/>
      <c r="VUH107" s="889"/>
      <c r="VUI107" s="889"/>
      <c r="VUJ107" s="889"/>
      <c r="VUK107" s="889"/>
      <c r="VUL107" s="889"/>
      <c r="VUM107" s="889"/>
      <c r="VUN107" s="889"/>
      <c r="VUO107" s="889"/>
      <c r="VUP107" s="889"/>
      <c r="VUQ107" s="889"/>
      <c r="VUR107" s="889"/>
      <c r="VUS107" s="889"/>
      <c r="VUT107" s="889"/>
      <c r="VUU107" s="889"/>
      <c r="VUV107" s="889"/>
      <c r="VUW107" s="889"/>
      <c r="VUX107" s="889"/>
      <c r="VUY107" s="889"/>
      <c r="VUZ107" s="889"/>
      <c r="VVA107" s="889"/>
      <c r="VVB107" s="889"/>
      <c r="VVC107" s="889"/>
      <c r="VVD107" s="889"/>
      <c r="VVE107" s="889"/>
      <c r="VVF107" s="889"/>
      <c r="VVG107" s="889"/>
      <c r="VVH107" s="889"/>
      <c r="VVI107" s="889"/>
      <c r="VVJ107" s="889"/>
      <c r="VVK107" s="889"/>
      <c r="VVL107" s="889"/>
      <c r="VVM107" s="889"/>
      <c r="VVN107" s="889"/>
      <c r="VVO107" s="889"/>
      <c r="VVP107" s="889"/>
      <c r="VVQ107" s="889"/>
      <c r="VVR107" s="889"/>
      <c r="VVS107" s="889"/>
      <c r="VVT107" s="889"/>
      <c r="VVU107" s="889"/>
      <c r="VVV107" s="889"/>
      <c r="VVW107" s="889"/>
      <c r="VVX107" s="889"/>
      <c r="VVY107" s="889"/>
      <c r="VVZ107" s="889"/>
      <c r="VWA107" s="889"/>
      <c r="VWB107" s="889"/>
      <c r="VWC107" s="889"/>
      <c r="VWD107" s="889"/>
      <c r="VWE107" s="889"/>
      <c r="VWF107" s="889"/>
      <c r="VWG107" s="889"/>
      <c r="VWH107" s="889"/>
      <c r="VWI107" s="889"/>
      <c r="VWJ107" s="889"/>
      <c r="VWK107" s="889"/>
      <c r="VWL107" s="889"/>
      <c r="VWM107" s="889"/>
      <c r="VWN107" s="889"/>
      <c r="VWO107" s="889"/>
      <c r="VWP107" s="889"/>
      <c r="VWQ107" s="889"/>
      <c r="VWR107" s="889"/>
      <c r="VWS107" s="889"/>
      <c r="VWT107" s="889"/>
      <c r="VWU107" s="889"/>
      <c r="VWV107" s="889"/>
      <c r="VWW107" s="889"/>
      <c r="VWX107" s="889"/>
      <c r="VWY107" s="889"/>
      <c r="VWZ107" s="889"/>
      <c r="VXA107" s="889"/>
      <c r="VXB107" s="889"/>
      <c r="VXC107" s="889"/>
      <c r="VXD107" s="889"/>
      <c r="VXE107" s="889"/>
      <c r="VXF107" s="889"/>
      <c r="VXG107" s="889"/>
      <c r="VXH107" s="889"/>
      <c r="VXI107" s="889"/>
      <c r="VXJ107" s="889"/>
      <c r="VXK107" s="889"/>
      <c r="VXL107" s="889"/>
      <c r="VXM107" s="889"/>
      <c r="VXN107" s="889"/>
      <c r="VXO107" s="889"/>
      <c r="VXP107" s="889"/>
      <c r="VXQ107" s="889"/>
      <c r="VXR107" s="889"/>
      <c r="VXS107" s="889"/>
      <c r="VXT107" s="889"/>
      <c r="VXU107" s="889"/>
      <c r="VXV107" s="889"/>
      <c r="VXW107" s="889"/>
      <c r="VXX107" s="889"/>
      <c r="VXY107" s="889"/>
      <c r="VXZ107" s="889"/>
      <c r="VYA107" s="889"/>
      <c r="VYB107" s="889"/>
      <c r="VYC107" s="889"/>
      <c r="VYD107" s="889"/>
      <c r="VYE107" s="889"/>
      <c r="VYF107" s="889"/>
      <c r="VYG107" s="889"/>
      <c r="VYH107" s="889"/>
      <c r="VYI107" s="889"/>
      <c r="VYJ107" s="889"/>
      <c r="VYK107" s="889"/>
      <c r="VYL107" s="889"/>
      <c r="VYM107" s="889"/>
      <c r="VYN107" s="889"/>
      <c r="VYO107" s="889"/>
      <c r="VYP107" s="889"/>
      <c r="VYQ107" s="889"/>
      <c r="VYR107" s="889"/>
      <c r="VYS107" s="889"/>
      <c r="VYT107" s="889"/>
      <c r="VYU107" s="889"/>
      <c r="VYV107" s="889"/>
      <c r="VYW107" s="889"/>
      <c r="VYX107" s="889"/>
      <c r="VYY107" s="889"/>
      <c r="VYZ107" s="889"/>
      <c r="VZA107" s="889"/>
      <c r="VZB107" s="889"/>
      <c r="VZC107" s="889"/>
      <c r="VZD107" s="889"/>
      <c r="VZE107" s="889"/>
      <c r="VZF107" s="889"/>
      <c r="VZG107" s="889"/>
      <c r="VZH107" s="889"/>
      <c r="VZI107" s="889"/>
      <c r="VZJ107" s="889"/>
      <c r="VZK107" s="889"/>
      <c r="VZL107" s="889"/>
      <c r="VZM107" s="889"/>
      <c r="VZN107" s="889"/>
      <c r="VZO107" s="889"/>
      <c r="VZP107" s="889"/>
      <c r="VZQ107" s="889"/>
      <c r="VZR107" s="889"/>
      <c r="VZS107" s="889"/>
      <c r="VZT107" s="889"/>
      <c r="VZU107" s="889"/>
      <c r="VZV107" s="889"/>
      <c r="VZW107" s="889"/>
      <c r="VZX107" s="889"/>
      <c r="VZY107" s="889"/>
      <c r="VZZ107" s="889"/>
      <c r="WAA107" s="889"/>
      <c r="WAB107" s="889"/>
      <c r="WAC107" s="889"/>
      <c r="WAD107" s="889"/>
      <c r="WAE107" s="889"/>
      <c r="WAF107" s="889"/>
      <c r="WAG107" s="889"/>
      <c r="WAH107" s="889"/>
      <c r="WAI107" s="889"/>
      <c r="WAJ107" s="889"/>
      <c r="WAK107" s="889"/>
      <c r="WAL107" s="889"/>
      <c r="WAM107" s="889"/>
      <c r="WAN107" s="889"/>
      <c r="WAO107" s="889"/>
      <c r="WAP107" s="889"/>
      <c r="WAQ107" s="889"/>
      <c r="WAR107" s="889"/>
      <c r="WAS107" s="889"/>
      <c r="WAT107" s="889"/>
      <c r="WAU107" s="889"/>
      <c r="WAV107" s="889"/>
      <c r="WAW107" s="889"/>
      <c r="WAX107" s="889"/>
      <c r="WAY107" s="889"/>
      <c r="WAZ107" s="889"/>
      <c r="WBA107" s="889"/>
      <c r="WBB107" s="889"/>
      <c r="WBC107" s="889"/>
      <c r="WBD107" s="889"/>
      <c r="WBE107" s="889"/>
      <c r="WBF107" s="889"/>
      <c r="WBG107" s="889"/>
      <c r="WBH107" s="889"/>
      <c r="WBI107" s="889"/>
      <c r="WBJ107" s="889"/>
      <c r="WBK107" s="889"/>
      <c r="WBL107" s="889"/>
      <c r="WBM107" s="889"/>
      <c r="WBN107" s="889"/>
      <c r="WBO107" s="889"/>
      <c r="WBP107" s="889"/>
      <c r="WBQ107" s="889"/>
      <c r="WBR107" s="889"/>
      <c r="WBS107" s="889"/>
      <c r="WBT107" s="889"/>
      <c r="WBU107" s="889"/>
      <c r="WBV107" s="889"/>
      <c r="WBW107" s="889"/>
      <c r="WBX107" s="889"/>
      <c r="WBY107" s="889"/>
      <c r="WBZ107" s="889"/>
      <c r="WCA107" s="889"/>
      <c r="WCB107" s="889"/>
      <c r="WCC107" s="889"/>
      <c r="WCD107" s="889"/>
      <c r="WCE107" s="889"/>
      <c r="WCF107" s="889"/>
      <c r="WCG107" s="889"/>
      <c r="WCH107" s="889"/>
      <c r="WCI107" s="889"/>
      <c r="WCJ107" s="889"/>
      <c r="WCK107" s="889"/>
      <c r="WCL107" s="889"/>
      <c r="WCM107" s="889"/>
      <c r="WCN107" s="889"/>
      <c r="WCO107" s="889"/>
      <c r="WCP107" s="889"/>
      <c r="WCQ107" s="889"/>
      <c r="WCR107" s="889"/>
      <c r="WCS107" s="889"/>
      <c r="WCT107" s="889"/>
      <c r="WCU107" s="889"/>
      <c r="WCV107" s="889"/>
      <c r="WCW107" s="889"/>
      <c r="WCX107" s="889"/>
      <c r="WCY107" s="889"/>
      <c r="WCZ107" s="889"/>
      <c r="WDA107" s="889"/>
      <c r="WDB107" s="889"/>
      <c r="WDC107" s="889"/>
      <c r="WDD107" s="889"/>
      <c r="WDE107" s="889"/>
      <c r="WDF107" s="889"/>
      <c r="WDG107" s="889"/>
      <c r="WDH107" s="889"/>
      <c r="WDI107" s="889"/>
      <c r="WDJ107" s="889"/>
      <c r="WDK107" s="889"/>
      <c r="WDL107" s="889"/>
      <c r="WDM107" s="889"/>
      <c r="WDN107" s="889"/>
      <c r="WDO107" s="889"/>
      <c r="WDP107" s="889"/>
      <c r="WDQ107" s="889"/>
      <c r="WDR107" s="889"/>
      <c r="WDS107" s="889"/>
      <c r="WDT107" s="889"/>
      <c r="WDU107" s="889"/>
      <c r="WDV107" s="889"/>
      <c r="WDW107" s="889"/>
      <c r="WDX107" s="889"/>
      <c r="WDY107" s="889"/>
      <c r="WDZ107" s="889"/>
      <c r="WEA107" s="889"/>
      <c r="WEB107" s="889"/>
      <c r="WEC107" s="889"/>
      <c r="WED107" s="889"/>
      <c r="WEE107" s="889"/>
      <c r="WEF107" s="889"/>
      <c r="WEG107" s="889"/>
      <c r="WEH107" s="889"/>
      <c r="WEI107" s="889"/>
      <c r="WEJ107" s="889"/>
      <c r="WEK107" s="889"/>
      <c r="WEL107" s="889"/>
      <c r="WEM107" s="889"/>
      <c r="WEN107" s="889"/>
      <c r="WEO107" s="889"/>
      <c r="WEP107" s="889"/>
      <c r="WEQ107" s="889"/>
      <c r="WER107" s="889"/>
      <c r="WES107" s="889"/>
      <c r="WET107" s="889"/>
      <c r="WEU107" s="889"/>
      <c r="WEV107" s="889"/>
      <c r="WEW107" s="889"/>
      <c r="WEX107" s="889"/>
      <c r="WEY107" s="889"/>
      <c r="WEZ107" s="889"/>
      <c r="WFA107" s="889"/>
      <c r="WFB107" s="889"/>
      <c r="WFC107" s="889"/>
      <c r="WFD107" s="889"/>
      <c r="WFE107" s="889"/>
      <c r="WFF107" s="889"/>
      <c r="WFG107" s="889"/>
      <c r="WFH107" s="889"/>
      <c r="WFI107" s="889"/>
      <c r="WFJ107" s="889"/>
      <c r="WFK107" s="889"/>
      <c r="WFL107" s="889"/>
      <c r="WFM107" s="889"/>
      <c r="WFN107" s="889"/>
      <c r="WFO107" s="889"/>
      <c r="WFP107" s="889"/>
      <c r="WFQ107" s="889"/>
      <c r="WFR107" s="889"/>
      <c r="WFS107" s="889"/>
      <c r="WFT107" s="889"/>
      <c r="WFU107" s="889"/>
      <c r="WFV107" s="889"/>
      <c r="WFW107" s="889"/>
      <c r="WFX107" s="889"/>
      <c r="WFY107" s="889"/>
      <c r="WFZ107" s="889"/>
      <c r="WGA107" s="889"/>
      <c r="WGB107" s="889"/>
      <c r="WGC107" s="889"/>
      <c r="WGD107" s="889"/>
      <c r="WGE107" s="889"/>
      <c r="WGF107" s="889"/>
      <c r="WGG107" s="889"/>
      <c r="WGH107" s="889"/>
      <c r="WGI107" s="889"/>
      <c r="WGJ107" s="889"/>
      <c r="WGK107" s="889"/>
      <c r="WGL107" s="889"/>
      <c r="WGM107" s="889"/>
      <c r="WGN107" s="889"/>
      <c r="WGO107" s="889"/>
      <c r="WGP107" s="889"/>
      <c r="WGQ107" s="889"/>
      <c r="WGR107" s="889"/>
      <c r="WGS107" s="889"/>
      <c r="WGT107" s="889"/>
      <c r="WGU107" s="889"/>
      <c r="WGV107" s="889"/>
      <c r="WGW107" s="889"/>
      <c r="WGX107" s="889"/>
      <c r="WGY107" s="889"/>
      <c r="WGZ107" s="889"/>
      <c r="WHA107" s="889"/>
      <c r="WHB107" s="889"/>
      <c r="WHC107" s="889"/>
      <c r="WHD107" s="889"/>
      <c r="WHE107" s="889"/>
      <c r="WHF107" s="889"/>
      <c r="WHG107" s="889"/>
      <c r="WHH107" s="889"/>
      <c r="WHI107" s="889"/>
      <c r="WHJ107" s="889"/>
      <c r="WHK107" s="889"/>
      <c r="WHL107" s="889"/>
      <c r="WHM107" s="889"/>
      <c r="WHN107" s="889"/>
      <c r="WHO107" s="889"/>
      <c r="WHP107" s="889"/>
      <c r="WHQ107" s="889"/>
      <c r="WHR107" s="889"/>
      <c r="WHS107" s="889"/>
      <c r="WHT107" s="889"/>
      <c r="WHU107" s="889"/>
      <c r="WHV107" s="889"/>
      <c r="WHW107" s="889"/>
      <c r="WHX107" s="889"/>
      <c r="WHY107" s="889"/>
      <c r="WHZ107" s="889"/>
      <c r="WIA107" s="889"/>
      <c r="WIB107" s="889"/>
      <c r="WIC107" s="889"/>
      <c r="WID107" s="889"/>
      <c r="WIE107" s="889"/>
      <c r="WIF107" s="889"/>
      <c r="WIG107" s="889"/>
      <c r="WIH107" s="889"/>
      <c r="WII107" s="889"/>
      <c r="WIJ107" s="889"/>
      <c r="WIK107" s="889"/>
      <c r="WIL107" s="889"/>
      <c r="WIM107" s="889"/>
      <c r="WIN107" s="889"/>
      <c r="WIO107" s="889"/>
      <c r="WIP107" s="889"/>
      <c r="WIQ107" s="889"/>
      <c r="WIR107" s="889"/>
      <c r="WIS107" s="889"/>
      <c r="WIT107" s="889"/>
      <c r="WIU107" s="889"/>
      <c r="WIV107" s="889"/>
      <c r="WIW107" s="889"/>
      <c r="WIX107" s="889"/>
      <c r="WIY107" s="889"/>
      <c r="WIZ107" s="889"/>
      <c r="WJA107" s="889"/>
      <c r="WJB107" s="889"/>
      <c r="WJC107" s="889"/>
      <c r="WJD107" s="889"/>
      <c r="WJE107" s="889"/>
      <c r="WJF107" s="889"/>
      <c r="WJG107" s="889"/>
      <c r="WJH107" s="889"/>
      <c r="WJI107" s="889"/>
      <c r="WJJ107" s="889"/>
      <c r="WJK107" s="889"/>
      <c r="WJL107" s="889"/>
      <c r="WJM107" s="889"/>
      <c r="WJN107" s="889"/>
      <c r="WJO107" s="889"/>
      <c r="WJP107" s="889"/>
      <c r="WJQ107" s="889"/>
      <c r="WJR107" s="889"/>
      <c r="WJS107" s="889"/>
      <c r="WJT107" s="889"/>
      <c r="WJU107" s="889"/>
      <c r="WJV107" s="889"/>
      <c r="WJW107" s="889"/>
      <c r="WJX107" s="889"/>
      <c r="WJY107" s="889"/>
      <c r="WJZ107" s="889"/>
      <c r="WKA107" s="889"/>
      <c r="WKB107" s="889"/>
      <c r="WKC107" s="889"/>
      <c r="WKD107" s="889"/>
      <c r="WKE107" s="889"/>
      <c r="WKF107" s="889"/>
      <c r="WKG107" s="889"/>
      <c r="WKH107" s="889"/>
      <c r="WKI107" s="889"/>
      <c r="WKJ107" s="889"/>
      <c r="WKK107" s="889"/>
      <c r="WKL107" s="889"/>
      <c r="WKM107" s="889"/>
      <c r="WKN107" s="889"/>
      <c r="WKO107" s="889"/>
      <c r="WKP107" s="889"/>
      <c r="WKQ107" s="889"/>
      <c r="WKR107" s="889"/>
      <c r="WKS107" s="889"/>
      <c r="WKT107" s="889"/>
      <c r="WKU107" s="889"/>
      <c r="WKV107" s="889"/>
      <c r="WKW107" s="889"/>
      <c r="WKX107" s="889"/>
      <c r="WKY107" s="889"/>
      <c r="WKZ107" s="889"/>
      <c r="WLA107" s="889"/>
      <c r="WLB107" s="889"/>
      <c r="WLC107" s="889"/>
      <c r="WLD107" s="889"/>
      <c r="WLE107" s="889"/>
      <c r="WLF107" s="889"/>
      <c r="WLG107" s="889"/>
      <c r="WLH107" s="889"/>
      <c r="WLI107" s="889"/>
      <c r="WLJ107" s="889"/>
      <c r="WLK107" s="889"/>
      <c r="WLL107" s="889"/>
      <c r="WLM107" s="889"/>
      <c r="WLN107" s="889"/>
      <c r="WLO107" s="889"/>
      <c r="WLP107" s="889"/>
      <c r="WLQ107" s="889"/>
      <c r="WLR107" s="889"/>
      <c r="WLS107" s="889"/>
      <c r="WLT107" s="889"/>
      <c r="WLU107" s="889"/>
      <c r="WLV107" s="889"/>
      <c r="WLW107" s="889"/>
      <c r="WLX107" s="889"/>
      <c r="WLY107" s="889"/>
      <c r="WLZ107" s="889"/>
      <c r="WMA107" s="889"/>
      <c r="WMB107" s="889"/>
      <c r="WMC107" s="889"/>
      <c r="WMD107" s="889"/>
      <c r="WME107" s="889"/>
      <c r="WMF107" s="889"/>
      <c r="WMG107" s="889"/>
      <c r="WMH107" s="889"/>
      <c r="WMI107" s="889"/>
      <c r="WMJ107" s="889"/>
      <c r="WMK107" s="889"/>
      <c r="WML107" s="889"/>
      <c r="WMM107" s="889"/>
      <c r="WMN107" s="889"/>
      <c r="WMO107" s="889"/>
      <c r="WMP107" s="889"/>
      <c r="WMQ107" s="889"/>
      <c r="WMR107" s="889"/>
      <c r="WMS107" s="889"/>
      <c r="WMT107" s="889"/>
      <c r="WMU107" s="889"/>
      <c r="WMV107" s="889"/>
      <c r="WMW107" s="889"/>
      <c r="WMX107" s="889"/>
      <c r="WMY107" s="889"/>
      <c r="WMZ107" s="889"/>
      <c r="WNA107" s="889"/>
      <c r="WNB107" s="889"/>
      <c r="WNC107" s="889"/>
      <c r="WND107" s="889"/>
      <c r="WNE107" s="889"/>
      <c r="WNF107" s="889"/>
      <c r="WNG107" s="889"/>
      <c r="WNH107" s="889"/>
      <c r="WNI107" s="889"/>
      <c r="WNJ107" s="889"/>
      <c r="WNK107" s="889"/>
      <c r="WNL107" s="889"/>
      <c r="WNM107" s="889"/>
      <c r="WNN107" s="889"/>
      <c r="WNO107" s="889"/>
      <c r="WNP107" s="889"/>
      <c r="WNQ107" s="889"/>
      <c r="WNR107" s="889"/>
      <c r="WNS107" s="889"/>
      <c r="WNT107" s="889"/>
      <c r="WNU107" s="889"/>
      <c r="WNV107" s="889"/>
      <c r="WNW107" s="889"/>
      <c r="WNX107" s="889"/>
      <c r="WNY107" s="889"/>
      <c r="WNZ107" s="889"/>
      <c r="WOA107" s="889"/>
      <c r="WOB107" s="889"/>
      <c r="WOC107" s="889"/>
      <c r="WOD107" s="889"/>
      <c r="WOE107" s="889"/>
      <c r="WOF107" s="889"/>
      <c r="WOG107" s="889"/>
      <c r="WOH107" s="889"/>
      <c r="WOI107" s="889"/>
      <c r="WOJ107" s="889"/>
      <c r="WOK107" s="889"/>
      <c r="WOL107" s="889"/>
      <c r="WOM107" s="889"/>
      <c r="WON107" s="889"/>
      <c r="WOO107" s="889"/>
      <c r="WOP107" s="889"/>
      <c r="WOQ107" s="889"/>
      <c r="WOR107" s="889"/>
      <c r="WOS107" s="889"/>
      <c r="WOT107" s="889"/>
      <c r="WOU107" s="889"/>
      <c r="WOV107" s="889"/>
      <c r="WOW107" s="889"/>
      <c r="WOX107" s="889"/>
      <c r="WOY107" s="889"/>
      <c r="WOZ107" s="889"/>
      <c r="WPA107" s="889"/>
      <c r="WPB107" s="889"/>
      <c r="WPC107" s="889"/>
      <c r="WPD107" s="889"/>
      <c r="WPE107" s="889"/>
      <c r="WPF107" s="889"/>
      <c r="WPG107" s="889"/>
      <c r="WPH107" s="889"/>
      <c r="WPI107" s="889"/>
      <c r="WPJ107" s="889"/>
      <c r="WPK107" s="889"/>
      <c r="WPL107" s="889"/>
      <c r="WPM107" s="889"/>
      <c r="WPN107" s="889"/>
      <c r="WPO107" s="889"/>
      <c r="WPP107" s="889"/>
      <c r="WPQ107" s="889"/>
      <c r="WPR107" s="889"/>
      <c r="WPS107" s="889"/>
      <c r="WPT107" s="889"/>
      <c r="WPU107" s="889"/>
      <c r="WPV107" s="889"/>
      <c r="WPW107" s="889"/>
      <c r="WPX107" s="889"/>
      <c r="WPY107" s="889"/>
      <c r="WPZ107" s="889"/>
      <c r="WQA107" s="889"/>
      <c r="WQB107" s="889"/>
      <c r="WQC107" s="889"/>
      <c r="WQD107" s="889"/>
      <c r="WQE107" s="889"/>
      <c r="WQF107" s="889"/>
      <c r="WQG107" s="889"/>
      <c r="WQH107" s="889"/>
      <c r="WQI107" s="889"/>
      <c r="WQJ107" s="889"/>
      <c r="WQK107" s="889"/>
      <c r="WQL107" s="889"/>
      <c r="WQM107" s="889"/>
      <c r="WQN107" s="889"/>
      <c r="WQO107" s="889"/>
      <c r="WQP107" s="889"/>
      <c r="WQQ107" s="889"/>
      <c r="WQR107" s="889"/>
      <c r="WQS107" s="889"/>
      <c r="WQT107" s="889"/>
      <c r="WQU107" s="889"/>
      <c r="WQV107" s="889"/>
      <c r="WQW107" s="889"/>
      <c r="WQX107" s="889"/>
      <c r="WQY107" s="889"/>
      <c r="WQZ107" s="889"/>
      <c r="WRA107" s="889"/>
      <c r="WRB107" s="889"/>
      <c r="WRC107" s="889"/>
      <c r="WRD107" s="889"/>
      <c r="WRE107" s="889"/>
      <c r="WRF107" s="889"/>
      <c r="WRG107" s="889"/>
      <c r="WRH107" s="889"/>
      <c r="WRI107" s="889"/>
      <c r="WRJ107" s="889"/>
      <c r="WRK107" s="889"/>
      <c r="WRL107" s="889"/>
      <c r="WRM107" s="889"/>
      <c r="WRN107" s="889"/>
      <c r="WRO107" s="889"/>
      <c r="WRP107" s="889"/>
      <c r="WRQ107" s="889"/>
      <c r="WRR107" s="889"/>
      <c r="WRS107" s="889"/>
      <c r="WRT107" s="889"/>
      <c r="WRU107" s="889"/>
      <c r="WRV107" s="889"/>
      <c r="WRW107" s="889"/>
      <c r="WRX107" s="889"/>
      <c r="WRY107" s="889"/>
      <c r="WRZ107" s="889"/>
      <c r="WSA107" s="889"/>
      <c r="WSB107" s="889"/>
      <c r="WSC107" s="889"/>
      <c r="WSD107" s="889"/>
      <c r="WSE107" s="889"/>
      <c r="WSF107" s="889"/>
      <c r="WSG107" s="889"/>
      <c r="WSH107" s="889"/>
      <c r="WSI107" s="889"/>
      <c r="WSJ107" s="889"/>
      <c r="WSK107" s="889"/>
      <c r="WSL107" s="889"/>
      <c r="WSM107" s="889"/>
      <c r="WSN107" s="889"/>
      <c r="WSO107" s="889"/>
      <c r="WSP107" s="889"/>
      <c r="WSQ107" s="889"/>
      <c r="WSR107" s="889"/>
      <c r="WSS107" s="889"/>
      <c r="WST107" s="889"/>
      <c r="WSU107" s="889"/>
      <c r="WSV107" s="889"/>
      <c r="WSW107" s="889"/>
      <c r="WSX107" s="889"/>
      <c r="WSY107" s="889"/>
      <c r="WSZ107" s="889"/>
      <c r="WTA107" s="889"/>
      <c r="WTB107" s="889"/>
      <c r="WTC107" s="889"/>
      <c r="WTD107" s="889"/>
      <c r="WTE107" s="889"/>
      <c r="WTF107" s="889"/>
      <c r="WTG107" s="889"/>
      <c r="WTH107" s="889"/>
      <c r="WTI107" s="889"/>
      <c r="WTJ107" s="889"/>
      <c r="WTK107" s="889"/>
      <c r="WTL107" s="889"/>
      <c r="WTM107" s="889"/>
      <c r="WTN107" s="889"/>
      <c r="WTO107" s="889"/>
      <c r="WTP107" s="889"/>
      <c r="WTQ107" s="889"/>
      <c r="WTR107" s="889"/>
      <c r="WTS107" s="889"/>
      <c r="WTT107" s="889"/>
      <c r="WTU107" s="889"/>
      <c r="WTV107" s="889"/>
      <c r="WTW107" s="889"/>
      <c r="WTX107" s="889"/>
      <c r="WTY107" s="889"/>
      <c r="WTZ107" s="889"/>
      <c r="WUA107" s="889"/>
      <c r="WUB107" s="889"/>
      <c r="WUC107" s="889"/>
      <c r="WUD107" s="889"/>
      <c r="WUE107" s="889"/>
      <c r="WUF107" s="889"/>
      <c r="WUG107" s="889"/>
      <c r="WUH107" s="889"/>
      <c r="WUI107" s="889"/>
      <c r="WUJ107" s="889"/>
      <c r="WUK107" s="889"/>
      <c r="WUL107" s="889"/>
      <c r="WUM107" s="889"/>
      <c r="WUN107" s="889"/>
      <c r="WUO107" s="889"/>
      <c r="WUP107" s="889"/>
      <c r="WUQ107" s="889"/>
      <c r="WUR107" s="889"/>
      <c r="WUS107" s="889"/>
      <c r="WUT107" s="889"/>
      <c r="WUU107" s="889"/>
      <c r="WUV107" s="889"/>
      <c r="WUW107" s="889"/>
      <c r="WUX107" s="889"/>
      <c r="WUY107" s="889"/>
      <c r="WUZ107" s="889"/>
      <c r="WVA107" s="889"/>
      <c r="WVB107" s="889"/>
      <c r="WVC107" s="889"/>
      <c r="WVD107" s="889"/>
      <c r="WVE107" s="889"/>
      <c r="WVF107" s="889"/>
      <c r="WVG107" s="889"/>
      <c r="WVH107" s="889"/>
      <c r="WVI107" s="889"/>
      <c r="WVJ107" s="889"/>
      <c r="WVK107" s="889"/>
      <c r="WVL107" s="889"/>
      <c r="WVM107" s="889"/>
      <c r="WVN107" s="889"/>
      <c r="WVO107" s="889"/>
      <c r="WVP107" s="889"/>
      <c r="WVQ107" s="889"/>
      <c r="WVR107" s="889"/>
      <c r="WVS107" s="889"/>
      <c r="WVT107" s="889"/>
      <c r="WVU107" s="889"/>
      <c r="WVV107" s="889"/>
      <c r="WVW107" s="889"/>
      <c r="WVX107" s="889"/>
      <c r="WVY107" s="889"/>
      <c r="WVZ107" s="889"/>
      <c r="WWA107" s="889"/>
      <c r="WWB107" s="889"/>
      <c r="WWC107" s="889"/>
      <c r="WWD107" s="889"/>
      <c r="WWE107" s="889"/>
      <c r="WWF107" s="889"/>
      <c r="WWG107" s="889"/>
      <c r="WWH107" s="889"/>
      <c r="WWI107" s="889"/>
      <c r="WWJ107" s="889"/>
      <c r="WWK107" s="889"/>
      <c r="WWL107" s="889"/>
      <c r="WWM107" s="889"/>
      <c r="WWN107" s="889"/>
      <c r="WWO107" s="889"/>
      <c r="WWP107" s="889"/>
      <c r="WWQ107" s="889"/>
      <c r="WWR107" s="889"/>
      <c r="WWS107" s="889"/>
      <c r="WWT107" s="889"/>
      <c r="WWU107" s="889"/>
      <c r="WWV107" s="889"/>
      <c r="WWW107" s="889"/>
      <c r="WWX107" s="889"/>
      <c r="WWY107" s="889"/>
      <c r="WWZ107" s="889"/>
      <c r="WXA107" s="889"/>
      <c r="WXB107" s="889"/>
      <c r="WXC107" s="889"/>
      <c r="WXD107" s="889"/>
      <c r="WXE107" s="889"/>
      <c r="WXF107" s="889"/>
      <c r="WXG107" s="889"/>
      <c r="WXH107" s="889"/>
      <c r="WXI107" s="889"/>
      <c r="WXJ107" s="889"/>
      <c r="WXK107" s="889"/>
      <c r="WXL107" s="889"/>
      <c r="WXM107" s="889"/>
      <c r="WXN107" s="889"/>
      <c r="WXO107" s="889"/>
      <c r="WXP107" s="889"/>
      <c r="WXQ107" s="889"/>
      <c r="WXR107" s="889"/>
      <c r="WXS107" s="889"/>
      <c r="WXT107" s="889"/>
      <c r="WXU107" s="889"/>
      <c r="WXV107" s="889"/>
      <c r="WXW107" s="889"/>
      <c r="WXX107" s="889"/>
      <c r="WXY107" s="889"/>
      <c r="WXZ107" s="889"/>
      <c r="WYA107" s="889"/>
      <c r="WYB107" s="889"/>
      <c r="WYC107" s="889"/>
      <c r="WYD107" s="889"/>
      <c r="WYE107" s="889"/>
      <c r="WYF107" s="889"/>
      <c r="WYG107" s="889"/>
      <c r="WYH107" s="889"/>
      <c r="WYI107" s="889"/>
      <c r="WYJ107" s="889"/>
      <c r="WYK107" s="889"/>
      <c r="WYL107" s="889"/>
      <c r="WYM107" s="889"/>
      <c r="WYN107" s="889"/>
      <c r="WYO107" s="889"/>
      <c r="WYP107" s="889"/>
      <c r="WYQ107" s="889"/>
      <c r="WYR107" s="889"/>
      <c r="WYS107" s="889"/>
      <c r="WYT107" s="889"/>
      <c r="WYU107" s="889"/>
      <c r="WYV107" s="889"/>
      <c r="WYW107" s="889"/>
      <c r="WYX107" s="889"/>
      <c r="WYY107" s="889"/>
      <c r="WYZ107" s="889"/>
      <c r="WZA107" s="889"/>
      <c r="WZB107" s="889"/>
      <c r="WZC107" s="889"/>
      <c r="WZD107" s="889"/>
      <c r="WZE107" s="889"/>
      <c r="WZF107" s="889"/>
      <c r="WZG107" s="889"/>
      <c r="WZH107" s="889"/>
      <c r="WZI107" s="889"/>
      <c r="WZJ107" s="889"/>
      <c r="WZK107" s="889"/>
      <c r="WZL107" s="889"/>
      <c r="WZM107" s="889"/>
      <c r="WZN107" s="889"/>
      <c r="WZO107" s="889"/>
      <c r="WZP107" s="889"/>
      <c r="WZQ107" s="889"/>
      <c r="WZR107" s="889"/>
      <c r="WZS107" s="889"/>
      <c r="WZT107" s="889"/>
      <c r="WZU107" s="889"/>
      <c r="WZV107" s="889"/>
      <c r="WZW107" s="889"/>
      <c r="WZX107" s="889"/>
      <c r="WZY107" s="889"/>
      <c r="WZZ107" s="889"/>
      <c r="XAA107" s="889"/>
      <c r="XAB107" s="889"/>
      <c r="XAC107" s="889"/>
      <c r="XAD107" s="889"/>
      <c r="XAE107" s="889"/>
      <c r="XAF107" s="889"/>
      <c r="XAG107" s="889"/>
      <c r="XAH107" s="889"/>
      <c r="XAI107" s="889"/>
      <c r="XAJ107" s="889"/>
      <c r="XAK107" s="889"/>
      <c r="XAL107" s="889"/>
      <c r="XAM107" s="889"/>
      <c r="XAN107" s="889"/>
      <c r="XAO107" s="889"/>
      <c r="XAP107" s="889"/>
      <c r="XAQ107" s="889"/>
      <c r="XAR107" s="889"/>
      <c r="XAS107" s="889"/>
      <c r="XAT107" s="889"/>
      <c r="XAU107" s="889"/>
      <c r="XAV107" s="889"/>
      <c r="XAW107" s="889"/>
      <c r="XAX107" s="889"/>
      <c r="XAY107" s="889"/>
      <c r="XAZ107" s="889"/>
      <c r="XBA107" s="889"/>
      <c r="XBB107" s="889"/>
      <c r="XBC107" s="889"/>
      <c r="XBD107" s="889"/>
      <c r="XBE107" s="889"/>
      <c r="XBF107" s="889"/>
      <c r="XBG107" s="889"/>
      <c r="XBH107" s="889"/>
      <c r="XBI107" s="889"/>
      <c r="XBJ107" s="889"/>
      <c r="XBK107" s="889"/>
      <c r="XBL107" s="889"/>
      <c r="XBM107" s="889"/>
      <c r="XBN107" s="889"/>
      <c r="XBO107" s="889"/>
      <c r="XBP107" s="889"/>
      <c r="XBQ107" s="889"/>
      <c r="XBR107" s="889"/>
      <c r="XBS107" s="889"/>
      <c r="XBT107" s="889"/>
      <c r="XBU107" s="889"/>
      <c r="XBV107" s="889"/>
      <c r="XBW107" s="889"/>
      <c r="XBX107" s="889"/>
      <c r="XBY107" s="889"/>
      <c r="XBZ107" s="889"/>
      <c r="XCA107" s="889"/>
      <c r="XCB107" s="889"/>
      <c r="XCC107" s="889"/>
      <c r="XCD107" s="889"/>
      <c r="XCE107" s="889"/>
      <c r="XCF107" s="889"/>
      <c r="XCG107" s="889"/>
      <c r="XCH107" s="889"/>
      <c r="XCI107" s="889"/>
      <c r="XCJ107" s="889"/>
      <c r="XCK107" s="889"/>
      <c r="XCL107" s="889"/>
      <c r="XCM107" s="889"/>
      <c r="XCN107" s="889"/>
      <c r="XCO107" s="889"/>
      <c r="XCP107" s="889"/>
      <c r="XCQ107" s="889"/>
      <c r="XCR107" s="889"/>
      <c r="XCS107" s="889"/>
      <c r="XCT107" s="889"/>
      <c r="XCU107" s="889"/>
      <c r="XCV107" s="889"/>
      <c r="XCW107" s="889"/>
      <c r="XCX107" s="889"/>
      <c r="XCY107" s="889"/>
      <c r="XCZ107" s="889"/>
      <c r="XDA107" s="889"/>
      <c r="XDB107" s="889"/>
      <c r="XDC107" s="889"/>
      <c r="XDD107" s="889"/>
      <c r="XDE107" s="889"/>
      <c r="XDF107" s="889"/>
      <c r="XDG107" s="889"/>
      <c r="XDH107" s="889"/>
      <c r="XDI107" s="889"/>
      <c r="XDJ107" s="889"/>
      <c r="XDK107" s="889"/>
      <c r="XDL107" s="889"/>
      <c r="XDM107" s="889"/>
      <c r="XDN107" s="889"/>
      <c r="XDO107" s="889"/>
      <c r="XDP107" s="889"/>
      <c r="XDQ107" s="889"/>
      <c r="XDR107" s="889"/>
      <c r="XDS107" s="889"/>
      <c r="XDT107" s="889"/>
      <c r="XDU107" s="889"/>
      <c r="XDV107" s="889"/>
      <c r="XDW107" s="889"/>
      <c r="XDX107" s="889"/>
      <c r="XDY107" s="889"/>
      <c r="XDZ107" s="889"/>
      <c r="XEA107" s="889"/>
      <c r="XEB107" s="889"/>
      <c r="XEC107" s="889"/>
      <c r="XED107" s="889"/>
      <c r="XEE107" s="889"/>
      <c r="XEF107" s="889"/>
      <c r="XEG107" s="889"/>
      <c r="XEH107" s="889"/>
      <c r="XEI107" s="889"/>
      <c r="XEJ107" s="889"/>
      <c r="XEK107" s="889"/>
      <c r="XEL107" s="889"/>
      <c r="XEM107" s="889"/>
      <c r="XEN107" s="889"/>
      <c r="XEO107" s="889"/>
      <c r="XEP107" s="889"/>
      <c r="XEQ107" s="889"/>
      <c r="XER107" s="889"/>
      <c r="XES107" s="889"/>
      <c r="XET107" s="889"/>
      <c r="XEU107" s="889"/>
      <c r="XEV107" s="889"/>
      <c r="XEW107" s="889"/>
      <c r="XEX107" s="889"/>
      <c r="XEY107" s="889"/>
      <c r="XEZ107" s="889"/>
      <c r="XFA107" s="889"/>
      <c r="XFB107" s="889"/>
      <c r="XFC107" s="889"/>
      <c r="XFD107" s="889"/>
    </row>
  </sheetData>
  <mergeCells count="13">
    <mergeCell ref="A34:J34"/>
    <mergeCell ref="A35:J35"/>
    <mergeCell ref="C13:I13"/>
    <mergeCell ref="C9:I9"/>
    <mergeCell ref="C16:I16"/>
    <mergeCell ref="A33:I33"/>
    <mergeCell ref="D7:E7"/>
    <mergeCell ref="F7:J7"/>
    <mergeCell ref="A1:J2"/>
    <mergeCell ref="C5:D5"/>
    <mergeCell ref="C6:E6"/>
    <mergeCell ref="E5:G5"/>
    <mergeCell ref="E4:F4"/>
  </mergeCells>
  <printOptions horizontalCentered="1" verticalCentered="1"/>
  <pageMargins left="0.70866141732283472" right="0.70866141732283472" top="0.74803149606299213" bottom="0.74803149606299213" header="0.31496062992125984" footer="0.31496062992125984"/>
  <pageSetup paperSize="9" scale="67"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34"/>
  <sheetViews>
    <sheetView showGridLines="0" view="pageBreakPreview" zoomScale="90" zoomScaleNormal="75" zoomScaleSheetLayoutView="90" workbookViewId="0">
      <selection activeCell="A76" sqref="A76:F76"/>
    </sheetView>
  </sheetViews>
  <sheetFormatPr defaultRowHeight="15"/>
  <cols>
    <col min="1" max="1" width="14.5703125" style="938" bestFit="1" customWidth="1"/>
    <col min="2" max="2" width="8.140625" style="938" customWidth="1"/>
    <col min="3" max="3" width="76.28515625" style="938" customWidth="1"/>
    <col min="4" max="4" width="8.7109375" style="939" customWidth="1"/>
    <col min="5" max="5" width="12.85546875" style="938" bestFit="1" customWidth="1"/>
    <col min="6" max="6" width="17" style="938" bestFit="1" customWidth="1"/>
    <col min="7" max="7" width="19.28515625" style="939" customWidth="1"/>
    <col min="8" max="8" width="16.5703125" style="940" customWidth="1"/>
    <col min="9" max="9" width="81.42578125" style="940" customWidth="1"/>
    <col min="10" max="10" width="13.7109375" style="940" customWidth="1"/>
    <col min="11" max="11" width="10.28515625" style="940" customWidth="1"/>
    <col min="12" max="256" width="9.140625" style="940"/>
    <col min="257" max="257" width="14.5703125" style="940" bestFit="1" customWidth="1"/>
    <col min="258" max="258" width="8.140625" style="940" customWidth="1"/>
    <col min="259" max="259" width="76.28515625" style="940" customWidth="1"/>
    <col min="260" max="260" width="8.7109375" style="940" customWidth="1"/>
    <col min="261" max="261" width="12.85546875" style="940" bestFit="1" customWidth="1"/>
    <col min="262" max="262" width="17" style="940" bestFit="1" customWidth="1"/>
    <col min="263" max="263" width="23" style="940" bestFit="1" customWidth="1"/>
    <col min="264" max="264" width="16.5703125" style="940" customWidth="1"/>
    <col min="265" max="265" width="81.42578125" style="940" customWidth="1"/>
    <col min="266" max="266" width="13.7109375" style="940" customWidth="1"/>
    <col min="267" max="267" width="10.28515625" style="940" customWidth="1"/>
    <col min="268" max="512" width="9.140625" style="940"/>
    <col min="513" max="513" width="14.5703125" style="940" bestFit="1" customWidth="1"/>
    <col min="514" max="514" width="8.140625" style="940" customWidth="1"/>
    <col min="515" max="515" width="76.28515625" style="940" customWidth="1"/>
    <col min="516" max="516" width="8.7109375" style="940" customWidth="1"/>
    <col min="517" max="517" width="12.85546875" style="940" bestFit="1" customWidth="1"/>
    <col min="518" max="518" width="17" style="940" bestFit="1" customWidth="1"/>
    <col min="519" max="519" width="23" style="940" bestFit="1" customWidth="1"/>
    <col min="520" max="520" width="16.5703125" style="940" customWidth="1"/>
    <col min="521" max="521" width="81.42578125" style="940" customWidth="1"/>
    <col min="522" max="522" width="13.7109375" style="940" customWidth="1"/>
    <col min="523" max="523" width="10.28515625" style="940" customWidth="1"/>
    <col min="524" max="768" width="9.140625" style="940"/>
    <col min="769" max="769" width="14.5703125" style="940" bestFit="1" customWidth="1"/>
    <col min="770" max="770" width="8.140625" style="940" customWidth="1"/>
    <col min="771" max="771" width="76.28515625" style="940" customWidth="1"/>
    <col min="772" max="772" width="8.7109375" style="940" customWidth="1"/>
    <col min="773" max="773" width="12.85546875" style="940" bestFit="1" customWidth="1"/>
    <col min="774" max="774" width="17" style="940" bestFit="1" customWidth="1"/>
    <col min="775" max="775" width="23" style="940" bestFit="1" customWidth="1"/>
    <col min="776" max="776" width="16.5703125" style="940" customWidth="1"/>
    <col min="777" max="777" width="81.42578125" style="940" customWidth="1"/>
    <col min="778" max="778" width="13.7109375" style="940" customWidth="1"/>
    <col min="779" max="779" width="10.28515625" style="940" customWidth="1"/>
    <col min="780" max="1024" width="9.140625" style="940"/>
    <col min="1025" max="1025" width="14.5703125" style="940" bestFit="1" customWidth="1"/>
    <col min="1026" max="1026" width="8.140625" style="940" customWidth="1"/>
    <col min="1027" max="1027" width="76.28515625" style="940" customWidth="1"/>
    <col min="1028" max="1028" width="8.7109375" style="940" customWidth="1"/>
    <col min="1029" max="1029" width="12.85546875" style="940" bestFit="1" customWidth="1"/>
    <col min="1030" max="1030" width="17" style="940" bestFit="1" customWidth="1"/>
    <col min="1031" max="1031" width="23" style="940" bestFit="1" customWidth="1"/>
    <col min="1032" max="1032" width="16.5703125" style="940" customWidth="1"/>
    <col min="1033" max="1033" width="81.42578125" style="940" customWidth="1"/>
    <col min="1034" max="1034" width="13.7109375" style="940" customWidth="1"/>
    <col min="1035" max="1035" width="10.28515625" style="940" customWidth="1"/>
    <col min="1036" max="1280" width="9.140625" style="940"/>
    <col min="1281" max="1281" width="14.5703125" style="940" bestFit="1" customWidth="1"/>
    <col min="1282" max="1282" width="8.140625" style="940" customWidth="1"/>
    <col min="1283" max="1283" width="76.28515625" style="940" customWidth="1"/>
    <col min="1284" max="1284" width="8.7109375" style="940" customWidth="1"/>
    <col min="1285" max="1285" width="12.85546875" style="940" bestFit="1" customWidth="1"/>
    <col min="1286" max="1286" width="17" style="940" bestFit="1" customWidth="1"/>
    <col min="1287" max="1287" width="23" style="940" bestFit="1" customWidth="1"/>
    <col min="1288" max="1288" width="16.5703125" style="940" customWidth="1"/>
    <col min="1289" max="1289" width="81.42578125" style="940" customWidth="1"/>
    <col min="1290" max="1290" width="13.7109375" style="940" customWidth="1"/>
    <col min="1291" max="1291" width="10.28515625" style="940" customWidth="1"/>
    <col min="1292" max="1536" width="9.140625" style="940"/>
    <col min="1537" max="1537" width="14.5703125" style="940" bestFit="1" customWidth="1"/>
    <col min="1538" max="1538" width="8.140625" style="940" customWidth="1"/>
    <col min="1539" max="1539" width="76.28515625" style="940" customWidth="1"/>
    <col min="1540" max="1540" width="8.7109375" style="940" customWidth="1"/>
    <col min="1541" max="1541" width="12.85546875" style="940" bestFit="1" customWidth="1"/>
    <col min="1542" max="1542" width="17" style="940" bestFit="1" customWidth="1"/>
    <col min="1543" max="1543" width="23" style="940" bestFit="1" customWidth="1"/>
    <col min="1544" max="1544" width="16.5703125" style="940" customWidth="1"/>
    <col min="1545" max="1545" width="81.42578125" style="940" customWidth="1"/>
    <col min="1546" max="1546" width="13.7109375" style="940" customWidth="1"/>
    <col min="1547" max="1547" width="10.28515625" style="940" customWidth="1"/>
    <col min="1548" max="1792" width="9.140625" style="940"/>
    <col min="1793" max="1793" width="14.5703125" style="940" bestFit="1" customWidth="1"/>
    <col min="1794" max="1794" width="8.140625" style="940" customWidth="1"/>
    <col min="1795" max="1795" width="76.28515625" style="940" customWidth="1"/>
    <col min="1796" max="1796" width="8.7109375" style="940" customWidth="1"/>
    <col min="1797" max="1797" width="12.85546875" style="940" bestFit="1" customWidth="1"/>
    <col min="1798" max="1798" width="17" style="940" bestFit="1" customWidth="1"/>
    <col min="1799" max="1799" width="23" style="940" bestFit="1" customWidth="1"/>
    <col min="1800" max="1800" width="16.5703125" style="940" customWidth="1"/>
    <col min="1801" max="1801" width="81.42578125" style="940" customWidth="1"/>
    <col min="1802" max="1802" width="13.7109375" style="940" customWidth="1"/>
    <col min="1803" max="1803" width="10.28515625" style="940" customWidth="1"/>
    <col min="1804" max="2048" width="9.140625" style="940"/>
    <col min="2049" max="2049" width="14.5703125" style="940" bestFit="1" customWidth="1"/>
    <col min="2050" max="2050" width="8.140625" style="940" customWidth="1"/>
    <col min="2051" max="2051" width="76.28515625" style="940" customWidth="1"/>
    <col min="2052" max="2052" width="8.7109375" style="940" customWidth="1"/>
    <col min="2053" max="2053" width="12.85546875" style="940" bestFit="1" customWidth="1"/>
    <col min="2054" max="2054" width="17" style="940" bestFit="1" customWidth="1"/>
    <col min="2055" max="2055" width="23" style="940" bestFit="1" customWidth="1"/>
    <col min="2056" max="2056" width="16.5703125" style="940" customWidth="1"/>
    <col min="2057" max="2057" width="81.42578125" style="940" customWidth="1"/>
    <col min="2058" max="2058" width="13.7109375" style="940" customWidth="1"/>
    <col min="2059" max="2059" width="10.28515625" style="940" customWidth="1"/>
    <col min="2060" max="2304" width="9.140625" style="940"/>
    <col min="2305" max="2305" width="14.5703125" style="940" bestFit="1" customWidth="1"/>
    <col min="2306" max="2306" width="8.140625" style="940" customWidth="1"/>
    <col min="2307" max="2307" width="76.28515625" style="940" customWidth="1"/>
    <col min="2308" max="2308" width="8.7109375" style="940" customWidth="1"/>
    <col min="2309" max="2309" width="12.85546875" style="940" bestFit="1" customWidth="1"/>
    <col min="2310" max="2310" width="17" style="940" bestFit="1" customWidth="1"/>
    <col min="2311" max="2311" width="23" style="940" bestFit="1" customWidth="1"/>
    <col min="2312" max="2312" width="16.5703125" style="940" customWidth="1"/>
    <col min="2313" max="2313" width="81.42578125" style="940" customWidth="1"/>
    <col min="2314" max="2314" width="13.7109375" style="940" customWidth="1"/>
    <col min="2315" max="2315" width="10.28515625" style="940" customWidth="1"/>
    <col min="2316" max="2560" width="9.140625" style="940"/>
    <col min="2561" max="2561" width="14.5703125" style="940" bestFit="1" customWidth="1"/>
    <col min="2562" max="2562" width="8.140625" style="940" customWidth="1"/>
    <col min="2563" max="2563" width="76.28515625" style="940" customWidth="1"/>
    <col min="2564" max="2564" width="8.7109375" style="940" customWidth="1"/>
    <col min="2565" max="2565" width="12.85546875" style="940" bestFit="1" customWidth="1"/>
    <col min="2566" max="2566" width="17" style="940" bestFit="1" customWidth="1"/>
    <col min="2567" max="2567" width="23" style="940" bestFit="1" customWidth="1"/>
    <col min="2568" max="2568" width="16.5703125" style="940" customWidth="1"/>
    <col min="2569" max="2569" width="81.42578125" style="940" customWidth="1"/>
    <col min="2570" max="2570" width="13.7109375" style="940" customWidth="1"/>
    <col min="2571" max="2571" width="10.28515625" style="940" customWidth="1"/>
    <col min="2572" max="2816" width="9.140625" style="940"/>
    <col min="2817" max="2817" width="14.5703125" style="940" bestFit="1" customWidth="1"/>
    <col min="2818" max="2818" width="8.140625" style="940" customWidth="1"/>
    <col min="2819" max="2819" width="76.28515625" style="940" customWidth="1"/>
    <col min="2820" max="2820" width="8.7109375" style="940" customWidth="1"/>
    <col min="2821" max="2821" width="12.85546875" style="940" bestFit="1" customWidth="1"/>
    <col min="2822" max="2822" width="17" style="940" bestFit="1" customWidth="1"/>
    <col min="2823" max="2823" width="23" style="940" bestFit="1" customWidth="1"/>
    <col min="2824" max="2824" width="16.5703125" style="940" customWidth="1"/>
    <col min="2825" max="2825" width="81.42578125" style="940" customWidth="1"/>
    <col min="2826" max="2826" width="13.7109375" style="940" customWidth="1"/>
    <col min="2827" max="2827" width="10.28515625" style="940" customWidth="1"/>
    <col min="2828" max="3072" width="9.140625" style="940"/>
    <col min="3073" max="3073" width="14.5703125" style="940" bestFit="1" customWidth="1"/>
    <col min="3074" max="3074" width="8.140625" style="940" customWidth="1"/>
    <col min="3075" max="3075" width="76.28515625" style="940" customWidth="1"/>
    <col min="3076" max="3076" width="8.7109375" style="940" customWidth="1"/>
    <col min="3077" max="3077" width="12.85546875" style="940" bestFit="1" customWidth="1"/>
    <col min="3078" max="3078" width="17" style="940" bestFit="1" customWidth="1"/>
    <col min="3079" max="3079" width="23" style="940" bestFit="1" customWidth="1"/>
    <col min="3080" max="3080" width="16.5703125" style="940" customWidth="1"/>
    <col min="3081" max="3081" width="81.42578125" style="940" customWidth="1"/>
    <col min="3082" max="3082" width="13.7109375" style="940" customWidth="1"/>
    <col min="3083" max="3083" width="10.28515625" style="940" customWidth="1"/>
    <col min="3084" max="3328" width="9.140625" style="940"/>
    <col min="3329" max="3329" width="14.5703125" style="940" bestFit="1" customWidth="1"/>
    <col min="3330" max="3330" width="8.140625" style="940" customWidth="1"/>
    <col min="3331" max="3331" width="76.28515625" style="940" customWidth="1"/>
    <col min="3332" max="3332" width="8.7109375" style="940" customWidth="1"/>
    <col min="3333" max="3333" width="12.85546875" style="940" bestFit="1" customWidth="1"/>
    <col min="3334" max="3334" width="17" style="940" bestFit="1" customWidth="1"/>
    <col min="3335" max="3335" width="23" style="940" bestFit="1" customWidth="1"/>
    <col min="3336" max="3336" width="16.5703125" style="940" customWidth="1"/>
    <col min="3337" max="3337" width="81.42578125" style="940" customWidth="1"/>
    <col min="3338" max="3338" width="13.7109375" style="940" customWidth="1"/>
    <col min="3339" max="3339" width="10.28515625" style="940" customWidth="1"/>
    <col min="3340" max="3584" width="9.140625" style="940"/>
    <col min="3585" max="3585" width="14.5703125" style="940" bestFit="1" customWidth="1"/>
    <col min="3586" max="3586" width="8.140625" style="940" customWidth="1"/>
    <col min="3587" max="3587" width="76.28515625" style="940" customWidth="1"/>
    <col min="3588" max="3588" width="8.7109375" style="940" customWidth="1"/>
    <col min="3589" max="3589" width="12.85546875" style="940" bestFit="1" customWidth="1"/>
    <col min="3590" max="3590" width="17" style="940" bestFit="1" customWidth="1"/>
    <col min="3591" max="3591" width="23" style="940" bestFit="1" customWidth="1"/>
    <col min="3592" max="3592" width="16.5703125" style="940" customWidth="1"/>
    <col min="3593" max="3593" width="81.42578125" style="940" customWidth="1"/>
    <col min="3594" max="3594" width="13.7109375" style="940" customWidth="1"/>
    <col min="3595" max="3595" width="10.28515625" style="940" customWidth="1"/>
    <col min="3596" max="3840" width="9.140625" style="940"/>
    <col min="3841" max="3841" width="14.5703125" style="940" bestFit="1" customWidth="1"/>
    <col min="3842" max="3842" width="8.140625" style="940" customWidth="1"/>
    <col min="3843" max="3843" width="76.28515625" style="940" customWidth="1"/>
    <col min="3844" max="3844" width="8.7109375" style="940" customWidth="1"/>
    <col min="3845" max="3845" width="12.85546875" style="940" bestFit="1" customWidth="1"/>
    <col min="3846" max="3846" width="17" style="940" bestFit="1" customWidth="1"/>
    <col min="3847" max="3847" width="23" style="940" bestFit="1" customWidth="1"/>
    <col min="3848" max="3848" width="16.5703125" style="940" customWidth="1"/>
    <col min="3849" max="3849" width="81.42578125" style="940" customWidth="1"/>
    <col min="3850" max="3850" width="13.7109375" style="940" customWidth="1"/>
    <col min="3851" max="3851" width="10.28515625" style="940" customWidth="1"/>
    <col min="3852" max="4096" width="9.140625" style="940"/>
    <col min="4097" max="4097" width="14.5703125" style="940" bestFit="1" customWidth="1"/>
    <col min="4098" max="4098" width="8.140625" style="940" customWidth="1"/>
    <col min="4099" max="4099" width="76.28515625" style="940" customWidth="1"/>
    <col min="4100" max="4100" width="8.7109375" style="940" customWidth="1"/>
    <col min="4101" max="4101" width="12.85546875" style="940" bestFit="1" customWidth="1"/>
    <col min="4102" max="4102" width="17" style="940" bestFit="1" customWidth="1"/>
    <col min="4103" max="4103" width="23" style="940" bestFit="1" customWidth="1"/>
    <col min="4104" max="4104" width="16.5703125" style="940" customWidth="1"/>
    <col min="4105" max="4105" width="81.42578125" style="940" customWidth="1"/>
    <col min="4106" max="4106" width="13.7109375" style="940" customWidth="1"/>
    <col min="4107" max="4107" width="10.28515625" style="940" customWidth="1"/>
    <col min="4108" max="4352" width="9.140625" style="940"/>
    <col min="4353" max="4353" width="14.5703125" style="940" bestFit="1" customWidth="1"/>
    <col min="4354" max="4354" width="8.140625" style="940" customWidth="1"/>
    <col min="4355" max="4355" width="76.28515625" style="940" customWidth="1"/>
    <col min="4356" max="4356" width="8.7109375" style="940" customWidth="1"/>
    <col min="4357" max="4357" width="12.85546875" style="940" bestFit="1" customWidth="1"/>
    <col min="4358" max="4358" width="17" style="940" bestFit="1" customWidth="1"/>
    <col min="4359" max="4359" width="23" style="940" bestFit="1" customWidth="1"/>
    <col min="4360" max="4360" width="16.5703125" style="940" customWidth="1"/>
    <col min="4361" max="4361" width="81.42578125" style="940" customWidth="1"/>
    <col min="4362" max="4362" width="13.7109375" style="940" customWidth="1"/>
    <col min="4363" max="4363" width="10.28515625" style="940" customWidth="1"/>
    <col min="4364" max="4608" width="9.140625" style="940"/>
    <col min="4609" max="4609" width="14.5703125" style="940" bestFit="1" customWidth="1"/>
    <col min="4610" max="4610" width="8.140625" style="940" customWidth="1"/>
    <col min="4611" max="4611" width="76.28515625" style="940" customWidth="1"/>
    <col min="4612" max="4612" width="8.7109375" style="940" customWidth="1"/>
    <col min="4613" max="4613" width="12.85546875" style="940" bestFit="1" customWidth="1"/>
    <col min="4614" max="4614" width="17" style="940" bestFit="1" customWidth="1"/>
    <col min="4615" max="4615" width="23" style="940" bestFit="1" customWidth="1"/>
    <col min="4616" max="4616" width="16.5703125" style="940" customWidth="1"/>
    <col min="4617" max="4617" width="81.42578125" style="940" customWidth="1"/>
    <col min="4618" max="4618" width="13.7109375" style="940" customWidth="1"/>
    <col min="4619" max="4619" width="10.28515625" style="940" customWidth="1"/>
    <col min="4620" max="4864" width="9.140625" style="940"/>
    <col min="4865" max="4865" width="14.5703125" style="940" bestFit="1" customWidth="1"/>
    <col min="4866" max="4866" width="8.140625" style="940" customWidth="1"/>
    <col min="4867" max="4867" width="76.28515625" style="940" customWidth="1"/>
    <col min="4868" max="4868" width="8.7109375" style="940" customWidth="1"/>
    <col min="4869" max="4869" width="12.85546875" style="940" bestFit="1" customWidth="1"/>
    <col min="4870" max="4870" width="17" style="940" bestFit="1" customWidth="1"/>
    <col min="4871" max="4871" width="23" style="940" bestFit="1" customWidth="1"/>
    <col min="4872" max="4872" width="16.5703125" style="940" customWidth="1"/>
    <col min="4873" max="4873" width="81.42578125" style="940" customWidth="1"/>
    <col min="4874" max="4874" width="13.7109375" style="940" customWidth="1"/>
    <col min="4875" max="4875" width="10.28515625" style="940" customWidth="1"/>
    <col min="4876" max="5120" width="9.140625" style="940"/>
    <col min="5121" max="5121" width="14.5703125" style="940" bestFit="1" customWidth="1"/>
    <col min="5122" max="5122" width="8.140625" style="940" customWidth="1"/>
    <col min="5123" max="5123" width="76.28515625" style="940" customWidth="1"/>
    <col min="5124" max="5124" width="8.7109375" style="940" customWidth="1"/>
    <col min="5125" max="5125" width="12.85546875" style="940" bestFit="1" customWidth="1"/>
    <col min="5126" max="5126" width="17" style="940" bestFit="1" customWidth="1"/>
    <col min="5127" max="5127" width="23" style="940" bestFit="1" customWidth="1"/>
    <col min="5128" max="5128" width="16.5703125" style="940" customWidth="1"/>
    <col min="5129" max="5129" width="81.42578125" style="940" customWidth="1"/>
    <col min="5130" max="5130" width="13.7109375" style="940" customWidth="1"/>
    <col min="5131" max="5131" width="10.28515625" style="940" customWidth="1"/>
    <col min="5132" max="5376" width="9.140625" style="940"/>
    <col min="5377" max="5377" width="14.5703125" style="940" bestFit="1" customWidth="1"/>
    <col min="5378" max="5378" width="8.140625" style="940" customWidth="1"/>
    <col min="5379" max="5379" width="76.28515625" style="940" customWidth="1"/>
    <col min="5380" max="5380" width="8.7109375" style="940" customWidth="1"/>
    <col min="5381" max="5381" width="12.85546875" style="940" bestFit="1" customWidth="1"/>
    <col min="5382" max="5382" width="17" style="940" bestFit="1" customWidth="1"/>
    <col min="5383" max="5383" width="23" style="940" bestFit="1" customWidth="1"/>
    <col min="5384" max="5384" width="16.5703125" style="940" customWidth="1"/>
    <col min="5385" max="5385" width="81.42578125" style="940" customWidth="1"/>
    <col min="5386" max="5386" width="13.7109375" style="940" customWidth="1"/>
    <col min="5387" max="5387" width="10.28515625" style="940" customWidth="1"/>
    <col min="5388" max="5632" width="9.140625" style="940"/>
    <col min="5633" max="5633" width="14.5703125" style="940" bestFit="1" customWidth="1"/>
    <col min="5634" max="5634" width="8.140625" style="940" customWidth="1"/>
    <col min="5635" max="5635" width="76.28515625" style="940" customWidth="1"/>
    <col min="5636" max="5636" width="8.7109375" style="940" customWidth="1"/>
    <col min="5637" max="5637" width="12.85546875" style="940" bestFit="1" customWidth="1"/>
    <col min="5638" max="5638" width="17" style="940" bestFit="1" customWidth="1"/>
    <col min="5639" max="5639" width="23" style="940" bestFit="1" customWidth="1"/>
    <col min="5640" max="5640" width="16.5703125" style="940" customWidth="1"/>
    <col min="5641" max="5641" width="81.42578125" style="940" customWidth="1"/>
    <col min="5642" max="5642" width="13.7109375" style="940" customWidth="1"/>
    <col min="5643" max="5643" width="10.28515625" style="940" customWidth="1"/>
    <col min="5644" max="5888" width="9.140625" style="940"/>
    <col min="5889" max="5889" width="14.5703125" style="940" bestFit="1" customWidth="1"/>
    <col min="5890" max="5890" width="8.140625" style="940" customWidth="1"/>
    <col min="5891" max="5891" width="76.28515625" style="940" customWidth="1"/>
    <col min="5892" max="5892" width="8.7109375" style="940" customWidth="1"/>
    <col min="5893" max="5893" width="12.85546875" style="940" bestFit="1" customWidth="1"/>
    <col min="5894" max="5894" width="17" style="940" bestFit="1" customWidth="1"/>
    <col min="5895" max="5895" width="23" style="940" bestFit="1" customWidth="1"/>
    <col min="5896" max="5896" width="16.5703125" style="940" customWidth="1"/>
    <col min="5897" max="5897" width="81.42578125" style="940" customWidth="1"/>
    <col min="5898" max="5898" width="13.7109375" style="940" customWidth="1"/>
    <col min="5899" max="5899" width="10.28515625" style="940" customWidth="1"/>
    <col min="5900" max="6144" width="9.140625" style="940"/>
    <col min="6145" max="6145" width="14.5703125" style="940" bestFit="1" customWidth="1"/>
    <col min="6146" max="6146" width="8.140625" style="940" customWidth="1"/>
    <col min="6147" max="6147" width="76.28515625" style="940" customWidth="1"/>
    <col min="6148" max="6148" width="8.7109375" style="940" customWidth="1"/>
    <col min="6149" max="6149" width="12.85546875" style="940" bestFit="1" customWidth="1"/>
    <col min="6150" max="6150" width="17" style="940" bestFit="1" customWidth="1"/>
    <col min="6151" max="6151" width="23" style="940" bestFit="1" customWidth="1"/>
    <col min="6152" max="6152" width="16.5703125" style="940" customWidth="1"/>
    <col min="6153" max="6153" width="81.42578125" style="940" customWidth="1"/>
    <col min="6154" max="6154" width="13.7109375" style="940" customWidth="1"/>
    <col min="6155" max="6155" width="10.28515625" style="940" customWidth="1"/>
    <col min="6156" max="6400" width="9.140625" style="940"/>
    <col min="6401" max="6401" width="14.5703125" style="940" bestFit="1" customWidth="1"/>
    <col min="6402" max="6402" width="8.140625" style="940" customWidth="1"/>
    <col min="6403" max="6403" width="76.28515625" style="940" customWidth="1"/>
    <col min="6404" max="6404" width="8.7109375" style="940" customWidth="1"/>
    <col min="6405" max="6405" width="12.85546875" style="940" bestFit="1" customWidth="1"/>
    <col min="6406" max="6406" width="17" style="940" bestFit="1" customWidth="1"/>
    <col min="6407" max="6407" width="23" style="940" bestFit="1" customWidth="1"/>
    <col min="6408" max="6408" width="16.5703125" style="940" customWidth="1"/>
    <col min="6409" max="6409" width="81.42578125" style="940" customWidth="1"/>
    <col min="6410" max="6410" width="13.7109375" style="940" customWidth="1"/>
    <col min="6411" max="6411" width="10.28515625" style="940" customWidth="1"/>
    <col min="6412" max="6656" width="9.140625" style="940"/>
    <col min="6657" max="6657" width="14.5703125" style="940" bestFit="1" customWidth="1"/>
    <col min="6658" max="6658" width="8.140625" style="940" customWidth="1"/>
    <col min="6659" max="6659" width="76.28515625" style="940" customWidth="1"/>
    <col min="6660" max="6660" width="8.7109375" style="940" customWidth="1"/>
    <col min="6661" max="6661" width="12.85546875" style="940" bestFit="1" customWidth="1"/>
    <col min="6662" max="6662" width="17" style="940" bestFit="1" customWidth="1"/>
    <col min="6663" max="6663" width="23" style="940" bestFit="1" customWidth="1"/>
    <col min="6664" max="6664" width="16.5703125" style="940" customWidth="1"/>
    <col min="6665" max="6665" width="81.42578125" style="940" customWidth="1"/>
    <col min="6666" max="6666" width="13.7109375" style="940" customWidth="1"/>
    <col min="6667" max="6667" width="10.28515625" style="940" customWidth="1"/>
    <col min="6668" max="6912" width="9.140625" style="940"/>
    <col min="6913" max="6913" width="14.5703125" style="940" bestFit="1" customWidth="1"/>
    <col min="6914" max="6914" width="8.140625" style="940" customWidth="1"/>
    <col min="6915" max="6915" width="76.28515625" style="940" customWidth="1"/>
    <col min="6916" max="6916" width="8.7109375" style="940" customWidth="1"/>
    <col min="6917" max="6917" width="12.85546875" style="940" bestFit="1" customWidth="1"/>
    <col min="6918" max="6918" width="17" style="940" bestFit="1" customWidth="1"/>
    <col min="6919" max="6919" width="23" style="940" bestFit="1" customWidth="1"/>
    <col min="6920" max="6920" width="16.5703125" style="940" customWidth="1"/>
    <col min="6921" max="6921" width="81.42578125" style="940" customWidth="1"/>
    <col min="6922" max="6922" width="13.7109375" style="940" customWidth="1"/>
    <col min="6923" max="6923" width="10.28515625" style="940" customWidth="1"/>
    <col min="6924" max="7168" width="9.140625" style="940"/>
    <col min="7169" max="7169" width="14.5703125" style="940" bestFit="1" customWidth="1"/>
    <col min="7170" max="7170" width="8.140625" style="940" customWidth="1"/>
    <col min="7171" max="7171" width="76.28515625" style="940" customWidth="1"/>
    <col min="7172" max="7172" width="8.7109375" style="940" customWidth="1"/>
    <col min="7173" max="7173" width="12.85546875" style="940" bestFit="1" customWidth="1"/>
    <col min="7174" max="7174" width="17" style="940" bestFit="1" customWidth="1"/>
    <col min="7175" max="7175" width="23" style="940" bestFit="1" customWidth="1"/>
    <col min="7176" max="7176" width="16.5703125" style="940" customWidth="1"/>
    <col min="7177" max="7177" width="81.42578125" style="940" customWidth="1"/>
    <col min="7178" max="7178" width="13.7109375" style="940" customWidth="1"/>
    <col min="7179" max="7179" width="10.28515625" style="940" customWidth="1"/>
    <col min="7180" max="7424" width="9.140625" style="940"/>
    <col min="7425" max="7425" width="14.5703125" style="940" bestFit="1" customWidth="1"/>
    <col min="7426" max="7426" width="8.140625" style="940" customWidth="1"/>
    <col min="7427" max="7427" width="76.28515625" style="940" customWidth="1"/>
    <col min="7428" max="7428" width="8.7109375" style="940" customWidth="1"/>
    <col min="7429" max="7429" width="12.85546875" style="940" bestFit="1" customWidth="1"/>
    <col min="7430" max="7430" width="17" style="940" bestFit="1" customWidth="1"/>
    <col min="7431" max="7431" width="23" style="940" bestFit="1" customWidth="1"/>
    <col min="7432" max="7432" width="16.5703125" style="940" customWidth="1"/>
    <col min="7433" max="7433" width="81.42578125" style="940" customWidth="1"/>
    <col min="7434" max="7434" width="13.7109375" style="940" customWidth="1"/>
    <col min="7435" max="7435" width="10.28515625" style="940" customWidth="1"/>
    <col min="7436" max="7680" width="9.140625" style="940"/>
    <col min="7681" max="7681" width="14.5703125" style="940" bestFit="1" customWidth="1"/>
    <col min="7682" max="7682" width="8.140625" style="940" customWidth="1"/>
    <col min="7683" max="7683" width="76.28515625" style="940" customWidth="1"/>
    <col min="7684" max="7684" width="8.7109375" style="940" customWidth="1"/>
    <col min="7685" max="7685" width="12.85546875" style="940" bestFit="1" customWidth="1"/>
    <col min="7686" max="7686" width="17" style="940" bestFit="1" customWidth="1"/>
    <col min="7687" max="7687" width="23" style="940" bestFit="1" customWidth="1"/>
    <col min="7688" max="7688" width="16.5703125" style="940" customWidth="1"/>
    <col min="7689" max="7689" width="81.42578125" style="940" customWidth="1"/>
    <col min="7690" max="7690" width="13.7109375" style="940" customWidth="1"/>
    <col min="7691" max="7691" width="10.28515625" style="940" customWidth="1"/>
    <col min="7692" max="7936" width="9.140625" style="940"/>
    <col min="7937" max="7937" width="14.5703125" style="940" bestFit="1" customWidth="1"/>
    <col min="7938" max="7938" width="8.140625" style="940" customWidth="1"/>
    <col min="7939" max="7939" width="76.28515625" style="940" customWidth="1"/>
    <col min="7940" max="7940" width="8.7109375" style="940" customWidth="1"/>
    <col min="7941" max="7941" width="12.85546875" style="940" bestFit="1" customWidth="1"/>
    <col min="7942" max="7942" width="17" style="940" bestFit="1" customWidth="1"/>
    <col min="7943" max="7943" width="23" style="940" bestFit="1" customWidth="1"/>
    <col min="7944" max="7944" width="16.5703125" style="940" customWidth="1"/>
    <col min="7945" max="7945" width="81.42578125" style="940" customWidth="1"/>
    <col min="7946" max="7946" width="13.7109375" style="940" customWidth="1"/>
    <col min="7947" max="7947" width="10.28515625" style="940" customWidth="1"/>
    <col min="7948" max="8192" width="9.140625" style="940"/>
    <col min="8193" max="8193" width="14.5703125" style="940" bestFit="1" customWidth="1"/>
    <col min="8194" max="8194" width="8.140625" style="940" customWidth="1"/>
    <col min="8195" max="8195" width="76.28515625" style="940" customWidth="1"/>
    <col min="8196" max="8196" width="8.7109375" style="940" customWidth="1"/>
    <col min="8197" max="8197" width="12.85546875" style="940" bestFit="1" customWidth="1"/>
    <col min="8198" max="8198" width="17" style="940" bestFit="1" customWidth="1"/>
    <col min="8199" max="8199" width="23" style="940" bestFit="1" customWidth="1"/>
    <col min="8200" max="8200" width="16.5703125" style="940" customWidth="1"/>
    <col min="8201" max="8201" width="81.42578125" style="940" customWidth="1"/>
    <col min="8202" max="8202" width="13.7109375" style="940" customWidth="1"/>
    <col min="8203" max="8203" width="10.28515625" style="940" customWidth="1"/>
    <col min="8204" max="8448" width="9.140625" style="940"/>
    <col min="8449" max="8449" width="14.5703125" style="940" bestFit="1" customWidth="1"/>
    <col min="8450" max="8450" width="8.140625" style="940" customWidth="1"/>
    <col min="8451" max="8451" width="76.28515625" style="940" customWidth="1"/>
    <col min="8452" max="8452" width="8.7109375" style="940" customWidth="1"/>
    <col min="8453" max="8453" width="12.85546875" style="940" bestFit="1" customWidth="1"/>
    <col min="8454" max="8454" width="17" style="940" bestFit="1" customWidth="1"/>
    <col min="8455" max="8455" width="23" style="940" bestFit="1" customWidth="1"/>
    <col min="8456" max="8456" width="16.5703125" style="940" customWidth="1"/>
    <col min="8457" max="8457" width="81.42578125" style="940" customWidth="1"/>
    <col min="8458" max="8458" width="13.7109375" style="940" customWidth="1"/>
    <col min="8459" max="8459" width="10.28515625" style="940" customWidth="1"/>
    <col min="8460" max="8704" width="9.140625" style="940"/>
    <col min="8705" max="8705" width="14.5703125" style="940" bestFit="1" customWidth="1"/>
    <col min="8706" max="8706" width="8.140625" style="940" customWidth="1"/>
    <col min="8707" max="8707" width="76.28515625" style="940" customWidth="1"/>
    <col min="8708" max="8708" width="8.7109375" style="940" customWidth="1"/>
    <col min="8709" max="8709" width="12.85546875" style="940" bestFit="1" customWidth="1"/>
    <col min="8710" max="8710" width="17" style="940" bestFit="1" customWidth="1"/>
    <col min="8711" max="8711" width="23" style="940" bestFit="1" customWidth="1"/>
    <col min="8712" max="8712" width="16.5703125" style="940" customWidth="1"/>
    <col min="8713" max="8713" width="81.42578125" style="940" customWidth="1"/>
    <col min="8714" max="8714" width="13.7109375" style="940" customWidth="1"/>
    <col min="8715" max="8715" width="10.28515625" style="940" customWidth="1"/>
    <col min="8716" max="8960" width="9.140625" style="940"/>
    <col min="8961" max="8961" width="14.5703125" style="940" bestFit="1" customWidth="1"/>
    <col min="8962" max="8962" width="8.140625" style="940" customWidth="1"/>
    <col min="8963" max="8963" width="76.28515625" style="940" customWidth="1"/>
    <col min="8964" max="8964" width="8.7109375" style="940" customWidth="1"/>
    <col min="8965" max="8965" width="12.85546875" style="940" bestFit="1" customWidth="1"/>
    <col min="8966" max="8966" width="17" style="940" bestFit="1" customWidth="1"/>
    <col min="8967" max="8967" width="23" style="940" bestFit="1" customWidth="1"/>
    <col min="8968" max="8968" width="16.5703125" style="940" customWidth="1"/>
    <col min="8969" max="8969" width="81.42578125" style="940" customWidth="1"/>
    <col min="8970" max="8970" width="13.7109375" style="940" customWidth="1"/>
    <col min="8971" max="8971" width="10.28515625" style="940" customWidth="1"/>
    <col min="8972" max="9216" width="9.140625" style="940"/>
    <col min="9217" max="9217" width="14.5703125" style="940" bestFit="1" customWidth="1"/>
    <col min="9218" max="9218" width="8.140625" style="940" customWidth="1"/>
    <col min="9219" max="9219" width="76.28515625" style="940" customWidth="1"/>
    <col min="9220" max="9220" width="8.7109375" style="940" customWidth="1"/>
    <col min="9221" max="9221" width="12.85546875" style="940" bestFit="1" customWidth="1"/>
    <col min="9222" max="9222" width="17" style="940" bestFit="1" customWidth="1"/>
    <col min="9223" max="9223" width="23" style="940" bestFit="1" customWidth="1"/>
    <col min="9224" max="9224" width="16.5703125" style="940" customWidth="1"/>
    <col min="9225" max="9225" width="81.42578125" style="940" customWidth="1"/>
    <col min="9226" max="9226" width="13.7109375" style="940" customWidth="1"/>
    <col min="9227" max="9227" width="10.28515625" style="940" customWidth="1"/>
    <col min="9228" max="9472" width="9.140625" style="940"/>
    <col min="9473" max="9473" width="14.5703125" style="940" bestFit="1" customWidth="1"/>
    <col min="9474" max="9474" width="8.140625" style="940" customWidth="1"/>
    <col min="9475" max="9475" width="76.28515625" style="940" customWidth="1"/>
    <col min="9476" max="9476" width="8.7109375" style="940" customWidth="1"/>
    <col min="9477" max="9477" width="12.85546875" style="940" bestFit="1" customWidth="1"/>
    <col min="9478" max="9478" width="17" style="940" bestFit="1" customWidth="1"/>
    <col min="9479" max="9479" width="23" style="940" bestFit="1" customWidth="1"/>
    <col min="9480" max="9480" width="16.5703125" style="940" customWidth="1"/>
    <col min="9481" max="9481" width="81.42578125" style="940" customWidth="1"/>
    <col min="9482" max="9482" width="13.7109375" style="940" customWidth="1"/>
    <col min="9483" max="9483" width="10.28515625" style="940" customWidth="1"/>
    <col min="9484" max="9728" width="9.140625" style="940"/>
    <col min="9729" max="9729" width="14.5703125" style="940" bestFit="1" customWidth="1"/>
    <col min="9730" max="9730" width="8.140625" style="940" customWidth="1"/>
    <col min="9731" max="9731" width="76.28515625" style="940" customWidth="1"/>
    <col min="9732" max="9732" width="8.7109375" style="940" customWidth="1"/>
    <col min="9733" max="9733" width="12.85546875" style="940" bestFit="1" customWidth="1"/>
    <col min="9734" max="9734" width="17" style="940" bestFit="1" customWidth="1"/>
    <col min="9735" max="9735" width="23" style="940" bestFit="1" customWidth="1"/>
    <col min="9736" max="9736" width="16.5703125" style="940" customWidth="1"/>
    <col min="9737" max="9737" width="81.42578125" style="940" customWidth="1"/>
    <col min="9738" max="9738" width="13.7109375" style="940" customWidth="1"/>
    <col min="9739" max="9739" width="10.28515625" style="940" customWidth="1"/>
    <col min="9740" max="9984" width="9.140625" style="940"/>
    <col min="9985" max="9985" width="14.5703125" style="940" bestFit="1" customWidth="1"/>
    <col min="9986" max="9986" width="8.140625" style="940" customWidth="1"/>
    <col min="9987" max="9987" width="76.28515625" style="940" customWidth="1"/>
    <col min="9988" max="9988" width="8.7109375" style="940" customWidth="1"/>
    <col min="9989" max="9989" width="12.85546875" style="940" bestFit="1" customWidth="1"/>
    <col min="9990" max="9990" width="17" style="940" bestFit="1" customWidth="1"/>
    <col min="9991" max="9991" width="23" style="940" bestFit="1" customWidth="1"/>
    <col min="9992" max="9992" width="16.5703125" style="940" customWidth="1"/>
    <col min="9993" max="9993" width="81.42578125" style="940" customWidth="1"/>
    <col min="9994" max="9994" width="13.7109375" style="940" customWidth="1"/>
    <col min="9995" max="9995" width="10.28515625" style="940" customWidth="1"/>
    <col min="9996" max="10240" width="9.140625" style="940"/>
    <col min="10241" max="10241" width="14.5703125" style="940" bestFit="1" customWidth="1"/>
    <col min="10242" max="10242" width="8.140625" style="940" customWidth="1"/>
    <col min="10243" max="10243" width="76.28515625" style="940" customWidth="1"/>
    <col min="10244" max="10244" width="8.7109375" style="940" customWidth="1"/>
    <col min="10245" max="10245" width="12.85546875" style="940" bestFit="1" customWidth="1"/>
    <col min="10246" max="10246" width="17" style="940" bestFit="1" customWidth="1"/>
    <col min="10247" max="10247" width="23" style="940" bestFit="1" customWidth="1"/>
    <col min="10248" max="10248" width="16.5703125" style="940" customWidth="1"/>
    <col min="10249" max="10249" width="81.42578125" style="940" customWidth="1"/>
    <col min="10250" max="10250" width="13.7109375" style="940" customWidth="1"/>
    <col min="10251" max="10251" width="10.28515625" style="940" customWidth="1"/>
    <col min="10252" max="10496" width="9.140625" style="940"/>
    <col min="10497" max="10497" width="14.5703125" style="940" bestFit="1" customWidth="1"/>
    <col min="10498" max="10498" width="8.140625" style="940" customWidth="1"/>
    <col min="10499" max="10499" width="76.28515625" style="940" customWidth="1"/>
    <col min="10500" max="10500" width="8.7109375" style="940" customWidth="1"/>
    <col min="10501" max="10501" width="12.85546875" style="940" bestFit="1" customWidth="1"/>
    <col min="10502" max="10502" width="17" style="940" bestFit="1" customWidth="1"/>
    <col min="10503" max="10503" width="23" style="940" bestFit="1" customWidth="1"/>
    <col min="10504" max="10504" width="16.5703125" style="940" customWidth="1"/>
    <col min="10505" max="10505" width="81.42578125" style="940" customWidth="1"/>
    <col min="10506" max="10506" width="13.7109375" style="940" customWidth="1"/>
    <col min="10507" max="10507" width="10.28515625" style="940" customWidth="1"/>
    <col min="10508" max="10752" width="9.140625" style="940"/>
    <col min="10753" max="10753" width="14.5703125" style="940" bestFit="1" customWidth="1"/>
    <col min="10754" max="10754" width="8.140625" style="940" customWidth="1"/>
    <col min="10755" max="10755" width="76.28515625" style="940" customWidth="1"/>
    <col min="10756" max="10756" width="8.7109375" style="940" customWidth="1"/>
    <col min="10757" max="10757" width="12.85546875" style="940" bestFit="1" customWidth="1"/>
    <col min="10758" max="10758" width="17" style="940" bestFit="1" customWidth="1"/>
    <col min="10759" max="10759" width="23" style="940" bestFit="1" customWidth="1"/>
    <col min="10760" max="10760" width="16.5703125" style="940" customWidth="1"/>
    <col min="10761" max="10761" width="81.42578125" style="940" customWidth="1"/>
    <col min="10762" max="10762" width="13.7109375" style="940" customWidth="1"/>
    <col min="10763" max="10763" width="10.28515625" style="940" customWidth="1"/>
    <col min="10764" max="11008" width="9.140625" style="940"/>
    <col min="11009" max="11009" width="14.5703125" style="940" bestFit="1" customWidth="1"/>
    <col min="11010" max="11010" width="8.140625" style="940" customWidth="1"/>
    <col min="11011" max="11011" width="76.28515625" style="940" customWidth="1"/>
    <col min="11012" max="11012" width="8.7109375" style="940" customWidth="1"/>
    <col min="11013" max="11013" width="12.85546875" style="940" bestFit="1" customWidth="1"/>
    <col min="11014" max="11014" width="17" style="940" bestFit="1" customWidth="1"/>
    <col min="11015" max="11015" width="23" style="940" bestFit="1" customWidth="1"/>
    <col min="11016" max="11016" width="16.5703125" style="940" customWidth="1"/>
    <col min="11017" max="11017" width="81.42578125" style="940" customWidth="1"/>
    <col min="11018" max="11018" width="13.7109375" style="940" customWidth="1"/>
    <col min="11019" max="11019" width="10.28515625" style="940" customWidth="1"/>
    <col min="11020" max="11264" width="9.140625" style="940"/>
    <col min="11265" max="11265" width="14.5703125" style="940" bestFit="1" customWidth="1"/>
    <col min="11266" max="11266" width="8.140625" style="940" customWidth="1"/>
    <col min="11267" max="11267" width="76.28515625" style="940" customWidth="1"/>
    <col min="11268" max="11268" width="8.7109375" style="940" customWidth="1"/>
    <col min="11269" max="11269" width="12.85546875" style="940" bestFit="1" customWidth="1"/>
    <col min="11270" max="11270" width="17" style="940" bestFit="1" customWidth="1"/>
    <col min="11271" max="11271" width="23" style="940" bestFit="1" customWidth="1"/>
    <col min="11272" max="11272" width="16.5703125" style="940" customWidth="1"/>
    <col min="11273" max="11273" width="81.42578125" style="940" customWidth="1"/>
    <col min="11274" max="11274" width="13.7109375" style="940" customWidth="1"/>
    <col min="11275" max="11275" width="10.28515625" style="940" customWidth="1"/>
    <col min="11276" max="11520" width="9.140625" style="940"/>
    <col min="11521" max="11521" width="14.5703125" style="940" bestFit="1" customWidth="1"/>
    <col min="11522" max="11522" width="8.140625" style="940" customWidth="1"/>
    <col min="11523" max="11523" width="76.28515625" style="940" customWidth="1"/>
    <col min="11524" max="11524" width="8.7109375" style="940" customWidth="1"/>
    <col min="11525" max="11525" width="12.85546875" style="940" bestFit="1" customWidth="1"/>
    <col min="11526" max="11526" width="17" style="940" bestFit="1" customWidth="1"/>
    <col min="11527" max="11527" width="23" style="940" bestFit="1" customWidth="1"/>
    <col min="11528" max="11528" width="16.5703125" style="940" customWidth="1"/>
    <col min="11529" max="11529" width="81.42578125" style="940" customWidth="1"/>
    <col min="11530" max="11530" width="13.7109375" style="940" customWidth="1"/>
    <col min="11531" max="11531" width="10.28515625" style="940" customWidth="1"/>
    <col min="11532" max="11776" width="9.140625" style="940"/>
    <col min="11777" max="11777" width="14.5703125" style="940" bestFit="1" customWidth="1"/>
    <col min="11778" max="11778" width="8.140625" style="940" customWidth="1"/>
    <col min="11779" max="11779" width="76.28515625" style="940" customWidth="1"/>
    <col min="11780" max="11780" width="8.7109375" style="940" customWidth="1"/>
    <col min="11781" max="11781" width="12.85546875" style="940" bestFit="1" customWidth="1"/>
    <col min="11782" max="11782" width="17" style="940" bestFit="1" customWidth="1"/>
    <col min="11783" max="11783" width="23" style="940" bestFit="1" customWidth="1"/>
    <col min="11784" max="11784" width="16.5703125" style="940" customWidth="1"/>
    <col min="11785" max="11785" width="81.42578125" style="940" customWidth="1"/>
    <col min="11786" max="11786" width="13.7109375" style="940" customWidth="1"/>
    <col min="11787" max="11787" width="10.28515625" style="940" customWidth="1"/>
    <col min="11788" max="12032" width="9.140625" style="940"/>
    <col min="12033" max="12033" width="14.5703125" style="940" bestFit="1" customWidth="1"/>
    <col min="12034" max="12034" width="8.140625" style="940" customWidth="1"/>
    <col min="12035" max="12035" width="76.28515625" style="940" customWidth="1"/>
    <col min="12036" max="12036" width="8.7109375" style="940" customWidth="1"/>
    <col min="12037" max="12037" width="12.85546875" style="940" bestFit="1" customWidth="1"/>
    <col min="12038" max="12038" width="17" style="940" bestFit="1" customWidth="1"/>
    <col min="12039" max="12039" width="23" style="940" bestFit="1" customWidth="1"/>
    <col min="12040" max="12040" width="16.5703125" style="940" customWidth="1"/>
    <col min="12041" max="12041" width="81.42578125" style="940" customWidth="1"/>
    <col min="12042" max="12042" width="13.7109375" style="940" customWidth="1"/>
    <col min="12043" max="12043" width="10.28515625" style="940" customWidth="1"/>
    <col min="12044" max="12288" width="9.140625" style="940"/>
    <col min="12289" max="12289" width="14.5703125" style="940" bestFit="1" customWidth="1"/>
    <col min="12290" max="12290" width="8.140625" style="940" customWidth="1"/>
    <col min="12291" max="12291" width="76.28515625" style="940" customWidth="1"/>
    <col min="12292" max="12292" width="8.7109375" style="940" customWidth="1"/>
    <col min="12293" max="12293" width="12.85546875" style="940" bestFit="1" customWidth="1"/>
    <col min="12294" max="12294" width="17" style="940" bestFit="1" customWidth="1"/>
    <col min="12295" max="12295" width="23" style="940" bestFit="1" customWidth="1"/>
    <col min="12296" max="12296" width="16.5703125" style="940" customWidth="1"/>
    <col min="12297" max="12297" width="81.42578125" style="940" customWidth="1"/>
    <col min="12298" max="12298" width="13.7109375" style="940" customWidth="1"/>
    <col min="12299" max="12299" width="10.28515625" style="940" customWidth="1"/>
    <col min="12300" max="12544" width="9.140625" style="940"/>
    <col min="12545" max="12545" width="14.5703125" style="940" bestFit="1" customWidth="1"/>
    <col min="12546" max="12546" width="8.140625" style="940" customWidth="1"/>
    <col min="12547" max="12547" width="76.28515625" style="940" customWidth="1"/>
    <col min="12548" max="12548" width="8.7109375" style="940" customWidth="1"/>
    <col min="12549" max="12549" width="12.85546875" style="940" bestFit="1" customWidth="1"/>
    <col min="12550" max="12550" width="17" style="940" bestFit="1" customWidth="1"/>
    <col min="12551" max="12551" width="23" style="940" bestFit="1" customWidth="1"/>
    <col min="12552" max="12552" width="16.5703125" style="940" customWidth="1"/>
    <col min="12553" max="12553" width="81.42578125" style="940" customWidth="1"/>
    <col min="12554" max="12554" width="13.7109375" style="940" customWidth="1"/>
    <col min="12555" max="12555" width="10.28515625" style="940" customWidth="1"/>
    <col min="12556" max="12800" width="9.140625" style="940"/>
    <col min="12801" max="12801" width="14.5703125" style="940" bestFit="1" customWidth="1"/>
    <col min="12802" max="12802" width="8.140625" style="940" customWidth="1"/>
    <col min="12803" max="12803" width="76.28515625" style="940" customWidth="1"/>
    <col min="12804" max="12804" width="8.7109375" style="940" customWidth="1"/>
    <col min="12805" max="12805" width="12.85546875" style="940" bestFit="1" customWidth="1"/>
    <col min="12806" max="12806" width="17" style="940" bestFit="1" customWidth="1"/>
    <col min="12807" max="12807" width="23" style="940" bestFit="1" customWidth="1"/>
    <col min="12808" max="12808" width="16.5703125" style="940" customWidth="1"/>
    <col min="12809" max="12809" width="81.42578125" style="940" customWidth="1"/>
    <col min="12810" max="12810" width="13.7109375" style="940" customWidth="1"/>
    <col min="12811" max="12811" width="10.28515625" style="940" customWidth="1"/>
    <col min="12812" max="13056" width="9.140625" style="940"/>
    <col min="13057" max="13057" width="14.5703125" style="940" bestFit="1" customWidth="1"/>
    <col min="13058" max="13058" width="8.140625" style="940" customWidth="1"/>
    <col min="13059" max="13059" width="76.28515625" style="940" customWidth="1"/>
    <col min="13060" max="13060" width="8.7109375" style="940" customWidth="1"/>
    <col min="13061" max="13061" width="12.85546875" style="940" bestFit="1" customWidth="1"/>
    <col min="13062" max="13062" width="17" style="940" bestFit="1" customWidth="1"/>
    <col min="13063" max="13063" width="23" style="940" bestFit="1" customWidth="1"/>
    <col min="13064" max="13064" width="16.5703125" style="940" customWidth="1"/>
    <col min="13065" max="13065" width="81.42578125" style="940" customWidth="1"/>
    <col min="13066" max="13066" width="13.7109375" style="940" customWidth="1"/>
    <col min="13067" max="13067" width="10.28515625" style="940" customWidth="1"/>
    <col min="13068" max="13312" width="9.140625" style="940"/>
    <col min="13313" max="13313" width="14.5703125" style="940" bestFit="1" customWidth="1"/>
    <col min="13314" max="13314" width="8.140625" style="940" customWidth="1"/>
    <col min="13315" max="13315" width="76.28515625" style="940" customWidth="1"/>
    <col min="13316" max="13316" width="8.7109375" style="940" customWidth="1"/>
    <col min="13317" max="13317" width="12.85546875" style="940" bestFit="1" customWidth="1"/>
    <col min="13318" max="13318" width="17" style="940" bestFit="1" customWidth="1"/>
    <col min="13319" max="13319" width="23" style="940" bestFit="1" customWidth="1"/>
    <col min="13320" max="13320" width="16.5703125" style="940" customWidth="1"/>
    <col min="13321" max="13321" width="81.42578125" style="940" customWidth="1"/>
    <col min="13322" max="13322" width="13.7109375" style="940" customWidth="1"/>
    <col min="13323" max="13323" width="10.28515625" style="940" customWidth="1"/>
    <col min="13324" max="13568" width="9.140625" style="940"/>
    <col min="13569" max="13569" width="14.5703125" style="940" bestFit="1" customWidth="1"/>
    <col min="13570" max="13570" width="8.140625" style="940" customWidth="1"/>
    <col min="13571" max="13571" width="76.28515625" style="940" customWidth="1"/>
    <col min="13572" max="13572" width="8.7109375" style="940" customWidth="1"/>
    <col min="13573" max="13573" width="12.85546875" style="940" bestFit="1" customWidth="1"/>
    <col min="13574" max="13574" width="17" style="940" bestFit="1" customWidth="1"/>
    <col min="13575" max="13575" width="23" style="940" bestFit="1" customWidth="1"/>
    <col min="13576" max="13576" width="16.5703125" style="940" customWidth="1"/>
    <col min="13577" max="13577" width="81.42578125" style="940" customWidth="1"/>
    <col min="13578" max="13578" width="13.7109375" style="940" customWidth="1"/>
    <col min="13579" max="13579" width="10.28515625" style="940" customWidth="1"/>
    <col min="13580" max="13824" width="9.140625" style="940"/>
    <col min="13825" max="13825" width="14.5703125" style="940" bestFit="1" customWidth="1"/>
    <col min="13826" max="13826" width="8.140625" style="940" customWidth="1"/>
    <col min="13827" max="13827" width="76.28515625" style="940" customWidth="1"/>
    <col min="13828" max="13828" width="8.7109375" style="940" customWidth="1"/>
    <col min="13829" max="13829" width="12.85546875" style="940" bestFit="1" customWidth="1"/>
    <col min="13830" max="13830" width="17" style="940" bestFit="1" customWidth="1"/>
    <col min="13831" max="13831" width="23" style="940" bestFit="1" customWidth="1"/>
    <col min="13832" max="13832" width="16.5703125" style="940" customWidth="1"/>
    <col min="13833" max="13833" width="81.42578125" style="940" customWidth="1"/>
    <col min="13834" max="13834" width="13.7109375" style="940" customWidth="1"/>
    <col min="13835" max="13835" width="10.28515625" style="940" customWidth="1"/>
    <col min="13836" max="14080" width="9.140625" style="940"/>
    <col min="14081" max="14081" width="14.5703125" style="940" bestFit="1" customWidth="1"/>
    <col min="14082" max="14082" width="8.140625" style="940" customWidth="1"/>
    <col min="14083" max="14083" width="76.28515625" style="940" customWidth="1"/>
    <col min="14084" max="14084" width="8.7109375" style="940" customWidth="1"/>
    <col min="14085" max="14085" width="12.85546875" style="940" bestFit="1" customWidth="1"/>
    <col min="14086" max="14086" width="17" style="940" bestFit="1" customWidth="1"/>
    <col min="14087" max="14087" width="23" style="940" bestFit="1" customWidth="1"/>
    <col min="14088" max="14088" width="16.5703125" style="940" customWidth="1"/>
    <col min="14089" max="14089" width="81.42578125" style="940" customWidth="1"/>
    <col min="14090" max="14090" width="13.7109375" style="940" customWidth="1"/>
    <col min="14091" max="14091" width="10.28515625" style="940" customWidth="1"/>
    <col min="14092" max="14336" width="9.140625" style="940"/>
    <col min="14337" max="14337" width="14.5703125" style="940" bestFit="1" customWidth="1"/>
    <col min="14338" max="14338" width="8.140625" style="940" customWidth="1"/>
    <col min="14339" max="14339" width="76.28515625" style="940" customWidth="1"/>
    <col min="14340" max="14340" width="8.7109375" style="940" customWidth="1"/>
    <col min="14341" max="14341" width="12.85546875" style="940" bestFit="1" customWidth="1"/>
    <col min="14342" max="14342" width="17" style="940" bestFit="1" customWidth="1"/>
    <col min="14343" max="14343" width="23" style="940" bestFit="1" customWidth="1"/>
    <col min="14344" max="14344" width="16.5703125" style="940" customWidth="1"/>
    <col min="14345" max="14345" width="81.42578125" style="940" customWidth="1"/>
    <col min="14346" max="14346" width="13.7109375" style="940" customWidth="1"/>
    <col min="14347" max="14347" width="10.28515625" style="940" customWidth="1"/>
    <col min="14348" max="14592" width="9.140625" style="940"/>
    <col min="14593" max="14593" width="14.5703125" style="940" bestFit="1" customWidth="1"/>
    <col min="14594" max="14594" width="8.140625" style="940" customWidth="1"/>
    <col min="14595" max="14595" width="76.28515625" style="940" customWidth="1"/>
    <col min="14596" max="14596" width="8.7109375" style="940" customWidth="1"/>
    <col min="14597" max="14597" width="12.85546875" style="940" bestFit="1" customWidth="1"/>
    <col min="14598" max="14598" width="17" style="940" bestFit="1" customWidth="1"/>
    <col min="14599" max="14599" width="23" style="940" bestFit="1" customWidth="1"/>
    <col min="14600" max="14600" width="16.5703125" style="940" customWidth="1"/>
    <col min="14601" max="14601" width="81.42578125" style="940" customWidth="1"/>
    <col min="14602" max="14602" width="13.7109375" style="940" customWidth="1"/>
    <col min="14603" max="14603" width="10.28515625" style="940" customWidth="1"/>
    <col min="14604" max="14848" width="9.140625" style="940"/>
    <col min="14849" max="14849" width="14.5703125" style="940" bestFit="1" customWidth="1"/>
    <col min="14850" max="14850" width="8.140625" style="940" customWidth="1"/>
    <col min="14851" max="14851" width="76.28515625" style="940" customWidth="1"/>
    <col min="14852" max="14852" width="8.7109375" style="940" customWidth="1"/>
    <col min="14853" max="14853" width="12.85546875" style="940" bestFit="1" customWidth="1"/>
    <col min="14854" max="14854" width="17" style="940" bestFit="1" customWidth="1"/>
    <col min="14855" max="14855" width="23" style="940" bestFit="1" customWidth="1"/>
    <col min="14856" max="14856" width="16.5703125" style="940" customWidth="1"/>
    <col min="14857" max="14857" width="81.42578125" style="940" customWidth="1"/>
    <col min="14858" max="14858" width="13.7109375" style="940" customWidth="1"/>
    <col min="14859" max="14859" width="10.28515625" style="940" customWidth="1"/>
    <col min="14860" max="15104" width="9.140625" style="940"/>
    <col min="15105" max="15105" width="14.5703125" style="940" bestFit="1" customWidth="1"/>
    <col min="15106" max="15106" width="8.140625" style="940" customWidth="1"/>
    <col min="15107" max="15107" width="76.28515625" style="940" customWidth="1"/>
    <col min="15108" max="15108" width="8.7109375" style="940" customWidth="1"/>
    <col min="15109" max="15109" width="12.85546875" style="940" bestFit="1" customWidth="1"/>
    <col min="15110" max="15110" width="17" style="940" bestFit="1" customWidth="1"/>
    <col min="15111" max="15111" width="23" style="940" bestFit="1" customWidth="1"/>
    <col min="15112" max="15112" width="16.5703125" style="940" customWidth="1"/>
    <col min="15113" max="15113" width="81.42578125" style="940" customWidth="1"/>
    <col min="15114" max="15114" width="13.7109375" style="940" customWidth="1"/>
    <col min="15115" max="15115" width="10.28515625" style="940" customWidth="1"/>
    <col min="15116" max="15360" width="9.140625" style="940"/>
    <col min="15361" max="15361" width="14.5703125" style="940" bestFit="1" customWidth="1"/>
    <col min="15362" max="15362" width="8.140625" style="940" customWidth="1"/>
    <col min="15363" max="15363" width="76.28515625" style="940" customWidth="1"/>
    <col min="15364" max="15364" width="8.7109375" style="940" customWidth="1"/>
    <col min="15365" max="15365" width="12.85546875" style="940" bestFit="1" customWidth="1"/>
    <col min="15366" max="15366" width="17" style="940" bestFit="1" customWidth="1"/>
    <col min="15367" max="15367" width="23" style="940" bestFit="1" customWidth="1"/>
    <col min="15368" max="15368" width="16.5703125" style="940" customWidth="1"/>
    <col min="15369" max="15369" width="81.42578125" style="940" customWidth="1"/>
    <col min="15370" max="15370" width="13.7109375" style="940" customWidth="1"/>
    <col min="15371" max="15371" width="10.28515625" style="940" customWidth="1"/>
    <col min="15372" max="15616" width="9.140625" style="940"/>
    <col min="15617" max="15617" width="14.5703125" style="940" bestFit="1" customWidth="1"/>
    <col min="15618" max="15618" width="8.140625" style="940" customWidth="1"/>
    <col min="15619" max="15619" width="76.28515625" style="940" customWidth="1"/>
    <col min="15620" max="15620" width="8.7109375" style="940" customWidth="1"/>
    <col min="15621" max="15621" width="12.85546875" style="940" bestFit="1" customWidth="1"/>
    <col min="15622" max="15622" width="17" style="940" bestFit="1" customWidth="1"/>
    <col min="15623" max="15623" width="23" style="940" bestFit="1" customWidth="1"/>
    <col min="15624" max="15624" width="16.5703125" style="940" customWidth="1"/>
    <col min="15625" max="15625" width="81.42578125" style="940" customWidth="1"/>
    <col min="15626" max="15626" width="13.7109375" style="940" customWidth="1"/>
    <col min="15627" max="15627" width="10.28515625" style="940" customWidth="1"/>
    <col min="15628" max="15872" width="9.140625" style="940"/>
    <col min="15873" max="15873" width="14.5703125" style="940" bestFit="1" customWidth="1"/>
    <col min="15874" max="15874" width="8.140625" style="940" customWidth="1"/>
    <col min="15875" max="15875" width="76.28515625" style="940" customWidth="1"/>
    <col min="15876" max="15876" width="8.7109375" style="940" customWidth="1"/>
    <col min="15877" max="15877" width="12.85546875" style="940" bestFit="1" customWidth="1"/>
    <col min="15878" max="15878" width="17" style="940" bestFit="1" customWidth="1"/>
    <col min="15879" max="15879" width="23" style="940" bestFit="1" customWidth="1"/>
    <col min="15880" max="15880" width="16.5703125" style="940" customWidth="1"/>
    <col min="15881" max="15881" width="81.42578125" style="940" customWidth="1"/>
    <col min="15882" max="15882" width="13.7109375" style="940" customWidth="1"/>
    <col min="15883" max="15883" width="10.28515625" style="940" customWidth="1"/>
    <col min="15884" max="16128" width="9.140625" style="940"/>
    <col min="16129" max="16129" width="14.5703125" style="940" bestFit="1" customWidth="1"/>
    <col min="16130" max="16130" width="8.140625" style="940" customWidth="1"/>
    <col min="16131" max="16131" width="76.28515625" style="940" customWidth="1"/>
    <col min="16132" max="16132" width="8.7109375" style="940" customWidth="1"/>
    <col min="16133" max="16133" width="12.85546875" style="940" bestFit="1" customWidth="1"/>
    <col min="16134" max="16134" width="17" style="940" bestFit="1" customWidth="1"/>
    <col min="16135" max="16135" width="23" style="940" bestFit="1" customWidth="1"/>
    <col min="16136" max="16136" width="16.5703125" style="940" customWidth="1"/>
    <col min="16137" max="16137" width="81.42578125" style="940" customWidth="1"/>
    <col min="16138" max="16138" width="13.7109375" style="940" customWidth="1"/>
    <col min="16139" max="16139" width="10.28515625" style="940" customWidth="1"/>
    <col min="16140" max="16384" width="9.140625" style="940"/>
  </cols>
  <sheetData>
    <row r="1" spans="1:12" s="897" customFormat="1" ht="75.75" customHeight="1" thickBot="1">
      <c r="A1" s="1221" t="str">
        <f>'PLANILHA '!A1:J2</f>
        <v>PREFEITURA MUNICIPAL DE SORRISO</v>
      </c>
      <c r="B1" s="1222"/>
      <c r="C1" s="1222"/>
      <c r="D1" s="1222"/>
      <c r="E1" s="1222"/>
      <c r="F1" s="1222"/>
      <c r="G1" s="1223"/>
      <c r="H1" s="896"/>
      <c r="I1" s="896"/>
      <c r="J1" s="896"/>
    </row>
    <row r="2" spans="1:12" s="897" customFormat="1" ht="23.25" customHeight="1">
      <c r="A2" s="1022"/>
      <c r="B2" s="1023"/>
      <c r="C2" s="1228" t="str">
        <f>'PLANILHA '!$C$3</f>
        <v xml:space="preserve">Local: Avenida Claudino Frâncio </v>
      </c>
      <c r="D2" s="1228"/>
      <c r="E2" s="1228"/>
      <c r="F2" s="1228"/>
      <c r="G2" s="1228"/>
      <c r="H2" s="896"/>
      <c r="I2" s="896"/>
      <c r="J2" s="896"/>
    </row>
    <row r="3" spans="1:12" s="897" customFormat="1" ht="23.25" customHeight="1">
      <c r="A3" s="1022"/>
      <c r="B3" s="1023"/>
      <c r="C3" s="1024" t="str">
        <f>'PLANILHA '!$C$4</f>
        <v>Tipo de intervenção: Pavimentação</v>
      </c>
      <c r="D3" s="1024"/>
      <c r="E3" s="1024"/>
      <c r="F3" s="1024"/>
      <c r="G3" s="1024"/>
      <c r="H3" s="896"/>
      <c r="I3" s="896"/>
      <c r="J3" s="896"/>
    </row>
    <row r="4" spans="1:12" s="897" customFormat="1" ht="23.25" customHeight="1">
      <c r="A4" s="1022"/>
      <c r="B4" s="1023"/>
      <c r="C4" s="1024" t="str">
        <f>'PLANILHA '!$C$5:$D$5</f>
        <v xml:space="preserve">Boletins de referência: SINAPI/ Setembro 2019  s/ desoneração </v>
      </c>
      <c r="D4" s="1024"/>
      <c r="E4" s="1024"/>
      <c r="F4" s="1024"/>
      <c r="G4" s="1024"/>
      <c r="H4" s="896"/>
      <c r="I4" s="896"/>
      <c r="J4" s="896"/>
    </row>
    <row r="5" spans="1:12" s="897" customFormat="1" ht="23.25" customHeight="1">
      <c r="A5" s="1022"/>
      <c r="B5" s="1023"/>
      <c r="C5" s="1024" t="s">
        <v>629</v>
      </c>
      <c r="D5" s="1024"/>
      <c r="E5" s="1024"/>
      <c r="F5" s="1024"/>
      <c r="G5" s="1024"/>
      <c r="H5" s="896"/>
      <c r="I5" s="896"/>
      <c r="J5" s="896"/>
    </row>
    <row r="6" spans="1:12" s="897" customFormat="1" ht="23.25" customHeight="1">
      <c r="A6" s="1022"/>
      <c r="B6" s="1023"/>
      <c r="C6" s="1024" t="s">
        <v>630</v>
      </c>
      <c r="D6" s="1024"/>
      <c r="E6" s="1024"/>
      <c r="F6" s="1024"/>
      <c r="G6" s="1024"/>
      <c r="H6" s="896"/>
      <c r="I6" s="896"/>
      <c r="J6" s="896"/>
    </row>
    <row r="7" spans="1:12" s="897" customFormat="1" ht="23.25" customHeight="1">
      <c r="A7" s="1022"/>
      <c r="B7" s="1023"/>
      <c r="C7" s="1024" t="str">
        <f>'PLANILHA '!$E$5</f>
        <v>Data: 11/11/2019</v>
      </c>
      <c r="D7" s="1024"/>
      <c r="E7" s="1024"/>
      <c r="F7" s="1024"/>
      <c r="G7" s="1024"/>
      <c r="H7" s="896"/>
      <c r="I7" s="896"/>
      <c r="J7" s="896"/>
    </row>
    <row r="8" spans="1:12" s="897" customFormat="1" ht="32.25">
      <c r="A8" s="1224" t="s">
        <v>485</v>
      </c>
      <c r="B8" s="1224"/>
      <c r="C8" s="1224"/>
      <c r="D8" s="1224"/>
      <c r="E8" s="1224"/>
      <c r="F8" s="1224"/>
      <c r="G8" s="1224"/>
    </row>
    <row r="9" spans="1:12" s="897" customFormat="1" ht="30" customHeight="1">
      <c r="A9" s="1229"/>
      <c r="B9" s="1229"/>
      <c r="C9" s="1229"/>
      <c r="D9" s="1229"/>
      <c r="E9" s="1229"/>
      <c r="F9" s="1229"/>
      <c r="G9" s="1229"/>
    </row>
    <row r="10" spans="1:12" s="897" customFormat="1" ht="40.5" customHeight="1">
      <c r="A10" s="1028" t="s">
        <v>617</v>
      </c>
      <c r="B10" s="1029" t="s">
        <v>439</v>
      </c>
      <c r="C10" s="1230" t="s">
        <v>491</v>
      </c>
      <c r="D10" s="1231"/>
      <c r="E10" s="1231"/>
      <c r="F10" s="1232"/>
      <c r="G10" s="1030" t="s">
        <v>492</v>
      </c>
    </row>
    <row r="11" spans="1:12" s="897" customFormat="1" ht="31.5" customHeight="1">
      <c r="A11" s="1026" t="s">
        <v>145</v>
      </c>
      <c r="B11" s="1007" t="s">
        <v>435</v>
      </c>
      <c r="C11" s="1027" t="s">
        <v>436</v>
      </c>
      <c r="D11" s="1225" t="s">
        <v>486</v>
      </c>
      <c r="E11" s="1226"/>
      <c r="F11" s="1225" t="s">
        <v>437</v>
      </c>
      <c r="G11" s="1227"/>
      <c r="H11" s="898"/>
      <c r="I11" s="899"/>
      <c r="J11" s="899"/>
      <c r="K11" s="899"/>
    </row>
    <row r="12" spans="1:12" s="897" customFormat="1" ht="31.5" customHeight="1">
      <c r="A12" s="1005"/>
      <c r="B12" s="1005"/>
      <c r="C12" s="1006"/>
      <c r="D12" s="1007" t="s">
        <v>487</v>
      </c>
      <c r="E12" s="1007" t="s">
        <v>168</v>
      </c>
      <c r="F12" s="1031" t="s">
        <v>488</v>
      </c>
      <c r="G12" s="1032" t="s">
        <v>489</v>
      </c>
      <c r="H12" s="898"/>
      <c r="I12" s="899"/>
      <c r="J12" s="899"/>
      <c r="K12" s="899"/>
    </row>
    <row r="13" spans="1:12" s="897" customFormat="1" ht="13.5">
      <c r="A13" s="1065"/>
      <c r="B13" s="1066" t="s">
        <v>441</v>
      </c>
      <c r="C13" s="1210" t="s">
        <v>493</v>
      </c>
      <c r="D13" s="1210"/>
      <c r="E13" s="1210"/>
      <c r="F13" s="1210"/>
      <c r="G13" s="1210"/>
      <c r="H13" s="942"/>
      <c r="I13" s="901"/>
      <c r="J13" s="899"/>
      <c r="K13" s="899"/>
      <c r="L13" s="902"/>
    </row>
    <row r="14" spans="1:12" s="897" customFormat="1" ht="40.5">
      <c r="A14" s="1011">
        <v>5944</v>
      </c>
      <c r="B14" s="1036" t="s">
        <v>598</v>
      </c>
      <c r="C14" s="1059" t="s">
        <v>494</v>
      </c>
      <c r="D14" s="1038" t="s">
        <v>495</v>
      </c>
      <c r="E14" s="1039">
        <v>3.5000000000000001E-3</v>
      </c>
      <c r="F14" s="1040">
        <v>0</v>
      </c>
      <c r="G14" s="1033">
        <f>E14*F14</f>
        <v>0</v>
      </c>
      <c r="H14" s="942"/>
      <c r="I14" s="901"/>
      <c r="J14" s="899"/>
      <c r="K14" s="899"/>
      <c r="L14" s="902"/>
    </row>
    <row r="15" spans="1:12" s="897" customFormat="1" ht="27">
      <c r="A15" s="1011">
        <v>7030</v>
      </c>
      <c r="B15" s="1036" t="s">
        <v>599</v>
      </c>
      <c r="C15" s="1059" t="s">
        <v>497</v>
      </c>
      <c r="D15" s="1038" t="s">
        <v>495</v>
      </c>
      <c r="E15" s="1039">
        <v>1.34E-2</v>
      </c>
      <c r="F15" s="1040">
        <v>0</v>
      </c>
      <c r="G15" s="1033">
        <f>E15*F15</f>
        <v>0</v>
      </c>
      <c r="H15" s="942"/>
      <c r="I15" s="901"/>
      <c r="J15" s="899"/>
      <c r="K15" s="899"/>
      <c r="L15" s="902"/>
    </row>
    <row r="16" spans="1:12" s="897" customFormat="1" ht="27">
      <c r="A16" s="1011">
        <v>93433</v>
      </c>
      <c r="B16" s="1036" t="s">
        <v>600</v>
      </c>
      <c r="C16" s="1059" t="s">
        <v>499</v>
      </c>
      <c r="D16" s="1038" t="s">
        <v>495</v>
      </c>
      <c r="E16" s="1039">
        <v>1.34E-2</v>
      </c>
      <c r="F16" s="1040">
        <v>0</v>
      </c>
      <c r="G16" s="1033">
        <f>E16*F16</f>
        <v>0</v>
      </c>
      <c r="H16" s="900"/>
      <c r="I16" s="901"/>
      <c r="J16" s="899"/>
      <c r="K16" s="899"/>
      <c r="L16" s="902"/>
    </row>
    <row r="17" spans="1:12" s="897" customFormat="1" ht="13.5">
      <c r="A17" s="1067"/>
      <c r="B17" s="1068" t="s">
        <v>448</v>
      </c>
      <c r="C17" s="1207" t="s">
        <v>500</v>
      </c>
      <c r="D17" s="1208"/>
      <c r="E17" s="1208"/>
      <c r="F17" s="1208"/>
      <c r="G17" s="1209"/>
      <c r="H17" s="900"/>
      <c r="I17" s="901"/>
      <c r="J17" s="899"/>
      <c r="K17" s="899"/>
      <c r="L17" s="902"/>
    </row>
    <row r="18" spans="1:12" s="897" customFormat="1" ht="14.25" customHeight="1">
      <c r="A18" s="1042">
        <v>88316</v>
      </c>
      <c r="B18" s="1036" t="s">
        <v>601</v>
      </c>
      <c r="C18" s="1060" t="s">
        <v>502</v>
      </c>
      <c r="D18" s="1038" t="s">
        <v>467</v>
      </c>
      <c r="E18" s="1039">
        <v>0.1067</v>
      </c>
      <c r="F18" s="1040">
        <v>0</v>
      </c>
      <c r="G18" s="1033">
        <f>E18*F18</f>
        <v>0</v>
      </c>
      <c r="H18" s="900"/>
      <c r="I18" s="901"/>
      <c r="J18" s="899"/>
      <c r="K18" s="899"/>
      <c r="L18" s="902"/>
    </row>
    <row r="19" spans="1:12" s="897" customFormat="1" ht="14.25" customHeight="1">
      <c r="A19" s="1067"/>
      <c r="B19" s="1068" t="s">
        <v>449</v>
      </c>
      <c r="C19" s="1207" t="s">
        <v>503</v>
      </c>
      <c r="D19" s="1208"/>
      <c r="E19" s="1208"/>
      <c r="F19" s="1208"/>
      <c r="G19" s="1209"/>
      <c r="H19" s="943"/>
      <c r="I19" s="901"/>
      <c r="J19" s="899"/>
      <c r="K19" s="899"/>
      <c r="L19" s="902"/>
    </row>
    <row r="20" spans="1:12" s="897" customFormat="1" ht="33.75" customHeight="1">
      <c r="A20" s="1012" t="s">
        <v>504</v>
      </c>
      <c r="B20" s="1036" t="s">
        <v>602</v>
      </c>
      <c r="C20" s="1059" t="s">
        <v>505</v>
      </c>
      <c r="D20" s="1037" t="s">
        <v>506</v>
      </c>
      <c r="E20" s="1043">
        <v>0.161</v>
      </c>
      <c r="F20" s="1103">
        <v>0</v>
      </c>
      <c r="G20" s="1033">
        <f>E20*F20</f>
        <v>0</v>
      </c>
      <c r="H20" s="903"/>
      <c r="I20" s="904"/>
      <c r="J20" s="899"/>
      <c r="K20" s="899"/>
      <c r="L20" s="902"/>
    </row>
    <row r="21" spans="1:12" s="897" customFormat="1" ht="27">
      <c r="A21" s="1012" t="s">
        <v>507</v>
      </c>
      <c r="B21" s="1036" t="s">
        <v>603</v>
      </c>
      <c r="C21" s="1059" t="s">
        <v>621</v>
      </c>
      <c r="D21" s="1037" t="s">
        <v>492</v>
      </c>
      <c r="E21" s="1043">
        <v>0.06</v>
      </c>
      <c r="F21" s="1103">
        <v>0</v>
      </c>
      <c r="G21" s="1033">
        <f>E21*F21</f>
        <v>0</v>
      </c>
      <c r="H21" s="943"/>
      <c r="I21" s="905"/>
      <c r="J21" s="899"/>
      <c r="K21" s="899"/>
      <c r="L21" s="902"/>
    </row>
    <row r="22" spans="1:12" s="897" customFormat="1">
      <c r="A22" s="1012" t="s">
        <v>508</v>
      </c>
      <c r="B22" s="1036" t="s">
        <v>604</v>
      </c>
      <c r="C22" s="1060" t="s">
        <v>509</v>
      </c>
      <c r="D22" s="1037" t="s">
        <v>510</v>
      </c>
      <c r="E22" s="1043">
        <v>28</v>
      </c>
      <c r="F22" s="1103">
        <v>0</v>
      </c>
      <c r="G22" s="1033">
        <f>E22*F22</f>
        <v>0</v>
      </c>
      <c r="H22" s="943"/>
      <c r="I22" s="905"/>
      <c r="J22" s="899"/>
      <c r="K22" s="899"/>
      <c r="L22" s="902"/>
    </row>
    <row r="23" spans="1:12" s="897" customFormat="1" ht="27">
      <c r="A23" s="1012" t="s">
        <v>511</v>
      </c>
      <c r="B23" s="1036" t="s">
        <v>605</v>
      </c>
      <c r="C23" s="1060" t="s">
        <v>512</v>
      </c>
      <c r="D23" s="1037" t="s">
        <v>506</v>
      </c>
      <c r="E23" s="1043">
        <v>0.31290000000000001</v>
      </c>
      <c r="F23" s="1103">
        <v>0</v>
      </c>
      <c r="G23" s="1033">
        <f>E23*F23</f>
        <v>0</v>
      </c>
      <c r="H23" s="943"/>
      <c r="I23" s="905"/>
      <c r="J23" s="899"/>
      <c r="K23" s="899"/>
      <c r="L23" s="902"/>
    </row>
    <row r="24" spans="1:12" s="897" customFormat="1" ht="27">
      <c r="A24" s="1012" t="s">
        <v>513</v>
      </c>
      <c r="B24" s="1036" t="s">
        <v>606</v>
      </c>
      <c r="C24" s="1060" t="s">
        <v>514</v>
      </c>
      <c r="D24" s="1037" t="s">
        <v>506</v>
      </c>
      <c r="E24" s="1043">
        <v>0.1341</v>
      </c>
      <c r="F24" s="1103">
        <v>0</v>
      </c>
      <c r="G24" s="1033">
        <f>E24*F24</f>
        <v>0</v>
      </c>
      <c r="H24" s="906"/>
      <c r="I24" s="899"/>
      <c r="J24" s="899">
        <f>SUM(J15:J23)</f>
        <v>0</v>
      </c>
      <c r="K24" s="899"/>
      <c r="L24" s="902"/>
    </row>
    <row r="25" spans="1:12" s="897" customFormat="1" ht="13.5" hidden="1">
      <c r="A25" s="1233" t="s">
        <v>515</v>
      </c>
      <c r="B25" s="1234"/>
      <c r="C25" s="1234"/>
      <c r="D25" s="1234"/>
      <c r="E25" s="1234"/>
      <c r="F25" s="1234"/>
      <c r="G25" s="1044">
        <f>SUM(G14:G24)</f>
        <v>0</v>
      </c>
      <c r="H25" s="900"/>
      <c r="I25" s="899"/>
      <c r="J25" s="899" t="e">
        <f>#REF!+J24</f>
        <v>#REF!</v>
      </c>
      <c r="K25" s="899"/>
      <c r="L25" s="902"/>
    </row>
    <row r="26" spans="1:12" s="897" customFormat="1" ht="13.5" hidden="1">
      <c r="A26" s="1045"/>
      <c r="B26" s="1045"/>
      <c r="C26" s="1045"/>
      <c r="D26" s="1045"/>
      <c r="E26" s="1045"/>
      <c r="F26" s="1045"/>
      <c r="G26" s="1046"/>
      <c r="H26" s="900"/>
      <c r="I26" s="907"/>
      <c r="J26" s="908"/>
    </row>
    <row r="27" spans="1:12" s="912" customFormat="1" ht="15.75" hidden="1" customHeight="1">
      <c r="A27" s="1008" t="s">
        <v>516</v>
      </c>
      <c r="B27" s="1009" t="s">
        <v>446</v>
      </c>
      <c r="C27" s="1034" t="s">
        <v>517</v>
      </c>
      <c r="D27" s="1010" t="s">
        <v>518</v>
      </c>
      <c r="E27" s="1025"/>
      <c r="F27" s="1025"/>
      <c r="G27" s="1035"/>
      <c r="H27" s="909"/>
      <c r="I27" s="910"/>
      <c r="J27" s="911"/>
    </row>
    <row r="28" spans="1:12" s="916" customFormat="1" hidden="1">
      <c r="A28" s="1041"/>
      <c r="B28" s="1047" t="s">
        <v>447</v>
      </c>
      <c r="C28" s="1048" t="s">
        <v>493</v>
      </c>
      <c r="D28" s="1049"/>
      <c r="E28" s="1049"/>
      <c r="F28" s="1049"/>
      <c r="G28" s="1050"/>
      <c r="H28" s="913"/>
      <c r="I28" s="914"/>
      <c r="J28" s="915"/>
    </row>
    <row r="29" spans="1:12" s="916" customFormat="1" ht="27" hidden="1">
      <c r="A29" s="1042">
        <v>95264</v>
      </c>
      <c r="B29" s="1051" t="s">
        <v>519</v>
      </c>
      <c r="C29" s="1018" t="s">
        <v>520</v>
      </c>
      <c r="D29" s="1017" t="s">
        <v>495</v>
      </c>
      <c r="E29" s="1052">
        <v>0.4</v>
      </c>
      <c r="F29" s="1053">
        <v>3.61</v>
      </c>
      <c r="G29" s="1013">
        <f>E29*F29</f>
        <v>1.44</v>
      </c>
      <c r="H29" s="913"/>
      <c r="I29" s="914"/>
      <c r="J29" s="915"/>
    </row>
    <row r="30" spans="1:12" s="912" customFormat="1" ht="15.75" hidden="1" customHeight="1">
      <c r="A30" s="1042">
        <v>91534</v>
      </c>
      <c r="B30" s="1051" t="s">
        <v>521</v>
      </c>
      <c r="C30" s="1018" t="s">
        <v>522</v>
      </c>
      <c r="D30" s="1017" t="s">
        <v>523</v>
      </c>
      <c r="E30" s="1052">
        <v>1.6</v>
      </c>
      <c r="F30" s="1053">
        <v>17.13</v>
      </c>
      <c r="G30" s="1013">
        <f>E30*F30</f>
        <v>27.41</v>
      </c>
      <c r="H30" s="909"/>
      <c r="I30" s="910"/>
      <c r="J30" s="911"/>
    </row>
    <row r="31" spans="1:12" s="916" customFormat="1" hidden="1">
      <c r="A31" s="1041"/>
      <c r="B31" s="1047" t="s">
        <v>463</v>
      </c>
      <c r="C31" s="1048" t="s">
        <v>500</v>
      </c>
      <c r="D31" s="1049"/>
      <c r="E31" s="1049"/>
      <c r="F31" s="1049"/>
      <c r="G31" s="1050"/>
      <c r="H31" s="913"/>
      <c r="I31" s="914"/>
      <c r="J31" s="915"/>
    </row>
    <row r="32" spans="1:12" s="916" customFormat="1" hidden="1">
      <c r="A32" s="1054">
        <v>90776</v>
      </c>
      <c r="B32" s="1051" t="s">
        <v>524</v>
      </c>
      <c r="C32" s="1018" t="s">
        <v>525</v>
      </c>
      <c r="D32" s="1017" t="s">
        <v>467</v>
      </c>
      <c r="E32" s="1052">
        <v>2</v>
      </c>
      <c r="F32" s="1053">
        <v>22.41</v>
      </c>
      <c r="G32" s="1013">
        <f>E32*F32</f>
        <v>44.82</v>
      </c>
      <c r="H32" s="917"/>
      <c r="I32" s="914"/>
      <c r="J32" s="915"/>
    </row>
    <row r="33" spans="1:10" s="916" customFormat="1" hidden="1">
      <c r="A33" s="1054">
        <v>88316</v>
      </c>
      <c r="B33" s="1051" t="s">
        <v>526</v>
      </c>
      <c r="C33" s="1055" t="s">
        <v>502</v>
      </c>
      <c r="D33" s="1017" t="s">
        <v>467</v>
      </c>
      <c r="E33" s="1052">
        <v>12</v>
      </c>
      <c r="F33" s="1056">
        <v>15.28</v>
      </c>
      <c r="G33" s="1013">
        <f>E33*F33</f>
        <v>183.36</v>
      </c>
      <c r="H33" s="917"/>
      <c r="I33" s="914"/>
      <c r="J33" s="915"/>
    </row>
    <row r="34" spans="1:10" s="916" customFormat="1" hidden="1">
      <c r="A34" s="1041"/>
      <c r="B34" s="1047" t="s">
        <v>465</v>
      </c>
      <c r="C34" s="1048" t="s">
        <v>503</v>
      </c>
      <c r="D34" s="1049"/>
      <c r="E34" s="1049"/>
      <c r="F34" s="1049"/>
      <c r="G34" s="1050"/>
      <c r="H34" s="917"/>
      <c r="I34" s="914"/>
      <c r="J34" s="915"/>
    </row>
    <row r="35" spans="1:10" s="916" customFormat="1" hidden="1">
      <c r="A35" s="1051" t="e">
        <f>#REF!</f>
        <v>#REF!</v>
      </c>
      <c r="B35" s="1051" t="s">
        <v>527</v>
      </c>
      <c r="C35" s="1018" t="s">
        <v>528</v>
      </c>
      <c r="D35" s="1017" t="s">
        <v>5</v>
      </c>
      <c r="E35" s="1057">
        <v>2.4569999999999999</v>
      </c>
      <c r="F35" s="1053">
        <f>G25</f>
        <v>0</v>
      </c>
      <c r="G35" s="1013">
        <f>E35*F35</f>
        <v>0</v>
      </c>
      <c r="H35" s="913"/>
      <c r="I35" s="914"/>
      <c r="J35" s="915"/>
    </row>
    <row r="36" spans="1:10" s="916" customFormat="1">
      <c r="A36" s="1235" t="s">
        <v>515</v>
      </c>
      <c r="B36" s="1220"/>
      <c r="C36" s="1220"/>
      <c r="D36" s="1220"/>
      <c r="E36" s="1220"/>
      <c r="F36" s="1220"/>
      <c r="G36" s="1069">
        <f>G14+G15+G16+G18+G20+G21+G22+G23+G24</f>
        <v>0</v>
      </c>
      <c r="H36" s="913"/>
      <c r="I36" s="914"/>
      <c r="J36" s="915"/>
    </row>
    <row r="37" spans="1:10" s="916" customFormat="1" ht="30" customHeight="1">
      <c r="A37" s="1014"/>
      <c r="B37" s="1015"/>
      <c r="C37" s="1015"/>
      <c r="D37" s="1015"/>
      <c r="E37" s="1015"/>
      <c r="F37" s="1015"/>
      <c r="G37" s="1016"/>
      <c r="H37" s="913"/>
      <c r="I37" s="914"/>
      <c r="J37" s="915"/>
    </row>
    <row r="38" spans="1:10" s="916" customFormat="1" ht="54" customHeight="1">
      <c r="A38" s="1028" t="s">
        <v>490</v>
      </c>
      <c r="B38" s="1029" t="s">
        <v>443</v>
      </c>
      <c r="C38" s="1230" t="s">
        <v>530</v>
      </c>
      <c r="D38" s="1231"/>
      <c r="E38" s="1231"/>
      <c r="F38" s="1232"/>
      <c r="G38" s="1030" t="s">
        <v>5</v>
      </c>
      <c r="H38" s="913"/>
      <c r="I38" s="914"/>
      <c r="J38" s="915"/>
    </row>
    <row r="39" spans="1:10" s="916" customFormat="1">
      <c r="A39" s="1067"/>
      <c r="B39" s="1068" t="s">
        <v>444</v>
      </c>
      <c r="C39" s="1207" t="s">
        <v>493</v>
      </c>
      <c r="D39" s="1208"/>
      <c r="E39" s="1208"/>
      <c r="F39" s="1208"/>
      <c r="G39" s="1209"/>
      <c r="H39" s="913"/>
      <c r="I39" s="914"/>
      <c r="J39" s="915"/>
    </row>
    <row r="40" spans="1:10" s="916" customFormat="1" ht="40.5">
      <c r="A40" s="1042" t="s">
        <v>534</v>
      </c>
      <c r="B40" s="1051" t="s">
        <v>496</v>
      </c>
      <c r="C40" s="1063" t="s">
        <v>536</v>
      </c>
      <c r="D40" s="1017" t="s">
        <v>495</v>
      </c>
      <c r="E40" s="1062" t="s">
        <v>537</v>
      </c>
      <c r="F40" s="1040">
        <v>0</v>
      </c>
      <c r="G40" s="1061">
        <f>E40*F40</f>
        <v>0</v>
      </c>
      <c r="H40" s="913"/>
      <c r="I40" s="914"/>
      <c r="J40" s="915"/>
    </row>
    <row r="41" spans="1:10" s="916" customFormat="1" ht="40.5">
      <c r="A41" s="1042" t="s">
        <v>538</v>
      </c>
      <c r="B41" s="1051" t="s">
        <v>498</v>
      </c>
      <c r="C41" s="1063" t="s">
        <v>540</v>
      </c>
      <c r="D41" s="1017" t="s">
        <v>523</v>
      </c>
      <c r="E41" s="1062" t="s">
        <v>541</v>
      </c>
      <c r="F41" s="1040">
        <v>0</v>
      </c>
      <c r="G41" s="1061">
        <f>E41*F41</f>
        <v>0</v>
      </c>
      <c r="H41" s="913"/>
      <c r="I41" s="914"/>
      <c r="J41" s="915"/>
    </row>
    <row r="42" spans="1:10" s="916" customFormat="1">
      <c r="A42" s="1042" t="s">
        <v>542</v>
      </c>
      <c r="B42" s="1051" t="s">
        <v>607</v>
      </c>
      <c r="C42" s="1063" t="s">
        <v>543</v>
      </c>
      <c r="D42" s="1017" t="s">
        <v>464</v>
      </c>
      <c r="E42" s="1062" t="s">
        <v>544</v>
      </c>
      <c r="F42" s="1040">
        <v>0</v>
      </c>
      <c r="G42" s="1061">
        <f t="shared" ref="G42:G45" si="0">E42*F42</f>
        <v>0</v>
      </c>
      <c r="H42" s="913"/>
      <c r="I42" s="914"/>
      <c r="J42" s="915"/>
    </row>
    <row r="43" spans="1:10" s="916" customFormat="1" ht="54">
      <c r="A43" s="1042" t="s">
        <v>545</v>
      </c>
      <c r="B43" s="1051" t="s">
        <v>608</v>
      </c>
      <c r="C43" s="1063" t="s">
        <v>546</v>
      </c>
      <c r="D43" s="1017" t="s">
        <v>495</v>
      </c>
      <c r="E43" s="1062" t="s">
        <v>537</v>
      </c>
      <c r="F43" s="1040">
        <v>0</v>
      </c>
      <c r="G43" s="1061">
        <f t="shared" si="0"/>
        <v>0</v>
      </c>
      <c r="H43" s="913"/>
      <c r="I43" s="914"/>
      <c r="J43" s="915"/>
    </row>
    <row r="44" spans="1:10" s="916" customFormat="1" ht="40.5">
      <c r="A44" s="1042" t="s">
        <v>547</v>
      </c>
      <c r="B44" s="1051" t="s">
        <v>609</v>
      </c>
      <c r="C44" s="1063" t="s">
        <v>548</v>
      </c>
      <c r="D44" s="1017" t="s">
        <v>495</v>
      </c>
      <c r="E44" s="1062" t="s">
        <v>549</v>
      </c>
      <c r="F44" s="1040">
        <v>0</v>
      </c>
      <c r="G44" s="1061">
        <f>E44*F44</f>
        <v>0</v>
      </c>
      <c r="H44" s="913"/>
      <c r="I44" s="914"/>
      <c r="J44" s="915"/>
    </row>
    <row r="45" spans="1:10" s="916" customFormat="1" ht="40.5">
      <c r="A45" s="1042" t="s">
        <v>550</v>
      </c>
      <c r="B45" s="1051" t="s">
        <v>610</v>
      </c>
      <c r="C45" s="1063" t="s">
        <v>551</v>
      </c>
      <c r="D45" s="1018" t="s">
        <v>523</v>
      </c>
      <c r="E45" s="1018" t="s">
        <v>552</v>
      </c>
      <c r="F45" s="1040">
        <v>0</v>
      </c>
      <c r="G45" s="1061">
        <f t="shared" si="0"/>
        <v>0</v>
      </c>
      <c r="H45" s="913"/>
      <c r="I45" s="914"/>
      <c r="J45" s="915"/>
    </row>
    <row r="46" spans="1:10" s="916" customFormat="1" ht="27">
      <c r="A46" s="1054" t="s">
        <v>553</v>
      </c>
      <c r="B46" s="1051" t="s">
        <v>611</v>
      </c>
      <c r="C46" s="1063" t="s">
        <v>554</v>
      </c>
      <c r="D46" s="1017" t="s">
        <v>523</v>
      </c>
      <c r="E46" s="1062" t="s">
        <v>555</v>
      </c>
      <c r="F46" s="1040">
        <v>0</v>
      </c>
      <c r="G46" s="1061">
        <f>E46*F46</f>
        <v>0</v>
      </c>
      <c r="H46" s="913"/>
      <c r="I46" s="914"/>
      <c r="J46" s="915"/>
    </row>
    <row r="47" spans="1:10" s="916" customFormat="1">
      <c r="A47" s="1054" t="s">
        <v>556</v>
      </c>
      <c r="B47" s="1051" t="s">
        <v>612</v>
      </c>
      <c r="C47" s="1064" t="s">
        <v>557</v>
      </c>
      <c r="D47" s="1017" t="s">
        <v>495</v>
      </c>
      <c r="E47" s="1057" t="s">
        <v>558</v>
      </c>
      <c r="F47" s="1040">
        <v>0</v>
      </c>
      <c r="G47" s="1061">
        <f>E47*F47</f>
        <v>0</v>
      </c>
      <c r="H47" s="913"/>
      <c r="I47" s="914"/>
      <c r="J47" s="915"/>
    </row>
    <row r="48" spans="1:10" s="916" customFormat="1" ht="40.5">
      <c r="A48" s="1042" t="s">
        <v>559</v>
      </c>
      <c r="B48" s="1051" t="s">
        <v>613</v>
      </c>
      <c r="C48" s="1063" t="s">
        <v>560</v>
      </c>
      <c r="D48" s="1018" t="s">
        <v>495</v>
      </c>
      <c r="E48" s="1018" t="s">
        <v>561</v>
      </c>
      <c r="F48" s="1040">
        <v>0</v>
      </c>
      <c r="G48" s="1070">
        <f>E48*F48</f>
        <v>0</v>
      </c>
      <c r="H48" s="913"/>
      <c r="I48" s="914"/>
      <c r="J48" s="915"/>
    </row>
    <row r="49" spans="1:10" s="916" customFormat="1" ht="40.5">
      <c r="A49" s="1051" t="s">
        <v>562</v>
      </c>
      <c r="B49" s="1051" t="s">
        <v>614</v>
      </c>
      <c r="C49" s="1063" t="s">
        <v>563</v>
      </c>
      <c r="D49" s="1017" t="s">
        <v>523</v>
      </c>
      <c r="E49" s="1057" t="s">
        <v>564</v>
      </c>
      <c r="F49" s="1040">
        <v>0</v>
      </c>
      <c r="G49" s="1061">
        <f>E49*F49</f>
        <v>0</v>
      </c>
      <c r="H49" s="913"/>
      <c r="I49" s="914"/>
      <c r="J49" s="915"/>
    </row>
    <row r="50" spans="1:10" s="916" customFormat="1">
      <c r="A50" s="1067"/>
      <c r="B50" s="1068" t="s">
        <v>445</v>
      </c>
      <c r="C50" s="1207" t="s">
        <v>503</v>
      </c>
      <c r="D50" s="1208"/>
      <c r="E50" s="1208"/>
      <c r="F50" s="1208"/>
      <c r="G50" s="1209"/>
      <c r="H50" s="913"/>
      <c r="I50" s="914"/>
      <c r="J50" s="915"/>
    </row>
    <row r="51" spans="1:10" s="916" customFormat="1" ht="40.5">
      <c r="A51" s="1036" t="str">
        <f>A10</f>
        <v>C - 001</v>
      </c>
      <c r="B51" s="1051" t="s">
        <v>501</v>
      </c>
      <c r="C51" s="1063" t="s">
        <v>532</v>
      </c>
      <c r="D51" s="1017" t="s">
        <v>492</v>
      </c>
      <c r="E51" s="1062" t="s">
        <v>533</v>
      </c>
      <c r="F51" s="1040">
        <f>G36</f>
        <v>0</v>
      </c>
      <c r="G51" s="1061">
        <f t="shared" ref="G51" si="1">E51*F51</f>
        <v>0</v>
      </c>
      <c r="H51" s="913"/>
      <c r="I51" s="914"/>
      <c r="J51" s="915"/>
    </row>
    <row r="52" spans="1:10" s="916" customFormat="1">
      <c r="A52" s="1204" t="s">
        <v>515</v>
      </c>
      <c r="B52" s="1205"/>
      <c r="C52" s="1205"/>
      <c r="D52" s="1205"/>
      <c r="E52" s="1205"/>
      <c r="F52" s="1206"/>
      <c r="G52" s="1058">
        <f>G40+G41+G42+G43+G44+G45+G46+G47+G48+G49+G51</f>
        <v>0</v>
      </c>
      <c r="H52" s="913"/>
      <c r="I52" s="914"/>
      <c r="J52" s="915"/>
    </row>
    <row r="53" spans="1:10" s="916" customFormat="1" ht="30" customHeight="1">
      <c r="A53" s="1014"/>
      <c r="B53" s="1015"/>
      <c r="C53" s="1015"/>
      <c r="D53" s="1015"/>
      <c r="E53" s="1015"/>
      <c r="F53" s="1015"/>
      <c r="G53" s="1016"/>
      <c r="H53" s="913"/>
      <c r="I53" s="914"/>
      <c r="J53" s="915"/>
    </row>
    <row r="54" spans="1:10" s="916" customFormat="1" ht="27" customHeight="1">
      <c r="A54" s="1028" t="s">
        <v>516</v>
      </c>
      <c r="B54" s="1029" t="s">
        <v>446</v>
      </c>
      <c r="C54" s="1230" t="s">
        <v>565</v>
      </c>
      <c r="D54" s="1231"/>
      <c r="E54" s="1231"/>
      <c r="F54" s="1232"/>
      <c r="G54" s="1030" t="s">
        <v>566</v>
      </c>
      <c r="H54" s="913"/>
      <c r="I54" s="914"/>
      <c r="J54" s="915"/>
    </row>
    <row r="55" spans="1:10" s="919" customFormat="1">
      <c r="A55" s="1065"/>
      <c r="B55" s="1066" t="s">
        <v>447</v>
      </c>
      <c r="C55" s="1210" t="s">
        <v>493</v>
      </c>
      <c r="D55" s="1210"/>
      <c r="E55" s="1210"/>
      <c r="F55" s="1210"/>
      <c r="G55" s="1210"/>
      <c r="H55" s="918"/>
    </row>
    <row r="56" spans="1:10" s="919" customFormat="1" ht="27">
      <c r="A56" s="1074" t="s">
        <v>573</v>
      </c>
      <c r="B56" s="1074" t="s">
        <v>519</v>
      </c>
      <c r="C56" s="1075" t="s">
        <v>574</v>
      </c>
      <c r="D56" s="1074" t="s">
        <v>495</v>
      </c>
      <c r="E56" s="1074" t="s">
        <v>575</v>
      </c>
      <c r="F56" s="1040">
        <v>0</v>
      </c>
      <c r="G56" s="1033">
        <f>E56*F56</f>
        <v>0</v>
      </c>
      <c r="H56" s="918"/>
    </row>
    <row r="57" spans="1:10" s="919" customFormat="1" ht="27">
      <c r="A57" s="1074" t="s">
        <v>576</v>
      </c>
      <c r="B57" s="1074" t="s">
        <v>521</v>
      </c>
      <c r="C57" s="1075" t="s">
        <v>577</v>
      </c>
      <c r="D57" s="1074" t="s">
        <v>523</v>
      </c>
      <c r="E57" s="1074" t="s">
        <v>578</v>
      </c>
      <c r="F57" s="1040">
        <v>0</v>
      </c>
      <c r="G57" s="1033">
        <f>E57*F57</f>
        <v>0</v>
      </c>
      <c r="H57" s="918"/>
    </row>
    <row r="58" spans="1:10" s="919" customFormat="1" ht="49.5" customHeight="1">
      <c r="A58" s="1074" t="s">
        <v>568</v>
      </c>
      <c r="B58" s="1074" t="s">
        <v>615</v>
      </c>
      <c r="C58" s="1075" t="s">
        <v>569</v>
      </c>
      <c r="D58" s="1074" t="s">
        <v>495</v>
      </c>
      <c r="E58" s="1074" t="s">
        <v>570</v>
      </c>
      <c r="F58" s="1040">
        <v>0</v>
      </c>
      <c r="G58" s="1033">
        <f>E58*F58</f>
        <v>0</v>
      </c>
      <c r="H58" s="918"/>
    </row>
    <row r="59" spans="1:10" s="919" customFormat="1">
      <c r="A59" s="1067"/>
      <c r="B59" s="1068" t="s">
        <v>463</v>
      </c>
      <c r="C59" s="1211" t="s">
        <v>500</v>
      </c>
      <c r="D59" s="1212"/>
      <c r="E59" s="1212"/>
      <c r="F59" s="1212"/>
      <c r="G59" s="1213"/>
      <c r="H59" s="918"/>
    </row>
    <row r="60" spans="1:10" s="919" customFormat="1">
      <c r="A60" s="1074" t="s">
        <v>571</v>
      </c>
      <c r="B60" s="1074" t="s">
        <v>524</v>
      </c>
      <c r="C60" s="1076" t="s">
        <v>502</v>
      </c>
      <c r="D60" s="1074" t="s">
        <v>464</v>
      </c>
      <c r="E60" s="1074" t="s">
        <v>572</v>
      </c>
      <c r="F60" s="1040">
        <v>0</v>
      </c>
      <c r="G60" s="1033">
        <f>E60*F60</f>
        <v>0</v>
      </c>
      <c r="H60" s="918"/>
    </row>
    <row r="61" spans="1:10" s="919" customFormat="1">
      <c r="A61" s="1067"/>
      <c r="B61" s="1068" t="s">
        <v>465</v>
      </c>
      <c r="C61" s="1211" t="s">
        <v>503</v>
      </c>
      <c r="D61" s="1212"/>
      <c r="E61" s="1212"/>
      <c r="F61" s="1212"/>
      <c r="G61" s="1213"/>
      <c r="H61" s="918"/>
    </row>
    <row r="62" spans="1:10" s="919" customFormat="1" ht="41.25" customHeight="1">
      <c r="A62" s="1074" t="s">
        <v>507</v>
      </c>
      <c r="B62" s="1074" t="s">
        <v>527</v>
      </c>
      <c r="C62" s="1075" t="s">
        <v>623</v>
      </c>
      <c r="D62" s="1074" t="s">
        <v>510</v>
      </c>
      <c r="E62" s="1074" t="s">
        <v>567</v>
      </c>
      <c r="F62" s="1040">
        <v>0</v>
      </c>
      <c r="G62" s="1033">
        <f>E62*F62</f>
        <v>0</v>
      </c>
      <c r="H62" s="918"/>
    </row>
    <row r="63" spans="1:10" s="920" customFormat="1" ht="13.5">
      <c r="A63" s="1204" t="s">
        <v>640</v>
      </c>
      <c r="B63" s="1205"/>
      <c r="C63" s="1205"/>
      <c r="D63" s="1205"/>
      <c r="E63" s="1205"/>
      <c r="F63" s="1206"/>
      <c r="G63" s="1058">
        <f>G56+G57+G58+G60+G62</f>
        <v>0</v>
      </c>
      <c r="I63" s="921"/>
    </row>
    <row r="64" spans="1:10" s="920" customFormat="1" ht="30" customHeight="1">
      <c r="A64" s="1220"/>
      <c r="B64" s="1220"/>
      <c r="C64" s="1220"/>
      <c r="D64" s="1220"/>
      <c r="E64" s="1220"/>
      <c r="F64" s="1220"/>
      <c r="G64" s="1220"/>
      <c r="I64" s="921"/>
    </row>
    <row r="65" spans="1:11" s="920" customFormat="1" ht="27" customHeight="1">
      <c r="A65" s="1028" t="s">
        <v>529</v>
      </c>
      <c r="B65" s="1029" t="s">
        <v>450</v>
      </c>
      <c r="C65" s="1214" t="s">
        <v>579</v>
      </c>
      <c r="D65" s="1215"/>
      <c r="E65" s="1215"/>
      <c r="F65" s="1216"/>
      <c r="G65" s="1030" t="s">
        <v>566</v>
      </c>
      <c r="I65" s="921"/>
    </row>
    <row r="66" spans="1:11" s="920" customFormat="1" ht="13.5">
      <c r="A66" s="1067"/>
      <c r="B66" s="1068" t="s">
        <v>531</v>
      </c>
      <c r="C66" s="1207" t="s">
        <v>493</v>
      </c>
      <c r="D66" s="1208"/>
      <c r="E66" s="1208"/>
      <c r="F66" s="1208"/>
      <c r="G66" s="1209"/>
      <c r="K66" s="921"/>
    </row>
    <row r="67" spans="1:11" s="920" customFormat="1" ht="24">
      <c r="A67" s="1077">
        <v>5839</v>
      </c>
      <c r="B67" s="1072" t="s">
        <v>592</v>
      </c>
      <c r="C67" s="1073" t="s">
        <v>580</v>
      </c>
      <c r="D67" s="1072" t="s">
        <v>495</v>
      </c>
      <c r="E67" s="1072" t="s">
        <v>587</v>
      </c>
      <c r="F67" s="1040">
        <v>0</v>
      </c>
      <c r="G67" s="1033">
        <f>E67*F67</f>
        <v>0</v>
      </c>
      <c r="I67" s="921"/>
    </row>
    <row r="68" spans="1:11" s="920" customFormat="1" ht="45" customHeight="1">
      <c r="A68" s="1072" t="s">
        <v>568</v>
      </c>
      <c r="B68" s="1072" t="s">
        <v>593</v>
      </c>
      <c r="C68" s="1073" t="s">
        <v>569</v>
      </c>
      <c r="D68" s="1072" t="s">
        <v>495</v>
      </c>
      <c r="E68" s="1072" t="s">
        <v>589</v>
      </c>
      <c r="F68" s="1040">
        <v>0</v>
      </c>
      <c r="G68" s="1033">
        <f t="shared" ref="G68:G73" si="2">E68*F68</f>
        <v>0</v>
      </c>
    </row>
    <row r="69" spans="1:11" s="920" customFormat="1" ht="24">
      <c r="A69" s="1072" t="s">
        <v>584</v>
      </c>
      <c r="B69" s="1072" t="s">
        <v>594</v>
      </c>
      <c r="C69" s="1073" t="s">
        <v>581</v>
      </c>
      <c r="D69" s="1072" t="s">
        <v>495</v>
      </c>
      <c r="E69" s="1072" t="s">
        <v>587</v>
      </c>
      <c r="F69" s="1040">
        <v>0</v>
      </c>
      <c r="G69" s="1033">
        <f t="shared" ref="G69:G71" si="3">E69*F69</f>
        <v>0</v>
      </c>
    </row>
    <row r="70" spans="1:11" s="920" customFormat="1" ht="24">
      <c r="A70" s="1072" t="s">
        <v>585</v>
      </c>
      <c r="B70" s="1072" t="s">
        <v>595</v>
      </c>
      <c r="C70" s="1073" t="s">
        <v>582</v>
      </c>
      <c r="D70" s="1072" t="s">
        <v>523</v>
      </c>
      <c r="E70" s="1072" t="s">
        <v>591</v>
      </c>
      <c r="F70" s="1040">
        <v>0</v>
      </c>
      <c r="G70" s="1033">
        <f t="shared" si="3"/>
        <v>0</v>
      </c>
      <c r="I70" s="922"/>
    </row>
    <row r="71" spans="1:11" s="920" customFormat="1" ht="47.25" customHeight="1">
      <c r="A71" s="1072" t="s">
        <v>586</v>
      </c>
      <c r="B71" s="1072" t="s">
        <v>596</v>
      </c>
      <c r="C71" s="1073" t="s">
        <v>583</v>
      </c>
      <c r="D71" s="1072" t="s">
        <v>523</v>
      </c>
      <c r="E71" s="1072" t="s">
        <v>589</v>
      </c>
      <c r="F71" s="1040">
        <v>0</v>
      </c>
      <c r="G71" s="1033">
        <f t="shared" si="3"/>
        <v>0</v>
      </c>
      <c r="I71" s="921"/>
    </row>
    <row r="72" spans="1:11" s="920" customFormat="1" ht="13.5">
      <c r="A72" s="1067"/>
      <c r="B72" s="1068" t="s">
        <v>535</v>
      </c>
      <c r="C72" s="1207" t="s">
        <v>500</v>
      </c>
      <c r="D72" s="1208"/>
      <c r="E72" s="1208"/>
      <c r="F72" s="1208"/>
      <c r="G72" s="1209"/>
    </row>
    <row r="73" spans="1:11" s="920" customFormat="1" ht="19.5">
      <c r="A73" s="1072" t="s">
        <v>571</v>
      </c>
      <c r="B73" s="1072" t="s">
        <v>597</v>
      </c>
      <c r="C73" s="1073" t="s">
        <v>502</v>
      </c>
      <c r="D73" s="1072" t="s">
        <v>464</v>
      </c>
      <c r="E73" s="1072" t="s">
        <v>590</v>
      </c>
      <c r="F73" s="1040">
        <v>0</v>
      </c>
      <c r="G73" s="1033">
        <f t="shared" si="2"/>
        <v>0</v>
      </c>
      <c r="I73" s="922"/>
    </row>
    <row r="74" spans="1:11" s="920" customFormat="1" ht="19.5">
      <c r="A74" s="1041"/>
      <c r="B74" s="1102" t="s">
        <v>539</v>
      </c>
      <c r="C74" s="1217" t="s">
        <v>503</v>
      </c>
      <c r="D74" s="1218"/>
      <c r="E74" s="1218"/>
      <c r="F74" s="1218"/>
      <c r="G74" s="1219"/>
      <c r="I74" s="922"/>
    </row>
    <row r="75" spans="1:11" s="920" customFormat="1" ht="24">
      <c r="A75" s="1072" t="s">
        <v>507</v>
      </c>
      <c r="B75" s="1072" t="s">
        <v>616</v>
      </c>
      <c r="C75" s="1073" t="s">
        <v>625</v>
      </c>
      <c r="D75" s="1072" t="s">
        <v>510</v>
      </c>
      <c r="E75" s="1072" t="s">
        <v>588</v>
      </c>
      <c r="F75" s="1103">
        <v>0</v>
      </c>
      <c r="G75" s="1033">
        <f t="shared" ref="G75" si="4">E75*F75</f>
        <v>0</v>
      </c>
      <c r="I75" s="923"/>
    </row>
    <row r="76" spans="1:11" s="920" customFormat="1" ht="10.5" customHeight="1">
      <c r="A76" s="1204" t="s">
        <v>515</v>
      </c>
      <c r="B76" s="1205"/>
      <c r="C76" s="1205"/>
      <c r="D76" s="1205"/>
      <c r="E76" s="1205"/>
      <c r="F76" s="1206"/>
      <c r="G76" s="1058">
        <f>G67+G68+G69+G70+G71+G73+G75</f>
        <v>0</v>
      </c>
    </row>
    <row r="77" spans="1:11" s="920" customFormat="1" ht="30" customHeight="1">
      <c r="A77" s="1019"/>
      <c r="B77" s="1019"/>
      <c r="C77" s="1020"/>
      <c r="D77" s="1019"/>
      <c r="E77" s="1019"/>
      <c r="F77" s="1019"/>
      <c r="G77" s="1021"/>
    </row>
    <row r="78" spans="1:11" s="920" customFormat="1" ht="10.5" customHeight="1">
      <c r="A78" s="1019"/>
      <c r="B78" s="1019"/>
      <c r="C78" s="941"/>
      <c r="D78" s="1019"/>
      <c r="E78" s="1019"/>
      <c r="F78" s="1019"/>
      <c r="G78" s="1019"/>
    </row>
    <row r="79" spans="1:11" s="920" customFormat="1" ht="10.5" customHeight="1">
      <c r="A79" s="1019"/>
      <c r="B79" s="1019"/>
      <c r="C79" s="941"/>
      <c r="D79" s="1019"/>
      <c r="E79" s="1019"/>
      <c r="F79" s="1019"/>
      <c r="G79" s="1019"/>
    </row>
    <row r="80" spans="1:11" s="920" customFormat="1" ht="10.5" customHeight="1">
      <c r="A80" s="1019"/>
      <c r="B80" s="1019"/>
      <c r="C80" s="941"/>
      <c r="D80" s="1019"/>
      <c r="E80" s="1019"/>
      <c r="F80" s="1019"/>
      <c r="G80" s="1021"/>
    </row>
    <row r="81" spans="1:11" s="920" customFormat="1" ht="10.5" customHeight="1">
      <c r="A81" s="1019"/>
      <c r="B81" s="1019"/>
      <c r="C81" s="941"/>
      <c r="D81" s="1019"/>
      <c r="E81" s="1019"/>
      <c r="F81" s="1019"/>
      <c r="G81" s="1019"/>
    </row>
    <row r="82" spans="1:11" s="920" customFormat="1" ht="10.5" customHeight="1">
      <c r="A82" s="1019"/>
      <c r="B82" s="1019"/>
      <c r="C82" s="941"/>
      <c r="D82" s="1019"/>
      <c r="E82" s="1019"/>
      <c r="F82" s="1019"/>
      <c r="G82" s="1019"/>
    </row>
    <row r="83" spans="1:11" s="920" customFormat="1" ht="10.5" customHeight="1">
      <c r="A83" s="1019"/>
      <c r="B83" s="1019"/>
      <c r="C83" s="1019"/>
      <c r="D83" s="1019"/>
      <c r="E83" s="1019"/>
      <c r="F83" s="1019"/>
      <c r="G83" s="1019"/>
    </row>
    <row r="84" spans="1:11" s="920" customFormat="1" ht="10.5" customHeight="1">
      <c r="A84" s="1019"/>
      <c r="B84" s="1019"/>
      <c r="C84" s="1019"/>
      <c r="D84" s="1019"/>
      <c r="E84" s="1019"/>
      <c r="F84" s="1019"/>
      <c r="G84" s="1019"/>
    </row>
    <row r="85" spans="1:11" s="920" customFormat="1" ht="10.5" customHeight="1">
      <c r="A85" s="1019"/>
      <c r="B85" s="1019"/>
      <c r="C85" s="1019"/>
      <c r="D85" s="1019"/>
      <c r="E85" s="1019"/>
      <c r="F85" s="1019"/>
      <c r="G85" s="1019"/>
    </row>
    <row r="86" spans="1:11" s="920" customFormat="1" ht="10.5" customHeight="1">
      <c r="A86" s="1019"/>
      <c r="B86" s="1019"/>
      <c r="C86" s="1019"/>
      <c r="D86" s="1019"/>
      <c r="E86" s="1019"/>
      <c r="F86" s="1019"/>
      <c r="G86" s="1019"/>
    </row>
    <row r="87" spans="1:11" s="920" customFormat="1" ht="9.75" customHeight="1">
      <c r="A87" s="1019"/>
      <c r="B87" s="1019"/>
      <c r="C87" s="1019"/>
      <c r="D87" s="1019"/>
      <c r="E87" s="1019"/>
      <c r="F87" s="1019"/>
      <c r="G87" s="1019"/>
    </row>
    <row r="88" spans="1:11" s="920" customFormat="1" ht="9.75" customHeight="1">
      <c r="A88" s="895"/>
      <c r="B88" s="895"/>
      <c r="C88" s="895"/>
      <c r="D88" s="895"/>
      <c r="E88" s="895"/>
      <c r="F88" s="895"/>
      <c r="G88" s="895"/>
    </row>
    <row r="89" spans="1:11" s="925" customFormat="1" ht="21.75" customHeight="1">
      <c r="A89" s="895"/>
      <c r="B89" s="895"/>
      <c r="C89" s="895"/>
      <c r="D89" s="895"/>
      <c r="E89" s="895"/>
      <c r="F89" s="895"/>
      <c r="G89" s="895"/>
      <c r="H89" s="924"/>
      <c r="I89" s="924"/>
      <c r="J89" s="924"/>
    </row>
    <row r="90" spans="1:11" s="925" customFormat="1" ht="27.75" customHeight="1">
      <c r="A90" s="895"/>
      <c r="B90" s="895"/>
      <c r="C90" s="895"/>
      <c r="D90" s="895"/>
      <c r="E90" s="895"/>
      <c r="F90" s="895"/>
      <c r="G90" s="895"/>
    </row>
    <row r="91" spans="1:11" s="925" customFormat="1" ht="25.5" customHeight="1">
      <c r="A91" s="895"/>
      <c r="B91" s="895"/>
      <c r="C91" s="895"/>
      <c r="D91" s="895"/>
      <c r="E91" s="895"/>
      <c r="F91" s="895"/>
      <c r="G91" s="895"/>
      <c r="H91" s="926"/>
      <c r="I91" s="926"/>
      <c r="J91" s="926"/>
    </row>
    <row r="92" spans="1:11" s="925" customFormat="1" ht="24" customHeight="1">
      <c r="A92" s="895"/>
      <c r="B92" s="895"/>
      <c r="C92" s="895"/>
      <c r="D92" s="895"/>
      <c r="E92" s="895"/>
      <c r="F92" s="895"/>
      <c r="G92" s="895"/>
    </row>
    <row r="93" spans="1:11" s="920" customFormat="1" ht="18" customHeight="1">
      <c r="A93" s="895"/>
      <c r="B93" s="895"/>
      <c r="C93" s="895"/>
      <c r="D93" s="895"/>
      <c r="E93" s="895"/>
      <c r="F93" s="895"/>
      <c r="G93" s="895"/>
      <c r="K93" s="927"/>
    </row>
    <row r="94" spans="1:11" s="925" customFormat="1" ht="24" hidden="1" customHeight="1">
      <c r="A94" s="895"/>
      <c r="B94" s="895"/>
      <c r="C94" s="895"/>
      <c r="D94" s="895"/>
      <c r="E94" s="895"/>
      <c r="F94" s="895"/>
      <c r="G94" s="895"/>
      <c r="H94" s="928"/>
      <c r="I94" s="928"/>
      <c r="J94" s="928"/>
      <c r="K94" s="927">
        <v>25406262.670000002</v>
      </c>
    </row>
    <row r="95" spans="1:11" s="920" customFormat="1" ht="24" hidden="1" customHeight="1">
      <c r="A95" s="895"/>
      <c r="B95" s="895"/>
      <c r="C95" s="895"/>
      <c r="D95" s="895"/>
      <c r="E95" s="895"/>
      <c r="F95" s="895"/>
      <c r="G95" s="895"/>
      <c r="K95" s="929">
        <f>K93-(SUM(K94:K94))</f>
        <v>-25406262.670000002</v>
      </c>
    </row>
    <row r="96" spans="1:11" s="925" customFormat="1" ht="27.75" hidden="1" customHeight="1">
      <c r="A96" s="895"/>
      <c r="B96" s="895"/>
      <c r="C96" s="895"/>
      <c r="D96" s="895"/>
      <c r="E96" s="895"/>
      <c r="F96" s="895"/>
      <c r="G96" s="895"/>
    </row>
    <row r="97" spans="1:10" s="925" customFormat="1" ht="24" customHeight="1">
      <c r="A97" s="895"/>
      <c r="B97" s="895"/>
      <c r="C97" s="895"/>
      <c r="D97" s="895"/>
      <c r="E97" s="895"/>
      <c r="F97" s="895"/>
      <c r="G97" s="895"/>
    </row>
    <row r="98" spans="1:10" s="920" customFormat="1" ht="12.75" customHeight="1">
      <c r="A98" s="895"/>
      <c r="B98" s="895"/>
      <c r="C98" s="895"/>
      <c r="D98" s="895"/>
      <c r="E98" s="895"/>
      <c r="F98" s="895"/>
      <c r="G98" s="895"/>
      <c r="H98" s="932"/>
      <c r="I98" s="932"/>
      <c r="J98" s="932"/>
    </row>
    <row r="99" spans="1:10" s="920" customFormat="1" ht="12.75" customHeight="1">
      <c r="A99" s="895"/>
      <c r="B99" s="895"/>
      <c r="C99" s="895"/>
      <c r="D99" s="895"/>
      <c r="E99" s="895"/>
      <c r="F99" s="895"/>
      <c r="G99" s="895"/>
      <c r="H99" s="932"/>
      <c r="I99" s="932"/>
      <c r="J99" s="932"/>
    </row>
    <row r="100" spans="1:10" s="920" customFormat="1" ht="12.75" customHeight="1">
      <c r="A100" s="895"/>
      <c r="B100" s="895"/>
      <c r="C100" s="895"/>
      <c r="D100" s="895"/>
      <c r="E100" s="895"/>
      <c r="F100" s="895"/>
      <c r="G100" s="895"/>
      <c r="H100" s="932"/>
      <c r="I100" s="932"/>
      <c r="J100" s="932"/>
    </row>
    <row r="101" spans="1:10" s="920" customFormat="1" ht="18" customHeight="1">
      <c r="A101" s="895"/>
      <c r="B101" s="895"/>
      <c r="C101" s="895"/>
      <c r="D101" s="895"/>
      <c r="E101" s="895"/>
      <c r="F101" s="895"/>
      <c r="G101" s="895"/>
    </row>
    <row r="102" spans="1:10" s="925" customFormat="1" ht="21" customHeight="1">
      <c r="A102" s="895"/>
      <c r="B102" s="895"/>
      <c r="C102" s="895"/>
      <c r="D102" s="895"/>
      <c r="E102" s="895"/>
      <c r="F102" s="895"/>
      <c r="G102" s="895"/>
      <c r="H102" s="935"/>
      <c r="I102" s="935"/>
      <c r="J102" s="935"/>
    </row>
    <row r="103" spans="1:10" s="920" customFormat="1" ht="12.75" customHeight="1">
      <c r="A103" s="895"/>
      <c r="B103" s="895"/>
      <c r="C103" s="895"/>
      <c r="D103" s="895"/>
      <c r="E103" s="895"/>
      <c r="F103" s="895"/>
      <c r="G103" s="895"/>
    </row>
    <row r="104" spans="1:10" s="925" customFormat="1" ht="18" customHeight="1">
      <c r="A104" s="895"/>
      <c r="B104" s="895"/>
      <c r="C104" s="895"/>
      <c r="D104" s="895"/>
      <c r="E104" s="895"/>
      <c r="F104" s="895"/>
      <c r="G104" s="895"/>
    </row>
    <row r="105" spans="1:10" s="925" customFormat="1" ht="18" customHeight="1">
      <c r="A105" s="895"/>
      <c r="B105" s="895"/>
      <c r="C105" s="895"/>
      <c r="D105" s="895"/>
      <c r="E105" s="895"/>
      <c r="F105" s="895"/>
      <c r="G105" s="895"/>
    </row>
    <row r="106" spans="1:10" s="925" customFormat="1" ht="18" customHeight="1">
      <c r="A106" s="894"/>
      <c r="B106" s="894"/>
      <c r="C106" s="930"/>
      <c r="D106" s="931"/>
      <c r="E106" s="930"/>
      <c r="F106" s="930"/>
      <c r="G106" s="931"/>
    </row>
    <row r="107" spans="1:10" s="925" customFormat="1" ht="18" customHeight="1">
      <c r="A107" s="894"/>
      <c r="B107" s="894"/>
      <c r="C107" s="930"/>
      <c r="D107" s="931"/>
      <c r="E107" s="930"/>
      <c r="F107" s="930"/>
      <c r="G107" s="931"/>
    </row>
    <row r="108" spans="1:10" s="925" customFormat="1" ht="18" customHeight="1">
      <c r="A108" s="894"/>
      <c r="B108" s="894"/>
      <c r="C108" s="930"/>
      <c r="D108" s="931"/>
      <c r="E108" s="930"/>
      <c r="F108" s="930"/>
      <c r="G108" s="931"/>
    </row>
    <row r="109" spans="1:10" s="925" customFormat="1" ht="18" customHeight="1">
      <c r="A109" s="894"/>
      <c r="B109" s="894"/>
      <c r="C109" s="894"/>
      <c r="D109" s="933"/>
      <c r="E109" s="934"/>
      <c r="F109" s="934"/>
      <c r="G109" s="933"/>
    </row>
    <row r="110" spans="1:10" s="925" customFormat="1" ht="18" customHeight="1">
      <c r="A110" s="894"/>
      <c r="B110" s="894"/>
      <c r="C110" s="894"/>
      <c r="D110" s="933"/>
      <c r="E110" s="894"/>
      <c r="F110" s="894"/>
      <c r="G110" s="933"/>
    </row>
    <row r="111" spans="1:10" s="920" customFormat="1" ht="12.75" customHeight="1">
      <c r="A111" s="936"/>
      <c r="B111" s="936"/>
      <c r="C111" s="936"/>
      <c r="D111" s="937"/>
      <c r="E111" s="936"/>
      <c r="F111" s="936"/>
      <c r="G111" s="937"/>
    </row>
    <row r="112" spans="1:10" s="925" customFormat="1" ht="18" customHeight="1">
      <c r="A112" s="894"/>
      <c r="B112" s="894"/>
      <c r="C112" s="894"/>
      <c r="D112" s="933"/>
      <c r="E112" s="894"/>
      <c r="F112" s="894"/>
      <c r="G112" s="933"/>
    </row>
    <row r="113" spans="1:7" s="925" customFormat="1" ht="18" customHeight="1">
      <c r="A113" s="894"/>
      <c r="B113" s="894"/>
      <c r="C113" s="894"/>
      <c r="D113" s="933"/>
      <c r="E113" s="894"/>
      <c r="F113" s="894"/>
      <c r="G113" s="933"/>
    </row>
    <row r="114" spans="1:7" s="925" customFormat="1" ht="18" customHeight="1">
      <c r="A114" s="894"/>
      <c r="B114" s="894"/>
      <c r="C114" s="894"/>
      <c r="D114" s="933"/>
      <c r="E114" s="894"/>
      <c r="F114" s="894"/>
      <c r="G114" s="933"/>
    </row>
    <row r="115" spans="1:7" s="925" customFormat="1" ht="18" customHeight="1">
      <c r="A115" s="894"/>
      <c r="B115" s="894"/>
      <c r="C115" s="894"/>
      <c r="D115" s="933"/>
      <c r="E115" s="894"/>
      <c r="F115" s="894"/>
      <c r="G115" s="933"/>
    </row>
    <row r="116" spans="1:7" s="925" customFormat="1" ht="18" customHeight="1">
      <c r="A116" s="894"/>
      <c r="B116" s="894"/>
      <c r="C116" s="894"/>
      <c r="D116" s="933"/>
      <c r="E116" s="894"/>
      <c r="F116" s="894"/>
      <c r="G116" s="933"/>
    </row>
    <row r="117" spans="1:7" s="925" customFormat="1" ht="18" customHeight="1">
      <c r="A117" s="894"/>
      <c r="B117" s="894"/>
      <c r="C117" s="894"/>
      <c r="D117" s="933"/>
      <c r="E117" s="894"/>
      <c r="F117" s="894"/>
      <c r="G117" s="933"/>
    </row>
    <row r="118" spans="1:7" s="925" customFormat="1" ht="18" customHeight="1">
      <c r="A118" s="894"/>
      <c r="B118" s="894"/>
      <c r="C118" s="894"/>
      <c r="D118" s="933"/>
      <c r="E118" s="894"/>
      <c r="F118" s="894"/>
      <c r="G118" s="933"/>
    </row>
    <row r="119" spans="1:7" s="925" customFormat="1" ht="7.5" customHeight="1">
      <c r="A119" s="936"/>
      <c r="B119" s="936"/>
      <c r="C119" s="936"/>
      <c r="D119" s="937"/>
      <c r="E119" s="936"/>
      <c r="F119" s="936"/>
      <c r="G119" s="937"/>
    </row>
    <row r="120" spans="1:7" s="925" customFormat="1">
      <c r="A120" s="894"/>
      <c r="B120" s="894"/>
      <c r="C120" s="894"/>
      <c r="D120" s="933"/>
      <c r="E120" s="894"/>
      <c r="F120" s="894"/>
      <c r="G120" s="933"/>
    </row>
    <row r="121" spans="1:7" s="925" customFormat="1">
      <c r="A121" s="894"/>
      <c r="B121" s="894"/>
      <c r="C121" s="894"/>
      <c r="D121" s="933"/>
      <c r="E121" s="894"/>
      <c r="F121" s="894"/>
      <c r="G121" s="933"/>
    </row>
    <row r="122" spans="1:7" s="925" customFormat="1">
      <c r="A122" s="894"/>
      <c r="B122" s="894"/>
      <c r="C122" s="894"/>
      <c r="D122" s="933"/>
      <c r="E122" s="894"/>
      <c r="F122" s="894"/>
      <c r="G122" s="933"/>
    </row>
    <row r="123" spans="1:7" s="925" customFormat="1">
      <c r="A123" s="894"/>
      <c r="B123" s="894"/>
      <c r="C123" s="894"/>
      <c r="D123" s="933"/>
      <c r="E123" s="894"/>
      <c r="F123" s="894"/>
      <c r="G123" s="933"/>
    </row>
    <row r="124" spans="1:7" s="925" customFormat="1">
      <c r="A124" s="894"/>
      <c r="B124" s="894"/>
      <c r="C124" s="894"/>
      <c r="D124" s="933"/>
      <c r="E124" s="894"/>
      <c r="F124" s="894"/>
      <c r="G124" s="933"/>
    </row>
    <row r="125" spans="1:7" s="925" customFormat="1">
      <c r="A125" s="894"/>
      <c r="B125" s="894"/>
      <c r="C125" s="894"/>
      <c r="D125" s="933"/>
      <c r="E125" s="894"/>
      <c r="F125" s="894"/>
      <c r="G125" s="933"/>
    </row>
    <row r="126" spans="1:7" s="925" customFormat="1">
      <c r="A126" s="894"/>
      <c r="B126" s="894"/>
      <c r="C126" s="894"/>
      <c r="D126" s="933"/>
      <c r="E126" s="894"/>
      <c r="F126" s="894"/>
      <c r="G126" s="933"/>
    </row>
    <row r="127" spans="1:7">
      <c r="A127" s="894"/>
      <c r="B127" s="894"/>
      <c r="C127" s="894"/>
      <c r="D127" s="933"/>
      <c r="E127" s="894"/>
      <c r="F127" s="894"/>
      <c r="G127" s="933"/>
    </row>
    <row r="128" spans="1:7">
      <c r="A128" s="894"/>
      <c r="B128" s="894"/>
      <c r="C128" s="894"/>
      <c r="D128" s="933"/>
      <c r="E128" s="894"/>
      <c r="F128" s="894"/>
      <c r="G128" s="933"/>
    </row>
    <row r="129" spans="1:7">
      <c r="A129" s="894"/>
      <c r="B129" s="894"/>
      <c r="C129" s="894"/>
      <c r="D129" s="933"/>
      <c r="E129" s="894"/>
      <c r="F129" s="894"/>
      <c r="G129" s="933"/>
    </row>
    <row r="130" spans="1:7">
      <c r="A130" s="894"/>
      <c r="B130" s="894"/>
      <c r="C130" s="894"/>
      <c r="D130" s="933"/>
      <c r="E130" s="894"/>
      <c r="F130" s="894"/>
      <c r="G130" s="933"/>
    </row>
    <row r="131" spans="1:7">
      <c r="A131" s="894"/>
      <c r="B131" s="894"/>
      <c r="C131" s="894"/>
      <c r="D131" s="933"/>
      <c r="E131" s="894"/>
      <c r="F131" s="894"/>
      <c r="G131" s="933"/>
    </row>
    <row r="132" spans="1:7">
      <c r="A132" s="894"/>
      <c r="B132" s="894"/>
      <c r="C132" s="894"/>
      <c r="D132" s="933"/>
      <c r="E132" s="894"/>
      <c r="F132" s="894"/>
      <c r="G132" s="933"/>
    </row>
    <row r="133" spans="1:7">
      <c r="A133" s="894"/>
      <c r="B133" s="894"/>
      <c r="C133" s="894"/>
      <c r="D133" s="933"/>
      <c r="E133" s="894"/>
      <c r="F133" s="894"/>
      <c r="G133" s="933"/>
    </row>
    <row r="134" spans="1:7">
      <c r="A134" s="894"/>
      <c r="B134" s="894"/>
      <c r="C134" s="894"/>
      <c r="D134" s="933"/>
      <c r="E134" s="894"/>
      <c r="F134" s="894"/>
      <c r="G134" s="933"/>
    </row>
  </sheetData>
  <mergeCells count="27">
    <mergeCell ref="C17:G17"/>
    <mergeCell ref="C19:G19"/>
    <mergeCell ref="C50:G50"/>
    <mergeCell ref="C54:F54"/>
    <mergeCell ref="C59:G59"/>
    <mergeCell ref="A25:F25"/>
    <mergeCell ref="A36:F36"/>
    <mergeCell ref="A52:F52"/>
    <mergeCell ref="C38:F38"/>
    <mergeCell ref="A1:G1"/>
    <mergeCell ref="A8:G8"/>
    <mergeCell ref="D11:E11"/>
    <mergeCell ref="F11:G11"/>
    <mergeCell ref="C13:G13"/>
    <mergeCell ref="C2:G2"/>
    <mergeCell ref="A9:G9"/>
    <mergeCell ref="C10:F10"/>
    <mergeCell ref="A63:F63"/>
    <mergeCell ref="A76:F76"/>
    <mergeCell ref="C39:G39"/>
    <mergeCell ref="C55:G55"/>
    <mergeCell ref="C66:G66"/>
    <mergeCell ref="C61:G61"/>
    <mergeCell ref="C65:F65"/>
    <mergeCell ref="C72:G72"/>
    <mergeCell ref="C74:G74"/>
    <mergeCell ref="A64:G64"/>
  </mergeCells>
  <conditionalFormatting sqref="I16:I18">
    <cfRule type="expression" dxfId="3" priority="5" stopIfTrue="1">
      <formula>AND($A17&lt;&gt;"COMPOSICAO",$A17&lt;&gt;"INSUMO",$A17&lt;&gt;"")</formula>
    </cfRule>
    <cfRule type="expression" dxfId="2" priority="6" stopIfTrue="1">
      <formula>AND(OR($A17="COMPOSICAO",$A17="INSUMO",$A17&lt;&gt;""),$A17&lt;&gt;"")</formula>
    </cfRule>
  </conditionalFormatting>
  <conditionalFormatting sqref="H13:I15 H19:I23">
    <cfRule type="expression" dxfId="1" priority="3" stopIfTrue="1">
      <formula>AND($H13&lt;&gt;"COMPOSICAO",$H13&lt;&gt;"INSUMO",$H13&lt;&gt;"")</formula>
    </cfRule>
    <cfRule type="expression" dxfId="0" priority="4" stopIfTrue="1">
      <formula>AND(OR($H13="COMPOSICAO",$H13="INSUMO",$H13&lt;&gt;""),$H13&lt;&gt;"")</formula>
    </cfRule>
  </conditionalFormatting>
  <printOptions horizontalCentered="1" verticalCentered="1"/>
  <pageMargins left="0.19685039370078741" right="0.19685039370078741" top="0.59055118110236227" bottom="0.31496062992125984" header="7.874015748031496E-2" footer="0"/>
  <pageSetup paperSize="9" scale="72"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44"/>
  <sheetViews>
    <sheetView showGridLines="0" workbookViewId="0">
      <selection activeCell="B29" sqref="B29:N30"/>
    </sheetView>
  </sheetViews>
  <sheetFormatPr defaultColWidth="10.7109375" defaultRowHeight="12"/>
  <cols>
    <col min="1" max="1" width="17.42578125" style="3" customWidth="1"/>
    <col min="2" max="2" width="6.7109375" style="1" customWidth="1"/>
    <col min="3" max="3" width="1.7109375" style="1" customWidth="1"/>
    <col min="4" max="5" width="6.7109375" style="1" customWidth="1"/>
    <col min="6" max="6" width="1.7109375" style="1" customWidth="1"/>
    <col min="7" max="7" width="6.7109375" style="1" customWidth="1"/>
    <col min="8" max="8" width="16.28515625" style="1" customWidth="1"/>
    <col min="9" max="9" width="16.42578125" style="1" customWidth="1"/>
    <col min="10" max="10" width="15.7109375" style="1" customWidth="1"/>
    <col min="11" max="11" width="10.28515625" style="1" customWidth="1"/>
    <col min="12" max="12" width="0.85546875" style="1" customWidth="1"/>
    <col min="13" max="13" width="13.42578125" style="1" customWidth="1"/>
    <col min="14" max="14" width="27.7109375" style="1" customWidth="1"/>
    <col min="15" max="15" width="10.7109375" style="3" customWidth="1"/>
    <col min="16" max="16" width="16.28515625" style="3" customWidth="1"/>
    <col min="17" max="17" width="13.28515625" style="3" customWidth="1"/>
    <col min="18" max="16384" width="10.7109375" style="3"/>
  </cols>
  <sheetData>
    <row r="2" spans="2:20" ht="15" customHeight="1">
      <c r="B2" s="21"/>
      <c r="C2" s="43"/>
      <c r="D2" s="48"/>
      <c r="E2" s="1163" t="s">
        <v>227</v>
      </c>
      <c r="F2" s="1245"/>
      <c r="G2" s="1245"/>
      <c r="H2" s="1245"/>
      <c r="I2" s="1245"/>
      <c r="J2" s="1245"/>
      <c r="K2" s="1245"/>
      <c r="L2" s="1245"/>
      <c r="M2" s="1246"/>
      <c r="N2" s="1236" t="s">
        <v>403</v>
      </c>
      <c r="O2" s="71"/>
      <c r="P2" s="71"/>
      <c r="Q2" s="71"/>
    </row>
    <row r="3" spans="2:20" ht="15" customHeight="1">
      <c r="B3" s="69"/>
      <c r="C3" s="70"/>
      <c r="D3" s="49"/>
      <c r="E3" s="1247"/>
      <c r="F3" s="1248"/>
      <c r="G3" s="1248"/>
      <c r="H3" s="1248"/>
      <c r="I3" s="1248"/>
      <c r="J3" s="1248"/>
      <c r="K3" s="1248"/>
      <c r="L3" s="1248"/>
      <c r="M3" s="1249"/>
      <c r="N3" s="1237"/>
      <c r="O3" s="71"/>
      <c r="P3" s="71"/>
      <c r="Q3" s="71"/>
    </row>
    <row r="4" spans="2:20" ht="15" customHeight="1">
      <c r="B4" s="25"/>
      <c r="C4" s="45"/>
      <c r="D4" s="50"/>
      <c r="E4" s="1250"/>
      <c r="F4" s="1251"/>
      <c r="G4" s="1251"/>
      <c r="H4" s="1251"/>
      <c r="I4" s="1251"/>
      <c r="J4" s="1251"/>
      <c r="K4" s="1251"/>
      <c r="L4" s="1251"/>
      <c r="M4" s="1252"/>
      <c r="N4" s="1237"/>
      <c r="O4" s="71"/>
      <c r="P4" s="71"/>
      <c r="Q4" s="71"/>
    </row>
    <row r="5" spans="2:20">
      <c r="B5" s="143" t="e">
        <f>#REF!</f>
        <v>#REF!</v>
      </c>
      <c r="C5" s="144"/>
      <c r="D5" s="144"/>
      <c r="E5" s="144"/>
      <c r="F5" s="144"/>
      <c r="G5" s="144"/>
      <c r="H5" s="144"/>
      <c r="I5" s="144"/>
      <c r="J5" s="144"/>
      <c r="K5" s="144"/>
      <c r="L5" s="144"/>
      <c r="M5" s="142"/>
      <c r="N5" s="1237"/>
      <c r="O5" s="71"/>
      <c r="P5" s="71"/>
      <c r="Q5" s="71"/>
    </row>
    <row r="6" spans="2:20">
      <c r="B6" s="157" t="e">
        <f>#REF!</f>
        <v>#REF!</v>
      </c>
      <c r="C6" s="135"/>
      <c r="D6" s="135"/>
      <c r="E6" s="135"/>
      <c r="F6" s="135"/>
      <c r="G6" s="135"/>
      <c r="H6" s="135"/>
      <c r="I6" s="135"/>
      <c r="J6" s="135"/>
      <c r="K6" s="135"/>
      <c r="L6" s="135"/>
      <c r="M6" s="136"/>
      <c r="N6" s="1237"/>
      <c r="O6" s="71"/>
      <c r="P6" s="71"/>
      <c r="Q6" s="71"/>
    </row>
    <row r="7" spans="2:20">
      <c r="B7" s="157" t="e">
        <f>#REF!</f>
        <v>#REF!</v>
      </c>
      <c r="C7" s="135"/>
      <c r="D7" s="135"/>
      <c r="E7" s="158"/>
      <c r="F7" s="135"/>
      <c r="G7" s="158"/>
      <c r="H7" s="158"/>
      <c r="I7" s="158"/>
      <c r="J7" s="158"/>
      <c r="K7" s="158"/>
      <c r="L7" s="158"/>
      <c r="M7" s="276"/>
      <c r="N7" s="1237"/>
      <c r="O7" s="71"/>
      <c r="P7" s="71"/>
      <c r="Q7" s="71"/>
    </row>
    <row r="8" spans="2:20">
      <c r="B8" s="157" t="e">
        <f>#REF!</f>
        <v>#REF!</v>
      </c>
      <c r="C8" s="135"/>
      <c r="D8" s="135"/>
      <c r="E8" s="135"/>
      <c r="F8" s="135"/>
      <c r="G8" s="159"/>
      <c r="H8" s="158"/>
      <c r="I8" s="158"/>
      <c r="J8" s="158"/>
      <c r="K8" s="158"/>
      <c r="L8" s="158"/>
      <c r="M8" s="276"/>
      <c r="N8" s="1237"/>
      <c r="O8" s="71"/>
      <c r="P8" s="71"/>
      <c r="Q8" s="71"/>
    </row>
    <row r="9" spans="2:20">
      <c r="B9" s="157" t="e">
        <f>#REF!</f>
        <v>#REF!</v>
      </c>
      <c r="C9" s="135"/>
      <c r="D9" s="135"/>
      <c r="E9" s="135"/>
      <c r="F9" s="135"/>
      <c r="G9" s="135"/>
      <c r="H9" s="135"/>
      <c r="I9" s="135"/>
      <c r="J9" s="135"/>
      <c r="K9" s="135"/>
      <c r="L9" s="135"/>
      <c r="M9" s="136"/>
      <c r="N9" s="1237"/>
      <c r="O9" s="71"/>
      <c r="P9" s="71"/>
      <c r="Q9" s="71"/>
    </row>
    <row r="10" spans="2:20">
      <c r="B10" s="154" t="e">
        <f>#REF!</f>
        <v>#REF!</v>
      </c>
      <c r="C10" s="155"/>
      <c r="D10" s="155"/>
      <c r="E10" s="155"/>
      <c r="F10" s="155"/>
      <c r="G10" s="155"/>
      <c r="H10" s="155"/>
      <c r="I10" s="155"/>
      <c r="J10" s="155"/>
      <c r="K10" s="155"/>
      <c r="L10" s="155"/>
      <c r="M10" s="153"/>
      <c r="N10" s="1238"/>
      <c r="O10" s="71"/>
      <c r="P10" s="71"/>
      <c r="Q10" s="71"/>
    </row>
    <row r="11" spans="2:20">
      <c r="B11" s="161" t="e">
        <f>#REF!</f>
        <v>#REF!</v>
      </c>
      <c r="C11" s="162"/>
      <c r="D11" s="162"/>
      <c r="E11" s="162"/>
      <c r="F11" s="162"/>
      <c r="G11" s="162"/>
      <c r="H11" s="480" t="str">
        <f>fir</f>
        <v>Firma: AGRIMAT ENGª INDUSTRIA E COMÉRCIO LTDA</v>
      </c>
      <c r="I11" s="278"/>
      <c r="J11" s="279"/>
      <c r="K11" s="279"/>
      <c r="L11" s="279"/>
      <c r="M11" s="280"/>
      <c r="N11" s="281" t="str">
        <f>'Limpeza da faixa de domínio'!G12</f>
        <v>I.C. Nº 237/93/05/01-ASJU</v>
      </c>
      <c r="O11" s="71"/>
      <c r="P11" s="71"/>
      <c r="Q11" s="71"/>
    </row>
    <row r="12" spans="2:20">
      <c r="B12" s="282" t="s">
        <v>72</v>
      </c>
      <c r="C12" s="283"/>
      <c r="D12" s="283"/>
      <c r="E12" s="283"/>
      <c r="F12" s="283"/>
      <c r="G12" s="284"/>
      <c r="H12" s="285" t="s">
        <v>88</v>
      </c>
      <c r="I12" s="285" t="s">
        <v>112</v>
      </c>
      <c r="J12" s="285" t="s">
        <v>141</v>
      </c>
      <c r="K12" s="1239" t="s">
        <v>46</v>
      </c>
      <c r="L12" s="1240"/>
      <c r="M12" s="1240"/>
      <c r="N12" s="1241"/>
      <c r="O12" s="71"/>
      <c r="P12" s="71"/>
      <c r="Q12" s="71"/>
    </row>
    <row r="13" spans="2:20">
      <c r="B13" s="286" t="s">
        <v>85</v>
      </c>
      <c r="C13" s="287"/>
      <c r="D13" s="288" t="s">
        <v>74</v>
      </c>
      <c r="E13" s="286" t="s">
        <v>86</v>
      </c>
      <c r="F13" s="287"/>
      <c r="G13" s="288" t="s">
        <v>74</v>
      </c>
      <c r="H13" s="289"/>
      <c r="I13" s="289" t="s">
        <v>75</v>
      </c>
      <c r="J13" s="289" t="s">
        <v>142</v>
      </c>
      <c r="K13" s="1242"/>
      <c r="L13" s="1243"/>
      <c r="M13" s="1243"/>
      <c r="N13" s="1244"/>
      <c r="O13" s="71"/>
      <c r="P13" s="71"/>
      <c r="Q13" s="71"/>
    </row>
    <row r="14" spans="2:20">
      <c r="B14" s="824" t="s">
        <v>326</v>
      </c>
      <c r="C14" s="15"/>
      <c r="D14" s="16"/>
      <c r="E14" s="10"/>
      <c r="F14" s="291"/>
      <c r="G14" s="292"/>
      <c r="H14" s="293"/>
      <c r="I14" s="293"/>
      <c r="J14" s="294"/>
      <c r="K14" s="476"/>
      <c r="L14" s="477"/>
      <c r="M14" s="478"/>
      <c r="N14" s="479"/>
      <c r="O14" s="85"/>
      <c r="P14" s="85"/>
      <c r="Q14" s="66"/>
      <c r="R14" s="3">
        <f>E14*20+G14</f>
        <v>0</v>
      </c>
      <c r="T14" s="15" t="str">
        <f>IF(U14&gt;0,"+","")</f>
        <v/>
      </c>
    </row>
    <row r="15" spans="2:20">
      <c r="B15" s="290">
        <v>253</v>
      </c>
      <c r="C15" s="291" t="str">
        <f>IF(D15&gt;0,"+","")</f>
        <v>+</v>
      </c>
      <c r="D15" s="292">
        <v>2</v>
      </c>
      <c r="E15" s="290">
        <v>255</v>
      </c>
      <c r="F15" s="291" t="str">
        <f>IF(G15&gt;0,"+","")</f>
        <v>+</v>
      </c>
      <c r="G15" s="292">
        <v>12</v>
      </c>
      <c r="H15" s="293" t="s">
        <v>331</v>
      </c>
      <c r="I15" s="293">
        <f>P15</f>
        <v>50</v>
      </c>
      <c r="J15" s="294">
        <v>1</v>
      </c>
      <c r="K15" s="476"/>
      <c r="L15" s="477"/>
      <c r="M15" s="478"/>
      <c r="N15" s="479"/>
      <c r="O15" s="85"/>
      <c r="P15" s="85">
        <f>R15-Q15</f>
        <v>50</v>
      </c>
      <c r="Q15" s="66">
        <f>B15*20+D15</f>
        <v>5062</v>
      </c>
      <c r="R15" s="3">
        <f>E15*20+G15</f>
        <v>5112</v>
      </c>
    </row>
    <row r="16" spans="2:20">
      <c r="B16" s="290">
        <v>253</v>
      </c>
      <c r="C16" s="291" t="str">
        <f>IF(D16&gt;0,"+","")</f>
        <v>+</v>
      </c>
      <c r="D16" s="292">
        <v>2</v>
      </c>
      <c r="E16" s="290">
        <v>255</v>
      </c>
      <c r="F16" s="291" t="str">
        <f>IF(G16&gt;0,"+","")</f>
        <v>+</v>
      </c>
      <c r="G16" s="292">
        <v>12</v>
      </c>
      <c r="H16" s="293" t="s">
        <v>332</v>
      </c>
      <c r="I16" s="293">
        <f>P16</f>
        <v>50</v>
      </c>
      <c r="J16" s="294">
        <v>1</v>
      </c>
      <c r="K16" s="476"/>
      <c r="L16" s="477"/>
      <c r="M16" s="478"/>
      <c r="N16" s="479"/>
      <c r="O16" s="85"/>
      <c r="P16" s="85">
        <f>R16-Q16</f>
        <v>50</v>
      </c>
      <c r="Q16" s="66">
        <f>B16*20+D16</f>
        <v>5062</v>
      </c>
      <c r="R16" s="3">
        <f>E16*20+G16</f>
        <v>5112</v>
      </c>
      <c r="T16" s="15" t="str">
        <f>IF(U16&gt;0,"+","")</f>
        <v/>
      </c>
    </row>
    <row r="17" spans="1:27">
      <c r="B17" s="290"/>
      <c r="C17" s="291" t="str">
        <f>IF(D17&gt;0,"+","")</f>
        <v/>
      </c>
      <c r="D17" s="292"/>
      <c r="E17" s="290"/>
      <c r="F17" s="291" t="str">
        <f>IF(G17&gt;0,"+","")</f>
        <v/>
      </c>
      <c r="G17" s="292"/>
      <c r="H17" s="293"/>
      <c r="I17" s="293">
        <f>P17</f>
        <v>0</v>
      </c>
      <c r="J17" s="294"/>
      <c r="K17" s="476"/>
      <c r="L17" s="477"/>
      <c r="M17" s="478"/>
      <c r="N17" s="479"/>
      <c r="O17" s="85"/>
      <c r="P17" s="85">
        <f>R17-Q17</f>
        <v>0</v>
      </c>
      <c r="Q17" s="66">
        <f>B17*20+D17</f>
        <v>0</v>
      </c>
      <c r="R17" s="3">
        <f>E17*20+G17</f>
        <v>0</v>
      </c>
      <c r="T17" s="15" t="str">
        <f>IF(U17&gt;0,"+","")</f>
        <v/>
      </c>
    </row>
    <row r="18" spans="1:27">
      <c r="A18" s="99" t="e">
        <f>+#REF!+1</f>
        <v>#REF!</v>
      </c>
      <c r="B18" s="290"/>
      <c r="C18" s="291"/>
      <c r="D18" s="292"/>
      <c r="E18" s="290"/>
      <c r="F18" s="291"/>
      <c r="G18" s="292"/>
      <c r="H18" s="293"/>
      <c r="I18" s="293"/>
      <c r="J18" s="294"/>
      <c r="K18" s="476"/>
      <c r="L18" s="477"/>
      <c r="M18" s="478"/>
      <c r="N18" s="479"/>
      <c r="O18" s="85"/>
      <c r="P18" s="85"/>
      <c r="Q18" s="66"/>
      <c r="S18" s="62"/>
      <c r="T18" s="15"/>
      <c r="U18" s="16"/>
      <c r="V18" s="62"/>
      <c r="W18" s="15"/>
      <c r="X18" s="16"/>
      <c r="Y18" s="10"/>
      <c r="Z18" s="10"/>
      <c r="AA18" s="12"/>
    </row>
    <row r="19" spans="1:27">
      <c r="A19" s="99" t="e">
        <f>+A18*#REF!</f>
        <v>#REF!</v>
      </c>
      <c r="B19" s="290"/>
      <c r="C19" s="291"/>
      <c r="D19" s="292"/>
      <c r="E19" s="290"/>
      <c r="F19" s="291"/>
      <c r="G19" s="292"/>
      <c r="H19" s="293"/>
      <c r="I19" s="293"/>
      <c r="J19" s="294"/>
      <c r="K19" s="476"/>
      <c r="L19" s="477"/>
      <c r="M19" s="478"/>
      <c r="N19" s="479"/>
      <c r="O19" s="85"/>
      <c r="P19" s="85"/>
      <c r="Q19" s="66"/>
      <c r="S19" s="62"/>
      <c r="T19" s="15"/>
      <c r="U19" s="16"/>
      <c r="V19" s="62"/>
      <c r="W19" s="15"/>
      <c r="X19" s="16"/>
      <c r="Y19" s="10"/>
      <c r="Z19" s="10"/>
      <c r="AA19" s="12"/>
    </row>
    <row r="20" spans="1:27">
      <c r="A20" s="99">
        <f>'REAJU (2)'!K23</f>
        <v>0</v>
      </c>
      <c r="B20" s="290"/>
      <c r="C20" s="291" t="str">
        <f>IF(D20&gt;0,"+","")</f>
        <v/>
      </c>
      <c r="D20" s="292"/>
      <c r="E20" s="290"/>
      <c r="F20" s="291" t="str">
        <f>IF(G20&gt;0,"+","")</f>
        <v/>
      </c>
      <c r="G20" s="292"/>
      <c r="H20" s="293"/>
      <c r="I20" s="293" t="str">
        <f>IF(P20=0,"",P20)</f>
        <v/>
      </c>
      <c r="J20" s="294"/>
      <c r="K20" s="476"/>
      <c r="L20" s="477"/>
      <c r="M20" s="478"/>
      <c r="N20" s="479"/>
      <c r="O20" s="85"/>
      <c r="P20" s="85">
        <f>R20-Q20</f>
        <v>0</v>
      </c>
      <c r="Q20" s="66">
        <f>B20*20+D20</f>
        <v>0</v>
      </c>
      <c r="R20" s="3">
        <f>E20*20+G20</f>
        <v>0</v>
      </c>
      <c r="S20" s="62">
        <v>448</v>
      </c>
      <c r="T20" s="15" t="str">
        <f>IF(U20&gt;0,"+","")</f>
        <v/>
      </c>
      <c r="U20" s="16"/>
      <c r="V20" s="62">
        <v>480</v>
      </c>
      <c r="W20" s="15" t="str">
        <f>IF(X20&gt;0,"+","")</f>
        <v/>
      </c>
      <c r="X20" s="16"/>
      <c r="Y20" s="10" t="s">
        <v>95</v>
      </c>
      <c r="Z20" s="10" t="str">
        <f>IF(AG20=0,"",AG20)</f>
        <v/>
      </c>
      <c r="AA20" s="12">
        <v>1</v>
      </c>
    </row>
    <row r="21" spans="1:27">
      <c r="B21" s="290"/>
      <c r="C21" s="291"/>
      <c r="D21" s="292"/>
      <c r="E21" s="299"/>
      <c r="F21" s="291"/>
      <c r="G21" s="292"/>
      <c r="H21" s="293"/>
      <c r="I21" s="293"/>
      <c r="J21" s="294"/>
      <c r="K21" s="295"/>
      <c r="L21" s="296"/>
      <c r="M21" s="297"/>
      <c r="N21" s="298"/>
      <c r="O21" s="85"/>
      <c r="P21" s="85">
        <f>R21-Q21</f>
        <v>50</v>
      </c>
      <c r="Q21" s="66">
        <f>B16*20+D16</f>
        <v>5062</v>
      </c>
      <c r="R21" s="3">
        <f>E16*20+G16</f>
        <v>5112</v>
      </c>
    </row>
    <row r="22" spans="1:27">
      <c r="B22" s="300"/>
      <c r="C22" s="291" t="str">
        <f>IF(D22&gt;0,"+","")</f>
        <v/>
      </c>
      <c r="D22" s="292"/>
      <c r="E22" s="290"/>
      <c r="F22" s="291" t="str">
        <f>IF(G22&gt;0,"+","")</f>
        <v/>
      </c>
      <c r="G22" s="292"/>
      <c r="H22" s="293" t="str">
        <f>IF(P22=0,"",P22)</f>
        <v/>
      </c>
      <c r="I22" s="301"/>
      <c r="J22" s="294" t="str">
        <f>IF(I22=0,"",ROUNDDOWN(I22*H22,2))</f>
        <v/>
      </c>
      <c r="K22" s="476"/>
      <c r="L22" s="477"/>
      <c r="M22" s="478"/>
      <c r="N22" s="479"/>
      <c r="O22" s="85"/>
      <c r="P22" s="85">
        <f>R22-Q22</f>
        <v>0</v>
      </c>
      <c r="Q22" s="66">
        <f>B22*20+D22</f>
        <v>0</v>
      </c>
      <c r="R22" s="3">
        <f>E22*20+G22</f>
        <v>0</v>
      </c>
    </row>
    <row r="23" spans="1:27">
      <c r="B23" s="300"/>
      <c r="C23" s="291" t="str">
        <f>IF(D23&gt;0,"+","")</f>
        <v/>
      </c>
      <c r="D23" s="292"/>
      <c r="E23" s="290"/>
      <c r="F23" s="291" t="str">
        <f>IF(G23&gt;0,"+","")</f>
        <v/>
      </c>
      <c r="G23" s="292"/>
      <c r="H23" s="293" t="str">
        <f>IF(P23=0,"",P23)</f>
        <v/>
      </c>
      <c r="I23" s="301"/>
      <c r="J23" s="294" t="str">
        <f>IF(I23=0,"",ROUNDDOWN(I23*H23,2))</f>
        <v/>
      </c>
      <c r="K23" s="476"/>
      <c r="L23" s="477"/>
      <c r="M23" s="478"/>
      <c r="N23" s="479"/>
      <c r="O23" s="85"/>
      <c r="P23" s="85">
        <f>R23-Q23</f>
        <v>0</v>
      </c>
      <c r="Q23" s="66">
        <f>B23*20+D23</f>
        <v>0</v>
      </c>
      <c r="R23" s="3">
        <f>E23*20+G23</f>
        <v>0</v>
      </c>
    </row>
    <row r="24" spans="1:27">
      <c r="B24" s="302" t="s">
        <v>77</v>
      </c>
      <c r="C24" s="303"/>
      <c r="D24" s="304"/>
      <c r="E24" s="305"/>
      <c r="F24" s="303"/>
      <c r="G24" s="304"/>
      <c r="H24" s="306"/>
      <c r="I24" s="301">
        <f>SUM(I15:I23)</f>
        <v>100</v>
      </c>
      <c r="J24" s="301">
        <f>SUM(J15:J23)</f>
        <v>2</v>
      </c>
      <c r="K24" s="307"/>
      <c r="L24" s="308"/>
      <c r="M24" s="309"/>
      <c r="N24" s="310"/>
      <c r="O24" s="85"/>
      <c r="P24" s="85"/>
      <c r="Q24" s="71"/>
      <c r="R24" s="4"/>
    </row>
    <row r="25" spans="1:27">
      <c r="B25" s="143"/>
      <c r="C25" s="144" t="e">
        <f>#REF!</f>
        <v>#REF!</v>
      </c>
      <c r="D25" s="144"/>
      <c r="E25" s="144"/>
      <c r="F25" s="144"/>
      <c r="G25" s="144"/>
      <c r="H25" s="144"/>
      <c r="I25" s="144"/>
      <c r="J25" s="144"/>
      <c r="K25" s="144"/>
      <c r="L25" s="144"/>
      <c r="M25" s="144"/>
      <c r="N25" s="142"/>
      <c r="O25" s="71"/>
      <c r="P25" s="85"/>
      <c r="Q25" s="71"/>
      <c r="R25" s="4"/>
    </row>
    <row r="26" spans="1:27">
      <c r="B26" s="157"/>
      <c r="C26" s="135" t="e">
        <f>#REF!</f>
        <v>#REF!</v>
      </c>
      <c r="D26" s="135"/>
      <c r="E26" s="135"/>
      <c r="F26" s="135"/>
      <c r="G26" s="135"/>
      <c r="H26" s="135"/>
      <c r="I26" s="135"/>
      <c r="J26" s="135"/>
      <c r="K26" s="135"/>
      <c r="L26" s="135"/>
      <c r="M26" s="135"/>
      <c r="N26" s="136"/>
      <c r="O26" s="71"/>
      <c r="P26" s="85"/>
      <c r="Q26" s="71"/>
      <c r="R26" s="4"/>
    </row>
    <row r="27" spans="1:27">
      <c r="B27" s="157"/>
      <c r="C27" s="135"/>
      <c r="D27" s="135"/>
      <c r="E27" s="135"/>
      <c r="F27" s="135"/>
      <c r="G27" s="135"/>
      <c r="H27" s="135"/>
      <c r="I27" s="135"/>
      <c r="J27" s="135"/>
      <c r="K27" s="135"/>
      <c r="L27" s="135"/>
      <c r="M27" s="135"/>
      <c r="N27" s="136"/>
      <c r="O27" s="71"/>
      <c r="P27" s="85"/>
      <c r="Q27" s="71"/>
      <c r="R27" s="4"/>
    </row>
    <row r="28" spans="1:27">
      <c r="B28" s="157"/>
      <c r="C28" s="135"/>
      <c r="D28" s="135"/>
      <c r="E28" s="135"/>
      <c r="F28" s="135"/>
      <c r="G28" s="135"/>
      <c r="H28" s="135"/>
      <c r="I28" s="135"/>
      <c r="J28" s="135"/>
      <c r="K28" s="135"/>
      <c r="L28" s="135"/>
      <c r="M28" s="135"/>
      <c r="N28" s="136"/>
      <c r="O28" s="71"/>
      <c r="P28" s="85"/>
      <c r="Q28" s="71"/>
      <c r="R28" s="4"/>
    </row>
    <row r="29" spans="1:27">
      <c r="B29" s="157"/>
      <c r="C29" s="135"/>
      <c r="D29" s="135"/>
      <c r="E29" s="616" t="s">
        <v>388</v>
      </c>
      <c r="F29" s="135"/>
      <c r="G29" s="135"/>
      <c r="H29" s="135"/>
      <c r="I29" s="694" t="s">
        <v>389</v>
      </c>
      <c r="J29" s="694"/>
      <c r="K29" s="135"/>
      <c r="L29" s="135"/>
      <c r="M29" s="724" t="s">
        <v>390</v>
      </c>
      <c r="N29" s="136"/>
      <c r="O29" s="71"/>
      <c r="P29" s="85"/>
      <c r="Q29" s="71"/>
      <c r="R29" s="4"/>
    </row>
    <row r="30" spans="1:27">
      <c r="B30" s="157"/>
      <c r="C30" s="723" t="s">
        <v>392</v>
      </c>
      <c r="D30" s="723"/>
      <c r="E30" s="135"/>
      <c r="F30" s="135"/>
      <c r="G30" s="135"/>
      <c r="H30" s="135"/>
      <c r="I30" s="723" t="s">
        <v>392</v>
      </c>
      <c r="J30" s="723"/>
      <c r="K30" s="135"/>
      <c r="L30" s="135"/>
      <c r="M30" s="723" t="s">
        <v>391</v>
      </c>
      <c r="N30" s="136"/>
      <c r="O30" s="71"/>
      <c r="P30" s="85"/>
      <c r="Q30" s="71"/>
      <c r="R30" s="4"/>
    </row>
    <row r="31" spans="1:27">
      <c r="B31" s="311"/>
      <c r="C31" s="191"/>
      <c r="D31" s="191"/>
      <c r="E31" s="191"/>
      <c r="F31" s="191"/>
      <c r="G31" s="191"/>
      <c r="H31" s="191"/>
      <c r="I31" s="191"/>
      <c r="J31" s="191"/>
      <c r="K31" s="191"/>
      <c r="L31" s="191"/>
      <c r="M31" s="191"/>
      <c r="N31" s="312"/>
      <c r="O31" s="71"/>
      <c r="P31" s="71"/>
      <c r="Q31" s="71"/>
    </row>
    <row r="32" spans="1:27">
      <c r="B32" s="313"/>
      <c r="C32" s="313"/>
      <c r="D32" s="313"/>
      <c r="E32" s="313"/>
      <c r="F32" s="313"/>
      <c r="G32" s="313"/>
      <c r="H32" s="313"/>
      <c r="I32" s="313"/>
      <c r="J32" s="313"/>
      <c r="K32" s="313"/>
      <c r="L32" s="313"/>
      <c r="M32" s="313"/>
      <c r="N32" s="313"/>
      <c r="O32" s="71"/>
      <c r="P32" s="71"/>
      <c r="Q32" s="71"/>
    </row>
    <row r="33" spans="2:17">
      <c r="B33" s="214"/>
      <c r="C33" s="214"/>
      <c r="D33" s="214"/>
      <c r="E33" s="214"/>
      <c r="F33" s="214"/>
      <c r="G33" s="214"/>
      <c r="H33" s="214"/>
      <c r="I33" s="214"/>
      <c r="J33" s="214"/>
      <c r="K33" s="214"/>
      <c r="L33" s="214"/>
      <c r="M33" s="214"/>
      <c r="N33" s="214"/>
      <c r="O33" s="71"/>
      <c r="P33" s="71"/>
      <c r="Q33" s="71"/>
    </row>
    <row r="34" spans="2:17">
      <c r="B34" s="214"/>
      <c r="C34" s="214"/>
      <c r="D34" s="214"/>
      <c r="E34" s="214"/>
      <c r="F34" s="214"/>
      <c r="G34" s="214"/>
      <c r="H34" s="214"/>
      <c r="I34" s="214"/>
      <c r="J34" s="214"/>
      <c r="K34" s="214"/>
      <c r="L34" s="214"/>
      <c r="M34" s="214"/>
      <c r="N34" s="214"/>
      <c r="O34" s="71"/>
      <c r="P34" s="71"/>
      <c r="Q34" s="71"/>
    </row>
    <row r="35" spans="2:17">
      <c r="B35" s="214"/>
      <c r="C35" s="214"/>
      <c r="D35" s="214"/>
      <c r="E35" s="214"/>
      <c r="F35" s="214"/>
      <c r="G35" s="214"/>
      <c r="H35" s="214"/>
      <c r="I35" s="214"/>
      <c r="J35" s="214"/>
      <c r="K35" s="214"/>
      <c r="L35" s="214"/>
      <c r="M35" s="214"/>
      <c r="N35" s="214"/>
      <c r="O35" s="71"/>
      <c r="P35" s="71"/>
      <c r="Q35" s="71"/>
    </row>
    <row r="36" spans="2:17">
      <c r="B36" s="65"/>
      <c r="C36" s="65"/>
      <c r="D36" s="65"/>
      <c r="E36" s="65"/>
      <c r="F36" s="65"/>
      <c r="G36" s="65"/>
      <c r="H36" s="65"/>
      <c r="I36" s="65"/>
      <c r="J36" s="65"/>
      <c r="K36" s="65"/>
      <c r="L36" s="65"/>
      <c r="M36" s="65"/>
      <c r="N36" s="65"/>
      <c r="O36" s="71"/>
      <c r="P36" s="71"/>
      <c r="Q36" s="71"/>
    </row>
    <row r="37" spans="2:17">
      <c r="B37" s="65"/>
      <c r="C37" s="65"/>
      <c r="D37" s="65"/>
      <c r="E37" s="65"/>
      <c r="F37" s="65"/>
      <c r="G37" s="65"/>
      <c r="H37" s="65"/>
      <c r="I37" s="65"/>
      <c r="J37" s="65"/>
      <c r="K37" s="65"/>
      <c r="L37" s="65"/>
      <c r="M37" s="65"/>
      <c r="N37" s="65"/>
      <c r="O37" s="71"/>
      <c r="P37" s="71"/>
      <c r="Q37" s="71"/>
    </row>
    <row r="38" spans="2:17">
      <c r="B38" s="65"/>
      <c r="C38" s="65"/>
      <c r="D38" s="65"/>
      <c r="E38" s="65"/>
      <c r="F38" s="65"/>
      <c r="G38" s="65"/>
      <c r="H38" s="65"/>
      <c r="I38" s="65"/>
      <c r="J38" s="65"/>
      <c r="K38" s="65"/>
      <c r="L38" s="65"/>
      <c r="M38" s="65"/>
      <c r="N38" s="65"/>
      <c r="O38" s="71"/>
      <c r="P38" s="71"/>
      <c r="Q38" s="71"/>
    </row>
    <row r="39" spans="2:17">
      <c r="B39" s="65"/>
      <c r="C39" s="65"/>
      <c r="D39" s="65"/>
      <c r="E39" s="65"/>
      <c r="F39" s="65"/>
      <c r="G39" s="65"/>
      <c r="H39" s="65"/>
      <c r="I39" s="65"/>
      <c r="J39" s="122"/>
      <c r="K39" s="65"/>
      <c r="L39" s="65"/>
      <c r="M39" s="65"/>
      <c r="N39" s="65"/>
      <c r="O39" s="71"/>
      <c r="P39" s="71"/>
      <c r="Q39" s="71"/>
    </row>
    <row r="40" spans="2:17">
      <c r="B40" s="65"/>
      <c r="C40" s="65"/>
      <c r="D40" s="65"/>
      <c r="E40" s="65"/>
      <c r="F40" s="65"/>
      <c r="G40" s="65"/>
      <c r="H40" s="65"/>
      <c r="I40" s="65"/>
      <c r="J40" s="65"/>
      <c r="K40" s="65"/>
      <c r="L40" s="65"/>
      <c r="M40" s="65"/>
      <c r="N40" s="65"/>
      <c r="O40" s="71"/>
      <c r="P40" s="71"/>
      <c r="Q40" s="71"/>
    </row>
    <row r="41" spans="2:17">
      <c r="B41" s="65"/>
      <c r="C41" s="65"/>
      <c r="D41" s="65"/>
      <c r="E41" s="65"/>
      <c r="F41" s="65"/>
      <c r="G41" s="65"/>
      <c r="H41" s="65"/>
      <c r="I41" s="65"/>
      <c r="J41" s="65"/>
      <c r="K41" s="65"/>
      <c r="L41" s="65"/>
      <c r="M41" s="65"/>
      <c r="N41" s="65"/>
      <c r="O41" s="71"/>
      <c r="P41" s="71"/>
      <c r="Q41" s="71"/>
    </row>
    <row r="42" spans="2:17">
      <c r="B42" s="65"/>
      <c r="C42" s="65"/>
      <c r="D42" s="65"/>
      <c r="E42" s="65"/>
      <c r="F42" s="65"/>
      <c r="G42" s="65"/>
      <c r="H42" s="65"/>
      <c r="I42" s="65"/>
      <c r="J42" s="65"/>
      <c r="K42" s="65"/>
      <c r="L42" s="65"/>
      <c r="M42" s="65"/>
      <c r="N42" s="65"/>
      <c r="O42" s="71"/>
      <c r="P42" s="71"/>
      <c r="Q42" s="71"/>
    </row>
    <row r="43" spans="2:17">
      <c r="B43" s="65"/>
      <c r="C43" s="65"/>
      <c r="D43" s="65"/>
      <c r="E43" s="65"/>
      <c r="F43" s="65"/>
      <c r="G43" s="65"/>
      <c r="H43" s="65"/>
      <c r="I43" s="65"/>
      <c r="J43" s="65"/>
      <c r="K43" s="65"/>
      <c r="L43" s="65"/>
      <c r="M43" s="65"/>
      <c r="N43" s="65"/>
      <c r="O43" s="71"/>
      <c r="P43" s="71"/>
      <c r="Q43" s="71"/>
    </row>
    <row r="44" spans="2:17">
      <c r="B44" s="65"/>
      <c r="C44" s="65"/>
      <c r="D44" s="65"/>
      <c r="E44" s="65"/>
      <c r="F44" s="65"/>
      <c r="G44" s="65"/>
      <c r="H44" s="65"/>
      <c r="I44" s="65"/>
      <c r="J44" s="65"/>
      <c r="K44" s="65"/>
      <c r="L44" s="65"/>
      <c r="M44" s="65"/>
      <c r="N44" s="65"/>
      <c r="O44" s="71"/>
      <c r="P44" s="71"/>
      <c r="Q44" s="71"/>
    </row>
  </sheetData>
  <mergeCells count="3">
    <mergeCell ref="N2:N10"/>
    <mergeCell ref="K12:N13"/>
    <mergeCell ref="E2:M4"/>
  </mergeCells>
  <phoneticPr fontId="11" type="noConversion"/>
  <printOptions horizontalCentered="1" verticalCentered="1"/>
  <pageMargins left="0.39370078740157483" right="0.19685039370078741" top="0.59055118110236227" bottom="1.3385826771653544" header="0.39370078740157483" footer="0.59055118110236227"/>
  <pageSetup paperSize="9" orientation="landscape" horizontalDpi="300" verticalDpi="300" r:id="rId1"/>
  <headerFooter alignWithMargins="0">
    <oddHeader>&amp;RPágina &amp;P /&amp;P</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8"/>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5" width="6.7109375" style="1" customWidth="1"/>
    <col min="6" max="6" width="1.7109375" style="1" customWidth="1"/>
    <col min="7" max="7" width="6.7109375" style="1" customWidth="1"/>
    <col min="8" max="10" width="15.28515625" style="1" customWidth="1"/>
    <col min="11" max="11" width="10.28515625" style="1" customWidth="1"/>
    <col min="12" max="12" width="0.85546875" style="1" customWidth="1"/>
    <col min="13" max="13" width="8.28515625" style="1" customWidth="1"/>
    <col min="14" max="14" width="23.28515625" style="1" customWidth="1"/>
    <col min="15" max="15" width="10.7109375" style="3" customWidth="1"/>
    <col min="16" max="17" width="14.7109375" style="3" customWidth="1"/>
    <col min="18" max="18" width="13.28515625" style="3" customWidth="1"/>
    <col min="19" max="16384" width="10.7109375" style="3"/>
  </cols>
  <sheetData>
    <row r="1" spans="2:19" ht="12.75">
      <c r="R1" s="124"/>
      <c r="S1" s="124"/>
    </row>
    <row r="2" spans="2:19" ht="22.5" customHeight="1">
      <c r="B2" s="21"/>
      <c r="C2" s="43"/>
      <c r="D2" s="48"/>
      <c r="E2" s="42" t="s">
        <v>192</v>
      </c>
      <c r="F2" s="22"/>
      <c r="G2" s="22"/>
      <c r="H2" s="22"/>
      <c r="I2" s="22"/>
      <c r="J2" s="22"/>
      <c r="K2" s="22"/>
      <c r="L2" s="22"/>
      <c r="M2" s="23"/>
      <c r="N2" s="1147" t="s">
        <v>144</v>
      </c>
      <c r="O2" s="71"/>
      <c r="P2" s="71"/>
      <c r="Q2" s="71"/>
      <c r="R2" s="124"/>
      <c r="S2" s="124"/>
    </row>
    <row r="3" spans="2:19" ht="22.5" customHeight="1">
      <c r="B3" s="25"/>
      <c r="C3" s="45"/>
      <c r="D3" s="50"/>
      <c r="E3" s="44" t="s">
        <v>220</v>
      </c>
      <c r="F3" s="26"/>
      <c r="G3" s="26"/>
      <c r="H3" s="26"/>
      <c r="I3" s="26"/>
      <c r="J3" s="26"/>
      <c r="K3" s="26"/>
      <c r="L3" s="26"/>
      <c r="M3" s="40"/>
      <c r="N3" s="1253"/>
      <c r="O3" s="71"/>
      <c r="P3" s="71"/>
      <c r="Q3" s="71"/>
      <c r="R3" s="71"/>
    </row>
    <row r="4" spans="2:19">
      <c r="B4" s="27" t="e">
        <f>#REF!</f>
        <v>#REF!</v>
      </c>
      <c r="C4" s="28"/>
      <c r="D4" s="28"/>
      <c r="E4" s="28"/>
      <c r="F4" s="28"/>
      <c r="G4" s="28"/>
      <c r="H4" s="28"/>
      <c r="I4" s="28"/>
      <c r="J4" s="28"/>
      <c r="K4" s="28"/>
      <c r="L4" s="28"/>
      <c r="M4" s="29"/>
      <c r="N4" s="1253"/>
      <c r="O4" s="71"/>
      <c r="P4" s="71"/>
      <c r="Q4" s="71"/>
      <c r="R4" s="71"/>
    </row>
    <row r="5" spans="2:19">
      <c r="B5" s="30" t="e">
        <f>#REF!</f>
        <v>#REF!</v>
      </c>
      <c r="C5" s="31"/>
      <c r="D5" s="31"/>
      <c r="E5" s="31"/>
      <c r="F5" s="31"/>
      <c r="G5" s="31"/>
      <c r="H5" s="31"/>
      <c r="I5" s="31"/>
      <c r="J5" s="31"/>
      <c r="K5" s="31"/>
      <c r="L5" s="31"/>
      <c r="M5" s="32"/>
      <c r="N5" s="1253"/>
      <c r="O5" s="71"/>
      <c r="P5" s="71"/>
      <c r="Q5" s="71"/>
      <c r="R5" s="71"/>
    </row>
    <row r="6" spans="2:19">
      <c r="B6" s="30" t="e">
        <f>#REF!</f>
        <v>#REF!</v>
      </c>
      <c r="C6" s="31"/>
      <c r="D6" s="31"/>
      <c r="E6" s="19"/>
      <c r="F6" s="31"/>
      <c r="G6" s="19"/>
      <c r="H6" s="19"/>
      <c r="I6" s="19"/>
      <c r="J6" s="19"/>
      <c r="K6" s="19"/>
      <c r="L6" s="19"/>
      <c r="M6" s="75"/>
      <c r="N6" s="1253"/>
      <c r="O6" s="71"/>
      <c r="P6" s="71"/>
      <c r="Q6" s="71"/>
      <c r="R6" s="71"/>
    </row>
    <row r="7" spans="2:19">
      <c r="B7" s="30" t="e">
        <f>#REF!</f>
        <v>#REF!</v>
      </c>
      <c r="C7" s="31"/>
      <c r="D7" s="31"/>
      <c r="E7" s="31"/>
      <c r="F7" s="31"/>
      <c r="G7" s="41"/>
      <c r="H7" s="19"/>
      <c r="I7" s="19"/>
      <c r="J7" s="19"/>
      <c r="K7" s="19"/>
      <c r="L7" s="19"/>
      <c r="M7" s="75"/>
      <c r="N7" s="1253"/>
      <c r="O7" s="71"/>
      <c r="P7" s="71"/>
      <c r="Q7" s="71"/>
      <c r="R7" s="71"/>
    </row>
    <row r="8" spans="2:19">
      <c r="B8" s="30" t="e">
        <f>#REF!</f>
        <v>#REF!</v>
      </c>
      <c r="C8" s="31"/>
      <c r="D8" s="31"/>
      <c r="E8" s="31"/>
      <c r="F8" s="31"/>
      <c r="G8" s="31"/>
      <c r="H8" s="31"/>
      <c r="I8" s="31"/>
      <c r="J8" s="31"/>
      <c r="K8" s="31"/>
      <c r="L8" s="31"/>
      <c r="M8" s="32"/>
      <c r="N8" s="1253"/>
      <c r="O8" s="71"/>
      <c r="P8" s="71"/>
      <c r="Q8" s="71"/>
      <c r="R8" s="71"/>
    </row>
    <row r="9" spans="2:19">
      <c r="B9" s="33" t="e">
        <f>#REF!</f>
        <v>#REF!</v>
      </c>
      <c r="C9" s="34"/>
      <c r="D9" s="34"/>
      <c r="E9" s="34"/>
      <c r="F9" s="34"/>
      <c r="G9" s="34"/>
      <c r="H9" s="34"/>
      <c r="I9" s="34"/>
      <c r="J9" s="34"/>
      <c r="K9" s="34"/>
      <c r="L9" s="34"/>
      <c r="M9" s="35"/>
      <c r="N9" s="1148"/>
      <c r="O9" s="71"/>
      <c r="P9" s="71"/>
      <c r="Q9" s="71"/>
      <c r="R9" s="71"/>
    </row>
    <row r="10" spans="2:19">
      <c r="B10" s="36" t="e">
        <f>#REF!</f>
        <v>#REF!</v>
      </c>
      <c r="C10" s="37"/>
      <c r="D10" s="37"/>
      <c r="E10" s="37"/>
      <c r="F10" s="37"/>
      <c r="G10" s="37"/>
      <c r="H10" s="126" t="str">
        <f>fir</f>
        <v>Firma: AGRIMAT ENGª INDUSTRIA E COMÉRCIO LTDA</v>
      </c>
      <c r="I10" s="51"/>
      <c r="J10" s="52"/>
      <c r="K10" s="52"/>
      <c r="L10" s="52"/>
      <c r="M10" s="53"/>
      <c r="N10" s="76" t="str">
        <f>Dreno!N11</f>
        <v>I.C. Nº 237/93/05/01-ASJU</v>
      </c>
      <c r="O10" s="71"/>
      <c r="P10" s="71"/>
      <c r="Q10" s="71"/>
      <c r="R10" s="71"/>
    </row>
    <row r="11" spans="2:19" ht="18.75" customHeight="1">
      <c r="B11" s="231" t="s">
        <v>72</v>
      </c>
      <c r="C11" s="232"/>
      <c r="D11" s="232"/>
      <c r="E11" s="232"/>
      <c r="F11" s="232"/>
      <c r="G11" s="233"/>
      <c r="H11" s="1254" t="s">
        <v>88</v>
      </c>
      <c r="I11" s="1161" t="s">
        <v>165</v>
      </c>
      <c r="J11" s="1161" t="s">
        <v>149</v>
      </c>
      <c r="K11" s="1256" t="s">
        <v>46</v>
      </c>
      <c r="L11" s="1257"/>
      <c r="M11" s="1257"/>
      <c r="N11" s="1258"/>
      <c r="O11" s="71"/>
      <c r="P11" s="1161" t="s">
        <v>165</v>
      </c>
      <c r="Q11" s="1161" t="s">
        <v>149</v>
      </c>
      <c r="R11" s="71"/>
    </row>
    <row r="12" spans="2:19" ht="18.75" customHeight="1">
      <c r="B12" s="234" t="s">
        <v>85</v>
      </c>
      <c r="C12" s="235"/>
      <c r="D12" s="236" t="s">
        <v>74</v>
      </c>
      <c r="E12" s="234" t="s">
        <v>86</v>
      </c>
      <c r="F12" s="235"/>
      <c r="G12" s="236" t="s">
        <v>74</v>
      </c>
      <c r="H12" s="1255"/>
      <c r="I12" s="1162"/>
      <c r="J12" s="1162"/>
      <c r="K12" s="1259"/>
      <c r="L12" s="1260"/>
      <c r="M12" s="1260"/>
      <c r="N12" s="1261"/>
      <c r="O12" s="71"/>
      <c r="P12" s="1162"/>
      <c r="Q12" s="1162"/>
      <c r="R12" s="71"/>
    </row>
    <row r="13" spans="2:19">
      <c r="B13" s="773">
        <v>1493</v>
      </c>
      <c r="C13" s="761" t="str">
        <f t="shared" ref="C13:C18" si="0">IF(D13&gt;0,"+","")</f>
        <v>+</v>
      </c>
      <c r="D13" s="762">
        <v>18</v>
      </c>
      <c r="E13" s="773">
        <v>1539</v>
      </c>
      <c r="F13" s="761" t="str">
        <f t="shared" ref="F13:F31" si="1">IF(G13&gt;0,"+","")</f>
        <v>+</v>
      </c>
      <c r="G13" s="762">
        <v>5</v>
      </c>
      <c r="H13" s="780" t="s">
        <v>95</v>
      </c>
      <c r="I13" s="780">
        <f t="shared" ref="I13:J21" si="2">IF(P13=0,"",P13)</f>
        <v>907</v>
      </c>
      <c r="J13" s="10" t="str">
        <f t="shared" si="2"/>
        <v/>
      </c>
      <c r="K13" s="82"/>
      <c r="L13" s="83"/>
      <c r="M13" s="82"/>
      <c r="N13" s="87"/>
      <c r="O13" s="85"/>
      <c r="P13" s="85">
        <f t="shared" ref="P13:P21" si="3">S13-R13</f>
        <v>907</v>
      </c>
      <c r="Q13" s="66">
        <f t="shared" ref="Q13:Q18" si="4">IF(P13&gt;0,P13-P13,0)</f>
        <v>0</v>
      </c>
      <c r="R13" s="66">
        <f t="shared" ref="R13:R21" si="5">B13*20+D13</f>
        <v>29878</v>
      </c>
      <c r="S13" s="3">
        <f t="shared" ref="S13:S21" si="6">E13*20+G13</f>
        <v>30785</v>
      </c>
    </row>
    <row r="14" spans="2:19">
      <c r="B14" s="773">
        <v>1762</v>
      </c>
      <c r="C14" s="761" t="str">
        <f t="shared" si="0"/>
        <v>+</v>
      </c>
      <c r="D14" s="762">
        <v>16</v>
      </c>
      <c r="E14" s="773">
        <v>1776</v>
      </c>
      <c r="F14" s="761" t="str">
        <f t="shared" si="1"/>
        <v/>
      </c>
      <c r="G14" s="762"/>
      <c r="H14" s="780" t="s">
        <v>96</v>
      </c>
      <c r="I14" s="780">
        <f t="shared" si="2"/>
        <v>264</v>
      </c>
      <c r="J14" s="10" t="str">
        <f t="shared" si="2"/>
        <v/>
      </c>
      <c r="K14" s="82"/>
      <c r="L14" s="83"/>
      <c r="M14" s="82"/>
      <c r="N14" s="87"/>
      <c r="O14" s="85"/>
      <c r="P14" s="85">
        <f t="shared" si="3"/>
        <v>264</v>
      </c>
      <c r="Q14" s="66">
        <f t="shared" si="4"/>
        <v>0</v>
      </c>
      <c r="R14" s="66">
        <f t="shared" si="5"/>
        <v>35256</v>
      </c>
      <c r="S14" s="3">
        <f t="shared" si="6"/>
        <v>35520</v>
      </c>
    </row>
    <row r="15" spans="2:19">
      <c r="B15" s="773">
        <v>1774</v>
      </c>
      <c r="C15" s="761" t="str">
        <f t="shared" si="0"/>
        <v>+</v>
      </c>
      <c r="D15" s="762">
        <v>16</v>
      </c>
      <c r="E15" s="773">
        <v>1791</v>
      </c>
      <c r="F15" s="761" t="str">
        <f t="shared" si="1"/>
        <v>+</v>
      </c>
      <c r="G15" s="762">
        <v>10</v>
      </c>
      <c r="H15" s="780" t="s">
        <v>96</v>
      </c>
      <c r="I15" s="780">
        <f t="shared" si="2"/>
        <v>334</v>
      </c>
      <c r="J15" s="10" t="str">
        <f t="shared" si="2"/>
        <v/>
      </c>
      <c r="K15" s="82"/>
      <c r="L15" s="83"/>
      <c r="M15" s="82"/>
      <c r="N15" s="87"/>
      <c r="O15" s="85"/>
      <c r="P15" s="85">
        <f t="shared" si="3"/>
        <v>334</v>
      </c>
      <c r="Q15" s="66">
        <f t="shared" si="4"/>
        <v>0</v>
      </c>
      <c r="R15" s="66">
        <f t="shared" si="5"/>
        <v>35496</v>
      </c>
      <c r="S15" s="3">
        <f t="shared" si="6"/>
        <v>35830</v>
      </c>
    </row>
    <row r="16" spans="2:19">
      <c r="B16" s="773">
        <v>1792</v>
      </c>
      <c r="C16" s="761" t="str">
        <f t="shared" si="0"/>
        <v>+</v>
      </c>
      <c r="D16" s="762">
        <v>18</v>
      </c>
      <c r="E16" s="773">
        <v>1817</v>
      </c>
      <c r="F16" s="761" t="str">
        <f t="shared" si="1"/>
        <v>+</v>
      </c>
      <c r="G16" s="762">
        <v>12</v>
      </c>
      <c r="H16" s="780" t="s">
        <v>96</v>
      </c>
      <c r="I16" s="780">
        <f t="shared" si="2"/>
        <v>494</v>
      </c>
      <c r="J16" s="10" t="str">
        <f t="shared" si="2"/>
        <v/>
      </c>
      <c r="K16" s="82"/>
      <c r="L16" s="83"/>
      <c r="M16" s="82"/>
      <c r="N16" s="87"/>
      <c r="O16" s="85"/>
      <c r="P16" s="85">
        <f t="shared" si="3"/>
        <v>494</v>
      </c>
      <c r="Q16" s="66">
        <f t="shared" si="4"/>
        <v>0</v>
      </c>
      <c r="R16" s="66">
        <f t="shared" si="5"/>
        <v>35858</v>
      </c>
      <c r="S16" s="3">
        <f t="shared" si="6"/>
        <v>36352</v>
      </c>
    </row>
    <row r="17" spans="2:19">
      <c r="B17" s="773">
        <v>1755</v>
      </c>
      <c r="C17" s="761" t="str">
        <f t="shared" si="0"/>
        <v/>
      </c>
      <c r="D17" s="762">
        <v>0</v>
      </c>
      <c r="E17" s="773">
        <v>1818</v>
      </c>
      <c r="F17" s="761" t="str">
        <f t="shared" si="1"/>
        <v>+</v>
      </c>
      <c r="G17" s="762">
        <v>5</v>
      </c>
      <c r="H17" s="780" t="s">
        <v>95</v>
      </c>
      <c r="I17" s="780">
        <f t="shared" si="2"/>
        <v>1265</v>
      </c>
      <c r="J17" s="10" t="str">
        <f t="shared" si="2"/>
        <v/>
      </c>
      <c r="K17" s="82"/>
      <c r="L17" s="83"/>
      <c r="M17" s="82"/>
      <c r="N17" s="87"/>
      <c r="O17" s="85"/>
      <c r="P17" s="85">
        <f t="shared" si="3"/>
        <v>1265</v>
      </c>
      <c r="Q17" s="66">
        <f t="shared" si="4"/>
        <v>0</v>
      </c>
      <c r="R17" s="66">
        <f t="shared" si="5"/>
        <v>35100</v>
      </c>
      <c r="S17" s="3">
        <f t="shared" si="6"/>
        <v>36365</v>
      </c>
    </row>
    <row r="18" spans="2:19">
      <c r="B18" s="773">
        <v>1822</v>
      </c>
      <c r="C18" s="761" t="str">
        <f t="shared" si="0"/>
        <v>+</v>
      </c>
      <c r="D18" s="762">
        <v>14</v>
      </c>
      <c r="E18" s="773">
        <v>1839</v>
      </c>
      <c r="F18" s="761" t="str">
        <f t="shared" si="1"/>
        <v>+</v>
      </c>
      <c r="G18" s="762">
        <v>4</v>
      </c>
      <c r="H18" s="780" t="s">
        <v>96</v>
      </c>
      <c r="I18" s="780">
        <f t="shared" si="2"/>
        <v>330</v>
      </c>
      <c r="J18" s="10" t="str">
        <f t="shared" si="2"/>
        <v/>
      </c>
      <c r="K18" s="82"/>
      <c r="L18" s="83"/>
      <c r="M18" s="82"/>
      <c r="N18" s="87"/>
      <c r="O18" s="85"/>
      <c r="P18" s="85">
        <f t="shared" si="3"/>
        <v>330</v>
      </c>
      <c r="Q18" s="66">
        <f t="shared" si="4"/>
        <v>0</v>
      </c>
      <c r="R18" s="66">
        <f t="shared" si="5"/>
        <v>36454</v>
      </c>
      <c r="S18" s="3">
        <f t="shared" si="6"/>
        <v>36784</v>
      </c>
    </row>
    <row r="19" spans="2:19">
      <c r="B19" s="765">
        <v>1824</v>
      </c>
      <c r="C19" s="761"/>
      <c r="D19" s="762">
        <v>18</v>
      </c>
      <c r="E19" s="773">
        <v>1839</v>
      </c>
      <c r="F19" s="761"/>
      <c r="G19" s="762">
        <v>4</v>
      </c>
      <c r="H19" s="780" t="s">
        <v>95</v>
      </c>
      <c r="I19" s="780">
        <f t="shared" si="2"/>
        <v>286</v>
      </c>
      <c r="J19" s="10"/>
      <c r="K19" s="82"/>
      <c r="L19" s="83"/>
      <c r="M19" s="82"/>
      <c r="N19" s="87"/>
      <c r="O19" s="85"/>
      <c r="P19" s="85">
        <f t="shared" si="3"/>
        <v>286</v>
      </c>
      <c r="Q19" s="66">
        <f t="shared" ref="Q19:Q27" si="7">IF(P19&gt;0,P19,0)</f>
        <v>286</v>
      </c>
      <c r="R19" s="66">
        <f t="shared" si="5"/>
        <v>36498</v>
      </c>
      <c r="S19" s="3">
        <f t="shared" si="6"/>
        <v>36784</v>
      </c>
    </row>
    <row r="20" spans="2:19">
      <c r="B20" s="773">
        <v>1845</v>
      </c>
      <c r="C20" s="761" t="str">
        <f>IF(D20&gt;0,"+","")</f>
        <v>+</v>
      </c>
      <c r="D20" s="762">
        <v>8</v>
      </c>
      <c r="E20" s="773">
        <v>1865</v>
      </c>
      <c r="F20" s="761" t="str">
        <f>IF(G20&gt;0,"+","")</f>
        <v>+</v>
      </c>
      <c r="G20" s="762">
        <v>2</v>
      </c>
      <c r="H20" s="780" t="s">
        <v>95</v>
      </c>
      <c r="I20" s="780">
        <f t="shared" si="2"/>
        <v>394</v>
      </c>
      <c r="J20" s="10"/>
      <c r="K20" s="82"/>
      <c r="L20" s="83"/>
      <c r="M20" s="82"/>
      <c r="N20" s="87"/>
      <c r="O20" s="85"/>
      <c r="P20" s="85">
        <f t="shared" si="3"/>
        <v>394</v>
      </c>
      <c r="Q20" s="66">
        <f t="shared" si="7"/>
        <v>394</v>
      </c>
      <c r="R20" s="66">
        <f t="shared" si="5"/>
        <v>36908</v>
      </c>
      <c r="S20" s="3">
        <f t="shared" si="6"/>
        <v>37302</v>
      </c>
    </row>
    <row r="21" spans="2:19">
      <c r="B21" s="773">
        <v>2037</v>
      </c>
      <c r="C21" s="761" t="str">
        <f>IF(D21&gt;0,"+","")</f>
        <v/>
      </c>
      <c r="D21" s="762">
        <v>0</v>
      </c>
      <c r="E21" s="773">
        <v>2087</v>
      </c>
      <c r="F21" s="761" t="str">
        <f t="shared" si="1"/>
        <v>+</v>
      </c>
      <c r="G21" s="762">
        <v>12</v>
      </c>
      <c r="H21" s="780" t="s">
        <v>96</v>
      </c>
      <c r="I21" s="780">
        <f t="shared" si="2"/>
        <v>1012</v>
      </c>
      <c r="J21" s="10"/>
      <c r="K21" s="82"/>
      <c r="L21" s="83"/>
      <c r="M21" s="82"/>
      <c r="N21" s="87"/>
      <c r="O21" s="85"/>
      <c r="P21" s="85">
        <f t="shared" si="3"/>
        <v>1012</v>
      </c>
      <c r="Q21" s="66">
        <f t="shared" si="7"/>
        <v>1012</v>
      </c>
      <c r="R21" s="66">
        <f t="shared" si="5"/>
        <v>40740</v>
      </c>
      <c r="S21" s="3">
        <f t="shared" si="6"/>
        <v>41752</v>
      </c>
    </row>
    <row r="22" spans="2:19">
      <c r="B22" s="773"/>
      <c r="C22" s="761"/>
      <c r="D22" s="762"/>
      <c r="E22" s="773"/>
      <c r="F22" s="761"/>
      <c r="G22" s="762"/>
      <c r="H22" s="780"/>
      <c r="I22" s="780"/>
      <c r="J22" s="10"/>
      <c r="K22" s="82"/>
      <c r="L22" s="83"/>
      <c r="M22" s="82"/>
      <c r="N22" s="87"/>
      <c r="O22" s="85"/>
      <c r="P22" s="85">
        <f t="shared" ref="P22:P27" si="8">S22-R22</f>
        <v>0</v>
      </c>
      <c r="Q22" s="66">
        <f t="shared" si="7"/>
        <v>0</v>
      </c>
      <c r="R22" s="66">
        <f t="shared" ref="R22:R27" si="9">B22*20+D22</f>
        <v>0</v>
      </c>
      <c r="S22" s="3">
        <f t="shared" ref="S22:S27" si="10">E22*20+G22</f>
        <v>0</v>
      </c>
    </row>
    <row r="23" spans="2:19">
      <c r="B23" s="62"/>
      <c r="C23" s="15"/>
      <c r="D23" s="16"/>
      <c r="E23" s="62"/>
      <c r="F23" s="15"/>
      <c r="G23" s="16"/>
      <c r="H23" s="10"/>
      <c r="I23" s="10"/>
      <c r="J23" s="10"/>
      <c r="K23" s="472"/>
      <c r="L23" s="83"/>
      <c r="M23" s="82"/>
      <c r="N23" s="87"/>
      <c r="O23" s="85"/>
      <c r="P23" s="85">
        <f t="shared" si="8"/>
        <v>0</v>
      </c>
      <c r="Q23" s="66">
        <f t="shared" si="7"/>
        <v>0</v>
      </c>
      <c r="R23" s="66">
        <f t="shared" si="9"/>
        <v>0</v>
      </c>
      <c r="S23" s="3">
        <f t="shared" si="10"/>
        <v>0</v>
      </c>
    </row>
    <row r="24" spans="2:19">
      <c r="B24" s="62"/>
      <c r="C24" s="15"/>
      <c r="D24" s="16"/>
      <c r="E24" s="62"/>
      <c r="F24" s="15"/>
      <c r="G24" s="16"/>
      <c r="H24" s="10"/>
      <c r="I24" s="10"/>
      <c r="J24" s="10"/>
      <c r="K24" s="472"/>
      <c r="L24" s="83"/>
      <c r="M24" s="82"/>
      <c r="N24" s="87"/>
      <c r="O24" s="85"/>
      <c r="P24" s="85">
        <f t="shared" si="8"/>
        <v>0</v>
      </c>
      <c r="Q24" s="66">
        <f t="shared" si="7"/>
        <v>0</v>
      </c>
      <c r="R24" s="66">
        <f t="shared" si="9"/>
        <v>0</v>
      </c>
      <c r="S24" s="3">
        <f t="shared" si="10"/>
        <v>0</v>
      </c>
    </row>
    <row r="25" spans="2:19">
      <c r="B25" s="62"/>
      <c r="C25" s="15"/>
      <c r="D25" s="16"/>
      <c r="E25" s="62"/>
      <c r="F25" s="15"/>
      <c r="G25" s="16"/>
      <c r="H25" s="10"/>
      <c r="I25" s="10"/>
      <c r="J25" s="10"/>
      <c r="K25" s="82"/>
      <c r="L25" s="83"/>
      <c r="M25" s="82"/>
      <c r="N25" s="87"/>
      <c r="O25" s="85"/>
      <c r="P25" s="85">
        <f t="shared" si="8"/>
        <v>0</v>
      </c>
      <c r="Q25" s="66">
        <f t="shared" si="7"/>
        <v>0</v>
      </c>
      <c r="R25" s="66">
        <f t="shared" si="9"/>
        <v>0</v>
      </c>
      <c r="S25" s="3">
        <f t="shared" si="10"/>
        <v>0</v>
      </c>
    </row>
    <row r="26" spans="2:19">
      <c r="B26" s="62"/>
      <c r="C26" s="15"/>
      <c r="D26" s="16"/>
      <c r="E26" s="62"/>
      <c r="F26" s="15"/>
      <c r="G26" s="16"/>
      <c r="H26" s="10"/>
      <c r="I26" s="10"/>
      <c r="J26" s="10"/>
      <c r="K26" s="82"/>
      <c r="L26" s="83"/>
      <c r="M26" s="82"/>
      <c r="N26" s="87"/>
      <c r="O26" s="85"/>
      <c r="P26" s="85">
        <f t="shared" si="8"/>
        <v>0</v>
      </c>
      <c r="Q26" s="66">
        <f t="shared" si="7"/>
        <v>0</v>
      </c>
      <c r="R26" s="66">
        <f t="shared" si="9"/>
        <v>0</v>
      </c>
      <c r="S26" s="3">
        <f t="shared" si="10"/>
        <v>0</v>
      </c>
    </row>
    <row r="27" spans="2:19">
      <c r="B27" s="62"/>
      <c r="C27" s="15"/>
      <c r="D27" s="16"/>
      <c r="E27" s="62"/>
      <c r="F27" s="15"/>
      <c r="G27" s="16"/>
      <c r="H27" s="10"/>
      <c r="I27" s="10"/>
      <c r="J27" s="10"/>
      <c r="K27" s="82"/>
      <c r="L27" s="83"/>
      <c r="M27" s="82"/>
      <c r="N27" s="87"/>
      <c r="O27" s="85"/>
      <c r="P27" s="85">
        <f t="shared" si="8"/>
        <v>0</v>
      </c>
      <c r="Q27" s="66">
        <f t="shared" si="7"/>
        <v>0</v>
      </c>
      <c r="R27" s="66">
        <f t="shared" si="9"/>
        <v>0</v>
      </c>
      <c r="S27" s="3">
        <f t="shared" si="10"/>
        <v>0</v>
      </c>
    </row>
    <row r="28" spans="2:19">
      <c r="B28" s="62"/>
      <c r="C28" s="15"/>
      <c r="D28" s="16"/>
      <c r="E28" s="62"/>
      <c r="F28" s="15"/>
      <c r="G28" s="16"/>
      <c r="H28" s="10"/>
      <c r="I28" s="10"/>
      <c r="J28" s="10"/>
      <c r="K28" s="82"/>
      <c r="L28" s="83"/>
      <c r="M28" s="82"/>
      <c r="N28" s="87"/>
      <c r="O28" s="85"/>
      <c r="P28" s="85"/>
      <c r="Q28" s="66"/>
      <c r="R28" s="66"/>
    </row>
    <row r="29" spans="2:19">
      <c r="B29" s="62"/>
      <c r="C29" s="15"/>
      <c r="D29" s="16"/>
      <c r="E29" s="62"/>
      <c r="F29" s="15"/>
      <c r="G29" s="16"/>
      <c r="H29" s="10"/>
      <c r="I29" s="10"/>
      <c r="J29" s="10"/>
      <c r="K29" s="82"/>
      <c r="L29" s="83"/>
      <c r="M29" s="82"/>
      <c r="N29" s="87"/>
      <c r="O29" s="85"/>
      <c r="P29" s="85"/>
      <c r="Q29" s="66"/>
      <c r="R29" s="66"/>
    </row>
    <row r="30" spans="2:19">
      <c r="B30" s="86"/>
      <c r="C30" s="15" t="str">
        <f>IF(D30&gt;0,"+","")</f>
        <v/>
      </c>
      <c r="D30" s="16"/>
      <c r="E30" s="62"/>
      <c r="F30" s="15" t="str">
        <f t="shared" si="1"/>
        <v/>
      </c>
      <c r="G30" s="16"/>
      <c r="H30" s="10" t="str">
        <f>IF(P30=0,"",P30)</f>
        <v/>
      </c>
      <c r="I30" s="11"/>
      <c r="J30" s="11"/>
      <c r="K30" s="82"/>
      <c r="L30" s="83"/>
      <c r="M30" s="82"/>
      <c r="N30" s="87"/>
      <c r="O30" s="85"/>
      <c r="P30" s="85">
        <f>S30-R30</f>
        <v>0</v>
      </c>
      <c r="Q30" s="66">
        <f>IF(P30&gt;0,P30,0)</f>
        <v>0</v>
      </c>
      <c r="R30" s="66">
        <f>B30*20+D30</f>
        <v>0</v>
      </c>
      <c r="S30" s="3">
        <f>E30*20+G30</f>
        <v>0</v>
      </c>
    </row>
    <row r="31" spans="2:19">
      <c r="B31" s="86"/>
      <c r="C31" s="15" t="str">
        <f>IF(D31&gt;0,"+","")</f>
        <v/>
      </c>
      <c r="D31" s="16"/>
      <c r="E31" s="62"/>
      <c r="F31" s="15" t="str">
        <f t="shared" si="1"/>
        <v/>
      </c>
      <c r="G31" s="16"/>
      <c r="H31" s="10" t="str">
        <f>IF(P31=0,"",P31)</f>
        <v/>
      </c>
      <c r="I31" s="803"/>
      <c r="J31" s="11"/>
      <c r="K31" s="82"/>
      <c r="L31" s="83"/>
      <c r="M31" s="82"/>
      <c r="N31" s="87"/>
      <c r="O31" s="85"/>
      <c r="P31" s="85">
        <f>S31-R31</f>
        <v>0</v>
      </c>
      <c r="Q31" s="66">
        <f>IF(P31&gt;0,P31,0)</f>
        <v>0</v>
      </c>
      <c r="R31" s="66">
        <f>B31*20+D31</f>
        <v>0</v>
      </c>
      <c r="S31" s="3">
        <f>E31*20+G31</f>
        <v>0</v>
      </c>
    </row>
    <row r="32" spans="2:19">
      <c r="B32" s="81" t="s">
        <v>77</v>
      </c>
      <c r="C32" s="47"/>
      <c r="D32" s="57"/>
      <c r="E32" s="56"/>
      <c r="F32" s="47"/>
      <c r="G32" s="57"/>
      <c r="H32" s="58"/>
      <c r="I32" s="804">
        <f>SUM(I13:I31)</f>
        <v>5286</v>
      </c>
      <c r="J32" s="11">
        <f>SUM(J13:J31)</f>
        <v>0</v>
      </c>
      <c r="K32" s="90"/>
      <c r="L32" s="90"/>
      <c r="M32" s="88"/>
      <c r="N32" s="89"/>
      <c r="O32" s="85"/>
      <c r="P32" s="85"/>
      <c r="Q32" s="85"/>
      <c r="R32" s="66"/>
    </row>
    <row r="33" spans="2:19">
      <c r="B33" s="27"/>
      <c r="C33" s="28" t="e">
        <f>#REF!</f>
        <v>#REF!</v>
      </c>
      <c r="D33" s="28"/>
      <c r="E33" s="28"/>
      <c r="F33" s="28"/>
      <c r="G33" s="28"/>
      <c r="H33" s="28"/>
      <c r="I33" s="28"/>
      <c r="J33" s="28"/>
      <c r="K33" s="28"/>
      <c r="L33" s="28"/>
      <c r="M33" s="28"/>
      <c r="N33" s="29"/>
      <c r="O33" s="71"/>
      <c r="P33" s="85"/>
      <c r="Q33" s="85"/>
      <c r="R33" s="71"/>
      <c r="S33" s="4"/>
    </row>
    <row r="34" spans="2:19">
      <c r="B34" s="30"/>
      <c r="C34" s="31" t="e">
        <f>#REF!</f>
        <v>#REF!</v>
      </c>
      <c r="D34" s="31"/>
      <c r="E34" s="31"/>
      <c r="F34" s="31"/>
      <c r="G34" s="31"/>
      <c r="H34" s="31"/>
      <c r="I34" s="31"/>
      <c r="J34" s="31"/>
      <c r="K34" s="31"/>
      <c r="L34" s="31"/>
      <c r="M34" s="31"/>
      <c r="N34" s="32"/>
      <c r="O34" s="71"/>
      <c r="P34" s="85"/>
      <c r="Q34" s="85"/>
      <c r="R34" s="71"/>
      <c r="S34" s="4"/>
    </row>
    <row r="35" spans="2:19">
      <c r="B35" s="80"/>
      <c r="C35" s="39"/>
      <c r="D35" s="39"/>
      <c r="E35" s="39"/>
      <c r="F35" s="39"/>
      <c r="G35" s="39"/>
      <c r="H35" s="39"/>
      <c r="I35" s="39"/>
      <c r="J35" s="39"/>
      <c r="K35" s="39"/>
      <c r="L35" s="39"/>
      <c r="M35" s="39"/>
      <c r="N35" s="74"/>
      <c r="O35" s="71"/>
      <c r="P35" s="71"/>
      <c r="Q35" s="71"/>
      <c r="R35" s="71"/>
    </row>
    <row r="36" spans="2:19">
      <c r="B36" s="8"/>
      <c r="C36" s="8"/>
      <c r="D36" s="8"/>
      <c r="E36" s="8"/>
      <c r="F36" s="8"/>
      <c r="G36" s="8"/>
      <c r="H36" s="8"/>
      <c r="I36" s="8"/>
      <c r="J36" s="8"/>
      <c r="K36" s="8"/>
      <c r="L36" s="8"/>
      <c r="M36" s="8"/>
      <c r="N36" s="8"/>
      <c r="O36" s="71"/>
      <c r="P36" s="71"/>
      <c r="Q36" s="71"/>
      <c r="R36" s="71"/>
    </row>
    <row r="37" spans="2:19">
      <c r="B37" s="65"/>
      <c r="C37" s="65"/>
      <c r="D37" s="65"/>
      <c r="E37" s="65"/>
      <c r="F37" s="65"/>
      <c r="G37" s="65"/>
      <c r="H37" s="65"/>
      <c r="I37" s="65"/>
      <c r="J37" s="65"/>
      <c r="K37" s="65"/>
      <c r="L37" s="65"/>
      <c r="M37" s="65"/>
      <c r="N37" s="65"/>
      <c r="O37" s="71"/>
      <c r="P37" s="71"/>
      <c r="Q37" s="71"/>
      <c r="R37" s="71"/>
    </row>
    <row r="38" spans="2:19">
      <c r="B38" s="65"/>
      <c r="C38" s="65"/>
      <c r="D38" s="65"/>
      <c r="E38" s="65"/>
      <c r="F38" s="65"/>
      <c r="G38" s="65"/>
      <c r="H38" s="65"/>
      <c r="I38" s="65"/>
      <c r="J38" s="65"/>
      <c r="K38" s="65"/>
      <c r="L38" s="65"/>
      <c r="M38" s="65"/>
      <c r="N38" s="65"/>
      <c r="O38" s="71"/>
      <c r="P38" s="71"/>
      <c r="Q38" s="71"/>
      <c r="R38" s="71"/>
    </row>
    <row r="39" spans="2:19">
      <c r="B39" s="65"/>
      <c r="C39" s="65"/>
      <c r="D39" s="65"/>
      <c r="E39" s="65"/>
      <c r="F39" s="65"/>
      <c r="G39" s="65"/>
      <c r="H39" s="65"/>
      <c r="I39" s="65"/>
      <c r="J39" s="65"/>
      <c r="K39" s="65"/>
      <c r="L39" s="65"/>
      <c r="M39" s="65"/>
      <c r="N39" s="65"/>
      <c r="O39" s="71"/>
      <c r="P39" s="71"/>
      <c r="Q39" s="71"/>
      <c r="R39" s="71"/>
    </row>
    <row r="40" spans="2:19">
      <c r="B40" s="65"/>
      <c r="C40" s="65"/>
      <c r="D40" s="65"/>
      <c r="E40" s="65"/>
      <c r="F40" s="65"/>
      <c r="G40" s="65"/>
      <c r="H40" s="65"/>
      <c r="I40" s="65"/>
      <c r="J40" s="65"/>
      <c r="K40" s="65"/>
      <c r="L40" s="65"/>
      <c r="M40" s="65"/>
      <c r="N40" s="65"/>
      <c r="O40" s="71"/>
      <c r="P40" s="71"/>
      <c r="Q40" s="71"/>
      <c r="R40" s="71"/>
    </row>
    <row r="41" spans="2:19">
      <c r="B41" s="65"/>
      <c r="C41" s="65"/>
      <c r="D41" s="65"/>
      <c r="E41" s="65"/>
      <c r="F41" s="65"/>
      <c r="G41" s="65"/>
      <c r="H41" s="65"/>
      <c r="I41" s="65"/>
      <c r="J41" s="65"/>
      <c r="K41" s="65"/>
      <c r="L41" s="65"/>
      <c r="M41" s="65"/>
      <c r="N41" s="65"/>
      <c r="O41" s="71"/>
      <c r="P41" s="71"/>
      <c r="Q41" s="71"/>
      <c r="R41" s="71"/>
    </row>
    <row r="42" spans="2:19">
      <c r="B42" s="65"/>
      <c r="C42" s="65"/>
      <c r="D42" s="65"/>
      <c r="E42" s="65"/>
      <c r="F42" s="65"/>
      <c r="G42" s="65"/>
      <c r="H42" s="65"/>
      <c r="I42" s="65"/>
      <c r="J42" s="65"/>
      <c r="K42" s="65"/>
      <c r="L42" s="65"/>
      <c r="M42" s="65"/>
      <c r="N42" s="65"/>
      <c r="O42" s="71"/>
      <c r="P42" s="71"/>
      <c r="Q42" s="71"/>
      <c r="R42" s="71"/>
    </row>
    <row r="43" spans="2:19">
      <c r="B43" s="65"/>
      <c r="C43" s="65"/>
      <c r="D43" s="65"/>
      <c r="E43" s="65"/>
      <c r="F43" s="65"/>
      <c r="G43" s="65"/>
      <c r="H43" s="65"/>
      <c r="I43" s="65"/>
      <c r="J43" s="122"/>
      <c r="K43" s="65"/>
      <c r="L43" s="65"/>
      <c r="M43" s="65"/>
      <c r="N43" s="65"/>
      <c r="O43" s="71"/>
      <c r="P43" s="71"/>
      <c r="Q43" s="71"/>
      <c r="R43" s="71"/>
    </row>
    <row r="44" spans="2:19">
      <c r="B44" s="65"/>
      <c r="C44" s="65"/>
      <c r="D44" s="65"/>
      <c r="E44" s="65"/>
      <c r="F44" s="65"/>
      <c r="G44" s="65"/>
      <c r="H44" s="65"/>
      <c r="I44" s="65"/>
      <c r="J44" s="65"/>
      <c r="K44" s="65"/>
      <c r="L44" s="65"/>
      <c r="M44" s="65"/>
      <c r="N44" s="65"/>
      <c r="O44" s="71"/>
      <c r="P44" s="71"/>
      <c r="Q44" s="71"/>
      <c r="R44" s="71"/>
    </row>
    <row r="45" spans="2:19">
      <c r="B45" s="65"/>
      <c r="C45" s="65"/>
      <c r="D45" s="65"/>
      <c r="E45" s="65"/>
      <c r="F45" s="65"/>
      <c r="G45" s="65"/>
      <c r="H45" s="65"/>
      <c r="I45" s="65"/>
      <c r="J45" s="65"/>
      <c r="K45" s="65"/>
      <c r="L45" s="65"/>
      <c r="M45" s="65"/>
      <c r="N45" s="65"/>
      <c r="O45" s="71"/>
      <c r="P45" s="71"/>
      <c r="Q45" s="71"/>
      <c r="R45" s="71"/>
    </row>
    <row r="46" spans="2:19">
      <c r="B46" s="65"/>
      <c r="C46" s="65"/>
      <c r="D46" s="65"/>
      <c r="E46" s="65"/>
      <c r="F46" s="65"/>
      <c r="G46" s="65"/>
      <c r="H46" s="65"/>
      <c r="I46" s="65"/>
      <c r="J46" s="65"/>
      <c r="K46" s="65"/>
      <c r="L46" s="65"/>
      <c r="M46" s="65"/>
      <c r="N46" s="65"/>
      <c r="O46" s="71"/>
      <c r="P46" s="71"/>
      <c r="Q46" s="71"/>
      <c r="R46" s="71"/>
    </row>
    <row r="47" spans="2:19">
      <c r="B47" s="65"/>
      <c r="C47" s="65"/>
      <c r="D47" s="65"/>
      <c r="E47" s="65"/>
      <c r="F47" s="65"/>
      <c r="G47" s="65"/>
      <c r="H47" s="65"/>
      <c r="I47" s="65"/>
      <c r="J47" s="65"/>
      <c r="K47" s="65"/>
      <c r="L47" s="65"/>
      <c r="M47" s="65"/>
      <c r="N47" s="65"/>
      <c r="O47" s="71"/>
      <c r="P47" s="71"/>
      <c r="Q47" s="71"/>
      <c r="R47" s="71"/>
    </row>
    <row r="48" spans="2:19">
      <c r="B48" s="65"/>
      <c r="C48" s="65"/>
      <c r="D48" s="65"/>
      <c r="E48" s="65"/>
      <c r="F48" s="65"/>
      <c r="G48" s="65"/>
      <c r="H48" s="65"/>
      <c r="I48" s="65"/>
      <c r="J48" s="65"/>
      <c r="K48" s="65"/>
      <c r="L48" s="65"/>
      <c r="M48" s="65"/>
      <c r="N48" s="65"/>
      <c r="O48" s="71"/>
      <c r="P48" s="71"/>
      <c r="Q48" s="71"/>
      <c r="R48" s="71"/>
    </row>
  </sheetData>
  <mergeCells count="7">
    <mergeCell ref="Q11:Q12"/>
    <mergeCell ref="P11:P12"/>
    <mergeCell ref="N2:N9"/>
    <mergeCell ref="H11:H12"/>
    <mergeCell ref="I11:I12"/>
    <mergeCell ref="J11:J12"/>
    <mergeCell ref="K11:N12"/>
  </mergeCells>
  <phoneticPr fontId="11" type="noConversion"/>
  <printOptions horizontalCentered="1" verticalCentered="1"/>
  <pageMargins left="0.39370078740157483" right="0.19685039370078741" top="0.59055118110236227" bottom="1.3385826771653544" header="0.39370078740157483" footer="0.59055118110236227"/>
  <pageSetup paperSize="9" orientation="landscape" horizontalDpi="300" verticalDpi="300" r:id="rId1"/>
  <headerFooter alignWithMargins="0">
    <oddHeader>&amp;RPágina &amp;P /&amp;P</oddHeader>
    <oddFooter>&amp;L&amp;8Engº. Ricardo Marques da GuiaMembro Port. GP Nº 695/97-AC&amp;C&amp;8Engº. Luiz Tadeu ParisiMembro Port. GP Nº 695/97-AC&amp;R&amp;8Engº. Luiz  Carlos   Ferreira .Fiscal Port. GP Nº 695/97-AC</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4"/>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16.28515625" style="1" customWidth="1"/>
    <col min="9" max="9" width="18.7109375" style="1" customWidth="1"/>
    <col min="10" max="10" width="29.140625" style="1" customWidth="1"/>
    <col min="11" max="11" width="10.7109375" style="3" customWidth="1"/>
    <col min="12" max="12" width="16.28515625" style="3" customWidth="1"/>
    <col min="13" max="13" width="13.28515625" style="3" customWidth="1"/>
    <col min="14" max="252" width="10.7109375" style="3" customWidth="1"/>
    <col min="253" max="16384" width="10.7109375" style="3"/>
  </cols>
  <sheetData>
    <row r="2" spans="2:23" ht="15" customHeight="1">
      <c r="B2" s="21"/>
      <c r="C2" s="43"/>
      <c r="D2" s="48"/>
      <c r="E2" s="1265" t="s">
        <v>221</v>
      </c>
      <c r="F2" s="1266"/>
      <c r="G2" s="1266"/>
      <c r="H2" s="1266"/>
      <c r="I2" s="1266"/>
      <c r="J2" s="1262" t="s">
        <v>222</v>
      </c>
      <c r="K2" s="71"/>
      <c r="L2" s="71"/>
      <c r="M2" s="71"/>
    </row>
    <row r="3" spans="2:23" ht="15" customHeight="1">
      <c r="B3" s="25"/>
      <c r="C3" s="45"/>
      <c r="D3" s="693"/>
      <c r="E3" s="1267"/>
      <c r="F3" s="1268"/>
      <c r="G3" s="1268"/>
      <c r="H3" s="1268"/>
      <c r="I3" s="1268"/>
      <c r="J3" s="1263"/>
      <c r="K3" s="71"/>
      <c r="L3" s="71"/>
      <c r="M3" s="71"/>
    </row>
    <row r="4" spans="2:23" ht="15" customHeight="1">
      <c r="B4" s="25"/>
      <c r="C4" s="45"/>
      <c r="D4" s="50"/>
      <c r="E4" s="1269"/>
      <c r="F4" s="1270"/>
      <c r="G4" s="1270"/>
      <c r="H4" s="1270"/>
      <c r="I4" s="1270"/>
      <c r="J4" s="1263"/>
      <c r="K4" s="71"/>
      <c r="L4" s="71"/>
      <c r="M4" s="71"/>
    </row>
    <row r="5" spans="2:23">
      <c r="B5" s="21" t="e">
        <f>#REF!</f>
        <v>#REF!</v>
      </c>
      <c r="C5" s="22"/>
      <c r="D5" s="22"/>
      <c r="E5" s="22"/>
      <c r="F5" s="22"/>
      <c r="G5" s="22"/>
      <c r="H5" s="22"/>
      <c r="I5" s="22"/>
      <c r="J5" s="1263"/>
      <c r="K5" s="71"/>
      <c r="L5" s="71"/>
      <c r="M5" s="71"/>
    </row>
    <row r="6" spans="2:23">
      <c r="B6" s="627" t="e">
        <f>#REF!</f>
        <v>#REF!</v>
      </c>
      <c r="C6" s="6"/>
      <c r="D6" s="6"/>
      <c r="E6" s="6"/>
      <c r="F6" s="6"/>
      <c r="G6" s="6"/>
      <c r="H6" s="6"/>
      <c r="I6" s="6"/>
      <c r="J6" s="1263"/>
      <c r="K6" s="71"/>
      <c r="L6" s="71"/>
      <c r="M6" s="71"/>
    </row>
    <row r="7" spans="2:23">
      <c r="B7" s="627" t="e">
        <f>#REF!</f>
        <v>#REF!</v>
      </c>
      <c r="C7" s="6"/>
      <c r="D7" s="6"/>
      <c r="E7" s="616"/>
      <c r="F7" s="6"/>
      <c r="G7" s="616"/>
      <c r="H7" s="616"/>
      <c r="I7" s="616"/>
      <c r="J7" s="1263"/>
      <c r="K7" s="71"/>
      <c r="L7" s="71"/>
      <c r="M7" s="71"/>
    </row>
    <row r="8" spans="2:23">
      <c r="B8" s="627" t="e">
        <f>#REF!</f>
        <v>#REF!</v>
      </c>
      <c r="C8" s="6"/>
      <c r="D8" s="6"/>
      <c r="E8" s="6"/>
      <c r="F8" s="6"/>
      <c r="G8" s="694"/>
      <c r="H8" s="616"/>
      <c r="I8" s="616"/>
      <c r="J8" s="1263"/>
      <c r="K8" s="71"/>
      <c r="L8" s="71"/>
      <c r="M8" s="71"/>
    </row>
    <row r="9" spans="2:23">
      <c r="B9" s="627" t="e">
        <f>#REF!</f>
        <v>#REF!</v>
      </c>
      <c r="C9" s="6"/>
      <c r="D9" s="6"/>
      <c r="E9" s="6"/>
      <c r="F9" s="6"/>
      <c r="G9" s="6"/>
      <c r="H9" s="6"/>
      <c r="I9" s="6"/>
      <c r="J9" s="1263"/>
      <c r="K9" s="71"/>
      <c r="L9" s="71"/>
      <c r="M9" s="71"/>
    </row>
    <row r="10" spans="2:23">
      <c r="B10" s="25" t="e">
        <f>#REF!</f>
        <v>#REF!</v>
      </c>
      <c r="C10" s="26"/>
      <c r="D10" s="26"/>
      <c r="E10" s="26"/>
      <c r="F10" s="26"/>
      <c r="G10" s="26"/>
      <c r="H10" s="26"/>
      <c r="I10" s="26"/>
      <c r="J10" s="1264"/>
      <c r="K10" s="71"/>
      <c r="L10" s="71"/>
      <c r="M10" s="71"/>
    </row>
    <row r="11" spans="2:23">
      <c r="B11" s="695" t="e">
        <f>#REF!</f>
        <v>#REF!</v>
      </c>
      <c r="C11" s="696"/>
      <c r="D11" s="696"/>
      <c r="E11" s="696"/>
      <c r="F11" s="696"/>
      <c r="G11" s="697" t="str">
        <f>fir</f>
        <v>Firma: AGRIMAT ENGª INDUSTRIA E COMÉRCIO LTDA</v>
      </c>
      <c r="H11" s="697"/>
      <c r="I11" s="698"/>
      <c r="J11" s="699" t="e">
        <f>#REF!</f>
        <v>#REF!</v>
      </c>
      <c r="K11" s="71"/>
      <c r="L11" s="71"/>
      <c r="M11" s="71"/>
    </row>
    <row r="12" spans="2:23">
      <c r="B12" s="649" t="s">
        <v>72</v>
      </c>
      <c r="C12" s="700"/>
      <c r="D12" s="700"/>
      <c r="E12" s="700"/>
      <c r="F12" s="700"/>
      <c r="G12" s="701"/>
      <c r="H12" s="702" t="s">
        <v>88</v>
      </c>
      <c r="I12" s="702" t="s">
        <v>112</v>
      </c>
      <c r="J12" s="703"/>
      <c r="K12" s="71"/>
      <c r="L12" s="71"/>
      <c r="M12" s="71"/>
    </row>
    <row r="13" spans="2:23">
      <c r="B13" s="704" t="s">
        <v>85</v>
      </c>
      <c r="C13" s="705"/>
      <c r="D13" s="706" t="s">
        <v>74</v>
      </c>
      <c r="E13" s="704" t="s">
        <v>85</v>
      </c>
      <c r="F13" s="705"/>
      <c r="G13" s="706" t="s">
        <v>74</v>
      </c>
      <c r="H13" s="707"/>
      <c r="I13" s="707" t="s">
        <v>75</v>
      </c>
      <c r="J13" s="708"/>
      <c r="K13" s="71"/>
      <c r="L13" s="71"/>
      <c r="M13" s="71"/>
    </row>
    <row r="14" spans="2:23">
      <c r="B14" s="687">
        <v>1870</v>
      </c>
      <c r="C14" s="705" t="str">
        <f t="shared" ref="C14:C19" si="0">IF(D14&gt;0,"+","")</f>
        <v>+</v>
      </c>
      <c r="D14" s="709">
        <v>3</v>
      </c>
      <c r="E14" s="687">
        <v>1904</v>
      </c>
      <c r="F14" s="705" t="str">
        <f>IF(G14&gt;0,"+","")</f>
        <v>+</v>
      </c>
      <c r="G14" s="709">
        <v>10</v>
      </c>
      <c r="H14" s="710" t="s">
        <v>96</v>
      </c>
      <c r="I14" s="710">
        <f>IF(L14=0,"",L14)</f>
        <v>687</v>
      </c>
      <c r="J14" s="711"/>
      <c r="K14" s="85"/>
      <c r="L14" s="85">
        <f>N14-M14</f>
        <v>687</v>
      </c>
      <c r="M14" s="66">
        <f>B14*20+D14</f>
        <v>37403</v>
      </c>
      <c r="N14" s="3">
        <f>E14*20+G14</f>
        <v>38090</v>
      </c>
      <c r="O14" s="62"/>
      <c r="P14" s="15" t="str">
        <f>IF(Q14&gt;0,"+","")</f>
        <v/>
      </c>
      <c r="Q14" s="16"/>
      <c r="R14" s="62">
        <v>430</v>
      </c>
      <c r="S14" s="15" t="str">
        <f t="shared" ref="S14:S19" si="1">IF(T14&gt;0,"+","")</f>
        <v/>
      </c>
      <c r="T14" s="16"/>
      <c r="U14" s="10" t="s">
        <v>96</v>
      </c>
      <c r="V14" s="10" t="str">
        <f t="shared" ref="V14:V19" si="2">IF(AC14=0,"",AC14)</f>
        <v/>
      </c>
      <c r="W14" s="12">
        <v>1</v>
      </c>
    </row>
    <row r="15" spans="2:23">
      <c r="B15" s="687">
        <v>1874</v>
      </c>
      <c r="C15" s="705" t="str">
        <f t="shared" si="0"/>
        <v>+</v>
      </c>
      <c r="D15" s="709">
        <v>11</v>
      </c>
      <c r="E15" s="687">
        <v>1913</v>
      </c>
      <c r="F15" s="705" t="str">
        <f>IF(G15&gt;0,"+","")</f>
        <v>+</v>
      </c>
      <c r="G15" s="709">
        <v>1</v>
      </c>
      <c r="H15" s="710" t="s">
        <v>95</v>
      </c>
      <c r="I15" s="710">
        <f t="shared" ref="I15:I30" si="3">IF(L15=0,"",L15)</f>
        <v>770</v>
      </c>
      <c r="J15" s="711"/>
      <c r="K15" s="85"/>
      <c r="L15" s="85">
        <f t="shared" ref="L15:L30" si="4">N15-M15</f>
        <v>770</v>
      </c>
      <c r="M15" s="66">
        <f t="shared" ref="M15:M30" si="5">B15*20+D15</f>
        <v>37491</v>
      </c>
      <c r="N15" s="3">
        <f t="shared" ref="N15:N30" si="6">E15*20+G15</f>
        <v>38261</v>
      </c>
      <c r="O15" s="62"/>
      <c r="P15" s="15" t="str">
        <f t="shared" ref="P15:P30" si="7">IF(Q15&gt;0,"+","")</f>
        <v/>
      </c>
      <c r="Q15" s="16"/>
      <c r="R15" s="62">
        <v>430</v>
      </c>
      <c r="S15" s="15" t="str">
        <f t="shared" si="1"/>
        <v/>
      </c>
      <c r="T15" s="16"/>
      <c r="U15" s="10" t="s">
        <v>96</v>
      </c>
      <c r="V15" s="10" t="str">
        <f t="shared" si="2"/>
        <v/>
      </c>
      <c r="W15" s="12">
        <v>1</v>
      </c>
    </row>
    <row r="16" spans="2:23">
      <c r="B16" s="687">
        <v>1906</v>
      </c>
      <c r="C16" s="705" t="str">
        <f t="shared" si="0"/>
        <v>+</v>
      </c>
      <c r="D16" s="709">
        <v>15</v>
      </c>
      <c r="E16" s="687">
        <v>1939</v>
      </c>
      <c r="F16" s="705" t="str">
        <f>IF(G16&gt;0,"+","")</f>
        <v>+</v>
      </c>
      <c r="G16" s="709">
        <v>17</v>
      </c>
      <c r="H16" s="710" t="s">
        <v>96</v>
      </c>
      <c r="I16" s="710">
        <f t="shared" si="3"/>
        <v>662</v>
      </c>
      <c r="J16" s="711"/>
      <c r="K16" s="85"/>
      <c r="L16" s="85">
        <f t="shared" si="4"/>
        <v>662</v>
      </c>
      <c r="M16" s="66">
        <f t="shared" si="5"/>
        <v>38135</v>
      </c>
      <c r="N16" s="3">
        <f t="shared" si="6"/>
        <v>38797</v>
      </c>
      <c r="O16" s="62"/>
      <c r="P16" s="15" t="str">
        <f t="shared" si="7"/>
        <v/>
      </c>
      <c r="Q16" s="16"/>
      <c r="R16" s="62">
        <v>430</v>
      </c>
      <c r="S16" s="15" t="str">
        <f t="shared" si="1"/>
        <v/>
      </c>
      <c r="T16" s="16"/>
      <c r="U16" s="10" t="s">
        <v>96</v>
      </c>
      <c r="V16" s="10" t="str">
        <f t="shared" si="2"/>
        <v/>
      </c>
      <c r="W16" s="12">
        <v>1</v>
      </c>
    </row>
    <row r="17" spans="1:23">
      <c r="B17" s="687">
        <v>1915</v>
      </c>
      <c r="C17" s="705" t="str">
        <f t="shared" si="0"/>
        <v/>
      </c>
      <c r="D17" s="709">
        <v>0</v>
      </c>
      <c r="E17" s="687">
        <v>1953</v>
      </c>
      <c r="F17" s="705" t="str">
        <f>IF(G17&gt;0,"+","")</f>
        <v/>
      </c>
      <c r="G17" s="709">
        <v>0</v>
      </c>
      <c r="H17" s="710" t="s">
        <v>95</v>
      </c>
      <c r="I17" s="710">
        <f t="shared" si="3"/>
        <v>760</v>
      </c>
      <c r="J17" s="711"/>
      <c r="K17" s="85"/>
      <c r="L17" s="85">
        <f t="shared" si="4"/>
        <v>760</v>
      </c>
      <c r="M17" s="66">
        <f t="shared" si="5"/>
        <v>38300</v>
      </c>
      <c r="N17" s="3">
        <f t="shared" si="6"/>
        <v>39060</v>
      </c>
      <c r="O17" s="62"/>
      <c r="P17" s="15" t="str">
        <f t="shared" si="7"/>
        <v/>
      </c>
      <c r="Q17" s="16"/>
      <c r="R17" s="62">
        <v>430</v>
      </c>
      <c r="S17" s="15" t="str">
        <f t="shared" si="1"/>
        <v/>
      </c>
      <c r="T17" s="16"/>
      <c r="U17" s="10" t="s">
        <v>95</v>
      </c>
      <c r="V17" s="10" t="str">
        <f t="shared" si="2"/>
        <v/>
      </c>
      <c r="W17" s="12">
        <v>1</v>
      </c>
    </row>
    <row r="18" spans="1:23">
      <c r="A18" s="99"/>
      <c r="B18" s="687">
        <v>1945</v>
      </c>
      <c r="C18" s="705" t="str">
        <f t="shared" si="0"/>
        <v/>
      </c>
      <c r="D18" s="709">
        <v>0</v>
      </c>
      <c r="E18" s="687">
        <v>1973</v>
      </c>
      <c r="F18" s="705" t="str">
        <f>IF(G18&gt;0,"+","")</f>
        <v>+</v>
      </c>
      <c r="G18" s="709">
        <v>2</v>
      </c>
      <c r="H18" s="710" t="s">
        <v>96</v>
      </c>
      <c r="I18" s="710">
        <f t="shared" si="3"/>
        <v>562</v>
      </c>
      <c r="J18" s="711"/>
      <c r="K18" s="85"/>
      <c r="L18" s="85">
        <f t="shared" si="4"/>
        <v>562</v>
      </c>
      <c r="M18" s="66">
        <f t="shared" si="5"/>
        <v>38900</v>
      </c>
      <c r="N18" s="3">
        <f t="shared" si="6"/>
        <v>39462</v>
      </c>
      <c r="O18" s="62"/>
      <c r="P18" s="15" t="str">
        <f t="shared" si="7"/>
        <v/>
      </c>
      <c r="Q18" s="16"/>
      <c r="R18" s="62">
        <v>482</v>
      </c>
      <c r="S18" s="15" t="str">
        <f t="shared" si="1"/>
        <v/>
      </c>
      <c r="T18" s="16"/>
      <c r="U18" s="10" t="s">
        <v>96</v>
      </c>
      <c r="V18" s="10" t="str">
        <f t="shared" si="2"/>
        <v/>
      </c>
      <c r="W18" s="12">
        <v>1</v>
      </c>
    </row>
    <row r="19" spans="1:23">
      <c r="B19" s="687">
        <v>1960</v>
      </c>
      <c r="C19" s="705" t="str">
        <f t="shared" si="0"/>
        <v>+</v>
      </c>
      <c r="D19" s="709">
        <v>10</v>
      </c>
      <c r="E19" s="687">
        <v>1997</v>
      </c>
      <c r="F19" s="705" t="str">
        <f t="shared" ref="F19:F26" si="8">IF(G19&gt;0,"+","")</f>
        <v/>
      </c>
      <c r="G19" s="709">
        <v>0</v>
      </c>
      <c r="H19" s="710" t="s">
        <v>95</v>
      </c>
      <c r="I19" s="710">
        <f t="shared" si="3"/>
        <v>730</v>
      </c>
      <c r="J19" s="711"/>
      <c r="K19" s="85"/>
      <c r="L19" s="85">
        <f t="shared" si="4"/>
        <v>730</v>
      </c>
      <c r="M19" s="66">
        <f t="shared" si="5"/>
        <v>39210</v>
      </c>
      <c r="N19" s="3">
        <f t="shared" si="6"/>
        <v>39940</v>
      </c>
      <c r="O19" s="62"/>
      <c r="P19" s="15" t="str">
        <f t="shared" si="7"/>
        <v/>
      </c>
      <c r="Q19" s="16"/>
      <c r="R19" s="62">
        <v>480</v>
      </c>
      <c r="S19" s="15" t="str">
        <f t="shared" si="1"/>
        <v/>
      </c>
      <c r="T19" s="16"/>
      <c r="U19" s="10" t="s">
        <v>95</v>
      </c>
      <c r="V19" s="10" t="str">
        <f t="shared" si="2"/>
        <v/>
      </c>
      <c r="W19" s="12">
        <v>1</v>
      </c>
    </row>
    <row r="20" spans="1:23">
      <c r="B20" s="687">
        <v>1977</v>
      </c>
      <c r="C20" s="705" t="str">
        <f t="shared" ref="C20:C26" si="9">IF(D20&gt;0,"+","")</f>
        <v/>
      </c>
      <c r="D20" s="709">
        <v>0</v>
      </c>
      <c r="E20" s="712">
        <v>1993</v>
      </c>
      <c r="F20" s="705" t="str">
        <f t="shared" si="8"/>
        <v/>
      </c>
      <c r="G20" s="709">
        <v>0</v>
      </c>
      <c r="H20" s="710" t="s">
        <v>96</v>
      </c>
      <c r="I20" s="710">
        <f t="shared" si="3"/>
        <v>320</v>
      </c>
      <c r="J20" s="711"/>
      <c r="K20" s="85"/>
      <c r="L20" s="85">
        <f t="shared" si="4"/>
        <v>320</v>
      </c>
      <c r="M20" s="66">
        <f t="shared" si="5"/>
        <v>39540</v>
      </c>
      <c r="N20" s="3">
        <f t="shared" si="6"/>
        <v>39860</v>
      </c>
      <c r="O20" s="62"/>
      <c r="P20" s="15" t="str">
        <f t="shared" si="7"/>
        <v/>
      </c>
    </row>
    <row r="21" spans="1:23">
      <c r="B21" s="687">
        <v>2011</v>
      </c>
      <c r="C21" s="705" t="str">
        <f t="shared" si="9"/>
        <v/>
      </c>
      <c r="D21" s="709">
        <v>0</v>
      </c>
      <c r="E21" s="712">
        <v>2038</v>
      </c>
      <c r="F21" s="705" t="str">
        <f t="shared" si="8"/>
        <v>+</v>
      </c>
      <c r="G21" s="709">
        <v>10</v>
      </c>
      <c r="H21" s="710" t="s">
        <v>95</v>
      </c>
      <c r="I21" s="710">
        <f t="shared" si="3"/>
        <v>550</v>
      </c>
      <c r="J21" s="711"/>
      <c r="K21" s="85"/>
      <c r="L21" s="85">
        <f t="shared" si="4"/>
        <v>550</v>
      </c>
      <c r="M21" s="66">
        <f t="shared" si="5"/>
        <v>40220</v>
      </c>
      <c r="N21" s="3">
        <f t="shared" si="6"/>
        <v>40770</v>
      </c>
      <c r="O21" s="62"/>
      <c r="P21" s="15" t="str">
        <f t="shared" si="7"/>
        <v/>
      </c>
    </row>
    <row r="22" spans="1:23">
      <c r="B22" s="687">
        <v>2017</v>
      </c>
      <c r="C22" s="705" t="str">
        <f t="shared" si="9"/>
        <v/>
      </c>
      <c r="D22" s="709">
        <v>0</v>
      </c>
      <c r="E22" s="712">
        <v>2052</v>
      </c>
      <c r="F22" s="705" t="str">
        <f t="shared" si="8"/>
        <v>+</v>
      </c>
      <c r="G22" s="709">
        <v>3</v>
      </c>
      <c r="H22" s="710" t="s">
        <v>96</v>
      </c>
      <c r="I22" s="710">
        <f t="shared" si="3"/>
        <v>703</v>
      </c>
      <c r="J22" s="711"/>
      <c r="K22" s="85"/>
      <c r="L22" s="85">
        <f t="shared" si="4"/>
        <v>703</v>
      </c>
      <c r="M22" s="66">
        <f t="shared" si="5"/>
        <v>40340</v>
      </c>
      <c r="N22" s="3">
        <f t="shared" si="6"/>
        <v>41043</v>
      </c>
      <c r="O22" s="62"/>
      <c r="P22" s="15" t="str">
        <f t="shared" si="7"/>
        <v/>
      </c>
    </row>
    <row r="23" spans="1:23">
      <c r="B23" s="687">
        <v>2047</v>
      </c>
      <c r="C23" s="705" t="str">
        <f t="shared" si="9"/>
        <v>+</v>
      </c>
      <c r="D23" s="709">
        <v>4</v>
      </c>
      <c r="E23" s="712">
        <v>2075</v>
      </c>
      <c r="F23" s="705" t="str">
        <f t="shared" si="8"/>
        <v>+</v>
      </c>
      <c r="G23" s="709">
        <v>6</v>
      </c>
      <c r="H23" s="710" t="s">
        <v>95</v>
      </c>
      <c r="I23" s="710">
        <f t="shared" si="3"/>
        <v>562</v>
      </c>
      <c r="J23" s="711"/>
      <c r="K23" s="85"/>
      <c r="L23" s="85">
        <f t="shared" si="4"/>
        <v>562</v>
      </c>
      <c r="M23" s="66">
        <f t="shared" si="5"/>
        <v>40944</v>
      </c>
      <c r="N23" s="3">
        <f t="shared" si="6"/>
        <v>41506</v>
      </c>
      <c r="O23" s="62"/>
      <c r="P23" s="15" t="str">
        <f t="shared" si="7"/>
        <v/>
      </c>
    </row>
    <row r="24" spans="1:23">
      <c r="B24" s="687">
        <v>2063</v>
      </c>
      <c r="C24" s="705" t="str">
        <f t="shared" si="9"/>
        <v>+</v>
      </c>
      <c r="D24" s="709">
        <v>10</v>
      </c>
      <c r="E24" s="712">
        <v>2088</v>
      </c>
      <c r="F24" s="705" t="str">
        <f t="shared" si="8"/>
        <v/>
      </c>
      <c r="G24" s="709"/>
      <c r="H24" s="710" t="s">
        <v>96</v>
      </c>
      <c r="I24" s="710">
        <f t="shared" si="3"/>
        <v>490</v>
      </c>
      <c r="J24" s="711"/>
      <c r="K24" s="85"/>
      <c r="L24" s="85">
        <f t="shared" si="4"/>
        <v>490</v>
      </c>
      <c r="M24" s="66">
        <f t="shared" si="5"/>
        <v>41270</v>
      </c>
      <c r="N24" s="3">
        <f t="shared" si="6"/>
        <v>41760</v>
      </c>
      <c r="O24" s="62"/>
      <c r="P24" s="15" t="str">
        <f t="shared" si="7"/>
        <v/>
      </c>
    </row>
    <row r="25" spans="1:23">
      <c r="B25" s="687">
        <v>2076</v>
      </c>
      <c r="C25" s="705" t="str">
        <f t="shared" si="9"/>
        <v>+</v>
      </c>
      <c r="D25" s="709">
        <v>12</v>
      </c>
      <c r="E25" s="712">
        <v>2096</v>
      </c>
      <c r="F25" s="705" t="str">
        <f t="shared" si="8"/>
        <v/>
      </c>
      <c r="G25" s="709"/>
      <c r="H25" s="710" t="s">
        <v>95</v>
      </c>
      <c r="I25" s="710">
        <f t="shared" si="3"/>
        <v>388</v>
      </c>
      <c r="J25" s="711"/>
      <c r="K25" s="85"/>
      <c r="L25" s="85">
        <f t="shared" si="4"/>
        <v>388</v>
      </c>
      <c r="M25" s="66">
        <f t="shared" si="5"/>
        <v>41532</v>
      </c>
      <c r="N25" s="3">
        <f t="shared" si="6"/>
        <v>41920</v>
      </c>
      <c r="O25" s="62"/>
      <c r="P25" s="15" t="str">
        <f t="shared" si="7"/>
        <v/>
      </c>
    </row>
    <row r="26" spans="1:23">
      <c r="B26" s="687">
        <v>2097</v>
      </c>
      <c r="C26" s="705" t="str">
        <f t="shared" si="9"/>
        <v>+</v>
      </c>
      <c r="D26" s="709">
        <v>16</v>
      </c>
      <c r="E26" s="712">
        <v>2132</v>
      </c>
      <c r="F26" s="705" t="str">
        <f t="shared" si="8"/>
        <v/>
      </c>
      <c r="G26" s="709"/>
      <c r="H26" s="710" t="s">
        <v>96</v>
      </c>
      <c r="I26" s="710">
        <f t="shared" si="3"/>
        <v>684</v>
      </c>
      <c r="J26" s="711"/>
      <c r="K26" s="85"/>
      <c r="L26" s="85">
        <f t="shared" si="4"/>
        <v>684</v>
      </c>
      <c r="M26" s="66">
        <f t="shared" si="5"/>
        <v>41956</v>
      </c>
      <c r="N26" s="3">
        <f t="shared" si="6"/>
        <v>42640</v>
      </c>
      <c r="O26" s="62"/>
      <c r="P26" s="15" t="str">
        <f t="shared" si="7"/>
        <v/>
      </c>
    </row>
    <row r="27" spans="1:23">
      <c r="B27" s="687">
        <v>2096</v>
      </c>
      <c r="C27" s="705"/>
      <c r="D27" s="709">
        <v>7</v>
      </c>
      <c r="E27" s="712">
        <v>2138</v>
      </c>
      <c r="F27" s="705"/>
      <c r="G27" s="709"/>
      <c r="H27" s="710" t="s">
        <v>95</v>
      </c>
      <c r="I27" s="710">
        <f t="shared" si="3"/>
        <v>833</v>
      </c>
      <c r="J27" s="711"/>
      <c r="K27" s="85"/>
      <c r="L27" s="85">
        <f t="shared" si="4"/>
        <v>833</v>
      </c>
      <c r="M27" s="66">
        <f t="shared" si="5"/>
        <v>41927</v>
      </c>
      <c r="N27" s="3">
        <f t="shared" si="6"/>
        <v>42760</v>
      </c>
      <c r="O27" s="62"/>
      <c r="P27" s="15" t="str">
        <f t="shared" si="7"/>
        <v/>
      </c>
    </row>
    <row r="28" spans="1:23">
      <c r="B28" s="687">
        <v>2145</v>
      </c>
      <c r="C28" s="705"/>
      <c r="D28" s="709">
        <v>12</v>
      </c>
      <c r="E28" s="712">
        <v>2184</v>
      </c>
      <c r="F28" s="705"/>
      <c r="G28" s="709"/>
      <c r="H28" s="710" t="s">
        <v>95</v>
      </c>
      <c r="I28" s="710">
        <f t="shared" si="3"/>
        <v>768</v>
      </c>
      <c r="J28" s="711"/>
      <c r="K28" s="85"/>
      <c r="L28" s="85">
        <f t="shared" si="4"/>
        <v>768</v>
      </c>
      <c r="M28" s="66">
        <f t="shared" si="5"/>
        <v>42912</v>
      </c>
      <c r="N28" s="3">
        <f t="shared" si="6"/>
        <v>43680</v>
      </c>
      <c r="O28" s="62"/>
      <c r="P28" s="15" t="str">
        <f t="shared" si="7"/>
        <v/>
      </c>
    </row>
    <row r="29" spans="1:23">
      <c r="B29" s="687">
        <v>2133</v>
      </c>
      <c r="C29" s="705"/>
      <c r="D29" s="709">
        <v>5</v>
      </c>
      <c r="E29" s="712">
        <v>2176</v>
      </c>
      <c r="F29" s="705"/>
      <c r="G29" s="709">
        <v>6</v>
      </c>
      <c r="H29" s="710" t="s">
        <v>96</v>
      </c>
      <c r="I29" s="710">
        <f t="shared" si="3"/>
        <v>861</v>
      </c>
      <c r="J29" s="711"/>
      <c r="K29" s="85"/>
      <c r="L29" s="85">
        <f t="shared" si="4"/>
        <v>861</v>
      </c>
      <c r="M29" s="66">
        <f t="shared" si="5"/>
        <v>42665</v>
      </c>
      <c r="N29" s="3">
        <f t="shared" si="6"/>
        <v>43526</v>
      </c>
      <c r="O29" s="62"/>
      <c r="P29" s="15" t="str">
        <f t="shared" si="7"/>
        <v/>
      </c>
    </row>
    <row r="30" spans="1:23">
      <c r="B30" s="687">
        <v>2179</v>
      </c>
      <c r="C30" s="705"/>
      <c r="D30" s="709"/>
      <c r="E30" s="712">
        <v>2185</v>
      </c>
      <c r="F30" s="705"/>
      <c r="G30" s="709"/>
      <c r="H30" s="710" t="s">
        <v>96</v>
      </c>
      <c r="I30" s="710">
        <f t="shared" si="3"/>
        <v>120</v>
      </c>
      <c r="J30" s="711"/>
      <c r="K30" s="85"/>
      <c r="L30" s="85">
        <f t="shared" si="4"/>
        <v>120</v>
      </c>
      <c r="M30" s="66">
        <f t="shared" si="5"/>
        <v>43580</v>
      </c>
      <c r="N30" s="3">
        <f t="shared" si="6"/>
        <v>43700</v>
      </c>
      <c r="O30" s="62"/>
      <c r="P30" s="15" t="str">
        <f t="shared" si="7"/>
        <v/>
      </c>
    </row>
    <row r="31" spans="1:23">
      <c r="B31" s="687"/>
      <c r="C31" s="705"/>
      <c r="D31" s="709"/>
      <c r="E31" s="712"/>
      <c r="F31" s="705"/>
      <c r="G31" s="709"/>
      <c r="H31" s="710"/>
      <c r="I31" s="741"/>
      <c r="J31" s="711"/>
      <c r="K31" s="85"/>
      <c r="L31" s="85"/>
      <c r="M31" s="66"/>
      <c r="O31" s="105"/>
      <c r="P31" s="740"/>
    </row>
    <row r="32" spans="1:23">
      <c r="B32" s="739" t="s">
        <v>77</v>
      </c>
      <c r="C32" s="715"/>
      <c r="D32" s="737"/>
      <c r="E32" s="738"/>
      <c r="F32" s="715"/>
      <c r="G32" s="716"/>
      <c r="H32" s="718"/>
      <c r="I32" s="742">
        <f>SUM(I13:I30)</f>
        <v>10450</v>
      </c>
      <c r="J32" s="711"/>
      <c r="K32" s="692" t="e">
        <f>#REF!</f>
        <v>#REF!</v>
      </c>
      <c r="L32" s="692">
        <v>68.540000000000006</v>
      </c>
      <c r="M32" s="71"/>
      <c r="N32" s="4"/>
    </row>
    <row r="33" spans="2:14">
      <c r="B33" s="21"/>
      <c r="C33" s="720" t="e">
        <f>#REF!</f>
        <v>#REF!</v>
      </c>
      <c r="D33" s="22"/>
      <c r="E33" s="22"/>
      <c r="F33" s="22"/>
      <c r="G33" s="22"/>
      <c r="H33" s="22"/>
      <c r="I33" s="22"/>
      <c r="J33" s="23"/>
      <c r="K33" s="692" t="e">
        <f>+K32*(1+'REAJU (2)'!$J$26)</f>
        <v>#REF!</v>
      </c>
      <c r="L33" s="692">
        <f>+L32*(1+'REAJU (2)'!$J$26)</f>
        <v>68.540000000000006</v>
      </c>
      <c r="M33" s="71"/>
      <c r="N33" s="4"/>
    </row>
    <row r="34" spans="2:14">
      <c r="B34" s="627"/>
      <c r="C34" s="721" t="e">
        <f>#REF!</f>
        <v>#REF!</v>
      </c>
      <c r="D34" s="6"/>
      <c r="E34" s="6"/>
      <c r="F34" s="6"/>
      <c r="G34" s="6"/>
      <c r="H34" s="6"/>
      <c r="I34" s="6"/>
      <c r="J34" s="628"/>
      <c r="K34" s="692">
        <v>70000</v>
      </c>
      <c r="L34" s="692">
        <v>70000</v>
      </c>
      <c r="M34" s="71"/>
      <c r="N34" s="4"/>
    </row>
    <row r="35" spans="2:14">
      <c r="B35" s="627"/>
      <c r="C35" s="6"/>
      <c r="D35" s="6"/>
      <c r="E35" s="6"/>
      <c r="F35" s="6"/>
      <c r="G35" s="6"/>
      <c r="H35" s="6"/>
      <c r="I35" s="6"/>
      <c r="J35" s="628"/>
      <c r="K35" s="692" t="e">
        <f>+K34/K33</f>
        <v>#REF!</v>
      </c>
      <c r="L35" s="692">
        <f>+L34/L33</f>
        <v>1021.3</v>
      </c>
      <c r="M35" s="71"/>
      <c r="N35" s="4"/>
    </row>
    <row r="36" spans="2:14">
      <c r="B36" s="627"/>
      <c r="C36" s="6"/>
      <c r="D36" s="6"/>
      <c r="E36" s="6"/>
      <c r="F36" s="6"/>
      <c r="G36" s="6"/>
      <c r="H36" s="6"/>
      <c r="I36" s="6"/>
      <c r="J36" s="628"/>
      <c r="K36" s="692">
        <f>+I32/2</f>
        <v>5225</v>
      </c>
      <c r="L36" s="692">
        <f>+J32/2</f>
        <v>0</v>
      </c>
      <c r="M36" s="71"/>
      <c r="N36" s="4"/>
    </row>
    <row r="37" spans="2:14">
      <c r="B37" s="627"/>
      <c r="C37" s="6"/>
      <c r="D37" s="6"/>
      <c r="E37" s="6"/>
      <c r="F37" s="6"/>
      <c r="G37" s="6"/>
      <c r="H37" s="6"/>
      <c r="I37" s="6"/>
      <c r="J37" s="628"/>
      <c r="K37" s="692" t="e">
        <f>#REF!</f>
        <v>#REF!</v>
      </c>
      <c r="L37" s="692" t="e">
        <f>#REF!</f>
        <v>#REF!</v>
      </c>
      <c r="M37" s="71"/>
      <c r="N37" s="4"/>
    </row>
    <row r="38" spans="2:14">
      <c r="B38" s="627"/>
      <c r="C38" s="6"/>
      <c r="D38" s="6"/>
      <c r="E38" s="6"/>
      <c r="F38" s="6"/>
      <c r="G38" s="6"/>
      <c r="H38" s="6"/>
      <c r="I38" s="6"/>
      <c r="J38" s="628"/>
      <c r="K38" s="71"/>
      <c r="L38" s="85"/>
      <c r="M38" s="71"/>
      <c r="N38" s="4"/>
    </row>
    <row r="39" spans="2:14">
      <c r="B39" s="722" t="s">
        <v>49</v>
      </c>
      <c r="C39" s="618"/>
      <c r="D39" s="618"/>
      <c r="E39" s="618"/>
      <c r="F39" s="618"/>
      <c r="G39" s="618"/>
      <c r="H39" s="723" t="s">
        <v>225</v>
      </c>
      <c r="I39" s="618"/>
      <c r="J39" s="724" t="s">
        <v>223</v>
      </c>
      <c r="K39" s="188"/>
      <c r="L39" s="188"/>
      <c r="M39" s="188"/>
      <c r="N39" s="4"/>
    </row>
    <row r="40" spans="2:14">
      <c r="B40" s="725" t="s">
        <v>51</v>
      </c>
      <c r="C40" s="726"/>
      <c r="D40" s="726"/>
      <c r="E40" s="726"/>
      <c r="F40" s="726"/>
      <c r="G40" s="726"/>
      <c r="H40" s="723" t="s">
        <v>226</v>
      </c>
      <c r="I40" s="726"/>
      <c r="J40" s="724" t="s">
        <v>224</v>
      </c>
      <c r="K40" s="317"/>
      <c r="L40" s="317"/>
      <c r="M40" s="317"/>
      <c r="N40" s="4"/>
    </row>
    <row r="41" spans="2:14">
      <c r="B41" s="727"/>
      <c r="C41" s="619"/>
      <c r="D41" s="619"/>
      <c r="E41" s="619"/>
      <c r="F41" s="619"/>
      <c r="G41" s="619"/>
      <c r="H41" s="619"/>
      <c r="I41" s="619"/>
      <c r="J41" s="728"/>
      <c r="K41" s="71"/>
      <c r="L41" s="71"/>
      <c r="M41" s="71"/>
    </row>
    <row r="42" spans="2:14">
      <c r="B42" s="8"/>
      <c r="C42" s="8"/>
      <c r="D42" s="8"/>
      <c r="E42" s="8"/>
      <c r="F42" s="8"/>
      <c r="G42" s="8"/>
      <c r="H42" s="8"/>
      <c r="I42" s="8"/>
      <c r="J42" s="8"/>
      <c r="K42" s="71"/>
      <c r="L42" s="71"/>
      <c r="M42" s="71"/>
    </row>
    <row r="43" spans="2:14">
      <c r="B43" s="65"/>
      <c r="C43" s="65"/>
      <c r="D43" s="65"/>
      <c r="E43" s="65"/>
      <c r="F43" s="65"/>
      <c r="G43" s="65"/>
      <c r="H43" s="65"/>
      <c r="I43" s="65"/>
      <c r="J43" s="65"/>
      <c r="K43" s="71"/>
      <c r="L43" s="71"/>
      <c r="M43" s="71"/>
    </row>
    <row r="44" spans="2:14">
      <c r="B44" s="65"/>
      <c r="C44" s="65"/>
      <c r="D44" s="65"/>
      <c r="E44" s="65"/>
      <c r="F44" s="65"/>
      <c r="G44" s="65"/>
      <c r="H44" s="65"/>
      <c r="I44" s="65"/>
      <c r="J44" s="65"/>
      <c r="K44" s="71"/>
      <c r="L44" s="71"/>
      <c r="M44" s="71"/>
    </row>
    <row r="45" spans="2:14">
      <c r="B45" s="65"/>
      <c r="C45" s="65"/>
      <c r="D45" s="65"/>
      <c r="E45" s="65"/>
      <c r="F45" s="65"/>
      <c r="G45" s="65"/>
      <c r="H45" s="65"/>
      <c r="I45" s="65"/>
      <c r="J45" s="65"/>
      <c r="K45" s="71"/>
      <c r="L45" s="71"/>
      <c r="M45" s="71"/>
    </row>
    <row r="46" spans="2:14">
      <c r="B46" s="65"/>
      <c r="C46" s="65"/>
      <c r="D46" s="65"/>
      <c r="E46" s="65"/>
      <c r="F46" s="65"/>
      <c r="G46" s="65"/>
      <c r="H46" s="65"/>
      <c r="I46" s="65"/>
      <c r="J46" s="65"/>
      <c r="K46" s="71"/>
      <c r="L46" s="71"/>
      <c r="M46" s="71"/>
    </row>
    <row r="47" spans="2:14">
      <c r="B47" s="65"/>
      <c r="C47" s="65"/>
      <c r="D47" s="65"/>
      <c r="E47" s="65"/>
      <c r="F47" s="65"/>
      <c r="G47" s="65"/>
      <c r="H47" s="65"/>
      <c r="I47" s="65"/>
      <c r="J47" s="65"/>
      <c r="K47" s="71"/>
      <c r="L47" s="71"/>
      <c r="M47" s="71"/>
    </row>
    <row r="48" spans="2:14">
      <c r="B48" s="65"/>
      <c r="C48" s="65"/>
      <c r="D48" s="65"/>
      <c r="E48" s="65"/>
      <c r="F48" s="65"/>
      <c r="G48" s="65"/>
      <c r="H48" s="65"/>
      <c r="I48" s="65"/>
      <c r="J48" s="65"/>
      <c r="K48" s="71"/>
      <c r="L48" s="71"/>
      <c r="M48" s="71"/>
    </row>
    <row r="49" spans="2:13">
      <c r="B49" s="65"/>
      <c r="C49" s="65"/>
      <c r="D49" s="65"/>
      <c r="E49" s="65"/>
      <c r="F49" s="65"/>
      <c r="G49" s="65"/>
      <c r="H49" s="65"/>
      <c r="I49" s="65"/>
      <c r="J49" s="65"/>
      <c r="K49" s="71"/>
      <c r="L49" s="71"/>
      <c r="M49" s="71"/>
    </row>
    <row r="50" spans="2:13">
      <c r="B50" s="65"/>
      <c r="C50" s="65"/>
      <c r="D50" s="65"/>
      <c r="E50" s="65"/>
      <c r="F50" s="65"/>
      <c r="G50" s="65"/>
      <c r="H50" s="65"/>
      <c r="I50" s="65"/>
      <c r="J50" s="65"/>
      <c r="K50" s="71"/>
      <c r="L50" s="71"/>
      <c r="M50" s="71"/>
    </row>
    <row r="51" spans="2:13">
      <c r="B51" s="65"/>
      <c r="C51" s="65"/>
      <c r="D51" s="65"/>
      <c r="E51" s="65"/>
      <c r="F51" s="65"/>
      <c r="G51" s="65"/>
      <c r="H51" s="65"/>
      <c r="I51" s="65"/>
      <c r="J51" s="65"/>
      <c r="K51" s="71"/>
      <c r="L51" s="71"/>
      <c r="M51" s="71"/>
    </row>
    <row r="52" spans="2:13">
      <c r="B52" s="65"/>
      <c r="C52" s="65"/>
      <c r="D52" s="65"/>
      <c r="E52" s="65"/>
      <c r="F52" s="65"/>
      <c r="G52" s="65"/>
      <c r="H52" s="65"/>
      <c r="I52" s="65"/>
      <c r="J52" s="65"/>
      <c r="K52" s="71"/>
      <c r="L52" s="71"/>
      <c r="M52" s="71"/>
    </row>
    <row r="53" spans="2:13">
      <c r="B53" s="65"/>
      <c r="C53" s="65"/>
      <c r="D53" s="65"/>
      <c r="E53" s="65"/>
      <c r="F53" s="65"/>
      <c r="G53" s="65"/>
      <c r="H53" s="65"/>
      <c r="I53" s="65"/>
      <c r="J53" s="65"/>
      <c r="K53" s="71"/>
      <c r="L53" s="71"/>
      <c r="M53" s="71"/>
    </row>
    <row r="54" spans="2:13">
      <c r="B54" s="65"/>
      <c r="C54" s="65"/>
      <c r="D54" s="65"/>
      <c r="E54" s="65"/>
      <c r="F54" s="65"/>
      <c r="G54" s="65"/>
      <c r="H54" s="65"/>
      <c r="I54" s="65"/>
      <c r="J54" s="65"/>
      <c r="K54" s="71"/>
      <c r="L54" s="71"/>
      <c r="M54" s="71"/>
    </row>
  </sheetData>
  <mergeCells count="2">
    <mergeCell ref="J2:J10"/>
    <mergeCell ref="E2:I4"/>
  </mergeCells>
  <phoneticPr fontId="11"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53"/>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8.85546875" style="1" customWidth="1"/>
    <col min="9" max="9" width="12.140625" style="1" customWidth="1"/>
    <col min="10" max="10" width="10.140625" style="1" customWidth="1"/>
    <col min="11" max="11" width="13.85546875" style="1" customWidth="1"/>
    <col min="12" max="12" width="26.7109375" style="1" customWidth="1"/>
    <col min="13" max="13" width="10.7109375" style="3" customWidth="1"/>
    <col min="14" max="14" width="16.28515625" style="3" customWidth="1"/>
    <col min="15" max="15" width="13.28515625" style="3" customWidth="1"/>
    <col min="16" max="254" width="10.7109375" style="3" customWidth="1"/>
    <col min="255" max="16384" width="10.7109375" style="3"/>
  </cols>
  <sheetData>
    <row r="2" spans="1:25" ht="15" customHeight="1">
      <c r="B2" s="21"/>
      <c r="C2" s="43"/>
      <c r="D2" s="48"/>
      <c r="E2" s="1265" t="s">
        <v>221</v>
      </c>
      <c r="F2" s="1266"/>
      <c r="G2" s="1266"/>
      <c r="H2" s="1266"/>
      <c r="I2" s="1266"/>
      <c r="J2" s="1266"/>
      <c r="K2" s="1266"/>
      <c r="L2" s="1262" t="s">
        <v>402</v>
      </c>
      <c r="M2" s="320" t="s">
        <v>55</v>
      </c>
      <c r="N2" s="71"/>
      <c r="O2" s="71"/>
    </row>
    <row r="3" spans="1:25" ht="15" customHeight="1">
      <c r="B3" s="25"/>
      <c r="C3" s="45"/>
      <c r="D3" s="693"/>
      <c r="E3" s="1267"/>
      <c r="F3" s="1268"/>
      <c r="G3" s="1268"/>
      <c r="H3" s="1268"/>
      <c r="I3" s="1268"/>
      <c r="J3" s="1268"/>
      <c r="K3" s="1268"/>
      <c r="L3" s="1263"/>
      <c r="M3" s="71"/>
      <c r="N3" s="71"/>
      <c r="O3" s="71"/>
    </row>
    <row r="4" spans="1:25" ht="15" customHeight="1">
      <c r="B4" s="25"/>
      <c r="C4" s="45"/>
      <c r="D4" s="50"/>
      <c r="E4" s="1269"/>
      <c r="F4" s="1270"/>
      <c r="G4" s="1270"/>
      <c r="H4" s="1270"/>
      <c r="I4" s="1270"/>
      <c r="J4" s="1270"/>
      <c r="K4" s="1270"/>
      <c r="L4" s="1263"/>
      <c r="M4" s="71"/>
      <c r="N4" s="71"/>
      <c r="O4" s="71"/>
    </row>
    <row r="5" spans="1:25">
      <c r="B5" s="21" t="e">
        <f>#REF!</f>
        <v>#REF!</v>
      </c>
      <c r="C5" s="22"/>
      <c r="D5" s="22"/>
      <c r="E5" s="22"/>
      <c r="F5" s="22"/>
      <c r="G5" s="22"/>
      <c r="H5" s="22"/>
      <c r="I5" s="22"/>
      <c r="J5" s="22"/>
      <c r="K5" s="22"/>
      <c r="L5" s="1263"/>
      <c r="M5" s="71"/>
      <c r="N5" s="71"/>
      <c r="O5" s="71"/>
    </row>
    <row r="6" spans="1:25">
      <c r="B6" s="627" t="e">
        <f>#REF!</f>
        <v>#REF!</v>
      </c>
      <c r="C6" s="6"/>
      <c r="D6" s="6"/>
      <c r="E6" s="6"/>
      <c r="F6" s="6"/>
      <c r="G6" s="6"/>
      <c r="H6" s="6"/>
      <c r="I6" s="6"/>
      <c r="J6" s="6"/>
      <c r="K6" s="6"/>
      <c r="L6" s="1263"/>
      <c r="M6" s="71"/>
      <c r="N6" s="71"/>
      <c r="O6" s="71"/>
    </row>
    <row r="7" spans="1:25">
      <c r="B7" s="627" t="e">
        <f>#REF!</f>
        <v>#REF!</v>
      </c>
      <c r="C7" s="6"/>
      <c r="D7" s="6"/>
      <c r="E7" s="616"/>
      <c r="F7" s="6"/>
      <c r="G7" s="616"/>
      <c r="H7" s="616"/>
      <c r="I7" s="616"/>
      <c r="J7" s="616"/>
      <c r="K7" s="616"/>
      <c r="L7" s="1263"/>
      <c r="M7" s="71"/>
      <c r="N7" s="71"/>
      <c r="O7" s="71"/>
    </row>
    <row r="8" spans="1:25">
      <c r="B8" s="627" t="e">
        <f>#REF!</f>
        <v>#REF!</v>
      </c>
      <c r="C8" s="6"/>
      <c r="D8" s="6"/>
      <c r="E8" s="6"/>
      <c r="F8" s="6"/>
      <c r="G8" s="694"/>
      <c r="H8" s="616"/>
      <c r="I8" s="616"/>
      <c r="J8" s="616"/>
      <c r="K8" s="616"/>
      <c r="L8" s="1263"/>
      <c r="M8" s="71"/>
      <c r="N8" s="71"/>
      <c r="O8" s="71"/>
    </row>
    <row r="9" spans="1:25">
      <c r="B9" s="627" t="e">
        <f>#REF!</f>
        <v>#REF!</v>
      </c>
      <c r="C9" s="6"/>
      <c r="D9" s="6"/>
      <c r="E9" s="6"/>
      <c r="F9" s="6"/>
      <c r="G9" s="6"/>
      <c r="H9" s="6"/>
      <c r="I9" s="6"/>
      <c r="J9" s="6"/>
      <c r="K9" s="6"/>
      <c r="L9" s="1263"/>
      <c r="M9" s="71"/>
      <c r="N9" s="71"/>
      <c r="O9" s="71"/>
    </row>
    <row r="10" spans="1:25">
      <c r="B10" s="25" t="e">
        <f>#REF!</f>
        <v>#REF!</v>
      </c>
      <c r="C10" s="26"/>
      <c r="D10" s="26"/>
      <c r="E10" s="26"/>
      <c r="F10" s="26"/>
      <c r="G10" s="26"/>
      <c r="H10" s="26"/>
      <c r="I10" s="26"/>
      <c r="J10" s="26"/>
      <c r="K10" s="26"/>
      <c r="L10" s="1264"/>
      <c r="M10" s="71"/>
      <c r="N10" s="71"/>
      <c r="O10" s="71"/>
    </row>
    <row r="11" spans="1:25">
      <c r="B11" s="695" t="e">
        <f>#REF!</f>
        <v>#REF!</v>
      </c>
      <c r="C11" s="696"/>
      <c r="D11" s="696"/>
      <c r="E11" s="696"/>
      <c r="F11" s="696"/>
      <c r="G11" s="697" t="str">
        <f>fir</f>
        <v>Firma: AGRIMAT ENGª INDUSTRIA E COMÉRCIO LTDA</v>
      </c>
      <c r="H11" s="697"/>
      <c r="I11" s="697"/>
      <c r="J11" s="697"/>
      <c r="K11" s="698"/>
      <c r="L11" s="699" t="e">
        <f>#REF!</f>
        <v>#REF!</v>
      </c>
      <c r="M11" s="71"/>
      <c r="N11" s="71"/>
      <c r="O11" s="71"/>
    </row>
    <row r="12" spans="1:25">
      <c r="B12" s="649" t="s">
        <v>72</v>
      </c>
      <c r="C12" s="700"/>
      <c r="D12" s="700"/>
      <c r="E12" s="700"/>
      <c r="F12" s="700"/>
      <c r="G12" s="701"/>
      <c r="H12" s="702" t="s">
        <v>88</v>
      </c>
      <c r="I12" s="702" t="s">
        <v>112</v>
      </c>
      <c r="J12" s="702" t="s">
        <v>108</v>
      </c>
      <c r="K12" s="702" t="s">
        <v>113</v>
      </c>
      <c r="L12" s="703"/>
      <c r="M12" s="71"/>
      <c r="N12" s="71"/>
      <c r="O12" s="71"/>
    </row>
    <row r="13" spans="1:25">
      <c r="B13" s="704" t="s">
        <v>85</v>
      </c>
      <c r="C13" s="705"/>
      <c r="D13" s="706" t="s">
        <v>74</v>
      </c>
      <c r="E13" s="704" t="s">
        <v>85</v>
      </c>
      <c r="F13" s="705"/>
      <c r="G13" s="706" t="s">
        <v>74</v>
      </c>
      <c r="H13" s="707"/>
      <c r="I13" s="707" t="s">
        <v>75</v>
      </c>
      <c r="J13" s="707" t="s">
        <v>75</v>
      </c>
      <c r="K13" s="707" t="s">
        <v>114</v>
      </c>
      <c r="L13" s="708"/>
      <c r="M13" s="71"/>
      <c r="N13" s="71"/>
      <c r="O13" s="71"/>
    </row>
    <row r="14" spans="1:25">
      <c r="A14" s="692"/>
      <c r="B14" s="687">
        <v>0</v>
      </c>
      <c r="C14" s="705" t="str">
        <f>IF(D14&gt;0,"+","")</f>
        <v/>
      </c>
      <c r="D14" s="709"/>
      <c r="E14" s="687">
        <v>158</v>
      </c>
      <c r="F14" s="705" t="str">
        <f>IF(G14&gt;0,"+","")</f>
        <v>+</v>
      </c>
      <c r="G14" s="709">
        <v>8</v>
      </c>
      <c r="H14" s="710" t="s">
        <v>96</v>
      </c>
      <c r="I14" s="710">
        <f>IF(N14=0,"",N14)</f>
        <v>3168</v>
      </c>
      <c r="J14" s="710">
        <v>1.35</v>
      </c>
      <c r="K14" s="710">
        <f>TRUNC(I14*J14,2)</f>
        <v>4276.8</v>
      </c>
      <c r="L14" s="711"/>
      <c r="M14" s="85"/>
      <c r="N14" s="85">
        <f t="shared" ref="N14:N26" si="0">P14-O14</f>
        <v>3168</v>
      </c>
      <c r="O14" s="66">
        <f t="shared" ref="O14:O26" si="1">B14*20+D14</f>
        <v>0</v>
      </c>
      <c r="P14" s="3">
        <f t="shared" ref="P14:P26" si="2">E14*20+G14</f>
        <v>3168</v>
      </c>
      <c r="Q14" s="62">
        <v>420</v>
      </c>
      <c r="R14" s="15" t="str">
        <f t="shared" ref="R14:R19" si="3">IF(S14&gt;0,"+","")</f>
        <v/>
      </c>
      <c r="S14" s="16"/>
      <c r="T14" s="62">
        <v>430</v>
      </c>
      <c r="U14" s="15" t="str">
        <f t="shared" ref="U14:U19" si="4">IF(V14&gt;0,"+","")</f>
        <v/>
      </c>
      <c r="V14" s="16"/>
      <c r="W14" s="10" t="s">
        <v>96</v>
      </c>
      <c r="X14" s="10" t="str">
        <f t="shared" ref="X14:X19" si="5">IF(AE14=0,"",AE14)</f>
        <v/>
      </c>
      <c r="Y14" s="12">
        <v>1</v>
      </c>
    </row>
    <row r="15" spans="1:25">
      <c r="A15" s="692"/>
      <c r="B15" s="687">
        <v>0</v>
      </c>
      <c r="C15" s="705" t="str">
        <f>IF(D15&gt;0,"+","")</f>
        <v/>
      </c>
      <c r="D15" s="709"/>
      <c r="E15" s="687">
        <v>159</v>
      </c>
      <c r="F15" s="705" t="str">
        <f>IF(G15&gt;0,"+","")</f>
        <v>+</v>
      </c>
      <c r="G15" s="709">
        <v>8.8000000000000007</v>
      </c>
      <c r="H15" s="710" t="s">
        <v>95</v>
      </c>
      <c r="I15" s="710">
        <f>IF(N15=0,"",N15)</f>
        <v>3188.8</v>
      </c>
      <c r="J15" s="710">
        <v>1.5</v>
      </c>
      <c r="K15" s="710">
        <f>TRUNC(I15*J15,2)</f>
        <v>4783.2</v>
      </c>
      <c r="L15" s="711"/>
      <c r="N15" s="85">
        <f t="shared" si="0"/>
        <v>3188.8</v>
      </c>
      <c r="O15" s="66">
        <f t="shared" si="1"/>
        <v>0</v>
      </c>
      <c r="P15" s="3">
        <f t="shared" si="2"/>
        <v>3188.8</v>
      </c>
      <c r="Q15" s="62">
        <v>420</v>
      </c>
      <c r="R15" s="15" t="str">
        <f t="shared" si="3"/>
        <v/>
      </c>
      <c r="S15" s="16"/>
      <c r="T15" s="62">
        <v>430</v>
      </c>
      <c r="U15" s="15" t="str">
        <f t="shared" si="4"/>
        <v/>
      </c>
      <c r="V15" s="16"/>
      <c r="W15" s="10" t="s">
        <v>96</v>
      </c>
      <c r="X15" s="10" t="str">
        <f t="shared" si="5"/>
        <v/>
      </c>
      <c r="Y15" s="12">
        <v>1</v>
      </c>
    </row>
    <row r="16" spans="1:25">
      <c r="A16" s="692"/>
      <c r="B16" s="687"/>
      <c r="C16" s="705" t="str">
        <f>IF(D16&gt;0,"+","")</f>
        <v/>
      </c>
      <c r="D16" s="709"/>
      <c r="E16" s="687"/>
      <c r="F16" s="705"/>
      <c r="G16" s="709"/>
      <c r="H16" s="710"/>
      <c r="I16" s="710"/>
      <c r="J16" s="710"/>
      <c r="K16" s="710" t="str">
        <f>IF(N16=0,"",N16)</f>
        <v/>
      </c>
      <c r="L16" s="711"/>
      <c r="N16" s="85">
        <f t="shared" si="0"/>
        <v>0</v>
      </c>
      <c r="O16" s="66">
        <f t="shared" si="1"/>
        <v>0</v>
      </c>
      <c r="P16" s="3">
        <f t="shared" si="2"/>
        <v>0</v>
      </c>
      <c r="Q16" s="62">
        <v>420</v>
      </c>
      <c r="R16" s="15" t="str">
        <f t="shared" si="3"/>
        <v/>
      </c>
      <c r="S16" s="16"/>
      <c r="T16" s="62">
        <v>430</v>
      </c>
      <c r="U16" s="15" t="str">
        <f t="shared" si="4"/>
        <v/>
      </c>
      <c r="V16" s="16"/>
      <c r="W16" s="10" t="s">
        <v>96</v>
      </c>
      <c r="X16" s="10" t="str">
        <f t="shared" si="5"/>
        <v/>
      </c>
      <c r="Y16" s="12">
        <v>1</v>
      </c>
    </row>
    <row r="17" spans="1:25">
      <c r="A17" s="692"/>
      <c r="B17" s="687"/>
      <c r="C17" s="705"/>
      <c r="D17" s="709"/>
      <c r="E17" s="687"/>
      <c r="F17" s="705"/>
      <c r="G17" s="709"/>
      <c r="H17" s="710"/>
      <c r="I17" s="710"/>
      <c r="J17" s="710"/>
      <c r="K17" s="710"/>
      <c r="L17" s="711"/>
      <c r="N17" s="85">
        <f t="shared" si="0"/>
        <v>0</v>
      </c>
      <c r="O17" s="66">
        <f t="shared" si="1"/>
        <v>0</v>
      </c>
      <c r="P17" s="3">
        <f t="shared" si="2"/>
        <v>0</v>
      </c>
      <c r="Q17" s="62">
        <v>420</v>
      </c>
      <c r="R17" s="15" t="str">
        <f t="shared" si="3"/>
        <v/>
      </c>
      <c r="S17" s="16"/>
      <c r="T17" s="62">
        <v>430</v>
      </c>
      <c r="U17" s="15" t="str">
        <f t="shared" si="4"/>
        <v/>
      </c>
      <c r="V17" s="16"/>
      <c r="W17" s="10" t="s">
        <v>95</v>
      </c>
      <c r="X17" s="10" t="str">
        <f t="shared" si="5"/>
        <v/>
      </c>
      <c r="Y17" s="12">
        <v>1</v>
      </c>
    </row>
    <row r="18" spans="1:25">
      <c r="A18" s="692"/>
      <c r="B18" s="687"/>
      <c r="C18" s="705"/>
      <c r="D18" s="709"/>
      <c r="E18" s="687"/>
      <c r="F18" s="705"/>
      <c r="G18" s="709"/>
      <c r="H18" s="710"/>
      <c r="I18" s="710"/>
      <c r="J18" s="710"/>
      <c r="K18" s="710" t="str">
        <f>IF(N18=0,"",N18)</f>
        <v/>
      </c>
      <c r="L18" s="711"/>
      <c r="N18" s="85">
        <f t="shared" si="0"/>
        <v>0</v>
      </c>
      <c r="O18" s="66">
        <f t="shared" si="1"/>
        <v>0</v>
      </c>
      <c r="P18" s="3">
        <f t="shared" si="2"/>
        <v>0</v>
      </c>
      <c r="Q18" s="62">
        <v>445</v>
      </c>
      <c r="R18" s="15" t="str">
        <f t="shared" si="3"/>
        <v/>
      </c>
      <c r="S18" s="16"/>
      <c r="T18" s="62">
        <v>482</v>
      </c>
      <c r="U18" s="15" t="str">
        <f t="shared" si="4"/>
        <v/>
      </c>
      <c r="V18" s="16"/>
      <c r="W18" s="10" t="s">
        <v>96</v>
      </c>
      <c r="X18" s="10" t="str">
        <f t="shared" si="5"/>
        <v/>
      </c>
      <c r="Y18" s="12">
        <v>1</v>
      </c>
    </row>
    <row r="19" spans="1:25">
      <c r="A19" s="692"/>
      <c r="B19" s="687"/>
      <c r="C19" s="705"/>
      <c r="D19" s="709"/>
      <c r="E19" s="687"/>
      <c r="F19" s="705"/>
      <c r="G19" s="709"/>
      <c r="H19" s="710"/>
      <c r="I19" s="710"/>
      <c r="J19" s="710"/>
      <c r="K19" s="710"/>
      <c r="L19" s="711"/>
      <c r="N19" s="85">
        <f t="shared" si="0"/>
        <v>0</v>
      </c>
      <c r="O19" s="66">
        <f t="shared" si="1"/>
        <v>0</v>
      </c>
      <c r="P19" s="3">
        <f t="shared" si="2"/>
        <v>0</v>
      </c>
      <c r="Q19" s="62">
        <v>448</v>
      </c>
      <c r="R19" s="15" t="str">
        <f t="shared" si="3"/>
        <v/>
      </c>
      <c r="S19" s="16"/>
      <c r="T19" s="62">
        <v>480</v>
      </c>
      <c r="U19" s="15" t="str">
        <f t="shared" si="4"/>
        <v/>
      </c>
      <c r="V19" s="16"/>
      <c r="W19" s="10" t="s">
        <v>95</v>
      </c>
      <c r="X19" s="10" t="str">
        <f t="shared" si="5"/>
        <v/>
      </c>
      <c r="Y19" s="12">
        <v>1</v>
      </c>
    </row>
    <row r="20" spans="1:25">
      <c r="A20" s="692">
        <v>68.540000000000006</v>
      </c>
      <c r="B20" s="687"/>
      <c r="C20" s="705"/>
      <c r="D20" s="709"/>
      <c r="E20" s="712"/>
      <c r="F20" s="705"/>
      <c r="G20" s="709"/>
      <c r="H20" s="710"/>
      <c r="I20" s="710"/>
      <c r="J20" s="710"/>
      <c r="K20" s="710"/>
      <c r="L20" s="711"/>
      <c r="N20" s="85">
        <f t="shared" si="0"/>
        <v>0</v>
      </c>
      <c r="O20" s="66">
        <f t="shared" si="1"/>
        <v>0</v>
      </c>
      <c r="P20" s="3">
        <f t="shared" si="2"/>
        <v>0</v>
      </c>
      <c r="Q20" s="62">
        <v>448</v>
      </c>
    </row>
    <row r="21" spans="1:25">
      <c r="A21" s="692">
        <f>+A20*(1+'REAJU (2)'!$J$26)</f>
        <v>68.540000000000006</v>
      </c>
      <c r="B21" s="687"/>
      <c r="C21" s="705"/>
      <c r="D21" s="709"/>
      <c r="E21" s="712"/>
      <c r="F21" s="705"/>
      <c r="G21" s="709"/>
      <c r="H21" s="710"/>
      <c r="I21" s="710"/>
      <c r="J21" s="710"/>
      <c r="K21" s="710"/>
      <c r="L21" s="713"/>
      <c r="N21" s="85">
        <f t="shared" si="0"/>
        <v>0</v>
      </c>
      <c r="O21" s="66">
        <f t="shared" si="1"/>
        <v>0</v>
      </c>
      <c r="P21" s="3">
        <f t="shared" si="2"/>
        <v>0</v>
      </c>
      <c r="Q21" s="62">
        <v>448</v>
      </c>
    </row>
    <row r="22" spans="1:25">
      <c r="A22" s="692">
        <v>70000</v>
      </c>
      <c r="B22" s="687"/>
      <c r="C22" s="705"/>
      <c r="D22" s="709"/>
      <c r="E22" s="712"/>
      <c r="F22" s="705"/>
      <c r="G22" s="709"/>
      <c r="H22" s="710"/>
      <c r="I22" s="710"/>
      <c r="J22" s="710"/>
      <c r="K22" s="710"/>
      <c r="L22" s="711"/>
      <c r="N22" s="85">
        <f t="shared" si="0"/>
        <v>0</v>
      </c>
      <c r="O22" s="66">
        <f t="shared" si="1"/>
        <v>0</v>
      </c>
      <c r="P22" s="3">
        <f t="shared" si="2"/>
        <v>0</v>
      </c>
      <c r="Q22" s="62">
        <v>448</v>
      </c>
    </row>
    <row r="23" spans="1:25">
      <c r="A23" s="692">
        <f>+A22/A21</f>
        <v>1021.3</v>
      </c>
      <c r="B23" s="687"/>
      <c r="C23" s="705" t="str">
        <f>IF(D23&gt;0,"+","")</f>
        <v/>
      </c>
      <c r="D23" s="709"/>
      <c r="E23" s="712"/>
      <c r="F23" s="705" t="str">
        <f>IF(G23&gt;0,"+","")</f>
        <v/>
      </c>
      <c r="G23" s="709"/>
      <c r="H23" s="710"/>
      <c r="I23" s="710"/>
      <c r="J23" s="710"/>
      <c r="K23" s="710"/>
      <c r="L23" s="711"/>
      <c r="N23" s="85">
        <f t="shared" si="0"/>
        <v>0</v>
      </c>
      <c r="O23" s="66">
        <f t="shared" si="1"/>
        <v>0</v>
      </c>
      <c r="P23" s="3">
        <f t="shared" si="2"/>
        <v>0</v>
      </c>
      <c r="Q23" s="62">
        <v>448</v>
      </c>
    </row>
    <row r="24" spans="1:25">
      <c r="A24" s="692">
        <f>+L31/2</f>
        <v>0</v>
      </c>
      <c r="B24" s="687"/>
      <c r="C24" s="705" t="str">
        <f>IF(D24&gt;0,"+","")</f>
        <v/>
      </c>
      <c r="D24" s="709"/>
      <c r="E24" s="712"/>
      <c r="F24" s="705" t="str">
        <f>IF(G24&gt;0,"+","")</f>
        <v/>
      </c>
      <c r="G24" s="709"/>
      <c r="H24" s="710"/>
      <c r="I24" s="710"/>
      <c r="J24" s="710"/>
      <c r="K24" s="710" t="str">
        <f>IF(N24=0,"",N24)</f>
        <v/>
      </c>
      <c r="L24" s="711"/>
      <c r="N24" s="85">
        <f t="shared" si="0"/>
        <v>0</v>
      </c>
      <c r="O24" s="66">
        <f t="shared" si="1"/>
        <v>0</v>
      </c>
      <c r="P24" s="3">
        <f t="shared" si="2"/>
        <v>0</v>
      </c>
      <c r="Q24" s="62">
        <v>448</v>
      </c>
    </row>
    <row r="25" spans="1:25">
      <c r="A25" s="692" t="e">
        <f>#REF!</f>
        <v>#REF!</v>
      </c>
      <c r="B25" s="687"/>
      <c r="C25" s="705" t="str">
        <f>IF(D25&gt;0,"+","")</f>
        <v/>
      </c>
      <c r="D25" s="709"/>
      <c r="E25" s="712"/>
      <c r="F25" s="705" t="str">
        <f>IF(G25&gt;0,"+","")</f>
        <v/>
      </c>
      <c r="G25" s="709"/>
      <c r="H25" s="710"/>
      <c r="I25" s="710"/>
      <c r="J25" s="710"/>
      <c r="K25" s="710" t="str">
        <f>IF(N25=0,"",N25)</f>
        <v/>
      </c>
      <c r="L25" s="711"/>
      <c r="N25" s="85">
        <f t="shared" si="0"/>
        <v>0</v>
      </c>
      <c r="O25" s="66">
        <f t="shared" si="1"/>
        <v>0</v>
      </c>
      <c r="P25" s="3">
        <f t="shared" si="2"/>
        <v>0</v>
      </c>
      <c r="Q25" s="62">
        <v>448</v>
      </c>
    </row>
    <row r="26" spans="1:25">
      <c r="B26" s="687"/>
      <c r="C26" s="705" t="str">
        <f>IF(D26&gt;0,"+","")</f>
        <v/>
      </c>
      <c r="D26" s="709"/>
      <c r="E26" s="712"/>
      <c r="F26" s="705" t="str">
        <f>IF(G26&gt;0,"+","")</f>
        <v/>
      </c>
      <c r="G26" s="709"/>
      <c r="H26" s="710"/>
      <c r="I26" s="710"/>
      <c r="J26" s="710"/>
      <c r="K26" s="710" t="str">
        <f>IF(N26=0,"",N26)</f>
        <v/>
      </c>
      <c r="L26" s="711"/>
      <c r="N26" s="85">
        <f t="shared" si="0"/>
        <v>0</v>
      </c>
      <c r="O26" s="66">
        <f t="shared" si="1"/>
        <v>0</v>
      </c>
      <c r="P26" s="3">
        <f t="shared" si="2"/>
        <v>0</v>
      </c>
      <c r="Q26" s="62">
        <v>448</v>
      </c>
    </row>
    <row r="27" spans="1:25">
      <c r="B27" s="687"/>
      <c r="C27" s="705"/>
      <c r="D27" s="709"/>
      <c r="E27" s="712"/>
      <c r="F27" s="705"/>
      <c r="G27" s="709"/>
      <c r="H27" s="710"/>
      <c r="I27" s="710"/>
      <c r="J27" s="710"/>
      <c r="K27" s="710"/>
      <c r="L27" s="711"/>
      <c r="M27" s="85"/>
      <c r="N27" s="85"/>
      <c r="O27" s="66"/>
      <c r="Q27" s="105"/>
    </row>
    <row r="28" spans="1:25">
      <c r="B28" s="687"/>
      <c r="C28" s="705"/>
      <c r="D28" s="709"/>
      <c r="E28" s="712"/>
      <c r="F28" s="705"/>
      <c r="G28" s="709"/>
      <c r="H28" s="710"/>
      <c r="I28" s="710"/>
      <c r="J28" s="710"/>
      <c r="K28" s="710"/>
      <c r="L28" s="711"/>
      <c r="M28" s="85"/>
      <c r="N28" s="85"/>
      <c r="O28" s="66"/>
      <c r="Q28" s="105"/>
    </row>
    <row r="29" spans="1:25">
      <c r="B29" s="687"/>
      <c r="C29" s="705"/>
      <c r="D29" s="709"/>
      <c r="E29" s="712"/>
      <c r="F29" s="705"/>
      <c r="G29" s="709"/>
      <c r="H29" s="710"/>
      <c r="I29" s="710"/>
      <c r="J29" s="710"/>
      <c r="K29" s="710"/>
      <c r="L29" s="711"/>
      <c r="M29" s="85"/>
      <c r="N29" s="85"/>
      <c r="O29" s="66"/>
      <c r="Q29" s="105"/>
    </row>
    <row r="30" spans="1:25">
      <c r="B30" s="687"/>
      <c r="C30" s="705"/>
      <c r="D30" s="709"/>
      <c r="E30" s="712"/>
      <c r="F30" s="705"/>
      <c r="G30" s="709"/>
      <c r="H30" s="710"/>
      <c r="I30" s="710"/>
      <c r="J30" s="710"/>
      <c r="K30" s="710"/>
      <c r="L30" s="711"/>
      <c r="M30" s="85"/>
      <c r="N30" s="85"/>
      <c r="O30" s="66"/>
      <c r="Q30" s="105"/>
    </row>
    <row r="31" spans="1:25">
      <c r="B31" s="714" t="s">
        <v>77</v>
      </c>
      <c r="C31" s="715"/>
      <c r="D31" s="716"/>
      <c r="E31" s="717"/>
      <c r="F31" s="715"/>
      <c r="G31" s="716"/>
      <c r="H31" s="718"/>
      <c r="I31" s="718"/>
      <c r="J31" s="718"/>
      <c r="K31" s="719">
        <f>SUM(K13:K30)</f>
        <v>9060</v>
      </c>
      <c r="L31" s="711"/>
      <c r="O31" s="71"/>
      <c r="P31" s="4"/>
    </row>
    <row r="32" spans="1:25">
      <c r="B32" s="21"/>
      <c r="C32" s="720" t="e">
        <f>#REF!</f>
        <v>#REF!</v>
      </c>
      <c r="D32" s="22"/>
      <c r="E32" s="22"/>
      <c r="F32" s="22"/>
      <c r="G32" s="22"/>
      <c r="H32" s="22"/>
      <c r="I32" s="22"/>
      <c r="J32" s="22"/>
      <c r="K32" s="22"/>
      <c r="L32" s="23"/>
      <c r="O32" s="71"/>
      <c r="P32" s="4"/>
    </row>
    <row r="33" spans="2:16">
      <c r="B33" s="627"/>
      <c r="C33" s="721" t="e">
        <f>#REF!</f>
        <v>#REF!</v>
      </c>
      <c r="D33" s="6"/>
      <c r="E33" s="6"/>
      <c r="F33" s="6"/>
      <c r="G33" s="6"/>
      <c r="H33" s="6"/>
      <c r="I33" s="6"/>
      <c r="J33" s="6"/>
      <c r="K33" s="6"/>
      <c r="L33" s="628"/>
      <c r="O33" s="71"/>
      <c r="P33" s="4"/>
    </row>
    <row r="34" spans="2:16">
      <c r="B34" s="627"/>
      <c r="C34" s="6"/>
      <c r="D34" s="6"/>
      <c r="E34" s="6"/>
      <c r="F34" s="6"/>
      <c r="G34" s="6"/>
      <c r="H34" s="6"/>
      <c r="I34" s="6"/>
      <c r="J34" s="6"/>
      <c r="K34" s="6"/>
      <c r="L34" s="628"/>
      <c r="O34" s="71"/>
      <c r="P34" s="4"/>
    </row>
    <row r="35" spans="2:16">
      <c r="B35" s="627"/>
      <c r="C35" s="6"/>
      <c r="D35" s="6"/>
      <c r="E35" s="6"/>
      <c r="F35" s="6"/>
      <c r="G35" s="6"/>
      <c r="H35" s="6"/>
      <c r="I35" s="6"/>
      <c r="J35" s="6"/>
      <c r="K35" s="6"/>
      <c r="L35" s="628"/>
      <c r="O35" s="71"/>
      <c r="P35" s="4"/>
    </row>
    <row r="36" spans="2:16">
      <c r="B36" s="627"/>
      <c r="C36" s="6"/>
      <c r="D36" s="6"/>
      <c r="E36" s="6"/>
      <c r="F36" s="6"/>
      <c r="G36" s="6"/>
      <c r="H36" s="6"/>
      <c r="I36" s="6"/>
      <c r="J36" s="6"/>
      <c r="K36" s="6"/>
      <c r="L36" s="628"/>
      <c r="O36" s="71"/>
      <c r="P36" s="4"/>
    </row>
    <row r="37" spans="2:16">
      <c r="B37" s="627"/>
      <c r="C37" s="616"/>
      <c r="D37" s="616" t="s">
        <v>388</v>
      </c>
      <c r="E37" s="6"/>
      <c r="F37" s="6"/>
      <c r="G37" s="6"/>
      <c r="H37" s="6"/>
      <c r="I37" s="694" t="s">
        <v>389</v>
      </c>
      <c r="J37" s="6"/>
      <c r="K37" s="6"/>
      <c r="L37" s="724" t="s">
        <v>390</v>
      </c>
      <c r="M37" s="71"/>
      <c r="N37" s="85"/>
      <c r="O37" s="71"/>
      <c r="P37" s="4"/>
    </row>
    <row r="38" spans="2:16">
      <c r="B38" s="844" t="s">
        <v>398</v>
      </c>
      <c r="C38" s="135"/>
      <c r="D38" s="618"/>
      <c r="E38" s="618"/>
      <c r="F38" s="618"/>
      <c r="G38" s="618"/>
      <c r="H38" s="723"/>
      <c r="I38" s="723" t="s">
        <v>392</v>
      </c>
      <c r="J38" s="723"/>
      <c r="K38" s="618"/>
      <c r="L38" s="842" t="s">
        <v>391</v>
      </c>
      <c r="M38" s="188"/>
      <c r="N38" s="188"/>
      <c r="O38" s="188"/>
      <c r="P38" s="4"/>
    </row>
    <row r="39" spans="2:16">
      <c r="B39" s="725"/>
      <c r="C39" s="726"/>
      <c r="D39" s="726"/>
      <c r="E39" s="726"/>
      <c r="F39" s="726"/>
      <c r="G39" s="726"/>
      <c r="H39" s="723"/>
      <c r="I39" s="723"/>
      <c r="J39" s="723"/>
      <c r="K39" s="726"/>
      <c r="L39" s="724"/>
      <c r="M39" s="317"/>
      <c r="N39" s="317"/>
      <c r="O39" s="317"/>
      <c r="P39" s="4"/>
    </row>
    <row r="40" spans="2:16">
      <c r="B40" s="727"/>
      <c r="C40" s="619"/>
      <c r="D40" s="619"/>
      <c r="E40" s="619"/>
      <c r="F40" s="619"/>
      <c r="G40" s="619"/>
      <c r="H40" s="619"/>
      <c r="I40" s="619"/>
      <c r="J40" s="619"/>
      <c r="K40" s="619"/>
      <c r="L40" s="728"/>
      <c r="M40" s="71"/>
      <c r="N40" s="71"/>
      <c r="O40" s="71"/>
    </row>
    <row r="41" spans="2:16">
      <c r="B41" s="8"/>
      <c r="C41" s="8"/>
      <c r="D41" s="8"/>
      <c r="E41" s="8"/>
      <c r="F41" s="8"/>
      <c r="G41" s="8"/>
      <c r="H41" s="8"/>
      <c r="I41" s="8"/>
      <c r="J41" s="8"/>
      <c r="K41" s="8"/>
      <c r="L41" s="8"/>
      <c r="M41" s="71"/>
      <c r="N41" s="71"/>
      <c r="O41" s="71"/>
    </row>
    <row r="42" spans="2:16">
      <c r="B42" s="65"/>
      <c r="C42" s="65"/>
      <c r="D42" s="65"/>
      <c r="E42" s="65"/>
      <c r="F42" s="65"/>
      <c r="G42" s="65"/>
      <c r="H42" s="65"/>
      <c r="I42" s="65"/>
      <c r="J42" s="65"/>
      <c r="K42" s="65"/>
      <c r="L42" s="65"/>
      <c r="M42" s="71"/>
      <c r="N42" s="71"/>
      <c r="O42" s="71"/>
    </row>
    <row r="43" spans="2:16">
      <c r="B43" s="65"/>
      <c r="C43" s="65"/>
      <c r="D43" s="65"/>
      <c r="E43" s="65"/>
      <c r="F43" s="65"/>
      <c r="G43" s="65"/>
      <c r="H43" s="65"/>
      <c r="I43" s="65"/>
      <c r="J43" s="65"/>
      <c r="K43" s="65"/>
      <c r="L43" s="65"/>
      <c r="M43" s="71"/>
      <c r="N43" s="71"/>
      <c r="O43" s="71"/>
    </row>
    <row r="44" spans="2:16">
      <c r="B44" s="65"/>
      <c r="C44" s="65"/>
      <c r="D44" s="65"/>
      <c r="E44" s="65"/>
      <c r="F44" s="65"/>
      <c r="G44" s="65"/>
      <c r="H44" s="65"/>
      <c r="I44" s="65"/>
      <c r="J44" s="65"/>
      <c r="K44" s="65"/>
      <c r="L44" s="65"/>
      <c r="M44" s="71"/>
      <c r="N44" s="71"/>
      <c r="O44" s="71"/>
    </row>
    <row r="45" spans="2:16">
      <c r="B45" s="65"/>
      <c r="C45" s="65"/>
      <c r="D45" s="65"/>
      <c r="E45" s="65"/>
      <c r="F45" s="65"/>
      <c r="G45" s="65"/>
      <c r="H45" s="65"/>
      <c r="I45" s="65"/>
      <c r="J45" s="65"/>
      <c r="K45" s="65"/>
      <c r="L45" s="65"/>
      <c r="M45" s="71"/>
      <c r="N45" s="71"/>
      <c r="O45" s="71"/>
    </row>
    <row r="46" spans="2:16">
      <c r="B46" s="65"/>
      <c r="C46" s="65"/>
      <c r="D46" s="65"/>
      <c r="E46" s="65"/>
      <c r="F46" s="65"/>
      <c r="G46" s="65"/>
      <c r="H46" s="65"/>
      <c r="I46" s="65"/>
      <c r="J46" s="65"/>
      <c r="K46" s="65"/>
      <c r="L46" s="65"/>
      <c r="M46" s="71"/>
      <c r="N46" s="71"/>
      <c r="O46" s="71"/>
    </row>
    <row r="47" spans="2:16">
      <c r="B47" s="65"/>
      <c r="C47" s="65"/>
      <c r="D47" s="65"/>
      <c r="E47" s="65"/>
      <c r="F47" s="65"/>
      <c r="G47" s="65"/>
      <c r="H47" s="65"/>
      <c r="I47" s="65"/>
      <c r="J47" s="65"/>
      <c r="K47" s="65"/>
      <c r="L47" s="65"/>
      <c r="M47" s="71"/>
      <c r="N47" s="71"/>
      <c r="O47" s="71"/>
    </row>
    <row r="48" spans="2:16">
      <c r="B48" s="65"/>
      <c r="C48" s="65"/>
      <c r="D48" s="65"/>
      <c r="E48" s="65"/>
      <c r="F48" s="65"/>
      <c r="G48" s="65"/>
      <c r="H48" s="65"/>
      <c r="I48" s="65"/>
      <c r="J48" s="65"/>
      <c r="K48" s="65"/>
      <c r="L48" s="65"/>
      <c r="M48" s="71"/>
      <c r="N48" s="71"/>
      <c r="O48" s="71"/>
    </row>
    <row r="49" spans="2:15">
      <c r="B49" s="65"/>
      <c r="C49" s="65"/>
      <c r="D49" s="65"/>
      <c r="E49" s="65"/>
      <c r="F49" s="65"/>
      <c r="G49" s="65"/>
      <c r="H49" s="65"/>
      <c r="I49" s="65"/>
      <c r="J49" s="65"/>
      <c r="K49" s="65"/>
      <c r="L49" s="65"/>
      <c r="M49" s="71"/>
      <c r="N49" s="71"/>
      <c r="O49" s="71"/>
    </row>
    <row r="50" spans="2:15">
      <c r="B50" s="65"/>
      <c r="C50" s="65"/>
      <c r="D50" s="65"/>
      <c r="E50" s="65"/>
      <c r="F50" s="65"/>
      <c r="G50" s="65"/>
      <c r="H50" s="65"/>
      <c r="I50" s="65"/>
      <c r="J50" s="65"/>
      <c r="K50" s="65"/>
      <c r="L50" s="65"/>
      <c r="M50" s="71"/>
      <c r="N50" s="71"/>
      <c r="O50" s="71"/>
    </row>
    <row r="51" spans="2:15">
      <c r="B51" s="65"/>
      <c r="C51" s="65"/>
      <c r="D51" s="65"/>
      <c r="E51" s="65"/>
      <c r="F51" s="65"/>
      <c r="G51" s="65"/>
      <c r="H51" s="65"/>
      <c r="I51" s="65"/>
      <c r="J51" s="65"/>
      <c r="K51" s="65"/>
      <c r="L51" s="65"/>
      <c r="M51" s="71"/>
      <c r="N51" s="71"/>
      <c r="O51" s="71"/>
    </row>
    <row r="52" spans="2:15">
      <c r="B52" s="65"/>
      <c r="C52" s="65"/>
      <c r="D52" s="65"/>
      <c r="E52" s="65"/>
      <c r="F52" s="65"/>
      <c r="G52" s="65"/>
      <c r="H52" s="65"/>
      <c r="I52" s="65"/>
      <c r="J52" s="65"/>
      <c r="K52" s="65"/>
      <c r="L52" s="65"/>
      <c r="M52" s="71"/>
      <c r="N52" s="71"/>
      <c r="O52" s="71"/>
    </row>
    <row r="53" spans="2:15">
      <c r="B53" s="65"/>
      <c r="C53" s="65"/>
      <c r="D53" s="65"/>
      <c r="E53" s="65"/>
      <c r="F53" s="65"/>
      <c r="G53" s="65"/>
      <c r="H53" s="65"/>
      <c r="I53" s="65"/>
      <c r="J53" s="65"/>
      <c r="K53" s="65"/>
      <c r="L53" s="65"/>
      <c r="M53" s="71"/>
      <c r="N53" s="71"/>
      <c r="O53" s="71"/>
    </row>
  </sheetData>
  <mergeCells count="2">
    <mergeCell ref="L2:L10"/>
    <mergeCell ref="E2:K4"/>
  </mergeCells>
  <phoneticPr fontId="11" type="noConversion"/>
  <printOptions horizontalCentered="1"/>
  <pageMargins left="0.59055118110236227" right="0.59055118110236227" top="0.98425196850393704" bottom="0.98425196850393704" header="0.39370078740157483" footer="0.59055118110236227"/>
  <pageSetup paperSize="9" scale="95" orientation="portrait" horizontalDpi="4294967294" verticalDpi="300" r:id="rId1"/>
  <headerFooter alignWithMargins="0">
    <oddFooter>Página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3"/>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16.28515625" style="1" customWidth="1"/>
    <col min="9" max="9" width="18.7109375" style="1" customWidth="1"/>
    <col min="10" max="10" width="29.140625" style="1" customWidth="1"/>
    <col min="11" max="11" width="12.7109375" style="3" customWidth="1"/>
    <col min="12" max="12" width="16.28515625" style="3" customWidth="1"/>
    <col min="13" max="13" width="13.28515625" style="3" customWidth="1"/>
    <col min="14" max="252" width="10.7109375" style="3" customWidth="1"/>
    <col min="253" max="16384" width="10.7109375" style="3"/>
  </cols>
  <sheetData>
    <row r="2" spans="1:23" ht="15" customHeight="1">
      <c r="B2" s="21"/>
      <c r="C2" s="43"/>
      <c r="D2" s="48"/>
      <c r="E2" s="1265" t="s">
        <v>221</v>
      </c>
      <c r="F2" s="1266"/>
      <c r="G2" s="1266"/>
      <c r="H2" s="1266"/>
      <c r="I2" s="1266"/>
      <c r="J2" s="1262" t="s">
        <v>256</v>
      </c>
      <c r="K2" s="320" t="s">
        <v>55</v>
      </c>
      <c r="L2" s="71"/>
      <c r="M2" s="71"/>
    </row>
    <row r="3" spans="1:23" ht="15" customHeight="1">
      <c r="B3" s="25"/>
      <c r="C3" s="45"/>
      <c r="D3" s="693"/>
      <c r="E3" s="1267"/>
      <c r="F3" s="1268"/>
      <c r="G3" s="1268"/>
      <c r="H3" s="1268"/>
      <c r="I3" s="1268"/>
      <c r="J3" s="1263"/>
      <c r="K3" s="71"/>
      <c r="L3" s="71"/>
      <c r="M3" s="71"/>
    </row>
    <row r="4" spans="1:23" ht="15" customHeight="1">
      <c r="B4" s="25"/>
      <c r="C4" s="45"/>
      <c r="D4" s="50"/>
      <c r="E4" s="1269"/>
      <c r="F4" s="1270"/>
      <c r="G4" s="1270"/>
      <c r="H4" s="1270"/>
      <c r="I4" s="1270"/>
      <c r="J4" s="1263"/>
      <c r="K4" s="71"/>
      <c r="L4" s="71"/>
      <c r="M4" s="71"/>
    </row>
    <row r="5" spans="1:23">
      <c r="B5" s="21" t="e">
        <f>#REF!</f>
        <v>#REF!</v>
      </c>
      <c r="C5" s="22"/>
      <c r="D5" s="22"/>
      <c r="E5" s="22"/>
      <c r="F5" s="22"/>
      <c r="G5" s="22"/>
      <c r="H5" s="22"/>
      <c r="I5" s="22"/>
      <c r="J5" s="1263"/>
      <c r="K5" s="71"/>
      <c r="L5" s="71"/>
      <c r="M5" s="71"/>
    </row>
    <row r="6" spans="1:23">
      <c r="B6" s="627" t="e">
        <f>#REF!</f>
        <v>#REF!</v>
      </c>
      <c r="C6" s="6"/>
      <c r="D6" s="6"/>
      <c r="E6" s="6"/>
      <c r="F6" s="6"/>
      <c r="G6" s="6"/>
      <c r="H6" s="6"/>
      <c r="I6" s="6"/>
      <c r="J6" s="1263"/>
      <c r="K6" s="71"/>
      <c r="L6" s="71"/>
      <c r="M6" s="71"/>
    </row>
    <row r="7" spans="1:23">
      <c r="B7" s="627" t="e">
        <f>#REF!</f>
        <v>#REF!</v>
      </c>
      <c r="C7" s="6"/>
      <c r="D7" s="6"/>
      <c r="E7" s="616"/>
      <c r="F7" s="6"/>
      <c r="G7" s="616"/>
      <c r="H7" s="616"/>
      <c r="I7" s="616"/>
      <c r="J7" s="1263"/>
      <c r="K7" s="71"/>
      <c r="L7" s="71"/>
      <c r="M7" s="71"/>
    </row>
    <row r="8" spans="1:23">
      <c r="B8" s="627" t="e">
        <f>#REF!</f>
        <v>#REF!</v>
      </c>
      <c r="C8" s="6"/>
      <c r="D8" s="6"/>
      <c r="E8" s="6"/>
      <c r="F8" s="6"/>
      <c r="G8" s="694"/>
      <c r="H8" s="616"/>
      <c r="I8" s="616"/>
      <c r="J8" s="1263"/>
      <c r="K8" s="71"/>
      <c r="L8" s="71"/>
      <c r="M8" s="71"/>
    </row>
    <row r="9" spans="1:23">
      <c r="B9" s="627" t="e">
        <f>#REF!</f>
        <v>#REF!</v>
      </c>
      <c r="C9" s="6"/>
      <c r="D9" s="6"/>
      <c r="E9" s="6"/>
      <c r="F9" s="6"/>
      <c r="G9" s="6"/>
      <c r="H9" s="6"/>
      <c r="I9" s="6"/>
      <c r="J9" s="1263"/>
      <c r="K9" s="71"/>
      <c r="L9" s="71"/>
      <c r="M9" s="71"/>
    </row>
    <row r="10" spans="1:23">
      <c r="B10" s="25" t="e">
        <f>#REF!</f>
        <v>#REF!</v>
      </c>
      <c r="C10" s="26"/>
      <c r="D10" s="26"/>
      <c r="E10" s="26"/>
      <c r="F10" s="26"/>
      <c r="G10" s="26"/>
      <c r="H10" s="26"/>
      <c r="I10" s="26"/>
      <c r="J10" s="1264"/>
      <c r="K10" s="71"/>
      <c r="L10" s="71"/>
      <c r="M10" s="71"/>
    </row>
    <row r="11" spans="1:23">
      <c r="B11" s="695" t="e">
        <f>#REF!</f>
        <v>#REF!</v>
      </c>
      <c r="C11" s="696"/>
      <c r="D11" s="696"/>
      <c r="E11" s="696"/>
      <c r="F11" s="696"/>
      <c r="G11" s="697" t="str">
        <f>fir</f>
        <v>Firma: AGRIMAT ENGª INDUSTRIA E COMÉRCIO LTDA</v>
      </c>
      <c r="H11" s="697"/>
      <c r="I11" s="698"/>
      <c r="J11" s="699" t="e">
        <f>#REF!</f>
        <v>#REF!</v>
      </c>
      <c r="K11" s="71"/>
      <c r="L11" s="71"/>
      <c r="M11" s="71"/>
    </row>
    <row r="12" spans="1:23">
      <c r="B12" s="649" t="s">
        <v>72</v>
      </c>
      <c r="C12" s="700"/>
      <c r="D12" s="700"/>
      <c r="E12" s="700"/>
      <c r="F12" s="700"/>
      <c r="G12" s="701"/>
      <c r="H12" s="702" t="s">
        <v>88</v>
      </c>
      <c r="I12" s="702" t="s">
        <v>112</v>
      </c>
      <c r="J12" s="703"/>
      <c r="K12" s="71"/>
      <c r="L12" s="71"/>
      <c r="M12" s="71"/>
    </row>
    <row r="13" spans="1:23">
      <c r="B13" s="704" t="s">
        <v>85</v>
      </c>
      <c r="C13" s="705"/>
      <c r="D13" s="706" t="s">
        <v>74</v>
      </c>
      <c r="E13" s="704" t="s">
        <v>85</v>
      </c>
      <c r="F13" s="705"/>
      <c r="G13" s="706" t="s">
        <v>74</v>
      </c>
      <c r="H13" s="707"/>
      <c r="I13" s="707" t="s">
        <v>75</v>
      </c>
      <c r="J13" s="708"/>
      <c r="K13" s="71"/>
      <c r="L13" s="71"/>
      <c r="M13" s="71"/>
    </row>
    <row r="14" spans="1:23">
      <c r="A14" s="692"/>
      <c r="B14" s="687">
        <v>1993</v>
      </c>
      <c r="C14" s="705" t="str">
        <f>IF(D14&gt;0,"+","")</f>
        <v>+</v>
      </c>
      <c r="D14" s="709">
        <v>12</v>
      </c>
      <c r="E14" s="687">
        <v>1999</v>
      </c>
      <c r="F14" s="705" t="str">
        <f>IF(G14&gt;0,"+","")</f>
        <v/>
      </c>
      <c r="G14" s="709"/>
      <c r="H14" s="710" t="s">
        <v>96</v>
      </c>
      <c r="I14" s="710">
        <f>IF(L14=0,"",L14)</f>
        <v>108</v>
      </c>
      <c r="J14" s="711"/>
      <c r="K14" s="64">
        <f>'REAJU (2)'!K21</f>
        <v>0</v>
      </c>
      <c r="L14" s="85">
        <f t="shared" ref="L14:L26" si="0">N14-M14</f>
        <v>108</v>
      </c>
      <c r="M14" s="66">
        <f t="shared" ref="M14:M26" si="1">B14*20+D14</f>
        <v>39872</v>
      </c>
      <c r="N14" s="3">
        <f t="shared" ref="N14:N26" si="2">E14*20+G14</f>
        <v>39980</v>
      </c>
      <c r="O14" s="62">
        <v>420</v>
      </c>
      <c r="P14" s="15" t="str">
        <f t="shared" ref="P14:P19" si="3">IF(Q14&gt;0,"+","")</f>
        <v/>
      </c>
      <c r="Q14" s="16"/>
      <c r="R14" s="62">
        <v>430</v>
      </c>
      <c r="S14" s="15" t="str">
        <f t="shared" ref="S14:S19" si="4">IF(T14&gt;0,"+","")</f>
        <v/>
      </c>
      <c r="T14" s="16"/>
      <c r="U14" s="10" t="s">
        <v>96</v>
      </c>
      <c r="V14" s="10" t="str">
        <f t="shared" ref="V14:V19" si="5">IF(AC14=0,"",AC14)</f>
        <v/>
      </c>
      <c r="W14" s="12">
        <v>1</v>
      </c>
    </row>
    <row r="15" spans="1:23">
      <c r="A15" s="692"/>
      <c r="B15" s="687">
        <v>1996</v>
      </c>
      <c r="C15" s="705" t="str">
        <f>IF(D15&gt;0,"+","")</f>
        <v/>
      </c>
      <c r="D15" s="709"/>
      <c r="E15" s="687">
        <v>1999</v>
      </c>
      <c r="F15" s="705" t="str">
        <f>IF(G15&gt;0,"+","")</f>
        <v>+</v>
      </c>
      <c r="G15" s="709">
        <v>5</v>
      </c>
      <c r="H15" s="710" t="s">
        <v>95</v>
      </c>
      <c r="I15" s="710">
        <f>IF(L15=0,"",L15)</f>
        <v>65</v>
      </c>
      <c r="J15" s="711"/>
      <c r="K15" s="64" t="e">
        <f>#REF!</f>
        <v>#REF!</v>
      </c>
      <c r="L15" s="85">
        <f t="shared" si="0"/>
        <v>65</v>
      </c>
      <c r="M15" s="66">
        <f t="shared" si="1"/>
        <v>39920</v>
      </c>
      <c r="N15" s="3">
        <f t="shared" si="2"/>
        <v>39985</v>
      </c>
      <c r="O15" s="62">
        <v>420</v>
      </c>
      <c r="P15" s="15" t="str">
        <f t="shared" si="3"/>
        <v/>
      </c>
      <c r="Q15" s="16"/>
      <c r="R15" s="62">
        <v>430</v>
      </c>
      <c r="S15" s="15" t="str">
        <f t="shared" si="4"/>
        <v/>
      </c>
      <c r="T15" s="16"/>
      <c r="U15" s="10" t="s">
        <v>96</v>
      </c>
      <c r="V15" s="10" t="str">
        <f t="shared" si="5"/>
        <v/>
      </c>
      <c r="W15" s="12">
        <v>1</v>
      </c>
    </row>
    <row r="16" spans="1:23">
      <c r="A16" s="692"/>
      <c r="B16" s="687">
        <v>2001</v>
      </c>
      <c r="C16" s="705" t="str">
        <f>IF(D16&gt;0,"+","")</f>
        <v>+</v>
      </c>
      <c r="D16" s="709">
        <v>16</v>
      </c>
      <c r="E16" s="687">
        <v>2005</v>
      </c>
      <c r="F16" s="705" t="str">
        <f>IF(G16&gt;0,"+","")</f>
        <v>+</v>
      </c>
      <c r="G16" s="709">
        <v>5</v>
      </c>
      <c r="H16" s="710" t="s">
        <v>96</v>
      </c>
      <c r="I16" s="710">
        <f>IF(L16=0,"",L16)</f>
        <v>69</v>
      </c>
      <c r="J16" s="711"/>
      <c r="K16" s="64" t="e">
        <f>#REF!</f>
        <v>#REF!</v>
      </c>
      <c r="L16" s="85">
        <f t="shared" si="0"/>
        <v>69</v>
      </c>
      <c r="M16" s="66">
        <f t="shared" si="1"/>
        <v>40036</v>
      </c>
      <c r="N16" s="3">
        <f t="shared" si="2"/>
        <v>40105</v>
      </c>
      <c r="O16" s="62">
        <v>420</v>
      </c>
      <c r="P16" s="15" t="str">
        <f t="shared" si="3"/>
        <v/>
      </c>
      <c r="Q16" s="16"/>
      <c r="R16" s="62">
        <v>430</v>
      </c>
      <c r="S16" s="15" t="str">
        <f t="shared" si="4"/>
        <v/>
      </c>
      <c r="T16" s="16"/>
      <c r="U16" s="10" t="s">
        <v>96</v>
      </c>
      <c r="V16" s="10" t="str">
        <f t="shared" si="5"/>
        <v/>
      </c>
      <c r="W16" s="12">
        <v>1</v>
      </c>
    </row>
    <row r="17" spans="1:23">
      <c r="A17" s="692"/>
      <c r="B17" s="687">
        <v>2002</v>
      </c>
      <c r="C17" s="705" t="str">
        <f>IF(D17&gt;0,"+","")</f>
        <v/>
      </c>
      <c r="D17" s="709">
        <v>0</v>
      </c>
      <c r="E17" s="687">
        <v>2007</v>
      </c>
      <c r="F17" s="705" t="str">
        <f>IF(G17&gt;0,"+","")</f>
        <v/>
      </c>
      <c r="G17" s="709">
        <v>0</v>
      </c>
      <c r="H17" s="710" t="s">
        <v>95</v>
      </c>
      <c r="I17" s="710">
        <f>IF(L17=0,"",L17)</f>
        <v>100</v>
      </c>
      <c r="J17" s="711"/>
      <c r="L17" s="85">
        <f>N17-M17</f>
        <v>100</v>
      </c>
      <c r="M17" s="66">
        <f>B17*20+D17</f>
        <v>40040</v>
      </c>
      <c r="N17" s="3">
        <f>E17*20+G17</f>
        <v>40140</v>
      </c>
      <c r="O17" s="62">
        <v>420</v>
      </c>
      <c r="P17" s="15" t="str">
        <f>IF(Q17&gt;0,"+","")</f>
        <v/>
      </c>
      <c r="Q17" s="16"/>
      <c r="R17" s="62">
        <v>430</v>
      </c>
      <c r="S17" s="15" t="str">
        <f t="shared" si="4"/>
        <v/>
      </c>
      <c r="T17" s="16"/>
      <c r="U17" s="10" t="s">
        <v>95</v>
      </c>
      <c r="V17" s="10" t="str">
        <f t="shared" si="5"/>
        <v/>
      </c>
      <c r="W17" s="12">
        <v>1</v>
      </c>
    </row>
    <row r="18" spans="1:23">
      <c r="A18" s="692"/>
      <c r="B18" s="687"/>
      <c r="C18" s="705"/>
      <c r="D18" s="709"/>
      <c r="E18" s="687"/>
      <c r="F18" s="705"/>
      <c r="G18" s="709"/>
      <c r="H18" s="710"/>
      <c r="I18" s="710"/>
      <c r="J18" s="711"/>
      <c r="L18" s="85">
        <f>N18-M18</f>
        <v>0</v>
      </c>
      <c r="M18" s="66">
        <f>B18*20+D18</f>
        <v>0</v>
      </c>
      <c r="N18" s="3">
        <f>E18*20+G18</f>
        <v>0</v>
      </c>
      <c r="O18" s="62">
        <v>420</v>
      </c>
      <c r="P18" s="15" t="str">
        <f>IF(Q18&gt;0,"+","")</f>
        <v/>
      </c>
      <c r="Q18" s="16"/>
      <c r="R18" s="62">
        <v>482</v>
      </c>
      <c r="S18" s="15" t="str">
        <f t="shared" si="4"/>
        <v/>
      </c>
      <c r="T18" s="16"/>
      <c r="U18" s="10" t="s">
        <v>96</v>
      </c>
      <c r="V18" s="10" t="str">
        <f t="shared" si="5"/>
        <v/>
      </c>
      <c r="W18" s="12">
        <v>1</v>
      </c>
    </row>
    <row r="19" spans="1:23">
      <c r="A19" s="692"/>
      <c r="B19" s="687"/>
      <c r="C19" s="705"/>
      <c r="D19" s="709"/>
      <c r="E19" s="687"/>
      <c r="F19" s="705"/>
      <c r="G19" s="709"/>
      <c r="H19" s="710"/>
      <c r="I19" s="710"/>
      <c r="J19" s="711"/>
      <c r="L19" s="85">
        <f t="shared" si="0"/>
        <v>0</v>
      </c>
      <c r="M19" s="66">
        <f t="shared" si="1"/>
        <v>0</v>
      </c>
      <c r="N19" s="3">
        <f t="shared" si="2"/>
        <v>0</v>
      </c>
      <c r="O19" s="62">
        <v>448</v>
      </c>
      <c r="P19" s="15" t="str">
        <f t="shared" si="3"/>
        <v/>
      </c>
      <c r="Q19" s="16"/>
      <c r="R19" s="62">
        <v>480</v>
      </c>
      <c r="S19" s="15" t="str">
        <f t="shared" si="4"/>
        <v/>
      </c>
      <c r="T19" s="16"/>
      <c r="U19" s="10" t="s">
        <v>95</v>
      </c>
      <c r="V19" s="10" t="str">
        <f t="shared" si="5"/>
        <v/>
      </c>
      <c r="W19" s="12">
        <v>1</v>
      </c>
    </row>
    <row r="20" spans="1:23">
      <c r="A20" s="692"/>
      <c r="B20" s="687"/>
      <c r="C20" s="705"/>
      <c r="D20" s="709"/>
      <c r="E20" s="712"/>
      <c r="F20" s="705"/>
      <c r="G20" s="709"/>
      <c r="H20" s="710"/>
      <c r="I20" s="710"/>
      <c r="J20" s="711"/>
      <c r="L20" s="85">
        <f t="shared" si="0"/>
        <v>0</v>
      </c>
      <c r="M20" s="66">
        <f t="shared" si="1"/>
        <v>0</v>
      </c>
      <c r="N20" s="3">
        <f t="shared" si="2"/>
        <v>0</v>
      </c>
      <c r="O20" s="62">
        <v>448</v>
      </c>
    </row>
    <row r="21" spans="1:23">
      <c r="A21" s="692"/>
      <c r="B21" s="687"/>
      <c r="C21" s="705"/>
      <c r="D21" s="709"/>
      <c r="E21" s="712"/>
      <c r="F21" s="705"/>
      <c r="G21" s="709"/>
      <c r="H21" s="710"/>
      <c r="I21" s="710"/>
      <c r="J21" s="713"/>
      <c r="L21" s="85">
        <f t="shared" si="0"/>
        <v>0</v>
      </c>
      <c r="M21" s="66">
        <f t="shared" si="1"/>
        <v>0</v>
      </c>
      <c r="N21" s="3">
        <f t="shared" si="2"/>
        <v>0</v>
      </c>
      <c r="O21" s="62">
        <v>448</v>
      </c>
    </row>
    <row r="22" spans="1:23">
      <c r="A22" s="692"/>
      <c r="B22" s="687"/>
      <c r="C22" s="705"/>
      <c r="D22" s="709"/>
      <c r="E22" s="712"/>
      <c r="F22" s="705"/>
      <c r="G22" s="709"/>
      <c r="H22" s="710"/>
      <c r="I22" s="710"/>
      <c r="J22" s="711"/>
      <c r="L22" s="85">
        <f t="shared" si="0"/>
        <v>0</v>
      </c>
      <c r="M22" s="66">
        <f t="shared" si="1"/>
        <v>0</v>
      </c>
      <c r="N22" s="3">
        <f t="shared" si="2"/>
        <v>0</v>
      </c>
      <c r="O22" s="62">
        <v>448</v>
      </c>
    </row>
    <row r="23" spans="1:23">
      <c r="A23" s="692"/>
      <c r="B23" s="687"/>
      <c r="C23" s="705" t="str">
        <f>IF(D23&gt;0,"+","")</f>
        <v/>
      </c>
      <c r="D23" s="709"/>
      <c r="E23" s="712"/>
      <c r="F23" s="705" t="str">
        <f>IF(G23&gt;0,"+","")</f>
        <v/>
      </c>
      <c r="G23" s="709"/>
      <c r="H23" s="710"/>
      <c r="I23" s="710"/>
      <c r="J23" s="711"/>
      <c r="L23" s="85">
        <f t="shared" si="0"/>
        <v>0</v>
      </c>
      <c r="M23" s="66">
        <f t="shared" si="1"/>
        <v>0</v>
      </c>
      <c r="N23" s="3">
        <f t="shared" si="2"/>
        <v>0</v>
      </c>
      <c r="O23" s="62">
        <v>448</v>
      </c>
    </row>
    <row r="24" spans="1:23">
      <c r="A24" s="692"/>
      <c r="B24" s="687"/>
      <c r="C24" s="705" t="str">
        <f>IF(D24&gt;0,"+","")</f>
        <v/>
      </c>
      <c r="D24" s="709"/>
      <c r="E24" s="712"/>
      <c r="F24" s="705" t="str">
        <f>IF(G24&gt;0,"+","")</f>
        <v/>
      </c>
      <c r="G24" s="709"/>
      <c r="H24" s="710"/>
      <c r="I24" s="710" t="str">
        <f>IF(L24=0,"",L24)</f>
        <v/>
      </c>
      <c r="J24" s="711"/>
      <c r="L24" s="85">
        <f t="shared" si="0"/>
        <v>0</v>
      </c>
      <c r="M24" s="66">
        <f t="shared" si="1"/>
        <v>0</v>
      </c>
      <c r="N24" s="3">
        <f t="shared" si="2"/>
        <v>0</v>
      </c>
      <c r="O24" s="62">
        <v>448</v>
      </c>
    </row>
    <row r="25" spans="1:23">
      <c r="A25" s="692"/>
      <c r="B25" s="687"/>
      <c r="C25" s="705" t="str">
        <f>IF(D25&gt;0,"+","")</f>
        <v/>
      </c>
      <c r="D25" s="709"/>
      <c r="E25" s="712"/>
      <c r="F25" s="705" t="str">
        <f>IF(G25&gt;0,"+","")</f>
        <v/>
      </c>
      <c r="G25" s="709"/>
      <c r="H25" s="710"/>
      <c r="I25" s="710" t="str">
        <f>IF(L25=0,"",L25)</f>
        <v/>
      </c>
      <c r="J25" s="711"/>
      <c r="L25" s="85">
        <f t="shared" si="0"/>
        <v>0</v>
      </c>
      <c r="M25" s="66">
        <f t="shared" si="1"/>
        <v>0</v>
      </c>
      <c r="N25" s="3">
        <f t="shared" si="2"/>
        <v>0</v>
      </c>
      <c r="O25" s="62">
        <v>448</v>
      </c>
    </row>
    <row r="26" spans="1:23">
      <c r="B26" s="687"/>
      <c r="C26" s="705" t="str">
        <f>IF(D26&gt;0,"+","")</f>
        <v/>
      </c>
      <c r="D26" s="709"/>
      <c r="E26" s="712"/>
      <c r="F26" s="705" t="str">
        <f>IF(G26&gt;0,"+","")</f>
        <v/>
      </c>
      <c r="G26" s="709"/>
      <c r="H26" s="710"/>
      <c r="I26" s="710" t="str">
        <f>IF(L26=0,"",L26)</f>
        <v/>
      </c>
      <c r="J26" s="711"/>
      <c r="L26" s="85">
        <f t="shared" si="0"/>
        <v>0</v>
      </c>
      <c r="M26" s="66">
        <f t="shared" si="1"/>
        <v>0</v>
      </c>
      <c r="N26" s="3">
        <f t="shared" si="2"/>
        <v>0</v>
      </c>
      <c r="O26" s="62">
        <v>448</v>
      </c>
    </row>
    <row r="27" spans="1:23">
      <c r="B27" s="687"/>
      <c r="C27" s="705"/>
      <c r="D27" s="709"/>
      <c r="E27" s="712"/>
      <c r="F27" s="705"/>
      <c r="G27" s="709"/>
      <c r="H27" s="710"/>
      <c r="I27" s="710"/>
      <c r="J27" s="711"/>
      <c r="K27" s="85"/>
      <c r="L27" s="85"/>
      <c r="M27" s="66"/>
      <c r="O27" s="105"/>
    </row>
    <row r="28" spans="1:23">
      <c r="B28" s="687"/>
      <c r="C28" s="705"/>
      <c r="D28" s="709"/>
      <c r="E28" s="712"/>
      <c r="F28" s="705"/>
      <c r="G28" s="709"/>
      <c r="H28" s="710"/>
      <c r="I28" s="710"/>
      <c r="J28" s="711"/>
      <c r="K28" s="85"/>
      <c r="L28" s="85"/>
      <c r="M28" s="66"/>
      <c r="O28" s="105"/>
    </row>
    <row r="29" spans="1:23">
      <c r="B29" s="687"/>
      <c r="C29" s="705"/>
      <c r="D29" s="709"/>
      <c r="E29" s="712"/>
      <c r="F29" s="705"/>
      <c r="G29" s="709"/>
      <c r="H29" s="710"/>
      <c r="I29" s="710"/>
      <c r="J29" s="711"/>
      <c r="K29" s="85"/>
      <c r="L29" s="85"/>
      <c r="M29" s="66"/>
      <c r="O29" s="105"/>
    </row>
    <row r="30" spans="1:23">
      <c r="B30" s="687"/>
      <c r="C30" s="705"/>
      <c r="D30" s="709"/>
      <c r="E30" s="712"/>
      <c r="F30" s="705"/>
      <c r="G30" s="709"/>
      <c r="H30" s="710"/>
      <c r="I30" s="710"/>
      <c r="J30" s="711"/>
      <c r="K30" s="85"/>
      <c r="L30" s="85"/>
      <c r="M30" s="66"/>
      <c r="O30" s="105"/>
    </row>
    <row r="31" spans="1:23">
      <c r="B31" s="714" t="s">
        <v>77</v>
      </c>
      <c r="C31" s="715"/>
      <c r="D31" s="716"/>
      <c r="E31" s="717"/>
      <c r="F31" s="715"/>
      <c r="G31" s="716"/>
      <c r="H31" s="718"/>
      <c r="I31" s="719">
        <f>SUM(I14:I30)</f>
        <v>342</v>
      </c>
      <c r="J31" s="711"/>
      <c r="M31" s="71"/>
      <c r="N31" s="4"/>
    </row>
    <row r="32" spans="1:23">
      <c r="B32" s="21"/>
      <c r="C32" s="720" t="e">
        <f>#REF!</f>
        <v>#REF!</v>
      </c>
      <c r="D32" s="22"/>
      <c r="E32" s="22"/>
      <c r="F32" s="22"/>
      <c r="G32" s="22"/>
      <c r="H32" s="22"/>
      <c r="I32" s="22"/>
      <c r="J32" s="23"/>
      <c r="M32" s="71"/>
      <c r="N32" s="4"/>
    </row>
    <row r="33" spans="2:14">
      <c r="B33" s="627"/>
      <c r="C33" s="721" t="e">
        <f>#REF!</f>
        <v>#REF!</v>
      </c>
      <c r="D33" s="6"/>
      <c r="E33" s="6"/>
      <c r="F33" s="6"/>
      <c r="G33" s="6"/>
      <c r="H33" s="6"/>
      <c r="I33" s="6"/>
      <c r="J33" s="628"/>
      <c r="M33" s="71"/>
      <c r="N33" s="4"/>
    </row>
    <row r="34" spans="2:14">
      <c r="B34" s="627"/>
      <c r="C34" s="6"/>
      <c r="D34" s="6"/>
      <c r="E34" s="6"/>
      <c r="F34" s="6"/>
      <c r="G34" s="6"/>
      <c r="H34" s="6"/>
      <c r="I34" s="6"/>
      <c r="J34" s="628"/>
      <c r="M34" s="71"/>
      <c r="N34" s="4"/>
    </row>
    <row r="35" spans="2:14">
      <c r="B35" s="627"/>
      <c r="C35" s="6"/>
      <c r="D35" s="6"/>
      <c r="E35" s="6"/>
      <c r="F35" s="6"/>
      <c r="G35" s="6"/>
      <c r="H35" s="6"/>
      <c r="I35" s="6"/>
      <c r="J35" s="628"/>
      <c r="M35" s="71"/>
      <c r="N35" s="4"/>
    </row>
    <row r="36" spans="2:14">
      <c r="B36" s="627"/>
      <c r="C36" s="6"/>
      <c r="D36" s="6"/>
      <c r="E36" s="6"/>
      <c r="F36" s="6"/>
      <c r="G36" s="6"/>
      <c r="H36" s="6"/>
      <c r="I36" s="6"/>
      <c r="J36" s="628"/>
      <c r="M36" s="71"/>
      <c r="N36" s="4"/>
    </row>
    <row r="37" spans="2:14">
      <c r="B37" s="627"/>
      <c r="C37" s="6"/>
      <c r="D37" s="6"/>
      <c r="E37" s="6"/>
      <c r="F37" s="6"/>
      <c r="G37" s="6"/>
      <c r="H37" s="6"/>
      <c r="I37" s="6"/>
      <c r="J37" s="628"/>
      <c r="K37" s="71"/>
      <c r="L37" s="85"/>
      <c r="M37" s="71"/>
      <c r="N37" s="4"/>
    </row>
    <row r="38" spans="2:14">
      <c r="B38" s="722" t="s">
        <v>49</v>
      </c>
      <c r="C38" s="618"/>
      <c r="D38" s="618"/>
      <c r="E38" s="618"/>
      <c r="F38" s="618"/>
      <c r="G38" s="618"/>
      <c r="H38" s="723" t="s">
        <v>225</v>
      </c>
      <c r="I38" s="618"/>
      <c r="J38" s="724" t="s">
        <v>223</v>
      </c>
      <c r="K38" s="188"/>
      <c r="L38" s="188"/>
      <c r="M38" s="188"/>
      <c r="N38" s="4"/>
    </row>
    <row r="39" spans="2:14">
      <c r="B39" s="725" t="s">
        <v>51</v>
      </c>
      <c r="C39" s="726"/>
      <c r="D39" s="726"/>
      <c r="E39" s="726"/>
      <c r="F39" s="726"/>
      <c r="G39" s="726"/>
      <c r="H39" s="723" t="s">
        <v>226</v>
      </c>
      <c r="I39" s="726"/>
      <c r="J39" s="724" t="s">
        <v>224</v>
      </c>
      <c r="K39" s="317"/>
      <c r="L39" s="317"/>
      <c r="M39" s="317"/>
      <c r="N39" s="4"/>
    </row>
    <row r="40" spans="2:14">
      <c r="B40" s="727"/>
      <c r="C40" s="619"/>
      <c r="D40" s="619"/>
      <c r="E40" s="619"/>
      <c r="F40" s="619"/>
      <c r="G40" s="619"/>
      <c r="H40" s="619"/>
      <c r="I40" s="619"/>
      <c r="J40" s="728"/>
      <c r="K40" s="71"/>
      <c r="L40" s="71"/>
      <c r="M40" s="71"/>
    </row>
    <row r="41" spans="2:14">
      <c r="B41" s="8"/>
      <c r="C41" s="8"/>
      <c r="D41" s="8"/>
      <c r="E41" s="8"/>
      <c r="F41" s="8"/>
      <c r="G41" s="8"/>
      <c r="H41" s="8"/>
      <c r="I41" s="8"/>
      <c r="J41" s="8"/>
      <c r="K41" s="71"/>
      <c r="L41" s="71"/>
      <c r="M41" s="71"/>
    </row>
    <row r="42" spans="2:14">
      <c r="B42" s="65"/>
      <c r="C42" s="65"/>
      <c r="D42" s="65"/>
      <c r="E42" s="65"/>
      <c r="F42" s="65"/>
      <c r="G42" s="65"/>
      <c r="H42" s="65"/>
      <c r="I42" s="65"/>
      <c r="J42" s="65"/>
      <c r="K42" s="71"/>
      <c r="L42" s="71"/>
      <c r="M42" s="71"/>
    </row>
    <row r="43" spans="2:14">
      <c r="B43" s="65"/>
      <c r="C43" s="65"/>
      <c r="D43" s="65"/>
      <c r="E43" s="65"/>
      <c r="F43" s="65"/>
      <c r="G43" s="65"/>
      <c r="H43" s="65"/>
      <c r="I43" s="65"/>
      <c r="J43" s="65"/>
      <c r="K43" s="71"/>
      <c r="L43" s="71"/>
      <c r="M43" s="71"/>
    </row>
    <row r="44" spans="2:14">
      <c r="B44" s="65"/>
      <c r="C44" s="65"/>
      <c r="D44" s="65"/>
      <c r="E44" s="65"/>
      <c r="F44" s="65"/>
      <c r="G44" s="65"/>
      <c r="H44" s="65"/>
      <c r="I44" s="65"/>
      <c r="J44" s="65"/>
      <c r="K44" s="71"/>
      <c r="L44" s="71"/>
      <c r="M44" s="71"/>
    </row>
    <row r="45" spans="2:14">
      <c r="B45" s="65"/>
      <c r="C45" s="65"/>
      <c r="D45" s="65"/>
      <c r="E45" s="65"/>
      <c r="F45" s="65"/>
      <c r="G45" s="65"/>
      <c r="H45" s="65"/>
      <c r="I45" s="65"/>
      <c r="J45" s="65"/>
      <c r="K45" s="71"/>
      <c r="L45" s="71"/>
      <c r="M45" s="71"/>
    </row>
    <row r="46" spans="2:14">
      <c r="B46" s="65"/>
      <c r="C46" s="65"/>
      <c r="D46" s="65"/>
      <c r="E46" s="65"/>
      <c r="F46" s="65"/>
      <c r="G46" s="65"/>
      <c r="H46" s="65"/>
      <c r="I46" s="65"/>
      <c r="J46" s="65"/>
      <c r="K46" s="71"/>
      <c r="L46" s="71"/>
      <c r="M46" s="71"/>
    </row>
    <row r="47" spans="2:14">
      <c r="B47" s="65"/>
      <c r="C47" s="65"/>
      <c r="D47" s="65"/>
      <c r="E47" s="65"/>
      <c r="F47" s="65"/>
      <c r="G47" s="65"/>
      <c r="H47" s="65"/>
      <c r="I47" s="65"/>
      <c r="J47" s="65"/>
      <c r="K47" s="71"/>
      <c r="L47" s="71"/>
      <c r="M47" s="71"/>
    </row>
    <row r="48" spans="2:14">
      <c r="B48" s="65"/>
      <c r="C48" s="65"/>
      <c r="D48" s="65"/>
      <c r="E48" s="65"/>
      <c r="F48" s="65"/>
      <c r="G48" s="65"/>
      <c r="H48" s="65"/>
      <c r="I48" s="65"/>
      <c r="J48" s="65"/>
      <c r="K48" s="71"/>
      <c r="L48" s="71"/>
      <c r="M48" s="71"/>
    </row>
    <row r="49" spans="2:13">
      <c r="B49" s="65"/>
      <c r="C49" s="65"/>
      <c r="D49" s="65"/>
      <c r="E49" s="65"/>
      <c r="F49" s="65"/>
      <c r="G49" s="65"/>
      <c r="H49" s="65"/>
      <c r="I49" s="65"/>
      <c r="J49" s="65"/>
      <c r="K49" s="71"/>
      <c r="L49" s="71"/>
      <c r="M49" s="71"/>
    </row>
    <row r="50" spans="2:13">
      <c r="B50" s="65"/>
      <c r="C50" s="65"/>
      <c r="D50" s="65"/>
      <c r="E50" s="65"/>
      <c r="F50" s="65"/>
      <c r="G50" s="65"/>
      <c r="H50" s="65"/>
      <c r="I50" s="65"/>
      <c r="J50" s="65"/>
      <c r="K50" s="71"/>
      <c r="L50" s="71"/>
      <c r="M50" s="71"/>
    </row>
    <row r="51" spans="2:13">
      <c r="B51" s="65"/>
      <c r="C51" s="65"/>
      <c r="D51" s="65"/>
      <c r="E51" s="65"/>
      <c r="F51" s="65"/>
      <c r="G51" s="65"/>
      <c r="H51" s="65"/>
      <c r="I51" s="65"/>
      <c r="J51" s="65"/>
      <c r="K51" s="71"/>
      <c r="L51" s="71"/>
      <c r="M51" s="71"/>
    </row>
    <row r="52" spans="2:13">
      <c r="B52" s="65"/>
      <c r="C52" s="65"/>
      <c r="D52" s="65"/>
      <c r="E52" s="65"/>
      <c r="F52" s="65"/>
      <c r="G52" s="65"/>
      <c r="H52" s="65"/>
      <c r="I52" s="65"/>
      <c r="J52" s="65"/>
      <c r="K52" s="71"/>
      <c r="L52" s="71"/>
      <c r="M52" s="71"/>
    </row>
    <row r="53" spans="2:13">
      <c r="B53" s="65"/>
      <c r="C53" s="65"/>
      <c r="D53" s="65"/>
      <c r="E53" s="65"/>
      <c r="F53" s="65"/>
      <c r="G53" s="65"/>
      <c r="H53" s="65"/>
      <c r="I53" s="65"/>
      <c r="J53" s="65"/>
      <c r="K53" s="71"/>
      <c r="L53" s="71"/>
      <c r="M53" s="71"/>
    </row>
  </sheetData>
  <mergeCells count="2">
    <mergeCell ref="J2:J10"/>
    <mergeCell ref="E2:I4"/>
  </mergeCells>
  <phoneticPr fontId="11"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69"/>
  <sheetViews>
    <sheetView showGridLines="0" workbookViewId="0"/>
  </sheetViews>
  <sheetFormatPr defaultColWidth="10.7109375" defaultRowHeight="12"/>
  <cols>
    <col min="1" max="1" width="1.5703125" style="3" customWidth="1"/>
    <col min="2" max="2" width="2.7109375" style="3" customWidth="1"/>
    <col min="3" max="3" width="0.7109375" style="3" customWidth="1"/>
    <col min="4" max="4" width="6.7109375" style="1" customWidth="1"/>
    <col min="5" max="5" width="7.7109375" style="1" customWidth="1"/>
    <col min="6" max="6" width="1.7109375" style="1" customWidth="1"/>
    <col min="7" max="8" width="7.7109375" style="1" customWidth="1"/>
    <col min="9" max="9" width="1.7109375" style="1" customWidth="1"/>
    <col min="10" max="10" width="7.7109375" style="1" customWidth="1"/>
    <col min="11" max="11" width="6.28515625" style="1" customWidth="1"/>
    <col min="12" max="12" width="7.7109375" style="1" customWidth="1"/>
    <col min="13" max="13" width="1.7109375" style="1" customWidth="1"/>
    <col min="14" max="15" width="7.7109375" style="1" customWidth="1"/>
    <col min="16" max="16" width="1.7109375" style="1" customWidth="1"/>
    <col min="17" max="17" width="7.7109375" style="1" customWidth="1"/>
    <col min="18" max="18" width="5.85546875" style="1" customWidth="1"/>
    <col min="19" max="19" width="5.28515625" style="1" customWidth="1"/>
    <col min="20" max="20" width="6.140625" style="1" customWidth="1"/>
    <col min="21" max="21" width="7.28515625" style="1" customWidth="1"/>
    <col min="22" max="22" width="5.7109375" style="1" customWidth="1"/>
    <col min="23" max="23" width="5.28515625" style="1" customWidth="1"/>
    <col min="24" max="25" width="13" style="1" customWidth="1"/>
    <col min="26" max="26" width="7.7109375" style="99" customWidth="1"/>
    <col min="27" max="27" width="3" style="3" customWidth="1"/>
    <col min="28" max="28" width="0.5703125" style="3" customWidth="1"/>
    <col min="29" max="32" width="13.7109375" style="3" customWidth="1"/>
    <col min="33" max="33" width="7.42578125" style="3" bestFit="1" customWidth="1"/>
    <col min="34" max="34" width="7.7109375" style="3" customWidth="1"/>
    <col min="35" max="35" width="9" style="3" bestFit="1" customWidth="1"/>
    <col min="36" max="36" width="11" style="3" bestFit="1" customWidth="1"/>
    <col min="37" max="38" width="12.42578125" style="3" customWidth="1"/>
    <col min="39" max="39" width="15.5703125" style="3" customWidth="1"/>
    <col min="40" max="40" width="11" style="3" bestFit="1" customWidth="1"/>
    <col min="41" max="44" width="10.7109375" style="3" customWidth="1"/>
    <col min="45" max="45" width="8.5703125" style="3" bestFit="1" customWidth="1"/>
    <col min="46" max="46" width="11" style="3" bestFit="1" customWidth="1"/>
    <col min="47" max="47" width="7" style="3" bestFit="1" customWidth="1"/>
    <col min="48" max="50" width="11" style="3" bestFit="1" customWidth="1"/>
    <col min="51" max="16384" width="10.7109375" style="3"/>
  </cols>
  <sheetData>
    <row r="1" spans="2:54">
      <c r="B1" s="91"/>
      <c r="C1" s="91"/>
      <c r="D1" s="92"/>
      <c r="E1" s="92"/>
      <c r="F1" s="92"/>
      <c r="G1" s="92"/>
      <c r="H1" s="92"/>
      <c r="I1" s="92"/>
      <c r="J1" s="92"/>
      <c r="K1" s="92"/>
      <c r="L1" s="92"/>
      <c r="M1" s="92"/>
      <c r="N1" s="92"/>
      <c r="O1" s="92"/>
      <c r="P1" s="92"/>
      <c r="Q1" s="92"/>
      <c r="R1" s="92"/>
      <c r="S1" s="92"/>
      <c r="T1" s="92"/>
      <c r="U1" s="92"/>
      <c r="V1" s="92"/>
      <c r="W1" s="92"/>
      <c r="X1" s="92"/>
      <c r="Y1" s="92"/>
      <c r="Z1" s="98"/>
      <c r="AA1" s="91"/>
      <c r="AB1" s="91"/>
      <c r="AC1" s="91"/>
      <c r="AD1" s="91"/>
      <c r="AE1" s="91"/>
      <c r="AF1" s="91"/>
      <c r="AG1" s="91"/>
      <c r="AH1" s="91"/>
      <c r="AI1" s="101"/>
    </row>
    <row r="2" spans="2:54" ht="12.75">
      <c r="B2" s="91"/>
      <c r="C2" s="91"/>
      <c r="D2" s="357"/>
      <c r="E2" s="358"/>
      <c r="F2" s="359" t="s">
        <v>27</v>
      </c>
      <c r="G2" s="360"/>
      <c r="H2" s="360"/>
      <c r="I2" s="360"/>
      <c r="J2" s="360"/>
      <c r="K2" s="360"/>
      <c r="L2" s="360"/>
      <c r="M2" s="360"/>
      <c r="N2" s="360"/>
      <c r="O2" s="360"/>
      <c r="P2" s="360"/>
      <c r="Q2" s="360"/>
      <c r="R2" s="360"/>
      <c r="S2" s="360"/>
      <c r="T2" s="360"/>
      <c r="U2" s="360"/>
      <c r="V2" s="361"/>
      <c r="W2" s="362"/>
      <c r="X2" s="363"/>
      <c r="Y2" s="363"/>
      <c r="Z2" s="364"/>
      <c r="AA2" s="91"/>
      <c r="AB2" s="91"/>
      <c r="AC2" s="91"/>
      <c r="AD2" s="91"/>
      <c r="AE2" s="91"/>
      <c r="AF2" s="91"/>
      <c r="AG2" s="91"/>
      <c r="AH2" s="249"/>
    </row>
    <row r="3" spans="2:54" ht="15">
      <c r="B3" s="91"/>
      <c r="C3" s="91"/>
      <c r="D3" s="365"/>
      <c r="E3" s="366"/>
      <c r="F3" s="367" t="s">
        <v>28</v>
      </c>
      <c r="G3" s="368"/>
      <c r="H3" s="368"/>
      <c r="I3" s="368"/>
      <c r="J3" s="368"/>
      <c r="K3" s="369"/>
      <c r="L3" s="369"/>
      <c r="M3" s="369"/>
      <c r="N3" s="369"/>
      <c r="O3" s="369"/>
      <c r="P3" s="369"/>
      <c r="Q3" s="369"/>
      <c r="R3" s="369"/>
      <c r="S3" s="369"/>
      <c r="T3" s="369"/>
      <c r="U3" s="369"/>
      <c r="V3" s="370"/>
      <c r="W3" s="371"/>
      <c r="X3" s="369"/>
      <c r="Y3" s="369"/>
      <c r="Z3" s="372"/>
      <c r="AA3" s="91"/>
      <c r="AB3" s="91"/>
      <c r="AC3" s="91"/>
      <c r="AD3" s="91"/>
      <c r="AE3" s="91"/>
      <c r="AF3" s="91"/>
      <c r="AG3" s="91"/>
      <c r="AH3" s="249"/>
    </row>
    <row r="4" spans="2:54" ht="12.75">
      <c r="B4" s="91"/>
      <c r="C4" s="91"/>
      <c r="D4" s="201"/>
      <c r="E4" s="373"/>
      <c r="F4" s="374" t="s">
        <v>30</v>
      </c>
      <c r="G4" s="204"/>
      <c r="H4" s="204"/>
      <c r="I4" s="204"/>
      <c r="J4" s="204"/>
      <c r="K4" s="204"/>
      <c r="L4" s="204"/>
      <c r="M4" s="204"/>
      <c r="N4" s="204"/>
      <c r="O4" s="204"/>
      <c r="P4" s="204"/>
      <c r="Q4" s="204"/>
      <c r="R4" s="204"/>
      <c r="S4" s="204"/>
      <c r="T4" s="204"/>
      <c r="U4" s="204"/>
      <c r="V4" s="375"/>
      <c r="W4" s="376" t="s">
        <v>76</v>
      </c>
      <c r="X4" s="377"/>
      <c r="Y4" s="377"/>
      <c r="Z4" s="378"/>
      <c r="AA4" s="91"/>
      <c r="AB4" s="91"/>
      <c r="AC4" s="91"/>
      <c r="AD4" s="91"/>
      <c r="AE4" s="91"/>
      <c r="AF4" s="91"/>
      <c r="AG4" s="91"/>
      <c r="AH4" s="249"/>
    </row>
    <row r="5" spans="2:54">
      <c r="B5" s="91"/>
      <c r="C5" s="91"/>
      <c r="D5" s="143" t="str">
        <f>[11]Regula!$B$5</f>
        <v>Obra: Pavimentação Asfáltica</v>
      </c>
      <c r="E5" s="360"/>
      <c r="F5" s="360"/>
      <c r="G5" s="360"/>
      <c r="H5" s="360"/>
      <c r="I5" s="360"/>
      <c r="J5" s="360"/>
      <c r="K5" s="360"/>
      <c r="L5" s="360"/>
      <c r="M5" s="360"/>
      <c r="N5" s="360"/>
      <c r="O5" s="360"/>
      <c r="P5" s="360"/>
      <c r="Q5" s="360"/>
      <c r="R5" s="360"/>
      <c r="S5" s="360"/>
      <c r="T5" s="360"/>
      <c r="U5" s="360"/>
      <c r="V5" s="361"/>
      <c r="W5" s="376"/>
      <c r="X5" s="377"/>
      <c r="Y5" s="377"/>
      <c r="Z5" s="378"/>
      <c r="AA5" s="91"/>
      <c r="AB5" s="91"/>
      <c r="AC5" s="91"/>
      <c r="AD5" s="91"/>
      <c r="AE5" s="91"/>
      <c r="AF5" s="91"/>
      <c r="AG5" s="91"/>
      <c r="AH5" s="249"/>
    </row>
    <row r="6" spans="2:54">
      <c r="B6" s="91"/>
      <c r="C6" s="91"/>
      <c r="D6" s="157" t="str">
        <f>[11]Regula!$B$6</f>
        <v>Rodovia/Programa: MT-220/338</v>
      </c>
      <c r="E6" s="242"/>
      <c r="F6" s="242"/>
      <c r="G6" s="242"/>
      <c r="H6" s="242"/>
      <c r="I6" s="242"/>
      <c r="J6" s="242"/>
      <c r="K6" s="242"/>
      <c r="L6" s="242"/>
      <c r="M6" s="242"/>
      <c r="N6" s="242"/>
      <c r="O6" s="242"/>
      <c r="P6" s="242"/>
      <c r="Q6" s="242"/>
      <c r="R6" s="242"/>
      <c r="S6" s="242"/>
      <c r="T6" s="242"/>
      <c r="U6" s="242"/>
      <c r="V6" s="379"/>
      <c r="W6" s="376" t="s">
        <v>78</v>
      </c>
      <c r="X6" s="377"/>
      <c r="Y6" s="377"/>
      <c r="Z6" s="378"/>
      <c r="AA6" s="91"/>
      <c r="AB6" s="91"/>
      <c r="AC6" s="91"/>
      <c r="AD6" s="91"/>
      <c r="AE6" s="91"/>
      <c r="AF6" s="91"/>
      <c r="AG6" s="91"/>
      <c r="AH6" s="249"/>
    </row>
    <row r="7" spans="2:54">
      <c r="B7" s="91"/>
      <c r="C7" s="91"/>
      <c r="D7" s="157" t="str">
        <f>[11]Regula!$B$7</f>
        <v>Trecho: Entrº. BR-163 - Entrº. MT-220/338 - Juara</v>
      </c>
      <c r="E7" s="240"/>
      <c r="F7" s="242"/>
      <c r="G7" s="240"/>
      <c r="H7" s="240"/>
      <c r="I7" s="240"/>
      <c r="J7" s="240"/>
      <c r="K7" s="240"/>
      <c r="L7" s="240"/>
      <c r="M7" s="240"/>
      <c r="N7" s="240"/>
      <c r="O7" s="240"/>
      <c r="P7" s="240"/>
      <c r="Q7" s="240"/>
      <c r="R7" s="240"/>
      <c r="S7" s="240"/>
      <c r="T7" s="240"/>
      <c r="U7" s="240"/>
      <c r="V7" s="380"/>
      <c r="W7" s="376"/>
      <c r="X7" s="377"/>
      <c r="Y7" s="377"/>
      <c r="Z7" s="378"/>
      <c r="AA7" s="91"/>
      <c r="AB7" s="91"/>
      <c r="AC7" s="91"/>
      <c r="AD7" s="91"/>
      <c r="AE7" s="91"/>
      <c r="AF7" s="91"/>
      <c r="AG7" s="91"/>
      <c r="AH7" s="249"/>
    </row>
    <row r="8" spans="2:54">
      <c r="B8" s="91"/>
      <c r="C8" s="91"/>
      <c r="D8" s="157" t="str">
        <f>[11]Regula!$B$8</f>
        <v>Sub-trecho:</v>
      </c>
      <c r="E8" s="242"/>
      <c r="F8" s="242"/>
      <c r="G8" s="381"/>
      <c r="H8" s="381"/>
      <c r="I8" s="381"/>
      <c r="J8" s="381"/>
      <c r="K8" s="240"/>
      <c r="L8" s="240"/>
      <c r="M8" s="240"/>
      <c r="N8" s="240"/>
      <c r="O8" s="240"/>
      <c r="P8" s="240"/>
      <c r="Q8" s="240"/>
      <c r="R8" s="240"/>
      <c r="S8" s="240"/>
      <c r="T8" s="240"/>
      <c r="U8" s="240"/>
      <c r="V8" s="380"/>
      <c r="W8" s="376" t="s">
        <v>79</v>
      </c>
      <c r="X8" s="377"/>
      <c r="Y8" s="377"/>
      <c r="Z8" s="378"/>
      <c r="AA8" s="91"/>
      <c r="AB8" s="91"/>
      <c r="AC8" s="91"/>
      <c r="AD8" s="91"/>
      <c r="AE8" s="91"/>
      <c r="AF8" s="91"/>
      <c r="AG8" s="91"/>
      <c r="AH8" s="249"/>
    </row>
    <row r="9" spans="2:54">
      <c r="B9" s="91"/>
      <c r="C9" s="91"/>
      <c r="D9" s="157" t="str">
        <f>[11]Regula!$B$9</f>
        <v>Referência:  8ª Med. Prov. após repactuação de preços</v>
      </c>
      <c r="E9" s="242"/>
      <c r="F9" s="242"/>
      <c r="G9" s="242"/>
      <c r="H9" s="242"/>
      <c r="I9" s="242"/>
      <c r="J9" s="242"/>
      <c r="K9" s="242"/>
      <c r="L9" s="242"/>
      <c r="M9" s="242"/>
      <c r="N9" s="242"/>
      <c r="O9" s="242"/>
      <c r="P9" s="242"/>
      <c r="Q9" s="242"/>
      <c r="R9" s="242"/>
      <c r="S9" s="242"/>
      <c r="T9" s="242"/>
      <c r="U9" s="242"/>
      <c r="V9" s="379"/>
      <c r="W9" s="376"/>
      <c r="X9" s="377"/>
      <c r="Y9" s="377"/>
      <c r="Z9" s="378"/>
      <c r="AA9" s="91"/>
      <c r="AB9" s="91"/>
      <c r="AC9" s="91"/>
      <c r="AD9" s="91"/>
      <c r="AE9" s="91"/>
      <c r="AF9" s="91"/>
      <c r="AG9" s="91"/>
      <c r="AH9" s="249"/>
    </row>
    <row r="10" spans="2:54">
      <c r="B10" s="91"/>
      <c r="C10" s="91"/>
      <c r="D10" s="154" t="str">
        <f>[11]Regula!$B$10</f>
        <v>Ordem de início de serviço: Nº 036/97 - 01/09/97</v>
      </c>
      <c r="E10" s="204"/>
      <c r="F10" s="204"/>
      <c r="G10" s="204"/>
      <c r="H10" s="204"/>
      <c r="I10" s="204"/>
      <c r="J10" s="204"/>
      <c r="K10" s="204"/>
      <c r="L10" s="204"/>
      <c r="M10" s="204"/>
      <c r="N10" s="204"/>
      <c r="O10" s="204"/>
      <c r="P10" s="204"/>
      <c r="Q10" s="204"/>
      <c r="R10" s="204"/>
      <c r="S10" s="204"/>
      <c r="T10" s="204"/>
      <c r="U10" s="204"/>
      <c r="V10" s="375"/>
      <c r="W10" s="382"/>
      <c r="X10" s="383"/>
      <c r="Y10" s="383"/>
      <c r="Z10" s="384"/>
      <c r="AA10" s="91"/>
      <c r="AB10" s="91"/>
      <c r="AC10" s="91"/>
      <c r="AD10" s="91"/>
      <c r="AE10" s="91"/>
      <c r="AF10" s="91"/>
      <c r="AG10" s="91"/>
      <c r="AH10" s="249"/>
    </row>
    <row r="11" spans="2:54">
      <c r="B11" s="91"/>
      <c r="C11" s="91"/>
      <c r="D11" s="161" t="str">
        <f>[11]Regula!$B$11</f>
        <v>Período: 01/06/01 a 30/06/01</v>
      </c>
      <c r="E11" s="174"/>
      <c r="F11" s="174"/>
      <c r="G11" s="174"/>
      <c r="H11" s="174"/>
      <c r="I11" s="174"/>
      <c r="J11" s="174"/>
      <c r="K11" s="174"/>
      <c r="L11" s="862" t="s">
        <v>419</v>
      </c>
      <c r="M11" s="174"/>
      <c r="N11" s="174"/>
      <c r="O11" s="174"/>
      <c r="P11" s="863"/>
      <c r="Q11" s="385"/>
      <c r="R11" s="385"/>
      <c r="S11" s="385"/>
      <c r="T11" s="385"/>
      <c r="U11" s="385"/>
      <c r="V11" s="386"/>
      <c r="W11" s="387" t="str">
        <f>'[11]Limpeza da faixa de domínio'!$G$12</f>
        <v>I.C. Nº 195/93-P.JUR.</v>
      </c>
      <c r="X11" s="388"/>
      <c r="Y11" s="388"/>
      <c r="Z11" s="389"/>
      <c r="AA11" s="91"/>
      <c r="AB11" s="91"/>
      <c r="AC11" s="91"/>
      <c r="AD11" s="91"/>
      <c r="AE11" s="91"/>
      <c r="AF11" s="91"/>
      <c r="AG11" s="91"/>
      <c r="AH11" s="249"/>
    </row>
    <row r="12" spans="2:54" ht="14.25" customHeight="1">
      <c r="B12" s="91"/>
      <c r="C12" s="91"/>
      <c r="D12" s="1273" t="s">
        <v>178</v>
      </c>
      <c r="E12" s="1275" t="s">
        <v>81</v>
      </c>
      <c r="F12" s="1276"/>
      <c r="G12" s="1276"/>
      <c r="H12" s="1276"/>
      <c r="I12" s="1276"/>
      <c r="J12" s="1276"/>
      <c r="K12" s="1277"/>
      <c r="L12" s="1275" t="s">
        <v>82</v>
      </c>
      <c r="M12" s="1276"/>
      <c r="N12" s="1276"/>
      <c r="O12" s="1276"/>
      <c r="P12" s="1276"/>
      <c r="Q12" s="1277"/>
      <c r="R12" s="1271" t="s">
        <v>89</v>
      </c>
      <c r="S12" s="1271" t="s">
        <v>90</v>
      </c>
      <c r="T12" s="1271" t="s">
        <v>91</v>
      </c>
      <c r="U12" s="1271" t="s">
        <v>92</v>
      </c>
      <c r="V12" s="1271" t="s">
        <v>93</v>
      </c>
      <c r="W12" s="1271" t="s">
        <v>94</v>
      </c>
      <c r="X12" s="1300" t="s">
        <v>148</v>
      </c>
      <c r="Y12" s="1300" t="str">
        <f>"VOLUME ESCAVADO"&amp;" (m³)"&amp;"  FATOR "&amp;empolo3</f>
        <v>VOLUME ESCAVADO (m³)  FATOR 1,256</v>
      </c>
      <c r="Z12" s="1273" t="s">
        <v>179</v>
      </c>
      <c r="AA12"/>
      <c r="AB12"/>
      <c r="AC12" s="1296" t="s">
        <v>89</v>
      </c>
      <c r="AD12" s="1296" t="s">
        <v>92</v>
      </c>
      <c r="AE12" s="1298" t="s">
        <v>80</v>
      </c>
      <c r="AF12" s="1299"/>
      <c r="AG12" s="1299"/>
      <c r="AH12" s="1299"/>
      <c r="AI12" s="1299"/>
      <c r="AJ12" s="1280" t="s">
        <v>180</v>
      </c>
      <c r="AK12" s="1281"/>
      <c r="AL12" s="1282" t="s">
        <v>91</v>
      </c>
      <c r="AM12" s="1282" t="s">
        <v>91</v>
      </c>
      <c r="AN12" s="1284" t="s">
        <v>93</v>
      </c>
      <c r="AO12" s="1289" t="s">
        <v>94</v>
      </c>
      <c r="AP12" s="1284" t="s">
        <v>93</v>
      </c>
      <c r="AQ12" s="1289" t="s">
        <v>94</v>
      </c>
      <c r="AR12" s="1287" t="s">
        <v>84</v>
      </c>
      <c r="AS12" s="1286" t="s">
        <v>84</v>
      </c>
      <c r="AT12" s="250" t="s">
        <v>206</v>
      </c>
      <c r="AU12" s="1278" t="s">
        <v>181</v>
      </c>
      <c r="AV12" s="1278" t="s">
        <v>182</v>
      </c>
      <c r="AW12" s="1278" t="s">
        <v>183</v>
      </c>
      <c r="AX12" s="1278" t="s">
        <v>184</v>
      </c>
      <c r="AY12" s="1278" t="s">
        <v>185</v>
      </c>
      <c r="AZ12" s="1278" t="s">
        <v>186</v>
      </c>
      <c r="BA12" s="1278" t="s">
        <v>187</v>
      </c>
      <c r="BB12" s="1278" t="s">
        <v>188</v>
      </c>
    </row>
    <row r="13" spans="2:54" ht="14.25" customHeight="1">
      <c r="B13"/>
      <c r="C13" s="91"/>
      <c r="D13" s="1274"/>
      <c r="E13" s="390" t="s">
        <v>85</v>
      </c>
      <c r="F13" s="391"/>
      <c r="G13" s="392" t="s">
        <v>74</v>
      </c>
      <c r="H13" s="390" t="s">
        <v>86</v>
      </c>
      <c r="I13" s="391"/>
      <c r="J13" s="391" t="s">
        <v>74</v>
      </c>
      <c r="K13" s="393" t="s">
        <v>88</v>
      </c>
      <c r="L13" s="390" t="s">
        <v>85</v>
      </c>
      <c r="M13" s="391"/>
      <c r="N13" s="392" t="s">
        <v>74</v>
      </c>
      <c r="O13" s="390" t="s">
        <v>86</v>
      </c>
      <c r="P13" s="391"/>
      <c r="Q13" s="392" t="s">
        <v>74</v>
      </c>
      <c r="R13" s="1272"/>
      <c r="S13" s="1272"/>
      <c r="T13" s="1272"/>
      <c r="U13" s="1272"/>
      <c r="V13" s="1272"/>
      <c r="W13" s="1272"/>
      <c r="X13" s="1301"/>
      <c r="Y13" s="1301"/>
      <c r="Z13" s="1274"/>
      <c r="AA13"/>
      <c r="AB13"/>
      <c r="AC13" s="1297"/>
      <c r="AD13" s="1297"/>
      <c r="AE13" s="251" t="s">
        <v>85</v>
      </c>
      <c r="AI13" s="251" t="s">
        <v>86</v>
      </c>
      <c r="AJ13" s="252" t="s">
        <v>85</v>
      </c>
      <c r="AK13" s="252" t="s">
        <v>86</v>
      </c>
      <c r="AL13" s="1283"/>
      <c r="AM13" s="1283"/>
      <c r="AN13" s="1285"/>
      <c r="AO13" s="1290"/>
      <c r="AP13" s="1285"/>
      <c r="AQ13" s="1290"/>
      <c r="AR13" s="1288"/>
      <c r="AS13" s="1286"/>
      <c r="AT13" s="253">
        <v>1.256</v>
      </c>
      <c r="AU13" s="1279"/>
      <c r="AV13" s="1279"/>
      <c r="AW13" s="1279"/>
      <c r="AX13" s="1279"/>
      <c r="AY13" s="1279"/>
      <c r="AZ13" s="1279"/>
      <c r="BA13" s="1279"/>
      <c r="BB13" s="1279"/>
    </row>
    <row r="14" spans="2:54" ht="12" customHeight="1">
      <c r="B14" s="254"/>
      <c r="C14" s="808"/>
      <c r="D14" s="241">
        <v>1</v>
      </c>
      <c r="E14" s="395">
        <v>2075</v>
      </c>
      <c r="F14" s="396" t="str">
        <f t="shared" ref="F14:F34" si="0">IF(G14&gt;0,"+","")</f>
        <v/>
      </c>
      <c r="G14" s="397"/>
      <c r="H14" s="395">
        <v>2077</v>
      </c>
      <c r="I14" s="396" t="str">
        <f t="shared" ref="I14:I34" si="1">IF(J14&gt;0,"+","")</f>
        <v/>
      </c>
      <c r="J14" s="397"/>
      <c r="K14" s="398" t="s">
        <v>96</v>
      </c>
      <c r="L14" s="395">
        <v>2070</v>
      </c>
      <c r="M14" s="396" t="str">
        <f t="shared" ref="M14:M34" si="2">IF(N14&gt;0,"+","")</f>
        <v/>
      </c>
      <c r="N14" s="397"/>
      <c r="O14" s="395">
        <v>2080</v>
      </c>
      <c r="P14" s="396" t="str">
        <f t="shared" ref="P14:P34" si="3">IF(Q14&gt;0,"+","")</f>
        <v/>
      </c>
      <c r="Q14" s="397"/>
      <c r="R14" s="399">
        <f t="shared" ref="R14:R34" si="4">AC14</f>
        <v>20</v>
      </c>
      <c r="S14" s="399">
        <v>20</v>
      </c>
      <c r="T14" s="394">
        <v>0</v>
      </c>
      <c r="U14" s="394">
        <f t="shared" ref="U14:U34" si="5">AD14</f>
        <v>200</v>
      </c>
      <c r="V14" s="399">
        <f>IF(AR14&lt;AS14,AN14,AP14)</f>
        <v>100</v>
      </c>
      <c r="W14" s="399">
        <f>IF(AR14&lt;AS14,AO14,AQ14)</f>
        <v>100</v>
      </c>
      <c r="X14" s="400"/>
      <c r="Y14" s="400">
        <f t="shared" ref="Y14:Y34" si="6">TRUNC(X14*empolo3,3)</f>
        <v>0</v>
      </c>
      <c r="Z14" s="401">
        <f>TRUNC(IF(AR14&lt;AS14,AR14,AS14),2)</f>
        <v>90</v>
      </c>
      <c r="AA14" s="254"/>
      <c r="AB14" s="255"/>
      <c r="AC14" s="256">
        <f t="shared" ref="AC14:AC34" si="7">(((H14-E14)*20)+J14-G14)/2</f>
        <v>20</v>
      </c>
      <c r="AD14" s="256">
        <f t="shared" ref="AD14:AD34" si="8">((O14-L14)*20)+Q14-N14</f>
        <v>200</v>
      </c>
      <c r="AE14" s="256">
        <f t="shared" ref="AE14:AE34" si="9">(E14*20)+G14</f>
        <v>41500</v>
      </c>
      <c r="AF14" s="256">
        <f t="shared" ref="AF14:AF34" si="10">((L14-H14)*20)+N14-J14</f>
        <v>-140</v>
      </c>
      <c r="AG14" s="256">
        <f t="shared" ref="AG14:AG34" si="11">((E14-O14)*20)+G14-Q14</f>
        <v>-100</v>
      </c>
      <c r="AH14" s="256">
        <f t="shared" ref="AH14:AH34" si="12">IF(AF14&lt;0,AG14,AF14)</f>
        <v>-100</v>
      </c>
      <c r="AI14" s="256">
        <f t="shared" ref="AI14:AI34" si="13">(H14*20)+J14</f>
        <v>41540</v>
      </c>
      <c r="AJ14" s="256">
        <f t="shared" ref="AJ14:AJ34" si="14">(L14*20)+N14</f>
        <v>41400</v>
      </c>
      <c r="AK14" s="256">
        <f t="shared" ref="AK14:AK34" si="15">(O14*20)+Q14</f>
        <v>41600</v>
      </c>
      <c r="AL14" s="257"/>
      <c r="AM14" s="257"/>
      <c r="AN14" s="256">
        <f t="shared" ref="AN14:AN34" si="16">+AI14-AJ14</f>
        <v>140</v>
      </c>
      <c r="AO14" s="256">
        <f t="shared" ref="AO14:AO34" si="17">+AK14-AI14</f>
        <v>60</v>
      </c>
      <c r="AP14" s="256">
        <f t="shared" ref="AP14:AP34" si="18">AE14-AJ14</f>
        <v>100</v>
      </c>
      <c r="AQ14" s="256">
        <f t="shared" ref="AQ14:AQ34" si="19">AK14-AE14</f>
        <v>100</v>
      </c>
      <c r="AR14" s="258">
        <f>(((AN14^2+AO14^2)/((AN14+AO14)*2)+$AC14+$S14))</f>
        <v>98</v>
      </c>
      <c r="AS14" s="258">
        <f>(((AP14^2+AQ14^2)/((AP14+AQ14)*2)+$AC14+$S14))</f>
        <v>90</v>
      </c>
      <c r="AU14" s="259">
        <f t="shared" ref="AU14:AU34" si="20">IF(AND($Z14&gt;0,$Z14&lt;=50),$Y14,0)</f>
        <v>0</v>
      </c>
      <c r="AV14" s="260">
        <f t="shared" ref="AV14:AV34" si="21">IF(AND($Z14&gt;50,$Z14&lt;=200),$Y14,0)</f>
        <v>0</v>
      </c>
      <c r="AW14" s="261">
        <f t="shared" ref="AW14:AW34" si="22">IF(AND($Z14&gt;200,$Z14&lt;=400),$Y14,0)</f>
        <v>0</v>
      </c>
      <c r="AX14" s="262">
        <f t="shared" ref="AX14:AX34" si="23">IF(AND($Z14&gt;400,$Z14&lt;=600),$Y14,0)</f>
        <v>0</v>
      </c>
      <c r="AY14" s="263">
        <f t="shared" ref="AY14:AY34" si="24">IF(AND($Z14&gt;600,$Z14&lt;=800),$Y14,0)</f>
        <v>0</v>
      </c>
      <c r="AZ14" s="264">
        <f t="shared" ref="AZ14:AZ34" si="25">IF(AND($Z14&gt;800,$Z14&lt;=1000),$Y14,0)</f>
        <v>0</v>
      </c>
      <c r="BA14" s="265">
        <f t="shared" ref="BA14:BA34" si="26">IF(AND($Z14&gt;1000,$Z14&lt;=1200),$Y14,0)</f>
        <v>0</v>
      </c>
      <c r="BB14" s="266">
        <f t="shared" ref="BB14:BB34" si="27">IF(AND($Z14&gt;1200,$Z14&lt;=1400),$Y14,0)</f>
        <v>0</v>
      </c>
    </row>
    <row r="15" spans="2:54">
      <c r="B15" s="443"/>
      <c r="C15" s="255"/>
      <c r="D15" s="241">
        <v>1</v>
      </c>
      <c r="E15" s="395">
        <f>L15-6</f>
        <v>2074</v>
      </c>
      <c r="F15" s="396" t="str">
        <f t="shared" si="0"/>
        <v>+</v>
      </c>
      <c r="G15" s="397">
        <v>5</v>
      </c>
      <c r="H15" s="395">
        <f>+E15+3</f>
        <v>2077</v>
      </c>
      <c r="I15" s="396" t="str">
        <f t="shared" si="1"/>
        <v>+</v>
      </c>
      <c r="J15" s="397">
        <v>10</v>
      </c>
      <c r="K15" s="398" t="s">
        <v>95</v>
      </c>
      <c r="L15" s="395">
        <f>O14</f>
        <v>2080</v>
      </c>
      <c r="M15" s="396" t="str">
        <f t="shared" si="2"/>
        <v/>
      </c>
      <c r="N15" s="397"/>
      <c r="O15" s="395">
        <v>1824</v>
      </c>
      <c r="P15" s="396" t="str">
        <f t="shared" si="3"/>
        <v/>
      </c>
      <c r="Q15" s="397"/>
      <c r="R15" s="399">
        <f t="shared" si="4"/>
        <v>33</v>
      </c>
      <c r="S15" s="399">
        <v>25</v>
      </c>
      <c r="T15" s="447">
        <f>IF(AL15&lt;0,AM15,AL15)</f>
        <v>50</v>
      </c>
      <c r="U15" s="394">
        <f t="shared" si="5"/>
        <v>-5120</v>
      </c>
      <c r="V15" s="449">
        <v>0</v>
      </c>
      <c r="W15" s="449">
        <v>0</v>
      </c>
      <c r="X15" s="400"/>
      <c r="Y15" s="400">
        <f t="shared" si="6"/>
        <v>0</v>
      </c>
      <c r="Z15" s="448">
        <f>TRUNC(AR15,2)</f>
        <v>-2452</v>
      </c>
      <c r="AA15" s="443"/>
      <c r="AB15" s="255"/>
      <c r="AC15" s="444">
        <f t="shared" si="7"/>
        <v>32.5</v>
      </c>
      <c r="AD15" s="444">
        <f t="shared" si="8"/>
        <v>-5120</v>
      </c>
      <c r="AE15" s="444">
        <f t="shared" si="9"/>
        <v>41485</v>
      </c>
      <c r="AF15" s="444">
        <f t="shared" si="10"/>
        <v>50</v>
      </c>
      <c r="AG15" s="444">
        <f t="shared" si="11"/>
        <v>5005</v>
      </c>
      <c r="AH15" s="444">
        <f t="shared" si="12"/>
        <v>50</v>
      </c>
      <c r="AI15" s="444">
        <f t="shared" si="13"/>
        <v>41550</v>
      </c>
      <c r="AJ15" s="444">
        <f t="shared" si="14"/>
        <v>41600</v>
      </c>
      <c r="AK15" s="444">
        <f t="shared" si="15"/>
        <v>36480</v>
      </c>
      <c r="AL15" s="444">
        <f>AJ15-AI15</f>
        <v>50</v>
      </c>
      <c r="AM15" s="444">
        <f>+AE15-AK15</f>
        <v>5005</v>
      </c>
      <c r="AN15" s="444">
        <f t="shared" si="16"/>
        <v>-50</v>
      </c>
      <c r="AO15" s="444">
        <f t="shared" si="17"/>
        <v>-5070</v>
      </c>
      <c r="AP15" s="444">
        <f t="shared" si="18"/>
        <v>-115</v>
      </c>
      <c r="AQ15" s="444">
        <f t="shared" si="19"/>
        <v>-5005</v>
      </c>
      <c r="AR15" s="445">
        <f>SUM(R15:T15)+(U15/2)</f>
        <v>-2452</v>
      </c>
      <c r="AS15" s="446"/>
      <c r="AU15" s="259">
        <f t="shared" si="20"/>
        <v>0</v>
      </c>
      <c r="AV15" s="260">
        <f t="shared" si="21"/>
        <v>0</v>
      </c>
      <c r="AW15" s="261">
        <f t="shared" si="22"/>
        <v>0</v>
      </c>
      <c r="AX15" s="262">
        <f t="shared" si="23"/>
        <v>0</v>
      </c>
      <c r="AY15" s="263">
        <f t="shared" si="24"/>
        <v>0</v>
      </c>
      <c r="AZ15" s="264">
        <f t="shared" si="25"/>
        <v>0</v>
      </c>
      <c r="BA15" s="265">
        <f t="shared" si="26"/>
        <v>0</v>
      </c>
      <c r="BB15" s="266">
        <f t="shared" si="27"/>
        <v>0</v>
      </c>
    </row>
    <row r="16" spans="2:54">
      <c r="B16" s="254"/>
      <c r="C16" s="255"/>
      <c r="D16" s="241">
        <v>1</v>
      </c>
      <c r="E16" s="395">
        <f>L16-5</f>
        <v>1819</v>
      </c>
      <c r="F16" s="396" t="str">
        <f t="shared" si="0"/>
        <v>+</v>
      </c>
      <c r="G16" s="397">
        <v>10</v>
      </c>
      <c r="H16" s="395">
        <f>+E16+10</f>
        <v>1829</v>
      </c>
      <c r="I16" s="396" t="str">
        <f t="shared" si="1"/>
        <v>+</v>
      </c>
      <c r="J16" s="397">
        <v>5</v>
      </c>
      <c r="K16" s="398" t="s">
        <v>96</v>
      </c>
      <c r="L16" s="395">
        <f>O15</f>
        <v>1824</v>
      </c>
      <c r="M16" s="396" t="str">
        <f t="shared" si="2"/>
        <v/>
      </c>
      <c r="N16" s="397"/>
      <c r="O16" s="395">
        <v>1834</v>
      </c>
      <c r="P16" s="396" t="str">
        <f t="shared" si="3"/>
        <v/>
      </c>
      <c r="Q16" s="397"/>
      <c r="R16" s="399">
        <f t="shared" si="4"/>
        <v>98</v>
      </c>
      <c r="S16" s="399">
        <v>23</v>
      </c>
      <c r="T16" s="394">
        <v>0</v>
      </c>
      <c r="U16" s="394">
        <f t="shared" si="5"/>
        <v>200</v>
      </c>
      <c r="V16" s="399">
        <f>IF(AR16&lt;AS16,AN16,AP16)</f>
        <v>105</v>
      </c>
      <c r="W16" s="399">
        <f>IF(AR16&lt;AS16,AO16,AQ16)</f>
        <v>95</v>
      </c>
      <c r="X16" s="400"/>
      <c r="Y16" s="400">
        <f t="shared" si="6"/>
        <v>0</v>
      </c>
      <c r="Z16" s="401">
        <f>TRUNC(IF(AR16&lt;AS16,AR16,AS16),2)</f>
        <v>170.62</v>
      </c>
      <c r="AA16" s="254"/>
      <c r="AB16" s="255"/>
      <c r="AC16" s="256">
        <f t="shared" si="7"/>
        <v>97.5</v>
      </c>
      <c r="AD16" s="256">
        <f t="shared" si="8"/>
        <v>200</v>
      </c>
      <c r="AE16" s="256">
        <f t="shared" si="9"/>
        <v>36390</v>
      </c>
      <c r="AF16" s="256">
        <f t="shared" si="10"/>
        <v>-105</v>
      </c>
      <c r="AG16" s="256">
        <f t="shared" si="11"/>
        <v>-290</v>
      </c>
      <c r="AH16" s="256">
        <f t="shared" si="12"/>
        <v>-290</v>
      </c>
      <c r="AI16" s="256">
        <f t="shared" si="13"/>
        <v>36585</v>
      </c>
      <c r="AJ16" s="256">
        <f t="shared" si="14"/>
        <v>36480</v>
      </c>
      <c r="AK16" s="256">
        <f t="shared" si="15"/>
        <v>36680</v>
      </c>
      <c r="AL16" s="257"/>
      <c r="AM16" s="257"/>
      <c r="AN16" s="256">
        <f t="shared" si="16"/>
        <v>105</v>
      </c>
      <c r="AO16" s="256">
        <f t="shared" si="17"/>
        <v>95</v>
      </c>
      <c r="AP16" s="256">
        <f t="shared" si="18"/>
        <v>-90</v>
      </c>
      <c r="AQ16" s="256">
        <f t="shared" si="19"/>
        <v>290</v>
      </c>
      <c r="AR16" s="258">
        <f>(((AN16^2+AO16^2)/((AN16+AO16)*2)+$AC16+$S16))</f>
        <v>170.625</v>
      </c>
      <c r="AS16" s="258">
        <f>(((AP16^2+AQ16^2)/((AP16+AQ16)*2)+$AC16+$S16))</f>
        <v>351</v>
      </c>
      <c r="AU16" s="259">
        <f t="shared" si="20"/>
        <v>0</v>
      </c>
      <c r="AV16" s="260">
        <f t="shared" si="21"/>
        <v>0</v>
      </c>
      <c r="AW16" s="261">
        <f t="shared" si="22"/>
        <v>0</v>
      </c>
      <c r="AX16" s="262">
        <f t="shared" si="23"/>
        <v>0</v>
      </c>
      <c r="AY16" s="263">
        <f t="shared" si="24"/>
        <v>0</v>
      </c>
      <c r="AZ16" s="264">
        <f t="shared" si="25"/>
        <v>0</v>
      </c>
      <c r="BA16" s="265">
        <f t="shared" si="26"/>
        <v>0</v>
      </c>
      <c r="BB16" s="266">
        <f t="shared" si="27"/>
        <v>0</v>
      </c>
    </row>
    <row r="17" spans="2:54">
      <c r="B17" s="254"/>
      <c r="C17" s="255"/>
      <c r="D17" s="241">
        <v>1</v>
      </c>
      <c r="E17" s="395">
        <f>L17+5</f>
        <v>1839</v>
      </c>
      <c r="F17" s="396" t="str">
        <f t="shared" si="0"/>
        <v>+</v>
      </c>
      <c r="G17" s="397">
        <v>8</v>
      </c>
      <c r="H17" s="395">
        <f>+E17+7</f>
        <v>1846</v>
      </c>
      <c r="I17" s="396" t="str">
        <f t="shared" si="1"/>
        <v>+</v>
      </c>
      <c r="J17" s="397">
        <v>10</v>
      </c>
      <c r="K17" s="398" t="s">
        <v>95</v>
      </c>
      <c r="L17" s="395">
        <f>O16</f>
        <v>1834</v>
      </c>
      <c r="M17" s="396" t="str">
        <f t="shared" si="2"/>
        <v/>
      </c>
      <c r="N17" s="397"/>
      <c r="O17" s="395">
        <v>1847</v>
      </c>
      <c r="P17" s="396" t="str">
        <f t="shared" si="3"/>
        <v/>
      </c>
      <c r="Q17" s="397"/>
      <c r="R17" s="399">
        <f t="shared" si="4"/>
        <v>71</v>
      </c>
      <c r="S17" s="399">
        <v>20</v>
      </c>
      <c r="T17" s="394">
        <v>0</v>
      </c>
      <c r="U17" s="394">
        <f t="shared" si="5"/>
        <v>260</v>
      </c>
      <c r="V17" s="399">
        <f>IF(AR17&lt;AS17,AN17,AP17)</f>
        <v>108</v>
      </c>
      <c r="W17" s="399">
        <f>IF(AR17&lt;AS17,AO17,AQ17)</f>
        <v>152</v>
      </c>
      <c r="X17" s="400"/>
      <c r="Y17" s="400">
        <f t="shared" si="6"/>
        <v>0</v>
      </c>
      <c r="Z17" s="401">
        <f>TRUNC(IF(AR17&lt;AS17,AR17,AS17),2)</f>
        <v>157.86000000000001</v>
      </c>
      <c r="AA17" s="254"/>
      <c r="AB17" s="255"/>
      <c r="AC17" s="256">
        <f t="shared" si="7"/>
        <v>71</v>
      </c>
      <c r="AD17" s="256">
        <f t="shared" si="8"/>
        <v>260</v>
      </c>
      <c r="AE17" s="256">
        <f t="shared" si="9"/>
        <v>36788</v>
      </c>
      <c r="AF17" s="256">
        <f t="shared" si="10"/>
        <v>-250</v>
      </c>
      <c r="AG17" s="256">
        <f t="shared" si="11"/>
        <v>-152</v>
      </c>
      <c r="AH17" s="256">
        <f t="shared" si="12"/>
        <v>-152</v>
      </c>
      <c r="AI17" s="256">
        <f t="shared" si="13"/>
        <v>36930</v>
      </c>
      <c r="AJ17" s="256">
        <f t="shared" si="14"/>
        <v>36680</v>
      </c>
      <c r="AK17" s="256">
        <f t="shared" si="15"/>
        <v>36940</v>
      </c>
      <c r="AL17" s="257"/>
      <c r="AM17" s="257"/>
      <c r="AN17" s="256">
        <f t="shared" si="16"/>
        <v>250</v>
      </c>
      <c r="AO17" s="256">
        <f t="shared" si="17"/>
        <v>10</v>
      </c>
      <c r="AP17" s="256">
        <f t="shared" si="18"/>
        <v>108</v>
      </c>
      <c r="AQ17" s="256">
        <f t="shared" si="19"/>
        <v>152</v>
      </c>
      <c r="AR17" s="258">
        <f>(((AN17^2+AO17^2)/((AN17+AO17)*2)+$AC17+$S17))</f>
        <v>211.38460000000001</v>
      </c>
      <c r="AS17" s="258">
        <f>(((AP17^2+AQ17^2)/((AP17+AQ17)*2)+$AC17+$S17))</f>
        <v>157.86150000000001</v>
      </c>
      <c r="AU17" s="259">
        <f t="shared" si="20"/>
        <v>0</v>
      </c>
      <c r="AV17" s="260">
        <f t="shared" si="21"/>
        <v>0</v>
      </c>
      <c r="AW17" s="261">
        <f t="shared" si="22"/>
        <v>0</v>
      </c>
      <c r="AX17" s="262">
        <f t="shared" si="23"/>
        <v>0</v>
      </c>
      <c r="AY17" s="263">
        <f t="shared" si="24"/>
        <v>0</v>
      </c>
      <c r="AZ17" s="264">
        <f t="shared" si="25"/>
        <v>0</v>
      </c>
      <c r="BA17" s="265">
        <f t="shared" si="26"/>
        <v>0</v>
      </c>
      <c r="BB17" s="266">
        <f t="shared" si="27"/>
        <v>0</v>
      </c>
    </row>
    <row r="18" spans="2:54">
      <c r="B18" s="254"/>
      <c r="C18" s="255"/>
      <c r="D18" s="241">
        <v>1</v>
      </c>
      <c r="E18" s="395">
        <f>L18-5</f>
        <v>1842</v>
      </c>
      <c r="F18" s="396" t="str">
        <f t="shared" si="0"/>
        <v>+</v>
      </c>
      <c r="G18" s="397">
        <v>5</v>
      </c>
      <c r="H18" s="395">
        <f>+E18+10</f>
        <v>1852</v>
      </c>
      <c r="I18" s="396" t="str">
        <f t="shared" si="1"/>
        <v>+</v>
      </c>
      <c r="J18" s="397">
        <v>3</v>
      </c>
      <c r="K18" s="398" t="s">
        <v>96</v>
      </c>
      <c r="L18" s="395">
        <f>O17</f>
        <v>1847</v>
      </c>
      <c r="M18" s="396" t="str">
        <f t="shared" si="2"/>
        <v/>
      </c>
      <c r="N18" s="397"/>
      <c r="O18" s="395">
        <v>1863</v>
      </c>
      <c r="P18" s="396" t="str">
        <f t="shared" si="3"/>
        <v/>
      </c>
      <c r="Q18" s="397"/>
      <c r="R18" s="399">
        <f t="shared" si="4"/>
        <v>99</v>
      </c>
      <c r="S18" s="399">
        <v>24</v>
      </c>
      <c r="T18" s="394">
        <v>0</v>
      </c>
      <c r="U18" s="394">
        <f t="shared" si="5"/>
        <v>320</v>
      </c>
      <c r="V18" s="399">
        <f>IF(AR18&lt;AS18,AN18,AP18)</f>
        <v>103</v>
      </c>
      <c r="W18" s="399">
        <f>IF(AR18&lt;AS18,AO18,AQ18)</f>
        <v>217</v>
      </c>
      <c r="X18" s="400"/>
      <c r="Y18" s="400">
        <f t="shared" si="6"/>
        <v>0</v>
      </c>
      <c r="Z18" s="401">
        <f>TRUNC(IF(AR18&lt;AS18,AR18,AS18),2)</f>
        <v>213.15</v>
      </c>
      <c r="AA18" s="254"/>
      <c r="AB18" s="255"/>
      <c r="AC18" s="256">
        <f t="shared" si="7"/>
        <v>99</v>
      </c>
      <c r="AD18" s="256">
        <f t="shared" si="8"/>
        <v>320</v>
      </c>
      <c r="AE18" s="256">
        <f t="shared" si="9"/>
        <v>36845</v>
      </c>
      <c r="AF18" s="256">
        <f t="shared" si="10"/>
        <v>-103</v>
      </c>
      <c r="AG18" s="256">
        <f t="shared" si="11"/>
        <v>-415</v>
      </c>
      <c r="AH18" s="256">
        <f t="shared" si="12"/>
        <v>-415</v>
      </c>
      <c r="AI18" s="256">
        <f t="shared" si="13"/>
        <v>37043</v>
      </c>
      <c r="AJ18" s="256">
        <f t="shared" si="14"/>
        <v>36940</v>
      </c>
      <c r="AK18" s="256">
        <f t="shared" si="15"/>
        <v>37260</v>
      </c>
      <c r="AL18" s="257"/>
      <c r="AM18" s="257"/>
      <c r="AN18" s="256">
        <f t="shared" si="16"/>
        <v>103</v>
      </c>
      <c r="AO18" s="256">
        <f t="shared" si="17"/>
        <v>217</v>
      </c>
      <c r="AP18" s="256">
        <f t="shared" si="18"/>
        <v>-95</v>
      </c>
      <c r="AQ18" s="256">
        <f t="shared" si="19"/>
        <v>415</v>
      </c>
      <c r="AR18" s="258">
        <f>(((AN18^2+AO18^2)/((AN18+AO18)*2)+$AC18+$S18))</f>
        <v>213.15309999999999</v>
      </c>
      <c r="AS18" s="258">
        <f>(((AP18^2+AQ18^2)/((AP18+AQ18)*2)+$AC18+$S18))</f>
        <v>406.20310000000001</v>
      </c>
      <c r="AU18" s="259">
        <f t="shared" si="20"/>
        <v>0</v>
      </c>
      <c r="AV18" s="260">
        <f t="shared" si="21"/>
        <v>0</v>
      </c>
      <c r="AW18" s="261">
        <f t="shared" si="22"/>
        <v>0</v>
      </c>
      <c r="AX18" s="262">
        <f t="shared" si="23"/>
        <v>0</v>
      </c>
      <c r="AY18" s="263">
        <f t="shared" si="24"/>
        <v>0</v>
      </c>
      <c r="AZ18" s="264">
        <f t="shared" si="25"/>
        <v>0</v>
      </c>
      <c r="BA18" s="265">
        <f t="shared" si="26"/>
        <v>0</v>
      </c>
      <c r="BB18" s="266">
        <f t="shared" si="27"/>
        <v>0</v>
      </c>
    </row>
    <row r="19" spans="2:54">
      <c r="B19" s="254"/>
      <c r="C19" s="255"/>
      <c r="D19" s="241">
        <v>1</v>
      </c>
      <c r="E19" s="395">
        <f>L19-3</f>
        <v>1860</v>
      </c>
      <c r="F19" s="396" t="str">
        <f t="shared" si="0"/>
        <v/>
      </c>
      <c r="G19" s="397"/>
      <c r="H19" s="395">
        <f>+E19+12</f>
        <v>1872</v>
      </c>
      <c r="I19" s="396" t="str">
        <f t="shared" si="1"/>
        <v>+</v>
      </c>
      <c r="J19" s="397">
        <v>10</v>
      </c>
      <c r="K19" s="398" t="s">
        <v>95</v>
      </c>
      <c r="L19" s="395">
        <f>O18</f>
        <v>1863</v>
      </c>
      <c r="M19" s="396" t="str">
        <f t="shared" si="2"/>
        <v/>
      </c>
      <c r="N19" s="397"/>
      <c r="O19" s="395">
        <v>1874</v>
      </c>
      <c r="P19" s="396" t="str">
        <f t="shared" si="3"/>
        <v/>
      </c>
      <c r="Q19" s="397"/>
      <c r="R19" s="399">
        <f t="shared" si="4"/>
        <v>125</v>
      </c>
      <c r="S19" s="399">
        <v>26</v>
      </c>
      <c r="T19" s="394">
        <v>0</v>
      </c>
      <c r="U19" s="394">
        <f t="shared" si="5"/>
        <v>220</v>
      </c>
      <c r="V19" s="399">
        <f>IF(AR19&lt;AS19,AN19,AP19)</f>
        <v>190</v>
      </c>
      <c r="W19" s="399">
        <f>IF(AR19&lt;AS19,AO19,AQ19)</f>
        <v>30</v>
      </c>
      <c r="X19" s="400"/>
      <c r="Y19" s="400">
        <f t="shared" si="6"/>
        <v>0</v>
      </c>
      <c r="Z19" s="401">
        <f>TRUNC(IF(AR19&lt;AS19,AR19,AS19),2)</f>
        <v>235.09</v>
      </c>
      <c r="AA19" s="254"/>
      <c r="AB19" s="255"/>
      <c r="AC19" s="256">
        <f t="shared" si="7"/>
        <v>125</v>
      </c>
      <c r="AD19" s="256">
        <f t="shared" si="8"/>
        <v>220</v>
      </c>
      <c r="AE19" s="256">
        <f t="shared" si="9"/>
        <v>37200</v>
      </c>
      <c r="AF19" s="256">
        <f t="shared" si="10"/>
        <v>-190</v>
      </c>
      <c r="AG19" s="256">
        <f t="shared" si="11"/>
        <v>-280</v>
      </c>
      <c r="AH19" s="256">
        <f t="shared" si="12"/>
        <v>-280</v>
      </c>
      <c r="AI19" s="256">
        <f t="shared" si="13"/>
        <v>37450</v>
      </c>
      <c r="AJ19" s="256">
        <f t="shared" si="14"/>
        <v>37260</v>
      </c>
      <c r="AK19" s="256">
        <f t="shared" si="15"/>
        <v>37480</v>
      </c>
      <c r="AL19" s="257"/>
      <c r="AM19" s="257"/>
      <c r="AN19" s="256">
        <f t="shared" si="16"/>
        <v>190</v>
      </c>
      <c r="AO19" s="256">
        <f t="shared" si="17"/>
        <v>30</v>
      </c>
      <c r="AP19" s="256">
        <f t="shared" si="18"/>
        <v>-60</v>
      </c>
      <c r="AQ19" s="256">
        <f t="shared" si="19"/>
        <v>280</v>
      </c>
      <c r="AR19" s="258">
        <f>(((AN19^2+AO19^2)/((AN19+AO19)*2)+$AC19+$S19))</f>
        <v>235.0909</v>
      </c>
      <c r="AS19" s="258">
        <f>(((AP19^2+AQ19^2)/((AP19+AQ19)*2)+$AC19+$S19))</f>
        <v>337.36360000000002</v>
      </c>
      <c r="AU19" s="259">
        <f t="shared" si="20"/>
        <v>0</v>
      </c>
      <c r="AV19" s="260">
        <f t="shared" si="21"/>
        <v>0</v>
      </c>
      <c r="AW19" s="261">
        <f t="shared" si="22"/>
        <v>0</v>
      </c>
      <c r="AX19" s="262">
        <f t="shared" si="23"/>
        <v>0</v>
      </c>
      <c r="AY19" s="263">
        <f t="shared" si="24"/>
        <v>0</v>
      </c>
      <c r="AZ19" s="264">
        <f t="shared" si="25"/>
        <v>0</v>
      </c>
      <c r="BA19" s="265">
        <f t="shared" si="26"/>
        <v>0</v>
      </c>
      <c r="BB19" s="266">
        <f t="shared" si="27"/>
        <v>0</v>
      </c>
    </row>
    <row r="20" spans="2:54">
      <c r="B20" s="254"/>
      <c r="C20" s="255"/>
      <c r="D20" s="241">
        <v>1</v>
      </c>
      <c r="E20" s="395">
        <f>L20+5</f>
        <v>1891</v>
      </c>
      <c r="F20" s="396" t="str">
        <f t="shared" si="0"/>
        <v>+</v>
      </c>
      <c r="G20" s="397">
        <v>10</v>
      </c>
      <c r="H20" s="395">
        <f>+E20+14</f>
        <v>1905</v>
      </c>
      <c r="I20" s="396" t="str">
        <f t="shared" si="1"/>
        <v/>
      </c>
      <c r="J20" s="397"/>
      <c r="K20" s="398" t="s">
        <v>95</v>
      </c>
      <c r="L20" s="395">
        <v>1886</v>
      </c>
      <c r="M20" s="396" t="str">
        <f t="shared" si="2"/>
        <v/>
      </c>
      <c r="N20" s="397"/>
      <c r="O20" s="395">
        <v>1920</v>
      </c>
      <c r="P20" s="396" t="str">
        <f t="shared" si="3"/>
        <v/>
      </c>
      <c r="Q20" s="397"/>
      <c r="R20" s="399">
        <f t="shared" si="4"/>
        <v>135</v>
      </c>
      <c r="S20" s="399">
        <v>30</v>
      </c>
      <c r="T20" s="394">
        <v>0</v>
      </c>
      <c r="U20" s="394">
        <f t="shared" si="5"/>
        <v>680</v>
      </c>
      <c r="V20" s="399">
        <f>IF(AR20&lt;AS20,AN20,AP20)</f>
        <v>380</v>
      </c>
      <c r="W20" s="399">
        <f>IF(AR20&lt;AS20,AO20,AQ20)</f>
        <v>300</v>
      </c>
      <c r="X20" s="400"/>
      <c r="Y20" s="400">
        <f t="shared" si="6"/>
        <v>0</v>
      </c>
      <c r="Z20" s="401">
        <f>TRUNC(IF(AR20&lt;AS20,AR20,AS20),2)</f>
        <v>337.35</v>
      </c>
      <c r="AA20" s="254"/>
      <c r="AB20" s="255"/>
      <c r="AC20" s="256">
        <f t="shared" si="7"/>
        <v>135</v>
      </c>
      <c r="AD20" s="256">
        <f t="shared" si="8"/>
        <v>680</v>
      </c>
      <c r="AE20" s="256">
        <f t="shared" si="9"/>
        <v>37830</v>
      </c>
      <c r="AF20" s="256">
        <f t="shared" si="10"/>
        <v>-380</v>
      </c>
      <c r="AG20" s="256">
        <f t="shared" si="11"/>
        <v>-570</v>
      </c>
      <c r="AH20" s="256">
        <f t="shared" si="12"/>
        <v>-570</v>
      </c>
      <c r="AI20" s="256">
        <f t="shared" si="13"/>
        <v>38100</v>
      </c>
      <c r="AJ20" s="256">
        <f t="shared" si="14"/>
        <v>37720</v>
      </c>
      <c r="AK20" s="256">
        <f t="shared" si="15"/>
        <v>38400</v>
      </c>
      <c r="AL20" s="257"/>
      <c r="AM20" s="257"/>
      <c r="AN20" s="256">
        <f t="shared" si="16"/>
        <v>380</v>
      </c>
      <c r="AO20" s="256">
        <f t="shared" si="17"/>
        <v>300</v>
      </c>
      <c r="AP20" s="256">
        <f t="shared" si="18"/>
        <v>110</v>
      </c>
      <c r="AQ20" s="256">
        <f t="shared" si="19"/>
        <v>570</v>
      </c>
      <c r="AR20" s="258">
        <f>(((AN20^2+AO20^2)/((AN20+AO20)*2)+$AC20+$S20))</f>
        <v>337.35289999999998</v>
      </c>
      <c r="AS20" s="258">
        <f>(((AP20^2+AQ20^2)/((AP20+AQ20)*2)+$AC20+$S20))</f>
        <v>412.79410000000001</v>
      </c>
      <c r="AU20" s="259">
        <f t="shared" si="20"/>
        <v>0</v>
      </c>
      <c r="AV20" s="260">
        <f t="shared" si="21"/>
        <v>0</v>
      </c>
      <c r="AW20" s="261">
        <f t="shared" si="22"/>
        <v>0</v>
      </c>
      <c r="AX20" s="262">
        <f t="shared" si="23"/>
        <v>0</v>
      </c>
      <c r="AY20" s="263">
        <f t="shared" si="24"/>
        <v>0</v>
      </c>
      <c r="AZ20" s="264">
        <f t="shared" si="25"/>
        <v>0</v>
      </c>
      <c r="BA20" s="265">
        <f t="shared" si="26"/>
        <v>0</v>
      </c>
      <c r="BB20" s="266">
        <f t="shared" si="27"/>
        <v>0</v>
      </c>
    </row>
    <row r="21" spans="2:54">
      <c r="B21" s="443"/>
      <c r="C21" s="255"/>
      <c r="D21" s="241">
        <v>1</v>
      </c>
      <c r="E21" s="395">
        <f>L21-14</f>
        <v>1906</v>
      </c>
      <c r="F21" s="396" t="str">
        <f t="shared" si="0"/>
        <v>+</v>
      </c>
      <c r="G21" s="397">
        <v>10</v>
      </c>
      <c r="H21" s="395">
        <f>+E21+10</f>
        <v>1916</v>
      </c>
      <c r="I21" s="396" t="str">
        <f t="shared" si="1"/>
        <v>+</v>
      </c>
      <c r="J21" s="397">
        <v>8</v>
      </c>
      <c r="K21" s="398" t="s">
        <v>95</v>
      </c>
      <c r="L21" s="395">
        <f>O20</f>
        <v>1920</v>
      </c>
      <c r="M21" s="396" t="str">
        <f t="shared" si="2"/>
        <v/>
      </c>
      <c r="N21" s="397"/>
      <c r="O21" s="395">
        <v>1947</v>
      </c>
      <c r="P21" s="396" t="str">
        <f t="shared" si="3"/>
        <v/>
      </c>
      <c r="Q21" s="397"/>
      <c r="R21" s="399">
        <f t="shared" si="4"/>
        <v>99</v>
      </c>
      <c r="S21" s="399">
        <v>27</v>
      </c>
      <c r="T21" s="447">
        <f>IF(AL21&lt;0,AM21,AL21)</f>
        <v>72</v>
      </c>
      <c r="U21" s="394">
        <f t="shared" si="5"/>
        <v>540</v>
      </c>
      <c r="V21" s="449">
        <v>0</v>
      </c>
      <c r="W21" s="449">
        <v>0</v>
      </c>
      <c r="X21" s="400"/>
      <c r="Y21" s="400">
        <f t="shared" si="6"/>
        <v>0</v>
      </c>
      <c r="Z21" s="448">
        <f>TRUNC(AR21,2)</f>
        <v>468</v>
      </c>
      <c r="AA21" s="443"/>
      <c r="AB21" s="255"/>
      <c r="AC21" s="444">
        <f t="shared" si="7"/>
        <v>99</v>
      </c>
      <c r="AD21" s="444">
        <f t="shared" si="8"/>
        <v>540</v>
      </c>
      <c r="AE21" s="444">
        <f t="shared" si="9"/>
        <v>38130</v>
      </c>
      <c r="AF21" s="444">
        <f t="shared" si="10"/>
        <v>72</v>
      </c>
      <c r="AG21" s="444">
        <f t="shared" si="11"/>
        <v>-810</v>
      </c>
      <c r="AH21" s="444">
        <f t="shared" si="12"/>
        <v>72</v>
      </c>
      <c r="AI21" s="444">
        <f t="shared" si="13"/>
        <v>38328</v>
      </c>
      <c r="AJ21" s="444">
        <f t="shared" si="14"/>
        <v>38400</v>
      </c>
      <c r="AK21" s="444">
        <f t="shared" si="15"/>
        <v>38940</v>
      </c>
      <c r="AL21" s="444">
        <f>AJ21-AI21</f>
        <v>72</v>
      </c>
      <c r="AM21" s="444">
        <f>+AE21-AK21</f>
        <v>-810</v>
      </c>
      <c r="AN21" s="444">
        <f t="shared" si="16"/>
        <v>-72</v>
      </c>
      <c r="AO21" s="444">
        <f t="shared" si="17"/>
        <v>612</v>
      </c>
      <c r="AP21" s="444">
        <f t="shared" si="18"/>
        <v>-270</v>
      </c>
      <c r="AQ21" s="444">
        <f t="shared" si="19"/>
        <v>810</v>
      </c>
      <c r="AR21" s="445">
        <f>SUM(R21:T21)+(U21/2)</f>
        <v>468</v>
      </c>
      <c r="AS21" s="446"/>
      <c r="AU21" s="259">
        <f t="shared" si="20"/>
        <v>0</v>
      </c>
      <c r="AV21" s="260">
        <f t="shared" si="21"/>
        <v>0</v>
      </c>
      <c r="AW21" s="261">
        <f t="shared" si="22"/>
        <v>0</v>
      </c>
      <c r="AX21" s="262">
        <f t="shared" si="23"/>
        <v>0</v>
      </c>
      <c r="AY21" s="263">
        <f t="shared" si="24"/>
        <v>0</v>
      </c>
      <c r="AZ21" s="264">
        <f t="shared" si="25"/>
        <v>0</v>
      </c>
      <c r="BA21" s="265">
        <f t="shared" si="26"/>
        <v>0</v>
      </c>
      <c r="BB21" s="266">
        <f t="shared" si="27"/>
        <v>0</v>
      </c>
    </row>
    <row r="22" spans="2:54">
      <c r="B22" s="254"/>
      <c r="C22" s="255"/>
      <c r="D22" s="241">
        <v>1</v>
      </c>
      <c r="E22" s="395">
        <f>L22-3</f>
        <v>1944</v>
      </c>
      <c r="F22" s="396" t="str">
        <f t="shared" si="0"/>
        <v/>
      </c>
      <c r="G22" s="397"/>
      <c r="H22" s="395">
        <f>+E22+13</f>
        <v>1957</v>
      </c>
      <c r="I22" s="396" t="str">
        <f t="shared" si="1"/>
        <v>+</v>
      </c>
      <c r="J22" s="397">
        <v>10</v>
      </c>
      <c r="K22" s="398" t="s">
        <v>96</v>
      </c>
      <c r="L22" s="395">
        <f>O21</f>
        <v>1947</v>
      </c>
      <c r="M22" s="396" t="str">
        <f t="shared" si="2"/>
        <v/>
      </c>
      <c r="N22" s="397"/>
      <c r="O22" s="395">
        <v>1976</v>
      </c>
      <c r="P22" s="396" t="str">
        <f t="shared" si="3"/>
        <v/>
      </c>
      <c r="Q22" s="397"/>
      <c r="R22" s="399">
        <f t="shared" si="4"/>
        <v>135</v>
      </c>
      <c r="S22" s="399">
        <v>30</v>
      </c>
      <c r="T22" s="394">
        <v>0</v>
      </c>
      <c r="U22" s="394">
        <f t="shared" si="5"/>
        <v>580</v>
      </c>
      <c r="V22" s="399">
        <f>IF(AR22&lt;AS22,AN22,AP22)</f>
        <v>210</v>
      </c>
      <c r="W22" s="399">
        <f>IF(AR22&lt;AS22,AO22,AQ22)</f>
        <v>370</v>
      </c>
      <c r="X22" s="400"/>
      <c r="Y22" s="400">
        <f t="shared" si="6"/>
        <v>0</v>
      </c>
      <c r="Z22" s="401">
        <f>TRUNC(IF(AR22&lt;AS22,AR22,AS22),2)</f>
        <v>321.02999999999997</v>
      </c>
      <c r="AA22" s="254"/>
      <c r="AB22" s="255"/>
      <c r="AC22" s="256">
        <f t="shared" si="7"/>
        <v>135</v>
      </c>
      <c r="AD22" s="256">
        <f t="shared" si="8"/>
        <v>580</v>
      </c>
      <c r="AE22" s="256">
        <f t="shared" si="9"/>
        <v>38880</v>
      </c>
      <c r="AF22" s="256">
        <f t="shared" si="10"/>
        <v>-210</v>
      </c>
      <c r="AG22" s="256">
        <f t="shared" si="11"/>
        <v>-640</v>
      </c>
      <c r="AH22" s="256">
        <f t="shared" si="12"/>
        <v>-640</v>
      </c>
      <c r="AI22" s="256">
        <f t="shared" si="13"/>
        <v>39150</v>
      </c>
      <c r="AJ22" s="256">
        <f t="shared" si="14"/>
        <v>38940</v>
      </c>
      <c r="AK22" s="256">
        <f t="shared" si="15"/>
        <v>39520</v>
      </c>
      <c r="AL22" s="257"/>
      <c r="AM22" s="257"/>
      <c r="AN22" s="256">
        <f t="shared" si="16"/>
        <v>210</v>
      </c>
      <c r="AO22" s="256">
        <f t="shared" si="17"/>
        <v>370</v>
      </c>
      <c r="AP22" s="256">
        <f t="shared" si="18"/>
        <v>-60</v>
      </c>
      <c r="AQ22" s="256">
        <f t="shared" si="19"/>
        <v>640</v>
      </c>
      <c r="AR22" s="258">
        <f>(((AN22^2+AO22^2)/((AN22+AO22)*2)+$AC22+$S22))</f>
        <v>321.03449999999998</v>
      </c>
      <c r="AS22" s="258">
        <f>(((AP22^2+AQ22^2)/((AP22+AQ22)*2)+$AC22+$S22))</f>
        <v>521.20690000000002</v>
      </c>
      <c r="AU22" s="259">
        <f t="shared" si="20"/>
        <v>0</v>
      </c>
      <c r="AV22" s="260">
        <f t="shared" si="21"/>
        <v>0</v>
      </c>
      <c r="AW22" s="261">
        <f t="shared" si="22"/>
        <v>0</v>
      </c>
      <c r="AX22" s="262">
        <f t="shared" si="23"/>
        <v>0</v>
      </c>
      <c r="AY22" s="263">
        <f t="shared" si="24"/>
        <v>0</v>
      </c>
      <c r="AZ22" s="264">
        <f t="shared" si="25"/>
        <v>0</v>
      </c>
      <c r="BA22" s="265">
        <f t="shared" si="26"/>
        <v>0</v>
      </c>
      <c r="BB22" s="266">
        <f t="shared" si="27"/>
        <v>0</v>
      </c>
    </row>
    <row r="23" spans="2:54">
      <c r="B23" s="254"/>
      <c r="C23" s="255"/>
      <c r="D23" s="241">
        <v>1</v>
      </c>
      <c r="E23" s="395">
        <f>L23-1</f>
        <v>1975</v>
      </c>
      <c r="F23" s="396" t="str">
        <f t="shared" si="0"/>
        <v>+</v>
      </c>
      <c r="G23" s="397">
        <v>5</v>
      </c>
      <c r="H23" s="395">
        <f>+E23+9</f>
        <v>1984</v>
      </c>
      <c r="I23" s="396" t="str">
        <f t="shared" si="1"/>
        <v/>
      </c>
      <c r="J23" s="397"/>
      <c r="K23" s="398" t="s">
        <v>95</v>
      </c>
      <c r="L23" s="395">
        <f>O22</f>
        <v>1976</v>
      </c>
      <c r="M23" s="396" t="str">
        <f t="shared" si="2"/>
        <v/>
      </c>
      <c r="N23" s="397"/>
      <c r="O23" s="395">
        <v>1990</v>
      </c>
      <c r="P23" s="396" t="str">
        <f t="shared" si="3"/>
        <v/>
      </c>
      <c r="Q23" s="397"/>
      <c r="R23" s="399">
        <f t="shared" si="4"/>
        <v>88</v>
      </c>
      <c r="S23" s="399">
        <v>26</v>
      </c>
      <c r="T23" s="394">
        <v>0</v>
      </c>
      <c r="U23" s="394">
        <f t="shared" si="5"/>
        <v>280</v>
      </c>
      <c r="V23" s="399">
        <f>IF(AR23&lt;AS23,AN23,AP23)</f>
        <v>160</v>
      </c>
      <c r="W23" s="399">
        <f>IF(AR23&lt;AS23,AO23,AQ23)</f>
        <v>120</v>
      </c>
      <c r="X23" s="400"/>
      <c r="Y23" s="400">
        <f t="shared" si="6"/>
        <v>0</v>
      </c>
      <c r="Z23" s="401">
        <f>TRUNC(IF(AR23&lt;AS23,AR23,AS23),2)</f>
        <v>184.92</v>
      </c>
      <c r="AA23" s="254"/>
      <c r="AB23" s="255"/>
      <c r="AC23" s="256">
        <f t="shared" si="7"/>
        <v>87.5</v>
      </c>
      <c r="AD23" s="256">
        <f t="shared" si="8"/>
        <v>280</v>
      </c>
      <c r="AE23" s="256">
        <f t="shared" si="9"/>
        <v>39505</v>
      </c>
      <c r="AF23" s="256">
        <f t="shared" si="10"/>
        <v>-160</v>
      </c>
      <c r="AG23" s="256">
        <f t="shared" si="11"/>
        <v>-295</v>
      </c>
      <c r="AH23" s="256">
        <f t="shared" si="12"/>
        <v>-295</v>
      </c>
      <c r="AI23" s="256">
        <f t="shared" si="13"/>
        <v>39680</v>
      </c>
      <c r="AJ23" s="256">
        <f t="shared" si="14"/>
        <v>39520</v>
      </c>
      <c r="AK23" s="256">
        <f t="shared" si="15"/>
        <v>39800</v>
      </c>
      <c r="AL23" s="257"/>
      <c r="AM23" s="257"/>
      <c r="AN23" s="256">
        <f t="shared" si="16"/>
        <v>160</v>
      </c>
      <c r="AO23" s="256">
        <f t="shared" si="17"/>
        <v>120</v>
      </c>
      <c r="AP23" s="256">
        <f t="shared" si="18"/>
        <v>-15</v>
      </c>
      <c r="AQ23" s="256">
        <f t="shared" si="19"/>
        <v>295</v>
      </c>
      <c r="AR23" s="258">
        <f>(((AN23^2+AO23^2)/((AN23+AO23)*2)+$AC23+$S23))</f>
        <v>184.92859999999999</v>
      </c>
      <c r="AS23" s="258">
        <f>(((AP23^2+AQ23^2)/((AP23+AQ23)*2)+$AC23+$S23))</f>
        <v>269.30360000000002</v>
      </c>
      <c r="AU23" s="259">
        <f t="shared" si="20"/>
        <v>0</v>
      </c>
      <c r="AV23" s="260">
        <f t="shared" si="21"/>
        <v>0</v>
      </c>
      <c r="AW23" s="261">
        <f t="shared" si="22"/>
        <v>0</v>
      </c>
      <c r="AX23" s="262">
        <f t="shared" si="23"/>
        <v>0</v>
      </c>
      <c r="AY23" s="263">
        <f t="shared" si="24"/>
        <v>0</v>
      </c>
      <c r="AZ23" s="264">
        <f t="shared" si="25"/>
        <v>0</v>
      </c>
      <c r="BA23" s="265">
        <f t="shared" si="26"/>
        <v>0</v>
      </c>
      <c r="BB23" s="266">
        <f t="shared" si="27"/>
        <v>0</v>
      </c>
    </row>
    <row r="24" spans="2:54">
      <c r="B24" s="254"/>
      <c r="C24" s="255"/>
      <c r="D24" s="241">
        <v>1</v>
      </c>
      <c r="E24" s="395">
        <f>L24-3</f>
        <v>1987</v>
      </c>
      <c r="F24" s="396" t="str">
        <f t="shared" si="0"/>
        <v/>
      </c>
      <c r="G24" s="397"/>
      <c r="H24" s="395">
        <f>+E24+8</f>
        <v>1995</v>
      </c>
      <c r="I24" s="396" t="str">
        <f t="shared" si="1"/>
        <v>+</v>
      </c>
      <c r="J24" s="397">
        <v>5</v>
      </c>
      <c r="K24" s="398" t="s">
        <v>95</v>
      </c>
      <c r="L24" s="395">
        <f>O23</f>
        <v>1990</v>
      </c>
      <c r="M24" s="396" t="str">
        <f t="shared" si="2"/>
        <v/>
      </c>
      <c r="N24" s="397"/>
      <c r="O24" s="395">
        <v>2005</v>
      </c>
      <c r="P24" s="396" t="str">
        <f t="shared" si="3"/>
        <v/>
      </c>
      <c r="Q24" s="397"/>
      <c r="R24" s="399">
        <f t="shared" si="4"/>
        <v>83</v>
      </c>
      <c r="S24" s="399">
        <v>25</v>
      </c>
      <c r="T24" s="394">
        <v>0</v>
      </c>
      <c r="U24" s="394">
        <f t="shared" si="5"/>
        <v>300</v>
      </c>
      <c r="V24" s="399">
        <f>IF(AR24&lt;AS24,AN24,AP24)</f>
        <v>105</v>
      </c>
      <c r="W24" s="399">
        <f>IF(AR24&lt;AS24,AO24,AQ24)</f>
        <v>195</v>
      </c>
      <c r="X24" s="400"/>
      <c r="Y24" s="400">
        <f t="shared" si="6"/>
        <v>0</v>
      </c>
      <c r="Z24" s="401">
        <f>TRUNC(IF(AR24&lt;AS24,AR24,AS24),2)</f>
        <v>189.25</v>
      </c>
      <c r="AA24" s="254"/>
      <c r="AB24" s="255"/>
      <c r="AC24" s="256">
        <f t="shared" si="7"/>
        <v>82.5</v>
      </c>
      <c r="AD24" s="256">
        <f t="shared" si="8"/>
        <v>300</v>
      </c>
      <c r="AE24" s="256">
        <f t="shared" si="9"/>
        <v>39740</v>
      </c>
      <c r="AF24" s="256">
        <f t="shared" si="10"/>
        <v>-105</v>
      </c>
      <c r="AG24" s="256">
        <f t="shared" si="11"/>
        <v>-360</v>
      </c>
      <c r="AH24" s="256">
        <f t="shared" si="12"/>
        <v>-360</v>
      </c>
      <c r="AI24" s="256">
        <f t="shared" si="13"/>
        <v>39905</v>
      </c>
      <c r="AJ24" s="256">
        <f t="shared" si="14"/>
        <v>39800</v>
      </c>
      <c r="AK24" s="256">
        <f t="shared" si="15"/>
        <v>40100</v>
      </c>
      <c r="AL24" s="257"/>
      <c r="AM24" s="257"/>
      <c r="AN24" s="256">
        <f t="shared" si="16"/>
        <v>105</v>
      </c>
      <c r="AO24" s="256">
        <f t="shared" si="17"/>
        <v>195</v>
      </c>
      <c r="AP24" s="256">
        <f t="shared" si="18"/>
        <v>-60</v>
      </c>
      <c r="AQ24" s="256">
        <f t="shared" si="19"/>
        <v>360</v>
      </c>
      <c r="AR24" s="258">
        <f>(((AN24^2+AO24^2)/((AN24+AO24)*2)+$AC24+$S24))</f>
        <v>189.25</v>
      </c>
      <c r="AS24" s="258">
        <f>(((AP24^2+AQ24^2)/((AP24+AQ24)*2)+$AC24+$S24))</f>
        <v>329.5</v>
      </c>
      <c r="AU24" s="259">
        <f t="shared" si="20"/>
        <v>0</v>
      </c>
      <c r="AV24" s="260">
        <f t="shared" si="21"/>
        <v>0</v>
      </c>
      <c r="AW24" s="261">
        <f t="shared" si="22"/>
        <v>0</v>
      </c>
      <c r="AX24" s="262">
        <f t="shared" si="23"/>
        <v>0</v>
      </c>
      <c r="AY24" s="263">
        <f t="shared" si="24"/>
        <v>0</v>
      </c>
      <c r="AZ24" s="264">
        <f t="shared" si="25"/>
        <v>0</v>
      </c>
      <c r="BA24" s="265">
        <f t="shared" si="26"/>
        <v>0</v>
      </c>
      <c r="BB24" s="266">
        <f t="shared" si="27"/>
        <v>0</v>
      </c>
    </row>
    <row r="25" spans="2:54">
      <c r="B25" s="254"/>
      <c r="C25" s="255"/>
      <c r="D25" s="241">
        <v>1</v>
      </c>
      <c r="E25" s="395">
        <f>L25+10</f>
        <v>2025</v>
      </c>
      <c r="F25" s="396" t="str">
        <f t="shared" si="0"/>
        <v>+</v>
      </c>
      <c r="G25" s="397">
        <v>5</v>
      </c>
      <c r="H25" s="395">
        <f>+E25+15</f>
        <v>2040</v>
      </c>
      <c r="I25" s="396" t="str">
        <f t="shared" si="1"/>
        <v>+</v>
      </c>
      <c r="J25" s="397">
        <v>3</v>
      </c>
      <c r="K25" s="398" t="s">
        <v>95</v>
      </c>
      <c r="L25" s="395">
        <v>2015</v>
      </c>
      <c r="M25" s="396" t="str">
        <f t="shared" si="2"/>
        <v/>
      </c>
      <c r="N25" s="397"/>
      <c r="O25" s="395">
        <v>2043</v>
      </c>
      <c r="P25" s="396" t="str">
        <f t="shared" si="3"/>
        <v/>
      </c>
      <c r="Q25" s="397"/>
      <c r="R25" s="399">
        <f t="shared" si="4"/>
        <v>149</v>
      </c>
      <c r="S25" s="399">
        <v>26</v>
      </c>
      <c r="T25" s="394">
        <v>0</v>
      </c>
      <c r="U25" s="394">
        <f t="shared" si="5"/>
        <v>560</v>
      </c>
      <c r="V25" s="399">
        <f>IF(AR25&lt;AS25,AN25,AP25)</f>
        <v>205</v>
      </c>
      <c r="W25" s="399">
        <f>IF(AR25&lt;AS25,AO25,AQ25)</f>
        <v>355</v>
      </c>
      <c r="X25" s="400"/>
      <c r="Y25" s="400">
        <f t="shared" si="6"/>
        <v>0</v>
      </c>
      <c r="Z25" s="448">
        <f t="shared" ref="Z25:Z32" si="28">TRUNC(AR25,2)</f>
        <v>403.8</v>
      </c>
      <c r="AA25" s="254"/>
      <c r="AB25" s="255"/>
      <c r="AC25" s="256">
        <f t="shared" si="7"/>
        <v>149</v>
      </c>
      <c r="AD25" s="256">
        <f t="shared" si="8"/>
        <v>560</v>
      </c>
      <c r="AE25" s="256">
        <f t="shared" si="9"/>
        <v>40505</v>
      </c>
      <c r="AF25" s="256">
        <f t="shared" si="10"/>
        <v>-503</v>
      </c>
      <c r="AG25" s="256">
        <f t="shared" si="11"/>
        <v>-355</v>
      </c>
      <c r="AH25" s="256">
        <f t="shared" si="12"/>
        <v>-355</v>
      </c>
      <c r="AI25" s="256">
        <f t="shared" si="13"/>
        <v>40803</v>
      </c>
      <c r="AJ25" s="256">
        <f t="shared" si="14"/>
        <v>40300</v>
      </c>
      <c r="AK25" s="256">
        <f t="shared" si="15"/>
        <v>40860</v>
      </c>
      <c r="AL25" s="257"/>
      <c r="AM25" s="257"/>
      <c r="AN25" s="256">
        <f t="shared" si="16"/>
        <v>503</v>
      </c>
      <c r="AO25" s="256">
        <f t="shared" si="17"/>
        <v>57</v>
      </c>
      <c r="AP25" s="256">
        <f t="shared" si="18"/>
        <v>205</v>
      </c>
      <c r="AQ25" s="256">
        <f t="shared" si="19"/>
        <v>355</v>
      </c>
      <c r="AR25" s="258">
        <f>(((AN25^2+AO25^2)/((AN25+AO25)*2)+$AC25+$S25))</f>
        <v>403.80180000000001</v>
      </c>
      <c r="AS25" s="258">
        <f>(((AP25^2+AQ25^2)/((AP25+AQ25)*2)+$AC25+$S25))</f>
        <v>325.0446</v>
      </c>
      <c r="AU25" s="259">
        <f t="shared" si="20"/>
        <v>0</v>
      </c>
      <c r="AV25" s="260">
        <f t="shared" si="21"/>
        <v>0</v>
      </c>
      <c r="AW25" s="261">
        <f t="shared" si="22"/>
        <v>0</v>
      </c>
      <c r="AX25" s="262">
        <f t="shared" si="23"/>
        <v>0</v>
      </c>
      <c r="AY25" s="263">
        <f t="shared" si="24"/>
        <v>0</v>
      </c>
      <c r="AZ25" s="264">
        <f t="shared" si="25"/>
        <v>0</v>
      </c>
      <c r="BA25" s="265">
        <f t="shared" si="26"/>
        <v>0</v>
      </c>
      <c r="BB25" s="266">
        <f t="shared" si="27"/>
        <v>0</v>
      </c>
    </row>
    <row r="26" spans="2:54">
      <c r="B26" s="864"/>
      <c r="C26" s="255"/>
      <c r="D26" s="241">
        <v>1</v>
      </c>
      <c r="E26" s="395">
        <f t="shared" ref="E26:E31" si="29">L26-2</f>
        <v>2041</v>
      </c>
      <c r="F26" s="396" t="str">
        <f t="shared" si="0"/>
        <v/>
      </c>
      <c r="G26" s="397"/>
      <c r="H26" s="395">
        <f t="shared" ref="H26:H31" si="30">+E26+14</f>
        <v>2055</v>
      </c>
      <c r="I26" s="396" t="str">
        <f t="shared" si="1"/>
        <v>+</v>
      </c>
      <c r="J26" s="397">
        <v>5</v>
      </c>
      <c r="K26" s="398" t="s">
        <v>96</v>
      </c>
      <c r="L26" s="395">
        <f t="shared" ref="L26:L31" si="31">O25</f>
        <v>2043</v>
      </c>
      <c r="M26" s="396" t="str">
        <f t="shared" si="2"/>
        <v/>
      </c>
      <c r="N26" s="397"/>
      <c r="O26" s="395">
        <v>2054</v>
      </c>
      <c r="P26" s="396" t="str">
        <f t="shared" si="3"/>
        <v/>
      </c>
      <c r="Q26" s="397"/>
      <c r="R26" s="399">
        <f t="shared" si="4"/>
        <v>143</v>
      </c>
      <c r="S26" s="399">
        <v>30</v>
      </c>
      <c r="T26" s="447">
        <f t="shared" ref="T26:T32" si="32">IF(AL26&lt;AM26,AL26,AM26)</f>
        <v>25</v>
      </c>
      <c r="U26" s="394">
        <f t="shared" si="5"/>
        <v>220</v>
      </c>
      <c r="V26" s="449">
        <v>0</v>
      </c>
      <c r="W26" s="449">
        <v>0</v>
      </c>
      <c r="X26" s="400"/>
      <c r="Y26" s="400">
        <f t="shared" si="6"/>
        <v>0</v>
      </c>
      <c r="Z26" s="448">
        <f t="shared" si="28"/>
        <v>308</v>
      </c>
      <c r="AA26" s="864"/>
      <c r="AB26" s="865"/>
      <c r="AC26" s="866">
        <f t="shared" si="7"/>
        <v>142.5</v>
      </c>
      <c r="AD26" s="866">
        <f t="shared" si="8"/>
        <v>220</v>
      </c>
      <c r="AE26" s="866">
        <f t="shared" si="9"/>
        <v>40820</v>
      </c>
      <c r="AF26" s="866">
        <f t="shared" si="10"/>
        <v>-245</v>
      </c>
      <c r="AG26" s="866">
        <f t="shared" si="11"/>
        <v>-260</v>
      </c>
      <c r="AH26" s="866">
        <f t="shared" si="12"/>
        <v>-260</v>
      </c>
      <c r="AI26" s="866">
        <f t="shared" si="13"/>
        <v>41105</v>
      </c>
      <c r="AJ26" s="866">
        <f t="shared" si="14"/>
        <v>40860</v>
      </c>
      <c r="AK26" s="866">
        <f t="shared" si="15"/>
        <v>41080</v>
      </c>
      <c r="AL26" s="866">
        <f t="shared" ref="AL26:AL32" si="33">AJ26-AE26</f>
        <v>40</v>
      </c>
      <c r="AM26" s="866">
        <f t="shared" ref="AM26:AM32" si="34">AI26-AK26</f>
        <v>25</v>
      </c>
      <c r="AN26" s="866">
        <f t="shared" si="16"/>
        <v>245</v>
      </c>
      <c r="AO26" s="866">
        <f t="shared" si="17"/>
        <v>-25</v>
      </c>
      <c r="AP26" s="866">
        <f t="shared" si="18"/>
        <v>-40</v>
      </c>
      <c r="AQ26" s="866">
        <f t="shared" si="19"/>
        <v>260</v>
      </c>
      <c r="AR26" s="867">
        <f t="shared" ref="AR26:AR32" si="35">SUM(R26:T26)+(U26/2)</f>
        <v>308</v>
      </c>
      <c r="AS26" s="868"/>
      <c r="AU26" s="259">
        <f t="shared" si="20"/>
        <v>0</v>
      </c>
      <c r="AV26" s="260">
        <f t="shared" si="21"/>
        <v>0</v>
      </c>
      <c r="AW26" s="261">
        <f t="shared" si="22"/>
        <v>0</v>
      </c>
      <c r="AX26" s="262">
        <f t="shared" si="23"/>
        <v>0</v>
      </c>
      <c r="AY26" s="263">
        <f t="shared" si="24"/>
        <v>0</v>
      </c>
      <c r="AZ26" s="264">
        <f t="shared" si="25"/>
        <v>0</v>
      </c>
      <c r="BA26" s="265">
        <f t="shared" si="26"/>
        <v>0</v>
      </c>
      <c r="BB26" s="266">
        <f t="shared" si="27"/>
        <v>0</v>
      </c>
    </row>
    <row r="27" spans="2:54">
      <c r="B27" s="864"/>
      <c r="C27" s="255"/>
      <c r="D27" s="241">
        <v>1</v>
      </c>
      <c r="E27" s="395">
        <f t="shared" si="29"/>
        <v>2052</v>
      </c>
      <c r="F27" s="396" t="str">
        <f t="shared" si="0"/>
        <v/>
      </c>
      <c r="G27" s="397"/>
      <c r="H27" s="395">
        <f t="shared" si="30"/>
        <v>2066</v>
      </c>
      <c r="I27" s="396" t="str">
        <f t="shared" si="1"/>
        <v>+</v>
      </c>
      <c r="J27" s="397">
        <v>5</v>
      </c>
      <c r="K27" s="398" t="s">
        <v>96</v>
      </c>
      <c r="L27" s="395">
        <f t="shared" si="31"/>
        <v>2054</v>
      </c>
      <c r="M27" s="396" t="str">
        <f t="shared" si="2"/>
        <v/>
      </c>
      <c r="N27" s="397"/>
      <c r="O27" s="395">
        <v>2054</v>
      </c>
      <c r="P27" s="396" t="str">
        <f t="shared" si="3"/>
        <v/>
      </c>
      <c r="Q27" s="397"/>
      <c r="R27" s="399">
        <f t="shared" si="4"/>
        <v>143</v>
      </c>
      <c r="S27" s="399">
        <v>30</v>
      </c>
      <c r="T27" s="447">
        <f t="shared" si="32"/>
        <v>40</v>
      </c>
      <c r="U27" s="394">
        <f t="shared" si="5"/>
        <v>0</v>
      </c>
      <c r="V27" s="449">
        <v>0</v>
      </c>
      <c r="W27" s="449">
        <v>0</v>
      </c>
      <c r="X27" s="400"/>
      <c r="Y27" s="400">
        <f t="shared" si="6"/>
        <v>0</v>
      </c>
      <c r="Z27" s="448">
        <f t="shared" si="28"/>
        <v>213</v>
      </c>
      <c r="AA27" s="864"/>
      <c r="AB27" s="865"/>
      <c r="AC27" s="866">
        <f t="shared" si="7"/>
        <v>142.5</v>
      </c>
      <c r="AD27" s="866">
        <f t="shared" si="8"/>
        <v>0</v>
      </c>
      <c r="AE27" s="866">
        <f t="shared" si="9"/>
        <v>41040</v>
      </c>
      <c r="AF27" s="866">
        <f t="shared" si="10"/>
        <v>-245</v>
      </c>
      <c r="AG27" s="866">
        <f t="shared" si="11"/>
        <v>-40</v>
      </c>
      <c r="AH27" s="866">
        <f t="shared" si="12"/>
        <v>-40</v>
      </c>
      <c r="AI27" s="866">
        <f t="shared" si="13"/>
        <v>41325</v>
      </c>
      <c r="AJ27" s="866">
        <f t="shared" si="14"/>
        <v>41080</v>
      </c>
      <c r="AK27" s="866">
        <f t="shared" si="15"/>
        <v>41080</v>
      </c>
      <c r="AL27" s="866">
        <f t="shared" si="33"/>
        <v>40</v>
      </c>
      <c r="AM27" s="866">
        <f t="shared" si="34"/>
        <v>245</v>
      </c>
      <c r="AN27" s="866">
        <f t="shared" si="16"/>
        <v>245</v>
      </c>
      <c r="AO27" s="866">
        <f t="shared" si="17"/>
        <v>-245</v>
      </c>
      <c r="AP27" s="866">
        <f t="shared" si="18"/>
        <v>-40</v>
      </c>
      <c r="AQ27" s="866">
        <f t="shared" si="19"/>
        <v>40</v>
      </c>
      <c r="AR27" s="867">
        <f t="shared" si="35"/>
        <v>213</v>
      </c>
      <c r="AS27" s="868"/>
      <c r="AU27" s="259">
        <f t="shared" si="20"/>
        <v>0</v>
      </c>
      <c r="AV27" s="260">
        <f t="shared" si="21"/>
        <v>0</v>
      </c>
      <c r="AW27" s="261">
        <f t="shared" si="22"/>
        <v>0</v>
      </c>
      <c r="AX27" s="262">
        <f t="shared" si="23"/>
        <v>0</v>
      </c>
      <c r="AY27" s="263">
        <f t="shared" si="24"/>
        <v>0</v>
      </c>
      <c r="AZ27" s="264">
        <f t="shared" si="25"/>
        <v>0</v>
      </c>
      <c r="BA27" s="265">
        <f t="shared" si="26"/>
        <v>0</v>
      </c>
      <c r="BB27" s="266">
        <f t="shared" si="27"/>
        <v>0</v>
      </c>
    </row>
    <row r="28" spans="2:54">
      <c r="B28" s="864"/>
      <c r="C28" s="255"/>
      <c r="D28" s="241">
        <v>1</v>
      </c>
      <c r="E28" s="395">
        <f t="shared" si="29"/>
        <v>2052</v>
      </c>
      <c r="F28" s="396" t="str">
        <f t="shared" si="0"/>
        <v/>
      </c>
      <c r="G28" s="397"/>
      <c r="H28" s="395">
        <f t="shared" si="30"/>
        <v>2066</v>
      </c>
      <c r="I28" s="396" t="str">
        <f t="shared" si="1"/>
        <v>+</v>
      </c>
      <c r="J28" s="397">
        <v>5</v>
      </c>
      <c r="K28" s="398" t="s">
        <v>96</v>
      </c>
      <c r="L28" s="395">
        <f t="shared" si="31"/>
        <v>2054</v>
      </c>
      <c r="M28" s="396" t="str">
        <f t="shared" si="2"/>
        <v/>
      </c>
      <c r="N28" s="397"/>
      <c r="O28" s="395">
        <v>2054</v>
      </c>
      <c r="P28" s="396" t="str">
        <f t="shared" si="3"/>
        <v/>
      </c>
      <c r="Q28" s="397"/>
      <c r="R28" s="399">
        <f t="shared" si="4"/>
        <v>143</v>
      </c>
      <c r="S28" s="399">
        <v>30</v>
      </c>
      <c r="T28" s="447">
        <f t="shared" si="32"/>
        <v>40</v>
      </c>
      <c r="U28" s="394">
        <f t="shared" si="5"/>
        <v>0</v>
      </c>
      <c r="V28" s="449">
        <v>0</v>
      </c>
      <c r="W28" s="449">
        <v>0</v>
      </c>
      <c r="X28" s="400"/>
      <c r="Y28" s="400">
        <f t="shared" si="6"/>
        <v>0</v>
      </c>
      <c r="Z28" s="448">
        <f t="shared" si="28"/>
        <v>213</v>
      </c>
      <c r="AA28" s="864"/>
      <c r="AB28" s="865"/>
      <c r="AC28" s="866">
        <f t="shared" si="7"/>
        <v>142.5</v>
      </c>
      <c r="AD28" s="866">
        <f t="shared" si="8"/>
        <v>0</v>
      </c>
      <c r="AE28" s="866">
        <f t="shared" si="9"/>
        <v>41040</v>
      </c>
      <c r="AF28" s="866">
        <f t="shared" si="10"/>
        <v>-245</v>
      </c>
      <c r="AG28" s="866">
        <f t="shared" si="11"/>
        <v>-40</v>
      </c>
      <c r="AH28" s="866">
        <f t="shared" si="12"/>
        <v>-40</v>
      </c>
      <c r="AI28" s="866">
        <f t="shared" si="13"/>
        <v>41325</v>
      </c>
      <c r="AJ28" s="866">
        <f t="shared" si="14"/>
        <v>41080</v>
      </c>
      <c r="AK28" s="866">
        <f t="shared" si="15"/>
        <v>41080</v>
      </c>
      <c r="AL28" s="866">
        <f t="shared" si="33"/>
        <v>40</v>
      </c>
      <c r="AM28" s="866">
        <f t="shared" si="34"/>
        <v>245</v>
      </c>
      <c r="AN28" s="866">
        <f t="shared" si="16"/>
        <v>245</v>
      </c>
      <c r="AO28" s="866">
        <f t="shared" si="17"/>
        <v>-245</v>
      </c>
      <c r="AP28" s="866">
        <f t="shared" si="18"/>
        <v>-40</v>
      </c>
      <c r="AQ28" s="866">
        <f t="shared" si="19"/>
        <v>40</v>
      </c>
      <c r="AR28" s="867">
        <f t="shared" si="35"/>
        <v>213</v>
      </c>
      <c r="AS28" s="868"/>
      <c r="AU28" s="259">
        <f t="shared" si="20"/>
        <v>0</v>
      </c>
      <c r="AV28" s="260">
        <f t="shared" si="21"/>
        <v>0</v>
      </c>
      <c r="AW28" s="261">
        <f t="shared" si="22"/>
        <v>0</v>
      </c>
      <c r="AX28" s="262">
        <f t="shared" si="23"/>
        <v>0</v>
      </c>
      <c r="AY28" s="263">
        <f t="shared" si="24"/>
        <v>0</v>
      </c>
      <c r="AZ28" s="264">
        <f t="shared" si="25"/>
        <v>0</v>
      </c>
      <c r="BA28" s="265">
        <f t="shared" si="26"/>
        <v>0</v>
      </c>
      <c r="BB28" s="266">
        <f t="shared" si="27"/>
        <v>0</v>
      </c>
    </row>
    <row r="29" spans="2:54">
      <c r="B29" s="864"/>
      <c r="C29" s="255"/>
      <c r="D29" s="241">
        <v>1</v>
      </c>
      <c r="E29" s="395">
        <f t="shared" si="29"/>
        <v>2052</v>
      </c>
      <c r="F29" s="396" t="str">
        <f t="shared" si="0"/>
        <v/>
      </c>
      <c r="G29" s="397"/>
      <c r="H29" s="395">
        <f t="shared" si="30"/>
        <v>2066</v>
      </c>
      <c r="I29" s="396" t="str">
        <f t="shared" si="1"/>
        <v>+</v>
      </c>
      <c r="J29" s="397">
        <v>5</v>
      </c>
      <c r="K29" s="398" t="s">
        <v>96</v>
      </c>
      <c r="L29" s="395">
        <f t="shared" si="31"/>
        <v>2054</v>
      </c>
      <c r="M29" s="396" t="str">
        <f t="shared" si="2"/>
        <v/>
      </c>
      <c r="N29" s="397"/>
      <c r="O29" s="395">
        <v>2054</v>
      </c>
      <c r="P29" s="396" t="str">
        <f t="shared" si="3"/>
        <v/>
      </c>
      <c r="Q29" s="397"/>
      <c r="R29" s="399">
        <f t="shared" si="4"/>
        <v>143</v>
      </c>
      <c r="S29" s="399">
        <v>30</v>
      </c>
      <c r="T29" s="447">
        <f t="shared" si="32"/>
        <v>40</v>
      </c>
      <c r="U29" s="394">
        <f t="shared" si="5"/>
        <v>0</v>
      </c>
      <c r="V29" s="449">
        <v>0</v>
      </c>
      <c r="W29" s="449">
        <v>0</v>
      </c>
      <c r="X29" s="400"/>
      <c r="Y29" s="400">
        <f t="shared" si="6"/>
        <v>0</v>
      </c>
      <c r="Z29" s="448">
        <f t="shared" si="28"/>
        <v>213</v>
      </c>
      <c r="AA29" s="864"/>
      <c r="AB29" s="865"/>
      <c r="AC29" s="866">
        <f t="shared" si="7"/>
        <v>142.5</v>
      </c>
      <c r="AD29" s="866">
        <f t="shared" si="8"/>
        <v>0</v>
      </c>
      <c r="AE29" s="866">
        <f t="shared" si="9"/>
        <v>41040</v>
      </c>
      <c r="AF29" s="866">
        <f t="shared" si="10"/>
        <v>-245</v>
      </c>
      <c r="AG29" s="866">
        <f t="shared" si="11"/>
        <v>-40</v>
      </c>
      <c r="AH29" s="866">
        <f t="shared" si="12"/>
        <v>-40</v>
      </c>
      <c r="AI29" s="866">
        <f t="shared" si="13"/>
        <v>41325</v>
      </c>
      <c r="AJ29" s="866">
        <f t="shared" si="14"/>
        <v>41080</v>
      </c>
      <c r="AK29" s="866">
        <f t="shared" si="15"/>
        <v>41080</v>
      </c>
      <c r="AL29" s="866">
        <f t="shared" si="33"/>
        <v>40</v>
      </c>
      <c r="AM29" s="866">
        <f t="shared" si="34"/>
        <v>245</v>
      </c>
      <c r="AN29" s="866">
        <f t="shared" si="16"/>
        <v>245</v>
      </c>
      <c r="AO29" s="866">
        <f t="shared" si="17"/>
        <v>-245</v>
      </c>
      <c r="AP29" s="866">
        <f t="shared" si="18"/>
        <v>-40</v>
      </c>
      <c r="AQ29" s="866">
        <f t="shared" si="19"/>
        <v>40</v>
      </c>
      <c r="AR29" s="867">
        <f t="shared" si="35"/>
        <v>213</v>
      </c>
      <c r="AS29" s="868"/>
      <c r="AU29" s="259">
        <f t="shared" si="20"/>
        <v>0</v>
      </c>
      <c r="AV29" s="260">
        <f t="shared" si="21"/>
        <v>0</v>
      </c>
      <c r="AW29" s="261">
        <f t="shared" si="22"/>
        <v>0</v>
      </c>
      <c r="AX29" s="262">
        <f t="shared" si="23"/>
        <v>0</v>
      </c>
      <c r="AY29" s="263">
        <f t="shared" si="24"/>
        <v>0</v>
      </c>
      <c r="AZ29" s="264">
        <f t="shared" si="25"/>
        <v>0</v>
      </c>
      <c r="BA29" s="265">
        <f t="shared" si="26"/>
        <v>0</v>
      </c>
      <c r="BB29" s="266">
        <f t="shared" si="27"/>
        <v>0</v>
      </c>
    </row>
    <row r="30" spans="2:54">
      <c r="B30" s="864"/>
      <c r="C30" s="255"/>
      <c r="D30" s="241">
        <v>1</v>
      </c>
      <c r="E30" s="395">
        <f t="shared" si="29"/>
        <v>2052</v>
      </c>
      <c r="F30" s="396" t="str">
        <f t="shared" si="0"/>
        <v/>
      </c>
      <c r="G30" s="397"/>
      <c r="H30" s="395">
        <f t="shared" si="30"/>
        <v>2066</v>
      </c>
      <c r="I30" s="396" t="str">
        <f t="shared" si="1"/>
        <v>+</v>
      </c>
      <c r="J30" s="397">
        <v>5</v>
      </c>
      <c r="K30" s="398" t="s">
        <v>96</v>
      </c>
      <c r="L30" s="395">
        <f t="shared" si="31"/>
        <v>2054</v>
      </c>
      <c r="M30" s="396" t="str">
        <f t="shared" si="2"/>
        <v/>
      </c>
      <c r="N30" s="397"/>
      <c r="O30" s="395">
        <v>2054</v>
      </c>
      <c r="P30" s="396" t="str">
        <f t="shared" si="3"/>
        <v/>
      </c>
      <c r="Q30" s="397"/>
      <c r="R30" s="399">
        <f t="shared" si="4"/>
        <v>143</v>
      </c>
      <c r="S30" s="399">
        <v>30</v>
      </c>
      <c r="T30" s="447">
        <f t="shared" si="32"/>
        <v>40</v>
      </c>
      <c r="U30" s="394">
        <f t="shared" si="5"/>
        <v>0</v>
      </c>
      <c r="V30" s="449">
        <v>0</v>
      </c>
      <c r="W30" s="449">
        <v>0</v>
      </c>
      <c r="X30" s="400"/>
      <c r="Y30" s="400">
        <f t="shared" si="6"/>
        <v>0</v>
      </c>
      <c r="Z30" s="448">
        <f t="shared" si="28"/>
        <v>213</v>
      </c>
      <c r="AA30" s="864"/>
      <c r="AB30" s="865"/>
      <c r="AC30" s="866">
        <f t="shared" si="7"/>
        <v>142.5</v>
      </c>
      <c r="AD30" s="866">
        <f t="shared" si="8"/>
        <v>0</v>
      </c>
      <c r="AE30" s="866">
        <f t="shared" si="9"/>
        <v>41040</v>
      </c>
      <c r="AF30" s="866">
        <f t="shared" si="10"/>
        <v>-245</v>
      </c>
      <c r="AG30" s="866">
        <f t="shared" si="11"/>
        <v>-40</v>
      </c>
      <c r="AH30" s="866">
        <f t="shared" si="12"/>
        <v>-40</v>
      </c>
      <c r="AI30" s="866">
        <f t="shared" si="13"/>
        <v>41325</v>
      </c>
      <c r="AJ30" s="866">
        <f t="shared" si="14"/>
        <v>41080</v>
      </c>
      <c r="AK30" s="866">
        <f t="shared" si="15"/>
        <v>41080</v>
      </c>
      <c r="AL30" s="866">
        <f t="shared" si="33"/>
        <v>40</v>
      </c>
      <c r="AM30" s="866">
        <f t="shared" si="34"/>
        <v>245</v>
      </c>
      <c r="AN30" s="866">
        <f t="shared" si="16"/>
        <v>245</v>
      </c>
      <c r="AO30" s="866">
        <f t="shared" si="17"/>
        <v>-245</v>
      </c>
      <c r="AP30" s="866">
        <f t="shared" si="18"/>
        <v>-40</v>
      </c>
      <c r="AQ30" s="866">
        <f t="shared" si="19"/>
        <v>40</v>
      </c>
      <c r="AR30" s="867">
        <f t="shared" si="35"/>
        <v>213</v>
      </c>
      <c r="AS30" s="868"/>
      <c r="AU30" s="259">
        <f t="shared" si="20"/>
        <v>0</v>
      </c>
      <c r="AV30" s="260">
        <f t="shared" si="21"/>
        <v>0</v>
      </c>
      <c r="AW30" s="261">
        <f t="shared" si="22"/>
        <v>0</v>
      </c>
      <c r="AX30" s="262">
        <f t="shared" si="23"/>
        <v>0</v>
      </c>
      <c r="AY30" s="263">
        <f t="shared" si="24"/>
        <v>0</v>
      </c>
      <c r="AZ30" s="264">
        <f t="shared" si="25"/>
        <v>0</v>
      </c>
      <c r="BA30" s="265">
        <f t="shared" si="26"/>
        <v>0</v>
      </c>
      <c r="BB30" s="266">
        <f t="shared" si="27"/>
        <v>0</v>
      </c>
    </row>
    <row r="31" spans="2:54">
      <c r="B31" s="864"/>
      <c r="C31" s="255"/>
      <c r="D31" s="241">
        <v>1</v>
      </c>
      <c r="E31" s="395">
        <f t="shared" si="29"/>
        <v>2052</v>
      </c>
      <c r="F31" s="396" t="str">
        <f t="shared" si="0"/>
        <v/>
      </c>
      <c r="G31" s="397"/>
      <c r="H31" s="395">
        <f t="shared" si="30"/>
        <v>2066</v>
      </c>
      <c r="I31" s="396" t="str">
        <f t="shared" si="1"/>
        <v>+</v>
      </c>
      <c r="J31" s="397">
        <v>5</v>
      </c>
      <c r="K31" s="398" t="s">
        <v>96</v>
      </c>
      <c r="L31" s="395">
        <f t="shared" si="31"/>
        <v>2054</v>
      </c>
      <c r="M31" s="396" t="str">
        <f t="shared" si="2"/>
        <v/>
      </c>
      <c r="N31" s="397"/>
      <c r="O31" s="395">
        <v>2054</v>
      </c>
      <c r="P31" s="396" t="str">
        <f t="shared" si="3"/>
        <v/>
      </c>
      <c r="Q31" s="397"/>
      <c r="R31" s="399">
        <f t="shared" si="4"/>
        <v>143</v>
      </c>
      <c r="S31" s="399">
        <v>30</v>
      </c>
      <c r="T31" s="447">
        <f t="shared" si="32"/>
        <v>40</v>
      </c>
      <c r="U31" s="394">
        <f t="shared" si="5"/>
        <v>0</v>
      </c>
      <c r="V31" s="449">
        <v>0</v>
      </c>
      <c r="W31" s="449">
        <v>0</v>
      </c>
      <c r="X31" s="400"/>
      <c r="Y31" s="400">
        <f t="shared" si="6"/>
        <v>0</v>
      </c>
      <c r="Z31" s="448">
        <f t="shared" si="28"/>
        <v>213</v>
      </c>
      <c r="AA31" s="864"/>
      <c r="AB31" s="865"/>
      <c r="AC31" s="866">
        <f t="shared" si="7"/>
        <v>142.5</v>
      </c>
      <c r="AD31" s="866">
        <f t="shared" si="8"/>
        <v>0</v>
      </c>
      <c r="AE31" s="866">
        <f t="shared" si="9"/>
        <v>41040</v>
      </c>
      <c r="AF31" s="866">
        <f t="shared" si="10"/>
        <v>-245</v>
      </c>
      <c r="AG31" s="866">
        <f t="shared" si="11"/>
        <v>-40</v>
      </c>
      <c r="AH31" s="866">
        <f t="shared" si="12"/>
        <v>-40</v>
      </c>
      <c r="AI31" s="866">
        <f t="shared" si="13"/>
        <v>41325</v>
      </c>
      <c r="AJ31" s="866">
        <f t="shared" si="14"/>
        <v>41080</v>
      </c>
      <c r="AK31" s="866">
        <f t="shared" si="15"/>
        <v>41080</v>
      </c>
      <c r="AL31" s="866">
        <f t="shared" si="33"/>
        <v>40</v>
      </c>
      <c r="AM31" s="866">
        <f t="shared" si="34"/>
        <v>245</v>
      </c>
      <c r="AN31" s="866">
        <f t="shared" si="16"/>
        <v>245</v>
      </c>
      <c r="AO31" s="866">
        <f t="shared" si="17"/>
        <v>-245</v>
      </c>
      <c r="AP31" s="866">
        <f t="shared" si="18"/>
        <v>-40</v>
      </c>
      <c r="AQ31" s="866">
        <f t="shared" si="19"/>
        <v>40</v>
      </c>
      <c r="AR31" s="867">
        <f t="shared" si="35"/>
        <v>213</v>
      </c>
      <c r="AS31" s="868"/>
      <c r="AU31" s="259">
        <f t="shared" si="20"/>
        <v>0</v>
      </c>
      <c r="AV31" s="260">
        <f t="shared" si="21"/>
        <v>0</v>
      </c>
      <c r="AW31" s="261">
        <f t="shared" si="22"/>
        <v>0</v>
      </c>
      <c r="AX31" s="262">
        <f t="shared" si="23"/>
        <v>0</v>
      </c>
      <c r="AY31" s="263">
        <f t="shared" si="24"/>
        <v>0</v>
      </c>
      <c r="AZ31" s="264">
        <f t="shared" si="25"/>
        <v>0</v>
      </c>
      <c r="BA31" s="265">
        <f t="shared" si="26"/>
        <v>0</v>
      </c>
      <c r="BB31" s="266">
        <f t="shared" si="27"/>
        <v>0</v>
      </c>
    </row>
    <row r="32" spans="2:54">
      <c r="B32" s="864"/>
      <c r="C32" s="255"/>
      <c r="D32" s="241">
        <v>1</v>
      </c>
      <c r="E32" s="395">
        <v>2050</v>
      </c>
      <c r="F32" s="396" t="str">
        <f t="shared" si="0"/>
        <v/>
      </c>
      <c r="G32" s="397"/>
      <c r="H32" s="395">
        <v>2060</v>
      </c>
      <c r="I32" s="396" t="str">
        <f t="shared" si="1"/>
        <v/>
      </c>
      <c r="J32" s="397"/>
      <c r="K32" s="398" t="s">
        <v>96</v>
      </c>
      <c r="L32" s="395">
        <v>2052</v>
      </c>
      <c r="M32" s="396" t="str">
        <f t="shared" si="2"/>
        <v/>
      </c>
      <c r="N32" s="397"/>
      <c r="O32" s="395">
        <v>2059</v>
      </c>
      <c r="P32" s="396" t="str">
        <f t="shared" si="3"/>
        <v/>
      </c>
      <c r="Q32" s="397"/>
      <c r="R32" s="399">
        <f t="shared" si="4"/>
        <v>100</v>
      </c>
      <c r="S32" s="399">
        <v>30</v>
      </c>
      <c r="T32" s="447">
        <f t="shared" si="32"/>
        <v>20</v>
      </c>
      <c r="U32" s="394">
        <f t="shared" si="5"/>
        <v>140</v>
      </c>
      <c r="V32" s="449">
        <v>0</v>
      </c>
      <c r="W32" s="449">
        <v>0</v>
      </c>
      <c r="X32" s="400"/>
      <c r="Y32" s="400">
        <f t="shared" si="6"/>
        <v>0</v>
      </c>
      <c r="Z32" s="448">
        <f t="shared" si="28"/>
        <v>220</v>
      </c>
      <c r="AA32" s="864"/>
      <c r="AB32" s="865"/>
      <c r="AC32" s="866">
        <f t="shared" si="7"/>
        <v>100</v>
      </c>
      <c r="AD32" s="866">
        <f t="shared" si="8"/>
        <v>140</v>
      </c>
      <c r="AE32" s="866">
        <f t="shared" si="9"/>
        <v>41000</v>
      </c>
      <c r="AF32" s="866">
        <f t="shared" si="10"/>
        <v>-160</v>
      </c>
      <c r="AG32" s="866">
        <f t="shared" si="11"/>
        <v>-180</v>
      </c>
      <c r="AH32" s="866">
        <f t="shared" si="12"/>
        <v>-180</v>
      </c>
      <c r="AI32" s="866">
        <f t="shared" si="13"/>
        <v>41200</v>
      </c>
      <c r="AJ32" s="866">
        <f t="shared" si="14"/>
        <v>41040</v>
      </c>
      <c r="AK32" s="866">
        <f t="shared" si="15"/>
        <v>41180</v>
      </c>
      <c r="AL32" s="866">
        <f t="shared" si="33"/>
        <v>40</v>
      </c>
      <c r="AM32" s="866">
        <f t="shared" si="34"/>
        <v>20</v>
      </c>
      <c r="AN32" s="866">
        <f t="shared" si="16"/>
        <v>160</v>
      </c>
      <c r="AO32" s="866">
        <f t="shared" si="17"/>
        <v>-20</v>
      </c>
      <c r="AP32" s="866">
        <f t="shared" si="18"/>
        <v>-40</v>
      </c>
      <c r="AQ32" s="866">
        <f t="shared" si="19"/>
        <v>180</v>
      </c>
      <c r="AR32" s="867">
        <f t="shared" si="35"/>
        <v>220</v>
      </c>
      <c r="AS32" s="868"/>
      <c r="AU32" s="259">
        <f t="shared" si="20"/>
        <v>0</v>
      </c>
      <c r="AV32" s="260">
        <f t="shared" si="21"/>
        <v>0</v>
      </c>
      <c r="AW32" s="261">
        <f t="shared" si="22"/>
        <v>0</v>
      </c>
      <c r="AX32" s="262">
        <f t="shared" si="23"/>
        <v>0</v>
      </c>
      <c r="AY32" s="263">
        <f t="shared" si="24"/>
        <v>0</v>
      </c>
      <c r="AZ32" s="264">
        <f t="shared" si="25"/>
        <v>0</v>
      </c>
      <c r="BA32" s="265">
        <f t="shared" si="26"/>
        <v>0</v>
      </c>
      <c r="BB32" s="266">
        <f t="shared" si="27"/>
        <v>0</v>
      </c>
    </row>
    <row r="33" spans="2:54">
      <c r="B33" s="254"/>
      <c r="C33" s="255"/>
      <c r="D33" s="241">
        <v>1</v>
      </c>
      <c r="E33" s="395">
        <f>L33+15</f>
        <v>2069</v>
      </c>
      <c r="F33" s="396" t="str">
        <f t="shared" si="0"/>
        <v/>
      </c>
      <c r="G33" s="397"/>
      <c r="H33" s="395">
        <f>+E33+24</f>
        <v>2093</v>
      </c>
      <c r="I33" s="396" t="str">
        <f t="shared" si="1"/>
        <v/>
      </c>
      <c r="J33" s="397"/>
      <c r="K33" s="398" t="s">
        <v>95</v>
      </c>
      <c r="L33" s="395">
        <f>O26</f>
        <v>2054</v>
      </c>
      <c r="M33" s="396" t="str">
        <f t="shared" si="2"/>
        <v/>
      </c>
      <c r="N33" s="397"/>
      <c r="O33" s="395">
        <v>2080</v>
      </c>
      <c r="P33" s="396" t="str">
        <f t="shared" si="3"/>
        <v/>
      </c>
      <c r="Q33" s="397"/>
      <c r="R33" s="399">
        <f t="shared" si="4"/>
        <v>240</v>
      </c>
      <c r="S33" s="399">
        <v>27</v>
      </c>
      <c r="T33" s="447">
        <f>IF(AL33&lt;AM33,AL33,AM33)</f>
        <v>-300</v>
      </c>
      <c r="U33" s="394">
        <f>AD33</f>
        <v>520</v>
      </c>
      <c r="V33" s="449">
        <v>0</v>
      </c>
      <c r="W33" s="449">
        <v>0</v>
      </c>
      <c r="X33" s="400"/>
      <c r="Y33" s="400">
        <f t="shared" si="6"/>
        <v>0</v>
      </c>
      <c r="Z33" s="401">
        <f>TRUNC(IF(AR33&lt;AS33,AR33,AS33),2)</f>
        <v>0</v>
      </c>
      <c r="AA33" s="864"/>
      <c r="AB33" s="865"/>
      <c r="AC33" s="866">
        <f>(((H33-E33)*20)+J33-G33)/2</f>
        <v>240</v>
      </c>
      <c r="AD33" s="866">
        <f>((O33-L33)*20)+Q33-N33</f>
        <v>520</v>
      </c>
      <c r="AE33" s="866">
        <f>(E33*20)+G33</f>
        <v>41380</v>
      </c>
      <c r="AF33" s="866">
        <f>((L33-H33)*20)+N33-J33</f>
        <v>-780</v>
      </c>
      <c r="AG33" s="866">
        <f>((E33-O33)*20)+G33-Q33</f>
        <v>-220</v>
      </c>
      <c r="AH33" s="866">
        <f>IF(AF33&lt;0,AG33,AF33)</f>
        <v>-220</v>
      </c>
      <c r="AI33" s="866">
        <f>(H33*20)+J33</f>
        <v>41860</v>
      </c>
      <c r="AJ33" s="866">
        <f>(L33*20)+N33</f>
        <v>41080</v>
      </c>
      <c r="AK33" s="866">
        <f>(O33*20)+Q33</f>
        <v>41600</v>
      </c>
      <c r="AL33" s="866">
        <f>AJ33-AE33</f>
        <v>-300</v>
      </c>
      <c r="AM33" s="866">
        <f>AI33-AK33</f>
        <v>260</v>
      </c>
      <c r="AN33" s="866">
        <f>+AI33-AJ33</f>
        <v>780</v>
      </c>
      <c r="AO33" s="866">
        <f>+AK33-AI33</f>
        <v>-260</v>
      </c>
      <c r="AP33" s="866">
        <f>AE33-AJ33</f>
        <v>300</v>
      </c>
      <c r="AQ33" s="866">
        <f>AK33-AE33</f>
        <v>220</v>
      </c>
      <c r="AR33" s="867">
        <f>SUM(R33:T33)+(U33/2)</f>
        <v>227</v>
      </c>
      <c r="AS33" s="868"/>
      <c r="AU33" s="259">
        <f t="shared" si="20"/>
        <v>0</v>
      </c>
      <c r="AV33" s="260">
        <f t="shared" si="21"/>
        <v>0</v>
      </c>
      <c r="AW33" s="261">
        <f t="shared" si="22"/>
        <v>0</v>
      </c>
      <c r="AX33" s="262">
        <f t="shared" si="23"/>
        <v>0</v>
      </c>
      <c r="AY33" s="263">
        <f t="shared" si="24"/>
        <v>0</v>
      </c>
      <c r="AZ33" s="264">
        <f t="shared" si="25"/>
        <v>0</v>
      </c>
      <c r="BA33" s="265">
        <f t="shared" si="26"/>
        <v>0</v>
      </c>
      <c r="BB33" s="266">
        <f t="shared" si="27"/>
        <v>0</v>
      </c>
    </row>
    <row r="34" spans="2:54" ht="12.75" thickBot="1">
      <c r="B34" s="254"/>
      <c r="C34" s="255"/>
      <c r="D34" s="241">
        <v>1</v>
      </c>
      <c r="E34" s="395">
        <f>L34+5</f>
        <v>2085</v>
      </c>
      <c r="F34" s="396" t="str">
        <f t="shared" si="0"/>
        <v>+</v>
      </c>
      <c r="G34" s="397">
        <v>10</v>
      </c>
      <c r="H34" s="395">
        <f>+E34+26</f>
        <v>2111</v>
      </c>
      <c r="I34" s="396" t="str">
        <f t="shared" si="1"/>
        <v>+</v>
      </c>
      <c r="J34" s="397">
        <v>5</v>
      </c>
      <c r="K34" s="398" t="s">
        <v>96</v>
      </c>
      <c r="L34" s="395">
        <f>O33</f>
        <v>2080</v>
      </c>
      <c r="M34" s="396" t="str">
        <f t="shared" si="2"/>
        <v/>
      </c>
      <c r="N34" s="397"/>
      <c r="O34" s="395">
        <v>2100</v>
      </c>
      <c r="P34" s="396" t="str">
        <f t="shared" si="3"/>
        <v/>
      </c>
      <c r="Q34" s="397"/>
      <c r="R34" s="399">
        <f t="shared" si="4"/>
        <v>258</v>
      </c>
      <c r="S34" s="399">
        <v>30</v>
      </c>
      <c r="T34" s="394">
        <v>0</v>
      </c>
      <c r="U34" s="394">
        <f t="shared" si="5"/>
        <v>400</v>
      </c>
      <c r="V34" s="399">
        <f>IF(AR34&lt;AS34,AN34,AP34)</f>
        <v>110</v>
      </c>
      <c r="W34" s="399">
        <f>IF(AR34&lt;AS34,AO34,AQ34)</f>
        <v>290</v>
      </c>
      <c r="X34" s="400"/>
      <c r="Y34" s="400">
        <f t="shared" si="6"/>
        <v>0</v>
      </c>
      <c r="Z34" s="401">
        <f>TRUNC(IF(AR34&lt;AS34,AR34,AS34),2)</f>
        <v>407.75</v>
      </c>
      <c r="AA34" s="254"/>
      <c r="AB34" s="255"/>
      <c r="AC34" s="256">
        <f t="shared" si="7"/>
        <v>257.5</v>
      </c>
      <c r="AD34" s="256">
        <f t="shared" si="8"/>
        <v>400</v>
      </c>
      <c r="AE34" s="256">
        <f t="shared" si="9"/>
        <v>41710</v>
      </c>
      <c r="AF34" s="256">
        <f t="shared" si="10"/>
        <v>-625</v>
      </c>
      <c r="AG34" s="256">
        <f t="shared" si="11"/>
        <v>-290</v>
      </c>
      <c r="AH34" s="256">
        <f t="shared" si="12"/>
        <v>-290</v>
      </c>
      <c r="AI34" s="256">
        <f t="shared" si="13"/>
        <v>42225</v>
      </c>
      <c r="AJ34" s="256">
        <f t="shared" si="14"/>
        <v>41600</v>
      </c>
      <c r="AK34" s="256">
        <f t="shared" si="15"/>
        <v>42000</v>
      </c>
      <c r="AL34" s="257"/>
      <c r="AM34" s="257"/>
      <c r="AN34" s="256">
        <f t="shared" si="16"/>
        <v>625</v>
      </c>
      <c r="AO34" s="256">
        <f t="shared" si="17"/>
        <v>-225</v>
      </c>
      <c r="AP34" s="256">
        <f t="shared" si="18"/>
        <v>110</v>
      </c>
      <c r="AQ34" s="256">
        <f t="shared" si="19"/>
        <v>290</v>
      </c>
      <c r="AR34" s="258">
        <f>(((AN34^2+AO34^2)/((AN34+AO34)*2)+$AC34+$S34))</f>
        <v>839.0625</v>
      </c>
      <c r="AS34" s="258">
        <f>(((AP34^2+AQ34^2)/((AP34+AQ34)*2)+$AC34+$S34))</f>
        <v>407.75</v>
      </c>
      <c r="AU34" s="259">
        <f t="shared" si="20"/>
        <v>0</v>
      </c>
      <c r="AV34" s="260">
        <f t="shared" si="21"/>
        <v>0</v>
      </c>
      <c r="AW34" s="261">
        <f t="shared" si="22"/>
        <v>0</v>
      </c>
      <c r="AX34" s="262">
        <f t="shared" si="23"/>
        <v>0</v>
      </c>
      <c r="AY34" s="263">
        <f t="shared" si="24"/>
        <v>0</v>
      </c>
      <c r="AZ34" s="264">
        <f t="shared" si="25"/>
        <v>0</v>
      </c>
      <c r="BA34" s="265">
        <f t="shared" si="26"/>
        <v>0</v>
      </c>
      <c r="BB34" s="266">
        <f t="shared" si="27"/>
        <v>0</v>
      </c>
    </row>
    <row r="35" spans="2:54" ht="12.75" thickTop="1">
      <c r="C35" s="255"/>
      <c r="D35" s="241"/>
      <c r="E35" s="395"/>
      <c r="F35" s="396"/>
      <c r="G35" s="397"/>
      <c r="H35" s="395"/>
      <c r="I35" s="396"/>
      <c r="J35" s="397"/>
      <c r="K35" s="398"/>
      <c r="L35" s="395"/>
      <c r="M35" s="396"/>
      <c r="N35" s="397"/>
      <c r="O35" s="395"/>
      <c r="P35" s="396"/>
      <c r="Q35" s="397"/>
      <c r="R35" s="399"/>
      <c r="S35" s="399"/>
      <c r="T35" s="394"/>
      <c r="U35" s="394"/>
      <c r="V35" s="399"/>
      <c r="W35" s="399"/>
      <c r="X35" s="400"/>
      <c r="Y35" s="400"/>
      <c r="Z35" s="401"/>
      <c r="AS35" s="452" t="s">
        <v>77</v>
      </c>
      <c r="AT35" s="452">
        <f>SUM(AU35:BB35)</f>
        <v>0</v>
      </c>
      <c r="AU35" s="809">
        <f>SUM(AU20:AU34)</f>
        <v>0</v>
      </c>
      <c r="AV35" s="809">
        <f t="shared" ref="AV35:BB35" si="36">SUM(AV14:AV34)</f>
        <v>0</v>
      </c>
      <c r="AW35" s="809">
        <f t="shared" si="36"/>
        <v>0</v>
      </c>
      <c r="AX35" s="809">
        <f t="shared" si="36"/>
        <v>0</v>
      </c>
      <c r="AY35" s="809">
        <f t="shared" si="36"/>
        <v>0</v>
      </c>
      <c r="AZ35" s="809">
        <f t="shared" si="36"/>
        <v>0</v>
      </c>
      <c r="BA35" s="809">
        <f t="shared" si="36"/>
        <v>0</v>
      </c>
      <c r="BB35" s="809">
        <f t="shared" si="36"/>
        <v>0</v>
      </c>
    </row>
    <row r="36" spans="2:54">
      <c r="C36" s="267"/>
      <c r="D36" s="241"/>
      <c r="E36" s="395"/>
      <c r="F36" s="396"/>
      <c r="G36" s="397"/>
      <c r="H36" s="395"/>
      <c r="I36" s="396"/>
      <c r="J36" s="397"/>
      <c r="K36" s="398"/>
      <c r="L36" s="395"/>
      <c r="M36" s="396"/>
      <c r="N36" s="397"/>
      <c r="O36" s="395"/>
      <c r="P36" s="396"/>
      <c r="Q36" s="397"/>
      <c r="R36" s="403"/>
      <c r="S36" s="399"/>
      <c r="T36" s="394"/>
      <c r="U36" s="394"/>
      <c r="V36" s="399"/>
      <c r="W36" s="1291" t="s">
        <v>146</v>
      </c>
      <c r="X36" s="1292"/>
      <c r="Y36" s="1293"/>
      <c r="Z36" s="401"/>
    </row>
    <row r="37" spans="2:54">
      <c r="B37" s="91"/>
      <c r="C37" s="267"/>
      <c r="D37" s="241"/>
      <c r="E37" s="395"/>
      <c r="F37" s="396"/>
      <c r="G37" s="397"/>
      <c r="H37" s="395"/>
      <c r="I37" s="396"/>
      <c r="J37" s="397"/>
      <c r="K37" s="398"/>
      <c r="L37" s="395"/>
      <c r="M37" s="396"/>
      <c r="N37" s="397"/>
      <c r="O37" s="395"/>
      <c r="P37" s="396"/>
      <c r="Q37" s="397"/>
      <c r="R37" s="403"/>
      <c r="S37" s="399"/>
      <c r="T37" s="394"/>
      <c r="U37" s="394"/>
      <c r="V37" s="399"/>
      <c r="W37" s="810" t="s">
        <v>207</v>
      </c>
      <c r="X37" s="811"/>
      <c r="Y37" s="812">
        <f>dmt_200</f>
        <v>0</v>
      </c>
      <c r="Z37" s="401"/>
    </row>
    <row r="38" spans="2:54">
      <c r="B38" s="91"/>
      <c r="C38" s="267"/>
      <c r="D38" s="241"/>
      <c r="E38" s="395"/>
      <c r="F38" s="396"/>
      <c r="G38" s="397"/>
      <c r="H38" s="395"/>
      <c r="I38" s="396"/>
      <c r="J38" s="397"/>
      <c r="K38" s="398"/>
      <c r="L38" s="395"/>
      <c r="M38" s="396"/>
      <c r="N38" s="397"/>
      <c r="O38" s="395"/>
      <c r="P38" s="396"/>
      <c r="Q38" s="397"/>
      <c r="R38" s="399"/>
      <c r="S38" s="399"/>
      <c r="T38" s="394"/>
      <c r="U38" s="402"/>
      <c r="V38" s="399"/>
      <c r="W38" s="794" t="s">
        <v>208</v>
      </c>
      <c r="X38" s="743"/>
      <c r="Y38" s="450">
        <f>dmt_400</f>
        <v>0</v>
      </c>
      <c r="Z38" s="401"/>
    </row>
    <row r="39" spans="2:54">
      <c r="B39" s="91"/>
      <c r="C39" s="255"/>
      <c r="D39" s="241"/>
      <c r="E39" s="395"/>
      <c r="F39" s="396"/>
      <c r="G39" s="397"/>
      <c r="H39" s="395"/>
      <c r="I39" s="396"/>
      <c r="J39" s="397"/>
      <c r="K39" s="398"/>
      <c r="L39" s="395"/>
      <c r="M39" s="396"/>
      <c r="N39" s="397"/>
      <c r="O39" s="395"/>
      <c r="P39" s="396"/>
      <c r="Q39" s="397"/>
      <c r="R39" s="399"/>
      <c r="S39" s="399"/>
      <c r="T39" s="394"/>
      <c r="U39" s="394"/>
      <c r="V39" s="399"/>
      <c r="W39" s="794" t="s">
        <v>209</v>
      </c>
      <c r="X39" s="743"/>
      <c r="Y39" s="450">
        <f>dmt_600</f>
        <v>0</v>
      </c>
      <c r="Z39" s="401"/>
    </row>
    <row r="40" spans="2:54">
      <c r="B40" s="91"/>
      <c r="C40" s="255"/>
      <c r="D40" s="241"/>
      <c r="E40" s="395"/>
      <c r="F40" s="396"/>
      <c r="G40" s="397"/>
      <c r="H40" s="395"/>
      <c r="I40" s="396"/>
      <c r="J40" s="397"/>
      <c r="K40" s="398"/>
      <c r="L40" s="395"/>
      <c r="M40" s="396"/>
      <c r="N40" s="397"/>
      <c r="O40" s="395"/>
      <c r="P40" s="396"/>
      <c r="Q40" s="397"/>
      <c r="R40" s="399"/>
      <c r="S40" s="399"/>
      <c r="T40" s="394"/>
      <c r="U40" s="394"/>
      <c r="V40" s="399"/>
      <c r="W40" s="794" t="s">
        <v>260</v>
      </c>
      <c r="X40" s="743"/>
      <c r="Y40" s="450">
        <f>dmt_800</f>
        <v>0</v>
      </c>
      <c r="Z40" s="401"/>
    </row>
    <row r="41" spans="2:54">
      <c r="B41" s="91"/>
      <c r="C41" s="255"/>
      <c r="D41" s="241"/>
      <c r="E41" s="395"/>
      <c r="F41" s="396"/>
      <c r="G41" s="397"/>
      <c r="H41" s="395"/>
      <c r="I41" s="396"/>
      <c r="J41" s="397"/>
      <c r="K41" s="398"/>
      <c r="L41" s="395"/>
      <c r="M41" s="396"/>
      <c r="N41" s="397"/>
      <c r="O41" s="395"/>
      <c r="P41" s="396"/>
      <c r="Q41" s="397"/>
      <c r="R41" s="399"/>
      <c r="S41" s="399"/>
      <c r="T41" s="394"/>
      <c r="U41" s="394"/>
      <c r="V41" s="399"/>
      <c r="W41" s="794" t="s">
        <v>269</v>
      </c>
      <c r="X41" s="743"/>
      <c r="Y41" s="450">
        <f>dmt_1000</f>
        <v>0</v>
      </c>
      <c r="Z41" s="401"/>
    </row>
    <row r="42" spans="2:54">
      <c r="B42" s="91"/>
      <c r="C42" s="255"/>
      <c r="D42" s="241"/>
      <c r="E42" s="395"/>
      <c r="F42" s="396"/>
      <c r="G42" s="397"/>
      <c r="H42" s="395"/>
      <c r="I42" s="396"/>
      <c r="J42" s="397"/>
      <c r="K42" s="398"/>
      <c r="L42" s="395"/>
      <c r="M42" s="396"/>
      <c r="N42" s="397"/>
      <c r="O42" s="395"/>
      <c r="P42" s="396"/>
      <c r="Q42" s="397"/>
      <c r="R42" s="399"/>
      <c r="S42" s="399"/>
      <c r="T42" s="394"/>
      <c r="U42" s="394"/>
      <c r="V42" s="399"/>
      <c r="W42" s="794" t="s">
        <v>270</v>
      </c>
      <c r="X42" s="743"/>
      <c r="Y42" s="450">
        <f>dmt_1200</f>
        <v>0</v>
      </c>
      <c r="Z42" s="401"/>
      <c r="AC42" s="3">
        <f>100^2</f>
        <v>10000</v>
      </c>
      <c r="AD42" s="3">
        <f>140^2</f>
        <v>19600</v>
      </c>
    </row>
    <row r="43" spans="2:54">
      <c r="B43" s="91"/>
      <c r="C43" s="255"/>
      <c r="D43" s="241"/>
      <c r="E43" s="395"/>
      <c r="F43" s="396"/>
      <c r="G43" s="397"/>
      <c r="H43" s="395"/>
      <c r="I43" s="396"/>
      <c r="J43" s="397"/>
      <c r="K43" s="398"/>
      <c r="L43" s="395"/>
      <c r="M43" s="396"/>
      <c r="N43" s="397"/>
      <c r="O43" s="395"/>
      <c r="P43" s="396"/>
      <c r="Q43" s="397"/>
      <c r="R43" s="399"/>
      <c r="S43" s="399"/>
      <c r="T43" s="394"/>
      <c r="U43" s="394"/>
      <c r="V43" s="399"/>
      <c r="W43" s="795" t="s">
        <v>271</v>
      </c>
      <c r="X43" s="796"/>
      <c r="Y43" s="451">
        <f>dmt_1400</f>
        <v>0</v>
      </c>
      <c r="Z43" s="401"/>
      <c r="AC43" s="3">
        <f>100^2</f>
        <v>10000</v>
      </c>
      <c r="AD43" s="3">
        <f>60^2</f>
        <v>3600</v>
      </c>
    </row>
    <row r="44" spans="2:54">
      <c r="B44" s="91"/>
      <c r="C44" s="267"/>
      <c r="D44" s="241"/>
      <c r="E44" s="395"/>
      <c r="F44" s="396"/>
      <c r="G44" s="397"/>
      <c r="H44" s="395"/>
      <c r="I44" s="396"/>
      <c r="J44" s="397"/>
      <c r="K44" s="398"/>
      <c r="L44" s="395"/>
      <c r="M44" s="396"/>
      <c r="N44" s="397"/>
      <c r="O44" s="395"/>
      <c r="P44" s="396"/>
      <c r="Q44" s="397"/>
      <c r="R44" s="403"/>
      <c r="S44" s="399"/>
      <c r="T44" s="394"/>
      <c r="U44" s="394"/>
      <c r="V44" s="399"/>
      <c r="W44" s="1294" t="s">
        <v>77</v>
      </c>
      <c r="X44" s="1295"/>
      <c r="Y44" s="813">
        <f>SUM(Y37:Y43)</f>
        <v>0</v>
      </c>
      <c r="Z44" s="401"/>
      <c r="AC44" s="3">
        <f>+AC43+AC42</f>
        <v>20000</v>
      </c>
      <c r="AD44" s="3">
        <f>+AD43+AD42</f>
        <v>23200</v>
      </c>
    </row>
    <row r="45" spans="2:54">
      <c r="B45" s="91"/>
      <c r="C45" s="267"/>
      <c r="D45" s="241"/>
      <c r="E45" s="395"/>
      <c r="F45" s="396"/>
      <c r="G45" s="397"/>
      <c r="H45" s="395"/>
      <c r="I45" s="396"/>
      <c r="J45" s="397"/>
      <c r="K45" s="398"/>
      <c r="L45" s="395"/>
      <c r="M45" s="396"/>
      <c r="N45" s="397"/>
      <c r="O45" s="395"/>
      <c r="P45" s="396"/>
      <c r="Q45" s="397"/>
      <c r="R45" s="403"/>
      <c r="S45" s="399"/>
      <c r="T45" s="394"/>
      <c r="U45" s="394"/>
      <c r="V45" s="399"/>
      <c r="W45" s="399"/>
      <c r="X45" s="399"/>
      <c r="Y45" s="399"/>
      <c r="Z45" s="401"/>
      <c r="AA45" s="91"/>
      <c r="AB45" s="91"/>
      <c r="AC45" s="91">
        <f>+AC44/400</f>
        <v>50</v>
      </c>
      <c r="AD45" s="91">
        <f>+AD44/400</f>
        <v>58</v>
      </c>
      <c r="AE45" s="91"/>
      <c r="AF45" s="91"/>
      <c r="AG45" s="91"/>
      <c r="AH45" s="249"/>
    </row>
    <row r="46" spans="2:54">
      <c r="B46" s="102"/>
      <c r="C46" s="267"/>
      <c r="D46" s="241"/>
      <c r="E46" s="395"/>
      <c r="F46" s="396"/>
      <c r="G46" s="397"/>
      <c r="H46" s="395"/>
      <c r="I46" s="396"/>
      <c r="J46" s="397"/>
      <c r="K46" s="398"/>
      <c r="L46" s="395"/>
      <c r="M46" s="396"/>
      <c r="N46" s="397"/>
      <c r="O46" s="395"/>
      <c r="P46" s="396"/>
      <c r="Q46" s="397"/>
      <c r="R46" s="399"/>
      <c r="S46" s="399"/>
      <c r="T46" s="394"/>
      <c r="U46" s="402"/>
      <c r="V46" s="399"/>
      <c r="W46" s="404"/>
      <c r="X46" s="404"/>
      <c r="Y46" s="404"/>
      <c r="Z46" s="399"/>
      <c r="AA46" s="91"/>
      <c r="AB46" s="91"/>
      <c r="AC46" s="91">
        <f>+AC45+20+20</f>
        <v>90</v>
      </c>
      <c r="AD46" s="91">
        <f>+AD45+20+20</f>
        <v>98</v>
      </c>
      <c r="AE46" s="91"/>
      <c r="AF46" s="91"/>
      <c r="AG46" s="91"/>
      <c r="AH46" s="249"/>
    </row>
    <row r="47" spans="2:54">
      <c r="B47" s="101"/>
      <c r="C47" s="268"/>
      <c r="D47" s="357" t="str">
        <f>[11]RELATÓRIO!C134</f>
        <v>Juara/MT, 2 de julho de 2001</v>
      </c>
      <c r="E47" s="360"/>
      <c r="F47" s="360"/>
      <c r="G47" s="360"/>
      <c r="H47" s="360"/>
      <c r="I47" s="360"/>
      <c r="J47" s="360"/>
      <c r="K47" s="360"/>
      <c r="L47" s="360"/>
      <c r="M47" s="360"/>
      <c r="N47" s="360"/>
      <c r="O47" s="360"/>
      <c r="P47" s="360"/>
      <c r="Q47" s="360"/>
      <c r="R47" s="360"/>
      <c r="S47" s="360"/>
      <c r="T47" s="360"/>
      <c r="U47" s="360"/>
      <c r="V47" s="360"/>
      <c r="W47" s="360"/>
      <c r="X47" s="360"/>
      <c r="Y47" s="360"/>
      <c r="Z47" s="405"/>
      <c r="AA47" s="91"/>
      <c r="AB47" s="91"/>
      <c r="AC47" s="91"/>
      <c r="AD47" s="91"/>
      <c r="AE47" s="91"/>
      <c r="AF47" s="91"/>
      <c r="AG47" s="91"/>
      <c r="AH47" s="249"/>
    </row>
    <row r="48" spans="2:54">
      <c r="C48" s="269"/>
      <c r="D48" s="200"/>
      <c r="E48" s="242" t="s">
        <v>48</v>
      </c>
      <c r="F48" s="242"/>
      <c r="G48" s="242"/>
      <c r="H48" s="242"/>
      <c r="I48" s="242"/>
      <c r="J48" s="242"/>
      <c r="K48" s="242"/>
      <c r="L48" s="242"/>
      <c r="M48" s="242"/>
      <c r="N48" s="242"/>
      <c r="O48" s="242"/>
      <c r="P48" s="242"/>
      <c r="Q48" s="242"/>
      <c r="R48" s="242"/>
      <c r="S48" s="242"/>
      <c r="T48" s="242"/>
      <c r="U48" s="242"/>
      <c r="V48" s="242"/>
      <c r="W48" s="242"/>
      <c r="X48" s="242"/>
      <c r="Y48" s="242"/>
      <c r="Z48" s="406"/>
      <c r="AA48" s="91"/>
      <c r="AB48" s="91"/>
      <c r="AC48" s="91"/>
      <c r="AD48" s="91"/>
      <c r="AE48" s="91"/>
      <c r="AF48" s="91"/>
      <c r="AG48" s="91"/>
      <c r="AH48" s="249"/>
    </row>
    <row r="49" spans="3:34">
      <c r="C49" s="269"/>
      <c r="D49" s="407"/>
      <c r="E49" s="408"/>
      <c r="F49" s="408"/>
      <c r="G49" s="408"/>
      <c r="H49" s="408"/>
      <c r="I49" s="408"/>
      <c r="J49" s="408"/>
      <c r="K49" s="408"/>
      <c r="L49" s="408"/>
      <c r="M49" s="408"/>
      <c r="N49" s="408"/>
      <c r="O49" s="408"/>
      <c r="P49" s="408"/>
      <c r="Q49" s="408"/>
      <c r="R49" s="408"/>
      <c r="S49" s="408"/>
      <c r="T49" s="408"/>
      <c r="U49" s="408"/>
      <c r="V49" s="408"/>
      <c r="W49" s="408"/>
      <c r="X49" s="408"/>
      <c r="Y49" s="408"/>
      <c r="Z49" s="409"/>
      <c r="AA49" s="91"/>
      <c r="AB49" s="91"/>
      <c r="AC49" s="91"/>
      <c r="AD49" s="91"/>
      <c r="AE49" s="91"/>
      <c r="AF49" s="91"/>
      <c r="AG49" s="91"/>
      <c r="AH49" s="249"/>
    </row>
    <row r="50" spans="3:34">
      <c r="C50" s="269"/>
      <c r="AA50" s="91"/>
      <c r="AB50" s="91"/>
      <c r="AC50" s="91"/>
      <c r="AD50" s="91"/>
      <c r="AE50" s="91"/>
      <c r="AF50" s="91"/>
      <c r="AG50" s="91"/>
      <c r="AH50" s="249"/>
    </row>
    <row r="51" spans="3:34">
      <c r="AA51" s="91"/>
      <c r="AB51" s="91"/>
      <c r="AC51" s="91"/>
      <c r="AD51" s="91"/>
      <c r="AE51" s="91"/>
      <c r="AF51" s="91"/>
      <c r="AG51" s="91"/>
      <c r="AH51" s="249"/>
    </row>
    <row r="52" spans="3:34">
      <c r="AA52" s="91"/>
      <c r="AB52" s="91"/>
      <c r="AC52" s="91"/>
      <c r="AD52" s="91"/>
      <c r="AE52" s="91"/>
      <c r="AF52" s="91"/>
      <c r="AG52" s="91"/>
      <c r="AH52" s="249"/>
    </row>
    <row r="53" spans="3:34">
      <c r="AA53" s="91"/>
      <c r="AB53" s="91"/>
      <c r="AC53" s="91"/>
      <c r="AD53" s="91"/>
      <c r="AE53" s="91"/>
      <c r="AF53" s="91"/>
      <c r="AG53" s="91"/>
      <c r="AH53" s="249"/>
    </row>
    <row r="54" spans="3:34">
      <c r="AA54" s="91"/>
      <c r="AB54" s="91"/>
      <c r="AC54" s="91"/>
      <c r="AD54" s="91"/>
      <c r="AE54" s="91"/>
      <c r="AF54" s="91"/>
      <c r="AG54" s="91"/>
      <c r="AH54" s="249"/>
    </row>
    <row r="55" spans="3:34">
      <c r="AA55" s="91"/>
      <c r="AB55" s="91"/>
      <c r="AC55" s="91"/>
      <c r="AD55" s="91"/>
      <c r="AE55" s="91"/>
      <c r="AF55" s="91"/>
      <c r="AG55" s="91"/>
      <c r="AH55" s="249"/>
    </row>
    <row r="56" spans="3:34">
      <c r="AA56" s="91"/>
      <c r="AB56" s="91"/>
      <c r="AC56" s="91"/>
      <c r="AD56" s="91"/>
      <c r="AE56" s="91"/>
      <c r="AF56" s="91"/>
      <c r="AG56" s="91"/>
      <c r="AH56" s="249"/>
    </row>
    <row r="57" spans="3:34">
      <c r="AA57" s="91"/>
      <c r="AB57" s="91"/>
      <c r="AC57" s="91"/>
      <c r="AD57" s="91"/>
      <c r="AE57" s="91"/>
      <c r="AF57" s="91"/>
      <c r="AG57" s="91"/>
      <c r="AH57" s="249"/>
    </row>
    <row r="58" spans="3:34">
      <c r="AA58" s="91"/>
      <c r="AB58" s="91"/>
      <c r="AC58" s="91"/>
      <c r="AD58" s="91"/>
      <c r="AE58" s="91"/>
      <c r="AF58" s="91"/>
      <c r="AG58" s="91"/>
      <c r="AH58" s="249"/>
    </row>
    <row r="59" spans="3:34">
      <c r="AA59" s="91"/>
      <c r="AB59" s="91"/>
      <c r="AC59" s="91"/>
      <c r="AD59" s="91"/>
      <c r="AE59" s="91"/>
      <c r="AF59" s="91"/>
      <c r="AG59" s="91"/>
      <c r="AH59" s="249"/>
    </row>
    <row r="60" spans="3:34">
      <c r="AA60" s="91"/>
      <c r="AB60" s="91"/>
      <c r="AC60" s="91"/>
      <c r="AD60" s="91"/>
      <c r="AE60" s="91"/>
      <c r="AF60" s="91"/>
      <c r="AG60" s="91"/>
      <c r="AH60" s="249"/>
    </row>
    <row r="61" spans="3:34">
      <c r="AA61" s="91"/>
      <c r="AB61" s="91"/>
      <c r="AC61" s="91"/>
      <c r="AD61" s="91"/>
      <c r="AE61" s="91"/>
      <c r="AF61" s="91"/>
      <c r="AG61" s="91"/>
      <c r="AH61" s="249"/>
    </row>
    <row r="62" spans="3:34">
      <c r="AA62" s="91"/>
      <c r="AB62" s="91"/>
      <c r="AC62" s="91"/>
      <c r="AD62" s="91"/>
      <c r="AE62" s="91"/>
      <c r="AF62" s="91"/>
      <c r="AG62" s="91"/>
      <c r="AH62" s="249"/>
    </row>
    <row r="63" spans="3:34">
      <c r="AA63" s="91"/>
      <c r="AB63" s="91"/>
      <c r="AC63" s="91"/>
      <c r="AD63" s="91"/>
      <c r="AE63" s="91"/>
      <c r="AF63" s="91"/>
      <c r="AG63" s="91"/>
      <c r="AH63" s="249"/>
    </row>
    <row r="64" spans="3:34">
      <c r="AA64" s="91"/>
      <c r="AB64" s="91"/>
      <c r="AC64" s="91"/>
      <c r="AD64" s="91"/>
      <c r="AE64" s="91"/>
      <c r="AF64" s="91"/>
      <c r="AG64" s="91"/>
      <c r="AH64" s="249"/>
    </row>
    <row r="65" spans="27:34">
      <c r="AA65" s="91"/>
      <c r="AB65" s="91"/>
      <c r="AC65" s="91"/>
      <c r="AD65" s="91"/>
      <c r="AE65" s="91"/>
      <c r="AF65" s="91"/>
      <c r="AG65" s="91"/>
      <c r="AH65" s="249"/>
    </row>
    <row r="66" spans="27:34">
      <c r="AA66" s="91"/>
      <c r="AB66" s="91"/>
      <c r="AC66" s="91"/>
      <c r="AD66" s="91"/>
      <c r="AE66" s="91"/>
      <c r="AF66" s="91"/>
      <c r="AG66" s="91"/>
      <c r="AH66" s="249"/>
    </row>
    <row r="67" spans="27:34">
      <c r="AA67" s="91"/>
      <c r="AB67" s="91"/>
      <c r="AC67" s="91"/>
      <c r="AD67" s="91"/>
      <c r="AE67" s="91"/>
      <c r="AF67" s="91"/>
      <c r="AG67" s="91"/>
      <c r="AH67" s="249"/>
    </row>
    <row r="68" spans="27:34">
      <c r="AA68" s="91"/>
      <c r="AB68" s="91"/>
      <c r="AC68" s="91"/>
      <c r="AD68" s="91"/>
      <c r="AE68" s="91"/>
      <c r="AF68" s="91"/>
      <c r="AG68" s="91"/>
      <c r="AH68" s="249"/>
    </row>
    <row r="69" spans="27:34">
      <c r="AA69" s="91"/>
      <c r="AB69" s="91"/>
      <c r="AC69" s="91"/>
      <c r="AD69" s="91"/>
      <c r="AE69" s="91"/>
      <c r="AF69" s="91"/>
      <c r="AG69" s="91"/>
      <c r="AH69" s="249"/>
    </row>
  </sheetData>
  <mergeCells count="34">
    <mergeCell ref="W36:Y36"/>
    <mergeCell ref="W44:X44"/>
    <mergeCell ref="AD12:AD13"/>
    <mergeCell ref="AE12:AI12"/>
    <mergeCell ref="X12:X13"/>
    <mergeCell ref="AC12:AC13"/>
    <mergeCell ref="Z12:Z13"/>
    <mergeCell ref="Y12:Y13"/>
    <mergeCell ref="W12:W13"/>
    <mergeCell ref="AW12:AW13"/>
    <mergeCell ref="AU12:AU13"/>
    <mergeCell ref="AV12:AV13"/>
    <mergeCell ref="AJ12:AK12"/>
    <mergeCell ref="AM12:AM13"/>
    <mergeCell ref="AN12:AN13"/>
    <mergeCell ref="AL12:AL13"/>
    <mergeCell ref="AS12:AS13"/>
    <mergeCell ref="AR12:AR13"/>
    <mergeCell ref="AO12:AO13"/>
    <mergeCell ref="AP12:AP13"/>
    <mergeCell ref="AQ12:AQ13"/>
    <mergeCell ref="BB12:BB13"/>
    <mergeCell ref="AX12:AX13"/>
    <mergeCell ref="AY12:AY13"/>
    <mergeCell ref="AZ12:AZ13"/>
    <mergeCell ref="BA12:BA13"/>
    <mergeCell ref="S12:S13"/>
    <mergeCell ref="T12:T13"/>
    <mergeCell ref="U12:U13"/>
    <mergeCell ref="V12:V13"/>
    <mergeCell ref="D12:D13"/>
    <mergeCell ref="E12:K12"/>
    <mergeCell ref="L12:Q12"/>
    <mergeCell ref="R12:R13"/>
  </mergeCells>
  <phoneticPr fontId="11" type="noConversion"/>
  <printOptions horizontalCentered="1" verticalCentered="1"/>
  <pageMargins left="0.19685039370078741" right="0.19685039370078741" top="0.46" bottom="0.78740157480314965" header="0" footer="0.59055118110236227"/>
  <pageSetup paperSize="9" fitToHeight="3" orientation="landscape" horizontalDpi="300" verticalDpi="300" r:id="rId1"/>
  <headerFooter alignWithMargins="0">
    <oddFooter>&amp;R Folha &amp;P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showGridLines="0" workbookViewId="0">
      <selection activeCell="K32" sqref="K32"/>
    </sheetView>
  </sheetViews>
  <sheetFormatPr defaultColWidth="10.7109375" defaultRowHeight="12"/>
  <cols>
    <col min="1" max="1" width="10.7109375" style="3" customWidth="1"/>
    <col min="2" max="2" width="14.140625" style="1" customWidth="1"/>
    <col min="3" max="3" width="51" style="1" customWidth="1"/>
    <col min="4" max="4" width="6.7109375" style="1" customWidth="1"/>
    <col min="5" max="5" width="14.7109375" style="1" customWidth="1"/>
    <col min="6" max="6" width="11" style="1" customWidth="1"/>
    <col min="7" max="7" width="15.7109375" style="1" customWidth="1"/>
    <col min="8" max="8" width="15" style="1" customWidth="1"/>
    <col min="9" max="9" width="19.140625" style="1" customWidth="1"/>
    <col min="10" max="10" width="16.85546875" style="3" customWidth="1"/>
    <col min="11" max="11" width="14.5703125" style="3" customWidth="1"/>
    <col min="12" max="13" width="12" style="3" bestFit="1" customWidth="1"/>
    <col min="14" max="16384" width="10.7109375" style="3"/>
  </cols>
  <sheetData>
    <row r="1" spans="1:14">
      <c r="A1" s="471"/>
      <c r="B1" s="73"/>
      <c r="C1" s="73"/>
      <c r="D1" s="73"/>
      <c r="E1" s="73"/>
      <c r="F1" s="73"/>
      <c r="G1" s="73"/>
      <c r="H1" s="73"/>
      <c r="I1" s="73"/>
      <c r="J1" s="72"/>
      <c r="N1" s="214"/>
    </row>
    <row r="2" spans="1:14" ht="18">
      <c r="A2" s="72"/>
      <c r="B2" s="140"/>
      <c r="C2" s="1115" t="s">
        <v>218</v>
      </c>
      <c r="D2" s="143"/>
      <c r="E2" s="144"/>
      <c r="F2" s="144"/>
      <c r="G2" s="144"/>
      <c r="H2" s="144"/>
      <c r="I2" s="142"/>
      <c r="J2" s="72"/>
      <c r="N2" s="271"/>
    </row>
    <row r="3" spans="1:14" ht="15" customHeight="1">
      <c r="A3" s="72"/>
      <c r="B3" s="145"/>
      <c r="C3" s="1116"/>
      <c r="D3" s="196" t="s">
        <v>29</v>
      </c>
      <c r="E3" s="197"/>
      <c r="F3" s="188"/>
      <c r="G3" s="188"/>
      <c r="H3" s="188"/>
      <c r="I3" s="198"/>
      <c r="J3" s="72"/>
    </row>
    <row r="4" spans="1:14" ht="15" customHeight="1">
      <c r="A4" s="72"/>
      <c r="B4" s="151"/>
      <c r="C4" s="1117"/>
      <c r="D4" s="154"/>
      <c r="E4" s="155"/>
      <c r="F4" s="155"/>
      <c r="G4" s="155"/>
      <c r="H4" s="155"/>
      <c r="I4" s="199"/>
      <c r="J4" s="72"/>
    </row>
    <row r="5" spans="1:14">
      <c r="A5" s="72"/>
      <c r="B5" s="653" t="str">
        <f>RELATÓRIO!B5</f>
        <v>Obra: Pavimentação Asfáltica</v>
      </c>
      <c r="C5" s="144"/>
      <c r="D5" s="144"/>
      <c r="E5" s="144"/>
      <c r="F5" s="144"/>
      <c r="G5" s="144"/>
      <c r="H5" s="144"/>
      <c r="I5" s="142"/>
      <c r="J5" s="72"/>
    </row>
    <row r="6" spans="1:14">
      <c r="A6" s="72"/>
      <c r="B6" s="654" t="str">
        <f>RELATÓRIO!B6</f>
        <v>Rodovia/Programa: MT-170</v>
      </c>
      <c r="C6" s="135"/>
      <c r="D6" s="135"/>
      <c r="E6" s="135"/>
      <c r="F6" s="135"/>
      <c r="G6" s="6" t="s">
        <v>31</v>
      </c>
      <c r="H6" s="6" t="s">
        <v>276</v>
      </c>
      <c r="I6" s="136"/>
      <c r="J6" s="72"/>
    </row>
    <row r="7" spans="1:14">
      <c r="A7" s="72"/>
      <c r="B7" s="654" t="str">
        <f>RELATÓRIO!B7</f>
        <v>Trecho:  Entrº BR-364 - Brasnorte</v>
      </c>
      <c r="C7" s="135"/>
      <c r="D7" s="135"/>
      <c r="E7" s="1113" t="s">
        <v>32</v>
      </c>
      <c r="F7" s="1114"/>
      <c r="G7" s="6" t="s">
        <v>33</v>
      </c>
      <c r="H7" s="6" t="s">
        <v>276</v>
      </c>
      <c r="I7" s="136"/>
      <c r="J7" s="72"/>
    </row>
    <row r="8" spans="1:14">
      <c r="A8" s="72"/>
      <c r="B8" s="654" t="str">
        <f>RELATÓRIO!B8</f>
        <v>Sub-trecho: Km 160 - Km 260 = 100,00 km</v>
      </c>
      <c r="C8" s="135"/>
      <c r="D8" s="135"/>
      <c r="E8" s="1114"/>
      <c r="F8" s="1114"/>
      <c r="G8" s="6" t="s">
        <v>35</v>
      </c>
      <c r="H8" s="6" t="s">
        <v>276</v>
      </c>
      <c r="I8" s="136"/>
      <c r="J8" s="72"/>
    </row>
    <row r="9" spans="1:14">
      <c r="A9" s="72"/>
      <c r="B9" s="654" t="str">
        <f>RELATÓRIO!B9</f>
        <v>Extensão:  100,00 km</v>
      </c>
      <c r="C9" s="135"/>
      <c r="D9" s="831" t="s">
        <v>387</v>
      </c>
      <c r="E9" s="135"/>
      <c r="F9" s="135"/>
      <c r="G9" s="6" t="s">
        <v>37</v>
      </c>
      <c r="H9" s="6" t="s">
        <v>276</v>
      </c>
      <c r="I9" s="136"/>
      <c r="J9" s="72"/>
    </row>
    <row r="10" spans="1:14" ht="14.25">
      <c r="A10" s="72"/>
      <c r="B10" s="654" t="str">
        <f>RELATÓRIO!B10</f>
        <v>Referência: 5ª Medição Provisória após repactuação de preços</v>
      </c>
      <c r="C10" s="135"/>
      <c r="D10" s="836"/>
      <c r="E10" s="135"/>
      <c r="F10" s="135"/>
      <c r="G10" s="6"/>
      <c r="H10" s="6"/>
      <c r="I10" s="136"/>
      <c r="J10" s="72"/>
    </row>
    <row r="11" spans="1:14">
      <c r="A11" s="72"/>
      <c r="B11" s="655" t="s">
        <v>275</v>
      </c>
      <c r="C11" s="155"/>
      <c r="D11" s="155"/>
      <c r="E11" s="155"/>
      <c r="F11" s="155"/>
      <c r="G11" s="186"/>
      <c r="H11" s="155"/>
      <c r="I11" s="153"/>
      <c r="J11" s="72"/>
    </row>
    <row r="12" spans="1:14">
      <c r="A12" s="72"/>
      <c r="B12" s="646" t="str">
        <f>CONCATENATE("Período simples: ",RIGHT(RELATÓRIO!B11,20),"                 Acumulado: 01/09/97 ",RIGHT(RELATÓRIO!B11,10))</f>
        <v>Período simples: 01/06/04  a 30/06/04                 Acumulado: 01/09/97 a 30/06/04</v>
      </c>
      <c r="C12" s="243"/>
      <c r="D12" s="243"/>
      <c r="E12" s="648" t="str">
        <f>RELATÓRIO!B12</f>
        <v>Firma: AGRIMAT ENGª INDUSTRIA E COMÉRCIO LTDA</v>
      </c>
      <c r="F12" s="243"/>
      <c r="G12" s="244"/>
      <c r="H12" s="243"/>
      <c r="I12" s="245"/>
      <c r="J12" s="72"/>
    </row>
    <row r="13" spans="1:14" ht="22.5">
      <c r="A13" s="72"/>
      <c r="B13" s="647" t="s">
        <v>39</v>
      </c>
      <c r="C13" s="647" t="s">
        <v>40</v>
      </c>
      <c r="D13" s="647" t="s">
        <v>41</v>
      </c>
      <c r="E13" s="647" t="s">
        <v>42</v>
      </c>
      <c r="F13" s="647" t="s">
        <v>43</v>
      </c>
      <c r="G13" s="647" t="s">
        <v>44</v>
      </c>
      <c r="H13" s="647" t="s">
        <v>45</v>
      </c>
      <c r="I13" s="647" t="s">
        <v>385</v>
      </c>
      <c r="J13" s="72"/>
    </row>
    <row r="14" spans="1:14">
      <c r="A14" s="114"/>
      <c r="B14" s="599" t="s">
        <v>286</v>
      </c>
      <c r="C14" s="610" t="s">
        <v>47</v>
      </c>
      <c r="D14" s="202"/>
      <c r="E14" s="623"/>
      <c r="F14" s="624"/>
      <c r="G14" s="623"/>
      <c r="H14" s="622"/>
      <c r="I14" s="175"/>
      <c r="J14" s="72"/>
      <c r="K14" s="3">
        <f>RELATÓRIO!G15</f>
        <v>0</v>
      </c>
      <c r="M14" s="323">
        <v>0.1</v>
      </c>
      <c r="N14" s="230"/>
    </row>
    <row r="15" spans="1:14">
      <c r="A15" s="114"/>
      <c r="B15" s="611" t="s">
        <v>291</v>
      </c>
      <c r="C15" s="320" t="s">
        <v>374</v>
      </c>
      <c r="D15" s="602" t="s">
        <v>3</v>
      </c>
      <c r="E15" s="608" t="e">
        <f t="shared" ref="E15:E22" si="0">K15</f>
        <v>#REF!</v>
      </c>
      <c r="F15" s="138">
        <v>0.22</v>
      </c>
      <c r="G15" s="608" t="e">
        <f t="shared" ref="G15:G22" si="1">TRUNC(F15*E15,2)</f>
        <v>#REF!</v>
      </c>
      <c r="H15" s="622"/>
      <c r="I15" s="175"/>
      <c r="J15" s="72"/>
      <c r="K15" s="3" t="e">
        <f>RELATÓRIO!G16</f>
        <v>#REF!</v>
      </c>
      <c r="M15" s="323">
        <v>2.06</v>
      </c>
      <c r="N15" s="230"/>
    </row>
    <row r="16" spans="1:14">
      <c r="A16" s="114"/>
      <c r="B16" s="611" t="s">
        <v>292</v>
      </c>
      <c r="C16" s="320" t="s">
        <v>172</v>
      </c>
      <c r="D16" s="602" t="s">
        <v>5</v>
      </c>
      <c r="E16" s="605">
        <f t="shared" si="0"/>
        <v>3519.53</v>
      </c>
      <c r="F16" s="138">
        <v>1.1599999999999999</v>
      </c>
      <c r="G16" s="608">
        <f t="shared" si="1"/>
        <v>4082.65</v>
      </c>
      <c r="H16" s="622"/>
      <c r="I16" s="175"/>
      <c r="J16" s="72"/>
      <c r="K16" s="3">
        <f>RELATÓRIO!G18</f>
        <v>3519.53</v>
      </c>
      <c r="M16" s="323"/>
      <c r="N16" s="230"/>
    </row>
    <row r="17" spans="1:14">
      <c r="A17" s="114"/>
      <c r="B17" s="611" t="s">
        <v>364</v>
      </c>
      <c r="C17" s="320" t="s">
        <v>173</v>
      </c>
      <c r="D17" s="602" t="s">
        <v>5</v>
      </c>
      <c r="E17" s="605" t="e">
        <f t="shared" si="0"/>
        <v>#REF!</v>
      </c>
      <c r="F17" s="138">
        <v>3.63</v>
      </c>
      <c r="G17" s="608" t="e">
        <f t="shared" si="1"/>
        <v>#REF!</v>
      </c>
      <c r="H17" s="622"/>
      <c r="I17" s="175"/>
      <c r="J17" s="72"/>
      <c r="K17" s="3" t="e">
        <f>RELATÓRIO!G19</f>
        <v>#REF!</v>
      </c>
      <c r="M17" s="323">
        <v>3.62</v>
      </c>
      <c r="N17" s="230"/>
    </row>
    <row r="18" spans="1:14">
      <c r="A18" s="114"/>
      <c r="B18" s="611" t="s">
        <v>360</v>
      </c>
      <c r="C18" s="320" t="s">
        <v>174</v>
      </c>
      <c r="D18" s="602" t="s">
        <v>5</v>
      </c>
      <c r="E18" s="605" t="e">
        <f t="shared" si="0"/>
        <v>#REF!</v>
      </c>
      <c r="F18" s="138">
        <v>4.4000000000000004</v>
      </c>
      <c r="G18" s="608" t="e">
        <f t="shared" si="1"/>
        <v>#REF!</v>
      </c>
      <c r="H18" s="637"/>
      <c r="I18" s="172"/>
      <c r="J18" s="72"/>
      <c r="K18" s="3" t="e">
        <f>RELATÓRIO!G20</f>
        <v>#REF!</v>
      </c>
      <c r="M18" s="323">
        <v>4.37</v>
      </c>
      <c r="N18" s="230"/>
    </row>
    <row r="19" spans="1:14">
      <c r="A19" s="114"/>
      <c r="B19" s="611" t="s">
        <v>361</v>
      </c>
      <c r="C19" s="320" t="s">
        <v>175</v>
      </c>
      <c r="D19" s="602" t="s">
        <v>5</v>
      </c>
      <c r="E19" s="605">
        <f t="shared" si="0"/>
        <v>4828.72</v>
      </c>
      <c r="F19" s="138">
        <v>4.6900000000000004</v>
      </c>
      <c r="G19" s="608">
        <f t="shared" si="1"/>
        <v>22646.69</v>
      </c>
      <c r="H19" s="622"/>
      <c r="I19" s="175"/>
      <c r="J19" s="72"/>
      <c r="K19" s="3">
        <f>RELATÓRIO!G21</f>
        <v>4828.72</v>
      </c>
      <c r="M19" s="323">
        <v>5.12</v>
      </c>
      <c r="N19" s="230"/>
    </row>
    <row r="20" spans="1:14">
      <c r="A20" s="114"/>
      <c r="B20" s="611" t="s">
        <v>365</v>
      </c>
      <c r="C20" s="320" t="s">
        <v>176</v>
      </c>
      <c r="D20" s="602" t="s">
        <v>5</v>
      </c>
      <c r="E20" s="605" t="e">
        <f t="shared" si="0"/>
        <v>#REF!</v>
      </c>
      <c r="F20" s="138">
        <v>5.34</v>
      </c>
      <c r="G20" s="608" t="e">
        <f t="shared" si="1"/>
        <v>#REF!</v>
      </c>
      <c r="H20" s="622"/>
      <c r="I20" s="175"/>
      <c r="J20" s="72"/>
      <c r="K20" s="3" t="e">
        <f>RELATÓRIO!G22</f>
        <v>#REF!</v>
      </c>
      <c r="M20" s="323">
        <v>6.07</v>
      </c>
      <c r="N20" s="230"/>
    </row>
    <row r="21" spans="1:14">
      <c r="A21" s="114"/>
      <c r="B21" s="611" t="s">
        <v>293</v>
      </c>
      <c r="C21" s="320" t="s">
        <v>6</v>
      </c>
      <c r="D21" s="602" t="s">
        <v>5</v>
      </c>
      <c r="E21" s="605" t="e">
        <f t="shared" si="0"/>
        <v>#REF!</v>
      </c>
      <c r="F21" s="138">
        <v>1.55</v>
      </c>
      <c r="G21" s="608" t="e">
        <f t="shared" si="1"/>
        <v>#REF!</v>
      </c>
      <c r="H21" s="622"/>
      <c r="I21" s="175"/>
      <c r="J21" s="72"/>
      <c r="K21" s="3" t="e">
        <f>RELATÓRIO!G23</f>
        <v>#REF!</v>
      </c>
      <c r="M21" s="323">
        <v>6.28</v>
      </c>
      <c r="N21" s="230"/>
    </row>
    <row r="22" spans="1:14">
      <c r="A22" s="114"/>
      <c r="B22" s="611" t="s">
        <v>294</v>
      </c>
      <c r="C22" s="320" t="s">
        <v>7</v>
      </c>
      <c r="D22" s="602" t="s">
        <v>5</v>
      </c>
      <c r="E22" s="605" t="e">
        <f t="shared" si="0"/>
        <v>#REF!</v>
      </c>
      <c r="F22" s="138">
        <v>1.87</v>
      </c>
      <c r="G22" s="608" t="e">
        <f t="shared" si="1"/>
        <v>#REF!</v>
      </c>
      <c r="H22" s="626" t="e">
        <f>SUM(G15:G22)</f>
        <v>#REF!</v>
      </c>
      <c r="I22" s="835" t="e">
        <f>terra-425042.38</f>
        <v>#REF!</v>
      </c>
      <c r="J22" s="72"/>
      <c r="K22" s="3" t="e">
        <f>RELATÓRIO!G24</f>
        <v>#REF!</v>
      </c>
      <c r="M22" s="323">
        <v>5.24</v>
      </c>
      <c r="N22" s="230"/>
    </row>
    <row r="23" spans="1:14">
      <c r="A23" s="114"/>
      <c r="B23" s="611"/>
      <c r="C23" s="203"/>
      <c r="D23" s="602"/>
      <c r="E23" s="605"/>
      <c r="F23" s="624"/>
      <c r="G23" s="608"/>
      <c r="H23" s="622"/>
      <c r="I23" s="175"/>
      <c r="J23" s="72"/>
      <c r="M23" s="230"/>
      <c r="N23" s="230"/>
    </row>
    <row r="24" spans="1:14">
      <c r="A24" s="114"/>
      <c r="B24" s="603" t="s">
        <v>287</v>
      </c>
      <c r="C24" s="319" t="s">
        <v>8</v>
      </c>
      <c r="D24" s="602"/>
      <c r="E24" s="605"/>
      <c r="F24" s="624"/>
      <c r="G24" s="624"/>
      <c r="H24" s="622"/>
      <c r="I24" s="175"/>
      <c r="J24" s="72"/>
      <c r="K24" s="104" t="s">
        <v>8</v>
      </c>
      <c r="M24" s="323"/>
      <c r="N24" s="230"/>
    </row>
    <row r="25" spans="1:14">
      <c r="A25" s="114"/>
      <c r="B25" s="600" t="s">
        <v>277</v>
      </c>
      <c r="C25" s="320" t="s">
        <v>9</v>
      </c>
      <c r="D25" s="635" t="s">
        <v>3</v>
      </c>
      <c r="E25" s="608" t="e">
        <f>K25</f>
        <v>#REF!</v>
      </c>
      <c r="F25" s="138">
        <v>0.49</v>
      </c>
      <c r="G25" s="608" t="e">
        <f t="shared" ref="G25:G36" si="2">TRUNC(F25*E25,2)</f>
        <v>#REF!</v>
      </c>
      <c r="H25" s="622"/>
      <c r="I25" s="175"/>
      <c r="J25" s="72"/>
      <c r="K25" s="3" t="e">
        <f>RELATÓRIO!G27</f>
        <v>#REF!</v>
      </c>
      <c r="M25" s="323">
        <v>0.51</v>
      </c>
      <c r="N25" s="230"/>
    </row>
    <row r="26" spans="1:14">
      <c r="A26" s="114"/>
      <c r="B26" s="600" t="s">
        <v>278</v>
      </c>
      <c r="C26" s="320" t="s">
        <v>10</v>
      </c>
      <c r="D26" s="635" t="s">
        <v>5</v>
      </c>
      <c r="E26" s="605" t="e">
        <f>K26</f>
        <v>#REF!</v>
      </c>
      <c r="F26" s="138">
        <v>8.67</v>
      </c>
      <c r="G26" s="608" t="e">
        <f t="shared" si="2"/>
        <v>#REF!</v>
      </c>
      <c r="H26" s="622"/>
      <c r="I26" s="175"/>
      <c r="J26" s="72"/>
      <c r="K26" s="3" t="e">
        <f>RELATÓRIO!G28</f>
        <v>#REF!</v>
      </c>
      <c r="M26" s="323">
        <v>8.6</v>
      </c>
      <c r="N26" s="230"/>
    </row>
    <row r="27" spans="1:14" ht="12" customHeight="1">
      <c r="A27" s="114"/>
      <c r="B27" s="600" t="s">
        <v>279</v>
      </c>
      <c r="C27" s="320" t="s">
        <v>11</v>
      </c>
      <c r="D27" s="635" t="s">
        <v>5</v>
      </c>
      <c r="E27" s="605" t="e">
        <f>K27</f>
        <v>#REF!</v>
      </c>
      <c r="F27" s="138">
        <v>8.67</v>
      </c>
      <c r="G27" s="608" t="e">
        <f t="shared" si="2"/>
        <v>#REF!</v>
      </c>
      <c r="H27" s="637"/>
      <c r="I27" s="622"/>
      <c r="J27" s="72"/>
      <c r="K27" s="3" t="e">
        <f>RELATÓRIO!G29</f>
        <v>#REF!</v>
      </c>
      <c r="M27" s="323">
        <v>8.6</v>
      </c>
      <c r="N27" s="230"/>
    </row>
    <row r="28" spans="1:14" ht="12" customHeight="1">
      <c r="A28" s="114"/>
      <c r="B28" s="600" t="s">
        <v>281</v>
      </c>
      <c r="C28" s="320" t="s">
        <v>12</v>
      </c>
      <c r="D28" s="635" t="s">
        <v>3</v>
      </c>
      <c r="E28" s="605" t="e">
        <f>K28</f>
        <v>#REF!</v>
      </c>
      <c r="F28" s="138">
        <v>0.13</v>
      </c>
      <c r="G28" s="608" t="e">
        <f t="shared" si="2"/>
        <v>#REF!</v>
      </c>
      <c r="H28" s="622"/>
      <c r="I28" s="622"/>
      <c r="J28" s="72"/>
      <c r="K28" s="3" t="e">
        <f>RELATÓRIO!G30</f>
        <v>#REF!</v>
      </c>
      <c r="M28" s="323">
        <v>0.24</v>
      </c>
      <c r="N28" s="230"/>
    </row>
    <row r="29" spans="1:14" ht="12" customHeight="1">
      <c r="A29" s="114"/>
      <c r="B29" s="600" t="s">
        <v>282</v>
      </c>
      <c r="C29" s="320" t="s">
        <v>325</v>
      </c>
      <c r="D29" s="635" t="s">
        <v>54</v>
      </c>
      <c r="E29" s="605" t="e">
        <f>K29</f>
        <v>#REF!</v>
      </c>
      <c r="F29" s="138">
        <v>1.55</v>
      </c>
      <c r="G29" s="608" t="e">
        <f t="shared" si="2"/>
        <v>#REF!</v>
      </c>
      <c r="H29" s="622"/>
      <c r="I29" s="622"/>
      <c r="J29" s="72"/>
      <c r="K29" s="3" t="e">
        <f>RELATÓRIO!G31</f>
        <v>#REF!</v>
      </c>
      <c r="M29" s="323">
        <v>2.0299999999999998</v>
      </c>
      <c r="N29" s="230"/>
    </row>
    <row r="30" spans="1:14" ht="12" customHeight="1">
      <c r="A30" s="114"/>
      <c r="B30" s="600" t="s">
        <v>381</v>
      </c>
      <c r="C30" s="320" t="s">
        <v>386</v>
      </c>
      <c r="D30" s="635" t="s">
        <v>54</v>
      </c>
      <c r="E30" s="605" t="e">
        <f>E29</f>
        <v>#REF!</v>
      </c>
      <c r="F30" s="138">
        <v>0.46</v>
      </c>
      <c r="G30" s="608" t="e">
        <f t="shared" si="2"/>
        <v>#REF!</v>
      </c>
      <c r="H30" s="622"/>
      <c r="I30" s="622"/>
      <c r="J30" s="72"/>
      <c r="K30" s="3">
        <f>RELATÓRIO!G32</f>
        <v>0</v>
      </c>
      <c r="M30" s="323">
        <v>0.94</v>
      </c>
      <c r="N30" s="230"/>
    </row>
    <row r="31" spans="1:14" ht="12" customHeight="1">
      <c r="A31" s="114"/>
      <c r="B31" s="600"/>
      <c r="C31" s="636" t="s">
        <v>14</v>
      </c>
      <c r="D31" s="635" t="s">
        <v>54</v>
      </c>
      <c r="E31" s="605" t="e">
        <f t="shared" ref="E31:E36" si="3">K31</f>
        <v>#REF!</v>
      </c>
      <c r="F31" s="138">
        <v>0.09</v>
      </c>
      <c r="G31" s="608" t="e">
        <f t="shared" si="2"/>
        <v>#REF!</v>
      </c>
      <c r="H31" s="622"/>
      <c r="I31" s="622"/>
      <c r="J31" s="72"/>
      <c r="K31" s="3" t="e">
        <f>RELATÓRIO!G33</f>
        <v>#REF!</v>
      </c>
      <c r="M31" s="323">
        <v>0.4</v>
      </c>
      <c r="N31" s="230"/>
    </row>
    <row r="32" spans="1:14" ht="12" customHeight="1">
      <c r="A32" s="114"/>
      <c r="B32" s="600" t="s">
        <v>280</v>
      </c>
      <c r="C32" s="320" t="s">
        <v>190</v>
      </c>
      <c r="D32" s="635" t="s">
        <v>309</v>
      </c>
      <c r="E32" s="605" t="e">
        <f t="shared" si="3"/>
        <v>#REF!</v>
      </c>
      <c r="F32" s="138">
        <v>0.44</v>
      </c>
      <c r="G32" s="608" t="e">
        <f t="shared" si="2"/>
        <v>#REF!</v>
      </c>
      <c r="H32" s="622"/>
      <c r="I32" s="622"/>
      <c r="J32" s="72"/>
      <c r="K32" s="3" t="e">
        <f>RELATÓRIO!G34</f>
        <v>#REF!</v>
      </c>
      <c r="M32" s="323">
        <v>0.56999999999999995</v>
      </c>
      <c r="N32" s="230"/>
    </row>
    <row r="33" spans="1:14" ht="12" customHeight="1">
      <c r="A33" s="114"/>
      <c r="B33" s="806" t="s">
        <v>284</v>
      </c>
      <c r="C33" s="814" t="s">
        <v>375</v>
      </c>
      <c r="D33" s="806" t="s">
        <v>16</v>
      </c>
      <c r="E33" s="605" t="e">
        <f t="shared" si="3"/>
        <v>#REF!</v>
      </c>
      <c r="F33" s="138">
        <v>1632.25</v>
      </c>
      <c r="G33" s="608" t="e">
        <f t="shared" si="2"/>
        <v>#REF!</v>
      </c>
      <c r="H33" s="622"/>
      <c r="I33" s="622"/>
      <c r="J33" s="72"/>
      <c r="K33" s="3" t="e">
        <f>RELATÓRIO!G35</f>
        <v>#REF!</v>
      </c>
      <c r="M33" s="323"/>
      <c r="N33" s="230"/>
    </row>
    <row r="34" spans="1:14" ht="12" customHeight="1">
      <c r="A34" s="114"/>
      <c r="B34" s="806" t="s">
        <v>283</v>
      </c>
      <c r="C34" s="814" t="s">
        <v>376</v>
      </c>
      <c r="D34" s="806" t="s">
        <v>16</v>
      </c>
      <c r="E34" s="605" t="e">
        <f t="shared" si="3"/>
        <v>#REF!</v>
      </c>
      <c r="F34" s="138">
        <v>2516.14</v>
      </c>
      <c r="G34" s="608" t="e">
        <f t="shared" si="2"/>
        <v>#REF!</v>
      </c>
      <c r="H34" s="622"/>
      <c r="I34" s="622"/>
      <c r="J34" s="72"/>
      <c r="K34" s="3" t="e">
        <f>RELATÓRIO!G36</f>
        <v>#REF!</v>
      </c>
      <c r="M34" s="323"/>
      <c r="N34" s="230"/>
    </row>
    <row r="35" spans="1:14" ht="12" customHeight="1">
      <c r="A35" s="114"/>
      <c r="B35" s="600" t="s">
        <v>377</v>
      </c>
      <c r="C35" s="320" t="s">
        <v>380</v>
      </c>
      <c r="D35" s="635" t="s">
        <v>309</v>
      </c>
      <c r="E35" s="605" t="e">
        <f t="shared" si="3"/>
        <v>#REF!</v>
      </c>
      <c r="F35" s="138">
        <v>0.44</v>
      </c>
      <c r="G35" s="608" t="e">
        <f t="shared" si="2"/>
        <v>#REF!</v>
      </c>
      <c r="H35" s="622"/>
      <c r="I35" s="622"/>
      <c r="J35" s="72"/>
      <c r="K35" s="3" t="e">
        <f>RELATÓRIO!G37</f>
        <v>#REF!</v>
      </c>
      <c r="M35" s="323">
        <v>487.39</v>
      </c>
      <c r="N35" s="230">
        <v>242.91</v>
      </c>
    </row>
    <row r="36" spans="1:14" ht="12" customHeight="1">
      <c r="A36" s="114"/>
      <c r="B36" s="600" t="s">
        <v>378</v>
      </c>
      <c r="C36" s="320" t="s">
        <v>379</v>
      </c>
      <c r="D36" s="635" t="s">
        <v>309</v>
      </c>
      <c r="E36" s="605" t="e">
        <f t="shared" si="3"/>
        <v>#REF!</v>
      </c>
      <c r="F36" s="138">
        <v>0.44</v>
      </c>
      <c r="G36" s="608" t="e">
        <f t="shared" si="2"/>
        <v>#REF!</v>
      </c>
      <c r="H36" s="626" t="e">
        <f>SUM(G24:G36)</f>
        <v>#REF!</v>
      </c>
      <c r="I36" s="835" t="e">
        <f>pavi-1526122.61</f>
        <v>#REF!</v>
      </c>
      <c r="J36" s="72"/>
      <c r="K36" s="3" t="e">
        <f>RELATÓRIO!G38</f>
        <v>#REF!</v>
      </c>
      <c r="M36" s="323">
        <v>602.9</v>
      </c>
      <c r="N36" s="230">
        <v>242.4</v>
      </c>
    </row>
    <row r="37" spans="1:14" ht="12" customHeight="1">
      <c r="A37" s="114"/>
      <c r="B37" s="600"/>
      <c r="C37" s="320"/>
      <c r="D37" s="602"/>
      <c r="E37" s="605"/>
      <c r="F37" s="624"/>
      <c r="G37" s="608"/>
      <c r="H37" s="622"/>
      <c r="I37" s="622"/>
      <c r="J37" s="72"/>
      <c r="M37" s="323">
        <v>0.2</v>
      </c>
      <c r="N37" s="230"/>
    </row>
    <row r="38" spans="1:14">
      <c r="A38" s="114"/>
      <c r="B38" s="603" t="s">
        <v>289</v>
      </c>
      <c r="C38" s="610" t="s">
        <v>21</v>
      </c>
      <c r="D38" s="602"/>
      <c r="E38" s="605"/>
      <c r="F38" s="624"/>
      <c r="G38" s="608"/>
      <c r="H38" s="637"/>
      <c r="I38" s="637"/>
      <c r="J38" s="72"/>
      <c r="M38" s="323"/>
      <c r="N38" s="230"/>
    </row>
    <row r="39" spans="1:14">
      <c r="A39" s="114"/>
      <c r="B39" s="600" t="s">
        <v>347</v>
      </c>
      <c r="C39" s="320" t="s">
        <v>346</v>
      </c>
      <c r="D39" s="602" t="s">
        <v>22</v>
      </c>
      <c r="E39" s="608">
        <f t="shared" ref="E39:E44" si="4">K39</f>
        <v>100</v>
      </c>
      <c r="F39" s="138">
        <v>53.48</v>
      </c>
      <c r="G39" s="608">
        <f t="shared" ref="G39:G46" si="5">TRUNC(F39*E39,2)</f>
        <v>5348</v>
      </c>
      <c r="H39" s="637"/>
      <c r="I39" s="637"/>
      <c r="J39" s="72"/>
      <c r="K39" s="3">
        <f>RELATÓRIO!G41</f>
        <v>100</v>
      </c>
      <c r="M39" s="323"/>
      <c r="N39" s="230"/>
    </row>
    <row r="40" spans="1:14">
      <c r="A40" s="114"/>
      <c r="B40" s="600" t="s">
        <v>348</v>
      </c>
      <c r="C40" s="320" t="s">
        <v>349</v>
      </c>
      <c r="D40" s="602" t="s">
        <v>22</v>
      </c>
      <c r="E40" s="608">
        <f t="shared" si="4"/>
        <v>2</v>
      </c>
      <c r="F40" s="138">
        <v>76.739999999999995</v>
      </c>
      <c r="G40" s="608">
        <f t="shared" si="5"/>
        <v>153.47999999999999</v>
      </c>
      <c r="H40" s="637"/>
      <c r="I40" s="637"/>
      <c r="J40" s="72"/>
      <c r="K40" s="3">
        <f>RELATÓRIO!G42</f>
        <v>2</v>
      </c>
      <c r="M40" s="323"/>
      <c r="N40" s="230"/>
    </row>
    <row r="41" spans="1:14">
      <c r="A41" s="114"/>
      <c r="B41" s="600" t="s">
        <v>367</v>
      </c>
      <c r="C41" s="320" t="s">
        <v>350</v>
      </c>
      <c r="D41" s="602" t="s">
        <v>22</v>
      </c>
      <c r="E41" s="608">
        <f t="shared" si="4"/>
        <v>520</v>
      </c>
      <c r="F41" s="138">
        <v>38.32</v>
      </c>
      <c r="G41" s="608">
        <f t="shared" si="5"/>
        <v>19926.400000000001</v>
      </c>
      <c r="H41" s="637"/>
      <c r="I41" s="637"/>
      <c r="J41" s="72"/>
      <c r="K41" s="3">
        <f>RELATÓRIO!G43</f>
        <v>520</v>
      </c>
      <c r="M41" s="323">
        <v>74.099999999999994</v>
      </c>
      <c r="N41" s="230"/>
    </row>
    <row r="42" spans="1:14">
      <c r="A42" s="114"/>
      <c r="B42" s="600" t="s">
        <v>354</v>
      </c>
      <c r="C42" s="320" t="s">
        <v>353</v>
      </c>
      <c r="D42" s="602" t="s">
        <v>22</v>
      </c>
      <c r="E42" s="608">
        <f t="shared" si="4"/>
        <v>28.1</v>
      </c>
      <c r="F42" s="138">
        <v>106.25</v>
      </c>
      <c r="G42" s="608">
        <f t="shared" si="5"/>
        <v>2985.62</v>
      </c>
      <c r="H42" s="637"/>
      <c r="I42" s="637"/>
      <c r="J42" s="72"/>
      <c r="K42" s="3">
        <f>RELATÓRIO!G44</f>
        <v>28.1</v>
      </c>
      <c r="M42" s="323">
        <v>76.650000000000006</v>
      </c>
      <c r="N42" s="230"/>
    </row>
    <row r="43" spans="1:14">
      <c r="A43" s="114"/>
      <c r="B43" s="600" t="s">
        <v>338</v>
      </c>
      <c r="C43" s="320" t="s">
        <v>337</v>
      </c>
      <c r="D43" s="602" t="s">
        <v>23</v>
      </c>
      <c r="E43" s="608">
        <f t="shared" si="4"/>
        <v>2</v>
      </c>
      <c r="F43" s="138">
        <v>28.09</v>
      </c>
      <c r="G43" s="608">
        <f t="shared" si="5"/>
        <v>56.18</v>
      </c>
      <c r="H43" s="637"/>
      <c r="I43" s="637"/>
      <c r="J43" s="72"/>
      <c r="K43" s="3">
        <f>RELATÓRIO!G45</f>
        <v>2</v>
      </c>
      <c r="M43" s="323">
        <v>4.7300000000000004</v>
      </c>
      <c r="N43" s="230"/>
    </row>
    <row r="44" spans="1:14">
      <c r="A44" s="114"/>
      <c r="B44" s="600" t="s">
        <v>351</v>
      </c>
      <c r="C44" s="320" t="s">
        <v>352</v>
      </c>
      <c r="D44" s="602" t="s">
        <v>23</v>
      </c>
      <c r="E44" s="608">
        <f t="shared" si="4"/>
        <v>2</v>
      </c>
      <c r="F44" s="138">
        <v>34.29</v>
      </c>
      <c r="G44" s="608">
        <f t="shared" si="5"/>
        <v>68.58</v>
      </c>
      <c r="H44" s="637"/>
      <c r="I44" s="637"/>
      <c r="J44" s="72"/>
      <c r="K44" s="3">
        <f>RELATÓRIO!G46</f>
        <v>2</v>
      </c>
      <c r="M44" s="323"/>
      <c r="N44" s="230"/>
    </row>
    <row r="45" spans="1:14">
      <c r="A45" s="114"/>
      <c r="B45" s="600" t="s">
        <v>355</v>
      </c>
      <c r="C45" s="320" t="s">
        <v>356</v>
      </c>
      <c r="D45" s="602" t="s">
        <v>23</v>
      </c>
      <c r="E45" s="608">
        <v>6</v>
      </c>
      <c r="F45" s="138">
        <v>1735.84</v>
      </c>
      <c r="G45" s="608">
        <f t="shared" si="5"/>
        <v>10415.040000000001</v>
      </c>
      <c r="H45" s="626"/>
      <c r="I45" s="637"/>
      <c r="J45" s="72"/>
      <c r="K45" s="3">
        <f>RELATÓRIO!G47</f>
        <v>6</v>
      </c>
      <c r="M45" s="323">
        <v>17.95</v>
      </c>
      <c r="N45" s="230"/>
    </row>
    <row r="46" spans="1:14">
      <c r="A46" s="114"/>
      <c r="B46" s="600" t="s">
        <v>357</v>
      </c>
      <c r="C46" s="320" t="s">
        <v>358</v>
      </c>
      <c r="D46" s="602" t="s">
        <v>22</v>
      </c>
      <c r="E46" s="608">
        <f>K46</f>
        <v>197</v>
      </c>
      <c r="F46" s="138">
        <v>68.77</v>
      </c>
      <c r="G46" s="608">
        <f t="shared" si="5"/>
        <v>13547.69</v>
      </c>
      <c r="H46" s="626">
        <f>SUM(G39:G46)</f>
        <v>52500.99</v>
      </c>
      <c r="I46" s="637"/>
      <c r="J46" s="72"/>
      <c r="K46" s="3">
        <f>RELATÓRIO!G48</f>
        <v>197</v>
      </c>
      <c r="M46" s="323"/>
      <c r="N46" s="230"/>
    </row>
    <row r="47" spans="1:14">
      <c r="A47" s="114"/>
      <c r="B47" s="600"/>
      <c r="C47" s="246"/>
      <c r="D47" s="602"/>
      <c r="E47" s="605"/>
      <c r="F47" s="624"/>
      <c r="G47" s="608"/>
      <c r="H47" s="622"/>
      <c r="I47" s="622"/>
      <c r="J47" s="72"/>
      <c r="M47" s="323"/>
      <c r="N47" s="230"/>
    </row>
    <row r="48" spans="1:14">
      <c r="A48" s="114"/>
      <c r="B48" s="603" t="s">
        <v>288</v>
      </c>
      <c r="C48" s="597" t="s">
        <v>24</v>
      </c>
      <c r="D48" s="602"/>
      <c r="E48" s="605"/>
      <c r="F48" s="624"/>
      <c r="G48" s="608"/>
      <c r="H48" s="622"/>
      <c r="I48" s="622"/>
      <c r="J48" s="72"/>
      <c r="M48" s="323"/>
      <c r="N48" s="230"/>
    </row>
    <row r="49" spans="1:14">
      <c r="A49" s="114"/>
      <c r="B49" s="600" t="s">
        <v>327</v>
      </c>
      <c r="C49" s="246" t="s">
        <v>344</v>
      </c>
      <c r="D49" s="602" t="s">
        <v>22</v>
      </c>
      <c r="E49" s="605">
        <f t="shared" ref="E49:E56" si="6">K49</f>
        <v>18</v>
      </c>
      <c r="F49" s="624">
        <v>338.76</v>
      </c>
      <c r="G49" s="608">
        <f t="shared" ref="G49:G57" si="7">TRUNC(F49*E49,2)</f>
        <v>6097.68</v>
      </c>
      <c r="H49" s="622"/>
      <c r="I49" s="622"/>
      <c r="J49" s="72"/>
      <c r="K49" s="3">
        <f>RELATÓRIO!G51</f>
        <v>18</v>
      </c>
      <c r="M49" s="323">
        <v>283.52999999999997</v>
      </c>
      <c r="N49" s="230"/>
    </row>
    <row r="50" spans="1:14">
      <c r="A50" s="114"/>
      <c r="B50" s="600" t="s">
        <v>296</v>
      </c>
      <c r="C50" s="246" t="s">
        <v>343</v>
      </c>
      <c r="D50" s="602" t="s">
        <v>22</v>
      </c>
      <c r="E50" s="605">
        <f t="shared" si="6"/>
        <v>2</v>
      </c>
      <c r="F50" s="624">
        <v>483.74</v>
      </c>
      <c r="G50" s="608">
        <f t="shared" si="7"/>
        <v>967.48</v>
      </c>
      <c r="H50" s="622"/>
      <c r="I50" s="622"/>
      <c r="J50" s="72"/>
      <c r="K50" s="3">
        <f>RELATÓRIO!G52</f>
        <v>2</v>
      </c>
      <c r="M50" s="323">
        <v>393.93</v>
      </c>
      <c r="N50" s="230"/>
    </row>
    <row r="51" spans="1:14">
      <c r="A51" s="114"/>
      <c r="B51" s="600" t="s">
        <v>341</v>
      </c>
      <c r="C51" s="246" t="s">
        <v>342</v>
      </c>
      <c r="D51" s="602" t="s">
        <v>22</v>
      </c>
      <c r="E51" s="605">
        <f t="shared" si="6"/>
        <v>2</v>
      </c>
      <c r="F51" s="624">
        <v>1898.92</v>
      </c>
      <c r="G51" s="608">
        <f t="shared" si="7"/>
        <v>3797.84</v>
      </c>
      <c r="H51" s="622"/>
      <c r="I51" s="622"/>
      <c r="J51" s="72"/>
      <c r="K51" s="3">
        <f>RELATÓRIO!G53</f>
        <v>2</v>
      </c>
      <c r="M51" s="323"/>
      <c r="N51" s="230"/>
    </row>
    <row r="52" spans="1:14">
      <c r="A52" s="114"/>
      <c r="B52" s="600" t="s">
        <v>328</v>
      </c>
      <c r="C52" s="246" t="s">
        <v>329</v>
      </c>
      <c r="D52" s="602" t="s">
        <v>23</v>
      </c>
      <c r="E52" s="605">
        <f t="shared" si="6"/>
        <v>2</v>
      </c>
      <c r="F52" s="624">
        <v>839.7</v>
      </c>
      <c r="G52" s="608">
        <f t="shared" si="7"/>
        <v>1679.4</v>
      </c>
      <c r="H52" s="622"/>
      <c r="I52" s="622"/>
      <c r="J52" s="72"/>
      <c r="K52" s="3">
        <f>RELATÓRIO!G54</f>
        <v>2</v>
      </c>
      <c r="M52" s="323">
        <v>667.82</v>
      </c>
      <c r="N52" s="230"/>
    </row>
    <row r="53" spans="1:14">
      <c r="A53" s="114"/>
      <c r="B53" s="600" t="s">
        <v>297</v>
      </c>
      <c r="C53" s="246" t="s">
        <v>330</v>
      </c>
      <c r="D53" s="602" t="s">
        <v>23</v>
      </c>
      <c r="E53" s="605">
        <f t="shared" si="6"/>
        <v>1</v>
      </c>
      <c r="F53" s="624">
        <v>1331.85</v>
      </c>
      <c r="G53" s="608">
        <f t="shared" si="7"/>
        <v>1331.85</v>
      </c>
      <c r="H53" s="622"/>
      <c r="I53" s="622"/>
      <c r="J53" s="72"/>
      <c r="K53" s="3">
        <f>RELATÓRIO!G55</f>
        <v>1</v>
      </c>
      <c r="M53" s="323">
        <v>964.32</v>
      </c>
      <c r="N53" s="230"/>
    </row>
    <row r="54" spans="1:14">
      <c r="A54" s="114"/>
      <c r="B54" s="600" t="s">
        <v>345</v>
      </c>
      <c r="C54" s="246" t="s">
        <v>340</v>
      </c>
      <c r="D54" s="602" t="s">
        <v>23</v>
      </c>
      <c r="E54" s="605">
        <f t="shared" si="6"/>
        <v>1</v>
      </c>
      <c r="F54" s="624">
        <v>4373.91</v>
      </c>
      <c r="G54" s="608">
        <f t="shared" si="7"/>
        <v>4373.91</v>
      </c>
      <c r="H54" s="622"/>
      <c r="I54" s="622"/>
      <c r="J54" s="72"/>
      <c r="K54" s="3">
        <f>RELATÓRIO!G56</f>
        <v>1</v>
      </c>
      <c r="M54" s="323"/>
      <c r="N54" s="230"/>
    </row>
    <row r="55" spans="1:14">
      <c r="A55" s="114"/>
      <c r="B55" s="600" t="s">
        <v>322</v>
      </c>
      <c r="C55" s="246" t="s">
        <v>56</v>
      </c>
      <c r="D55" s="602" t="s">
        <v>5</v>
      </c>
      <c r="E55" s="605">
        <f t="shared" si="6"/>
        <v>352.5</v>
      </c>
      <c r="F55" s="624">
        <v>3.59</v>
      </c>
      <c r="G55" s="608">
        <f t="shared" si="7"/>
        <v>1265.47</v>
      </c>
      <c r="H55" s="622"/>
      <c r="I55" s="622"/>
      <c r="J55" s="72"/>
      <c r="K55" s="3">
        <f>RELATÓRIO!G57</f>
        <v>352.5</v>
      </c>
      <c r="M55" s="323">
        <v>3.6</v>
      </c>
      <c r="N55" s="230"/>
    </row>
    <row r="56" spans="1:14">
      <c r="A56" s="114"/>
      <c r="B56" s="600" t="s">
        <v>323</v>
      </c>
      <c r="C56" s="246" t="s">
        <v>368</v>
      </c>
      <c r="D56" s="602" t="s">
        <v>5</v>
      </c>
      <c r="E56" s="605">
        <f t="shared" si="6"/>
        <v>180</v>
      </c>
      <c r="F56" s="624">
        <v>17.09</v>
      </c>
      <c r="G56" s="608">
        <f t="shared" si="7"/>
        <v>3076.2</v>
      </c>
      <c r="H56" s="626"/>
      <c r="I56" s="622"/>
      <c r="J56" s="72"/>
      <c r="K56" s="3">
        <f>RELATÓRIO!G58</f>
        <v>180</v>
      </c>
      <c r="M56" s="323">
        <v>3.4</v>
      </c>
      <c r="N56" s="230"/>
    </row>
    <row r="57" spans="1:14">
      <c r="A57" s="114"/>
      <c r="B57" s="600"/>
      <c r="C57" s="246" t="s">
        <v>384</v>
      </c>
      <c r="D57" s="602" t="s">
        <v>5</v>
      </c>
      <c r="E57" s="605">
        <v>35</v>
      </c>
      <c r="F57" s="624">
        <v>66.5</v>
      </c>
      <c r="G57" s="608">
        <f t="shared" si="7"/>
        <v>2327.5</v>
      </c>
      <c r="H57" s="626">
        <f>SUM(G49:G57)</f>
        <v>24917.33</v>
      </c>
      <c r="I57" s="835">
        <f>H46+H57-89888.28</f>
        <v>-12469.96</v>
      </c>
      <c r="J57" s="72"/>
      <c r="M57" s="323"/>
      <c r="N57" s="230"/>
    </row>
    <row r="58" spans="1:14">
      <c r="A58" s="114"/>
      <c r="B58" s="600"/>
      <c r="C58" s="246"/>
      <c r="D58" s="602"/>
      <c r="E58" s="625"/>
      <c r="F58" s="624"/>
      <c r="G58" s="608"/>
      <c r="H58" s="637"/>
      <c r="I58" s="637"/>
      <c r="J58" s="72"/>
      <c r="M58" s="323"/>
      <c r="N58" s="230"/>
    </row>
    <row r="59" spans="1:14">
      <c r="A59" s="114"/>
      <c r="B59" s="603" t="s">
        <v>298</v>
      </c>
      <c r="C59" s="597" t="s">
        <v>299</v>
      </c>
      <c r="D59" s="602"/>
      <c r="E59" s="625"/>
      <c r="F59" s="624"/>
      <c r="G59" s="623"/>
      <c r="H59" s="622"/>
      <c r="I59" s="622"/>
      <c r="J59" s="72"/>
      <c r="M59" s="323"/>
      <c r="N59" s="230"/>
    </row>
    <row r="60" spans="1:14">
      <c r="A60" s="114"/>
      <c r="B60" s="600" t="s">
        <v>315</v>
      </c>
      <c r="C60" s="246" t="s">
        <v>300</v>
      </c>
      <c r="D60" s="602" t="s">
        <v>22</v>
      </c>
      <c r="E60" s="625">
        <f t="shared" ref="E60:E66" si="8">K60</f>
        <v>0</v>
      </c>
      <c r="F60" s="624">
        <v>8.1999999999999993</v>
      </c>
      <c r="G60" s="608">
        <f t="shared" ref="G60:G66" si="9">ROUNDDOWN(E60*F60,2)</f>
        <v>0</v>
      </c>
      <c r="H60" s="622"/>
      <c r="I60" s="622"/>
      <c r="J60" s="72"/>
      <c r="K60" s="470">
        <f>RELATÓRIO!G61</f>
        <v>0</v>
      </c>
      <c r="M60" s="323">
        <v>7.29</v>
      </c>
      <c r="N60" s="230"/>
    </row>
    <row r="61" spans="1:14">
      <c r="A61" s="114"/>
      <c r="B61" s="600" t="s">
        <v>382</v>
      </c>
      <c r="C61" s="246" t="s">
        <v>383</v>
      </c>
      <c r="D61" s="602" t="s">
        <v>3</v>
      </c>
      <c r="E61" s="832">
        <f t="shared" si="8"/>
        <v>9060</v>
      </c>
      <c r="F61" s="624">
        <v>3.83</v>
      </c>
      <c r="G61" s="608">
        <f t="shared" si="9"/>
        <v>34699.800000000003</v>
      </c>
      <c r="H61" s="622"/>
      <c r="I61" s="622"/>
      <c r="J61" s="72"/>
      <c r="K61" s="470">
        <f>RELATÓRIO!G62</f>
        <v>9060</v>
      </c>
      <c r="M61" s="323">
        <v>67.2</v>
      </c>
      <c r="N61" s="230"/>
    </row>
    <row r="62" spans="1:14">
      <c r="A62" s="114"/>
      <c r="B62" s="600" t="s">
        <v>369</v>
      </c>
      <c r="C62" s="246" t="s">
        <v>302</v>
      </c>
      <c r="D62" s="602" t="s">
        <v>22</v>
      </c>
      <c r="E62" s="625">
        <f t="shared" si="8"/>
        <v>0</v>
      </c>
      <c r="F62" s="624">
        <v>183.47</v>
      </c>
      <c r="G62" s="608">
        <f t="shared" si="9"/>
        <v>0</v>
      </c>
      <c r="H62" s="622"/>
      <c r="I62" s="622"/>
      <c r="J62" s="72"/>
      <c r="K62" s="470">
        <f>RELATÓRIO!G63</f>
        <v>0</v>
      </c>
      <c r="M62" s="323">
        <v>140.68</v>
      </c>
      <c r="N62" s="230"/>
    </row>
    <row r="63" spans="1:14">
      <c r="A63" s="114"/>
      <c r="B63" s="600" t="s">
        <v>370</v>
      </c>
      <c r="C63" s="246" t="s">
        <v>303</v>
      </c>
      <c r="D63" s="602" t="s">
        <v>3</v>
      </c>
      <c r="E63" s="625">
        <f t="shared" si="8"/>
        <v>0</v>
      </c>
      <c r="F63" s="624">
        <v>241.81</v>
      </c>
      <c r="G63" s="608">
        <f t="shared" si="9"/>
        <v>0</v>
      </c>
      <c r="H63" s="622"/>
      <c r="I63" s="622"/>
      <c r="J63" s="72"/>
      <c r="K63" s="470">
        <f>RELATÓRIO!G64</f>
        <v>0</v>
      </c>
      <c r="M63" s="323">
        <v>86.67</v>
      </c>
      <c r="N63" s="230"/>
    </row>
    <row r="64" spans="1:14">
      <c r="A64" s="114"/>
      <c r="B64" s="600" t="s">
        <v>371</v>
      </c>
      <c r="C64" s="246" t="s">
        <v>304</v>
      </c>
      <c r="D64" s="602" t="s">
        <v>3</v>
      </c>
      <c r="E64" s="625">
        <f t="shared" si="8"/>
        <v>0</v>
      </c>
      <c r="F64" s="624">
        <v>11.88</v>
      </c>
      <c r="G64" s="608">
        <f t="shared" si="9"/>
        <v>0</v>
      </c>
      <c r="H64" s="622"/>
      <c r="I64" s="622"/>
      <c r="J64" s="72"/>
      <c r="K64" s="470">
        <f>RELATÓRIO!G65</f>
        <v>0</v>
      </c>
      <c r="M64" s="323">
        <v>130.61000000000001</v>
      </c>
      <c r="N64" s="230"/>
    </row>
    <row r="65" spans="1:14">
      <c r="A65" s="114"/>
      <c r="B65" s="600" t="s">
        <v>372</v>
      </c>
      <c r="C65" s="246" t="s">
        <v>305</v>
      </c>
      <c r="D65" s="602" t="s">
        <v>3</v>
      </c>
      <c r="E65" s="625">
        <f t="shared" si="8"/>
        <v>0</v>
      </c>
      <c r="F65" s="624">
        <v>15.38</v>
      </c>
      <c r="G65" s="608">
        <f t="shared" si="9"/>
        <v>0</v>
      </c>
      <c r="H65" s="622"/>
      <c r="I65" s="622"/>
      <c r="J65" s="72"/>
      <c r="K65" s="470">
        <f>RELATÓRIO!G66</f>
        <v>0</v>
      </c>
      <c r="M65" s="323">
        <v>174.55</v>
      </c>
      <c r="N65" s="230"/>
    </row>
    <row r="66" spans="1:14">
      <c r="A66" s="114"/>
      <c r="B66" s="600" t="s">
        <v>373</v>
      </c>
      <c r="C66" s="246" t="s">
        <v>306</v>
      </c>
      <c r="D66" s="602" t="s">
        <v>23</v>
      </c>
      <c r="E66" s="625">
        <f t="shared" si="8"/>
        <v>0</v>
      </c>
      <c r="F66" s="624">
        <v>10.42</v>
      </c>
      <c r="G66" s="608">
        <f t="shared" si="9"/>
        <v>0</v>
      </c>
      <c r="H66" s="626">
        <f>SUM(G60:G66)</f>
        <v>34699.800000000003</v>
      </c>
      <c r="I66" s="835">
        <f>OCOM-35910.08</f>
        <v>-1210.28</v>
      </c>
      <c r="J66" s="72"/>
      <c r="K66" s="470">
        <f>RELATÓRIO!G67</f>
        <v>0</v>
      </c>
      <c r="M66" s="323">
        <v>74.5</v>
      </c>
      <c r="N66" s="230"/>
    </row>
    <row r="67" spans="1:14">
      <c r="A67" s="114"/>
      <c r="B67" s="600"/>
      <c r="C67" s="819"/>
      <c r="D67" s="820"/>
      <c r="E67" s="639"/>
      <c r="F67" s="624"/>
      <c r="G67" s="640"/>
      <c r="H67" s="641"/>
      <c r="I67" s="641"/>
      <c r="J67" s="72"/>
      <c r="K67" s="470">
        <f>RELATÓRIO!G68</f>
        <v>0</v>
      </c>
      <c r="M67" s="323"/>
      <c r="N67" s="230"/>
    </row>
    <row r="68" spans="1:14">
      <c r="A68" s="114"/>
      <c r="B68" s="612"/>
      <c r="C68" s="613"/>
      <c r="D68" s="638"/>
      <c r="E68" s="625"/>
      <c r="F68" s="138"/>
      <c r="G68" s="608"/>
      <c r="H68" s="622"/>
      <c r="I68" s="622"/>
      <c r="J68" s="72"/>
      <c r="K68" s="470">
        <f>RELATÓRIO!G69</f>
        <v>0</v>
      </c>
      <c r="M68" s="323">
        <v>2.93</v>
      </c>
    </row>
    <row r="69" spans="1:14">
      <c r="A69" s="114"/>
      <c r="B69" s="612"/>
      <c r="C69" s="613"/>
      <c r="D69" s="638"/>
      <c r="E69" s="625"/>
      <c r="F69" s="138"/>
      <c r="G69" s="608"/>
      <c r="H69" s="622"/>
      <c r="I69" s="622"/>
      <c r="J69" s="72"/>
      <c r="K69" s="470">
        <f>RELATÓRIO!G70</f>
        <v>0</v>
      </c>
      <c r="M69" s="323">
        <v>1.92</v>
      </c>
    </row>
    <row r="70" spans="1:14">
      <c r="A70" s="114"/>
      <c r="B70" s="21"/>
      <c r="C70" s="22" t="s">
        <v>313</v>
      </c>
      <c r="D70" s="22"/>
      <c r="E70" s="22"/>
      <c r="F70" s="321"/>
      <c r="G70" s="22"/>
      <c r="H70" s="22"/>
      <c r="I70" s="23"/>
      <c r="J70" s="72"/>
      <c r="K70" s="470">
        <f>RELATÓRIO!G71</f>
        <v>0</v>
      </c>
      <c r="M70" s="323">
        <v>100.34</v>
      </c>
    </row>
    <row r="71" spans="1:14">
      <c r="A71" s="114"/>
      <c r="B71" s="25"/>
      <c r="C71" s="688" t="str">
        <f>CONCATENATE("Local e data: ",RELATÓRIO!Q86)</f>
        <v>Local e data: Brasnorte/MT, 2 de março de 2004</v>
      </c>
      <c r="D71" s="26"/>
      <c r="E71" s="26"/>
      <c r="F71" s="822"/>
      <c r="G71" s="26"/>
      <c r="H71" s="26"/>
      <c r="I71" s="40"/>
      <c r="J71" s="833">
        <f>SUM(H68:H71)</f>
        <v>0</v>
      </c>
      <c r="K71" s="470">
        <f>RELATÓRIO!G72</f>
        <v>0</v>
      </c>
      <c r="M71" s="323">
        <v>467.16</v>
      </c>
    </row>
    <row r="72" spans="1:14" ht="3" customHeight="1">
      <c r="A72" s="114"/>
      <c r="B72" s="614"/>
      <c r="C72" s="614"/>
      <c r="D72" s="614"/>
      <c r="E72" s="614"/>
      <c r="F72" s="614"/>
      <c r="G72" s="614"/>
      <c r="H72" s="614"/>
      <c r="I72" s="614"/>
    </row>
    <row r="73" spans="1:14">
      <c r="A73" s="114"/>
      <c r="B73" s="642"/>
      <c r="C73" s="689" t="s">
        <v>232</v>
      </c>
      <c r="D73" s="614"/>
      <c r="E73" s="614"/>
      <c r="F73" s="614"/>
      <c r="G73" s="643"/>
      <c r="H73" s="821" t="e">
        <f>terra+pavi+H46+OAC+OCOM</f>
        <v>#REF!</v>
      </c>
      <c r="I73" s="835" t="e">
        <f>I22+I36+I66-I57</f>
        <v>#REF!</v>
      </c>
      <c r="J73" s="109"/>
    </row>
    <row r="74" spans="1:14">
      <c r="A74" s="114"/>
      <c r="B74" s="642"/>
      <c r="C74" s="689" t="s">
        <v>59</v>
      </c>
      <c r="D74" s="614"/>
      <c r="E74" s="614"/>
      <c r="F74" s="614"/>
      <c r="G74" s="643"/>
      <c r="H74" s="620">
        <v>0</v>
      </c>
      <c r="I74" s="622"/>
      <c r="J74" s="109"/>
    </row>
    <row r="75" spans="1:14" ht="3" customHeight="1">
      <c r="A75" s="114"/>
      <c r="B75" s="614"/>
      <c r="C75" s="690"/>
      <c r="D75" s="614"/>
      <c r="E75" s="614"/>
      <c r="F75" s="614"/>
      <c r="G75" s="614"/>
      <c r="H75" s="621"/>
      <c r="I75" s="614"/>
      <c r="J75" s="109"/>
    </row>
    <row r="76" spans="1:14" ht="11.85" customHeight="1">
      <c r="A76" s="114"/>
      <c r="B76" s="642"/>
      <c r="C76" s="689" t="s">
        <v>58</v>
      </c>
      <c r="D76" s="614"/>
      <c r="E76" s="614"/>
      <c r="F76" s="614"/>
      <c r="G76" s="643"/>
      <c r="H76" s="626" t="e">
        <f>+H73-H74</f>
        <v>#REF!</v>
      </c>
      <c r="I76" s="835" t="e">
        <f>I73</f>
        <v>#REF!</v>
      </c>
      <c r="J76" s="657"/>
    </row>
    <row r="77" spans="1:14" ht="3" customHeight="1">
      <c r="A77" s="114"/>
      <c r="B77" s="614"/>
      <c r="C77" s="690"/>
      <c r="D77" s="614"/>
      <c r="E77" s="614"/>
      <c r="F77" s="614"/>
      <c r="G77" s="614"/>
      <c r="H77" s="614"/>
      <c r="I77" s="614"/>
    </row>
    <row r="78" spans="1:14" ht="11.85" customHeight="1">
      <c r="A78" s="114"/>
      <c r="B78" s="642"/>
      <c r="C78" s="815"/>
      <c r="D78" s="816"/>
      <c r="E78" s="816"/>
      <c r="F78" s="816" t="s">
        <v>57</v>
      </c>
      <c r="G78" s="643"/>
      <c r="H78" s="620"/>
      <c r="I78" s="641"/>
      <c r="J78" s="833"/>
    </row>
    <row r="79" spans="1:14" ht="11.85" customHeight="1">
      <c r="A79" s="114"/>
      <c r="B79" s="642"/>
      <c r="C79" s="815" t="s">
        <v>274</v>
      </c>
      <c r="D79" s="816"/>
      <c r="E79" s="816"/>
      <c r="F79" s="816" t="s">
        <v>57</v>
      </c>
      <c r="G79" s="643"/>
      <c r="H79" s="620">
        <f>'Mat Asf'!I41</f>
        <v>0</v>
      </c>
      <c r="I79" s="641"/>
      <c r="J79" s="833"/>
    </row>
    <row r="80" spans="1:14">
      <c r="A80" s="114"/>
      <c r="B80" s="642"/>
      <c r="C80" s="689"/>
      <c r="D80" s="614"/>
      <c r="E80" s="614"/>
      <c r="F80" s="614"/>
      <c r="G80" s="643"/>
      <c r="H80" s="620"/>
      <c r="I80" s="622"/>
      <c r="J80" s="833"/>
    </row>
    <row r="81" spans="1:13">
      <c r="A81" s="114"/>
      <c r="B81" s="642"/>
      <c r="C81" s="689"/>
      <c r="D81" s="614"/>
      <c r="E81" s="614"/>
      <c r="F81" s="614"/>
      <c r="G81" s="643"/>
      <c r="H81" s="620"/>
      <c r="I81" s="601"/>
      <c r="J81" s="833"/>
      <c r="K81" s="99"/>
    </row>
    <row r="82" spans="1:13" ht="3" customHeight="1">
      <c r="A82" s="114"/>
      <c r="B82" s="614"/>
      <c r="C82" s="690"/>
      <c r="D82" s="614"/>
      <c r="E82" s="614"/>
      <c r="F82" s="614"/>
      <c r="G82" s="614"/>
      <c r="H82" s="614"/>
      <c r="I82" s="614"/>
    </row>
    <row r="83" spans="1:13">
      <c r="A83" s="114"/>
      <c r="B83" s="642"/>
      <c r="C83" s="689" t="s">
        <v>233</v>
      </c>
      <c r="D83" s="614"/>
      <c r="E83" s="614"/>
      <c r="F83" s="614"/>
      <c r="G83" s="643"/>
      <c r="H83" s="626" t="e">
        <f>+H79+H76</f>
        <v>#REF!</v>
      </c>
      <c r="I83" s="637"/>
      <c r="J83" s="455"/>
      <c r="K83" s="729"/>
      <c r="L83" s="4"/>
      <c r="M83" s="4"/>
    </row>
    <row r="84" spans="1:13">
      <c r="A84" s="114"/>
      <c r="B84" s="21"/>
      <c r="C84" s="744"/>
      <c r="D84" s="744"/>
      <c r="E84" s="745"/>
      <c r="F84" s="1109"/>
      <c r="G84" s="1109"/>
      <c r="H84" s="1109"/>
      <c r="I84" s="1110"/>
      <c r="J84" s="469"/>
      <c r="K84" s="730"/>
    </row>
    <row r="85" spans="1:13" ht="11.1" customHeight="1">
      <c r="A85" s="114"/>
      <c r="B85" s="25"/>
      <c r="C85" s="652"/>
      <c r="D85" s="746"/>
      <c r="E85" s="746"/>
      <c r="F85" s="1111"/>
      <c r="G85" s="1111"/>
      <c r="H85" s="1111"/>
      <c r="I85" s="1112"/>
      <c r="J85" s="72"/>
      <c r="L85" s="494"/>
    </row>
    <row r="86" spans="1:13">
      <c r="B86" s="21"/>
      <c r="C86" s="615"/>
      <c r="D86" s="22"/>
      <c r="E86" s="644"/>
      <c r="F86" s="644"/>
      <c r="G86" s="644"/>
      <c r="H86" s="644"/>
      <c r="I86" s="628"/>
      <c r="K86" s="3" t="e">
        <f ca="1">[9]!extenso(E84)</f>
        <v>#NAME?</v>
      </c>
    </row>
    <row r="87" spans="1:13" ht="9" customHeight="1">
      <c r="B87" s="627"/>
      <c r="C87" s="6"/>
      <c r="D87" s="6"/>
      <c r="E87" s="644"/>
      <c r="F87" s="644"/>
      <c r="G87" s="644"/>
      <c r="H87" s="644"/>
      <c r="I87" s="628"/>
      <c r="K87" s="110"/>
    </row>
    <row r="88" spans="1:13" ht="11.1" customHeight="1">
      <c r="B88" s="627"/>
      <c r="C88" s="6"/>
      <c r="D88" s="6"/>
      <c r="E88" s="645"/>
      <c r="F88" s="64"/>
      <c r="G88" s="6"/>
      <c r="H88" s="6"/>
      <c r="I88" s="628"/>
    </row>
    <row r="89" spans="1:13" ht="11.1" customHeight="1">
      <c r="B89" s="627"/>
      <c r="C89" s="616"/>
      <c r="D89" s="618"/>
      <c r="E89" s="616"/>
      <c r="F89" s="629"/>
      <c r="G89" s="618"/>
      <c r="H89" s="618"/>
      <c r="I89" s="630"/>
    </row>
    <row r="90" spans="1:13">
      <c r="B90" s="631"/>
      <c r="C90" s="617"/>
      <c r="D90" s="632"/>
      <c r="E90" s="617"/>
      <c r="F90" s="633"/>
      <c r="G90" s="619"/>
      <c r="H90" s="619"/>
      <c r="I90" s="634"/>
    </row>
  </sheetData>
  <mergeCells count="3">
    <mergeCell ref="F84:I85"/>
    <mergeCell ref="E7:F8"/>
    <mergeCell ref="C2:C4"/>
  </mergeCells>
  <phoneticPr fontId="11" type="noConversion"/>
  <printOptions horizontalCentered="1" verticalCentered="1"/>
  <pageMargins left="0.39370078740157483" right="0.39370078740157483" top="0.83" bottom="0.74803149606299213" header="0" footer="0.59055118110236227"/>
  <pageSetup paperSize="9" fitToHeight="6" orientation="landscape" horizontalDpi="4294967294" verticalDpi="300" r:id="rId1"/>
  <headerFooter alignWithMargins="0">
    <oddFooter>Página &amp;P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workbookViewId="0">
      <selection sqref="A1:C3"/>
    </sheetView>
  </sheetViews>
  <sheetFormatPr defaultColWidth="10.7109375" defaultRowHeight="12"/>
  <cols>
    <col min="1" max="1" width="6.7109375" style="555" customWidth="1"/>
    <col min="2" max="2" width="1.7109375" style="555" customWidth="1"/>
    <col min="3" max="4" width="6.7109375" style="555" customWidth="1"/>
    <col min="5" max="5" width="1.7109375" style="555" customWidth="1"/>
    <col min="6" max="6" width="6.7109375" style="555" customWidth="1"/>
    <col min="7" max="8" width="15.28515625" style="555" customWidth="1"/>
    <col min="9" max="9" width="11.28515625" style="555" customWidth="1"/>
    <col min="10" max="10" width="0.85546875" style="555" customWidth="1"/>
    <col min="11" max="11" width="11.7109375" style="555" customWidth="1"/>
    <col min="12" max="12" width="25.42578125" style="555" customWidth="1"/>
    <col min="13" max="13" width="10.7109375" style="3" customWidth="1"/>
    <col min="14" max="14" width="16.28515625" style="3" customWidth="1"/>
    <col min="15" max="15" width="13.28515625" style="3" customWidth="1"/>
    <col min="16" max="254" width="10.7109375" style="3" customWidth="1"/>
    <col min="255" max="16384" width="10.7109375" style="3"/>
  </cols>
  <sheetData>
    <row r="1" spans="1:16" ht="15.95" customHeight="1">
      <c r="A1" s="1313"/>
      <c r="B1" s="1314"/>
      <c r="C1" s="1315"/>
      <c r="D1" s="1322" t="s">
        <v>235</v>
      </c>
      <c r="E1" s="1323"/>
      <c r="F1" s="1323"/>
      <c r="G1" s="1323"/>
      <c r="H1" s="1323"/>
      <c r="I1" s="1323"/>
      <c r="J1" s="1323"/>
      <c r="K1" s="1324"/>
      <c r="L1" s="1304" t="s">
        <v>404</v>
      </c>
      <c r="M1" s="71"/>
      <c r="N1" s="71"/>
      <c r="O1" s="71"/>
    </row>
    <row r="2" spans="1:16" ht="15.95" customHeight="1">
      <c r="A2" s="1316"/>
      <c r="B2" s="1317"/>
      <c r="C2" s="1318"/>
      <c r="D2" s="1325"/>
      <c r="E2" s="1326"/>
      <c r="F2" s="1326"/>
      <c r="G2" s="1326"/>
      <c r="H2" s="1326"/>
      <c r="I2" s="1326"/>
      <c r="J2" s="1326"/>
      <c r="K2" s="1327"/>
      <c r="L2" s="1305"/>
      <c r="M2" s="71"/>
      <c r="N2" s="71"/>
      <c r="O2" s="71"/>
    </row>
    <row r="3" spans="1:16" ht="15.95" customHeight="1">
      <c r="A3" s="1319"/>
      <c r="B3" s="1320"/>
      <c r="C3" s="1321"/>
      <c r="D3" s="1328"/>
      <c r="E3" s="1329"/>
      <c r="F3" s="1329"/>
      <c r="G3" s="1329"/>
      <c r="H3" s="1329"/>
      <c r="I3" s="1329"/>
      <c r="J3" s="1329"/>
      <c r="K3" s="1330"/>
      <c r="L3" s="1305"/>
      <c r="M3" s="71"/>
      <c r="N3" s="71"/>
      <c r="O3" s="71"/>
    </row>
    <row r="4" spans="1:16" ht="12.75">
      <c r="A4" s="27" t="e">
        <f>#REF!</f>
        <v>#REF!</v>
      </c>
      <c r="B4" s="556"/>
      <c r="C4" s="556"/>
      <c r="D4" s="556"/>
      <c r="E4" s="556"/>
      <c r="F4" s="556"/>
      <c r="G4" s="556"/>
      <c r="H4" s="556"/>
      <c r="I4" s="524"/>
      <c r="J4" s="524"/>
      <c r="K4" s="525"/>
      <c r="L4" s="1305"/>
      <c r="M4" s="71"/>
      <c r="N4" s="71"/>
      <c r="O4" s="71"/>
    </row>
    <row r="5" spans="1:16" ht="12.75">
      <c r="A5" s="30" t="e">
        <f>#REF!</f>
        <v>#REF!</v>
      </c>
      <c r="B5" s="557"/>
      <c r="C5" s="557"/>
      <c r="D5" s="557"/>
      <c r="E5" s="557"/>
      <c r="F5" s="557"/>
      <c r="G5" s="557"/>
      <c r="H5" s="557"/>
      <c r="I5" s="526"/>
      <c r="J5" s="526"/>
      <c r="K5" s="527"/>
      <c r="L5" s="1305"/>
      <c r="M5" s="71"/>
      <c r="N5" s="71"/>
      <c r="O5" s="71"/>
    </row>
    <row r="6" spans="1:16" ht="12.75">
      <c r="A6" s="30" t="e">
        <f>#REF!</f>
        <v>#REF!</v>
      </c>
      <c r="B6" s="557"/>
      <c r="C6" s="557"/>
      <c r="D6" s="557"/>
      <c r="E6" s="557"/>
      <c r="F6" s="557"/>
      <c r="G6" s="557"/>
      <c r="H6" s="557"/>
      <c r="I6" s="528"/>
      <c r="J6" s="528"/>
      <c r="K6" s="529"/>
      <c r="L6" s="1305"/>
      <c r="M6" s="71"/>
      <c r="N6" s="71"/>
      <c r="O6" s="71"/>
    </row>
    <row r="7" spans="1:16" ht="12.75">
      <c r="A7" s="30" t="e">
        <f>#REF!</f>
        <v>#REF!</v>
      </c>
      <c r="B7" s="557"/>
      <c r="C7" s="557"/>
      <c r="D7" s="557"/>
      <c r="E7" s="557"/>
      <c r="F7" s="557"/>
      <c r="G7" s="557"/>
      <c r="H7" s="557"/>
      <c r="I7" s="528"/>
      <c r="J7" s="528"/>
      <c r="K7" s="529"/>
      <c r="L7" s="1305"/>
      <c r="M7" s="71"/>
      <c r="N7" s="71"/>
      <c r="O7" s="71"/>
    </row>
    <row r="8" spans="1:16" ht="12.75">
      <c r="A8" s="30" t="e">
        <f>#REF!</f>
        <v>#REF!</v>
      </c>
      <c r="B8" s="557"/>
      <c r="C8" s="557"/>
      <c r="D8" s="557"/>
      <c r="E8" s="557"/>
      <c r="F8" s="557"/>
      <c r="G8" s="557"/>
      <c r="H8" s="557"/>
      <c r="I8" s="526"/>
      <c r="J8" s="526"/>
      <c r="K8" s="527"/>
      <c r="L8" s="1305"/>
      <c r="M8" s="71"/>
      <c r="N8" s="71"/>
      <c r="O8" s="71"/>
    </row>
    <row r="9" spans="1:16" ht="12.75">
      <c r="A9" s="30" t="e">
        <f>#REF!</f>
        <v>#REF!</v>
      </c>
      <c r="B9" s="558"/>
      <c r="C9" s="558"/>
      <c r="D9" s="558"/>
      <c r="E9" s="558"/>
      <c r="F9" s="558"/>
      <c r="G9" s="558"/>
      <c r="H9" s="558"/>
      <c r="I9" s="530"/>
      <c r="J9" s="530"/>
      <c r="K9" s="531"/>
      <c r="L9" s="1306"/>
      <c r="M9" s="71"/>
      <c r="N9" s="71"/>
      <c r="O9" s="71"/>
    </row>
    <row r="10" spans="1:16">
      <c r="A10" s="36" t="e">
        <f>#REF!</f>
        <v>#REF!</v>
      </c>
      <c r="B10" s="532"/>
      <c r="C10" s="532"/>
      <c r="D10" s="532"/>
      <c r="E10" s="532"/>
      <c r="F10" s="532"/>
      <c r="G10" s="559" t="str">
        <f>fir</f>
        <v>Firma: AGRIMAT ENGª INDUSTRIA E COMÉRCIO LTDA</v>
      </c>
      <c r="H10" s="533"/>
      <c r="I10" s="534"/>
      <c r="J10" s="534"/>
      <c r="K10" s="535"/>
      <c r="L10" s="536" t="e">
        <f>Placas!K11</f>
        <v>#REF!</v>
      </c>
      <c r="M10" s="71"/>
      <c r="N10" s="71"/>
      <c r="O10" s="71"/>
    </row>
    <row r="11" spans="1:16">
      <c r="A11" s="533" t="s">
        <v>72</v>
      </c>
      <c r="B11" s="534"/>
      <c r="C11" s="534"/>
      <c r="D11" s="534"/>
      <c r="E11" s="534"/>
      <c r="F11" s="535"/>
      <c r="G11" s="537" t="s">
        <v>112</v>
      </c>
      <c r="H11" s="537" t="s">
        <v>406</v>
      </c>
      <c r="I11" s="1307" t="s">
        <v>46</v>
      </c>
      <c r="J11" s="1308"/>
      <c r="K11" s="1308"/>
      <c r="L11" s="1309"/>
      <c r="M11" s="71"/>
      <c r="N11" s="71"/>
      <c r="O11" s="71"/>
    </row>
    <row r="12" spans="1:16">
      <c r="A12" s="538" t="s">
        <v>85</v>
      </c>
      <c r="B12" s="539"/>
      <c r="C12" s="540" t="s">
        <v>74</v>
      </c>
      <c r="D12" s="538" t="s">
        <v>86</v>
      </c>
      <c r="E12" s="539"/>
      <c r="F12" s="540" t="s">
        <v>74</v>
      </c>
      <c r="G12" s="541" t="s">
        <v>75</v>
      </c>
      <c r="H12" s="541" t="s">
        <v>407</v>
      </c>
      <c r="I12" s="1310"/>
      <c r="J12" s="1311"/>
      <c r="K12" s="1311"/>
      <c r="L12" s="1312"/>
      <c r="M12" s="71"/>
      <c r="N12" s="71"/>
      <c r="O12" s="71"/>
    </row>
    <row r="13" spans="1:16">
      <c r="A13" s="62">
        <v>46</v>
      </c>
      <c r="B13" s="539" t="str">
        <f t="shared" ref="B13:B29" si="0">IF(C13&gt;0,"+","")</f>
        <v>+</v>
      </c>
      <c r="C13" s="542">
        <v>11</v>
      </c>
      <c r="D13" s="62"/>
      <c r="E13" s="539" t="str">
        <f t="shared" ref="E13:E23" si="1">IF(F13&gt;0,"+","")</f>
        <v/>
      </c>
      <c r="F13" s="542"/>
      <c r="G13" s="543">
        <v>8</v>
      </c>
      <c r="H13" s="543">
        <v>1</v>
      </c>
      <c r="I13" s="544"/>
      <c r="J13" s="545"/>
      <c r="K13" s="545"/>
      <c r="L13" s="546"/>
      <c r="M13" s="71"/>
      <c r="N13" s="71"/>
      <c r="O13" s="71"/>
    </row>
    <row r="14" spans="1:16">
      <c r="A14" s="62">
        <v>55</v>
      </c>
      <c r="B14" s="539" t="str">
        <f t="shared" si="0"/>
        <v>+</v>
      </c>
      <c r="C14" s="542">
        <v>11.5</v>
      </c>
      <c r="D14" s="62"/>
      <c r="E14" s="539" t="str">
        <f t="shared" si="1"/>
        <v/>
      </c>
      <c r="F14" s="542"/>
      <c r="G14" s="543">
        <v>8</v>
      </c>
      <c r="H14" s="543">
        <v>1</v>
      </c>
      <c r="I14" s="538"/>
      <c r="J14" s="539"/>
      <c r="K14" s="539"/>
      <c r="L14" s="540"/>
      <c r="M14" s="71"/>
      <c r="N14" s="71"/>
      <c r="O14" s="71"/>
    </row>
    <row r="15" spans="1:16">
      <c r="A15" s="62">
        <v>59</v>
      </c>
      <c r="B15" s="539" t="str">
        <f t="shared" si="0"/>
        <v>+</v>
      </c>
      <c r="C15" s="542">
        <v>13</v>
      </c>
      <c r="D15" s="62"/>
      <c r="E15" s="539" t="str">
        <f t="shared" si="1"/>
        <v/>
      </c>
      <c r="F15" s="542"/>
      <c r="G15" s="543">
        <v>9</v>
      </c>
      <c r="H15" s="543">
        <v>1</v>
      </c>
      <c r="I15" s="538"/>
      <c r="J15" s="539"/>
      <c r="K15" s="539"/>
      <c r="L15" s="540"/>
      <c r="M15" s="71"/>
      <c r="N15" s="71"/>
      <c r="O15" s="71"/>
    </row>
    <row r="16" spans="1:16">
      <c r="A16" s="62">
        <v>64</v>
      </c>
      <c r="B16" s="539" t="str">
        <f t="shared" si="0"/>
        <v>+</v>
      </c>
      <c r="C16" s="16">
        <v>13</v>
      </c>
      <c r="D16" s="62"/>
      <c r="E16" s="539" t="str">
        <f t="shared" si="1"/>
        <v/>
      </c>
      <c r="F16" s="16"/>
      <c r="G16" s="543">
        <v>9</v>
      </c>
      <c r="H16" s="543">
        <v>1</v>
      </c>
      <c r="I16" s="502"/>
      <c r="J16" s="847"/>
      <c r="K16" s="840"/>
      <c r="L16" s="848"/>
      <c r="M16" s="85"/>
      <c r="N16" s="85">
        <f t="shared" ref="N16:N23" si="2">P16-O16</f>
        <v>-1293</v>
      </c>
      <c r="O16" s="66">
        <f>A16*20+C16</f>
        <v>1293</v>
      </c>
      <c r="P16" s="3">
        <f>D16*20+F16</f>
        <v>0</v>
      </c>
    </row>
    <row r="17" spans="1:16">
      <c r="A17" s="62">
        <v>70</v>
      </c>
      <c r="B17" s="539" t="str">
        <f t="shared" si="0"/>
        <v>+</v>
      </c>
      <c r="C17" s="16">
        <v>13</v>
      </c>
      <c r="D17" s="62"/>
      <c r="E17" s="539" t="str">
        <f t="shared" si="1"/>
        <v/>
      </c>
      <c r="F17" s="16"/>
      <c r="G17" s="543">
        <v>9</v>
      </c>
      <c r="H17" s="543"/>
      <c r="I17" s="502"/>
      <c r="J17" s="847"/>
      <c r="K17" s="840"/>
      <c r="L17" s="848"/>
      <c r="M17" s="85"/>
      <c r="N17" s="85">
        <f t="shared" si="2"/>
        <v>-1413</v>
      </c>
      <c r="O17" s="66">
        <f>A17*20+C17</f>
        <v>1413</v>
      </c>
      <c r="P17" s="3">
        <f>D17*20+F17</f>
        <v>0</v>
      </c>
    </row>
    <row r="18" spans="1:16">
      <c r="A18" s="62">
        <v>76</v>
      </c>
      <c r="B18" s="539" t="str">
        <f t="shared" si="0"/>
        <v>+</v>
      </c>
      <c r="C18" s="16">
        <v>13</v>
      </c>
      <c r="D18" s="62"/>
      <c r="E18" s="539" t="str">
        <f t="shared" si="1"/>
        <v/>
      </c>
      <c r="F18" s="16"/>
      <c r="G18" s="543">
        <v>9</v>
      </c>
      <c r="H18" s="543"/>
      <c r="I18" s="502"/>
      <c r="J18" s="847"/>
      <c r="K18" s="840"/>
      <c r="L18" s="848"/>
      <c r="M18" s="85"/>
      <c r="N18" s="85">
        <f t="shared" si="2"/>
        <v>-1533</v>
      </c>
      <c r="O18" s="66">
        <f>A18*20+C18</f>
        <v>1533</v>
      </c>
      <c r="P18" s="3">
        <f>D18*20+F18</f>
        <v>0</v>
      </c>
    </row>
    <row r="19" spans="1:16">
      <c r="A19" s="62">
        <v>82</v>
      </c>
      <c r="B19" s="539" t="str">
        <f t="shared" si="0"/>
        <v>+</v>
      </c>
      <c r="C19" s="16">
        <v>13</v>
      </c>
      <c r="D19" s="62"/>
      <c r="E19" s="539" t="str">
        <f t="shared" si="1"/>
        <v/>
      </c>
      <c r="F19" s="16"/>
      <c r="G19" s="543">
        <v>9</v>
      </c>
      <c r="H19" s="543"/>
      <c r="I19" s="502"/>
      <c r="J19" s="847"/>
      <c r="K19" s="840"/>
      <c r="L19" s="848"/>
      <c r="M19" s="85"/>
      <c r="N19" s="85">
        <f t="shared" si="2"/>
        <v>-1653</v>
      </c>
      <c r="O19" s="66">
        <f>A19*20+C19</f>
        <v>1653</v>
      </c>
      <c r="P19" s="3">
        <f>D19*20+F19</f>
        <v>0</v>
      </c>
    </row>
    <row r="20" spans="1:16">
      <c r="A20" s="62">
        <v>88</v>
      </c>
      <c r="B20" s="539" t="str">
        <f t="shared" si="0"/>
        <v>+</v>
      </c>
      <c r="C20" s="16">
        <v>13.5</v>
      </c>
      <c r="D20" s="62"/>
      <c r="E20" s="539" t="str">
        <f t="shared" si="1"/>
        <v/>
      </c>
      <c r="F20" s="16"/>
      <c r="G20" s="543">
        <v>9</v>
      </c>
      <c r="H20" s="543"/>
      <c r="I20" s="502"/>
      <c r="J20" s="847"/>
      <c r="K20" s="840"/>
      <c r="L20" s="848"/>
      <c r="M20" s="85"/>
      <c r="N20" s="85" t="e">
        <f t="shared" si="2"/>
        <v>#REF!</v>
      </c>
      <c r="O20" s="66" t="e">
        <f>#REF!*20+#REF!</f>
        <v>#REF!</v>
      </c>
      <c r="P20" s="3" t="e">
        <f>#REF!*20+#REF!</f>
        <v>#REF!</v>
      </c>
    </row>
    <row r="21" spans="1:16">
      <c r="A21" s="62">
        <v>95</v>
      </c>
      <c r="B21" s="539" t="str">
        <f t="shared" si="0"/>
        <v>+</v>
      </c>
      <c r="C21" s="16">
        <v>13</v>
      </c>
      <c r="D21" s="62"/>
      <c r="E21" s="539" t="str">
        <f t="shared" si="1"/>
        <v/>
      </c>
      <c r="F21" s="16"/>
      <c r="G21" s="543">
        <v>9</v>
      </c>
      <c r="H21" s="543"/>
      <c r="I21" s="502"/>
      <c r="J21" s="847"/>
      <c r="K21" s="840"/>
      <c r="L21" s="848"/>
      <c r="M21" s="85"/>
      <c r="N21" s="85">
        <f t="shared" si="2"/>
        <v>-1913</v>
      </c>
      <c r="O21" s="66">
        <f t="shared" ref="O21:O29" si="3">A21*20+C21</f>
        <v>1913</v>
      </c>
      <c r="P21" s="3">
        <f>D21*20+F21</f>
        <v>0</v>
      </c>
    </row>
    <row r="22" spans="1:16">
      <c r="A22" s="62">
        <v>101</v>
      </c>
      <c r="B22" s="539" t="str">
        <f t="shared" si="0"/>
        <v>+</v>
      </c>
      <c r="C22" s="16">
        <v>13</v>
      </c>
      <c r="D22" s="62"/>
      <c r="E22" s="539" t="str">
        <f t="shared" si="1"/>
        <v/>
      </c>
      <c r="F22" s="16"/>
      <c r="G22" s="543">
        <v>9</v>
      </c>
      <c r="H22" s="543"/>
      <c r="I22" s="502"/>
      <c r="J22" s="847"/>
      <c r="K22" s="840"/>
      <c r="L22" s="848"/>
      <c r="M22" s="85"/>
      <c r="N22" s="85">
        <f t="shared" si="2"/>
        <v>-2033</v>
      </c>
      <c r="O22" s="66">
        <f t="shared" si="3"/>
        <v>2033</v>
      </c>
      <c r="P22" s="3">
        <f>D22*20+F22</f>
        <v>0</v>
      </c>
    </row>
    <row r="23" spans="1:16">
      <c r="A23" s="62">
        <v>114</v>
      </c>
      <c r="B23" s="539" t="str">
        <f t="shared" si="0"/>
        <v>+</v>
      </c>
      <c r="C23" s="16">
        <v>15</v>
      </c>
      <c r="D23" s="62"/>
      <c r="E23" s="539" t="str">
        <f t="shared" si="1"/>
        <v/>
      </c>
      <c r="F23" s="16"/>
      <c r="G23" s="543">
        <v>9</v>
      </c>
      <c r="H23" s="543"/>
      <c r="I23" s="502"/>
      <c r="J23" s="847"/>
      <c r="K23" s="840"/>
      <c r="L23" s="848"/>
      <c r="M23" s="85"/>
      <c r="N23" s="85">
        <f t="shared" si="2"/>
        <v>-2295</v>
      </c>
      <c r="O23" s="66">
        <f t="shared" si="3"/>
        <v>2295</v>
      </c>
      <c r="P23" s="3">
        <f>D23*20+F23</f>
        <v>0</v>
      </c>
    </row>
    <row r="24" spans="1:16">
      <c r="A24" s="62">
        <v>121</v>
      </c>
      <c r="B24" s="539" t="str">
        <f t="shared" si="0"/>
        <v/>
      </c>
      <c r="C24" s="16">
        <v>0</v>
      </c>
      <c r="D24" s="62"/>
      <c r="E24" s="539"/>
      <c r="F24" s="16"/>
      <c r="G24" s="543">
        <v>9</v>
      </c>
      <c r="H24" s="543"/>
      <c r="I24" s="502"/>
      <c r="J24" s="847"/>
      <c r="K24" s="840"/>
      <c r="L24" s="848"/>
      <c r="M24" s="85"/>
      <c r="N24" s="85"/>
      <c r="O24" s="66">
        <f t="shared" si="3"/>
        <v>2420</v>
      </c>
    </row>
    <row r="25" spans="1:16">
      <c r="A25" s="62">
        <v>126</v>
      </c>
      <c r="B25" s="539" t="str">
        <f t="shared" si="0"/>
        <v>+</v>
      </c>
      <c r="C25" s="16">
        <v>12</v>
      </c>
      <c r="D25" s="62"/>
      <c r="E25" s="539"/>
      <c r="F25" s="16"/>
      <c r="G25" s="543">
        <v>9</v>
      </c>
      <c r="H25" s="543"/>
      <c r="I25" s="502"/>
      <c r="J25" s="847"/>
      <c r="K25" s="840"/>
      <c r="L25" s="848"/>
      <c r="M25" s="85"/>
      <c r="N25" s="85"/>
      <c r="O25" s="66">
        <f t="shared" si="3"/>
        <v>2532</v>
      </c>
    </row>
    <row r="26" spans="1:16">
      <c r="A26" s="62">
        <v>133</v>
      </c>
      <c r="B26" s="539" t="str">
        <f t="shared" si="0"/>
        <v/>
      </c>
      <c r="C26" s="16"/>
      <c r="D26" s="62"/>
      <c r="E26" s="539"/>
      <c r="F26" s="16"/>
      <c r="G26" s="543">
        <v>9</v>
      </c>
      <c r="H26" s="543"/>
      <c r="I26" s="502"/>
      <c r="J26" s="847"/>
      <c r="K26" s="840"/>
      <c r="L26" s="848"/>
      <c r="M26" s="85"/>
      <c r="N26" s="85"/>
      <c r="O26" s="66">
        <f t="shared" si="3"/>
        <v>2660</v>
      </c>
    </row>
    <row r="27" spans="1:16">
      <c r="A27" s="62">
        <v>139</v>
      </c>
      <c r="B27" s="539" t="str">
        <f t="shared" si="0"/>
        <v/>
      </c>
      <c r="C27" s="16"/>
      <c r="D27" s="62"/>
      <c r="E27" s="539"/>
      <c r="F27" s="16"/>
      <c r="G27" s="543">
        <v>9</v>
      </c>
      <c r="H27" s="543"/>
      <c r="I27" s="502"/>
      <c r="J27" s="847"/>
      <c r="K27" s="840"/>
      <c r="L27" s="848"/>
      <c r="M27" s="85"/>
      <c r="N27" s="85"/>
      <c r="O27" s="66">
        <f t="shared" si="3"/>
        <v>2780</v>
      </c>
    </row>
    <row r="28" spans="1:16">
      <c r="A28" s="62">
        <v>145</v>
      </c>
      <c r="B28" s="539" t="str">
        <f t="shared" si="0"/>
        <v/>
      </c>
      <c r="C28" s="16"/>
      <c r="D28" s="62"/>
      <c r="E28" s="539"/>
      <c r="F28" s="16"/>
      <c r="G28" s="543">
        <v>9</v>
      </c>
      <c r="H28" s="543"/>
      <c r="I28" s="502"/>
      <c r="J28" s="847"/>
      <c r="K28" s="840"/>
      <c r="L28" s="848"/>
      <c r="M28" s="85"/>
      <c r="N28" s="85"/>
      <c r="O28" s="66">
        <f t="shared" si="3"/>
        <v>2900</v>
      </c>
    </row>
    <row r="29" spans="1:16">
      <c r="A29" s="62">
        <v>151</v>
      </c>
      <c r="B29" s="539" t="str">
        <f t="shared" si="0"/>
        <v/>
      </c>
      <c r="C29" s="16"/>
      <c r="D29" s="62"/>
      <c r="E29" s="539"/>
      <c r="F29" s="16"/>
      <c r="G29" s="543">
        <v>9</v>
      </c>
      <c r="H29" s="543"/>
      <c r="I29" s="502"/>
      <c r="J29" s="847"/>
      <c r="K29" s="840"/>
      <c r="L29" s="848"/>
      <c r="M29" s="85"/>
      <c r="N29" s="85"/>
      <c r="O29" s="66">
        <f t="shared" si="3"/>
        <v>3020</v>
      </c>
    </row>
    <row r="30" spans="1:16">
      <c r="A30" s="61" t="s">
        <v>405</v>
      </c>
      <c r="B30" s="539"/>
      <c r="C30" s="16"/>
      <c r="D30" s="62"/>
      <c r="E30" s="539"/>
      <c r="F30" s="16"/>
      <c r="G30" s="543">
        <v>46</v>
      </c>
      <c r="H30" s="543"/>
      <c r="I30" s="502"/>
      <c r="J30" s="847"/>
      <c r="K30" s="840"/>
      <c r="L30" s="848"/>
      <c r="M30" s="85"/>
      <c r="N30" s="85"/>
      <c r="O30" s="66"/>
    </row>
    <row r="31" spans="1:16">
      <c r="A31" s="62"/>
      <c r="B31" s="539"/>
      <c r="C31" s="16"/>
      <c r="D31" s="62"/>
      <c r="E31" s="539"/>
      <c r="F31" s="16"/>
      <c r="G31" s="543"/>
      <c r="H31" s="543"/>
      <c r="I31" s="502"/>
      <c r="J31" s="847"/>
      <c r="K31" s="840"/>
      <c r="L31" s="848"/>
      <c r="M31" s="85"/>
      <c r="N31" s="85"/>
      <c r="O31" s="66"/>
    </row>
    <row r="32" spans="1:16">
      <c r="A32" s="62"/>
      <c r="B32" s="539"/>
      <c r="C32" s="16"/>
      <c r="D32" s="62"/>
      <c r="E32" s="539"/>
      <c r="F32" s="16"/>
      <c r="G32" s="543"/>
      <c r="H32" s="543"/>
      <c r="I32" s="502"/>
      <c r="J32" s="847"/>
      <c r="K32" s="840"/>
      <c r="L32" s="848"/>
      <c r="M32" s="85"/>
      <c r="N32" s="85"/>
      <c r="O32" s="66"/>
    </row>
    <row r="33" spans="1:16">
      <c r="A33" s="62"/>
      <c r="B33" s="539"/>
      <c r="C33" s="16"/>
      <c r="D33" s="62"/>
      <c r="E33" s="539"/>
      <c r="F33" s="16"/>
      <c r="G33" s="543"/>
      <c r="H33" s="543"/>
      <c r="I33" s="502"/>
      <c r="J33" s="847"/>
      <c r="K33" s="840"/>
      <c r="L33" s="848"/>
      <c r="M33" s="85"/>
      <c r="N33" s="85"/>
      <c r="O33" s="66"/>
    </row>
    <row r="34" spans="1:16">
      <c r="A34" s="62"/>
      <c r="B34" s="539"/>
      <c r="C34" s="16"/>
      <c r="D34" s="62"/>
      <c r="E34" s="539"/>
      <c r="F34" s="16"/>
      <c r="G34" s="543"/>
      <c r="H34" s="543"/>
      <c r="I34" s="502"/>
      <c r="J34" s="847"/>
      <c r="K34" s="840"/>
      <c r="L34" s="848"/>
      <c r="M34" s="85"/>
      <c r="N34" s="85"/>
      <c r="O34" s="66"/>
    </row>
    <row r="35" spans="1:16">
      <c r="A35" s="86"/>
      <c r="B35" s="539" t="str">
        <f>IF(C35&gt;0,"+","")</f>
        <v/>
      </c>
      <c r="C35" s="16"/>
      <c r="D35" s="62"/>
      <c r="E35" s="539" t="str">
        <f>IF(F35&gt;0,"+","")</f>
        <v/>
      </c>
      <c r="F35" s="16"/>
      <c r="G35" s="543" t="str">
        <f>IF(N35=0,"",N35)</f>
        <v/>
      </c>
      <c r="H35" s="11"/>
      <c r="I35" s="502"/>
      <c r="J35" s="847"/>
      <c r="K35" s="840"/>
      <c r="L35" s="848"/>
      <c r="M35" s="85"/>
      <c r="N35" s="85">
        <f>P35-O35</f>
        <v>0</v>
      </c>
      <c r="O35" s="66">
        <f>A35*20+C35</f>
        <v>0</v>
      </c>
      <c r="P35" s="3">
        <f>D35*20+F35</f>
        <v>0</v>
      </c>
    </row>
    <row r="36" spans="1:16" ht="12.75" customHeight="1">
      <c r="A36" s="838" t="s">
        <v>77</v>
      </c>
      <c r="B36" s="839"/>
      <c r="C36" s="839"/>
      <c r="D36" s="839"/>
      <c r="E36" s="839"/>
      <c r="F36" s="839"/>
      <c r="G36" s="846">
        <f>SUM(G13:G35)</f>
        <v>197</v>
      </c>
      <c r="H36" s="846">
        <f>SUM(H13:H35)</f>
        <v>4</v>
      </c>
      <c r="I36" s="547"/>
      <c r="J36" s="90"/>
      <c r="K36" s="88"/>
      <c r="L36" s="548"/>
      <c r="M36" s="85"/>
      <c r="N36" s="85"/>
      <c r="O36" s="71"/>
      <c r="P36" s="4"/>
    </row>
    <row r="37" spans="1:16" ht="12.75" customHeight="1">
      <c r="A37" s="1302" t="e">
        <f>#REF!</f>
        <v>#REF!</v>
      </c>
      <c r="B37" s="1303"/>
      <c r="C37" s="1303"/>
      <c r="D37" s="1303"/>
      <c r="E37" s="1303"/>
      <c r="F37" s="1303"/>
      <c r="G37" s="1303"/>
      <c r="H37" s="1303"/>
      <c r="I37" s="1303"/>
      <c r="J37" s="1303"/>
      <c r="K37" s="1303"/>
      <c r="L37" s="525"/>
      <c r="M37" s="71"/>
      <c r="N37" s="85"/>
      <c r="O37" s="71"/>
      <c r="P37" s="4"/>
    </row>
    <row r="38" spans="1:16">
      <c r="A38" s="549"/>
      <c r="B38" s="526" t="s">
        <v>214</v>
      </c>
      <c r="C38" s="526"/>
      <c r="D38" s="526"/>
      <c r="E38" s="526"/>
      <c r="F38" s="526"/>
      <c r="G38" s="526"/>
      <c r="H38" s="526"/>
      <c r="I38" s="526"/>
      <c r="J38" s="526"/>
      <c r="K38" s="526"/>
      <c r="L38" s="527"/>
      <c r="M38" s="71"/>
      <c r="N38" s="85"/>
      <c r="O38" s="71"/>
      <c r="P38" s="4"/>
    </row>
    <row r="39" spans="1:16">
      <c r="A39" s="549"/>
      <c r="B39" s="526"/>
      <c r="C39" s="526"/>
      <c r="D39" s="526"/>
      <c r="E39" s="526"/>
      <c r="F39" s="526"/>
      <c r="G39" s="526"/>
      <c r="H39" s="526"/>
      <c r="I39" s="526"/>
      <c r="J39" s="526"/>
      <c r="K39" s="526"/>
      <c r="L39" s="527"/>
      <c r="M39" s="71"/>
      <c r="N39" s="85"/>
      <c r="O39" s="71"/>
      <c r="P39" s="4"/>
    </row>
    <row r="40" spans="1:16">
      <c r="A40" s="549"/>
      <c r="B40" s="526"/>
      <c r="C40" s="526"/>
      <c r="D40" s="526"/>
      <c r="E40" s="526"/>
      <c r="F40" s="526"/>
      <c r="G40" s="526"/>
      <c r="H40" s="526"/>
      <c r="I40" s="526"/>
      <c r="J40" s="526"/>
      <c r="K40" s="526"/>
      <c r="L40" s="527"/>
      <c r="M40" s="71"/>
      <c r="N40" s="85"/>
      <c r="O40" s="71"/>
      <c r="P40" s="4"/>
    </row>
    <row r="41" spans="1:16">
      <c r="A41" s="549"/>
      <c r="B41" s="526"/>
      <c r="C41" s="526"/>
      <c r="D41" s="526"/>
      <c r="E41" s="526"/>
      <c r="F41" s="526"/>
      <c r="G41" s="526"/>
      <c r="H41" s="526"/>
      <c r="I41" s="526"/>
      <c r="J41" s="526"/>
      <c r="K41" s="526"/>
      <c r="L41" s="527"/>
      <c r="M41" s="71"/>
      <c r="N41" s="85"/>
      <c r="O41" s="71"/>
      <c r="P41" s="4"/>
    </row>
    <row r="42" spans="1:16">
      <c r="A42" s="549"/>
      <c r="B42" s="526"/>
      <c r="C42" s="526"/>
      <c r="D42" s="526"/>
      <c r="E42" s="526"/>
      <c r="F42" s="526"/>
      <c r="G42" s="526"/>
      <c r="H42" s="526"/>
      <c r="I42" s="526"/>
      <c r="J42" s="526"/>
      <c r="K42" s="526"/>
      <c r="L42" s="527"/>
      <c r="M42" s="71"/>
      <c r="N42" s="85"/>
      <c r="O42" s="71"/>
      <c r="P42" s="4"/>
    </row>
    <row r="43" spans="1:16">
      <c r="A43" s="157"/>
      <c r="B43" s="135"/>
      <c r="C43" s="135"/>
      <c r="D43" s="616" t="s">
        <v>388</v>
      </c>
      <c r="E43" s="135"/>
      <c r="F43" s="135"/>
      <c r="G43" s="135"/>
      <c r="H43" s="694" t="s">
        <v>389</v>
      </c>
      <c r="I43" s="694"/>
      <c r="J43" s="135"/>
      <c r="K43" s="724" t="s">
        <v>390</v>
      </c>
      <c r="L43" s="724"/>
      <c r="M43" s="136"/>
      <c r="N43" s="85"/>
      <c r="O43" s="71"/>
      <c r="P43" s="4"/>
    </row>
    <row r="44" spans="1:16">
      <c r="A44" s="154"/>
      <c r="B44" s="837" t="s">
        <v>392</v>
      </c>
      <c r="C44" s="837"/>
      <c r="D44" s="155"/>
      <c r="E44" s="155"/>
      <c r="F44" s="155"/>
      <c r="G44" s="155"/>
      <c r="H44" s="837" t="s">
        <v>392</v>
      </c>
      <c r="I44" s="837"/>
      <c r="J44" s="155"/>
      <c r="K44" s="837" t="s">
        <v>391</v>
      </c>
      <c r="L44" s="841"/>
      <c r="M44" s="136"/>
      <c r="N44" s="85"/>
      <c r="O44" s="71"/>
      <c r="P44" s="4"/>
    </row>
    <row r="45" spans="1:16">
      <c r="A45" s="553"/>
      <c r="B45" s="553"/>
      <c r="C45" s="553"/>
      <c r="D45" s="553"/>
      <c r="E45" s="553"/>
      <c r="F45" s="553"/>
      <c r="G45" s="553"/>
      <c r="H45" s="553"/>
      <c r="I45" s="553"/>
      <c r="J45" s="553"/>
      <c r="K45" s="553"/>
      <c r="L45" s="553"/>
      <c r="M45" s="71"/>
      <c r="N45" s="71"/>
      <c r="O45" s="71"/>
    </row>
    <row r="46" spans="1:16">
      <c r="A46" s="554"/>
      <c r="B46" s="554"/>
      <c r="C46" s="554"/>
      <c r="D46" s="554"/>
      <c r="E46" s="554"/>
      <c r="F46" s="554"/>
      <c r="G46" s="554"/>
      <c r="H46" s="554"/>
      <c r="I46" s="554"/>
      <c r="J46" s="554"/>
      <c r="K46" s="554"/>
      <c r="L46" s="554"/>
      <c r="M46" s="71"/>
      <c r="N46" s="71"/>
      <c r="O46" s="71"/>
    </row>
    <row r="47" spans="1:16">
      <c r="A47" s="554"/>
      <c r="B47" s="554"/>
      <c r="C47" s="554"/>
      <c r="D47" s="554"/>
      <c r="E47" s="554"/>
      <c r="F47" s="554"/>
      <c r="G47" s="554"/>
      <c r="H47" s="554"/>
      <c r="I47" s="554"/>
      <c r="J47" s="554"/>
      <c r="K47" s="554"/>
      <c r="L47" s="554"/>
      <c r="M47" s="71"/>
      <c r="N47" s="71"/>
      <c r="O47" s="71"/>
    </row>
    <row r="48" spans="1:16">
      <c r="A48" s="554"/>
      <c r="B48" s="554"/>
      <c r="C48" s="554"/>
      <c r="D48" s="554"/>
      <c r="E48" s="554"/>
      <c r="F48" s="554"/>
      <c r="G48" s="554"/>
      <c r="H48" s="554"/>
      <c r="I48" s="554"/>
      <c r="J48" s="554"/>
      <c r="K48" s="554"/>
      <c r="L48" s="554"/>
      <c r="M48" s="71"/>
      <c r="N48" s="71"/>
      <c r="O48" s="71"/>
    </row>
    <row r="49" spans="1:15">
      <c r="A49" s="554"/>
      <c r="B49" s="554"/>
      <c r="C49" s="554"/>
      <c r="D49" s="554"/>
      <c r="E49" s="554"/>
      <c r="F49" s="554"/>
      <c r="G49" s="554"/>
      <c r="H49" s="554"/>
      <c r="I49" s="554"/>
      <c r="J49" s="554"/>
      <c r="K49" s="554"/>
      <c r="L49" s="554"/>
      <c r="M49" s="71"/>
      <c r="N49" s="71"/>
      <c r="O49" s="71"/>
    </row>
    <row r="50" spans="1:15">
      <c r="A50" s="554"/>
      <c r="B50" s="554"/>
      <c r="C50" s="554"/>
      <c r="D50" s="554"/>
      <c r="E50" s="554"/>
      <c r="F50" s="554"/>
      <c r="G50" s="554"/>
      <c r="H50" s="554"/>
      <c r="I50" s="554"/>
      <c r="J50" s="554"/>
      <c r="K50" s="554"/>
      <c r="L50" s="554"/>
      <c r="M50" s="71"/>
      <c r="N50" s="71"/>
      <c r="O50" s="71"/>
    </row>
    <row r="51" spans="1:15">
      <c r="A51" s="554"/>
      <c r="B51" s="554"/>
      <c r="C51" s="554"/>
      <c r="D51" s="554"/>
      <c r="E51" s="554"/>
      <c r="F51" s="554"/>
      <c r="G51" s="554"/>
      <c r="H51" s="554"/>
      <c r="I51" s="554"/>
      <c r="J51" s="554"/>
      <c r="K51" s="554"/>
      <c r="L51" s="554"/>
      <c r="M51" s="71"/>
      <c r="N51" s="71"/>
      <c r="O51" s="71"/>
    </row>
    <row r="52" spans="1:15">
      <c r="A52" s="554"/>
      <c r="B52" s="554"/>
      <c r="C52" s="554"/>
      <c r="D52" s="554"/>
      <c r="E52" s="554"/>
      <c r="F52" s="554"/>
      <c r="G52" s="554"/>
      <c r="H52" s="554"/>
      <c r="I52" s="122"/>
      <c r="J52" s="554"/>
      <c r="K52" s="554"/>
      <c r="L52" s="554"/>
      <c r="M52" s="71"/>
      <c r="N52" s="71"/>
      <c r="O52" s="71"/>
    </row>
    <row r="53" spans="1:15">
      <c r="A53" s="554"/>
      <c r="B53" s="554"/>
      <c r="C53" s="554"/>
      <c r="D53" s="554"/>
      <c r="E53" s="554"/>
      <c r="F53" s="554"/>
      <c r="G53" s="554"/>
      <c r="H53" s="554"/>
      <c r="I53" s="554"/>
      <c r="J53" s="554"/>
      <c r="K53" s="554"/>
      <c r="L53" s="554"/>
      <c r="M53" s="71"/>
      <c r="N53" s="71"/>
      <c r="O53" s="71"/>
    </row>
    <row r="54" spans="1:15">
      <c r="A54" s="554"/>
      <c r="B54" s="554"/>
      <c r="C54" s="554"/>
      <c r="D54" s="554"/>
      <c r="E54" s="554"/>
      <c r="F54" s="554"/>
      <c r="G54" s="554"/>
      <c r="H54" s="554"/>
      <c r="I54" s="554"/>
      <c r="J54" s="554"/>
      <c r="K54" s="554"/>
      <c r="L54" s="554"/>
      <c r="M54" s="71"/>
      <c r="N54" s="71"/>
      <c r="O54" s="71"/>
    </row>
    <row r="55" spans="1:15">
      <c r="A55" s="554"/>
      <c r="B55" s="554"/>
      <c r="C55" s="554"/>
      <c r="D55" s="554"/>
      <c r="E55" s="554"/>
      <c r="F55" s="554"/>
      <c r="G55" s="554"/>
      <c r="H55" s="554"/>
      <c r="I55" s="554"/>
      <c r="J55" s="554"/>
      <c r="K55" s="554"/>
      <c r="L55" s="554"/>
      <c r="M55" s="71"/>
      <c r="N55" s="71"/>
      <c r="O55" s="71"/>
    </row>
    <row r="56" spans="1:15">
      <c r="A56" s="554"/>
      <c r="B56" s="554"/>
      <c r="C56" s="554"/>
      <c r="D56" s="554"/>
      <c r="E56" s="554"/>
      <c r="F56" s="554"/>
      <c r="G56" s="554"/>
      <c r="H56" s="554"/>
      <c r="I56" s="554"/>
      <c r="J56" s="554"/>
      <c r="K56" s="554"/>
      <c r="L56" s="554"/>
      <c r="M56" s="71"/>
      <c r="N56" s="71"/>
      <c r="O56" s="71"/>
    </row>
    <row r="57" spans="1:15">
      <c r="A57" s="554"/>
      <c r="B57" s="554"/>
      <c r="C57" s="554"/>
      <c r="D57" s="554"/>
      <c r="E57" s="554"/>
      <c r="F57" s="554"/>
      <c r="G57" s="554"/>
      <c r="H57" s="554"/>
      <c r="I57" s="554"/>
      <c r="J57" s="554"/>
      <c r="K57" s="554"/>
      <c r="L57" s="554"/>
      <c r="M57" s="71"/>
      <c r="N57" s="71"/>
      <c r="O57" s="71"/>
    </row>
  </sheetData>
  <mergeCells count="5">
    <mergeCell ref="A37:K37"/>
    <mergeCell ref="L1:L9"/>
    <mergeCell ref="I11:L12"/>
    <mergeCell ref="A1:C3"/>
    <mergeCell ref="D1:K3"/>
  </mergeCells>
  <phoneticPr fontId="11" type="noConversion"/>
  <printOptions horizontalCentered="1" verticalCentered="1"/>
  <pageMargins left="0.39370078740157483" right="0.19685039370078741" top="0.59055118110236227" bottom="1.3385826771653544" header="0.39370078740157483" footer="0.59055118110236227"/>
  <pageSetup paperSize="9" scale="90" orientation="portrait" horizontalDpi="300" verticalDpi="300" r:id="rId1"/>
  <headerFooter alignWithMargins="0">
    <oddHeader>&amp;RPágina &amp;P /&amp;P</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46"/>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5" width="6.7109375" style="1" customWidth="1"/>
    <col min="6" max="6" width="1.7109375" style="1" customWidth="1"/>
    <col min="7" max="7" width="6.7109375" style="1" customWidth="1"/>
    <col min="8" max="8" width="16.28515625" style="1" customWidth="1"/>
    <col min="9" max="10" width="15.28515625" style="1" customWidth="1"/>
    <col min="11" max="11" width="22.85546875" style="1" customWidth="1"/>
    <col min="12" max="12" width="10.7109375" style="3" customWidth="1"/>
    <col min="13" max="13" width="16.28515625" style="3" customWidth="1"/>
    <col min="14" max="14" width="13.28515625" style="3" customWidth="1"/>
    <col min="15" max="253" width="10.7109375" style="3" customWidth="1"/>
    <col min="254" max="16384" width="10.7109375" style="3"/>
  </cols>
  <sheetData>
    <row r="2" spans="2:24" ht="12.75">
      <c r="B2" s="21"/>
      <c r="C2" s="43"/>
      <c r="D2" s="48"/>
      <c r="E2" s="1336" t="s">
        <v>249</v>
      </c>
      <c r="F2" s="1337"/>
      <c r="G2" s="1337"/>
      <c r="H2" s="1337"/>
      <c r="I2" s="1337"/>
      <c r="J2" s="1338"/>
      <c r="K2" s="1262" t="s">
        <v>245</v>
      </c>
      <c r="L2" s="71"/>
      <c r="M2" s="71"/>
      <c r="N2" s="71"/>
    </row>
    <row r="3" spans="2:24" ht="15">
      <c r="B3" s="69"/>
      <c r="C3" s="70"/>
      <c r="D3" s="49"/>
      <c r="E3" s="1339"/>
      <c r="F3" s="1340"/>
      <c r="G3" s="1340"/>
      <c r="H3" s="1340"/>
      <c r="I3" s="1340"/>
      <c r="J3" s="1341"/>
      <c r="K3" s="1263"/>
      <c r="L3" s="71"/>
      <c r="M3" s="71"/>
      <c r="N3" s="71"/>
    </row>
    <row r="4" spans="2:24" ht="12.75">
      <c r="B4" s="25"/>
      <c r="C4" s="45"/>
      <c r="D4" s="50"/>
      <c r="E4" s="1342"/>
      <c r="F4" s="1343"/>
      <c r="G4" s="1343"/>
      <c r="H4" s="1343"/>
      <c r="I4" s="1343"/>
      <c r="J4" s="1344"/>
      <c r="K4" s="1263"/>
      <c r="L4" s="71"/>
      <c r="M4" s="71"/>
      <c r="N4" s="71"/>
    </row>
    <row r="5" spans="2:24">
      <c r="B5" s="27" t="e">
        <f>Cerca!B4</f>
        <v>#REF!</v>
      </c>
      <c r="C5" s="28"/>
      <c r="D5" s="28"/>
      <c r="E5" s="28"/>
      <c r="F5" s="28"/>
      <c r="G5" s="28"/>
      <c r="H5" s="28"/>
      <c r="I5" s="28"/>
      <c r="J5" s="28"/>
      <c r="K5" s="1263"/>
      <c r="L5" s="71"/>
      <c r="M5" s="71"/>
      <c r="N5" s="71"/>
    </row>
    <row r="6" spans="2:24">
      <c r="B6" s="30" t="e">
        <f>Cerca!B5</f>
        <v>#REF!</v>
      </c>
      <c r="C6" s="31"/>
      <c r="D6" s="31"/>
      <c r="E6" s="31"/>
      <c r="F6" s="31"/>
      <c r="G6" s="31"/>
      <c r="H6" s="31"/>
      <c r="I6" s="31"/>
      <c r="J6" s="31"/>
      <c r="K6" s="1263"/>
      <c r="L6" s="71"/>
      <c r="M6" s="71"/>
      <c r="N6" s="71"/>
    </row>
    <row r="7" spans="2:24">
      <c r="B7" s="30" t="e">
        <f>Cerca!B6</f>
        <v>#REF!</v>
      </c>
      <c r="C7" s="31"/>
      <c r="D7" s="31"/>
      <c r="E7" s="19"/>
      <c r="F7" s="31"/>
      <c r="G7" s="19"/>
      <c r="H7" s="19"/>
      <c r="I7" s="19"/>
      <c r="J7" s="19"/>
      <c r="K7" s="1263"/>
      <c r="L7" s="71"/>
      <c r="M7" s="71"/>
      <c r="N7" s="71"/>
    </row>
    <row r="8" spans="2:24">
      <c r="B8" s="30" t="e">
        <f>Cerca!B7</f>
        <v>#REF!</v>
      </c>
      <c r="C8" s="31"/>
      <c r="D8" s="31"/>
      <c r="E8" s="31"/>
      <c r="F8" s="31"/>
      <c r="G8" s="41"/>
      <c r="H8" s="19"/>
      <c r="I8" s="19"/>
      <c r="J8" s="19"/>
      <c r="K8" s="1263"/>
      <c r="L8" s="71"/>
      <c r="M8" s="71"/>
      <c r="N8" s="71"/>
    </row>
    <row r="9" spans="2:24">
      <c r="B9" s="30" t="e">
        <f>Cerca!B8</f>
        <v>#REF!</v>
      </c>
      <c r="C9" s="31"/>
      <c r="D9" s="31"/>
      <c r="E9" s="31"/>
      <c r="F9" s="31"/>
      <c r="G9" s="31"/>
      <c r="H9" s="31"/>
      <c r="I9" s="31"/>
      <c r="J9" s="31"/>
      <c r="K9" s="1263"/>
      <c r="L9" s="71"/>
      <c r="M9" s="71"/>
      <c r="N9" s="71"/>
    </row>
    <row r="10" spans="2:24">
      <c r="B10" s="30" t="e">
        <f>Cerca!B9</f>
        <v>#REF!</v>
      </c>
      <c r="C10" s="34"/>
      <c r="D10" s="34"/>
      <c r="E10" s="34"/>
      <c r="F10" s="34"/>
      <c r="G10" s="34"/>
      <c r="H10" s="34"/>
      <c r="I10" s="34"/>
      <c r="J10" s="34"/>
      <c r="K10" s="1264"/>
      <c r="L10" s="71"/>
      <c r="M10" s="71"/>
      <c r="N10" s="71"/>
    </row>
    <row r="11" spans="2:24">
      <c r="B11" s="36" t="e">
        <f>Cerca!B10</f>
        <v>#REF!</v>
      </c>
      <c r="C11" s="37"/>
      <c r="D11" s="37"/>
      <c r="E11" s="37"/>
      <c r="F11" s="37"/>
      <c r="G11" s="37"/>
      <c r="H11" s="593" t="str">
        <f>fir</f>
        <v>Firma: AGRIMAT ENGª INDUSTRIA E COMÉRCIO LTDA</v>
      </c>
      <c r="I11" s="586"/>
      <c r="J11" s="587"/>
      <c r="K11" s="76" t="e">
        <f>#REF!</f>
        <v>#REF!</v>
      </c>
      <c r="L11" s="71"/>
      <c r="M11" s="71"/>
      <c r="N11" s="71"/>
    </row>
    <row r="12" spans="2:24">
      <c r="B12" s="51" t="s">
        <v>72</v>
      </c>
      <c r="C12" s="52"/>
      <c r="D12" s="52"/>
      <c r="E12" s="52"/>
      <c r="F12" s="52"/>
      <c r="G12" s="53"/>
      <c r="H12" s="1156" t="s">
        <v>248</v>
      </c>
      <c r="I12" s="1156" t="s">
        <v>77</v>
      </c>
      <c r="J12" s="1332" t="s">
        <v>164</v>
      </c>
      <c r="K12" s="1333"/>
      <c r="L12" s="71"/>
      <c r="M12" s="71"/>
      <c r="N12" s="71"/>
    </row>
    <row r="13" spans="2:24">
      <c r="B13" s="54" t="s">
        <v>85</v>
      </c>
      <c r="C13" s="15"/>
      <c r="D13" s="55" t="s">
        <v>74</v>
      </c>
      <c r="E13" s="54" t="s">
        <v>85</v>
      </c>
      <c r="F13" s="15"/>
      <c r="G13" s="55" t="s">
        <v>74</v>
      </c>
      <c r="H13" s="1157"/>
      <c r="I13" s="1157"/>
      <c r="J13" s="1334"/>
      <c r="K13" s="1335"/>
      <c r="L13" s="71"/>
      <c r="M13" s="71"/>
      <c r="N13" s="71"/>
    </row>
    <row r="14" spans="2:24">
      <c r="B14" s="588">
        <v>80302</v>
      </c>
      <c r="C14" s="589" t="s">
        <v>244</v>
      </c>
      <c r="D14" s="590" t="s">
        <v>246</v>
      </c>
      <c r="E14" s="62"/>
      <c r="F14" s="15"/>
      <c r="G14" s="16"/>
      <c r="H14" s="591"/>
      <c r="I14" s="10"/>
      <c r="J14" s="502"/>
      <c r="K14" s="495"/>
      <c r="L14" s="85"/>
      <c r="M14" s="85"/>
      <c r="N14" s="66"/>
      <c r="O14" s="3">
        <f>E14*20+G14</f>
        <v>0</v>
      </c>
      <c r="P14" s="62">
        <v>448</v>
      </c>
      <c r="Q14" s="15" t="str">
        <f>IF(R14&gt;0,"+","")</f>
        <v/>
      </c>
      <c r="R14" s="16"/>
      <c r="S14" s="62">
        <v>480</v>
      </c>
      <c r="T14" s="15" t="str">
        <f>IF(U14&gt;0,"+","")</f>
        <v/>
      </c>
      <c r="U14" s="16"/>
      <c r="V14" s="10" t="s">
        <v>95</v>
      </c>
      <c r="W14" s="10" t="str">
        <f>IF(AD14=0,"",AD14)</f>
        <v/>
      </c>
      <c r="X14" s="12">
        <v>1</v>
      </c>
    </row>
    <row r="15" spans="2:24">
      <c r="B15" s="62">
        <v>1300</v>
      </c>
      <c r="C15" s="15"/>
      <c r="D15" s="16"/>
      <c r="E15" s="14"/>
      <c r="F15" s="15" t="str">
        <f>IF(G15&gt;0,"+","")</f>
        <v/>
      </c>
      <c r="G15" s="16"/>
      <c r="H15" s="591">
        <v>1</v>
      </c>
      <c r="I15" s="10"/>
      <c r="J15" s="502" t="s">
        <v>252</v>
      </c>
      <c r="K15" s="495"/>
      <c r="L15" s="85"/>
      <c r="M15" s="85"/>
      <c r="N15" s="66"/>
      <c r="O15" s="3">
        <f>E15*20+G15</f>
        <v>0</v>
      </c>
      <c r="P15" s="62">
        <v>448</v>
      </c>
    </row>
    <row r="16" spans="2:24">
      <c r="B16" s="62">
        <v>1482</v>
      </c>
      <c r="C16" s="15"/>
      <c r="D16" s="16"/>
      <c r="E16" s="14"/>
      <c r="F16" s="15"/>
      <c r="G16" s="16"/>
      <c r="H16" s="591">
        <v>1</v>
      </c>
      <c r="I16" s="10"/>
      <c r="J16" s="502" t="s">
        <v>251</v>
      </c>
      <c r="K16" s="495"/>
      <c r="L16" s="85"/>
      <c r="M16" s="85"/>
      <c r="N16" s="66"/>
      <c r="P16" s="62"/>
    </row>
    <row r="17" spans="2:16">
      <c r="B17" s="62">
        <v>1527</v>
      </c>
      <c r="C17" s="15"/>
      <c r="D17" s="16"/>
      <c r="E17" s="14"/>
      <c r="F17" s="15"/>
      <c r="G17" s="16"/>
      <c r="H17" s="591">
        <v>1</v>
      </c>
      <c r="I17" s="10"/>
      <c r="J17" s="502" t="s">
        <v>251</v>
      </c>
      <c r="K17" s="495"/>
      <c r="L17" s="85"/>
      <c r="M17" s="85"/>
      <c r="N17" s="66"/>
      <c r="P17" s="62"/>
    </row>
    <row r="18" spans="2:16">
      <c r="B18" s="62">
        <v>1650</v>
      </c>
      <c r="C18" s="15"/>
      <c r="D18" s="16"/>
      <c r="E18" s="14"/>
      <c r="F18" s="15"/>
      <c r="G18" s="16"/>
      <c r="H18" s="591">
        <v>1</v>
      </c>
      <c r="I18" s="10"/>
      <c r="J18" s="502" t="s">
        <v>251</v>
      </c>
      <c r="K18" s="495"/>
      <c r="L18" s="85"/>
      <c r="M18" s="85"/>
      <c r="N18" s="66"/>
      <c r="P18" s="62"/>
    </row>
    <row r="19" spans="2:16">
      <c r="B19" s="62">
        <v>1675</v>
      </c>
      <c r="C19" s="15"/>
      <c r="D19" s="16"/>
      <c r="E19" s="14"/>
      <c r="F19" s="15"/>
      <c r="G19" s="16"/>
      <c r="H19" s="591">
        <v>1</v>
      </c>
      <c r="I19" s="10"/>
      <c r="J19" s="502" t="s">
        <v>251</v>
      </c>
      <c r="K19" s="495"/>
      <c r="L19" s="85"/>
      <c r="M19" s="85"/>
      <c r="N19" s="66"/>
      <c r="P19" s="62"/>
    </row>
    <row r="20" spans="2:16">
      <c r="B20" s="62">
        <v>1715</v>
      </c>
      <c r="C20" s="15"/>
      <c r="D20" s="16"/>
      <c r="E20" s="14"/>
      <c r="F20" s="15"/>
      <c r="G20" s="16"/>
      <c r="H20" s="591">
        <v>1</v>
      </c>
      <c r="I20" s="10"/>
      <c r="J20" s="502" t="s">
        <v>251</v>
      </c>
      <c r="K20" s="495"/>
      <c r="L20" s="85"/>
      <c r="M20" s="85"/>
      <c r="N20" s="66"/>
      <c r="P20" s="62"/>
    </row>
    <row r="21" spans="2:16">
      <c r="B21" s="62">
        <v>1725</v>
      </c>
      <c r="C21" s="15"/>
      <c r="D21" s="16"/>
      <c r="E21" s="14"/>
      <c r="F21" s="15"/>
      <c r="G21" s="16"/>
      <c r="H21" s="591">
        <v>1</v>
      </c>
      <c r="I21" s="10"/>
      <c r="J21" s="502" t="s">
        <v>251</v>
      </c>
      <c r="K21" s="495"/>
      <c r="L21" s="85"/>
      <c r="M21" s="85"/>
      <c r="N21" s="66"/>
      <c r="P21" s="62"/>
    </row>
    <row r="22" spans="2:16">
      <c r="B22" s="62">
        <v>1738</v>
      </c>
      <c r="C22" s="15"/>
      <c r="D22" s="16"/>
      <c r="E22" s="14"/>
      <c r="F22" s="15"/>
      <c r="G22" s="16"/>
      <c r="H22" s="591">
        <v>1</v>
      </c>
      <c r="I22" s="10"/>
      <c r="J22" s="502" t="s">
        <v>251</v>
      </c>
      <c r="K22" s="495"/>
      <c r="L22" s="85"/>
      <c r="M22" s="85"/>
      <c r="N22" s="66"/>
      <c r="P22" s="62"/>
    </row>
    <row r="23" spans="2:16">
      <c r="B23" s="62"/>
      <c r="C23" s="15"/>
      <c r="D23" s="16"/>
      <c r="E23" s="14"/>
      <c r="F23" s="15"/>
      <c r="G23" s="16"/>
      <c r="H23" s="591" t="s">
        <v>255</v>
      </c>
      <c r="I23" s="686">
        <f>SUM(H15:H22)</f>
        <v>8</v>
      </c>
      <c r="J23" s="502"/>
      <c r="K23" s="495"/>
      <c r="L23" s="85"/>
      <c r="M23" s="85"/>
      <c r="N23" s="66"/>
      <c r="P23" s="62"/>
    </row>
    <row r="24" spans="2:16">
      <c r="B24" s="62"/>
      <c r="C24" s="15"/>
      <c r="D24" s="16"/>
      <c r="E24" s="14"/>
      <c r="F24" s="15"/>
      <c r="G24" s="16"/>
      <c r="H24" s="10"/>
      <c r="I24" s="594"/>
      <c r="J24" s="502"/>
      <c r="K24" s="495"/>
      <c r="L24" s="85"/>
      <c r="M24" s="85"/>
      <c r="N24" s="66"/>
      <c r="P24" s="62"/>
    </row>
    <row r="25" spans="2:16">
      <c r="B25" s="588">
        <v>80307</v>
      </c>
      <c r="C25" s="589" t="s">
        <v>244</v>
      </c>
      <c r="D25" s="590" t="s">
        <v>247</v>
      </c>
      <c r="E25" s="14"/>
      <c r="F25" s="15"/>
      <c r="G25" s="16"/>
      <c r="H25" s="10"/>
      <c r="I25" s="594"/>
      <c r="J25" s="502"/>
      <c r="K25" s="495"/>
      <c r="L25" s="85"/>
      <c r="M25" s="85"/>
      <c r="N25" s="66"/>
      <c r="P25" s="62"/>
    </row>
    <row r="26" spans="2:16">
      <c r="B26" s="62">
        <v>1305</v>
      </c>
      <c r="C26" s="15"/>
      <c r="D26" s="16"/>
      <c r="E26" s="14"/>
      <c r="F26" s="15"/>
      <c r="G26" s="16"/>
      <c r="H26" s="591">
        <v>1</v>
      </c>
      <c r="I26" s="594"/>
      <c r="J26" s="685" t="s">
        <v>253</v>
      </c>
      <c r="K26" s="495"/>
      <c r="L26" s="85"/>
      <c r="M26" s="85"/>
      <c r="N26" s="66"/>
      <c r="P26" s="62"/>
    </row>
    <row r="27" spans="2:16">
      <c r="B27" s="62">
        <v>1330</v>
      </c>
      <c r="C27" s="15"/>
      <c r="D27" s="16"/>
      <c r="E27" s="14"/>
      <c r="F27" s="15"/>
      <c r="G27" s="16"/>
      <c r="H27" s="591">
        <v>1</v>
      </c>
      <c r="I27" s="594"/>
      <c r="J27" s="685" t="s">
        <v>254</v>
      </c>
      <c r="K27" s="495"/>
      <c r="L27" s="85"/>
      <c r="M27" s="85"/>
      <c r="N27" s="66"/>
      <c r="P27" s="62"/>
    </row>
    <row r="28" spans="2:16">
      <c r="B28" s="62"/>
      <c r="C28" s="15"/>
      <c r="D28" s="16"/>
      <c r="E28" s="14"/>
      <c r="F28" s="15"/>
      <c r="G28" s="16"/>
      <c r="H28" s="591" t="s">
        <v>255</v>
      </c>
      <c r="I28" s="686">
        <f>SUM(H26:H27)</f>
        <v>2</v>
      </c>
      <c r="J28" s="502"/>
      <c r="K28" s="495"/>
      <c r="L28" s="85"/>
      <c r="M28" s="85"/>
      <c r="N28" s="66"/>
      <c r="P28" s="62"/>
    </row>
    <row r="29" spans="2:16">
      <c r="B29" s="62"/>
      <c r="C29" s="15"/>
      <c r="D29" s="16"/>
      <c r="E29" s="14"/>
      <c r="F29" s="15"/>
      <c r="G29" s="16"/>
      <c r="H29" s="10"/>
      <c r="I29" s="594"/>
      <c r="J29" s="502"/>
      <c r="K29" s="495"/>
      <c r="L29" s="85"/>
      <c r="M29" s="85"/>
      <c r="N29" s="66"/>
      <c r="P29" s="62"/>
    </row>
    <row r="30" spans="2:16">
      <c r="B30" s="62"/>
      <c r="C30" s="15"/>
      <c r="D30" s="16"/>
      <c r="E30" s="14"/>
      <c r="F30" s="15"/>
      <c r="G30" s="16"/>
      <c r="H30" s="10"/>
      <c r="I30" s="594"/>
      <c r="J30" s="502"/>
      <c r="K30" s="495"/>
      <c r="L30" s="85"/>
      <c r="M30" s="85"/>
      <c r="N30" s="66"/>
      <c r="P30" s="62"/>
    </row>
    <row r="31" spans="2:16">
      <c r="B31" s="27"/>
      <c r="C31" s="28" t="e">
        <f>DATA</f>
        <v>#REF!</v>
      </c>
      <c r="D31" s="28"/>
      <c r="E31" s="28"/>
      <c r="F31" s="28"/>
      <c r="G31" s="28"/>
      <c r="H31" s="28"/>
      <c r="I31" s="28"/>
      <c r="J31" s="28"/>
      <c r="K31" s="29"/>
      <c r="L31" s="71"/>
      <c r="M31" s="85"/>
      <c r="N31" s="71"/>
      <c r="O31" s="4"/>
    </row>
    <row r="32" spans="2:16">
      <c r="B32" s="30"/>
      <c r="C32" s="31"/>
      <c r="D32" s="31"/>
      <c r="E32" s="31"/>
      <c r="F32" s="31"/>
      <c r="G32" s="31"/>
      <c r="H32" s="31"/>
      <c r="I32" s="31"/>
      <c r="J32" s="31"/>
      <c r="K32" s="32"/>
      <c r="L32" s="71"/>
      <c r="M32" s="85"/>
      <c r="N32" s="71"/>
      <c r="O32" s="4"/>
    </row>
    <row r="33" spans="2:14">
      <c r="B33" s="80"/>
      <c r="C33" s="39"/>
      <c r="D33" s="39"/>
      <c r="E33" s="39"/>
      <c r="F33" s="39"/>
      <c r="G33" s="39"/>
      <c r="H33" s="39"/>
      <c r="I33" s="39"/>
      <c r="J33" s="39"/>
      <c r="K33" s="74"/>
      <c r="L33" s="71"/>
      <c r="M33" s="71"/>
      <c r="N33" s="71"/>
    </row>
    <row r="34" spans="2:14">
      <c r="B34" s="8"/>
      <c r="C34" s="8"/>
      <c r="D34" s="8"/>
      <c r="E34" s="8"/>
      <c r="F34" s="8"/>
      <c r="G34" s="8"/>
      <c r="H34" s="8"/>
      <c r="I34" s="8"/>
      <c r="J34" s="8"/>
      <c r="K34" s="8"/>
      <c r="L34" s="71"/>
      <c r="M34" s="71"/>
      <c r="N34" s="71"/>
    </row>
    <row r="35" spans="2:14">
      <c r="B35" s="65"/>
      <c r="C35" s="65"/>
      <c r="D35" s="65"/>
      <c r="E35" s="65"/>
      <c r="F35" s="65"/>
      <c r="G35" s="65"/>
      <c r="H35" s="65"/>
      <c r="I35" s="65"/>
      <c r="J35" s="65"/>
      <c r="K35" s="65"/>
      <c r="L35" s="71"/>
      <c r="M35" s="71"/>
      <c r="N35" s="71"/>
    </row>
    <row r="36" spans="2:14">
      <c r="B36" s="65"/>
      <c r="C36" s="65"/>
      <c r="D36" s="65"/>
      <c r="E36" s="65"/>
      <c r="F36" s="65"/>
      <c r="G36" s="65"/>
      <c r="H36" s="65"/>
      <c r="I36" s="65"/>
      <c r="J36" s="65"/>
      <c r="K36" s="65"/>
      <c r="L36" s="71"/>
      <c r="M36" s="71"/>
      <c r="N36" s="71"/>
    </row>
    <row r="37" spans="2:14">
      <c r="B37" s="65"/>
      <c r="C37" s="65"/>
      <c r="D37" s="65"/>
      <c r="E37" s="65"/>
      <c r="F37" s="65"/>
      <c r="G37" s="65"/>
      <c r="H37" s="65"/>
      <c r="I37" s="65"/>
      <c r="J37" s="65"/>
      <c r="K37" s="65"/>
      <c r="L37" s="71"/>
      <c r="M37" s="71"/>
      <c r="N37" s="71"/>
    </row>
    <row r="38" spans="2:14">
      <c r="B38" s="65"/>
      <c r="C38" s="65"/>
      <c r="D38" s="65"/>
      <c r="E38" s="65"/>
      <c r="F38" s="65"/>
      <c r="G38" s="65"/>
      <c r="H38" s="65"/>
      <c r="I38" s="65"/>
      <c r="J38" s="65"/>
      <c r="K38" s="65"/>
      <c r="L38" s="71"/>
      <c r="M38" s="71"/>
      <c r="N38" s="71"/>
    </row>
    <row r="39" spans="2:14" ht="32.25" customHeight="1">
      <c r="B39" s="65"/>
      <c r="C39" s="1331"/>
      <c r="D39" s="1331"/>
      <c r="E39" s="1331"/>
      <c r="F39" s="1331"/>
      <c r="G39" s="1331"/>
      <c r="H39" s="1331"/>
      <c r="I39" s="1331"/>
      <c r="J39" s="592"/>
      <c r="K39" s="65"/>
      <c r="L39" s="71"/>
      <c r="M39" s="71"/>
      <c r="N39" s="71"/>
    </row>
    <row r="40" spans="2:14" ht="31.5" customHeight="1">
      <c r="B40" s="65"/>
      <c r="C40" s="1331"/>
      <c r="D40" s="1331"/>
      <c r="E40" s="1331"/>
      <c r="F40" s="1331"/>
      <c r="G40" s="1331"/>
      <c r="H40" s="1331"/>
      <c r="I40" s="1331"/>
      <c r="J40" s="65"/>
      <c r="K40" s="65"/>
      <c r="L40" s="71"/>
      <c r="M40" s="71"/>
      <c r="N40" s="71"/>
    </row>
    <row r="41" spans="2:14">
      <c r="B41" s="65"/>
      <c r="C41" s="65"/>
      <c r="D41" s="65"/>
      <c r="E41" s="65"/>
      <c r="F41" s="65"/>
      <c r="G41" s="65"/>
      <c r="H41" s="65"/>
      <c r="I41" s="65"/>
      <c r="J41" s="122"/>
      <c r="K41" s="65"/>
      <c r="L41" s="71"/>
      <c r="M41" s="71"/>
      <c r="N41" s="71"/>
    </row>
    <row r="42" spans="2:14">
      <c r="B42" s="65"/>
      <c r="C42" s="65"/>
      <c r="D42" s="65"/>
      <c r="E42" s="65"/>
      <c r="F42" s="65"/>
      <c r="G42" s="65"/>
      <c r="H42" s="65"/>
      <c r="I42" s="65"/>
      <c r="J42" s="65"/>
      <c r="K42" s="65"/>
      <c r="L42" s="71"/>
      <c r="M42" s="71"/>
      <c r="N42" s="71"/>
    </row>
    <row r="43" spans="2:14">
      <c r="B43" s="65"/>
      <c r="C43" s="65"/>
      <c r="D43" s="65"/>
      <c r="E43" s="65"/>
      <c r="F43" s="65"/>
      <c r="G43" s="65"/>
      <c r="H43" s="65"/>
      <c r="I43" s="65"/>
      <c r="J43" s="65"/>
      <c r="K43" s="65"/>
      <c r="L43" s="71"/>
      <c r="M43" s="71"/>
      <c r="N43" s="71"/>
    </row>
    <row r="44" spans="2:14">
      <c r="B44" s="65"/>
      <c r="C44" s="65"/>
      <c r="D44" s="65"/>
      <c r="E44" s="65"/>
      <c r="F44" s="65"/>
      <c r="G44" s="65"/>
      <c r="H44" s="65"/>
      <c r="I44" s="65"/>
      <c r="J44" s="65"/>
      <c r="K44" s="65"/>
      <c r="L44" s="71"/>
      <c r="M44" s="71"/>
      <c r="N44" s="71"/>
    </row>
    <row r="45" spans="2:14">
      <c r="B45" s="65"/>
      <c r="C45" s="65"/>
      <c r="D45" s="65"/>
      <c r="E45" s="65"/>
      <c r="F45" s="65"/>
      <c r="G45" s="65"/>
      <c r="H45" s="65"/>
      <c r="I45" s="65"/>
      <c r="J45" s="65"/>
      <c r="K45" s="65"/>
      <c r="L45" s="71"/>
      <c r="M45" s="71"/>
      <c r="N45" s="71"/>
    </row>
    <row r="46" spans="2:14">
      <c r="B46" s="65"/>
      <c r="C46" s="65"/>
      <c r="D46" s="65"/>
      <c r="E46" s="65"/>
      <c r="F46" s="65"/>
      <c r="G46" s="65"/>
      <c r="H46" s="65"/>
      <c r="I46" s="65"/>
      <c r="J46" s="65"/>
      <c r="K46" s="65"/>
      <c r="L46" s="71"/>
      <c r="M46" s="71"/>
      <c r="N46" s="71"/>
    </row>
  </sheetData>
  <mergeCells count="6">
    <mergeCell ref="C39:I40"/>
    <mergeCell ref="K2:K10"/>
    <mergeCell ref="J12:K13"/>
    <mergeCell ref="I12:I13"/>
    <mergeCell ref="H12:H13"/>
    <mergeCell ref="E2:J4"/>
  </mergeCells>
  <phoneticPr fontId="11"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oddFooter>&amp;L&amp;8Engº. Ricardo Marques da GuiaMembro Port. GP Nº 695/97-AC&amp;C&amp;8Engº. Luiz Tadeu ParisiMembro Port. GP Nº 695/97-AC&amp;R&amp;8Engº. Luís  Carlos   Ferreira .Fiscal Port. GP Nº 695/97-AC</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4"/>
  <sheetViews>
    <sheetView showGridLines="0" workbookViewId="0">
      <selection activeCell="J1" sqref="J1:J9"/>
    </sheetView>
  </sheetViews>
  <sheetFormatPr defaultColWidth="10.7109375" defaultRowHeight="12"/>
  <cols>
    <col min="1" max="1" width="6.7109375" style="503" customWidth="1"/>
    <col min="2" max="2" width="1.7109375" style="503" customWidth="1"/>
    <col min="3" max="3" width="6.7109375" style="99" customWidth="1"/>
    <col min="4" max="6" width="8.7109375" style="503" customWidth="1"/>
    <col min="7" max="7" width="10.7109375" style="503" customWidth="1"/>
    <col min="8" max="8" width="6.42578125" style="503" bestFit="1" customWidth="1"/>
    <col min="9" max="9" width="13.140625" style="503" customWidth="1"/>
    <col min="10" max="10" width="27.5703125" style="503" customWidth="1"/>
    <col min="11" max="16384" width="10.7109375" style="3"/>
  </cols>
  <sheetData>
    <row r="1" spans="1:10" ht="15.95" customHeight="1">
      <c r="A1" s="1350"/>
      <c r="B1" s="1351"/>
      <c r="C1" s="1352"/>
      <c r="D1" s="1359" t="s">
        <v>408</v>
      </c>
      <c r="E1" s="1360"/>
      <c r="F1" s="1360"/>
      <c r="G1" s="1360"/>
      <c r="H1" s="1360"/>
      <c r="I1" s="1361"/>
      <c r="J1" s="1345" t="s">
        <v>128</v>
      </c>
    </row>
    <row r="2" spans="1:10" ht="15.95" customHeight="1">
      <c r="A2" s="1353"/>
      <c r="B2" s="1354"/>
      <c r="C2" s="1355"/>
      <c r="D2" s="1362"/>
      <c r="E2" s="1363"/>
      <c r="F2" s="1363"/>
      <c r="G2" s="1363"/>
      <c r="H2" s="1363"/>
      <c r="I2" s="1364"/>
      <c r="J2" s="1346"/>
    </row>
    <row r="3" spans="1:10" ht="15.95" customHeight="1">
      <c r="A3" s="1356"/>
      <c r="B3" s="1357"/>
      <c r="C3" s="1358"/>
      <c r="D3" s="1365"/>
      <c r="E3" s="1366"/>
      <c r="F3" s="1366"/>
      <c r="G3" s="1366"/>
      <c r="H3" s="1366"/>
      <c r="I3" s="1367"/>
      <c r="J3" s="1346"/>
    </row>
    <row r="4" spans="1:10" ht="12.75">
      <c r="A4" s="27" t="e">
        <f>#REF!</f>
        <v>#REF!</v>
      </c>
      <c r="B4" s="504"/>
      <c r="C4" s="504"/>
      <c r="D4" s="504"/>
      <c r="E4" s="504"/>
      <c r="F4" s="504"/>
      <c r="G4" s="504"/>
      <c r="H4" s="504"/>
      <c r="I4" s="505"/>
      <c r="J4" s="1346"/>
    </row>
    <row r="5" spans="1:10" ht="12.75">
      <c r="A5" s="30" t="e">
        <f>#REF!</f>
        <v>#REF!</v>
      </c>
      <c r="B5" s="506"/>
      <c r="C5" s="506"/>
      <c r="D5" s="506"/>
      <c r="E5" s="506"/>
      <c r="F5" s="506"/>
      <c r="G5" s="506"/>
      <c r="H5" s="506"/>
      <c r="I5" s="507"/>
      <c r="J5" s="1346"/>
    </row>
    <row r="6" spans="1:10" ht="12.75">
      <c r="A6" s="30" t="e">
        <f>#REF!</f>
        <v>#REF!</v>
      </c>
      <c r="B6" s="506"/>
      <c r="C6" s="506"/>
      <c r="D6" s="506"/>
      <c r="E6" s="506"/>
      <c r="F6" s="506"/>
      <c r="G6" s="506"/>
      <c r="H6" s="506"/>
      <c r="I6" s="507"/>
      <c r="J6" s="1346"/>
    </row>
    <row r="7" spans="1:10" ht="12.75">
      <c r="A7" s="30" t="e">
        <f>#REF!</f>
        <v>#REF!</v>
      </c>
      <c r="B7" s="506"/>
      <c r="C7" s="506"/>
      <c r="D7" s="506"/>
      <c r="E7" s="506"/>
      <c r="F7" s="506"/>
      <c r="G7" s="506"/>
      <c r="H7" s="506"/>
      <c r="I7" s="507"/>
      <c r="J7" s="1346"/>
    </row>
    <row r="8" spans="1:10" ht="12.75">
      <c r="A8" s="30" t="e">
        <f>#REF!</f>
        <v>#REF!</v>
      </c>
      <c r="B8" s="506"/>
      <c r="C8" s="506"/>
      <c r="D8" s="506"/>
      <c r="E8" s="506"/>
      <c r="F8" s="506"/>
      <c r="G8" s="506"/>
      <c r="H8" s="506"/>
      <c r="I8" s="507"/>
      <c r="J8" s="1346"/>
    </row>
    <row r="9" spans="1:10" ht="12.75">
      <c r="A9" s="30" t="e">
        <f>#REF!</f>
        <v>#REF!</v>
      </c>
      <c r="B9" s="508"/>
      <c r="C9" s="508"/>
      <c r="D9" s="508"/>
      <c r="E9" s="508"/>
      <c r="F9" s="508"/>
      <c r="G9" s="508"/>
      <c r="H9" s="508"/>
      <c r="I9" s="509"/>
      <c r="J9" s="1347"/>
    </row>
    <row r="10" spans="1:10" ht="12.75" customHeight="1">
      <c r="A10" s="36" t="e">
        <f>#REF!</f>
        <v>#REF!</v>
      </c>
      <c r="B10" s="510"/>
      <c r="C10" s="510"/>
      <c r="D10" s="510"/>
      <c r="E10" s="733" t="str">
        <f>fir</f>
        <v>Firma: AGRIMAT ENGª INDUSTRIA E COMÉRCIO LTDA</v>
      </c>
      <c r="F10" s="510"/>
      <c r="G10" s="510"/>
      <c r="H10" s="510"/>
      <c r="I10" s="511"/>
      <c r="J10" s="496" t="e">
        <f>#REF!</f>
        <v>#REF!</v>
      </c>
    </row>
    <row r="11" spans="1:10" ht="21" customHeight="1">
      <c r="A11" s="512" t="s">
        <v>72</v>
      </c>
      <c r="B11" s="513"/>
      <c r="C11" s="514"/>
      <c r="D11" s="1369" t="s">
        <v>105</v>
      </c>
      <c r="E11" s="1370"/>
      <c r="F11" s="1371"/>
      <c r="G11" s="1348" t="s">
        <v>234</v>
      </c>
      <c r="H11" s="1348" t="s">
        <v>126</v>
      </c>
      <c r="I11" s="1348" t="s">
        <v>127</v>
      </c>
      <c r="J11" s="515"/>
    </row>
    <row r="12" spans="1:10" ht="21" customHeight="1">
      <c r="A12" s="516" t="s">
        <v>85</v>
      </c>
      <c r="B12" s="517"/>
      <c r="C12" s="518" t="s">
        <v>74</v>
      </c>
      <c r="D12" s="516" t="s">
        <v>124</v>
      </c>
      <c r="E12" s="519" t="s">
        <v>125</v>
      </c>
      <c r="F12" s="519" t="s">
        <v>123</v>
      </c>
      <c r="G12" s="1349"/>
      <c r="H12" s="1349"/>
      <c r="I12" s="1349"/>
      <c r="J12" s="520" t="s">
        <v>115</v>
      </c>
    </row>
    <row r="13" spans="1:10" ht="12" customHeight="1">
      <c r="A13" s="787">
        <v>1767</v>
      </c>
      <c r="B13" s="788" t="str">
        <f t="shared" ref="B13:B49" si="0">IF(C13=0,"","+")</f>
        <v/>
      </c>
      <c r="C13" s="789"/>
      <c r="D13" s="764">
        <v>3.8</v>
      </c>
      <c r="E13" s="764">
        <v>3</v>
      </c>
      <c r="F13" s="771">
        <f t="shared" ref="F13:F49" si="1">SUM(D13:E13)</f>
        <v>6.8</v>
      </c>
      <c r="G13" s="771">
        <v>6.8</v>
      </c>
      <c r="H13" s="577">
        <v>10</v>
      </c>
      <c r="I13" s="577">
        <f t="shared" ref="I13:I49" si="2">TRUNC(H13*G13,2)</f>
        <v>68</v>
      </c>
      <c r="J13" s="500"/>
    </row>
    <row r="14" spans="1:10" ht="12" customHeight="1">
      <c r="A14" s="787">
        <f t="shared" ref="A14:A50" si="3">+A13+1</f>
        <v>1768</v>
      </c>
      <c r="B14" s="788" t="str">
        <f t="shared" si="0"/>
        <v/>
      </c>
      <c r="C14" s="789"/>
      <c r="D14" s="764">
        <v>3.9</v>
      </c>
      <c r="E14" s="764">
        <v>2.8</v>
      </c>
      <c r="F14" s="771">
        <f t="shared" si="1"/>
        <v>6.7</v>
      </c>
      <c r="G14" s="771">
        <f t="shared" ref="G14:G51" si="4">+F14+F13</f>
        <v>13.5</v>
      </c>
      <c r="H14" s="577">
        <v>10</v>
      </c>
      <c r="I14" s="577">
        <f t="shared" si="2"/>
        <v>135</v>
      </c>
      <c r="J14" s="500"/>
    </row>
    <row r="15" spans="1:10" ht="12" customHeight="1">
      <c r="A15" s="787">
        <f t="shared" si="3"/>
        <v>1769</v>
      </c>
      <c r="B15" s="788" t="str">
        <f t="shared" si="0"/>
        <v/>
      </c>
      <c r="C15" s="789"/>
      <c r="D15" s="764">
        <v>3.9</v>
      </c>
      <c r="E15" s="762">
        <v>2.8</v>
      </c>
      <c r="F15" s="771">
        <f t="shared" si="1"/>
        <v>6.7</v>
      </c>
      <c r="G15" s="771">
        <f t="shared" si="4"/>
        <v>13.4</v>
      </c>
      <c r="H15" s="577">
        <v>10</v>
      </c>
      <c r="I15" s="577">
        <f t="shared" si="2"/>
        <v>134</v>
      </c>
      <c r="J15" s="500"/>
    </row>
    <row r="16" spans="1:10" ht="12" customHeight="1">
      <c r="A16" s="787">
        <f t="shared" si="3"/>
        <v>1770</v>
      </c>
      <c r="B16" s="788" t="str">
        <f t="shared" si="0"/>
        <v/>
      </c>
      <c r="C16" s="789"/>
      <c r="D16" s="764">
        <v>3.8</v>
      </c>
      <c r="E16" s="764">
        <v>3</v>
      </c>
      <c r="F16" s="771">
        <f t="shared" si="1"/>
        <v>6.8</v>
      </c>
      <c r="G16" s="771">
        <f t="shared" si="4"/>
        <v>13.5</v>
      </c>
      <c r="H16" s="577">
        <v>10</v>
      </c>
      <c r="I16" s="577">
        <f t="shared" si="2"/>
        <v>135</v>
      </c>
      <c r="J16" s="500"/>
    </row>
    <row r="17" spans="1:10" ht="12" customHeight="1">
      <c r="A17" s="787">
        <f t="shared" si="3"/>
        <v>1771</v>
      </c>
      <c r="B17" s="788" t="str">
        <f t="shared" si="0"/>
        <v/>
      </c>
      <c r="C17" s="789"/>
      <c r="D17" s="764">
        <v>4</v>
      </c>
      <c r="E17" s="764">
        <v>3</v>
      </c>
      <c r="F17" s="771">
        <f t="shared" si="1"/>
        <v>7</v>
      </c>
      <c r="G17" s="771">
        <f t="shared" si="4"/>
        <v>13.8</v>
      </c>
      <c r="H17" s="577">
        <v>10</v>
      </c>
      <c r="I17" s="577">
        <f t="shared" si="2"/>
        <v>138</v>
      </c>
      <c r="J17" s="500"/>
    </row>
    <row r="18" spans="1:10" ht="12" customHeight="1">
      <c r="A18" s="787">
        <f t="shared" si="3"/>
        <v>1772</v>
      </c>
      <c r="B18" s="788" t="str">
        <f t="shared" si="0"/>
        <v/>
      </c>
      <c r="C18" s="789"/>
      <c r="D18" s="764">
        <v>4.2</v>
      </c>
      <c r="E18" s="764">
        <v>3</v>
      </c>
      <c r="F18" s="771">
        <f t="shared" si="1"/>
        <v>7.2</v>
      </c>
      <c r="G18" s="771">
        <f t="shared" si="4"/>
        <v>14.2</v>
      </c>
      <c r="H18" s="577">
        <v>10</v>
      </c>
      <c r="I18" s="577">
        <f t="shared" si="2"/>
        <v>142</v>
      </c>
      <c r="J18" s="500"/>
    </row>
    <row r="19" spans="1:10" ht="12" customHeight="1">
      <c r="A19" s="787">
        <f t="shared" si="3"/>
        <v>1773</v>
      </c>
      <c r="B19" s="788" t="str">
        <f t="shared" si="0"/>
        <v/>
      </c>
      <c r="C19" s="789"/>
      <c r="D19" s="764">
        <v>4</v>
      </c>
      <c r="E19" s="764">
        <v>3</v>
      </c>
      <c r="F19" s="771">
        <f t="shared" si="1"/>
        <v>7</v>
      </c>
      <c r="G19" s="771">
        <f t="shared" si="4"/>
        <v>14.2</v>
      </c>
      <c r="H19" s="577">
        <v>10</v>
      </c>
      <c r="I19" s="577">
        <f t="shared" si="2"/>
        <v>142</v>
      </c>
      <c r="J19" s="500"/>
    </row>
    <row r="20" spans="1:10" ht="12" customHeight="1">
      <c r="A20" s="787">
        <f t="shared" si="3"/>
        <v>1774</v>
      </c>
      <c r="B20" s="788" t="str">
        <f t="shared" si="0"/>
        <v/>
      </c>
      <c r="C20" s="789"/>
      <c r="D20" s="764">
        <v>3.8</v>
      </c>
      <c r="E20" s="764">
        <v>3</v>
      </c>
      <c r="F20" s="771">
        <f t="shared" si="1"/>
        <v>6.8</v>
      </c>
      <c r="G20" s="771">
        <f t="shared" si="4"/>
        <v>13.8</v>
      </c>
      <c r="H20" s="577">
        <v>10</v>
      </c>
      <c r="I20" s="577">
        <f t="shared" si="2"/>
        <v>138</v>
      </c>
      <c r="J20" s="500"/>
    </row>
    <row r="21" spans="1:10" ht="12" customHeight="1">
      <c r="A21" s="787">
        <f t="shared" si="3"/>
        <v>1775</v>
      </c>
      <c r="B21" s="788" t="str">
        <f t="shared" si="0"/>
        <v/>
      </c>
      <c r="C21" s="789"/>
      <c r="D21" s="764">
        <v>4</v>
      </c>
      <c r="E21" s="762">
        <v>3.2</v>
      </c>
      <c r="F21" s="771">
        <f t="shared" si="1"/>
        <v>7.2</v>
      </c>
      <c r="G21" s="771">
        <f t="shared" si="4"/>
        <v>14</v>
      </c>
      <c r="H21" s="577">
        <v>10</v>
      </c>
      <c r="I21" s="577">
        <f t="shared" si="2"/>
        <v>140</v>
      </c>
      <c r="J21" s="500"/>
    </row>
    <row r="22" spans="1:10" ht="12" customHeight="1">
      <c r="A22" s="787">
        <f t="shared" si="3"/>
        <v>1776</v>
      </c>
      <c r="B22" s="788" t="str">
        <f t="shared" si="0"/>
        <v/>
      </c>
      <c r="C22" s="789"/>
      <c r="D22" s="764">
        <v>4</v>
      </c>
      <c r="E22" s="764">
        <v>3.2</v>
      </c>
      <c r="F22" s="771">
        <f t="shared" si="1"/>
        <v>7.2</v>
      </c>
      <c r="G22" s="771">
        <f t="shared" si="4"/>
        <v>14.4</v>
      </c>
      <c r="H22" s="577">
        <v>10</v>
      </c>
      <c r="I22" s="577">
        <f t="shared" si="2"/>
        <v>144</v>
      </c>
      <c r="J22" s="500"/>
    </row>
    <row r="23" spans="1:10" ht="12" customHeight="1">
      <c r="A23" s="787">
        <f t="shared" si="3"/>
        <v>1777</v>
      </c>
      <c r="B23" s="788" t="str">
        <f t="shared" si="0"/>
        <v/>
      </c>
      <c r="C23" s="789"/>
      <c r="D23" s="764">
        <v>4.0999999999999996</v>
      </c>
      <c r="E23" s="764">
        <v>3.1</v>
      </c>
      <c r="F23" s="771">
        <f t="shared" si="1"/>
        <v>7.2</v>
      </c>
      <c r="G23" s="771">
        <f t="shared" si="4"/>
        <v>14.4</v>
      </c>
      <c r="H23" s="577">
        <v>10</v>
      </c>
      <c r="I23" s="577">
        <f t="shared" si="2"/>
        <v>144</v>
      </c>
      <c r="J23" s="500"/>
    </row>
    <row r="24" spans="1:10" ht="12" customHeight="1">
      <c r="A24" s="787">
        <f t="shared" si="3"/>
        <v>1778</v>
      </c>
      <c r="B24" s="788" t="str">
        <f t="shared" si="0"/>
        <v/>
      </c>
      <c r="C24" s="789"/>
      <c r="D24" s="764">
        <v>4.0999999999999996</v>
      </c>
      <c r="E24" s="764">
        <v>3.2</v>
      </c>
      <c r="F24" s="771">
        <f t="shared" si="1"/>
        <v>7.3</v>
      </c>
      <c r="G24" s="771">
        <f t="shared" si="4"/>
        <v>14.5</v>
      </c>
      <c r="H24" s="577">
        <v>10</v>
      </c>
      <c r="I24" s="577">
        <f t="shared" si="2"/>
        <v>145</v>
      </c>
      <c r="J24" s="500"/>
    </row>
    <row r="25" spans="1:10" ht="12" customHeight="1">
      <c r="A25" s="787">
        <f t="shared" si="3"/>
        <v>1779</v>
      </c>
      <c r="B25" s="788" t="str">
        <f t="shared" si="0"/>
        <v/>
      </c>
      <c r="C25" s="789"/>
      <c r="D25" s="764">
        <v>4</v>
      </c>
      <c r="E25" s="764">
        <v>3</v>
      </c>
      <c r="F25" s="771">
        <f t="shared" si="1"/>
        <v>7</v>
      </c>
      <c r="G25" s="771">
        <f t="shared" si="4"/>
        <v>14.3</v>
      </c>
      <c r="H25" s="577">
        <v>10</v>
      </c>
      <c r="I25" s="577">
        <f t="shared" si="2"/>
        <v>143</v>
      </c>
      <c r="J25" s="500"/>
    </row>
    <row r="26" spans="1:10" ht="12" customHeight="1">
      <c r="A26" s="787">
        <f t="shared" si="3"/>
        <v>1780</v>
      </c>
      <c r="B26" s="788" t="str">
        <f t="shared" si="0"/>
        <v/>
      </c>
      <c r="C26" s="789"/>
      <c r="D26" s="764">
        <v>3.8</v>
      </c>
      <c r="E26" s="764">
        <v>3</v>
      </c>
      <c r="F26" s="771">
        <f t="shared" si="1"/>
        <v>6.8</v>
      </c>
      <c r="G26" s="771">
        <f t="shared" si="4"/>
        <v>13.8</v>
      </c>
      <c r="H26" s="577">
        <v>10</v>
      </c>
      <c r="I26" s="577">
        <f t="shared" si="2"/>
        <v>138</v>
      </c>
      <c r="J26" s="500"/>
    </row>
    <row r="27" spans="1:10" ht="12" customHeight="1">
      <c r="A27" s="787">
        <f t="shared" si="3"/>
        <v>1781</v>
      </c>
      <c r="B27" s="788" t="str">
        <f t="shared" si="0"/>
        <v/>
      </c>
      <c r="C27" s="789"/>
      <c r="D27" s="764">
        <v>3.9</v>
      </c>
      <c r="E27" s="762">
        <v>3</v>
      </c>
      <c r="F27" s="771">
        <f t="shared" si="1"/>
        <v>6.9</v>
      </c>
      <c r="G27" s="771">
        <f t="shared" si="4"/>
        <v>13.7</v>
      </c>
      <c r="H27" s="577">
        <v>10</v>
      </c>
      <c r="I27" s="577">
        <f t="shared" si="2"/>
        <v>137</v>
      </c>
      <c r="J27" s="500"/>
    </row>
    <row r="28" spans="1:10" ht="12" customHeight="1">
      <c r="A28" s="787">
        <f t="shared" si="3"/>
        <v>1782</v>
      </c>
      <c r="B28" s="788" t="str">
        <f t="shared" si="0"/>
        <v/>
      </c>
      <c r="C28" s="789"/>
      <c r="D28" s="764">
        <v>3.7</v>
      </c>
      <c r="E28" s="764">
        <v>3</v>
      </c>
      <c r="F28" s="771">
        <f t="shared" si="1"/>
        <v>6.7</v>
      </c>
      <c r="G28" s="771">
        <f t="shared" si="4"/>
        <v>13.6</v>
      </c>
      <c r="H28" s="577">
        <v>10</v>
      </c>
      <c r="I28" s="577">
        <f t="shared" si="2"/>
        <v>136</v>
      </c>
      <c r="J28" s="500"/>
    </row>
    <row r="29" spans="1:10" ht="12" customHeight="1">
      <c r="A29" s="787">
        <f t="shared" si="3"/>
        <v>1783</v>
      </c>
      <c r="B29" s="788" t="str">
        <f t="shared" si="0"/>
        <v/>
      </c>
      <c r="C29" s="789"/>
      <c r="D29" s="764">
        <v>3.5</v>
      </c>
      <c r="E29" s="764">
        <v>3.5</v>
      </c>
      <c r="F29" s="771">
        <f t="shared" si="1"/>
        <v>7</v>
      </c>
      <c r="G29" s="771">
        <f t="shared" si="4"/>
        <v>13.7</v>
      </c>
      <c r="H29" s="577">
        <v>10</v>
      </c>
      <c r="I29" s="577">
        <f t="shared" si="2"/>
        <v>137</v>
      </c>
      <c r="J29" s="500"/>
    </row>
    <row r="30" spans="1:10" ht="12" customHeight="1">
      <c r="A30" s="787">
        <f t="shared" si="3"/>
        <v>1784</v>
      </c>
      <c r="B30" s="788" t="str">
        <f t="shared" si="0"/>
        <v/>
      </c>
      <c r="C30" s="789"/>
      <c r="D30" s="764">
        <v>3.2</v>
      </c>
      <c r="E30" s="764">
        <v>3.5</v>
      </c>
      <c r="F30" s="771">
        <f t="shared" si="1"/>
        <v>6.7</v>
      </c>
      <c r="G30" s="771">
        <f t="shared" si="4"/>
        <v>13.7</v>
      </c>
      <c r="H30" s="577">
        <v>10</v>
      </c>
      <c r="I30" s="577">
        <f t="shared" si="2"/>
        <v>137</v>
      </c>
      <c r="J30" s="500"/>
    </row>
    <row r="31" spans="1:10" ht="12" customHeight="1">
      <c r="A31" s="787">
        <v>1880</v>
      </c>
      <c r="B31" s="788" t="str">
        <f t="shared" si="0"/>
        <v/>
      </c>
      <c r="C31" s="789"/>
      <c r="D31" s="764">
        <v>4</v>
      </c>
      <c r="E31" s="762">
        <v>3.5</v>
      </c>
      <c r="F31" s="771">
        <f t="shared" si="1"/>
        <v>7.5</v>
      </c>
      <c r="G31" s="771">
        <f t="shared" si="4"/>
        <v>14.2</v>
      </c>
      <c r="H31" s="577">
        <v>10</v>
      </c>
      <c r="I31" s="577">
        <f t="shared" si="2"/>
        <v>142</v>
      </c>
      <c r="J31" s="500"/>
    </row>
    <row r="32" spans="1:10" ht="12" customHeight="1">
      <c r="A32" s="787">
        <f t="shared" si="3"/>
        <v>1881</v>
      </c>
      <c r="B32" s="788" t="str">
        <f t="shared" si="0"/>
        <v/>
      </c>
      <c r="C32" s="789"/>
      <c r="D32" s="764">
        <v>3.5</v>
      </c>
      <c r="E32" s="764">
        <v>3.5</v>
      </c>
      <c r="F32" s="771">
        <f t="shared" si="1"/>
        <v>7</v>
      </c>
      <c r="G32" s="771">
        <f t="shared" si="4"/>
        <v>14.5</v>
      </c>
      <c r="H32" s="577">
        <v>10</v>
      </c>
      <c r="I32" s="577">
        <f t="shared" si="2"/>
        <v>145</v>
      </c>
      <c r="J32" s="500"/>
    </row>
    <row r="33" spans="1:10" ht="12" customHeight="1">
      <c r="A33" s="787">
        <f t="shared" si="3"/>
        <v>1882</v>
      </c>
      <c r="B33" s="788" t="str">
        <f t="shared" si="0"/>
        <v/>
      </c>
      <c r="C33" s="789"/>
      <c r="D33" s="764">
        <v>3.6</v>
      </c>
      <c r="E33" s="764">
        <v>3</v>
      </c>
      <c r="F33" s="771">
        <f t="shared" si="1"/>
        <v>6.6</v>
      </c>
      <c r="G33" s="771">
        <f t="shared" si="4"/>
        <v>13.6</v>
      </c>
      <c r="H33" s="577">
        <v>10</v>
      </c>
      <c r="I33" s="577">
        <f t="shared" si="2"/>
        <v>136</v>
      </c>
      <c r="J33" s="500"/>
    </row>
    <row r="34" spans="1:10" ht="12" customHeight="1">
      <c r="A34" s="787">
        <f t="shared" si="3"/>
        <v>1883</v>
      </c>
      <c r="B34" s="788" t="str">
        <f t="shared" si="0"/>
        <v/>
      </c>
      <c r="C34" s="789"/>
      <c r="D34" s="764">
        <v>3.7</v>
      </c>
      <c r="E34" s="764">
        <v>3</v>
      </c>
      <c r="F34" s="771">
        <f t="shared" si="1"/>
        <v>6.7</v>
      </c>
      <c r="G34" s="771">
        <f t="shared" si="4"/>
        <v>13.3</v>
      </c>
      <c r="H34" s="577">
        <v>10</v>
      </c>
      <c r="I34" s="577">
        <f t="shared" si="2"/>
        <v>133</v>
      </c>
      <c r="J34" s="500"/>
    </row>
    <row r="35" spans="1:10" ht="12" customHeight="1">
      <c r="A35" s="787">
        <f t="shared" si="3"/>
        <v>1884</v>
      </c>
      <c r="B35" s="788" t="str">
        <f t="shared" si="0"/>
        <v/>
      </c>
      <c r="C35" s="789"/>
      <c r="D35" s="764">
        <v>3.8</v>
      </c>
      <c r="E35" s="764">
        <v>3</v>
      </c>
      <c r="F35" s="771">
        <f t="shared" si="1"/>
        <v>6.8</v>
      </c>
      <c r="G35" s="771">
        <f t="shared" si="4"/>
        <v>13.5</v>
      </c>
      <c r="H35" s="577">
        <v>10</v>
      </c>
      <c r="I35" s="577">
        <f t="shared" si="2"/>
        <v>135</v>
      </c>
      <c r="J35" s="500"/>
    </row>
    <row r="36" spans="1:10" ht="12" customHeight="1">
      <c r="A36" s="787">
        <f t="shared" si="3"/>
        <v>1885</v>
      </c>
      <c r="B36" s="788" t="str">
        <f t="shared" si="0"/>
        <v/>
      </c>
      <c r="C36" s="789"/>
      <c r="D36" s="764">
        <v>3.6</v>
      </c>
      <c r="E36" s="764">
        <v>3.2</v>
      </c>
      <c r="F36" s="771">
        <f t="shared" si="1"/>
        <v>6.8</v>
      </c>
      <c r="G36" s="771">
        <f t="shared" si="4"/>
        <v>13.6</v>
      </c>
      <c r="H36" s="577">
        <v>10</v>
      </c>
      <c r="I36" s="577">
        <f t="shared" si="2"/>
        <v>136</v>
      </c>
      <c r="J36" s="500"/>
    </row>
    <row r="37" spans="1:10" ht="12" customHeight="1">
      <c r="A37" s="787">
        <f t="shared" si="3"/>
        <v>1886</v>
      </c>
      <c r="B37" s="788" t="str">
        <f t="shared" si="0"/>
        <v/>
      </c>
      <c r="C37" s="789"/>
      <c r="D37" s="764">
        <v>3.6</v>
      </c>
      <c r="E37" s="764">
        <v>3.4</v>
      </c>
      <c r="F37" s="771">
        <f t="shared" si="1"/>
        <v>7</v>
      </c>
      <c r="G37" s="771">
        <f t="shared" si="4"/>
        <v>13.8</v>
      </c>
      <c r="H37" s="577">
        <v>10</v>
      </c>
      <c r="I37" s="577">
        <f t="shared" si="2"/>
        <v>138</v>
      </c>
      <c r="J37" s="501"/>
    </row>
    <row r="38" spans="1:10">
      <c r="A38" s="787">
        <f t="shared" si="3"/>
        <v>1887</v>
      </c>
      <c r="B38" s="788" t="str">
        <f t="shared" si="0"/>
        <v/>
      </c>
      <c r="C38" s="789"/>
      <c r="D38" s="764">
        <v>3.7</v>
      </c>
      <c r="E38" s="764">
        <v>3.2</v>
      </c>
      <c r="F38" s="771">
        <f t="shared" si="1"/>
        <v>6.9</v>
      </c>
      <c r="G38" s="771">
        <f t="shared" si="4"/>
        <v>13.9</v>
      </c>
      <c r="H38" s="577">
        <v>10</v>
      </c>
      <c r="I38" s="577">
        <f t="shared" si="2"/>
        <v>139</v>
      </c>
      <c r="J38" s="500"/>
    </row>
    <row r="39" spans="1:10">
      <c r="A39" s="787">
        <f t="shared" si="3"/>
        <v>1888</v>
      </c>
      <c r="B39" s="788" t="str">
        <f t="shared" si="0"/>
        <v/>
      </c>
      <c r="C39" s="789"/>
      <c r="D39" s="764">
        <v>4</v>
      </c>
      <c r="E39" s="764">
        <v>3.5</v>
      </c>
      <c r="F39" s="771">
        <f t="shared" si="1"/>
        <v>7.5</v>
      </c>
      <c r="G39" s="771">
        <f t="shared" si="4"/>
        <v>14.4</v>
      </c>
      <c r="H39" s="577">
        <v>10</v>
      </c>
      <c r="I39" s="577">
        <f t="shared" si="2"/>
        <v>144</v>
      </c>
      <c r="J39" s="500"/>
    </row>
    <row r="40" spans="1:10">
      <c r="A40" s="787">
        <f t="shared" si="3"/>
        <v>1889</v>
      </c>
      <c r="B40" s="788" t="str">
        <f t="shared" si="0"/>
        <v/>
      </c>
      <c r="C40" s="789"/>
      <c r="D40" s="764">
        <v>4</v>
      </c>
      <c r="E40" s="764">
        <v>3.5</v>
      </c>
      <c r="F40" s="771">
        <f t="shared" si="1"/>
        <v>7.5</v>
      </c>
      <c r="G40" s="771">
        <f t="shared" si="4"/>
        <v>15</v>
      </c>
      <c r="H40" s="577">
        <v>10</v>
      </c>
      <c r="I40" s="577">
        <f t="shared" si="2"/>
        <v>150</v>
      </c>
      <c r="J40" s="500"/>
    </row>
    <row r="41" spans="1:10">
      <c r="A41" s="787">
        <f t="shared" si="3"/>
        <v>1890</v>
      </c>
      <c r="B41" s="788" t="str">
        <f t="shared" si="0"/>
        <v/>
      </c>
      <c r="C41" s="789"/>
      <c r="D41" s="764">
        <v>3.9</v>
      </c>
      <c r="E41" s="764">
        <v>3.6</v>
      </c>
      <c r="F41" s="771">
        <f t="shared" si="1"/>
        <v>7.5</v>
      </c>
      <c r="G41" s="771">
        <f t="shared" si="4"/>
        <v>15</v>
      </c>
      <c r="H41" s="577">
        <v>10</v>
      </c>
      <c r="I41" s="577">
        <f t="shared" si="2"/>
        <v>150</v>
      </c>
      <c r="J41" s="500"/>
    </row>
    <row r="42" spans="1:10">
      <c r="A42" s="787">
        <f t="shared" si="3"/>
        <v>1891</v>
      </c>
      <c r="B42" s="788" t="str">
        <f t="shared" si="0"/>
        <v/>
      </c>
      <c r="C42" s="789"/>
      <c r="D42" s="764">
        <v>3.5</v>
      </c>
      <c r="E42" s="764">
        <v>3.5</v>
      </c>
      <c r="F42" s="771">
        <f t="shared" si="1"/>
        <v>7</v>
      </c>
      <c r="G42" s="771">
        <f t="shared" si="4"/>
        <v>14.5</v>
      </c>
      <c r="H42" s="577">
        <v>10</v>
      </c>
      <c r="I42" s="577">
        <f t="shared" si="2"/>
        <v>145</v>
      </c>
      <c r="J42" s="500"/>
    </row>
    <row r="43" spans="1:10">
      <c r="A43" s="787">
        <f t="shared" si="3"/>
        <v>1892</v>
      </c>
      <c r="B43" s="788" t="str">
        <f t="shared" si="0"/>
        <v/>
      </c>
      <c r="C43" s="789"/>
      <c r="D43" s="764">
        <v>3.5</v>
      </c>
      <c r="E43" s="762">
        <v>3.5</v>
      </c>
      <c r="F43" s="771">
        <f t="shared" si="1"/>
        <v>7</v>
      </c>
      <c r="G43" s="771">
        <f t="shared" si="4"/>
        <v>14</v>
      </c>
      <c r="H43" s="577">
        <v>10</v>
      </c>
      <c r="I43" s="577">
        <f t="shared" si="2"/>
        <v>140</v>
      </c>
      <c r="J43" s="500"/>
    </row>
    <row r="44" spans="1:10">
      <c r="A44" s="787">
        <f t="shared" si="3"/>
        <v>1893</v>
      </c>
      <c r="B44" s="788" t="str">
        <f t="shared" si="0"/>
        <v/>
      </c>
      <c r="C44" s="789"/>
      <c r="D44" s="764">
        <v>3.7</v>
      </c>
      <c r="E44" s="764">
        <v>3.5</v>
      </c>
      <c r="F44" s="771">
        <f t="shared" si="1"/>
        <v>7.2</v>
      </c>
      <c r="G44" s="771">
        <f t="shared" si="4"/>
        <v>14.2</v>
      </c>
      <c r="H44" s="577">
        <v>10</v>
      </c>
      <c r="I44" s="577">
        <f t="shared" si="2"/>
        <v>142</v>
      </c>
      <c r="J44" s="500"/>
    </row>
    <row r="45" spans="1:10">
      <c r="A45" s="787">
        <f t="shared" si="3"/>
        <v>1894</v>
      </c>
      <c r="B45" s="788" t="str">
        <f t="shared" si="0"/>
        <v/>
      </c>
      <c r="C45" s="789"/>
      <c r="D45" s="764">
        <v>3.6</v>
      </c>
      <c r="E45" s="764">
        <v>3.5</v>
      </c>
      <c r="F45" s="771">
        <f t="shared" si="1"/>
        <v>7.1</v>
      </c>
      <c r="G45" s="771">
        <f t="shared" si="4"/>
        <v>14.3</v>
      </c>
      <c r="H45" s="577">
        <v>10</v>
      </c>
      <c r="I45" s="577">
        <f t="shared" si="2"/>
        <v>143</v>
      </c>
      <c r="J45" s="500"/>
    </row>
    <row r="46" spans="1:10">
      <c r="A46" s="787">
        <f t="shared" si="3"/>
        <v>1895</v>
      </c>
      <c r="B46" s="788" t="str">
        <f t="shared" si="0"/>
        <v/>
      </c>
      <c r="C46" s="789"/>
      <c r="D46" s="764">
        <v>3.8</v>
      </c>
      <c r="E46" s="764">
        <v>3.5</v>
      </c>
      <c r="F46" s="771">
        <f t="shared" si="1"/>
        <v>7.3</v>
      </c>
      <c r="G46" s="771">
        <f t="shared" si="4"/>
        <v>14.4</v>
      </c>
      <c r="H46" s="577">
        <v>10</v>
      </c>
      <c r="I46" s="577">
        <f t="shared" si="2"/>
        <v>144</v>
      </c>
      <c r="J46" s="500"/>
    </row>
    <row r="47" spans="1:10">
      <c r="A47" s="787">
        <f t="shared" si="3"/>
        <v>1896</v>
      </c>
      <c r="B47" s="788" t="str">
        <f t="shared" si="0"/>
        <v/>
      </c>
      <c r="C47" s="789"/>
      <c r="D47" s="764">
        <v>3.6</v>
      </c>
      <c r="E47" s="764">
        <v>3.4</v>
      </c>
      <c r="F47" s="771">
        <f t="shared" si="1"/>
        <v>7</v>
      </c>
      <c r="G47" s="771">
        <f t="shared" si="4"/>
        <v>14.3</v>
      </c>
      <c r="H47" s="577">
        <v>10</v>
      </c>
      <c r="I47" s="577">
        <f t="shared" si="2"/>
        <v>143</v>
      </c>
      <c r="J47" s="500"/>
    </row>
    <row r="48" spans="1:10">
      <c r="A48" s="787">
        <f t="shared" si="3"/>
        <v>1897</v>
      </c>
      <c r="B48" s="788" t="str">
        <f t="shared" si="0"/>
        <v/>
      </c>
      <c r="C48" s="789"/>
      <c r="D48" s="764">
        <v>3.5</v>
      </c>
      <c r="E48" s="764">
        <v>3.5</v>
      </c>
      <c r="F48" s="771">
        <f t="shared" si="1"/>
        <v>7</v>
      </c>
      <c r="G48" s="771">
        <f t="shared" si="4"/>
        <v>14</v>
      </c>
      <c r="H48" s="577">
        <v>10</v>
      </c>
      <c r="I48" s="577">
        <f t="shared" si="2"/>
        <v>140</v>
      </c>
      <c r="J48" s="500"/>
    </row>
    <row r="49" spans="1:10">
      <c r="A49" s="787">
        <f t="shared" si="3"/>
        <v>1898</v>
      </c>
      <c r="B49" s="788" t="str">
        <f t="shared" si="0"/>
        <v/>
      </c>
      <c r="C49" s="789"/>
      <c r="D49" s="764">
        <v>3.5</v>
      </c>
      <c r="E49" s="762">
        <v>3.6</v>
      </c>
      <c r="F49" s="771">
        <f t="shared" si="1"/>
        <v>7.1</v>
      </c>
      <c r="G49" s="771">
        <f t="shared" si="4"/>
        <v>14.1</v>
      </c>
      <c r="H49" s="577">
        <v>10</v>
      </c>
      <c r="I49" s="577">
        <f t="shared" si="2"/>
        <v>141</v>
      </c>
      <c r="J49" s="500"/>
    </row>
    <row r="50" spans="1:10">
      <c r="A50" s="787">
        <f t="shared" si="3"/>
        <v>1899</v>
      </c>
      <c r="B50" s="788" t="str">
        <f>IF(C50=0,"","+")</f>
        <v/>
      </c>
      <c r="C50" s="789"/>
      <c r="D50" s="764">
        <v>3.5</v>
      </c>
      <c r="E50" s="764">
        <v>3.7</v>
      </c>
      <c r="F50" s="771">
        <f>SUM(D50:E50)</f>
        <v>7.2</v>
      </c>
      <c r="G50" s="771">
        <f t="shared" si="4"/>
        <v>14.3</v>
      </c>
      <c r="H50" s="577">
        <v>10</v>
      </c>
      <c r="I50" s="577">
        <f>TRUNC(H50*G50,2)</f>
        <v>143</v>
      </c>
      <c r="J50" s="500"/>
    </row>
    <row r="51" spans="1:10">
      <c r="A51" s="787">
        <v>1981</v>
      </c>
      <c r="B51" s="788" t="str">
        <f t="shared" ref="B51:B96" si="5">IF(C51=0,"","+")</f>
        <v/>
      </c>
      <c r="C51" s="789"/>
      <c r="D51" s="764">
        <v>3</v>
      </c>
      <c r="E51" s="764">
        <v>3</v>
      </c>
      <c r="F51" s="771">
        <f t="shared" ref="F51:F96" si="6">SUM(D51:E51)</f>
        <v>6</v>
      </c>
      <c r="G51" s="771">
        <f t="shared" si="4"/>
        <v>13.2</v>
      </c>
      <c r="H51" s="577">
        <v>10</v>
      </c>
      <c r="I51" s="577">
        <f t="shared" ref="I51:I96" si="7">TRUNC(H51*G51,2)</f>
        <v>132</v>
      </c>
      <c r="J51" s="500"/>
    </row>
    <row r="52" spans="1:10">
      <c r="A52" s="787">
        <f t="shared" ref="A52:A98" si="8">+A51+1</f>
        <v>1982</v>
      </c>
      <c r="B52" s="788" t="str">
        <f t="shared" si="5"/>
        <v/>
      </c>
      <c r="C52" s="789"/>
      <c r="D52" s="764">
        <v>3</v>
      </c>
      <c r="E52" s="764">
        <v>3.2</v>
      </c>
      <c r="F52" s="771">
        <f t="shared" si="6"/>
        <v>6.2</v>
      </c>
      <c r="G52" s="771">
        <f t="shared" ref="G52:G97" si="9">+F52+F51</f>
        <v>12.2</v>
      </c>
      <c r="H52" s="577">
        <v>10</v>
      </c>
      <c r="I52" s="577">
        <f t="shared" si="7"/>
        <v>122</v>
      </c>
      <c r="J52" s="500"/>
    </row>
    <row r="53" spans="1:10">
      <c r="A53" s="787">
        <f t="shared" si="8"/>
        <v>1983</v>
      </c>
      <c r="B53" s="788" t="str">
        <f t="shared" si="5"/>
        <v/>
      </c>
      <c r="C53" s="789"/>
      <c r="D53" s="764">
        <v>3</v>
      </c>
      <c r="E53" s="762">
        <v>3.5</v>
      </c>
      <c r="F53" s="771">
        <f t="shared" si="6"/>
        <v>6.5</v>
      </c>
      <c r="G53" s="771">
        <f t="shared" si="9"/>
        <v>12.7</v>
      </c>
      <c r="H53" s="577">
        <v>10</v>
      </c>
      <c r="I53" s="577">
        <f t="shared" si="7"/>
        <v>127</v>
      </c>
      <c r="J53" s="500"/>
    </row>
    <row r="54" spans="1:10">
      <c r="A54" s="787">
        <f t="shared" si="8"/>
        <v>1984</v>
      </c>
      <c r="B54" s="788" t="str">
        <f t="shared" si="5"/>
        <v/>
      </c>
      <c r="C54" s="789"/>
      <c r="D54" s="764">
        <v>3.2</v>
      </c>
      <c r="E54" s="764">
        <v>3.5</v>
      </c>
      <c r="F54" s="771">
        <f t="shared" si="6"/>
        <v>6.7</v>
      </c>
      <c r="G54" s="771">
        <f t="shared" si="9"/>
        <v>13.2</v>
      </c>
      <c r="H54" s="577">
        <v>10</v>
      </c>
      <c r="I54" s="577">
        <f t="shared" si="7"/>
        <v>132</v>
      </c>
      <c r="J54" s="500"/>
    </row>
    <row r="55" spans="1:10">
      <c r="A55" s="787">
        <f t="shared" si="8"/>
        <v>1985</v>
      </c>
      <c r="B55" s="788" t="str">
        <f t="shared" si="5"/>
        <v/>
      </c>
      <c r="C55" s="789"/>
      <c r="D55" s="764">
        <v>3.2</v>
      </c>
      <c r="E55" s="764">
        <v>3.5</v>
      </c>
      <c r="F55" s="771">
        <f t="shared" si="6"/>
        <v>6.7</v>
      </c>
      <c r="G55" s="771">
        <f t="shared" si="9"/>
        <v>13.4</v>
      </c>
      <c r="H55" s="577">
        <v>10</v>
      </c>
      <c r="I55" s="577">
        <f t="shared" si="7"/>
        <v>134</v>
      </c>
      <c r="J55" s="500"/>
    </row>
    <row r="56" spans="1:10">
      <c r="A56" s="787">
        <f t="shared" si="8"/>
        <v>1986</v>
      </c>
      <c r="B56" s="788" t="str">
        <f t="shared" si="5"/>
        <v/>
      </c>
      <c r="C56" s="789"/>
      <c r="D56" s="764">
        <v>3.3</v>
      </c>
      <c r="E56" s="764">
        <v>3.2</v>
      </c>
      <c r="F56" s="771">
        <f t="shared" si="6"/>
        <v>6.5</v>
      </c>
      <c r="G56" s="771">
        <f t="shared" si="9"/>
        <v>13.2</v>
      </c>
      <c r="H56" s="577">
        <v>10</v>
      </c>
      <c r="I56" s="577">
        <f t="shared" si="7"/>
        <v>132</v>
      </c>
      <c r="J56" s="500"/>
    </row>
    <row r="57" spans="1:10">
      <c r="A57" s="787">
        <f t="shared" si="8"/>
        <v>1987</v>
      </c>
      <c r="B57" s="788" t="str">
        <f t="shared" si="5"/>
        <v/>
      </c>
      <c r="C57" s="789"/>
      <c r="D57" s="764">
        <v>3.5</v>
      </c>
      <c r="E57" s="764">
        <v>3.2</v>
      </c>
      <c r="F57" s="771">
        <f t="shared" si="6"/>
        <v>6.7</v>
      </c>
      <c r="G57" s="771">
        <f t="shared" si="9"/>
        <v>13.2</v>
      </c>
      <c r="H57" s="577">
        <v>10</v>
      </c>
      <c r="I57" s="577">
        <f t="shared" si="7"/>
        <v>132</v>
      </c>
      <c r="J57" s="500"/>
    </row>
    <row r="58" spans="1:10">
      <c r="A58" s="787">
        <f t="shared" si="8"/>
        <v>1988</v>
      </c>
      <c r="B58" s="788" t="str">
        <f t="shared" si="5"/>
        <v/>
      </c>
      <c r="C58" s="789"/>
      <c r="D58" s="764">
        <v>3.5</v>
      </c>
      <c r="E58" s="762">
        <v>3</v>
      </c>
      <c r="F58" s="771">
        <f t="shared" si="6"/>
        <v>6.5</v>
      </c>
      <c r="G58" s="771">
        <f t="shared" si="9"/>
        <v>13.2</v>
      </c>
      <c r="H58" s="577">
        <v>10</v>
      </c>
      <c r="I58" s="577">
        <f t="shared" si="7"/>
        <v>132</v>
      </c>
      <c r="J58" s="500"/>
    </row>
    <row r="59" spans="1:10">
      <c r="A59" s="787">
        <f t="shared" si="8"/>
        <v>1989</v>
      </c>
      <c r="B59" s="788" t="str">
        <f t="shared" si="5"/>
        <v/>
      </c>
      <c r="C59" s="789"/>
      <c r="D59" s="764">
        <v>3.5</v>
      </c>
      <c r="E59" s="764">
        <v>3</v>
      </c>
      <c r="F59" s="771">
        <f t="shared" si="6"/>
        <v>6.5</v>
      </c>
      <c r="G59" s="771">
        <f t="shared" si="9"/>
        <v>13</v>
      </c>
      <c r="H59" s="577">
        <v>10</v>
      </c>
      <c r="I59" s="577">
        <f t="shared" si="7"/>
        <v>130</v>
      </c>
      <c r="J59" s="500"/>
    </row>
    <row r="60" spans="1:10">
      <c r="A60" s="787">
        <f t="shared" si="8"/>
        <v>1990</v>
      </c>
      <c r="B60" s="788" t="str">
        <f t="shared" si="5"/>
        <v/>
      </c>
      <c r="C60" s="789"/>
      <c r="D60" s="764">
        <v>3.5</v>
      </c>
      <c r="E60" s="764">
        <v>3</v>
      </c>
      <c r="F60" s="771">
        <f t="shared" si="6"/>
        <v>6.5</v>
      </c>
      <c r="G60" s="771">
        <f t="shared" si="9"/>
        <v>13</v>
      </c>
      <c r="H60" s="577">
        <v>10</v>
      </c>
      <c r="I60" s="577">
        <f t="shared" si="7"/>
        <v>130</v>
      </c>
      <c r="J60" s="500"/>
    </row>
    <row r="61" spans="1:10">
      <c r="A61" s="787">
        <f t="shared" si="8"/>
        <v>1991</v>
      </c>
      <c r="B61" s="788" t="str">
        <f t="shared" si="5"/>
        <v/>
      </c>
      <c r="C61" s="789"/>
      <c r="D61" s="764">
        <v>3.5</v>
      </c>
      <c r="E61" s="764">
        <v>3.2</v>
      </c>
      <c r="F61" s="771">
        <f t="shared" si="6"/>
        <v>6.7</v>
      </c>
      <c r="G61" s="771">
        <f t="shared" si="9"/>
        <v>13.2</v>
      </c>
      <c r="H61" s="577">
        <v>10</v>
      </c>
      <c r="I61" s="577">
        <f t="shared" si="7"/>
        <v>132</v>
      </c>
      <c r="J61" s="500"/>
    </row>
    <row r="62" spans="1:10">
      <c r="A62" s="787">
        <f t="shared" si="8"/>
        <v>1992</v>
      </c>
      <c r="B62" s="788" t="str">
        <f t="shared" si="5"/>
        <v/>
      </c>
      <c r="C62" s="789"/>
      <c r="D62" s="764">
        <v>3</v>
      </c>
      <c r="E62" s="764">
        <v>2.8</v>
      </c>
      <c r="F62" s="771">
        <f t="shared" si="6"/>
        <v>5.8</v>
      </c>
      <c r="G62" s="771">
        <f t="shared" si="9"/>
        <v>12.5</v>
      </c>
      <c r="H62" s="577">
        <v>10</v>
      </c>
      <c r="I62" s="577">
        <f t="shared" si="7"/>
        <v>125</v>
      </c>
      <c r="J62" s="500"/>
    </row>
    <row r="63" spans="1:10">
      <c r="A63" s="787">
        <f t="shared" si="8"/>
        <v>1993</v>
      </c>
      <c r="B63" s="788" t="str">
        <f t="shared" si="5"/>
        <v/>
      </c>
      <c r="C63" s="789"/>
      <c r="D63" s="764">
        <v>3</v>
      </c>
      <c r="E63" s="762">
        <v>2.8</v>
      </c>
      <c r="F63" s="771">
        <f t="shared" si="6"/>
        <v>5.8</v>
      </c>
      <c r="G63" s="771">
        <f t="shared" si="9"/>
        <v>11.6</v>
      </c>
      <c r="H63" s="577">
        <v>10</v>
      </c>
      <c r="I63" s="577">
        <f t="shared" si="7"/>
        <v>116</v>
      </c>
      <c r="J63" s="500"/>
    </row>
    <row r="64" spans="1:10">
      <c r="A64" s="787">
        <f t="shared" si="8"/>
        <v>1994</v>
      </c>
      <c r="B64" s="788" t="str">
        <f t="shared" si="5"/>
        <v/>
      </c>
      <c r="C64" s="789"/>
      <c r="D64" s="764">
        <v>2.8</v>
      </c>
      <c r="E64" s="764">
        <v>3</v>
      </c>
      <c r="F64" s="771">
        <f t="shared" si="6"/>
        <v>5.8</v>
      </c>
      <c r="G64" s="771">
        <f t="shared" si="9"/>
        <v>11.6</v>
      </c>
      <c r="H64" s="577">
        <v>10</v>
      </c>
      <c r="I64" s="577">
        <f t="shared" si="7"/>
        <v>116</v>
      </c>
      <c r="J64" s="500"/>
    </row>
    <row r="65" spans="1:10">
      <c r="A65" s="787">
        <f t="shared" si="8"/>
        <v>1995</v>
      </c>
      <c r="B65" s="788" t="str">
        <f t="shared" si="5"/>
        <v/>
      </c>
      <c r="C65" s="789"/>
      <c r="D65" s="764">
        <v>2.5</v>
      </c>
      <c r="E65" s="764">
        <v>3</v>
      </c>
      <c r="F65" s="771">
        <f t="shared" si="6"/>
        <v>5.5</v>
      </c>
      <c r="G65" s="771">
        <f t="shared" si="9"/>
        <v>11.3</v>
      </c>
      <c r="H65" s="577">
        <v>10</v>
      </c>
      <c r="I65" s="577">
        <f t="shared" si="7"/>
        <v>113</v>
      </c>
      <c r="J65" s="500"/>
    </row>
    <row r="66" spans="1:10">
      <c r="A66" s="787">
        <f t="shared" si="8"/>
        <v>1996</v>
      </c>
      <c r="B66" s="788" t="str">
        <f t="shared" si="5"/>
        <v/>
      </c>
      <c r="C66" s="789"/>
      <c r="D66" s="764">
        <v>2.5</v>
      </c>
      <c r="E66" s="764">
        <v>3.5</v>
      </c>
      <c r="F66" s="771">
        <f t="shared" si="6"/>
        <v>6</v>
      </c>
      <c r="G66" s="771">
        <f t="shared" si="9"/>
        <v>11.5</v>
      </c>
      <c r="H66" s="577">
        <v>10</v>
      </c>
      <c r="I66" s="577">
        <f t="shared" si="7"/>
        <v>115</v>
      </c>
      <c r="J66" s="501"/>
    </row>
    <row r="67" spans="1:10">
      <c r="A67" s="787">
        <f t="shared" si="8"/>
        <v>1997</v>
      </c>
      <c r="B67" s="788" t="str">
        <f t="shared" si="5"/>
        <v/>
      </c>
      <c r="C67" s="789"/>
      <c r="D67" s="764">
        <v>2.5</v>
      </c>
      <c r="E67" s="764">
        <v>3.5</v>
      </c>
      <c r="F67" s="771">
        <f t="shared" si="6"/>
        <v>6</v>
      </c>
      <c r="G67" s="771">
        <f t="shared" si="9"/>
        <v>12</v>
      </c>
      <c r="H67" s="577">
        <v>10</v>
      </c>
      <c r="I67" s="577">
        <f t="shared" si="7"/>
        <v>120</v>
      </c>
      <c r="J67" s="500"/>
    </row>
    <row r="68" spans="1:10">
      <c r="A68" s="787">
        <f t="shared" si="8"/>
        <v>1998</v>
      </c>
      <c r="B68" s="788" t="str">
        <f t="shared" si="5"/>
        <v/>
      </c>
      <c r="C68" s="789"/>
      <c r="D68" s="764">
        <v>2.5</v>
      </c>
      <c r="E68" s="762">
        <v>3.5</v>
      </c>
      <c r="F68" s="771">
        <f t="shared" si="6"/>
        <v>6</v>
      </c>
      <c r="G68" s="771">
        <f t="shared" si="9"/>
        <v>12</v>
      </c>
      <c r="H68" s="577">
        <v>10</v>
      </c>
      <c r="I68" s="577">
        <f t="shared" si="7"/>
        <v>120</v>
      </c>
      <c r="J68" s="500"/>
    </row>
    <row r="69" spans="1:10">
      <c r="A69" s="787">
        <f t="shared" si="8"/>
        <v>1999</v>
      </c>
      <c r="B69" s="788" t="str">
        <f t="shared" si="5"/>
        <v/>
      </c>
      <c r="C69" s="789"/>
      <c r="D69" s="764">
        <v>2.7</v>
      </c>
      <c r="E69" s="762">
        <v>3</v>
      </c>
      <c r="F69" s="771">
        <f t="shared" si="6"/>
        <v>5.7</v>
      </c>
      <c r="G69" s="771">
        <f t="shared" si="9"/>
        <v>11.7</v>
      </c>
      <c r="H69" s="577">
        <v>10</v>
      </c>
      <c r="I69" s="577">
        <f t="shared" si="7"/>
        <v>117</v>
      </c>
      <c r="J69" s="500"/>
    </row>
    <row r="70" spans="1:10">
      <c r="A70" s="787">
        <f t="shared" si="8"/>
        <v>2000</v>
      </c>
      <c r="B70" s="788" t="str">
        <f t="shared" si="5"/>
        <v/>
      </c>
      <c r="C70" s="789"/>
      <c r="D70" s="764">
        <v>2.8</v>
      </c>
      <c r="E70" s="762">
        <v>3</v>
      </c>
      <c r="F70" s="771">
        <f t="shared" si="6"/>
        <v>5.8</v>
      </c>
      <c r="G70" s="771">
        <f t="shared" si="9"/>
        <v>11.5</v>
      </c>
      <c r="H70" s="577">
        <v>10</v>
      </c>
      <c r="I70" s="577">
        <f t="shared" si="7"/>
        <v>115</v>
      </c>
      <c r="J70" s="500"/>
    </row>
    <row r="71" spans="1:10">
      <c r="A71" s="787">
        <f t="shared" si="8"/>
        <v>2001</v>
      </c>
      <c r="B71" s="788" t="str">
        <f t="shared" si="5"/>
        <v/>
      </c>
      <c r="C71" s="789"/>
      <c r="D71" s="764">
        <v>0</v>
      </c>
      <c r="E71" s="762"/>
      <c r="F71" s="771">
        <f t="shared" si="6"/>
        <v>0</v>
      </c>
      <c r="G71" s="771"/>
      <c r="H71" s="577"/>
      <c r="I71" s="577">
        <f t="shared" si="7"/>
        <v>0</v>
      </c>
      <c r="J71" s="500"/>
    </row>
    <row r="72" spans="1:10">
      <c r="A72" s="787">
        <f t="shared" si="8"/>
        <v>2002</v>
      </c>
      <c r="B72" s="788" t="str">
        <f t="shared" si="5"/>
        <v/>
      </c>
      <c r="C72" s="789"/>
      <c r="D72" s="764">
        <v>0</v>
      </c>
      <c r="E72" s="764"/>
      <c r="F72" s="771">
        <f t="shared" si="6"/>
        <v>0</v>
      </c>
      <c r="G72" s="771">
        <f t="shared" si="9"/>
        <v>0</v>
      </c>
      <c r="H72" s="577"/>
      <c r="I72" s="577">
        <f t="shared" si="7"/>
        <v>0</v>
      </c>
      <c r="J72" s="500"/>
    </row>
    <row r="73" spans="1:10">
      <c r="A73" s="787">
        <f t="shared" si="8"/>
        <v>2003</v>
      </c>
      <c r="B73" s="788" t="str">
        <f t="shared" si="5"/>
        <v/>
      </c>
      <c r="C73" s="789"/>
      <c r="D73" s="764">
        <v>3</v>
      </c>
      <c r="E73" s="762">
        <v>2.5</v>
      </c>
      <c r="F73" s="771">
        <f t="shared" si="6"/>
        <v>5.5</v>
      </c>
      <c r="G73" s="771">
        <f t="shared" si="9"/>
        <v>5.5</v>
      </c>
      <c r="H73" s="577">
        <v>10</v>
      </c>
      <c r="I73" s="577">
        <f t="shared" si="7"/>
        <v>55</v>
      </c>
      <c r="J73" s="500"/>
    </row>
    <row r="74" spans="1:10">
      <c r="A74" s="787">
        <f t="shared" si="8"/>
        <v>2004</v>
      </c>
      <c r="B74" s="788" t="str">
        <f t="shared" si="5"/>
        <v/>
      </c>
      <c r="C74" s="789"/>
      <c r="D74" s="764">
        <v>3</v>
      </c>
      <c r="E74" s="762">
        <v>2.2000000000000002</v>
      </c>
      <c r="F74" s="771">
        <f t="shared" si="6"/>
        <v>5.2</v>
      </c>
      <c r="G74" s="771">
        <f t="shared" si="9"/>
        <v>10.7</v>
      </c>
      <c r="H74" s="577">
        <v>10</v>
      </c>
      <c r="I74" s="577">
        <f t="shared" si="7"/>
        <v>107</v>
      </c>
      <c r="J74" s="500"/>
    </row>
    <row r="75" spans="1:10">
      <c r="A75" s="787">
        <f t="shared" si="8"/>
        <v>2005</v>
      </c>
      <c r="B75" s="788" t="str">
        <f t="shared" si="5"/>
        <v/>
      </c>
      <c r="C75" s="789"/>
      <c r="D75" s="764">
        <v>3</v>
      </c>
      <c r="E75" s="762">
        <v>2.2999999999999998</v>
      </c>
      <c r="F75" s="771">
        <f t="shared" si="6"/>
        <v>5.3</v>
      </c>
      <c r="G75" s="771">
        <f t="shared" si="9"/>
        <v>10.5</v>
      </c>
      <c r="H75" s="577">
        <v>10</v>
      </c>
      <c r="I75" s="577">
        <f t="shared" si="7"/>
        <v>105</v>
      </c>
      <c r="J75" s="500"/>
    </row>
    <row r="76" spans="1:10">
      <c r="A76" s="787">
        <f t="shared" si="8"/>
        <v>2006</v>
      </c>
      <c r="B76" s="788" t="str">
        <f t="shared" si="5"/>
        <v/>
      </c>
      <c r="C76" s="789"/>
      <c r="D76" s="764">
        <v>3.5</v>
      </c>
      <c r="E76" s="762">
        <v>2.5</v>
      </c>
      <c r="F76" s="771">
        <f t="shared" si="6"/>
        <v>6</v>
      </c>
      <c r="G76" s="771">
        <f t="shared" si="9"/>
        <v>11.3</v>
      </c>
      <c r="H76" s="577">
        <v>10</v>
      </c>
      <c r="I76" s="577">
        <f t="shared" si="7"/>
        <v>113</v>
      </c>
      <c r="J76" s="501"/>
    </row>
    <row r="77" spans="1:10">
      <c r="A77" s="787">
        <f t="shared" si="8"/>
        <v>2007</v>
      </c>
      <c r="B77" s="788" t="str">
        <f t="shared" si="5"/>
        <v/>
      </c>
      <c r="C77" s="789"/>
      <c r="D77" s="764">
        <v>3.5</v>
      </c>
      <c r="E77" s="762">
        <v>3</v>
      </c>
      <c r="F77" s="771">
        <f t="shared" si="6"/>
        <v>6.5</v>
      </c>
      <c r="G77" s="771">
        <f t="shared" si="9"/>
        <v>12.5</v>
      </c>
      <c r="H77" s="577">
        <v>10</v>
      </c>
      <c r="I77" s="577">
        <f t="shared" si="7"/>
        <v>125</v>
      </c>
      <c r="J77" s="501"/>
    </row>
    <row r="78" spans="1:10">
      <c r="A78" s="787">
        <f t="shared" si="8"/>
        <v>2008</v>
      </c>
      <c r="B78" s="788" t="str">
        <f t="shared" si="5"/>
        <v/>
      </c>
      <c r="C78" s="789"/>
      <c r="D78" s="764">
        <v>3.5</v>
      </c>
      <c r="E78" s="762">
        <v>3</v>
      </c>
      <c r="F78" s="771">
        <f t="shared" si="6"/>
        <v>6.5</v>
      </c>
      <c r="G78" s="771">
        <f t="shared" si="9"/>
        <v>13</v>
      </c>
      <c r="H78" s="577">
        <v>10</v>
      </c>
      <c r="I78" s="577">
        <f t="shared" si="7"/>
        <v>130</v>
      </c>
      <c r="J78" s="501"/>
    </row>
    <row r="79" spans="1:10">
      <c r="A79" s="787">
        <f t="shared" si="8"/>
        <v>2009</v>
      </c>
      <c r="B79" s="788" t="str">
        <f t="shared" si="5"/>
        <v/>
      </c>
      <c r="C79" s="789"/>
      <c r="D79" s="764">
        <v>3.5</v>
      </c>
      <c r="E79" s="762">
        <v>3</v>
      </c>
      <c r="F79" s="771">
        <f t="shared" si="6"/>
        <v>6.5</v>
      </c>
      <c r="G79" s="771">
        <f t="shared" si="9"/>
        <v>13</v>
      </c>
      <c r="H79" s="577">
        <v>10</v>
      </c>
      <c r="I79" s="577">
        <f t="shared" si="7"/>
        <v>130</v>
      </c>
      <c r="J79" s="501"/>
    </row>
    <row r="80" spans="1:10">
      <c r="A80" s="787">
        <f t="shared" si="8"/>
        <v>2010</v>
      </c>
      <c r="B80" s="788" t="str">
        <f t="shared" si="5"/>
        <v/>
      </c>
      <c r="C80" s="789"/>
      <c r="D80" s="764">
        <v>3.5</v>
      </c>
      <c r="E80" s="762">
        <v>3</v>
      </c>
      <c r="F80" s="771">
        <f t="shared" si="6"/>
        <v>6.5</v>
      </c>
      <c r="G80" s="771">
        <f t="shared" si="9"/>
        <v>13</v>
      </c>
      <c r="H80" s="577">
        <v>10</v>
      </c>
      <c r="I80" s="577">
        <f t="shared" si="7"/>
        <v>130</v>
      </c>
      <c r="J80" s="501"/>
    </row>
    <row r="81" spans="1:10">
      <c r="A81" s="787">
        <f t="shared" si="8"/>
        <v>2011</v>
      </c>
      <c r="B81" s="788" t="str">
        <f t="shared" si="5"/>
        <v/>
      </c>
      <c r="C81" s="789"/>
      <c r="D81" s="764">
        <v>3</v>
      </c>
      <c r="E81" s="762">
        <v>2.9</v>
      </c>
      <c r="F81" s="771">
        <f t="shared" si="6"/>
        <v>5.9</v>
      </c>
      <c r="G81" s="771">
        <f t="shared" si="9"/>
        <v>12.4</v>
      </c>
      <c r="H81" s="577">
        <v>10</v>
      </c>
      <c r="I81" s="577">
        <f t="shared" si="7"/>
        <v>124</v>
      </c>
      <c r="J81" s="501"/>
    </row>
    <row r="82" spans="1:10">
      <c r="A82" s="787">
        <f t="shared" si="8"/>
        <v>2012</v>
      </c>
      <c r="B82" s="788" t="str">
        <f t="shared" si="5"/>
        <v/>
      </c>
      <c r="C82" s="789"/>
      <c r="D82" s="764">
        <v>3</v>
      </c>
      <c r="E82" s="762">
        <v>3</v>
      </c>
      <c r="F82" s="771">
        <f t="shared" si="6"/>
        <v>6</v>
      </c>
      <c r="G82" s="771">
        <f t="shared" si="9"/>
        <v>11.9</v>
      </c>
      <c r="H82" s="577">
        <v>10</v>
      </c>
      <c r="I82" s="577">
        <f t="shared" si="7"/>
        <v>119</v>
      </c>
      <c r="J82" s="501"/>
    </row>
    <row r="83" spans="1:10">
      <c r="A83" s="787">
        <f t="shared" si="8"/>
        <v>2013</v>
      </c>
      <c r="B83" s="788" t="str">
        <f t="shared" si="5"/>
        <v/>
      </c>
      <c r="C83" s="789"/>
      <c r="D83" s="764">
        <v>3</v>
      </c>
      <c r="E83" s="762">
        <v>3</v>
      </c>
      <c r="F83" s="771">
        <f t="shared" si="6"/>
        <v>6</v>
      </c>
      <c r="G83" s="771">
        <f t="shared" si="9"/>
        <v>12</v>
      </c>
      <c r="H83" s="577">
        <v>10</v>
      </c>
      <c r="I83" s="577">
        <f t="shared" si="7"/>
        <v>120</v>
      </c>
      <c r="J83" s="501"/>
    </row>
    <row r="84" spans="1:10">
      <c r="A84" s="787">
        <f t="shared" si="8"/>
        <v>2014</v>
      </c>
      <c r="B84" s="788" t="str">
        <f t="shared" si="5"/>
        <v/>
      </c>
      <c r="C84" s="789"/>
      <c r="D84" s="764">
        <v>3</v>
      </c>
      <c r="E84" s="762">
        <v>3</v>
      </c>
      <c r="F84" s="771">
        <f t="shared" si="6"/>
        <v>6</v>
      </c>
      <c r="G84" s="771">
        <f t="shared" si="9"/>
        <v>12</v>
      </c>
      <c r="H84" s="577">
        <v>10</v>
      </c>
      <c r="I84" s="577">
        <f t="shared" si="7"/>
        <v>120</v>
      </c>
      <c r="J84" s="501"/>
    </row>
    <row r="85" spans="1:10">
      <c r="A85" s="787">
        <f t="shared" si="8"/>
        <v>2015</v>
      </c>
      <c r="B85" s="788" t="str">
        <f t="shared" si="5"/>
        <v/>
      </c>
      <c r="C85" s="789"/>
      <c r="D85" s="764">
        <v>3</v>
      </c>
      <c r="E85" s="762">
        <v>3</v>
      </c>
      <c r="F85" s="771">
        <f t="shared" si="6"/>
        <v>6</v>
      </c>
      <c r="G85" s="771">
        <f t="shared" si="9"/>
        <v>12</v>
      </c>
      <c r="H85" s="577">
        <v>10</v>
      </c>
      <c r="I85" s="577">
        <f t="shared" si="7"/>
        <v>120</v>
      </c>
      <c r="J85" s="501"/>
    </row>
    <row r="86" spans="1:10">
      <c r="A86" s="787">
        <f t="shared" si="8"/>
        <v>2016</v>
      </c>
      <c r="B86" s="788" t="str">
        <f t="shared" si="5"/>
        <v/>
      </c>
      <c r="C86" s="789"/>
      <c r="D86" s="764">
        <v>3</v>
      </c>
      <c r="E86" s="762">
        <v>3</v>
      </c>
      <c r="F86" s="771">
        <f t="shared" si="6"/>
        <v>6</v>
      </c>
      <c r="G86" s="771">
        <f t="shared" si="9"/>
        <v>12</v>
      </c>
      <c r="H86" s="577">
        <v>10</v>
      </c>
      <c r="I86" s="577">
        <f t="shared" si="7"/>
        <v>120</v>
      </c>
      <c r="J86" s="501"/>
    </row>
    <row r="87" spans="1:10">
      <c r="A87" s="787">
        <f t="shared" si="8"/>
        <v>2017</v>
      </c>
      <c r="B87" s="788" t="str">
        <f t="shared" si="5"/>
        <v/>
      </c>
      <c r="C87" s="789"/>
      <c r="D87" s="764">
        <v>3.5</v>
      </c>
      <c r="E87" s="762">
        <v>3</v>
      </c>
      <c r="F87" s="771">
        <f t="shared" si="6"/>
        <v>6.5</v>
      </c>
      <c r="G87" s="771">
        <f t="shared" si="9"/>
        <v>12.5</v>
      </c>
      <c r="H87" s="577">
        <v>10</v>
      </c>
      <c r="I87" s="577">
        <f t="shared" si="7"/>
        <v>125</v>
      </c>
      <c r="J87" s="501"/>
    </row>
    <row r="88" spans="1:10">
      <c r="A88" s="787">
        <f t="shared" si="8"/>
        <v>2018</v>
      </c>
      <c r="B88" s="788" t="str">
        <f t="shared" si="5"/>
        <v/>
      </c>
      <c r="C88" s="789"/>
      <c r="D88" s="764">
        <v>3.5</v>
      </c>
      <c r="E88" s="762">
        <v>3</v>
      </c>
      <c r="F88" s="771">
        <f t="shared" si="6"/>
        <v>6.5</v>
      </c>
      <c r="G88" s="771">
        <f t="shared" si="9"/>
        <v>13</v>
      </c>
      <c r="H88" s="577">
        <v>10</v>
      </c>
      <c r="I88" s="577">
        <f t="shared" si="7"/>
        <v>130</v>
      </c>
      <c r="J88" s="501"/>
    </row>
    <row r="89" spans="1:10">
      <c r="A89" s="787">
        <f t="shared" si="8"/>
        <v>2019</v>
      </c>
      <c r="B89" s="788" t="str">
        <f t="shared" si="5"/>
        <v/>
      </c>
      <c r="C89" s="789"/>
      <c r="D89" s="764">
        <v>3.4</v>
      </c>
      <c r="E89" s="762">
        <v>3</v>
      </c>
      <c r="F89" s="771">
        <f t="shared" si="6"/>
        <v>6.4</v>
      </c>
      <c r="G89" s="771">
        <f t="shared" si="9"/>
        <v>12.9</v>
      </c>
      <c r="H89" s="577">
        <v>10</v>
      </c>
      <c r="I89" s="577">
        <f t="shared" si="7"/>
        <v>129</v>
      </c>
      <c r="J89" s="501"/>
    </row>
    <row r="90" spans="1:10">
      <c r="A90" s="787">
        <f t="shared" si="8"/>
        <v>2020</v>
      </c>
      <c r="B90" s="788" t="str">
        <f t="shared" si="5"/>
        <v/>
      </c>
      <c r="C90" s="789"/>
      <c r="D90" s="764">
        <v>3.5</v>
      </c>
      <c r="E90" s="762">
        <v>3.4</v>
      </c>
      <c r="F90" s="771">
        <f t="shared" si="6"/>
        <v>6.9</v>
      </c>
      <c r="G90" s="771">
        <f t="shared" si="9"/>
        <v>13.3</v>
      </c>
      <c r="H90" s="577">
        <v>10</v>
      </c>
      <c r="I90" s="577">
        <f t="shared" si="7"/>
        <v>133</v>
      </c>
      <c r="J90" s="501"/>
    </row>
    <row r="91" spans="1:10">
      <c r="A91" s="787">
        <f t="shared" si="8"/>
        <v>2021</v>
      </c>
      <c r="B91" s="788" t="str">
        <f t="shared" si="5"/>
        <v/>
      </c>
      <c r="C91" s="789"/>
      <c r="D91" s="764">
        <v>3</v>
      </c>
      <c r="E91" s="762">
        <v>3.2</v>
      </c>
      <c r="F91" s="771">
        <f t="shared" si="6"/>
        <v>6.2</v>
      </c>
      <c r="G91" s="771">
        <f t="shared" si="9"/>
        <v>13.1</v>
      </c>
      <c r="H91" s="577">
        <v>10</v>
      </c>
      <c r="I91" s="577">
        <f t="shared" si="7"/>
        <v>131</v>
      </c>
      <c r="J91" s="501"/>
    </row>
    <row r="92" spans="1:10">
      <c r="A92" s="787">
        <f t="shared" si="8"/>
        <v>2022</v>
      </c>
      <c r="B92" s="788" t="str">
        <f t="shared" si="5"/>
        <v/>
      </c>
      <c r="C92" s="789"/>
      <c r="D92" s="764">
        <v>3</v>
      </c>
      <c r="E92" s="762">
        <v>3.4</v>
      </c>
      <c r="F92" s="771">
        <f t="shared" si="6"/>
        <v>6.4</v>
      </c>
      <c r="G92" s="771">
        <f t="shared" si="9"/>
        <v>12.6</v>
      </c>
      <c r="H92" s="577">
        <v>10</v>
      </c>
      <c r="I92" s="577">
        <f t="shared" si="7"/>
        <v>126</v>
      </c>
      <c r="J92" s="501"/>
    </row>
    <row r="93" spans="1:10">
      <c r="A93" s="787">
        <f t="shared" si="8"/>
        <v>2023</v>
      </c>
      <c r="B93" s="788" t="str">
        <f t="shared" si="5"/>
        <v/>
      </c>
      <c r="C93" s="789"/>
      <c r="D93" s="764">
        <v>3</v>
      </c>
      <c r="E93" s="762">
        <v>3</v>
      </c>
      <c r="F93" s="771">
        <f t="shared" si="6"/>
        <v>6</v>
      </c>
      <c r="G93" s="771">
        <f t="shared" si="9"/>
        <v>12.4</v>
      </c>
      <c r="H93" s="577">
        <v>10</v>
      </c>
      <c r="I93" s="577">
        <f t="shared" si="7"/>
        <v>124</v>
      </c>
      <c r="J93" s="501"/>
    </row>
    <row r="94" spans="1:10">
      <c r="A94" s="787">
        <f t="shared" si="8"/>
        <v>2024</v>
      </c>
      <c r="B94" s="788" t="str">
        <f t="shared" si="5"/>
        <v/>
      </c>
      <c r="C94" s="789"/>
      <c r="D94" s="764">
        <v>3</v>
      </c>
      <c r="E94" s="762">
        <v>3</v>
      </c>
      <c r="F94" s="771">
        <f t="shared" si="6"/>
        <v>6</v>
      </c>
      <c r="G94" s="771">
        <f t="shared" si="9"/>
        <v>12</v>
      </c>
      <c r="H94" s="577">
        <v>10</v>
      </c>
      <c r="I94" s="577">
        <f t="shared" si="7"/>
        <v>120</v>
      </c>
      <c r="J94" s="501"/>
    </row>
    <row r="95" spans="1:10">
      <c r="A95" s="787">
        <f t="shared" si="8"/>
        <v>2025</v>
      </c>
      <c r="B95" s="788" t="str">
        <f t="shared" si="5"/>
        <v/>
      </c>
      <c r="C95" s="789"/>
      <c r="D95" s="764">
        <v>3</v>
      </c>
      <c r="E95" s="762">
        <v>3</v>
      </c>
      <c r="F95" s="771">
        <f t="shared" si="6"/>
        <v>6</v>
      </c>
      <c r="G95" s="771">
        <f t="shared" si="9"/>
        <v>12</v>
      </c>
      <c r="H95" s="577">
        <v>10</v>
      </c>
      <c r="I95" s="577">
        <f t="shared" si="7"/>
        <v>120</v>
      </c>
      <c r="J95" s="501"/>
    </row>
    <row r="96" spans="1:10">
      <c r="A96" s="787">
        <f t="shared" si="8"/>
        <v>2026</v>
      </c>
      <c r="B96" s="788" t="str">
        <f t="shared" si="5"/>
        <v/>
      </c>
      <c r="C96" s="789"/>
      <c r="D96" s="764">
        <v>3</v>
      </c>
      <c r="E96" s="762">
        <v>3</v>
      </c>
      <c r="F96" s="771">
        <f t="shared" si="6"/>
        <v>6</v>
      </c>
      <c r="G96" s="771">
        <f t="shared" si="9"/>
        <v>12</v>
      </c>
      <c r="H96" s="577">
        <v>10</v>
      </c>
      <c r="I96" s="577">
        <f t="shared" si="7"/>
        <v>120</v>
      </c>
      <c r="J96" s="501"/>
    </row>
    <row r="97" spans="1:10">
      <c r="A97" s="787">
        <f t="shared" si="8"/>
        <v>2027</v>
      </c>
      <c r="B97" s="788" t="str">
        <f t="shared" ref="B97:B111" si="10">IF(C97=0,"","+")</f>
        <v/>
      </c>
      <c r="C97" s="789"/>
      <c r="D97" s="764">
        <v>3.5</v>
      </c>
      <c r="E97" s="762">
        <v>3</v>
      </c>
      <c r="F97" s="771">
        <f t="shared" ref="F97:F111" si="11">SUM(D97:E97)</f>
        <v>6.5</v>
      </c>
      <c r="G97" s="771">
        <f t="shared" si="9"/>
        <v>12.5</v>
      </c>
      <c r="H97" s="577">
        <v>10</v>
      </c>
      <c r="I97" s="577">
        <f t="shared" ref="I97:I111" si="12">TRUNC(H97*G97,2)</f>
        <v>125</v>
      </c>
      <c r="J97" s="501"/>
    </row>
    <row r="98" spans="1:10">
      <c r="A98" s="787">
        <f t="shared" si="8"/>
        <v>2028</v>
      </c>
      <c r="B98" s="788" t="str">
        <f t="shared" si="10"/>
        <v/>
      </c>
      <c r="C98" s="789"/>
      <c r="D98" s="764">
        <v>3.5</v>
      </c>
      <c r="E98" s="762">
        <v>3</v>
      </c>
      <c r="F98" s="771">
        <f t="shared" si="11"/>
        <v>6.5</v>
      </c>
      <c r="G98" s="771">
        <f t="shared" ref="G98:G111" si="13">+F98+F97</f>
        <v>13</v>
      </c>
      <c r="H98" s="577">
        <v>10</v>
      </c>
      <c r="I98" s="577">
        <f t="shared" si="12"/>
        <v>130</v>
      </c>
      <c r="J98" s="501"/>
    </row>
    <row r="99" spans="1:10">
      <c r="A99" s="787">
        <f t="shared" ref="A99:A111" si="14">+A98+1</f>
        <v>2029</v>
      </c>
      <c r="B99" s="788" t="str">
        <f t="shared" si="10"/>
        <v/>
      </c>
      <c r="C99" s="789"/>
      <c r="D99" s="764">
        <v>3.5</v>
      </c>
      <c r="E99" s="762">
        <v>3</v>
      </c>
      <c r="F99" s="771">
        <f t="shared" si="11"/>
        <v>6.5</v>
      </c>
      <c r="G99" s="771">
        <f t="shared" si="13"/>
        <v>13</v>
      </c>
      <c r="H99" s="577">
        <v>10</v>
      </c>
      <c r="I99" s="577">
        <f t="shared" si="12"/>
        <v>130</v>
      </c>
      <c r="J99" s="501"/>
    </row>
    <row r="100" spans="1:10">
      <c r="A100" s="787">
        <f t="shared" si="14"/>
        <v>2030</v>
      </c>
      <c r="B100" s="788" t="str">
        <f t="shared" si="10"/>
        <v/>
      </c>
      <c r="C100" s="789"/>
      <c r="D100" s="764">
        <v>3</v>
      </c>
      <c r="E100" s="762">
        <v>3</v>
      </c>
      <c r="F100" s="771">
        <f t="shared" si="11"/>
        <v>6</v>
      </c>
      <c r="G100" s="771">
        <f t="shared" si="13"/>
        <v>12.5</v>
      </c>
      <c r="H100" s="577">
        <v>10</v>
      </c>
      <c r="I100" s="577">
        <f t="shared" si="12"/>
        <v>125</v>
      </c>
      <c r="J100" s="501"/>
    </row>
    <row r="101" spans="1:10">
      <c r="A101" s="787">
        <f t="shared" si="14"/>
        <v>2031</v>
      </c>
      <c r="B101" s="788" t="str">
        <f t="shared" si="10"/>
        <v/>
      </c>
      <c r="C101" s="789"/>
      <c r="D101" s="764">
        <v>3</v>
      </c>
      <c r="E101" s="762">
        <v>2.9</v>
      </c>
      <c r="F101" s="771">
        <f t="shared" si="11"/>
        <v>5.9</v>
      </c>
      <c r="G101" s="771">
        <f t="shared" si="13"/>
        <v>11.9</v>
      </c>
      <c r="H101" s="577">
        <v>10</v>
      </c>
      <c r="I101" s="577">
        <f t="shared" si="12"/>
        <v>119</v>
      </c>
      <c r="J101" s="501"/>
    </row>
    <row r="102" spans="1:10">
      <c r="A102" s="787">
        <f t="shared" si="14"/>
        <v>2032</v>
      </c>
      <c r="B102" s="788" t="str">
        <f t="shared" si="10"/>
        <v/>
      </c>
      <c r="C102" s="789"/>
      <c r="D102" s="764">
        <v>3</v>
      </c>
      <c r="E102" s="762">
        <v>2.8</v>
      </c>
      <c r="F102" s="771">
        <f t="shared" si="11"/>
        <v>5.8</v>
      </c>
      <c r="G102" s="771">
        <f t="shared" si="13"/>
        <v>11.7</v>
      </c>
      <c r="H102" s="577">
        <v>10</v>
      </c>
      <c r="I102" s="577">
        <f t="shared" si="12"/>
        <v>117</v>
      </c>
      <c r="J102" s="501"/>
    </row>
    <row r="103" spans="1:10">
      <c r="A103" s="787">
        <f t="shared" si="14"/>
        <v>2033</v>
      </c>
      <c r="B103" s="788" t="str">
        <f t="shared" si="10"/>
        <v/>
      </c>
      <c r="C103" s="789"/>
      <c r="D103" s="764">
        <v>3</v>
      </c>
      <c r="E103" s="762">
        <v>3</v>
      </c>
      <c r="F103" s="771">
        <f t="shared" si="11"/>
        <v>6</v>
      </c>
      <c r="G103" s="771">
        <f t="shared" si="13"/>
        <v>11.8</v>
      </c>
      <c r="H103" s="577">
        <v>10</v>
      </c>
      <c r="I103" s="577">
        <f t="shared" si="12"/>
        <v>118</v>
      </c>
      <c r="J103" s="501"/>
    </row>
    <row r="104" spans="1:10">
      <c r="A104" s="787">
        <f t="shared" si="14"/>
        <v>2034</v>
      </c>
      <c r="B104" s="788" t="str">
        <f t="shared" si="10"/>
        <v/>
      </c>
      <c r="C104" s="789"/>
      <c r="D104" s="764">
        <v>3</v>
      </c>
      <c r="E104" s="762">
        <v>3</v>
      </c>
      <c r="F104" s="771">
        <f t="shared" si="11"/>
        <v>6</v>
      </c>
      <c r="G104" s="771">
        <f t="shared" si="13"/>
        <v>12</v>
      </c>
      <c r="H104" s="577">
        <v>10</v>
      </c>
      <c r="I104" s="577">
        <f t="shared" si="12"/>
        <v>120</v>
      </c>
      <c r="J104" s="501"/>
    </row>
    <row r="105" spans="1:10">
      <c r="A105" s="787">
        <f t="shared" si="14"/>
        <v>2035</v>
      </c>
      <c r="B105" s="788" t="str">
        <f t="shared" si="10"/>
        <v/>
      </c>
      <c r="C105" s="789"/>
      <c r="D105" s="764">
        <v>3</v>
      </c>
      <c r="E105" s="762">
        <v>3</v>
      </c>
      <c r="F105" s="771">
        <f t="shared" si="11"/>
        <v>6</v>
      </c>
      <c r="G105" s="771">
        <f t="shared" si="13"/>
        <v>12</v>
      </c>
      <c r="H105" s="577">
        <v>10</v>
      </c>
      <c r="I105" s="577">
        <f t="shared" si="12"/>
        <v>120</v>
      </c>
      <c r="J105" s="501"/>
    </row>
    <row r="106" spans="1:10">
      <c r="A106" s="787">
        <f t="shared" si="14"/>
        <v>2036</v>
      </c>
      <c r="B106" s="788" t="str">
        <f t="shared" si="10"/>
        <v/>
      </c>
      <c r="C106" s="789"/>
      <c r="D106" s="764">
        <v>3.5</v>
      </c>
      <c r="E106" s="762">
        <v>2.8</v>
      </c>
      <c r="F106" s="771">
        <f t="shared" si="11"/>
        <v>6.3</v>
      </c>
      <c r="G106" s="771">
        <f t="shared" si="13"/>
        <v>12.3</v>
      </c>
      <c r="H106" s="577">
        <v>10</v>
      </c>
      <c r="I106" s="577">
        <f t="shared" si="12"/>
        <v>123</v>
      </c>
      <c r="J106" s="501"/>
    </row>
    <row r="107" spans="1:10">
      <c r="A107" s="787">
        <f t="shared" si="14"/>
        <v>2037</v>
      </c>
      <c r="B107" s="788" t="str">
        <f t="shared" si="10"/>
        <v/>
      </c>
      <c r="C107" s="789"/>
      <c r="D107" s="764">
        <v>3.5</v>
      </c>
      <c r="E107" s="762">
        <v>2.8</v>
      </c>
      <c r="F107" s="771">
        <f t="shared" si="11"/>
        <v>6.3</v>
      </c>
      <c r="G107" s="771">
        <f t="shared" si="13"/>
        <v>12.6</v>
      </c>
      <c r="H107" s="577">
        <v>10</v>
      </c>
      <c r="I107" s="577">
        <f t="shared" si="12"/>
        <v>126</v>
      </c>
      <c r="J107" s="501"/>
    </row>
    <row r="108" spans="1:10">
      <c r="A108" s="787">
        <f t="shared" si="14"/>
        <v>2038</v>
      </c>
      <c r="B108" s="788" t="str">
        <f t="shared" si="10"/>
        <v/>
      </c>
      <c r="C108" s="789"/>
      <c r="D108" s="764">
        <v>3.5</v>
      </c>
      <c r="E108" s="762">
        <v>3</v>
      </c>
      <c r="F108" s="771">
        <f t="shared" si="11"/>
        <v>6.5</v>
      </c>
      <c r="G108" s="771">
        <f t="shared" si="13"/>
        <v>12.8</v>
      </c>
      <c r="H108" s="577">
        <v>10</v>
      </c>
      <c r="I108" s="577">
        <f t="shared" si="12"/>
        <v>128</v>
      </c>
      <c r="J108" s="501"/>
    </row>
    <row r="109" spans="1:10">
      <c r="A109" s="787">
        <f t="shared" si="14"/>
        <v>2039</v>
      </c>
      <c r="B109" s="788" t="str">
        <f t="shared" si="10"/>
        <v/>
      </c>
      <c r="C109" s="789"/>
      <c r="D109" s="764">
        <v>3.5</v>
      </c>
      <c r="E109" s="762">
        <v>3</v>
      </c>
      <c r="F109" s="771">
        <f t="shared" si="11"/>
        <v>6.5</v>
      </c>
      <c r="G109" s="771">
        <f t="shared" si="13"/>
        <v>13</v>
      </c>
      <c r="H109" s="577">
        <v>10</v>
      </c>
      <c r="I109" s="577">
        <f t="shared" si="12"/>
        <v>130</v>
      </c>
      <c r="J109" s="501"/>
    </row>
    <row r="110" spans="1:10">
      <c r="A110" s="787">
        <f t="shared" si="14"/>
        <v>2040</v>
      </c>
      <c r="B110" s="788" t="str">
        <f t="shared" si="10"/>
        <v/>
      </c>
      <c r="C110" s="789"/>
      <c r="D110" s="764">
        <v>3.5</v>
      </c>
      <c r="E110" s="762">
        <v>3</v>
      </c>
      <c r="F110" s="771">
        <f t="shared" si="11"/>
        <v>6.5</v>
      </c>
      <c r="G110" s="771">
        <f t="shared" si="13"/>
        <v>13</v>
      </c>
      <c r="H110" s="577">
        <v>10</v>
      </c>
      <c r="I110" s="577">
        <f t="shared" si="12"/>
        <v>130</v>
      </c>
      <c r="J110" s="501"/>
    </row>
    <row r="111" spans="1:10">
      <c r="A111" s="787">
        <f t="shared" si="14"/>
        <v>2041</v>
      </c>
      <c r="B111" s="788" t="str">
        <f t="shared" si="10"/>
        <v/>
      </c>
      <c r="C111" s="789"/>
      <c r="D111" s="764">
        <v>3.5</v>
      </c>
      <c r="E111" s="762">
        <v>3</v>
      </c>
      <c r="F111" s="771">
        <f t="shared" si="11"/>
        <v>6.5</v>
      </c>
      <c r="G111" s="771">
        <f t="shared" si="13"/>
        <v>13</v>
      </c>
      <c r="H111" s="577">
        <v>10</v>
      </c>
      <c r="I111" s="577">
        <f t="shared" si="12"/>
        <v>130</v>
      </c>
      <c r="J111" s="501"/>
    </row>
    <row r="112" spans="1:10" ht="12.75" thickBot="1">
      <c r="A112" s="497"/>
      <c r="B112" s="498"/>
      <c r="C112" s="499"/>
      <c r="D112" s="17"/>
      <c r="E112" s="17"/>
      <c r="F112" s="493"/>
      <c r="G112" s="493"/>
      <c r="H112" s="502"/>
      <c r="I112" s="731"/>
      <c r="J112" s="501"/>
    </row>
    <row r="113" spans="1:10">
      <c r="A113" s="1372" t="s">
        <v>77</v>
      </c>
      <c r="B113" s="1373"/>
      <c r="C113" s="1373"/>
      <c r="D113" s="1373"/>
      <c r="E113" s="1373"/>
      <c r="F113" s="1373"/>
      <c r="G113" s="1373"/>
      <c r="H113" s="1374"/>
      <c r="I113" s="732">
        <f>SUM(I13:I112)</f>
        <v>12501</v>
      </c>
      <c r="J113" s="501"/>
    </row>
    <row r="114" spans="1:10">
      <c r="A114" s="1368" t="e">
        <f>#REF!</f>
        <v>#REF!</v>
      </c>
      <c r="B114" s="1368"/>
      <c r="C114" s="1368"/>
      <c r="D114" s="1368"/>
      <c r="E114" s="1368"/>
      <c r="F114" s="1368"/>
      <c r="G114" s="1368"/>
    </row>
  </sheetData>
  <mergeCells count="9">
    <mergeCell ref="J1:J9"/>
    <mergeCell ref="I11:I12"/>
    <mergeCell ref="A1:C3"/>
    <mergeCell ref="D1:I3"/>
    <mergeCell ref="A114:G114"/>
    <mergeCell ref="D11:F11"/>
    <mergeCell ref="G11:G12"/>
    <mergeCell ref="H11:H12"/>
    <mergeCell ref="A113:H113"/>
  </mergeCells>
  <phoneticPr fontId="11" type="noConversion"/>
  <printOptions horizontalCentered="1" verticalCentered="1"/>
  <pageMargins left="0.59055118110236227" right="0.59055118110236227" top="0.70866141732283472" bottom="1.3385826771653544" header="0.39370078740157483" footer="0.59055118110236227"/>
  <pageSetup paperSize="9" scale="83" fitToHeight="2" orientation="portrait" horizontalDpi="300" verticalDpi="300" r:id="rId1"/>
  <headerFooter alignWithMargins="0">
    <oddHeader>&amp;R&amp;P / &amp;N</oddHeader>
    <oddFooter>&amp;L&amp;8Engº. Ricardo Marques da GuiaMembro Port. GP Nº 695/97-AC&amp;C&amp;8Engº. Luiz Tadeu ParisiMembro Port. GP Nº 695/97-AC&amp;R&amp;8Engº. Luís  Carlos   Ferreira .Fiscal Port. GP Nº 695/97-AC</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workbookViewId="0">
      <selection activeCell="D1" sqref="D1:I3"/>
    </sheetView>
  </sheetViews>
  <sheetFormatPr defaultColWidth="10.7109375" defaultRowHeight="12"/>
  <cols>
    <col min="1" max="1" width="6.7109375" style="555" customWidth="1"/>
    <col min="2" max="2" width="1.7109375" style="555" customWidth="1"/>
    <col min="3" max="4" width="6.7109375" style="555" customWidth="1"/>
    <col min="5" max="5" width="1.7109375" style="555" customWidth="1"/>
    <col min="6" max="6" width="6.7109375" style="555" customWidth="1"/>
    <col min="7" max="7" width="15.28515625" style="555" customWidth="1"/>
    <col min="8" max="8" width="17.7109375" style="555" customWidth="1"/>
    <col min="9" max="9" width="15.28515625" style="555" customWidth="1"/>
    <col min="10" max="10" width="3" style="555" customWidth="1"/>
    <col min="11" max="11" width="9.85546875" style="555" customWidth="1"/>
    <col min="12" max="12" width="7.42578125" style="555" customWidth="1"/>
    <col min="13" max="13" width="10.140625" style="555" customWidth="1"/>
    <col min="14" max="16384" width="10.7109375" style="3"/>
  </cols>
  <sheetData>
    <row r="1" spans="1:13" ht="15.95" customHeight="1">
      <c r="A1" s="1313"/>
      <c r="B1" s="1314"/>
      <c r="C1" s="1315"/>
      <c r="D1" s="1393" t="s">
        <v>409</v>
      </c>
      <c r="E1" s="1394"/>
      <c r="F1" s="1394"/>
      <c r="G1" s="1394"/>
      <c r="H1" s="1394"/>
      <c r="I1" s="1394"/>
      <c r="J1" s="521"/>
      <c r="K1" s="1414" t="s">
        <v>106</v>
      </c>
      <c r="L1" s="1415"/>
      <c r="M1" s="1416"/>
    </row>
    <row r="2" spans="1:13" ht="15.95" customHeight="1">
      <c r="A2" s="1316"/>
      <c r="B2" s="1317"/>
      <c r="C2" s="1318"/>
      <c r="D2" s="1395"/>
      <c r="E2" s="1396"/>
      <c r="F2" s="1396"/>
      <c r="G2" s="1396"/>
      <c r="H2" s="1396"/>
      <c r="I2" s="1396"/>
      <c r="J2" s="522"/>
      <c r="K2" s="1408"/>
      <c r="L2" s="1409"/>
      <c r="M2" s="1410"/>
    </row>
    <row r="3" spans="1:13" ht="15.95" customHeight="1">
      <c r="A3" s="1319"/>
      <c r="B3" s="1320"/>
      <c r="C3" s="1321"/>
      <c r="D3" s="1397"/>
      <c r="E3" s="1398"/>
      <c r="F3" s="1398"/>
      <c r="G3" s="1398"/>
      <c r="H3" s="1398"/>
      <c r="I3" s="1398"/>
      <c r="J3" s="523"/>
      <c r="K3" s="1411"/>
      <c r="L3" s="1412"/>
      <c r="M3" s="1413"/>
    </row>
    <row r="4" spans="1:13" ht="12.75" customHeight="1">
      <c r="A4" s="580" t="e">
        <f>Grama!A4</f>
        <v>#REF!</v>
      </c>
      <c r="B4" s="581"/>
      <c r="C4" s="581"/>
      <c r="D4" s="581"/>
      <c r="E4" s="581"/>
      <c r="F4" s="581"/>
      <c r="G4" s="581"/>
      <c r="H4" s="581"/>
      <c r="I4" s="524"/>
      <c r="J4" s="524"/>
      <c r="K4" s="1392"/>
      <c r="L4" s="1389"/>
      <c r="M4" s="1390"/>
    </row>
    <row r="5" spans="1:13" ht="12.75">
      <c r="A5" s="582" t="e">
        <f>Grama!A5</f>
        <v>#REF!</v>
      </c>
      <c r="B5" s="583"/>
      <c r="C5" s="583"/>
      <c r="D5" s="583"/>
      <c r="E5" s="583"/>
      <c r="F5" s="583"/>
      <c r="G5" s="583"/>
      <c r="H5" s="583"/>
      <c r="I5" s="526"/>
      <c r="J5" s="526"/>
      <c r="K5" s="1405" t="s">
        <v>76</v>
      </c>
      <c r="L5" s="1406"/>
      <c r="M5" s="1407"/>
    </row>
    <row r="6" spans="1:13" ht="12.75" customHeight="1">
      <c r="A6" s="582" t="e">
        <f>Grama!A6</f>
        <v>#REF!</v>
      </c>
      <c r="B6" s="583"/>
      <c r="C6" s="583"/>
      <c r="D6" s="583"/>
      <c r="E6" s="583"/>
      <c r="F6" s="583"/>
      <c r="G6" s="583"/>
      <c r="H6" s="583"/>
      <c r="I6" s="528"/>
      <c r="J6" s="528"/>
      <c r="K6" s="1405" t="s">
        <v>236</v>
      </c>
      <c r="L6" s="1406"/>
      <c r="M6" s="1407"/>
    </row>
    <row r="7" spans="1:13" ht="12.75" customHeight="1">
      <c r="A7" s="582" t="e">
        <f>Grama!A7</f>
        <v>#REF!</v>
      </c>
      <c r="B7" s="583"/>
      <c r="C7" s="583"/>
      <c r="D7" s="583"/>
      <c r="E7" s="583"/>
      <c r="F7" s="583"/>
      <c r="G7" s="583"/>
      <c r="H7" s="583"/>
      <c r="I7" s="528"/>
      <c r="J7" s="528"/>
      <c r="K7" s="1405" t="s">
        <v>237</v>
      </c>
      <c r="L7" s="1406"/>
      <c r="M7" s="1407"/>
    </row>
    <row r="8" spans="1:13" ht="12.75" customHeight="1">
      <c r="A8" s="582" t="e">
        <f>Grama!A8</f>
        <v>#REF!</v>
      </c>
      <c r="B8" s="583"/>
      <c r="C8" s="583"/>
      <c r="D8" s="583"/>
      <c r="E8" s="583"/>
      <c r="F8" s="583"/>
      <c r="G8" s="583"/>
      <c r="H8" s="583"/>
      <c r="I8" s="526"/>
      <c r="J8" s="526"/>
      <c r="K8" s="1417" t="s">
        <v>238</v>
      </c>
      <c r="L8" s="1418"/>
      <c r="M8" s="1419"/>
    </row>
    <row r="9" spans="1:13" ht="12.75" customHeight="1">
      <c r="A9" s="584" t="e">
        <f>Grama!A9</f>
        <v>#REF!</v>
      </c>
      <c r="B9" s="585"/>
      <c r="C9" s="585"/>
      <c r="D9" s="585"/>
      <c r="E9" s="585"/>
      <c r="F9" s="585"/>
      <c r="G9" s="585"/>
      <c r="H9" s="585"/>
      <c r="I9" s="530"/>
      <c r="J9" s="530"/>
      <c r="K9" s="1420"/>
      <c r="L9" s="1421"/>
      <c r="M9" s="1422"/>
    </row>
    <row r="10" spans="1:13" ht="12.75" customHeight="1">
      <c r="A10" s="560" t="e">
        <f>Grama!A10</f>
        <v>#REF!</v>
      </c>
      <c r="B10" s="561"/>
      <c r="C10" s="561"/>
      <c r="D10" s="561"/>
      <c r="E10" s="561"/>
      <c r="F10" s="561"/>
      <c r="G10" s="1399" t="str">
        <f>fir</f>
        <v>Firma: AGRIMAT ENGª INDUSTRIA E COMÉRCIO LTDA</v>
      </c>
      <c r="H10" s="1400"/>
      <c r="I10" s="1400"/>
      <c r="J10" s="1401"/>
      <c r="K10" s="1402" t="e">
        <f>Grama!J10</f>
        <v>#REF!</v>
      </c>
      <c r="L10" s="1403"/>
      <c r="M10" s="1404"/>
    </row>
    <row r="11" spans="1:13">
      <c r="A11" s="562" t="s">
        <v>72</v>
      </c>
      <c r="B11" s="563"/>
      <c r="C11" s="563"/>
      <c r="D11" s="563"/>
      <c r="E11" s="563"/>
      <c r="F11" s="564"/>
      <c r="G11" s="565" t="s">
        <v>112</v>
      </c>
      <c r="H11" s="565" t="s">
        <v>108</v>
      </c>
      <c r="I11" s="565" t="s">
        <v>113</v>
      </c>
      <c r="J11" s="566" t="s">
        <v>46</v>
      </c>
      <c r="K11" s="567"/>
      <c r="L11" s="567"/>
      <c r="M11" s="568"/>
    </row>
    <row r="12" spans="1:13">
      <c r="A12" s="569" t="s">
        <v>85</v>
      </c>
      <c r="B12" s="570"/>
      <c r="C12" s="571" t="s">
        <v>74</v>
      </c>
      <c r="D12" s="569" t="s">
        <v>86</v>
      </c>
      <c r="E12" s="570"/>
      <c r="F12" s="571" t="s">
        <v>74</v>
      </c>
      <c r="G12" s="572" t="s">
        <v>75</v>
      </c>
      <c r="H12" s="572" t="s">
        <v>75</v>
      </c>
      <c r="I12" s="572" t="s">
        <v>114</v>
      </c>
      <c r="J12" s="573"/>
      <c r="K12" s="574"/>
      <c r="L12" s="575"/>
      <c r="M12" s="576"/>
    </row>
    <row r="13" spans="1:13">
      <c r="A13" s="578" t="s">
        <v>243</v>
      </c>
      <c r="B13" s="539"/>
      <c r="C13" s="16"/>
      <c r="D13" s="62"/>
      <c r="E13" s="539"/>
      <c r="F13" s="16"/>
      <c r="G13" s="543"/>
      <c r="H13" s="11"/>
      <c r="I13" s="12"/>
      <c r="J13" s="1375"/>
      <c r="K13" s="1376"/>
      <c r="L13" s="1376"/>
      <c r="M13" s="1377"/>
    </row>
    <row r="14" spans="1:13">
      <c r="A14" s="86"/>
      <c r="B14" s="539" t="str">
        <f>IF(C14&gt;0,"+","")</f>
        <v/>
      </c>
      <c r="C14" s="16"/>
      <c r="D14" s="62"/>
      <c r="E14" s="539" t="str">
        <f t="shared" ref="E14:E27" si="0">IF(F14&gt;0,"+","")</f>
        <v/>
      </c>
      <c r="F14" s="16"/>
      <c r="G14" s="543"/>
      <c r="H14" s="11"/>
      <c r="I14" s="12"/>
      <c r="J14" s="1375"/>
      <c r="K14" s="1376"/>
      <c r="L14" s="1376"/>
      <c r="M14" s="1377"/>
    </row>
    <row r="15" spans="1:13">
      <c r="A15" s="798" t="s">
        <v>239</v>
      </c>
      <c r="B15" s="766"/>
      <c r="C15" s="767"/>
      <c r="D15" s="768"/>
      <c r="E15" s="766"/>
      <c r="F15" s="769"/>
      <c r="G15" s="770"/>
      <c r="H15" s="771"/>
      <c r="I15" s="577"/>
      <c r="J15" s="1384"/>
      <c r="K15" s="1385"/>
      <c r="L15" s="1385"/>
      <c r="M15" s="1386"/>
    </row>
    <row r="16" spans="1:13" ht="12" customHeight="1">
      <c r="A16" s="760">
        <v>1753</v>
      </c>
      <c r="B16" s="772" t="str">
        <f>IF(C16&gt;0,"+","")</f>
        <v>+</v>
      </c>
      <c r="C16" s="762">
        <v>10</v>
      </c>
      <c r="D16" s="773">
        <v>2186</v>
      </c>
      <c r="E16" s="772" t="str">
        <f t="shared" si="0"/>
        <v>+</v>
      </c>
      <c r="F16" s="762">
        <v>10</v>
      </c>
      <c r="G16" s="774">
        <v>3500</v>
      </c>
      <c r="H16" s="771">
        <v>0.1</v>
      </c>
      <c r="I16" s="577">
        <f>IF(G16=0,0,ROUNDDOWN(H16*G16,2))</f>
        <v>350</v>
      </c>
      <c r="J16" s="1384" t="str">
        <f>G16&amp;"m x "&amp;H16&amp;"0m"</f>
        <v>3500m x 0,10m</v>
      </c>
      <c r="K16" s="1385"/>
      <c r="L16" s="1385"/>
      <c r="M16" s="1386"/>
    </row>
    <row r="17" spans="1:13">
      <c r="A17" s="760"/>
      <c r="B17" s="772" t="str">
        <f>IF(C17&gt;0,"+","")</f>
        <v/>
      </c>
      <c r="C17" s="762"/>
      <c r="D17" s="773"/>
      <c r="E17" s="772" t="str">
        <f t="shared" si="0"/>
        <v/>
      </c>
      <c r="F17" s="762"/>
      <c r="G17" s="774"/>
      <c r="H17" s="771"/>
      <c r="I17" s="577"/>
      <c r="J17" s="1381"/>
      <c r="K17" s="1382"/>
      <c r="L17" s="1382"/>
      <c r="M17" s="1383"/>
    </row>
    <row r="18" spans="1:13">
      <c r="A18" s="798" t="s">
        <v>240</v>
      </c>
      <c r="B18" s="772"/>
      <c r="C18" s="762"/>
      <c r="D18" s="773"/>
      <c r="E18" s="772" t="str">
        <f t="shared" si="0"/>
        <v/>
      </c>
      <c r="F18" s="762"/>
      <c r="G18" s="774"/>
      <c r="H18" s="771"/>
      <c r="I18" s="577"/>
      <c r="J18" s="1381"/>
      <c r="K18" s="1382"/>
      <c r="L18" s="1382"/>
      <c r="M18" s="1383"/>
    </row>
    <row r="19" spans="1:13">
      <c r="A19" s="760">
        <v>1753</v>
      </c>
      <c r="B19" s="772" t="str">
        <f>IF(C19&gt;0,"+","")</f>
        <v>+</v>
      </c>
      <c r="C19" s="762">
        <v>10</v>
      </c>
      <c r="D19" s="773">
        <v>2210</v>
      </c>
      <c r="E19" s="772" t="str">
        <f t="shared" si="0"/>
        <v/>
      </c>
      <c r="F19" s="762"/>
      <c r="G19" s="774">
        <v>3500</v>
      </c>
      <c r="H19" s="771">
        <v>0.1</v>
      </c>
      <c r="I19" s="577">
        <f>IF(G19=0,0,ROUNDDOWN(H19*G19,2))</f>
        <v>350</v>
      </c>
      <c r="J19" s="1384" t="str">
        <f>G19&amp;"m x "&amp;H19&amp;"0m"</f>
        <v>3500m x 0,10m</v>
      </c>
      <c r="K19" s="1385"/>
      <c r="L19" s="1385"/>
      <c r="M19" s="1386"/>
    </row>
    <row r="20" spans="1:13">
      <c r="A20" s="760"/>
      <c r="B20" s="772" t="str">
        <f>IF(C20&gt;0,"+","")</f>
        <v/>
      </c>
      <c r="C20" s="762"/>
      <c r="D20" s="773"/>
      <c r="E20" s="772" t="str">
        <f t="shared" si="0"/>
        <v/>
      </c>
      <c r="F20" s="762"/>
      <c r="G20" s="774"/>
      <c r="H20" s="771"/>
      <c r="I20" s="577"/>
      <c r="J20" s="1381"/>
      <c r="K20" s="1382"/>
      <c r="L20" s="1382"/>
      <c r="M20" s="1383"/>
    </row>
    <row r="21" spans="1:13">
      <c r="A21" s="798" t="s">
        <v>241</v>
      </c>
      <c r="B21" s="772"/>
      <c r="C21" s="762"/>
      <c r="D21" s="773"/>
      <c r="E21" s="772" t="str">
        <f t="shared" si="0"/>
        <v/>
      </c>
      <c r="F21" s="762"/>
      <c r="G21" s="774"/>
      <c r="H21" s="771"/>
      <c r="I21" s="577"/>
      <c r="J21" s="1381"/>
      <c r="K21" s="1382"/>
      <c r="L21" s="1382"/>
      <c r="M21" s="1383"/>
    </row>
    <row r="22" spans="1:13" ht="12" customHeight="1">
      <c r="A22" s="760">
        <v>1753</v>
      </c>
      <c r="B22" s="772" t="str">
        <f>IF(C22&gt;0,"+","")</f>
        <v>+</v>
      </c>
      <c r="C22" s="762">
        <v>10</v>
      </c>
      <c r="D22" s="773">
        <v>2186</v>
      </c>
      <c r="E22" s="772" t="str">
        <f t="shared" si="0"/>
        <v>+</v>
      </c>
      <c r="F22" s="769">
        <v>10</v>
      </c>
      <c r="G22" s="774">
        <v>3500</v>
      </c>
      <c r="H22" s="771">
        <v>0.1</v>
      </c>
      <c r="I22" s="577">
        <f>IF(G22=0,0,ROUNDDOWN(H22*G22,2))</f>
        <v>350</v>
      </c>
      <c r="J22" s="1384" t="str">
        <f>G22&amp;"m x "&amp;H22&amp;"0m"</f>
        <v>3500m x 0,10m</v>
      </c>
      <c r="K22" s="1385"/>
      <c r="L22" s="1385"/>
      <c r="M22" s="1386"/>
    </row>
    <row r="23" spans="1:13">
      <c r="A23" s="760"/>
      <c r="B23" s="772"/>
      <c r="C23" s="762"/>
      <c r="D23" s="773"/>
      <c r="E23" s="772"/>
      <c r="F23" s="762"/>
      <c r="G23" s="774"/>
      <c r="H23" s="771"/>
      <c r="I23" s="577"/>
      <c r="J23" s="1384"/>
      <c r="K23" s="1385"/>
      <c r="L23" s="1385"/>
      <c r="M23" s="1386"/>
    </row>
    <row r="24" spans="1:13">
      <c r="A24" s="760"/>
      <c r="B24" s="772" t="str">
        <f>IF(C24&gt;0,"+","")</f>
        <v/>
      </c>
      <c r="C24" s="762"/>
      <c r="D24" s="773"/>
      <c r="E24" s="772" t="str">
        <f t="shared" si="0"/>
        <v/>
      </c>
      <c r="F24" s="762"/>
      <c r="G24" s="774"/>
      <c r="H24" s="771"/>
      <c r="I24" s="577"/>
      <c r="J24" s="1381"/>
      <c r="K24" s="1382"/>
      <c r="L24" s="1382"/>
      <c r="M24" s="1383"/>
    </row>
    <row r="25" spans="1:13">
      <c r="A25" s="798" t="s">
        <v>242</v>
      </c>
      <c r="B25" s="772"/>
      <c r="C25" s="762"/>
      <c r="D25" s="773"/>
      <c r="E25" s="772" t="str">
        <f t="shared" si="0"/>
        <v/>
      </c>
      <c r="F25" s="762"/>
      <c r="G25" s="774"/>
      <c r="H25" s="771"/>
      <c r="I25" s="577"/>
      <c r="J25" s="1381"/>
      <c r="K25" s="1382"/>
      <c r="L25" s="1382"/>
      <c r="M25" s="1383"/>
    </row>
    <row r="26" spans="1:13">
      <c r="A26" s="760">
        <v>1753</v>
      </c>
      <c r="B26" s="772" t="str">
        <f>IF(C26&gt;0,"+","")</f>
        <v>+</v>
      </c>
      <c r="C26" s="762">
        <v>10</v>
      </c>
      <c r="D26" s="773">
        <v>2210</v>
      </c>
      <c r="E26" s="772" t="str">
        <f t="shared" si="0"/>
        <v/>
      </c>
      <c r="F26" s="762"/>
      <c r="G26" s="774">
        <v>3600</v>
      </c>
      <c r="H26" s="771">
        <v>0.1</v>
      </c>
      <c r="I26" s="800">
        <f>IF(G26=0,0,ROUNDDOWN(H26*G26,2))</f>
        <v>360</v>
      </c>
      <c r="J26" s="1384" t="str">
        <f>G26&amp;"m x "&amp;H26&amp;"0m"</f>
        <v>3600m x 0,10m</v>
      </c>
      <c r="K26" s="1385"/>
      <c r="L26" s="1385"/>
      <c r="M26" s="1386"/>
    </row>
    <row r="27" spans="1:13">
      <c r="A27" s="760"/>
      <c r="B27" s="772" t="str">
        <f t="shared" ref="B27:B33" si="1">IF(C27&gt;0,"+","")</f>
        <v/>
      </c>
      <c r="C27" s="762"/>
      <c r="D27" s="773"/>
      <c r="E27" s="772" t="str">
        <f t="shared" si="0"/>
        <v/>
      </c>
      <c r="F27" s="762"/>
      <c r="G27" s="774"/>
      <c r="H27" s="799" t="s">
        <v>77</v>
      </c>
      <c r="I27" s="801">
        <f>SUM(I3:I26)</f>
        <v>1410</v>
      </c>
      <c r="J27" s="1381"/>
      <c r="K27" s="1382"/>
      <c r="L27" s="1382"/>
      <c r="M27" s="1383"/>
    </row>
    <row r="28" spans="1:13">
      <c r="A28" s="578" t="s">
        <v>265</v>
      </c>
      <c r="B28" s="539"/>
      <c r="C28" s="762"/>
      <c r="D28" s="773"/>
      <c r="E28" s="772"/>
      <c r="F28" s="762"/>
      <c r="G28" s="774"/>
      <c r="H28" s="778"/>
      <c r="I28" s="577"/>
      <c r="J28" s="775"/>
      <c r="K28" s="776"/>
      <c r="L28" s="776"/>
      <c r="M28" s="777"/>
    </row>
    <row r="29" spans="1:13">
      <c r="A29" s="797" t="s">
        <v>261</v>
      </c>
      <c r="B29" s="772"/>
      <c r="C29" s="762"/>
      <c r="D29" s="763"/>
      <c r="E29" s="772"/>
      <c r="F29" s="762"/>
      <c r="G29" s="774"/>
      <c r="H29" s="778"/>
      <c r="I29" s="577"/>
      <c r="J29" s="775"/>
      <c r="K29" s="776"/>
      <c r="L29" s="776"/>
      <c r="M29" s="777"/>
    </row>
    <row r="30" spans="1:13">
      <c r="A30" s="760">
        <v>2184</v>
      </c>
      <c r="B30" s="772" t="str">
        <f t="shared" si="1"/>
        <v>+</v>
      </c>
      <c r="C30" s="762">
        <v>10</v>
      </c>
      <c r="D30" s="773">
        <v>2187</v>
      </c>
      <c r="E30" s="772"/>
      <c r="F30" s="762"/>
      <c r="G30" s="774"/>
      <c r="H30" s="778"/>
      <c r="I30" s="577">
        <v>21.42</v>
      </c>
      <c r="J30" s="775"/>
      <c r="K30" s="776"/>
      <c r="L30" s="776"/>
      <c r="M30" s="777"/>
    </row>
    <row r="31" spans="1:13">
      <c r="A31" s="760" t="s">
        <v>71</v>
      </c>
      <c r="B31" s="772" t="str">
        <f t="shared" si="1"/>
        <v/>
      </c>
      <c r="C31" s="762"/>
      <c r="D31" s="773"/>
      <c r="E31" s="772"/>
      <c r="F31" s="762"/>
      <c r="G31" s="774"/>
      <c r="H31" s="771"/>
      <c r="I31" s="577"/>
      <c r="J31" s="1381"/>
      <c r="K31" s="1382"/>
      <c r="L31" s="1382"/>
      <c r="M31" s="1383"/>
    </row>
    <row r="32" spans="1:13">
      <c r="A32" s="797" t="s">
        <v>262</v>
      </c>
      <c r="B32" s="772"/>
      <c r="C32" s="762"/>
      <c r="D32" s="773"/>
      <c r="E32" s="772" t="str">
        <f>IF(F32&gt;0,"+","")</f>
        <v/>
      </c>
      <c r="F32" s="762"/>
      <c r="G32" s="774"/>
      <c r="H32" s="771"/>
      <c r="I32" s="577"/>
      <c r="J32" s="1381"/>
      <c r="K32" s="1382"/>
      <c r="L32" s="1382"/>
      <c r="M32" s="1383"/>
    </row>
    <row r="33" spans="1:13">
      <c r="A33" s="760">
        <v>2206</v>
      </c>
      <c r="B33" s="772" t="str">
        <f t="shared" si="1"/>
        <v>+</v>
      </c>
      <c r="C33" s="762">
        <v>10</v>
      </c>
      <c r="D33" s="773">
        <v>2210</v>
      </c>
      <c r="E33" s="772" t="str">
        <f>IF(F33&gt;0,"+","")</f>
        <v/>
      </c>
      <c r="F33" s="762"/>
      <c r="G33" s="774"/>
      <c r="H33" s="771"/>
      <c r="I33" s="577">
        <v>21.42</v>
      </c>
      <c r="J33" s="1384"/>
      <c r="K33" s="1385"/>
      <c r="L33" s="1385"/>
      <c r="M33" s="1386"/>
    </row>
    <row r="34" spans="1:13">
      <c r="A34" s="760"/>
      <c r="B34" s="772"/>
      <c r="C34" s="762"/>
      <c r="D34" s="773"/>
      <c r="E34" s="772" t="str">
        <f>IF(F34&gt;0,"+","")</f>
        <v/>
      </c>
      <c r="F34" s="762"/>
      <c r="G34" s="774"/>
      <c r="H34" s="771"/>
      <c r="I34" s="802"/>
      <c r="J34" s="1381"/>
      <c r="K34" s="1382"/>
      <c r="L34" s="1382"/>
      <c r="M34" s="1383"/>
    </row>
    <row r="35" spans="1:13">
      <c r="A35" s="779"/>
      <c r="B35" s="772"/>
      <c r="C35" s="762"/>
      <c r="D35" s="773"/>
      <c r="E35" s="772" t="str">
        <f>IF(F35&gt;0,"+","")</f>
        <v/>
      </c>
      <c r="F35" s="762"/>
      <c r="G35" s="774"/>
      <c r="H35" s="799" t="s">
        <v>77</v>
      </c>
      <c r="I35" s="801">
        <f>SUM(I29:I33)</f>
        <v>42.84</v>
      </c>
      <c r="J35" s="1381"/>
      <c r="K35" s="1382"/>
      <c r="L35" s="1382"/>
      <c r="M35" s="1383"/>
    </row>
    <row r="36" spans="1:13">
      <c r="A36" s="86"/>
      <c r="B36" s="539"/>
      <c r="C36" s="16"/>
      <c r="D36" s="62"/>
      <c r="E36" s="539" t="str">
        <f>IF(F36&gt;0,"+","")</f>
        <v/>
      </c>
      <c r="F36" s="16"/>
      <c r="G36" s="543"/>
      <c r="H36" s="11"/>
      <c r="I36" s="579"/>
      <c r="J36" s="1378"/>
      <c r="K36" s="1379"/>
      <c r="L36" s="1379"/>
      <c r="M36" s="1380"/>
    </row>
    <row r="37" spans="1:13">
      <c r="A37" s="86"/>
      <c r="B37" s="539"/>
      <c r="C37" s="16"/>
      <c r="D37" s="62"/>
      <c r="E37" s="539"/>
      <c r="F37" s="16"/>
      <c r="G37" s="543"/>
      <c r="H37" s="11"/>
      <c r="I37" s="579"/>
      <c r="J37" s="1375"/>
      <c r="K37" s="1376"/>
      <c r="L37" s="1376"/>
      <c r="M37" s="1377"/>
    </row>
    <row r="38" spans="1:13">
      <c r="A38" s="86"/>
      <c r="B38" s="539"/>
      <c r="C38" s="16"/>
      <c r="D38" s="62"/>
      <c r="E38" s="539" t="str">
        <f>IF(F38&gt;0,"+","")</f>
        <v/>
      </c>
      <c r="F38" s="16"/>
      <c r="G38" s="543"/>
      <c r="H38" s="11"/>
      <c r="I38" s="579"/>
      <c r="J38" s="1375"/>
      <c r="K38" s="1376"/>
      <c r="L38" s="1376"/>
      <c r="M38" s="1377"/>
    </row>
    <row r="39" spans="1:13" ht="12.75" customHeight="1">
      <c r="A39" s="86"/>
      <c r="B39" s="539"/>
      <c r="C39" s="16"/>
      <c r="D39" s="62"/>
      <c r="E39" s="539" t="str">
        <f>IF(F39&gt;0,"+","")</f>
        <v/>
      </c>
      <c r="F39" s="16"/>
      <c r="G39" s="543"/>
      <c r="H39" s="11"/>
      <c r="I39" s="579"/>
      <c r="J39" s="1375"/>
      <c r="K39" s="1376"/>
      <c r="L39" s="1376"/>
      <c r="M39" s="1377"/>
    </row>
    <row r="40" spans="1:13">
      <c r="A40" s="609" t="e">
        <f>#REF!</f>
        <v>#REF!</v>
      </c>
      <c r="B40" s="595"/>
      <c r="C40" s="595"/>
      <c r="D40" s="595"/>
      <c r="E40" s="595"/>
      <c r="F40" s="595"/>
      <c r="G40" s="595"/>
      <c r="H40" s="595"/>
      <c r="I40" s="595"/>
      <c r="J40" s="595"/>
      <c r="K40" s="595"/>
      <c r="L40" s="595"/>
      <c r="M40" s="596"/>
    </row>
    <row r="41" spans="1:13">
      <c r="A41" s="549"/>
      <c r="B41" s="526" t="s">
        <v>214</v>
      </c>
      <c r="C41" s="526"/>
      <c r="D41" s="526"/>
      <c r="E41" s="526"/>
      <c r="F41" s="526"/>
      <c r="G41" s="526"/>
      <c r="H41" s="526"/>
      <c r="I41" s="526"/>
      <c r="J41" s="526"/>
      <c r="K41" s="526"/>
      <c r="L41" s="526"/>
      <c r="M41" s="527"/>
    </row>
    <row r="42" spans="1:13">
      <c r="A42" s="549"/>
      <c r="B42" s="526"/>
      <c r="C42" s="526"/>
      <c r="D42" s="526"/>
      <c r="E42" s="526"/>
      <c r="F42" s="526"/>
      <c r="G42" s="526"/>
      <c r="H42" s="526"/>
      <c r="I42" s="526"/>
      <c r="J42" s="526"/>
      <c r="K42" s="526"/>
      <c r="L42" s="526"/>
      <c r="M42" s="527"/>
    </row>
    <row r="43" spans="1:13">
      <c r="A43" s="549"/>
      <c r="B43" s="526"/>
      <c r="C43" s="526"/>
      <c r="D43" s="526"/>
      <c r="E43" s="526"/>
      <c r="F43" s="526"/>
      <c r="G43" s="526"/>
      <c r="H43" s="526"/>
      <c r="I43" s="526"/>
      <c r="J43" s="526"/>
      <c r="K43" s="526"/>
      <c r="L43" s="526"/>
      <c r="M43" s="527"/>
    </row>
    <row r="44" spans="1:13" ht="12.75" customHeight="1">
      <c r="A44" s="1392" t="s">
        <v>49</v>
      </c>
      <c r="B44" s="1389"/>
      <c r="C44" s="1389"/>
      <c r="D44" s="1389"/>
      <c r="E44" s="1389"/>
      <c r="F44" s="1389"/>
      <c r="G44" s="3"/>
      <c r="H44" s="1389" t="s">
        <v>50</v>
      </c>
      <c r="I44" s="1389"/>
      <c r="J44" s="1389"/>
      <c r="K44" s="1389">
        <f>luis</f>
        <v>0</v>
      </c>
      <c r="L44" s="1389"/>
      <c r="M44" s="1390"/>
    </row>
    <row r="45" spans="1:13" ht="12.75" customHeight="1">
      <c r="A45" s="1387" t="s">
        <v>51</v>
      </c>
      <c r="B45" s="1388"/>
      <c r="C45" s="1388"/>
      <c r="D45" s="1388"/>
      <c r="E45" s="1388"/>
      <c r="F45" s="1388"/>
      <c r="G45" s="3"/>
      <c r="H45" s="1388" t="s">
        <v>52</v>
      </c>
      <c r="I45" s="1388"/>
      <c r="J45" s="1388"/>
      <c r="K45" s="1388" t="s">
        <v>53</v>
      </c>
      <c r="L45" s="1388"/>
      <c r="M45" s="1391"/>
    </row>
    <row r="46" spans="1:13">
      <c r="A46" s="550"/>
      <c r="B46" s="551"/>
      <c r="C46" s="551"/>
      <c r="D46" s="551"/>
      <c r="E46" s="551"/>
      <c r="F46" s="551"/>
      <c r="G46" s="551"/>
      <c r="H46" s="551"/>
      <c r="I46" s="551"/>
      <c r="J46" s="551"/>
      <c r="K46" s="551"/>
      <c r="L46" s="551"/>
      <c r="M46" s="552"/>
    </row>
    <row r="47" spans="1:13">
      <c r="A47" s="554"/>
      <c r="B47" s="554"/>
      <c r="C47" s="554"/>
      <c r="D47" s="554"/>
      <c r="E47" s="554"/>
      <c r="F47" s="554"/>
      <c r="G47" s="554"/>
      <c r="H47" s="554"/>
      <c r="I47" s="554"/>
      <c r="J47" s="554"/>
      <c r="K47" s="554"/>
      <c r="L47" s="554"/>
      <c r="M47" s="554"/>
    </row>
    <row r="48" spans="1:13">
      <c r="A48" s="554"/>
      <c r="B48" s="554"/>
      <c r="C48" s="554"/>
      <c r="D48" s="554"/>
      <c r="E48" s="554"/>
      <c r="F48" s="554"/>
      <c r="I48" s="554"/>
      <c r="J48" s="554"/>
      <c r="K48" s="554"/>
      <c r="L48" s="554"/>
      <c r="M48" s="554"/>
    </row>
    <row r="49" spans="1:13">
      <c r="A49" s="554"/>
      <c r="B49" s="554"/>
      <c r="C49" s="554"/>
      <c r="D49" s="554"/>
      <c r="E49" s="554"/>
      <c r="F49" s="554"/>
      <c r="I49" s="554"/>
      <c r="J49" s="554"/>
      <c r="K49" s="554"/>
      <c r="L49" s="554"/>
      <c r="M49" s="554"/>
    </row>
    <row r="50" spans="1:13">
      <c r="A50" s="554"/>
      <c r="B50" s="554"/>
      <c r="C50" s="554"/>
      <c r="D50" s="554"/>
      <c r="E50" s="554"/>
      <c r="F50" s="554"/>
      <c r="G50" s="554"/>
      <c r="H50" s="554"/>
      <c r="I50" s="122"/>
      <c r="J50" s="554"/>
      <c r="K50" s="554"/>
      <c r="L50" s="554"/>
      <c r="M50" s="554"/>
    </row>
    <row r="51" spans="1:13">
      <c r="A51" s="554"/>
      <c r="B51" s="554"/>
      <c r="C51" s="554"/>
      <c r="D51" s="554"/>
      <c r="E51" s="554"/>
      <c r="F51" s="554"/>
      <c r="G51" s="554"/>
      <c r="H51" s="554"/>
      <c r="I51" s="554"/>
      <c r="J51" s="554"/>
      <c r="K51" s="554"/>
      <c r="L51" s="554"/>
      <c r="M51" s="554"/>
    </row>
    <row r="52" spans="1:13">
      <c r="A52" s="554"/>
      <c r="B52" s="554"/>
      <c r="C52" s="554"/>
      <c r="D52" s="554"/>
      <c r="E52" s="554"/>
      <c r="F52" s="554"/>
      <c r="G52" s="554"/>
      <c r="H52" s="554"/>
      <c r="I52" s="554"/>
      <c r="J52" s="554"/>
      <c r="K52" s="554"/>
      <c r="L52" s="554"/>
      <c r="M52" s="554"/>
    </row>
    <row r="53" spans="1:13">
      <c r="A53" s="554"/>
      <c r="B53" s="554"/>
      <c r="C53" s="554"/>
      <c r="D53" s="554"/>
      <c r="E53" s="554"/>
      <c r="F53" s="554"/>
      <c r="G53" s="554"/>
      <c r="H53" s="554"/>
      <c r="I53" s="554"/>
      <c r="J53" s="554"/>
      <c r="K53" s="554"/>
      <c r="L53" s="554"/>
      <c r="M53" s="554"/>
    </row>
    <row r="54" spans="1:13">
      <c r="A54" s="554"/>
      <c r="B54" s="554"/>
      <c r="C54" s="554"/>
      <c r="D54" s="554"/>
      <c r="E54" s="554"/>
      <c r="F54" s="554"/>
      <c r="G54" s="554"/>
      <c r="H54" s="554"/>
      <c r="I54" s="554"/>
      <c r="J54" s="554"/>
      <c r="K54" s="554"/>
      <c r="L54" s="554"/>
      <c r="M54" s="554"/>
    </row>
    <row r="55" spans="1:13">
      <c r="A55" s="554"/>
      <c r="B55" s="554"/>
      <c r="C55" s="554"/>
      <c r="D55" s="554"/>
      <c r="E55" s="554"/>
      <c r="F55" s="554"/>
      <c r="G55" s="554"/>
      <c r="H55" s="554"/>
      <c r="I55" s="554"/>
      <c r="J55" s="554"/>
      <c r="K55" s="554"/>
      <c r="L55" s="554"/>
      <c r="M55" s="554"/>
    </row>
  </sheetData>
  <mergeCells count="42">
    <mergeCell ref="J19:M19"/>
    <mergeCell ref="J22:M22"/>
    <mergeCell ref="J23:M23"/>
    <mergeCell ref="J20:M20"/>
    <mergeCell ref="K9:M9"/>
    <mergeCell ref="J14:M14"/>
    <mergeCell ref="J13:M13"/>
    <mergeCell ref="J17:M17"/>
    <mergeCell ref="J18:M18"/>
    <mergeCell ref="A1:C3"/>
    <mergeCell ref="D1:I3"/>
    <mergeCell ref="J37:M37"/>
    <mergeCell ref="J21:M21"/>
    <mergeCell ref="J24:M24"/>
    <mergeCell ref="G10:J10"/>
    <mergeCell ref="K10:M10"/>
    <mergeCell ref="K4:M4"/>
    <mergeCell ref="K5:M5"/>
    <mergeCell ref="K6:M6"/>
    <mergeCell ref="K7:M7"/>
    <mergeCell ref="J15:M15"/>
    <mergeCell ref="J16:M16"/>
    <mergeCell ref="K2:M3"/>
    <mergeCell ref="K1:M1"/>
    <mergeCell ref="K8:M8"/>
    <mergeCell ref="A45:F45"/>
    <mergeCell ref="H44:J44"/>
    <mergeCell ref="H45:J45"/>
    <mergeCell ref="K44:M44"/>
    <mergeCell ref="K45:M45"/>
    <mergeCell ref="A44:F44"/>
    <mergeCell ref="J39:M39"/>
    <mergeCell ref="J38:M38"/>
    <mergeCell ref="J36:M36"/>
    <mergeCell ref="J25:M25"/>
    <mergeCell ref="J27:M27"/>
    <mergeCell ref="J26:M26"/>
    <mergeCell ref="J31:M31"/>
    <mergeCell ref="J32:M32"/>
    <mergeCell ref="J34:M34"/>
    <mergeCell ref="J35:M35"/>
    <mergeCell ref="J33:M33"/>
  </mergeCells>
  <phoneticPr fontId="11" type="noConversion"/>
  <printOptions horizontalCentered="1" verticalCentered="1"/>
  <pageMargins left="0.59055118110236227" right="0.59055118110236227" top="0.55118110236220474" bottom="0.81" header="0" footer="0.59055118110236227"/>
  <pageSetup paperSize="9" scale="93" orientation="portrait" horizontalDpi="180" verticalDpi="18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ColWidth="10.7109375" defaultRowHeight="12"/>
  <cols>
    <col min="1" max="1" width="10.7109375" style="3" customWidth="1"/>
    <col min="2" max="2" width="14.140625" style="1" customWidth="1"/>
    <col min="3" max="4" width="14.85546875" style="1" customWidth="1"/>
    <col min="5" max="5" width="23.5703125" style="1" customWidth="1"/>
    <col min="6" max="8" width="14.140625" style="1" customWidth="1"/>
    <col min="9" max="9" width="15" style="1" customWidth="1"/>
    <col min="10" max="10" width="15.140625" style="1" customWidth="1"/>
    <col min="11" max="11" width="13.42578125" style="3" customWidth="1"/>
    <col min="12" max="12" width="10.7109375" style="3" customWidth="1"/>
    <col min="13" max="16384" width="10.7109375" style="3"/>
  </cols>
  <sheetData>
    <row r="1" spans="1:13">
      <c r="A1" s="72"/>
      <c r="B1" s="73"/>
      <c r="C1" s="73"/>
      <c r="D1" s="73"/>
      <c r="E1" s="73"/>
      <c r="F1" s="73"/>
      <c r="G1" s="73"/>
      <c r="H1" s="73"/>
      <c r="I1" s="73"/>
      <c r="J1" s="73"/>
    </row>
    <row r="2" spans="1:13" ht="15" customHeight="1">
      <c r="A2" s="72"/>
      <c r="B2" s="140"/>
      <c r="C2" s="1123" t="s">
        <v>217</v>
      </c>
      <c r="D2" s="1124"/>
      <c r="E2" s="1125"/>
      <c r="F2" s="143"/>
      <c r="G2" s="144"/>
      <c r="H2" s="144"/>
      <c r="I2" s="144"/>
      <c r="J2" s="142"/>
    </row>
    <row r="3" spans="1:13" ht="15" customHeight="1">
      <c r="A3" s="72"/>
      <c r="B3" s="145"/>
      <c r="C3" s="1126"/>
      <c r="D3" s="1127"/>
      <c r="E3" s="1128"/>
      <c r="F3" s="147" t="s">
        <v>60</v>
      </c>
      <c r="G3" s="148"/>
      <c r="H3" s="149"/>
      <c r="I3" s="149"/>
      <c r="J3" s="142"/>
    </row>
    <row r="4" spans="1:13" ht="15" customHeight="1">
      <c r="A4" s="72"/>
      <c r="B4" s="151"/>
      <c r="C4" s="1129"/>
      <c r="D4" s="1130"/>
      <c r="E4" s="1131"/>
      <c r="F4" s="154"/>
      <c r="G4" s="155"/>
      <c r="H4" s="155"/>
      <c r="I4" s="155"/>
      <c r="J4" s="156"/>
    </row>
    <row r="5" spans="1:13">
      <c r="A5" s="72"/>
      <c r="B5" s="143" t="e">
        <f>#REF!</f>
        <v>#REF!</v>
      </c>
      <c r="C5" s="144"/>
      <c r="D5" s="144"/>
      <c r="E5" s="144"/>
      <c r="F5" s="144"/>
      <c r="G5" s="144"/>
      <c r="H5" s="144"/>
      <c r="I5" s="144"/>
      <c r="J5" s="142"/>
    </row>
    <row r="6" spans="1:13">
      <c r="A6" s="72"/>
      <c r="B6" s="157" t="e">
        <f>#REF!</f>
        <v>#REF!</v>
      </c>
      <c r="C6" s="135"/>
      <c r="D6" s="135"/>
      <c r="E6" s="135"/>
      <c r="F6" s="135"/>
      <c r="G6" s="135" t="s">
        <v>61</v>
      </c>
      <c r="H6" s="135"/>
      <c r="I6" s="135" t="s">
        <v>31</v>
      </c>
      <c r="J6" s="136" t="s">
        <v>62</v>
      </c>
    </row>
    <row r="7" spans="1:13">
      <c r="A7" s="72"/>
      <c r="B7" s="157" t="e">
        <f>#REF!</f>
        <v>#REF!</v>
      </c>
      <c r="C7" s="135"/>
      <c r="D7" s="135"/>
      <c r="E7" s="158" t="s">
        <v>63</v>
      </c>
      <c r="F7" s="135"/>
      <c r="G7" s="158"/>
      <c r="H7" s="1122" t="s">
        <v>32</v>
      </c>
      <c r="I7" s="135" t="s">
        <v>33</v>
      </c>
      <c r="J7" s="136" t="s">
        <v>34</v>
      </c>
    </row>
    <row r="8" spans="1:13">
      <c r="A8" s="72"/>
      <c r="B8" s="157" t="e">
        <f>#REF!</f>
        <v>#REF!</v>
      </c>
      <c r="C8" s="135"/>
      <c r="D8" s="135"/>
      <c r="E8" s="135"/>
      <c r="F8" s="135"/>
      <c r="G8" s="159" t="s">
        <v>64</v>
      </c>
      <c r="H8" s="1122"/>
      <c r="I8" s="135" t="s">
        <v>35</v>
      </c>
      <c r="J8" s="136" t="s">
        <v>36</v>
      </c>
    </row>
    <row r="9" spans="1:13">
      <c r="A9" s="72"/>
      <c r="B9" s="157" t="e">
        <f>#REF!</f>
        <v>#REF!</v>
      </c>
      <c r="C9" s="135"/>
      <c r="D9" s="135"/>
      <c r="E9" s="160"/>
      <c r="F9" s="135"/>
      <c r="G9" s="135"/>
      <c r="H9" s="135"/>
      <c r="I9" s="135" t="s">
        <v>37</v>
      </c>
      <c r="J9" s="136" t="s">
        <v>38</v>
      </c>
    </row>
    <row r="10" spans="1:13">
      <c r="A10" s="72"/>
      <c r="B10" s="154" t="e">
        <f>#REF!</f>
        <v>#REF!</v>
      </c>
      <c r="C10" s="155"/>
      <c r="D10" s="155"/>
      <c r="E10" s="155"/>
      <c r="F10" s="186" t="s">
        <v>189</v>
      </c>
      <c r="G10" s="155"/>
      <c r="H10" s="155"/>
      <c r="I10" s="155"/>
      <c r="J10" s="153"/>
    </row>
    <row r="11" spans="1:13">
      <c r="A11" s="72"/>
      <c r="B11" s="161" t="e">
        <f>#REF!</f>
        <v>#REF!</v>
      </c>
      <c r="C11" s="162"/>
      <c r="D11" s="162"/>
      <c r="E11" s="162"/>
      <c r="F11" s="161" t="e">
        <f>#REF!</f>
        <v>#REF!</v>
      </c>
      <c r="G11" s="162"/>
      <c r="H11" s="162"/>
      <c r="I11" s="162"/>
      <c r="J11" s="163"/>
    </row>
    <row r="12" spans="1:13" ht="24.95" customHeight="1">
      <c r="A12" s="72"/>
      <c r="B12" s="164"/>
      <c r="C12" s="165"/>
      <c r="D12" s="166"/>
      <c r="E12" s="167"/>
      <c r="F12" s="168"/>
      <c r="G12" s="168"/>
      <c r="H12" s="168"/>
      <c r="I12" s="168"/>
      <c r="J12" s="168"/>
    </row>
    <row r="13" spans="1:13">
      <c r="A13" s="72"/>
      <c r="B13" s="137"/>
      <c r="C13" s="169"/>
      <c r="D13" s="170"/>
      <c r="E13" s="170"/>
      <c r="F13" s="171"/>
      <c r="G13" s="138"/>
      <c r="H13" s="138"/>
      <c r="I13" s="172"/>
      <c r="J13" s="173"/>
      <c r="K13" s="103"/>
      <c r="L13" s="195"/>
      <c r="M13" s="103"/>
    </row>
    <row r="14" spans="1:13">
      <c r="A14" s="72"/>
      <c r="B14" s="137"/>
      <c r="C14" s="169"/>
      <c r="D14" s="170"/>
      <c r="E14" s="170"/>
      <c r="F14" s="171"/>
      <c r="G14" s="138"/>
      <c r="H14" s="138"/>
      <c r="I14" s="172"/>
      <c r="J14" s="173"/>
      <c r="K14" s="103"/>
      <c r="L14" s="103"/>
      <c r="M14" s="103"/>
    </row>
    <row r="15" spans="1:13">
      <c r="A15" s="72"/>
      <c r="B15" s="137"/>
      <c r="C15" s="169"/>
      <c r="D15" s="170"/>
      <c r="E15" s="170"/>
      <c r="F15" s="171"/>
      <c r="G15" s="138"/>
      <c r="H15" s="138"/>
      <c r="I15" s="172"/>
      <c r="J15" s="173"/>
      <c r="K15" s="103"/>
      <c r="L15" s="195"/>
      <c r="M15" s="103"/>
    </row>
    <row r="16" spans="1:13">
      <c r="A16" s="72"/>
      <c r="B16" s="137"/>
      <c r="C16" s="169"/>
      <c r="D16" s="170"/>
      <c r="E16" s="170"/>
      <c r="F16" s="171"/>
      <c r="G16" s="138"/>
      <c r="H16" s="138"/>
      <c r="I16" s="172"/>
      <c r="J16" s="173"/>
      <c r="K16" s="103"/>
      <c r="L16" s="103"/>
      <c r="M16" s="103"/>
    </row>
    <row r="17" spans="1:13">
      <c r="A17" s="72"/>
      <c r="B17" s="137"/>
      <c r="C17" s="169"/>
      <c r="D17" s="170"/>
      <c r="E17" s="170"/>
      <c r="F17" s="171"/>
      <c r="G17" s="138"/>
      <c r="H17" s="138"/>
      <c r="I17" s="172"/>
      <c r="J17" s="173"/>
      <c r="K17" s="103"/>
      <c r="L17" s="103"/>
      <c r="M17" s="103"/>
    </row>
    <row r="18" spans="1:13">
      <c r="A18" s="72"/>
      <c r="B18" s="137"/>
      <c r="C18" s="169"/>
      <c r="D18" s="170"/>
      <c r="E18" s="170"/>
      <c r="F18" s="171"/>
      <c r="G18" s="138"/>
      <c r="H18" s="138"/>
      <c r="I18" s="172"/>
      <c r="J18" s="173"/>
      <c r="K18" s="468"/>
      <c r="L18" s="103"/>
      <c r="M18" s="103"/>
    </row>
    <row r="19" spans="1:13">
      <c r="A19" s="72"/>
      <c r="B19" s="137"/>
      <c r="C19" s="169"/>
      <c r="D19" s="170"/>
      <c r="E19" s="170"/>
      <c r="F19" s="461"/>
      <c r="G19" s="461"/>
      <c r="H19" s="462"/>
      <c r="I19" s="172"/>
      <c r="J19" s="464"/>
      <c r="K19" s="103"/>
      <c r="L19" s="103"/>
      <c r="M19" s="103"/>
    </row>
    <row r="20" spans="1:13">
      <c r="A20" s="72"/>
      <c r="B20" s="137"/>
      <c r="C20" s="176"/>
      <c r="D20" s="170"/>
      <c r="E20" s="170"/>
      <c r="F20" s="460"/>
      <c r="G20" s="460"/>
      <c r="H20" s="460"/>
      <c r="I20" s="172"/>
      <c r="J20" s="463"/>
    </row>
    <row r="21" spans="1:13">
      <c r="A21" s="72"/>
      <c r="B21" s="137"/>
      <c r="C21" s="176"/>
      <c r="D21" s="174"/>
      <c r="E21" s="174"/>
      <c r="F21" s="177"/>
      <c r="G21" s="178"/>
      <c r="H21" s="173"/>
      <c r="I21" s="175"/>
      <c r="J21" s="139"/>
    </row>
    <row r="22" spans="1:13">
      <c r="A22" s="72"/>
      <c r="B22" s="137"/>
      <c r="C22" s="176"/>
      <c r="D22" s="174"/>
      <c r="E22" s="174"/>
      <c r="F22" s="177"/>
      <c r="G22" s="178"/>
      <c r="H22" s="173"/>
      <c r="I22" s="175"/>
      <c r="J22" s="139"/>
      <c r="K22" s="322"/>
    </row>
    <row r="23" spans="1:13">
      <c r="A23" s="72"/>
      <c r="B23" s="137"/>
      <c r="C23" s="176"/>
      <c r="D23" s="174"/>
      <c r="E23" s="174"/>
      <c r="F23" s="177"/>
      <c r="G23" s="179"/>
      <c r="H23" s="180"/>
      <c r="I23" s="140"/>
      <c r="J23" s="454"/>
    </row>
    <row r="24" spans="1:13">
      <c r="A24" s="72"/>
      <c r="B24" s="137"/>
      <c r="C24" s="176"/>
      <c r="D24" s="174"/>
      <c r="E24" s="174"/>
      <c r="F24" s="177"/>
      <c r="G24" s="179"/>
      <c r="H24" s="180"/>
      <c r="I24" s="140"/>
      <c r="J24" s="454"/>
    </row>
    <row r="25" spans="1:13">
      <c r="A25" s="72"/>
      <c r="B25" s="137"/>
      <c r="C25" s="176"/>
      <c r="D25" s="174"/>
      <c r="E25" s="174"/>
      <c r="F25" s="177"/>
      <c r="G25" s="179"/>
      <c r="H25" s="180"/>
      <c r="I25" s="140"/>
      <c r="J25" s="181"/>
    </row>
    <row r="26" spans="1:13">
      <c r="A26" s="72"/>
      <c r="B26" s="137"/>
      <c r="C26" s="176"/>
      <c r="D26" s="174"/>
      <c r="E26" s="174"/>
      <c r="F26" s="177"/>
      <c r="G26" s="223"/>
      <c r="H26" s="270"/>
      <c r="I26" s="270"/>
      <c r="J26" s="224"/>
    </row>
    <row r="27" spans="1:13">
      <c r="A27" s="72"/>
      <c r="B27" s="137"/>
      <c r="C27" s="176"/>
      <c r="D27" s="174"/>
      <c r="E27" s="174"/>
      <c r="F27" s="177"/>
      <c r="G27" s="227"/>
      <c r="H27" s="225"/>
      <c r="I27" s="194"/>
      <c r="J27" s="182"/>
    </row>
    <row r="28" spans="1:13">
      <c r="A28" s="72"/>
      <c r="B28" s="137"/>
      <c r="C28" s="176"/>
      <c r="D28" s="174"/>
      <c r="E28" s="174"/>
      <c r="F28" s="177"/>
      <c r="G28" s="228"/>
      <c r="H28" s="226"/>
      <c r="I28" s="194"/>
      <c r="J28" s="183"/>
    </row>
    <row r="29" spans="1:13">
      <c r="A29" s="72"/>
      <c r="B29" s="137"/>
      <c r="C29" s="176"/>
      <c r="D29" s="174"/>
      <c r="E29" s="174"/>
      <c r="F29" s="177"/>
      <c r="G29" s="229"/>
      <c r="H29" s="453"/>
      <c r="I29" s="194"/>
      <c r="J29" s="183"/>
    </row>
    <row r="30" spans="1:13">
      <c r="A30" s="72"/>
      <c r="B30" s="137"/>
      <c r="C30" s="176"/>
      <c r="D30" s="174"/>
      <c r="E30" s="174"/>
      <c r="F30" s="177"/>
      <c r="G30" s="228"/>
      <c r="H30" s="225"/>
      <c r="I30" s="194"/>
      <c r="J30" s="182"/>
    </row>
    <row r="31" spans="1:13">
      <c r="A31" s="72"/>
      <c r="B31" s="137"/>
      <c r="C31" s="169"/>
      <c r="D31" s="174"/>
      <c r="E31" s="174"/>
      <c r="F31" s="177"/>
      <c r="G31" s="456"/>
      <c r="H31" s="457"/>
      <c r="I31" s="458"/>
      <c r="J31" s="459"/>
    </row>
    <row r="32" spans="1:13">
      <c r="A32" s="72"/>
      <c r="B32" s="143"/>
      <c r="C32" s="144"/>
      <c r="D32" s="184"/>
      <c r="E32" s="184"/>
      <c r="F32" s="185"/>
      <c r="G32" s="1118"/>
      <c r="H32" s="1118"/>
      <c r="I32" s="1118"/>
      <c r="J32" s="1119"/>
    </row>
    <row r="33" spans="1:10">
      <c r="A33" s="72"/>
      <c r="B33" s="154"/>
      <c r="C33" s="155"/>
      <c r="D33" s="186"/>
      <c r="E33" s="186"/>
      <c r="F33" s="155"/>
      <c r="G33" s="1120"/>
      <c r="H33" s="1120"/>
      <c r="I33" s="1120"/>
      <c r="J33" s="1121"/>
    </row>
    <row r="34" spans="1:10">
      <c r="A34" s="72"/>
      <c r="B34" s="143"/>
      <c r="C34" s="144"/>
      <c r="D34" s="184"/>
      <c r="E34" s="184"/>
      <c r="F34" s="144"/>
      <c r="G34" s="144"/>
      <c r="H34" s="144"/>
      <c r="I34" s="144"/>
      <c r="J34" s="142"/>
    </row>
    <row r="35" spans="1:10">
      <c r="A35" s="72"/>
      <c r="B35" s="157"/>
      <c r="C35" s="135"/>
      <c r="D35" s="135"/>
      <c r="E35" s="135"/>
      <c r="F35" s="135"/>
      <c r="G35" s="135"/>
      <c r="H35" s="135"/>
      <c r="I35" s="135"/>
      <c r="J35" s="136"/>
    </row>
    <row r="36" spans="1:10">
      <c r="A36" s="72"/>
      <c r="B36" s="157"/>
      <c r="C36" s="135"/>
      <c r="D36" s="135"/>
      <c r="E36" s="135"/>
      <c r="F36" s="135"/>
      <c r="G36" s="135"/>
      <c r="H36" s="135"/>
      <c r="I36" s="135"/>
      <c r="J36" s="136"/>
    </row>
    <row r="37" spans="1:10">
      <c r="A37" s="72"/>
      <c r="B37" s="187"/>
      <c r="C37" s="188"/>
      <c r="D37" s="188"/>
      <c r="E37" s="188"/>
      <c r="F37" s="188"/>
      <c r="G37" s="188"/>
      <c r="H37" s="188"/>
      <c r="I37" s="149"/>
      <c r="J37" s="150"/>
    </row>
    <row r="38" spans="1:10">
      <c r="A38" s="72"/>
      <c r="B38" s="189"/>
      <c r="C38" s="190"/>
      <c r="D38" s="190"/>
      <c r="E38" s="191"/>
      <c r="F38" s="191"/>
      <c r="G38" s="191"/>
      <c r="H38" s="191"/>
      <c r="I38" s="192"/>
      <c r="J38" s="193"/>
    </row>
    <row r="39" spans="1:10">
      <c r="A39" s="72"/>
      <c r="B39" s="73"/>
      <c r="C39" s="73"/>
      <c r="D39" s="73"/>
      <c r="E39" s="73"/>
      <c r="F39" s="73"/>
      <c r="G39" s="73"/>
      <c r="H39" s="73"/>
      <c r="I39" s="73"/>
      <c r="J39" s="73"/>
    </row>
    <row r="40" spans="1:10">
      <c r="A40" s="72"/>
      <c r="B40" s="73"/>
      <c r="C40" s="73"/>
      <c r="D40" s="73"/>
      <c r="E40" s="73"/>
      <c r="F40" s="73"/>
      <c r="G40" s="73"/>
      <c r="H40" s="73"/>
      <c r="I40" s="73"/>
      <c r="J40" s="73"/>
    </row>
    <row r="41" spans="1:10">
      <c r="A41" s="72"/>
      <c r="B41" s="73"/>
      <c r="C41" s="73"/>
      <c r="D41" s="73"/>
      <c r="E41" s="73"/>
      <c r="F41" s="73"/>
      <c r="G41" s="73"/>
      <c r="H41" s="73"/>
      <c r="I41" s="73"/>
      <c r="J41" s="73"/>
    </row>
  </sheetData>
  <mergeCells count="3">
    <mergeCell ref="G32:J33"/>
    <mergeCell ref="H7:H8"/>
    <mergeCell ref="C2:E4"/>
  </mergeCells>
  <phoneticPr fontId="11" type="noConversion"/>
  <printOptions horizontalCentered="1" verticalCentered="1"/>
  <pageMargins left="0.39370078740157483" right="0.39370078740157483" top="0.87" bottom="0.28999999999999998" header="0" footer="0"/>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showGridLines="0" workbookViewId="0"/>
  </sheetViews>
  <sheetFormatPr defaultColWidth="10.7109375" defaultRowHeight="12"/>
  <cols>
    <col min="1" max="1" width="10.7109375" style="3" customWidth="1"/>
    <col min="2" max="2" width="14.140625" style="1" customWidth="1"/>
    <col min="3" max="3" width="51" style="1" customWidth="1"/>
    <col min="4" max="4" width="6.7109375" style="1" customWidth="1"/>
    <col min="5" max="5" width="14.7109375" style="1" customWidth="1"/>
    <col min="6" max="6" width="11" style="1" customWidth="1"/>
    <col min="7" max="7" width="15.7109375" style="1" customWidth="1"/>
    <col min="8" max="8" width="15" style="1" customWidth="1"/>
    <col min="9" max="9" width="19.140625" style="1" customWidth="1"/>
    <col min="10" max="10" width="16.85546875" style="3" customWidth="1"/>
    <col min="11" max="11" width="14.5703125" style="3" customWidth="1"/>
    <col min="12" max="13" width="12" style="3" bestFit="1" customWidth="1"/>
    <col min="14" max="16384" width="10.7109375" style="3"/>
  </cols>
  <sheetData>
    <row r="1" spans="1:14">
      <c r="A1" s="471"/>
      <c r="B1" s="73"/>
      <c r="C1" s="73"/>
      <c r="D1" s="73"/>
      <c r="E1" s="73"/>
      <c r="F1" s="73"/>
      <c r="G1" s="73"/>
      <c r="H1" s="73"/>
      <c r="I1" s="73"/>
      <c r="J1" s="72"/>
      <c r="N1" s="214"/>
    </row>
    <row r="2" spans="1:14" ht="18">
      <c r="A2" s="72"/>
      <c r="B2" s="140"/>
      <c r="C2" s="1115" t="s">
        <v>218</v>
      </c>
      <c r="D2" s="143"/>
      <c r="E2" s="144"/>
      <c r="F2" s="144"/>
      <c r="G2" s="144"/>
      <c r="H2" s="144"/>
      <c r="I2" s="142"/>
      <c r="J2" s="72"/>
      <c r="N2" s="271"/>
    </row>
    <row r="3" spans="1:14" ht="15" customHeight="1">
      <c r="A3" s="72"/>
      <c r="B3" s="145"/>
      <c r="C3" s="1116"/>
      <c r="D3" s="196" t="s">
        <v>29</v>
      </c>
      <c r="E3" s="197"/>
      <c r="F3" s="188"/>
      <c r="G3" s="188"/>
      <c r="H3" s="188"/>
      <c r="I3" s="198"/>
      <c r="J3" s="72"/>
    </row>
    <row r="4" spans="1:14" ht="15" customHeight="1">
      <c r="A4" s="72"/>
      <c r="B4" s="151"/>
      <c r="C4" s="1117"/>
      <c r="D4" s="154"/>
      <c r="E4" s="155"/>
      <c r="F4" s="155"/>
      <c r="G4" s="155"/>
      <c r="H4" s="155"/>
      <c r="I4" s="199"/>
      <c r="J4" s="72"/>
    </row>
    <row r="5" spans="1:14">
      <c r="A5" s="72"/>
      <c r="B5" s="653" t="str">
        <f>RELATÓRIO!B5</f>
        <v>Obra: Pavimentação Asfáltica</v>
      </c>
      <c r="C5" s="144"/>
      <c r="D5" s="144"/>
      <c r="E5" s="144"/>
      <c r="F5" s="144"/>
      <c r="G5" s="144"/>
      <c r="H5" s="144"/>
      <c r="I5" s="142"/>
      <c r="J5" s="72"/>
    </row>
    <row r="6" spans="1:14">
      <c r="A6" s="72"/>
      <c r="B6" s="654" t="str">
        <f>RELATÓRIO!B6</f>
        <v>Rodovia/Programa: MT-170</v>
      </c>
      <c r="C6" s="135"/>
      <c r="D6" s="135"/>
      <c r="E6" s="135"/>
      <c r="F6" s="135"/>
      <c r="G6" s="6" t="s">
        <v>31</v>
      </c>
      <c r="H6" s="6" t="s">
        <v>276</v>
      </c>
      <c r="I6" s="136"/>
      <c r="J6" s="72"/>
    </row>
    <row r="7" spans="1:14">
      <c r="A7" s="72"/>
      <c r="B7" s="654" t="str">
        <f>RELATÓRIO!B7</f>
        <v>Trecho:  Entrº BR-364 - Brasnorte</v>
      </c>
      <c r="C7" s="135"/>
      <c r="D7" s="135"/>
      <c r="E7" s="1113" t="s">
        <v>32</v>
      </c>
      <c r="F7" s="1114"/>
      <c r="G7" s="6" t="s">
        <v>33</v>
      </c>
      <c r="H7" s="6" t="s">
        <v>276</v>
      </c>
      <c r="I7" s="136"/>
      <c r="J7" s="72"/>
    </row>
    <row r="8" spans="1:14">
      <c r="A8" s="72"/>
      <c r="B8" s="654" t="str">
        <f>RELATÓRIO!B8</f>
        <v>Sub-trecho: Km 160 - Km 260 = 100,00 km</v>
      </c>
      <c r="C8" s="135"/>
      <c r="D8" s="135"/>
      <c r="E8" s="1114"/>
      <c r="F8" s="1114"/>
      <c r="G8" s="6" t="s">
        <v>35</v>
      </c>
      <c r="H8" s="6" t="s">
        <v>276</v>
      </c>
      <c r="I8" s="136"/>
      <c r="J8" s="72"/>
    </row>
    <row r="9" spans="1:14">
      <c r="A9" s="72"/>
      <c r="B9" s="654" t="str">
        <f>RELATÓRIO!B9</f>
        <v>Extensão:  100,00 km</v>
      </c>
      <c r="C9" s="135"/>
      <c r="D9" s="831" t="s">
        <v>366</v>
      </c>
      <c r="E9" s="135"/>
      <c r="F9" s="135"/>
      <c r="G9" s="6" t="s">
        <v>37</v>
      </c>
      <c r="H9" s="6" t="s">
        <v>276</v>
      </c>
      <c r="I9" s="136"/>
      <c r="J9" s="72"/>
    </row>
    <row r="10" spans="1:14">
      <c r="A10" s="72"/>
      <c r="B10" s="654" t="str">
        <f>RELATÓRIO!B10</f>
        <v>Referência: 5ª Medição Provisória após repactuação de preços</v>
      </c>
      <c r="C10" s="135"/>
      <c r="D10" s="135"/>
      <c r="E10" s="135"/>
      <c r="F10" s="135"/>
      <c r="G10" s="6"/>
      <c r="H10" s="6"/>
      <c r="I10" s="136"/>
      <c r="J10" s="72"/>
    </row>
    <row r="11" spans="1:14">
      <c r="A11" s="72"/>
      <c r="B11" s="655" t="s">
        <v>275</v>
      </c>
      <c r="C11" s="155"/>
      <c r="D11" s="155"/>
      <c r="E11" s="155"/>
      <c r="F11" s="155"/>
      <c r="G11" s="186"/>
      <c r="H11" s="155"/>
      <c r="I11" s="153"/>
      <c r="J11" s="72"/>
    </row>
    <row r="12" spans="1:14">
      <c r="A12" s="72"/>
      <c r="B12" s="646" t="str">
        <f>CONCATENATE("Período simples: ",RIGHT(RELATÓRIO!B11,20),"                 Acumulado: 01/09/97 ",RIGHT(RELATÓRIO!B11,10))</f>
        <v>Período simples: 01/06/04  a 30/06/04                 Acumulado: 01/09/97 a 30/06/04</v>
      </c>
      <c r="C12" s="243"/>
      <c r="D12" s="243"/>
      <c r="E12" s="648" t="str">
        <f>RELATÓRIO!B12</f>
        <v>Firma: AGRIMAT ENGª INDUSTRIA E COMÉRCIO LTDA</v>
      </c>
      <c r="F12" s="243"/>
      <c r="G12" s="244"/>
      <c r="H12" s="243"/>
      <c r="I12" s="245"/>
      <c r="J12" s="72"/>
    </row>
    <row r="13" spans="1:14" ht="22.5">
      <c r="A13" s="72"/>
      <c r="B13" s="647" t="s">
        <v>39</v>
      </c>
      <c r="C13" s="647" t="s">
        <v>40</v>
      </c>
      <c r="D13" s="647" t="s">
        <v>41</v>
      </c>
      <c r="E13" s="647" t="s">
        <v>42</v>
      </c>
      <c r="F13" s="647" t="s">
        <v>43</v>
      </c>
      <c r="G13" s="647" t="s">
        <v>44</v>
      </c>
      <c r="H13" s="647" t="s">
        <v>45</v>
      </c>
      <c r="I13" s="647" t="s">
        <v>46</v>
      </c>
      <c r="J13" s="72"/>
    </row>
    <row r="14" spans="1:14">
      <c r="A14" s="114"/>
      <c r="B14" s="599" t="s">
        <v>286</v>
      </c>
      <c r="C14" s="610" t="s">
        <v>47</v>
      </c>
      <c r="D14" s="202"/>
      <c r="E14" s="623"/>
      <c r="F14" s="624"/>
      <c r="G14" s="623"/>
      <c r="H14" s="622"/>
      <c r="I14" s="175"/>
      <c r="J14" s="72"/>
      <c r="K14" s="3">
        <f>RELATÓRIO!G15</f>
        <v>0</v>
      </c>
      <c r="M14" s="323">
        <v>0.1</v>
      </c>
      <c r="N14" s="230"/>
    </row>
    <row r="15" spans="1:14">
      <c r="A15" s="114"/>
      <c r="B15" s="611" t="s">
        <v>291</v>
      </c>
      <c r="C15" s="320" t="s">
        <v>290</v>
      </c>
      <c r="D15" s="602" t="s">
        <v>3</v>
      </c>
      <c r="E15" s="608">
        <v>69220</v>
      </c>
      <c r="F15" s="138">
        <v>0.2</v>
      </c>
      <c r="G15" s="608">
        <f t="shared" ref="G15:G23" si="0">TRUNC(F15*E15,2)</f>
        <v>13844</v>
      </c>
      <c r="H15" s="622"/>
      <c r="I15" s="175"/>
      <c r="J15" s="72"/>
      <c r="K15" s="3" t="e">
        <f>RELATÓRIO!G16</f>
        <v>#REF!</v>
      </c>
      <c r="M15" s="323">
        <v>2.06</v>
      </c>
      <c r="N15" s="230"/>
    </row>
    <row r="16" spans="1:14">
      <c r="A16" s="114"/>
      <c r="B16" s="611"/>
      <c r="C16" s="320" t="s">
        <v>374</v>
      </c>
      <c r="D16" s="602" t="s">
        <v>3</v>
      </c>
      <c r="E16" s="605">
        <v>55812</v>
      </c>
      <c r="F16" s="138">
        <v>0.2</v>
      </c>
      <c r="G16" s="608">
        <f>TRUNC(F16*E16,2)</f>
        <v>11162.4</v>
      </c>
      <c r="H16" s="622"/>
      <c r="I16" s="175"/>
      <c r="J16" s="72"/>
      <c r="K16" s="3" t="e">
        <f>RELATÓRIO!G16</f>
        <v>#REF!</v>
      </c>
      <c r="M16" s="323"/>
      <c r="N16" s="230"/>
    </row>
    <row r="17" spans="1:14">
      <c r="A17" s="114"/>
      <c r="B17" s="611" t="s">
        <v>292</v>
      </c>
      <c r="C17" s="320" t="s">
        <v>172</v>
      </c>
      <c r="D17" s="602" t="s">
        <v>5</v>
      </c>
      <c r="E17" s="605">
        <v>3519.53</v>
      </c>
      <c r="F17" s="138">
        <v>1.05</v>
      </c>
      <c r="G17" s="608">
        <f t="shared" si="0"/>
        <v>3695.5</v>
      </c>
      <c r="H17" s="622"/>
      <c r="I17" s="175"/>
      <c r="J17" s="72"/>
      <c r="K17" s="3">
        <f>RELATÓRIO!G17</f>
        <v>0</v>
      </c>
      <c r="M17" s="323"/>
      <c r="N17" s="230"/>
    </row>
    <row r="18" spans="1:14">
      <c r="A18" s="114"/>
      <c r="B18" s="611" t="s">
        <v>364</v>
      </c>
      <c r="C18" s="320" t="s">
        <v>173</v>
      </c>
      <c r="D18" s="602" t="s">
        <v>5</v>
      </c>
      <c r="E18" s="605">
        <v>31415.439999999999</v>
      </c>
      <c r="F18" s="138">
        <v>3.26</v>
      </c>
      <c r="G18" s="608">
        <f t="shared" si="0"/>
        <v>102414.33</v>
      </c>
      <c r="H18" s="622"/>
      <c r="I18" s="175"/>
      <c r="J18" s="72"/>
      <c r="K18" s="3">
        <f>RELATÓRIO!G18</f>
        <v>3519.53</v>
      </c>
      <c r="M18" s="323">
        <v>3.62</v>
      </c>
      <c r="N18" s="230"/>
    </row>
    <row r="19" spans="1:14">
      <c r="A19" s="114"/>
      <c r="B19" s="611" t="s">
        <v>360</v>
      </c>
      <c r="C19" s="320" t="s">
        <v>174</v>
      </c>
      <c r="D19" s="602" t="s">
        <v>5</v>
      </c>
      <c r="E19" s="605">
        <v>38535.160000000003</v>
      </c>
      <c r="F19" s="138">
        <v>3.95</v>
      </c>
      <c r="G19" s="608">
        <f t="shared" si="0"/>
        <v>152213.88</v>
      </c>
      <c r="H19" s="622"/>
      <c r="I19" s="172"/>
      <c r="J19" s="72"/>
      <c r="K19" s="3" t="e">
        <f>RELATÓRIO!G19</f>
        <v>#REF!</v>
      </c>
      <c r="M19" s="323">
        <v>4.37</v>
      </c>
      <c r="N19" s="230"/>
    </row>
    <row r="20" spans="1:14">
      <c r="A20" s="114"/>
      <c r="B20" s="611" t="s">
        <v>361</v>
      </c>
      <c r="C20" s="320" t="s">
        <v>175</v>
      </c>
      <c r="D20" s="602" t="s">
        <v>5</v>
      </c>
      <c r="E20" s="605">
        <v>0</v>
      </c>
      <c r="F20" s="138">
        <v>4.6900000000000004</v>
      </c>
      <c r="G20" s="608">
        <f t="shared" si="0"/>
        <v>0</v>
      </c>
      <c r="H20" s="622"/>
      <c r="I20" s="175"/>
      <c r="J20" s="72"/>
      <c r="K20" s="3" t="e">
        <f>RELATÓRIO!G20</f>
        <v>#REF!</v>
      </c>
      <c r="M20" s="323">
        <v>5.12</v>
      </c>
      <c r="N20" s="230"/>
    </row>
    <row r="21" spans="1:14">
      <c r="A21" s="114"/>
      <c r="B21" s="611" t="s">
        <v>365</v>
      </c>
      <c r="C21" s="320" t="s">
        <v>176</v>
      </c>
      <c r="D21" s="602" t="s">
        <v>5</v>
      </c>
      <c r="E21" s="605">
        <f>K21</f>
        <v>4828.72</v>
      </c>
      <c r="F21" s="138">
        <v>5.34</v>
      </c>
      <c r="G21" s="608">
        <f t="shared" si="0"/>
        <v>25785.360000000001</v>
      </c>
      <c r="H21" s="622"/>
      <c r="I21" s="175"/>
      <c r="J21" s="72"/>
      <c r="K21" s="3">
        <f>RELATÓRIO!G21</f>
        <v>4828.72</v>
      </c>
      <c r="M21" s="323">
        <v>6.07</v>
      </c>
      <c r="N21" s="230"/>
    </row>
    <row r="22" spans="1:14">
      <c r="A22" s="114"/>
      <c r="B22" s="611" t="s">
        <v>293</v>
      </c>
      <c r="C22" s="320" t="s">
        <v>6</v>
      </c>
      <c r="D22" s="602" t="s">
        <v>5</v>
      </c>
      <c r="E22" s="605" t="e">
        <f>K22</f>
        <v>#REF!</v>
      </c>
      <c r="F22" s="138">
        <v>1.55</v>
      </c>
      <c r="G22" s="608" t="e">
        <f t="shared" si="0"/>
        <v>#REF!</v>
      </c>
      <c r="H22" s="622"/>
      <c r="I22" s="175"/>
      <c r="J22" s="72"/>
      <c r="K22" s="3" t="e">
        <f>RELATÓRIO!G22</f>
        <v>#REF!</v>
      </c>
      <c r="M22" s="323">
        <v>6.28</v>
      </c>
      <c r="N22" s="230"/>
    </row>
    <row r="23" spans="1:14">
      <c r="A23" s="114"/>
      <c r="B23" s="611" t="s">
        <v>294</v>
      </c>
      <c r="C23" s="320" t="s">
        <v>7</v>
      </c>
      <c r="D23" s="602" t="s">
        <v>5</v>
      </c>
      <c r="E23" s="605">
        <v>56062.5</v>
      </c>
      <c r="F23" s="138">
        <v>1.8</v>
      </c>
      <c r="G23" s="608">
        <f t="shared" si="0"/>
        <v>100912.5</v>
      </c>
      <c r="H23" s="626" t="e">
        <f>SUM(G15:G23)</f>
        <v>#REF!</v>
      </c>
      <c r="I23" s="175"/>
      <c r="J23" s="72"/>
      <c r="K23" s="3" t="e">
        <f>RELATÓRIO!G23</f>
        <v>#REF!</v>
      </c>
      <c r="M23" s="323">
        <v>5.24</v>
      </c>
      <c r="N23" s="230"/>
    </row>
    <row r="24" spans="1:14">
      <c r="A24" s="114"/>
      <c r="B24" s="611"/>
      <c r="C24" s="203"/>
      <c r="D24" s="602"/>
      <c r="E24" s="605"/>
      <c r="F24" s="624"/>
      <c r="G24" s="608"/>
      <c r="H24" s="622"/>
      <c r="I24" s="175"/>
      <c r="J24" s="72"/>
      <c r="M24" s="230"/>
      <c r="N24" s="230"/>
    </row>
    <row r="25" spans="1:14">
      <c r="A25" s="114"/>
      <c r="B25" s="603" t="s">
        <v>287</v>
      </c>
      <c r="C25" s="319" t="s">
        <v>8</v>
      </c>
      <c r="D25" s="602"/>
      <c r="E25" s="605"/>
      <c r="F25" s="624"/>
      <c r="G25" s="624"/>
      <c r="H25" s="622"/>
      <c r="I25" s="175"/>
      <c r="J25" s="72"/>
      <c r="K25" s="104" t="s">
        <v>8</v>
      </c>
      <c r="M25" s="323"/>
      <c r="N25" s="230"/>
    </row>
    <row r="26" spans="1:14">
      <c r="A26" s="114"/>
      <c r="B26" s="600" t="s">
        <v>277</v>
      </c>
      <c r="C26" s="320" t="s">
        <v>9</v>
      </c>
      <c r="D26" s="635" t="s">
        <v>3</v>
      </c>
      <c r="E26" s="608">
        <v>44900</v>
      </c>
      <c r="F26" s="138">
        <v>0.47</v>
      </c>
      <c r="G26" s="608">
        <f t="shared" ref="G26:G37" si="1">TRUNC(F26*E26,2)</f>
        <v>21103</v>
      </c>
      <c r="H26" s="622"/>
      <c r="I26" s="175"/>
      <c r="J26" s="72"/>
      <c r="K26" s="3" t="e">
        <f>RELATÓRIO!G27</f>
        <v>#REF!</v>
      </c>
      <c r="M26" s="323">
        <v>0.51</v>
      </c>
      <c r="N26" s="230"/>
    </row>
    <row r="27" spans="1:14">
      <c r="A27" s="114"/>
      <c r="B27" s="600" t="s">
        <v>278</v>
      </c>
      <c r="C27" s="320" t="s">
        <v>10</v>
      </c>
      <c r="D27" s="635" t="s">
        <v>5</v>
      </c>
      <c r="E27" s="605">
        <v>19927.2</v>
      </c>
      <c r="F27" s="138">
        <v>8.2100000000000009</v>
      </c>
      <c r="G27" s="608">
        <f t="shared" si="1"/>
        <v>163602.31</v>
      </c>
      <c r="H27" s="622"/>
      <c r="I27" s="175"/>
      <c r="J27" s="72"/>
      <c r="K27" s="3" t="e">
        <f>RELATÓRIO!G28</f>
        <v>#REF!</v>
      </c>
      <c r="M27" s="323">
        <v>8.6</v>
      </c>
      <c r="N27" s="230"/>
    </row>
    <row r="28" spans="1:14" ht="12" customHeight="1">
      <c r="A28" s="114"/>
      <c r="B28" s="600" t="s">
        <v>279</v>
      </c>
      <c r="C28" s="320" t="s">
        <v>11</v>
      </c>
      <c r="D28" s="635" t="s">
        <v>5</v>
      </c>
      <c r="E28" s="605">
        <v>9280</v>
      </c>
      <c r="F28" s="138">
        <v>8.2100000000000009</v>
      </c>
      <c r="G28" s="608">
        <f t="shared" si="1"/>
        <v>76188.800000000003</v>
      </c>
      <c r="H28" s="637"/>
      <c r="I28" s="622"/>
      <c r="J28" s="72"/>
      <c r="K28" s="3" t="e">
        <f>RELATÓRIO!G29</f>
        <v>#REF!</v>
      </c>
      <c r="M28" s="323">
        <v>8.6</v>
      </c>
      <c r="N28" s="230"/>
    </row>
    <row r="29" spans="1:14" ht="12" customHeight="1">
      <c r="A29" s="114"/>
      <c r="B29" s="600" t="s">
        <v>281</v>
      </c>
      <c r="C29" s="320" t="s">
        <v>12</v>
      </c>
      <c r="D29" s="635" t="s">
        <v>3</v>
      </c>
      <c r="E29" s="605">
        <v>48020</v>
      </c>
      <c r="F29" s="138">
        <v>0.14000000000000001</v>
      </c>
      <c r="G29" s="608">
        <f t="shared" si="1"/>
        <v>6722.8</v>
      </c>
      <c r="H29" s="622"/>
      <c r="I29" s="622"/>
      <c r="J29" s="72"/>
      <c r="K29" s="3" t="e">
        <f>RELATÓRIO!G30</f>
        <v>#REF!</v>
      </c>
      <c r="M29" s="323">
        <v>0.24</v>
      </c>
      <c r="N29" s="230"/>
    </row>
    <row r="30" spans="1:14" ht="12" customHeight="1">
      <c r="A30" s="114"/>
      <c r="B30" s="600" t="s">
        <v>282</v>
      </c>
      <c r="C30" s="320" t="s">
        <v>325</v>
      </c>
      <c r="D30" s="635" t="s">
        <v>54</v>
      </c>
      <c r="E30" s="605">
        <v>48020</v>
      </c>
      <c r="F30" s="138">
        <v>1.55</v>
      </c>
      <c r="G30" s="608">
        <f t="shared" si="1"/>
        <v>74431</v>
      </c>
      <c r="H30" s="622"/>
      <c r="I30" s="622"/>
      <c r="J30" s="72"/>
      <c r="K30" s="3" t="e">
        <f>RELATÓRIO!G31</f>
        <v>#REF!</v>
      </c>
      <c r="M30" s="323">
        <v>2.0299999999999998</v>
      </c>
      <c r="N30" s="230"/>
    </row>
    <row r="31" spans="1:14" ht="12" customHeight="1">
      <c r="A31" s="114"/>
      <c r="B31" s="600" t="s">
        <v>311</v>
      </c>
      <c r="C31" s="320" t="s">
        <v>13</v>
      </c>
      <c r="D31" s="635" t="s">
        <v>54</v>
      </c>
      <c r="E31" s="605">
        <f>K31</f>
        <v>0</v>
      </c>
      <c r="F31" s="138">
        <v>1.21</v>
      </c>
      <c r="G31" s="608">
        <f t="shared" si="1"/>
        <v>0</v>
      </c>
      <c r="H31" s="622"/>
      <c r="I31" s="622"/>
      <c r="J31" s="72"/>
      <c r="K31" s="3">
        <f>RELATÓRIO!G32</f>
        <v>0</v>
      </c>
      <c r="M31" s="323">
        <v>0.94</v>
      </c>
      <c r="N31" s="230"/>
    </row>
    <row r="32" spans="1:14" ht="12" customHeight="1">
      <c r="A32" s="114"/>
      <c r="B32" s="600"/>
      <c r="C32" s="636" t="s">
        <v>14</v>
      </c>
      <c r="D32" s="635" t="s">
        <v>54</v>
      </c>
      <c r="E32" s="605">
        <v>48020</v>
      </c>
      <c r="F32" s="138">
        <v>0.09</v>
      </c>
      <c r="G32" s="608">
        <f t="shared" si="1"/>
        <v>4321.8</v>
      </c>
      <c r="H32" s="622"/>
      <c r="I32" s="622"/>
      <c r="J32" s="72"/>
      <c r="K32" s="3" t="e">
        <f>RELATÓRIO!G33</f>
        <v>#REF!</v>
      </c>
      <c r="M32" s="323">
        <v>0.4</v>
      </c>
      <c r="N32" s="230"/>
    </row>
    <row r="33" spans="1:14" ht="12" customHeight="1">
      <c r="A33" s="114"/>
      <c r="B33" s="600" t="s">
        <v>280</v>
      </c>
      <c r="C33" s="320" t="s">
        <v>190</v>
      </c>
      <c r="D33" s="635" t="s">
        <v>309</v>
      </c>
      <c r="E33" s="605">
        <v>672255.83</v>
      </c>
      <c r="F33" s="138">
        <v>0.45</v>
      </c>
      <c r="G33" s="608">
        <f t="shared" si="1"/>
        <v>302515.12</v>
      </c>
      <c r="H33" s="622"/>
      <c r="I33" s="622"/>
      <c r="J33" s="72"/>
      <c r="K33" s="3" t="e">
        <f>RELATÓRIO!G34</f>
        <v>#REF!</v>
      </c>
      <c r="M33" s="323">
        <v>0.56999999999999995</v>
      </c>
      <c r="N33" s="230"/>
    </row>
    <row r="34" spans="1:14" ht="12" customHeight="1">
      <c r="A34" s="114"/>
      <c r="B34" s="806" t="s">
        <v>284</v>
      </c>
      <c r="C34" s="814" t="s">
        <v>266</v>
      </c>
      <c r="D34" s="806" t="s">
        <v>16</v>
      </c>
      <c r="E34" s="605">
        <v>144.06</v>
      </c>
      <c r="F34" s="138">
        <v>1373.37</v>
      </c>
      <c r="G34" s="608">
        <f t="shared" si="1"/>
        <v>197847.67999999999</v>
      </c>
      <c r="H34" s="622"/>
      <c r="I34" s="622"/>
      <c r="J34" s="72"/>
      <c r="K34" s="3" t="e">
        <f>RELATÓRIO!G35</f>
        <v>#REF!</v>
      </c>
      <c r="M34" s="323"/>
      <c r="N34" s="230"/>
    </row>
    <row r="35" spans="1:14" ht="12" customHeight="1">
      <c r="A35" s="114"/>
      <c r="B35" s="806" t="s">
        <v>283</v>
      </c>
      <c r="C35" s="814" t="s">
        <v>267</v>
      </c>
      <c r="D35" s="806" t="s">
        <v>16</v>
      </c>
      <c r="E35" s="605">
        <v>57.62</v>
      </c>
      <c r="F35" s="138">
        <v>2087.83</v>
      </c>
      <c r="G35" s="608">
        <f t="shared" si="1"/>
        <v>120300.76</v>
      </c>
      <c r="H35" s="622"/>
      <c r="I35" s="622"/>
      <c r="J35" s="72"/>
      <c r="K35" s="3" t="e">
        <f>RELATÓRIO!G36</f>
        <v>#REF!</v>
      </c>
      <c r="M35" s="323"/>
      <c r="N35" s="230"/>
    </row>
    <row r="36" spans="1:14" ht="12" customHeight="1">
      <c r="A36" s="114"/>
      <c r="B36" s="600" t="s">
        <v>310</v>
      </c>
      <c r="C36" s="320" t="s">
        <v>18</v>
      </c>
      <c r="D36" s="635" t="s">
        <v>309</v>
      </c>
      <c r="E36" s="605">
        <v>482801</v>
      </c>
      <c r="F36" s="138">
        <v>0.35</v>
      </c>
      <c r="G36" s="608">
        <f t="shared" si="1"/>
        <v>168980.35</v>
      </c>
      <c r="H36" s="622"/>
      <c r="I36" s="622"/>
      <c r="J36" s="72"/>
      <c r="K36" s="3" t="e">
        <f>RELATÓRIO!G37</f>
        <v>#REF!</v>
      </c>
      <c r="M36" s="323">
        <v>487.39</v>
      </c>
      <c r="N36" s="230">
        <v>242.91</v>
      </c>
    </row>
    <row r="37" spans="1:14" ht="12" customHeight="1">
      <c r="A37" s="114"/>
      <c r="B37" s="600" t="s">
        <v>310</v>
      </c>
      <c r="C37" s="320" t="s">
        <v>20</v>
      </c>
      <c r="D37" s="635" t="s">
        <v>309</v>
      </c>
      <c r="E37" s="605" t="e">
        <f>K37</f>
        <v>#REF!</v>
      </c>
      <c r="F37" s="138">
        <v>0.35</v>
      </c>
      <c r="G37" s="608" t="e">
        <f t="shared" si="1"/>
        <v>#REF!</v>
      </c>
      <c r="H37" s="626" t="e">
        <f>SUM(G25:G37)</f>
        <v>#REF!</v>
      </c>
      <c r="I37" s="622"/>
      <c r="J37" s="72"/>
      <c r="K37" s="3" t="e">
        <f>RELATÓRIO!G38</f>
        <v>#REF!</v>
      </c>
      <c r="M37" s="323">
        <v>602.9</v>
      </c>
      <c r="N37" s="230">
        <v>242.4</v>
      </c>
    </row>
    <row r="38" spans="1:14" ht="12" customHeight="1">
      <c r="A38" s="114"/>
      <c r="B38" s="600"/>
      <c r="C38" s="320"/>
      <c r="D38" s="602"/>
      <c r="E38" s="605"/>
      <c r="F38" s="624"/>
      <c r="G38" s="608"/>
      <c r="H38" s="622"/>
      <c r="I38" s="622"/>
      <c r="J38" s="72"/>
      <c r="M38" s="323">
        <v>0.2</v>
      </c>
      <c r="N38" s="230"/>
    </row>
    <row r="39" spans="1:14">
      <c r="A39" s="114"/>
      <c r="B39" s="603" t="s">
        <v>289</v>
      </c>
      <c r="C39" s="610" t="s">
        <v>21</v>
      </c>
      <c r="D39" s="602"/>
      <c r="E39" s="605"/>
      <c r="F39" s="624"/>
      <c r="G39" s="608"/>
      <c r="H39" s="637"/>
      <c r="I39" s="637"/>
      <c r="J39" s="72"/>
      <c r="M39" s="323"/>
      <c r="N39" s="230"/>
    </row>
    <row r="40" spans="1:14">
      <c r="A40" s="114"/>
      <c r="B40" s="600" t="s">
        <v>347</v>
      </c>
      <c r="C40" s="320" t="s">
        <v>346</v>
      </c>
      <c r="D40" s="602" t="s">
        <v>22</v>
      </c>
      <c r="E40" s="608">
        <v>100</v>
      </c>
      <c r="F40" s="138">
        <v>53.48</v>
      </c>
      <c r="G40" s="608">
        <f t="shared" ref="G40:G47" si="2">TRUNC(F40*E40,2)</f>
        <v>5348</v>
      </c>
      <c r="H40" s="637"/>
      <c r="I40" s="637"/>
      <c r="J40" s="72"/>
      <c r="K40" s="3">
        <f>RELATÓRIO!G41</f>
        <v>100</v>
      </c>
      <c r="M40" s="323"/>
      <c r="N40" s="230"/>
    </row>
    <row r="41" spans="1:14">
      <c r="A41" s="114"/>
      <c r="B41" s="600" t="s">
        <v>348</v>
      </c>
      <c r="C41" s="320" t="s">
        <v>349</v>
      </c>
      <c r="D41" s="602" t="s">
        <v>22</v>
      </c>
      <c r="E41" s="608">
        <f>K41</f>
        <v>2</v>
      </c>
      <c r="F41" s="138">
        <v>83.11</v>
      </c>
      <c r="G41" s="608">
        <f t="shared" si="2"/>
        <v>166.22</v>
      </c>
      <c r="H41" s="637"/>
      <c r="I41" s="637"/>
      <c r="J41" s="72"/>
      <c r="K41" s="3">
        <f>RELATÓRIO!G42</f>
        <v>2</v>
      </c>
      <c r="M41" s="323"/>
      <c r="N41" s="230"/>
    </row>
    <row r="42" spans="1:14">
      <c r="A42" s="114"/>
      <c r="B42" s="600" t="s">
        <v>367</v>
      </c>
      <c r="C42" s="320" t="s">
        <v>350</v>
      </c>
      <c r="D42" s="602" t="s">
        <v>22</v>
      </c>
      <c r="E42" s="608">
        <f>K42</f>
        <v>520</v>
      </c>
      <c r="F42" s="138">
        <v>38.32</v>
      </c>
      <c r="G42" s="608">
        <f t="shared" si="2"/>
        <v>19926.400000000001</v>
      </c>
      <c r="H42" s="637"/>
      <c r="I42" s="637"/>
      <c r="J42" s="72"/>
      <c r="K42" s="3">
        <f>RELATÓRIO!G43</f>
        <v>520</v>
      </c>
      <c r="M42" s="323">
        <v>74.099999999999994</v>
      </c>
      <c r="N42" s="230"/>
    </row>
    <row r="43" spans="1:14">
      <c r="A43" s="114"/>
      <c r="B43" s="600" t="s">
        <v>354</v>
      </c>
      <c r="C43" s="320" t="s">
        <v>353</v>
      </c>
      <c r="D43" s="602" t="s">
        <v>22</v>
      </c>
      <c r="E43" s="608">
        <f>K43</f>
        <v>28.1</v>
      </c>
      <c r="F43" s="138">
        <v>49.91</v>
      </c>
      <c r="G43" s="608">
        <f t="shared" si="2"/>
        <v>1402.47</v>
      </c>
      <c r="H43" s="637"/>
      <c r="I43" s="637"/>
      <c r="J43" s="72"/>
      <c r="K43" s="3">
        <f>RELATÓRIO!G44</f>
        <v>28.1</v>
      </c>
      <c r="M43" s="323">
        <v>76.650000000000006</v>
      </c>
      <c r="N43" s="230"/>
    </row>
    <row r="44" spans="1:14">
      <c r="A44" s="114"/>
      <c r="B44" s="600" t="s">
        <v>338</v>
      </c>
      <c r="C44" s="320" t="s">
        <v>337</v>
      </c>
      <c r="D44" s="602" t="s">
        <v>23</v>
      </c>
      <c r="E44" s="608">
        <f>K44</f>
        <v>2</v>
      </c>
      <c r="F44" s="138">
        <v>28.09</v>
      </c>
      <c r="G44" s="608">
        <f t="shared" si="2"/>
        <v>56.18</v>
      </c>
      <c r="H44" s="637"/>
      <c r="I44" s="637"/>
      <c r="J44" s="72"/>
      <c r="K44" s="3">
        <f>RELATÓRIO!G45</f>
        <v>2</v>
      </c>
      <c r="M44" s="323">
        <v>4.7300000000000004</v>
      </c>
      <c r="N44" s="230"/>
    </row>
    <row r="45" spans="1:14">
      <c r="A45" s="114"/>
      <c r="B45" s="600" t="s">
        <v>351</v>
      </c>
      <c r="C45" s="320" t="s">
        <v>352</v>
      </c>
      <c r="D45" s="602" t="s">
        <v>23</v>
      </c>
      <c r="E45" s="608">
        <f>K45</f>
        <v>2</v>
      </c>
      <c r="F45" s="138">
        <v>34.29</v>
      </c>
      <c r="G45" s="608">
        <f t="shared" si="2"/>
        <v>68.58</v>
      </c>
      <c r="H45" s="637"/>
      <c r="I45" s="637"/>
      <c r="J45" s="72"/>
      <c r="K45" s="3">
        <f>RELATÓRIO!G46</f>
        <v>2</v>
      </c>
      <c r="M45" s="323"/>
      <c r="N45" s="230"/>
    </row>
    <row r="46" spans="1:14">
      <c r="A46" s="114"/>
      <c r="B46" s="600" t="s">
        <v>355</v>
      </c>
      <c r="C46" s="320" t="s">
        <v>356</v>
      </c>
      <c r="D46" s="602" t="s">
        <v>23</v>
      </c>
      <c r="E46" s="608">
        <v>6</v>
      </c>
      <c r="F46" s="138">
        <v>843.68</v>
      </c>
      <c r="G46" s="608">
        <f t="shared" si="2"/>
        <v>5062.08</v>
      </c>
      <c r="H46" s="626"/>
      <c r="I46" s="637"/>
      <c r="J46" s="72"/>
      <c r="K46" s="3">
        <f>RELATÓRIO!G47</f>
        <v>6</v>
      </c>
      <c r="M46" s="323">
        <v>17.95</v>
      </c>
      <c r="N46" s="230"/>
    </row>
    <row r="47" spans="1:14">
      <c r="A47" s="114"/>
      <c r="B47" s="600" t="s">
        <v>357</v>
      </c>
      <c r="C47" s="320" t="s">
        <v>358</v>
      </c>
      <c r="D47" s="602" t="s">
        <v>22</v>
      </c>
      <c r="E47" s="608">
        <f>K47</f>
        <v>197</v>
      </c>
      <c r="F47" s="138">
        <v>68.77</v>
      </c>
      <c r="G47" s="608">
        <f t="shared" si="2"/>
        <v>13547.69</v>
      </c>
      <c r="H47" s="626">
        <f>SUM(G40:G47)</f>
        <v>45577.62</v>
      </c>
      <c r="I47" s="637"/>
      <c r="J47" s="72"/>
      <c r="K47" s="3">
        <f>RELATÓRIO!G48</f>
        <v>197</v>
      </c>
      <c r="M47" s="323"/>
      <c r="N47" s="230"/>
    </row>
    <row r="48" spans="1:14">
      <c r="A48" s="114"/>
      <c r="B48" s="600"/>
      <c r="C48" s="246"/>
      <c r="D48" s="602"/>
      <c r="E48" s="605"/>
      <c r="F48" s="624"/>
      <c r="G48" s="608"/>
      <c r="H48" s="622"/>
      <c r="I48" s="622"/>
      <c r="J48" s="72"/>
      <c r="M48" s="323"/>
      <c r="N48" s="230"/>
    </row>
    <row r="49" spans="1:14">
      <c r="A49" s="114"/>
      <c r="B49" s="603" t="s">
        <v>288</v>
      </c>
      <c r="C49" s="597" t="s">
        <v>24</v>
      </c>
      <c r="D49" s="602"/>
      <c r="E49" s="605"/>
      <c r="F49" s="624"/>
      <c r="G49" s="608"/>
      <c r="H49" s="622"/>
      <c r="I49" s="622"/>
      <c r="J49" s="72"/>
      <c r="M49" s="323"/>
      <c r="N49" s="230"/>
    </row>
    <row r="50" spans="1:14">
      <c r="A50" s="114"/>
      <c r="B50" s="600" t="s">
        <v>327</v>
      </c>
      <c r="C50" s="246" t="s">
        <v>344</v>
      </c>
      <c r="D50" s="602" t="s">
        <v>22</v>
      </c>
      <c r="E50" s="605">
        <f t="shared" ref="E50:E55" si="3">K50</f>
        <v>18</v>
      </c>
      <c r="F50" s="624">
        <v>311.48</v>
      </c>
      <c r="G50" s="608">
        <f t="shared" ref="G50:G57" si="4">TRUNC(F50*E50,2)</f>
        <v>5606.64</v>
      </c>
      <c r="H50" s="622"/>
      <c r="I50" s="622"/>
      <c r="J50" s="72"/>
      <c r="K50" s="3">
        <f>RELATÓRIO!G51</f>
        <v>18</v>
      </c>
      <c r="M50" s="323">
        <v>283.52999999999997</v>
      </c>
      <c r="N50" s="230"/>
    </row>
    <row r="51" spans="1:14">
      <c r="A51" s="114"/>
      <c r="B51" s="600" t="s">
        <v>296</v>
      </c>
      <c r="C51" s="246" t="s">
        <v>343</v>
      </c>
      <c r="D51" s="602" t="s">
        <v>22</v>
      </c>
      <c r="E51" s="605">
        <f t="shared" si="3"/>
        <v>2</v>
      </c>
      <c r="F51" s="624">
        <v>447.12</v>
      </c>
      <c r="G51" s="608">
        <f t="shared" si="4"/>
        <v>894.24</v>
      </c>
      <c r="H51" s="622"/>
      <c r="I51" s="622"/>
      <c r="J51" s="72"/>
      <c r="K51" s="3">
        <f>RELATÓRIO!G52</f>
        <v>2</v>
      </c>
      <c r="M51" s="323">
        <v>393.93</v>
      </c>
      <c r="N51" s="230"/>
    </row>
    <row r="52" spans="1:14">
      <c r="A52" s="114"/>
      <c r="B52" s="600" t="s">
        <v>341</v>
      </c>
      <c r="C52" s="246" t="s">
        <v>342</v>
      </c>
      <c r="D52" s="602" t="s">
        <v>22</v>
      </c>
      <c r="E52" s="605">
        <f t="shared" si="3"/>
        <v>2</v>
      </c>
      <c r="F52" s="624">
        <v>1898.92</v>
      </c>
      <c r="G52" s="608">
        <f t="shared" si="4"/>
        <v>3797.84</v>
      </c>
      <c r="H52" s="622"/>
      <c r="I52" s="622"/>
      <c r="J52" s="72"/>
      <c r="K52" s="3">
        <f>RELATÓRIO!G53</f>
        <v>2</v>
      </c>
      <c r="M52" s="323"/>
      <c r="N52" s="230"/>
    </row>
    <row r="53" spans="1:14">
      <c r="A53" s="114"/>
      <c r="B53" s="600" t="s">
        <v>328</v>
      </c>
      <c r="C53" s="246" t="s">
        <v>329</v>
      </c>
      <c r="D53" s="602" t="s">
        <v>23</v>
      </c>
      <c r="E53" s="605">
        <f t="shared" si="3"/>
        <v>2</v>
      </c>
      <c r="F53" s="624">
        <v>804.47</v>
      </c>
      <c r="G53" s="608">
        <f t="shared" si="4"/>
        <v>1608.94</v>
      </c>
      <c r="H53" s="622"/>
      <c r="I53" s="622"/>
      <c r="J53" s="72"/>
      <c r="K53" s="3">
        <f>RELATÓRIO!G54</f>
        <v>2</v>
      </c>
      <c r="M53" s="323">
        <v>667.82</v>
      </c>
      <c r="N53" s="230"/>
    </row>
    <row r="54" spans="1:14">
      <c r="A54" s="114"/>
      <c r="B54" s="600" t="s">
        <v>297</v>
      </c>
      <c r="C54" s="246" t="s">
        <v>330</v>
      </c>
      <c r="D54" s="602" t="s">
        <v>23</v>
      </c>
      <c r="E54" s="605">
        <f t="shared" si="3"/>
        <v>1</v>
      </c>
      <c r="F54" s="624">
        <v>1239.17</v>
      </c>
      <c r="G54" s="608">
        <f t="shared" si="4"/>
        <v>1239.17</v>
      </c>
      <c r="H54" s="622"/>
      <c r="I54" s="622"/>
      <c r="J54" s="72"/>
      <c r="K54" s="3">
        <f>RELATÓRIO!G55</f>
        <v>1</v>
      </c>
      <c r="M54" s="323">
        <v>964.32</v>
      </c>
      <c r="N54" s="230"/>
    </row>
    <row r="55" spans="1:14">
      <c r="A55" s="114"/>
      <c r="B55" s="600" t="s">
        <v>345</v>
      </c>
      <c r="C55" s="246" t="s">
        <v>340</v>
      </c>
      <c r="D55" s="602" t="s">
        <v>23</v>
      </c>
      <c r="E55" s="605">
        <f t="shared" si="3"/>
        <v>1</v>
      </c>
      <c r="F55" s="624">
        <v>4373.91</v>
      </c>
      <c r="G55" s="608">
        <f t="shared" si="4"/>
        <v>4373.91</v>
      </c>
      <c r="H55" s="622"/>
      <c r="I55" s="622"/>
      <c r="J55" s="72"/>
      <c r="K55" s="3">
        <f>RELATÓRIO!G56</f>
        <v>1</v>
      </c>
      <c r="M55" s="323"/>
      <c r="N55" s="230"/>
    </row>
    <row r="56" spans="1:14">
      <c r="A56" s="114"/>
      <c r="B56" s="600" t="s">
        <v>322</v>
      </c>
      <c r="C56" s="246" t="s">
        <v>56</v>
      </c>
      <c r="D56" s="602" t="s">
        <v>5</v>
      </c>
      <c r="E56" s="605">
        <v>352.5</v>
      </c>
      <c r="F56" s="624">
        <v>3.59</v>
      </c>
      <c r="G56" s="608">
        <f t="shared" si="4"/>
        <v>1265.47</v>
      </c>
      <c r="H56" s="622"/>
      <c r="I56" s="622"/>
      <c r="J56" s="72"/>
      <c r="K56" s="3">
        <f>RELATÓRIO!G57</f>
        <v>352.5</v>
      </c>
      <c r="M56" s="323">
        <v>3.6</v>
      </c>
      <c r="N56" s="230"/>
    </row>
    <row r="57" spans="1:14">
      <c r="A57" s="114"/>
      <c r="B57" s="600" t="s">
        <v>323</v>
      </c>
      <c r="C57" s="246" t="s">
        <v>368</v>
      </c>
      <c r="D57" s="602" t="s">
        <v>5</v>
      </c>
      <c r="E57" s="605">
        <v>180</v>
      </c>
      <c r="F57" s="624">
        <v>15.85</v>
      </c>
      <c r="G57" s="608">
        <f t="shared" si="4"/>
        <v>2853</v>
      </c>
      <c r="H57" s="626">
        <f>SUM(G50:G57)</f>
        <v>21639.21</v>
      </c>
      <c r="I57" s="622"/>
      <c r="J57" s="72"/>
      <c r="K57" s="3">
        <f>RELATÓRIO!G58</f>
        <v>180</v>
      </c>
      <c r="M57" s="323">
        <v>3.4</v>
      </c>
      <c r="N57" s="230"/>
    </row>
    <row r="58" spans="1:14">
      <c r="A58" s="114"/>
      <c r="B58" s="600"/>
      <c r="C58" s="246"/>
      <c r="D58" s="602"/>
      <c r="E58" s="625"/>
      <c r="F58" s="624"/>
      <c r="G58" s="608"/>
      <c r="H58" s="637"/>
      <c r="I58" s="637"/>
      <c r="J58" s="72"/>
      <c r="M58" s="323"/>
      <c r="N58" s="230"/>
    </row>
    <row r="59" spans="1:14">
      <c r="A59" s="114"/>
      <c r="B59" s="603" t="s">
        <v>298</v>
      </c>
      <c r="C59" s="597" t="s">
        <v>299</v>
      </c>
      <c r="D59" s="602"/>
      <c r="E59" s="625"/>
      <c r="F59" s="624"/>
      <c r="G59" s="623"/>
      <c r="H59" s="622"/>
      <c r="I59" s="622"/>
      <c r="J59" s="72"/>
      <c r="M59" s="323"/>
      <c r="N59" s="230"/>
    </row>
    <row r="60" spans="1:14">
      <c r="A60" s="114"/>
      <c r="B60" s="600" t="s">
        <v>315</v>
      </c>
      <c r="C60" s="246" t="s">
        <v>300</v>
      </c>
      <c r="D60" s="602" t="s">
        <v>22</v>
      </c>
      <c r="E60" s="625">
        <f t="shared" ref="E60:E66" si="5">K60</f>
        <v>0</v>
      </c>
      <c r="F60" s="624">
        <v>8.1999999999999993</v>
      </c>
      <c r="G60" s="608">
        <f t="shared" ref="G60:G66" si="6">ROUNDDOWN(E60*F60,2)</f>
        <v>0</v>
      </c>
      <c r="H60" s="622"/>
      <c r="I60" s="622"/>
      <c r="J60" s="72"/>
      <c r="K60" s="470">
        <f>RELATÓRIO!G61</f>
        <v>0</v>
      </c>
      <c r="M60" s="323">
        <v>7.29</v>
      </c>
      <c r="N60" s="230"/>
    </row>
    <row r="61" spans="1:14">
      <c r="A61" s="114"/>
      <c r="B61" s="600" t="s">
        <v>316</v>
      </c>
      <c r="C61" s="246" t="s">
        <v>301</v>
      </c>
      <c r="D61" s="602" t="s">
        <v>3</v>
      </c>
      <c r="E61" s="832">
        <f t="shared" si="5"/>
        <v>9060</v>
      </c>
      <c r="F61" s="624">
        <v>3.83</v>
      </c>
      <c r="G61" s="608">
        <f t="shared" si="6"/>
        <v>34699.800000000003</v>
      </c>
      <c r="H61" s="622"/>
      <c r="I61" s="622"/>
      <c r="J61" s="72"/>
      <c r="K61" s="470">
        <f>RELATÓRIO!G62</f>
        <v>9060</v>
      </c>
      <c r="M61" s="323">
        <v>67.2</v>
      </c>
      <c r="N61" s="230"/>
    </row>
    <row r="62" spans="1:14">
      <c r="A62" s="114"/>
      <c r="B62" s="600" t="s">
        <v>369</v>
      </c>
      <c r="C62" s="246" t="s">
        <v>302</v>
      </c>
      <c r="D62" s="602" t="s">
        <v>22</v>
      </c>
      <c r="E62" s="625">
        <f t="shared" si="5"/>
        <v>0</v>
      </c>
      <c r="F62" s="624">
        <v>183.47</v>
      </c>
      <c r="G62" s="608">
        <f t="shared" si="6"/>
        <v>0</v>
      </c>
      <c r="H62" s="622"/>
      <c r="I62" s="622"/>
      <c r="J62" s="72"/>
      <c r="K62" s="470">
        <f>RELATÓRIO!G63</f>
        <v>0</v>
      </c>
      <c r="M62" s="323">
        <v>140.68</v>
      </c>
      <c r="N62" s="230"/>
    </row>
    <row r="63" spans="1:14">
      <c r="A63" s="114"/>
      <c r="B63" s="600" t="s">
        <v>370</v>
      </c>
      <c r="C63" s="246" t="s">
        <v>303</v>
      </c>
      <c r="D63" s="602" t="s">
        <v>3</v>
      </c>
      <c r="E63" s="625">
        <f t="shared" si="5"/>
        <v>0</v>
      </c>
      <c r="F63" s="624">
        <v>241.81</v>
      </c>
      <c r="G63" s="608">
        <f t="shared" si="6"/>
        <v>0</v>
      </c>
      <c r="H63" s="622"/>
      <c r="I63" s="622"/>
      <c r="J63" s="72"/>
      <c r="K63" s="470">
        <f>RELATÓRIO!G64</f>
        <v>0</v>
      </c>
      <c r="M63" s="323">
        <v>86.67</v>
      </c>
      <c r="N63" s="230"/>
    </row>
    <row r="64" spans="1:14">
      <c r="A64" s="114"/>
      <c r="B64" s="600" t="s">
        <v>371</v>
      </c>
      <c r="C64" s="246" t="s">
        <v>304</v>
      </c>
      <c r="D64" s="602" t="s">
        <v>3</v>
      </c>
      <c r="E64" s="625">
        <f t="shared" si="5"/>
        <v>0</v>
      </c>
      <c r="F64" s="624">
        <v>11.88</v>
      </c>
      <c r="G64" s="608">
        <f t="shared" si="6"/>
        <v>0</v>
      </c>
      <c r="H64" s="622"/>
      <c r="I64" s="622"/>
      <c r="J64" s="72"/>
      <c r="K64" s="470">
        <f>RELATÓRIO!G65</f>
        <v>0</v>
      </c>
      <c r="M64" s="323">
        <v>130.61000000000001</v>
      </c>
      <c r="N64" s="230"/>
    </row>
    <row r="65" spans="1:14">
      <c r="A65" s="114"/>
      <c r="B65" s="600" t="s">
        <v>372</v>
      </c>
      <c r="C65" s="246" t="s">
        <v>305</v>
      </c>
      <c r="D65" s="602" t="s">
        <v>3</v>
      </c>
      <c r="E65" s="625">
        <f t="shared" si="5"/>
        <v>0</v>
      </c>
      <c r="F65" s="624">
        <v>15.38</v>
      </c>
      <c r="G65" s="608">
        <f t="shared" si="6"/>
        <v>0</v>
      </c>
      <c r="H65" s="622"/>
      <c r="I65" s="622"/>
      <c r="J65" s="72"/>
      <c r="K65" s="470">
        <f>RELATÓRIO!G66</f>
        <v>0</v>
      </c>
      <c r="M65" s="323">
        <v>174.55</v>
      </c>
      <c r="N65" s="230"/>
    </row>
    <row r="66" spans="1:14">
      <c r="A66" s="114"/>
      <c r="B66" s="600" t="s">
        <v>373</v>
      </c>
      <c r="C66" s="246" t="s">
        <v>306</v>
      </c>
      <c r="D66" s="602" t="s">
        <v>23</v>
      </c>
      <c r="E66" s="625">
        <f t="shared" si="5"/>
        <v>0</v>
      </c>
      <c r="F66" s="624">
        <v>10.42</v>
      </c>
      <c r="G66" s="608">
        <f t="shared" si="6"/>
        <v>0</v>
      </c>
      <c r="H66" s="626">
        <f>SUM(G60:G66)</f>
        <v>34699.800000000003</v>
      </c>
      <c r="I66" s="622"/>
      <c r="J66" s="72"/>
      <c r="K66" s="470">
        <f>RELATÓRIO!G67</f>
        <v>0</v>
      </c>
      <c r="M66" s="323">
        <v>74.5</v>
      </c>
      <c r="N66" s="230"/>
    </row>
    <row r="67" spans="1:14">
      <c r="A67" s="114"/>
      <c r="B67" s="600"/>
      <c r="C67" s="819"/>
      <c r="D67" s="820"/>
      <c r="E67" s="639"/>
      <c r="F67" s="624"/>
      <c r="G67" s="640"/>
      <c r="H67" s="641"/>
      <c r="I67" s="641"/>
      <c r="J67" s="72"/>
      <c r="K67" s="470">
        <f>RELATÓRIO!G68</f>
        <v>0</v>
      </c>
      <c r="M67" s="323"/>
      <c r="N67" s="230"/>
    </row>
    <row r="68" spans="1:14">
      <c r="A68" s="114"/>
      <c r="B68" s="612"/>
      <c r="C68" s="613"/>
      <c r="D68" s="638"/>
      <c r="E68" s="625"/>
      <c r="F68" s="138"/>
      <c r="G68" s="608"/>
      <c r="H68" s="622"/>
      <c r="I68" s="622"/>
      <c r="J68" s="72"/>
      <c r="K68" s="470">
        <f>RELATÓRIO!G69</f>
        <v>0</v>
      </c>
      <c r="M68" s="323">
        <v>2.93</v>
      </c>
    </row>
    <row r="69" spans="1:14">
      <c r="A69" s="114"/>
      <c r="B69" s="612"/>
      <c r="C69" s="613"/>
      <c r="D69" s="638"/>
      <c r="E69" s="625"/>
      <c r="F69" s="138"/>
      <c r="G69" s="608"/>
      <c r="H69" s="622"/>
      <c r="I69" s="622"/>
      <c r="J69" s="72"/>
      <c r="K69" s="470">
        <f>RELATÓRIO!G70</f>
        <v>0</v>
      </c>
      <c r="M69" s="323">
        <v>1.92</v>
      </c>
    </row>
    <row r="70" spans="1:14">
      <c r="A70" s="114"/>
      <c r="B70" s="21"/>
      <c r="C70" s="22" t="s">
        <v>313</v>
      </c>
      <c r="D70" s="22"/>
      <c r="E70" s="22"/>
      <c r="F70" s="321"/>
      <c r="G70" s="22"/>
      <c r="H70" s="22"/>
      <c r="I70" s="23"/>
      <c r="J70" s="72"/>
      <c r="K70" s="470">
        <f>RELATÓRIO!G71</f>
        <v>0</v>
      </c>
      <c r="M70" s="323">
        <v>100.34</v>
      </c>
    </row>
    <row r="71" spans="1:14">
      <c r="A71" s="114"/>
      <c r="B71" s="25"/>
      <c r="C71" s="688" t="str">
        <f>CONCATENATE("Local e data: ",RELATÓRIO!Q86)</f>
        <v>Local e data: Brasnorte/MT, 2 de março de 2004</v>
      </c>
      <c r="D71" s="26"/>
      <c r="E71" s="26"/>
      <c r="F71" s="822"/>
      <c r="G71" s="26"/>
      <c r="H71" s="26"/>
      <c r="I71" s="40"/>
      <c r="J71" s="833">
        <f>SUM(H68:H71)</f>
        <v>0</v>
      </c>
      <c r="K71" s="470">
        <f>RELATÓRIO!G72</f>
        <v>0</v>
      </c>
      <c r="M71" s="323">
        <v>467.16</v>
      </c>
    </row>
    <row r="72" spans="1:14" ht="3" customHeight="1">
      <c r="A72" s="114"/>
      <c r="B72" s="614"/>
      <c r="C72" s="614"/>
      <c r="D72" s="614"/>
      <c r="E72" s="614"/>
      <c r="F72" s="614"/>
      <c r="G72" s="614"/>
      <c r="H72" s="614"/>
      <c r="I72" s="614"/>
    </row>
    <row r="73" spans="1:14">
      <c r="A73" s="114"/>
      <c r="B73" s="642"/>
      <c r="C73" s="689" t="s">
        <v>232</v>
      </c>
      <c r="D73" s="614"/>
      <c r="E73" s="614"/>
      <c r="F73" s="614"/>
      <c r="G73" s="643"/>
      <c r="H73" s="821" t="e">
        <f>terra+pavi+H47+OAC+OCOM</f>
        <v>#REF!</v>
      </c>
      <c r="I73" s="834" t="e">
        <f>H73/10</f>
        <v>#REF!</v>
      </c>
      <c r="J73" s="109"/>
    </row>
    <row r="74" spans="1:14">
      <c r="A74" s="114"/>
      <c r="B74" s="642"/>
      <c r="C74" s="689" t="s">
        <v>59</v>
      </c>
      <c r="D74" s="614"/>
      <c r="E74" s="614"/>
      <c r="F74" s="614"/>
      <c r="G74" s="643"/>
      <c r="H74" s="620">
        <v>0</v>
      </c>
      <c r="I74" s="622"/>
      <c r="J74" s="109"/>
    </row>
    <row r="75" spans="1:14" ht="3" customHeight="1">
      <c r="A75" s="114"/>
      <c r="B75" s="614"/>
      <c r="C75" s="690"/>
      <c r="D75" s="614"/>
      <c r="E75" s="614"/>
      <c r="F75" s="614"/>
      <c r="G75" s="614"/>
      <c r="H75" s="621"/>
      <c r="I75" s="614"/>
      <c r="J75" s="109"/>
    </row>
    <row r="76" spans="1:14" ht="11.85" customHeight="1">
      <c r="A76" s="114"/>
      <c r="B76" s="642"/>
      <c r="C76" s="689" t="s">
        <v>58</v>
      </c>
      <c r="D76" s="614"/>
      <c r="E76" s="614"/>
      <c r="F76" s="614"/>
      <c r="G76" s="643"/>
      <c r="H76" s="626" t="e">
        <f>+H73-H74</f>
        <v>#REF!</v>
      </c>
      <c r="I76" s="622"/>
      <c r="J76" s="657"/>
    </row>
    <row r="77" spans="1:14" ht="3" customHeight="1">
      <c r="A77" s="114"/>
      <c r="B77" s="614"/>
      <c r="C77" s="690"/>
      <c r="D77" s="614"/>
      <c r="E77" s="614"/>
      <c r="F77" s="614"/>
      <c r="G77" s="614"/>
      <c r="H77" s="614"/>
      <c r="I77" s="614"/>
    </row>
    <row r="78" spans="1:14" ht="11.85" customHeight="1">
      <c r="A78" s="114"/>
      <c r="B78" s="642"/>
      <c r="C78" s="815"/>
      <c r="D78" s="816"/>
      <c r="E78" s="816"/>
      <c r="F78" s="816" t="s">
        <v>57</v>
      </c>
      <c r="G78" s="643"/>
      <c r="H78" s="620"/>
      <c r="I78" s="641"/>
      <c r="J78" s="833"/>
    </row>
    <row r="79" spans="1:14" ht="11.85" customHeight="1">
      <c r="A79" s="114"/>
      <c r="B79" s="642"/>
      <c r="C79" s="815" t="s">
        <v>274</v>
      </c>
      <c r="D79" s="816"/>
      <c r="E79" s="816"/>
      <c r="F79" s="816" t="s">
        <v>57</v>
      </c>
      <c r="G79" s="643"/>
      <c r="H79" s="620">
        <f>'Mat Asf'!I41</f>
        <v>0</v>
      </c>
      <c r="I79" s="641"/>
      <c r="J79" s="833"/>
    </row>
    <row r="80" spans="1:14">
      <c r="A80" s="114"/>
      <c r="B80" s="642"/>
      <c r="C80" s="689"/>
      <c r="D80" s="614"/>
      <c r="E80" s="614"/>
      <c r="F80" s="614"/>
      <c r="G80" s="643"/>
      <c r="H80" s="620"/>
      <c r="I80" s="622"/>
      <c r="J80" s="833"/>
    </row>
    <row r="81" spans="1:13">
      <c r="A81" s="114"/>
      <c r="B81" s="642"/>
      <c r="C81" s="689"/>
      <c r="D81" s="614"/>
      <c r="E81" s="614"/>
      <c r="F81" s="614"/>
      <c r="G81" s="643"/>
      <c r="H81" s="620"/>
      <c r="I81" s="622"/>
      <c r="J81" s="833"/>
      <c r="K81" s="99"/>
    </row>
    <row r="82" spans="1:13" ht="3" customHeight="1">
      <c r="A82" s="114"/>
      <c r="B82" s="614"/>
      <c r="C82" s="690"/>
      <c r="D82" s="614"/>
      <c r="E82" s="614"/>
      <c r="F82" s="614"/>
      <c r="G82" s="614"/>
      <c r="H82" s="614"/>
      <c r="I82" s="614"/>
    </row>
    <row r="83" spans="1:13">
      <c r="A83" s="114"/>
      <c r="B83" s="642"/>
      <c r="C83" s="689" t="s">
        <v>233</v>
      </c>
      <c r="D83" s="614"/>
      <c r="E83" s="614"/>
      <c r="F83" s="614"/>
      <c r="G83" s="643"/>
      <c r="H83" s="626" t="e">
        <f>+H79+H76</f>
        <v>#REF!</v>
      </c>
      <c r="I83" s="622"/>
      <c r="J83" s="455"/>
      <c r="K83" s="729"/>
      <c r="L83" s="4"/>
      <c r="M83" s="4"/>
    </row>
    <row r="84" spans="1:13">
      <c r="A84" s="114"/>
      <c r="B84" s="21"/>
      <c r="C84" s="744"/>
      <c r="D84" s="744"/>
      <c r="E84" s="745"/>
      <c r="F84" s="1109"/>
      <c r="G84" s="1109"/>
      <c r="H84" s="1109"/>
      <c r="I84" s="1110"/>
      <c r="J84" s="469"/>
      <c r="K84" s="730"/>
    </row>
    <row r="85" spans="1:13" ht="11.1" customHeight="1">
      <c r="A85" s="114"/>
      <c r="B85" s="25"/>
      <c r="C85" s="652"/>
      <c r="D85" s="746"/>
      <c r="E85" s="746"/>
      <c r="F85" s="1111"/>
      <c r="G85" s="1111"/>
      <c r="H85" s="1111"/>
      <c r="I85" s="1112"/>
      <c r="J85" s="72"/>
      <c r="L85" s="494"/>
    </row>
    <row r="86" spans="1:13">
      <c r="B86" s="21"/>
      <c r="C86" s="615"/>
      <c r="D86" s="22"/>
      <c r="E86" s="644"/>
      <c r="F86" s="644"/>
      <c r="G86" s="644"/>
      <c r="H86" s="644"/>
      <c r="I86" s="628"/>
      <c r="K86" s="3" t="e">
        <f ca="1">[9]!extenso(E84)</f>
        <v>#NAME?</v>
      </c>
    </row>
    <row r="87" spans="1:13" ht="9" customHeight="1">
      <c r="B87" s="627"/>
      <c r="C87" s="6"/>
      <c r="D87" s="6"/>
      <c r="E87" s="644"/>
      <c r="F87" s="644"/>
      <c r="G87" s="644"/>
      <c r="H87" s="644"/>
      <c r="I87" s="628"/>
      <c r="K87" s="110"/>
    </row>
    <row r="88" spans="1:13" ht="11.1" customHeight="1">
      <c r="B88" s="627"/>
      <c r="C88" s="6"/>
      <c r="D88" s="6"/>
      <c r="E88" s="645"/>
      <c r="F88" s="64"/>
      <c r="G88" s="6"/>
      <c r="H88" s="6"/>
      <c r="I88" s="628"/>
    </row>
    <row r="89" spans="1:13" ht="11.1" customHeight="1">
      <c r="B89" s="627"/>
      <c r="C89" s="616"/>
      <c r="D89" s="618"/>
      <c r="E89" s="616"/>
      <c r="F89" s="629"/>
      <c r="G89" s="618"/>
      <c r="H89" s="618"/>
      <c r="I89" s="630"/>
    </row>
    <row r="90" spans="1:13">
      <c r="B90" s="631"/>
      <c r="C90" s="617"/>
      <c r="D90" s="632"/>
      <c r="E90" s="617"/>
      <c r="F90" s="633"/>
      <c r="G90" s="619"/>
      <c r="H90" s="619"/>
      <c r="I90" s="634"/>
    </row>
  </sheetData>
  <mergeCells count="3">
    <mergeCell ref="F84:I85"/>
    <mergeCell ref="E7:F8"/>
    <mergeCell ref="C2:C4"/>
  </mergeCells>
  <phoneticPr fontId="11" type="noConversion"/>
  <printOptions horizontalCentered="1" verticalCentered="1"/>
  <pageMargins left="0.39370078740157483" right="0.39370078740157483" top="0.83" bottom="0.74803149606299213" header="0" footer="0.59055118110236227"/>
  <pageSetup paperSize="9" fitToHeight="6" orientation="landscape" horizontalDpi="4294967294" verticalDpi="300" r:id="rId1"/>
  <headerFooter alignWithMargins="0">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showGridLines="0" workbookViewId="0">
      <pane xSplit="11595" topLeftCell="J1"/>
      <selection pane="topRight" activeCell="J31" sqref="J31"/>
    </sheetView>
  </sheetViews>
  <sheetFormatPr defaultColWidth="10.7109375" defaultRowHeight="12"/>
  <cols>
    <col min="1" max="1" width="10.7109375" style="3" customWidth="1"/>
    <col min="2" max="2" width="14.140625" style="1" customWidth="1"/>
    <col min="3" max="4" width="14.85546875" style="1" customWidth="1"/>
    <col min="5" max="5" width="23.5703125" style="1" customWidth="1"/>
    <col min="6" max="8" width="14.140625" style="1" customWidth="1"/>
    <col min="9" max="9" width="15" style="1" customWidth="1"/>
    <col min="10" max="10" width="15.140625" style="1" customWidth="1"/>
    <col min="11" max="11" width="13.42578125" style="3" customWidth="1"/>
    <col min="12" max="12" width="23.42578125" style="3" customWidth="1"/>
    <col min="13" max="16384" width="10.7109375" style="3"/>
  </cols>
  <sheetData>
    <row r="1" spans="1:13">
      <c r="A1" s="72"/>
      <c r="B1" s="73"/>
      <c r="C1" s="73"/>
      <c r="D1" s="73"/>
      <c r="E1" s="73"/>
      <c r="F1" s="73"/>
      <c r="G1" s="73"/>
      <c r="H1" s="73"/>
      <c r="I1" s="73"/>
      <c r="J1" s="73"/>
    </row>
    <row r="2" spans="1:13" ht="15" customHeight="1">
      <c r="A2" s="72"/>
      <c r="B2" s="140"/>
      <c r="C2" s="1123" t="s">
        <v>217</v>
      </c>
      <c r="D2" s="1124"/>
      <c r="E2" s="1125"/>
      <c r="F2" s="143"/>
      <c r="G2" s="144"/>
      <c r="H2" s="144"/>
      <c r="I2" s="144"/>
      <c r="J2" s="142"/>
    </row>
    <row r="3" spans="1:13" ht="15" customHeight="1">
      <c r="A3" s="72"/>
      <c r="B3" s="145"/>
      <c r="C3" s="1126"/>
      <c r="D3" s="1127"/>
      <c r="E3" s="1128"/>
      <c r="F3" s="147" t="s">
        <v>60</v>
      </c>
      <c r="G3" s="148"/>
      <c r="H3" s="149"/>
      <c r="I3" s="149"/>
      <c r="J3" s="150"/>
    </row>
    <row r="4" spans="1:13" ht="15" customHeight="1">
      <c r="A4" s="72"/>
      <c r="B4" s="151"/>
      <c r="C4" s="1129"/>
      <c r="D4" s="1130"/>
      <c r="E4" s="1131"/>
      <c r="F4" s="154"/>
      <c r="G4" s="155"/>
      <c r="H4" s="155"/>
      <c r="I4" s="155"/>
      <c r="J4" s="156"/>
    </row>
    <row r="5" spans="1:13">
      <c r="A5" s="72"/>
      <c r="B5" s="143" t="e">
        <f>#REF!</f>
        <v>#REF!</v>
      </c>
      <c r="C5" s="144"/>
      <c r="D5" s="144"/>
      <c r="E5" s="144"/>
      <c r="F5" s="144"/>
      <c r="G5" s="144"/>
      <c r="H5" s="144"/>
      <c r="I5" s="144"/>
      <c r="J5" s="142"/>
    </row>
    <row r="6" spans="1:13">
      <c r="A6" s="72"/>
      <c r="B6" s="157" t="e">
        <f>#REF!</f>
        <v>#REF!</v>
      </c>
      <c r="C6" s="135"/>
      <c r="D6" s="135"/>
      <c r="E6" s="135"/>
      <c r="F6" s="135"/>
      <c r="G6" s="135" t="s">
        <v>61</v>
      </c>
      <c r="H6" s="135"/>
      <c r="I6" s="135" t="s">
        <v>31</v>
      </c>
      <c r="J6" s="136" t="s">
        <v>276</v>
      </c>
    </row>
    <row r="7" spans="1:13">
      <c r="A7" s="72"/>
      <c r="B7" s="157" t="e">
        <f>#REF!</f>
        <v>#REF!</v>
      </c>
      <c r="C7" s="135"/>
      <c r="D7" s="135"/>
      <c r="E7" s="158" t="s">
        <v>63</v>
      </c>
      <c r="F7" s="135"/>
      <c r="G7" s="158"/>
      <c r="H7" s="1122" t="s">
        <v>32</v>
      </c>
      <c r="I7" s="135" t="s">
        <v>33</v>
      </c>
      <c r="J7" s="136" t="s">
        <v>276</v>
      </c>
    </row>
    <row r="8" spans="1:13">
      <c r="A8" s="72"/>
      <c r="B8" s="157" t="s">
        <v>273</v>
      </c>
      <c r="C8" s="135"/>
      <c r="D8" s="135"/>
      <c r="E8" s="135"/>
      <c r="F8" s="135"/>
      <c r="G8" s="159" t="s">
        <v>64</v>
      </c>
      <c r="H8" s="1122"/>
      <c r="I8" s="135" t="s">
        <v>35</v>
      </c>
      <c r="J8" s="136" t="s">
        <v>276</v>
      </c>
    </row>
    <row r="9" spans="1:13">
      <c r="A9" s="72"/>
      <c r="B9" s="157" t="e">
        <f>#REF!</f>
        <v>#REF!</v>
      </c>
      <c r="C9" s="135"/>
      <c r="D9" s="135"/>
      <c r="E9" s="160"/>
      <c r="F9" s="135"/>
      <c r="G9" s="135"/>
      <c r="H9" s="135"/>
      <c r="I9" s="135" t="s">
        <v>37</v>
      </c>
      <c r="J9" s="136" t="s">
        <v>276</v>
      </c>
    </row>
    <row r="10" spans="1:13">
      <c r="A10" s="72"/>
      <c r="B10" s="154" t="e">
        <f>#REF!</f>
        <v>#REF!</v>
      </c>
      <c r="C10" s="155"/>
      <c r="D10" s="155"/>
      <c r="E10" s="155"/>
      <c r="F10" s="734" t="s">
        <v>257</v>
      </c>
      <c r="G10" s="735"/>
      <c r="H10" s="186"/>
      <c r="I10" s="186"/>
      <c r="J10" s="153"/>
    </row>
    <row r="11" spans="1:13">
      <c r="A11" s="72"/>
      <c r="B11" s="161" t="e">
        <f>#REF!</f>
        <v>#REF!</v>
      </c>
      <c r="C11" s="162"/>
      <c r="D11" s="162"/>
      <c r="E11" s="162"/>
      <c r="F11" s="691" t="e">
        <f>#REF!</f>
        <v>#REF!</v>
      </c>
      <c r="G11" s="162"/>
      <c r="H11" s="162"/>
      <c r="I11" s="162"/>
      <c r="J11" s="163"/>
    </row>
    <row r="12" spans="1:13" ht="24.95" customHeight="1">
      <c r="A12" s="72"/>
      <c r="B12" s="164" t="s">
        <v>39</v>
      </c>
      <c r="C12" s="165" t="s">
        <v>40</v>
      </c>
      <c r="D12" s="166"/>
      <c r="E12" s="167"/>
      <c r="F12" s="168" t="s">
        <v>65</v>
      </c>
      <c r="G12" s="168" t="s">
        <v>66</v>
      </c>
      <c r="H12" s="168" t="s">
        <v>67</v>
      </c>
      <c r="I12" s="168" t="s">
        <v>68</v>
      </c>
      <c r="J12" s="168" t="s">
        <v>69</v>
      </c>
    </row>
    <row r="13" spans="1:13" ht="12.75" customHeight="1">
      <c r="A13" s="72"/>
      <c r="B13" s="137" t="s">
        <v>285</v>
      </c>
      <c r="C13" s="169" t="s">
        <v>333</v>
      </c>
      <c r="D13" s="170"/>
      <c r="E13" s="170"/>
      <c r="F13" s="171" t="e">
        <f>#REF!</f>
        <v>#REF!</v>
      </c>
      <c r="G13" s="138">
        <v>0</v>
      </c>
      <c r="H13" s="138" t="e">
        <f t="shared" ref="H13:H18" si="0">+F13-G13</f>
        <v>#REF!</v>
      </c>
      <c r="I13" s="172">
        <f>J22</f>
        <v>0</v>
      </c>
      <c r="J13" s="173" t="e">
        <f t="shared" ref="J13:J19" si="1">ROUNDDOWN(I13*H13,2)</f>
        <v>#REF!</v>
      </c>
      <c r="K13" s="103" t="e">
        <f t="shared" ref="K13:K19" si="2">+J13+H13</f>
        <v>#REF!</v>
      </c>
      <c r="L13" s="195"/>
      <c r="M13" s="103"/>
    </row>
    <row r="14" spans="1:13" ht="12.75" customHeight="1">
      <c r="A14" s="72"/>
      <c r="B14" s="137" t="s">
        <v>286</v>
      </c>
      <c r="C14" s="169" t="s">
        <v>2</v>
      </c>
      <c r="D14" s="170"/>
      <c r="E14" s="170"/>
      <c r="F14" s="171" t="e">
        <f>terra</f>
        <v>#REF!</v>
      </c>
      <c r="G14" s="138">
        <v>0</v>
      </c>
      <c r="H14" s="138" t="e">
        <f t="shared" si="0"/>
        <v>#REF!</v>
      </c>
      <c r="I14" s="172">
        <f>J23</f>
        <v>0</v>
      </c>
      <c r="J14" s="173" t="e">
        <f t="shared" si="1"/>
        <v>#REF!</v>
      </c>
      <c r="K14" s="103" t="e">
        <f t="shared" si="2"/>
        <v>#REF!</v>
      </c>
      <c r="L14" s="195"/>
      <c r="M14" s="103"/>
    </row>
    <row r="15" spans="1:13" ht="12.75" customHeight="1">
      <c r="A15" s="72"/>
      <c r="B15" s="137" t="s">
        <v>287</v>
      </c>
      <c r="C15" s="169" t="s">
        <v>8</v>
      </c>
      <c r="D15" s="170"/>
      <c r="E15" s="170"/>
      <c r="F15" s="171" t="e">
        <f>pavi</f>
        <v>#REF!</v>
      </c>
      <c r="G15" s="138">
        <v>0</v>
      </c>
      <c r="H15" s="138" t="e">
        <f t="shared" si="0"/>
        <v>#REF!</v>
      </c>
      <c r="I15" s="172">
        <f>J24</f>
        <v>0</v>
      </c>
      <c r="J15" s="173" t="e">
        <f t="shared" si="1"/>
        <v>#REF!</v>
      </c>
      <c r="K15" s="103" t="e">
        <f t="shared" si="2"/>
        <v>#REF!</v>
      </c>
      <c r="L15" s="103"/>
      <c r="M15" s="103"/>
    </row>
    <row r="16" spans="1:13" ht="12.75" customHeight="1">
      <c r="A16" s="72"/>
      <c r="B16" s="137" t="s">
        <v>288</v>
      </c>
      <c r="C16" s="169" t="s">
        <v>24</v>
      </c>
      <c r="D16" s="170"/>
      <c r="E16" s="170"/>
      <c r="F16" s="171" t="e">
        <f>OAC</f>
        <v>#REF!</v>
      </c>
      <c r="G16" s="138">
        <v>0</v>
      </c>
      <c r="H16" s="138" t="e">
        <f t="shared" si="0"/>
        <v>#REF!</v>
      </c>
      <c r="I16" s="172">
        <f>I11</f>
        <v>0</v>
      </c>
      <c r="J16" s="173" t="e">
        <f t="shared" si="1"/>
        <v>#REF!</v>
      </c>
      <c r="K16" s="103" t="e">
        <f t="shared" si="2"/>
        <v>#REF!</v>
      </c>
      <c r="L16" s="103"/>
      <c r="M16" s="103"/>
    </row>
    <row r="17" spans="1:21" ht="12.75" customHeight="1">
      <c r="A17" s="72"/>
      <c r="B17" s="137" t="s">
        <v>289</v>
      </c>
      <c r="C17" s="169" t="s">
        <v>21</v>
      </c>
      <c r="D17" s="170"/>
      <c r="E17" s="170"/>
      <c r="F17" s="171" t="e">
        <f>drena</f>
        <v>#REF!</v>
      </c>
      <c r="G17" s="138">
        <v>0</v>
      </c>
      <c r="H17" s="138" t="e">
        <f t="shared" si="0"/>
        <v>#REF!</v>
      </c>
      <c r="I17" s="172">
        <f>J26</f>
        <v>0</v>
      </c>
      <c r="J17" s="173" t="e">
        <f t="shared" si="1"/>
        <v>#REF!</v>
      </c>
      <c r="K17" s="103" t="e">
        <f t="shared" si="2"/>
        <v>#REF!</v>
      </c>
      <c r="L17" s="195"/>
      <c r="M17" s="103"/>
    </row>
    <row r="18" spans="1:21" ht="12.75" customHeight="1">
      <c r="A18" s="72"/>
      <c r="B18" s="137" t="s">
        <v>298</v>
      </c>
      <c r="C18" s="169" t="s">
        <v>299</v>
      </c>
      <c r="D18" s="170"/>
      <c r="E18" s="170"/>
      <c r="F18" s="171" t="e">
        <f>OCOM</f>
        <v>#REF!</v>
      </c>
      <c r="G18" s="138">
        <v>0</v>
      </c>
      <c r="H18" s="138" t="e">
        <f t="shared" si="0"/>
        <v>#REF!</v>
      </c>
      <c r="I18" s="172">
        <f>I14</f>
        <v>0</v>
      </c>
      <c r="J18" s="173" t="e">
        <f t="shared" si="1"/>
        <v>#REF!</v>
      </c>
      <c r="K18" s="103" t="e">
        <f t="shared" si="2"/>
        <v>#REF!</v>
      </c>
      <c r="L18" s="103"/>
      <c r="M18" s="103"/>
    </row>
    <row r="19" spans="1:21" ht="12.75" customHeight="1">
      <c r="A19" s="72"/>
      <c r="B19" s="137" t="s">
        <v>307</v>
      </c>
      <c r="C19" s="169" t="s">
        <v>308</v>
      </c>
      <c r="D19" s="170"/>
      <c r="E19" s="170"/>
      <c r="F19" s="462" t="e">
        <f>#REF!</f>
        <v>#REF!</v>
      </c>
      <c r="G19" s="462">
        <v>0</v>
      </c>
      <c r="H19" s="462" t="e">
        <f>+F19-G19</f>
        <v>#REF!</v>
      </c>
      <c r="I19" s="172">
        <f>I15</f>
        <v>0</v>
      </c>
      <c r="J19" s="464" t="e">
        <f t="shared" si="1"/>
        <v>#REF!</v>
      </c>
      <c r="K19" s="103" t="e">
        <f t="shared" si="2"/>
        <v>#REF!</v>
      </c>
      <c r="L19" s="103"/>
      <c r="M19" s="103"/>
    </row>
    <row r="20" spans="1:21" ht="12.75" customHeight="1">
      <c r="A20" s="72"/>
      <c r="B20" s="137"/>
      <c r="C20" s="817" t="s">
        <v>70</v>
      </c>
      <c r="D20" s="818"/>
      <c r="E20" s="818"/>
      <c r="F20" s="463" t="e">
        <f>SUM(F13:F19)</f>
        <v>#REF!</v>
      </c>
      <c r="G20" s="463">
        <f>SUM(G13:G19)</f>
        <v>0</v>
      </c>
      <c r="H20" s="463" t="e">
        <f>SUM(H13:H19)</f>
        <v>#REF!</v>
      </c>
      <c r="I20" s="172"/>
      <c r="J20" s="463" t="e">
        <f>SUM(J14:J18)</f>
        <v>#REF!</v>
      </c>
      <c r="K20" s="129"/>
    </row>
    <row r="21" spans="1:21">
      <c r="A21" s="72"/>
      <c r="B21" s="137"/>
      <c r="C21" s="176"/>
      <c r="D21" s="174"/>
      <c r="E21" s="174"/>
      <c r="F21" s="177"/>
      <c r="G21" s="178"/>
      <c r="H21" s="173"/>
      <c r="I21" s="175"/>
      <c r="J21" s="139"/>
      <c r="K21" s="129"/>
    </row>
    <row r="22" spans="1:21">
      <c r="A22" s="72"/>
      <c r="B22" s="137"/>
      <c r="C22" s="176"/>
      <c r="D22" s="174"/>
      <c r="E22" s="174"/>
      <c r="F22" s="177"/>
      <c r="G22" s="178"/>
      <c r="H22" s="173"/>
      <c r="I22" s="175"/>
      <c r="J22" s="139"/>
      <c r="K22" s="129"/>
      <c r="L22" s="223" t="s">
        <v>169</v>
      </c>
      <c r="M22" s="489" t="s">
        <v>205</v>
      </c>
      <c r="N22" s="489" t="s">
        <v>228</v>
      </c>
      <c r="O22" s="483" t="s">
        <v>229</v>
      </c>
      <c r="P22" s="177"/>
      <c r="Q22" s="481" t="s">
        <v>228</v>
      </c>
      <c r="R22" s="481" t="s">
        <v>268</v>
      </c>
      <c r="S22" s="482" t="s">
        <v>230</v>
      </c>
      <c r="T22" s="483" t="s">
        <v>231</v>
      </c>
      <c r="U22" s="129"/>
    </row>
    <row r="23" spans="1:21">
      <c r="A23" s="72"/>
      <c r="B23" s="137"/>
      <c r="C23" s="176"/>
      <c r="D23" s="174"/>
      <c r="E23" s="174"/>
      <c r="F23" s="177"/>
      <c r="G23" s="178"/>
      <c r="H23" s="173"/>
      <c r="I23" s="175"/>
      <c r="J23" s="139"/>
      <c r="K23" s="129"/>
      <c r="L23" s="486" t="s">
        <v>210</v>
      </c>
      <c r="M23" s="225">
        <v>162.203</v>
      </c>
      <c r="N23" s="194">
        <v>169.06100000000001</v>
      </c>
      <c r="O23" s="182">
        <f>TRUNC((N23-M23)/M23,4)</f>
        <v>4.2200000000000001E-2</v>
      </c>
      <c r="P23" s="177"/>
      <c r="Q23" s="484">
        <v>100</v>
      </c>
      <c r="R23" s="194">
        <v>144.93700000000001</v>
      </c>
      <c r="S23" s="182">
        <f>TRUNC((R23/Q23)-1,4)</f>
        <v>0.44929999999999998</v>
      </c>
      <c r="T23" s="490">
        <f>TRUNC((O23+S23)+O23*S23,4)</f>
        <v>0.51039999999999996</v>
      </c>
      <c r="U23" s="129"/>
    </row>
    <row r="24" spans="1:21">
      <c r="A24" s="72"/>
      <c r="B24" s="137"/>
      <c r="C24" s="176"/>
      <c r="D24" s="174"/>
      <c r="E24" s="174"/>
      <c r="F24" s="177"/>
      <c r="G24" s="178"/>
      <c r="H24" s="173"/>
      <c r="I24" s="175"/>
      <c r="J24" s="139"/>
      <c r="K24" s="129"/>
      <c r="L24" s="487" t="s">
        <v>211</v>
      </c>
      <c r="M24" s="226">
        <v>170.988</v>
      </c>
      <c r="N24" s="194">
        <v>184.71100000000001</v>
      </c>
      <c r="O24" s="183">
        <f>TRUNC((N24-M24)/M24,4)</f>
        <v>8.0199999999999994E-2</v>
      </c>
      <c r="P24" s="177"/>
      <c r="Q24" s="453">
        <v>100</v>
      </c>
      <c r="R24" s="194">
        <v>146.774</v>
      </c>
      <c r="S24" s="182">
        <f>TRUNC((R24/Q24)-1,4)</f>
        <v>0.4677</v>
      </c>
      <c r="T24" s="490">
        <f>TRUNC((O24+S24)+O24*S24,4)</f>
        <v>0.58540000000000003</v>
      </c>
      <c r="U24" s="129"/>
    </row>
    <row r="25" spans="1:21">
      <c r="A25" s="72"/>
      <c r="B25" s="137"/>
      <c r="C25" s="176"/>
      <c r="D25" s="174"/>
      <c r="E25" s="174"/>
      <c r="F25" s="177"/>
      <c r="G25" s="178"/>
      <c r="H25" s="173"/>
      <c r="I25" s="175"/>
      <c r="J25" s="139"/>
      <c r="K25" s="129"/>
      <c r="L25" s="487" t="s">
        <v>212</v>
      </c>
      <c r="M25" s="453">
        <v>166.93799999999999</v>
      </c>
      <c r="N25" s="194">
        <v>172.35599999999999</v>
      </c>
      <c r="O25" s="183">
        <f>TRUNC((N25-M25)/M25,4)</f>
        <v>3.2399999999999998E-2</v>
      </c>
      <c r="P25" s="177"/>
      <c r="Q25" s="453">
        <v>100</v>
      </c>
      <c r="R25" s="194">
        <v>136.12700000000001</v>
      </c>
      <c r="S25" s="182">
        <f>TRUNC((R25/Q25)-1,4)</f>
        <v>0.36120000000000002</v>
      </c>
      <c r="T25" s="490">
        <f>TRUNC((O25+S25)+O25*S25,4)</f>
        <v>0.40529999999999999</v>
      </c>
      <c r="U25" s="129"/>
    </row>
    <row r="26" spans="1:21">
      <c r="A26" s="72"/>
      <c r="B26" s="137"/>
      <c r="C26" s="176"/>
      <c r="D26" s="174"/>
      <c r="E26" s="174"/>
      <c r="F26" s="177"/>
      <c r="G26" s="178"/>
      <c r="H26" s="173"/>
      <c r="I26" s="175"/>
      <c r="J26" s="139"/>
      <c r="K26" s="129"/>
      <c r="L26" s="487" t="s">
        <v>21</v>
      </c>
      <c r="M26" s="225">
        <f>M23</f>
        <v>162.203</v>
      </c>
      <c r="N26" s="194">
        <f>N23</f>
        <v>169.06100000000001</v>
      </c>
      <c r="O26" s="182">
        <f>TRUNC((N26-M26)/M26,4)</f>
        <v>4.2200000000000001E-2</v>
      </c>
      <c r="P26" s="177"/>
      <c r="Q26" s="484">
        <v>100</v>
      </c>
      <c r="R26" s="194">
        <v>137.66800000000001</v>
      </c>
      <c r="S26" s="182">
        <f>TRUNC((R26/Q26)-1,4)</f>
        <v>0.37659999999999999</v>
      </c>
      <c r="T26" s="490">
        <f>TRUNC((O26+S26)+O26*S26,4)</f>
        <v>0.43459999999999999</v>
      </c>
      <c r="U26" s="129"/>
    </row>
    <row r="27" spans="1:21">
      <c r="A27" s="72"/>
      <c r="B27" s="137"/>
      <c r="C27" s="176"/>
      <c r="D27" s="174"/>
      <c r="E27" s="174"/>
      <c r="F27" s="177"/>
      <c r="G27" s="178"/>
      <c r="H27" s="173"/>
      <c r="I27" s="175"/>
      <c r="J27" s="139"/>
      <c r="K27" s="129"/>
      <c r="L27" s="488" t="s">
        <v>213</v>
      </c>
      <c r="M27" s="457">
        <f>M26</f>
        <v>162.203</v>
      </c>
      <c r="N27" s="458">
        <f>N23</f>
        <v>169.06100000000001</v>
      </c>
      <c r="O27" s="459">
        <f>TRUNC((N27-M27)/M27,4)</f>
        <v>4.2200000000000001E-2</v>
      </c>
      <c r="P27" s="177"/>
      <c r="Q27" s="485">
        <v>100</v>
      </c>
      <c r="R27" s="458">
        <v>129.63300000000001</v>
      </c>
      <c r="S27" s="656">
        <f>TRUNC((R27/Q27)-1,4)</f>
        <v>0.29630000000000001</v>
      </c>
      <c r="T27" s="491">
        <f>TRUNC((O27+S27)+O27*S27,4)</f>
        <v>0.35099999999999998</v>
      </c>
      <c r="U27" s="129"/>
    </row>
    <row r="28" spans="1:21">
      <c r="A28" s="72"/>
      <c r="B28" s="137"/>
      <c r="C28" s="176"/>
      <c r="D28" s="174"/>
      <c r="E28" s="174"/>
      <c r="F28" s="177"/>
      <c r="G28" s="178"/>
      <c r="H28" s="173"/>
      <c r="I28" s="175"/>
      <c r="J28" s="139"/>
    </row>
    <row r="29" spans="1:21">
      <c r="A29" s="72"/>
      <c r="B29" s="137"/>
      <c r="C29" s="176"/>
      <c r="D29" s="174"/>
      <c r="E29" s="174"/>
      <c r="F29" s="177"/>
      <c r="G29" s="178"/>
      <c r="H29" s="173"/>
      <c r="I29" s="175"/>
      <c r="J29" s="139"/>
    </row>
    <row r="30" spans="1:21">
      <c r="A30" s="72"/>
      <c r="B30" s="143"/>
      <c r="C30" s="144" t="s">
        <v>143</v>
      </c>
      <c r="D30" s="184"/>
      <c r="E30" s="184"/>
      <c r="F30" s="185" t="e">
        <f>rea</f>
        <v>#REF!</v>
      </c>
      <c r="G30" s="1118" t="e">
        <f ca="1">CONCATENATE("(",L30,")")</f>
        <v>#NAME?</v>
      </c>
      <c r="H30" s="1118"/>
      <c r="I30" s="1118"/>
      <c r="J30" s="1119"/>
      <c r="L30" s="3" t="e">
        <f ca="1">[9]!extenso(J20)</f>
        <v>#NAME?</v>
      </c>
    </row>
    <row r="31" spans="1:21">
      <c r="A31" s="72"/>
      <c r="B31" s="154"/>
      <c r="C31" s="155" t="e">
        <f>#REF!</f>
        <v>#REF!</v>
      </c>
      <c r="D31" s="186"/>
      <c r="E31" s="186"/>
      <c r="F31" s="155"/>
      <c r="G31" s="1120"/>
      <c r="H31" s="1120"/>
      <c r="I31" s="1120"/>
      <c r="J31" s="1121"/>
    </row>
    <row r="32" spans="1:21">
      <c r="A32" s="72"/>
      <c r="B32" s="143"/>
      <c r="C32" s="144" t="s">
        <v>48</v>
      </c>
      <c r="D32" s="184"/>
      <c r="E32" s="184"/>
      <c r="F32" s="144"/>
      <c r="G32" s="144"/>
      <c r="H32" s="144"/>
      <c r="I32" s="144"/>
      <c r="J32" s="142"/>
    </row>
    <row r="33" spans="1:10">
      <c r="A33" s="72"/>
      <c r="B33" s="157"/>
      <c r="C33" s="135"/>
      <c r="D33" s="135"/>
      <c r="E33" s="135"/>
      <c r="F33" s="135"/>
      <c r="G33" s="135"/>
      <c r="H33" s="135"/>
      <c r="I33" s="135"/>
      <c r="J33" s="136"/>
    </row>
    <row r="34" spans="1:10">
      <c r="A34" s="72"/>
      <c r="B34" s="157"/>
      <c r="C34" s="135"/>
      <c r="D34" s="135"/>
      <c r="E34" s="135"/>
      <c r="F34" s="135"/>
      <c r="G34" s="135"/>
      <c r="H34" s="135"/>
      <c r="I34" s="135"/>
      <c r="J34" s="136"/>
    </row>
    <row r="35" spans="1:10">
      <c r="A35" s="72"/>
      <c r="B35" s="187"/>
      <c r="C35" s="188"/>
      <c r="D35" s="188"/>
      <c r="E35" s="188"/>
      <c r="F35" s="188"/>
      <c r="G35" s="188"/>
      <c r="H35" s="188"/>
      <c r="I35" s="149"/>
      <c r="J35" s="150"/>
    </row>
    <row r="36" spans="1:10">
      <c r="A36" s="72"/>
      <c r="B36" s="189" t="s">
        <v>51</v>
      </c>
      <c r="C36" s="190"/>
      <c r="D36" s="190"/>
      <c r="E36" s="191" t="s">
        <v>52</v>
      </c>
      <c r="F36" s="191"/>
      <c r="G36" s="191"/>
      <c r="H36" s="191" t="s">
        <v>53</v>
      </c>
      <c r="I36" s="192"/>
      <c r="J36" s="193"/>
    </row>
    <row r="37" spans="1:10">
      <c r="A37" s="72"/>
      <c r="B37" s="73"/>
      <c r="C37" s="73"/>
      <c r="D37" s="73"/>
      <c r="E37" s="73"/>
      <c r="F37" s="73"/>
      <c r="G37" s="73"/>
      <c r="H37" s="73"/>
      <c r="I37" s="73"/>
      <c r="J37" s="73"/>
    </row>
    <row r="38" spans="1:10">
      <c r="A38" s="72"/>
      <c r="B38" s="73"/>
      <c r="C38" s="73"/>
      <c r="D38" s="73"/>
      <c r="E38" s="73"/>
      <c r="F38" s="73"/>
      <c r="G38" s="73"/>
      <c r="H38" s="73"/>
      <c r="I38" s="73"/>
      <c r="J38" s="73"/>
    </row>
    <row r="39" spans="1:10">
      <c r="A39" s="72"/>
      <c r="B39" s="73"/>
      <c r="C39" s="73"/>
      <c r="D39" s="73"/>
      <c r="E39" s="73"/>
      <c r="F39" s="73"/>
      <c r="G39" s="73"/>
      <c r="H39" s="73"/>
      <c r="I39" s="73"/>
      <c r="J39" s="73"/>
    </row>
  </sheetData>
  <mergeCells count="3">
    <mergeCell ref="G30:J31"/>
    <mergeCell ref="H7:H8"/>
    <mergeCell ref="C2:E4"/>
  </mergeCells>
  <phoneticPr fontId="11" type="noConversion"/>
  <printOptions horizontalCentered="1" verticalCentered="1"/>
  <pageMargins left="0.39370078740157483" right="0.39370078740157483" top="0.87" bottom="0.28999999999999998" header="0" footer="0"/>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SheetLayoutView="100" workbookViewId="0">
      <selection activeCell="H17" sqref="H17"/>
    </sheetView>
  </sheetViews>
  <sheetFormatPr defaultColWidth="10.7109375" defaultRowHeight="12"/>
  <cols>
    <col min="1" max="1" width="10.7109375" style="3" customWidth="1"/>
    <col min="2" max="2" width="14.85546875" style="118" customWidth="1"/>
    <col min="3" max="3" width="49.7109375" style="118" customWidth="1"/>
    <col min="4" max="4" width="6.7109375" style="118" customWidth="1"/>
    <col min="5" max="5" width="13.85546875" style="118" customWidth="1"/>
    <col min="6" max="7" width="12.140625" style="118" customWidth="1"/>
    <col min="8" max="8" width="13.42578125" style="118" customWidth="1"/>
    <col min="9" max="9" width="15.5703125" style="118" customWidth="1"/>
    <col min="10" max="10" width="14.7109375" style="118" customWidth="1"/>
    <col min="11" max="11" width="3.5703125" style="118" customWidth="1"/>
    <col min="12" max="16384" width="10.7109375" style="3"/>
  </cols>
  <sheetData>
    <row r="1" spans="1:11" ht="15" customHeight="1">
      <c r="A1" s="72"/>
      <c r="B1" s="140"/>
      <c r="C1" s="324" t="s">
        <v>192</v>
      </c>
      <c r="D1" s="325"/>
      <c r="E1" s="326"/>
      <c r="F1" s="326"/>
      <c r="G1" s="326"/>
      <c r="H1" s="326"/>
      <c r="I1" s="326"/>
      <c r="J1" s="326"/>
      <c r="K1" s="327" t="s">
        <v>193</v>
      </c>
    </row>
    <row r="2" spans="1:11" ht="15" customHeight="1">
      <c r="A2" s="72"/>
      <c r="B2" s="145"/>
      <c r="C2" s="849" t="s">
        <v>28</v>
      </c>
      <c r="D2" s="328" t="s">
        <v>194</v>
      </c>
      <c r="E2" s="329"/>
      <c r="F2" s="330"/>
      <c r="G2" s="330"/>
      <c r="H2" s="330"/>
      <c r="I2" s="330"/>
      <c r="J2" s="330"/>
      <c r="K2" s="331"/>
    </row>
    <row r="3" spans="1:11" ht="15" customHeight="1">
      <c r="A3" s="72"/>
      <c r="B3" s="151"/>
      <c r="C3" s="332" t="s">
        <v>30</v>
      </c>
      <c r="D3" s="333"/>
      <c r="E3" s="334"/>
      <c r="F3" s="334"/>
      <c r="G3" s="334"/>
      <c r="H3" s="334"/>
      <c r="I3" s="334"/>
      <c r="J3" s="334"/>
      <c r="K3" s="335"/>
    </row>
    <row r="4" spans="1:11" ht="12.75" customHeight="1">
      <c r="A4" s="72"/>
      <c r="B4" s="336" t="e">
        <f>#REF!</f>
        <v>#REF!</v>
      </c>
      <c r="C4" s="337"/>
      <c r="D4" s="337"/>
      <c r="E4" s="337"/>
      <c r="F4" s="337"/>
      <c r="G4" s="337"/>
      <c r="H4" s="337"/>
      <c r="I4" s="337"/>
      <c r="J4" s="337"/>
      <c r="K4" s="338"/>
    </row>
    <row r="5" spans="1:11" ht="12" customHeight="1">
      <c r="A5" s="72"/>
      <c r="B5" s="339" t="e">
        <f>#REF!</f>
        <v>#REF!</v>
      </c>
      <c r="C5" s="340"/>
      <c r="D5" s="340"/>
      <c r="E5" s="1132" t="s">
        <v>32</v>
      </c>
      <c r="F5" s="1132"/>
      <c r="G5" s="340" t="s">
        <v>31</v>
      </c>
      <c r="H5" s="340"/>
      <c r="I5" s="135" t="s">
        <v>62</v>
      </c>
      <c r="J5" s="340"/>
      <c r="K5" s="338"/>
    </row>
    <row r="6" spans="1:11" ht="12" customHeight="1">
      <c r="A6" s="72"/>
      <c r="B6" s="339" t="e">
        <f>#REF!</f>
        <v>#REF!</v>
      </c>
      <c r="C6" s="340"/>
      <c r="D6" s="340"/>
      <c r="E6" s="1132"/>
      <c r="F6" s="1132"/>
      <c r="G6" s="340" t="s">
        <v>33</v>
      </c>
      <c r="H6" s="340"/>
      <c r="I6" s="135" t="s">
        <v>34</v>
      </c>
      <c r="J6" s="340"/>
      <c r="K6" s="338"/>
    </row>
    <row r="7" spans="1:11" ht="12" customHeight="1">
      <c r="A7" s="72"/>
      <c r="B7" s="339" t="e">
        <f>#REF!</f>
        <v>#REF!</v>
      </c>
      <c r="C7" s="340"/>
      <c r="D7" s="340"/>
      <c r="E7" s="1132"/>
      <c r="F7" s="1132"/>
      <c r="G7" s="340" t="s">
        <v>35</v>
      </c>
      <c r="H7" s="340"/>
      <c r="I7" s="135" t="s">
        <v>36</v>
      </c>
      <c r="J7" s="340"/>
      <c r="K7" s="338"/>
    </row>
    <row r="8" spans="1:11" ht="12" customHeight="1">
      <c r="A8" s="72"/>
      <c r="B8" s="339" t="e">
        <f>#REF!</f>
        <v>#REF!</v>
      </c>
      <c r="C8" s="340"/>
      <c r="D8" s="340"/>
      <c r="E8" s="1132"/>
      <c r="F8" s="1132"/>
      <c r="G8" s="340" t="s">
        <v>37</v>
      </c>
      <c r="H8" s="340"/>
      <c r="I8" s="135" t="s">
        <v>38</v>
      </c>
      <c r="J8" s="340"/>
      <c r="K8" s="338"/>
    </row>
    <row r="9" spans="1:11" ht="12" customHeight="1">
      <c r="A9" s="72"/>
      <c r="B9" s="339" t="e">
        <f>#REF!</f>
        <v>#REF!</v>
      </c>
      <c r="C9" s="341"/>
      <c r="D9" s="341"/>
      <c r="E9" s="341"/>
      <c r="F9" s="340"/>
      <c r="G9" s="342"/>
      <c r="H9" s="343"/>
      <c r="I9" s="343"/>
      <c r="J9" s="341"/>
      <c r="K9" s="338"/>
    </row>
    <row r="10" spans="1:11" ht="15" customHeight="1">
      <c r="A10" s="72"/>
      <c r="B10" s="344" t="str">
        <f>RELATÓRIO!B11</f>
        <v>Período Simples: 01/06/04  a 30/06/04</v>
      </c>
      <c r="C10" s="345"/>
      <c r="D10" s="345"/>
      <c r="E10" s="346"/>
      <c r="F10" s="356" t="e">
        <f>#REF!</f>
        <v>#REF!</v>
      </c>
      <c r="G10" s="345"/>
      <c r="H10" s="345"/>
      <c r="I10" s="345"/>
      <c r="J10" s="345"/>
      <c r="K10" s="347"/>
    </row>
    <row r="11" spans="1:11">
      <c r="A11" s="72"/>
      <c r="B11" s="1133" t="s">
        <v>39</v>
      </c>
      <c r="C11" s="1133" t="s">
        <v>40</v>
      </c>
      <c r="D11" s="1133" t="s">
        <v>41</v>
      </c>
      <c r="E11" s="1133" t="s">
        <v>42</v>
      </c>
      <c r="F11" s="1144" t="s">
        <v>43</v>
      </c>
      <c r="G11" s="1145"/>
      <c r="H11" s="1146"/>
      <c r="I11" s="1133" t="s">
        <v>195</v>
      </c>
      <c r="J11" s="1140" t="s">
        <v>46</v>
      </c>
      <c r="K11" s="1141"/>
    </row>
    <row r="12" spans="1:11" ht="12.75" customHeight="1">
      <c r="A12" s="72"/>
      <c r="B12" s="1134"/>
      <c r="C12" s="1134"/>
      <c r="D12" s="1134"/>
      <c r="E12" s="1134"/>
      <c r="F12" s="348" t="s">
        <v>196</v>
      </c>
      <c r="G12" s="348" t="s">
        <v>197</v>
      </c>
      <c r="H12" s="348" t="s">
        <v>70</v>
      </c>
      <c r="I12" s="1134"/>
      <c r="J12" s="1142"/>
      <c r="K12" s="1143"/>
    </row>
    <row r="13" spans="1:11" ht="12" customHeight="1">
      <c r="A13" s="114"/>
      <c r="B13" s="658"/>
      <c r="C13" s="659" t="s">
        <v>198</v>
      </c>
      <c r="D13" s="635"/>
      <c r="E13" s="660"/>
      <c r="F13" s="661"/>
      <c r="G13" s="608"/>
      <c r="H13" s="608"/>
      <c r="I13" s="620"/>
      <c r="J13" s="662"/>
      <c r="K13" s="663"/>
    </row>
    <row r="14" spans="1:11" ht="12" customHeight="1">
      <c r="A14" s="114"/>
      <c r="B14" s="658"/>
      <c r="C14" s="659" t="s">
        <v>215</v>
      </c>
      <c r="D14" s="635"/>
      <c r="E14" s="625"/>
      <c r="F14" s="661"/>
      <c r="G14" s="608"/>
      <c r="H14" s="608"/>
      <c r="I14" s="620"/>
      <c r="J14" s="662"/>
      <c r="K14" s="663"/>
    </row>
    <row r="15" spans="1:11" ht="12" customHeight="1">
      <c r="A15" s="114"/>
      <c r="B15" s="658">
        <v>52200</v>
      </c>
      <c r="C15" s="664" t="s">
        <v>200</v>
      </c>
      <c r="D15" s="665" t="s">
        <v>199</v>
      </c>
      <c r="E15" s="625"/>
      <c r="F15" s="624"/>
      <c r="G15" s="624"/>
      <c r="H15" s="608">
        <f>+F15+G15</f>
        <v>0</v>
      </c>
      <c r="I15" s="608"/>
      <c r="J15" s="662"/>
      <c r="K15" s="663"/>
    </row>
    <row r="16" spans="1:11" ht="12" customHeight="1">
      <c r="A16" s="114"/>
      <c r="B16" s="658">
        <v>52300</v>
      </c>
      <c r="C16" s="664" t="s">
        <v>201</v>
      </c>
      <c r="D16" s="665" t="s">
        <v>199</v>
      </c>
      <c r="E16" s="625"/>
      <c r="F16" s="624"/>
      <c r="G16" s="624"/>
      <c r="H16" s="608">
        <f>+F16+G16</f>
        <v>0</v>
      </c>
      <c r="I16" s="608"/>
      <c r="J16" s="662"/>
      <c r="K16" s="663"/>
    </row>
    <row r="17" spans="1:11" ht="12" customHeight="1">
      <c r="A17" s="114"/>
      <c r="B17" s="658"/>
      <c r="C17" s="664" t="s">
        <v>203</v>
      </c>
      <c r="D17" s="665" t="s">
        <v>191</v>
      </c>
      <c r="E17" s="660">
        <v>15</v>
      </c>
      <c r="F17" s="661"/>
      <c r="G17" s="608"/>
      <c r="H17" s="608"/>
      <c r="I17" s="666"/>
      <c r="J17" s="662"/>
      <c r="K17" s="663"/>
    </row>
    <row r="18" spans="1:11" ht="12" customHeight="1">
      <c r="A18" s="114"/>
      <c r="B18" s="658"/>
      <c r="C18" s="659"/>
      <c r="D18" s="635"/>
      <c r="E18" s="660"/>
      <c r="F18" s="661"/>
      <c r="G18" s="608"/>
      <c r="H18" s="608"/>
      <c r="I18" s="620"/>
      <c r="J18" s="662"/>
      <c r="K18" s="663"/>
    </row>
    <row r="19" spans="1:11" ht="12" customHeight="1">
      <c r="A19" s="114"/>
      <c r="B19" s="658"/>
      <c r="C19" s="664"/>
      <c r="D19" s="665"/>
      <c r="E19" s="625"/>
      <c r="F19" s="624"/>
      <c r="G19" s="624"/>
      <c r="H19" s="608"/>
      <c r="I19" s="608"/>
      <c r="J19" s="662"/>
      <c r="K19" s="663"/>
    </row>
    <row r="20" spans="1:11" ht="12" customHeight="1">
      <c r="A20" s="114"/>
      <c r="B20" s="658"/>
      <c r="C20" s="664"/>
      <c r="D20" s="665"/>
      <c r="E20" s="625"/>
      <c r="F20" s="624"/>
      <c r="G20" s="624"/>
      <c r="H20" s="608"/>
      <c r="I20" s="608"/>
      <c r="J20" s="662"/>
      <c r="K20" s="663"/>
    </row>
    <row r="21" spans="1:11" ht="12" customHeight="1">
      <c r="A21" s="114"/>
      <c r="B21" s="658"/>
      <c r="C21" s="664"/>
      <c r="D21" s="665"/>
      <c r="E21" s="660"/>
      <c r="F21" s="661"/>
      <c r="G21" s="608"/>
      <c r="H21" s="608"/>
      <c r="I21" s="666"/>
      <c r="J21" s="662"/>
      <c r="K21" s="663"/>
    </row>
    <row r="22" spans="1:11" ht="12" customHeight="1">
      <c r="A22" s="114"/>
      <c r="B22" s="667"/>
      <c r="C22" s="659"/>
      <c r="D22" s="635"/>
      <c r="E22" s="660"/>
      <c r="F22" s="661"/>
      <c r="G22" s="608"/>
      <c r="H22" s="608"/>
      <c r="I22" s="668"/>
      <c r="J22" s="662"/>
      <c r="K22" s="663"/>
    </row>
    <row r="23" spans="1:11" ht="12" customHeight="1">
      <c r="A23" s="114"/>
      <c r="B23" s="667"/>
      <c r="C23" s="659"/>
      <c r="D23" s="635"/>
      <c r="E23" s="660"/>
      <c r="F23" s="661"/>
      <c r="G23" s="608"/>
      <c r="H23" s="608"/>
      <c r="I23" s="671"/>
      <c r="J23" s="672"/>
      <c r="K23" s="670"/>
    </row>
    <row r="24" spans="1:11" ht="12" customHeight="1">
      <c r="A24" s="114"/>
      <c r="B24" s="658"/>
      <c r="C24" s="659"/>
      <c r="D24" s="635"/>
      <c r="E24" s="660"/>
      <c r="F24" s="661"/>
      <c r="G24" s="608"/>
      <c r="H24" s="608"/>
      <c r="I24" s="620"/>
      <c r="J24" s="662"/>
      <c r="K24" s="663"/>
    </row>
    <row r="25" spans="1:11" ht="12" customHeight="1">
      <c r="A25" s="114"/>
      <c r="B25" s="658"/>
      <c r="C25" s="664"/>
      <c r="D25" s="665"/>
      <c r="E25" s="625"/>
      <c r="F25" s="624"/>
      <c r="G25" s="624"/>
      <c r="H25" s="608"/>
      <c r="I25" s="608"/>
      <c r="J25" s="662"/>
      <c r="K25" s="663"/>
    </row>
    <row r="26" spans="1:11" ht="12" customHeight="1">
      <c r="A26" s="114"/>
      <c r="B26" s="658"/>
      <c r="C26" s="664"/>
      <c r="D26" s="665"/>
      <c r="E26" s="625"/>
      <c r="F26" s="624"/>
      <c r="G26" s="624"/>
      <c r="H26" s="608"/>
      <c r="I26" s="608"/>
      <c r="J26" s="662"/>
      <c r="K26" s="663"/>
    </row>
    <row r="27" spans="1:11" ht="12" customHeight="1">
      <c r="A27" s="114"/>
      <c r="B27" s="667"/>
      <c r="C27" s="659"/>
      <c r="D27" s="635"/>
      <c r="E27" s="660"/>
      <c r="F27" s="661"/>
      <c r="G27" s="608"/>
      <c r="H27" s="608"/>
      <c r="I27" s="668"/>
      <c r="J27" s="662"/>
      <c r="K27" s="663"/>
    </row>
    <row r="28" spans="1:11" ht="12" customHeight="1">
      <c r="A28" s="114"/>
      <c r="B28" s="667"/>
      <c r="C28" s="659"/>
      <c r="D28" s="635"/>
      <c r="E28" s="660"/>
      <c r="F28" s="661"/>
      <c r="G28" s="608"/>
      <c r="H28" s="608"/>
      <c r="I28" s="673"/>
      <c r="J28" s="662"/>
      <c r="K28" s="663"/>
    </row>
    <row r="29" spans="1:11" ht="12" customHeight="1">
      <c r="A29" s="114"/>
      <c r="B29" s="658"/>
      <c r="C29" s="659"/>
      <c r="D29" s="635"/>
      <c r="E29" s="660"/>
      <c r="F29" s="661"/>
      <c r="G29" s="608"/>
      <c r="H29" s="608"/>
      <c r="I29" s="673"/>
      <c r="J29" s="669"/>
      <c r="K29" s="670"/>
    </row>
    <row r="30" spans="1:11" ht="12" customHeight="1">
      <c r="A30" s="114"/>
      <c r="B30" s="658"/>
      <c r="C30" s="664"/>
      <c r="D30" s="665"/>
      <c r="E30" s="625"/>
      <c r="F30" s="624"/>
      <c r="G30" s="624"/>
      <c r="H30" s="608"/>
      <c r="I30" s="608"/>
      <c r="J30" s="662"/>
      <c r="K30" s="663"/>
    </row>
    <row r="31" spans="1:11" ht="12" customHeight="1">
      <c r="A31" s="114"/>
      <c r="B31" s="658"/>
      <c r="C31" s="664"/>
      <c r="D31" s="665"/>
      <c r="E31" s="625"/>
      <c r="F31" s="624"/>
      <c r="G31" s="624"/>
      <c r="H31" s="608"/>
      <c r="I31" s="608"/>
      <c r="J31" s="662"/>
      <c r="K31" s="663"/>
    </row>
    <row r="32" spans="1:11" ht="12" customHeight="1">
      <c r="A32" s="114"/>
      <c r="B32" s="658"/>
      <c r="C32" s="664"/>
      <c r="D32" s="665"/>
      <c r="E32" s="674"/>
      <c r="F32" s="661"/>
      <c r="G32" s="608"/>
      <c r="H32" s="608"/>
      <c r="I32" s="666"/>
      <c r="J32" s="662"/>
      <c r="K32" s="663"/>
    </row>
    <row r="33" spans="1:11" ht="12" customHeight="1">
      <c r="A33" s="114"/>
      <c r="B33" s="667"/>
      <c r="C33" s="659"/>
      <c r="D33" s="635"/>
      <c r="E33" s="660"/>
      <c r="F33" s="661"/>
      <c r="G33" s="608"/>
      <c r="H33" s="608"/>
      <c r="I33" s="608"/>
      <c r="J33" s="662"/>
      <c r="K33" s="663"/>
    </row>
    <row r="34" spans="1:11" ht="12" customHeight="1">
      <c r="A34" s="114"/>
      <c r="B34" s="667"/>
      <c r="C34" s="659"/>
      <c r="D34" s="635"/>
      <c r="E34" s="660"/>
      <c r="F34" s="661"/>
      <c r="G34" s="608"/>
      <c r="H34" s="608"/>
      <c r="I34" s="608"/>
      <c r="J34" s="662"/>
      <c r="K34" s="663"/>
    </row>
    <row r="35" spans="1:11" ht="12" customHeight="1">
      <c r="A35" s="114"/>
      <c r="B35" s="667"/>
      <c r="C35" s="659"/>
      <c r="D35" s="635"/>
      <c r="E35" s="660"/>
      <c r="F35" s="661"/>
      <c r="G35" s="608"/>
      <c r="H35" s="608"/>
      <c r="I35" s="608"/>
      <c r="J35" s="662"/>
      <c r="K35" s="663"/>
    </row>
    <row r="36" spans="1:11" ht="12" customHeight="1">
      <c r="A36" s="114"/>
      <c r="B36" s="667"/>
      <c r="C36" s="664"/>
      <c r="D36" s="665"/>
      <c r="E36" s="625"/>
      <c r="F36" s="661"/>
      <c r="G36" s="608"/>
      <c r="H36" s="608"/>
      <c r="I36" s="608"/>
      <c r="J36" s="662"/>
      <c r="K36" s="663"/>
    </row>
    <row r="37" spans="1:11" ht="12" customHeight="1">
      <c r="A37" s="114"/>
      <c r="B37" s="667"/>
      <c r="C37" s="664"/>
      <c r="D37" s="665"/>
      <c r="E37" s="660"/>
      <c r="F37" s="661"/>
      <c r="G37" s="608"/>
      <c r="H37" s="608"/>
      <c r="I37" s="608"/>
      <c r="J37" s="662"/>
      <c r="K37" s="663"/>
    </row>
    <row r="38" spans="1:11" ht="12" customHeight="1">
      <c r="A38" s="114"/>
      <c r="B38" s="667"/>
      <c r="C38" s="664"/>
      <c r="D38" s="665"/>
      <c r="E38" s="660"/>
      <c r="F38" s="661"/>
      <c r="G38" s="608"/>
      <c r="H38" s="608"/>
      <c r="I38" s="666"/>
      <c r="J38" s="662"/>
      <c r="K38" s="663"/>
    </row>
    <row r="39" spans="1:11" ht="12" customHeight="1">
      <c r="A39" s="114"/>
      <c r="B39" s="667"/>
      <c r="C39" s="659"/>
      <c r="D39" s="635"/>
      <c r="E39" s="660"/>
      <c r="F39" s="661"/>
      <c r="G39" s="608"/>
      <c r="H39" s="608"/>
      <c r="I39" s="608"/>
      <c r="J39" s="672"/>
      <c r="K39" s="670"/>
    </row>
    <row r="40" spans="1:11" ht="12" customHeight="1">
      <c r="A40" s="114"/>
      <c r="B40" s="667"/>
      <c r="C40" s="659"/>
      <c r="D40" s="635"/>
      <c r="E40" s="660"/>
      <c r="F40" s="661"/>
      <c r="G40" s="608"/>
      <c r="H40" s="608"/>
      <c r="I40" s="608"/>
      <c r="J40" s="672"/>
      <c r="K40" s="670"/>
    </row>
    <row r="41" spans="1:11" ht="12" customHeight="1">
      <c r="A41" s="114"/>
      <c r="B41" s="658"/>
      <c r="C41" s="659"/>
      <c r="D41" s="665"/>
      <c r="E41" s="660"/>
      <c r="F41" s="661"/>
      <c r="G41" s="608"/>
      <c r="H41" s="608"/>
      <c r="I41" s="671"/>
      <c r="J41" s="672"/>
      <c r="K41" s="670"/>
    </row>
    <row r="42" spans="1:11" ht="12" customHeight="1">
      <c r="A42" s="114"/>
      <c r="B42" s="349"/>
      <c r="C42" s="675" t="e">
        <f>#REF!</f>
        <v>#REF!</v>
      </c>
      <c r="D42" s="1135"/>
      <c r="E42" s="1135"/>
      <c r="F42" s="1136"/>
      <c r="G42" s="1136"/>
      <c r="H42" s="1136"/>
      <c r="I42" s="1136"/>
      <c r="J42" s="1136"/>
      <c r="K42" s="1137"/>
    </row>
    <row r="43" spans="1:11" ht="12" customHeight="1">
      <c r="A43" s="114"/>
      <c r="B43" s="350"/>
      <c r="C43" s="676"/>
      <c r="D43" s="334"/>
      <c r="E43" s="334"/>
      <c r="F43" s="1138"/>
      <c r="G43" s="1138"/>
      <c r="H43" s="1138"/>
      <c r="I43" s="1138"/>
      <c r="J43" s="1138"/>
      <c r="K43" s="1139"/>
    </row>
    <row r="44" spans="1:11" ht="12" customHeight="1">
      <c r="A44" s="114"/>
      <c r="B44" s="325"/>
      <c r="C44" s="677" t="s">
        <v>202</v>
      </c>
      <c r="D44" s="326"/>
      <c r="E44" s="326"/>
      <c r="F44" s="321"/>
      <c r="G44" s="326"/>
      <c r="H44" s="326"/>
      <c r="I44" s="326"/>
      <c r="J44" s="326"/>
      <c r="K44" s="351"/>
    </row>
    <row r="45" spans="1:11" ht="12" customHeight="1">
      <c r="A45" s="114"/>
      <c r="B45" s="352"/>
      <c r="C45" s="678"/>
      <c r="D45" s="353"/>
      <c r="E45" s="353"/>
      <c r="F45" s="64"/>
      <c r="G45" s="353"/>
      <c r="H45" s="353"/>
      <c r="I45" s="353"/>
      <c r="J45" s="353"/>
      <c r="K45" s="354"/>
    </row>
    <row r="46" spans="1:11" ht="12" customHeight="1">
      <c r="A46" s="114"/>
      <c r="B46" s="352"/>
      <c r="C46" s="678"/>
      <c r="D46" s="353"/>
      <c r="E46" s="353"/>
      <c r="F46" s="64"/>
      <c r="G46" s="353"/>
      <c r="H46" s="353"/>
      <c r="I46" s="353"/>
      <c r="J46" s="353"/>
      <c r="K46" s="354"/>
    </row>
    <row r="47" spans="1:11" ht="12" customHeight="1">
      <c r="A47" s="114"/>
      <c r="B47" s="352"/>
      <c r="C47" s="353"/>
      <c r="D47" s="353"/>
      <c r="E47" s="353"/>
      <c r="F47" s="64"/>
      <c r="G47" s="353"/>
      <c r="H47" s="353"/>
      <c r="I47" s="353"/>
      <c r="J47" s="353"/>
      <c r="K47" s="354"/>
    </row>
    <row r="48" spans="1:11" ht="12" customHeight="1">
      <c r="A48" s="114"/>
      <c r="B48" s="352"/>
      <c r="C48" s="679" t="s">
        <v>49</v>
      </c>
      <c r="D48" s="330"/>
      <c r="E48" s="330" t="s">
        <v>50</v>
      </c>
      <c r="F48" s="629"/>
      <c r="G48" s="330" t="s">
        <v>71</v>
      </c>
      <c r="H48" s="330" t="e">
        <f>zenil</f>
        <v>#REF!</v>
      </c>
      <c r="I48" s="330"/>
      <c r="J48" s="353"/>
      <c r="K48" s="680"/>
    </row>
    <row r="49" spans="1:11" ht="12" customHeight="1">
      <c r="A49" s="114"/>
      <c r="B49" s="355"/>
      <c r="C49" s="681" t="s">
        <v>51</v>
      </c>
      <c r="D49" s="682"/>
      <c r="E49" s="683" t="s">
        <v>52</v>
      </c>
      <c r="F49" s="633"/>
      <c r="G49" s="683"/>
      <c r="H49" s="683" t="e">
        <f>pz</f>
        <v>#REF!</v>
      </c>
      <c r="I49" s="683"/>
      <c r="J49" s="683" t="s">
        <v>71</v>
      </c>
      <c r="K49" s="684"/>
    </row>
  </sheetData>
  <mergeCells count="10">
    <mergeCell ref="D42:E42"/>
    <mergeCell ref="F42:K43"/>
    <mergeCell ref="I11:I12"/>
    <mergeCell ref="J11:K12"/>
    <mergeCell ref="F11:H11"/>
    <mergeCell ref="E5:F8"/>
    <mergeCell ref="B11:B12"/>
    <mergeCell ref="C11:C12"/>
    <mergeCell ref="D11:D12"/>
    <mergeCell ref="E11:E12"/>
  </mergeCells>
  <phoneticPr fontId="11" type="noConversion"/>
  <printOptions horizontalCentered="1" verticalCentered="1"/>
  <pageMargins left="0.39370078740157483" right="0.39370078740157483" top="0.55118110236220474" bottom="0.63" header="0" footer="0.47244094488188981"/>
  <pageSetup paperSize="9" scale="90" orientation="landscape" horizontalDpi="300" verticalDpi="300" r:id="rId1"/>
  <headerFooter alignWithMargins="0">
    <oddFooter>&amp;C&amp;8Folha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7"/>
  <sheetViews>
    <sheetView showGridLines="0" workbookViewId="0">
      <selection activeCell="B7" sqref="B7"/>
    </sheetView>
  </sheetViews>
  <sheetFormatPr defaultColWidth="10.7109375" defaultRowHeight="12"/>
  <cols>
    <col min="1" max="1" width="10.7109375" style="3" customWidth="1"/>
    <col min="2" max="2" width="7.7109375" style="1" customWidth="1"/>
    <col min="3" max="3" width="1.7109375" style="1" customWidth="1"/>
    <col min="4" max="4" width="6.7109375" style="1" customWidth="1"/>
    <col min="5" max="5" width="7.7109375" style="1" customWidth="1"/>
    <col min="6" max="6" width="1.7109375" style="1" customWidth="1"/>
    <col min="7" max="7" width="6.7109375" style="1" customWidth="1"/>
    <col min="8" max="8" width="6.140625" style="1" customWidth="1"/>
    <col min="9" max="9" width="12.42578125" style="1" customWidth="1"/>
    <col min="10" max="10" width="5.7109375" style="1" customWidth="1"/>
    <col min="11" max="11" width="6.140625" style="1" customWidth="1"/>
    <col min="12" max="13" width="6.5703125" style="1" bestFit="1" customWidth="1"/>
    <col min="14" max="14" width="8.140625" style="1" customWidth="1"/>
    <col min="15" max="15" width="6.140625" style="1" customWidth="1"/>
    <col min="16" max="16" width="19.7109375" style="1" customWidth="1"/>
    <col min="17" max="17" width="10.7109375" style="3" customWidth="1"/>
    <col min="18" max="18" width="16.28515625" style="3" customWidth="1"/>
    <col min="19" max="19" width="13.28515625" style="3" customWidth="1"/>
    <col min="20" max="16384" width="10.7109375" style="3"/>
  </cols>
  <sheetData>
    <row r="2" spans="2:20" ht="23.25" customHeight="1">
      <c r="B2" s="21"/>
      <c r="C2" s="43"/>
      <c r="D2" s="48"/>
      <c r="E2" s="42" t="s">
        <v>27</v>
      </c>
      <c r="F2" s="22"/>
      <c r="G2" s="22"/>
      <c r="H2" s="22"/>
      <c r="I2" s="22"/>
      <c r="J2" s="22"/>
      <c r="K2" s="22"/>
      <c r="L2" s="22"/>
      <c r="M2" s="22"/>
      <c r="N2" s="22"/>
      <c r="O2" s="23"/>
      <c r="P2" s="1153" t="s">
        <v>263</v>
      </c>
      <c r="Q2" s="71"/>
      <c r="R2" s="71"/>
      <c r="S2" s="71"/>
    </row>
    <row r="3" spans="2:20" ht="23.25" customHeight="1">
      <c r="B3" s="25"/>
      <c r="C3" s="45"/>
      <c r="D3" s="50"/>
      <c r="E3" s="44" t="s">
        <v>220</v>
      </c>
      <c r="F3" s="26"/>
      <c r="G3" s="26"/>
      <c r="H3" s="26"/>
      <c r="I3" s="26"/>
      <c r="J3" s="26"/>
      <c r="K3" s="26"/>
      <c r="L3" s="26"/>
      <c r="M3" s="26"/>
      <c r="N3" s="26"/>
      <c r="O3" s="40"/>
      <c r="P3" s="1154"/>
      <c r="Q3" s="71"/>
      <c r="R3" s="71"/>
      <c r="S3" s="71"/>
    </row>
    <row r="4" spans="2:20">
      <c r="B4" s="27" t="e">
        <f>#REF!</f>
        <v>#REF!</v>
      </c>
      <c r="C4" s="28"/>
      <c r="D4" s="28"/>
      <c r="E4" s="28"/>
      <c r="F4" s="28"/>
      <c r="G4" s="28"/>
      <c r="H4" s="28"/>
      <c r="I4" s="28"/>
      <c r="J4" s="28"/>
      <c r="K4" s="28"/>
      <c r="L4" s="28"/>
      <c r="M4" s="28"/>
      <c r="N4" s="28"/>
      <c r="O4" s="29"/>
      <c r="P4" s="1154"/>
      <c r="Q4" s="71"/>
      <c r="R4" s="71"/>
      <c r="S4" s="71"/>
    </row>
    <row r="5" spans="2:20">
      <c r="B5" s="30" t="e">
        <f>#REF!</f>
        <v>#REF!</v>
      </c>
      <c r="C5" s="31"/>
      <c r="D5" s="31"/>
      <c r="E5" s="31"/>
      <c r="F5" s="31"/>
      <c r="G5" s="31"/>
      <c r="H5" s="31"/>
      <c r="I5" s="31"/>
      <c r="J5" s="31"/>
      <c r="K5" s="31"/>
      <c r="L5" s="31"/>
      <c r="M5" s="31"/>
      <c r="N5" s="31"/>
      <c r="O5" s="32"/>
      <c r="P5" s="1154"/>
      <c r="Q5" s="71"/>
      <c r="R5" s="71"/>
      <c r="S5" s="71"/>
    </row>
    <row r="6" spans="2:20">
      <c r="B6" s="30" t="e">
        <f>#REF!</f>
        <v>#REF!</v>
      </c>
      <c r="C6" s="31"/>
      <c r="D6" s="31"/>
      <c r="E6" s="19"/>
      <c r="F6" s="31"/>
      <c r="G6" s="19"/>
      <c r="H6" s="19"/>
      <c r="I6" s="19"/>
      <c r="J6" s="19"/>
      <c r="K6" s="19"/>
      <c r="L6" s="19"/>
      <c r="M6" s="19"/>
      <c r="N6" s="19"/>
      <c r="O6" s="75"/>
      <c r="P6" s="1154"/>
      <c r="Q6" s="71"/>
      <c r="R6" s="71"/>
      <c r="S6" s="71"/>
    </row>
    <row r="7" spans="2:20">
      <c r="B7" s="30" t="e">
        <f>#REF!</f>
        <v>#REF!</v>
      </c>
      <c r="C7" s="31"/>
      <c r="D7" s="31"/>
      <c r="E7" s="31"/>
      <c r="F7" s="31"/>
      <c r="G7" s="41"/>
      <c r="H7" s="19"/>
      <c r="I7" s="19"/>
      <c r="J7" s="19"/>
      <c r="K7" s="19"/>
      <c r="L7" s="19"/>
      <c r="M7" s="19"/>
      <c r="N7" s="19"/>
      <c r="O7" s="75"/>
      <c r="P7" s="1154"/>
      <c r="Q7" s="71"/>
      <c r="R7" s="71"/>
      <c r="S7" s="71"/>
    </row>
    <row r="8" spans="2:20">
      <c r="B8" s="30" t="e">
        <f>#REF!</f>
        <v>#REF!</v>
      </c>
      <c r="C8" s="31"/>
      <c r="D8" s="31"/>
      <c r="E8" s="31"/>
      <c r="F8" s="31"/>
      <c r="G8" s="31"/>
      <c r="H8" s="31"/>
      <c r="I8" s="31"/>
      <c r="J8" s="31"/>
      <c r="K8" s="31"/>
      <c r="L8" s="31"/>
      <c r="M8" s="31"/>
      <c r="N8" s="31"/>
      <c r="O8" s="32"/>
      <c r="P8" s="1154"/>
      <c r="Q8" s="71"/>
      <c r="R8" s="71"/>
      <c r="S8" s="71"/>
    </row>
    <row r="9" spans="2:20">
      <c r="B9" s="33" t="e">
        <f>#REF!</f>
        <v>#REF!</v>
      </c>
      <c r="C9" s="34"/>
      <c r="D9" s="34"/>
      <c r="E9" s="34"/>
      <c r="F9" s="34"/>
      <c r="G9" s="34"/>
      <c r="H9" s="34"/>
      <c r="I9" s="34"/>
      <c r="J9" s="34"/>
      <c r="K9" s="34"/>
      <c r="L9" s="34"/>
      <c r="M9" s="34"/>
      <c r="N9" s="34"/>
      <c r="O9" s="35"/>
      <c r="P9" s="1155"/>
      <c r="Q9" s="71"/>
      <c r="R9" s="71"/>
      <c r="S9" s="71"/>
    </row>
    <row r="10" spans="2:20">
      <c r="B10" s="36" t="e">
        <f>#REF!</f>
        <v>#REF!</v>
      </c>
      <c r="C10" s="37"/>
      <c r="D10" s="37"/>
      <c r="E10" s="37"/>
      <c r="F10" s="37"/>
      <c r="G10" s="37"/>
      <c r="H10" s="701"/>
      <c r="I10" s="807" t="s">
        <v>434</v>
      </c>
      <c r="J10" s="52"/>
      <c r="K10" s="52"/>
      <c r="L10" s="52"/>
      <c r="M10" s="52"/>
      <c r="N10" s="52"/>
      <c r="O10" s="53"/>
      <c r="P10" s="76" t="s">
        <v>433</v>
      </c>
      <c r="Q10" s="71"/>
      <c r="R10" s="71"/>
      <c r="S10" s="71"/>
    </row>
    <row r="11" spans="2:20" ht="24" customHeight="1">
      <c r="B11" s="1149" t="s">
        <v>72</v>
      </c>
      <c r="C11" s="1150"/>
      <c r="D11" s="1150"/>
      <c r="E11" s="1150"/>
      <c r="F11" s="1150"/>
      <c r="G11" s="1151"/>
      <c r="H11" s="1156" t="s">
        <v>88</v>
      </c>
      <c r="I11" s="1147" t="s">
        <v>264</v>
      </c>
      <c r="J11" s="1149" t="s">
        <v>160</v>
      </c>
      <c r="K11" s="1151"/>
      <c r="L11" s="1149" t="s">
        <v>161</v>
      </c>
      <c r="M11" s="1151"/>
      <c r="N11" s="1147" t="s">
        <v>162</v>
      </c>
      <c r="O11" s="1147" t="s">
        <v>163</v>
      </c>
      <c r="P11" s="1147" t="s">
        <v>164</v>
      </c>
      <c r="Q11" s="125"/>
      <c r="R11" s="125"/>
      <c r="S11" s="125"/>
    </row>
    <row r="12" spans="2:20" ht="24" customHeight="1">
      <c r="B12" s="54" t="s">
        <v>85</v>
      </c>
      <c r="C12" s="15"/>
      <c r="D12" s="55" t="s">
        <v>74</v>
      </c>
      <c r="E12" s="54" t="s">
        <v>85</v>
      </c>
      <c r="F12" s="15"/>
      <c r="G12" s="55" t="s">
        <v>74</v>
      </c>
      <c r="H12" s="1157"/>
      <c r="I12" s="1152" t="s">
        <v>75</v>
      </c>
      <c r="J12" s="128" t="s">
        <v>156</v>
      </c>
      <c r="K12" s="128" t="s">
        <v>157</v>
      </c>
      <c r="L12" s="128" t="s">
        <v>158</v>
      </c>
      <c r="M12" s="128" t="s">
        <v>159</v>
      </c>
      <c r="N12" s="1152" t="s">
        <v>75</v>
      </c>
      <c r="O12" s="1152" t="s">
        <v>75</v>
      </c>
      <c r="P12" s="1148"/>
      <c r="Q12" s="71"/>
      <c r="R12" s="71"/>
      <c r="S12" s="71"/>
    </row>
    <row r="13" spans="2:20">
      <c r="B13" s="773">
        <v>20</v>
      </c>
      <c r="C13" s="761" t="str">
        <f t="shared" ref="C13:C18" si="0">IF(D13&gt;0,"+","")</f>
        <v/>
      </c>
      <c r="D13" s="762"/>
      <c r="E13" s="773">
        <v>27</v>
      </c>
      <c r="F13" s="761" t="str">
        <f t="shared" ref="F13:F18" si="1">IF(G13&gt;0,"+","")</f>
        <v/>
      </c>
      <c r="G13" s="762">
        <v>0</v>
      </c>
      <c r="H13" s="780" t="s">
        <v>95</v>
      </c>
      <c r="I13" s="780">
        <f t="shared" ref="I13:I19" si="2">IF(R13=0,"",R13)</f>
        <v>140</v>
      </c>
      <c r="J13" s="781"/>
      <c r="K13" s="781"/>
      <c r="L13" s="780"/>
      <c r="M13" s="780" t="str">
        <f>IF(V13=0,"",V13)</f>
        <v/>
      </c>
      <c r="N13" s="780" t="str">
        <f>IF(W13=0,"",W13)</f>
        <v/>
      </c>
      <c r="O13" s="781"/>
      <c r="P13" s="829" t="s">
        <v>335</v>
      </c>
      <c r="Q13" s="85"/>
      <c r="R13" s="85">
        <f t="shared" ref="R13:R30" si="3">T13-S13</f>
        <v>140</v>
      </c>
      <c r="S13" s="66">
        <f t="shared" ref="S13:S30" si="4">B13*20+D13</f>
        <v>400</v>
      </c>
      <c r="T13" s="3">
        <f t="shared" ref="T13:T30" si="5">E13*20+G13</f>
        <v>540</v>
      </c>
    </row>
    <row r="14" spans="2:20">
      <c r="B14" s="773">
        <v>20</v>
      </c>
      <c r="C14" s="761" t="str">
        <f t="shared" si="0"/>
        <v/>
      </c>
      <c r="D14" s="762">
        <v>0</v>
      </c>
      <c r="E14" s="773">
        <v>27</v>
      </c>
      <c r="F14" s="761" t="str">
        <f t="shared" si="1"/>
        <v/>
      </c>
      <c r="G14" s="762"/>
      <c r="H14" s="780" t="s">
        <v>96</v>
      </c>
      <c r="I14" s="780">
        <f t="shared" si="2"/>
        <v>140</v>
      </c>
      <c r="J14" s="781"/>
      <c r="K14" s="781"/>
      <c r="L14" s="780"/>
      <c r="M14" s="780"/>
      <c r="N14" s="780" t="str">
        <f t="shared" ref="N14:N21" si="6">IF(W14=0,"",W14)</f>
        <v/>
      </c>
      <c r="O14" s="781"/>
      <c r="P14" s="829" t="s">
        <v>335</v>
      </c>
      <c r="Q14" s="85"/>
      <c r="R14" s="85">
        <f t="shared" si="3"/>
        <v>140</v>
      </c>
      <c r="S14" s="66">
        <f t="shared" si="4"/>
        <v>400</v>
      </c>
      <c r="T14" s="3">
        <f t="shared" si="5"/>
        <v>540</v>
      </c>
    </row>
    <row r="15" spans="2:20">
      <c r="B15" s="773">
        <v>10</v>
      </c>
      <c r="C15" s="761" t="str">
        <f t="shared" si="0"/>
        <v/>
      </c>
      <c r="D15" s="762"/>
      <c r="E15" s="773">
        <v>22</v>
      </c>
      <c r="F15" s="761" t="str">
        <f t="shared" si="1"/>
        <v/>
      </c>
      <c r="G15" s="762"/>
      <c r="H15" s="780" t="s">
        <v>95</v>
      </c>
      <c r="I15" s="780">
        <f t="shared" si="2"/>
        <v>240</v>
      </c>
      <c r="J15" s="781"/>
      <c r="K15" s="781"/>
      <c r="L15" s="780"/>
      <c r="M15" s="780"/>
      <c r="N15" s="780" t="str">
        <f t="shared" si="6"/>
        <v/>
      </c>
      <c r="O15" s="781" t="str">
        <f>IF(OR(L15&gt;0,M15&gt;0),1,"")</f>
        <v/>
      </c>
      <c r="P15" s="829" t="s">
        <v>336</v>
      </c>
      <c r="Q15" s="85"/>
      <c r="R15" s="85">
        <f t="shared" si="3"/>
        <v>240</v>
      </c>
      <c r="S15" s="66">
        <f t="shared" si="4"/>
        <v>200</v>
      </c>
      <c r="T15" s="3">
        <f t="shared" si="5"/>
        <v>440</v>
      </c>
    </row>
    <row r="16" spans="2:20">
      <c r="B16" s="773"/>
      <c r="C16" s="761" t="str">
        <f t="shared" si="0"/>
        <v/>
      </c>
      <c r="D16" s="762"/>
      <c r="E16" s="773"/>
      <c r="F16" s="761" t="str">
        <f t="shared" si="1"/>
        <v/>
      </c>
      <c r="G16" s="762"/>
      <c r="H16" s="780"/>
      <c r="I16" s="780" t="str">
        <f t="shared" si="2"/>
        <v/>
      </c>
      <c r="J16" s="781"/>
      <c r="K16" s="781"/>
      <c r="L16" s="780"/>
      <c r="M16" s="780"/>
      <c r="N16" s="780" t="str">
        <f t="shared" si="6"/>
        <v/>
      </c>
      <c r="O16" s="781" t="str">
        <f>IF(OR(L16&gt;0,M16&gt;0),1,"")</f>
        <v/>
      </c>
      <c r="P16" s="13"/>
      <c r="Q16" s="85"/>
      <c r="R16" s="85">
        <f t="shared" si="3"/>
        <v>0</v>
      </c>
      <c r="S16" s="66">
        <f t="shared" si="4"/>
        <v>0</v>
      </c>
      <c r="T16" s="3">
        <f t="shared" si="5"/>
        <v>0</v>
      </c>
    </row>
    <row r="17" spans="2:20">
      <c r="B17" s="773">
        <v>24</v>
      </c>
      <c r="C17" s="761" t="str">
        <f t="shared" si="0"/>
        <v>+</v>
      </c>
      <c r="D17" s="762">
        <v>4</v>
      </c>
      <c r="E17" s="773"/>
      <c r="F17" s="761" t="str">
        <f t="shared" si="1"/>
        <v/>
      </c>
      <c r="G17" s="762"/>
      <c r="H17" s="780" t="s">
        <v>96</v>
      </c>
      <c r="I17" s="780"/>
      <c r="J17" s="781">
        <v>1</v>
      </c>
      <c r="K17" s="781"/>
      <c r="L17" s="780">
        <v>9.1999999999999993</v>
      </c>
      <c r="M17" s="780"/>
      <c r="N17" s="780" t="str">
        <f t="shared" si="6"/>
        <v/>
      </c>
      <c r="O17" s="781"/>
      <c r="P17" s="829" t="s">
        <v>335</v>
      </c>
      <c r="Q17" s="85"/>
      <c r="R17" s="85">
        <f t="shared" si="3"/>
        <v>-484</v>
      </c>
      <c r="S17" s="66">
        <f t="shared" si="4"/>
        <v>484</v>
      </c>
      <c r="T17" s="3">
        <f t="shared" si="5"/>
        <v>0</v>
      </c>
    </row>
    <row r="18" spans="2:20">
      <c r="B18" s="773">
        <v>24</v>
      </c>
      <c r="C18" s="761" t="str">
        <f t="shared" si="0"/>
        <v>+</v>
      </c>
      <c r="D18" s="762">
        <v>4</v>
      </c>
      <c r="E18" s="773"/>
      <c r="F18" s="761" t="str">
        <f t="shared" si="1"/>
        <v/>
      </c>
      <c r="G18" s="762"/>
      <c r="H18" s="780" t="s">
        <v>95</v>
      </c>
      <c r="I18" s="780"/>
      <c r="J18" s="781">
        <v>1</v>
      </c>
      <c r="K18" s="781"/>
      <c r="L18" s="780">
        <v>8.8000000000000007</v>
      </c>
      <c r="M18" s="780"/>
      <c r="N18" s="780" t="str">
        <f t="shared" si="6"/>
        <v/>
      </c>
      <c r="O18" s="781"/>
      <c r="P18" s="829" t="s">
        <v>335</v>
      </c>
      <c r="Q18" s="85"/>
      <c r="R18" s="85">
        <f t="shared" si="3"/>
        <v>-484</v>
      </c>
      <c r="S18" s="66">
        <f t="shared" si="4"/>
        <v>484</v>
      </c>
      <c r="T18" s="3">
        <f t="shared" si="5"/>
        <v>0</v>
      </c>
    </row>
    <row r="19" spans="2:20">
      <c r="B19" s="765"/>
      <c r="C19" s="761"/>
      <c r="D19" s="762"/>
      <c r="E19" s="773"/>
      <c r="F19" s="761"/>
      <c r="G19" s="762"/>
      <c r="H19" s="780"/>
      <c r="I19" s="780" t="str">
        <f t="shared" si="2"/>
        <v/>
      </c>
      <c r="J19" s="781"/>
      <c r="K19" s="781"/>
      <c r="L19" s="780"/>
      <c r="M19" s="780"/>
      <c r="N19" s="780" t="str">
        <f t="shared" si="6"/>
        <v/>
      </c>
      <c r="O19" s="781"/>
      <c r="P19" s="13"/>
      <c r="Q19" s="85"/>
      <c r="R19" s="85">
        <f t="shared" si="3"/>
        <v>0</v>
      </c>
      <c r="S19" s="66">
        <f t="shared" si="4"/>
        <v>0</v>
      </c>
      <c r="T19" s="3">
        <f t="shared" si="5"/>
        <v>0</v>
      </c>
    </row>
    <row r="20" spans="2:20">
      <c r="B20" s="773">
        <v>14</v>
      </c>
      <c r="C20" s="761" t="str">
        <f t="shared" ref="C20:C30" si="7">IF(D20&gt;0,"+","")</f>
        <v>+</v>
      </c>
      <c r="D20" s="762">
        <v>4</v>
      </c>
      <c r="E20" s="773"/>
      <c r="F20" s="761" t="str">
        <f t="shared" ref="F20:F30" si="8">IF(G20&gt;0,"+","")</f>
        <v/>
      </c>
      <c r="G20" s="762"/>
      <c r="H20" s="780" t="s">
        <v>95</v>
      </c>
      <c r="I20" s="780"/>
      <c r="J20" s="781">
        <v>1</v>
      </c>
      <c r="K20" s="781"/>
      <c r="L20" s="780">
        <v>5.5</v>
      </c>
      <c r="M20" s="780"/>
      <c r="N20" s="780" t="str">
        <f t="shared" si="6"/>
        <v/>
      </c>
      <c r="O20" s="781"/>
      <c r="P20" s="829" t="s">
        <v>336</v>
      </c>
      <c r="Q20" s="85"/>
      <c r="R20" s="85">
        <f t="shared" si="3"/>
        <v>-284</v>
      </c>
      <c r="S20" s="66">
        <f t="shared" si="4"/>
        <v>284</v>
      </c>
      <c r="T20" s="3">
        <f t="shared" si="5"/>
        <v>0</v>
      </c>
    </row>
    <row r="21" spans="2:20">
      <c r="B21" s="773">
        <v>19</v>
      </c>
      <c r="C21" s="761" t="str">
        <f t="shared" si="7"/>
        <v>+</v>
      </c>
      <c r="D21" s="762">
        <v>10.5</v>
      </c>
      <c r="E21" s="773"/>
      <c r="F21" s="761" t="str">
        <f t="shared" si="8"/>
        <v/>
      </c>
      <c r="G21" s="762"/>
      <c r="H21" s="780" t="s">
        <v>95</v>
      </c>
      <c r="I21" s="780"/>
      <c r="J21" s="781">
        <v>1</v>
      </c>
      <c r="K21" s="781"/>
      <c r="L21" s="780">
        <v>4.5999999999999996</v>
      </c>
      <c r="M21" s="780"/>
      <c r="N21" s="780" t="str">
        <f t="shared" si="6"/>
        <v/>
      </c>
      <c r="O21" s="781"/>
      <c r="P21" s="829" t="s">
        <v>336</v>
      </c>
      <c r="Q21" s="85"/>
      <c r="R21" s="85">
        <f t="shared" si="3"/>
        <v>-390.5</v>
      </c>
      <c r="S21" s="66">
        <f t="shared" si="4"/>
        <v>390.5</v>
      </c>
      <c r="T21" s="3">
        <f t="shared" si="5"/>
        <v>0</v>
      </c>
    </row>
    <row r="22" spans="2:20">
      <c r="B22" s="773"/>
      <c r="C22" s="761" t="str">
        <f t="shared" si="7"/>
        <v/>
      </c>
      <c r="D22" s="762"/>
      <c r="E22" s="773"/>
      <c r="F22" s="761" t="str">
        <f t="shared" si="8"/>
        <v/>
      </c>
      <c r="G22" s="762">
        <v>0</v>
      </c>
      <c r="H22" s="780"/>
      <c r="I22" s="780" t="str">
        <f>IF(R22=0,"",R22)</f>
        <v/>
      </c>
      <c r="J22" s="781"/>
      <c r="K22" s="781"/>
      <c r="L22" s="780"/>
      <c r="M22" s="780"/>
      <c r="N22" s="780"/>
      <c r="O22" s="781"/>
      <c r="P22" s="13"/>
      <c r="Q22" s="85"/>
      <c r="R22" s="85">
        <f t="shared" si="3"/>
        <v>0</v>
      </c>
      <c r="S22" s="66">
        <f t="shared" si="4"/>
        <v>0</v>
      </c>
      <c r="T22" s="3">
        <f t="shared" si="5"/>
        <v>0</v>
      </c>
    </row>
    <row r="23" spans="2:20">
      <c r="B23" s="773"/>
      <c r="C23" s="761" t="str">
        <f t="shared" si="7"/>
        <v/>
      </c>
      <c r="D23" s="762"/>
      <c r="E23" s="773"/>
      <c r="F23" s="761" t="str">
        <f t="shared" si="8"/>
        <v/>
      </c>
      <c r="G23" s="762">
        <v>0</v>
      </c>
      <c r="H23" s="780"/>
      <c r="I23" s="780" t="str">
        <f t="shared" ref="I23:I30" si="9">IF(R23=0,"",R23)</f>
        <v/>
      </c>
      <c r="J23" s="781"/>
      <c r="K23" s="781"/>
      <c r="L23" s="780"/>
      <c r="M23" s="780"/>
      <c r="N23" s="780"/>
      <c r="O23" s="781"/>
      <c r="P23" s="13"/>
      <c r="Q23" s="85"/>
      <c r="R23" s="85">
        <f t="shared" si="3"/>
        <v>0</v>
      </c>
      <c r="S23" s="66">
        <f t="shared" si="4"/>
        <v>0</v>
      </c>
      <c r="T23" s="3">
        <f t="shared" si="5"/>
        <v>0</v>
      </c>
    </row>
    <row r="24" spans="2:20">
      <c r="B24" s="773"/>
      <c r="C24" s="761" t="str">
        <f t="shared" si="7"/>
        <v/>
      </c>
      <c r="D24" s="762">
        <v>0</v>
      </c>
      <c r="E24" s="773"/>
      <c r="F24" s="761" t="str">
        <f t="shared" si="8"/>
        <v/>
      </c>
      <c r="G24" s="762"/>
      <c r="H24" s="780"/>
      <c r="I24" s="780" t="str">
        <f t="shared" si="9"/>
        <v/>
      </c>
      <c r="J24" s="781"/>
      <c r="K24" s="781"/>
      <c r="L24" s="780"/>
      <c r="M24" s="780"/>
      <c r="N24" s="780"/>
      <c r="O24" s="781"/>
      <c r="P24" s="13"/>
      <c r="Q24" s="85"/>
      <c r="R24" s="85">
        <f t="shared" si="3"/>
        <v>0</v>
      </c>
      <c r="S24" s="66">
        <f t="shared" si="4"/>
        <v>0</v>
      </c>
      <c r="T24" s="3">
        <f t="shared" si="5"/>
        <v>0</v>
      </c>
    </row>
    <row r="25" spans="2:20">
      <c r="B25" s="773"/>
      <c r="C25" s="761" t="str">
        <f t="shared" si="7"/>
        <v/>
      </c>
      <c r="D25" s="762">
        <v>0</v>
      </c>
      <c r="E25" s="773"/>
      <c r="F25" s="761" t="str">
        <f t="shared" si="8"/>
        <v/>
      </c>
      <c r="G25" s="762">
        <v>0</v>
      </c>
      <c r="H25" s="780"/>
      <c r="I25" s="780" t="str">
        <f t="shared" si="9"/>
        <v/>
      </c>
      <c r="J25" s="781"/>
      <c r="K25" s="781"/>
      <c r="L25" s="780"/>
      <c r="M25" s="780"/>
      <c r="N25" s="780"/>
      <c r="O25" s="781"/>
      <c r="P25" s="13"/>
      <c r="Q25" s="85"/>
      <c r="R25" s="85">
        <f t="shared" si="3"/>
        <v>0</v>
      </c>
      <c r="S25" s="66">
        <f t="shared" si="4"/>
        <v>0</v>
      </c>
      <c r="T25" s="3">
        <f t="shared" si="5"/>
        <v>0</v>
      </c>
    </row>
    <row r="26" spans="2:20">
      <c r="B26" s="773"/>
      <c r="C26" s="761"/>
      <c r="D26" s="762"/>
      <c r="E26" s="773"/>
      <c r="F26" s="761"/>
      <c r="G26" s="762"/>
      <c r="H26" s="780"/>
      <c r="I26" s="780" t="str">
        <f t="shared" si="9"/>
        <v/>
      </c>
      <c r="J26" s="781"/>
      <c r="K26" s="781"/>
      <c r="L26" s="780"/>
      <c r="M26" s="780"/>
      <c r="N26" s="780"/>
      <c r="O26" s="781"/>
      <c r="P26" s="13"/>
      <c r="Q26" s="85"/>
      <c r="R26" s="85">
        <f t="shared" si="3"/>
        <v>0</v>
      </c>
      <c r="S26" s="66">
        <f t="shared" si="4"/>
        <v>0</v>
      </c>
      <c r="T26" s="3">
        <f t="shared" si="5"/>
        <v>0</v>
      </c>
    </row>
    <row r="27" spans="2:20">
      <c r="B27" s="773"/>
      <c r="C27" s="761"/>
      <c r="D27" s="762"/>
      <c r="E27" s="773"/>
      <c r="F27" s="761"/>
      <c r="G27" s="762"/>
      <c r="H27" s="780"/>
      <c r="I27" s="780" t="str">
        <f t="shared" si="9"/>
        <v/>
      </c>
      <c r="J27" s="781"/>
      <c r="K27" s="781"/>
      <c r="L27" s="780"/>
      <c r="M27" s="780"/>
      <c r="N27" s="780"/>
      <c r="O27" s="781"/>
      <c r="P27" s="13"/>
      <c r="Q27" s="85"/>
      <c r="R27" s="85">
        <f t="shared" si="3"/>
        <v>0</v>
      </c>
      <c r="S27" s="66">
        <f t="shared" si="4"/>
        <v>0</v>
      </c>
      <c r="T27" s="3">
        <f t="shared" si="5"/>
        <v>0</v>
      </c>
    </row>
    <row r="28" spans="2:20">
      <c r="B28" s="773"/>
      <c r="C28" s="761"/>
      <c r="D28" s="762"/>
      <c r="E28" s="773"/>
      <c r="F28" s="761"/>
      <c r="G28" s="762"/>
      <c r="H28" s="780"/>
      <c r="I28" s="780" t="str">
        <f t="shared" si="9"/>
        <v/>
      </c>
      <c r="J28" s="781"/>
      <c r="K28" s="781"/>
      <c r="L28" s="780"/>
      <c r="M28" s="780"/>
      <c r="N28" s="780"/>
      <c r="O28" s="781"/>
      <c r="P28" s="13"/>
      <c r="Q28" s="85"/>
      <c r="R28" s="85">
        <f t="shared" si="3"/>
        <v>0</v>
      </c>
      <c r="S28" s="66">
        <f t="shared" si="4"/>
        <v>0</v>
      </c>
      <c r="T28" s="3">
        <f t="shared" si="5"/>
        <v>0</v>
      </c>
    </row>
    <row r="29" spans="2:20">
      <c r="B29" s="773"/>
      <c r="C29" s="761"/>
      <c r="D29" s="762"/>
      <c r="E29" s="773"/>
      <c r="F29" s="761"/>
      <c r="G29" s="762"/>
      <c r="H29" s="780"/>
      <c r="I29" s="780" t="str">
        <f t="shared" si="9"/>
        <v/>
      </c>
      <c r="J29" s="781"/>
      <c r="K29" s="781"/>
      <c r="L29" s="780"/>
      <c r="M29" s="780"/>
      <c r="N29" s="780"/>
      <c r="O29" s="781"/>
      <c r="P29" s="13"/>
      <c r="Q29" s="85"/>
      <c r="R29" s="85">
        <f t="shared" si="3"/>
        <v>0</v>
      </c>
      <c r="S29" s="66">
        <f t="shared" si="4"/>
        <v>0</v>
      </c>
      <c r="T29" s="3">
        <f t="shared" si="5"/>
        <v>0</v>
      </c>
    </row>
    <row r="30" spans="2:20">
      <c r="B30" s="773"/>
      <c r="C30" s="761" t="str">
        <f t="shared" si="7"/>
        <v/>
      </c>
      <c r="D30" s="762">
        <v>0</v>
      </c>
      <c r="E30" s="773"/>
      <c r="F30" s="761" t="str">
        <f t="shared" si="8"/>
        <v/>
      </c>
      <c r="G30" s="762"/>
      <c r="H30" s="780"/>
      <c r="I30" s="780" t="str">
        <f t="shared" si="9"/>
        <v/>
      </c>
      <c r="J30" s="781"/>
      <c r="K30" s="781"/>
      <c r="L30" s="780"/>
      <c r="M30" s="780"/>
      <c r="N30" s="780"/>
      <c r="O30" s="781"/>
      <c r="P30" s="13"/>
      <c r="Q30" s="85"/>
      <c r="R30" s="85">
        <f t="shared" si="3"/>
        <v>0</v>
      </c>
      <c r="S30" s="66">
        <f t="shared" si="4"/>
        <v>0</v>
      </c>
      <c r="T30" s="3">
        <f t="shared" si="5"/>
        <v>0</v>
      </c>
    </row>
    <row r="31" spans="2:20">
      <c r="B31" s="782" t="s">
        <v>77</v>
      </c>
      <c r="C31" s="783"/>
      <c r="D31" s="784"/>
      <c r="E31" s="785"/>
      <c r="F31" s="783"/>
      <c r="G31" s="784"/>
      <c r="H31" s="786"/>
      <c r="I31" s="771">
        <f t="shared" ref="I31:O31" si="10">SUM(I13:I30)</f>
        <v>520</v>
      </c>
      <c r="J31" s="781">
        <f t="shared" si="10"/>
        <v>4</v>
      </c>
      <c r="K31" s="781">
        <f t="shared" si="10"/>
        <v>0</v>
      </c>
      <c r="L31" s="771">
        <f t="shared" si="10"/>
        <v>28.1</v>
      </c>
      <c r="M31" s="771">
        <f t="shared" si="10"/>
        <v>0</v>
      </c>
      <c r="N31" s="771">
        <f t="shared" si="10"/>
        <v>0</v>
      </c>
      <c r="O31" s="781">
        <f t="shared" si="10"/>
        <v>0</v>
      </c>
      <c r="P31" s="13"/>
      <c r="Q31" s="85"/>
      <c r="R31" s="85"/>
      <c r="S31" s="71"/>
      <c r="T31" s="4"/>
    </row>
    <row r="32" spans="2:20">
      <c r="B32" s="27"/>
      <c r="C32" s="28" t="e">
        <f>#REF!</f>
        <v>#REF!</v>
      </c>
      <c r="D32" s="28"/>
      <c r="E32" s="28"/>
      <c r="F32" s="28"/>
      <c r="G32" s="28"/>
      <c r="H32" s="28"/>
      <c r="I32" s="28"/>
      <c r="J32" s="28"/>
      <c r="K32" s="28"/>
      <c r="L32" s="28"/>
      <c r="M32" s="28"/>
      <c r="N32" s="28"/>
      <c r="O32" s="28"/>
      <c r="P32" s="29"/>
      <c r="Q32" s="71"/>
      <c r="R32" s="85"/>
      <c r="S32" s="71"/>
      <c r="T32" s="4"/>
    </row>
    <row r="33" spans="2:20">
      <c r="B33" s="30"/>
      <c r="C33" s="31" t="e">
        <f>#REF!</f>
        <v>#REF!</v>
      </c>
      <c r="D33" s="31"/>
      <c r="E33" s="31"/>
      <c r="F33" s="31"/>
      <c r="G33" s="31"/>
      <c r="H33" s="31"/>
      <c r="I33" s="31"/>
      <c r="J33" s="31"/>
      <c r="K33" s="31"/>
      <c r="L33" s="31"/>
      <c r="M33" s="31"/>
      <c r="N33" s="31"/>
      <c r="O33" s="31"/>
      <c r="P33" s="32"/>
      <c r="Q33" s="71"/>
      <c r="R33" s="85"/>
      <c r="S33" s="71"/>
      <c r="T33" s="4"/>
    </row>
    <row r="34" spans="2:20">
      <c r="B34" s="30"/>
      <c r="C34" s="31"/>
      <c r="D34" s="31"/>
      <c r="E34" s="31"/>
      <c r="F34" s="31"/>
      <c r="G34" s="31"/>
      <c r="H34" s="31"/>
      <c r="I34" s="31"/>
      <c r="J34" s="31"/>
      <c r="K34" s="31"/>
      <c r="L34" s="31"/>
      <c r="M34" s="31"/>
      <c r="N34" s="31"/>
      <c r="O34" s="31"/>
      <c r="P34" s="32"/>
      <c r="Q34" s="71"/>
      <c r="R34" s="85"/>
      <c r="S34" s="71"/>
      <c r="T34" s="4"/>
    </row>
    <row r="35" spans="2:20">
      <c r="B35" s="30"/>
      <c r="C35" s="31"/>
      <c r="D35" s="31"/>
      <c r="E35" s="31"/>
      <c r="F35" s="31"/>
      <c r="G35" s="31"/>
      <c r="H35" s="31"/>
      <c r="I35" s="31"/>
      <c r="J35" s="31"/>
      <c r="K35" s="31"/>
      <c r="L35" s="31"/>
      <c r="M35" s="31"/>
      <c r="N35" s="31"/>
      <c r="O35" s="31"/>
      <c r="P35" s="32"/>
      <c r="Q35" s="71"/>
      <c r="R35" s="85"/>
      <c r="S35" s="71"/>
      <c r="T35" s="4"/>
    </row>
    <row r="36" spans="2:20">
      <c r="B36" s="30"/>
      <c r="C36" s="31"/>
      <c r="D36" s="31"/>
      <c r="E36" s="31"/>
      <c r="F36" s="31"/>
      <c r="G36" s="31"/>
      <c r="H36" s="31"/>
      <c r="I36" s="31"/>
      <c r="J36" s="31"/>
      <c r="K36" s="31"/>
      <c r="L36" s="31"/>
      <c r="M36" s="31"/>
      <c r="N36" s="31"/>
      <c r="O36" s="31"/>
      <c r="P36" s="32"/>
      <c r="Q36" s="71"/>
      <c r="R36" s="85"/>
      <c r="S36" s="71"/>
      <c r="T36" s="4"/>
    </row>
    <row r="37" spans="2:20">
      <c r="B37" s="30"/>
      <c r="C37" s="31"/>
      <c r="D37" s="31"/>
      <c r="E37" s="616" t="s">
        <v>388</v>
      </c>
      <c r="F37" s="31"/>
      <c r="G37" s="31"/>
      <c r="H37" s="31"/>
      <c r="I37" s="31"/>
      <c r="J37" s="694" t="s">
        <v>389</v>
      </c>
      <c r="K37" s="618"/>
      <c r="L37" s="724"/>
      <c r="M37" s="31"/>
      <c r="N37" s="694"/>
      <c r="O37" s="724" t="s">
        <v>390</v>
      </c>
      <c r="P37" s="32"/>
      <c r="Q37" s="71"/>
      <c r="R37" s="85"/>
      <c r="S37" s="71"/>
      <c r="T37" s="4"/>
    </row>
    <row r="38" spans="2:20">
      <c r="B38" s="30"/>
      <c r="C38" s="723" t="s">
        <v>399</v>
      </c>
      <c r="D38" s="31"/>
      <c r="E38" s="31"/>
      <c r="F38" s="31"/>
      <c r="G38" s="31"/>
      <c r="H38" s="31"/>
      <c r="I38" s="31"/>
      <c r="J38" s="723" t="s">
        <v>392</v>
      </c>
      <c r="K38" s="726"/>
      <c r="L38" s="723"/>
      <c r="M38" s="31"/>
      <c r="N38" s="723"/>
      <c r="O38" s="723" t="s">
        <v>391</v>
      </c>
      <c r="P38" s="32"/>
      <c r="Q38" s="71"/>
      <c r="R38" s="85"/>
      <c r="S38" s="71"/>
      <c r="T38" s="4"/>
    </row>
    <row r="39" spans="2:20">
      <c r="B39" s="80"/>
      <c r="C39" s="39"/>
      <c r="D39" s="39"/>
      <c r="E39" s="39"/>
      <c r="F39" s="39"/>
      <c r="G39" s="39"/>
      <c r="H39" s="39"/>
      <c r="I39" s="39"/>
      <c r="J39" s="39"/>
      <c r="K39" s="39"/>
      <c r="L39" s="39"/>
      <c r="M39" s="39"/>
      <c r="N39" s="39"/>
      <c r="O39" s="39"/>
      <c r="P39" s="74"/>
      <c r="Q39" s="71"/>
      <c r="R39" s="71"/>
      <c r="S39" s="71"/>
    </row>
    <row r="40" spans="2:20">
      <c r="B40" s="8"/>
      <c r="C40" s="8"/>
      <c r="D40" s="8"/>
      <c r="E40" s="8"/>
      <c r="F40" s="8"/>
      <c r="G40" s="8"/>
      <c r="H40" s="8"/>
      <c r="I40" s="8"/>
      <c r="J40" s="8"/>
      <c r="K40" s="8"/>
      <c r="L40" s="8"/>
      <c r="M40" s="8"/>
      <c r="N40" s="8"/>
      <c r="O40" s="8"/>
      <c r="P40" s="8"/>
      <c r="Q40" s="71"/>
      <c r="R40" s="71"/>
      <c r="S40" s="71"/>
    </row>
    <row r="41" spans="2:20">
      <c r="B41" s="65"/>
      <c r="C41" s="65"/>
      <c r="D41" s="65"/>
      <c r="E41" s="65"/>
      <c r="F41" s="65"/>
      <c r="G41" s="65"/>
      <c r="H41" s="65"/>
      <c r="I41" s="65"/>
      <c r="J41" s="65"/>
      <c r="K41" s="65"/>
      <c r="L41" s="65"/>
      <c r="M41" s="65"/>
      <c r="N41" s="65"/>
      <c r="O41" s="65"/>
      <c r="P41" s="65"/>
      <c r="Q41" s="71"/>
      <c r="R41" s="71"/>
      <c r="S41" s="71"/>
    </row>
    <row r="42" spans="2:20">
      <c r="B42" s="65"/>
      <c r="C42" s="65"/>
      <c r="D42" s="65"/>
      <c r="E42" s="65"/>
      <c r="F42" s="65"/>
      <c r="G42" s="65"/>
      <c r="H42" s="65"/>
      <c r="I42" s="65"/>
      <c r="J42" s="65"/>
      <c r="K42" s="65"/>
      <c r="L42" s="65"/>
      <c r="M42" s="65"/>
      <c r="N42" s="65"/>
      <c r="O42" s="65"/>
      <c r="P42" s="65"/>
      <c r="Q42" s="71"/>
      <c r="R42" s="71"/>
      <c r="S42" s="71"/>
    </row>
    <row r="43" spans="2:20">
      <c r="B43" s="65"/>
      <c r="C43" s="65"/>
      <c r="D43" s="65"/>
      <c r="E43" s="65"/>
      <c r="F43" s="65"/>
      <c r="G43" s="65"/>
      <c r="H43" s="65"/>
      <c r="I43" s="65"/>
      <c r="J43" s="65"/>
      <c r="K43" s="65"/>
      <c r="L43" s="65"/>
      <c r="M43" s="65"/>
      <c r="N43" s="65"/>
      <c r="O43" s="65"/>
      <c r="P43" s="65"/>
      <c r="Q43" s="71"/>
      <c r="R43" s="71"/>
      <c r="S43" s="71"/>
    </row>
    <row r="44" spans="2:20">
      <c r="B44" s="65"/>
      <c r="C44" s="65"/>
      <c r="D44" s="65"/>
      <c r="E44" s="65"/>
      <c r="F44" s="65"/>
      <c r="G44" s="65"/>
      <c r="H44" s="65"/>
      <c r="I44" s="65"/>
      <c r="J44" s="65"/>
      <c r="K44" s="65"/>
      <c r="L44" s="65"/>
      <c r="M44" s="65"/>
      <c r="N44" s="65"/>
      <c r="O44" s="65"/>
      <c r="P44" s="65"/>
      <c r="Q44" s="71"/>
      <c r="R44" s="71"/>
      <c r="S44" s="71"/>
    </row>
    <row r="45" spans="2:20">
      <c r="B45" s="65"/>
      <c r="C45" s="65"/>
      <c r="D45" s="65"/>
      <c r="E45" s="65"/>
      <c r="F45" s="65"/>
      <c r="G45" s="65"/>
      <c r="H45" s="65"/>
      <c r="I45" s="65"/>
      <c r="J45" s="65"/>
      <c r="K45" s="65"/>
      <c r="L45" s="65"/>
      <c r="M45" s="65"/>
      <c r="N45" s="65"/>
      <c r="O45" s="65"/>
      <c r="P45" s="65"/>
      <c r="Q45" s="71"/>
      <c r="R45" s="71"/>
      <c r="S45" s="71"/>
    </row>
    <row r="46" spans="2:20">
      <c r="B46" s="65"/>
      <c r="C46" s="65"/>
      <c r="D46" s="65"/>
      <c r="E46" s="65"/>
      <c r="F46" s="65"/>
      <c r="G46" s="65"/>
      <c r="H46" s="65"/>
      <c r="I46" s="65"/>
      <c r="J46" s="65"/>
      <c r="K46" s="65"/>
      <c r="L46" s="65"/>
      <c r="M46" s="65"/>
      <c r="N46" s="65"/>
      <c r="O46" s="65"/>
      <c r="P46" s="65"/>
      <c r="Q46" s="71"/>
      <c r="R46" s="71"/>
      <c r="S46" s="71"/>
    </row>
    <row r="47" spans="2:20">
      <c r="B47" s="65"/>
      <c r="C47" s="65"/>
      <c r="D47" s="65"/>
      <c r="E47" s="65"/>
      <c r="F47" s="65"/>
      <c r="G47" s="65"/>
      <c r="H47" s="65"/>
      <c r="I47" s="65"/>
      <c r="J47" s="122"/>
      <c r="K47" s="65"/>
      <c r="L47" s="65"/>
      <c r="M47" s="65"/>
      <c r="N47" s="65"/>
      <c r="O47" s="65"/>
      <c r="P47" s="65"/>
      <c r="Q47" s="71"/>
      <c r="R47" s="71"/>
      <c r="S47" s="71"/>
    </row>
    <row r="48" spans="2:20">
      <c r="B48" s="65"/>
      <c r="C48" s="65"/>
      <c r="D48" s="65"/>
      <c r="E48" s="65"/>
      <c r="F48" s="65"/>
      <c r="G48" s="65"/>
      <c r="H48" s="65"/>
      <c r="I48" s="65"/>
      <c r="J48" s="65"/>
      <c r="K48" s="65"/>
      <c r="L48" s="65"/>
      <c r="M48" s="65"/>
      <c r="N48" s="65"/>
      <c r="O48" s="65"/>
      <c r="P48" s="65"/>
      <c r="Q48" s="71"/>
      <c r="R48" s="71"/>
      <c r="S48" s="71"/>
    </row>
    <row r="49" spans="2:20">
      <c r="B49" s="65"/>
      <c r="C49" s="65"/>
      <c r="D49" s="65"/>
      <c r="E49" s="65"/>
      <c r="F49" s="65"/>
      <c r="G49" s="65"/>
      <c r="H49" s="65"/>
      <c r="I49" s="65"/>
      <c r="J49" s="65"/>
      <c r="K49" s="65"/>
      <c r="L49" s="65"/>
      <c r="M49" s="65"/>
      <c r="N49" s="65"/>
      <c r="O49" s="65"/>
      <c r="P49" s="65"/>
      <c r="Q49" s="71"/>
      <c r="R49" s="71"/>
      <c r="S49" s="71"/>
    </row>
    <row r="50" spans="2:20">
      <c r="B50" s="65"/>
      <c r="C50" s="65"/>
      <c r="D50" s="65"/>
      <c r="E50" s="65"/>
      <c r="F50" s="65"/>
      <c r="G50" s="65"/>
      <c r="H50" s="65"/>
      <c r="I50" s="65"/>
      <c r="J50" s="65"/>
      <c r="K50" s="65"/>
      <c r="L50" s="65"/>
      <c r="M50" s="65"/>
      <c r="N50" s="65"/>
      <c r="O50" s="65"/>
      <c r="P50" s="65"/>
      <c r="Q50" s="71"/>
      <c r="R50" s="71"/>
      <c r="S50" s="71"/>
    </row>
    <row r="51" spans="2:20">
      <c r="B51" s="65"/>
      <c r="C51" s="65"/>
      <c r="D51" s="65"/>
      <c r="E51" s="65"/>
      <c r="F51" s="65"/>
      <c r="G51" s="65"/>
      <c r="H51" s="65"/>
      <c r="I51" s="65"/>
      <c r="J51" s="65"/>
      <c r="K51" s="65"/>
      <c r="L51" s="65"/>
      <c r="M51" s="65"/>
      <c r="N51" s="65"/>
      <c r="O51" s="65"/>
      <c r="P51" s="65"/>
      <c r="Q51" s="71"/>
      <c r="R51" s="71"/>
      <c r="S51" s="71"/>
    </row>
    <row r="52" spans="2:20">
      <c r="B52" s="65"/>
      <c r="C52" s="65"/>
      <c r="D52" s="65"/>
      <c r="E52" s="65"/>
      <c r="F52" s="65"/>
      <c r="G52" s="65"/>
      <c r="H52" s="65"/>
      <c r="I52" s="65"/>
      <c r="J52" s="65"/>
      <c r="K52" s="65"/>
      <c r="L52" s="65"/>
      <c r="M52" s="65"/>
      <c r="N52" s="65"/>
      <c r="O52" s="65"/>
      <c r="P52" s="65"/>
      <c r="Q52" s="71"/>
      <c r="R52" s="71"/>
      <c r="S52" s="71"/>
    </row>
    <row r="57" spans="2:20">
      <c r="T57" s="4"/>
    </row>
  </sheetData>
  <mergeCells count="9">
    <mergeCell ref="P11:P12"/>
    <mergeCell ref="B11:G11"/>
    <mergeCell ref="I11:I12"/>
    <mergeCell ref="P2:P9"/>
    <mergeCell ref="H11:H12"/>
    <mergeCell ref="J11:K11"/>
    <mergeCell ref="L11:M11"/>
    <mergeCell ref="N11:N12"/>
    <mergeCell ref="O11:O12"/>
  </mergeCells>
  <phoneticPr fontId="11" type="noConversion"/>
  <printOptions horizontalCentered="1"/>
  <pageMargins left="0.39370078740157483" right="0.19685039370078741" top="0.98425196850393704" bottom="0.94488188976377963" header="0.39370078740157483" footer="0.59055118110236227"/>
  <pageSetup paperSize="9" scale="95" orientation="portrait" horizontalDpi="300" verticalDpi="300" r:id="rId1"/>
  <headerFooter alignWithMargins="0">
    <oddHeader>&amp;RPágina &amp;P /&amp;P</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B1:J63"/>
  <sheetViews>
    <sheetView showGridLines="0" workbookViewId="0">
      <selection activeCell="G13" sqref="G13"/>
    </sheetView>
  </sheetViews>
  <sheetFormatPr defaultColWidth="10.7109375" defaultRowHeight="12"/>
  <cols>
    <col min="1" max="1" width="10.7109375" style="3" customWidth="1"/>
    <col min="2" max="2" width="12.42578125" style="96" customWidth="1"/>
    <col min="3" max="4" width="9.7109375" style="1" customWidth="1"/>
    <col min="5" max="5" width="10.42578125" style="1" customWidth="1"/>
    <col min="6" max="6" width="14.42578125" style="1" customWidth="1"/>
    <col min="7" max="7" width="13" style="1" customWidth="1"/>
    <col min="8" max="8" width="20.42578125" style="1" customWidth="1"/>
    <col min="9" max="9" width="1.7109375" style="1" customWidth="1"/>
    <col min="10" max="10" width="13.7109375" style="1" customWidth="1"/>
    <col min="11" max="16384" width="10.7109375" style="3"/>
  </cols>
  <sheetData>
    <row r="1" spans="2:10">
      <c r="I1" s="97"/>
      <c r="J1" s="97"/>
    </row>
    <row r="2" spans="2:10" ht="12.75">
      <c r="B2" s="21"/>
      <c r="C2" s="141" t="s">
        <v>27</v>
      </c>
      <c r="D2" s="22"/>
      <c r="E2" s="22"/>
      <c r="F2" s="22"/>
      <c r="G2" s="22"/>
      <c r="H2" s="68"/>
      <c r="I2" s="6"/>
      <c r="J2" s="9"/>
    </row>
    <row r="3" spans="2:10" ht="15">
      <c r="B3" s="69"/>
      <c r="C3" s="146" t="s">
        <v>28</v>
      </c>
      <c r="D3" s="7"/>
      <c r="E3" s="7"/>
      <c r="F3" s="7"/>
      <c r="G3" s="7"/>
      <c r="H3" s="24"/>
      <c r="I3" s="7"/>
      <c r="J3" s="46"/>
    </row>
    <row r="4" spans="2:10" ht="12.75">
      <c r="B4" s="25"/>
      <c r="C4" s="152" t="s">
        <v>30</v>
      </c>
      <c r="D4" s="26"/>
      <c r="E4" s="26"/>
      <c r="F4" s="26"/>
      <c r="G4" s="26"/>
      <c r="H4" s="40"/>
      <c r="I4" s="6"/>
      <c r="J4" s="46"/>
    </row>
    <row r="5" spans="2:10">
      <c r="B5" s="143" t="e">
        <f>#REF!</f>
        <v>#REF!</v>
      </c>
      <c r="C5" s="144"/>
      <c r="D5" s="144"/>
      <c r="E5" s="144"/>
      <c r="F5" s="142"/>
      <c r="G5" s="433"/>
      <c r="H5" s="412"/>
      <c r="I5" s="9"/>
      <c r="J5" s="9"/>
    </row>
    <row r="6" spans="2:10">
      <c r="B6" s="157" t="e">
        <f>#REF!</f>
        <v>#REF!</v>
      </c>
      <c r="C6" s="135"/>
      <c r="D6" s="135"/>
      <c r="E6" s="135"/>
      <c r="F6" s="136"/>
      <c r="G6" s="187" t="s">
        <v>97</v>
      </c>
      <c r="H6" s="198"/>
      <c r="I6" s="9"/>
      <c r="J6" s="9"/>
    </row>
    <row r="7" spans="2:10">
      <c r="B7" s="157" t="e">
        <f>#REF!</f>
        <v>#REF!</v>
      </c>
      <c r="C7" s="158"/>
      <c r="D7" s="158"/>
      <c r="E7" s="158"/>
      <c r="F7" s="276"/>
      <c r="G7" s="187" t="s">
        <v>98</v>
      </c>
      <c r="H7" s="198"/>
      <c r="I7" s="9"/>
      <c r="J7" s="9"/>
    </row>
    <row r="8" spans="2:10">
      <c r="B8" s="157" t="e">
        <f>#REF!</f>
        <v>#REF!</v>
      </c>
      <c r="C8" s="158"/>
      <c r="D8" s="158"/>
      <c r="E8" s="158"/>
      <c r="F8" s="276"/>
      <c r="G8" s="187" t="s">
        <v>99</v>
      </c>
      <c r="H8" s="198"/>
      <c r="I8" s="9"/>
      <c r="J8" s="9"/>
    </row>
    <row r="9" spans="2:10">
      <c r="B9" s="157" t="e">
        <f>#REF!</f>
        <v>#REF!</v>
      </c>
      <c r="C9" s="135"/>
      <c r="D9" s="135"/>
      <c r="E9" s="135"/>
      <c r="F9" s="136"/>
      <c r="G9" s="187" t="s">
        <v>258</v>
      </c>
      <c r="H9" s="198"/>
      <c r="I9" s="9"/>
      <c r="J9" s="9"/>
    </row>
    <row r="10" spans="2:10">
      <c r="B10" s="157" t="e">
        <f>#REF!</f>
        <v>#REF!</v>
      </c>
      <c r="C10" s="135"/>
      <c r="D10" s="135"/>
      <c r="E10" s="135"/>
      <c r="F10" s="136"/>
      <c r="G10" s="187"/>
      <c r="H10" s="198"/>
      <c r="I10" s="9"/>
      <c r="J10" s="9"/>
    </row>
    <row r="11" spans="2:10">
      <c r="B11" s="161" t="e">
        <f>#REF!</f>
        <v>#REF!</v>
      </c>
      <c r="C11" s="434"/>
      <c r="D11" s="434"/>
      <c r="E11" s="434"/>
      <c r="F11" s="434"/>
      <c r="G11" s="435"/>
      <c r="H11" s="436"/>
      <c r="I11" s="9"/>
      <c r="J11" s="9"/>
    </row>
    <row r="12" spans="2:10">
      <c r="B12" s="161" t="str">
        <f>RELATÓRIO!$B$11</f>
        <v>Período Simples: 01/06/04  a 30/06/04</v>
      </c>
      <c r="C12" s="162"/>
      <c r="D12" s="162"/>
      <c r="E12" s="162"/>
      <c r="F12" s="163"/>
      <c r="G12" s="278" t="s">
        <v>396</v>
      </c>
      <c r="H12" s="280"/>
      <c r="I12" s="9"/>
      <c r="J12" s="9"/>
    </row>
    <row r="13" spans="2:10">
      <c r="B13" s="278" t="s">
        <v>72</v>
      </c>
      <c r="C13" s="189" t="s">
        <v>100</v>
      </c>
      <c r="D13" s="190"/>
      <c r="E13" s="190"/>
      <c r="F13" s="314" t="s">
        <v>101</v>
      </c>
      <c r="G13" s="188" t="s">
        <v>73</v>
      </c>
      <c r="H13" s="314" t="s">
        <v>102</v>
      </c>
      <c r="I13" s="19"/>
      <c r="J13" s="19"/>
    </row>
    <row r="14" spans="2:10">
      <c r="B14" s="420" t="s">
        <v>85</v>
      </c>
      <c r="C14" s="277" t="s">
        <v>103</v>
      </c>
      <c r="D14" s="277" t="s">
        <v>104</v>
      </c>
      <c r="E14" s="277" t="s">
        <v>77</v>
      </c>
      <c r="F14" s="277" t="s">
        <v>105</v>
      </c>
      <c r="G14" s="437" t="s">
        <v>75</v>
      </c>
      <c r="H14" s="277" t="s">
        <v>204</v>
      </c>
      <c r="I14" s="84"/>
      <c r="J14" s="84"/>
    </row>
    <row r="15" spans="2:10">
      <c r="B15" s="755">
        <v>0</v>
      </c>
      <c r="C15" s="757">
        <v>13.5</v>
      </c>
      <c r="D15" s="757">
        <v>13.5</v>
      </c>
      <c r="E15" s="757">
        <f>C15+D15</f>
        <v>27</v>
      </c>
      <c r="F15" s="758">
        <v>38.5</v>
      </c>
      <c r="G15" s="759">
        <v>10</v>
      </c>
      <c r="H15" s="758">
        <f>F15*G15</f>
        <v>385</v>
      </c>
      <c r="I15" s="84"/>
      <c r="J15" s="84"/>
    </row>
    <row r="16" spans="2:10">
      <c r="B16" s="755">
        <f>+B15+1</f>
        <v>1</v>
      </c>
      <c r="C16" s="756"/>
      <c r="D16" s="756"/>
      <c r="E16" s="757"/>
      <c r="F16" s="758"/>
      <c r="G16" s="759"/>
      <c r="H16" s="758"/>
      <c r="I16" s="84"/>
      <c r="J16" s="84"/>
    </row>
    <row r="17" spans="2:10">
      <c r="B17" s="755"/>
      <c r="C17" s="756"/>
      <c r="D17" s="756"/>
      <c r="E17" s="757"/>
      <c r="F17" s="758"/>
      <c r="G17" s="759"/>
      <c r="H17" s="758"/>
      <c r="I17" s="84"/>
      <c r="J17" s="84"/>
    </row>
    <row r="18" spans="2:10">
      <c r="B18" s="755"/>
      <c r="C18" s="756"/>
      <c r="D18" s="756"/>
      <c r="E18" s="757"/>
      <c r="F18" s="758"/>
      <c r="G18" s="759"/>
      <c r="H18" s="758"/>
      <c r="I18" s="84"/>
      <c r="J18" s="84"/>
    </row>
    <row r="19" spans="2:10">
      <c r="B19" s="755"/>
      <c r="C19" s="756"/>
      <c r="D19" s="756"/>
      <c r="E19" s="757"/>
      <c r="F19" s="758"/>
      <c r="G19" s="759"/>
      <c r="H19" s="758"/>
      <c r="I19" s="84"/>
      <c r="J19" s="84"/>
    </row>
    <row r="20" spans="2:10">
      <c r="B20" s="755"/>
      <c r="C20" s="756"/>
      <c r="D20" s="756"/>
      <c r="E20" s="757"/>
      <c r="F20" s="758"/>
      <c r="G20" s="759"/>
      <c r="H20" s="758"/>
      <c r="I20" s="84"/>
      <c r="J20" s="84"/>
    </row>
    <row r="21" spans="2:10">
      <c r="B21" s="755"/>
      <c r="C21" s="756"/>
      <c r="D21" s="756"/>
      <c r="E21" s="757"/>
      <c r="F21" s="758"/>
      <c r="G21" s="759"/>
      <c r="H21" s="758"/>
      <c r="I21" s="84"/>
      <c r="J21" s="84"/>
    </row>
    <row r="22" spans="2:10">
      <c r="B22" s="755"/>
      <c r="C22" s="756"/>
      <c r="D22" s="756"/>
      <c r="E22" s="757"/>
      <c r="F22" s="758"/>
      <c r="G22" s="759"/>
      <c r="H22" s="758"/>
      <c r="I22" s="84"/>
      <c r="J22" s="84"/>
    </row>
    <row r="23" spans="2:10">
      <c r="B23" s="755"/>
      <c r="C23" s="756"/>
      <c r="D23" s="756"/>
      <c r="E23" s="757"/>
      <c r="F23" s="758"/>
      <c r="G23" s="759"/>
      <c r="H23" s="758"/>
      <c r="I23" s="84"/>
      <c r="J23" s="84"/>
    </row>
    <row r="24" spans="2:10">
      <c r="B24" s="755"/>
      <c r="C24" s="756"/>
      <c r="D24" s="756"/>
      <c r="E24" s="757"/>
      <c r="F24" s="758"/>
      <c r="G24" s="759"/>
      <c r="H24" s="758"/>
      <c r="I24" s="84"/>
      <c r="J24" s="84"/>
    </row>
    <row r="25" spans="2:10">
      <c r="B25" s="755"/>
      <c r="C25" s="756"/>
      <c r="D25" s="756"/>
      <c r="E25" s="757"/>
      <c r="F25" s="758"/>
      <c r="G25" s="759"/>
      <c r="H25" s="758"/>
      <c r="I25" s="84"/>
      <c r="J25" s="84"/>
    </row>
    <row r="26" spans="2:10">
      <c r="B26" s="755"/>
      <c r="C26" s="756"/>
      <c r="D26" s="756"/>
      <c r="E26" s="757"/>
      <c r="F26" s="758"/>
      <c r="G26" s="759"/>
      <c r="H26" s="758"/>
      <c r="I26" s="84"/>
      <c r="J26" s="84"/>
    </row>
    <row r="27" spans="2:10">
      <c r="B27" s="755"/>
      <c r="C27" s="756"/>
      <c r="D27" s="756"/>
      <c r="E27" s="757"/>
      <c r="F27" s="758"/>
      <c r="G27" s="759"/>
      <c r="H27" s="758"/>
      <c r="I27" s="84"/>
      <c r="J27" s="84"/>
    </row>
    <row r="28" spans="2:10">
      <c r="B28" s="755"/>
      <c r="C28" s="756"/>
      <c r="D28" s="756"/>
      <c r="E28" s="757"/>
      <c r="F28" s="758"/>
      <c r="G28" s="759"/>
      <c r="H28" s="758"/>
      <c r="I28" s="84"/>
      <c r="J28" s="84"/>
    </row>
    <row r="29" spans="2:10">
      <c r="B29" s="755"/>
      <c r="C29" s="756"/>
      <c r="D29" s="756"/>
      <c r="E29" s="757"/>
      <c r="F29" s="758"/>
      <c r="G29" s="759"/>
      <c r="H29" s="758"/>
      <c r="I29" s="84"/>
      <c r="J29" s="84"/>
    </row>
    <row r="30" spans="2:10">
      <c r="B30" s="755"/>
      <c r="C30" s="756"/>
      <c r="D30" s="756"/>
      <c r="E30" s="757"/>
      <c r="F30" s="758"/>
      <c r="G30" s="759"/>
      <c r="H30" s="758"/>
      <c r="I30" s="84"/>
      <c r="J30" s="84"/>
    </row>
    <row r="31" spans="2:10">
      <c r="B31" s="755"/>
      <c r="C31" s="756"/>
      <c r="D31" s="756"/>
      <c r="E31" s="757"/>
      <c r="F31" s="758"/>
      <c r="G31" s="759"/>
      <c r="H31" s="758"/>
      <c r="I31" s="84"/>
      <c r="J31" s="84"/>
    </row>
    <row r="32" spans="2:10">
      <c r="B32" s="755"/>
      <c r="C32" s="756"/>
      <c r="D32" s="756"/>
      <c r="E32" s="757"/>
      <c r="F32" s="758"/>
      <c r="G32" s="759"/>
      <c r="H32" s="758"/>
      <c r="I32" s="84"/>
      <c r="J32" s="84"/>
    </row>
    <row r="33" spans="2:10">
      <c r="B33" s="755"/>
      <c r="C33" s="756"/>
      <c r="D33" s="756"/>
      <c r="E33" s="757"/>
      <c r="F33" s="758"/>
      <c r="G33" s="759"/>
      <c r="H33" s="758"/>
      <c r="I33" s="84"/>
      <c r="J33" s="84"/>
    </row>
    <row r="34" spans="2:10">
      <c r="B34" s="755"/>
      <c r="C34" s="756"/>
      <c r="D34" s="756"/>
      <c r="E34" s="757"/>
      <c r="F34" s="758"/>
      <c r="G34" s="759"/>
      <c r="H34" s="758"/>
      <c r="I34" s="84"/>
      <c r="J34" s="84"/>
    </row>
    <row r="35" spans="2:10">
      <c r="B35" s="755"/>
      <c r="C35" s="756"/>
      <c r="D35" s="756"/>
      <c r="E35" s="757"/>
      <c r="F35" s="758"/>
      <c r="G35" s="759"/>
      <c r="H35" s="758"/>
      <c r="I35" s="84"/>
      <c r="J35" s="84"/>
    </row>
    <row r="36" spans="2:10">
      <c r="B36" s="755"/>
      <c r="C36" s="756"/>
      <c r="D36" s="756"/>
      <c r="E36" s="757"/>
      <c r="F36" s="758"/>
      <c r="G36" s="759"/>
      <c r="H36" s="758"/>
      <c r="I36" s="84"/>
      <c r="J36" s="84"/>
    </row>
    <row r="37" spans="2:10">
      <c r="B37" s="755"/>
      <c r="C37" s="756"/>
      <c r="D37" s="756"/>
      <c r="E37" s="757"/>
      <c r="F37" s="758"/>
      <c r="G37" s="759"/>
      <c r="H37" s="758"/>
      <c r="I37" s="84"/>
      <c r="J37" s="84"/>
    </row>
    <row r="38" spans="2:10">
      <c r="B38" s="755"/>
      <c r="C38" s="756"/>
      <c r="D38" s="756"/>
      <c r="E38" s="757"/>
      <c r="F38" s="758"/>
      <c r="G38" s="759"/>
      <c r="H38" s="758"/>
      <c r="I38" s="84"/>
      <c r="J38" s="84"/>
    </row>
    <row r="39" spans="2:10">
      <c r="B39" s="755"/>
      <c r="C39" s="756"/>
      <c r="D39" s="756"/>
      <c r="E39" s="757"/>
      <c r="F39" s="758"/>
      <c r="G39" s="759"/>
      <c r="H39" s="758"/>
      <c r="I39" s="84"/>
      <c r="J39" s="84"/>
    </row>
    <row r="40" spans="2:10">
      <c r="B40" s="755"/>
      <c r="C40" s="756"/>
      <c r="D40" s="756"/>
      <c r="E40" s="757"/>
      <c r="F40" s="758"/>
      <c r="G40" s="759"/>
      <c r="H40" s="758"/>
      <c r="I40" s="84"/>
      <c r="J40" s="84"/>
    </row>
    <row r="41" spans="2:10">
      <c r="B41" s="755"/>
      <c r="C41" s="756"/>
      <c r="D41" s="756"/>
      <c r="E41" s="757"/>
      <c r="F41" s="758"/>
      <c r="G41" s="759"/>
      <c r="H41" s="758"/>
      <c r="I41" s="84"/>
      <c r="J41" s="84"/>
    </row>
    <row r="42" spans="2:10">
      <c r="B42" s="755"/>
      <c r="C42" s="756"/>
      <c r="D42" s="756"/>
      <c r="E42" s="757"/>
      <c r="F42" s="758"/>
      <c r="G42" s="759"/>
      <c r="H42" s="758"/>
      <c r="I42" s="84"/>
      <c r="J42" s="84"/>
    </row>
    <row r="43" spans="2:10">
      <c r="B43" s="755"/>
      <c r="C43" s="756"/>
      <c r="D43" s="756"/>
      <c r="E43" s="757"/>
      <c r="F43" s="758"/>
      <c r="G43" s="759"/>
      <c r="H43" s="758"/>
      <c r="I43" s="84"/>
      <c r="J43" s="84"/>
    </row>
    <row r="44" spans="2:10">
      <c r="B44" s="755"/>
      <c r="C44" s="756"/>
      <c r="D44" s="756"/>
      <c r="E44" s="757"/>
      <c r="F44" s="758"/>
      <c r="G44" s="759"/>
      <c r="H44" s="758"/>
      <c r="I44" s="84"/>
      <c r="J44" s="84"/>
    </row>
    <row r="45" spans="2:10">
      <c r="B45" s="755"/>
      <c r="C45" s="756"/>
      <c r="D45" s="756"/>
      <c r="E45" s="757"/>
      <c r="F45" s="758"/>
      <c r="G45" s="759"/>
      <c r="H45" s="758"/>
      <c r="I45" s="84"/>
      <c r="J45" s="84"/>
    </row>
    <row r="46" spans="2:10">
      <c r="B46" s="755"/>
      <c r="C46" s="756"/>
      <c r="D46" s="756"/>
      <c r="E46" s="757"/>
      <c r="F46" s="758"/>
      <c r="G46" s="759"/>
      <c r="H46" s="758"/>
      <c r="I46" s="84"/>
      <c r="J46" s="84"/>
    </row>
    <row r="47" spans="2:10">
      <c r="B47" s="755"/>
      <c r="C47" s="756"/>
      <c r="D47" s="756"/>
      <c r="E47" s="757"/>
      <c r="F47" s="758"/>
      <c r="G47" s="759"/>
      <c r="H47" s="758"/>
      <c r="I47" s="84"/>
      <c r="J47" s="84"/>
    </row>
    <row r="48" spans="2:10">
      <c r="B48" s="755"/>
      <c r="C48" s="756"/>
      <c r="D48" s="756"/>
      <c r="E48" s="757"/>
      <c r="F48" s="758"/>
      <c r="G48" s="759"/>
      <c r="H48" s="758"/>
      <c r="I48" s="84"/>
      <c r="J48" s="84"/>
    </row>
    <row r="49" spans="2:10">
      <c r="B49" s="755"/>
      <c r="C49" s="756"/>
      <c r="D49" s="756"/>
      <c r="E49" s="757"/>
      <c r="F49" s="758"/>
      <c r="G49" s="759"/>
      <c r="H49" s="758"/>
      <c r="I49" s="84"/>
      <c r="J49" s="84"/>
    </row>
    <row r="50" spans="2:10">
      <c r="B50" s="755"/>
      <c r="C50" s="756"/>
      <c r="D50" s="756"/>
      <c r="E50" s="757"/>
      <c r="F50" s="758"/>
      <c r="G50" s="759"/>
      <c r="H50" s="758"/>
      <c r="I50" s="84"/>
      <c r="J50" s="84"/>
    </row>
    <row r="51" spans="2:10">
      <c r="B51" s="755"/>
      <c r="C51" s="756"/>
      <c r="D51" s="756"/>
      <c r="E51" s="757"/>
      <c r="F51" s="758"/>
      <c r="G51" s="759"/>
      <c r="H51" s="758"/>
      <c r="I51" s="84"/>
      <c r="J51" s="84"/>
    </row>
    <row r="52" spans="2:10">
      <c r="B52" s="755"/>
      <c r="C52" s="756"/>
      <c r="D52" s="756"/>
      <c r="E52" s="757"/>
      <c r="F52" s="758"/>
      <c r="G52" s="759"/>
      <c r="H52" s="758"/>
      <c r="I52" s="84"/>
      <c r="J52" s="84"/>
    </row>
    <row r="53" spans="2:10">
      <c r="B53" s="755"/>
      <c r="C53" s="756"/>
      <c r="D53" s="756"/>
      <c r="E53" s="757"/>
      <c r="F53" s="758"/>
      <c r="G53" s="759"/>
      <c r="H53" s="758"/>
      <c r="I53" s="84"/>
      <c r="J53" s="84"/>
    </row>
    <row r="54" spans="2:10">
      <c r="B54" s="755"/>
      <c r="C54" s="756"/>
      <c r="D54" s="756"/>
      <c r="E54" s="757"/>
      <c r="F54" s="758"/>
      <c r="G54" s="759"/>
      <c r="H54" s="758"/>
      <c r="I54" s="84"/>
      <c r="J54" s="84"/>
    </row>
    <row r="55" spans="2:10">
      <c r="B55" s="755"/>
      <c r="C55" s="756"/>
      <c r="D55" s="756"/>
      <c r="E55" s="757"/>
      <c r="F55" s="758"/>
      <c r="G55" s="759"/>
      <c r="H55" s="758"/>
      <c r="I55" s="84"/>
      <c r="J55" s="84"/>
    </row>
    <row r="56" spans="2:10">
      <c r="B56" s="755"/>
      <c r="C56" s="756"/>
      <c r="D56" s="756"/>
      <c r="E56" s="757"/>
      <c r="F56" s="758"/>
      <c r="G56" s="759"/>
      <c r="H56" s="758"/>
      <c r="I56" s="84"/>
      <c r="J56" s="84"/>
    </row>
    <row r="57" spans="2:10">
      <c r="B57" s="755"/>
      <c r="C57" s="756"/>
      <c r="D57" s="756"/>
      <c r="E57" s="757"/>
      <c r="F57" s="758"/>
      <c r="G57" s="759"/>
      <c r="H57" s="758"/>
      <c r="I57" s="84"/>
      <c r="J57" s="84"/>
    </row>
    <row r="58" spans="2:10">
      <c r="B58" s="755"/>
      <c r="C58" s="756"/>
      <c r="D58" s="756"/>
      <c r="E58" s="757"/>
      <c r="F58" s="758"/>
      <c r="G58" s="759"/>
      <c r="H58" s="758"/>
      <c r="I58" s="84"/>
      <c r="J58" s="84"/>
    </row>
    <row r="59" spans="2:10">
      <c r="B59" s="755"/>
      <c r="C59" s="756"/>
      <c r="D59" s="756"/>
      <c r="E59" s="757"/>
      <c r="F59" s="758"/>
      <c r="G59" s="759"/>
      <c r="H59" s="805"/>
      <c r="I59" s="84"/>
      <c r="J59" s="84"/>
    </row>
    <row r="60" spans="2:10">
      <c r="B60" s="438"/>
      <c r="C60" s="293"/>
      <c r="D60" s="301"/>
      <c r="E60" s="747" t="s">
        <v>259</v>
      </c>
      <c r="F60" s="439"/>
      <c r="G60" s="440"/>
      <c r="H60" s="492">
        <f>SUM(H15:H59)</f>
        <v>385</v>
      </c>
    </row>
    <row r="61" spans="2:10">
      <c r="B61" s="748"/>
      <c r="C61" s="749"/>
      <c r="D61" s="750"/>
      <c r="E61" s="751"/>
      <c r="F61" s="752"/>
      <c r="G61" s="753"/>
      <c r="H61" s="754"/>
    </row>
    <row r="62" spans="2:10">
      <c r="B62" s="143" t="e">
        <f>#REF!</f>
        <v>#REF!</v>
      </c>
      <c r="C62" s="144"/>
      <c r="D62" s="144"/>
      <c r="E62" s="144"/>
      <c r="F62" s="441"/>
      <c r="G62" s="144"/>
      <c r="H62" s="142"/>
    </row>
    <row r="63" spans="2:10">
      <c r="B63" s="311"/>
      <c r="C63" s="191"/>
      <c r="D63" s="191"/>
      <c r="E63" s="191"/>
      <c r="F63" s="191"/>
      <c r="G63" s="191"/>
      <c r="H63" s="312"/>
    </row>
  </sheetData>
  <phoneticPr fontId="11" type="noConversion"/>
  <printOptions horizontalCentered="1"/>
  <pageMargins left="1.1811023622047245" right="0.39370078740157483" top="0.85" bottom="1.3779527559055118" header="0" footer="0.59055118110236227"/>
  <pageSetup paperSize="9" scale="87" fitToHeight="4" orientation="portrait" horizontalDpi="180" verticalDpi="180" r:id="rId1"/>
  <headerFooter alignWithMargins="0">
    <oddFooter>&amp;LEngº. Ricardo Marques da GuiaMembro Port. GP nº. 695/97-AC&amp;CEngº. Luiz Tadeu ParisiMembro Port. GP nº. 695/97-AC&amp;REngº. Luiz Carlos FerreiraFiscal Port. GP nº. 695/97-AC</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4" width="6" style="1" customWidth="1"/>
    <col min="5" max="5" width="6.7109375" style="1" customWidth="1"/>
    <col min="6" max="6" width="1.7109375" style="1" customWidth="1"/>
    <col min="7" max="7" width="6" style="1" customWidth="1"/>
    <col min="8" max="8" width="11.140625" style="1" customWidth="1"/>
    <col min="9" max="9" width="8.140625" style="1" customWidth="1"/>
    <col min="10" max="10" width="9.85546875" style="1" customWidth="1"/>
    <col min="11" max="11" width="13" style="1" customWidth="1"/>
    <col min="12" max="12" width="12" style="1" customWidth="1"/>
    <col min="13" max="13" width="25.7109375" style="1" customWidth="1"/>
    <col min="14" max="14" width="10.7109375" style="3" customWidth="1"/>
    <col min="15" max="15" width="16.28515625" style="3" customWidth="1"/>
    <col min="16" max="16384" width="10.7109375" style="3"/>
  </cols>
  <sheetData>
    <row r="2" spans="2:15" ht="21.75" customHeight="1">
      <c r="B2" s="21"/>
      <c r="C2" s="43"/>
      <c r="D2" s="48"/>
      <c r="E2" s="42" t="s">
        <v>27</v>
      </c>
      <c r="F2" s="22"/>
      <c r="G2" s="22"/>
      <c r="H2" s="22"/>
      <c r="I2" s="22"/>
      <c r="J2" s="22"/>
      <c r="K2" s="22"/>
      <c r="L2" s="23"/>
      <c r="M2" s="59" t="s">
        <v>106</v>
      </c>
    </row>
    <row r="3" spans="2:15" ht="21.75" customHeight="1">
      <c r="B3" s="25"/>
      <c r="C3" s="45"/>
      <c r="D3" s="50"/>
      <c r="E3" s="44" t="s">
        <v>220</v>
      </c>
      <c r="F3" s="26"/>
      <c r="G3" s="26"/>
      <c r="H3" s="26"/>
      <c r="I3" s="26"/>
      <c r="J3" s="26"/>
      <c r="K3" s="26"/>
      <c r="L3" s="40"/>
      <c r="M3" s="60"/>
    </row>
    <row r="4" spans="2:15">
      <c r="B4" s="27" t="str">
        <f>[10]Regula!$B$5</f>
        <v xml:space="preserve"> Obra:  Pavimentação Asfáltica</v>
      </c>
      <c r="C4" s="28"/>
      <c r="D4" s="28"/>
      <c r="E4" s="28"/>
      <c r="F4" s="28"/>
      <c r="G4" s="28"/>
      <c r="H4" s="28"/>
      <c r="I4" s="28"/>
      <c r="J4" s="28"/>
      <c r="K4" s="28"/>
      <c r="L4" s="29"/>
      <c r="M4" s="1158" t="s">
        <v>430</v>
      </c>
    </row>
    <row r="5" spans="2:15">
      <c r="B5" s="30" t="str">
        <f>[10]Regula!$B$6</f>
        <v xml:space="preserve"> Rodovia/Programa:  MT-170</v>
      </c>
      <c r="C5" s="31"/>
      <c r="D5" s="31"/>
      <c r="E5" s="31"/>
      <c r="F5" s="31"/>
      <c r="G5" s="31"/>
      <c r="H5" s="31"/>
      <c r="I5" s="31"/>
      <c r="J5" s="31"/>
      <c r="K5" s="31"/>
      <c r="L5" s="32"/>
      <c r="M5" s="1159"/>
    </row>
    <row r="6" spans="2:15">
      <c r="B6" s="30" t="str">
        <f>[10]Regula!$B$7</f>
        <v xml:space="preserve"> Trecho:  Entrº BR-364 - Brasnorte</v>
      </c>
      <c r="C6" s="31"/>
      <c r="D6" s="31"/>
      <c r="E6" s="19"/>
      <c r="F6" s="31"/>
      <c r="G6" s="19"/>
      <c r="H6" s="19"/>
      <c r="I6" s="19"/>
      <c r="J6" s="19"/>
      <c r="K6" s="19"/>
      <c r="L6" s="75"/>
      <c r="M6" s="1159"/>
    </row>
    <row r="7" spans="2:15">
      <c r="B7" s="30" t="str">
        <f>[10]Regula!$B$8</f>
        <v xml:space="preserve"> Sub-trecho:  Km 160 - Km 260 = 100,00 km</v>
      </c>
      <c r="C7" s="31"/>
      <c r="D7" s="31"/>
      <c r="E7" s="31"/>
      <c r="F7" s="31"/>
      <c r="G7" s="41"/>
      <c r="H7" s="19"/>
      <c r="I7" s="19"/>
      <c r="J7" s="19"/>
      <c r="K7" s="19"/>
      <c r="L7" s="75"/>
      <c r="M7" s="1159"/>
    </row>
    <row r="8" spans="2:15">
      <c r="B8" s="861" t="e">
        <f>#REF!</f>
        <v>#REF!</v>
      </c>
      <c r="C8" s="31"/>
      <c r="D8" s="31"/>
      <c r="E8" s="31"/>
      <c r="F8" s="31"/>
      <c r="G8" s="31"/>
      <c r="H8" s="31"/>
      <c r="I8" s="31"/>
      <c r="J8" s="31"/>
      <c r="K8" s="31"/>
      <c r="L8" s="32"/>
      <c r="M8" s="1159"/>
    </row>
    <row r="9" spans="2:15">
      <c r="B9" s="33" t="str">
        <f>[10]Regula!$B$10</f>
        <v>Ordem início serviço:   02/02/2004</v>
      </c>
      <c r="C9" s="34"/>
      <c r="D9" s="34"/>
      <c r="E9" s="34"/>
      <c r="F9" s="34"/>
      <c r="G9" s="34"/>
      <c r="H9" s="34"/>
      <c r="I9" s="34"/>
      <c r="J9" s="34"/>
      <c r="K9" s="34"/>
      <c r="L9" s="35"/>
      <c r="M9" s="1160"/>
    </row>
    <row r="10" spans="2:15">
      <c r="B10" s="36" t="e">
        <f>#REF!</f>
        <v>#REF!</v>
      </c>
      <c r="C10" s="37"/>
      <c r="D10" s="37"/>
      <c r="E10" s="37"/>
      <c r="F10" s="37"/>
      <c r="G10" s="37"/>
      <c r="H10" s="851"/>
      <c r="I10" s="852" t="e">
        <f>#REF!</f>
        <v>#REF!</v>
      </c>
      <c r="J10" s="850"/>
      <c r="K10" s="850"/>
      <c r="L10" s="851"/>
      <c r="M10" s="76" t="str">
        <f>[10]Base!R11</f>
        <v>I.C. Nº 237/93/05/01-ASJU</v>
      </c>
    </row>
    <row r="11" spans="2:15">
      <c r="B11" s="231" t="s">
        <v>72</v>
      </c>
      <c r="C11" s="232"/>
      <c r="D11" s="232"/>
      <c r="E11" s="232"/>
      <c r="F11" s="232"/>
      <c r="G11" s="233"/>
      <c r="H11" s="238" t="s">
        <v>112</v>
      </c>
      <c r="I11" s="238" t="s">
        <v>429</v>
      </c>
      <c r="J11" s="238" t="s">
        <v>108</v>
      </c>
      <c r="K11" s="238" t="s">
        <v>428</v>
      </c>
      <c r="L11" s="238" t="s">
        <v>83</v>
      </c>
      <c r="M11" s="1161" t="s">
        <v>46</v>
      </c>
    </row>
    <row r="12" spans="2:15">
      <c r="B12" s="234" t="s">
        <v>85</v>
      </c>
      <c r="C12" s="235"/>
      <c r="D12" s="236" t="s">
        <v>74</v>
      </c>
      <c r="E12" s="234" t="s">
        <v>86</v>
      </c>
      <c r="F12" s="235"/>
      <c r="G12" s="236" t="s">
        <v>74</v>
      </c>
      <c r="H12" s="237" t="s">
        <v>75</v>
      </c>
      <c r="I12" s="237"/>
      <c r="J12" s="237" t="s">
        <v>75</v>
      </c>
      <c r="K12" s="237" t="s">
        <v>75</v>
      </c>
      <c r="L12" s="237" t="s">
        <v>111</v>
      </c>
      <c r="M12" s="1162"/>
    </row>
    <row r="13" spans="2:15">
      <c r="B13" s="869" t="s">
        <v>421</v>
      </c>
      <c r="C13" s="291"/>
      <c r="D13" s="16"/>
      <c r="E13" s="14"/>
      <c r="F13" s="15"/>
      <c r="G13" s="16"/>
      <c r="H13" s="17" t="str">
        <f>IF(O13=0,"",O13)</f>
        <v/>
      </c>
      <c r="I13" s="17"/>
      <c r="J13" s="17"/>
      <c r="K13" s="17"/>
      <c r="L13" s="475"/>
      <c r="M13" s="13"/>
    </row>
    <row r="14" spans="2:15" ht="13.7" customHeight="1">
      <c r="B14" s="86">
        <v>935</v>
      </c>
      <c r="C14" s="15" t="str">
        <f>IF(D14&gt;0,"+","")</f>
        <v/>
      </c>
      <c r="D14" s="16"/>
      <c r="E14" s="14">
        <v>1163</v>
      </c>
      <c r="F14" s="15" t="str">
        <f>IF(G14&gt;0,"+","")</f>
        <v/>
      </c>
      <c r="G14" s="16"/>
      <c r="H14" s="17">
        <f>IF(O14=0,"",O14)</f>
        <v>4560</v>
      </c>
      <c r="I14" s="17"/>
      <c r="J14" s="17">
        <v>5.95</v>
      </c>
      <c r="K14" s="17">
        <v>0.89</v>
      </c>
      <c r="L14" s="475">
        <f>IF(K14=0,"",ROUNDDOWN(H14*J14*K14,3))</f>
        <v>24147.48</v>
      </c>
      <c r="M14" s="13"/>
      <c r="N14" s="4"/>
      <c r="O14" s="4">
        <f>((E14-B14)*20)-D14+G14</f>
        <v>4560</v>
      </c>
    </row>
    <row r="15" spans="2:15" ht="13.7" customHeight="1">
      <c r="B15" s="86"/>
      <c r="C15" s="15" t="str">
        <f>IF(D15&gt;0,"+","")</f>
        <v/>
      </c>
      <c r="D15" s="16"/>
      <c r="E15" s="14"/>
      <c r="F15" s="15" t="str">
        <f>IF(G15&gt;0,"+","")</f>
        <v/>
      </c>
      <c r="G15" s="16"/>
      <c r="H15" s="17" t="str">
        <f>IF(O15=0,"",O15)</f>
        <v/>
      </c>
      <c r="I15" s="17"/>
      <c r="J15" s="17"/>
      <c r="K15" s="17"/>
      <c r="L15" s="475"/>
      <c r="M15" s="13"/>
      <c r="N15" s="4"/>
      <c r="O15" s="4">
        <f>((E15-B15)*20)-D15+G15</f>
        <v>0</v>
      </c>
    </row>
    <row r="16" spans="2:15" ht="13.7" customHeight="1">
      <c r="B16" s="86"/>
      <c r="C16" s="15" t="str">
        <f>IF(D16&gt;0,"+","")</f>
        <v/>
      </c>
      <c r="D16" s="16"/>
      <c r="E16" s="14"/>
      <c r="F16" s="15" t="str">
        <f>IF(G16&gt;0,"+","")</f>
        <v/>
      </c>
      <c r="G16" s="16"/>
      <c r="H16" s="17" t="str">
        <f>IF(O16=0,"",O16)</f>
        <v/>
      </c>
      <c r="I16" s="17"/>
      <c r="J16" s="17" t="str">
        <f>IF(I16=0,"",ROUNDDOWN(I16*H16,2))</f>
        <v/>
      </c>
      <c r="K16" s="17"/>
      <c r="L16" s="18" t="str">
        <f>IF(K16=0,"",ROUNDDOWN(K16*J16/1000,3))</f>
        <v/>
      </c>
      <c r="M16" s="13"/>
      <c r="N16" s="4"/>
      <c r="O16" s="4">
        <f>((E16-B16)*20)-D16+G16</f>
        <v>0</v>
      </c>
    </row>
    <row r="17" spans="2:15" ht="13.7" customHeight="1">
      <c r="B17" s="86"/>
      <c r="C17" s="15" t="str">
        <f>IF(D17&gt;0,"+","")</f>
        <v/>
      </c>
      <c r="D17" s="16"/>
      <c r="E17" s="14"/>
      <c r="F17" s="15" t="str">
        <f>IF(G17&gt;0,"+","")</f>
        <v/>
      </c>
      <c r="G17" s="16"/>
      <c r="H17" s="17" t="str">
        <f>IF(O17=0,"",O17)</f>
        <v/>
      </c>
      <c r="I17" s="17"/>
      <c r="J17" s="17" t="str">
        <f>IF(I17=0,"",ROUNDDOWN(I17*H17,2))</f>
        <v/>
      </c>
      <c r="K17" s="17"/>
      <c r="L17" s="18" t="str">
        <f>IF(K17=0,"",ROUNDDOWN(K17*J17/1000,3))</f>
        <v/>
      </c>
      <c r="M17" s="13"/>
      <c r="N17" s="4"/>
      <c r="O17" s="4">
        <f>((E17-B17)*20)-D17+G17</f>
        <v>0</v>
      </c>
    </row>
    <row r="18" spans="2:15" ht="13.7" customHeight="1">
      <c r="B18" s="86"/>
      <c r="C18" s="15"/>
      <c r="D18" s="16"/>
      <c r="E18" s="14"/>
      <c r="F18" s="15"/>
      <c r="G18" s="16"/>
      <c r="H18" s="17"/>
      <c r="I18" s="17"/>
      <c r="J18" s="17"/>
      <c r="K18" s="17"/>
      <c r="L18" s="18"/>
      <c r="M18" s="13"/>
      <c r="N18" s="4"/>
      <c r="O18" s="4"/>
    </row>
    <row r="19" spans="2:15" ht="13.7" customHeight="1">
      <c r="B19" s="86"/>
      <c r="C19" s="15"/>
      <c r="D19" s="16"/>
      <c r="E19" s="14"/>
      <c r="F19" s="15"/>
      <c r="G19" s="16"/>
      <c r="H19" s="17"/>
      <c r="I19" s="17"/>
      <c r="J19" s="17"/>
      <c r="K19" s="17"/>
      <c r="L19" s="18"/>
      <c r="M19" s="13"/>
      <c r="N19" s="4"/>
      <c r="O19" s="4"/>
    </row>
    <row r="20" spans="2:15" ht="13.7" customHeight="1">
      <c r="B20" s="86"/>
      <c r="C20" s="15"/>
      <c r="D20" s="16"/>
      <c r="E20" s="14"/>
      <c r="F20" s="15"/>
      <c r="G20" s="16"/>
      <c r="H20" s="17"/>
      <c r="I20" s="17"/>
      <c r="J20" s="17"/>
      <c r="K20" s="17"/>
      <c r="L20" s="18"/>
      <c r="M20" s="13"/>
      <c r="N20" s="4"/>
      <c r="O20" s="4">
        <v>24120.69</v>
      </c>
    </row>
    <row r="21" spans="2:15" ht="13.7" customHeight="1">
      <c r="B21" s="86"/>
      <c r="C21" s="15"/>
      <c r="D21" s="16"/>
      <c r="E21" s="14"/>
      <c r="F21" s="15"/>
      <c r="G21" s="16"/>
      <c r="H21" s="17"/>
      <c r="I21" s="17"/>
      <c r="J21" s="17"/>
      <c r="K21" s="17"/>
      <c r="L21" s="18"/>
      <c r="M21" s="13"/>
      <c r="N21" s="4"/>
      <c r="O21" s="4">
        <f>O20/H14/J14</f>
        <v>0.88900000000000001</v>
      </c>
    </row>
    <row r="22" spans="2:15" ht="13.7" customHeight="1">
      <c r="B22" s="86"/>
      <c r="C22" s="15"/>
      <c r="D22" s="16"/>
      <c r="E22" s="14"/>
      <c r="F22" s="15"/>
      <c r="G22" s="16"/>
      <c r="H22" s="17"/>
      <c r="I22" s="17"/>
      <c r="J22" s="17"/>
      <c r="K22" s="17"/>
      <c r="L22" s="18"/>
      <c r="M22" s="13"/>
      <c r="N22" s="4"/>
      <c r="O22" s="4"/>
    </row>
    <row r="23" spans="2:15" ht="13.7" customHeight="1">
      <c r="B23" s="86"/>
      <c r="C23" s="15"/>
      <c r="D23" s="16"/>
      <c r="E23" s="14"/>
      <c r="F23" s="15"/>
      <c r="G23" s="16"/>
      <c r="H23" s="17"/>
      <c r="I23" s="17"/>
      <c r="J23" s="17"/>
      <c r="K23" s="17"/>
      <c r="L23" s="18"/>
      <c r="M23" s="13"/>
      <c r="N23" s="4"/>
      <c r="O23" s="4"/>
    </row>
    <row r="24" spans="2:15" ht="13.7" customHeight="1">
      <c r="B24" s="86"/>
      <c r="C24" s="15"/>
      <c r="D24" s="16"/>
      <c r="E24" s="14"/>
      <c r="F24" s="15"/>
      <c r="G24" s="16"/>
      <c r="H24" s="17"/>
      <c r="I24" s="17"/>
      <c r="J24" s="17"/>
      <c r="K24" s="17"/>
      <c r="L24" s="18"/>
      <c r="M24" s="13"/>
      <c r="N24" s="4"/>
      <c r="O24" s="4"/>
    </row>
    <row r="25" spans="2:15" ht="13.7" customHeight="1">
      <c r="B25" s="86"/>
      <c r="C25" s="15"/>
      <c r="D25" s="16"/>
      <c r="E25" s="14"/>
      <c r="F25" s="15"/>
      <c r="G25" s="16"/>
      <c r="H25" s="17"/>
      <c r="I25" s="17"/>
      <c r="J25" s="17"/>
      <c r="K25" s="17"/>
      <c r="L25" s="18"/>
      <c r="M25" s="13"/>
      <c r="N25" s="4"/>
      <c r="O25" s="4"/>
    </row>
    <row r="26" spans="2:15" ht="13.7" customHeight="1">
      <c r="B26" s="86"/>
      <c r="C26" s="15"/>
      <c r="D26" s="16"/>
      <c r="E26" s="14"/>
      <c r="F26" s="15"/>
      <c r="G26" s="16"/>
      <c r="H26" s="17"/>
      <c r="I26" s="17"/>
      <c r="J26" s="17"/>
      <c r="K26" s="17"/>
      <c r="L26" s="18"/>
      <c r="M26" s="13"/>
      <c r="N26" s="4"/>
      <c r="O26" s="4"/>
    </row>
    <row r="27" spans="2:15" ht="13.7" customHeight="1">
      <c r="B27" s="86"/>
      <c r="C27" s="15"/>
      <c r="D27" s="16"/>
      <c r="E27" s="14"/>
      <c r="F27" s="15"/>
      <c r="G27" s="16"/>
      <c r="H27" s="17"/>
      <c r="I27" s="17"/>
      <c r="J27" s="17"/>
      <c r="K27" s="17"/>
      <c r="L27" s="18"/>
      <c r="M27" s="13"/>
      <c r="N27" s="4"/>
      <c r="O27" s="4"/>
    </row>
    <row r="28" spans="2:15" ht="13.7" customHeight="1">
      <c r="B28" s="86"/>
      <c r="C28" s="15"/>
      <c r="D28" s="16"/>
      <c r="E28" s="14"/>
      <c r="F28" s="15"/>
      <c r="G28" s="16"/>
      <c r="H28" s="17"/>
      <c r="I28" s="17"/>
      <c r="J28" s="17"/>
      <c r="K28" s="17"/>
      <c r="L28" s="18"/>
      <c r="M28" s="13"/>
      <c r="N28" s="4"/>
      <c r="O28" s="4"/>
    </row>
    <row r="29" spans="2:15" ht="13.7" customHeight="1">
      <c r="B29" s="86"/>
      <c r="C29" s="15"/>
      <c r="D29" s="16"/>
      <c r="E29" s="14"/>
      <c r="F29" s="15"/>
      <c r="G29" s="16"/>
      <c r="H29" s="17"/>
      <c r="I29" s="17"/>
      <c r="J29" s="17"/>
      <c r="K29" s="17"/>
      <c r="L29" s="18"/>
      <c r="M29" s="13"/>
      <c r="N29" s="4"/>
      <c r="O29" s="4"/>
    </row>
    <row r="30" spans="2:15" ht="13.7" customHeight="1">
      <c r="B30" s="86"/>
      <c r="C30" s="15"/>
      <c r="D30" s="16"/>
      <c r="E30" s="14"/>
      <c r="F30" s="15"/>
      <c r="G30" s="16"/>
      <c r="H30" s="17"/>
      <c r="I30" s="17"/>
      <c r="J30" s="17"/>
      <c r="K30" s="17"/>
      <c r="L30" s="18"/>
      <c r="M30" s="13"/>
      <c r="N30" s="4"/>
      <c r="O30" s="4"/>
    </row>
    <row r="31" spans="2:15" ht="13.7" customHeight="1">
      <c r="B31" s="86"/>
      <c r="C31" s="15"/>
      <c r="D31" s="16"/>
      <c r="E31" s="14"/>
      <c r="F31" s="15"/>
      <c r="G31" s="16"/>
      <c r="H31" s="17"/>
      <c r="I31" s="17"/>
      <c r="J31" s="17"/>
      <c r="K31" s="17"/>
      <c r="L31" s="18"/>
      <c r="M31" s="13"/>
      <c r="N31" s="4"/>
      <c r="O31" s="4"/>
    </row>
    <row r="32" spans="2:15" ht="13.7" customHeight="1">
      <c r="B32" s="86"/>
      <c r="C32" s="15"/>
      <c r="D32" s="16"/>
      <c r="E32" s="14"/>
      <c r="F32" s="15"/>
      <c r="G32" s="16"/>
      <c r="H32" s="17"/>
      <c r="I32" s="17"/>
      <c r="J32" s="17"/>
      <c r="K32" s="17"/>
      <c r="L32" s="18"/>
      <c r="M32" s="13"/>
      <c r="N32" s="4"/>
      <c r="O32" s="4"/>
    </row>
    <row r="33" spans="2:15" ht="13.7" customHeight="1">
      <c r="B33" s="86"/>
      <c r="C33" s="15"/>
      <c r="D33" s="16"/>
      <c r="E33" s="14"/>
      <c r="F33" s="15"/>
      <c r="G33" s="16"/>
      <c r="H33" s="17"/>
      <c r="I33" s="17"/>
      <c r="J33" s="17"/>
      <c r="K33" s="17"/>
      <c r="L33" s="18"/>
      <c r="M33" s="13"/>
      <c r="N33" s="4"/>
      <c r="O33" s="4"/>
    </row>
    <row r="34" spans="2:15" ht="13.7" customHeight="1">
      <c r="B34" s="86"/>
      <c r="C34" s="15"/>
      <c r="D34" s="16"/>
      <c r="E34" s="14"/>
      <c r="F34" s="15"/>
      <c r="G34" s="16"/>
      <c r="H34" s="17"/>
      <c r="I34" s="17"/>
      <c r="J34" s="17"/>
      <c r="K34" s="17"/>
      <c r="L34" s="18"/>
      <c r="M34" s="13"/>
      <c r="N34" s="4"/>
      <c r="O34" s="4"/>
    </row>
    <row r="35" spans="2:15" ht="13.7" customHeight="1">
      <c r="B35" s="86"/>
      <c r="C35" s="15"/>
      <c r="D35" s="16"/>
      <c r="E35" s="14"/>
      <c r="F35" s="15"/>
      <c r="G35" s="16"/>
      <c r="H35" s="17"/>
      <c r="I35" s="17"/>
      <c r="J35" s="17"/>
      <c r="K35" s="17"/>
      <c r="L35" s="18"/>
      <c r="M35" s="13"/>
      <c r="N35" s="4"/>
      <c r="O35" s="4"/>
    </row>
    <row r="36" spans="2:15" ht="13.7" customHeight="1">
      <c r="B36" s="86"/>
      <c r="C36" s="15"/>
      <c r="D36" s="16"/>
      <c r="E36" s="14"/>
      <c r="F36" s="15"/>
      <c r="G36" s="16"/>
      <c r="H36" s="17"/>
      <c r="I36" s="17"/>
      <c r="J36" s="17"/>
      <c r="K36" s="17"/>
      <c r="L36" s="18"/>
      <c r="M36" s="13"/>
      <c r="N36" s="4"/>
      <c r="O36" s="4"/>
    </row>
    <row r="37" spans="2:15" ht="13.7" customHeight="1">
      <c r="B37" s="86"/>
      <c r="C37" s="15"/>
      <c r="D37" s="16"/>
      <c r="E37" s="14"/>
      <c r="F37" s="15"/>
      <c r="G37" s="16"/>
      <c r="H37" s="17"/>
      <c r="I37" s="17"/>
      <c r="J37" s="17"/>
      <c r="K37" s="17"/>
      <c r="L37" s="18"/>
      <c r="M37" s="13"/>
      <c r="N37" s="4"/>
      <c r="O37" s="4"/>
    </row>
    <row r="38" spans="2:15" ht="13.7" customHeight="1">
      <c r="B38" s="86"/>
      <c r="C38" s="15"/>
      <c r="D38" s="16"/>
      <c r="E38" s="14"/>
      <c r="F38" s="15"/>
      <c r="G38" s="16"/>
      <c r="H38" s="17"/>
      <c r="I38" s="17"/>
      <c r="J38" s="17"/>
      <c r="K38" s="17"/>
      <c r="L38" s="18"/>
      <c r="M38" s="13"/>
      <c r="N38" s="4"/>
      <c r="O38" s="4"/>
    </row>
    <row r="39" spans="2:15" ht="13.7" customHeight="1">
      <c r="B39" s="86"/>
      <c r="C39" s="15"/>
      <c r="D39" s="16"/>
      <c r="E39" s="14"/>
      <c r="F39" s="15"/>
      <c r="G39" s="16"/>
      <c r="H39" s="17"/>
      <c r="I39" s="17"/>
      <c r="J39" s="17"/>
      <c r="K39" s="17"/>
      <c r="L39" s="18"/>
      <c r="M39" s="13"/>
      <c r="N39" s="4"/>
      <c r="O39" s="4"/>
    </row>
    <row r="40" spans="2:15" ht="13.7" customHeight="1">
      <c r="B40" s="86"/>
      <c r="C40" s="15"/>
      <c r="D40" s="16"/>
      <c r="E40" s="14"/>
      <c r="F40" s="15"/>
      <c r="G40" s="16"/>
      <c r="H40" s="17"/>
      <c r="I40" s="17"/>
      <c r="J40" s="17"/>
      <c r="K40" s="17"/>
      <c r="L40" s="18"/>
      <c r="M40" s="13"/>
      <c r="N40" s="4"/>
      <c r="O40" s="4"/>
    </row>
    <row r="41" spans="2:15" ht="13.7" customHeight="1">
      <c r="B41" s="86"/>
      <c r="C41" s="15"/>
      <c r="D41" s="16"/>
      <c r="E41" s="14"/>
      <c r="F41" s="15"/>
      <c r="G41" s="16"/>
      <c r="H41" s="17"/>
      <c r="I41" s="17"/>
      <c r="J41" s="17"/>
      <c r="K41" s="17"/>
      <c r="L41" s="18"/>
      <c r="M41" s="13"/>
      <c r="N41" s="4"/>
      <c r="O41" s="4"/>
    </row>
    <row r="42" spans="2:15" ht="13.7" customHeight="1">
      <c r="B42" s="86"/>
      <c r="C42" s="15"/>
      <c r="D42" s="16"/>
      <c r="E42" s="14"/>
      <c r="F42" s="15"/>
      <c r="G42" s="16"/>
      <c r="H42" s="17"/>
      <c r="I42" s="17"/>
      <c r="J42" s="17"/>
      <c r="K42" s="17"/>
      <c r="L42" s="18"/>
      <c r="M42" s="13"/>
      <c r="N42" s="4"/>
      <c r="O42" s="4"/>
    </row>
    <row r="43" spans="2:15" ht="13.7" customHeight="1">
      <c r="B43" s="86"/>
      <c r="C43" s="15"/>
      <c r="D43" s="16"/>
      <c r="E43" s="14"/>
      <c r="F43" s="15"/>
      <c r="G43" s="16"/>
      <c r="H43" s="17"/>
      <c r="I43" s="17"/>
      <c r="J43" s="17"/>
      <c r="K43" s="17"/>
      <c r="L43" s="18"/>
      <c r="M43" s="13"/>
      <c r="N43" s="4"/>
      <c r="O43" s="4"/>
    </row>
    <row r="44" spans="2:15" ht="13.7" customHeight="1">
      <c r="B44" s="86"/>
      <c r="C44" s="15"/>
      <c r="D44" s="16"/>
      <c r="E44" s="14"/>
      <c r="F44" s="15"/>
      <c r="G44" s="16"/>
      <c r="H44" s="17"/>
      <c r="I44" s="17"/>
      <c r="J44" s="17"/>
      <c r="K44" s="17"/>
      <c r="L44" s="18"/>
      <c r="M44" s="13"/>
      <c r="N44" s="4"/>
      <c r="O44" s="4"/>
    </row>
    <row r="45" spans="2:15" ht="13.7" customHeight="1">
      <c r="B45" s="86"/>
      <c r="C45" s="15"/>
      <c r="D45" s="16"/>
      <c r="E45" s="14"/>
      <c r="F45" s="15"/>
      <c r="G45" s="16"/>
      <c r="H45" s="17"/>
      <c r="I45" s="17"/>
      <c r="J45" s="17"/>
      <c r="K45" s="17"/>
      <c r="L45" s="18"/>
      <c r="M45" s="13"/>
      <c r="N45" s="4"/>
      <c r="O45" s="4"/>
    </row>
    <row r="46" spans="2:15" ht="13.7" customHeight="1">
      <c r="B46" s="86"/>
      <c r="C46" s="15"/>
      <c r="D46" s="16"/>
      <c r="E46" s="14"/>
      <c r="F46" s="15"/>
      <c r="G46" s="16"/>
      <c r="H46" s="17"/>
      <c r="I46" s="17"/>
      <c r="J46" s="17"/>
      <c r="K46" s="17"/>
      <c r="L46" s="18"/>
      <c r="M46" s="13"/>
      <c r="N46" s="4"/>
      <c r="O46" s="4"/>
    </row>
    <row r="47" spans="2:15" ht="13.7" customHeight="1">
      <c r="B47" s="86"/>
      <c r="C47" s="15"/>
      <c r="D47" s="16"/>
      <c r="E47" s="14"/>
      <c r="F47" s="15"/>
      <c r="G47" s="16"/>
      <c r="H47" s="17"/>
      <c r="I47" s="17"/>
      <c r="J47" s="17"/>
      <c r="K47" s="17"/>
      <c r="L47" s="18"/>
      <c r="M47" s="13"/>
      <c r="N47" s="4"/>
      <c r="O47" s="4"/>
    </row>
    <row r="48" spans="2:15" ht="13.7" customHeight="1">
      <c r="B48" s="86"/>
      <c r="C48" s="15"/>
      <c r="D48" s="16"/>
      <c r="E48" s="14"/>
      <c r="F48" s="15"/>
      <c r="G48" s="16"/>
      <c r="H48" s="17"/>
      <c r="I48" s="17"/>
      <c r="J48" s="17"/>
      <c r="K48" s="17"/>
      <c r="L48" s="18"/>
      <c r="M48" s="13"/>
      <c r="N48" s="4"/>
      <c r="O48" s="4"/>
    </row>
    <row r="49" spans="2:16" ht="13.7" customHeight="1">
      <c r="B49" s="86"/>
      <c r="C49" s="15"/>
      <c r="D49" s="16"/>
      <c r="E49" s="14"/>
      <c r="F49" s="15"/>
      <c r="G49" s="16"/>
      <c r="H49" s="17"/>
      <c r="I49" s="17"/>
      <c r="J49" s="17"/>
      <c r="K49" s="17"/>
      <c r="L49" s="18"/>
      <c r="M49" s="13"/>
      <c r="N49" s="4"/>
      <c r="O49" s="4"/>
    </row>
    <row r="50" spans="2:16" ht="13.7" customHeight="1">
      <c r="B50" s="86"/>
      <c r="C50" s="15"/>
      <c r="D50" s="16"/>
      <c r="E50" s="14"/>
      <c r="F50" s="15"/>
      <c r="G50" s="16"/>
      <c r="H50" s="17"/>
      <c r="I50" s="17"/>
      <c r="J50" s="17"/>
      <c r="K50" s="17"/>
      <c r="L50" s="18"/>
      <c r="M50" s="13"/>
      <c r="N50" s="4"/>
      <c r="O50" s="4"/>
    </row>
    <row r="51" spans="2:16" ht="13.7" customHeight="1">
      <c r="B51" s="62"/>
      <c r="C51" s="15" t="str">
        <f>IF(D51&gt;0,"+","")</f>
        <v/>
      </c>
      <c r="D51" s="16"/>
      <c r="E51" s="14"/>
      <c r="F51" s="15" t="str">
        <f>IF(G51&gt;0,"+","")</f>
        <v/>
      </c>
      <c r="G51" s="16"/>
      <c r="H51" s="17" t="str">
        <f>IF(O51=0,"",O51)</f>
        <v/>
      </c>
      <c r="I51" s="17"/>
      <c r="J51" s="17" t="str">
        <f>IF(I51=0,"",ROUNDDOWN(I51*H51,2))</f>
        <v/>
      </c>
      <c r="K51" s="17"/>
      <c r="L51" s="18" t="str">
        <f>IF(K51=0,"",ROUNDDOWN(K51*J51/1000,3))</f>
        <v/>
      </c>
      <c r="M51" s="13"/>
      <c r="N51" s="4"/>
      <c r="O51" s="4">
        <f>((E51-B51)*20)-D51+G51</f>
        <v>0</v>
      </c>
    </row>
    <row r="52" spans="2:16" ht="13.7" customHeight="1">
      <c r="B52" s="62"/>
      <c r="C52" s="15" t="str">
        <f>IF(D52&gt;0,"+","")</f>
        <v/>
      </c>
      <c r="D52" s="16"/>
      <c r="E52" s="14"/>
      <c r="F52" s="15" t="str">
        <f>IF(G52&gt;0,"+","")</f>
        <v/>
      </c>
      <c r="G52" s="16"/>
      <c r="H52" s="17" t="str">
        <f>IF(O52=0,"",O52)</f>
        <v/>
      </c>
      <c r="I52" s="17"/>
      <c r="J52" s="17" t="str">
        <f>IF(I52=0,"",ROUNDDOWN(I52*H52,2))</f>
        <v/>
      </c>
      <c r="K52" s="17"/>
      <c r="L52" s="18" t="str">
        <f>IF(K52=0,"",ROUNDDOWN(K52*J52/1000,3))</f>
        <v/>
      </c>
      <c r="M52" s="13"/>
      <c r="N52" s="4"/>
      <c r="O52" s="4">
        <f>((E52-B52)*20)-D52+G52</f>
        <v>0</v>
      </c>
    </row>
    <row r="53" spans="2:16" ht="13.7" customHeight="1">
      <c r="B53" s="62"/>
      <c r="C53" s="15" t="str">
        <f>IF(D53&gt;0,"+","")</f>
        <v/>
      </c>
      <c r="D53" s="16"/>
      <c r="E53" s="14"/>
      <c r="F53" s="15" t="str">
        <f>IF(G53&gt;0,"+","")</f>
        <v/>
      </c>
      <c r="G53" s="16"/>
      <c r="H53" s="17" t="str">
        <f>IF(O53=0,"",O53)</f>
        <v/>
      </c>
      <c r="I53" s="17"/>
      <c r="J53" s="17" t="str">
        <f>IF(I53=0,"",ROUNDDOWN(I53*H53,2))</f>
        <v/>
      </c>
      <c r="K53" s="17"/>
      <c r="L53" s="18" t="str">
        <f>IF(K53=0,"",ROUNDDOWN(K53*J53/1000,3))</f>
        <v/>
      </c>
      <c r="M53" s="13"/>
      <c r="N53" s="4"/>
      <c r="O53" s="4">
        <f>((E53-B53)*20)-D53+G53</f>
        <v>0</v>
      </c>
    </row>
    <row r="54" spans="2:16" ht="13.7" customHeight="1">
      <c r="B54" s="81" t="s">
        <v>77</v>
      </c>
      <c r="C54" s="47"/>
      <c r="D54" s="57"/>
      <c r="E54" s="56"/>
      <c r="F54" s="47"/>
      <c r="G54" s="57"/>
      <c r="H54" s="58"/>
      <c r="I54" s="63"/>
      <c r="J54" s="12"/>
      <c r="K54" s="11"/>
      <c r="L54" s="474">
        <f>SUM(L14:L53)</f>
        <v>24147.48</v>
      </c>
      <c r="M54" s="13"/>
      <c r="N54" s="4"/>
      <c r="O54" s="4">
        <f>J54</f>
        <v>0</v>
      </c>
      <c r="P54" s="4"/>
    </row>
    <row r="55" spans="2:16">
      <c r="B55" s="27"/>
      <c r="C55" s="28" t="str">
        <f>[10]Regula!$B$28</f>
        <v xml:space="preserve"> Local e Data:  Brasnorte/MT, 30 de abril de 2004</v>
      </c>
      <c r="D55" s="28"/>
      <c r="E55" s="28"/>
      <c r="F55" s="28"/>
      <c r="G55" s="28"/>
      <c r="H55" s="28"/>
      <c r="I55" s="28"/>
      <c r="J55" s="28"/>
      <c r="K55" s="28"/>
      <c r="L55" s="28"/>
      <c r="M55" s="29"/>
      <c r="P55" s="4"/>
    </row>
    <row r="56" spans="2:16">
      <c r="B56" s="30"/>
      <c r="C56" s="31" t="str">
        <f>[10]Regula!$C$29</f>
        <v>Comissão de Fiscalização</v>
      </c>
      <c r="D56" s="31"/>
      <c r="E56" s="31"/>
      <c r="F56" s="31"/>
      <c r="G56" s="31"/>
      <c r="H56" s="31"/>
      <c r="I56" s="31"/>
      <c r="J56" s="31"/>
      <c r="K56" s="31"/>
      <c r="L56" s="472"/>
      <c r="M56" s="32"/>
    </row>
    <row r="57" spans="2:16">
      <c r="B57" s="30"/>
      <c r="C57" s="31"/>
      <c r="D57" s="31"/>
      <c r="E57" s="31"/>
      <c r="F57" s="31"/>
      <c r="G57" s="31"/>
      <c r="H57" s="31"/>
      <c r="I57" s="31"/>
      <c r="J57" s="31"/>
      <c r="K57" s="31"/>
      <c r="L57" s="31"/>
      <c r="M57" s="32"/>
    </row>
    <row r="58" spans="2:16">
      <c r="B58" s="30"/>
      <c r="C58" s="31"/>
      <c r="D58" s="31"/>
      <c r="E58" s="31"/>
      <c r="F58" s="31"/>
      <c r="G58" s="31"/>
      <c r="H58" s="31"/>
      <c r="I58" s="31"/>
      <c r="J58" s="31"/>
      <c r="K58" s="31"/>
      <c r="L58" s="31"/>
      <c r="M58" s="32"/>
    </row>
    <row r="59" spans="2:16">
      <c r="B59" s="77"/>
      <c r="C59" s="20"/>
      <c r="D59" s="20"/>
      <c r="E59" s="20"/>
      <c r="F59" s="20"/>
      <c r="G59" s="20"/>
      <c r="H59" s="20"/>
      <c r="I59" s="20"/>
      <c r="J59" s="20"/>
      <c r="K59" s="20"/>
      <c r="L59" s="20"/>
      <c r="M59" s="38"/>
    </row>
    <row r="60" spans="2:16">
      <c r="B60" s="843" t="s">
        <v>400</v>
      </c>
      <c r="C60" s="79"/>
      <c r="D60" s="79"/>
      <c r="E60" s="79"/>
      <c r="F60" s="79"/>
      <c r="G60" s="79"/>
      <c r="H60" s="79"/>
      <c r="I60" s="694" t="s">
        <v>401</v>
      </c>
      <c r="J60" s="79"/>
      <c r="K60" s="79"/>
      <c r="L60" s="79"/>
      <c r="M60" s="724" t="s">
        <v>390</v>
      </c>
    </row>
    <row r="61" spans="2:16">
      <c r="B61" s="875" t="s">
        <v>417</v>
      </c>
      <c r="C61" s="39"/>
      <c r="D61" s="39"/>
      <c r="E61" s="39"/>
      <c r="F61" s="39"/>
      <c r="G61" s="39"/>
      <c r="H61" s="39"/>
      <c r="I61" s="837" t="s">
        <v>416</v>
      </c>
      <c r="J61" s="39"/>
      <c r="K61" s="39"/>
      <c r="L61" s="39"/>
      <c r="M61" s="841" t="s">
        <v>414</v>
      </c>
    </row>
    <row r="62" spans="2:16">
      <c r="B62" s="5"/>
      <c r="C62" s="5"/>
      <c r="D62" s="5"/>
      <c r="E62" s="5"/>
      <c r="F62" s="5"/>
      <c r="G62" s="5"/>
      <c r="H62" s="5"/>
      <c r="I62" s="5"/>
      <c r="J62" s="5"/>
      <c r="K62" s="5"/>
      <c r="L62" s="5"/>
      <c r="M62" s="5"/>
    </row>
  </sheetData>
  <mergeCells count="2">
    <mergeCell ref="M4:M9"/>
    <mergeCell ref="M11:M12"/>
  </mergeCells>
  <phoneticPr fontId="11" type="noConversion"/>
  <printOptions horizontalCentered="1"/>
  <pageMargins left="0.39370078740157483" right="0.39370078740157483" top="0.9055118110236221" bottom="0.78740157480314965" header="0" footer="0"/>
  <pageSetup paperSize="9" scale="90" orientation="portrait" horizontalDpi="180" verticalDpi="18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showGridLines="0" topLeftCell="A27" workbookViewId="0">
      <selection activeCell="H70" sqref="H70"/>
    </sheetView>
  </sheetViews>
  <sheetFormatPr defaultColWidth="10.7109375" defaultRowHeight="12"/>
  <cols>
    <col min="1" max="1" width="10.7109375" style="3" customWidth="1"/>
    <col min="2" max="2" width="6.7109375" style="1" customWidth="1"/>
    <col min="3" max="3" width="1.7109375" style="1" customWidth="1"/>
    <col min="4" max="4" width="6" style="1" customWidth="1"/>
    <col min="5" max="5" width="6.7109375" style="1" customWidth="1"/>
    <col min="6" max="6" width="1.7109375" style="1" customWidth="1"/>
    <col min="7" max="7" width="6" style="1" customWidth="1"/>
    <col min="8" max="8" width="11.140625" style="1" customWidth="1"/>
    <col min="9" max="9" width="8.140625" style="1" customWidth="1"/>
    <col min="10" max="10" width="9.85546875" style="1" customWidth="1"/>
    <col min="11" max="11" width="13" style="1" customWidth="1"/>
    <col min="12" max="12" width="12" style="1" customWidth="1"/>
    <col min="13" max="13" width="25.7109375" style="1" customWidth="1"/>
    <col min="14" max="14" width="10.7109375" style="3" customWidth="1"/>
    <col min="15" max="15" width="16.28515625" style="3" customWidth="1"/>
    <col min="16" max="16384" width="10.7109375" style="3"/>
  </cols>
  <sheetData>
    <row r="2" spans="2:15" ht="21.75" customHeight="1">
      <c r="B2" s="21"/>
      <c r="C2" s="43"/>
      <c r="D2" s="48"/>
      <c r="E2" s="42" t="s">
        <v>27</v>
      </c>
      <c r="F2" s="22"/>
      <c r="G2" s="22"/>
      <c r="H2" s="22"/>
      <c r="I2" s="22"/>
      <c r="J2" s="22"/>
      <c r="K2" s="22"/>
      <c r="L2" s="23"/>
      <c r="M2" s="59" t="s">
        <v>106</v>
      </c>
    </row>
    <row r="3" spans="2:15" ht="21.75" customHeight="1">
      <c r="B3" s="25"/>
      <c r="C3" s="45"/>
      <c r="D3" s="50"/>
      <c r="E3" s="44" t="s">
        <v>220</v>
      </c>
      <c r="F3" s="26"/>
      <c r="G3" s="26"/>
      <c r="H3" s="26"/>
      <c r="I3" s="26"/>
      <c r="J3" s="26"/>
      <c r="K3" s="26"/>
      <c r="L3" s="40"/>
      <c r="M3" s="60"/>
    </row>
    <row r="4" spans="2:15">
      <c r="B4" s="27" t="str">
        <f>[10]Regula!$B$5</f>
        <v xml:space="preserve"> Obra:  Pavimentação Asfáltica</v>
      </c>
      <c r="C4" s="28"/>
      <c r="D4" s="28"/>
      <c r="E4" s="28"/>
      <c r="F4" s="28"/>
      <c r="G4" s="28"/>
      <c r="H4" s="28"/>
      <c r="I4" s="28"/>
      <c r="J4" s="28"/>
      <c r="K4" s="28"/>
      <c r="L4" s="29"/>
      <c r="M4" s="1158" t="s">
        <v>430</v>
      </c>
    </row>
    <row r="5" spans="2:15">
      <c r="B5" s="30" t="str">
        <f>[10]Regula!$B$6</f>
        <v xml:space="preserve"> Rodovia/Programa:  MT-170</v>
      </c>
      <c r="C5" s="31"/>
      <c r="D5" s="31"/>
      <c r="E5" s="31"/>
      <c r="F5" s="31"/>
      <c r="G5" s="31"/>
      <c r="H5" s="31"/>
      <c r="I5" s="31"/>
      <c r="J5" s="31"/>
      <c r="K5" s="31"/>
      <c r="L5" s="32"/>
      <c r="M5" s="1159"/>
    </row>
    <row r="6" spans="2:15">
      <c r="B6" s="30" t="str">
        <f>[10]Regula!$B$7</f>
        <v xml:space="preserve"> Trecho:  Entrº BR-364 - Brasnorte</v>
      </c>
      <c r="C6" s="31"/>
      <c r="D6" s="31"/>
      <c r="E6" s="19"/>
      <c r="F6" s="31"/>
      <c r="G6" s="19"/>
      <c r="H6" s="19"/>
      <c r="I6" s="19"/>
      <c r="J6" s="19"/>
      <c r="K6" s="19"/>
      <c r="L6" s="75"/>
      <c r="M6" s="1159"/>
    </row>
    <row r="7" spans="2:15">
      <c r="B7" s="30" t="str">
        <f>[10]Regula!$B$8</f>
        <v xml:space="preserve"> Sub-trecho:  Km 160 - Km 260 = 100,00 km</v>
      </c>
      <c r="C7" s="31"/>
      <c r="D7" s="31"/>
      <c r="E7" s="31"/>
      <c r="F7" s="31"/>
      <c r="G7" s="41"/>
      <c r="H7" s="19"/>
      <c r="I7" s="19"/>
      <c r="J7" s="19"/>
      <c r="K7" s="19"/>
      <c r="L7" s="75"/>
      <c r="M7" s="1159"/>
    </row>
    <row r="8" spans="2:15">
      <c r="B8" s="861" t="e">
        <f>#REF!</f>
        <v>#REF!</v>
      </c>
      <c r="C8" s="31"/>
      <c r="D8" s="31"/>
      <c r="E8" s="31"/>
      <c r="F8" s="31"/>
      <c r="G8" s="31"/>
      <c r="H8" s="31"/>
      <c r="I8" s="31"/>
      <c r="J8" s="31"/>
      <c r="K8" s="31"/>
      <c r="L8" s="32"/>
      <c r="M8" s="1159"/>
    </row>
    <row r="9" spans="2:15">
      <c r="B9" s="33" t="str">
        <f>[10]Regula!$B$10</f>
        <v>Ordem início serviço:   02/02/2004</v>
      </c>
      <c r="C9" s="34"/>
      <c r="D9" s="34"/>
      <c r="E9" s="34"/>
      <c r="F9" s="34"/>
      <c r="G9" s="34"/>
      <c r="H9" s="34"/>
      <c r="I9" s="34"/>
      <c r="J9" s="34"/>
      <c r="K9" s="34"/>
      <c r="L9" s="35"/>
      <c r="M9" s="1160"/>
    </row>
    <row r="10" spans="2:15">
      <c r="B10" s="36" t="e">
        <f>#REF!</f>
        <v>#REF!</v>
      </c>
      <c r="C10" s="37"/>
      <c r="D10" s="37"/>
      <c r="E10" s="37"/>
      <c r="F10" s="37"/>
      <c r="G10" s="37"/>
      <c r="H10" s="851"/>
      <c r="I10" s="852" t="e">
        <f>#REF!</f>
        <v>#REF!</v>
      </c>
      <c r="J10" s="850"/>
      <c r="K10" s="850"/>
      <c r="L10" s="851"/>
      <c r="M10" s="76" t="str">
        <f>[10]Base!R11</f>
        <v>I.C. Nº 237/93/05/01-ASJU</v>
      </c>
    </row>
    <row r="11" spans="2:15">
      <c r="B11" s="231" t="s">
        <v>72</v>
      </c>
      <c r="C11" s="232"/>
      <c r="D11" s="232"/>
      <c r="E11" s="232"/>
      <c r="F11" s="232"/>
      <c r="G11" s="233"/>
      <c r="H11" s="238" t="s">
        <v>112</v>
      </c>
      <c r="I11" s="238" t="s">
        <v>429</v>
      </c>
      <c r="J11" s="238" t="s">
        <v>108</v>
      </c>
      <c r="K11" s="238" t="s">
        <v>428</v>
      </c>
      <c r="L11" s="238" t="s">
        <v>83</v>
      </c>
      <c r="M11" s="1161" t="s">
        <v>46</v>
      </c>
    </row>
    <row r="12" spans="2:15">
      <c r="B12" s="234" t="s">
        <v>85</v>
      </c>
      <c r="C12" s="235"/>
      <c r="D12" s="236" t="s">
        <v>74</v>
      </c>
      <c r="E12" s="234" t="s">
        <v>86</v>
      </c>
      <c r="F12" s="235"/>
      <c r="G12" s="236" t="s">
        <v>74</v>
      </c>
      <c r="H12" s="237" t="s">
        <v>75</v>
      </c>
      <c r="I12" s="237"/>
      <c r="J12" s="237" t="s">
        <v>75</v>
      </c>
      <c r="K12" s="237" t="s">
        <v>75</v>
      </c>
      <c r="L12" s="237" t="s">
        <v>111</v>
      </c>
      <c r="M12" s="1162"/>
    </row>
    <row r="13" spans="2:15">
      <c r="B13" s="870" t="s">
        <v>423</v>
      </c>
      <c r="C13" s="871"/>
      <c r="D13" s="872"/>
      <c r="E13" s="873"/>
      <c r="F13" s="874"/>
      <c r="G13" s="871"/>
      <c r="H13" s="872"/>
      <c r="I13" s="17"/>
      <c r="J13" s="17" t="str">
        <f>IF(I13=0,"",ROUNDDOWN(I13*H13,2))</f>
        <v/>
      </c>
      <c r="K13" s="17"/>
      <c r="L13" s="18" t="str">
        <f>IF(K13=0,"",ROUNDDOWN(K13*J13/1000,3))</f>
        <v/>
      </c>
      <c r="M13" s="13"/>
    </row>
    <row r="14" spans="2:15" ht="13.7" customHeight="1">
      <c r="B14" s="86">
        <v>0</v>
      </c>
      <c r="C14" s="15" t="str">
        <f>IF(D14&gt;0,"+","")</f>
        <v/>
      </c>
      <c r="D14" s="16"/>
      <c r="E14" s="14">
        <v>130</v>
      </c>
      <c r="F14" s="15" t="str">
        <f>IF(G14&gt;0,"+","")</f>
        <v/>
      </c>
      <c r="G14" s="16"/>
      <c r="H14" s="17">
        <f>IF(O14=0,"",O14)</f>
        <v>2600</v>
      </c>
      <c r="I14" s="17"/>
      <c r="J14" s="17">
        <v>8.75</v>
      </c>
      <c r="K14" s="17">
        <v>0.4</v>
      </c>
      <c r="L14" s="475">
        <f>IF(K14=0,"",ROUNDDOWN(H14*J14*K14,3))</f>
        <v>9100</v>
      </c>
      <c r="M14" s="13"/>
      <c r="N14" s="4"/>
      <c r="O14" s="4">
        <f>((E14-B14)*20)-D14+G14</f>
        <v>2600</v>
      </c>
    </row>
    <row r="15" spans="2:15" ht="13.7" customHeight="1">
      <c r="B15" s="86"/>
      <c r="C15" s="15" t="str">
        <f>IF(D15&gt;0,"+","")</f>
        <v/>
      </c>
      <c r="D15" s="16"/>
      <c r="E15" s="14"/>
      <c r="F15" s="15" t="str">
        <f>IF(G15&gt;0,"+","")</f>
        <v/>
      </c>
      <c r="G15" s="16"/>
      <c r="H15" s="17" t="str">
        <f>IF(O15=0,"",O15)</f>
        <v/>
      </c>
      <c r="I15" s="17"/>
      <c r="J15" s="17"/>
      <c r="K15" s="17"/>
      <c r="L15" s="475"/>
      <c r="M15" s="13"/>
      <c r="N15" s="4"/>
      <c r="O15" s="4">
        <f>((E15-B15)*20)-D15+G15</f>
        <v>0</v>
      </c>
    </row>
    <row r="16" spans="2:15" ht="13.7" customHeight="1">
      <c r="B16" s="86"/>
      <c r="C16" s="15" t="str">
        <f>IF(D16&gt;0,"+","")</f>
        <v/>
      </c>
      <c r="D16" s="16"/>
      <c r="E16" s="14"/>
      <c r="F16" s="15" t="str">
        <f>IF(G16&gt;0,"+","")</f>
        <v/>
      </c>
      <c r="G16" s="16"/>
      <c r="H16" s="17" t="str">
        <f>IF(O16=0,"",O16)</f>
        <v/>
      </c>
      <c r="I16" s="17"/>
      <c r="J16" s="17" t="str">
        <f>IF(I16=0,"",ROUNDDOWN(I16*H16,2))</f>
        <v/>
      </c>
      <c r="K16" s="17"/>
      <c r="L16" s="18" t="str">
        <f>IF(K16=0,"",ROUNDDOWN(K16*J16/1000,3))</f>
        <v/>
      </c>
      <c r="M16" s="13"/>
      <c r="N16" s="4"/>
      <c r="O16" s="4">
        <f>((E16-B16)*20)-D16+G16</f>
        <v>0</v>
      </c>
    </row>
    <row r="17" spans="2:15" ht="13.7" customHeight="1">
      <c r="B17" s="86"/>
      <c r="C17" s="15" t="str">
        <f>IF(D17&gt;0,"+","")</f>
        <v/>
      </c>
      <c r="D17" s="16"/>
      <c r="E17" s="14"/>
      <c r="F17" s="15" t="str">
        <f>IF(G17&gt;0,"+","")</f>
        <v/>
      </c>
      <c r="G17" s="16"/>
      <c r="H17" s="17" t="str">
        <f>IF(O17=0,"",O17)</f>
        <v/>
      </c>
      <c r="I17" s="17"/>
      <c r="J17" s="17" t="str">
        <f>IF(I17=0,"",ROUNDDOWN(I17*H17,2))</f>
        <v/>
      </c>
      <c r="K17" s="17"/>
      <c r="L17" s="18" t="str">
        <f>IF(K17=0,"",ROUNDDOWN(K17*J17/1000,3))</f>
        <v/>
      </c>
      <c r="M17" s="13"/>
      <c r="N17" s="4"/>
      <c r="O17" s="4">
        <f>((E17-B17)*20)-D17+G17</f>
        <v>0</v>
      </c>
    </row>
    <row r="18" spans="2:15" ht="13.7" customHeight="1">
      <c r="B18" s="86"/>
      <c r="C18" s="15"/>
      <c r="D18" s="16"/>
      <c r="E18" s="14"/>
      <c r="F18" s="15"/>
      <c r="G18" s="16"/>
      <c r="H18" s="17"/>
      <c r="I18" s="17"/>
      <c r="J18" s="17"/>
      <c r="K18" s="17"/>
      <c r="L18" s="18"/>
      <c r="M18" s="13"/>
      <c r="N18" s="4"/>
      <c r="O18" s="4"/>
    </row>
    <row r="19" spans="2:15" ht="13.7" customHeight="1">
      <c r="B19" s="86"/>
      <c r="C19" s="15"/>
      <c r="D19" s="16"/>
      <c r="E19" s="14"/>
      <c r="F19" s="15"/>
      <c r="G19" s="16"/>
      <c r="H19" s="17"/>
      <c r="I19" s="17"/>
      <c r="J19" s="17"/>
      <c r="K19" s="17"/>
      <c r="L19" s="18"/>
      <c r="M19" s="13"/>
      <c r="N19" s="4"/>
      <c r="O19" s="4"/>
    </row>
    <row r="20" spans="2:15" ht="13.7" customHeight="1">
      <c r="B20" s="86"/>
      <c r="C20" s="15"/>
      <c r="D20" s="16"/>
      <c r="E20" s="14"/>
      <c r="F20" s="15"/>
      <c r="G20" s="16"/>
      <c r="H20" s="17"/>
      <c r="I20" s="17"/>
      <c r="J20" s="17"/>
      <c r="K20" s="17"/>
      <c r="L20" s="18"/>
      <c r="M20" s="13"/>
      <c r="N20" s="4"/>
      <c r="O20" s="4"/>
    </row>
    <row r="21" spans="2:15" ht="13.7" customHeight="1">
      <c r="B21" s="86"/>
      <c r="C21" s="15"/>
      <c r="D21" s="16"/>
      <c r="E21" s="14"/>
      <c r="F21" s="15"/>
      <c r="G21" s="16"/>
      <c r="H21" s="17"/>
      <c r="I21" s="17"/>
      <c r="J21" s="17"/>
      <c r="K21" s="17"/>
      <c r="L21" s="18"/>
      <c r="M21" s="13"/>
      <c r="N21" s="4"/>
      <c r="O21" s="4"/>
    </row>
    <row r="22" spans="2:15" ht="13.7" customHeight="1">
      <c r="B22" s="86"/>
      <c r="C22" s="15"/>
      <c r="D22" s="16"/>
      <c r="E22" s="14"/>
      <c r="F22" s="15"/>
      <c r="G22" s="16"/>
      <c r="H22" s="17"/>
      <c r="I22" s="17"/>
      <c r="J22" s="17"/>
      <c r="K22" s="17"/>
      <c r="L22" s="18"/>
      <c r="M22" s="13"/>
      <c r="N22" s="4"/>
      <c r="O22" s="4"/>
    </row>
    <row r="23" spans="2:15" ht="13.7" customHeight="1">
      <c r="B23" s="86"/>
      <c r="C23" s="15"/>
      <c r="D23" s="16"/>
      <c r="E23" s="14"/>
      <c r="F23" s="15"/>
      <c r="G23" s="16"/>
      <c r="H23" s="17"/>
      <c r="I23" s="17"/>
      <c r="J23" s="17"/>
      <c r="K23" s="17"/>
      <c r="L23" s="18"/>
      <c r="M23" s="13"/>
      <c r="N23" s="4"/>
      <c r="O23" s="4"/>
    </row>
    <row r="24" spans="2:15" ht="13.7" customHeight="1">
      <c r="B24" s="86"/>
      <c r="C24" s="15"/>
      <c r="D24" s="16"/>
      <c r="E24" s="14"/>
      <c r="F24" s="15"/>
      <c r="G24" s="16"/>
      <c r="H24" s="17"/>
      <c r="I24" s="17"/>
      <c r="J24" s="17"/>
      <c r="K24" s="17"/>
      <c r="L24" s="18"/>
      <c r="M24" s="13"/>
      <c r="N24" s="4"/>
      <c r="O24" s="4"/>
    </row>
    <row r="25" spans="2:15" ht="13.7" customHeight="1">
      <c r="B25" s="86"/>
      <c r="C25" s="15"/>
      <c r="D25" s="16"/>
      <c r="E25" s="14"/>
      <c r="F25" s="15"/>
      <c r="G25" s="16"/>
      <c r="H25" s="17"/>
      <c r="I25" s="17"/>
      <c r="J25" s="17"/>
      <c r="K25" s="17"/>
      <c r="L25" s="18"/>
      <c r="M25" s="13"/>
      <c r="N25" s="4"/>
      <c r="O25" s="4"/>
    </row>
    <row r="26" spans="2:15" ht="13.7" customHeight="1">
      <c r="B26" s="86"/>
      <c r="C26" s="15"/>
      <c r="D26" s="16"/>
      <c r="E26" s="14"/>
      <c r="F26" s="15"/>
      <c r="G26" s="16"/>
      <c r="H26" s="17"/>
      <c r="I26" s="17"/>
      <c r="J26" s="17"/>
      <c r="K26" s="17"/>
      <c r="L26" s="18"/>
      <c r="M26" s="13"/>
      <c r="N26" s="4"/>
      <c r="O26" s="4"/>
    </row>
    <row r="27" spans="2:15" ht="13.7" customHeight="1">
      <c r="B27" s="86"/>
      <c r="C27" s="15"/>
      <c r="D27" s="16"/>
      <c r="E27" s="14"/>
      <c r="F27" s="15"/>
      <c r="G27" s="16"/>
      <c r="H27" s="17"/>
      <c r="I27" s="17"/>
      <c r="J27" s="17"/>
      <c r="K27" s="17"/>
      <c r="L27" s="18"/>
      <c r="M27" s="13"/>
      <c r="N27" s="4"/>
      <c r="O27" s="4"/>
    </row>
    <row r="28" spans="2:15" ht="13.7" customHeight="1">
      <c r="B28" s="86"/>
      <c r="C28" s="15"/>
      <c r="D28" s="16"/>
      <c r="E28" s="14"/>
      <c r="F28" s="15"/>
      <c r="G28" s="16"/>
      <c r="H28" s="17"/>
      <c r="I28" s="17"/>
      <c r="J28" s="17"/>
      <c r="K28" s="17"/>
      <c r="L28" s="18"/>
      <c r="M28" s="13"/>
      <c r="N28" s="4"/>
      <c r="O28" s="4"/>
    </row>
    <row r="29" spans="2:15" ht="13.7" customHeight="1">
      <c r="B29" s="86"/>
      <c r="C29" s="15"/>
      <c r="D29" s="16"/>
      <c r="E29" s="14"/>
      <c r="F29" s="15"/>
      <c r="G29" s="16"/>
      <c r="H29" s="17"/>
      <c r="I29" s="17"/>
      <c r="J29" s="17"/>
      <c r="K29" s="17"/>
      <c r="L29" s="18"/>
      <c r="M29" s="13"/>
      <c r="N29" s="4"/>
      <c r="O29" s="4"/>
    </row>
    <row r="30" spans="2:15" ht="13.7" customHeight="1">
      <c r="B30" s="86"/>
      <c r="C30" s="15"/>
      <c r="D30" s="16"/>
      <c r="E30" s="14"/>
      <c r="F30" s="15"/>
      <c r="G30" s="16"/>
      <c r="H30" s="17"/>
      <c r="I30" s="17"/>
      <c r="J30" s="17"/>
      <c r="K30" s="17"/>
      <c r="L30" s="18"/>
      <c r="M30" s="13"/>
      <c r="N30" s="4"/>
      <c r="O30" s="4"/>
    </row>
    <row r="31" spans="2:15" ht="13.7" customHeight="1">
      <c r="B31" s="86"/>
      <c r="C31" s="15"/>
      <c r="D31" s="16"/>
      <c r="E31" s="14"/>
      <c r="F31" s="15"/>
      <c r="G31" s="16"/>
      <c r="H31" s="17"/>
      <c r="I31" s="17"/>
      <c r="J31" s="17"/>
      <c r="K31" s="17"/>
      <c r="L31" s="18"/>
      <c r="M31" s="13"/>
      <c r="N31" s="4"/>
      <c r="O31" s="4"/>
    </row>
    <row r="32" spans="2:15" ht="13.7" customHeight="1">
      <c r="B32" s="86"/>
      <c r="C32" s="15"/>
      <c r="D32" s="16"/>
      <c r="E32" s="14"/>
      <c r="F32" s="15"/>
      <c r="G32" s="16"/>
      <c r="H32" s="17"/>
      <c r="I32" s="17"/>
      <c r="J32" s="17"/>
      <c r="K32" s="17"/>
      <c r="L32" s="18"/>
      <c r="M32" s="13"/>
      <c r="N32" s="4"/>
      <c r="O32" s="4"/>
    </row>
    <row r="33" spans="2:15" ht="13.7" customHeight="1">
      <c r="B33" s="86"/>
      <c r="C33" s="15"/>
      <c r="D33" s="16"/>
      <c r="E33" s="14"/>
      <c r="F33" s="15"/>
      <c r="G33" s="16"/>
      <c r="H33" s="17"/>
      <c r="I33" s="17"/>
      <c r="J33" s="17"/>
      <c r="K33" s="17"/>
      <c r="L33" s="18"/>
      <c r="M33" s="13"/>
      <c r="N33" s="4"/>
      <c r="O33" s="4"/>
    </row>
    <row r="34" spans="2:15" ht="13.7" customHeight="1">
      <c r="B34" s="86"/>
      <c r="C34" s="15"/>
      <c r="D34" s="16"/>
      <c r="E34" s="14"/>
      <c r="F34" s="15"/>
      <c r="G34" s="16"/>
      <c r="H34" s="17"/>
      <c r="I34" s="17"/>
      <c r="J34" s="17"/>
      <c r="K34" s="17"/>
      <c r="L34" s="18"/>
      <c r="M34" s="13"/>
      <c r="N34" s="4"/>
      <c r="O34" s="4"/>
    </row>
    <row r="35" spans="2:15" ht="13.7" customHeight="1">
      <c r="B35" s="86"/>
      <c r="C35" s="15"/>
      <c r="D35" s="16"/>
      <c r="E35" s="14"/>
      <c r="F35" s="15"/>
      <c r="G35" s="16"/>
      <c r="H35" s="17"/>
      <c r="I35" s="17"/>
      <c r="J35" s="17"/>
      <c r="K35" s="17"/>
      <c r="L35" s="18"/>
      <c r="M35" s="13"/>
      <c r="N35" s="4"/>
      <c r="O35" s="4"/>
    </row>
    <row r="36" spans="2:15" ht="13.7" customHeight="1">
      <c r="B36" s="86"/>
      <c r="C36" s="15"/>
      <c r="D36" s="16"/>
      <c r="E36" s="14"/>
      <c r="F36" s="15"/>
      <c r="G36" s="16"/>
      <c r="H36" s="17"/>
      <c r="I36" s="17"/>
      <c r="J36" s="17"/>
      <c r="K36" s="17"/>
      <c r="L36" s="18"/>
      <c r="M36" s="13"/>
      <c r="N36" s="4"/>
      <c r="O36" s="4"/>
    </row>
    <row r="37" spans="2:15" ht="13.7" customHeight="1">
      <c r="B37" s="86"/>
      <c r="C37" s="15"/>
      <c r="D37" s="16"/>
      <c r="E37" s="14"/>
      <c r="F37" s="15"/>
      <c r="G37" s="16"/>
      <c r="H37" s="17"/>
      <c r="I37" s="17"/>
      <c r="J37" s="17"/>
      <c r="K37" s="17"/>
      <c r="L37" s="18"/>
      <c r="M37" s="13"/>
      <c r="N37" s="4"/>
      <c r="O37" s="4"/>
    </row>
    <row r="38" spans="2:15" ht="13.7" customHeight="1">
      <c r="B38" s="86"/>
      <c r="C38" s="15"/>
      <c r="D38" s="16"/>
      <c r="E38" s="14"/>
      <c r="F38" s="15"/>
      <c r="G38" s="16"/>
      <c r="H38" s="17"/>
      <c r="I38" s="17"/>
      <c r="J38" s="17"/>
      <c r="K38" s="17"/>
      <c r="L38" s="18"/>
      <c r="M38" s="13"/>
      <c r="N38" s="4"/>
      <c r="O38" s="4"/>
    </row>
    <row r="39" spans="2:15" ht="13.7" customHeight="1">
      <c r="B39" s="86"/>
      <c r="C39" s="15"/>
      <c r="D39" s="16"/>
      <c r="E39" s="14"/>
      <c r="F39" s="15"/>
      <c r="G39" s="16"/>
      <c r="H39" s="17"/>
      <c r="I39" s="17"/>
      <c r="J39" s="17"/>
      <c r="K39" s="17"/>
      <c r="L39" s="18"/>
      <c r="M39" s="13"/>
      <c r="N39" s="4"/>
      <c r="O39" s="4"/>
    </row>
    <row r="40" spans="2:15" ht="13.7" customHeight="1">
      <c r="B40" s="86"/>
      <c r="C40" s="15"/>
      <c r="D40" s="16"/>
      <c r="E40" s="14"/>
      <c r="F40" s="15"/>
      <c r="G40" s="16"/>
      <c r="H40" s="17"/>
      <c r="I40" s="17"/>
      <c r="J40" s="17"/>
      <c r="K40" s="17"/>
      <c r="L40" s="18"/>
      <c r="M40" s="13"/>
      <c r="N40" s="4"/>
      <c r="O40" s="4"/>
    </row>
    <row r="41" spans="2:15" ht="13.7" customHeight="1">
      <c r="B41" s="86"/>
      <c r="C41" s="15"/>
      <c r="D41" s="16"/>
      <c r="E41" s="14"/>
      <c r="F41" s="15"/>
      <c r="G41" s="16"/>
      <c r="H41" s="17"/>
      <c r="I41" s="17"/>
      <c r="J41" s="17"/>
      <c r="K41" s="17"/>
      <c r="L41" s="18"/>
      <c r="M41" s="13"/>
      <c r="N41" s="4"/>
      <c r="O41" s="4"/>
    </row>
    <row r="42" spans="2:15" ht="13.7" customHeight="1">
      <c r="B42" s="86"/>
      <c r="C42" s="15"/>
      <c r="D42" s="16"/>
      <c r="E42" s="14"/>
      <c r="F42" s="15"/>
      <c r="G42" s="16"/>
      <c r="H42" s="17"/>
      <c r="I42" s="17"/>
      <c r="J42" s="17"/>
      <c r="K42" s="17"/>
      <c r="L42" s="18"/>
      <c r="M42" s="13"/>
      <c r="N42" s="4"/>
      <c r="O42" s="4"/>
    </row>
    <row r="43" spans="2:15" ht="13.7" customHeight="1">
      <c r="B43" s="86"/>
      <c r="C43" s="15"/>
      <c r="D43" s="16"/>
      <c r="E43" s="14"/>
      <c r="F43" s="15"/>
      <c r="G43" s="16"/>
      <c r="H43" s="17"/>
      <c r="I43" s="17"/>
      <c r="J43" s="17"/>
      <c r="K43" s="17"/>
      <c r="L43" s="18"/>
      <c r="M43" s="13"/>
      <c r="N43" s="4"/>
      <c r="O43" s="4"/>
    </row>
    <row r="44" spans="2:15" ht="13.7" customHeight="1">
      <c r="B44" s="86"/>
      <c r="C44" s="15"/>
      <c r="D44" s="16"/>
      <c r="E44" s="14"/>
      <c r="F44" s="15"/>
      <c r="G44" s="16"/>
      <c r="H44" s="17"/>
      <c r="I44" s="17"/>
      <c r="J44" s="17"/>
      <c r="K44" s="17"/>
      <c r="L44" s="18"/>
      <c r="M44" s="13"/>
      <c r="N44" s="4"/>
      <c r="O44" s="4"/>
    </row>
    <row r="45" spans="2:15" ht="13.7" customHeight="1">
      <c r="B45" s="86"/>
      <c r="C45" s="15"/>
      <c r="D45" s="16"/>
      <c r="E45" s="14"/>
      <c r="F45" s="15"/>
      <c r="G45" s="16"/>
      <c r="H45" s="17"/>
      <c r="I45" s="17"/>
      <c r="J45" s="17"/>
      <c r="K45" s="17"/>
      <c r="L45" s="18"/>
      <c r="M45" s="13"/>
      <c r="N45" s="4"/>
      <c r="O45" s="4"/>
    </row>
    <row r="46" spans="2:15" ht="13.7" customHeight="1">
      <c r="B46" s="86"/>
      <c r="C46" s="15"/>
      <c r="D46" s="16"/>
      <c r="E46" s="14"/>
      <c r="F46" s="15"/>
      <c r="G46" s="16"/>
      <c r="H46" s="17"/>
      <c r="I46" s="17"/>
      <c r="J46" s="17"/>
      <c r="K46" s="17"/>
      <c r="L46" s="18"/>
      <c r="M46" s="13"/>
      <c r="N46" s="4"/>
      <c r="O46" s="4"/>
    </row>
    <row r="47" spans="2:15" ht="13.7" customHeight="1">
      <c r="B47" s="86"/>
      <c r="C47" s="15"/>
      <c r="D47" s="16"/>
      <c r="E47" s="14"/>
      <c r="F47" s="15"/>
      <c r="G47" s="16"/>
      <c r="H47" s="17"/>
      <c r="I47" s="17"/>
      <c r="J47" s="17"/>
      <c r="K47" s="17"/>
      <c r="L47" s="18"/>
      <c r="M47" s="13"/>
      <c r="N47" s="4"/>
      <c r="O47" s="4"/>
    </row>
    <row r="48" spans="2:15" ht="13.7" customHeight="1">
      <c r="B48" s="86"/>
      <c r="C48" s="15"/>
      <c r="D48" s="16"/>
      <c r="E48" s="14"/>
      <c r="F48" s="15"/>
      <c r="G48" s="16"/>
      <c r="H48" s="17"/>
      <c r="I48" s="17"/>
      <c r="J48" s="17"/>
      <c r="K48" s="17"/>
      <c r="L48" s="18"/>
      <c r="M48" s="13"/>
      <c r="N48" s="4"/>
      <c r="O48" s="4"/>
    </row>
    <row r="49" spans="2:16" ht="13.7" customHeight="1">
      <c r="B49" s="86"/>
      <c r="C49" s="15"/>
      <c r="D49" s="16"/>
      <c r="E49" s="14"/>
      <c r="F49" s="15"/>
      <c r="G49" s="16"/>
      <c r="H49" s="17"/>
      <c r="I49" s="17"/>
      <c r="J49" s="17"/>
      <c r="K49" s="17"/>
      <c r="L49" s="18"/>
      <c r="M49" s="13"/>
      <c r="N49" s="4"/>
      <c r="O49" s="4"/>
    </row>
    <row r="50" spans="2:16" ht="13.7" customHeight="1">
      <c r="B50" s="86"/>
      <c r="C50" s="15"/>
      <c r="D50" s="16"/>
      <c r="E50" s="14"/>
      <c r="F50" s="15"/>
      <c r="G50" s="16"/>
      <c r="H50" s="17"/>
      <c r="I50" s="17"/>
      <c r="J50" s="17"/>
      <c r="K50" s="17"/>
      <c r="L50" s="18"/>
      <c r="M50" s="13"/>
      <c r="N50" s="4"/>
      <c r="O50" s="4"/>
    </row>
    <row r="51" spans="2:16" ht="13.7" customHeight="1">
      <c r="B51" s="62"/>
      <c r="C51" s="15" t="str">
        <f>IF(D51&gt;0,"+","")</f>
        <v/>
      </c>
      <c r="D51" s="16"/>
      <c r="E51" s="14"/>
      <c r="F51" s="15" t="str">
        <f>IF(G51&gt;0,"+","")</f>
        <v/>
      </c>
      <c r="G51" s="16"/>
      <c r="H51" s="17" t="str">
        <f>IF(O51=0,"",O51)</f>
        <v/>
      </c>
      <c r="I51" s="17"/>
      <c r="J51" s="17" t="str">
        <f>IF(I51=0,"",ROUNDDOWN(I51*H51,2))</f>
        <v/>
      </c>
      <c r="K51" s="17"/>
      <c r="L51" s="18" t="str">
        <f>IF(K51=0,"",ROUNDDOWN(K51*J51/1000,3))</f>
        <v/>
      </c>
      <c r="M51" s="13"/>
      <c r="N51" s="4"/>
      <c r="O51" s="4">
        <f>((E51-B51)*20)-D51+G51</f>
        <v>0</v>
      </c>
    </row>
    <row r="52" spans="2:16" ht="13.7" customHeight="1">
      <c r="B52" s="62"/>
      <c r="C52" s="15" t="str">
        <f>IF(D52&gt;0,"+","")</f>
        <v/>
      </c>
      <c r="D52" s="16"/>
      <c r="E52" s="14"/>
      <c r="F52" s="15" t="str">
        <f>IF(G52&gt;0,"+","")</f>
        <v/>
      </c>
      <c r="G52" s="16"/>
      <c r="H52" s="17" t="str">
        <f>IF(O52=0,"",O52)</f>
        <v/>
      </c>
      <c r="I52" s="17"/>
      <c r="J52" s="17" t="str">
        <f>IF(I52=0,"",ROUNDDOWN(I52*H52,2))</f>
        <v/>
      </c>
      <c r="K52" s="17"/>
      <c r="L52" s="18" t="str">
        <f>IF(K52=0,"",ROUNDDOWN(K52*J52/1000,3))</f>
        <v/>
      </c>
      <c r="M52" s="13"/>
      <c r="N52" s="4"/>
      <c r="O52" s="4">
        <f>((E52-B52)*20)-D52+G52</f>
        <v>0</v>
      </c>
    </row>
    <row r="53" spans="2:16" ht="13.7" customHeight="1">
      <c r="B53" s="62"/>
      <c r="C53" s="15" t="str">
        <f>IF(D53&gt;0,"+","")</f>
        <v/>
      </c>
      <c r="D53" s="16"/>
      <c r="E53" s="14"/>
      <c r="F53" s="15" t="str">
        <f>IF(G53&gt;0,"+","")</f>
        <v/>
      </c>
      <c r="G53" s="16"/>
      <c r="H53" s="17" t="str">
        <f>IF(O53=0,"",O53)</f>
        <v/>
      </c>
      <c r="I53" s="17"/>
      <c r="J53" s="17" t="str">
        <f>IF(I53=0,"",ROUNDDOWN(I53*H53,2))</f>
        <v/>
      </c>
      <c r="K53" s="17"/>
      <c r="L53" s="18" t="str">
        <f>IF(K53=0,"",ROUNDDOWN(K53*J53/1000,3))</f>
        <v/>
      </c>
      <c r="M53" s="13"/>
      <c r="N53" s="4"/>
      <c r="O53" s="4">
        <f>((E53-B53)*20)-D53+G53</f>
        <v>0</v>
      </c>
    </row>
    <row r="54" spans="2:16" ht="13.7" customHeight="1">
      <c r="B54" s="81" t="s">
        <v>77</v>
      </c>
      <c r="C54" s="47"/>
      <c r="D54" s="57"/>
      <c r="E54" s="56"/>
      <c r="F54" s="47"/>
      <c r="G54" s="57"/>
      <c r="H54" s="58"/>
      <c r="I54" s="63"/>
      <c r="J54" s="12"/>
      <c r="K54" s="11"/>
      <c r="L54" s="474">
        <f>SUM(L14:L53)</f>
        <v>9100</v>
      </c>
      <c r="M54" s="13"/>
      <c r="N54" s="4"/>
      <c r="O54" s="4">
        <f>J54</f>
        <v>0</v>
      </c>
      <c r="P54" s="4"/>
    </row>
    <row r="55" spans="2:16">
      <c r="B55" s="27"/>
      <c r="C55" s="28" t="str">
        <f>[10]Regula!$B$28</f>
        <v xml:space="preserve"> Local e Data:  Brasnorte/MT, 30 de abril de 2004</v>
      </c>
      <c r="D55" s="28"/>
      <c r="E55" s="28"/>
      <c r="F55" s="28"/>
      <c r="G55" s="28"/>
      <c r="H55" s="28"/>
      <c r="I55" s="28"/>
      <c r="J55" s="28"/>
      <c r="K55" s="28"/>
      <c r="L55" s="28"/>
      <c r="M55" s="29"/>
      <c r="P55" s="4"/>
    </row>
    <row r="56" spans="2:16">
      <c r="B56" s="30"/>
      <c r="C56" s="31" t="str">
        <f>[10]Regula!$C$29</f>
        <v>Comissão de Fiscalização</v>
      </c>
      <c r="D56" s="31"/>
      <c r="E56" s="31"/>
      <c r="F56" s="31"/>
      <c r="G56" s="31"/>
      <c r="H56" s="31"/>
      <c r="I56" s="31"/>
      <c r="J56" s="31"/>
      <c r="K56" s="31"/>
      <c r="L56" s="472"/>
      <c r="M56" s="32"/>
    </row>
    <row r="57" spans="2:16">
      <c r="B57" s="30"/>
      <c r="C57" s="31"/>
      <c r="D57" s="31"/>
      <c r="E57" s="31"/>
      <c r="F57" s="31"/>
      <c r="G57" s="31"/>
      <c r="H57" s="31"/>
      <c r="I57" s="31"/>
      <c r="J57" s="31"/>
      <c r="K57" s="31"/>
      <c r="L57" s="31"/>
      <c r="M57" s="32"/>
    </row>
    <row r="58" spans="2:16">
      <c r="B58" s="30"/>
      <c r="C58" s="31"/>
      <c r="D58" s="31"/>
      <c r="E58" s="31"/>
      <c r="F58" s="31"/>
      <c r="G58" s="31"/>
      <c r="H58" s="31"/>
      <c r="I58" s="31"/>
      <c r="J58" s="31"/>
      <c r="K58" s="31"/>
      <c r="L58" s="31"/>
      <c r="M58" s="32"/>
    </row>
    <row r="59" spans="2:16">
      <c r="B59" s="77"/>
      <c r="C59" s="20"/>
      <c r="D59" s="20"/>
      <c r="E59" s="20"/>
      <c r="F59" s="20"/>
      <c r="G59" s="20"/>
      <c r="H59" s="20"/>
      <c r="I59" s="20"/>
      <c r="J59" s="20"/>
      <c r="K59" s="20"/>
      <c r="L59" s="20"/>
      <c r="M59" s="38"/>
    </row>
    <row r="60" spans="2:16">
      <c r="B60" s="843" t="s">
        <v>400</v>
      </c>
      <c r="C60" s="79"/>
      <c r="D60" s="79"/>
      <c r="E60" s="79"/>
      <c r="F60" s="79"/>
      <c r="G60" s="79"/>
      <c r="H60" s="79"/>
      <c r="I60" s="694" t="s">
        <v>401</v>
      </c>
      <c r="J60" s="79"/>
      <c r="K60" s="79"/>
      <c r="L60" s="79"/>
      <c r="M60" s="724" t="s">
        <v>390</v>
      </c>
    </row>
    <row r="61" spans="2:16">
      <c r="B61" s="875" t="s">
        <v>417</v>
      </c>
      <c r="C61" s="39"/>
      <c r="D61" s="39"/>
      <c r="E61" s="39"/>
      <c r="F61" s="39"/>
      <c r="G61" s="39"/>
      <c r="H61" s="39"/>
      <c r="I61" s="837" t="s">
        <v>416</v>
      </c>
      <c r="J61" s="39"/>
      <c r="K61" s="39"/>
      <c r="L61" s="39"/>
      <c r="M61" s="841" t="s">
        <v>414</v>
      </c>
    </row>
    <row r="62" spans="2:16">
      <c r="B62" s="5"/>
      <c r="C62" s="5"/>
      <c r="D62" s="5"/>
      <c r="E62" s="5"/>
      <c r="F62" s="5"/>
      <c r="G62" s="5"/>
      <c r="H62" s="5"/>
      <c r="I62" s="5"/>
      <c r="J62" s="5"/>
      <c r="K62" s="5"/>
      <c r="L62" s="5"/>
      <c r="M62" s="5"/>
    </row>
  </sheetData>
  <mergeCells count="2">
    <mergeCell ref="M4:M9"/>
    <mergeCell ref="M11:M12"/>
  </mergeCells>
  <phoneticPr fontId="11" type="noConversion"/>
  <printOptions horizontalCentered="1"/>
  <pageMargins left="0.39370078740157483" right="0.39370078740157483" top="0.9055118110236221" bottom="0.78740157480314965" header="0" footer="0"/>
  <pageSetup paperSize="9" scale="90" orientation="portrait" horizontalDpi="180" verticalDpi="18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72</vt:i4>
      </vt:variant>
    </vt:vector>
  </HeadingPairs>
  <TitlesOfParts>
    <vt:vector size="96" baseType="lpstr">
      <vt:lpstr>RELATÓRIO</vt:lpstr>
      <vt:lpstr>RESUMO-DVOP_JBS (2)</vt:lpstr>
      <vt:lpstr>RESUMO-DVOP_AGRIMAT</vt:lpstr>
      <vt:lpstr>REAJU (2)</vt:lpstr>
      <vt:lpstr>Mat Asf</vt:lpstr>
      <vt:lpstr>Meio fio</vt:lpstr>
      <vt:lpstr>Limpeza da faixa de domínio</vt:lpstr>
      <vt:lpstr>DMT 50m</vt:lpstr>
      <vt:lpstr>DMT 1000 a 1200m</vt:lpstr>
      <vt:lpstr>Remoção Solo Mole</vt:lpstr>
      <vt:lpstr>OAC</vt:lpstr>
      <vt:lpstr>PLANILHA </vt:lpstr>
      <vt:lpstr>COMPOSIÇÕES</vt:lpstr>
      <vt:lpstr>Dreno</vt:lpstr>
      <vt:lpstr>Cerca</vt:lpstr>
      <vt:lpstr>Valeta</vt:lpstr>
      <vt:lpstr>Enleivamento</vt:lpstr>
      <vt:lpstr>Valeta (3)</vt:lpstr>
      <vt:lpstr>DMT modelo (2)</vt:lpstr>
      <vt:lpstr>Defensa</vt:lpstr>
      <vt:lpstr>Placas</vt:lpstr>
      <vt:lpstr>Grama</vt:lpstr>
      <vt:lpstr>Pintura</vt:lpstr>
      <vt:lpstr>REAJU</vt:lpstr>
      <vt:lpstr>RELATÓRIO!_cab1</vt:lpstr>
      <vt:lpstr>Cerca!Area_de_impressao</vt:lpstr>
      <vt:lpstr>COMPOSIÇÕES!Area_de_impressao</vt:lpstr>
      <vt:lpstr>Defensa!Area_de_impressao</vt:lpstr>
      <vt:lpstr>'DMT 1000 a 1200m'!Area_de_impressao</vt:lpstr>
      <vt:lpstr>'DMT 50m'!Area_de_impressao</vt:lpstr>
      <vt:lpstr>'DMT modelo (2)'!Area_de_impressao</vt:lpstr>
      <vt:lpstr>Dreno!Area_de_impressao</vt:lpstr>
      <vt:lpstr>Enleivamento!Area_de_impressao</vt:lpstr>
      <vt:lpstr>'Limpeza da faixa de domínio'!Area_de_impressao</vt:lpstr>
      <vt:lpstr>'Mat Asf'!Area_de_impressao</vt:lpstr>
      <vt:lpstr>'Meio fio'!Area_de_impressao</vt:lpstr>
      <vt:lpstr>OAC!Area_de_impressao</vt:lpstr>
      <vt:lpstr>Pintura!Area_de_impressao</vt:lpstr>
      <vt:lpstr>Placas!Area_de_impressao</vt:lpstr>
      <vt:lpstr>'PLANILHA '!Area_de_impressao</vt:lpstr>
      <vt:lpstr>REAJU!Area_de_impressao</vt:lpstr>
      <vt:lpstr>'REAJU (2)'!Area_de_impressao</vt:lpstr>
      <vt:lpstr>RELATÓRIO!Area_de_impressao</vt:lpstr>
      <vt:lpstr>'Remoção Solo Mole'!Area_de_impressao</vt:lpstr>
      <vt:lpstr>'RESUMO-DVOP_AGRIMAT'!Area_de_impressao</vt:lpstr>
      <vt:lpstr>'RESUMO-DVOP_JBS (2)'!Area_de_impressao</vt:lpstr>
      <vt:lpstr>Valeta!Area_de_impressao</vt:lpstr>
      <vt:lpstr>'Valeta (3)'!Area_de_impressao</vt:lpstr>
      <vt:lpstr>Grama!cabgrama</vt:lpstr>
      <vt:lpstr>'RESUMO-DVOP_AGRIMAT'!DATA</vt:lpstr>
      <vt:lpstr>'RESUMO-DVOP_JBS (2)'!DATA</vt:lpstr>
      <vt:lpstr>'DMT modelo (2)'!dmt_1000</vt:lpstr>
      <vt:lpstr>'DMT modelo (2)'!dmt_1200</vt:lpstr>
      <vt:lpstr>'DMT modelo (2)'!dmt_1400</vt:lpstr>
      <vt:lpstr>'DMT modelo (2)'!dmt_200</vt:lpstr>
      <vt:lpstr>'DMT modelo (2)'!dmt_400</vt:lpstr>
      <vt:lpstr>'DMT modelo (2)'!dmt_600</vt:lpstr>
      <vt:lpstr>'DMT modelo (2)'!dmt_800</vt:lpstr>
      <vt:lpstr>'RESUMO-DVOP_AGRIMAT'!drena</vt:lpstr>
      <vt:lpstr>'RESUMO-DVOP_JBS (2)'!drena</vt:lpstr>
      <vt:lpstr>'DMT modelo (2)'!empo2</vt:lpstr>
      <vt:lpstr>'DMT modelo (2)'!Empola2</vt:lpstr>
      <vt:lpstr>'DMT modelo (2)'!Empolo2</vt:lpstr>
      <vt:lpstr>'DMT modelo (2)'!empolo3</vt:lpstr>
      <vt:lpstr>fir</vt:lpstr>
      <vt:lpstr>kdren</vt:lpstr>
      <vt:lpstr>REAJU!koae</vt:lpstr>
      <vt:lpstr>'DMT 1000 a 1200m'!kpavi</vt:lpstr>
      <vt:lpstr>'DMT 50m'!kpavi</vt:lpstr>
      <vt:lpstr>REAJU!kpavi</vt:lpstr>
      <vt:lpstr>KSIN</vt:lpstr>
      <vt:lpstr>REAJU!kterra</vt:lpstr>
      <vt:lpstr>luis</vt:lpstr>
      <vt:lpstr>'Remoção Solo Mole'!mo_sub_base</vt:lpstr>
      <vt:lpstr>'RESUMO-DVOP_AGRIMAT'!OAC</vt:lpstr>
      <vt:lpstr>'RESUMO-DVOP_JBS (2)'!OAC</vt:lpstr>
      <vt:lpstr>'RESUMO-DVOP_AGRIMAT'!OAE</vt:lpstr>
      <vt:lpstr>'RESUMO-DVOP_JBS (2)'!OAE</vt:lpstr>
      <vt:lpstr>'RESUMO-DVOP_AGRIMAT'!OCOM</vt:lpstr>
      <vt:lpstr>'RESUMO-DVOP_JBS (2)'!OCOM</vt:lpstr>
      <vt:lpstr>'RESUMO-DVOP_AGRIMAT'!pavi</vt:lpstr>
      <vt:lpstr>'RESUMO-DVOP_JBS (2)'!pavi</vt:lpstr>
      <vt:lpstr>REAJU!rea</vt:lpstr>
      <vt:lpstr>'REAJU (2)'!rea</vt:lpstr>
      <vt:lpstr>'DMT 1000 a 1200m'!REMOÇÃO</vt:lpstr>
      <vt:lpstr>'DMT 50m'!REMOÇÃO</vt:lpstr>
      <vt:lpstr>RELATÓRIO!tabela1</vt:lpstr>
      <vt:lpstr>'RESUMO-DVOP_AGRIMAT'!terra</vt:lpstr>
      <vt:lpstr>'RESUMO-DVOP_JBS (2)'!terra</vt:lpstr>
      <vt:lpstr>Grama!Titulos_de_impressao</vt:lpstr>
      <vt:lpstr>'Limpeza da faixa de domínio'!Titulos_de_impressao</vt:lpstr>
      <vt:lpstr>'Meio fio'!Titulos_de_impressao</vt:lpstr>
      <vt:lpstr>'PLANILHA '!Titulos_de_impressao</vt:lpstr>
      <vt:lpstr>RELATÓRIO!Titulos_de_impressao</vt:lpstr>
      <vt:lpstr>'RESUMO-DVOP_AGRIMAT'!Titulos_de_impressao</vt:lpstr>
      <vt:lpstr>'RESUMO-DVOP_JBS (2)'!Titulos_de_impressao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Medeição</dc:title>
  <dc:subject>Resumo Geral</dc:subject>
  <dc:creator>Laércio</dc:creator>
  <cp:keywords>JBS Cons. Proj. e Const. Ltda</cp:keywords>
  <cp:lastModifiedBy>User</cp:lastModifiedBy>
  <cp:lastPrinted>2019-11-25T12:37:59Z</cp:lastPrinted>
  <dcterms:created xsi:type="dcterms:W3CDTF">1997-07-29T13:52:53Z</dcterms:created>
  <dcterms:modified xsi:type="dcterms:W3CDTF">2019-11-25T12:40:10Z</dcterms:modified>
</cp:coreProperties>
</file>